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3416"/>
  <workbookPr filterPrivacy="1" hidePivotFieldList="1" autoCompressPictures="0"/>
  <bookViews>
    <workbookView xWindow="0" yWindow="0" windowWidth="25600" windowHeight="16060" tabRatio="819" activeTab="1"/>
  </bookViews>
  <sheets>
    <sheet name="Summary Charts" sheetId="9" r:id="rId1"/>
    <sheet name="Sales Dashboard" sheetId="7" r:id="rId2"/>
    <sheet name="Variances" sheetId="11" r:id="rId3"/>
    <sheet name="Fortified Food Serving Calc" sheetId="31" state="hidden" r:id="rId4"/>
    <sheet name="2014 Monthly Targets - Re-FCST" sheetId="32" state="hidden" r:id="rId5"/>
    <sheet name="Sales by Agent" sheetId="2" state="hidden" r:id="rId6"/>
    <sheet name="UG Active Agents - 3 mos" sheetId="20" state="hidden" r:id="rId7"/>
    <sheet name="Sales by SKU" sheetId="13" state="hidden" r:id="rId8"/>
    <sheet name="Units by SKU" sheetId="19" state="hidden" r:id="rId9"/>
    <sheet name="KE - Sales By Agent" sheetId="21" state="hidden" r:id="rId10"/>
    <sheet name="KE - 3 mo active agents" sheetId="24" state="hidden" r:id="rId11"/>
    <sheet name="KE - Sales by Product" sheetId="22" state="hidden" r:id="rId12"/>
    <sheet name="KE - Units by Product" sheetId="25" state="hidden" r:id="rId13"/>
    <sheet name="UG SKU Categorization" sheetId="17" state="hidden" r:id="rId14"/>
    <sheet name="KE Product Categorization" sheetId="23" state="hidden" r:id="rId15"/>
    <sheet name="Exchange Rates" sheetId="10" state="hidden" r:id="rId16"/>
  </sheets>
  <externalReferences>
    <externalReference r:id="rId17"/>
    <externalReference r:id="rId18"/>
    <externalReference r:id="rId19"/>
    <externalReference r:id="rId20"/>
    <externalReference r:id="rId21"/>
    <externalReference r:id="rId22"/>
  </externalReferences>
  <definedNames>
    <definedName name="_xlnm._FilterDatabase" localSheetId="11" hidden="1">'KE - Sales by Product'!$A$2:$N$60</definedName>
    <definedName name="_xlnm._FilterDatabase" localSheetId="12" hidden="1">'KE - Units by Product'!$A$1:$I$42</definedName>
    <definedName name="_xlnm._FilterDatabase" localSheetId="14" hidden="1">'KE Product Categorization'!$A$1:$D$1</definedName>
    <definedName name="_xlnm._FilterDatabase" localSheetId="5" hidden="1">'Sales by Agent'!$A$1:$BB$1</definedName>
    <definedName name="_xlnm._FilterDatabase" localSheetId="7" hidden="1">'Sales by SKU'!$A$1:$AY$1</definedName>
    <definedName name="_xlnm._FilterDatabase" localSheetId="6" hidden="1">'UG Active Agents - 3 mos'!$A$1:$AL$1</definedName>
    <definedName name="_xlnm._FilterDatabase" localSheetId="13" hidden="1">'UG SKU Categorization'!$A$1:$C$201</definedName>
    <definedName name="_xlnm._FilterDatabase" localSheetId="8" hidden="1">'Units by SKU'!$A$1:$AX$1</definedName>
    <definedName name="accountsave" localSheetId="4">[1]Sheet2!$D$38:$D$42</definedName>
    <definedName name="accountsave">[2]Sheet2!$D$38:$D$42</definedName>
    <definedName name="adfas" localSheetId="4">#REF!</definedName>
    <definedName name="adfas" localSheetId="10">#REF!</definedName>
    <definedName name="adfas" localSheetId="6">#REF!</definedName>
    <definedName name="adfas">#REF!</definedName>
    <definedName name="agree" localSheetId="4">[1]Sheet2!$F$38:$F$42</definedName>
    <definedName name="agree">[2]Sheet2!$F$38:$F$42</definedName>
    <definedName name="area" localSheetId="4">[1]Sheet2!$F$59:$F$62</definedName>
    <definedName name="area">[2]Sheet2!$F$59:$F$62</definedName>
    <definedName name="asdfasd" localSheetId="4">#REF!</definedName>
    <definedName name="asdfasd" localSheetId="10">#REF!</definedName>
    <definedName name="asdfasd" localSheetId="6">#REF!</definedName>
    <definedName name="asdfasd">#REF!</definedName>
    <definedName name="becomeanagent" localSheetId="4">[1]Sheet2!$C$3:$C$11</definedName>
    <definedName name="becomeanagent">[2]Sheet2!$C$3:$C$11</definedName>
    <definedName name="biggestmonthlyexpense" localSheetId="4">[1]Sheet2!$A$29:$A$41</definedName>
    <definedName name="biggestmonthlyexpense">[2]Sheet2!$A$29:$A$41</definedName>
    <definedName name="boughtproduct" localSheetId="4">[1]Sheet2!$I$11:$I$15</definedName>
    <definedName name="boughtproduct">[2]Sheet2!$I$11:$I$15</definedName>
    <definedName name="branch" localSheetId="4">[1]Sheet2!$D$57:$D$62</definedName>
    <definedName name="branch">[2]Sheet2!$D$57:$D$62</definedName>
    <definedName name="businessexperience2" localSheetId="4">[1]Sheet2!$C$22:$C$29</definedName>
    <definedName name="businessexperience2">[2]Sheet2!$C$22:$C$29</definedName>
    <definedName name="bwaise" localSheetId="4">[3]Bwaise!$B$4:$N$108</definedName>
    <definedName name="bwaise">[4]Bwaise!$B$4:$N$108</definedName>
    <definedName name="_xlnm.Criteria" localSheetId="4">#REF!</definedName>
    <definedName name="_xlnm.Criteria" localSheetId="10">#REF!</definedName>
    <definedName name="_xlnm.Criteria" localSheetId="6">#REF!</definedName>
    <definedName name="_xlnm.Criteria">#REF!</definedName>
    <definedName name="DataTable" localSheetId="4">#REF!</definedName>
    <definedName name="DataTable" localSheetId="10">#REF!</definedName>
    <definedName name="DataTable" localSheetId="6">#REF!</definedName>
    <definedName name="DataTable">#REF!</definedName>
    <definedName name="EDUCATIONLEVEL" localSheetId="4">[1]Sheet2!$D$23:$D$28</definedName>
    <definedName name="EDUCATIONLEVEL">[2]Sheet2!$D$23:$D$28</definedName>
    <definedName name="gender" localSheetId="4">[1]Sheet2!$C$57:$C$58</definedName>
    <definedName name="gender">[2]Sheet2!$C$57:$C$58</definedName>
    <definedName name="groupmember" localSheetId="4">[5]Sheet2!$B$29:$B$38</definedName>
    <definedName name="groupmember">[6]Sheet2!$B$29:$B$38</definedName>
    <definedName name="hearaboutus" localSheetId="4">[1]Sheet2!$A$3:$A$11</definedName>
    <definedName name="hearaboutus">[2]Sheet2!$A$3:$A$11</definedName>
    <definedName name="hqdata" localSheetId="4">[3]HQ!$B$4:$M$108</definedName>
    <definedName name="hqdata">[4]HQ!$B$4:$M$108</definedName>
    <definedName name="incomesource" localSheetId="4">[1]Sheet2!$H$20:$H$29</definedName>
    <definedName name="incomesource">[2]Sheet2!$H$20:$H$29</definedName>
    <definedName name="itemowned" localSheetId="4">[1]Sheet2!$C$31:$C$36</definedName>
    <definedName name="itemowned">[2]Sheet2!$C$31:$C$36</definedName>
    <definedName name="loan" localSheetId="4">[1]Sheet2!$F$31:$F$36</definedName>
    <definedName name="loan">[2]Sheet2!$F$31:$F$36</definedName>
    <definedName name="mafubria" localSheetId="4">[3]Mafubira!$B$4:$O$108</definedName>
    <definedName name="mafubria">[4]Mafubira!$B$4:$O$108</definedName>
    <definedName name="marriage" localSheetId="4">[1]Sheet2!$F$23:$F$26</definedName>
    <definedName name="marriage">[2]Sheet2!$F$23:$F$26</definedName>
    <definedName name="member" localSheetId="4">[1]Sheet2!$A$16:$A$25</definedName>
    <definedName name="member">[2]Sheet2!$A$16:$A$25</definedName>
    <definedName name="mpigi" localSheetId="4">[3]Mpigi!$B$4:$N$108</definedName>
    <definedName name="mpigi">[4]Mpigi!$B$4:$N$108</definedName>
    <definedName name="nsangi" localSheetId="4">[3]Nsangi!$B$4:$O$108</definedName>
    <definedName name="nsangi">[4]Nsangi!$B$4:$O$108</definedName>
    <definedName name="otherexperience" localSheetId="4">[1]Sheet2!$C$16:$C$20</definedName>
    <definedName name="otherexperience">[2]Sheet2!$C$16:$C$20</definedName>
    <definedName name="PROFIT" localSheetId="4">[1]Sheet2!$C$45:$C$54</definedName>
    <definedName name="PROFIT">[2]Sheet2!$C$45:$C$54</definedName>
    <definedName name="recommend" localSheetId="4">[1]Sheet2!$E$3:$E$4</definedName>
    <definedName name="recommend">[2]Sheet2!$E$3:$E$4</definedName>
    <definedName name="RENT" localSheetId="4">[1]Sheet2!$D$31:$D$32</definedName>
    <definedName name="RENT">[2]Sheet2!$D$31:$D$32</definedName>
    <definedName name="sellproducts" localSheetId="4">[1]Sheet2!$I$3:$I$8</definedName>
    <definedName name="sellproducts">[2]Sheet2!$I$3:$I$8</definedName>
    <definedName name="status" localSheetId="4">[1]Sheet2!$G$37:$G$42</definedName>
    <definedName name="status">[2]Sheet2!$G$37:$G$42</definedName>
    <definedName name="textlanguage" localSheetId="4">[1]Sheet2!$D$16:$D$19</definedName>
    <definedName name="textlanguage">[2]Sheet2!$D$16:$D$19</definedName>
    <definedName name="tula" localSheetId="4">[3]Tula!$B$4:$P$108</definedName>
    <definedName name="tula">[4]Tula!$B$4:$P$108</definedName>
    <definedName name="whyrecommendind" localSheetId="4">[1]Sheet2!$G$3:$G$17</definedName>
    <definedName name="whyrecommendind">[2]Sheet2!$G$3:$G$17</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AW1048" i="13" l="1"/>
  <c r="AV1048" i="13"/>
  <c r="AU1048" i="13"/>
  <c r="AT1048" i="13"/>
  <c r="AS1048" i="13"/>
  <c r="AR1048" i="13"/>
  <c r="AQ1048" i="13"/>
  <c r="AP1048" i="13"/>
  <c r="AO1048" i="13"/>
  <c r="AN1048" i="13"/>
  <c r="AM1048" i="13"/>
  <c r="AL1048" i="13"/>
  <c r="AK1048" i="13"/>
  <c r="AJ1048" i="13"/>
  <c r="AI1048" i="13"/>
  <c r="AH1048" i="13"/>
  <c r="AG1048" i="13"/>
  <c r="AF1048" i="13"/>
  <c r="AE1048" i="13"/>
  <c r="AD1048" i="13"/>
  <c r="AC1048" i="13"/>
  <c r="AB1048" i="13"/>
  <c r="AA1048" i="13"/>
  <c r="Z1048" i="13"/>
  <c r="Y1048" i="13"/>
  <c r="X1048" i="13"/>
  <c r="W1048" i="13"/>
  <c r="V1048" i="13"/>
  <c r="U1048" i="13"/>
  <c r="T1048" i="13"/>
  <c r="S1048" i="13"/>
  <c r="R1048" i="13"/>
  <c r="Q1048" i="13"/>
  <c r="P1048" i="13"/>
  <c r="O1048" i="13"/>
  <c r="N1048" i="13"/>
  <c r="M1048" i="13"/>
  <c r="L1048" i="13"/>
  <c r="K1048" i="13"/>
  <c r="J1048" i="13"/>
  <c r="I1048" i="13"/>
  <c r="H1048" i="13"/>
  <c r="AW1047" i="13"/>
  <c r="AV1047" i="13"/>
  <c r="AU1047" i="13"/>
  <c r="AT1047" i="13"/>
  <c r="AS1047" i="13"/>
  <c r="AR1047" i="13"/>
  <c r="AQ1047" i="13"/>
  <c r="AP1047" i="13"/>
  <c r="AO1047" i="13"/>
  <c r="AN1047" i="13"/>
  <c r="AM1047" i="13"/>
  <c r="AL1047" i="13"/>
  <c r="AK1047" i="13"/>
  <c r="AJ1047" i="13"/>
  <c r="AI1047" i="13"/>
  <c r="AH1047" i="13"/>
  <c r="AG1047" i="13"/>
  <c r="AF1047" i="13"/>
  <c r="AE1047" i="13"/>
  <c r="AD1047" i="13"/>
  <c r="AC1047" i="13"/>
  <c r="AB1047" i="13"/>
  <c r="AA1047" i="13"/>
  <c r="Z1047" i="13"/>
  <c r="Y1047" i="13"/>
  <c r="X1047" i="13"/>
  <c r="W1047" i="13"/>
  <c r="V1047" i="13"/>
  <c r="U1047" i="13"/>
  <c r="T1047" i="13"/>
  <c r="S1047" i="13"/>
  <c r="R1047" i="13"/>
  <c r="Q1047" i="13"/>
  <c r="P1047" i="13"/>
  <c r="O1047" i="13"/>
  <c r="N1047" i="13"/>
  <c r="M1047" i="13"/>
  <c r="L1047" i="13"/>
  <c r="K1047" i="13"/>
  <c r="J1047" i="13"/>
  <c r="I1047" i="13"/>
  <c r="H1047" i="13"/>
  <c r="AW1046" i="13"/>
  <c r="AV1046" i="13"/>
  <c r="AU1046" i="13"/>
  <c r="AT1046" i="13"/>
  <c r="AS1046" i="13"/>
  <c r="AR1046" i="13"/>
  <c r="AQ1046" i="13"/>
  <c r="AP1046" i="13"/>
  <c r="AO1046" i="13"/>
  <c r="AN1046" i="13"/>
  <c r="AM1046" i="13"/>
  <c r="AL1046" i="13"/>
  <c r="AK1046" i="13"/>
  <c r="AJ1046" i="13"/>
  <c r="AI1046" i="13"/>
  <c r="AH1046" i="13"/>
  <c r="AG1046" i="13"/>
  <c r="AF1046" i="13"/>
  <c r="AE1046" i="13"/>
  <c r="AD1046" i="13"/>
  <c r="AC1046" i="13"/>
  <c r="AB1046" i="13"/>
  <c r="AA1046" i="13"/>
  <c r="Z1046" i="13"/>
  <c r="Y1046" i="13"/>
  <c r="X1046" i="13"/>
  <c r="W1046" i="13"/>
  <c r="V1046" i="13"/>
  <c r="U1046" i="13"/>
  <c r="T1046" i="13"/>
  <c r="S1046" i="13"/>
  <c r="R1046" i="13"/>
  <c r="Q1046" i="13"/>
  <c r="P1046" i="13"/>
  <c r="O1046" i="13"/>
  <c r="N1046" i="13"/>
  <c r="M1046" i="13"/>
  <c r="L1046" i="13"/>
  <c r="K1046" i="13"/>
  <c r="J1046" i="13"/>
  <c r="I1046" i="13"/>
  <c r="H1046" i="13"/>
  <c r="AW1045" i="13"/>
  <c r="AV1045" i="13"/>
  <c r="AU1045" i="13"/>
  <c r="AT1045" i="13"/>
  <c r="AS1045" i="13"/>
  <c r="AR1045" i="13"/>
  <c r="AQ1045" i="13"/>
  <c r="AP1045" i="13"/>
  <c r="AO1045" i="13"/>
  <c r="AN1045" i="13"/>
  <c r="AM1045" i="13"/>
  <c r="AL1045" i="13"/>
  <c r="AK1045" i="13"/>
  <c r="AJ1045" i="13"/>
  <c r="AI1045" i="13"/>
  <c r="AH1045" i="13"/>
  <c r="AG1045" i="13"/>
  <c r="AF1045" i="13"/>
  <c r="AE1045" i="13"/>
  <c r="AD1045" i="13"/>
  <c r="AC1045" i="13"/>
  <c r="AB1045" i="13"/>
  <c r="AA1045" i="13"/>
  <c r="Z1045" i="13"/>
  <c r="Y1045" i="13"/>
  <c r="X1045" i="13"/>
  <c r="W1045" i="13"/>
  <c r="V1045" i="13"/>
  <c r="U1045" i="13"/>
  <c r="T1045" i="13"/>
  <c r="S1045" i="13"/>
  <c r="R1045" i="13"/>
  <c r="Q1045" i="13"/>
  <c r="P1045" i="13"/>
  <c r="O1045" i="13"/>
  <c r="N1045" i="13"/>
  <c r="M1045" i="13"/>
  <c r="L1045" i="13"/>
  <c r="K1045" i="13"/>
  <c r="J1045" i="13"/>
  <c r="I1045" i="13"/>
  <c r="H1045" i="13"/>
  <c r="AW1044" i="13"/>
  <c r="AV1044" i="13"/>
  <c r="AU1044" i="13"/>
  <c r="AT1044" i="13"/>
  <c r="AS1044" i="13"/>
  <c r="AR1044" i="13"/>
  <c r="AQ1044" i="13"/>
  <c r="AP1044" i="13"/>
  <c r="AO1044" i="13"/>
  <c r="AN1044" i="13"/>
  <c r="AM1044" i="13"/>
  <c r="AL1044" i="13"/>
  <c r="AK1044" i="13"/>
  <c r="AJ1044" i="13"/>
  <c r="AI1044" i="13"/>
  <c r="AH1044" i="13"/>
  <c r="AG1044" i="13"/>
  <c r="AF1044" i="13"/>
  <c r="AE1044" i="13"/>
  <c r="AD1044" i="13"/>
  <c r="AC1044" i="13"/>
  <c r="AB1044" i="13"/>
  <c r="AA1044" i="13"/>
  <c r="Z1044" i="13"/>
  <c r="Y1044" i="13"/>
  <c r="X1044" i="13"/>
  <c r="W1044" i="13"/>
  <c r="V1044" i="13"/>
  <c r="U1044" i="13"/>
  <c r="T1044" i="13"/>
  <c r="S1044" i="13"/>
  <c r="R1044" i="13"/>
  <c r="Q1044" i="13"/>
  <c r="P1044" i="13"/>
  <c r="O1044" i="13"/>
  <c r="N1044" i="13"/>
  <c r="M1044" i="13"/>
  <c r="L1044" i="13"/>
  <c r="K1044" i="13"/>
  <c r="J1044" i="13"/>
  <c r="I1044" i="13"/>
  <c r="H1044" i="13"/>
  <c r="AW1043" i="13"/>
  <c r="AV1043" i="13"/>
  <c r="AU1043" i="13"/>
  <c r="AT1043" i="13"/>
  <c r="AS1043" i="13"/>
  <c r="AR1043" i="13"/>
  <c r="AQ1043" i="13"/>
  <c r="AP1043" i="13"/>
  <c r="AO1043" i="13"/>
  <c r="AN1043" i="13"/>
  <c r="AM1043" i="13"/>
  <c r="AL1043" i="13"/>
  <c r="AK1043" i="13"/>
  <c r="AJ1043" i="13"/>
  <c r="AI1043" i="13"/>
  <c r="AH1043" i="13"/>
  <c r="AG1043" i="13"/>
  <c r="AF1043" i="13"/>
  <c r="AE1043" i="13"/>
  <c r="AD1043" i="13"/>
  <c r="AC1043" i="13"/>
  <c r="AB1043" i="13"/>
  <c r="AA1043" i="13"/>
  <c r="Z1043" i="13"/>
  <c r="Y1043" i="13"/>
  <c r="X1043" i="13"/>
  <c r="W1043" i="13"/>
  <c r="V1043" i="13"/>
  <c r="U1043" i="13"/>
  <c r="T1043" i="13"/>
  <c r="S1043" i="13"/>
  <c r="R1043" i="13"/>
  <c r="Q1043" i="13"/>
  <c r="P1043" i="13"/>
  <c r="O1043" i="13"/>
  <c r="N1043" i="13"/>
  <c r="M1043" i="13"/>
  <c r="L1043" i="13"/>
  <c r="K1043" i="13"/>
  <c r="J1043" i="13"/>
  <c r="I1043" i="13"/>
  <c r="H1043" i="13"/>
  <c r="AX1048" i="13"/>
  <c r="AX1047" i="13"/>
  <c r="AX1046" i="13"/>
  <c r="AX1045" i="13"/>
  <c r="AX1044" i="13"/>
  <c r="AX1043" i="13"/>
  <c r="AY104" i="11"/>
  <c r="AY103" i="11"/>
  <c r="AY102" i="11"/>
  <c r="AY101" i="11"/>
  <c r="F62" i="19"/>
  <c r="F63" i="19"/>
  <c r="F64" i="19"/>
  <c r="F65" i="19"/>
  <c r="F66" i="19"/>
  <c r="F67" i="19"/>
  <c r="F68" i="19"/>
  <c r="F69" i="19"/>
  <c r="F70" i="19"/>
  <c r="F71" i="19"/>
  <c r="F72" i="19"/>
  <c r="F73" i="19"/>
  <c r="F74" i="19"/>
  <c r="F75" i="19"/>
  <c r="F76" i="19"/>
  <c r="F77" i="19"/>
  <c r="F78" i="19"/>
  <c r="F79" i="19"/>
  <c r="F80" i="19"/>
  <c r="F81" i="19"/>
  <c r="F82" i="19"/>
  <c r="F83" i="19"/>
  <c r="F84" i="19"/>
  <c r="F85" i="19"/>
  <c r="F86" i="19"/>
  <c r="F87" i="19"/>
  <c r="F88" i="19"/>
  <c r="F89" i="19"/>
  <c r="F90" i="19"/>
  <c r="F91" i="19"/>
  <c r="F92" i="19"/>
  <c r="F93" i="19"/>
  <c r="F94" i="19"/>
  <c r="F95" i="19"/>
  <c r="F96" i="19"/>
  <c r="F97" i="19"/>
  <c r="F98" i="19"/>
  <c r="F99" i="19"/>
  <c r="F100" i="19"/>
  <c r="F101" i="19"/>
  <c r="F102" i="19"/>
  <c r="F103" i="19"/>
  <c r="F104" i="19"/>
  <c r="F105" i="19"/>
  <c r="F106" i="19"/>
  <c r="F107" i="19"/>
  <c r="F108" i="19"/>
  <c r="F109" i="19"/>
  <c r="F110" i="19"/>
  <c r="F111" i="19"/>
  <c r="F112" i="19"/>
  <c r="F113" i="19"/>
  <c r="F114" i="19"/>
  <c r="F115" i="19"/>
  <c r="F116" i="19"/>
  <c r="F117" i="19"/>
  <c r="F118" i="19"/>
  <c r="F119" i="19"/>
  <c r="F120" i="19"/>
  <c r="F121" i="19"/>
  <c r="F122" i="19"/>
  <c r="F123" i="19"/>
  <c r="F124" i="19"/>
  <c r="F125" i="19"/>
  <c r="F126" i="19"/>
  <c r="F127" i="19"/>
  <c r="F128" i="19"/>
  <c r="F129" i="19"/>
  <c r="F130" i="19"/>
  <c r="F131" i="19"/>
  <c r="F132" i="19"/>
  <c r="F133" i="19"/>
  <c r="F134" i="19"/>
  <c r="F135" i="19"/>
  <c r="F136" i="19"/>
  <c r="F137" i="19"/>
  <c r="F138" i="19"/>
  <c r="F139" i="19"/>
  <c r="F140" i="19"/>
  <c r="F141" i="19"/>
  <c r="F142" i="19"/>
  <c r="F143" i="19"/>
  <c r="F144" i="19"/>
  <c r="F145" i="19"/>
  <c r="F146" i="19"/>
  <c r="F147" i="19"/>
  <c r="F148" i="19"/>
  <c r="F149" i="19"/>
  <c r="F150" i="19"/>
  <c r="F151" i="19"/>
  <c r="F152" i="19"/>
  <c r="F153" i="19"/>
  <c r="F154" i="19"/>
  <c r="F155" i="19"/>
  <c r="F156" i="19"/>
  <c r="F157" i="19"/>
  <c r="F158" i="19"/>
  <c r="F159" i="19"/>
  <c r="F160" i="19"/>
  <c r="F161" i="19"/>
  <c r="F162" i="19"/>
  <c r="F163" i="19"/>
  <c r="F164" i="19"/>
  <c r="F165" i="19"/>
  <c r="F166" i="19"/>
  <c r="F167" i="19"/>
  <c r="F168" i="19"/>
  <c r="F169" i="19"/>
  <c r="F170" i="19"/>
  <c r="F171" i="19"/>
  <c r="F172" i="19"/>
  <c r="F173" i="19"/>
  <c r="F174" i="19"/>
  <c r="F175" i="19"/>
  <c r="F176" i="19"/>
  <c r="F177" i="19"/>
  <c r="F178" i="19"/>
  <c r="F179" i="19"/>
  <c r="F180" i="19"/>
  <c r="F181" i="19"/>
  <c r="F182" i="19"/>
  <c r="F183" i="19"/>
  <c r="F184" i="19"/>
  <c r="F185" i="19"/>
  <c r="F186" i="19"/>
  <c r="F187" i="19"/>
  <c r="F188" i="19"/>
  <c r="F189" i="19"/>
  <c r="F190" i="19"/>
  <c r="F191" i="19"/>
  <c r="F192" i="19"/>
  <c r="F193" i="19"/>
  <c r="F194" i="19"/>
  <c r="F195" i="19"/>
  <c r="F196" i="19"/>
  <c r="F197" i="19"/>
  <c r="F198" i="19"/>
  <c r="F199" i="19"/>
  <c r="F200" i="19"/>
  <c r="F201" i="19"/>
  <c r="F202" i="19"/>
  <c r="F203" i="19"/>
  <c r="F204" i="19"/>
  <c r="F205" i="19"/>
  <c r="F206" i="19"/>
  <c r="F207" i="19"/>
  <c r="F208" i="19"/>
  <c r="F209" i="19"/>
  <c r="F210" i="19"/>
  <c r="F211" i="19"/>
  <c r="F212" i="19"/>
  <c r="F213" i="19"/>
  <c r="F214" i="19"/>
  <c r="F215" i="19"/>
  <c r="F216" i="19"/>
  <c r="F217" i="19"/>
  <c r="F218" i="19"/>
  <c r="F219" i="19"/>
  <c r="F220" i="19"/>
  <c r="F221" i="19"/>
  <c r="F222" i="19"/>
  <c r="F223" i="19"/>
  <c r="F224" i="19"/>
  <c r="F225" i="19"/>
  <c r="F226" i="19"/>
  <c r="F227" i="19"/>
  <c r="F228" i="19"/>
  <c r="F229" i="19"/>
  <c r="F230" i="19"/>
  <c r="F231" i="19"/>
  <c r="F232" i="19"/>
  <c r="F233" i="19"/>
  <c r="F234" i="19"/>
  <c r="F235" i="19"/>
  <c r="F236" i="19"/>
  <c r="F237" i="19"/>
  <c r="F238" i="19"/>
  <c r="F239" i="19"/>
  <c r="F240" i="19"/>
  <c r="F241" i="19"/>
  <c r="F242" i="19"/>
  <c r="F243" i="19"/>
  <c r="F244" i="19"/>
  <c r="F245" i="19"/>
  <c r="F246" i="19"/>
  <c r="F247" i="19"/>
  <c r="F248" i="19"/>
  <c r="F249" i="19"/>
  <c r="F250" i="19"/>
  <c r="F251" i="19"/>
  <c r="F252" i="19"/>
  <c r="F253" i="19"/>
  <c r="F254" i="19"/>
  <c r="F255" i="19"/>
  <c r="F256" i="19"/>
  <c r="F257" i="19"/>
  <c r="F258" i="19"/>
  <c r="F259" i="19"/>
  <c r="F260" i="19"/>
  <c r="F261" i="19"/>
  <c r="F262" i="19"/>
  <c r="F263" i="19"/>
  <c r="F264" i="19"/>
  <c r="F265" i="19"/>
  <c r="F266" i="19"/>
  <c r="F267" i="19"/>
  <c r="F268" i="19"/>
  <c r="F269" i="19"/>
  <c r="F270" i="19"/>
  <c r="F271" i="19"/>
  <c r="F272" i="19"/>
  <c r="F273" i="19"/>
  <c r="F274" i="19"/>
  <c r="F275" i="19"/>
  <c r="F276" i="19"/>
  <c r="F277" i="19"/>
  <c r="F278" i="19"/>
  <c r="F279" i="19"/>
  <c r="F280" i="19"/>
  <c r="F281" i="19"/>
  <c r="F282" i="19"/>
  <c r="F283" i="19"/>
  <c r="F284" i="19"/>
  <c r="F285" i="19"/>
  <c r="F286" i="19"/>
  <c r="F287" i="19"/>
  <c r="F288" i="19"/>
  <c r="F289" i="19"/>
  <c r="F290" i="19"/>
  <c r="F291" i="19"/>
  <c r="F292" i="19"/>
  <c r="F293" i="19"/>
  <c r="F294" i="19"/>
  <c r="F295" i="19"/>
  <c r="F296" i="19"/>
  <c r="F297" i="19"/>
  <c r="F298" i="19"/>
  <c r="F299" i="19"/>
  <c r="F300" i="19"/>
  <c r="F301" i="19"/>
  <c r="F302" i="19"/>
  <c r="F303" i="19"/>
  <c r="F304" i="19"/>
  <c r="F305" i="19"/>
  <c r="F306" i="19"/>
  <c r="F307" i="19"/>
  <c r="F308" i="19"/>
  <c r="F309" i="19"/>
  <c r="F310" i="19"/>
  <c r="F311" i="19"/>
  <c r="F312" i="19"/>
  <c r="F313" i="19"/>
  <c r="F314" i="19"/>
  <c r="F315" i="19"/>
  <c r="F316" i="19"/>
  <c r="F317" i="19"/>
  <c r="F318" i="19"/>
  <c r="F319" i="19"/>
  <c r="F320" i="19"/>
  <c r="F321" i="19"/>
  <c r="F322" i="19"/>
  <c r="F323" i="19"/>
  <c r="F324" i="19"/>
  <c r="F325" i="19"/>
  <c r="F326" i="19"/>
  <c r="F327" i="19"/>
  <c r="F328" i="19"/>
  <c r="F329" i="19"/>
  <c r="F330" i="19"/>
  <c r="F331" i="19"/>
  <c r="F332" i="19"/>
  <c r="F333" i="19"/>
  <c r="F334" i="19"/>
  <c r="F335" i="19"/>
  <c r="F336" i="19"/>
  <c r="F337" i="19"/>
  <c r="F338" i="19"/>
  <c r="F339" i="19"/>
  <c r="F340" i="19"/>
  <c r="F341" i="19"/>
  <c r="F342" i="19"/>
  <c r="F343" i="19"/>
  <c r="F344" i="19"/>
  <c r="F345" i="19"/>
  <c r="F346" i="19"/>
  <c r="F347" i="19"/>
  <c r="F348" i="19"/>
  <c r="F349" i="19"/>
  <c r="F350" i="19"/>
  <c r="F351" i="19"/>
  <c r="F352" i="19"/>
  <c r="F353" i="19"/>
  <c r="F354" i="19"/>
  <c r="F355" i="19"/>
  <c r="F356" i="19"/>
  <c r="F357" i="19"/>
  <c r="F358" i="19"/>
  <c r="F359" i="19"/>
  <c r="F360" i="19"/>
  <c r="F361" i="19"/>
  <c r="F362" i="19"/>
  <c r="F363" i="19"/>
  <c r="F364" i="19"/>
  <c r="F365" i="19"/>
  <c r="F366" i="19"/>
  <c r="F367" i="19"/>
  <c r="F368" i="19"/>
  <c r="F369" i="19"/>
  <c r="F370" i="19"/>
  <c r="F371" i="19"/>
  <c r="F372" i="19"/>
  <c r="F373" i="19"/>
  <c r="F374" i="19"/>
  <c r="F375" i="19"/>
  <c r="F376" i="19"/>
  <c r="F377" i="19"/>
  <c r="F378" i="19"/>
  <c r="F379" i="19"/>
  <c r="F380" i="19"/>
  <c r="F381" i="19"/>
  <c r="F382" i="19"/>
  <c r="F383" i="19"/>
  <c r="F384" i="19"/>
  <c r="F385" i="19"/>
  <c r="F386" i="19"/>
  <c r="F387" i="19"/>
  <c r="F388" i="19"/>
  <c r="F389" i="19"/>
  <c r="F390" i="19"/>
  <c r="F391" i="19"/>
  <c r="F392" i="19"/>
  <c r="F393" i="19"/>
  <c r="F394" i="19"/>
  <c r="F395" i="19"/>
  <c r="F396" i="19"/>
  <c r="F397" i="19"/>
  <c r="F398" i="19"/>
  <c r="F399" i="19"/>
  <c r="F400" i="19"/>
  <c r="F401" i="19"/>
  <c r="F402" i="19"/>
  <c r="F403" i="19"/>
  <c r="F404" i="19"/>
  <c r="F405" i="19"/>
  <c r="F406" i="19"/>
  <c r="F407" i="19"/>
  <c r="F408" i="19"/>
  <c r="F409" i="19"/>
  <c r="F410" i="19"/>
  <c r="F411" i="19"/>
  <c r="F412" i="19"/>
  <c r="F413" i="19"/>
  <c r="F414" i="19"/>
  <c r="F415" i="19"/>
  <c r="F416" i="19"/>
  <c r="F417" i="19"/>
  <c r="F418" i="19"/>
  <c r="F419" i="19"/>
  <c r="F420" i="19"/>
  <c r="F421" i="19"/>
  <c r="F422" i="19"/>
  <c r="F423" i="19"/>
  <c r="F424" i="19"/>
  <c r="F425" i="19"/>
  <c r="F426" i="19"/>
  <c r="F427" i="19"/>
  <c r="F428" i="19"/>
  <c r="F429" i="19"/>
  <c r="F430" i="19"/>
  <c r="F431" i="19"/>
  <c r="F432" i="19"/>
  <c r="F433" i="19"/>
  <c r="F434" i="19"/>
  <c r="F435" i="19"/>
  <c r="F436" i="19"/>
  <c r="F437" i="19"/>
  <c r="F438" i="19"/>
  <c r="F439" i="19"/>
  <c r="F440" i="19"/>
  <c r="F441" i="19"/>
  <c r="F442" i="19"/>
  <c r="F443" i="19"/>
  <c r="F444" i="19"/>
  <c r="F445" i="19"/>
  <c r="F446" i="19"/>
  <c r="F447" i="19"/>
  <c r="F448" i="19"/>
  <c r="F449" i="19"/>
  <c r="F450" i="19"/>
  <c r="F451" i="19"/>
  <c r="F452" i="19"/>
  <c r="F453" i="19"/>
  <c r="F454" i="19"/>
  <c r="F455" i="19"/>
  <c r="F456" i="19"/>
  <c r="F457" i="19"/>
  <c r="F458" i="19"/>
  <c r="F459" i="19"/>
  <c r="F460" i="19"/>
  <c r="F461" i="19"/>
  <c r="F462" i="19"/>
  <c r="F463" i="19"/>
  <c r="F464" i="19"/>
  <c r="F465" i="19"/>
  <c r="F466" i="19"/>
  <c r="F467" i="19"/>
  <c r="F468" i="19"/>
  <c r="F469" i="19"/>
  <c r="F470" i="19"/>
  <c r="F471" i="19"/>
  <c r="F472" i="19"/>
  <c r="F473" i="19"/>
  <c r="F474" i="19"/>
  <c r="F475" i="19"/>
  <c r="F476" i="19"/>
  <c r="F477" i="19"/>
  <c r="F478" i="19"/>
  <c r="F479" i="19"/>
  <c r="F480" i="19"/>
  <c r="F481" i="19"/>
  <c r="F482" i="19"/>
  <c r="F483" i="19"/>
  <c r="F484" i="19"/>
  <c r="F485" i="19"/>
  <c r="F486" i="19"/>
  <c r="F487" i="19"/>
  <c r="F488" i="19"/>
  <c r="F489" i="19"/>
  <c r="F490" i="19"/>
  <c r="F491" i="19"/>
  <c r="F492" i="19"/>
  <c r="F493" i="19"/>
  <c r="F494" i="19"/>
  <c r="F495" i="19"/>
  <c r="F496" i="19"/>
  <c r="F497" i="19"/>
  <c r="F498" i="19"/>
  <c r="F499" i="19"/>
  <c r="F500" i="19"/>
  <c r="F501" i="19"/>
  <c r="F502" i="19"/>
  <c r="F503" i="19"/>
  <c r="F504" i="19"/>
  <c r="F505" i="19"/>
  <c r="F506" i="19"/>
  <c r="F507" i="19"/>
  <c r="F508" i="19"/>
  <c r="F509" i="19"/>
  <c r="F510" i="19"/>
  <c r="F511" i="19"/>
  <c r="F512" i="19"/>
  <c r="F513" i="19"/>
  <c r="F514" i="19"/>
  <c r="F515" i="19"/>
  <c r="F516" i="19"/>
  <c r="F517" i="19"/>
  <c r="F518" i="19"/>
  <c r="F519" i="19"/>
  <c r="F520" i="19"/>
  <c r="F521" i="19"/>
  <c r="F522" i="19"/>
  <c r="F523" i="19"/>
  <c r="F524" i="19"/>
  <c r="F525" i="19"/>
  <c r="F526" i="19"/>
  <c r="F527" i="19"/>
  <c r="F528" i="19"/>
  <c r="F529" i="19"/>
  <c r="F530" i="19"/>
  <c r="F531" i="19"/>
  <c r="F532" i="19"/>
  <c r="F533" i="19"/>
  <c r="F534" i="19"/>
  <c r="F535" i="19"/>
  <c r="F536" i="19"/>
  <c r="F537" i="19"/>
  <c r="F538" i="19"/>
  <c r="F539" i="19"/>
  <c r="F540" i="19"/>
  <c r="F541" i="19"/>
  <c r="F542" i="19"/>
  <c r="F543" i="19"/>
  <c r="F544" i="19"/>
  <c r="F545" i="19"/>
  <c r="F546" i="19"/>
  <c r="F547" i="19"/>
  <c r="F548" i="19"/>
  <c r="F549" i="19"/>
  <c r="F550" i="19"/>
  <c r="F551" i="19"/>
  <c r="F552" i="19"/>
  <c r="F553" i="19"/>
  <c r="F554" i="19"/>
  <c r="F555" i="19"/>
  <c r="F556" i="19"/>
  <c r="F557" i="19"/>
  <c r="F558" i="19"/>
  <c r="F559" i="19"/>
  <c r="F560" i="19"/>
  <c r="F561" i="19"/>
  <c r="F562" i="19"/>
  <c r="F563" i="19"/>
  <c r="F564" i="19"/>
  <c r="F565" i="19"/>
  <c r="F566" i="19"/>
  <c r="F567" i="19"/>
  <c r="F568" i="19"/>
  <c r="F569" i="19"/>
  <c r="F570" i="19"/>
  <c r="F571" i="19"/>
  <c r="F572" i="19"/>
  <c r="F573" i="19"/>
  <c r="F574" i="19"/>
  <c r="F575" i="19"/>
  <c r="F576" i="19"/>
  <c r="F577" i="19"/>
  <c r="F578" i="19"/>
  <c r="F579" i="19"/>
  <c r="F580" i="19"/>
  <c r="F581" i="19"/>
  <c r="F582" i="19"/>
  <c r="F583" i="19"/>
  <c r="F584" i="19"/>
  <c r="F585" i="19"/>
  <c r="F586" i="19"/>
  <c r="F587" i="19"/>
  <c r="F588" i="19"/>
  <c r="F589" i="19"/>
  <c r="F590" i="19"/>
  <c r="F591" i="19"/>
  <c r="F592" i="19"/>
  <c r="F593" i="19"/>
  <c r="F594" i="19"/>
  <c r="F595" i="19"/>
  <c r="F596" i="19"/>
  <c r="F597" i="19"/>
  <c r="F598" i="19"/>
  <c r="F599" i="19"/>
  <c r="F600" i="19"/>
  <c r="F601" i="19"/>
  <c r="F602" i="19"/>
  <c r="F603" i="19"/>
  <c r="F604" i="19"/>
  <c r="F605" i="19"/>
  <c r="F606" i="19"/>
  <c r="F607" i="19"/>
  <c r="F608" i="19"/>
  <c r="F609" i="19"/>
  <c r="F610" i="19"/>
  <c r="F611" i="19"/>
  <c r="F612" i="19"/>
  <c r="F613" i="19"/>
  <c r="F614" i="19"/>
  <c r="F615" i="19"/>
  <c r="F616" i="19"/>
  <c r="F617" i="19"/>
  <c r="F618" i="19"/>
  <c r="F619" i="19"/>
  <c r="F620" i="19"/>
  <c r="F621" i="19"/>
  <c r="F622" i="19"/>
  <c r="F623" i="19"/>
  <c r="F624" i="19"/>
  <c r="F625" i="19"/>
  <c r="F626" i="19"/>
  <c r="F627" i="19"/>
  <c r="F628" i="19"/>
  <c r="F629" i="19"/>
  <c r="F630" i="19"/>
  <c r="F631" i="19"/>
  <c r="F632" i="19"/>
  <c r="F633" i="19"/>
  <c r="F634" i="19"/>
  <c r="F635" i="19"/>
  <c r="F636" i="19"/>
  <c r="F637" i="19"/>
  <c r="F638" i="19"/>
  <c r="F639" i="19"/>
  <c r="F640" i="19"/>
  <c r="F641" i="19"/>
  <c r="F642" i="19"/>
  <c r="F643" i="19"/>
  <c r="F644" i="19"/>
  <c r="F645" i="19"/>
  <c r="F646" i="19"/>
  <c r="F647" i="19"/>
  <c r="F648" i="19"/>
  <c r="F649" i="19"/>
  <c r="F650" i="19"/>
  <c r="F651" i="19"/>
  <c r="F652" i="19"/>
  <c r="F653" i="19"/>
  <c r="F654" i="19"/>
  <c r="F655" i="19"/>
  <c r="F656" i="19"/>
  <c r="F657" i="19"/>
  <c r="F658" i="19"/>
  <c r="F659" i="19"/>
  <c r="F660" i="19"/>
  <c r="F661" i="19"/>
  <c r="F662" i="19"/>
  <c r="F663" i="19"/>
  <c r="F664" i="19"/>
  <c r="F665" i="19"/>
  <c r="F666" i="19"/>
  <c r="F667" i="19"/>
  <c r="F668" i="19"/>
  <c r="F669" i="19"/>
  <c r="F670" i="19"/>
  <c r="F671" i="19"/>
  <c r="F672" i="19"/>
  <c r="F673" i="19"/>
  <c r="F674" i="19"/>
  <c r="F675" i="19"/>
  <c r="F676" i="19"/>
  <c r="F677" i="19"/>
  <c r="F678" i="19"/>
  <c r="F679" i="19"/>
  <c r="F680" i="19"/>
  <c r="F681" i="19"/>
  <c r="F682" i="19"/>
  <c r="F683" i="19"/>
  <c r="F684" i="19"/>
  <c r="F685" i="19"/>
  <c r="F686" i="19"/>
  <c r="F687" i="19"/>
  <c r="F688" i="19"/>
  <c r="F689" i="19"/>
  <c r="F690" i="19"/>
  <c r="F691" i="19"/>
  <c r="F692" i="19"/>
  <c r="F693" i="19"/>
  <c r="F694" i="19"/>
  <c r="F695" i="19"/>
  <c r="F696" i="19"/>
  <c r="F697" i="19"/>
  <c r="F698" i="19"/>
  <c r="F699" i="19"/>
  <c r="F700" i="19"/>
  <c r="F701" i="19"/>
  <c r="F702" i="19"/>
  <c r="F703" i="19"/>
  <c r="F704" i="19"/>
  <c r="F705" i="19"/>
  <c r="F706" i="19"/>
  <c r="F707" i="19"/>
  <c r="F708" i="19"/>
  <c r="F709" i="19"/>
  <c r="F710" i="19"/>
  <c r="F711" i="19"/>
  <c r="F712" i="19"/>
  <c r="F713" i="19"/>
  <c r="F714" i="19"/>
  <c r="F715" i="19"/>
  <c r="F716" i="19"/>
  <c r="F717" i="19"/>
  <c r="F718" i="19"/>
  <c r="F719" i="19"/>
  <c r="F720" i="19"/>
  <c r="F721" i="19"/>
  <c r="F722" i="19"/>
  <c r="F723" i="19"/>
  <c r="F724" i="19"/>
  <c r="F725" i="19"/>
  <c r="F726" i="19"/>
  <c r="F727" i="19"/>
  <c r="F728" i="19"/>
  <c r="F729" i="19"/>
  <c r="F730" i="19"/>
  <c r="F731" i="19"/>
  <c r="F732" i="19"/>
  <c r="F733" i="19"/>
  <c r="F734" i="19"/>
  <c r="F735" i="19"/>
  <c r="F736" i="19"/>
  <c r="F737" i="19"/>
  <c r="F738" i="19"/>
  <c r="F739" i="19"/>
  <c r="F740" i="19"/>
  <c r="F741" i="19"/>
  <c r="F742" i="19"/>
  <c r="F743" i="19"/>
  <c r="F744" i="19"/>
  <c r="F745" i="19"/>
  <c r="F746" i="19"/>
  <c r="F747" i="19"/>
  <c r="F748" i="19"/>
  <c r="F749" i="19"/>
  <c r="F750" i="19"/>
  <c r="F751" i="19"/>
  <c r="F752" i="19"/>
  <c r="F753" i="19"/>
  <c r="F754" i="19"/>
  <c r="F755" i="19"/>
  <c r="F756" i="19"/>
  <c r="F757" i="19"/>
  <c r="F758" i="19"/>
  <c r="F759" i="19"/>
  <c r="F760" i="19"/>
  <c r="F761" i="19"/>
  <c r="F762" i="19"/>
  <c r="F763" i="19"/>
  <c r="F764" i="19"/>
  <c r="F765" i="19"/>
  <c r="F766" i="19"/>
  <c r="F767" i="19"/>
  <c r="F768" i="19"/>
  <c r="F769" i="19"/>
  <c r="F770" i="19"/>
  <c r="F771" i="19"/>
  <c r="F772" i="19"/>
  <c r="F773" i="19"/>
  <c r="F774" i="19"/>
  <c r="F775" i="19"/>
  <c r="F776" i="19"/>
  <c r="F777" i="19"/>
  <c r="F778" i="19"/>
  <c r="F779" i="19"/>
  <c r="F780" i="19"/>
  <c r="F781" i="19"/>
  <c r="F782" i="19"/>
  <c r="F783" i="19"/>
  <c r="F784" i="19"/>
  <c r="F785" i="19"/>
  <c r="F786" i="19"/>
  <c r="F787" i="19"/>
  <c r="F788" i="19"/>
  <c r="F789" i="19"/>
  <c r="F790" i="19"/>
  <c r="F791" i="19"/>
  <c r="F792" i="19"/>
  <c r="F793" i="19"/>
  <c r="F794" i="19"/>
  <c r="F795" i="19"/>
  <c r="F796" i="19"/>
  <c r="F797" i="19"/>
  <c r="F798" i="19"/>
  <c r="F799" i="19"/>
  <c r="F800" i="19"/>
  <c r="F801" i="19"/>
  <c r="F802" i="19"/>
  <c r="F803" i="19"/>
  <c r="F804" i="19"/>
  <c r="F805" i="19"/>
  <c r="F806" i="19"/>
  <c r="F807" i="19"/>
  <c r="F808" i="19"/>
  <c r="F809" i="19"/>
  <c r="F810" i="19"/>
  <c r="F811" i="19"/>
  <c r="F812" i="19"/>
  <c r="F813" i="19"/>
  <c r="F814" i="19"/>
  <c r="F815" i="19"/>
  <c r="F816" i="19"/>
  <c r="F817" i="19"/>
  <c r="F818" i="19"/>
  <c r="F819" i="19"/>
  <c r="F820" i="19"/>
  <c r="F821" i="19"/>
  <c r="F822" i="19"/>
  <c r="F823" i="19"/>
  <c r="F824" i="19"/>
  <c r="F825" i="19"/>
  <c r="F826" i="19"/>
  <c r="F827" i="19"/>
  <c r="F828" i="19"/>
  <c r="F829" i="19"/>
  <c r="F830" i="19"/>
  <c r="F831" i="19"/>
  <c r="F832" i="19"/>
  <c r="F833" i="19"/>
  <c r="F834" i="19"/>
  <c r="F835" i="19"/>
  <c r="F836" i="19"/>
  <c r="F837" i="19"/>
  <c r="F838" i="19"/>
  <c r="F839" i="19"/>
  <c r="F840" i="19"/>
  <c r="F841" i="19"/>
  <c r="F842" i="19"/>
  <c r="F843" i="19"/>
  <c r="F844" i="19"/>
  <c r="F845" i="19"/>
  <c r="F846" i="19"/>
  <c r="F847" i="19"/>
  <c r="F848" i="19"/>
  <c r="F849" i="19"/>
  <c r="F850" i="19"/>
  <c r="F851" i="19"/>
  <c r="F852" i="19"/>
  <c r="F853" i="19"/>
  <c r="F854" i="19"/>
  <c r="F855" i="19"/>
  <c r="F856" i="19"/>
  <c r="F857" i="19"/>
  <c r="F858" i="19"/>
  <c r="F859" i="19"/>
  <c r="F860" i="19"/>
  <c r="F861" i="19"/>
  <c r="F862" i="19"/>
  <c r="F863" i="19"/>
  <c r="F864" i="19"/>
  <c r="F865" i="19"/>
  <c r="F866" i="19"/>
  <c r="F867" i="19"/>
  <c r="F868" i="19"/>
  <c r="F869" i="19"/>
  <c r="F870" i="19"/>
  <c r="F871" i="19"/>
  <c r="F872" i="19"/>
  <c r="F873" i="19"/>
  <c r="F874" i="19"/>
  <c r="F875" i="19"/>
  <c r="F876" i="19"/>
  <c r="F877" i="19"/>
  <c r="F878" i="19"/>
  <c r="F879" i="19"/>
  <c r="F880" i="19"/>
  <c r="F881" i="19"/>
  <c r="F882" i="19"/>
  <c r="F883" i="19"/>
  <c r="F884" i="19"/>
  <c r="F885" i="19"/>
  <c r="F886" i="19"/>
  <c r="F887" i="19"/>
  <c r="F888" i="19"/>
  <c r="F889" i="19"/>
  <c r="F890" i="19"/>
  <c r="F891" i="19"/>
  <c r="F892" i="19"/>
  <c r="F893" i="19"/>
  <c r="F894" i="19"/>
  <c r="F895" i="19"/>
  <c r="F896" i="19"/>
  <c r="F897" i="19"/>
  <c r="F898" i="19"/>
  <c r="F899" i="19"/>
  <c r="F900" i="19"/>
  <c r="F901" i="19"/>
  <c r="F902" i="19"/>
  <c r="F903" i="19"/>
  <c r="F904" i="19"/>
  <c r="F905" i="19"/>
  <c r="F906" i="19"/>
  <c r="F907" i="19"/>
  <c r="F908" i="19"/>
  <c r="F909" i="19"/>
  <c r="F910" i="19"/>
  <c r="F911" i="19"/>
  <c r="F912" i="19"/>
  <c r="F913" i="19"/>
  <c r="F914" i="19"/>
  <c r="F915" i="19"/>
  <c r="F916" i="19"/>
  <c r="F917" i="19"/>
  <c r="F918" i="19"/>
  <c r="F919" i="19"/>
  <c r="F920" i="19"/>
  <c r="F921" i="19"/>
  <c r="F922" i="19"/>
  <c r="F923" i="19"/>
  <c r="F924" i="19"/>
  <c r="F925" i="19"/>
  <c r="F926" i="19"/>
  <c r="F927" i="19"/>
  <c r="F928" i="19"/>
  <c r="F929" i="19"/>
  <c r="F930" i="19"/>
  <c r="F931" i="19"/>
  <c r="F932" i="19"/>
  <c r="F933" i="19"/>
  <c r="F934" i="19"/>
  <c r="F935" i="19"/>
  <c r="F936" i="19"/>
  <c r="F937" i="19"/>
  <c r="F938" i="19"/>
  <c r="F939" i="19"/>
  <c r="F940" i="19"/>
  <c r="F941" i="19"/>
  <c r="F942" i="19"/>
  <c r="F943" i="19"/>
  <c r="F944" i="19"/>
  <c r="F945" i="19"/>
  <c r="F946" i="19"/>
  <c r="F947" i="19"/>
  <c r="F948" i="19"/>
  <c r="F949" i="19"/>
  <c r="F950" i="19"/>
  <c r="F951" i="19"/>
  <c r="F952" i="19"/>
  <c r="F953" i="19"/>
  <c r="F954" i="19"/>
  <c r="F955" i="19"/>
  <c r="F956" i="19"/>
  <c r="F957" i="19"/>
  <c r="F958" i="19"/>
  <c r="F959" i="19"/>
  <c r="F960" i="19"/>
  <c r="F961" i="19"/>
  <c r="F962" i="19"/>
  <c r="F963" i="19"/>
  <c r="F964" i="19"/>
  <c r="F965" i="19"/>
  <c r="F966" i="19"/>
  <c r="F967" i="19"/>
  <c r="F968" i="19"/>
  <c r="F969" i="19"/>
  <c r="F970" i="19"/>
  <c r="F971" i="19"/>
  <c r="F972" i="19"/>
  <c r="F973" i="19"/>
  <c r="F974" i="19"/>
  <c r="F975" i="19"/>
  <c r="F976" i="19"/>
  <c r="F977" i="19"/>
  <c r="F978" i="19"/>
  <c r="F979" i="19"/>
  <c r="F980" i="19"/>
  <c r="F981" i="19"/>
  <c r="F982" i="19"/>
  <c r="F983" i="19"/>
  <c r="F984" i="19"/>
  <c r="F985" i="19"/>
  <c r="F986" i="19"/>
  <c r="F987" i="19"/>
  <c r="F988" i="19"/>
  <c r="F989" i="19"/>
  <c r="F990" i="19"/>
  <c r="F991" i="19"/>
  <c r="F992" i="19"/>
  <c r="F993" i="19"/>
  <c r="F994" i="19"/>
  <c r="F995" i="19"/>
  <c r="F996" i="19"/>
  <c r="F997" i="19"/>
  <c r="F998" i="19"/>
  <c r="F999" i="19"/>
  <c r="F1000" i="19"/>
  <c r="F1001" i="19"/>
  <c r="F1002" i="19"/>
  <c r="F1003" i="19"/>
  <c r="F1004" i="19"/>
  <c r="F1005" i="19"/>
  <c r="F1006" i="19"/>
  <c r="F1007" i="19"/>
  <c r="F1008" i="19"/>
  <c r="F1009" i="19"/>
  <c r="F1010" i="19"/>
  <c r="F1011" i="19"/>
  <c r="F1012" i="19"/>
  <c r="F1013" i="19"/>
  <c r="F1014" i="19"/>
  <c r="F1015" i="19"/>
  <c r="F1016" i="19"/>
  <c r="F1017" i="19"/>
  <c r="F1018" i="19"/>
  <c r="F1019" i="19"/>
  <c r="F1020" i="19"/>
  <c r="F1021" i="19"/>
  <c r="F1022" i="19"/>
  <c r="F1023" i="19"/>
  <c r="F1024" i="19"/>
  <c r="F1025" i="19"/>
  <c r="F1026" i="19"/>
  <c r="F1027" i="19"/>
  <c r="F1028" i="19"/>
  <c r="F1029" i="19"/>
  <c r="F1030" i="19"/>
  <c r="F1031" i="19"/>
  <c r="F1032" i="19"/>
  <c r="F1033" i="19"/>
  <c r="AA99" i="7"/>
  <c r="AB99" i="7"/>
  <c r="AC99" i="7"/>
  <c r="AD99" i="7"/>
  <c r="AE99" i="7"/>
  <c r="AF99" i="7"/>
  <c r="AM99" i="7"/>
  <c r="AN99" i="7"/>
  <c r="AO99" i="7"/>
  <c r="AP99" i="7"/>
  <c r="AQ99" i="7"/>
  <c r="AR99" i="7"/>
  <c r="AW99" i="7"/>
  <c r="AY99" i="11"/>
  <c r="AD7" i="31"/>
  <c r="AD33" i="31"/>
  <c r="AD8" i="31"/>
  <c r="AD34" i="31"/>
  <c r="AD9" i="31"/>
  <c r="AD35" i="31"/>
  <c r="AD10" i="31"/>
  <c r="AD36" i="31"/>
  <c r="AD11" i="31"/>
  <c r="AD37" i="31"/>
  <c r="AD12" i="31"/>
  <c r="AD38" i="31"/>
  <c r="AD13" i="31"/>
  <c r="AD39" i="31"/>
  <c r="AD14" i="31"/>
  <c r="AD40" i="31"/>
  <c r="AD15" i="31"/>
  <c r="AD41" i="31"/>
  <c r="AD16" i="31"/>
  <c r="AD42" i="31"/>
  <c r="AD17" i="31"/>
  <c r="AD43" i="31"/>
  <c r="AD18" i="31"/>
  <c r="AD44" i="31"/>
  <c r="AD55" i="31"/>
  <c r="AA98" i="7"/>
  <c r="AE7" i="31"/>
  <c r="AE33" i="31"/>
  <c r="AE8" i="31"/>
  <c r="AE34" i="31"/>
  <c r="AE9" i="31"/>
  <c r="AE35" i="31"/>
  <c r="AE10" i="31"/>
  <c r="AE36" i="31"/>
  <c r="AE11" i="31"/>
  <c r="AE37" i="31"/>
  <c r="AE12" i="31"/>
  <c r="AE38" i="31"/>
  <c r="AE13" i="31"/>
  <c r="AE39" i="31"/>
  <c r="AE14" i="31"/>
  <c r="AE40" i="31"/>
  <c r="AE15" i="31"/>
  <c r="AE41" i="31"/>
  <c r="AE16" i="31"/>
  <c r="AE42" i="31"/>
  <c r="AE17" i="31"/>
  <c r="AE43" i="31"/>
  <c r="AE18" i="31"/>
  <c r="AE44" i="31"/>
  <c r="AE55" i="31"/>
  <c r="AB98" i="7"/>
  <c r="AF7" i="31"/>
  <c r="AF33" i="31"/>
  <c r="AF8" i="31"/>
  <c r="AF34" i="31"/>
  <c r="AF9" i="31"/>
  <c r="AF35" i="31"/>
  <c r="AF10" i="31"/>
  <c r="AF36" i="31"/>
  <c r="AF11" i="31"/>
  <c r="AF37" i="31"/>
  <c r="AF12" i="31"/>
  <c r="AF38" i="31"/>
  <c r="AF13" i="31"/>
  <c r="AF39" i="31"/>
  <c r="AF14" i="31"/>
  <c r="AF40" i="31"/>
  <c r="AF15" i="31"/>
  <c r="AF41" i="31"/>
  <c r="AF16" i="31"/>
  <c r="AF42" i="31"/>
  <c r="AF17" i="31"/>
  <c r="AF43" i="31"/>
  <c r="AF18" i="31"/>
  <c r="AF44" i="31"/>
  <c r="AF55" i="31"/>
  <c r="AC98" i="7"/>
  <c r="AG7" i="31"/>
  <c r="AG33" i="31"/>
  <c r="AG8" i="31"/>
  <c r="AG34" i="31"/>
  <c r="AG9" i="31"/>
  <c r="AG35" i="31"/>
  <c r="AG10" i="31"/>
  <c r="AG36" i="31"/>
  <c r="AG11" i="31"/>
  <c r="AG37" i="31"/>
  <c r="AG12" i="31"/>
  <c r="AG38" i="31"/>
  <c r="AG13" i="31"/>
  <c r="AG39" i="31"/>
  <c r="AG14" i="31"/>
  <c r="AG40" i="31"/>
  <c r="AG15" i="31"/>
  <c r="AG41" i="31"/>
  <c r="AG16" i="31"/>
  <c r="AG42" i="31"/>
  <c r="AG17" i="31"/>
  <c r="AG43" i="31"/>
  <c r="AG18" i="31"/>
  <c r="AG44" i="31"/>
  <c r="AG55" i="31"/>
  <c r="AD98" i="7"/>
  <c r="AH7" i="31"/>
  <c r="AH33" i="31"/>
  <c r="AH8" i="31"/>
  <c r="AH34" i="31"/>
  <c r="AH9" i="31"/>
  <c r="AH35" i="31"/>
  <c r="AH10" i="31"/>
  <c r="AH36" i="31"/>
  <c r="AH11" i="31"/>
  <c r="AH37" i="31"/>
  <c r="AH12" i="31"/>
  <c r="AH38" i="31"/>
  <c r="AH13" i="31"/>
  <c r="AH39" i="31"/>
  <c r="AH14" i="31"/>
  <c r="AH40" i="31"/>
  <c r="AH15" i="31"/>
  <c r="AH41" i="31"/>
  <c r="AH16" i="31"/>
  <c r="AH42" i="31"/>
  <c r="AH17" i="31"/>
  <c r="AH43" i="31"/>
  <c r="AH18" i="31"/>
  <c r="AH44" i="31"/>
  <c r="AH55" i="31"/>
  <c r="AE98" i="7"/>
  <c r="AI7" i="31"/>
  <c r="AI33" i="31"/>
  <c r="AI8" i="31"/>
  <c r="AI34" i="31"/>
  <c r="AI9" i="31"/>
  <c r="AI35" i="31"/>
  <c r="AI10" i="31"/>
  <c r="AI36" i="31"/>
  <c r="AI11" i="31"/>
  <c r="AI37" i="31"/>
  <c r="AI12" i="31"/>
  <c r="AI38" i="31"/>
  <c r="AI13" i="31"/>
  <c r="AI39" i="31"/>
  <c r="AI14" i="31"/>
  <c r="AI40" i="31"/>
  <c r="AI15" i="31"/>
  <c r="AI41" i="31"/>
  <c r="AI16" i="31"/>
  <c r="AI42" i="31"/>
  <c r="AI17" i="31"/>
  <c r="AI43" i="31"/>
  <c r="AI18" i="31"/>
  <c r="AI44" i="31"/>
  <c r="AI55" i="31"/>
  <c r="AF98" i="7"/>
  <c r="AP7" i="31"/>
  <c r="AP33" i="31"/>
  <c r="AP8" i="31"/>
  <c r="AP34" i="31"/>
  <c r="AP9" i="31"/>
  <c r="AP35" i="31"/>
  <c r="AP10" i="31"/>
  <c r="AP36" i="31"/>
  <c r="AP11" i="31"/>
  <c r="AP37" i="31"/>
  <c r="AP12" i="31"/>
  <c r="AP38" i="31"/>
  <c r="AP13" i="31"/>
  <c r="AP39" i="31"/>
  <c r="AP14" i="31"/>
  <c r="AP40" i="31"/>
  <c r="AP15" i="31"/>
  <c r="AP41" i="31"/>
  <c r="AP16" i="31"/>
  <c r="AP42" i="31"/>
  <c r="AP17" i="31"/>
  <c r="AP43" i="31"/>
  <c r="AP18" i="31"/>
  <c r="AP44" i="31"/>
  <c r="AP55" i="31"/>
  <c r="AM98" i="7"/>
  <c r="AQ7" i="31"/>
  <c r="AQ33" i="31"/>
  <c r="AQ8" i="31"/>
  <c r="AQ34" i="31"/>
  <c r="AQ9" i="31"/>
  <c r="AQ35" i="31"/>
  <c r="AQ10" i="31"/>
  <c r="AQ36" i="31"/>
  <c r="AQ11" i="31"/>
  <c r="AQ37" i="31"/>
  <c r="AQ12" i="31"/>
  <c r="AQ38" i="31"/>
  <c r="AQ13" i="31"/>
  <c r="AQ39" i="31"/>
  <c r="AQ14" i="31"/>
  <c r="AQ40" i="31"/>
  <c r="AQ15" i="31"/>
  <c r="AQ41" i="31"/>
  <c r="AQ16" i="31"/>
  <c r="AQ42" i="31"/>
  <c r="AQ17" i="31"/>
  <c r="AQ43" i="31"/>
  <c r="AQ18" i="31"/>
  <c r="AQ44" i="31"/>
  <c r="AQ55" i="31"/>
  <c r="AN98" i="7"/>
  <c r="AR7" i="31"/>
  <c r="AR33" i="31"/>
  <c r="AR8" i="31"/>
  <c r="AR34" i="31"/>
  <c r="AR9" i="31"/>
  <c r="AR35" i="31"/>
  <c r="AR10" i="31"/>
  <c r="AR36" i="31"/>
  <c r="AR11" i="31"/>
  <c r="AR37" i="31"/>
  <c r="AR12" i="31"/>
  <c r="AR38" i="31"/>
  <c r="AR13" i="31"/>
  <c r="AR39" i="31"/>
  <c r="AR14" i="31"/>
  <c r="AR40" i="31"/>
  <c r="AR15" i="31"/>
  <c r="AR41" i="31"/>
  <c r="AR16" i="31"/>
  <c r="AR42" i="31"/>
  <c r="AR17" i="31"/>
  <c r="AR43" i="31"/>
  <c r="AR18" i="31"/>
  <c r="AR44" i="31"/>
  <c r="AR55" i="31"/>
  <c r="AO98" i="7"/>
  <c r="AS7" i="31"/>
  <c r="AS33" i="31"/>
  <c r="AS8" i="31"/>
  <c r="AS34" i="31"/>
  <c r="AS9" i="31"/>
  <c r="AS35" i="31"/>
  <c r="AS10" i="31"/>
  <c r="AS36" i="31"/>
  <c r="AS11" i="31"/>
  <c r="AS37" i="31"/>
  <c r="AS12" i="31"/>
  <c r="AS38" i="31"/>
  <c r="AS13" i="31"/>
  <c r="AS39" i="31"/>
  <c r="AS14" i="31"/>
  <c r="AS40" i="31"/>
  <c r="AS15" i="31"/>
  <c r="AS41" i="31"/>
  <c r="AS16" i="31"/>
  <c r="AS42" i="31"/>
  <c r="AS17" i="31"/>
  <c r="AS43" i="31"/>
  <c r="AS18" i="31"/>
  <c r="AS44" i="31"/>
  <c r="AS55" i="31"/>
  <c r="AP98" i="7"/>
  <c r="AT7" i="31"/>
  <c r="AT33" i="31"/>
  <c r="AT8" i="31"/>
  <c r="AT34" i="31"/>
  <c r="AT9" i="31"/>
  <c r="AT35" i="31"/>
  <c r="AT10" i="31"/>
  <c r="AT36" i="31"/>
  <c r="AT11" i="31"/>
  <c r="AT37" i="31"/>
  <c r="AT12" i="31"/>
  <c r="AT38" i="31"/>
  <c r="AT13" i="31"/>
  <c r="AT39" i="31"/>
  <c r="AT14" i="31"/>
  <c r="AT40" i="31"/>
  <c r="AT15" i="31"/>
  <c r="AT41" i="31"/>
  <c r="AT16" i="31"/>
  <c r="AT42" i="31"/>
  <c r="AT17" i="31"/>
  <c r="AT43" i="31"/>
  <c r="AT18" i="31"/>
  <c r="AT44" i="31"/>
  <c r="AT19" i="31"/>
  <c r="AT45" i="31"/>
  <c r="AT20" i="31"/>
  <c r="AT46" i="31"/>
  <c r="AT55" i="31"/>
  <c r="AQ98" i="7"/>
  <c r="AU7" i="31"/>
  <c r="AU33" i="31"/>
  <c r="AU8" i="31"/>
  <c r="AU34" i="31"/>
  <c r="AU9" i="31"/>
  <c r="AU35" i="31"/>
  <c r="AU10" i="31"/>
  <c r="AU36" i="31"/>
  <c r="AU11" i="31"/>
  <c r="AU37" i="31"/>
  <c r="AU12" i="31"/>
  <c r="AU38" i="31"/>
  <c r="AU13" i="31"/>
  <c r="AU39" i="31"/>
  <c r="AU14" i="31"/>
  <c r="AU40" i="31"/>
  <c r="AU15" i="31"/>
  <c r="AU41" i="31"/>
  <c r="AU16" i="31"/>
  <c r="AU42" i="31"/>
  <c r="AU17" i="31"/>
  <c r="AU43" i="31"/>
  <c r="AU18" i="31"/>
  <c r="AU44" i="31"/>
  <c r="AU19" i="31"/>
  <c r="AU45" i="31"/>
  <c r="AU20" i="31"/>
  <c r="AU46" i="31"/>
  <c r="AU55" i="31"/>
  <c r="AR98" i="7"/>
  <c r="AW98" i="7"/>
  <c r="AY98" i="11"/>
  <c r="AA97" i="7"/>
  <c r="AB97" i="7"/>
  <c r="AC97" i="7"/>
  <c r="AD97" i="7"/>
  <c r="AE97" i="7"/>
  <c r="AF97" i="7"/>
  <c r="AM97" i="7"/>
  <c r="AN97" i="7"/>
  <c r="AO97" i="7"/>
  <c r="AP97" i="7"/>
  <c r="AQ97" i="7"/>
  <c r="AR97" i="7"/>
  <c r="AW97" i="7"/>
  <c r="AY97" i="11"/>
  <c r="AA96" i="7"/>
  <c r="AB96" i="7"/>
  <c r="AC96" i="7"/>
  <c r="AD96" i="7"/>
  <c r="AE96" i="7"/>
  <c r="AF96" i="7"/>
  <c r="AM96" i="7"/>
  <c r="AN96" i="7"/>
  <c r="AO96" i="7"/>
  <c r="AP96" i="7"/>
  <c r="AQ96" i="7"/>
  <c r="AR96" i="7"/>
  <c r="AW96" i="7"/>
  <c r="AY96" i="11"/>
  <c r="AA95" i="7"/>
  <c r="AB95" i="7"/>
  <c r="AC95" i="7"/>
  <c r="AD95" i="7"/>
  <c r="AE95" i="7"/>
  <c r="AF95" i="7"/>
  <c r="AM95" i="7"/>
  <c r="AN95" i="7"/>
  <c r="AO95" i="7"/>
  <c r="AP95" i="7"/>
  <c r="AQ95" i="7"/>
  <c r="AR95" i="7"/>
  <c r="AW95" i="7"/>
  <c r="AY95" i="11"/>
  <c r="AA13" i="7"/>
  <c r="AA14" i="7"/>
  <c r="AA12" i="7"/>
  <c r="AA6" i="7"/>
  <c r="AA7" i="7"/>
  <c r="AA8" i="7"/>
  <c r="AA9" i="7"/>
  <c r="AA10" i="7"/>
  <c r="AA5" i="7"/>
  <c r="AA11" i="7"/>
  <c r="AA15" i="7"/>
  <c r="AA16" i="7"/>
  <c r="AA22" i="7"/>
  <c r="AB13" i="7"/>
  <c r="AB14" i="7"/>
  <c r="AB12" i="7"/>
  <c r="AB6" i="7"/>
  <c r="AB7" i="7"/>
  <c r="AB8" i="7"/>
  <c r="AB9" i="7"/>
  <c r="AB10" i="7"/>
  <c r="AB5" i="7"/>
  <c r="AB11" i="7"/>
  <c r="AB15" i="7"/>
  <c r="AB16" i="7"/>
  <c r="AB22" i="7"/>
  <c r="AC13" i="7"/>
  <c r="AC14" i="7"/>
  <c r="AC12" i="7"/>
  <c r="AC6" i="7"/>
  <c r="AC7" i="7"/>
  <c r="AC8" i="7"/>
  <c r="AC9" i="7"/>
  <c r="AC10" i="7"/>
  <c r="AC5" i="7"/>
  <c r="AC11" i="7"/>
  <c r="AC15" i="7"/>
  <c r="AC16" i="7"/>
  <c r="AC22" i="7"/>
  <c r="AD13" i="7"/>
  <c r="AD14" i="7"/>
  <c r="AD12" i="7"/>
  <c r="AD6" i="7"/>
  <c r="AD7" i="7"/>
  <c r="AD8" i="7"/>
  <c r="AD9" i="7"/>
  <c r="AD10" i="7"/>
  <c r="AD5" i="7"/>
  <c r="AD11" i="7"/>
  <c r="AD15" i="7"/>
  <c r="AD16" i="7"/>
  <c r="AD22" i="7"/>
  <c r="AE13" i="7"/>
  <c r="AE14" i="7"/>
  <c r="AE12" i="7"/>
  <c r="AE6" i="7"/>
  <c r="AE7" i="7"/>
  <c r="AE8" i="7"/>
  <c r="AE9" i="7"/>
  <c r="AE10" i="7"/>
  <c r="AE5" i="7"/>
  <c r="AE11" i="7"/>
  <c r="AE15" i="7"/>
  <c r="AE16" i="7"/>
  <c r="AE22" i="7"/>
  <c r="AF13" i="7"/>
  <c r="AF14" i="7"/>
  <c r="AF12" i="7"/>
  <c r="AF6" i="7"/>
  <c r="AF7" i="7"/>
  <c r="AF8" i="7"/>
  <c r="AF9" i="7"/>
  <c r="AF10" i="7"/>
  <c r="AF5" i="7"/>
  <c r="AF11" i="7"/>
  <c r="AF15" i="7"/>
  <c r="AF16" i="7"/>
  <c r="AF22" i="7"/>
  <c r="AM13" i="7"/>
  <c r="AM14" i="7"/>
  <c r="AM12" i="7"/>
  <c r="AM6" i="7"/>
  <c r="AM7" i="7"/>
  <c r="AM8" i="7"/>
  <c r="AM9" i="7"/>
  <c r="AM10" i="7"/>
  <c r="AM5" i="7"/>
  <c r="AM11" i="7"/>
  <c r="AM15" i="7"/>
  <c r="AM16" i="7"/>
  <c r="AM19" i="7"/>
  <c r="AM20" i="7"/>
  <c r="AM22" i="7"/>
  <c r="AN13" i="7"/>
  <c r="AN14" i="7"/>
  <c r="AN12" i="7"/>
  <c r="AN6" i="7"/>
  <c r="AN7" i="7"/>
  <c r="AN8" i="7"/>
  <c r="AN9" i="7"/>
  <c r="AN10" i="7"/>
  <c r="AN5" i="7"/>
  <c r="AN11" i="7"/>
  <c r="AN15" i="7"/>
  <c r="AN16" i="7"/>
  <c r="AN19" i="7"/>
  <c r="AN20" i="7"/>
  <c r="AN22" i="7"/>
  <c r="AO13" i="7"/>
  <c r="AO14" i="7"/>
  <c r="AO12" i="7"/>
  <c r="AO6" i="7"/>
  <c r="AO7" i="7"/>
  <c r="AO8" i="7"/>
  <c r="AO9" i="7"/>
  <c r="AO10" i="7"/>
  <c r="AO5" i="7"/>
  <c r="AO11" i="7"/>
  <c r="AO15" i="7"/>
  <c r="AO16" i="7"/>
  <c r="AO19" i="7"/>
  <c r="AO20" i="7"/>
  <c r="AO22" i="7"/>
  <c r="AP13" i="7"/>
  <c r="AP14" i="7"/>
  <c r="AP12" i="7"/>
  <c r="AP6" i="7"/>
  <c r="AP7" i="7"/>
  <c r="AP8" i="7"/>
  <c r="AP9" i="7"/>
  <c r="AP10" i="7"/>
  <c r="AP5" i="7"/>
  <c r="AP11" i="7"/>
  <c r="AP15" i="7"/>
  <c r="AP16" i="7"/>
  <c r="AP19" i="7"/>
  <c r="AP20" i="7"/>
  <c r="AP22" i="7"/>
  <c r="AQ13" i="7"/>
  <c r="AQ14" i="7"/>
  <c r="AQ12" i="7"/>
  <c r="AQ6" i="7"/>
  <c r="AQ7" i="7"/>
  <c r="AQ8" i="7"/>
  <c r="AQ9" i="7"/>
  <c r="AQ10" i="7"/>
  <c r="AQ5" i="7"/>
  <c r="AQ11" i="7"/>
  <c r="AQ15" i="7"/>
  <c r="AQ16" i="7"/>
  <c r="AQ19" i="7"/>
  <c r="AQ20" i="7"/>
  <c r="AQ22" i="7"/>
  <c r="AR13" i="7"/>
  <c r="AR14" i="7"/>
  <c r="AR12" i="7"/>
  <c r="AR6" i="7"/>
  <c r="AR7" i="7"/>
  <c r="AR8" i="7"/>
  <c r="AR9" i="7"/>
  <c r="AR10" i="7"/>
  <c r="AR5" i="7"/>
  <c r="AR11" i="7"/>
  <c r="AR15" i="7"/>
  <c r="AR16" i="7"/>
  <c r="AR19" i="7"/>
  <c r="AR20" i="7"/>
  <c r="AR22" i="7"/>
  <c r="AW22" i="7"/>
  <c r="AY22" i="11"/>
  <c r="AY20" i="11"/>
  <c r="AY19" i="11"/>
  <c r="AW16" i="7"/>
  <c r="AY16" i="11"/>
  <c r="AW15" i="7"/>
  <c r="AY15" i="11"/>
  <c r="AW14" i="7"/>
  <c r="AY14" i="11"/>
  <c r="AW13" i="7"/>
  <c r="AY13" i="11"/>
  <c r="AW12" i="7"/>
  <c r="AY12" i="11"/>
  <c r="AW11" i="7"/>
  <c r="AY11" i="11"/>
  <c r="AW10" i="7"/>
  <c r="AY10" i="11"/>
  <c r="AW9" i="7"/>
  <c r="AY9" i="11"/>
  <c r="AW8" i="7"/>
  <c r="AY8" i="11"/>
  <c r="AW7" i="7"/>
  <c r="AY7" i="11"/>
  <c r="AW6" i="7"/>
  <c r="AY6" i="11"/>
  <c r="AW5" i="7"/>
  <c r="AY5" i="11"/>
  <c r="AX104" i="11"/>
  <c r="AX103" i="11"/>
  <c r="AX102" i="11"/>
  <c r="AX101" i="11"/>
  <c r="AU99" i="7"/>
  <c r="AX99" i="11"/>
  <c r="AU98" i="7"/>
  <c r="AX98" i="11"/>
  <c r="AU97" i="7"/>
  <c r="AX97" i="11"/>
  <c r="AU96" i="7"/>
  <c r="AX96" i="11"/>
  <c r="AU95" i="7"/>
  <c r="AX95" i="11"/>
  <c r="B51" i="7"/>
  <c r="AF51" i="7"/>
  <c r="B52" i="7"/>
  <c r="AF52" i="7"/>
  <c r="AF50" i="7"/>
  <c r="B44" i="7"/>
  <c r="AF44" i="7"/>
  <c r="B45" i="7"/>
  <c r="AF45" i="7"/>
  <c r="B46" i="7"/>
  <c r="AF46" i="7"/>
  <c r="B47" i="7"/>
  <c r="AF47" i="7"/>
  <c r="B48" i="7"/>
  <c r="AF48" i="7"/>
  <c r="AF43" i="7"/>
  <c r="B49" i="7"/>
  <c r="AF49" i="7"/>
  <c r="AF53" i="7"/>
  <c r="AF56" i="7"/>
  <c r="AR51" i="7"/>
  <c r="AR52" i="7"/>
  <c r="AR50" i="7"/>
  <c r="AR44" i="7"/>
  <c r="AR45" i="7"/>
  <c r="AR46" i="7"/>
  <c r="AR47" i="7"/>
  <c r="AR48" i="7"/>
  <c r="AR43" i="7"/>
  <c r="AR49" i="7"/>
  <c r="AR53" i="7"/>
  <c r="AR54" i="7"/>
  <c r="AR56" i="7"/>
  <c r="AX56" i="11"/>
  <c r="AX54" i="11"/>
  <c r="AX53" i="11"/>
  <c r="AX52" i="11"/>
  <c r="AX51" i="11"/>
  <c r="AX50" i="11"/>
  <c r="AX49" i="11"/>
  <c r="AX48" i="11"/>
  <c r="AX47" i="11"/>
  <c r="AX46" i="11"/>
  <c r="AX45" i="11"/>
  <c r="AX44" i="11"/>
  <c r="AX43" i="11"/>
  <c r="AJ500" i="20"/>
  <c r="AJ501" i="20"/>
  <c r="AJ502" i="20"/>
  <c r="AJ503" i="20"/>
  <c r="AJ2" i="20"/>
  <c r="AJ3" i="20"/>
  <c r="AJ4" i="20"/>
  <c r="AJ5" i="20"/>
  <c r="AJ6" i="20"/>
  <c r="AJ7" i="20"/>
  <c r="AJ8" i="20"/>
  <c r="AJ9" i="20"/>
  <c r="AJ10" i="20"/>
  <c r="AJ11" i="20"/>
  <c r="AJ12" i="20"/>
  <c r="AJ13" i="20"/>
  <c r="AJ14" i="20"/>
  <c r="AJ15" i="20"/>
  <c r="AJ16" i="20"/>
  <c r="AJ17" i="20"/>
  <c r="AJ18" i="20"/>
  <c r="AJ19" i="20"/>
  <c r="AJ20" i="20"/>
  <c r="AJ21" i="20"/>
  <c r="AJ22" i="20"/>
  <c r="AJ23" i="20"/>
  <c r="AJ24" i="20"/>
  <c r="AJ25" i="20"/>
  <c r="AJ26" i="20"/>
  <c r="AJ27" i="20"/>
  <c r="AJ28" i="20"/>
  <c r="AJ29" i="20"/>
  <c r="AJ30" i="20"/>
  <c r="AJ31" i="20"/>
  <c r="AJ32" i="20"/>
  <c r="AJ33" i="20"/>
  <c r="AJ34" i="20"/>
  <c r="AJ35" i="20"/>
  <c r="AJ36" i="20"/>
  <c r="AJ37" i="20"/>
  <c r="AJ38" i="20"/>
  <c r="AJ39" i="20"/>
  <c r="AJ40" i="20"/>
  <c r="AJ41" i="20"/>
  <c r="AJ42" i="20"/>
  <c r="AJ43" i="20"/>
  <c r="AJ44" i="20"/>
  <c r="AJ45" i="20"/>
  <c r="AJ46" i="20"/>
  <c r="AJ47" i="20"/>
  <c r="AJ48" i="20"/>
  <c r="AJ49" i="20"/>
  <c r="AJ50" i="20"/>
  <c r="AJ51" i="20"/>
  <c r="AJ52" i="20"/>
  <c r="AJ53" i="20"/>
  <c r="AJ54" i="20"/>
  <c r="AJ55" i="20"/>
  <c r="AJ56" i="20"/>
  <c r="AJ57" i="20"/>
  <c r="AJ58" i="20"/>
  <c r="AJ59" i="20"/>
  <c r="AJ60" i="20"/>
  <c r="AJ61" i="20"/>
  <c r="AJ62" i="20"/>
  <c r="AJ63" i="20"/>
  <c r="AJ64" i="20"/>
  <c r="AJ65" i="20"/>
  <c r="AJ66" i="20"/>
  <c r="AJ67" i="20"/>
  <c r="AJ68" i="20"/>
  <c r="AJ69" i="20"/>
  <c r="AJ70" i="20"/>
  <c r="AJ71" i="20"/>
  <c r="AJ72" i="20"/>
  <c r="AJ73" i="20"/>
  <c r="AJ74" i="20"/>
  <c r="AJ75" i="20"/>
  <c r="AJ76" i="20"/>
  <c r="AJ77" i="20"/>
  <c r="AJ78" i="20"/>
  <c r="AJ79" i="20"/>
  <c r="AJ80" i="20"/>
  <c r="AJ81" i="20"/>
  <c r="AJ82" i="20"/>
  <c r="AJ83" i="20"/>
  <c r="AJ84" i="20"/>
  <c r="AJ85" i="20"/>
  <c r="AJ86" i="20"/>
  <c r="AJ87" i="20"/>
  <c r="AJ88" i="20"/>
  <c r="AJ89" i="20"/>
  <c r="AJ90" i="20"/>
  <c r="AJ91" i="20"/>
  <c r="AJ92" i="20"/>
  <c r="AJ93" i="20"/>
  <c r="AJ94" i="20"/>
  <c r="AJ95" i="20"/>
  <c r="AJ96" i="20"/>
  <c r="AJ97" i="20"/>
  <c r="AJ98" i="20"/>
  <c r="AJ99" i="20"/>
  <c r="AJ100" i="20"/>
  <c r="AJ101" i="20"/>
  <c r="AJ102" i="20"/>
  <c r="AJ103" i="20"/>
  <c r="AJ104" i="20"/>
  <c r="AJ105" i="20"/>
  <c r="AJ106" i="20"/>
  <c r="AJ107" i="20"/>
  <c r="AJ108" i="20"/>
  <c r="AJ109" i="20"/>
  <c r="AJ110" i="20"/>
  <c r="AJ111" i="20"/>
  <c r="AJ112" i="20"/>
  <c r="AJ113" i="20"/>
  <c r="AJ114" i="20"/>
  <c r="AJ115" i="20"/>
  <c r="AJ116" i="20"/>
  <c r="AJ117" i="20"/>
  <c r="AJ118" i="20"/>
  <c r="AJ119" i="20"/>
  <c r="AJ120" i="20"/>
  <c r="AJ121" i="20"/>
  <c r="AJ122" i="20"/>
  <c r="AJ123" i="20"/>
  <c r="AJ124" i="20"/>
  <c r="AJ125" i="20"/>
  <c r="AJ126" i="20"/>
  <c r="AJ127" i="20"/>
  <c r="AJ128" i="20"/>
  <c r="AJ129" i="20"/>
  <c r="AJ130" i="20"/>
  <c r="AJ131" i="20"/>
  <c r="AJ132" i="20"/>
  <c r="AJ133" i="20"/>
  <c r="AJ134" i="20"/>
  <c r="AJ135" i="20"/>
  <c r="AJ136" i="20"/>
  <c r="AJ137" i="20"/>
  <c r="AJ138" i="20"/>
  <c r="AJ139" i="20"/>
  <c r="AJ140" i="20"/>
  <c r="AJ141" i="20"/>
  <c r="AJ142" i="20"/>
  <c r="AJ143" i="20"/>
  <c r="AJ144" i="20"/>
  <c r="AJ145" i="20"/>
  <c r="AJ146" i="20"/>
  <c r="AJ147" i="20"/>
  <c r="AJ148" i="20"/>
  <c r="AJ149" i="20"/>
  <c r="AJ150" i="20"/>
  <c r="AJ151" i="20"/>
  <c r="AJ152" i="20"/>
  <c r="AJ153" i="20"/>
  <c r="AJ154" i="20"/>
  <c r="AJ155" i="20"/>
  <c r="AJ156" i="20"/>
  <c r="AJ157" i="20"/>
  <c r="AJ158" i="20"/>
  <c r="AJ159" i="20"/>
  <c r="AJ160" i="20"/>
  <c r="AJ161" i="20"/>
  <c r="AJ162" i="20"/>
  <c r="AJ163" i="20"/>
  <c r="AJ164" i="20"/>
  <c r="AJ165" i="20"/>
  <c r="AJ166" i="20"/>
  <c r="AJ167" i="20"/>
  <c r="AJ168" i="20"/>
  <c r="AJ169" i="20"/>
  <c r="AJ170" i="20"/>
  <c r="AJ171" i="20"/>
  <c r="AJ172" i="20"/>
  <c r="AJ173" i="20"/>
  <c r="AJ174" i="20"/>
  <c r="AJ175" i="20"/>
  <c r="AJ176" i="20"/>
  <c r="AJ177" i="20"/>
  <c r="AJ178" i="20"/>
  <c r="AJ179" i="20"/>
  <c r="AJ180" i="20"/>
  <c r="AJ181" i="20"/>
  <c r="AJ182" i="20"/>
  <c r="AJ183" i="20"/>
  <c r="AJ184" i="20"/>
  <c r="AJ185" i="20"/>
  <c r="AJ186" i="20"/>
  <c r="AJ187" i="20"/>
  <c r="AJ188" i="20"/>
  <c r="AJ189" i="20"/>
  <c r="AJ190" i="20"/>
  <c r="AJ191" i="20"/>
  <c r="AJ192" i="20"/>
  <c r="AJ193" i="20"/>
  <c r="AJ194" i="20"/>
  <c r="AJ195" i="20"/>
  <c r="AJ196" i="20"/>
  <c r="AJ197" i="20"/>
  <c r="AJ198" i="20"/>
  <c r="AJ199" i="20"/>
  <c r="AJ200" i="20"/>
  <c r="AJ201" i="20"/>
  <c r="AJ202" i="20"/>
  <c r="AJ203" i="20"/>
  <c r="AJ204" i="20"/>
  <c r="AJ205" i="20"/>
  <c r="AJ206" i="20"/>
  <c r="AJ207" i="20"/>
  <c r="AJ208" i="20"/>
  <c r="AJ209" i="20"/>
  <c r="AJ210" i="20"/>
  <c r="AJ211" i="20"/>
  <c r="AJ212" i="20"/>
  <c r="AJ213" i="20"/>
  <c r="AJ214" i="20"/>
  <c r="AJ215" i="20"/>
  <c r="AJ216" i="20"/>
  <c r="AJ217" i="20"/>
  <c r="AJ218" i="20"/>
  <c r="AJ219" i="20"/>
  <c r="AJ220" i="20"/>
  <c r="AJ221" i="20"/>
  <c r="AJ222" i="20"/>
  <c r="AJ223" i="20"/>
  <c r="AJ224" i="20"/>
  <c r="AJ225" i="20"/>
  <c r="AJ226" i="20"/>
  <c r="AJ227" i="20"/>
  <c r="AJ228" i="20"/>
  <c r="AJ229" i="20"/>
  <c r="AJ230" i="20"/>
  <c r="AJ231" i="20"/>
  <c r="AJ232" i="20"/>
  <c r="AJ233" i="20"/>
  <c r="AJ234" i="20"/>
  <c r="AJ235" i="20"/>
  <c r="AJ236" i="20"/>
  <c r="AJ237" i="20"/>
  <c r="AJ238" i="20"/>
  <c r="AJ239" i="20"/>
  <c r="AJ240" i="20"/>
  <c r="AJ241" i="20"/>
  <c r="AJ242" i="20"/>
  <c r="AJ243" i="20"/>
  <c r="AJ244" i="20"/>
  <c r="AJ245" i="20"/>
  <c r="AJ246" i="20"/>
  <c r="AJ247" i="20"/>
  <c r="AJ248" i="20"/>
  <c r="AJ249" i="20"/>
  <c r="AJ250" i="20"/>
  <c r="AJ251" i="20"/>
  <c r="AJ252" i="20"/>
  <c r="AJ253" i="20"/>
  <c r="AJ254" i="20"/>
  <c r="AJ255" i="20"/>
  <c r="AJ256" i="20"/>
  <c r="AJ257" i="20"/>
  <c r="AJ258" i="20"/>
  <c r="AJ259" i="20"/>
  <c r="AJ260" i="20"/>
  <c r="AJ261" i="20"/>
  <c r="AJ262" i="20"/>
  <c r="AJ263" i="20"/>
  <c r="AJ264" i="20"/>
  <c r="AJ265" i="20"/>
  <c r="AJ266" i="20"/>
  <c r="AJ267" i="20"/>
  <c r="AJ268" i="20"/>
  <c r="AJ269" i="20"/>
  <c r="AJ270" i="20"/>
  <c r="AJ271" i="20"/>
  <c r="AJ272" i="20"/>
  <c r="AJ273" i="20"/>
  <c r="AJ274" i="20"/>
  <c r="AJ275" i="20"/>
  <c r="AJ276" i="20"/>
  <c r="AJ277" i="20"/>
  <c r="AJ278" i="20"/>
  <c r="AJ279" i="20"/>
  <c r="AJ280" i="20"/>
  <c r="AJ281" i="20"/>
  <c r="AJ282" i="20"/>
  <c r="AJ283" i="20"/>
  <c r="AJ284" i="20"/>
  <c r="AJ285" i="20"/>
  <c r="AJ286" i="20"/>
  <c r="AJ287" i="20"/>
  <c r="AJ288" i="20"/>
  <c r="AJ289" i="20"/>
  <c r="AJ290" i="20"/>
  <c r="AJ291" i="20"/>
  <c r="AJ292" i="20"/>
  <c r="AJ293" i="20"/>
  <c r="AJ294" i="20"/>
  <c r="AJ295" i="20"/>
  <c r="AJ296" i="20"/>
  <c r="AJ297" i="20"/>
  <c r="AJ298" i="20"/>
  <c r="AJ299" i="20"/>
  <c r="AJ300" i="20"/>
  <c r="AJ301" i="20"/>
  <c r="AJ302" i="20"/>
  <c r="AJ303" i="20"/>
  <c r="AJ304" i="20"/>
  <c r="AJ305" i="20"/>
  <c r="AJ306" i="20"/>
  <c r="AJ307" i="20"/>
  <c r="AJ308" i="20"/>
  <c r="AJ309" i="20"/>
  <c r="AJ310" i="20"/>
  <c r="AJ311" i="20"/>
  <c r="AJ312" i="20"/>
  <c r="AJ313" i="20"/>
  <c r="AJ314" i="20"/>
  <c r="AJ315" i="20"/>
  <c r="AJ316" i="20"/>
  <c r="AJ317" i="20"/>
  <c r="AJ318" i="20"/>
  <c r="AJ319" i="20"/>
  <c r="AJ320" i="20"/>
  <c r="AJ321" i="20"/>
  <c r="AJ322" i="20"/>
  <c r="AJ323" i="20"/>
  <c r="AJ324" i="20"/>
  <c r="AJ325" i="20"/>
  <c r="AJ326" i="20"/>
  <c r="AJ327" i="20"/>
  <c r="AJ328" i="20"/>
  <c r="AJ329" i="20"/>
  <c r="AJ330" i="20"/>
  <c r="AJ331" i="20"/>
  <c r="AJ332" i="20"/>
  <c r="AJ333" i="20"/>
  <c r="AJ334" i="20"/>
  <c r="AJ335" i="20"/>
  <c r="AJ336" i="20"/>
  <c r="AJ337" i="20"/>
  <c r="AJ338" i="20"/>
  <c r="AJ339" i="20"/>
  <c r="AJ340" i="20"/>
  <c r="AJ341" i="20"/>
  <c r="AJ342" i="20"/>
  <c r="AJ343" i="20"/>
  <c r="AJ344" i="20"/>
  <c r="AJ345" i="20"/>
  <c r="AJ346" i="20"/>
  <c r="AJ347" i="20"/>
  <c r="AJ348" i="20"/>
  <c r="AJ349" i="20"/>
  <c r="AJ350" i="20"/>
  <c r="AJ351" i="20"/>
  <c r="AJ352" i="20"/>
  <c r="AJ353" i="20"/>
  <c r="AJ354" i="20"/>
  <c r="AJ355" i="20"/>
  <c r="AJ356" i="20"/>
  <c r="AJ357" i="20"/>
  <c r="AJ358" i="20"/>
  <c r="AJ359" i="20"/>
  <c r="AJ360" i="20"/>
  <c r="AJ361" i="20"/>
  <c r="AJ362" i="20"/>
  <c r="AJ363" i="20"/>
  <c r="AJ364" i="20"/>
  <c r="AJ365" i="20"/>
  <c r="AJ366" i="20"/>
  <c r="AJ367" i="20"/>
  <c r="AJ368" i="20"/>
  <c r="AJ369" i="20"/>
  <c r="AJ370" i="20"/>
  <c r="AJ371" i="20"/>
  <c r="AJ372" i="20"/>
  <c r="AJ373" i="20"/>
  <c r="AJ374" i="20"/>
  <c r="AJ375" i="20"/>
  <c r="AJ376" i="20"/>
  <c r="AJ377" i="20"/>
  <c r="AJ378" i="20"/>
  <c r="AJ379" i="20"/>
  <c r="AJ380" i="20"/>
  <c r="AJ381" i="20"/>
  <c r="AJ382" i="20"/>
  <c r="AJ383" i="20"/>
  <c r="AJ384" i="20"/>
  <c r="AJ385" i="20"/>
  <c r="AJ386" i="20"/>
  <c r="AJ387" i="20"/>
  <c r="AJ388" i="20"/>
  <c r="AJ389" i="20"/>
  <c r="AJ390" i="20"/>
  <c r="AJ391" i="20"/>
  <c r="AJ392" i="20"/>
  <c r="AJ393" i="20"/>
  <c r="AJ394" i="20"/>
  <c r="AJ395" i="20"/>
  <c r="AJ396" i="20"/>
  <c r="AJ397" i="20"/>
  <c r="AJ398" i="20"/>
  <c r="AJ399" i="20"/>
  <c r="AJ400" i="20"/>
  <c r="AJ401" i="20"/>
  <c r="AJ402" i="20"/>
  <c r="AJ403" i="20"/>
  <c r="AJ404" i="20"/>
  <c r="AJ405" i="20"/>
  <c r="AJ406" i="20"/>
  <c r="AJ407" i="20"/>
  <c r="AJ408" i="20"/>
  <c r="AJ409" i="20"/>
  <c r="AJ410" i="20"/>
  <c r="AJ411" i="20"/>
  <c r="AJ412" i="20"/>
  <c r="AJ413" i="20"/>
  <c r="AJ414" i="20"/>
  <c r="AJ415" i="20"/>
  <c r="AJ416" i="20"/>
  <c r="AJ417" i="20"/>
  <c r="AJ418" i="20"/>
  <c r="AJ419" i="20"/>
  <c r="AJ420" i="20"/>
  <c r="AJ421" i="20"/>
  <c r="AJ422" i="20"/>
  <c r="AJ423" i="20"/>
  <c r="AJ424" i="20"/>
  <c r="AJ425" i="20"/>
  <c r="AJ426" i="20"/>
  <c r="AJ427" i="20"/>
  <c r="AJ428" i="20"/>
  <c r="AJ429" i="20"/>
  <c r="AJ430" i="20"/>
  <c r="AJ431" i="20"/>
  <c r="AJ432" i="20"/>
  <c r="AJ433" i="20"/>
  <c r="AJ434" i="20"/>
  <c r="AJ435" i="20"/>
  <c r="AJ436" i="20"/>
  <c r="AJ437" i="20"/>
  <c r="AJ438" i="20"/>
  <c r="AJ439" i="20"/>
  <c r="AJ440" i="20"/>
  <c r="AJ441" i="20"/>
  <c r="AJ442" i="20"/>
  <c r="AJ443" i="20"/>
  <c r="AJ444" i="20"/>
  <c r="AJ445" i="20"/>
  <c r="AJ446" i="20"/>
  <c r="AJ447" i="20"/>
  <c r="AJ448" i="20"/>
  <c r="AJ449" i="20"/>
  <c r="AJ450" i="20"/>
  <c r="AJ451" i="20"/>
  <c r="AJ452" i="20"/>
  <c r="AJ453" i="20"/>
  <c r="AJ454" i="20"/>
  <c r="AJ455" i="20"/>
  <c r="AJ456" i="20"/>
  <c r="AJ457" i="20"/>
  <c r="AJ458" i="20"/>
  <c r="AJ459" i="20"/>
  <c r="AJ460" i="20"/>
  <c r="AJ461" i="20"/>
  <c r="AJ462" i="20"/>
  <c r="AJ463" i="20"/>
  <c r="AJ464" i="20"/>
  <c r="AJ465" i="20"/>
  <c r="AJ466" i="20"/>
  <c r="AJ467" i="20"/>
  <c r="AJ468" i="20"/>
  <c r="AJ469" i="20"/>
  <c r="AJ470" i="20"/>
  <c r="AJ471" i="20"/>
  <c r="AJ472" i="20"/>
  <c r="AJ473" i="20"/>
  <c r="AJ474" i="20"/>
  <c r="AJ475" i="20"/>
  <c r="AJ476" i="20"/>
  <c r="AJ477" i="20"/>
  <c r="AJ478" i="20"/>
  <c r="AJ479" i="20"/>
  <c r="AJ480" i="20"/>
  <c r="AJ481" i="20"/>
  <c r="AJ482" i="20"/>
  <c r="AJ483" i="20"/>
  <c r="AJ484" i="20"/>
  <c r="AJ485" i="20"/>
  <c r="AJ486" i="20"/>
  <c r="AJ487" i="20"/>
  <c r="AJ488" i="20"/>
  <c r="AJ489" i="20"/>
  <c r="AJ490" i="20"/>
  <c r="AJ491" i="20"/>
  <c r="AJ492" i="20"/>
  <c r="AJ493" i="20"/>
  <c r="AJ494" i="20"/>
  <c r="AJ495" i="20"/>
  <c r="AJ496" i="20"/>
  <c r="AJ497" i="20"/>
  <c r="AJ498" i="20"/>
  <c r="AJ499" i="20"/>
  <c r="AJ504" i="20"/>
  <c r="AJ505" i="20"/>
  <c r="AJ506" i="20"/>
  <c r="AJ507" i="20"/>
  <c r="AJ508" i="20"/>
  <c r="AJ509" i="20"/>
  <c r="AJ510" i="20"/>
  <c r="AJ511" i="20"/>
  <c r="AJ512" i="20"/>
  <c r="AJ513" i="20"/>
  <c r="AJ514" i="20"/>
  <c r="AJ515" i="20"/>
  <c r="AJ516" i="20"/>
  <c r="AJ517" i="20"/>
  <c r="AJ518" i="20"/>
  <c r="AJ519" i="20"/>
  <c r="AJ520" i="20"/>
  <c r="AJ521" i="20"/>
  <c r="AJ522" i="20"/>
  <c r="AJ523" i="20"/>
  <c r="AJ524" i="20"/>
  <c r="AJ525" i="20"/>
  <c r="AJ526" i="20"/>
  <c r="AJ527" i="20"/>
  <c r="AJ528" i="20"/>
  <c r="AJ529" i="20"/>
  <c r="AJ530" i="20"/>
  <c r="AJ531" i="20"/>
  <c r="AJ532" i="20"/>
  <c r="AJ533" i="20"/>
  <c r="AJ534" i="20"/>
  <c r="AJ535" i="20"/>
  <c r="AJ536" i="20"/>
  <c r="AJ537" i="20"/>
  <c r="AJ538" i="20"/>
  <c r="AJ539" i="20"/>
  <c r="AJ540" i="20"/>
  <c r="AJ541" i="20"/>
  <c r="AJ542" i="20"/>
  <c r="AJ543" i="20"/>
  <c r="AJ544" i="20"/>
  <c r="AJ545" i="20"/>
  <c r="AJ546" i="20"/>
  <c r="AJ547" i="20"/>
  <c r="AJ548" i="20"/>
  <c r="AJ549" i="20"/>
  <c r="AJ550" i="20"/>
  <c r="AJ551" i="20"/>
  <c r="AJ552" i="20"/>
  <c r="AJ553" i="20"/>
  <c r="AJ554" i="20"/>
  <c r="AJ555" i="20"/>
  <c r="AJ556" i="20"/>
  <c r="AJ557" i="20"/>
  <c r="AJ558" i="20"/>
  <c r="AJ559" i="20"/>
  <c r="AJ560" i="20"/>
  <c r="AJ561" i="20"/>
  <c r="AJ562" i="20"/>
  <c r="AJ563" i="20"/>
  <c r="AJ564" i="20"/>
  <c r="AJ565" i="20"/>
  <c r="AJ566" i="20"/>
  <c r="AJ567" i="20"/>
  <c r="AJ568" i="20"/>
  <c r="AJ569" i="20"/>
  <c r="AJ570" i="20"/>
  <c r="AJ571" i="20"/>
  <c r="AJ572" i="20"/>
  <c r="AJ573" i="20"/>
  <c r="AJ574" i="20"/>
  <c r="AJ575" i="20"/>
  <c r="AJ576" i="20"/>
  <c r="AJ577" i="20"/>
  <c r="AJ578" i="20"/>
  <c r="AJ579" i="20"/>
  <c r="AJ580" i="20"/>
  <c r="AJ581" i="20"/>
  <c r="AJ582" i="20"/>
  <c r="AJ583" i="20"/>
  <c r="AJ584" i="20"/>
  <c r="AJ585" i="20"/>
  <c r="AJ586" i="20"/>
  <c r="AJ587" i="20"/>
  <c r="AJ588" i="20"/>
  <c r="AJ589" i="20"/>
  <c r="AJ590" i="20"/>
  <c r="AJ591" i="20"/>
  <c r="AJ592" i="20"/>
  <c r="AJ593" i="20"/>
  <c r="AJ594" i="20"/>
  <c r="AJ595" i="20"/>
  <c r="AJ596" i="20"/>
  <c r="AJ597" i="20"/>
  <c r="AJ598" i="20"/>
  <c r="AJ599" i="20"/>
  <c r="AJ600" i="20"/>
  <c r="AJ601" i="20"/>
  <c r="AJ602" i="20"/>
  <c r="AJ603" i="20"/>
  <c r="AJ604" i="20"/>
  <c r="AJ605" i="20"/>
  <c r="AJ606" i="20"/>
  <c r="AJ607" i="20"/>
  <c r="AJ608" i="20"/>
  <c r="AJ609" i="20"/>
  <c r="AJ610" i="20"/>
  <c r="AJ611" i="20"/>
  <c r="AJ612" i="20"/>
  <c r="AJ613" i="20"/>
  <c r="AJ614" i="20"/>
  <c r="AJ615" i="20"/>
  <c r="AJ616" i="20"/>
  <c r="AJ617" i="20"/>
  <c r="AJ618" i="20"/>
  <c r="AJ619" i="20"/>
  <c r="AJ620" i="20"/>
  <c r="AJ621" i="20"/>
  <c r="AJ622" i="20"/>
  <c r="AJ623" i="20"/>
  <c r="AJ624" i="20"/>
  <c r="AJ625" i="20"/>
  <c r="AJ626" i="20"/>
  <c r="AJ627" i="20"/>
  <c r="AJ628" i="20"/>
  <c r="AJ629" i="20"/>
  <c r="AJ630" i="20"/>
  <c r="AJ631" i="20"/>
  <c r="AJ632" i="20"/>
  <c r="AJ633" i="20"/>
  <c r="AJ634" i="20"/>
  <c r="AJ635" i="20"/>
  <c r="AJ636" i="20"/>
  <c r="AJ637" i="20"/>
  <c r="AJ638" i="20"/>
  <c r="AJ639" i="20"/>
  <c r="AJ640" i="20"/>
  <c r="AJ641" i="20"/>
  <c r="AJ642" i="20"/>
  <c r="AJ643" i="20"/>
  <c r="AJ644" i="20"/>
  <c r="AJ645" i="20"/>
  <c r="AJ646" i="20"/>
  <c r="AJ647" i="20"/>
  <c r="AJ648" i="20"/>
  <c r="AJ649" i="20"/>
  <c r="AJ650" i="20"/>
  <c r="AJ651" i="20"/>
  <c r="AJ652" i="20"/>
  <c r="AJ653" i="20"/>
  <c r="AJ654" i="20"/>
  <c r="AJ655" i="20"/>
  <c r="AJ656" i="20"/>
  <c r="AJ657" i="20"/>
  <c r="AJ658" i="20"/>
  <c r="AJ659" i="20"/>
  <c r="AJ660" i="20"/>
  <c r="AJ661" i="20"/>
  <c r="AJ662" i="20"/>
  <c r="AJ663" i="20"/>
  <c r="AJ664" i="20"/>
  <c r="AJ665" i="20"/>
  <c r="AJ666" i="20"/>
  <c r="AJ667" i="20"/>
  <c r="AJ668" i="20"/>
  <c r="AJ669" i="20"/>
  <c r="AJ670" i="20"/>
  <c r="AJ671" i="20"/>
  <c r="AJ672" i="20"/>
  <c r="AJ673" i="20"/>
  <c r="AJ674" i="20"/>
  <c r="AJ675" i="20"/>
  <c r="AJ676" i="20"/>
  <c r="AJ677" i="20"/>
  <c r="AJ678" i="20"/>
  <c r="AJ679" i="20"/>
  <c r="AJ680" i="20"/>
  <c r="AJ681" i="20"/>
  <c r="AJ682" i="20"/>
  <c r="AJ683" i="20"/>
  <c r="AJ684" i="20"/>
  <c r="AJ685" i="20"/>
  <c r="AJ686" i="20"/>
  <c r="AJ687" i="20"/>
  <c r="AJ688" i="20"/>
  <c r="AJ689" i="20"/>
  <c r="AJ690" i="20"/>
  <c r="AJ691" i="20"/>
  <c r="AJ692" i="20"/>
  <c r="AJ693" i="20"/>
  <c r="AJ694" i="20"/>
  <c r="AJ695" i="20"/>
  <c r="AJ696" i="20"/>
  <c r="AJ697" i="20"/>
  <c r="AJ698" i="20"/>
  <c r="AJ699" i="20"/>
  <c r="AJ700" i="20"/>
  <c r="AJ701" i="20"/>
  <c r="AJ702" i="20"/>
  <c r="AJ703" i="20"/>
  <c r="AJ704" i="20"/>
  <c r="AJ705" i="20"/>
  <c r="AJ706" i="20"/>
  <c r="AJ707" i="20"/>
  <c r="AJ708" i="20"/>
  <c r="AJ709" i="20"/>
  <c r="AJ710" i="20"/>
  <c r="AJ711" i="20"/>
  <c r="AJ712" i="20"/>
  <c r="AJ713" i="20"/>
  <c r="AJ714" i="20"/>
  <c r="AJ715" i="20"/>
  <c r="AJ716" i="20"/>
  <c r="AJ717" i="20"/>
  <c r="AJ718" i="20"/>
  <c r="AJ719" i="20"/>
  <c r="AJ720" i="20"/>
  <c r="AJ721" i="20"/>
  <c r="AJ722" i="20"/>
  <c r="AJ723" i="20"/>
  <c r="AJ724" i="20"/>
  <c r="AJ725" i="20"/>
  <c r="AJ726" i="20"/>
  <c r="AJ727" i="20"/>
  <c r="AJ728" i="20"/>
  <c r="AJ729" i="20"/>
  <c r="AJ730" i="20"/>
  <c r="AJ731" i="20"/>
  <c r="AJ732" i="20"/>
  <c r="AJ733" i="20"/>
  <c r="AJ734" i="20"/>
  <c r="AJ735" i="20"/>
  <c r="AJ736" i="20"/>
  <c r="AJ737" i="20"/>
  <c r="AJ738" i="20"/>
  <c r="AJ739" i="20"/>
  <c r="AJ740" i="20"/>
  <c r="AJ741" i="20"/>
  <c r="AJ742" i="20"/>
  <c r="AJ743" i="20"/>
  <c r="AJ744" i="20"/>
  <c r="AJ745" i="20"/>
  <c r="AJ746" i="20"/>
  <c r="AJ747" i="20"/>
  <c r="AJ748" i="20"/>
  <c r="AJ749" i="20"/>
  <c r="AJ750" i="20"/>
  <c r="AJ751" i="20"/>
  <c r="AJ752" i="20"/>
  <c r="AJ753" i="20"/>
  <c r="AJ754" i="20"/>
  <c r="AJ755" i="20"/>
  <c r="AJ756" i="20"/>
  <c r="AJ757" i="20"/>
  <c r="AJ758" i="20"/>
  <c r="AJ759" i="20"/>
  <c r="AJ760" i="20"/>
  <c r="AJ761" i="20"/>
  <c r="AJ762" i="20"/>
  <c r="AJ763" i="20"/>
  <c r="AJ764" i="20"/>
  <c r="AJ765" i="20"/>
  <c r="AJ766" i="20"/>
  <c r="AJ767" i="20"/>
  <c r="AJ768" i="20"/>
  <c r="AJ769" i="20"/>
  <c r="AJ770" i="20"/>
  <c r="AJ771" i="20"/>
  <c r="AJ772" i="20"/>
  <c r="AJ773" i="20"/>
  <c r="AJ774" i="20"/>
  <c r="AJ775" i="20"/>
  <c r="AJ776" i="20"/>
  <c r="AJ777" i="20"/>
  <c r="AJ778" i="20"/>
  <c r="AJ779" i="20"/>
  <c r="AJ780" i="20"/>
  <c r="AJ781" i="20"/>
  <c r="AJ782" i="20"/>
  <c r="AJ783" i="20"/>
  <c r="AJ784" i="20"/>
  <c r="AJ785" i="20"/>
  <c r="AJ786" i="20"/>
  <c r="AJ787" i="20"/>
  <c r="AJ788" i="20"/>
  <c r="AJ789" i="20"/>
  <c r="AJ790" i="20"/>
  <c r="AJ791" i="20"/>
  <c r="AJ792" i="20"/>
  <c r="AJ793" i="20"/>
  <c r="AJ794" i="20"/>
  <c r="AJ795" i="20"/>
  <c r="AJ796" i="20"/>
  <c r="AJ797" i="20"/>
  <c r="AJ798" i="20"/>
  <c r="AJ799" i="20"/>
  <c r="AJ800" i="20"/>
  <c r="AJ801" i="20"/>
  <c r="AJ802" i="20"/>
  <c r="AJ803" i="20"/>
  <c r="AJ804" i="20"/>
  <c r="AJ805" i="20"/>
  <c r="AJ806" i="20"/>
  <c r="AJ807" i="20"/>
  <c r="AJ808" i="20"/>
  <c r="AJ809" i="20"/>
  <c r="AJ810" i="20"/>
  <c r="AJ811" i="20"/>
  <c r="AJ812" i="20"/>
  <c r="AJ813" i="20"/>
  <c r="AJ814" i="20"/>
  <c r="AJ815" i="20"/>
  <c r="AJ816" i="20"/>
  <c r="AJ817" i="20"/>
  <c r="AJ818" i="20"/>
  <c r="AJ819" i="20"/>
  <c r="AJ820" i="20"/>
  <c r="AJ821" i="20"/>
  <c r="AJ822" i="20"/>
  <c r="AJ823" i="20"/>
  <c r="AJ824" i="20"/>
  <c r="AJ825" i="20"/>
  <c r="AJ826" i="20"/>
  <c r="AJ827" i="20"/>
  <c r="AJ828" i="20"/>
  <c r="AJ829" i="20"/>
  <c r="AJ830" i="20"/>
  <c r="AJ831" i="20"/>
  <c r="AJ832" i="20"/>
  <c r="AJ833" i="20"/>
  <c r="AJ834" i="20"/>
  <c r="AJ835" i="20"/>
  <c r="AJ836" i="20"/>
  <c r="AJ837" i="20"/>
  <c r="AJ838" i="20"/>
  <c r="AJ839" i="20"/>
  <c r="AJ840" i="20"/>
  <c r="AJ841" i="20"/>
  <c r="AJ842" i="20"/>
  <c r="AJ843" i="20"/>
  <c r="AJ844" i="20"/>
  <c r="AJ845" i="20"/>
  <c r="AJ846" i="20"/>
  <c r="AJ847" i="20"/>
  <c r="AJ848" i="20"/>
  <c r="AJ849" i="20"/>
  <c r="AJ850" i="20"/>
  <c r="AJ851" i="20"/>
  <c r="AJ852" i="20"/>
  <c r="AJ853" i="20"/>
  <c r="AJ854" i="20"/>
  <c r="AJ855" i="20"/>
  <c r="AJ856" i="20"/>
  <c r="AJ857" i="20"/>
  <c r="AJ858" i="20"/>
  <c r="AJ859" i="20"/>
  <c r="AJ860" i="20"/>
  <c r="AJ861" i="20"/>
  <c r="AJ862" i="20"/>
  <c r="AJ863" i="20"/>
  <c r="AJ864" i="20"/>
  <c r="AJ865" i="20"/>
  <c r="AJ866" i="20"/>
  <c r="AJ867" i="20"/>
  <c r="AJ868" i="20"/>
  <c r="AJ869" i="20"/>
  <c r="AJ870" i="20"/>
  <c r="AJ871" i="20"/>
  <c r="AJ872" i="20"/>
  <c r="AJ873" i="20"/>
  <c r="AJ874" i="20"/>
  <c r="AJ875" i="20"/>
  <c r="AJ876" i="20"/>
  <c r="AJ877" i="20"/>
  <c r="AJ878" i="20"/>
  <c r="AJ879" i="20"/>
  <c r="AJ880" i="20"/>
  <c r="AJ881" i="20"/>
  <c r="AJ882" i="20"/>
  <c r="AJ883" i="20"/>
  <c r="AJ884" i="20"/>
  <c r="AJ885" i="20"/>
  <c r="AJ886" i="20"/>
  <c r="AJ887" i="20"/>
  <c r="AJ888" i="20"/>
  <c r="AJ889" i="20"/>
  <c r="AJ890" i="20"/>
  <c r="AJ891" i="20"/>
  <c r="AJ892" i="20"/>
  <c r="AJ893" i="20"/>
  <c r="AJ894" i="20"/>
  <c r="AJ895" i="20"/>
  <c r="AJ896" i="20"/>
  <c r="AJ897" i="20"/>
  <c r="AJ898" i="20"/>
  <c r="AJ899" i="20"/>
  <c r="AJ900" i="20"/>
  <c r="AJ901" i="20"/>
  <c r="AJ902" i="20"/>
  <c r="AJ903" i="20"/>
  <c r="AJ904" i="20"/>
  <c r="AJ905" i="20"/>
  <c r="AJ906" i="20"/>
  <c r="AJ907" i="20"/>
  <c r="AJ908" i="20"/>
  <c r="AJ909" i="20"/>
  <c r="AJ910" i="20"/>
  <c r="AJ911" i="20"/>
  <c r="AJ912" i="20"/>
  <c r="AJ913" i="20"/>
  <c r="AJ914" i="20"/>
  <c r="AJ915" i="20"/>
  <c r="AJ916" i="20"/>
  <c r="AJ917" i="20"/>
  <c r="AJ918" i="20"/>
  <c r="AJ919" i="20"/>
  <c r="AJ920" i="20"/>
  <c r="AJ921" i="20"/>
  <c r="AJ922" i="20"/>
  <c r="AJ923" i="20"/>
  <c r="AJ924" i="20"/>
  <c r="AJ925" i="20"/>
  <c r="AJ926" i="20"/>
  <c r="AJ927" i="20"/>
  <c r="AJ928" i="20"/>
  <c r="AJ929" i="20"/>
  <c r="AJ930" i="20"/>
  <c r="AJ931" i="20"/>
  <c r="AJ932" i="20"/>
  <c r="AJ933" i="20"/>
  <c r="AJ934" i="20"/>
  <c r="AJ935" i="20"/>
  <c r="AJ936" i="20"/>
  <c r="AJ937" i="20"/>
  <c r="AJ938" i="20"/>
  <c r="AJ939" i="20"/>
  <c r="AJ940" i="20"/>
  <c r="AJ941" i="20"/>
  <c r="AJ942" i="20"/>
  <c r="AJ943" i="20"/>
  <c r="AJ944" i="20"/>
  <c r="AJ945" i="20"/>
  <c r="AJ946" i="20"/>
  <c r="AJ947" i="20"/>
  <c r="AJ948" i="20"/>
  <c r="AJ949" i="20"/>
  <c r="AJ950" i="20"/>
  <c r="AJ951" i="20"/>
  <c r="AJ952" i="20"/>
  <c r="AJ953" i="20"/>
  <c r="AJ954" i="20"/>
  <c r="AJ955" i="20"/>
  <c r="AJ956" i="20"/>
  <c r="AJ957" i="20"/>
  <c r="AJ958" i="20"/>
  <c r="AJ959" i="20"/>
  <c r="AJ960" i="20"/>
  <c r="AJ961" i="20"/>
  <c r="AJ962" i="20"/>
  <c r="AJ963" i="20"/>
  <c r="AJ964" i="20"/>
  <c r="AJ965" i="20"/>
  <c r="AJ966" i="20"/>
  <c r="AJ967" i="20"/>
  <c r="AJ968" i="20"/>
  <c r="AJ969" i="20"/>
  <c r="AJ970" i="20"/>
  <c r="AJ971" i="20"/>
  <c r="AJ972" i="20"/>
  <c r="AJ973" i="20"/>
  <c r="AJ974" i="20"/>
  <c r="AJ975" i="20"/>
  <c r="AJ976" i="20"/>
  <c r="AJ977" i="20"/>
  <c r="AJ978" i="20"/>
  <c r="AJ979" i="20"/>
  <c r="AJ980" i="20"/>
  <c r="AJ981" i="20"/>
  <c r="AJ982" i="20"/>
  <c r="AJ983" i="20"/>
  <c r="AJ984" i="20"/>
  <c r="AJ985" i="20"/>
  <c r="AJ986" i="20"/>
  <c r="AJ987" i="20"/>
  <c r="AJ988" i="20"/>
  <c r="AJ989" i="20"/>
  <c r="AJ990" i="20"/>
  <c r="AJ991" i="20"/>
  <c r="AJ992" i="20"/>
  <c r="AJ993" i="20"/>
  <c r="AJ994" i="20"/>
  <c r="AJ995" i="20"/>
  <c r="AJ996" i="20"/>
  <c r="AJ997" i="20"/>
  <c r="AJ998" i="20"/>
  <c r="AJ999" i="20"/>
  <c r="AJ1000" i="20"/>
  <c r="AJ1001" i="20"/>
  <c r="AJ1002" i="20"/>
  <c r="AJ1003" i="20"/>
  <c r="AJ1004" i="20"/>
  <c r="AJ1005" i="20"/>
  <c r="AJ1006" i="20"/>
  <c r="AJ1007" i="20"/>
  <c r="AJ1008" i="20"/>
  <c r="AJ1009" i="20"/>
  <c r="AJ1010" i="20"/>
  <c r="AJ1011" i="20"/>
  <c r="AJ1012" i="20"/>
  <c r="AJ1013" i="20"/>
  <c r="AJ1014" i="20"/>
  <c r="AJ1015" i="20"/>
  <c r="AJ1016" i="20"/>
  <c r="AJ1017" i="20"/>
  <c r="AJ1018" i="20"/>
  <c r="AJ1019" i="20"/>
  <c r="AJ1020" i="20"/>
  <c r="AJ1021" i="20"/>
  <c r="AJ1022" i="20"/>
  <c r="AJ1023" i="20"/>
  <c r="AJ1024" i="20"/>
  <c r="AJ1025" i="20"/>
  <c r="AJ1026" i="20"/>
  <c r="AJ1027" i="20"/>
  <c r="AJ1028" i="20"/>
  <c r="AJ1029" i="20"/>
  <c r="AJ1030" i="20"/>
  <c r="AJ1031" i="20"/>
  <c r="AJ1032" i="20"/>
  <c r="AJ1033" i="20"/>
  <c r="AJ1034" i="20"/>
  <c r="AJ1035" i="20"/>
  <c r="AJ1036" i="20"/>
  <c r="AJ1037" i="20"/>
  <c r="AJ1038" i="20"/>
  <c r="AJ1039" i="20"/>
  <c r="AJ1040" i="20"/>
  <c r="AJ1041" i="20"/>
  <c r="AJ1042" i="20"/>
  <c r="AJ1043" i="20"/>
  <c r="AJ1044" i="20"/>
  <c r="AJ1045" i="20"/>
  <c r="AJ1046" i="20"/>
  <c r="AJ1047" i="20"/>
  <c r="AJ1048" i="20"/>
  <c r="AJ1049" i="20"/>
  <c r="AJ1050" i="20"/>
  <c r="AJ1051" i="20"/>
  <c r="AJ1052" i="20"/>
  <c r="AJ1053" i="20"/>
  <c r="AJ1054" i="20"/>
  <c r="AJ1055" i="20"/>
  <c r="AJ1056" i="20"/>
  <c r="AJ1057" i="20"/>
  <c r="AJ1058" i="20"/>
  <c r="AJ1059" i="20"/>
  <c r="AJ1060" i="20"/>
  <c r="AJ1061" i="20"/>
  <c r="AJ1062" i="20"/>
  <c r="AJ1063" i="20"/>
  <c r="AJ1064" i="20"/>
  <c r="AJ1065" i="20"/>
  <c r="AJ1066" i="20"/>
  <c r="AJ1067" i="20"/>
  <c r="AJ1068" i="20"/>
  <c r="AJ1069" i="20"/>
  <c r="AJ1070" i="20"/>
  <c r="AJ1071" i="20"/>
  <c r="AJ1072" i="20"/>
  <c r="AJ1073" i="20"/>
  <c r="AJ1074" i="20"/>
  <c r="AJ1075" i="20"/>
  <c r="AJ1076" i="20"/>
  <c r="AJ1077" i="20"/>
  <c r="AJ1078" i="20"/>
  <c r="AJ1079" i="20"/>
  <c r="AJ1080" i="20"/>
  <c r="AJ1081" i="20"/>
  <c r="AJ1082" i="20"/>
  <c r="AJ1083" i="20"/>
  <c r="AJ1084" i="20"/>
  <c r="AJ1085" i="20"/>
  <c r="AJ1086" i="20"/>
  <c r="AJ1087" i="20"/>
  <c r="AJ1088" i="20"/>
  <c r="AJ1089" i="20"/>
  <c r="AJ1090" i="20"/>
  <c r="AJ1091" i="20"/>
  <c r="AJ1092" i="20"/>
  <c r="AJ1093" i="20"/>
  <c r="AJ1094" i="20"/>
  <c r="AJ1095" i="20"/>
  <c r="AJ1096" i="20"/>
  <c r="AJ1097" i="20"/>
  <c r="AJ1098" i="20"/>
  <c r="AJ1099" i="20"/>
  <c r="AJ1100" i="20"/>
  <c r="AJ1101" i="20"/>
  <c r="AJ1102" i="20"/>
  <c r="AJ1103" i="20"/>
  <c r="AJ1104" i="20"/>
  <c r="AJ1105" i="20"/>
  <c r="AJ1106" i="20"/>
  <c r="AJ1107" i="20"/>
  <c r="AJ1108" i="20"/>
  <c r="AJ1109" i="20"/>
  <c r="AJ1110" i="20"/>
  <c r="AJ1111" i="20"/>
  <c r="AJ1112" i="20"/>
  <c r="AJ1113" i="20"/>
  <c r="AJ1114" i="20"/>
  <c r="AJ1115" i="20"/>
  <c r="AJ1116" i="20"/>
  <c r="AJ1117" i="20"/>
  <c r="AJ1118" i="20"/>
  <c r="AJ1119" i="20"/>
  <c r="AJ1120" i="20"/>
  <c r="AJ1121" i="20"/>
  <c r="AJ1122" i="20"/>
  <c r="AJ1123" i="20"/>
  <c r="AJ1124" i="20"/>
  <c r="AJ1125" i="20"/>
  <c r="AJ1126" i="20"/>
  <c r="AJ1127" i="20"/>
  <c r="AJ1128" i="20"/>
  <c r="AJ1129" i="20"/>
  <c r="AJ1130" i="20"/>
  <c r="AJ1131" i="20"/>
  <c r="AJ1132" i="20"/>
  <c r="AJ1133" i="20"/>
  <c r="AJ1134" i="20"/>
  <c r="AJ1135" i="20"/>
  <c r="AJ1136" i="20"/>
  <c r="AJ1137" i="20"/>
  <c r="AJ1138" i="20"/>
  <c r="AJ1139" i="20"/>
  <c r="AJ1140" i="20"/>
  <c r="AJ1141" i="20"/>
  <c r="AJ1142" i="20"/>
  <c r="AJ1143" i="20"/>
  <c r="AJ1144" i="20"/>
  <c r="AJ1145" i="20"/>
  <c r="AJ1146" i="20"/>
  <c r="AJ1147" i="20"/>
  <c r="AJ1148" i="20"/>
  <c r="AJ1149" i="20"/>
  <c r="AJ1150" i="20"/>
  <c r="AJ1151" i="20"/>
  <c r="AJ1152" i="20"/>
  <c r="AJ1153" i="20"/>
  <c r="AJ1154" i="20"/>
  <c r="AJ1155" i="20"/>
  <c r="AJ1156" i="20"/>
  <c r="AJ1157" i="20"/>
  <c r="AJ1158" i="20"/>
  <c r="AJ1159" i="20"/>
  <c r="AJ1160" i="20"/>
  <c r="AJ1161" i="20"/>
  <c r="AJ1162" i="20"/>
  <c r="AJ1163" i="20"/>
  <c r="AJ1164" i="20"/>
  <c r="AJ1165" i="20"/>
  <c r="AJ1166" i="20"/>
  <c r="AJ1167" i="20"/>
  <c r="AJ1168" i="20"/>
  <c r="AJ1169" i="20"/>
  <c r="AJ1170" i="20"/>
  <c r="AJ1171" i="20"/>
  <c r="AJ1172" i="20"/>
  <c r="AJ1173" i="20"/>
  <c r="AJ1174" i="20"/>
  <c r="AJ1175" i="20"/>
  <c r="AJ1176" i="20"/>
  <c r="AJ1177" i="20"/>
  <c r="AJ1178" i="20"/>
  <c r="AJ1179" i="20"/>
  <c r="AJ1180" i="20"/>
  <c r="AJ1181" i="20"/>
  <c r="AJ1182" i="20"/>
  <c r="AJ1183" i="20"/>
  <c r="AJ1184" i="20"/>
  <c r="AJ1185" i="20"/>
  <c r="AJ1186" i="20"/>
  <c r="AJ1187" i="20"/>
  <c r="B34" i="7"/>
  <c r="AF34" i="7"/>
  <c r="B35" i="7"/>
  <c r="AF35" i="7"/>
  <c r="AF33" i="7"/>
  <c r="B27" i="7"/>
  <c r="AF27" i="7"/>
  <c r="B28" i="7"/>
  <c r="AF28" i="7"/>
  <c r="B29" i="7"/>
  <c r="AF29" i="7"/>
  <c r="B30" i="7"/>
  <c r="AF30" i="7"/>
  <c r="B31" i="7"/>
  <c r="AF31" i="7"/>
  <c r="AF26" i="7"/>
  <c r="B32" i="7"/>
  <c r="AF32" i="7"/>
  <c r="AF36" i="7"/>
  <c r="AF39" i="7"/>
  <c r="AV500" i="20"/>
  <c r="AV501" i="20"/>
  <c r="AV502" i="20"/>
  <c r="AV503" i="20"/>
  <c r="AV2" i="20"/>
  <c r="AV3" i="20"/>
  <c r="AV4" i="20"/>
  <c r="AV5" i="20"/>
  <c r="AV6" i="20"/>
  <c r="AV7" i="20"/>
  <c r="AV8" i="20"/>
  <c r="AV9" i="20"/>
  <c r="AV10" i="20"/>
  <c r="AV11" i="20"/>
  <c r="AV12" i="20"/>
  <c r="AV13" i="20"/>
  <c r="AV14" i="20"/>
  <c r="AV15" i="20"/>
  <c r="AV16" i="20"/>
  <c r="AV17" i="20"/>
  <c r="AV18" i="20"/>
  <c r="AV19" i="20"/>
  <c r="AV20" i="20"/>
  <c r="AV21" i="20"/>
  <c r="AV22" i="20"/>
  <c r="AV23" i="20"/>
  <c r="AV24" i="20"/>
  <c r="AV25" i="20"/>
  <c r="AV26" i="20"/>
  <c r="AV27" i="20"/>
  <c r="AV28" i="20"/>
  <c r="AV29" i="20"/>
  <c r="AV30" i="20"/>
  <c r="AV31" i="20"/>
  <c r="AV32" i="20"/>
  <c r="AV33" i="20"/>
  <c r="AV34" i="20"/>
  <c r="AV35" i="20"/>
  <c r="AV36" i="20"/>
  <c r="AV37" i="20"/>
  <c r="AV38" i="20"/>
  <c r="AV39" i="20"/>
  <c r="AV40" i="20"/>
  <c r="AV41" i="20"/>
  <c r="AV42" i="20"/>
  <c r="AV43" i="20"/>
  <c r="AV44" i="20"/>
  <c r="AV45" i="20"/>
  <c r="AV46" i="20"/>
  <c r="AV47" i="20"/>
  <c r="AV48" i="20"/>
  <c r="AV49" i="20"/>
  <c r="AV50" i="20"/>
  <c r="AV51" i="20"/>
  <c r="AV52" i="20"/>
  <c r="AV53" i="20"/>
  <c r="AV54" i="20"/>
  <c r="AV55" i="20"/>
  <c r="AV56" i="20"/>
  <c r="AV57" i="20"/>
  <c r="AV58" i="20"/>
  <c r="AV59" i="20"/>
  <c r="AV60" i="20"/>
  <c r="AV61" i="20"/>
  <c r="AV62" i="20"/>
  <c r="AV63" i="20"/>
  <c r="AV64" i="20"/>
  <c r="AV65" i="20"/>
  <c r="AV66" i="20"/>
  <c r="AV67" i="20"/>
  <c r="AV68" i="20"/>
  <c r="AV69" i="20"/>
  <c r="AV70" i="20"/>
  <c r="AV71" i="20"/>
  <c r="AV72" i="20"/>
  <c r="AV73" i="20"/>
  <c r="AV74" i="20"/>
  <c r="AV75" i="20"/>
  <c r="AV76" i="20"/>
  <c r="AV77" i="20"/>
  <c r="AV78" i="20"/>
  <c r="AV79" i="20"/>
  <c r="AV80" i="20"/>
  <c r="AV81" i="20"/>
  <c r="AV82" i="20"/>
  <c r="AV83" i="20"/>
  <c r="AV84" i="20"/>
  <c r="AV85" i="20"/>
  <c r="AV86" i="20"/>
  <c r="AV87" i="20"/>
  <c r="AV88" i="20"/>
  <c r="AV89" i="20"/>
  <c r="AV90" i="20"/>
  <c r="AV91" i="20"/>
  <c r="AV92" i="20"/>
  <c r="AV93" i="20"/>
  <c r="AV94" i="20"/>
  <c r="AV95" i="20"/>
  <c r="AV96" i="20"/>
  <c r="AV97" i="20"/>
  <c r="AV98" i="20"/>
  <c r="AV99" i="20"/>
  <c r="AV100" i="20"/>
  <c r="AV101" i="20"/>
  <c r="AV102" i="20"/>
  <c r="AV103" i="20"/>
  <c r="AV104" i="20"/>
  <c r="AV105" i="20"/>
  <c r="AV106" i="20"/>
  <c r="AV107" i="20"/>
  <c r="AV108" i="20"/>
  <c r="AV109" i="20"/>
  <c r="AV110" i="20"/>
  <c r="AV111" i="20"/>
  <c r="AV112" i="20"/>
  <c r="AV113" i="20"/>
  <c r="AV114" i="20"/>
  <c r="AV115" i="20"/>
  <c r="AV116" i="20"/>
  <c r="AV117" i="20"/>
  <c r="AV118" i="20"/>
  <c r="AV119" i="20"/>
  <c r="AV120" i="20"/>
  <c r="AV121" i="20"/>
  <c r="AV122" i="20"/>
  <c r="AV123" i="20"/>
  <c r="AV124" i="20"/>
  <c r="AV125" i="20"/>
  <c r="AV126" i="20"/>
  <c r="AV127" i="20"/>
  <c r="AV128" i="20"/>
  <c r="AV129" i="20"/>
  <c r="AV130" i="20"/>
  <c r="AV131" i="20"/>
  <c r="AV132" i="20"/>
  <c r="AV133" i="20"/>
  <c r="AV134" i="20"/>
  <c r="AV135" i="20"/>
  <c r="AV136" i="20"/>
  <c r="AV137" i="20"/>
  <c r="AV138" i="20"/>
  <c r="AV139" i="20"/>
  <c r="AV140" i="20"/>
  <c r="AV141" i="20"/>
  <c r="AV142" i="20"/>
  <c r="AV143" i="20"/>
  <c r="AV144" i="20"/>
  <c r="AV145" i="20"/>
  <c r="AV146" i="20"/>
  <c r="AV147" i="20"/>
  <c r="AV148" i="20"/>
  <c r="AV149" i="20"/>
  <c r="AV150" i="20"/>
  <c r="AV151" i="20"/>
  <c r="AV152" i="20"/>
  <c r="AV153" i="20"/>
  <c r="AV154" i="20"/>
  <c r="AV155" i="20"/>
  <c r="AV156" i="20"/>
  <c r="AV157" i="20"/>
  <c r="AV158" i="20"/>
  <c r="AV159" i="20"/>
  <c r="AV160" i="20"/>
  <c r="AV161" i="20"/>
  <c r="AV162" i="20"/>
  <c r="AV163" i="20"/>
  <c r="AV164" i="20"/>
  <c r="AV165" i="20"/>
  <c r="AV166" i="20"/>
  <c r="AV167" i="20"/>
  <c r="AV168" i="20"/>
  <c r="AV169" i="20"/>
  <c r="AV170" i="20"/>
  <c r="AV171" i="20"/>
  <c r="AV172" i="20"/>
  <c r="AV173" i="20"/>
  <c r="AV174" i="20"/>
  <c r="AV175" i="20"/>
  <c r="AV176" i="20"/>
  <c r="AV177" i="20"/>
  <c r="AV178" i="20"/>
  <c r="AV179" i="20"/>
  <c r="AV180" i="20"/>
  <c r="AV181" i="20"/>
  <c r="AV182" i="20"/>
  <c r="AV183" i="20"/>
  <c r="AV184" i="20"/>
  <c r="AV185" i="20"/>
  <c r="AV186" i="20"/>
  <c r="AV187" i="20"/>
  <c r="AV188" i="20"/>
  <c r="AV189" i="20"/>
  <c r="AV190" i="20"/>
  <c r="AV191" i="20"/>
  <c r="AV192" i="20"/>
  <c r="AV193" i="20"/>
  <c r="AV194" i="20"/>
  <c r="AV195" i="20"/>
  <c r="AV196" i="20"/>
  <c r="AV197" i="20"/>
  <c r="AV198" i="20"/>
  <c r="AV199" i="20"/>
  <c r="AV200" i="20"/>
  <c r="AV201" i="20"/>
  <c r="AV202" i="20"/>
  <c r="AV203" i="20"/>
  <c r="AV204" i="20"/>
  <c r="AV205" i="20"/>
  <c r="AV206" i="20"/>
  <c r="AV207" i="20"/>
  <c r="AV208" i="20"/>
  <c r="AV209" i="20"/>
  <c r="AV210" i="20"/>
  <c r="AV211" i="20"/>
  <c r="AV212" i="20"/>
  <c r="AV213" i="20"/>
  <c r="AV214" i="20"/>
  <c r="AV215" i="20"/>
  <c r="AV216" i="20"/>
  <c r="AV217" i="20"/>
  <c r="AV218" i="20"/>
  <c r="AV219" i="20"/>
  <c r="AV220" i="20"/>
  <c r="AV221" i="20"/>
  <c r="AV222" i="20"/>
  <c r="AV223" i="20"/>
  <c r="AV224" i="20"/>
  <c r="AV225" i="20"/>
  <c r="AV226" i="20"/>
  <c r="AV227" i="20"/>
  <c r="AV228" i="20"/>
  <c r="AV229" i="20"/>
  <c r="AV230" i="20"/>
  <c r="AV231" i="20"/>
  <c r="AV232" i="20"/>
  <c r="AV233" i="20"/>
  <c r="AV234" i="20"/>
  <c r="AV235" i="20"/>
  <c r="AV236" i="20"/>
  <c r="AV237" i="20"/>
  <c r="AV238" i="20"/>
  <c r="AV239" i="20"/>
  <c r="AV240" i="20"/>
  <c r="AV241" i="20"/>
  <c r="AV242" i="20"/>
  <c r="AV243" i="20"/>
  <c r="AV244" i="20"/>
  <c r="AV245" i="20"/>
  <c r="AV246" i="20"/>
  <c r="AV247" i="20"/>
  <c r="AV248" i="20"/>
  <c r="AV249" i="20"/>
  <c r="AV250" i="20"/>
  <c r="AV251" i="20"/>
  <c r="AV252" i="20"/>
  <c r="AV253" i="20"/>
  <c r="AV254" i="20"/>
  <c r="AV255" i="20"/>
  <c r="AV256" i="20"/>
  <c r="AV257" i="20"/>
  <c r="AV258" i="20"/>
  <c r="AV259" i="20"/>
  <c r="AV260" i="20"/>
  <c r="AV261" i="20"/>
  <c r="AV262" i="20"/>
  <c r="AV263" i="20"/>
  <c r="AV264" i="20"/>
  <c r="AV265" i="20"/>
  <c r="AV266" i="20"/>
  <c r="AV267" i="20"/>
  <c r="AV268" i="20"/>
  <c r="AV269" i="20"/>
  <c r="AV270" i="20"/>
  <c r="AV271" i="20"/>
  <c r="AV272" i="20"/>
  <c r="AV273" i="20"/>
  <c r="AV274" i="20"/>
  <c r="AV275" i="20"/>
  <c r="AV276" i="20"/>
  <c r="AV277" i="20"/>
  <c r="AV278" i="20"/>
  <c r="AV279" i="20"/>
  <c r="AV280" i="20"/>
  <c r="AV281" i="20"/>
  <c r="AV282" i="20"/>
  <c r="AV283" i="20"/>
  <c r="AV284" i="20"/>
  <c r="AV285" i="20"/>
  <c r="AV286" i="20"/>
  <c r="AV287" i="20"/>
  <c r="AV288" i="20"/>
  <c r="AV289" i="20"/>
  <c r="AV290" i="20"/>
  <c r="AV291" i="20"/>
  <c r="AV292" i="20"/>
  <c r="AV293" i="20"/>
  <c r="AV294" i="20"/>
  <c r="AV295" i="20"/>
  <c r="AV296" i="20"/>
  <c r="AV297" i="20"/>
  <c r="AV298" i="20"/>
  <c r="AV299" i="20"/>
  <c r="AV300" i="20"/>
  <c r="AV301" i="20"/>
  <c r="AV302" i="20"/>
  <c r="AV303" i="20"/>
  <c r="AV304" i="20"/>
  <c r="AV305" i="20"/>
  <c r="AV306" i="20"/>
  <c r="AV307" i="20"/>
  <c r="AV308" i="20"/>
  <c r="AV309" i="20"/>
  <c r="AV310" i="20"/>
  <c r="AV311" i="20"/>
  <c r="AV312" i="20"/>
  <c r="AV313" i="20"/>
  <c r="AV314" i="20"/>
  <c r="AV315" i="20"/>
  <c r="AV316" i="20"/>
  <c r="AV317" i="20"/>
  <c r="AV318" i="20"/>
  <c r="AV319" i="20"/>
  <c r="AV320" i="20"/>
  <c r="AV321" i="20"/>
  <c r="AV322" i="20"/>
  <c r="AV323" i="20"/>
  <c r="AV324" i="20"/>
  <c r="AV325" i="20"/>
  <c r="AV326" i="20"/>
  <c r="AV327" i="20"/>
  <c r="AV328" i="20"/>
  <c r="AV329" i="20"/>
  <c r="AV330" i="20"/>
  <c r="AV331" i="20"/>
  <c r="AV332" i="20"/>
  <c r="AV333" i="20"/>
  <c r="AV334" i="20"/>
  <c r="AV335" i="20"/>
  <c r="AV336" i="20"/>
  <c r="AV337" i="20"/>
  <c r="AV338" i="20"/>
  <c r="AV339" i="20"/>
  <c r="AV340" i="20"/>
  <c r="AV341" i="20"/>
  <c r="AV342" i="20"/>
  <c r="AV343" i="20"/>
  <c r="AV344" i="20"/>
  <c r="AV345" i="20"/>
  <c r="AV346" i="20"/>
  <c r="AV347" i="20"/>
  <c r="AV348" i="20"/>
  <c r="AV349" i="20"/>
  <c r="AV350" i="20"/>
  <c r="AV351" i="20"/>
  <c r="AV352" i="20"/>
  <c r="AV353" i="20"/>
  <c r="AV354" i="20"/>
  <c r="AV355" i="20"/>
  <c r="AV356" i="20"/>
  <c r="AV357" i="20"/>
  <c r="AV358" i="20"/>
  <c r="AV359" i="20"/>
  <c r="AV360" i="20"/>
  <c r="AV361" i="20"/>
  <c r="AV362" i="20"/>
  <c r="AV363" i="20"/>
  <c r="AV364" i="20"/>
  <c r="AV365" i="20"/>
  <c r="AV366" i="20"/>
  <c r="AV367" i="20"/>
  <c r="AV368" i="20"/>
  <c r="AV369" i="20"/>
  <c r="AV370" i="20"/>
  <c r="AV371" i="20"/>
  <c r="AV372" i="20"/>
  <c r="AV373" i="20"/>
  <c r="AV374" i="20"/>
  <c r="AV375" i="20"/>
  <c r="AV376" i="20"/>
  <c r="AV377" i="20"/>
  <c r="AV378" i="20"/>
  <c r="AV379" i="20"/>
  <c r="AV380" i="20"/>
  <c r="AV381" i="20"/>
  <c r="AV382" i="20"/>
  <c r="AV383" i="20"/>
  <c r="AV384" i="20"/>
  <c r="AV385" i="20"/>
  <c r="AV386" i="20"/>
  <c r="AV387" i="20"/>
  <c r="AV388" i="20"/>
  <c r="AV389" i="20"/>
  <c r="AV390" i="20"/>
  <c r="AV391" i="20"/>
  <c r="AV392" i="20"/>
  <c r="AV393" i="20"/>
  <c r="AV394" i="20"/>
  <c r="AV395" i="20"/>
  <c r="AV396" i="20"/>
  <c r="AV397" i="20"/>
  <c r="AV398" i="20"/>
  <c r="AV399" i="20"/>
  <c r="AV400" i="20"/>
  <c r="AV401" i="20"/>
  <c r="AV402" i="20"/>
  <c r="AV403" i="20"/>
  <c r="AV404" i="20"/>
  <c r="AV405" i="20"/>
  <c r="AV406" i="20"/>
  <c r="AV407" i="20"/>
  <c r="AV408" i="20"/>
  <c r="AV409" i="20"/>
  <c r="AV410" i="20"/>
  <c r="AV411" i="20"/>
  <c r="AV412" i="20"/>
  <c r="AV413" i="20"/>
  <c r="AV414" i="20"/>
  <c r="AV415" i="20"/>
  <c r="AV416" i="20"/>
  <c r="AV417" i="20"/>
  <c r="AV418" i="20"/>
  <c r="AV419" i="20"/>
  <c r="AV420" i="20"/>
  <c r="AV421" i="20"/>
  <c r="AV422" i="20"/>
  <c r="AV423" i="20"/>
  <c r="AV424" i="20"/>
  <c r="AV425" i="20"/>
  <c r="AV426" i="20"/>
  <c r="AV427" i="20"/>
  <c r="AV428" i="20"/>
  <c r="AV429" i="20"/>
  <c r="AV430" i="20"/>
  <c r="AV431" i="20"/>
  <c r="AV432" i="20"/>
  <c r="AV433" i="20"/>
  <c r="AV434" i="20"/>
  <c r="AV435" i="20"/>
  <c r="AV436" i="20"/>
  <c r="AV437" i="20"/>
  <c r="AV438" i="20"/>
  <c r="AV439" i="20"/>
  <c r="AV440" i="20"/>
  <c r="AV441" i="20"/>
  <c r="AV442" i="20"/>
  <c r="AV443" i="20"/>
  <c r="AV444" i="20"/>
  <c r="AV445" i="20"/>
  <c r="AV446" i="20"/>
  <c r="AV447" i="20"/>
  <c r="AV448" i="20"/>
  <c r="AV449" i="20"/>
  <c r="AV450" i="20"/>
  <c r="AV451" i="20"/>
  <c r="AV452" i="20"/>
  <c r="AV453" i="20"/>
  <c r="AV454" i="20"/>
  <c r="AV455" i="20"/>
  <c r="AV456" i="20"/>
  <c r="AV457" i="20"/>
  <c r="AV458" i="20"/>
  <c r="AV459" i="20"/>
  <c r="AV460" i="20"/>
  <c r="AV461" i="20"/>
  <c r="AV462" i="20"/>
  <c r="AV463" i="20"/>
  <c r="AV464" i="20"/>
  <c r="AV465" i="20"/>
  <c r="AV466" i="20"/>
  <c r="AV467" i="20"/>
  <c r="AV468" i="20"/>
  <c r="AV469" i="20"/>
  <c r="AV470" i="20"/>
  <c r="AV471" i="20"/>
  <c r="AV472" i="20"/>
  <c r="AV473" i="20"/>
  <c r="AV474" i="20"/>
  <c r="AV475" i="20"/>
  <c r="AV476" i="20"/>
  <c r="AV477" i="20"/>
  <c r="AV478" i="20"/>
  <c r="AV479" i="20"/>
  <c r="AV480" i="20"/>
  <c r="AV481" i="20"/>
  <c r="AV482" i="20"/>
  <c r="AV483" i="20"/>
  <c r="AV484" i="20"/>
  <c r="AV485" i="20"/>
  <c r="AV486" i="20"/>
  <c r="AV487" i="20"/>
  <c r="AV488" i="20"/>
  <c r="AV489" i="20"/>
  <c r="AV490" i="20"/>
  <c r="AV491" i="20"/>
  <c r="AV492" i="20"/>
  <c r="AV493" i="20"/>
  <c r="AV494" i="20"/>
  <c r="AV495" i="20"/>
  <c r="AV496" i="20"/>
  <c r="AV497" i="20"/>
  <c r="AV498" i="20"/>
  <c r="AV499" i="20"/>
  <c r="AV504" i="20"/>
  <c r="AV505" i="20"/>
  <c r="AV506" i="20"/>
  <c r="AV507" i="20"/>
  <c r="AV508" i="20"/>
  <c r="AV509" i="20"/>
  <c r="AV510" i="20"/>
  <c r="AV511" i="20"/>
  <c r="AV512" i="20"/>
  <c r="AV513" i="20"/>
  <c r="AV514" i="20"/>
  <c r="AV515" i="20"/>
  <c r="AV516" i="20"/>
  <c r="AV517" i="20"/>
  <c r="AV518" i="20"/>
  <c r="AV519" i="20"/>
  <c r="AV520" i="20"/>
  <c r="AV521" i="20"/>
  <c r="AV522" i="20"/>
  <c r="AV523" i="20"/>
  <c r="AV524" i="20"/>
  <c r="AV525" i="20"/>
  <c r="AV526" i="20"/>
  <c r="AV527" i="20"/>
  <c r="AV528" i="20"/>
  <c r="AV529" i="20"/>
  <c r="AV530" i="20"/>
  <c r="AV531" i="20"/>
  <c r="AV532" i="20"/>
  <c r="AV533" i="20"/>
  <c r="AV534" i="20"/>
  <c r="AV535" i="20"/>
  <c r="AV536" i="20"/>
  <c r="AV537" i="20"/>
  <c r="AV538" i="20"/>
  <c r="AV539" i="20"/>
  <c r="AV540" i="20"/>
  <c r="AV541" i="20"/>
  <c r="AV542" i="20"/>
  <c r="AV543" i="20"/>
  <c r="AV544" i="20"/>
  <c r="AV545" i="20"/>
  <c r="AV546" i="20"/>
  <c r="AV547" i="20"/>
  <c r="AV548" i="20"/>
  <c r="AV549" i="20"/>
  <c r="AV550" i="20"/>
  <c r="AV551" i="20"/>
  <c r="AV552" i="20"/>
  <c r="AV553" i="20"/>
  <c r="AV554" i="20"/>
  <c r="AV555" i="20"/>
  <c r="AV556" i="20"/>
  <c r="AV557" i="20"/>
  <c r="AV558" i="20"/>
  <c r="AV559" i="20"/>
  <c r="AV560" i="20"/>
  <c r="AV561" i="20"/>
  <c r="AV562" i="20"/>
  <c r="AV563" i="20"/>
  <c r="AV564" i="20"/>
  <c r="AV565" i="20"/>
  <c r="AV566" i="20"/>
  <c r="AV567" i="20"/>
  <c r="AV568" i="20"/>
  <c r="AV569" i="20"/>
  <c r="AV570" i="20"/>
  <c r="AV571" i="20"/>
  <c r="AV572" i="20"/>
  <c r="AV573" i="20"/>
  <c r="AV574" i="20"/>
  <c r="AV575" i="20"/>
  <c r="AV576" i="20"/>
  <c r="AV577" i="20"/>
  <c r="AV578" i="20"/>
  <c r="AV579" i="20"/>
  <c r="AV580" i="20"/>
  <c r="AV581" i="20"/>
  <c r="AV582" i="20"/>
  <c r="AV583" i="20"/>
  <c r="AV584" i="20"/>
  <c r="AV585" i="20"/>
  <c r="AV586" i="20"/>
  <c r="AV587" i="20"/>
  <c r="AV588" i="20"/>
  <c r="AV589" i="20"/>
  <c r="AV590" i="20"/>
  <c r="AV591" i="20"/>
  <c r="AV592" i="20"/>
  <c r="AV593" i="20"/>
  <c r="AV594" i="20"/>
  <c r="AV595" i="20"/>
  <c r="AV596" i="20"/>
  <c r="AV597" i="20"/>
  <c r="AV598" i="20"/>
  <c r="AV599" i="20"/>
  <c r="AV600" i="20"/>
  <c r="AV601" i="20"/>
  <c r="AV602" i="20"/>
  <c r="AV603" i="20"/>
  <c r="AV604" i="20"/>
  <c r="AV605" i="20"/>
  <c r="AV606" i="20"/>
  <c r="AV607" i="20"/>
  <c r="AV608" i="20"/>
  <c r="AV609" i="20"/>
  <c r="AV610" i="20"/>
  <c r="AV611" i="20"/>
  <c r="AV612" i="20"/>
  <c r="AV613" i="20"/>
  <c r="AV614" i="20"/>
  <c r="AV615" i="20"/>
  <c r="AV616" i="20"/>
  <c r="AV617" i="20"/>
  <c r="AV618" i="20"/>
  <c r="AV619" i="20"/>
  <c r="AV620" i="20"/>
  <c r="AV621" i="20"/>
  <c r="AV622" i="20"/>
  <c r="AV623" i="20"/>
  <c r="AV624" i="20"/>
  <c r="AV625" i="20"/>
  <c r="AV626" i="20"/>
  <c r="AV627" i="20"/>
  <c r="AV628" i="20"/>
  <c r="AV629" i="20"/>
  <c r="AV630" i="20"/>
  <c r="AV631" i="20"/>
  <c r="AV632" i="20"/>
  <c r="AV633" i="20"/>
  <c r="AV634" i="20"/>
  <c r="AV635" i="20"/>
  <c r="AV636" i="20"/>
  <c r="AV637" i="20"/>
  <c r="AV638" i="20"/>
  <c r="AV639" i="20"/>
  <c r="AV640" i="20"/>
  <c r="AV641" i="20"/>
  <c r="AV642" i="20"/>
  <c r="AV643" i="20"/>
  <c r="AV644" i="20"/>
  <c r="AV645" i="20"/>
  <c r="AV646" i="20"/>
  <c r="AV647" i="20"/>
  <c r="AV648" i="20"/>
  <c r="AV649" i="20"/>
  <c r="AV650" i="20"/>
  <c r="AV651" i="20"/>
  <c r="AV652" i="20"/>
  <c r="AV653" i="20"/>
  <c r="AV654" i="20"/>
  <c r="AV655" i="20"/>
  <c r="AV656" i="20"/>
  <c r="AV657" i="20"/>
  <c r="AV658" i="20"/>
  <c r="AV659" i="20"/>
  <c r="AV660" i="20"/>
  <c r="AV661" i="20"/>
  <c r="AV662" i="20"/>
  <c r="AV663" i="20"/>
  <c r="AV664" i="20"/>
  <c r="AV665" i="20"/>
  <c r="AV666" i="20"/>
  <c r="AV667" i="20"/>
  <c r="AV668" i="20"/>
  <c r="AV669" i="20"/>
  <c r="AV670" i="20"/>
  <c r="AV671" i="20"/>
  <c r="AV672" i="20"/>
  <c r="AV673" i="20"/>
  <c r="AV674" i="20"/>
  <c r="AV675" i="20"/>
  <c r="AV676" i="20"/>
  <c r="AV677" i="20"/>
  <c r="AV678" i="20"/>
  <c r="AV679" i="20"/>
  <c r="AV680" i="20"/>
  <c r="AV681" i="20"/>
  <c r="AV682" i="20"/>
  <c r="AV683" i="20"/>
  <c r="AV684" i="20"/>
  <c r="AV685" i="20"/>
  <c r="AV686" i="20"/>
  <c r="AV687" i="20"/>
  <c r="AV688" i="20"/>
  <c r="AV689" i="20"/>
  <c r="AV690" i="20"/>
  <c r="AV691" i="20"/>
  <c r="AV692" i="20"/>
  <c r="AV693" i="20"/>
  <c r="AV694" i="20"/>
  <c r="AV695" i="20"/>
  <c r="AV696" i="20"/>
  <c r="AV697" i="20"/>
  <c r="AV698" i="20"/>
  <c r="AV699" i="20"/>
  <c r="AV700" i="20"/>
  <c r="AV701" i="20"/>
  <c r="AV702" i="20"/>
  <c r="AV703" i="20"/>
  <c r="AV704" i="20"/>
  <c r="AV705" i="20"/>
  <c r="AV706" i="20"/>
  <c r="AV707" i="20"/>
  <c r="AV708" i="20"/>
  <c r="AV709" i="20"/>
  <c r="AV710" i="20"/>
  <c r="AV711" i="20"/>
  <c r="AV712" i="20"/>
  <c r="AV713" i="20"/>
  <c r="AV714" i="20"/>
  <c r="AV715" i="20"/>
  <c r="AV716" i="20"/>
  <c r="AV717" i="20"/>
  <c r="AV718" i="20"/>
  <c r="AV719" i="20"/>
  <c r="AV720" i="20"/>
  <c r="AV721" i="20"/>
  <c r="AV722" i="20"/>
  <c r="AV723" i="20"/>
  <c r="AV724" i="20"/>
  <c r="AV725" i="20"/>
  <c r="AV726" i="20"/>
  <c r="AV727" i="20"/>
  <c r="AV728" i="20"/>
  <c r="AV729" i="20"/>
  <c r="AV730" i="20"/>
  <c r="AV731" i="20"/>
  <c r="AV732" i="20"/>
  <c r="AV733" i="20"/>
  <c r="AV734" i="20"/>
  <c r="AV735" i="20"/>
  <c r="AV736" i="20"/>
  <c r="AV737" i="20"/>
  <c r="AV738" i="20"/>
  <c r="AV739" i="20"/>
  <c r="AV740" i="20"/>
  <c r="AV741" i="20"/>
  <c r="AV742" i="20"/>
  <c r="AV743" i="20"/>
  <c r="AV744" i="20"/>
  <c r="AV745" i="20"/>
  <c r="AV746" i="20"/>
  <c r="AV747" i="20"/>
  <c r="AV748" i="20"/>
  <c r="AV749" i="20"/>
  <c r="AV750" i="20"/>
  <c r="AV751" i="20"/>
  <c r="AV752" i="20"/>
  <c r="AV753" i="20"/>
  <c r="AV754" i="20"/>
  <c r="AV755" i="20"/>
  <c r="AV756" i="20"/>
  <c r="AV757" i="20"/>
  <c r="AV758" i="20"/>
  <c r="AV759" i="20"/>
  <c r="AV760" i="20"/>
  <c r="AV761" i="20"/>
  <c r="AV762" i="20"/>
  <c r="AV763" i="20"/>
  <c r="AV764" i="20"/>
  <c r="AV765" i="20"/>
  <c r="AV766" i="20"/>
  <c r="AV767" i="20"/>
  <c r="AV768" i="20"/>
  <c r="AV769" i="20"/>
  <c r="AV770" i="20"/>
  <c r="AV771" i="20"/>
  <c r="AV772" i="20"/>
  <c r="AV773" i="20"/>
  <c r="AV774" i="20"/>
  <c r="AV775" i="20"/>
  <c r="AV776" i="20"/>
  <c r="AV777" i="20"/>
  <c r="AV778" i="20"/>
  <c r="AV779" i="20"/>
  <c r="AV780" i="20"/>
  <c r="AV781" i="20"/>
  <c r="AV782" i="20"/>
  <c r="AV783" i="20"/>
  <c r="AV784" i="20"/>
  <c r="AV785" i="20"/>
  <c r="AV786" i="20"/>
  <c r="AV787" i="20"/>
  <c r="AV788" i="20"/>
  <c r="AV789" i="20"/>
  <c r="AV790" i="20"/>
  <c r="AV791" i="20"/>
  <c r="AV792" i="20"/>
  <c r="AV793" i="20"/>
  <c r="AV794" i="20"/>
  <c r="AV795" i="20"/>
  <c r="AV796" i="20"/>
  <c r="AV797" i="20"/>
  <c r="AV798" i="20"/>
  <c r="AV799" i="20"/>
  <c r="AV800" i="20"/>
  <c r="AV801" i="20"/>
  <c r="AV802" i="20"/>
  <c r="AV803" i="20"/>
  <c r="AV804" i="20"/>
  <c r="AV805" i="20"/>
  <c r="AV806" i="20"/>
  <c r="AV807" i="20"/>
  <c r="AV808" i="20"/>
  <c r="AV809" i="20"/>
  <c r="AV810" i="20"/>
  <c r="AV811" i="20"/>
  <c r="AV812" i="20"/>
  <c r="AV813" i="20"/>
  <c r="AV814" i="20"/>
  <c r="AV815" i="20"/>
  <c r="AV816" i="20"/>
  <c r="AV817" i="20"/>
  <c r="AV818" i="20"/>
  <c r="AV819" i="20"/>
  <c r="AV820" i="20"/>
  <c r="AV821" i="20"/>
  <c r="AV822" i="20"/>
  <c r="AV823" i="20"/>
  <c r="AV824" i="20"/>
  <c r="AV825" i="20"/>
  <c r="AV826" i="20"/>
  <c r="AV827" i="20"/>
  <c r="AV828" i="20"/>
  <c r="AV829" i="20"/>
  <c r="AV830" i="20"/>
  <c r="AV831" i="20"/>
  <c r="AV832" i="20"/>
  <c r="AV833" i="20"/>
  <c r="AV834" i="20"/>
  <c r="AV835" i="20"/>
  <c r="AV836" i="20"/>
  <c r="AV837" i="20"/>
  <c r="AV838" i="20"/>
  <c r="AV839" i="20"/>
  <c r="AV840" i="20"/>
  <c r="AV841" i="20"/>
  <c r="AV842" i="20"/>
  <c r="AV843" i="20"/>
  <c r="AV844" i="20"/>
  <c r="AV845" i="20"/>
  <c r="AV846" i="20"/>
  <c r="AV847" i="20"/>
  <c r="AV848" i="20"/>
  <c r="AV849" i="20"/>
  <c r="AV850" i="20"/>
  <c r="AV851" i="20"/>
  <c r="AV852" i="20"/>
  <c r="AV853" i="20"/>
  <c r="AV854" i="20"/>
  <c r="AV855" i="20"/>
  <c r="AV856" i="20"/>
  <c r="AV857" i="20"/>
  <c r="AV858" i="20"/>
  <c r="AV859" i="20"/>
  <c r="AV860" i="20"/>
  <c r="AV861" i="20"/>
  <c r="AV862" i="20"/>
  <c r="AV863" i="20"/>
  <c r="AV864" i="20"/>
  <c r="AV865" i="20"/>
  <c r="AV866" i="20"/>
  <c r="AV867" i="20"/>
  <c r="AV868" i="20"/>
  <c r="AV869" i="20"/>
  <c r="AV870" i="20"/>
  <c r="AV871" i="20"/>
  <c r="AV872" i="20"/>
  <c r="AV873" i="20"/>
  <c r="AV874" i="20"/>
  <c r="AV875" i="20"/>
  <c r="AV876" i="20"/>
  <c r="AV877" i="20"/>
  <c r="AV878" i="20"/>
  <c r="AV879" i="20"/>
  <c r="AV880" i="20"/>
  <c r="AV881" i="20"/>
  <c r="AV882" i="20"/>
  <c r="AV883" i="20"/>
  <c r="AV884" i="20"/>
  <c r="AV885" i="20"/>
  <c r="AV886" i="20"/>
  <c r="AV887" i="20"/>
  <c r="AV888" i="20"/>
  <c r="AV889" i="20"/>
  <c r="AV890" i="20"/>
  <c r="AV891" i="20"/>
  <c r="AV892" i="20"/>
  <c r="AV893" i="20"/>
  <c r="AV894" i="20"/>
  <c r="AV895" i="20"/>
  <c r="AV896" i="20"/>
  <c r="AV897" i="20"/>
  <c r="AV898" i="20"/>
  <c r="AV899" i="20"/>
  <c r="AV900" i="20"/>
  <c r="AV901" i="20"/>
  <c r="AV902" i="20"/>
  <c r="AV903" i="20"/>
  <c r="AV904" i="20"/>
  <c r="AV905" i="20"/>
  <c r="AV906" i="20"/>
  <c r="AV907" i="20"/>
  <c r="AV908" i="20"/>
  <c r="AV909" i="20"/>
  <c r="AV910" i="20"/>
  <c r="AV911" i="20"/>
  <c r="AV912" i="20"/>
  <c r="AV913" i="20"/>
  <c r="AV914" i="20"/>
  <c r="AV915" i="20"/>
  <c r="AV916" i="20"/>
  <c r="AV917" i="20"/>
  <c r="AV918" i="20"/>
  <c r="AV919" i="20"/>
  <c r="AV920" i="20"/>
  <c r="AV921" i="20"/>
  <c r="AV922" i="20"/>
  <c r="AV923" i="20"/>
  <c r="AV924" i="20"/>
  <c r="AV925" i="20"/>
  <c r="AV926" i="20"/>
  <c r="AV927" i="20"/>
  <c r="AV928" i="20"/>
  <c r="AV929" i="20"/>
  <c r="AV930" i="20"/>
  <c r="AV931" i="20"/>
  <c r="AV932" i="20"/>
  <c r="AV933" i="20"/>
  <c r="AV934" i="20"/>
  <c r="AV935" i="20"/>
  <c r="AV936" i="20"/>
  <c r="AV937" i="20"/>
  <c r="AV938" i="20"/>
  <c r="AV939" i="20"/>
  <c r="AV940" i="20"/>
  <c r="AV941" i="20"/>
  <c r="AV942" i="20"/>
  <c r="AV943" i="20"/>
  <c r="AV944" i="20"/>
  <c r="AV945" i="20"/>
  <c r="AV946" i="20"/>
  <c r="AV947" i="20"/>
  <c r="AV948" i="20"/>
  <c r="AV949" i="20"/>
  <c r="AV950" i="20"/>
  <c r="AV951" i="20"/>
  <c r="AV952" i="20"/>
  <c r="AV953" i="20"/>
  <c r="AV954" i="20"/>
  <c r="AV955" i="20"/>
  <c r="AV956" i="20"/>
  <c r="AV957" i="20"/>
  <c r="AV958" i="20"/>
  <c r="AV959" i="20"/>
  <c r="AV960" i="20"/>
  <c r="AV961" i="20"/>
  <c r="AV962" i="20"/>
  <c r="AV963" i="20"/>
  <c r="AV964" i="20"/>
  <c r="AV965" i="20"/>
  <c r="AV966" i="20"/>
  <c r="AV967" i="20"/>
  <c r="AV968" i="20"/>
  <c r="AV969" i="20"/>
  <c r="AV970" i="20"/>
  <c r="AV971" i="20"/>
  <c r="AV972" i="20"/>
  <c r="AV973" i="20"/>
  <c r="AV974" i="20"/>
  <c r="AV975" i="20"/>
  <c r="AV976" i="20"/>
  <c r="AV977" i="20"/>
  <c r="AV978" i="20"/>
  <c r="AV979" i="20"/>
  <c r="AV980" i="20"/>
  <c r="AV981" i="20"/>
  <c r="AV982" i="20"/>
  <c r="AV983" i="20"/>
  <c r="AV984" i="20"/>
  <c r="AV985" i="20"/>
  <c r="AV986" i="20"/>
  <c r="AV987" i="20"/>
  <c r="AV988" i="20"/>
  <c r="AV989" i="20"/>
  <c r="AV990" i="20"/>
  <c r="AV991" i="20"/>
  <c r="AV992" i="20"/>
  <c r="AV993" i="20"/>
  <c r="AV994" i="20"/>
  <c r="AV995" i="20"/>
  <c r="AV996" i="20"/>
  <c r="AV997" i="20"/>
  <c r="AV998" i="20"/>
  <c r="AV999" i="20"/>
  <c r="AV1000" i="20"/>
  <c r="AV1001" i="20"/>
  <c r="AV1002" i="20"/>
  <c r="AV1003" i="20"/>
  <c r="AV1004" i="20"/>
  <c r="AV1005" i="20"/>
  <c r="AV1006" i="20"/>
  <c r="AV1007" i="20"/>
  <c r="AV1008" i="20"/>
  <c r="AV1009" i="20"/>
  <c r="AV1010" i="20"/>
  <c r="AV1011" i="20"/>
  <c r="AV1012" i="20"/>
  <c r="AV1013" i="20"/>
  <c r="AV1014" i="20"/>
  <c r="AV1015" i="20"/>
  <c r="AV1016" i="20"/>
  <c r="AV1017" i="20"/>
  <c r="AV1018" i="20"/>
  <c r="AV1019" i="20"/>
  <c r="AV1020" i="20"/>
  <c r="AV1021" i="20"/>
  <c r="AV1022" i="20"/>
  <c r="AV1023" i="20"/>
  <c r="AV1024" i="20"/>
  <c r="AV1025" i="20"/>
  <c r="AV1026" i="20"/>
  <c r="AV1027" i="20"/>
  <c r="AV1028" i="20"/>
  <c r="AV1029" i="20"/>
  <c r="AV1030" i="20"/>
  <c r="AV1031" i="20"/>
  <c r="AV1032" i="20"/>
  <c r="AV1033" i="20"/>
  <c r="AV1034" i="20"/>
  <c r="AV1035" i="20"/>
  <c r="AV1036" i="20"/>
  <c r="AV1037" i="20"/>
  <c r="AV1038" i="20"/>
  <c r="AV1039" i="20"/>
  <c r="AV1040" i="20"/>
  <c r="AV1041" i="20"/>
  <c r="AV1042" i="20"/>
  <c r="AV1043" i="20"/>
  <c r="AV1044" i="20"/>
  <c r="AV1045" i="20"/>
  <c r="AV1046" i="20"/>
  <c r="AV1047" i="20"/>
  <c r="AV1048" i="20"/>
  <c r="AV1049" i="20"/>
  <c r="AV1050" i="20"/>
  <c r="AV1051" i="20"/>
  <c r="AV1052" i="20"/>
  <c r="AV1053" i="20"/>
  <c r="AV1054" i="20"/>
  <c r="AV1055" i="20"/>
  <c r="AV1056" i="20"/>
  <c r="AV1057" i="20"/>
  <c r="AV1058" i="20"/>
  <c r="AV1059" i="20"/>
  <c r="AV1060" i="20"/>
  <c r="AV1061" i="20"/>
  <c r="AV1062" i="20"/>
  <c r="AV1063" i="20"/>
  <c r="AV1064" i="20"/>
  <c r="AV1065" i="20"/>
  <c r="AV1066" i="20"/>
  <c r="AV1067" i="20"/>
  <c r="AV1068" i="20"/>
  <c r="AV1069" i="20"/>
  <c r="AV1070" i="20"/>
  <c r="AV1071" i="20"/>
  <c r="AV1072" i="20"/>
  <c r="AV1073" i="20"/>
  <c r="AV1074" i="20"/>
  <c r="AV1075" i="20"/>
  <c r="AV1076" i="20"/>
  <c r="AV1077" i="20"/>
  <c r="AV1078" i="20"/>
  <c r="AV1079" i="20"/>
  <c r="AV1080" i="20"/>
  <c r="AV1081" i="20"/>
  <c r="AV1082" i="20"/>
  <c r="AV1083" i="20"/>
  <c r="AV1084" i="20"/>
  <c r="AV1085" i="20"/>
  <c r="AV1086" i="20"/>
  <c r="AV1087" i="20"/>
  <c r="AV1088" i="20"/>
  <c r="AV1089" i="20"/>
  <c r="AV1090" i="20"/>
  <c r="AV1091" i="20"/>
  <c r="AV1092" i="20"/>
  <c r="AV1093" i="20"/>
  <c r="AV1094" i="20"/>
  <c r="AV1095" i="20"/>
  <c r="AV1096" i="20"/>
  <c r="AV1097" i="20"/>
  <c r="AV1098" i="20"/>
  <c r="AV1099" i="20"/>
  <c r="AV1100" i="20"/>
  <c r="AV1101" i="20"/>
  <c r="AV1102" i="20"/>
  <c r="AV1103" i="20"/>
  <c r="AV1104" i="20"/>
  <c r="AV1105" i="20"/>
  <c r="AV1106" i="20"/>
  <c r="AV1107" i="20"/>
  <c r="AV1108" i="20"/>
  <c r="AV1109" i="20"/>
  <c r="AV1110" i="20"/>
  <c r="AV1111" i="20"/>
  <c r="AV1112" i="20"/>
  <c r="AV1113" i="20"/>
  <c r="AV1114" i="20"/>
  <c r="AV1115" i="20"/>
  <c r="AV1116" i="20"/>
  <c r="AV1117" i="20"/>
  <c r="AV1118" i="20"/>
  <c r="AV1119" i="20"/>
  <c r="AV1120" i="20"/>
  <c r="AV1121" i="20"/>
  <c r="AV1122" i="20"/>
  <c r="AV1123" i="20"/>
  <c r="AV1124" i="20"/>
  <c r="AV1125" i="20"/>
  <c r="AV1126" i="20"/>
  <c r="AV1127" i="20"/>
  <c r="AV1128" i="20"/>
  <c r="AV1129" i="20"/>
  <c r="AV1130" i="20"/>
  <c r="AV1131" i="20"/>
  <c r="AV1132" i="20"/>
  <c r="AV1133" i="20"/>
  <c r="AV1134" i="20"/>
  <c r="AV1135" i="20"/>
  <c r="AV1136" i="20"/>
  <c r="AV1137" i="20"/>
  <c r="AV1138" i="20"/>
  <c r="AV1139" i="20"/>
  <c r="AV1140" i="20"/>
  <c r="AV1141" i="20"/>
  <c r="AV1142" i="20"/>
  <c r="AV1143" i="20"/>
  <c r="AV1144" i="20"/>
  <c r="AV1145" i="20"/>
  <c r="AV1146" i="20"/>
  <c r="AV1147" i="20"/>
  <c r="AV1148" i="20"/>
  <c r="AV1149" i="20"/>
  <c r="AV1150" i="20"/>
  <c r="AV1151" i="20"/>
  <c r="AV1152" i="20"/>
  <c r="AV1153" i="20"/>
  <c r="AV1154" i="20"/>
  <c r="AV1155" i="20"/>
  <c r="AV1156" i="20"/>
  <c r="AV1157" i="20"/>
  <c r="AV1158" i="20"/>
  <c r="AV1159" i="20"/>
  <c r="AV1160" i="20"/>
  <c r="AV1161" i="20"/>
  <c r="AV1162" i="20"/>
  <c r="AV1163" i="20"/>
  <c r="AV1164" i="20"/>
  <c r="AV1165" i="20"/>
  <c r="AV1166" i="20"/>
  <c r="AV1167" i="20"/>
  <c r="AV1168" i="20"/>
  <c r="AV1169" i="20"/>
  <c r="AV1170" i="20"/>
  <c r="AV1171" i="20"/>
  <c r="AV1172" i="20"/>
  <c r="AV1173" i="20"/>
  <c r="AV1174" i="20"/>
  <c r="AV1175" i="20"/>
  <c r="AV1176" i="20"/>
  <c r="AV1177" i="20"/>
  <c r="AV1178" i="20"/>
  <c r="AV1179" i="20"/>
  <c r="AV1180" i="20"/>
  <c r="AV1181" i="20"/>
  <c r="AV1182" i="20"/>
  <c r="AV1183" i="20"/>
  <c r="AV1184" i="20"/>
  <c r="AV1185" i="20"/>
  <c r="AV1186" i="20"/>
  <c r="AV1187" i="20"/>
  <c r="AR34" i="7"/>
  <c r="AR35" i="7"/>
  <c r="AR33" i="7"/>
  <c r="AR27" i="7"/>
  <c r="AR28" i="7"/>
  <c r="AR29" i="7"/>
  <c r="AR30" i="7"/>
  <c r="AR31" i="7"/>
  <c r="AR26" i="7"/>
  <c r="AR32" i="7"/>
  <c r="AR36" i="7"/>
  <c r="AR37" i="7"/>
  <c r="AR39" i="7"/>
  <c r="AX39" i="11"/>
  <c r="AX37" i="11"/>
  <c r="AX36" i="11"/>
  <c r="AX35" i="11"/>
  <c r="AX34" i="11"/>
  <c r="AX33" i="11"/>
  <c r="AX32" i="11"/>
  <c r="AX31" i="11"/>
  <c r="AX30" i="11"/>
  <c r="AX29" i="11"/>
  <c r="AX28" i="11"/>
  <c r="AX27" i="11"/>
  <c r="AX26" i="11"/>
  <c r="AU22" i="7"/>
  <c r="AX22" i="11"/>
  <c r="AX20" i="11"/>
  <c r="AX19" i="11"/>
  <c r="AU16" i="7"/>
  <c r="AX16" i="11"/>
  <c r="AU15" i="7"/>
  <c r="AX15" i="11"/>
  <c r="AU14" i="7"/>
  <c r="AX14" i="11"/>
  <c r="AU13" i="7"/>
  <c r="AX13" i="11"/>
  <c r="AU12" i="7"/>
  <c r="AX12" i="11"/>
  <c r="AU11" i="7"/>
  <c r="AX11" i="11"/>
  <c r="AU10" i="7"/>
  <c r="AX10" i="11"/>
  <c r="AU9" i="7"/>
  <c r="AX9" i="11"/>
  <c r="AU8" i="7"/>
  <c r="AX8" i="11"/>
  <c r="AU7" i="7"/>
  <c r="AX7" i="11"/>
  <c r="AU6" i="7"/>
  <c r="AX6" i="11"/>
  <c r="AU5" i="7"/>
  <c r="AX5" i="11"/>
  <c r="AW104" i="11"/>
  <c r="AW103" i="11"/>
  <c r="AW102" i="11"/>
  <c r="AW101" i="11"/>
  <c r="AW99" i="11"/>
  <c r="AW98" i="11"/>
  <c r="AW97" i="11"/>
  <c r="AW96" i="11"/>
  <c r="AW95" i="11"/>
  <c r="AF77" i="7"/>
  <c r="AR77" i="7"/>
  <c r="AW77" i="11"/>
  <c r="AW75" i="11"/>
  <c r="AW74" i="11"/>
  <c r="AF71" i="7"/>
  <c r="AR71" i="7"/>
  <c r="AW71" i="11"/>
  <c r="AF70" i="7"/>
  <c r="AR70" i="7"/>
  <c r="AW70" i="11"/>
  <c r="AF69" i="7"/>
  <c r="AR69" i="7"/>
  <c r="AW69" i="11"/>
  <c r="AF68" i="7"/>
  <c r="AR68" i="7"/>
  <c r="AW68" i="11"/>
  <c r="AF67" i="7"/>
  <c r="AR67" i="7"/>
  <c r="AW67" i="11"/>
  <c r="AF66" i="7"/>
  <c r="AW66" i="11"/>
  <c r="AF65" i="7"/>
  <c r="AR65" i="7"/>
  <c r="AW65" i="11"/>
  <c r="AF64" i="7"/>
  <c r="AR64" i="7"/>
  <c r="AW64" i="11"/>
  <c r="AF63" i="7"/>
  <c r="AR63" i="7"/>
  <c r="AW63" i="11"/>
  <c r="AF62" i="7"/>
  <c r="AR62" i="7"/>
  <c r="AW62" i="11"/>
  <c r="AF61" i="7"/>
  <c r="AR61" i="7"/>
  <c r="AW61" i="11"/>
  <c r="AF60" i="7"/>
  <c r="AR60" i="7"/>
  <c r="AW60" i="11"/>
  <c r="AW56" i="11"/>
  <c r="AW54" i="11"/>
  <c r="AW53" i="11"/>
  <c r="AW52" i="11"/>
  <c r="AW51" i="11"/>
  <c r="AW50" i="11"/>
  <c r="AW49" i="11"/>
  <c r="AW48" i="11"/>
  <c r="AW47" i="11"/>
  <c r="AW46" i="11"/>
  <c r="AW45" i="11"/>
  <c r="AW44" i="11"/>
  <c r="AW43" i="11"/>
  <c r="AW39" i="11"/>
  <c r="AW37" i="11"/>
  <c r="AW36" i="11"/>
  <c r="AW35" i="11"/>
  <c r="AW34" i="11"/>
  <c r="AW33" i="11"/>
  <c r="AW32" i="11"/>
  <c r="AW31" i="11"/>
  <c r="AW30" i="11"/>
  <c r="AW29" i="11"/>
  <c r="AW28" i="11"/>
  <c r="AW27" i="11"/>
  <c r="AW26" i="11"/>
  <c r="AW22" i="11"/>
  <c r="AW20" i="11"/>
  <c r="AW19" i="11"/>
  <c r="AW16" i="11"/>
  <c r="AW15" i="11"/>
  <c r="AW14" i="11"/>
  <c r="AW13" i="11"/>
  <c r="AW12" i="11"/>
  <c r="AW11" i="11"/>
  <c r="AW10" i="11"/>
  <c r="AW9" i="11"/>
  <c r="AW8" i="11"/>
  <c r="AW7" i="11"/>
  <c r="AW6" i="11"/>
  <c r="AW5" i="11"/>
  <c r="AM104" i="7"/>
  <c r="AN104" i="7"/>
  <c r="AO104" i="7"/>
  <c r="AP104" i="7"/>
  <c r="AQ104" i="7"/>
  <c r="AR104" i="7"/>
  <c r="AU104" i="7"/>
  <c r="AU104" i="11"/>
  <c r="AM103" i="7"/>
  <c r="AN103" i="7"/>
  <c r="AO103" i="7"/>
  <c r="AP103" i="7"/>
  <c r="AQ103" i="7"/>
  <c r="AR103" i="7"/>
  <c r="AU103" i="7"/>
  <c r="AU103" i="11"/>
  <c r="AM102" i="7"/>
  <c r="AN102" i="7"/>
  <c r="AO102" i="7"/>
  <c r="AP102" i="7"/>
  <c r="AQ102" i="7"/>
  <c r="AR102" i="7"/>
  <c r="AU102" i="7"/>
  <c r="AU102" i="11"/>
  <c r="AM101" i="7"/>
  <c r="AN101" i="7"/>
  <c r="AO101" i="7"/>
  <c r="AP101" i="7"/>
  <c r="AQ101" i="7"/>
  <c r="AR101" i="7"/>
  <c r="AU101" i="7"/>
  <c r="AU101" i="11"/>
  <c r="AU99" i="11"/>
  <c r="AU98" i="11"/>
  <c r="AU97" i="11"/>
  <c r="AU96" i="11"/>
  <c r="AU95" i="11"/>
  <c r="AO51" i="7"/>
  <c r="AO52" i="7"/>
  <c r="AO50" i="7"/>
  <c r="AO44" i="7"/>
  <c r="AO45" i="7"/>
  <c r="AO46" i="7"/>
  <c r="AO47" i="7"/>
  <c r="AO48" i="7"/>
  <c r="AO43" i="7"/>
  <c r="AO49" i="7"/>
  <c r="AO53" i="7"/>
  <c r="AO54" i="7"/>
  <c r="AO56" i="7"/>
  <c r="AU56" i="11"/>
  <c r="AU54" i="11"/>
  <c r="AU53" i="11"/>
  <c r="AU52" i="11"/>
  <c r="AU51" i="11"/>
  <c r="AU50" i="11"/>
  <c r="AU49" i="11"/>
  <c r="AU48" i="11"/>
  <c r="AU47" i="11"/>
  <c r="AU46" i="11"/>
  <c r="AU45" i="11"/>
  <c r="AU44" i="11"/>
  <c r="AU43" i="11"/>
  <c r="AS500" i="20"/>
  <c r="AS501" i="20"/>
  <c r="AS502" i="20"/>
  <c r="AS503" i="20"/>
  <c r="AS2" i="20"/>
  <c r="AS3" i="20"/>
  <c r="AS4" i="20"/>
  <c r="AS5" i="20"/>
  <c r="AS6" i="20"/>
  <c r="AS7" i="20"/>
  <c r="AS8" i="20"/>
  <c r="AS9" i="20"/>
  <c r="AS10" i="20"/>
  <c r="AS11" i="20"/>
  <c r="AS12" i="20"/>
  <c r="AS13" i="20"/>
  <c r="AS14" i="20"/>
  <c r="AS15" i="20"/>
  <c r="AS16" i="20"/>
  <c r="AS17" i="20"/>
  <c r="AS18" i="20"/>
  <c r="AS19" i="20"/>
  <c r="AS20" i="20"/>
  <c r="AS21" i="20"/>
  <c r="AS22" i="20"/>
  <c r="AS23" i="20"/>
  <c r="AS24" i="20"/>
  <c r="AS25" i="20"/>
  <c r="AS26" i="20"/>
  <c r="AS27" i="20"/>
  <c r="AS28" i="20"/>
  <c r="AS29" i="20"/>
  <c r="AS30" i="20"/>
  <c r="AS31" i="20"/>
  <c r="AS32" i="20"/>
  <c r="AS33" i="20"/>
  <c r="AS34" i="20"/>
  <c r="AS35" i="20"/>
  <c r="AS36" i="20"/>
  <c r="AS37" i="20"/>
  <c r="AS38" i="20"/>
  <c r="AS39" i="20"/>
  <c r="AS40" i="20"/>
  <c r="AS41" i="20"/>
  <c r="AS42" i="20"/>
  <c r="AS43" i="20"/>
  <c r="AS44" i="20"/>
  <c r="AS45" i="20"/>
  <c r="AS46" i="20"/>
  <c r="AS47" i="20"/>
  <c r="AS48" i="20"/>
  <c r="AS49" i="20"/>
  <c r="AS50" i="20"/>
  <c r="AS51" i="20"/>
  <c r="AS52" i="20"/>
  <c r="AS53" i="20"/>
  <c r="AS54" i="20"/>
  <c r="AS55" i="20"/>
  <c r="AS56" i="20"/>
  <c r="AS57" i="20"/>
  <c r="AS58" i="20"/>
  <c r="AS59" i="20"/>
  <c r="AS60" i="20"/>
  <c r="AS61" i="20"/>
  <c r="AS62" i="20"/>
  <c r="AS63" i="20"/>
  <c r="AS64" i="20"/>
  <c r="AS65" i="20"/>
  <c r="AS66" i="20"/>
  <c r="AS67" i="20"/>
  <c r="AS68" i="20"/>
  <c r="AS69" i="20"/>
  <c r="AS70" i="20"/>
  <c r="AS71" i="20"/>
  <c r="AS72" i="20"/>
  <c r="AS73" i="20"/>
  <c r="AS74" i="20"/>
  <c r="AS75" i="20"/>
  <c r="AS76" i="20"/>
  <c r="AS77" i="20"/>
  <c r="AS78" i="20"/>
  <c r="AS79" i="20"/>
  <c r="AS80" i="20"/>
  <c r="AS81" i="20"/>
  <c r="AS82" i="20"/>
  <c r="AS83" i="20"/>
  <c r="AS84" i="20"/>
  <c r="AS85" i="20"/>
  <c r="AS86" i="20"/>
  <c r="AS87" i="20"/>
  <c r="AS88" i="20"/>
  <c r="AS89" i="20"/>
  <c r="AS90" i="20"/>
  <c r="AS91" i="20"/>
  <c r="AS92" i="20"/>
  <c r="AS93" i="20"/>
  <c r="AS94" i="20"/>
  <c r="AS95" i="20"/>
  <c r="AS96" i="20"/>
  <c r="AS97" i="20"/>
  <c r="AS98" i="20"/>
  <c r="AS99" i="20"/>
  <c r="AS100" i="20"/>
  <c r="AS101" i="20"/>
  <c r="AS102" i="20"/>
  <c r="AS103" i="20"/>
  <c r="AS104" i="20"/>
  <c r="AS105" i="20"/>
  <c r="AS106" i="20"/>
  <c r="AS107" i="20"/>
  <c r="AS108" i="20"/>
  <c r="AS109" i="20"/>
  <c r="AS110" i="20"/>
  <c r="AS111" i="20"/>
  <c r="AS112" i="20"/>
  <c r="AS113" i="20"/>
  <c r="AS114" i="20"/>
  <c r="AS115" i="20"/>
  <c r="AS116" i="20"/>
  <c r="AS117" i="20"/>
  <c r="AS118" i="20"/>
  <c r="AS119" i="20"/>
  <c r="AS120" i="20"/>
  <c r="AS121" i="20"/>
  <c r="AS122" i="20"/>
  <c r="AS123" i="20"/>
  <c r="AS124" i="20"/>
  <c r="AS125" i="20"/>
  <c r="AS126" i="20"/>
  <c r="AS127" i="20"/>
  <c r="AS128" i="20"/>
  <c r="AS129" i="20"/>
  <c r="AS130" i="20"/>
  <c r="AS131" i="20"/>
  <c r="AS132" i="20"/>
  <c r="AS133" i="20"/>
  <c r="AS134" i="20"/>
  <c r="AS135" i="20"/>
  <c r="AS136" i="20"/>
  <c r="AS137" i="20"/>
  <c r="AS138" i="20"/>
  <c r="AS139" i="20"/>
  <c r="AS140" i="20"/>
  <c r="AS141" i="20"/>
  <c r="AS142" i="20"/>
  <c r="AS143" i="20"/>
  <c r="AS144" i="20"/>
  <c r="AS145" i="20"/>
  <c r="AS146" i="20"/>
  <c r="AS147" i="20"/>
  <c r="AS148" i="20"/>
  <c r="AS149" i="20"/>
  <c r="AS150" i="20"/>
  <c r="AS151" i="20"/>
  <c r="AS152" i="20"/>
  <c r="AS153" i="20"/>
  <c r="AS154" i="20"/>
  <c r="AS155" i="20"/>
  <c r="AS156" i="20"/>
  <c r="AS157" i="20"/>
  <c r="AS158" i="20"/>
  <c r="AS159" i="20"/>
  <c r="AS160" i="20"/>
  <c r="AS161" i="20"/>
  <c r="AS162" i="20"/>
  <c r="AS163" i="20"/>
  <c r="AS164" i="20"/>
  <c r="AS165" i="20"/>
  <c r="AS166" i="20"/>
  <c r="AS167" i="20"/>
  <c r="AS168" i="20"/>
  <c r="AS169" i="20"/>
  <c r="AS170" i="20"/>
  <c r="AS171" i="20"/>
  <c r="AS172" i="20"/>
  <c r="AS173" i="20"/>
  <c r="AS174" i="20"/>
  <c r="AS175" i="20"/>
  <c r="AS176" i="20"/>
  <c r="AS177" i="20"/>
  <c r="AS178" i="20"/>
  <c r="AS179" i="20"/>
  <c r="AS180" i="20"/>
  <c r="AS181" i="20"/>
  <c r="AS182" i="20"/>
  <c r="AS183" i="20"/>
  <c r="AS184" i="20"/>
  <c r="AS185" i="20"/>
  <c r="AS186" i="20"/>
  <c r="AS187" i="20"/>
  <c r="AS188" i="20"/>
  <c r="AS189" i="20"/>
  <c r="AS190" i="20"/>
  <c r="AS191" i="20"/>
  <c r="AS192" i="20"/>
  <c r="AS193" i="20"/>
  <c r="AS194" i="20"/>
  <c r="AS195" i="20"/>
  <c r="AS196" i="20"/>
  <c r="AS197" i="20"/>
  <c r="AS198" i="20"/>
  <c r="AS199" i="20"/>
  <c r="AS200" i="20"/>
  <c r="AS201" i="20"/>
  <c r="AS202" i="20"/>
  <c r="AS203" i="20"/>
  <c r="AS204" i="20"/>
  <c r="AS205" i="20"/>
  <c r="AS206" i="20"/>
  <c r="AS207" i="20"/>
  <c r="AS208" i="20"/>
  <c r="AS209" i="20"/>
  <c r="AS210" i="20"/>
  <c r="AS211" i="20"/>
  <c r="AS212" i="20"/>
  <c r="AS213" i="20"/>
  <c r="AS214" i="20"/>
  <c r="AS215" i="20"/>
  <c r="AS216" i="20"/>
  <c r="AS217" i="20"/>
  <c r="AS218" i="20"/>
  <c r="AS219" i="20"/>
  <c r="AS220" i="20"/>
  <c r="AS221" i="20"/>
  <c r="AS222" i="20"/>
  <c r="AS223" i="20"/>
  <c r="AS224" i="20"/>
  <c r="AS225" i="20"/>
  <c r="AS226" i="20"/>
  <c r="AS227" i="20"/>
  <c r="AS228" i="20"/>
  <c r="AS229" i="20"/>
  <c r="AS230" i="20"/>
  <c r="AS231" i="20"/>
  <c r="AS232" i="20"/>
  <c r="AS233" i="20"/>
  <c r="AS234" i="20"/>
  <c r="AS235" i="20"/>
  <c r="AS236" i="20"/>
  <c r="AS237" i="20"/>
  <c r="AS238" i="20"/>
  <c r="AS239" i="20"/>
  <c r="AS240" i="20"/>
  <c r="AS241" i="20"/>
  <c r="AS242" i="20"/>
  <c r="AS243" i="20"/>
  <c r="AS244" i="20"/>
  <c r="AS245" i="20"/>
  <c r="AS246" i="20"/>
  <c r="AS247" i="20"/>
  <c r="AS248" i="20"/>
  <c r="AS249" i="20"/>
  <c r="AS250" i="20"/>
  <c r="AS251" i="20"/>
  <c r="AS252" i="20"/>
  <c r="AS253" i="20"/>
  <c r="AS254" i="20"/>
  <c r="AS255" i="20"/>
  <c r="AS256" i="20"/>
  <c r="AS257" i="20"/>
  <c r="AS258" i="20"/>
  <c r="AS259" i="20"/>
  <c r="AS260" i="20"/>
  <c r="AS261" i="20"/>
  <c r="AS262" i="20"/>
  <c r="AS263" i="20"/>
  <c r="AS264" i="20"/>
  <c r="AS265" i="20"/>
  <c r="AS266" i="20"/>
  <c r="AS267" i="20"/>
  <c r="AS268" i="20"/>
  <c r="AS269" i="20"/>
  <c r="AS270" i="20"/>
  <c r="AS271" i="20"/>
  <c r="AS272" i="20"/>
  <c r="AS273" i="20"/>
  <c r="AS274" i="20"/>
  <c r="AS275" i="20"/>
  <c r="AS276" i="20"/>
  <c r="AS277" i="20"/>
  <c r="AS278" i="20"/>
  <c r="AS279" i="20"/>
  <c r="AS280" i="20"/>
  <c r="AS281" i="20"/>
  <c r="AS282" i="20"/>
  <c r="AS283" i="20"/>
  <c r="AS284" i="20"/>
  <c r="AS285" i="20"/>
  <c r="AS286" i="20"/>
  <c r="AS287" i="20"/>
  <c r="AS288" i="20"/>
  <c r="AS289" i="20"/>
  <c r="AS290" i="20"/>
  <c r="AS291" i="20"/>
  <c r="AS292" i="20"/>
  <c r="AS293" i="20"/>
  <c r="AS294" i="20"/>
  <c r="AS295" i="20"/>
  <c r="AS296" i="20"/>
  <c r="AS297" i="20"/>
  <c r="AS298" i="20"/>
  <c r="AS299" i="20"/>
  <c r="AS300" i="20"/>
  <c r="AS301" i="20"/>
  <c r="AS302" i="20"/>
  <c r="AS303" i="20"/>
  <c r="AS304" i="20"/>
  <c r="AS305" i="20"/>
  <c r="AS306" i="20"/>
  <c r="AS307" i="20"/>
  <c r="AS308" i="20"/>
  <c r="AS309" i="20"/>
  <c r="AS310" i="20"/>
  <c r="AS311" i="20"/>
  <c r="AS312" i="20"/>
  <c r="AS313" i="20"/>
  <c r="AS314" i="20"/>
  <c r="AS315" i="20"/>
  <c r="AS316" i="20"/>
  <c r="AS317" i="20"/>
  <c r="AS318" i="20"/>
  <c r="AS319" i="20"/>
  <c r="AS320" i="20"/>
  <c r="AS321" i="20"/>
  <c r="AS322" i="20"/>
  <c r="AS323" i="20"/>
  <c r="AS324" i="20"/>
  <c r="AS325" i="20"/>
  <c r="AS326" i="20"/>
  <c r="AS327" i="20"/>
  <c r="AS328" i="20"/>
  <c r="AS329" i="20"/>
  <c r="AS330" i="20"/>
  <c r="AS331" i="20"/>
  <c r="AS332" i="20"/>
  <c r="AS333" i="20"/>
  <c r="AS334" i="20"/>
  <c r="AS335" i="20"/>
  <c r="AS336" i="20"/>
  <c r="AS337" i="20"/>
  <c r="AS338" i="20"/>
  <c r="AS339" i="20"/>
  <c r="AS340" i="20"/>
  <c r="AS341" i="20"/>
  <c r="AS342" i="20"/>
  <c r="AS343" i="20"/>
  <c r="AS344" i="20"/>
  <c r="AS345" i="20"/>
  <c r="AS346" i="20"/>
  <c r="AS347" i="20"/>
  <c r="AS348" i="20"/>
  <c r="AS349" i="20"/>
  <c r="AS350" i="20"/>
  <c r="AS351" i="20"/>
  <c r="AS352" i="20"/>
  <c r="AS353" i="20"/>
  <c r="AS354" i="20"/>
  <c r="AS355" i="20"/>
  <c r="AS356" i="20"/>
  <c r="AS357" i="20"/>
  <c r="AS358" i="20"/>
  <c r="AS359" i="20"/>
  <c r="AS360" i="20"/>
  <c r="AS361" i="20"/>
  <c r="AS362" i="20"/>
  <c r="AS363" i="20"/>
  <c r="AS364" i="20"/>
  <c r="AS365" i="20"/>
  <c r="AS366" i="20"/>
  <c r="AS367" i="20"/>
  <c r="AS368" i="20"/>
  <c r="AS369" i="20"/>
  <c r="AS370" i="20"/>
  <c r="AS371" i="20"/>
  <c r="AS372" i="20"/>
  <c r="AS373" i="20"/>
  <c r="AS374" i="20"/>
  <c r="AS375" i="20"/>
  <c r="AS376" i="20"/>
  <c r="AS377" i="20"/>
  <c r="AS378" i="20"/>
  <c r="AS379" i="20"/>
  <c r="AS380" i="20"/>
  <c r="AS381" i="20"/>
  <c r="AS382" i="20"/>
  <c r="AS383" i="20"/>
  <c r="AS384" i="20"/>
  <c r="AS385" i="20"/>
  <c r="AS386" i="20"/>
  <c r="AS387" i="20"/>
  <c r="AS388" i="20"/>
  <c r="AS389" i="20"/>
  <c r="AS390" i="20"/>
  <c r="AS391" i="20"/>
  <c r="AS392" i="20"/>
  <c r="AS393" i="20"/>
  <c r="AS394" i="20"/>
  <c r="AS395" i="20"/>
  <c r="AS396" i="20"/>
  <c r="AS397" i="20"/>
  <c r="AS398" i="20"/>
  <c r="AS399" i="20"/>
  <c r="AS400" i="20"/>
  <c r="AS401" i="20"/>
  <c r="AS402" i="20"/>
  <c r="AS403" i="20"/>
  <c r="AS404" i="20"/>
  <c r="AS405" i="20"/>
  <c r="AS406" i="20"/>
  <c r="AS407" i="20"/>
  <c r="AS408" i="20"/>
  <c r="AS409" i="20"/>
  <c r="AS410" i="20"/>
  <c r="AS411" i="20"/>
  <c r="AS412" i="20"/>
  <c r="AS413" i="20"/>
  <c r="AS414" i="20"/>
  <c r="AS415" i="20"/>
  <c r="AS416" i="20"/>
  <c r="AS417" i="20"/>
  <c r="AS418" i="20"/>
  <c r="AS419" i="20"/>
  <c r="AS420" i="20"/>
  <c r="AS421" i="20"/>
  <c r="AS422" i="20"/>
  <c r="AS423" i="20"/>
  <c r="AS424" i="20"/>
  <c r="AS425" i="20"/>
  <c r="AS426" i="20"/>
  <c r="AS427" i="20"/>
  <c r="AS428" i="20"/>
  <c r="AS429" i="20"/>
  <c r="AS430" i="20"/>
  <c r="AS431" i="20"/>
  <c r="AS432" i="20"/>
  <c r="AS433" i="20"/>
  <c r="AS434" i="20"/>
  <c r="AS435" i="20"/>
  <c r="AS436" i="20"/>
  <c r="AS437" i="20"/>
  <c r="AS438" i="20"/>
  <c r="AS439" i="20"/>
  <c r="AS440" i="20"/>
  <c r="AS441" i="20"/>
  <c r="AS442" i="20"/>
  <c r="AS443" i="20"/>
  <c r="AS444" i="20"/>
  <c r="AS445" i="20"/>
  <c r="AS446" i="20"/>
  <c r="AS447" i="20"/>
  <c r="AS448" i="20"/>
  <c r="AS449" i="20"/>
  <c r="AS450" i="20"/>
  <c r="AS451" i="20"/>
  <c r="AS452" i="20"/>
  <c r="AS453" i="20"/>
  <c r="AS454" i="20"/>
  <c r="AS455" i="20"/>
  <c r="AS456" i="20"/>
  <c r="AS457" i="20"/>
  <c r="AS458" i="20"/>
  <c r="AS459" i="20"/>
  <c r="AS460" i="20"/>
  <c r="AS461" i="20"/>
  <c r="AS462" i="20"/>
  <c r="AS463" i="20"/>
  <c r="AS464" i="20"/>
  <c r="AS465" i="20"/>
  <c r="AS466" i="20"/>
  <c r="AS467" i="20"/>
  <c r="AS468" i="20"/>
  <c r="AS469" i="20"/>
  <c r="AS470" i="20"/>
  <c r="AS471" i="20"/>
  <c r="AS472" i="20"/>
  <c r="AS473" i="20"/>
  <c r="AS474" i="20"/>
  <c r="AS475" i="20"/>
  <c r="AS476" i="20"/>
  <c r="AS477" i="20"/>
  <c r="AS478" i="20"/>
  <c r="AS479" i="20"/>
  <c r="AS480" i="20"/>
  <c r="AS481" i="20"/>
  <c r="AS482" i="20"/>
  <c r="AS483" i="20"/>
  <c r="AS484" i="20"/>
  <c r="AS485" i="20"/>
  <c r="AS486" i="20"/>
  <c r="AS487" i="20"/>
  <c r="AS488" i="20"/>
  <c r="AS489" i="20"/>
  <c r="AS490" i="20"/>
  <c r="AS491" i="20"/>
  <c r="AS492" i="20"/>
  <c r="AS493" i="20"/>
  <c r="AS494" i="20"/>
  <c r="AS495" i="20"/>
  <c r="AS496" i="20"/>
  <c r="AS497" i="20"/>
  <c r="AS498" i="20"/>
  <c r="AS499" i="20"/>
  <c r="AS504" i="20"/>
  <c r="AS505" i="20"/>
  <c r="AS506" i="20"/>
  <c r="AS507" i="20"/>
  <c r="AS508" i="20"/>
  <c r="AS509" i="20"/>
  <c r="AS510" i="20"/>
  <c r="AS511" i="20"/>
  <c r="AS512" i="20"/>
  <c r="AS513" i="20"/>
  <c r="AS514" i="20"/>
  <c r="AS515" i="20"/>
  <c r="AS516" i="20"/>
  <c r="AS517" i="20"/>
  <c r="AS518" i="20"/>
  <c r="AS519" i="20"/>
  <c r="AS520" i="20"/>
  <c r="AS521" i="20"/>
  <c r="AS522" i="20"/>
  <c r="AS523" i="20"/>
  <c r="AS524" i="20"/>
  <c r="AS525" i="20"/>
  <c r="AS526" i="20"/>
  <c r="AS527" i="20"/>
  <c r="AS528" i="20"/>
  <c r="AS529" i="20"/>
  <c r="AS530" i="20"/>
  <c r="AS531" i="20"/>
  <c r="AS532" i="20"/>
  <c r="AS533" i="20"/>
  <c r="AS534" i="20"/>
  <c r="AS535" i="20"/>
  <c r="AS536" i="20"/>
  <c r="AS537" i="20"/>
  <c r="AS538" i="20"/>
  <c r="AS539" i="20"/>
  <c r="AS540" i="20"/>
  <c r="AS541" i="20"/>
  <c r="AS542" i="20"/>
  <c r="AS543" i="20"/>
  <c r="AS544" i="20"/>
  <c r="AS545" i="20"/>
  <c r="AS546" i="20"/>
  <c r="AS547" i="20"/>
  <c r="AS548" i="20"/>
  <c r="AS549" i="20"/>
  <c r="AS550" i="20"/>
  <c r="AS551" i="20"/>
  <c r="AS552" i="20"/>
  <c r="AS553" i="20"/>
  <c r="AS554" i="20"/>
  <c r="AS555" i="20"/>
  <c r="AS556" i="20"/>
  <c r="AS557" i="20"/>
  <c r="AS558" i="20"/>
  <c r="AS559" i="20"/>
  <c r="AS560" i="20"/>
  <c r="AS561" i="20"/>
  <c r="AS562" i="20"/>
  <c r="AS563" i="20"/>
  <c r="AS564" i="20"/>
  <c r="AS565" i="20"/>
  <c r="AS566" i="20"/>
  <c r="AS567" i="20"/>
  <c r="AS568" i="20"/>
  <c r="AS569" i="20"/>
  <c r="AS570" i="20"/>
  <c r="AS571" i="20"/>
  <c r="AS572" i="20"/>
  <c r="AS573" i="20"/>
  <c r="AS574" i="20"/>
  <c r="AS575" i="20"/>
  <c r="AS576" i="20"/>
  <c r="AS577" i="20"/>
  <c r="AS578" i="20"/>
  <c r="AS579" i="20"/>
  <c r="AS580" i="20"/>
  <c r="AS581" i="20"/>
  <c r="AS582" i="20"/>
  <c r="AS583" i="20"/>
  <c r="AS584" i="20"/>
  <c r="AS585" i="20"/>
  <c r="AS586" i="20"/>
  <c r="AS587" i="20"/>
  <c r="AS588" i="20"/>
  <c r="AS589" i="20"/>
  <c r="AS590" i="20"/>
  <c r="AS591" i="20"/>
  <c r="AS592" i="20"/>
  <c r="AS593" i="20"/>
  <c r="AS594" i="20"/>
  <c r="AS595" i="20"/>
  <c r="AS596" i="20"/>
  <c r="AS597" i="20"/>
  <c r="AS598" i="20"/>
  <c r="AS599" i="20"/>
  <c r="AS600" i="20"/>
  <c r="AS601" i="20"/>
  <c r="AS602" i="20"/>
  <c r="AS603" i="20"/>
  <c r="AS604" i="20"/>
  <c r="AS605" i="20"/>
  <c r="AS606" i="20"/>
  <c r="AS607" i="20"/>
  <c r="AS608" i="20"/>
  <c r="AS609" i="20"/>
  <c r="AS610" i="20"/>
  <c r="AS611" i="20"/>
  <c r="AS612" i="20"/>
  <c r="AS613" i="20"/>
  <c r="AS614" i="20"/>
  <c r="AS615" i="20"/>
  <c r="AS616" i="20"/>
  <c r="AS617" i="20"/>
  <c r="AS618" i="20"/>
  <c r="AS619" i="20"/>
  <c r="AS620" i="20"/>
  <c r="AS621" i="20"/>
  <c r="AS622" i="20"/>
  <c r="AS623" i="20"/>
  <c r="AS624" i="20"/>
  <c r="AS625" i="20"/>
  <c r="AS626" i="20"/>
  <c r="AS627" i="20"/>
  <c r="AS628" i="20"/>
  <c r="AS629" i="20"/>
  <c r="AS630" i="20"/>
  <c r="AS631" i="20"/>
  <c r="AS632" i="20"/>
  <c r="AS633" i="20"/>
  <c r="AS634" i="20"/>
  <c r="AS635" i="20"/>
  <c r="AS636" i="20"/>
  <c r="AS637" i="20"/>
  <c r="AS638" i="20"/>
  <c r="AS639" i="20"/>
  <c r="AS640" i="20"/>
  <c r="AS641" i="20"/>
  <c r="AS642" i="20"/>
  <c r="AS643" i="20"/>
  <c r="AS644" i="20"/>
  <c r="AS645" i="20"/>
  <c r="AS646" i="20"/>
  <c r="AS647" i="20"/>
  <c r="AS648" i="20"/>
  <c r="AS649" i="20"/>
  <c r="AS650" i="20"/>
  <c r="AS651" i="20"/>
  <c r="AS652" i="20"/>
  <c r="AS653" i="20"/>
  <c r="AS654" i="20"/>
  <c r="AS655" i="20"/>
  <c r="AS656" i="20"/>
  <c r="AS657" i="20"/>
  <c r="AS658" i="20"/>
  <c r="AS659" i="20"/>
  <c r="AS660" i="20"/>
  <c r="AS661" i="20"/>
  <c r="AS662" i="20"/>
  <c r="AS663" i="20"/>
  <c r="AS664" i="20"/>
  <c r="AS665" i="20"/>
  <c r="AS666" i="20"/>
  <c r="AS667" i="20"/>
  <c r="AS668" i="20"/>
  <c r="AS669" i="20"/>
  <c r="AS670" i="20"/>
  <c r="AS671" i="20"/>
  <c r="AS672" i="20"/>
  <c r="AS673" i="20"/>
  <c r="AS674" i="20"/>
  <c r="AS675" i="20"/>
  <c r="AS676" i="20"/>
  <c r="AS677" i="20"/>
  <c r="AS678" i="20"/>
  <c r="AS679" i="20"/>
  <c r="AS680" i="20"/>
  <c r="AS681" i="20"/>
  <c r="AS682" i="20"/>
  <c r="AS683" i="20"/>
  <c r="AS684" i="20"/>
  <c r="AS685" i="20"/>
  <c r="AS686" i="20"/>
  <c r="AS687" i="20"/>
  <c r="AS688" i="20"/>
  <c r="AS689" i="20"/>
  <c r="AS690" i="20"/>
  <c r="AS691" i="20"/>
  <c r="AS692" i="20"/>
  <c r="AS693" i="20"/>
  <c r="AS694" i="20"/>
  <c r="AS695" i="20"/>
  <c r="AS696" i="20"/>
  <c r="AS697" i="20"/>
  <c r="AS698" i="20"/>
  <c r="AS699" i="20"/>
  <c r="AS700" i="20"/>
  <c r="AS701" i="20"/>
  <c r="AS702" i="20"/>
  <c r="AS703" i="20"/>
  <c r="AS704" i="20"/>
  <c r="AS705" i="20"/>
  <c r="AS706" i="20"/>
  <c r="AS707" i="20"/>
  <c r="AS708" i="20"/>
  <c r="AS709" i="20"/>
  <c r="AS710" i="20"/>
  <c r="AS711" i="20"/>
  <c r="AS712" i="20"/>
  <c r="AS713" i="20"/>
  <c r="AS714" i="20"/>
  <c r="AS715" i="20"/>
  <c r="AS716" i="20"/>
  <c r="AS717" i="20"/>
  <c r="AS718" i="20"/>
  <c r="AS719" i="20"/>
  <c r="AS720" i="20"/>
  <c r="AS721" i="20"/>
  <c r="AS722" i="20"/>
  <c r="AS723" i="20"/>
  <c r="AS724" i="20"/>
  <c r="AS725" i="20"/>
  <c r="AS726" i="20"/>
  <c r="AS727" i="20"/>
  <c r="AS728" i="20"/>
  <c r="AS729" i="20"/>
  <c r="AS730" i="20"/>
  <c r="AS731" i="20"/>
  <c r="AS732" i="20"/>
  <c r="AS733" i="20"/>
  <c r="AS734" i="20"/>
  <c r="AS735" i="20"/>
  <c r="AS736" i="20"/>
  <c r="AS737" i="20"/>
  <c r="AS738" i="20"/>
  <c r="AS739" i="20"/>
  <c r="AS740" i="20"/>
  <c r="AS741" i="20"/>
  <c r="AS742" i="20"/>
  <c r="AS743" i="20"/>
  <c r="AS744" i="20"/>
  <c r="AS745" i="20"/>
  <c r="AS746" i="20"/>
  <c r="AS747" i="20"/>
  <c r="AS748" i="20"/>
  <c r="AS749" i="20"/>
  <c r="AS750" i="20"/>
  <c r="AS751" i="20"/>
  <c r="AS752" i="20"/>
  <c r="AS753" i="20"/>
  <c r="AS754" i="20"/>
  <c r="AS755" i="20"/>
  <c r="AS756" i="20"/>
  <c r="AS757" i="20"/>
  <c r="AS758" i="20"/>
  <c r="AS759" i="20"/>
  <c r="AS760" i="20"/>
  <c r="AS761" i="20"/>
  <c r="AS762" i="20"/>
  <c r="AS763" i="20"/>
  <c r="AS764" i="20"/>
  <c r="AS765" i="20"/>
  <c r="AS766" i="20"/>
  <c r="AS767" i="20"/>
  <c r="AS768" i="20"/>
  <c r="AS769" i="20"/>
  <c r="AS770" i="20"/>
  <c r="AS771" i="20"/>
  <c r="AS772" i="20"/>
  <c r="AS773" i="20"/>
  <c r="AS774" i="20"/>
  <c r="AS775" i="20"/>
  <c r="AS776" i="20"/>
  <c r="AS777" i="20"/>
  <c r="AS778" i="20"/>
  <c r="AS779" i="20"/>
  <c r="AS780" i="20"/>
  <c r="AS781" i="20"/>
  <c r="AS782" i="20"/>
  <c r="AS783" i="20"/>
  <c r="AS784" i="20"/>
  <c r="AS785" i="20"/>
  <c r="AS786" i="20"/>
  <c r="AS787" i="20"/>
  <c r="AS788" i="20"/>
  <c r="AS789" i="20"/>
  <c r="AS790" i="20"/>
  <c r="AS791" i="20"/>
  <c r="AS792" i="20"/>
  <c r="AS793" i="20"/>
  <c r="AS794" i="20"/>
  <c r="AS795" i="20"/>
  <c r="AS796" i="20"/>
  <c r="AS797" i="20"/>
  <c r="AS798" i="20"/>
  <c r="AS799" i="20"/>
  <c r="AS800" i="20"/>
  <c r="AS801" i="20"/>
  <c r="AS802" i="20"/>
  <c r="AS803" i="20"/>
  <c r="AS804" i="20"/>
  <c r="AS805" i="20"/>
  <c r="AS806" i="20"/>
  <c r="AS807" i="20"/>
  <c r="AS808" i="20"/>
  <c r="AS809" i="20"/>
  <c r="AS810" i="20"/>
  <c r="AS811" i="20"/>
  <c r="AS812" i="20"/>
  <c r="AS813" i="20"/>
  <c r="AS814" i="20"/>
  <c r="AS815" i="20"/>
  <c r="AS816" i="20"/>
  <c r="AS817" i="20"/>
  <c r="AS818" i="20"/>
  <c r="AS819" i="20"/>
  <c r="AS820" i="20"/>
  <c r="AS821" i="20"/>
  <c r="AS822" i="20"/>
  <c r="AS823" i="20"/>
  <c r="AS824" i="20"/>
  <c r="AS825" i="20"/>
  <c r="AS826" i="20"/>
  <c r="AS827" i="20"/>
  <c r="AS828" i="20"/>
  <c r="AS829" i="20"/>
  <c r="AS830" i="20"/>
  <c r="AS831" i="20"/>
  <c r="AS832" i="20"/>
  <c r="AS833" i="20"/>
  <c r="AS834" i="20"/>
  <c r="AS835" i="20"/>
  <c r="AS836" i="20"/>
  <c r="AS837" i="20"/>
  <c r="AS838" i="20"/>
  <c r="AS839" i="20"/>
  <c r="AS840" i="20"/>
  <c r="AS841" i="20"/>
  <c r="AS842" i="20"/>
  <c r="AS843" i="20"/>
  <c r="AS844" i="20"/>
  <c r="AS845" i="20"/>
  <c r="AS846" i="20"/>
  <c r="AS847" i="20"/>
  <c r="AS848" i="20"/>
  <c r="AS849" i="20"/>
  <c r="AS850" i="20"/>
  <c r="AS851" i="20"/>
  <c r="AS852" i="20"/>
  <c r="AS853" i="20"/>
  <c r="AS854" i="20"/>
  <c r="AS855" i="20"/>
  <c r="AS856" i="20"/>
  <c r="AS857" i="20"/>
  <c r="AS858" i="20"/>
  <c r="AS859" i="20"/>
  <c r="AS860" i="20"/>
  <c r="AS861" i="20"/>
  <c r="AS862" i="20"/>
  <c r="AS863" i="20"/>
  <c r="AS864" i="20"/>
  <c r="AS865" i="20"/>
  <c r="AS866" i="20"/>
  <c r="AS867" i="20"/>
  <c r="AS868" i="20"/>
  <c r="AS869" i="20"/>
  <c r="AS870" i="20"/>
  <c r="AS871" i="20"/>
  <c r="AS872" i="20"/>
  <c r="AS873" i="20"/>
  <c r="AS874" i="20"/>
  <c r="AS875" i="20"/>
  <c r="AS876" i="20"/>
  <c r="AS877" i="20"/>
  <c r="AS878" i="20"/>
  <c r="AS879" i="20"/>
  <c r="AS880" i="20"/>
  <c r="AS881" i="20"/>
  <c r="AS882" i="20"/>
  <c r="AS883" i="20"/>
  <c r="AS884" i="20"/>
  <c r="AS885" i="20"/>
  <c r="AS886" i="20"/>
  <c r="AS887" i="20"/>
  <c r="AS888" i="20"/>
  <c r="AS889" i="20"/>
  <c r="AS890" i="20"/>
  <c r="AS891" i="20"/>
  <c r="AS892" i="20"/>
  <c r="AS893" i="20"/>
  <c r="AS894" i="20"/>
  <c r="AS895" i="20"/>
  <c r="AS896" i="20"/>
  <c r="AS897" i="20"/>
  <c r="AS898" i="20"/>
  <c r="AS899" i="20"/>
  <c r="AS900" i="20"/>
  <c r="AS901" i="20"/>
  <c r="AS902" i="20"/>
  <c r="AS903" i="20"/>
  <c r="AS904" i="20"/>
  <c r="AS905" i="20"/>
  <c r="AS906" i="20"/>
  <c r="AS907" i="20"/>
  <c r="AS908" i="20"/>
  <c r="AS909" i="20"/>
  <c r="AS910" i="20"/>
  <c r="AS911" i="20"/>
  <c r="AS912" i="20"/>
  <c r="AS913" i="20"/>
  <c r="AS914" i="20"/>
  <c r="AS915" i="20"/>
  <c r="AS916" i="20"/>
  <c r="AS917" i="20"/>
  <c r="AS918" i="20"/>
  <c r="AS919" i="20"/>
  <c r="AS920" i="20"/>
  <c r="AS921" i="20"/>
  <c r="AS922" i="20"/>
  <c r="AS923" i="20"/>
  <c r="AS924" i="20"/>
  <c r="AS925" i="20"/>
  <c r="AS926" i="20"/>
  <c r="AS927" i="20"/>
  <c r="AS928" i="20"/>
  <c r="AS929" i="20"/>
  <c r="AS930" i="20"/>
  <c r="AS931" i="20"/>
  <c r="AS932" i="20"/>
  <c r="AS933" i="20"/>
  <c r="AS934" i="20"/>
  <c r="AS935" i="20"/>
  <c r="AS936" i="20"/>
  <c r="AS937" i="20"/>
  <c r="AS938" i="20"/>
  <c r="AS939" i="20"/>
  <c r="AS940" i="20"/>
  <c r="AS941" i="20"/>
  <c r="AS942" i="20"/>
  <c r="AS943" i="20"/>
  <c r="AS944" i="20"/>
  <c r="AS945" i="20"/>
  <c r="AS946" i="20"/>
  <c r="AS947" i="20"/>
  <c r="AS948" i="20"/>
  <c r="AS949" i="20"/>
  <c r="AS950" i="20"/>
  <c r="AS951" i="20"/>
  <c r="AS952" i="20"/>
  <c r="AS953" i="20"/>
  <c r="AS954" i="20"/>
  <c r="AS955" i="20"/>
  <c r="AS956" i="20"/>
  <c r="AS957" i="20"/>
  <c r="AS958" i="20"/>
  <c r="AS959" i="20"/>
  <c r="AS960" i="20"/>
  <c r="AS961" i="20"/>
  <c r="AS962" i="20"/>
  <c r="AS963" i="20"/>
  <c r="AS964" i="20"/>
  <c r="AS965" i="20"/>
  <c r="AS966" i="20"/>
  <c r="AS967" i="20"/>
  <c r="AS968" i="20"/>
  <c r="AS969" i="20"/>
  <c r="AS970" i="20"/>
  <c r="AS971" i="20"/>
  <c r="AS972" i="20"/>
  <c r="AS973" i="20"/>
  <c r="AS974" i="20"/>
  <c r="AS975" i="20"/>
  <c r="AS976" i="20"/>
  <c r="AS977" i="20"/>
  <c r="AS978" i="20"/>
  <c r="AS979" i="20"/>
  <c r="AS980" i="20"/>
  <c r="AS981" i="20"/>
  <c r="AS982" i="20"/>
  <c r="AS983" i="20"/>
  <c r="AS984" i="20"/>
  <c r="AS985" i="20"/>
  <c r="AS986" i="20"/>
  <c r="AS987" i="20"/>
  <c r="AS988" i="20"/>
  <c r="AS989" i="20"/>
  <c r="AS990" i="20"/>
  <c r="AS991" i="20"/>
  <c r="AS992" i="20"/>
  <c r="AS993" i="20"/>
  <c r="AS994" i="20"/>
  <c r="AS995" i="20"/>
  <c r="AS996" i="20"/>
  <c r="AS997" i="20"/>
  <c r="AS998" i="20"/>
  <c r="AS999" i="20"/>
  <c r="AS1000" i="20"/>
  <c r="AS1001" i="20"/>
  <c r="AS1002" i="20"/>
  <c r="AS1003" i="20"/>
  <c r="AS1004" i="20"/>
  <c r="AS1005" i="20"/>
  <c r="AS1006" i="20"/>
  <c r="AS1007" i="20"/>
  <c r="AS1008" i="20"/>
  <c r="AS1009" i="20"/>
  <c r="AS1010" i="20"/>
  <c r="AS1011" i="20"/>
  <c r="AS1012" i="20"/>
  <c r="AS1013" i="20"/>
  <c r="AS1014" i="20"/>
  <c r="AS1015" i="20"/>
  <c r="AS1016" i="20"/>
  <c r="AS1017" i="20"/>
  <c r="AS1018" i="20"/>
  <c r="AS1019" i="20"/>
  <c r="AS1020" i="20"/>
  <c r="AS1021" i="20"/>
  <c r="AS1022" i="20"/>
  <c r="AS1023" i="20"/>
  <c r="AS1024" i="20"/>
  <c r="AS1025" i="20"/>
  <c r="AS1026" i="20"/>
  <c r="AS1027" i="20"/>
  <c r="AS1028" i="20"/>
  <c r="AS1029" i="20"/>
  <c r="AS1030" i="20"/>
  <c r="AS1031" i="20"/>
  <c r="AS1032" i="20"/>
  <c r="AS1033" i="20"/>
  <c r="AS1034" i="20"/>
  <c r="AS1035" i="20"/>
  <c r="AS1036" i="20"/>
  <c r="AS1037" i="20"/>
  <c r="AS1038" i="20"/>
  <c r="AS1039" i="20"/>
  <c r="AS1040" i="20"/>
  <c r="AS1041" i="20"/>
  <c r="AS1042" i="20"/>
  <c r="AS1043" i="20"/>
  <c r="AS1044" i="20"/>
  <c r="AS1045" i="20"/>
  <c r="AS1046" i="20"/>
  <c r="AS1047" i="20"/>
  <c r="AS1048" i="20"/>
  <c r="AS1049" i="20"/>
  <c r="AS1050" i="20"/>
  <c r="AS1051" i="20"/>
  <c r="AS1052" i="20"/>
  <c r="AS1053" i="20"/>
  <c r="AS1054" i="20"/>
  <c r="AS1055" i="20"/>
  <c r="AS1056" i="20"/>
  <c r="AS1057" i="20"/>
  <c r="AS1058" i="20"/>
  <c r="AS1059" i="20"/>
  <c r="AS1060" i="20"/>
  <c r="AS1061" i="20"/>
  <c r="AS1062" i="20"/>
  <c r="AS1063" i="20"/>
  <c r="AS1064" i="20"/>
  <c r="AS1065" i="20"/>
  <c r="AS1066" i="20"/>
  <c r="AS1067" i="20"/>
  <c r="AS1068" i="20"/>
  <c r="AS1069" i="20"/>
  <c r="AS1070" i="20"/>
  <c r="AS1071" i="20"/>
  <c r="AS1072" i="20"/>
  <c r="AS1073" i="20"/>
  <c r="AS1074" i="20"/>
  <c r="AS1075" i="20"/>
  <c r="AS1076" i="20"/>
  <c r="AS1077" i="20"/>
  <c r="AS1078" i="20"/>
  <c r="AS1079" i="20"/>
  <c r="AS1080" i="20"/>
  <c r="AS1081" i="20"/>
  <c r="AS1082" i="20"/>
  <c r="AS1083" i="20"/>
  <c r="AS1084" i="20"/>
  <c r="AS1085" i="20"/>
  <c r="AS1086" i="20"/>
  <c r="AS1087" i="20"/>
  <c r="AS1088" i="20"/>
  <c r="AS1089" i="20"/>
  <c r="AS1090" i="20"/>
  <c r="AS1091" i="20"/>
  <c r="AS1092" i="20"/>
  <c r="AS1093" i="20"/>
  <c r="AS1094" i="20"/>
  <c r="AS1095" i="20"/>
  <c r="AS1096" i="20"/>
  <c r="AS1097" i="20"/>
  <c r="AS1098" i="20"/>
  <c r="AS1099" i="20"/>
  <c r="AS1100" i="20"/>
  <c r="AS1101" i="20"/>
  <c r="AS1102" i="20"/>
  <c r="AS1103" i="20"/>
  <c r="AS1104" i="20"/>
  <c r="AS1105" i="20"/>
  <c r="AS1106" i="20"/>
  <c r="AS1107" i="20"/>
  <c r="AS1108" i="20"/>
  <c r="AS1109" i="20"/>
  <c r="AS1110" i="20"/>
  <c r="AS1111" i="20"/>
  <c r="AS1112" i="20"/>
  <c r="AS1113" i="20"/>
  <c r="AS1114" i="20"/>
  <c r="AS1115" i="20"/>
  <c r="AS1116" i="20"/>
  <c r="AS1117" i="20"/>
  <c r="AS1118" i="20"/>
  <c r="AS1119" i="20"/>
  <c r="AS1120" i="20"/>
  <c r="AS1121" i="20"/>
  <c r="AS1122" i="20"/>
  <c r="AS1123" i="20"/>
  <c r="AS1124" i="20"/>
  <c r="AS1125" i="20"/>
  <c r="AS1126" i="20"/>
  <c r="AS1127" i="20"/>
  <c r="AS1128" i="20"/>
  <c r="AS1129" i="20"/>
  <c r="AS1130" i="20"/>
  <c r="AS1131" i="20"/>
  <c r="AS1132" i="20"/>
  <c r="AS1133" i="20"/>
  <c r="AS1134" i="20"/>
  <c r="AS1135" i="20"/>
  <c r="AS1136" i="20"/>
  <c r="AS1137" i="20"/>
  <c r="AS1138" i="20"/>
  <c r="AS1139" i="20"/>
  <c r="AS1140" i="20"/>
  <c r="AS1141" i="20"/>
  <c r="AS1142" i="20"/>
  <c r="AS1143" i="20"/>
  <c r="AS1144" i="20"/>
  <c r="AS1145" i="20"/>
  <c r="AS1146" i="20"/>
  <c r="AS1147" i="20"/>
  <c r="AS1148" i="20"/>
  <c r="AS1149" i="20"/>
  <c r="AS1150" i="20"/>
  <c r="AS1151" i="20"/>
  <c r="AS1152" i="20"/>
  <c r="AS1153" i="20"/>
  <c r="AS1154" i="20"/>
  <c r="AS1155" i="20"/>
  <c r="AS1156" i="20"/>
  <c r="AS1157" i="20"/>
  <c r="AS1158" i="20"/>
  <c r="AS1159" i="20"/>
  <c r="AS1160" i="20"/>
  <c r="AS1161" i="20"/>
  <c r="AS1162" i="20"/>
  <c r="AS1163" i="20"/>
  <c r="AS1164" i="20"/>
  <c r="AS1165" i="20"/>
  <c r="AS1166" i="20"/>
  <c r="AS1167" i="20"/>
  <c r="AS1168" i="20"/>
  <c r="AS1169" i="20"/>
  <c r="AS1170" i="20"/>
  <c r="AS1171" i="20"/>
  <c r="AS1172" i="20"/>
  <c r="AS1173" i="20"/>
  <c r="AS1174" i="20"/>
  <c r="AS1175" i="20"/>
  <c r="AS1176" i="20"/>
  <c r="AS1177" i="20"/>
  <c r="AS1178" i="20"/>
  <c r="AS1179" i="20"/>
  <c r="AS1180" i="20"/>
  <c r="AS1181" i="20"/>
  <c r="AS1182" i="20"/>
  <c r="AS1183" i="20"/>
  <c r="AS1184" i="20"/>
  <c r="AS1185" i="20"/>
  <c r="AS1186" i="20"/>
  <c r="AS1187" i="20"/>
  <c r="AO34" i="7"/>
  <c r="AO35" i="7"/>
  <c r="AO33" i="7"/>
  <c r="AO27" i="7"/>
  <c r="AO28" i="7"/>
  <c r="AO29" i="7"/>
  <c r="AO30" i="7"/>
  <c r="AO31" i="7"/>
  <c r="AO26" i="7"/>
  <c r="AO32" i="7"/>
  <c r="AO36" i="7"/>
  <c r="AO37" i="7"/>
  <c r="AO39" i="7"/>
  <c r="AU39" i="11"/>
  <c r="AU37" i="11"/>
  <c r="AU36" i="11"/>
  <c r="AU35" i="11"/>
  <c r="AU34" i="11"/>
  <c r="AU33" i="11"/>
  <c r="AU31" i="11"/>
  <c r="AU30" i="11"/>
  <c r="AU29" i="11"/>
  <c r="AU28" i="11"/>
  <c r="AU27" i="11"/>
  <c r="AU26" i="11"/>
  <c r="AU22" i="11"/>
  <c r="AU20" i="7"/>
  <c r="AU20" i="11"/>
  <c r="AU19" i="7"/>
  <c r="AU19" i="11"/>
  <c r="AU16" i="11"/>
  <c r="AU15" i="11"/>
  <c r="AU14" i="11"/>
  <c r="AU13" i="11"/>
  <c r="AU12" i="11"/>
  <c r="AU10" i="11"/>
  <c r="AU9" i="11"/>
  <c r="AU8" i="11"/>
  <c r="AU7" i="11"/>
  <c r="AU6" i="11"/>
  <c r="AU5" i="11"/>
  <c r="AR116" i="7"/>
  <c r="AS116" i="7"/>
  <c r="AS116" i="11"/>
  <c r="AR115" i="7"/>
  <c r="AS115" i="7"/>
  <c r="AS115" i="11"/>
  <c r="AR114" i="7"/>
  <c r="AS114" i="7"/>
  <c r="AS114" i="11"/>
  <c r="AR113" i="7"/>
  <c r="AS113" i="7"/>
  <c r="AS113" i="11"/>
  <c r="AR111" i="7"/>
  <c r="AS111" i="7"/>
  <c r="AS111" i="11"/>
  <c r="AR110" i="7"/>
  <c r="AS110" i="7"/>
  <c r="AS110" i="11"/>
  <c r="AR109" i="7"/>
  <c r="AS109" i="7"/>
  <c r="AS109" i="11"/>
  <c r="AR108" i="7"/>
  <c r="AS108" i="7"/>
  <c r="AS108" i="11"/>
  <c r="AS104" i="7"/>
  <c r="AS104" i="11"/>
  <c r="AS103" i="7"/>
  <c r="AS103" i="11"/>
  <c r="AS102" i="7"/>
  <c r="AS102" i="11"/>
  <c r="AS101" i="7"/>
  <c r="AS101" i="11"/>
  <c r="AS99" i="7"/>
  <c r="AS99" i="11"/>
  <c r="AS98" i="7"/>
  <c r="AS98" i="11"/>
  <c r="AS97" i="7"/>
  <c r="AS97" i="11"/>
  <c r="AS95" i="7"/>
  <c r="AS95" i="11"/>
  <c r="AS19" i="7"/>
  <c r="AS20" i="7"/>
  <c r="AS15" i="7"/>
  <c r="AS16" i="7"/>
  <c r="AS22" i="7"/>
  <c r="AS54" i="7"/>
  <c r="AS50" i="7"/>
  <c r="AS43" i="7"/>
  <c r="AS53" i="7"/>
  <c r="AS56" i="7"/>
  <c r="AS77" i="7"/>
  <c r="AS77" i="11"/>
  <c r="AR75" i="7"/>
  <c r="AS74" i="7"/>
  <c r="AS75" i="7"/>
  <c r="AS75" i="11"/>
  <c r="AR74" i="7"/>
  <c r="AS74" i="11"/>
  <c r="AS60" i="7"/>
  <c r="AS67" i="7"/>
  <c r="AS70" i="7"/>
  <c r="AS71" i="7"/>
  <c r="AS71" i="11"/>
  <c r="AS70" i="11"/>
  <c r="AS69" i="7"/>
  <c r="B69" i="11"/>
  <c r="AS69" i="11"/>
  <c r="AS68" i="7"/>
  <c r="B68" i="11"/>
  <c r="AS68" i="11"/>
  <c r="AS67" i="11"/>
  <c r="B66" i="11"/>
  <c r="AS66" i="11"/>
  <c r="AS65" i="7"/>
  <c r="B65" i="11"/>
  <c r="AS65" i="11"/>
  <c r="AS64" i="7"/>
  <c r="B64" i="11"/>
  <c r="AS64" i="11"/>
  <c r="AS63" i="7"/>
  <c r="B63" i="11"/>
  <c r="AS63" i="11"/>
  <c r="AS62" i="7"/>
  <c r="B62" i="11"/>
  <c r="AS62" i="11"/>
  <c r="AS61" i="7"/>
  <c r="B61" i="11"/>
  <c r="AS61" i="11"/>
  <c r="AS60" i="11"/>
  <c r="AS56" i="11"/>
  <c r="AS54" i="11"/>
  <c r="AS53" i="11"/>
  <c r="AS52" i="7"/>
  <c r="B52" i="11"/>
  <c r="AS52" i="11"/>
  <c r="AS51" i="7"/>
  <c r="B51" i="11"/>
  <c r="AS51" i="11"/>
  <c r="AS50" i="11"/>
  <c r="B49" i="11"/>
  <c r="AS49" i="11"/>
  <c r="AS48" i="7"/>
  <c r="B48" i="11"/>
  <c r="AS48" i="11"/>
  <c r="AS47" i="7"/>
  <c r="B47" i="11"/>
  <c r="AS47" i="11"/>
  <c r="AS46" i="7"/>
  <c r="B46" i="11"/>
  <c r="AS46" i="11"/>
  <c r="AS45" i="7"/>
  <c r="B45" i="11"/>
  <c r="AS45" i="11"/>
  <c r="AS44" i="7"/>
  <c r="B44" i="11"/>
  <c r="AS44" i="11"/>
  <c r="AS43" i="11"/>
  <c r="AS37" i="7"/>
  <c r="AS33" i="7"/>
  <c r="AS26" i="7"/>
  <c r="AS36" i="7"/>
  <c r="AS39" i="7"/>
  <c r="AS39" i="11"/>
  <c r="AS37" i="11"/>
  <c r="AS36" i="11"/>
  <c r="AS35" i="7"/>
  <c r="B35" i="11"/>
  <c r="AS35" i="11"/>
  <c r="AS34" i="7"/>
  <c r="B34" i="11"/>
  <c r="AS34" i="11"/>
  <c r="AS33" i="11"/>
  <c r="B32" i="11"/>
  <c r="AS32" i="11"/>
  <c r="AS31" i="7"/>
  <c r="B31" i="11"/>
  <c r="AS31" i="11"/>
  <c r="AS30" i="7"/>
  <c r="B30" i="11"/>
  <c r="AS30" i="11"/>
  <c r="AS29" i="7"/>
  <c r="B29" i="11"/>
  <c r="AS29" i="11"/>
  <c r="AS28" i="7"/>
  <c r="B28" i="11"/>
  <c r="AS28" i="11"/>
  <c r="AS27" i="7"/>
  <c r="B27" i="11"/>
  <c r="AS27" i="11"/>
  <c r="AS26" i="11"/>
  <c r="AS22" i="11"/>
  <c r="AS20" i="11"/>
  <c r="AS19" i="11"/>
  <c r="AS16" i="11"/>
  <c r="AS15" i="11"/>
  <c r="AS12" i="7"/>
  <c r="AS14" i="7"/>
  <c r="B14" i="11"/>
  <c r="AS14" i="11"/>
  <c r="AS13" i="7"/>
  <c r="B13" i="11"/>
  <c r="AS13" i="11"/>
  <c r="AS12" i="11"/>
  <c r="B11" i="11"/>
  <c r="AS11" i="11"/>
  <c r="AS5" i="7"/>
  <c r="AS10" i="7"/>
  <c r="B10" i="11"/>
  <c r="AS10" i="11"/>
  <c r="AS9" i="7"/>
  <c r="B9" i="11"/>
  <c r="AS9" i="11"/>
  <c r="AS8" i="7"/>
  <c r="B8" i="11"/>
  <c r="AS8" i="11"/>
  <c r="AS7" i="7"/>
  <c r="B7" i="11"/>
  <c r="AS7" i="11"/>
  <c r="AS6" i="7"/>
  <c r="B6" i="11"/>
  <c r="AS6" i="11"/>
  <c r="AS5" i="11"/>
  <c r="AW104" i="7"/>
  <c r="AW103" i="7"/>
  <c r="AW102" i="7"/>
  <c r="AW101" i="7"/>
  <c r="AW20" i="7"/>
  <c r="AW19" i="7"/>
  <c r="AV104" i="7"/>
  <c r="AV103" i="7"/>
  <c r="AV102" i="7"/>
  <c r="AV101" i="7"/>
  <c r="AV99" i="7"/>
  <c r="AV98" i="7"/>
  <c r="AV97" i="7"/>
  <c r="AV96" i="7"/>
  <c r="AV95" i="7"/>
  <c r="AV22" i="7"/>
  <c r="AV20" i="7"/>
  <c r="AV19" i="7"/>
  <c r="AV16" i="7"/>
  <c r="AV15" i="7"/>
  <c r="AV14" i="7"/>
  <c r="AV13" i="7"/>
  <c r="AV12" i="7"/>
  <c r="AV11" i="7"/>
  <c r="AV10" i="7"/>
  <c r="AV9" i="7"/>
  <c r="AV8" i="7"/>
  <c r="AV7" i="7"/>
  <c r="AV6" i="7"/>
  <c r="AV5" i="7"/>
  <c r="AU56" i="31"/>
  <c r="AU57" i="31"/>
  <c r="AU48" i="31"/>
  <c r="AU52" i="31"/>
  <c r="AU51" i="31"/>
  <c r="M62" i="25"/>
  <c r="L62" i="25"/>
  <c r="K62" i="25"/>
  <c r="J62" i="25"/>
  <c r="I62" i="25"/>
  <c r="H62" i="25"/>
  <c r="G62" i="25"/>
  <c r="F62" i="25"/>
  <c r="E62" i="25"/>
  <c r="D62" i="25"/>
  <c r="C62" i="25"/>
  <c r="N62" i="25"/>
  <c r="B59" i="25"/>
  <c r="B58" i="25"/>
  <c r="B57" i="25"/>
  <c r="B56" i="25"/>
  <c r="B55" i="25"/>
  <c r="B54" i="25"/>
  <c r="B53" i="25"/>
  <c r="B52" i="25"/>
  <c r="B51" i="25"/>
  <c r="B50" i="25"/>
  <c r="B49" i="25"/>
  <c r="B48" i="25"/>
  <c r="B47" i="25"/>
  <c r="B46" i="25"/>
  <c r="B45" i="25"/>
  <c r="B44" i="25"/>
  <c r="B43" i="25"/>
  <c r="B42" i="25"/>
  <c r="B41" i="25"/>
  <c r="B40" i="25"/>
  <c r="B39" i="25"/>
  <c r="B38" i="25"/>
  <c r="B37" i="25"/>
  <c r="B36" i="25"/>
  <c r="B35" i="25"/>
  <c r="B34" i="25"/>
  <c r="B33" i="25"/>
  <c r="B32" i="25"/>
  <c r="B31" i="25"/>
  <c r="B30" i="25"/>
  <c r="B29" i="25"/>
  <c r="B28" i="25"/>
  <c r="B27" i="25"/>
  <c r="B26" i="25"/>
  <c r="B25" i="25"/>
  <c r="B24" i="25"/>
  <c r="B23" i="25"/>
  <c r="B22" i="25"/>
  <c r="B21" i="25"/>
  <c r="B20" i="25"/>
  <c r="B19" i="25"/>
  <c r="B18" i="25"/>
  <c r="B17" i="25"/>
  <c r="B16" i="25"/>
  <c r="B15" i="25"/>
  <c r="B14" i="25"/>
  <c r="B13" i="25"/>
  <c r="B12" i="25"/>
  <c r="B11" i="25"/>
  <c r="B10" i="25"/>
  <c r="B9" i="25"/>
  <c r="B8" i="25"/>
  <c r="B7" i="25"/>
  <c r="B6" i="25"/>
  <c r="B5" i="25"/>
  <c r="B4" i="25"/>
  <c r="B3" i="25"/>
  <c r="B2" i="25"/>
  <c r="N67" i="22"/>
  <c r="N66" i="22"/>
  <c r="N65" i="22"/>
  <c r="B59" i="22"/>
  <c r="B58" i="22"/>
  <c r="B57" i="22"/>
  <c r="B56" i="22"/>
  <c r="B55" i="22"/>
  <c r="B54" i="22"/>
  <c r="B53" i="22"/>
  <c r="B52" i="22"/>
  <c r="B51" i="22"/>
  <c r="B50" i="22"/>
  <c r="B49" i="22"/>
  <c r="B48" i="22"/>
  <c r="B47" i="22"/>
  <c r="B46" i="22"/>
  <c r="B45" i="22"/>
  <c r="B44" i="22"/>
  <c r="B43" i="22"/>
  <c r="B42" i="22"/>
  <c r="B41" i="22"/>
  <c r="B40" i="22"/>
  <c r="B39" i="22"/>
  <c r="B38" i="22"/>
  <c r="B37" i="22"/>
  <c r="B36" i="22"/>
  <c r="B35" i="22"/>
  <c r="B34" i="22"/>
  <c r="B33" i="22"/>
  <c r="B32" i="22"/>
  <c r="B31" i="22"/>
  <c r="B30" i="22"/>
  <c r="B29" i="22"/>
  <c r="B28" i="22"/>
  <c r="B27" i="22"/>
  <c r="B26" i="22"/>
  <c r="B25" i="22"/>
  <c r="B24" i="22"/>
  <c r="B23" i="22"/>
  <c r="B22" i="22"/>
  <c r="B21" i="22"/>
  <c r="B20" i="22"/>
  <c r="B19" i="22"/>
  <c r="B18" i="22"/>
  <c r="B17" i="22"/>
  <c r="B16" i="22"/>
  <c r="B15" i="22"/>
  <c r="B14" i="22"/>
  <c r="B13" i="22"/>
  <c r="B12" i="22"/>
  <c r="B11" i="22"/>
  <c r="B10" i="22"/>
  <c r="B9" i="22"/>
  <c r="B8" i="22"/>
  <c r="B7" i="22"/>
  <c r="B6" i="22"/>
  <c r="B5" i="22"/>
  <c r="B4" i="22"/>
  <c r="B3" i="22"/>
  <c r="B60" i="22"/>
  <c r="AS25" i="31"/>
  <c r="AS51" i="31"/>
  <c r="AS56" i="31"/>
  <c r="AR25" i="31"/>
  <c r="AR51" i="31"/>
  <c r="AR56" i="31"/>
  <c r="AQ25" i="31"/>
  <c r="AQ51" i="31"/>
  <c r="AQ56" i="31"/>
  <c r="AP25" i="31"/>
  <c r="AP51" i="31"/>
  <c r="AP56" i="31"/>
  <c r="AO25" i="31"/>
  <c r="AO51" i="31"/>
  <c r="AO56" i="31"/>
  <c r="AN25" i="31"/>
  <c r="AN51" i="31"/>
  <c r="AN56" i="31"/>
  <c r="AM25" i="31"/>
  <c r="AM51" i="31"/>
  <c r="AM56" i="31"/>
  <c r="AL25" i="31"/>
  <c r="AL51" i="31"/>
  <c r="AL56" i="31"/>
  <c r="AK25" i="31"/>
  <c r="AK51" i="31"/>
  <c r="AK56" i="31"/>
  <c r="AJ25" i="31"/>
  <c r="AJ51" i="31"/>
  <c r="AJ56" i="31"/>
  <c r="AI56" i="31"/>
  <c r="AH56" i="31"/>
  <c r="AG56" i="31"/>
  <c r="AF56" i="31"/>
  <c r="AE56" i="31"/>
  <c r="AD56" i="31"/>
  <c r="AC56" i="31"/>
  <c r="AB56" i="31"/>
  <c r="AA56" i="31"/>
  <c r="Z56" i="31"/>
  <c r="Y56" i="31"/>
  <c r="X56" i="31"/>
  <c r="W56" i="31"/>
  <c r="V56" i="31"/>
  <c r="U56" i="31"/>
  <c r="T56" i="31"/>
  <c r="S56" i="31"/>
  <c r="R56" i="31"/>
  <c r="Q56" i="31"/>
  <c r="P56" i="31"/>
  <c r="O56" i="31"/>
  <c r="N56" i="31"/>
  <c r="M56" i="31"/>
  <c r="L56" i="31"/>
  <c r="K56" i="31"/>
  <c r="J56" i="31"/>
  <c r="I56" i="31"/>
  <c r="H56" i="31"/>
  <c r="G56" i="31"/>
  <c r="F56" i="31"/>
  <c r="AT25" i="31"/>
  <c r="AT51" i="31"/>
  <c r="AT56" i="31"/>
  <c r="AU26" i="31"/>
  <c r="AU25" i="31"/>
  <c r="AT26" i="31"/>
  <c r="M65" i="22"/>
  <c r="M67" i="22"/>
  <c r="L65" i="22"/>
  <c r="L67" i="22"/>
  <c r="K65" i="22"/>
  <c r="K67" i="22"/>
  <c r="J65" i="22"/>
  <c r="J67" i="22"/>
  <c r="I65" i="22"/>
  <c r="I67" i="22"/>
  <c r="H65" i="22"/>
  <c r="H67" i="22"/>
  <c r="G65" i="22"/>
  <c r="G67" i="22"/>
  <c r="F65" i="22"/>
  <c r="F67" i="22"/>
  <c r="E65" i="22"/>
  <c r="E67" i="22"/>
  <c r="D65" i="22"/>
  <c r="D67" i="22"/>
  <c r="C65" i="22"/>
  <c r="C67" i="22"/>
  <c r="M66" i="22"/>
  <c r="L66" i="22"/>
  <c r="K66" i="22"/>
  <c r="J66" i="22"/>
  <c r="I66" i="22"/>
  <c r="H66" i="22"/>
  <c r="G66" i="22"/>
  <c r="F66" i="22"/>
  <c r="E66" i="22"/>
  <c r="D66" i="22"/>
  <c r="C66" i="22"/>
  <c r="L241" i="24"/>
  <c r="K241" i="24"/>
  <c r="J241" i="24"/>
  <c r="I241" i="24"/>
  <c r="H241" i="24"/>
  <c r="G241" i="24"/>
  <c r="F241" i="24"/>
  <c r="E241" i="24"/>
  <c r="D241" i="24"/>
  <c r="M241" i="24"/>
  <c r="M2" i="24"/>
  <c r="M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4" i="24"/>
  <c r="M35" i="24"/>
  <c r="M36" i="24"/>
  <c r="M37" i="24"/>
  <c r="M38" i="24"/>
  <c r="M39" i="24"/>
  <c r="M40" i="24"/>
  <c r="M41" i="24"/>
  <c r="M42" i="24"/>
  <c r="M43" i="24"/>
  <c r="M44" i="24"/>
  <c r="M45" i="24"/>
  <c r="M46" i="24"/>
  <c r="M47" i="24"/>
  <c r="M48" i="24"/>
  <c r="M49" i="24"/>
  <c r="M50" i="24"/>
  <c r="M51" i="24"/>
  <c r="M52" i="24"/>
  <c r="M53" i="24"/>
  <c r="M54" i="24"/>
  <c r="M55" i="24"/>
  <c r="M56" i="24"/>
  <c r="M57" i="24"/>
  <c r="M58" i="24"/>
  <c r="M59" i="24"/>
  <c r="M60" i="24"/>
  <c r="M61" i="24"/>
  <c r="M62" i="24"/>
  <c r="M63" i="24"/>
  <c r="M64" i="24"/>
  <c r="M65" i="24"/>
  <c r="M66" i="24"/>
  <c r="M67" i="24"/>
  <c r="M68" i="24"/>
  <c r="M69" i="24"/>
  <c r="M70" i="24"/>
  <c r="M71" i="24"/>
  <c r="M72" i="24"/>
  <c r="M73" i="24"/>
  <c r="M74" i="24"/>
  <c r="M75" i="24"/>
  <c r="M76" i="24"/>
  <c r="M77" i="24"/>
  <c r="M78" i="24"/>
  <c r="M79" i="24"/>
  <c r="M80" i="24"/>
  <c r="M81" i="24"/>
  <c r="M82" i="24"/>
  <c r="M83" i="24"/>
  <c r="M84" i="24"/>
  <c r="M85" i="24"/>
  <c r="M86" i="24"/>
  <c r="M87" i="24"/>
  <c r="M88" i="24"/>
  <c r="M89" i="24"/>
  <c r="M90" i="24"/>
  <c r="M91" i="24"/>
  <c r="M92" i="24"/>
  <c r="M93" i="24"/>
  <c r="M94" i="24"/>
  <c r="M95" i="24"/>
  <c r="M96" i="24"/>
  <c r="M97" i="24"/>
  <c r="M98" i="24"/>
  <c r="M99" i="24"/>
  <c r="M100" i="24"/>
  <c r="M101" i="24"/>
  <c r="M102" i="24"/>
  <c r="M103" i="24"/>
  <c r="M104" i="24"/>
  <c r="M105" i="24"/>
  <c r="M106" i="24"/>
  <c r="M107" i="24"/>
  <c r="M108" i="24"/>
  <c r="M109" i="24"/>
  <c r="M110" i="24"/>
  <c r="M111" i="24"/>
  <c r="M112" i="24"/>
  <c r="M113" i="24"/>
  <c r="M114" i="24"/>
  <c r="M115" i="24"/>
  <c r="M116" i="24"/>
  <c r="M117" i="24"/>
  <c r="M118" i="24"/>
  <c r="M119" i="24"/>
  <c r="M120" i="24"/>
  <c r="M121" i="24"/>
  <c r="M122" i="24"/>
  <c r="M123" i="24"/>
  <c r="M124" i="24"/>
  <c r="M125" i="24"/>
  <c r="M126" i="24"/>
  <c r="M127" i="24"/>
  <c r="M128" i="24"/>
  <c r="M129" i="24"/>
  <c r="M130" i="24"/>
  <c r="M131" i="24"/>
  <c r="M132" i="24"/>
  <c r="M133" i="24"/>
  <c r="M134" i="24"/>
  <c r="M135" i="24"/>
  <c r="M136" i="24"/>
  <c r="M137" i="24"/>
  <c r="M138" i="24"/>
  <c r="M139" i="24"/>
  <c r="M140" i="24"/>
  <c r="M141" i="24"/>
  <c r="M142" i="24"/>
  <c r="M143" i="24"/>
  <c r="M144" i="24"/>
  <c r="M145" i="24"/>
  <c r="M146" i="24"/>
  <c r="M147" i="24"/>
  <c r="M148" i="24"/>
  <c r="M149" i="24"/>
  <c r="M150" i="24"/>
  <c r="M151" i="24"/>
  <c r="M152" i="24"/>
  <c r="M153" i="24"/>
  <c r="M154" i="24"/>
  <c r="M155" i="24"/>
  <c r="M156" i="24"/>
  <c r="M157" i="24"/>
  <c r="M158" i="24"/>
  <c r="M159" i="24"/>
  <c r="M160" i="24"/>
  <c r="M161" i="24"/>
  <c r="M162" i="24"/>
  <c r="M163" i="24"/>
  <c r="M164" i="24"/>
  <c r="M165" i="24"/>
  <c r="M166" i="24"/>
  <c r="M167" i="24"/>
  <c r="M168" i="24"/>
  <c r="M169" i="24"/>
  <c r="M170" i="24"/>
  <c r="M171" i="24"/>
  <c r="M172" i="24"/>
  <c r="M173" i="24"/>
  <c r="M174" i="24"/>
  <c r="M175" i="24"/>
  <c r="M176" i="24"/>
  <c r="M177" i="24"/>
  <c r="M178" i="24"/>
  <c r="M179" i="24"/>
  <c r="M180" i="24"/>
  <c r="M181" i="24"/>
  <c r="M182" i="24"/>
  <c r="M183" i="24"/>
  <c r="M184" i="24"/>
  <c r="M185" i="24"/>
  <c r="M186" i="24"/>
  <c r="M187" i="24"/>
  <c r="M188" i="24"/>
  <c r="M189" i="24"/>
  <c r="M190" i="24"/>
  <c r="M191" i="24"/>
  <c r="M192" i="24"/>
  <c r="M193" i="24"/>
  <c r="M194" i="24"/>
  <c r="M195" i="24"/>
  <c r="M196" i="24"/>
  <c r="M197" i="24"/>
  <c r="M198" i="24"/>
  <c r="M199" i="24"/>
  <c r="M200" i="24"/>
  <c r="M201" i="24"/>
  <c r="M202" i="24"/>
  <c r="M203" i="24"/>
  <c r="M204" i="24"/>
  <c r="M205" i="24"/>
  <c r="M206" i="24"/>
  <c r="M207" i="24"/>
  <c r="M208" i="24"/>
  <c r="M209" i="24"/>
  <c r="M210" i="24"/>
  <c r="M211" i="24"/>
  <c r="M212" i="24"/>
  <c r="M213" i="24"/>
  <c r="M214" i="24"/>
  <c r="M215" i="24"/>
  <c r="M216" i="24"/>
  <c r="M217" i="24"/>
  <c r="M218" i="24"/>
  <c r="M219" i="24"/>
  <c r="M220" i="24"/>
  <c r="M221" i="24"/>
  <c r="M222" i="24"/>
  <c r="M223" i="24"/>
  <c r="M237" i="24"/>
  <c r="M236" i="24"/>
  <c r="M235" i="24"/>
  <c r="M234" i="24"/>
  <c r="M233" i="24"/>
  <c r="M232" i="24"/>
  <c r="M231" i="24"/>
  <c r="M230" i="24"/>
  <c r="M229" i="24"/>
  <c r="M228" i="24"/>
  <c r="M227" i="24"/>
  <c r="M226" i="24"/>
  <c r="M225" i="24"/>
  <c r="M224" i="24"/>
  <c r="L237" i="24"/>
  <c r="K237" i="24"/>
  <c r="J237" i="24"/>
  <c r="I237" i="24"/>
  <c r="H237" i="24"/>
  <c r="G237" i="24"/>
  <c r="F237" i="24"/>
  <c r="E237" i="24"/>
  <c r="D237" i="24"/>
  <c r="L236" i="24"/>
  <c r="K236" i="24"/>
  <c r="J236" i="24"/>
  <c r="I236" i="24"/>
  <c r="H236" i="24"/>
  <c r="G236" i="24"/>
  <c r="F236" i="24"/>
  <c r="E236" i="24"/>
  <c r="D236" i="24"/>
  <c r="L235" i="24"/>
  <c r="K235" i="24"/>
  <c r="J235" i="24"/>
  <c r="I235" i="24"/>
  <c r="H235" i="24"/>
  <c r="G235" i="24"/>
  <c r="F235" i="24"/>
  <c r="E235" i="24"/>
  <c r="D235" i="24"/>
  <c r="L234" i="24"/>
  <c r="K234" i="24"/>
  <c r="J234" i="24"/>
  <c r="I234" i="24"/>
  <c r="H234" i="24"/>
  <c r="G234" i="24"/>
  <c r="F234" i="24"/>
  <c r="E234" i="24"/>
  <c r="D234" i="24"/>
  <c r="L233" i="24"/>
  <c r="K233" i="24"/>
  <c r="J233" i="24"/>
  <c r="I233" i="24"/>
  <c r="H233" i="24"/>
  <c r="G233" i="24"/>
  <c r="F233" i="24"/>
  <c r="E233" i="24"/>
  <c r="D233" i="24"/>
  <c r="L232" i="24"/>
  <c r="K232" i="24"/>
  <c r="J232" i="24"/>
  <c r="I232" i="24"/>
  <c r="H232" i="24"/>
  <c r="G232" i="24"/>
  <c r="F232" i="24"/>
  <c r="E232" i="24"/>
  <c r="D232" i="24"/>
  <c r="L231" i="24"/>
  <c r="K231" i="24"/>
  <c r="J231" i="24"/>
  <c r="I231" i="24"/>
  <c r="H231" i="24"/>
  <c r="G231" i="24"/>
  <c r="F231" i="24"/>
  <c r="E231" i="24"/>
  <c r="D231" i="24"/>
  <c r="L230" i="24"/>
  <c r="K230" i="24"/>
  <c r="J230" i="24"/>
  <c r="I230" i="24"/>
  <c r="H230" i="24"/>
  <c r="G230" i="24"/>
  <c r="F230" i="24"/>
  <c r="E230" i="24"/>
  <c r="D230" i="24"/>
  <c r="L229" i="24"/>
  <c r="K229" i="24"/>
  <c r="J229" i="24"/>
  <c r="I229" i="24"/>
  <c r="H229" i="24"/>
  <c r="G229" i="24"/>
  <c r="F229" i="24"/>
  <c r="E229" i="24"/>
  <c r="D229" i="24"/>
  <c r="L228" i="24"/>
  <c r="K228" i="24"/>
  <c r="J228" i="24"/>
  <c r="I228" i="24"/>
  <c r="H228" i="24"/>
  <c r="G228" i="24"/>
  <c r="F228" i="24"/>
  <c r="E228" i="24"/>
  <c r="D228" i="24"/>
  <c r="L227" i="24"/>
  <c r="K227" i="24"/>
  <c r="J227" i="24"/>
  <c r="I227" i="24"/>
  <c r="H227" i="24"/>
  <c r="G227" i="24"/>
  <c r="F227" i="24"/>
  <c r="E227" i="24"/>
  <c r="D227" i="24"/>
  <c r="L226" i="24"/>
  <c r="K226" i="24"/>
  <c r="J226" i="24"/>
  <c r="I226" i="24"/>
  <c r="H226" i="24"/>
  <c r="G226" i="24"/>
  <c r="F226" i="24"/>
  <c r="E226" i="24"/>
  <c r="D226" i="24"/>
  <c r="L225" i="24"/>
  <c r="K225" i="24"/>
  <c r="J225" i="24"/>
  <c r="I225" i="24"/>
  <c r="H225" i="24"/>
  <c r="G225" i="24"/>
  <c r="F225" i="24"/>
  <c r="E225" i="24"/>
  <c r="D225" i="24"/>
  <c r="L224" i="24"/>
  <c r="K224" i="24"/>
  <c r="J224" i="24"/>
  <c r="I224" i="24"/>
  <c r="H224" i="24"/>
  <c r="G224" i="24"/>
  <c r="F224" i="24"/>
  <c r="E224" i="24"/>
  <c r="D224" i="24"/>
  <c r="M244" i="21"/>
  <c r="M245" i="21"/>
  <c r="M246" i="21"/>
  <c r="L244" i="21"/>
  <c r="L245" i="21"/>
  <c r="L246" i="21"/>
  <c r="K244" i="21"/>
  <c r="K245" i="21"/>
  <c r="K246" i="21"/>
  <c r="J244" i="21"/>
  <c r="J245" i="21"/>
  <c r="J246" i="21"/>
  <c r="I244" i="21"/>
  <c r="I245" i="21"/>
  <c r="I246" i="21"/>
  <c r="H244" i="21"/>
  <c r="H245" i="21"/>
  <c r="H246" i="21"/>
  <c r="G244" i="21"/>
  <c r="G245" i="21"/>
  <c r="G246" i="21"/>
  <c r="F244" i="21"/>
  <c r="F245" i="21"/>
  <c r="F246" i="21"/>
  <c r="E244" i="21"/>
  <c r="E245" i="21"/>
  <c r="E246" i="21"/>
  <c r="D244" i="21"/>
  <c r="D245" i="21"/>
  <c r="D246" i="21"/>
  <c r="C244" i="21"/>
  <c r="C245" i="21"/>
  <c r="C246" i="21"/>
  <c r="B245" i="21"/>
  <c r="B244" i="21"/>
  <c r="Q237" i="21"/>
  <c r="P237" i="21"/>
  <c r="O237" i="21"/>
  <c r="Q236" i="21"/>
  <c r="P236" i="21"/>
  <c r="O236" i="21"/>
  <c r="Q235" i="21"/>
  <c r="P235" i="21"/>
  <c r="O235" i="21"/>
  <c r="Q234" i="21"/>
  <c r="P234" i="21"/>
  <c r="O234" i="21"/>
  <c r="Q233" i="21"/>
  <c r="P233" i="21"/>
  <c r="O233" i="21"/>
  <c r="Q232" i="21"/>
  <c r="P232" i="21"/>
  <c r="O232" i="21"/>
  <c r="Q231" i="21"/>
  <c r="P231" i="21"/>
  <c r="O231" i="21"/>
  <c r="Q230" i="21"/>
  <c r="P230" i="21"/>
  <c r="O230" i="21"/>
  <c r="Q229" i="21"/>
  <c r="P229" i="21"/>
  <c r="O229" i="21"/>
  <c r="Q228" i="21"/>
  <c r="P228" i="21"/>
  <c r="O228" i="21"/>
  <c r="Q227" i="21"/>
  <c r="P227" i="21"/>
  <c r="O227" i="21"/>
  <c r="Q226" i="21"/>
  <c r="P226" i="21"/>
  <c r="O226" i="21"/>
  <c r="Q225" i="21"/>
  <c r="P225" i="21"/>
  <c r="O225" i="21"/>
  <c r="Q224" i="21"/>
  <c r="P224" i="21"/>
  <c r="O224" i="21"/>
  <c r="Q223" i="21"/>
  <c r="P223" i="21"/>
  <c r="O223" i="21"/>
  <c r="Q222" i="21"/>
  <c r="P222" i="21"/>
  <c r="O222" i="21"/>
  <c r="Q221" i="21"/>
  <c r="P221" i="21"/>
  <c r="O221" i="21"/>
  <c r="Q220" i="21"/>
  <c r="P220" i="21"/>
  <c r="O220" i="21"/>
  <c r="Q219" i="21"/>
  <c r="P219" i="21"/>
  <c r="O219" i="21"/>
  <c r="Q218" i="21"/>
  <c r="P218" i="21"/>
  <c r="O218" i="21"/>
  <c r="Q217" i="21"/>
  <c r="P217" i="21"/>
  <c r="O217" i="21"/>
  <c r="Q216" i="21"/>
  <c r="P216" i="21"/>
  <c r="O216" i="21"/>
  <c r="Q215" i="21"/>
  <c r="P215" i="21"/>
  <c r="O215" i="21"/>
  <c r="Q214" i="21"/>
  <c r="P214" i="21"/>
  <c r="O214" i="21"/>
  <c r="Q213" i="21"/>
  <c r="P213" i="21"/>
  <c r="O213" i="21"/>
  <c r="Q212" i="21"/>
  <c r="P212" i="21"/>
  <c r="O212" i="21"/>
  <c r="Q211" i="21"/>
  <c r="P211" i="21"/>
  <c r="O211" i="21"/>
  <c r="Q210" i="21"/>
  <c r="P210" i="21"/>
  <c r="O210" i="21"/>
  <c r="Q209" i="21"/>
  <c r="P209" i="21"/>
  <c r="O209" i="21"/>
  <c r="Q208" i="21"/>
  <c r="P208" i="21"/>
  <c r="O208" i="21"/>
  <c r="Q207" i="21"/>
  <c r="P207" i="21"/>
  <c r="O207" i="21"/>
  <c r="Q206" i="21"/>
  <c r="P206" i="21"/>
  <c r="O206" i="21"/>
  <c r="Q205" i="21"/>
  <c r="P205" i="21"/>
  <c r="O205" i="21"/>
  <c r="Q204" i="21"/>
  <c r="P204" i="21"/>
  <c r="O204" i="21"/>
  <c r="Q203" i="21"/>
  <c r="P203" i="21"/>
  <c r="O203" i="21"/>
  <c r="Q202" i="21"/>
  <c r="P202" i="21"/>
  <c r="O202" i="21"/>
  <c r="Q201" i="21"/>
  <c r="P201" i="21"/>
  <c r="O201" i="21"/>
  <c r="Q200" i="21"/>
  <c r="P200" i="21"/>
  <c r="O200" i="21"/>
  <c r="Q199" i="21"/>
  <c r="P199" i="21"/>
  <c r="O199" i="21"/>
  <c r="Q198" i="21"/>
  <c r="P198" i="21"/>
  <c r="O198" i="21"/>
  <c r="Q197" i="21"/>
  <c r="P197" i="21"/>
  <c r="O197" i="21"/>
  <c r="Q196" i="21"/>
  <c r="P196" i="21"/>
  <c r="O196" i="21"/>
  <c r="Q195" i="21"/>
  <c r="P195" i="21"/>
  <c r="O195" i="21"/>
  <c r="Q194" i="21"/>
  <c r="P194" i="21"/>
  <c r="O194" i="21"/>
  <c r="Q193" i="21"/>
  <c r="P193" i="21"/>
  <c r="O193" i="21"/>
  <c r="Q192" i="21"/>
  <c r="P192" i="21"/>
  <c r="O192" i="21"/>
  <c r="Q191" i="21"/>
  <c r="P191" i="21"/>
  <c r="O191" i="21"/>
  <c r="Q190" i="21"/>
  <c r="P190" i="21"/>
  <c r="O190" i="21"/>
  <c r="Q189" i="21"/>
  <c r="P189" i="21"/>
  <c r="O189" i="21"/>
  <c r="Q188" i="21"/>
  <c r="P188" i="21"/>
  <c r="O188" i="21"/>
  <c r="Q187" i="21"/>
  <c r="P187" i="21"/>
  <c r="O187" i="21"/>
  <c r="Q186" i="21"/>
  <c r="P186" i="21"/>
  <c r="O186" i="21"/>
  <c r="Q185" i="21"/>
  <c r="P185" i="21"/>
  <c r="O185" i="21"/>
  <c r="Q184" i="21"/>
  <c r="P184" i="21"/>
  <c r="O184" i="21"/>
  <c r="Q183" i="21"/>
  <c r="P183" i="21"/>
  <c r="O183" i="21"/>
  <c r="Q182" i="21"/>
  <c r="P182" i="21"/>
  <c r="O182" i="21"/>
  <c r="Q181" i="21"/>
  <c r="P181" i="21"/>
  <c r="O181" i="21"/>
  <c r="Q180" i="21"/>
  <c r="P180" i="21"/>
  <c r="O180" i="21"/>
  <c r="Q179" i="21"/>
  <c r="P179" i="21"/>
  <c r="O179" i="21"/>
  <c r="Q178" i="21"/>
  <c r="P178" i="21"/>
  <c r="O178" i="21"/>
  <c r="Q177" i="21"/>
  <c r="P177" i="21"/>
  <c r="O177" i="21"/>
  <c r="Q176" i="21"/>
  <c r="P176" i="21"/>
  <c r="O176" i="21"/>
  <c r="Q175" i="21"/>
  <c r="P175" i="21"/>
  <c r="O175" i="21"/>
  <c r="Q174" i="21"/>
  <c r="P174" i="21"/>
  <c r="O174" i="21"/>
  <c r="Q173" i="21"/>
  <c r="P173" i="21"/>
  <c r="O173" i="21"/>
  <c r="Q172" i="21"/>
  <c r="P172" i="21"/>
  <c r="O172" i="21"/>
  <c r="Q171" i="21"/>
  <c r="P171" i="21"/>
  <c r="O171" i="21"/>
  <c r="Q170" i="21"/>
  <c r="P170" i="21"/>
  <c r="O170" i="21"/>
  <c r="Q169" i="21"/>
  <c r="P169" i="21"/>
  <c r="O169" i="21"/>
  <c r="Q168" i="21"/>
  <c r="P168" i="21"/>
  <c r="O168" i="21"/>
  <c r="Q167" i="21"/>
  <c r="P167" i="21"/>
  <c r="O167" i="21"/>
  <c r="Q166" i="21"/>
  <c r="P166" i="21"/>
  <c r="O166" i="21"/>
  <c r="Q165" i="21"/>
  <c r="P165" i="21"/>
  <c r="O165" i="21"/>
  <c r="Q164" i="21"/>
  <c r="P164" i="21"/>
  <c r="O164" i="21"/>
  <c r="Q163" i="21"/>
  <c r="P163" i="21"/>
  <c r="O163" i="21"/>
  <c r="Q162" i="21"/>
  <c r="P162" i="21"/>
  <c r="O162" i="21"/>
  <c r="Q161" i="21"/>
  <c r="P161" i="21"/>
  <c r="O161" i="21"/>
  <c r="Q160" i="21"/>
  <c r="P160" i="21"/>
  <c r="O160" i="21"/>
  <c r="Q159" i="21"/>
  <c r="P159" i="21"/>
  <c r="O159" i="21"/>
  <c r="Q158" i="21"/>
  <c r="P158" i="21"/>
  <c r="O158" i="21"/>
  <c r="Q157" i="21"/>
  <c r="P157" i="21"/>
  <c r="O157" i="21"/>
  <c r="Q156" i="21"/>
  <c r="P156" i="21"/>
  <c r="O156" i="21"/>
  <c r="Q155" i="21"/>
  <c r="P155" i="21"/>
  <c r="O155" i="21"/>
  <c r="Q154" i="21"/>
  <c r="P154" i="21"/>
  <c r="O154" i="21"/>
  <c r="Q153" i="21"/>
  <c r="P153" i="21"/>
  <c r="O153" i="21"/>
  <c r="Q152" i="21"/>
  <c r="P152" i="21"/>
  <c r="O152" i="21"/>
  <c r="Q151" i="21"/>
  <c r="P151" i="21"/>
  <c r="O151" i="21"/>
  <c r="Q150" i="21"/>
  <c r="P150" i="21"/>
  <c r="O150" i="21"/>
  <c r="Q149" i="21"/>
  <c r="P149" i="21"/>
  <c r="O149" i="21"/>
  <c r="Q148" i="21"/>
  <c r="P148" i="21"/>
  <c r="O148" i="21"/>
  <c r="Q147" i="21"/>
  <c r="P147" i="21"/>
  <c r="O147" i="21"/>
  <c r="Q146" i="21"/>
  <c r="P146" i="21"/>
  <c r="O146" i="21"/>
  <c r="Q145" i="21"/>
  <c r="P145" i="21"/>
  <c r="O145" i="21"/>
  <c r="Q144" i="21"/>
  <c r="P144" i="21"/>
  <c r="O144" i="21"/>
  <c r="Q143" i="21"/>
  <c r="P143" i="21"/>
  <c r="O143" i="21"/>
  <c r="Q142" i="21"/>
  <c r="P142" i="21"/>
  <c r="O142" i="21"/>
  <c r="Q141" i="21"/>
  <c r="P141" i="21"/>
  <c r="O141" i="21"/>
  <c r="Q140" i="21"/>
  <c r="P140" i="21"/>
  <c r="O140" i="21"/>
  <c r="Q139" i="21"/>
  <c r="P139" i="21"/>
  <c r="O139" i="21"/>
  <c r="Q138" i="21"/>
  <c r="P138" i="21"/>
  <c r="O138" i="21"/>
  <c r="Q137" i="21"/>
  <c r="P137" i="21"/>
  <c r="O137" i="21"/>
  <c r="Q136" i="21"/>
  <c r="P136" i="21"/>
  <c r="O136" i="21"/>
  <c r="Q135" i="21"/>
  <c r="P135" i="21"/>
  <c r="O135" i="21"/>
  <c r="Q134" i="21"/>
  <c r="P134" i="21"/>
  <c r="O134" i="21"/>
  <c r="Q133" i="21"/>
  <c r="P133" i="21"/>
  <c r="O133" i="21"/>
  <c r="Q132" i="21"/>
  <c r="P132" i="21"/>
  <c r="O132" i="21"/>
  <c r="Q131" i="21"/>
  <c r="P131" i="21"/>
  <c r="O131" i="21"/>
  <c r="Q130" i="21"/>
  <c r="P130" i="21"/>
  <c r="O130" i="21"/>
  <c r="Q129" i="21"/>
  <c r="P129" i="21"/>
  <c r="O129" i="21"/>
  <c r="Q128" i="21"/>
  <c r="P128" i="21"/>
  <c r="O128" i="21"/>
  <c r="Q127" i="21"/>
  <c r="P127" i="21"/>
  <c r="O127" i="21"/>
  <c r="Q126" i="21"/>
  <c r="P126" i="21"/>
  <c r="O126" i="21"/>
  <c r="Q125" i="21"/>
  <c r="P125" i="21"/>
  <c r="O125" i="21"/>
  <c r="Q124" i="21"/>
  <c r="P124" i="21"/>
  <c r="O124" i="21"/>
  <c r="Q123" i="21"/>
  <c r="P123" i="21"/>
  <c r="O123" i="21"/>
  <c r="Q122" i="21"/>
  <c r="P122" i="21"/>
  <c r="O122" i="21"/>
  <c r="Q121" i="21"/>
  <c r="P121" i="21"/>
  <c r="O121" i="21"/>
  <c r="Q120" i="21"/>
  <c r="P120" i="21"/>
  <c r="O120" i="21"/>
  <c r="Q119" i="21"/>
  <c r="P119" i="21"/>
  <c r="O119" i="21"/>
  <c r="Q118" i="21"/>
  <c r="P118" i="21"/>
  <c r="O118" i="21"/>
  <c r="Q117" i="21"/>
  <c r="P117" i="21"/>
  <c r="O117" i="21"/>
  <c r="Q116" i="21"/>
  <c r="P116" i="21"/>
  <c r="O116" i="21"/>
  <c r="Q115" i="21"/>
  <c r="P115" i="21"/>
  <c r="O115" i="21"/>
  <c r="Q114" i="21"/>
  <c r="P114" i="21"/>
  <c r="O114" i="21"/>
  <c r="Q113" i="21"/>
  <c r="P113" i="21"/>
  <c r="O113" i="21"/>
  <c r="Q112" i="21"/>
  <c r="P112" i="21"/>
  <c r="O112" i="21"/>
  <c r="Q111" i="21"/>
  <c r="P111" i="21"/>
  <c r="O111" i="21"/>
  <c r="Q110" i="21"/>
  <c r="P110" i="21"/>
  <c r="O110" i="21"/>
  <c r="Q109" i="21"/>
  <c r="P109" i="21"/>
  <c r="O109" i="21"/>
  <c r="Q108" i="21"/>
  <c r="P108" i="21"/>
  <c r="O108" i="21"/>
  <c r="Q107" i="21"/>
  <c r="P107" i="21"/>
  <c r="O107" i="21"/>
  <c r="Q106" i="21"/>
  <c r="P106" i="21"/>
  <c r="O106" i="21"/>
  <c r="Q105" i="21"/>
  <c r="P105" i="21"/>
  <c r="O105" i="21"/>
  <c r="Q104" i="21"/>
  <c r="P104" i="21"/>
  <c r="O104" i="21"/>
  <c r="Q103" i="21"/>
  <c r="P103" i="21"/>
  <c r="O103" i="21"/>
  <c r="Q102" i="21"/>
  <c r="P102" i="21"/>
  <c r="O102" i="21"/>
  <c r="Q101" i="21"/>
  <c r="P101" i="21"/>
  <c r="O101" i="21"/>
  <c r="Q100" i="21"/>
  <c r="P100" i="21"/>
  <c r="O100" i="21"/>
  <c r="Q99" i="21"/>
  <c r="P99" i="21"/>
  <c r="O99" i="21"/>
  <c r="Q98" i="21"/>
  <c r="P98" i="21"/>
  <c r="O98" i="21"/>
  <c r="Q97" i="21"/>
  <c r="P97" i="21"/>
  <c r="O97" i="21"/>
  <c r="Q96" i="21"/>
  <c r="P96" i="21"/>
  <c r="O96" i="21"/>
  <c r="Q95" i="21"/>
  <c r="P95" i="21"/>
  <c r="O95" i="21"/>
  <c r="Q94" i="21"/>
  <c r="P94" i="21"/>
  <c r="O94" i="21"/>
  <c r="Q93" i="21"/>
  <c r="P93" i="21"/>
  <c r="O93" i="21"/>
  <c r="Q92" i="21"/>
  <c r="P92" i="21"/>
  <c r="O92" i="21"/>
  <c r="Q91" i="21"/>
  <c r="P91" i="21"/>
  <c r="O91" i="21"/>
  <c r="Q90" i="21"/>
  <c r="P90" i="21"/>
  <c r="O90" i="21"/>
  <c r="Q89" i="21"/>
  <c r="P89" i="21"/>
  <c r="O89" i="21"/>
  <c r="Q88" i="21"/>
  <c r="P88" i="21"/>
  <c r="O88" i="21"/>
  <c r="Q87" i="21"/>
  <c r="P87" i="21"/>
  <c r="O87" i="21"/>
  <c r="Q86" i="21"/>
  <c r="P86" i="21"/>
  <c r="O86" i="21"/>
  <c r="Q85" i="21"/>
  <c r="P85" i="21"/>
  <c r="O85" i="21"/>
  <c r="Q84" i="21"/>
  <c r="P84" i="21"/>
  <c r="O84" i="21"/>
  <c r="Q83" i="21"/>
  <c r="P83" i="21"/>
  <c r="O83" i="21"/>
  <c r="Q82" i="21"/>
  <c r="P82" i="21"/>
  <c r="O82" i="21"/>
  <c r="Q81" i="21"/>
  <c r="P81" i="21"/>
  <c r="O81" i="21"/>
  <c r="Q80" i="21"/>
  <c r="P80" i="21"/>
  <c r="O80" i="21"/>
  <c r="Q79" i="21"/>
  <c r="P79" i="21"/>
  <c r="O79" i="21"/>
  <c r="Q78" i="21"/>
  <c r="P78" i="21"/>
  <c r="O78" i="21"/>
  <c r="Q77" i="21"/>
  <c r="P77" i="21"/>
  <c r="O77" i="21"/>
  <c r="Q76" i="21"/>
  <c r="P76" i="21"/>
  <c r="O76" i="21"/>
  <c r="Q75" i="21"/>
  <c r="P75" i="21"/>
  <c r="O75" i="21"/>
  <c r="Q74" i="21"/>
  <c r="P74" i="21"/>
  <c r="O74" i="21"/>
  <c r="Q73" i="21"/>
  <c r="P73" i="21"/>
  <c r="O73" i="21"/>
  <c r="Q72" i="21"/>
  <c r="P72" i="21"/>
  <c r="O72" i="21"/>
  <c r="Q71" i="21"/>
  <c r="P71" i="21"/>
  <c r="O71" i="21"/>
  <c r="Q70" i="21"/>
  <c r="P70" i="21"/>
  <c r="O70" i="21"/>
  <c r="Q69" i="21"/>
  <c r="P69" i="21"/>
  <c r="O69" i="21"/>
  <c r="Q68" i="21"/>
  <c r="P68" i="21"/>
  <c r="O68" i="21"/>
  <c r="Q67" i="21"/>
  <c r="P67" i="21"/>
  <c r="O67" i="21"/>
  <c r="Q66" i="21"/>
  <c r="P66" i="21"/>
  <c r="O66" i="21"/>
  <c r="Q65" i="21"/>
  <c r="P65" i="21"/>
  <c r="O65" i="21"/>
  <c r="Q64" i="21"/>
  <c r="P64" i="21"/>
  <c r="O64" i="21"/>
  <c r="Q63" i="21"/>
  <c r="P63" i="21"/>
  <c r="O63" i="21"/>
  <c r="Q62" i="21"/>
  <c r="P62" i="21"/>
  <c r="O62" i="21"/>
  <c r="Q61" i="21"/>
  <c r="P61" i="21"/>
  <c r="O61" i="21"/>
  <c r="Q60" i="21"/>
  <c r="P60" i="21"/>
  <c r="O60" i="21"/>
  <c r="Q59" i="21"/>
  <c r="P59" i="21"/>
  <c r="O59" i="21"/>
  <c r="Q58" i="21"/>
  <c r="P58" i="21"/>
  <c r="O58" i="21"/>
  <c r="Q57" i="21"/>
  <c r="P57" i="21"/>
  <c r="O57" i="21"/>
  <c r="Q56" i="21"/>
  <c r="P56" i="21"/>
  <c r="O56" i="21"/>
  <c r="Q55" i="21"/>
  <c r="P55" i="21"/>
  <c r="O55" i="21"/>
  <c r="Q54" i="21"/>
  <c r="P54" i="21"/>
  <c r="O54" i="21"/>
  <c r="Q53" i="21"/>
  <c r="P53" i="21"/>
  <c r="O53" i="21"/>
  <c r="Q52" i="21"/>
  <c r="P52" i="21"/>
  <c r="O52" i="21"/>
  <c r="Q51" i="21"/>
  <c r="P51" i="21"/>
  <c r="O51" i="21"/>
  <c r="Q50" i="21"/>
  <c r="P50" i="21"/>
  <c r="O50" i="21"/>
  <c r="Q49" i="21"/>
  <c r="P49" i="21"/>
  <c r="O49" i="21"/>
  <c r="Q48" i="21"/>
  <c r="P48" i="21"/>
  <c r="O48" i="21"/>
  <c r="Q47" i="21"/>
  <c r="P47" i="21"/>
  <c r="O47" i="21"/>
  <c r="Q46" i="21"/>
  <c r="P46" i="21"/>
  <c r="O46" i="21"/>
  <c r="Q45" i="21"/>
  <c r="P45" i="21"/>
  <c r="O45" i="21"/>
  <c r="Q44" i="21"/>
  <c r="P44" i="21"/>
  <c r="O44" i="21"/>
  <c r="Q43" i="21"/>
  <c r="P43" i="21"/>
  <c r="O43" i="21"/>
  <c r="Q42" i="21"/>
  <c r="P42" i="21"/>
  <c r="O42" i="21"/>
  <c r="Q41" i="21"/>
  <c r="P41" i="21"/>
  <c r="O41" i="21"/>
  <c r="Q40" i="21"/>
  <c r="P40" i="21"/>
  <c r="O40" i="21"/>
  <c r="Q39" i="21"/>
  <c r="P39" i="21"/>
  <c r="O39" i="21"/>
  <c r="Q38" i="21"/>
  <c r="P38" i="21"/>
  <c r="O38" i="21"/>
  <c r="Q37" i="21"/>
  <c r="P37" i="21"/>
  <c r="O37" i="21"/>
  <c r="Q36" i="21"/>
  <c r="P36" i="21"/>
  <c r="O36" i="21"/>
  <c r="Q35" i="21"/>
  <c r="P35" i="21"/>
  <c r="O35" i="21"/>
  <c r="Q34" i="21"/>
  <c r="P34" i="21"/>
  <c r="O34" i="21"/>
  <c r="Q33" i="21"/>
  <c r="P33" i="21"/>
  <c r="O33" i="21"/>
  <c r="Q32" i="21"/>
  <c r="P32" i="21"/>
  <c r="O32" i="21"/>
  <c r="Q31" i="21"/>
  <c r="P31" i="21"/>
  <c r="O31" i="21"/>
  <c r="Q30" i="21"/>
  <c r="P30" i="21"/>
  <c r="O30" i="21"/>
  <c r="Q29" i="21"/>
  <c r="P29" i="21"/>
  <c r="O29" i="21"/>
  <c r="Q28" i="21"/>
  <c r="P28" i="21"/>
  <c r="O28" i="21"/>
  <c r="Q27" i="21"/>
  <c r="P27" i="21"/>
  <c r="O27" i="21"/>
  <c r="Q26" i="21"/>
  <c r="P26" i="21"/>
  <c r="O26" i="21"/>
  <c r="Q25" i="21"/>
  <c r="P25" i="21"/>
  <c r="O25" i="21"/>
  <c r="Q24" i="21"/>
  <c r="P24" i="21"/>
  <c r="O24" i="21"/>
  <c r="Q23" i="21"/>
  <c r="P23" i="21"/>
  <c r="O23" i="21"/>
  <c r="Q22" i="21"/>
  <c r="P22" i="21"/>
  <c r="O22" i="21"/>
  <c r="Q21" i="21"/>
  <c r="P21" i="21"/>
  <c r="O21" i="21"/>
  <c r="Q20" i="21"/>
  <c r="P20" i="21"/>
  <c r="O20" i="21"/>
  <c r="Q19" i="21"/>
  <c r="P19" i="21"/>
  <c r="O19" i="21"/>
  <c r="Q18" i="21"/>
  <c r="P18" i="21"/>
  <c r="O18" i="21"/>
  <c r="Q17" i="21"/>
  <c r="P17" i="21"/>
  <c r="O17" i="21"/>
  <c r="Q16" i="21"/>
  <c r="P16" i="21"/>
  <c r="O16" i="21"/>
  <c r="Q15" i="21"/>
  <c r="P15" i="21"/>
  <c r="O15" i="21"/>
  <c r="Q14" i="21"/>
  <c r="P14" i="21"/>
  <c r="O14" i="21"/>
  <c r="Q13" i="21"/>
  <c r="P13" i="21"/>
  <c r="O13" i="21"/>
  <c r="Q12" i="21"/>
  <c r="P12" i="21"/>
  <c r="O12" i="21"/>
  <c r="Q11" i="21"/>
  <c r="P11" i="21"/>
  <c r="O11" i="21"/>
  <c r="Q10" i="21"/>
  <c r="P10" i="21"/>
  <c r="O10" i="21"/>
  <c r="Q9" i="21"/>
  <c r="P9" i="21"/>
  <c r="O9" i="21"/>
  <c r="Q8" i="21"/>
  <c r="P8" i="21"/>
  <c r="O8" i="21"/>
  <c r="Q7" i="21"/>
  <c r="P7" i="21"/>
  <c r="O7" i="21"/>
  <c r="Q6" i="21"/>
  <c r="P6" i="21"/>
  <c r="O6" i="21"/>
  <c r="Q5" i="21"/>
  <c r="P5" i="21"/>
  <c r="O5" i="21"/>
  <c r="Q4" i="21"/>
  <c r="P4" i="21"/>
  <c r="O4" i="21"/>
  <c r="Q3" i="21"/>
  <c r="P3" i="21"/>
  <c r="O3" i="21"/>
  <c r="Q238" i="21"/>
  <c r="P238" i="21"/>
  <c r="O238" i="21"/>
  <c r="F1033" i="13"/>
  <c r="E1033" i="13"/>
  <c r="F1032" i="13"/>
  <c r="E1032" i="13"/>
  <c r="F1031" i="13"/>
  <c r="E1031" i="13"/>
  <c r="F1030" i="13"/>
  <c r="E1030" i="13"/>
  <c r="F1029" i="13"/>
  <c r="E1029" i="13"/>
  <c r="F1028" i="13"/>
  <c r="E1028" i="13"/>
  <c r="F1027" i="13"/>
  <c r="E1027" i="13"/>
  <c r="F1026" i="13"/>
  <c r="E1026" i="13"/>
  <c r="F1025" i="13"/>
  <c r="E1025" i="13"/>
  <c r="F1024" i="13"/>
  <c r="E1024" i="13"/>
  <c r="F1023" i="13"/>
  <c r="E1023" i="13"/>
  <c r="F1022" i="13"/>
  <c r="E1022" i="13"/>
  <c r="F1021" i="13"/>
  <c r="E1021" i="13"/>
  <c r="F1020" i="13"/>
  <c r="E1020" i="13"/>
  <c r="F1019" i="13"/>
  <c r="E1019" i="13"/>
  <c r="F1018" i="13"/>
  <c r="E1018" i="13"/>
  <c r="F1017" i="13"/>
  <c r="E1017" i="13"/>
  <c r="F1016" i="13"/>
  <c r="E1016" i="13"/>
  <c r="F1015" i="13"/>
  <c r="E1015" i="13"/>
  <c r="F1014" i="13"/>
  <c r="E1014"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F186" i="13"/>
  <c r="F187" i="13"/>
  <c r="F188" i="13"/>
  <c r="F189" i="13"/>
  <c r="F190" i="13"/>
  <c r="F191" i="13"/>
  <c r="F192" i="13"/>
  <c r="F193" i="13"/>
  <c r="F194"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4" i="13"/>
  <c r="F225"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4" i="13"/>
  <c r="F335" i="13"/>
  <c r="F336" i="13"/>
  <c r="F337" i="13"/>
  <c r="F338" i="13"/>
  <c r="F339" i="13"/>
  <c r="F340" i="13"/>
  <c r="F341" i="13"/>
  <c r="F342" i="13"/>
  <c r="F343" i="13"/>
  <c r="F344" i="13"/>
  <c r="F345" i="13"/>
  <c r="F346" i="13"/>
  <c r="F347"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F663" i="13"/>
  <c r="F664" i="13"/>
  <c r="F665" i="13"/>
  <c r="F666" i="13"/>
  <c r="F667" i="13"/>
  <c r="F668" i="13"/>
  <c r="F669" i="13"/>
  <c r="F670" i="13"/>
  <c r="F671" i="13"/>
  <c r="F672" i="13"/>
  <c r="F673" i="13"/>
  <c r="F674" i="13"/>
  <c r="F675" i="13"/>
  <c r="F676" i="13"/>
  <c r="F677" i="13"/>
  <c r="F678" i="13"/>
  <c r="F679" i="13"/>
  <c r="F680" i="13"/>
  <c r="F681" i="13"/>
  <c r="F682" i="13"/>
  <c r="F683" i="13"/>
  <c r="F684" i="13"/>
  <c r="F685" i="13"/>
  <c r="F686" i="13"/>
  <c r="F687" i="13"/>
  <c r="F688" i="13"/>
  <c r="F689" i="13"/>
  <c r="F690" i="13"/>
  <c r="F691" i="13"/>
  <c r="F692" i="13"/>
  <c r="F693" i="13"/>
  <c r="F694" i="13"/>
  <c r="F695" i="13"/>
  <c r="F696" i="13"/>
  <c r="F697" i="13"/>
  <c r="F698" i="13"/>
  <c r="F699" i="13"/>
  <c r="F700" i="13"/>
  <c r="F701" i="13"/>
  <c r="F702" i="13"/>
  <c r="F703" i="13"/>
  <c r="F704" i="13"/>
  <c r="F705" i="13"/>
  <c r="F706" i="13"/>
  <c r="F707" i="13"/>
  <c r="F708" i="13"/>
  <c r="F709" i="13"/>
  <c r="F710" i="13"/>
  <c r="F711" i="13"/>
  <c r="F712" i="13"/>
  <c r="F713" i="13"/>
  <c r="F714" i="13"/>
  <c r="F715" i="13"/>
  <c r="F716" i="13"/>
  <c r="F717" i="13"/>
  <c r="F718" i="13"/>
  <c r="F719" i="13"/>
  <c r="F720" i="13"/>
  <c r="F721" i="13"/>
  <c r="F722" i="13"/>
  <c r="F723" i="13"/>
  <c r="F724" i="13"/>
  <c r="F725" i="13"/>
  <c r="F726" i="13"/>
  <c r="F727" i="13"/>
  <c r="F728" i="13"/>
  <c r="F729" i="13"/>
  <c r="F730" i="13"/>
  <c r="F731" i="13"/>
  <c r="F732" i="13"/>
  <c r="F733" i="13"/>
  <c r="F734" i="13"/>
  <c r="F735" i="13"/>
  <c r="F736" i="13"/>
  <c r="F737" i="13"/>
  <c r="F738" i="13"/>
  <c r="F739" i="13"/>
  <c r="F740" i="13"/>
  <c r="F741" i="13"/>
  <c r="F742" i="13"/>
  <c r="F743" i="13"/>
  <c r="F744" i="13"/>
  <c r="F745" i="13"/>
  <c r="F746" i="13"/>
  <c r="F747" i="13"/>
  <c r="F748" i="13"/>
  <c r="F749" i="13"/>
  <c r="F750" i="13"/>
  <c r="F751" i="13"/>
  <c r="F752" i="13"/>
  <c r="F753" i="13"/>
  <c r="F754" i="13"/>
  <c r="F755" i="13"/>
  <c r="F756" i="13"/>
  <c r="F757" i="13"/>
  <c r="F758" i="13"/>
  <c r="F759" i="13"/>
  <c r="F760" i="13"/>
  <c r="F761" i="13"/>
  <c r="F762" i="13"/>
  <c r="F763" i="13"/>
  <c r="F764" i="13"/>
  <c r="F765" i="13"/>
  <c r="F766" i="13"/>
  <c r="F767" i="13"/>
  <c r="F768" i="13"/>
  <c r="F769" i="13"/>
  <c r="F770" i="13"/>
  <c r="F771" i="13"/>
  <c r="F772" i="13"/>
  <c r="F773" i="13"/>
  <c r="F774" i="13"/>
  <c r="F775" i="13"/>
  <c r="F776" i="13"/>
  <c r="F777" i="13"/>
  <c r="F778" i="13"/>
  <c r="F779" i="13"/>
  <c r="F780" i="13"/>
  <c r="F781" i="13"/>
  <c r="F782" i="13"/>
  <c r="F783" i="13"/>
  <c r="F784" i="13"/>
  <c r="F785" i="13"/>
  <c r="F786" i="13"/>
  <c r="F787" i="13"/>
  <c r="F788" i="13"/>
  <c r="F789" i="13"/>
  <c r="F790" i="13"/>
  <c r="F791" i="13"/>
  <c r="F792" i="13"/>
  <c r="F793" i="13"/>
  <c r="F794" i="13"/>
  <c r="F795" i="13"/>
  <c r="F796" i="13"/>
  <c r="F797" i="13"/>
  <c r="F798" i="13"/>
  <c r="F799" i="13"/>
  <c r="F800" i="13"/>
  <c r="F801" i="13"/>
  <c r="F802" i="13"/>
  <c r="F803" i="13"/>
  <c r="F804" i="13"/>
  <c r="F805" i="13"/>
  <c r="F806" i="13"/>
  <c r="F807" i="13"/>
  <c r="F808" i="13"/>
  <c r="F809" i="13"/>
  <c r="F810" i="13"/>
  <c r="F811" i="13"/>
  <c r="F812" i="13"/>
  <c r="F813" i="13"/>
  <c r="F814" i="13"/>
  <c r="F815" i="13"/>
  <c r="F816" i="13"/>
  <c r="F817" i="13"/>
  <c r="F818" i="13"/>
  <c r="F819" i="13"/>
  <c r="F820" i="13"/>
  <c r="F821" i="13"/>
  <c r="F822" i="13"/>
  <c r="F823" i="13"/>
  <c r="F824" i="13"/>
  <c r="F825" i="13"/>
  <c r="F826" i="13"/>
  <c r="F827" i="13"/>
  <c r="F828" i="13"/>
  <c r="F829" i="13"/>
  <c r="F830" i="13"/>
  <c r="F831" i="13"/>
  <c r="F832" i="13"/>
  <c r="F833" i="13"/>
  <c r="F834" i="13"/>
  <c r="F835" i="13"/>
  <c r="F836" i="13"/>
  <c r="F837" i="13"/>
  <c r="F838" i="13"/>
  <c r="F839" i="13"/>
  <c r="F840" i="13"/>
  <c r="F841" i="13"/>
  <c r="F842" i="13"/>
  <c r="F843" i="13"/>
  <c r="F844" i="13"/>
  <c r="F845" i="13"/>
  <c r="F846" i="13"/>
  <c r="F847" i="13"/>
  <c r="F848" i="13"/>
  <c r="F849" i="13"/>
  <c r="F850" i="13"/>
  <c r="F851" i="13"/>
  <c r="F852" i="13"/>
  <c r="F853" i="13"/>
  <c r="F854" i="13"/>
  <c r="F855" i="13"/>
  <c r="F856" i="13"/>
  <c r="F857" i="13"/>
  <c r="F858" i="13"/>
  <c r="F859" i="13"/>
  <c r="F860" i="13"/>
  <c r="F861" i="13"/>
  <c r="F862" i="13"/>
  <c r="F863" i="13"/>
  <c r="F864" i="13"/>
  <c r="F865" i="13"/>
  <c r="F866" i="13"/>
  <c r="F867" i="13"/>
  <c r="F868" i="13"/>
  <c r="F869" i="13"/>
  <c r="F870" i="13"/>
  <c r="F871" i="13"/>
  <c r="F872" i="13"/>
  <c r="F873" i="13"/>
  <c r="F874" i="13"/>
  <c r="F875" i="13"/>
  <c r="F876" i="13"/>
  <c r="F877" i="13"/>
  <c r="F878" i="13"/>
  <c r="F879" i="13"/>
  <c r="F880" i="13"/>
  <c r="F881" i="13"/>
  <c r="F882" i="13"/>
  <c r="F883" i="13"/>
  <c r="F884" i="13"/>
  <c r="F885" i="13"/>
  <c r="F886" i="13"/>
  <c r="F887" i="13"/>
  <c r="F888" i="13"/>
  <c r="F889" i="13"/>
  <c r="F890" i="13"/>
  <c r="F891" i="13"/>
  <c r="F892" i="13"/>
  <c r="F893" i="13"/>
  <c r="F894" i="13"/>
  <c r="F895" i="13"/>
  <c r="F896" i="13"/>
  <c r="F897" i="13"/>
  <c r="F898" i="13"/>
  <c r="F899" i="13"/>
  <c r="F900" i="13"/>
  <c r="F901" i="13"/>
  <c r="F902" i="13"/>
  <c r="F903" i="13"/>
  <c r="F904" i="13"/>
  <c r="F905" i="13"/>
  <c r="F906" i="13"/>
  <c r="F907" i="13"/>
  <c r="F908" i="13"/>
  <c r="F909" i="13"/>
  <c r="F910" i="13"/>
  <c r="F911" i="13"/>
  <c r="F912" i="13"/>
  <c r="F913" i="13"/>
  <c r="F914" i="13"/>
  <c r="F915" i="13"/>
  <c r="F916" i="13"/>
  <c r="F917" i="13"/>
  <c r="F918" i="13"/>
  <c r="F919" i="13"/>
  <c r="F920" i="13"/>
  <c r="F921" i="13"/>
  <c r="F922" i="13"/>
  <c r="F923" i="13"/>
  <c r="F924" i="13"/>
  <c r="F925" i="13"/>
  <c r="F926" i="13"/>
  <c r="F927" i="13"/>
  <c r="F928" i="13"/>
  <c r="F929" i="13"/>
  <c r="F930" i="13"/>
  <c r="F931" i="13"/>
  <c r="F932" i="13"/>
  <c r="F933" i="13"/>
  <c r="F934" i="13"/>
  <c r="F935" i="13"/>
  <c r="F936" i="13"/>
  <c r="F937" i="13"/>
  <c r="F938" i="13"/>
  <c r="F939" i="13"/>
  <c r="F940" i="13"/>
  <c r="F941" i="13"/>
  <c r="F942" i="13"/>
  <c r="F943" i="13"/>
  <c r="F944" i="13"/>
  <c r="F945" i="13"/>
  <c r="F946" i="13"/>
  <c r="F947" i="13"/>
  <c r="F948" i="13"/>
  <c r="F949" i="13"/>
  <c r="F950" i="13"/>
  <c r="F951" i="13"/>
  <c r="F952" i="13"/>
  <c r="F953" i="13"/>
  <c r="F954" i="13"/>
  <c r="F955" i="13"/>
  <c r="F956" i="13"/>
  <c r="F957" i="13"/>
  <c r="F958" i="13"/>
  <c r="F959" i="13"/>
  <c r="F960" i="13"/>
  <c r="F961" i="13"/>
  <c r="F962" i="13"/>
  <c r="F963" i="13"/>
  <c r="F964" i="13"/>
  <c r="F965" i="13"/>
  <c r="F966" i="13"/>
  <c r="F967" i="13"/>
  <c r="F968" i="13"/>
  <c r="F969" i="13"/>
  <c r="F970" i="13"/>
  <c r="F971" i="13"/>
  <c r="F972" i="13"/>
  <c r="F973" i="13"/>
  <c r="F974" i="13"/>
  <c r="F975" i="13"/>
  <c r="F976" i="13"/>
  <c r="F977" i="13"/>
  <c r="F978" i="13"/>
  <c r="F979" i="13"/>
  <c r="F980" i="13"/>
  <c r="F981" i="13"/>
  <c r="F982" i="13"/>
  <c r="F983" i="13"/>
  <c r="F984" i="13"/>
  <c r="F985" i="13"/>
  <c r="F986" i="13"/>
  <c r="F987" i="13"/>
  <c r="F988" i="13"/>
  <c r="F989" i="13"/>
  <c r="F990" i="13"/>
  <c r="F991" i="13"/>
  <c r="F992" i="13"/>
  <c r="F993" i="13"/>
  <c r="F994" i="13"/>
  <c r="F995" i="13"/>
  <c r="F996" i="13"/>
  <c r="F997" i="13"/>
  <c r="F998" i="13"/>
  <c r="F999" i="13"/>
  <c r="F1000" i="13"/>
  <c r="F1001" i="13"/>
  <c r="F1002" i="13"/>
  <c r="F1003" i="13"/>
  <c r="F1004" i="13"/>
  <c r="F1005" i="13"/>
  <c r="F1006" i="13"/>
  <c r="F1007" i="13"/>
  <c r="F1008" i="13"/>
  <c r="F1009" i="13"/>
  <c r="F1010" i="13"/>
  <c r="F1011" i="13"/>
  <c r="F1012" i="13"/>
  <c r="F1013" i="13"/>
  <c r="AX1051" i="13"/>
  <c r="AX1059" i="13"/>
  <c r="AX1058" i="13"/>
  <c r="AX1061" i="13"/>
  <c r="AX1055" i="13"/>
  <c r="AX1054" i="13"/>
  <c r="AX1053" i="13"/>
  <c r="AX1052" i="13"/>
  <c r="AU1187" i="20"/>
  <c r="AT1187" i="20"/>
  <c r="AR1187" i="20"/>
  <c r="AQ1187" i="20"/>
  <c r="AP1187" i="20"/>
  <c r="AO1187" i="20"/>
  <c r="AN1187" i="20"/>
  <c r="AM1187" i="20"/>
  <c r="AL1187" i="20"/>
  <c r="AK1187" i="20"/>
  <c r="AI1187" i="20"/>
  <c r="AH1187" i="20"/>
  <c r="AG1187" i="20"/>
  <c r="AF1187" i="20"/>
  <c r="AE1187" i="20"/>
  <c r="AD1187" i="20"/>
  <c r="AC1187" i="20"/>
  <c r="AB1187" i="20"/>
  <c r="AA1187" i="20"/>
  <c r="Z1187" i="20"/>
  <c r="Y1187" i="20"/>
  <c r="X1187" i="20"/>
  <c r="W1187" i="20"/>
  <c r="V1187" i="20"/>
  <c r="U1187" i="20"/>
  <c r="T1187" i="20"/>
  <c r="S1187" i="20"/>
  <c r="R1187" i="20"/>
  <c r="Q1187" i="20"/>
  <c r="P1187" i="20"/>
  <c r="O1187" i="20"/>
  <c r="N1187" i="20"/>
  <c r="M1187" i="20"/>
  <c r="L1187" i="20"/>
  <c r="K1187" i="20"/>
  <c r="J1187" i="20"/>
  <c r="I1187" i="20"/>
  <c r="AU1186" i="20"/>
  <c r="AT1186" i="20"/>
  <c r="AR1186" i="20"/>
  <c r="AQ1186" i="20"/>
  <c r="AP1186" i="20"/>
  <c r="AO1186" i="20"/>
  <c r="AN1186" i="20"/>
  <c r="AM1186" i="20"/>
  <c r="AL1186" i="20"/>
  <c r="AK1186" i="20"/>
  <c r="AI1186" i="20"/>
  <c r="AH1186" i="20"/>
  <c r="AG1186" i="20"/>
  <c r="AF1186" i="20"/>
  <c r="AE1186" i="20"/>
  <c r="AD1186" i="20"/>
  <c r="AC1186" i="20"/>
  <c r="AB1186" i="20"/>
  <c r="AA1186" i="20"/>
  <c r="Z1186" i="20"/>
  <c r="Y1186" i="20"/>
  <c r="X1186" i="20"/>
  <c r="W1186" i="20"/>
  <c r="V1186" i="20"/>
  <c r="U1186" i="20"/>
  <c r="T1186" i="20"/>
  <c r="S1186" i="20"/>
  <c r="R1186" i="20"/>
  <c r="Q1186" i="20"/>
  <c r="P1186" i="20"/>
  <c r="O1186" i="20"/>
  <c r="N1186" i="20"/>
  <c r="M1186" i="20"/>
  <c r="L1186" i="20"/>
  <c r="K1186" i="20"/>
  <c r="J1186" i="20"/>
  <c r="I1186" i="20"/>
  <c r="AU1185" i="20"/>
  <c r="AT1185" i="20"/>
  <c r="AR1185" i="20"/>
  <c r="AQ1185" i="20"/>
  <c r="AP1185" i="20"/>
  <c r="AO1185" i="20"/>
  <c r="AN1185" i="20"/>
  <c r="AM1185" i="20"/>
  <c r="AL1185" i="20"/>
  <c r="AK1185" i="20"/>
  <c r="AI1185" i="20"/>
  <c r="AH1185" i="20"/>
  <c r="AG1185" i="20"/>
  <c r="AF1185" i="20"/>
  <c r="AE1185" i="20"/>
  <c r="AD1185" i="20"/>
  <c r="AC1185" i="20"/>
  <c r="AB1185" i="20"/>
  <c r="AA1185" i="20"/>
  <c r="Z1185" i="20"/>
  <c r="Y1185" i="20"/>
  <c r="X1185" i="20"/>
  <c r="W1185" i="20"/>
  <c r="V1185" i="20"/>
  <c r="U1185" i="20"/>
  <c r="T1185" i="20"/>
  <c r="S1185" i="20"/>
  <c r="R1185" i="20"/>
  <c r="Q1185" i="20"/>
  <c r="P1185" i="20"/>
  <c r="O1185" i="20"/>
  <c r="N1185" i="20"/>
  <c r="M1185" i="20"/>
  <c r="L1185" i="20"/>
  <c r="K1185" i="20"/>
  <c r="J1185" i="20"/>
  <c r="I1185" i="20"/>
  <c r="AU1184" i="20"/>
  <c r="AT1184" i="20"/>
  <c r="AR1184" i="20"/>
  <c r="AQ1184" i="20"/>
  <c r="AP1184" i="20"/>
  <c r="AO1184" i="20"/>
  <c r="AN1184" i="20"/>
  <c r="AM1184" i="20"/>
  <c r="AL1184" i="20"/>
  <c r="AK1184" i="20"/>
  <c r="AI1184" i="20"/>
  <c r="AH1184" i="20"/>
  <c r="AG1184" i="20"/>
  <c r="AF1184" i="20"/>
  <c r="AE1184" i="20"/>
  <c r="AD1184" i="20"/>
  <c r="AC1184" i="20"/>
  <c r="AB1184" i="20"/>
  <c r="AA1184" i="20"/>
  <c r="Z1184" i="20"/>
  <c r="Y1184" i="20"/>
  <c r="X1184" i="20"/>
  <c r="W1184" i="20"/>
  <c r="V1184" i="20"/>
  <c r="U1184" i="20"/>
  <c r="T1184" i="20"/>
  <c r="S1184" i="20"/>
  <c r="R1184" i="20"/>
  <c r="Q1184" i="20"/>
  <c r="P1184" i="20"/>
  <c r="O1184" i="20"/>
  <c r="N1184" i="20"/>
  <c r="M1184" i="20"/>
  <c r="L1184" i="20"/>
  <c r="K1184" i="20"/>
  <c r="J1184" i="20"/>
  <c r="I1184" i="20"/>
  <c r="AU1183" i="20"/>
  <c r="AT1183" i="20"/>
  <c r="AR1183" i="20"/>
  <c r="AQ1183" i="20"/>
  <c r="AP1183" i="20"/>
  <c r="AO1183" i="20"/>
  <c r="AN1183" i="20"/>
  <c r="AM1183" i="20"/>
  <c r="AL1183" i="20"/>
  <c r="AK1183" i="20"/>
  <c r="AI1183" i="20"/>
  <c r="AH1183" i="20"/>
  <c r="AG1183" i="20"/>
  <c r="AF1183" i="20"/>
  <c r="AE1183" i="20"/>
  <c r="AD1183" i="20"/>
  <c r="AC1183" i="20"/>
  <c r="AB1183" i="20"/>
  <c r="AA1183" i="20"/>
  <c r="Z1183" i="20"/>
  <c r="Y1183" i="20"/>
  <c r="X1183" i="20"/>
  <c r="W1183" i="20"/>
  <c r="V1183" i="20"/>
  <c r="U1183" i="20"/>
  <c r="T1183" i="20"/>
  <c r="S1183" i="20"/>
  <c r="R1183" i="20"/>
  <c r="Q1183" i="20"/>
  <c r="P1183" i="20"/>
  <c r="O1183" i="20"/>
  <c r="N1183" i="20"/>
  <c r="M1183" i="20"/>
  <c r="L1183" i="20"/>
  <c r="K1183" i="20"/>
  <c r="J1183" i="20"/>
  <c r="I1183" i="20"/>
  <c r="AU1182" i="20"/>
  <c r="AT1182" i="20"/>
  <c r="AR1182" i="20"/>
  <c r="AQ1182" i="20"/>
  <c r="AP1182" i="20"/>
  <c r="AO1182" i="20"/>
  <c r="AN1182" i="20"/>
  <c r="AM1182" i="20"/>
  <c r="AL1182" i="20"/>
  <c r="AK1182" i="20"/>
  <c r="AI1182" i="20"/>
  <c r="AH1182" i="20"/>
  <c r="AG1182" i="20"/>
  <c r="AF1182" i="20"/>
  <c r="AE1182" i="20"/>
  <c r="AD1182" i="20"/>
  <c r="AC1182" i="20"/>
  <c r="AB1182" i="20"/>
  <c r="AA1182" i="20"/>
  <c r="Z1182" i="20"/>
  <c r="Y1182" i="20"/>
  <c r="X1182" i="20"/>
  <c r="W1182" i="20"/>
  <c r="V1182" i="20"/>
  <c r="U1182" i="20"/>
  <c r="T1182" i="20"/>
  <c r="S1182" i="20"/>
  <c r="R1182" i="20"/>
  <c r="Q1182" i="20"/>
  <c r="P1182" i="20"/>
  <c r="O1182" i="20"/>
  <c r="N1182" i="20"/>
  <c r="M1182" i="20"/>
  <c r="L1182" i="20"/>
  <c r="K1182" i="20"/>
  <c r="J1182" i="20"/>
  <c r="I1182" i="20"/>
  <c r="AU1181" i="20"/>
  <c r="AT1181" i="20"/>
  <c r="AR1181" i="20"/>
  <c r="AQ1181" i="20"/>
  <c r="AP1181" i="20"/>
  <c r="AO1181" i="20"/>
  <c r="AN1181" i="20"/>
  <c r="AM1181" i="20"/>
  <c r="AL1181" i="20"/>
  <c r="AK1181" i="20"/>
  <c r="AI1181" i="20"/>
  <c r="AH1181" i="20"/>
  <c r="AG1181" i="20"/>
  <c r="AF1181" i="20"/>
  <c r="AE1181" i="20"/>
  <c r="AD1181" i="20"/>
  <c r="AC1181" i="20"/>
  <c r="AB1181" i="20"/>
  <c r="AA1181" i="20"/>
  <c r="Z1181" i="20"/>
  <c r="Y1181" i="20"/>
  <c r="X1181" i="20"/>
  <c r="W1181" i="20"/>
  <c r="V1181" i="20"/>
  <c r="U1181" i="20"/>
  <c r="T1181" i="20"/>
  <c r="S1181" i="20"/>
  <c r="R1181" i="20"/>
  <c r="Q1181" i="20"/>
  <c r="P1181" i="20"/>
  <c r="O1181" i="20"/>
  <c r="N1181" i="20"/>
  <c r="M1181" i="20"/>
  <c r="L1181" i="20"/>
  <c r="K1181" i="20"/>
  <c r="J1181" i="20"/>
  <c r="I1181" i="20"/>
  <c r="AU1180" i="20"/>
  <c r="AT1180" i="20"/>
  <c r="AR1180" i="20"/>
  <c r="AQ1180" i="20"/>
  <c r="AP1180" i="20"/>
  <c r="AO1180" i="20"/>
  <c r="AN1180" i="20"/>
  <c r="AM1180" i="20"/>
  <c r="AL1180" i="20"/>
  <c r="AK1180" i="20"/>
  <c r="AI1180" i="20"/>
  <c r="AH1180" i="20"/>
  <c r="AG1180" i="20"/>
  <c r="AF1180" i="20"/>
  <c r="AE1180" i="20"/>
  <c r="AD1180" i="20"/>
  <c r="AC1180" i="20"/>
  <c r="AB1180" i="20"/>
  <c r="AA1180" i="20"/>
  <c r="Z1180" i="20"/>
  <c r="Y1180" i="20"/>
  <c r="X1180" i="20"/>
  <c r="W1180" i="20"/>
  <c r="V1180" i="20"/>
  <c r="U1180" i="20"/>
  <c r="T1180" i="20"/>
  <c r="S1180" i="20"/>
  <c r="R1180" i="20"/>
  <c r="Q1180" i="20"/>
  <c r="P1180" i="20"/>
  <c r="O1180" i="20"/>
  <c r="N1180" i="20"/>
  <c r="M1180" i="20"/>
  <c r="L1180" i="20"/>
  <c r="K1180" i="20"/>
  <c r="J1180" i="20"/>
  <c r="I1180" i="20"/>
  <c r="AU1179" i="20"/>
  <c r="AT1179" i="20"/>
  <c r="AR1179" i="20"/>
  <c r="AQ1179" i="20"/>
  <c r="AP1179" i="20"/>
  <c r="AO1179" i="20"/>
  <c r="AN1179" i="20"/>
  <c r="AM1179" i="20"/>
  <c r="AL1179" i="20"/>
  <c r="AK1179" i="20"/>
  <c r="AI1179" i="20"/>
  <c r="AH1179" i="20"/>
  <c r="AG1179" i="20"/>
  <c r="AF1179" i="20"/>
  <c r="AE1179" i="20"/>
  <c r="AD1179" i="20"/>
  <c r="AC1179" i="20"/>
  <c r="AB1179" i="20"/>
  <c r="AA1179" i="20"/>
  <c r="Z1179" i="20"/>
  <c r="Y1179" i="20"/>
  <c r="X1179" i="20"/>
  <c r="W1179" i="20"/>
  <c r="V1179" i="20"/>
  <c r="U1179" i="20"/>
  <c r="T1179" i="20"/>
  <c r="S1179" i="20"/>
  <c r="R1179" i="20"/>
  <c r="Q1179" i="20"/>
  <c r="P1179" i="20"/>
  <c r="O1179" i="20"/>
  <c r="N1179" i="20"/>
  <c r="M1179" i="20"/>
  <c r="L1179" i="20"/>
  <c r="K1179" i="20"/>
  <c r="J1179" i="20"/>
  <c r="I1179" i="20"/>
  <c r="AU1178" i="20"/>
  <c r="AT1178" i="20"/>
  <c r="AR1178" i="20"/>
  <c r="AQ1178" i="20"/>
  <c r="AP1178" i="20"/>
  <c r="AO1178" i="20"/>
  <c r="AN1178" i="20"/>
  <c r="AM1178" i="20"/>
  <c r="AL1178" i="20"/>
  <c r="AK1178" i="20"/>
  <c r="AI1178" i="20"/>
  <c r="AH1178" i="20"/>
  <c r="AG1178" i="20"/>
  <c r="AF1178" i="20"/>
  <c r="AE1178" i="20"/>
  <c r="AD1178" i="20"/>
  <c r="AC1178" i="20"/>
  <c r="AB1178" i="20"/>
  <c r="AA1178" i="20"/>
  <c r="Z1178" i="20"/>
  <c r="Y1178" i="20"/>
  <c r="X1178" i="20"/>
  <c r="W1178" i="20"/>
  <c r="V1178" i="20"/>
  <c r="U1178" i="20"/>
  <c r="T1178" i="20"/>
  <c r="S1178" i="20"/>
  <c r="R1178" i="20"/>
  <c r="Q1178" i="20"/>
  <c r="P1178" i="20"/>
  <c r="O1178" i="20"/>
  <c r="N1178" i="20"/>
  <c r="M1178" i="20"/>
  <c r="L1178" i="20"/>
  <c r="K1178" i="20"/>
  <c r="J1178" i="20"/>
  <c r="I1178" i="20"/>
  <c r="AU1177" i="20"/>
  <c r="AT1177" i="20"/>
  <c r="AR1177" i="20"/>
  <c r="AQ1177" i="20"/>
  <c r="AP1177" i="20"/>
  <c r="AO1177" i="20"/>
  <c r="AN1177" i="20"/>
  <c r="AM1177" i="20"/>
  <c r="AL1177" i="20"/>
  <c r="AK1177" i="20"/>
  <c r="AI1177" i="20"/>
  <c r="AH1177" i="20"/>
  <c r="AG1177" i="20"/>
  <c r="AF1177" i="20"/>
  <c r="AE1177" i="20"/>
  <c r="AD1177" i="20"/>
  <c r="AC1177" i="20"/>
  <c r="AB1177" i="20"/>
  <c r="AA1177" i="20"/>
  <c r="Z1177" i="20"/>
  <c r="Y1177" i="20"/>
  <c r="X1177" i="20"/>
  <c r="W1177" i="20"/>
  <c r="V1177" i="20"/>
  <c r="U1177" i="20"/>
  <c r="T1177" i="20"/>
  <c r="S1177" i="20"/>
  <c r="R1177" i="20"/>
  <c r="Q1177" i="20"/>
  <c r="P1177" i="20"/>
  <c r="O1177" i="20"/>
  <c r="N1177" i="20"/>
  <c r="M1177" i="20"/>
  <c r="L1177" i="20"/>
  <c r="K1177" i="20"/>
  <c r="J1177" i="20"/>
  <c r="I1177" i="20"/>
  <c r="AU1176" i="20"/>
  <c r="AT1176" i="20"/>
  <c r="AR1176" i="20"/>
  <c r="AQ1176" i="20"/>
  <c r="AP1176" i="20"/>
  <c r="AO1176" i="20"/>
  <c r="AN1176" i="20"/>
  <c r="AM1176" i="20"/>
  <c r="AL1176" i="20"/>
  <c r="AK1176" i="20"/>
  <c r="AI1176" i="20"/>
  <c r="AH1176" i="20"/>
  <c r="AG1176" i="20"/>
  <c r="AF1176" i="20"/>
  <c r="AE1176" i="20"/>
  <c r="AD1176" i="20"/>
  <c r="AC1176" i="20"/>
  <c r="AB1176" i="20"/>
  <c r="AA1176" i="20"/>
  <c r="Z1176" i="20"/>
  <c r="Y1176" i="20"/>
  <c r="X1176" i="20"/>
  <c r="W1176" i="20"/>
  <c r="V1176" i="20"/>
  <c r="U1176" i="20"/>
  <c r="T1176" i="20"/>
  <c r="S1176" i="20"/>
  <c r="R1176" i="20"/>
  <c r="Q1176" i="20"/>
  <c r="P1176" i="20"/>
  <c r="O1176" i="20"/>
  <c r="N1176" i="20"/>
  <c r="M1176" i="20"/>
  <c r="L1176" i="20"/>
  <c r="K1176" i="20"/>
  <c r="J1176" i="20"/>
  <c r="I1176" i="20"/>
  <c r="AU1175" i="20"/>
  <c r="AT1175" i="20"/>
  <c r="AR1175" i="20"/>
  <c r="AQ1175" i="20"/>
  <c r="AP1175" i="20"/>
  <c r="AO1175" i="20"/>
  <c r="AN1175" i="20"/>
  <c r="AM1175" i="20"/>
  <c r="AL1175" i="20"/>
  <c r="AK1175" i="20"/>
  <c r="AI1175" i="20"/>
  <c r="AH1175" i="20"/>
  <c r="AG1175" i="20"/>
  <c r="AF1175" i="20"/>
  <c r="AE1175" i="20"/>
  <c r="AD1175" i="20"/>
  <c r="AC1175" i="20"/>
  <c r="AB1175" i="20"/>
  <c r="AA1175" i="20"/>
  <c r="Z1175" i="20"/>
  <c r="Y1175" i="20"/>
  <c r="X1175" i="20"/>
  <c r="W1175" i="20"/>
  <c r="V1175" i="20"/>
  <c r="U1175" i="20"/>
  <c r="T1175" i="20"/>
  <c r="S1175" i="20"/>
  <c r="R1175" i="20"/>
  <c r="Q1175" i="20"/>
  <c r="P1175" i="20"/>
  <c r="O1175" i="20"/>
  <c r="N1175" i="20"/>
  <c r="M1175" i="20"/>
  <c r="L1175" i="20"/>
  <c r="K1175" i="20"/>
  <c r="J1175" i="20"/>
  <c r="I1175" i="20"/>
  <c r="AU1174" i="20"/>
  <c r="AT1174" i="20"/>
  <c r="AR1174" i="20"/>
  <c r="AQ1174" i="20"/>
  <c r="AP1174" i="20"/>
  <c r="AO1174" i="20"/>
  <c r="AN1174" i="20"/>
  <c r="AM1174" i="20"/>
  <c r="AL1174" i="20"/>
  <c r="AK1174" i="20"/>
  <c r="AI1174" i="20"/>
  <c r="AH1174" i="20"/>
  <c r="AG1174" i="20"/>
  <c r="AF1174" i="20"/>
  <c r="AE1174" i="20"/>
  <c r="AD1174" i="20"/>
  <c r="AC1174" i="20"/>
  <c r="AB1174" i="20"/>
  <c r="AA1174" i="20"/>
  <c r="Z1174" i="20"/>
  <c r="Y1174" i="20"/>
  <c r="X1174" i="20"/>
  <c r="W1174" i="20"/>
  <c r="V1174" i="20"/>
  <c r="U1174" i="20"/>
  <c r="T1174" i="20"/>
  <c r="S1174" i="20"/>
  <c r="R1174" i="20"/>
  <c r="Q1174" i="20"/>
  <c r="P1174" i="20"/>
  <c r="O1174" i="20"/>
  <c r="N1174" i="20"/>
  <c r="M1174" i="20"/>
  <c r="L1174" i="20"/>
  <c r="K1174" i="20"/>
  <c r="J1174" i="20"/>
  <c r="I1174" i="20"/>
  <c r="AU1173" i="20"/>
  <c r="AT1173" i="20"/>
  <c r="AR1173" i="20"/>
  <c r="AQ1173" i="20"/>
  <c r="AP1173" i="20"/>
  <c r="AO1173" i="20"/>
  <c r="AN1173" i="20"/>
  <c r="AM1173" i="20"/>
  <c r="AL1173" i="20"/>
  <c r="AK1173" i="20"/>
  <c r="AI1173" i="20"/>
  <c r="AH1173" i="20"/>
  <c r="AG1173" i="20"/>
  <c r="AF1173" i="20"/>
  <c r="AE1173" i="20"/>
  <c r="AD1173" i="20"/>
  <c r="AC1173" i="20"/>
  <c r="AB1173" i="20"/>
  <c r="AA1173" i="20"/>
  <c r="Z1173" i="20"/>
  <c r="Y1173" i="20"/>
  <c r="X1173" i="20"/>
  <c r="W1173" i="20"/>
  <c r="V1173" i="20"/>
  <c r="U1173" i="20"/>
  <c r="T1173" i="20"/>
  <c r="S1173" i="20"/>
  <c r="R1173" i="20"/>
  <c r="Q1173" i="20"/>
  <c r="P1173" i="20"/>
  <c r="O1173" i="20"/>
  <c r="N1173" i="20"/>
  <c r="M1173" i="20"/>
  <c r="L1173" i="20"/>
  <c r="K1173" i="20"/>
  <c r="J1173" i="20"/>
  <c r="I1173" i="20"/>
  <c r="AU1172" i="20"/>
  <c r="AT1172" i="20"/>
  <c r="AR1172" i="20"/>
  <c r="AQ1172" i="20"/>
  <c r="AP1172" i="20"/>
  <c r="AO1172" i="20"/>
  <c r="AN1172" i="20"/>
  <c r="AM1172" i="20"/>
  <c r="AL1172" i="20"/>
  <c r="AK1172" i="20"/>
  <c r="AI1172" i="20"/>
  <c r="AH1172" i="20"/>
  <c r="AG1172" i="20"/>
  <c r="AF1172" i="20"/>
  <c r="AE1172" i="20"/>
  <c r="AD1172" i="20"/>
  <c r="AC1172" i="20"/>
  <c r="AB1172" i="20"/>
  <c r="AA1172" i="20"/>
  <c r="Z1172" i="20"/>
  <c r="Y1172" i="20"/>
  <c r="X1172" i="20"/>
  <c r="W1172" i="20"/>
  <c r="V1172" i="20"/>
  <c r="U1172" i="20"/>
  <c r="T1172" i="20"/>
  <c r="S1172" i="20"/>
  <c r="R1172" i="20"/>
  <c r="Q1172" i="20"/>
  <c r="P1172" i="20"/>
  <c r="O1172" i="20"/>
  <c r="N1172" i="20"/>
  <c r="M1172" i="20"/>
  <c r="L1172" i="20"/>
  <c r="K1172" i="20"/>
  <c r="J1172" i="20"/>
  <c r="I1172" i="20"/>
  <c r="AU1171" i="20"/>
  <c r="AT1171" i="20"/>
  <c r="AR1171" i="20"/>
  <c r="AQ1171" i="20"/>
  <c r="AP1171" i="20"/>
  <c r="AO1171" i="20"/>
  <c r="AN1171" i="20"/>
  <c r="AM1171" i="20"/>
  <c r="AL1171" i="20"/>
  <c r="AK1171" i="20"/>
  <c r="AI1171" i="20"/>
  <c r="AH1171" i="20"/>
  <c r="AG1171" i="20"/>
  <c r="AF1171" i="20"/>
  <c r="AE1171" i="20"/>
  <c r="AD1171" i="20"/>
  <c r="AC1171" i="20"/>
  <c r="AB1171" i="20"/>
  <c r="AA1171" i="20"/>
  <c r="Z1171" i="20"/>
  <c r="Y1171" i="20"/>
  <c r="X1171" i="20"/>
  <c r="W1171" i="20"/>
  <c r="V1171" i="20"/>
  <c r="U1171" i="20"/>
  <c r="T1171" i="20"/>
  <c r="S1171" i="20"/>
  <c r="R1171" i="20"/>
  <c r="Q1171" i="20"/>
  <c r="P1171" i="20"/>
  <c r="O1171" i="20"/>
  <c r="N1171" i="20"/>
  <c r="M1171" i="20"/>
  <c r="L1171" i="20"/>
  <c r="K1171" i="20"/>
  <c r="J1171" i="20"/>
  <c r="I1171" i="20"/>
  <c r="AU1170" i="20"/>
  <c r="AT1170" i="20"/>
  <c r="AR1170" i="20"/>
  <c r="AQ1170" i="20"/>
  <c r="AP1170" i="20"/>
  <c r="AO1170" i="20"/>
  <c r="AN1170" i="20"/>
  <c r="AM1170" i="20"/>
  <c r="AL1170" i="20"/>
  <c r="AK1170" i="20"/>
  <c r="AI1170" i="20"/>
  <c r="AH1170" i="20"/>
  <c r="AG1170" i="20"/>
  <c r="AF1170" i="20"/>
  <c r="AE1170" i="20"/>
  <c r="AD1170" i="20"/>
  <c r="AC1170" i="20"/>
  <c r="AB1170" i="20"/>
  <c r="AA1170" i="20"/>
  <c r="Z1170" i="20"/>
  <c r="Y1170" i="20"/>
  <c r="X1170" i="20"/>
  <c r="W1170" i="20"/>
  <c r="V1170" i="20"/>
  <c r="U1170" i="20"/>
  <c r="T1170" i="20"/>
  <c r="S1170" i="20"/>
  <c r="R1170" i="20"/>
  <c r="Q1170" i="20"/>
  <c r="P1170" i="20"/>
  <c r="O1170" i="20"/>
  <c r="N1170" i="20"/>
  <c r="M1170" i="20"/>
  <c r="L1170" i="20"/>
  <c r="K1170" i="20"/>
  <c r="J1170" i="20"/>
  <c r="I1170" i="20"/>
  <c r="AU1169" i="20"/>
  <c r="AT1169" i="20"/>
  <c r="AR1169" i="20"/>
  <c r="AQ1169" i="20"/>
  <c r="AP1169" i="20"/>
  <c r="AO1169" i="20"/>
  <c r="AN1169" i="20"/>
  <c r="AM1169" i="20"/>
  <c r="AL1169" i="20"/>
  <c r="AK1169" i="20"/>
  <c r="AI1169" i="20"/>
  <c r="AH1169" i="20"/>
  <c r="AG1169" i="20"/>
  <c r="AF1169" i="20"/>
  <c r="AE1169" i="20"/>
  <c r="AD1169" i="20"/>
  <c r="AC1169" i="20"/>
  <c r="AB1169" i="20"/>
  <c r="AA1169" i="20"/>
  <c r="Z1169" i="20"/>
  <c r="Y1169" i="20"/>
  <c r="X1169" i="20"/>
  <c r="W1169" i="20"/>
  <c r="V1169" i="20"/>
  <c r="U1169" i="20"/>
  <c r="T1169" i="20"/>
  <c r="S1169" i="20"/>
  <c r="R1169" i="20"/>
  <c r="Q1169" i="20"/>
  <c r="P1169" i="20"/>
  <c r="O1169" i="20"/>
  <c r="N1169" i="20"/>
  <c r="M1169" i="20"/>
  <c r="L1169" i="20"/>
  <c r="K1169" i="20"/>
  <c r="J1169" i="20"/>
  <c r="I1169" i="20"/>
  <c r="AU1168" i="20"/>
  <c r="AT1168" i="20"/>
  <c r="AR1168" i="20"/>
  <c r="AQ1168" i="20"/>
  <c r="AP1168" i="20"/>
  <c r="AO1168" i="20"/>
  <c r="AN1168" i="20"/>
  <c r="AM1168" i="20"/>
  <c r="AL1168" i="20"/>
  <c r="AK1168" i="20"/>
  <c r="AI1168" i="20"/>
  <c r="AH1168" i="20"/>
  <c r="AG1168" i="20"/>
  <c r="AF1168" i="20"/>
  <c r="AE1168" i="20"/>
  <c r="AD1168" i="20"/>
  <c r="AC1168" i="20"/>
  <c r="AB1168" i="20"/>
  <c r="AA1168" i="20"/>
  <c r="Z1168" i="20"/>
  <c r="Y1168" i="20"/>
  <c r="X1168" i="20"/>
  <c r="W1168" i="20"/>
  <c r="V1168" i="20"/>
  <c r="U1168" i="20"/>
  <c r="T1168" i="20"/>
  <c r="S1168" i="20"/>
  <c r="R1168" i="20"/>
  <c r="Q1168" i="20"/>
  <c r="P1168" i="20"/>
  <c r="O1168" i="20"/>
  <c r="N1168" i="20"/>
  <c r="M1168" i="20"/>
  <c r="L1168" i="20"/>
  <c r="K1168" i="20"/>
  <c r="J1168" i="20"/>
  <c r="I1168" i="20"/>
  <c r="AU1167" i="20"/>
  <c r="AT1167" i="20"/>
  <c r="AR1167" i="20"/>
  <c r="AQ1167" i="20"/>
  <c r="AP1167" i="20"/>
  <c r="AO1167" i="20"/>
  <c r="AN1167" i="20"/>
  <c r="AM1167" i="20"/>
  <c r="AL1167" i="20"/>
  <c r="AK1167" i="20"/>
  <c r="AI1167" i="20"/>
  <c r="AH1167" i="20"/>
  <c r="AG1167" i="20"/>
  <c r="AF1167" i="20"/>
  <c r="AE1167" i="20"/>
  <c r="AD1167" i="20"/>
  <c r="AC1167" i="20"/>
  <c r="AB1167" i="20"/>
  <c r="AA1167" i="20"/>
  <c r="Z1167" i="20"/>
  <c r="Y1167" i="20"/>
  <c r="X1167" i="20"/>
  <c r="W1167" i="20"/>
  <c r="V1167" i="20"/>
  <c r="U1167" i="20"/>
  <c r="T1167" i="20"/>
  <c r="S1167" i="20"/>
  <c r="R1167" i="20"/>
  <c r="Q1167" i="20"/>
  <c r="P1167" i="20"/>
  <c r="O1167" i="20"/>
  <c r="N1167" i="20"/>
  <c r="M1167" i="20"/>
  <c r="L1167" i="20"/>
  <c r="K1167" i="20"/>
  <c r="J1167" i="20"/>
  <c r="I1167" i="20"/>
  <c r="AU1166" i="20"/>
  <c r="AT1166" i="20"/>
  <c r="AR1166" i="20"/>
  <c r="AQ1166" i="20"/>
  <c r="AP1166" i="20"/>
  <c r="AO1166" i="20"/>
  <c r="AN1166" i="20"/>
  <c r="AM1166" i="20"/>
  <c r="AL1166" i="20"/>
  <c r="AK1166" i="20"/>
  <c r="AI1166" i="20"/>
  <c r="AH1166" i="20"/>
  <c r="AG1166" i="20"/>
  <c r="AF1166" i="20"/>
  <c r="AE1166" i="20"/>
  <c r="AD1166" i="20"/>
  <c r="AC1166" i="20"/>
  <c r="AB1166" i="20"/>
  <c r="AA1166" i="20"/>
  <c r="Z1166" i="20"/>
  <c r="Y1166" i="20"/>
  <c r="X1166" i="20"/>
  <c r="W1166" i="20"/>
  <c r="V1166" i="20"/>
  <c r="U1166" i="20"/>
  <c r="T1166" i="20"/>
  <c r="S1166" i="20"/>
  <c r="R1166" i="20"/>
  <c r="Q1166" i="20"/>
  <c r="P1166" i="20"/>
  <c r="O1166" i="20"/>
  <c r="N1166" i="20"/>
  <c r="M1166" i="20"/>
  <c r="L1166" i="20"/>
  <c r="K1166" i="20"/>
  <c r="J1166" i="20"/>
  <c r="I1166" i="20"/>
  <c r="AU1165" i="20"/>
  <c r="AT1165" i="20"/>
  <c r="AR1165" i="20"/>
  <c r="AQ1165" i="20"/>
  <c r="AP1165" i="20"/>
  <c r="AO1165" i="20"/>
  <c r="AN1165" i="20"/>
  <c r="AM1165" i="20"/>
  <c r="AL1165" i="20"/>
  <c r="AK1165" i="20"/>
  <c r="AI1165" i="20"/>
  <c r="AH1165" i="20"/>
  <c r="AG1165" i="20"/>
  <c r="AF1165" i="20"/>
  <c r="AE1165" i="20"/>
  <c r="AD1165" i="20"/>
  <c r="AC1165" i="20"/>
  <c r="AB1165" i="20"/>
  <c r="AA1165" i="20"/>
  <c r="Z1165" i="20"/>
  <c r="Y1165" i="20"/>
  <c r="X1165" i="20"/>
  <c r="W1165" i="20"/>
  <c r="V1165" i="20"/>
  <c r="U1165" i="20"/>
  <c r="T1165" i="20"/>
  <c r="S1165" i="20"/>
  <c r="R1165" i="20"/>
  <c r="Q1165" i="20"/>
  <c r="P1165" i="20"/>
  <c r="O1165" i="20"/>
  <c r="N1165" i="20"/>
  <c r="M1165" i="20"/>
  <c r="L1165" i="20"/>
  <c r="K1165" i="20"/>
  <c r="J1165" i="20"/>
  <c r="I1165" i="20"/>
  <c r="AU1164" i="20"/>
  <c r="AT1164" i="20"/>
  <c r="AR1164" i="20"/>
  <c r="AQ1164" i="20"/>
  <c r="AP1164" i="20"/>
  <c r="AO1164" i="20"/>
  <c r="AN1164" i="20"/>
  <c r="AM1164" i="20"/>
  <c r="AL1164" i="20"/>
  <c r="AK1164" i="20"/>
  <c r="AI1164" i="20"/>
  <c r="AH1164" i="20"/>
  <c r="AG1164" i="20"/>
  <c r="AF1164" i="20"/>
  <c r="AE1164" i="20"/>
  <c r="AD1164" i="20"/>
  <c r="AC1164" i="20"/>
  <c r="AB1164" i="20"/>
  <c r="AA1164" i="20"/>
  <c r="Z1164" i="20"/>
  <c r="Y1164" i="20"/>
  <c r="X1164" i="20"/>
  <c r="W1164" i="20"/>
  <c r="V1164" i="20"/>
  <c r="U1164" i="20"/>
  <c r="T1164" i="20"/>
  <c r="S1164" i="20"/>
  <c r="R1164" i="20"/>
  <c r="Q1164" i="20"/>
  <c r="P1164" i="20"/>
  <c r="O1164" i="20"/>
  <c r="N1164" i="20"/>
  <c r="M1164" i="20"/>
  <c r="L1164" i="20"/>
  <c r="K1164" i="20"/>
  <c r="J1164" i="20"/>
  <c r="I1164" i="20"/>
  <c r="AU1163" i="20"/>
  <c r="AT1163" i="20"/>
  <c r="AR1163" i="20"/>
  <c r="AQ1163" i="20"/>
  <c r="AP1163" i="20"/>
  <c r="AO1163" i="20"/>
  <c r="AN1163" i="20"/>
  <c r="AM1163" i="20"/>
  <c r="AL1163" i="20"/>
  <c r="AK1163" i="20"/>
  <c r="AI1163" i="20"/>
  <c r="AH1163" i="20"/>
  <c r="AG1163" i="20"/>
  <c r="AF1163" i="20"/>
  <c r="AE1163" i="20"/>
  <c r="AD1163" i="20"/>
  <c r="AC1163" i="20"/>
  <c r="AB1163" i="20"/>
  <c r="AA1163" i="20"/>
  <c r="Z1163" i="20"/>
  <c r="Y1163" i="20"/>
  <c r="X1163" i="20"/>
  <c r="W1163" i="20"/>
  <c r="V1163" i="20"/>
  <c r="U1163" i="20"/>
  <c r="T1163" i="20"/>
  <c r="S1163" i="20"/>
  <c r="R1163" i="20"/>
  <c r="Q1163" i="20"/>
  <c r="P1163" i="20"/>
  <c r="O1163" i="20"/>
  <c r="N1163" i="20"/>
  <c r="M1163" i="20"/>
  <c r="L1163" i="20"/>
  <c r="K1163" i="20"/>
  <c r="J1163" i="20"/>
  <c r="I1163" i="20"/>
  <c r="AU1162" i="20"/>
  <c r="AT1162" i="20"/>
  <c r="AR1162" i="20"/>
  <c r="AQ1162" i="20"/>
  <c r="AP1162" i="20"/>
  <c r="AO1162" i="20"/>
  <c r="AN1162" i="20"/>
  <c r="AM1162" i="20"/>
  <c r="AL1162" i="20"/>
  <c r="AK1162" i="20"/>
  <c r="AI1162" i="20"/>
  <c r="AH1162" i="20"/>
  <c r="AG1162" i="20"/>
  <c r="AF1162" i="20"/>
  <c r="AE1162" i="20"/>
  <c r="AD1162" i="20"/>
  <c r="AC1162" i="20"/>
  <c r="AB1162" i="20"/>
  <c r="AA1162" i="20"/>
  <c r="Z1162" i="20"/>
  <c r="Y1162" i="20"/>
  <c r="X1162" i="20"/>
  <c r="W1162" i="20"/>
  <c r="V1162" i="20"/>
  <c r="U1162" i="20"/>
  <c r="T1162" i="20"/>
  <c r="S1162" i="20"/>
  <c r="R1162" i="20"/>
  <c r="Q1162" i="20"/>
  <c r="P1162" i="20"/>
  <c r="O1162" i="20"/>
  <c r="N1162" i="20"/>
  <c r="M1162" i="20"/>
  <c r="L1162" i="20"/>
  <c r="K1162" i="20"/>
  <c r="J1162" i="20"/>
  <c r="I1162" i="20"/>
  <c r="AU1161" i="20"/>
  <c r="AT1161" i="20"/>
  <c r="AR1161" i="20"/>
  <c r="AQ1161" i="20"/>
  <c r="AP1161" i="20"/>
  <c r="AO1161" i="20"/>
  <c r="AN1161" i="20"/>
  <c r="AM1161" i="20"/>
  <c r="AL1161" i="20"/>
  <c r="AK1161" i="20"/>
  <c r="AI1161" i="20"/>
  <c r="AH1161" i="20"/>
  <c r="AG1161" i="20"/>
  <c r="AF1161" i="20"/>
  <c r="AE1161" i="20"/>
  <c r="AD1161" i="20"/>
  <c r="AC1161" i="20"/>
  <c r="AB1161" i="20"/>
  <c r="AA1161" i="20"/>
  <c r="Z1161" i="20"/>
  <c r="Y1161" i="20"/>
  <c r="X1161" i="20"/>
  <c r="W1161" i="20"/>
  <c r="V1161" i="20"/>
  <c r="U1161" i="20"/>
  <c r="T1161" i="20"/>
  <c r="S1161" i="20"/>
  <c r="R1161" i="20"/>
  <c r="Q1161" i="20"/>
  <c r="P1161" i="20"/>
  <c r="O1161" i="20"/>
  <c r="N1161" i="20"/>
  <c r="M1161" i="20"/>
  <c r="L1161" i="20"/>
  <c r="K1161" i="20"/>
  <c r="J1161" i="20"/>
  <c r="I1161" i="20"/>
  <c r="AU1160" i="20"/>
  <c r="AT1160" i="20"/>
  <c r="AR1160" i="20"/>
  <c r="AQ1160" i="20"/>
  <c r="AP1160" i="20"/>
  <c r="AO1160" i="20"/>
  <c r="AN1160" i="20"/>
  <c r="AM1160" i="20"/>
  <c r="AL1160" i="20"/>
  <c r="AK1160" i="20"/>
  <c r="AI1160" i="20"/>
  <c r="AH1160" i="20"/>
  <c r="AG1160" i="20"/>
  <c r="AF1160" i="20"/>
  <c r="AE1160" i="20"/>
  <c r="AD1160" i="20"/>
  <c r="AC1160" i="20"/>
  <c r="AB1160" i="20"/>
  <c r="AA1160" i="20"/>
  <c r="Z1160" i="20"/>
  <c r="Y1160" i="20"/>
  <c r="X1160" i="20"/>
  <c r="W1160" i="20"/>
  <c r="V1160" i="20"/>
  <c r="U1160" i="20"/>
  <c r="T1160" i="20"/>
  <c r="S1160" i="20"/>
  <c r="R1160" i="20"/>
  <c r="Q1160" i="20"/>
  <c r="P1160" i="20"/>
  <c r="O1160" i="20"/>
  <c r="N1160" i="20"/>
  <c r="M1160" i="20"/>
  <c r="L1160" i="20"/>
  <c r="K1160" i="20"/>
  <c r="J1160" i="20"/>
  <c r="I1160" i="20"/>
  <c r="AU1159" i="20"/>
  <c r="AT1159" i="20"/>
  <c r="AR1159" i="20"/>
  <c r="AQ1159" i="20"/>
  <c r="AP1159" i="20"/>
  <c r="AO1159" i="20"/>
  <c r="AN1159" i="20"/>
  <c r="AM1159" i="20"/>
  <c r="AL1159" i="20"/>
  <c r="AK1159" i="20"/>
  <c r="AI1159" i="20"/>
  <c r="AH1159" i="20"/>
  <c r="AG1159" i="20"/>
  <c r="AF1159" i="20"/>
  <c r="AE1159" i="20"/>
  <c r="AD1159" i="20"/>
  <c r="AC1159" i="20"/>
  <c r="AB1159" i="20"/>
  <c r="AA1159" i="20"/>
  <c r="Z1159" i="20"/>
  <c r="Y1159" i="20"/>
  <c r="X1159" i="20"/>
  <c r="W1159" i="20"/>
  <c r="V1159" i="20"/>
  <c r="U1159" i="20"/>
  <c r="T1159" i="20"/>
  <c r="S1159" i="20"/>
  <c r="R1159" i="20"/>
  <c r="Q1159" i="20"/>
  <c r="P1159" i="20"/>
  <c r="O1159" i="20"/>
  <c r="N1159" i="20"/>
  <c r="M1159" i="20"/>
  <c r="L1159" i="20"/>
  <c r="K1159" i="20"/>
  <c r="J1159" i="20"/>
  <c r="I1159" i="20"/>
  <c r="B65" i="25"/>
  <c r="B66" i="25"/>
  <c r="B67" i="25"/>
  <c r="AQ54" i="7"/>
  <c r="AQ116" i="7"/>
  <c r="AR116" i="11"/>
  <c r="AQ115" i="7"/>
  <c r="AR115" i="11"/>
  <c r="AQ114" i="7"/>
  <c r="AR114" i="11"/>
  <c r="AQ113" i="7"/>
  <c r="AR113" i="11"/>
  <c r="AQ51" i="7"/>
  <c r="AQ52" i="7"/>
  <c r="AQ50" i="7"/>
  <c r="AQ44" i="7"/>
  <c r="AQ45" i="7"/>
  <c r="AQ46" i="7"/>
  <c r="AQ47" i="7"/>
  <c r="AQ48" i="7"/>
  <c r="AQ43" i="7"/>
  <c r="AQ49" i="7"/>
  <c r="AQ53" i="7"/>
  <c r="AQ111" i="7"/>
  <c r="AR111" i="11"/>
  <c r="AQ110" i="7"/>
  <c r="AR110" i="11"/>
  <c r="AQ109" i="7"/>
  <c r="AR109" i="11"/>
  <c r="AQ108" i="7"/>
  <c r="AR108" i="11"/>
  <c r="AR104" i="11"/>
  <c r="AR103" i="11"/>
  <c r="AR102" i="11"/>
  <c r="AR101" i="11"/>
  <c r="AR99" i="11"/>
  <c r="AR98" i="11"/>
  <c r="AR97" i="11"/>
  <c r="AR96" i="11"/>
  <c r="AR95" i="11"/>
  <c r="B71" i="22"/>
  <c r="B72" i="22"/>
  <c r="B73" i="22"/>
  <c r="AQ91" i="7"/>
  <c r="AR91" i="7"/>
  <c r="AR91" i="11"/>
  <c r="AQ90" i="7"/>
  <c r="AR90" i="7"/>
  <c r="AR90" i="11"/>
  <c r="AQ89" i="7"/>
  <c r="AR89" i="7"/>
  <c r="AR89" i="11"/>
  <c r="AQ88" i="7"/>
  <c r="AR88" i="7"/>
  <c r="AR88" i="11"/>
  <c r="AW1051" i="13"/>
  <c r="AW1052" i="13"/>
  <c r="AW1053" i="13"/>
  <c r="AW1054" i="13"/>
  <c r="AW1055" i="13"/>
  <c r="AW1059" i="13"/>
  <c r="AW1058" i="13"/>
  <c r="AW1061" i="13"/>
  <c r="AQ86" i="7"/>
  <c r="AR86" i="7"/>
  <c r="AR86" i="11"/>
  <c r="AQ85" i="7"/>
  <c r="AR85" i="7"/>
  <c r="AR85" i="11"/>
  <c r="AQ84" i="7"/>
  <c r="AR84" i="7"/>
  <c r="AR84" i="11"/>
  <c r="AQ83" i="7"/>
  <c r="AR83" i="7"/>
  <c r="AR83" i="11"/>
  <c r="AQ82" i="7"/>
  <c r="AR82" i="7"/>
  <c r="AR82" i="11"/>
  <c r="AQ56" i="7"/>
  <c r="AQ77" i="7"/>
  <c r="AR77" i="11"/>
  <c r="AQ75" i="7"/>
  <c r="AR75" i="11"/>
  <c r="AQ74" i="7"/>
  <c r="AR74" i="11"/>
  <c r="AQ71" i="7"/>
  <c r="AR71" i="11"/>
  <c r="AQ70" i="7"/>
  <c r="AR70" i="11"/>
  <c r="AQ69" i="7"/>
  <c r="AR69" i="11"/>
  <c r="AQ68" i="7"/>
  <c r="AR68" i="11"/>
  <c r="AQ67" i="7"/>
  <c r="AR67" i="11"/>
  <c r="AQ66" i="7"/>
  <c r="AR66" i="7"/>
  <c r="AR66" i="11"/>
  <c r="AQ65" i="7"/>
  <c r="AR65" i="11"/>
  <c r="AQ64" i="7"/>
  <c r="AR64" i="11"/>
  <c r="AQ63" i="7"/>
  <c r="AR63" i="11"/>
  <c r="AQ62" i="7"/>
  <c r="AR62" i="11"/>
  <c r="AQ61" i="7"/>
  <c r="AR61" i="11"/>
  <c r="AQ60" i="7"/>
  <c r="AR60" i="11"/>
  <c r="AR56" i="11"/>
  <c r="AR54" i="11"/>
  <c r="AR53" i="11"/>
  <c r="AR52" i="11"/>
  <c r="AR51" i="11"/>
  <c r="AR50" i="11"/>
  <c r="AR49" i="11"/>
  <c r="AR48" i="11"/>
  <c r="AR47" i="11"/>
  <c r="AR46" i="11"/>
  <c r="AR45" i="11"/>
  <c r="AR44" i="11"/>
  <c r="AR43" i="11"/>
  <c r="AU469" i="20"/>
  <c r="AU470" i="20"/>
  <c r="AU471" i="20"/>
  <c r="AU472" i="20"/>
  <c r="AU2" i="20"/>
  <c r="AU3" i="20"/>
  <c r="AU4" i="20"/>
  <c r="AU5" i="20"/>
  <c r="AU6" i="20"/>
  <c r="AU7" i="20"/>
  <c r="AU8" i="20"/>
  <c r="AU9" i="20"/>
  <c r="AU10" i="20"/>
  <c r="AU11" i="20"/>
  <c r="AU12" i="20"/>
  <c r="AU13" i="20"/>
  <c r="AU14" i="20"/>
  <c r="AU15" i="20"/>
  <c r="AU16" i="20"/>
  <c r="AU17" i="20"/>
  <c r="AU18" i="20"/>
  <c r="AU19" i="20"/>
  <c r="AU20" i="20"/>
  <c r="AU21" i="20"/>
  <c r="AU22" i="20"/>
  <c r="AU23" i="20"/>
  <c r="AU24" i="20"/>
  <c r="AU25" i="20"/>
  <c r="AU26" i="20"/>
  <c r="AU27" i="20"/>
  <c r="AU28" i="20"/>
  <c r="AU29" i="20"/>
  <c r="AU30" i="20"/>
  <c r="AU31" i="20"/>
  <c r="AU32" i="20"/>
  <c r="AU33" i="20"/>
  <c r="AU34" i="20"/>
  <c r="AU35" i="20"/>
  <c r="AU36" i="20"/>
  <c r="AU37" i="20"/>
  <c r="AU38" i="20"/>
  <c r="AU39" i="20"/>
  <c r="AU40" i="20"/>
  <c r="AU41" i="20"/>
  <c r="AU42" i="20"/>
  <c r="AU43" i="20"/>
  <c r="AU44" i="20"/>
  <c r="AU45" i="20"/>
  <c r="AU46" i="20"/>
  <c r="AU47" i="20"/>
  <c r="AU48" i="20"/>
  <c r="AU49" i="20"/>
  <c r="AU50" i="20"/>
  <c r="AU51" i="20"/>
  <c r="AU52" i="20"/>
  <c r="AU53" i="20"/>
  <c r="AU54" i="20"/>
  <c r="AU55" i="20"/>
  <c r="AU56" i="20"/>
  <c r="AU57" i="20"/>
  <c r="AU58" i="20"/>
  <c r="AU59" i="20"/>
  <c r="AU60" i="20"/>
  <c r="AU61" i="20"/>
  <c r="AU62" i="20"/>
  <c r="AU63" i="20"/>
  <c r="AU64" i="20"/>
  <c r="AU65" i="20"/>
  <c r="AU66" i="20"/>
  <c r="AU67" i="20"/>
  <c r="AU68" i="20"/>
  <c r="AU69" i="20"/>
  <c r="AU70" i="20"/>
  <c r="AU71" i="20"/>
  <c r="AU72" i="20"/>
  <c r="AU73" i="20"/>
  <c r="AU74" i="20"/>
  <c r="AU75" i="20"/>
  <c r="AU76" i="20"/>
  <c r="AU77" i="20"/>
  <c r="AU78" i="20"/>
  <c r="AU79" i="20"/>
  <c r="AU80" i="20"/>
  <c r="AU81" i="20"/>
  <c r="AU82" i="20"/>
  <c r="AU83" i="20"/>
  <c r="AU84" i="20"/>
  <c r="AU85" i="20"/>
  <c r="AU86" i="20"/>
  <c r="AU87" i="20"/>
  <c r="AU88" i="20"/>
  <c r="AU89" i="20"/>
  <c r="AU90" i="20"/>
  <c r="AU91" i="20"/>
  <c r="AU92" i="20"/>
  <c r="AU93" i="20"/>
  <c r="AU94" i="20"/>
  <c r="AU95" i="20"/>
  <c r="AU96" i="20"/>
  <c r="AU97" i="20"/>
  <c r="AU98" i="20"/>
  <c r="AU99" i="20"/>
  <c r="AU100" i="20"/>
  <c r="AU101" i="20"/>
  <c r="AU102" i="20"/>
  <c r="AU103" i="20"/>
  <c r="AU104" i="20"/>
  <c r="AU105" i="20"/>
  <c r="AU106" i="20"/>
  <c r="AU107" i="20"/>
  <c r="AU108" i="20"/>
  <c r="AU109" i="20"/>
  <c r="AU110" i="20"/>
  <c r="AU111" i="20"/>
  <c r="AU112" i="20"/>
  <c r="AU113" i="20"/>
  <c r="AU114" i="20"/>
  <c r="AU115" i="20"/>
  <c r="AU116" i="20"/>
  <c r="AU117" i="20"/>
  <c r="AU118" i="20"/>
  <c r="AU119" i="20"/>
  <c r="AU120" i="20"/>
  <c r="AU121" i="20"/>
  <c r="AU122" i="20"/>
  <c r="AU123" i="20"/>
  <c r="AU124" i="20"/>
  <c r="AU125" i="20"/>
  <c r="AU126" i="20"/>
  <c r="AU127" i="20"/>
  <c r="AU128" i="20"/>
  <c r="AU129" i="20"/>
  <c r="AU130" i="20"/>
  <c r="AU131" i="20"/>
  <c r="AU132" i="20"/>
  <c r="AU133" i="20"/>
  <c r="AU134" i="20"/>
  <c r="AU135" i="20"/>
  <c r="AU136" i="20"/>
  <c r="AU137" i="20"/>
  <c r="AU138" i="20"/>
  <c r="AU139" i="20"/>
  <c r="AU140" i="20"/>
  <c r="AU141" i="20"/>
  <c r="AU142" i="20"/>
  <c r="AU143" i="20"/>
  <c r="AU144" i="20"/>
  <c r="AU145" i="20"/>
  <c r="AU146" i="20"/>
  <c r="AU147" i="20"/>
  <c r="AU148" i="20"/>
  <c r="AU149" i="20"/>
  <c r="AU150" i="20"/>
  <c r="AU151" i="20"/>
  <c r="AU152" i="20"/>
  <c r="AU153" i="20"/>
  <c r="AU154" i="20"/>
  <c r="AU155" i="20"/>
  <c r="AU156" i="20"/>
  <c r="AU157" i="20"/>
  <c r="AU158" i="20"/>
  <c r="AU159" i="20"/>
  <c r="AU160" i="20"/>
  <c r="AU161" i="20"/>
  <c r="AU162" i="20"/>
  <c r="AU163" i="20"/>
  <c r="AU164" i="20"/>
  <c r="AU165" i="20"/>
  <c r="AU166" i="20"/>
  <c r="AU167" i="20"/>
  <c r="AU168" i="20"/>
  <c r="AU169" i="20"/>
  <c r="AU170" i="20"/>
  <c r="AU171" i="20"/>
  <c r="AU172" i="20"/>
  <c r="AU173" i="20"/>
  <c r="AU174" i="20"/>
  <c r="AU175" i="20"/>
  <c r="AU176" i="20"/>
  <c r="AU177" i="20"/>
  <c r="AU178" i="20"/>
  <c r="AU179" i="20"/>
  <c r="AU180" i="20"/>
  <c r="AU181" i="20"/>
  <c r="AU182" i="20"/>
  <c r="AU183" i="20"/>
  <c r="AU184" i="20"/>
  <c r="AU185" i="20"/>
  <c r="AU186" i="20"/>
  <c r="AU187" i="20"/>
  <c r="AU188" i="20"/>
  <c r="AU189" i="20"/>
  <c r="AU190" i="20"/>
  <c r="AU191" i="20"/>
  <c r="AU192" i="20"/>
  <c r="AU193" i="20"/>
  <c r="AU194" i="20"/>
  <c r="AU195" i="20"/>
  <c r="AU196" i="20"/>
  <c r="AU197" i="20"/>
  <c r="AU198" i="20"/>
  <c r="AU199" i="20"/>
  <c r="AU200" i="20"/>
  <c r="AU201" i="20"/>
  <c r="AU202" i="20"/>
  <c r="AU203" i="20"/>
  <c r="AU204" i="20"/>
  <c r="AU205" i="20"/>
  <c r="AU206" i="20"/>
  <c r="AU207" i="20"/>
  <c r="AU208" i="20"/>
  <c r="AU209" i="20"/>
  <c r="AU210" i="20"/>
  <c r="AU211" i="20"/>
  <c r="AU212" i="20"/>
  <c r="AU213" i="20"/>
  <c r="AU214" i="20"/>
  <c r="AU215" i="20"/>
  <c r="AU216" i="20"/>
  <c r="AU217" i="20"/>
  <c r="AU218" i="20"/>
  <c r="AU219" i="20"/>
  <c r="AU220" i="20"/>
  <c r="AU221" i="20"/>
  <c r="AU222" i="20"/>
  <c r="AU223" i="20"/>
  <c r="AU224" i="20"/>
  <c r="AU225" i="20"/>
  <c r="AU226" i="20"/>
  <c r="AU227" i="20"/>
  <c r="AU228" i="20"/>
  <c r="AU229" i="20"/>
  <c r="AU230" i="20"/>
  <c r="AU231" i="20"/>
  <c r="AU232" i="20"/>
  <c r="AU233" i="20"/>
  <c r="AU234" i="20"/>
  <c r="AU235" i="20"/>
  <c r="AU236" i="20"/>
  <c r="AU237" i="20"/>
  <c r="AU238" i="20"/>
  <c r="AU239" i="20"/>
  <c r="AU240" i="20"/>
  <c r="AU241" i="20"/>
  <c r="AU242" i="20"/>
  <c r="AU243" i="20"/>
  <c r="AU244" i="20"/>
  <c r="AU245" i="20"/>
  <c r="AU246" i="20"/>
  <c r="AU247" i="20"/>
  <c r="AU248" i="20"/>
  <c r="AU249" i="20"/>
  <c r="AU250" i="20"/>
  <c r="AU251" i="20"/>
  <c r="AU252" i="20"/>
  <c r="AU253" i="20"/>
  <c r="AU254" i="20"/>
  <c r="AU255" i="20"/>
  <c r="AU256" i="20"/>
  <c r="AU257" i="20"/>
  <c r="AU258" i="20"/>
  <c r="AU259" i="20"/>
  <c r="AU260" i="20"/>
  <c r="AU261" i="20"/>
  <c r="AU262" i="20"/>
  <c r="AU263" i="20"/>
  <c r="AU264" i="20"/>
  <c r="AU265" i="20"/>
  <c r="AU266" i="20"/>
  <c r="AU267" i="20"/>
  <c r="AU268" i="20"/>
  <c r="AU269" i="20"/>
  <c r="AU270" i="20"/>
  <c r="AU271" i="20"/>
  <c r="AU272" i="20"/>
  <c r="AU273" i="20"/>
  <c r="AU274" i="20"/>
  <c r="AU275" i="20"/>
  <c r="AU276" i="20"/>
  <c r="AU277" i="20"/>
  <c r="AU278" i="20"/>
  <c r="AU279" i="20"/>
  <c r="AU280" i="20"/>
  <c r="AU281" i="20"/>
  <c r="AU282" i="20"/>
  <c r="AU283" i="20"/>
  <c r="AU284" i="20"/>
  <c r="AU285" i="20"/>
  <c r="AU286" i="20"/>
  <c r="AU287" i="20"/>
  <c r="AU288" i="20"/>
  <c r="AU289" i="20"/>
  <c r="AU290" i="20"/>
  <c r="AU291" i="20"/>
  <c r="AU292" i="20"/>
  <c r="AU293" i="20"/>
  <c r="AU294" i="20"/>
  <c r="AU295" i="20"/>
  <c r="AU296" i="20"/>
  <c r="AU297" i="20"/>
  <c r="AU298" i="20"/>
  <c r="AU299" i="20"/>
  <c r="AU300" i="20"/>
  <c r="AU301" i="20"/>
  <c r="AU302" i="20"/>
  <c r="AU303" i="20"/>
  <c r="AU304" i="20"/>
  <c r="AU305" i="20"/>
  <c r="AU306" i="20"/>
  <c r="AU307" i="20"/>
  <c r="AU308" i="20"/>
  <c r="AU309" i="20"/>
  <c r="AU310" i="20"/>
  <c r="AU311" i="20"/>
  <c r="AU312" i="20"/>
  <c r="AU313" i="20"/>
  <c r="AU314" i="20"/>
  <c r="AU315" i="20"/>
  <c r="AU316" i="20"/>
  <c r="AU317" i="20"/>
  <c r="AU318" i="20"/>
  <c r="AU319" i="20"/>
  <c r="AU320" i="20"/>
  <c r="AU321" i="20"/>
  <c r="AU322" i="20"/>
  <c r="AU323" i="20"/>
  <c r="AU324" i="20"/>
  <c r="AU325" i="20"/>
  <c r="AU326" i="20"/>
  <c r="AU327" i="20"/>
  <c r="AU328" i="20"/>
  <c r="AU329" i="20"/>
  <c r="AU330" i="20"/>
  <c r="AU331" i="20"/>
  <c r="AU332" i="20"/>
  <c r="AU333" i="20"/>
  <c r="AU334" i="20"/>
  <c r="AU335" i="20"/>
  <c r="AU336" i="20"/>
  <c r="AU337" i="20"/>
  <c r="AU338" i="20"/>
  <c r="AU339" i="20"/>
  <c r="AU340" i="20"/>
  <c r="AU341" i="20"/>
  <c r="AU342" i="20"/>
  <c r="AU343" i="20"/>
  <c r="AU344" i="20"/>
  <c r="AU345" i="20"/>
  <c r="AU346" i="20"/>
  <c r="AU347" i="20"/>
  <c r="AU348" i="20"/>
  <c r="AU349" i="20"/>
  <c r="AU350" i="20"/>
  <c r="AU351" i="20"/>
  <c r="AU352" i="20"/>
  <c r="AU353" i="20"/>
  <c r="AU354" i="20"/>
  <c r="AU355" i="20"/>
  <c r="AU356" i="20"/>
  <c r="AU357" i="20"/>
  <c r="AU358" i="20"/>
  <c r="AU359" i="20"/>
  <c r="AU360" i="20"/>
  <c r="AU361" i="20"/>
  <c r="AU362" i="20"/>
  <c r="AU363" i="20"/>
  <c r="AU364" i="20"/>
  <c r="AU365" i="20"/>
  <c r="AU366" i="20"/>
  <c r="AU367" i="20"/>
  <c r="AU368" i="20"/>
  <c r="AU369" i="20"/>
  <c r="AU370" i="20"/>
  <c r="AU371" i="20"/>
  <c r="AU372" i="20"/>
  <c r="AU373" i="20"/>
  <c r="AU374" i="20"/>
  <c r="AU375" i="20"/>
  <c r="AU376" i="20"/>
  <c r="AU377" i="20"/>
  <c r="AU378" i="20"/>
  <c r="AU379" i="20"/>
  <c r="AU380" i="20"/>
  <c r="AU381" i="20"/>
  <c r="AU382" i="20"/>
  <c r="AU383" i="20"/>
  <c r="AU384" i="20"/>
  <c r="AU385" i="20"/>
  <c r="AU386" i="20"/>
  <c r="AU387" i="20"/>
  <c r="AU388" i="20"/>
  <c r="AU389" i="20"/>
  <c r="AU390" i="20"/>
  <c r="AU391" i="20"/>
  <c r="AU392" i="20"/>
  <c r="AU393" i="20"/>
  <c r="AU394" i="20"/>
  <c r="AU395" i="20"/>
  <c r="AU396" i="20"/>
  <c r="AU397" i="20"/>
  <c r="AU398" i="20"/>
  <c r="AU399" i="20"/>
  <c r="AU400" i="20"/>
  <c r="AU401" i="20"/>
  <c r="AU402" i="20"/>
  <c r="AU403" i="20"/>
  <c r="AU404" i="20"/>
  <c r="AU405" i="20"/>
  <c r="AU406" i="20"/>
  <c r="AU407" i="20"/>
  <c r="AU408" i="20"/>
  <c r="AU409" i="20"/>
  <c r="AU410" i="20"/>
  <c r="AU411" i="20"/>
  <c r="AU412" i="20"/>
  <c r="AU413" i="20"/>
  <c r="AU414" i="20"/>
  <c r="AU415" i="20"/>
  <c r="AU416" i="20"/>
  <c r="AU417" i="20"/>
  <c r="AU418" i="20"/>
  <c r="AU419" i="20"/>
  <c r="AU420" i="20"/>
  <c r="AU421" i="20"/>
  <c r="AU422" i="20"/>
  <c r="AU423" i="20"/>
  <c r="AU424" i="20"/>
  <c r="AU425" i="20"/>
  <c r="AU426" i="20"/>
  <c r="AU427" i="20"/>
  <c r="AU428" i="20"/>
  <c r="AU429" i="20"/>
  <c r="AU430" i="20"/>
  <c r="AU431" i="20"/>
  <c r="AU432" i="20"/>
  <c r="AU433" i="20"/>
  <c r="AU434" i="20"/>
  <c r="AU435" i="20"/>
  <c r="AU436" i="20"/>
  <c r="AU437" i="20"/>
  <c r="AU438" i="20"/>
  <c r="AU439" i="20"/>
  <c r="AU440" i="20"/>
  <c r="AU441" i="20"/>
  <c r="AU442" i="20"/>
  <c r="AU443" i="20"/>
  <c r="AU444" i="20"/>
  <c r="AU445" i="20"/>
  <c r="AU446" i="20"/>
  <c r="AU447" i="20"/>
  <c r="AU448" i="20"/>
  <c r="AU449" i="20"/>
  <c r="AU450" i="20"/>
  <c r="AU451" i="20"/>
  <c r="AU452" i="20"/>
  <c r="AU453" i="20"/>
  <c r="AU454" i="20"/>
  <c r="AU455" i="20"/>
  <c r="AU456" i="20"/>
  <c r="AU457" i="20"/>
  <c r="AU458" i="20"/>
  <c r="AU459" i="20"/>
  <c r="AU460" i="20"/>
  <c r="AU461" i="20"/>
  <c r="AU462" i="20"/>
  <c r="AU463" i="20"/>
  <c r="AU464" i="20"/>
  <c r="AU465" i="20"/>
  <c r="AU466" i="20"/>
  <c r="AU467" i="20"/>
  <c r="AU468" i="20"/>
  <c r="AU473" i="20"/>
  <c r="AU474" i="20"/>
  <c r="AU475" i="20"/>
  <c r="AU476" i="20"/>
  <c r="AU477" i="20"/>
  <c r="AU478" i="20"/>
  <c r="AU479" i="20"/>
  <c r="AU480" i="20"/>
  <c r="AU481" i="20"/>
  <c r="AU482" i="20"/>
  <c r="AU483" i="20"/>
  <c r="AU484" i="20"/>
  <c r="AU485" i="20"/>
  <c r="AU486" i="20"/>
  <c r="AU487" i="20"/>
  <c r="AU488" i="20"/>
  <c r="AU489" i="20"/>
  <c r="AU490" i="20"/>
  <c r="AU491" i="20"/>
  <c r="AU492" i="20"/>
  <c r="AU493" i="20"/>
  <c r="AU494" i="20"/>
  <c r="AU495" i="20"/>
  <c r="AU496" i="20"/>
  <c r="AU497" i="20"/>
  <c r="AU498" i="20"/>
  <c r="AU499" i="20"/>
  <c r="AU500" i="20"/>
  <c r="AU501" i="20"/>
  <c r="AU502" i="20"/>
  <c r="AU503" i="20"/>
  <c r="AU504" i="20"/>
  <c r="AU505" i="20"/>
  <c r="AU506" i="20"/>
  <c r="AU507" i="20"/>
  <c r="AU508" i="20"/>
  <c r="AU509" i="20"/>
  <c r="AU510" i="20"/>
  <c r="AU511" i="20"/>
  <c r="AU512" i="20"/>
  <c r="AU513" i="20"/>
  <c r="AU514" i="20"/>
  <c r="AU515" i="20"/>
  <c r="AU516" i="20"/>
  <c r="AU517" i="20"/>
  <c r="AU518" i="20"/>
  <c r="AU519" i="20"/>
  <c r="AU520" i="20"/>
  <c r="AU521" i="20"/>
  <c r="AU522" i="20"/>
  <c r="AU523" i="20"/>
  <c r="AU524" i="20"/>
  <c r="AU525" i="20"/>
  <c r="AU526" i="20"/>
  <c r="AU527" i="20"/>
  <c r="AU528" i="20"/>
  <c r="AU529" i="20"/>
  <c r="AU530" i="20"/>
  <c r="AU531" i="20"/>
  <c r="AU532" i="20"/>
  <c r="AU533" i="20"/>
  <c r="AU534" i="20"/>
  <c r="AU535" i="20"/>
  <c r="AU536" i="20"/>
  <c r="AU537" i="20"/>
  <c r="AU538" i="20"/>
  <c r="AU539" i="20"/>
  <c r="AU540" i="20"/>
  <c r="AU541" i="20"/>
  <c r="AU542" i="20"/>
  <c r="AU543" i="20"/>
  <c r="AU544" i="20"/>
  <c r="AU545" i="20"/>
  <c r="AU546" i="20"/>
  <c r="AU547" i="20"/>
  <c r="AU548" i="20"/>
  <c r="AU549" i="20"/>
  <c r="AU550" i="20"/>
  <c r="AU551" i="20"/>
  <c r="AU552" i="20"/>
  <c r="AU553" i="20"/>
  <c r="AU554" i="20"/>
  <c r="AU555" i="20"/>
  <c r="AU556" i="20"/>
  <c r="AU557" i="20"/>
  <c r="AU558" i="20"/>
  <c r="AU559" i="20"/>
  <c r="AU560" i="20"/>
  <c r="AU561" i="20"/>
  <c r="AU562" i="20"/>
  <c r="AU563" i="20"/>
  <c r="AU564" i="20"/>
  <c r="AU565" i="20"/>
  <c r="AU566" i="20"/>
  <c r="AU567" i="20"/>
  <c r="AU568" i="20"/>
  <c r="AU569" i="20"/>
  <c r="AU570" i="20"/>
  <c r="AU571" i="20"/>
  <c r="AU572" i="20"/>
  <c r="AU573" i="20"/>
  <c r="AU574" i="20"/>
  <c r="AU575" i="20"/>
  <c r="AU576" i="20"/>
  <c r="AU577" i="20"/>
  <c r="AU578" i="20"/>
  <c r="AU579" i="20"/>
  <c r="AU580" i="20"/>
  <c r="AU581" i="20"/>
  <c r="AU582" i="20"/>
  <c r="AU583" i="20"/>
  <c r="AU584" i="20"/>
  <c r="AU585" i="20"/>
  <c r="AU586" i="20"/>
  <c r="AU587" i="20"/>
  <c r="AU588" i="20"/>
  <c r="AU589" i="20"/>
  <c r="AU590" i="20"/>
  <c r="AU591" i="20"/>
  <c r="AU592" i="20"/>
  <c r="AU593" i="20"/>
  <c r="AU594" i="20"/>
  <c r="AU595" i="20"/>
  <c r="AU596" i="20"/>
  <c r="AU597" i="20"/>
  <c r="AU598" i="20"/>
  <c r="AU599" i="20"/>
  <c r="AU600" i="20"/>
  <c r="AU601" i="20"/>
  <c r="AU602" i="20"/>
  <c r="AU603" i="20"/>
  <c r="AU604" i="20"/>
  <c r="AU605" i="20"/>
  <c r="AU606" i="20"/>
  <c r="AU607" i="20"/>
  <c r="AU608" i="20"/>
  <c r="AU609" i="20"/>
  <c r="AU610" i="20"/>
  <c r="AU611" i="20"/>
  <c r="AU612" i="20"/>
  <c r="AU613" i="20"/>
  <c r="AU614" i="20"/>
  <c r="AU615" i="20"/>
  <c r="AU616" i="20"/>
  <c r="AU617" i="20"/>
  <c r="AU618" i="20"/>
  <c r="AU619" i="20"/>
  <c r="AU620" i="20"/>
  <c r="AU621" i="20"/>
  <c r="AU622" i="20"/>
  <c r="AU623" i="20"/>
  <c r="AU624" i="20"/>
  <c r="AU625" i="20"/>
  <c r="AU626" i="20"/>
  <c r="AU627" i="20"/>
  <c r="AU628" i="20"/>
  <c r="AU629" i="20"/>
  <c r="AU630" i="20"/>
  <c r="AU631" i="20"/>
  <c r="AU632" i="20"/>
  <c r="AU633" i="20"/>
  <c r="AU634" i="20"/>
  <c r="AU635" i="20"/>
  <c r="AU636" i="20"/>
  <c r="AU637" i="20"/>
  <c r="AU638" i="20"/>
  <c r="AU639" i="20"/>
  <c r="AU640" i="20"/>
  <c r="AU641" i="20"/>
  <c r="AU642" i="20"/>
  <c r="AU643" i="20"/>
  <c r="AU644" i="20"/>
  <c r="AU645" i="20"/>
  <c r="AU646" i="20"/>
  <c r="AU647" i="20"/>
  <c r="AU648" i="20"/>
  <c r="AU649" i="20"/>
  <c r="AU650" i="20"/>
  <c r="AU651" i="20"/>
  <c r="AU652" i="20"/>
  <c r="AU653" i="20"/>
  <c r="AU654" i="20"/>
  <c r="AU655" i="20"/>
  <c r="AU656" i="20"/>
  <c r="AU657" i="20"/>
  <c r="AU658" i="20"/>
  <c r="AU659" i="20"/>
  <c r="AU660" i="20"/>
  <c r="AU661" i="20"/>
  <c r="AU662" i="20"/>
  <c r="AU663" i="20"/>
  <c r="AU664" i="20"/>
  <c r="AU665" i="20"/>
  <c r="AU666" i="20"/>
  <c r="AU667" i="20"/>
  <c r="AU668" i="20"/>
  <c r="AU669" i="20"/>
  <c r="AU670" i="20"/>
  <c r="AU671" i="20"/>
  <c r="AU672" i="20"/>
  <c r="AU673" i="20"/>
  <c r="AU674" i="20"/>
  <c r="AU675" i="20"/>
  <c r="AU676" i="20"/>
  <c r="AU677" i="20"/>
  <c r="AU678" i="20"/>
  <c r="AU679" i="20"/>
  <c r="AU680" i="20"/>
  <c r="AU681" i="20"/>
  <c r="AU682" i="20"/>
  <c r="AU683" i="20"/>
  <c r="AU684" i="20"/>
  <c r="AU685" i="20"/>
  <c r="AU686" i="20"/>
  <c r="AU687" i="20"/>
  <c r="AU688" i="20"/>
  <c r="AU689" i="20"/>
  <c r="AU690" i="20"/>
  <c r="AU691" i="20"/>
  <c r="AU692" i="20"/>
  <c r="AU693" i="20"/>
  <c r="AU694" i="20"/>
  <c r="AU695" i="20"/>
  <c r="AU696" i="20"/>
  <c r="AU697" i="20"/>
  <c r="AU698" i="20"/>
  <c r="AU699" i="20"/>
  <c r="AU700" i="20"/>
  <c r="AU701" i="20"/>
  <c r="AU702" i="20"/>
  <c r="AU703" i="20"/>
  <c r="AU704" i="20"/>
  <c r="AU705" i="20"/>
  <c r="AU706" i="20"/>
  <c r="AU707" i="20"/>
  <c r="AU708" i="20"/>
  <c r="AU709" i="20"/>
  <c r="AU710" i="20"/>
  <c r="AU711" i="20"/>
  <c r="AU712" i="20"/>
  <c r="AU713" i="20"/>
  <c r="AU714" i="20"/>
  <c r="AU715" i="20"/>
  <c r="AU716" i="20"/>
  <c r="AU717" i="20"/>
  <c r="AU718" i="20"/>
  <c r="AU719" i="20"/>
  <c r="AU720" i="20"/>
  <c r="AU721" i="20"/>
  <c r="AU722" i="20"/>
  <c r="AU723" i="20"/>
  <c r="AU724" i="20"/>
  <c r="AU725" i="20"/>
  <c r="AU726" i="20"/>
  <c r="AU727" i="20"/>
  <c r="AU728" i="20"/>
  <c r="AU729" i="20"/>
  <c r="AU730" i="20"/>
  <c r="AU731" i="20"/>
  <c r="AU732" i="20"/>
  <c r="AU733" i="20"/>
  <c r="AU734" i="20"/>
  <c r="AU735" i="20"/>
  <c r="AU736" i="20"/>
  <c r="AU737" i="20"/>
  <c r="AU738" i="20"/>
  <c r="AU739" i="20"/>
  <c r="AU740" i="20"/>
  <c r="AU741" i="20"/>
  <c r="AU742" i="20"/>
  <c r="AU743" i="20"/>
  <c r="AU744" i="20"/>
  <c r="AU745" i="20"/>
  <c r="AU746" i="20"/>
  <c r="AU747" i="20"/>
  <c r="AU748" i="20"/>
  <c r="AU749" i="20"/>
  <c r="AU750" i="20"/>
  <c r="AU751" i="20"/>
  <c r="AU752" i="20"/>
  <c r="AU753" i="20"/>
  <c r="AU754" i="20"/>
  <c r="AU755" i="20"/>
  <c r="AU756" i="20"/>
  <c r="AU757" i="20"/>
  <c r="AU758" i="20"/>
  <c r="AU759" i="20"/>
  <c r="AU760" i="20"/>
  <c r="AU761" i="20"/>
  <c r="AU762" i="20"/>
  <c r="AU763" i="20"/>
  <c r="AU764" i="20"/>
  <c r="AU765" i="20"/>
  <c r="AU766" i="20"/>
  <c r="AU767" i="20"/>
  <c r="AU768" i="20"/>
  <c r="AU769" i="20"/>
  <c r="AU770" i="20"/>
  <c r="AU771" i="20"/>
  <c r="AU772" i="20"/>
  <c r="AU773" i="20"/>
  <c r="AU774" i="20"/>
  <c r="AU775" i="20"/>
  <c r="AU776" i="20"/>
  <c r="AU777" i="20"/>
  <c r="AU778" i="20"/>
  <c r="AU779" i="20"/>
  <c r="AU780" i="20"/>
  <c r="AU781" i="20"/>
  <c r="AU782" i="20"/>
  <c r="AU783" i="20"/>
  <c r="AU784" i="20"/>
  <c r="AU785" i="20"/>
  <c r="AU786" i="20"/>
  <c r="AU787" i="20"/>
  <c r="AU788" i="20"/>
  <c r="AU789" i="20"/>
  <c r="AU790" i="20"/>
  <c r="AU791" i="20"/>
  <c r="AU792" i="20"/>
  <c r="AU793" i="20"/>
  <c r="AU794" i="20"/>
  <c r="AU795" i="20"/>
  <c r="AU796" i="20"/>
  <c r="AU797" i="20"/>
  <c r="AU798" i="20"/>
  <c r="AU799" i="20"/>
  <c r="AU800" i="20"/>
  <c r="AU801" i="20"/>
  <c r="AU802" i="20"/>
  <c r="AU803" i="20"/>
  <c r="AU804" i="20"/>
  <c r="AU805" i="20"/>
  <c r="AU806" i="20"/>
  <c r="AU807" i="20"/>
  <c r="AU808" i="20"/>
  <c r="AU809" i="20"/>
  <c r="AU810" i="20"/>
  <c r="AU811" i="20"/>
  <c r="AU812" i="20"/>
  <c r="AU813" i="20"/>
  <c r="AU814" i="20"/>
  <c r="AU815" i="20"/>
  <c r="AU816" i="20"/>
  <c r="AU817" i="20"/>
  <c r="AU818" i="20"/>
  <c r="AU819" i="20"/>
  <c r="AU820" i="20"/>
  <c r="AU821" i="20"/>
  <c r="AU822" i="20"/>
  <c r="AU823" i="20"/>
  <c r="AU824" i="20"/>
  <c r="AU825" i="20"/>
  <c r="AU826" i="20"/>
  <c r="AU827" i="20"/>
  <c r="AU828" i="20"/>
  <c r="AU829" i="20"/>
  <c r="AU830" i="20"/>
  <c r="AU831" i="20"/>
  <c r="AU832" i="20"/>
  <c r="AU833" i="20"/>
  <c r="AU834" i="20"/>
  <c r="AU835" i="20"/>
  <c r="AU836" i="20"/>
  <c r="AU837" i="20"/>
  <c r="AU838" i="20"/>
  <c r="AU839" i="20"/>
  <c r="AU840" i="20"/>
  <c r="AU841" i="20"/>
  <c r="AU842" i="20"/>
  <c r="AU843" i="20"/>
  <c r="AU844" i="20"/>
  <c r="AU845" i="20"/>
  <c r="AU846" i="20"/>
  <c r="AU847" i="20"/>
  <c r="AU848" i="20"/>
  <c r="AU849" i="20"/>
  <c r="AU850" i="20"/>
  <c r="AU851" i="20"/>
  <c r="AU852" i="20"/>
  <c r="AU853" i="20"/>
  <c r="AU854" i="20"/>
  <c r="AU855" i="20"/>
  <c r="AU856" i="20"/>
  <c r="AU857" i="20"/>
  <c r="AU858" i="20"/>
  <c r="AU859" i="20"/>
  <c r="AU860" i="20"/>
  <c r="AU861" i="20"/>
  <c r="AU862" i="20"/>
  <c r="AU863" i="20"/>
  <c r="AU864" i="20"/>
  <c r="AU865" i="20"/>
  <c r="AU866" i="20"/>
  <c r="AU867" i="20"/>
  <c r="AU868" i="20"/>
  <c r="AU869" i="20"/>
  <c r="AU870" i="20"/>
  <c r="AU871" i="20"/>
  <c r="AU872" i="20"/>
  <c r="AU873" i="20"/>
  <c r="AU874" i="20"/>
  <c r="AU875" i="20"/>
  <c r="AU876" i="20"/>
  <c r="AU877" i="20"/>
  <c r="AU878" i="20"/>
  <c r="AU879" i="20"/>
  <c r="AU880" i="20"/>
  <c r="AU881" i="20"/>
  <c r="AU882" i="20"/>
  <c r="AU883" i="20"/>
  <c r="AU884" i="20"/>
  <c r="AU885" i="20"/>
  <c r="AU886" i="20"/>
  <c r="AU887" i="20"/>
  <c r="AU888" i="20"/>
  <c r="AU889" i="20"/>
  <c r="AU890" i="20"/>
  <c r="AU891" i="20"/>
  <c r="AU892" i="20"/>
  <c r="AU893" i="20"/>
  <c r="AU894" i="20"/>
  <c r="AU895" i="20"/>
  <c r="AU896" i="20"/>
  <c r="AU897" i="20"/>
  <c r="AU898" i="20"/>
  <c r="AU899" i="20"/>
  <c r="AU900" i="20"/>
  <c r="AU901" i="20"/>
  <c r="AU902" i="20"/>
  <c r="AU903" i="20"/>
  <c r="AU904" i="20"/>
  <c r="AU905" i="20"/>
  <c r="AU906" i="20"/>
  <c r="AU907" i="20"/>
  <c r="AU908" i="20"/>
  <c r="AU909" i="20"/>
  <c r="AU910" i="20"/>
  <c r="AU911" i="20"/>
  <c r="AU912" i="20"/>
  <c r="AU913" i="20"/>
  <c r="AU914" i="20"/>
  <c r="AU915" i="20"/>
  <c r="AU916" i="20"/>
  <c r="AU917" i="20"/>
  <c r="AU918" i="20"/>
  <c r="AU919" i="20"/>
  <c r="AU920" i="20"/>
  <c r="AU921" i="20"/>
  <c r="AU922" i="20"/>
  <c r="AU923" i="20"/>
  <c r="AU924" i="20"/>
  <c r="AU925" i="20"/>
  <c r="AU926" i="20"/>
  <c r="AU927" i="20"/>
  <c r="AU928" i="20"/>
  <c r="AU929" i="20"/>
  <c r="AU930" i="20"/>
  <c r="AU931" i="20"/>
  <c r="AU932" i="20"/>
  <c r="AU933" i="20"/>
  <c r="AU934" i="20"/>
  <c r="AU935" i="20"/>
  <c r="AU936" i="20"/>
  <c r="AU937" i="20"/>
  <c r="AU938" i="20"/>
  <c r="AU939" i="20"/>
  <c r="AU940" i="20"/>
  <c r="AU941" i="20"/>
  <c r="AU942" i="20"/>
  <c r="AU943" i="20"/>
  <c r="AU944" i="20"/>
  <c r="AU945" i="20"/>
  <c r="AU946" i="20"/>
  <c r="AU947" i="20"/>
  <c r="AU948" i="20"/>
  <c r="AU949" i="20"/>
  <c r="AU950" i="20"/>
  <c r="AU951" i="20"/>
  <c r="AU952" i="20"/>
  <c r="AU953" i="20"/>
  <c r="AU954" i="20"/>
  <c r="AU955" i="20"/>
  <c r="AU956" i="20"/>
  <c r="AU957" i="20"/>
  <c r="AU958" i="20"/>
  <c r="AU959" i="20"/>
  <c r="AU960" i="20"/>
  <c r="AU961" i="20"/>
  <c r="AU962" i="20"/>
  <c r="AU963" i="20"/>
  <c r="AU964" i="20"/>
  <c r="AU965" i="20"/>
  <c r="AU966" i="20"/>
  <c r="AU967" i="20"/>
  <c r="AU968" i="20"/>
  <c r="AU969" i="20"/>
  <c r="AU970" i="20"/>
  <c r="AU971" i="20"/>
  <c r="AU972" i="20"/>
  <c r="AU973" i="20"/>
  <c r="AU974" i="20"/>
  <c r="AU975" i="20"/>
  <c r="AU976" i="20"/>
  <c r="AU977" i="20"/>
  <c r="AU978" i="20"/>
  <c r="AU979" i="20"/>
  <c r="AU980" i="20"/>
  <c r="AU981" i="20"/>
  <c r="AU982" i="20"/>
  <c r="AU983" i="20"/>
  <c r="AU984" i="20"/>
  <c r="AU985" i="20"/>
  <c r="AU986" i="20"/>
  <c r="AU987" i="20"/>
  <c r="AU988" i="20"/>
  <c r="AU989" i="20"/>
  <c r="AU990" i="20"/>
  <c r="AU991" i="20"/>
  <c r="AU992" i="20"/>
  <c r="AU993" i="20"/>
  <c r="AU994" i="20"/>
  <c r="AU995" i="20"/>
  <c r="AU996" i="20"/>
  <c r="AU997" i="20"/>
  <c r="AU998" i="20"/>
  <c r="AU999" i="20"/>
  <c r="AU1000" i="20"/>
  <c r="AU1001" i="20"/>
  <c r="AU1002" i="20"/>
  <c r="AU1003" i="20"/>
  <c r="AU1004" i="20"/>
  <c r="AU1005" i="20"/>
  <c r="AU1006" i="20"/>
  <c r="AU1007" i="20"/>
  <c r="AU1008" i="20"/>
  <c r="AU1009" i="20"/>
  <c r="AU1010" i="20"/>
  <c r="AU1011" i="20"/>
  <c r="AU1012" i="20"/>
  <c r="AU1013" i="20"/>
  <c r="AU1014" i="20"/>
  <c r="AU1015" i="20"/>
  <c r="AU1016" i="20"/>
  <c r="AU1017" i="20"/>
  <c r="AU1018" i="20"/>
  <c r="AU1019" i="20"/>
  <c r="AU1020" i="20"/>
  <c r="AU1021" i="20"/>
  <c r="AU1022" i="20"/>
  <c r="AU1023" i="20"/>
  <c r="AU1024" i="20"/>
  <c r="AU1025" i="20"/>
  <c r="AU1026" i="20"/>
  <c r="AU1027" i="20"/>
  <c r="AU1028" i="20"/>
  <c r="AU1029" i="20"/>
  <c r="AU1030" i="20"/>
  <c r="AU1031" i="20"/>
  <c r="AU1032" i="20"/>
  <c r="AU1033" i="20"/>
  <c r="AU1034" i="20"/>
  <c r="AU1035" i="20"/>
  <c r="AU1036" i="20"/>
  <c r="AU1037" i="20"/>
  <c r="AU1038" i="20"/>
  <c r="AU1039" i="20"/>
  <c r="AU1040" i="20"/>
  <c r="AU1041" i="20"/>
  <c r="AU1042" i="20"/>
  <c r="AU1043" i="20"/>
  <c r="AU1044" i="20"/>
  <c r="AU1045" i="20"/>
  <c r="AU1046" i="20"/>
  <c r="AU1047" i="20"/>
  <c r="AU1048" i="20"/>
  <c r="AU1049" i="20"/>
  <c r="AU1050" i="20"/>
  <c r="AU1051" i="20"/>
  <c r="AU1052" i="20"/>
  <c r="AU1053" i="20"/>
  <c r="AU1054" i="20"/>
  <c r="AU1055" i="20"/>
  <c r="AU1056" i="20"/>
  <c r="AU1057" i="20"/>
  <c r="AU1058" i="20"/>
  <c r="AU1059" i="20"/>
  <c r="AU1060" i="20"/>
  <c r="AU1061" i="20"/>
  <c r="AU1062" i="20"/>
  <c r="AU1063" i="20"/>
  <c r="AU1064" i="20"/>
  <c r="AU1065" i="20"/>
  <c r="AU1066" i="20"/>
  <c r="AU1067" i="20"/>
  <c r="AU1068" i="20"/>
  <c r="AU1069" i="20"/>
  <c r="AU1070" i="20"/>
  <c r="AU1071" i="20"/>
  <c r="AU1072" i="20"/>
  <c r="AU1073" i="20"/>
  <c r="AU1074" i="20"/>
  <c r="AU1075" i="20"/>
  <c r="AU1076" i="20"/>
  <c r="AU1077" i="20"/>
  <c r="AU1078" i="20"/>
  <c r="AU1079" i="20"/>
  <c r="AU1080" i="20"/>
  <c r="AU1081" i="20"/>
  <c r="AU1082" i="20"/>
  <c r="AU1083" i="20"/>
  <c r="AU1084" i="20"/>
  <c r="AU1085" i="20"/>
  <c r="AU1086" i="20"/>
  <c r="AU1087" i="20"/>
  <c r="AU1088" i="20"/>
  <c r="AU1089" i="20"/>
  <c r="AU1090" i="20"/>
  <c r="AU1091" i="20"/>
  <c r="AU1092" i="20"/>
  <c r="AU1093" i="20"/>
  <c r="AU1094" i="20"/>
  <c r="AU1095" i="20"/>
  <c r="AU1096" i="20"/>
  <c r="AU1097" i="20"/>
  <c r="AU1098" i="20"/>
  <c r="AU1099" i="20"/>
  <c r="AU1100" i="20"/>
  <c r="AU1101" i="20"/>
  <c r="AU1102" i="20"/>
  <c r="AU1103" i="20"/>
  <c r="AU1104" i="20"/>
  <c r="AU1105" i="20"/>
  <c r="AU1106" i="20"/>
  <c r="AU1107" i="20"/>
  <c r="AU1108" i="20"/>
  <c r="AU1109" i="20"/>
  <c r="AU1110" i="20"/>
  <c r="AU1111" i="20"/>
  <c r="AU1112" i="20"/>
  <c r="AU1113" i="20"/>
  <c r="AU1114" i="20"/>
  <c r="AU1115" i="20"/>
  <c r="AU1116" i="20"/>
  <c r="AU1117" i="20"/>
  <c r="AU1118" i="20"/>
  <c r="AU1119" i="20"/>
  <c r="AU1120" i="20"/>
  <c r="AU1121" i="20"/>
  <c r="AU1122" i="20"/>
  <c r="AU1123" i="20"/>
  <c r="AU1124" i="20"/>
  <c r="AU1125" i="20"/>
  <c r="AU1126" i="20"/>
  <c r="AU1127" i="20"/>
  <c r="AU1128" i="20"/>
  <c r="AU1129" i="20"/>
  <c r="AU1130" i="20"/>
  <c r="AU1131" i="20"/>
  <c r="AU1132" i="20"/>
  <c r="AU1133" i="20"/>
  <c r="AU1134" i="20"/>
  <c r="AU1135" i="20"/>
  <c r="AU1136" i="20"/>
  <c r="AU1137" i="20"/>
  <c r="AU1138" i="20"/>
  <c r="AU1139" i="20"/>
  <c r="AU1140" i="20"/>
  <c r="AU1141" i="20"/>
  <c r="AU1142" i="20"/>
  <c r="AU1143" i="20"/>
  <c r="AU1144" i="20"/>
  <c r="AU1145" i="20"/>
  <c r="AU1146" i="20"/>
  <c r="AU1147" i="20"/>
  <c r="AU1148" i="20"/>
  <c r="AU1149" i="20"/>
  <c r="AU1150" i="20"/>
  <c r="AU1151" i="20"/>
  <c r="AU1152" i="20"/>
  <c r="AU1153" i="20"/>
  <c r="AU1154" i="20"/>
  <c r="AU1155" i="20"/>
  <c r="AU1156" i="20"/>
  <c r="AU1157" i="20"/>
  <c r="AU1158" i="20"/>
  <c r="AQ34" i="7"/>
  <c r="AQ35" i="7"/>
  <c r="AQ33" i="7"/>
  <c r="AQ27" i="7"/>
  <c r="AQ28" i="7"/>
  <c r="AQ29" i="7"/>
  <c r="AQ30" i="7"/>
  <c r="AQ31" i="7"/>
  <c r="AQ26" i="7"/>
  <c r="AQ32" i="7"/>
  <c r="AQ36" i="7"/>
  <c r="L2" i="24"/>
  <c r="L3" i="24"/>
  <c r="L4" i="24"/>
  <c r="L5" i="24"/>
  <c r="L6" i="24"/>
  <c r="L7" i="24"/>
  <c r="L8" i="24"/>
  <c r="L9" i="24"/>
  <c r="L10" i="24"/>
  <c r="L11" i="24"/>
  <c r="L12" i="24"/>
  <c r="L13" i="24"/>
  <c r="L14" i="24"/>
  <c r="L15" i="24"/>
  <c r="L16" i="24"/>
  <c r="L17" i="24"/>
  <c r="L18" i="24"/>
  <c r="L19" i="24"/>
  <c r="L20" i="24"/>
  <c r="L21" i="24"/>
  <c r="L22" i="24"/>
  <c r="L23" i="24"/>
  <c r="L24" i="24"/>
  <c r="L25" i="24"/>
  <c r="L26" i="24"/>
  <c r="L27" i="24"/>
  <c r="L28" i="24"/>
  <c r="L29" i="24"/>
  <c r="L30" i="24"/>
  <c r="L31" i="24"/>
  <c r="L32" i="24"/>
  <c r="L33" i="24"/>
  <c r="L34" i="24"/>
  <c r="L35" i="24"/>
  <c r="L36" i="24"/>
  <c r="L37" i="24"/>
  <c r="L38" i="24"/>
  <c r="L39" i="24"/>
  <c r="L40" i="24"/>
  <c r="L41" i="24"/>
  <c r="L42" i="24"/>
  <c r="L43" i="24"/>
  <c r="L44" i="24"/>
  <c r="L45" i="24"/>
  <c r="L46"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77" i="24"/>
  <c r="L78" i="24"/>
  <c r="L79" i="24"/>
  <c r="L80" i="24"/>
  <c r="L81" i="24"/>
  <c r="L82" i="24"/>
  <c r="L83" i="24"/>
  <c r="L84" i="24"/>
  <c r="L85" i="24"/>
  <c r="L86" i="24"/>
  <c r="L87" i="24"/>
  <c r="L88" i="24"/>
  <c r="L89" i="24"/>
  <c r="L90" i="24"/>
  <c r="L91" i="24"/>
  <c r="L92" i="24"/>
  <c r="L93" i="24"/>
  <c r="L94" i="24"/>
  <c r="L95" i="24"/>
  <c r="L96" i="24"/>
  <c r="L97" i="24"/>
  <c r="L98" i="24"/>
  <c r="L99" i="24"/>
  <c r="L100" i="24"/>
  <c r="L101" i="24"/>
  <c r="L102" i="24"/>
  <c r="L103" i="24"/>
  <c r="L104" i="24"/>
  <c r="L105" i="24"/>
  <c r="L106" i="24"/>
  <c r="L107" i="24"/>
  <c r="L108" i="24"/>
  <c r="L109" i="24"/>
  <c r="L110" i="24"/>
  <c r="L111" i="24"/>
  <c r="L112" i="24"/>
  <c r="L113" i="24"/>
  <c r="L114" i="24"/>
  <c r="L115" i="24"/>
  <c r="L116" i="24"/>
  <c r="L117"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8" i="24"/>
  <c r="L149" i="24"/>
  <c r="L150" i="24"/>
  <c r="L151" i="24"/>
  <c r="L152" i="24"/>
  <c r="L153" i="24"/>
  <c r="L154" i="24"/>
  <c r="L155" i="24"/>
  <c r="L156" i="24"/>
  <c r="L157" i="24"/>
  <c r="L158" i="24"/>
  <c r="L159" i="24"/>
  <c r="L160" i="24"/>
  <c r="L161" i="24"/>
  <c r="L162" i="24"/>
  <c r="L163" i="24"/>
  <c r="L164" i="24"/>
  <c r="L165" i="24"/>
  <c r="L166" i="24"/>
  <c r="L167" i="24"/>
  <c r="L168" i="24"/>
  <c r="L169" i="24"/>
  <c r="L170" i="24"/>
  <c r="L171" i="24"/>
  <c r="L172" i="24"/>
  <c r="L173" i="24"/>
  <c r="L174" i="24"/>
  <c r="L175" i="24"/>
  <c r="L176" i="24"/>
  <c r="L177" i="24"/>
  <c r="L178" i="24"/>
  <c r="L179" i="24"/>
  <c r="L180"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205" i="24"/>
  <c r="L206" i="24"/>
  <c r="L207" i="24"/>
  <c r="L208" i="24"/>
  <c r="L209" i="24"/>
  <c r="L210" i="24"/>
  <c r="L211" i="24"/>
  <c r="L212" i="24"/>
  <c r="L213" i="24"/>
  <c r="L214" i="24"/>
  <c r="L215" i="24"/>
  <c r="L216" i="24"/>
  <c r="L217" i="24"/>
  <c r="L218" i="24"/>
  <c r="L219" i="24"/>
  <c r="L220" i="24"/>
  <c r="L221" i="24"/>
  <c r="L222" i="24"/>
  <c r="L223" i="24"/>
  <c r="AQ37" i="7"/>
  <c r="AQ39" i="7"/>
  <c r="AR39" i="11"/>
  <c r="AR37" i="11"/>
  <c r="AR36" i="11"/>
  <c r="AR35" i="11"/>
  <c r="AR34" i="11"/>
  <c r="AR33" i="11"/>
  <c r="AR32" i="11"/>
  <c r="AR31" i="11"/>
  <c r="AR30" i="11"/>
  <c r="AR29" i="11"/>
  <c r="AR28" i="11"/>
  <c r="AR27" i="11"/>
  <c r="AR26" i="11"/>
  <c r="AR22" i="11"/>
  <c r="AR20" i="11"/>
  <c r="AR19" i="11"/>
  <c r="AR16" i="11"/>
  <c r="AR15" i="11"/>
  <c r="AR14" i="11"/>
  <c r="AR13" i="11"/>
  <c r="AR12" i="11"/>
  <c r="AR11" i="11"/>
  <c r="AR10" i="11"/>
  <c r="AR9" i="11"/>
  <c r="AR8" i="11"/>
  <c r="AR7" i="11"/>
  <c r="AR6" i="11"/>
  <c r="AR5" i="11"/>
  <c r="R27" i="32"/>
  <c r="R25" i="32"/>
  <c r="R23" i="32"/>
  <c r="AE51" i="7"/>
  <c r="AE52" i="7"/>
  <c r="AE50" i="7"/>
  <c r="AE44" i="7"/>
  <c r="AE45" i="7"/>
  <c r="AE46" i="7"/>
  <c r="AE47" i="7"/>
  <c r="AE48" i="7"/>
  <c r="AE43" i="7"/>
  <c r="AE49" i="7"/>
  <c r="AE53" i="7"/>
  <c r="AE56" i="7"/>
  <c r="AE77" i="7"/>
  <c r="AE71" i="7"/>
  <c r="AE70" i="7"/>
  <c r="AE69" i="7"/>
  <c r="AE68" i="7"/>
  <c r="AE67" i="7"/>
  <c r="AE66" i="7"/>
  <c r="AE65" i="7"/>
  <c r="AE64" i="7"/>
  <c r="AE63" i="7"/>
  <c r="AE62" i="7"/>
  <c r="AE61" i="7"/>
  <c r="AE60" i="7"/>
  <c r="AI469" i="20"/>
  <c r="AI470" i="20"/>
  <c r="AI471" i="20"/>
  <c r="AI472" i="20"/>
  <c r="AI2" i="20"/>
  <c r="AI3" i="20"/>
  <c r="AI4" i="20"/>
  <c r="AI5" i="20"/>
  <c r="AI6" i="20"/>
  <c r="AI7" i="20"/>
  <c r="AI8" i="20"/>
  <c r="AI9" i="20"/>
  <c r="AI10" i="20"/>
  <c r="AI11" i="20"/>
  <c r="AI12" i="20"/>
  <c r="AI13" i="20"/>
  <c r="AI14" i="20"/>
  <c r="AI15" i="20"/>
  <c r="AI16" i="20"/>
  <c r="AI17" i="20"/>
  <c r="AI18" i="20"/>
  <c r="AI19" i="20"/>
  <c r="AI20" i="20"/>
  <c r="AI21" i="20"/>
  <c r="AI22" i="20"/>
  <c r="AI23" i="20"/>
  <c r="AI24" i="20"/>
  <c r="AI25" i="20"/>
  <c r="AI26" i="20"/>
  <c r="AI27" i="20"/>
  <c r="AI28" i="20"/>
  <c r="AI29" i="20"/>
  <c r="AI30" i="20"/>
  <c r="AI31" i="20"/>
  <c r="AI32" i="20"/>
  <c r="AI33" i="20"/>
  <c r="AI34" i="20"/>
  <c r="AI35" i="20"/>
  <c r="AI36" i="20"/>
  <c r="AI37" i="20"/>
  <c r="AI38" i="20"/>
  <c r="AI39" i="20"/>
  <c r="AI40" i="20"/>
  <c r="AI41" i="20"/>
  <c r="AI42" i="20"/>
  <c r="AI43" i="20"/>
  <c r="AI44" i="20"/>
  <c r="AI45" i="20"/>
  <c r="AI46" i="20"/>
  <c r="AI47" i="20"/>
  <c r="AI48" i="20"/>
  <c r="AI49" i="20"/>
  <c r="AI50" i="20"/>
  <c r="AI51" i="20"/>
  <c r="AI52" i="20"/>
  <c r="AI53" i="20"/>
  <c r="AI54" i="20"/>
  <c r="AI55" i="20"/>
  <c r="AI56" i="20"/>
  <c r="AI57" i="20"/>
  <c r="AI58" i="20"/>
  <c r="AI59" i="20"/>
  <c r="AI60" i="20"/>
  <c r="AI61" i="20"/>
  <c r="AI62" i="20"/>
  <c r="AI63" i="20"/>
  <c r="AI64" i="20"/>
  <c r="AI65" i="20"/>
  <c r="AI66" i="20"/>
  <c r="AI67" i="20"/>
  <c r="AI68" i="20"/>
  <c r="AI69" i="20"/>
  <c r="AI70" i="20"/>
  <c r="AI71" i="20"/>
  <c r="AI72" i="20"/>
  <c r="AI73" i="20"/>
  <c r="AI74" i="20"/>
  <c r="AI75" i="20"/>
  <c r="AI76" i="20"/>
  <c r="AI77" i="20"/>
  <c r="AI78" i="20"/>
  <c r="AI79" i="20"/>
  <c r="AI80" i="20"/>
  <c r="AI81" i="20"/>
  <c r="AI82" i="20"/>
  <c r="AI83" i="20"/>
  <c r="AI84" i="20"/>
  <c r="AI85" i="20"/>
  <c r="AI86" i="20"/>
  <c r="AI87" i="20"/>
  <c r="AI88" i="20"/>
  <c r="AI89" i="20"/>
  <c r="AI90" i="20"/>
  <c r="AI91" i="20"/>
  <c r="AI92" i="20"/>
  <c r="AI93" i="20"/>
  <c r="AI94" i="20"/>
  <c r="AI95" i="20"/>
  <c r="AI96" i="20"/>
  <c r="AI97" i="20"/>
  <c r="AI98" i="20"/>
  <c r="AI99" i="20"/>
  <c r="AI100" i="20"/>
  <c r="AI101" i="20"/>
  <c r="AI102" i="20"/>
  <c r="AI103" i="20"/>
  <c r="AI104" i="20"/>
  <c r="AI105" i="20"/>
  <c r="AI106" i="20"/>
  <c r="AI107" i="20"/>
  <c r="AI108" i="20"/>
  <c r="AI109" i="20"/>
  <c r="AI110" i="20"/>
  <c r="AI111" i="20"/>
  <c r="AI112" i="20"/>
  <c r="AI113" i="20"/>
  <c r="AI114" i="20"/>
  <c r="AI115" i="20"/>
  <c r="AI116" i="20"/>
  <c r="AI117" i="20"/>
  <c r="AI118" i="20"/>
  <c r="AI119" i="20"/>
  <c r="AI120" i="20"/>
  <c r="AI121" i="20"/>
  <c r="AI122" i="20"/>
  <c r="AI123" i="20"/>
  <c r="AI124" i="20"/>
  <c r="AI125" i="20"/>
  <c r="AI126" i="20"/>
  <c r="AI127" i="20"/>
  <c r="AI128" i="20"/>
  <c r="AI129" i="20"/>
  <c r="AI130" i="20"/>
  <c r="AI131" i="20"/>
  <c r="AI132" i="20"/>
  <c r="AI133" i="20"/>
  <c r="AI134" i="20"/>
  <c r="AI135" i="20"/>
  <c r="AI136" i="20"/>
  <c r="AI137" i="20"/>
  <c r="AI138" i="20"/>
  <c r="AI139" i="20"/>
  <c r="AI140" i="20"/>
  <c r="AI141" i="20"/>
  <c r="AI142" i="20"/>
  <c r="AI143" i="20"/>
  <c r="AI144" i="20"/>
  <c r="AI145" i="20"/>
  <c r="AI146" i="20"/>
  <c r="AI147" i="20"/>
  <c r="AI148" i="20"/>
  <c r="AI149" i="20"/>
  <c r="AI150" i="20"/>
  <c r="AI151" i="20"/>
  <c r="AI152" i="20"/>
  <c r="AI153" i="20"/>
  <c r="AI154" i="20"/>
  <c r="AI155" i="20"/>
  <c r="AI156" i="20"/>
  <c r="AI157" i="20"/>
  <c r="AI158" i="20"/>
  <c r="AI159" i="20"/>
  <c r="AI160" i="20"/>
  <c r="AI161" i="20"/>
  <c r="AI162" i="20"/>
  <c r="AI163" i="20"/>
  <c r="AI164" i="20"/>
  <c r="AI165" i="20"/>
  <c r="AI166" i="20"/>
  <c r="AI167" i="20"/>
  <c r="AI168" i="20"/>
  <c r="AI169" i="20"/>
  <c r="AI170" i="20"/>
  <c r="AI171" i="20"/>
  <c r="AI172" i="20"/>
  <c r="AI173" i="20"/>
  <c r="AI174" i="20"/>
  <c r="AI175" i="20"/>
  <c r="AI176" i="20"/>
  <c r="AI177" i="20"/>
  <c r="AI178" i="20"/>
  <c r="AI179" i="20"/>
  <c r="AI180" i="20"/>
  <c r="AI181" i="20"/>
  <c r="AI182" i="20"/>
  <c r="AI183" i="20"/>
  <c r="AI184" i="20"/>
  <c r="AI185" i="20"/>
  <c r="AI186" i="20"/>
  <c r="AI187" i="20"/>
  <c r="AI188" i="20"/>
  <c r="AI189" i="20"/>
  <c r="AI190" i="20"/>
  <c r="AI191" i="20"/>
  <c r="AI192" i="20"/>
  <c r="AI193" i="20"/>
  <c r="AI194" i="20"/>
  <c r="AI195" i="20"/>
  <c r="AI196" i="20"/>
  <c r="AI197" i="20"/>
  <c r="AI198" i="20"/>
  <c r="AI199" i="20"/>
  <c r="AI200" i="20"/>
  <c r="AI201" i="20"/>
  <c r="AI202" i="20"/>
  <c r="AI203" i="20"/>
  <c r="AI204" i="20"/>
  <c r="AI205" i="20"/>
  <c r="AI206" i="20"/>
  <c r="AI207" i="20"/>
  <c r="AI208" i="20"/>
  <c r="AI209" i="20"/>
  <c r="AI210" i="20"/>
  <c r="AI211" i="20"/>
  <c r="AI212" i="20"/>
  <c r="AI213" i="20"/>
  <c r="AI214" i="20"/>
  <c r="AI215" i="20"/>
  <c r="AI216" i="20"/>
  <c r="AI217" i="20"/>
  <c r="AI218" i="20"/>
  <c r="AI219" i="20"/>
  <c r="AI220" i="20"/>
  <c r="AI221" i="20"/>
  <c r="AI222" i="20"/>
  <c r="AI223" i="20"/>
  <c r="AI224" i="20"/>
  <c r="AI225" i="20"/>
  <c r="AI226" i="20"/>
  <c r="AI227" i="20"/>
  <c r="AI228" i="20"/>
  <c r="AI229" i="20"/>
  <c r="AI230" i="20"/>
  <c r="AI231" i="20"/>
  <c r="AI232" i="20"/>
  <c r="AI233" i="20"/>
  <c r="AI234" i="20"/>
  <c r="AI235" i="20"/>
  <c r="AI236" i="20"/>
  <c r="AI237" i="20"/>
  <c r="AI238" i="20"/>
  <c r="AI239" i="20"/>
  <c r="AI240" i="20"/>
  <c r="AI241" i="20"/>
  <c r="AI242" i="20"/>
  <c r="AI243" i="20"/>
  <c r="AI244" i="20"/>
  <c r="AI245" i="20"/>
  <c r="AI246" i="20"/>
  <c r="AI247" i="20"/>
  <c r="AI248" i="20"/>
  <c r="AI249" i="20"/>
  <c r="AI250" i="20"/>
  <c r="AI251" i="20"/>
  <c r="AI252" i="20"/>
  <c r="AI253" i="20"/>
  <c r="AI254" i="20"/>
  <c r="AI255" i="20"/>
  <c r="AI256" i="20"/>
  <c r="AI257" i="20"/>
  <c r="AI258" i="20"/>
  <c r="AI259" i="20"/>
  <c r="AI260" i="20"/>
  <c r="AI261" i="20"/>
  <c r="AI262" i="20"/>
  <c r="AI263" i="20"/>
  <c r="AI264" i="20"/>
  <c r="AI265" i="20"/>
  <c r="AI266" i="20"/>
  <c r="AI267" i="20"/>
  <c r="AI268" i="20"/>
  <c r="AI269" i="20"/>
  <c r="AI270" i="20"/>
  <c r="AI271" i="20"/>
  <c r="AI272" i="20"/>
  <c r="AI273" i="20"/>
  <c r="AI274" i="20"/>
  <c r="AI275" i="20"/>
  <c r="AI276" i="20"/>
  <c r="AI277" i="20"/>
  <c r="AI278" i="20"/>
  <c r="AI279" i="20"/>
  <c r="AI280" i="20"/>
  <c r="AI281" i="20"/>
  <c r="AI282" i="20"/>
  <c r="AI283" i="20"/>
  <c r="AI284" i="20"/>
  <c r="AI285" i="20"/>
  <c r="AI286" i="20"/>
  <c r="AI287" i="20"/>
  <c r="AI288" i="20"/>
  <c r="AI289" i="20"/>
  <c r="AI290" i="20"/>
  <c r="AI291" i="20"/>
  <c r="AI292" i="20"/>
  <c r="AI293" i="20"/>
  <c r="AI294" i="20"/>
  <c r="AI295" i="20"/>
  <c r="AI296" i="20"/>
  <c r="AI297" i="20"/>
  <c r="AI298" i="20"/>
  <c r="AI299" i="20"/>
  <c r="AI300" i="20"/>
  <c r="AI301" i="20"/>
  <c r="AI302" i="20"/>
  <c r="AI303" i="20"/>
  <c r="AI304" i="20"/>
  <c r="AI305" i="20"/>
  <c r="AI306" i="20"/>
  <c r="AI307" i="20"/>
  <c r="AI308" i="20"/>
  <c r="AI309" i="20"/>
  <c r="AI310" i="20"/>
  <c r="AI311" i="20"/>
  <c r="AI312" i="20"/>
  <c r="AI313" i="20"/>
  <c r="AI314" i="20"/>
  <c r="AI315" i="20"/>
  <c r="AI316" i="20"/>
  <c r="AI317" i="20"/>
  <c r="AI318" i="20"/>
  <c r="AI319" i="20"/>
  <c r="AI320" i="20"/>
  <c r="AI321" i="20"/>
  <c r="AI322" i="20"/>
  <c r="AI323" i="20"/>
  <c r="AI324" i="20"/>
  <c r="AI325" i="20"/>
  <c r="AI326" i="20"/>
  <c r="AI327" i="20"/>
  <c r="AI328" i="20"/>
  <c r="AI329" i="20"/>
  <c r="AI330" i="20"/>
  <c r="AI331" i="20"/>
  <c r="AI332" i="20"/>
  <c r="AI333" i="20"/>
  <c r="AI334" i="20"/>
  <c r="AI335" i="20"/>
  <c r="AI336" i="20"/>
  <c r="AI337" i="20"/>
  <c r="AI338" i="20"/>
  <c r="AI339" i="20"/>
  <c r="AI340" i="20"/>
  <c r="AI341" i="20"/>
  <c r="AI342" i="20"/>
  <c r="AI343" i="20"/>
  <c r="AI344" i="20"/>
  <c r="AI345" i="20"/>
  <c r="AI346" i="20"/>
  <c r="AI347" i="20"/>
  <c r="AI348" i="20"/>
  <c r="AI349" i="20"/>
  <c r="AI350" i="20"/>
  <c r="AI351" i="20"/>
  <c r="AI352" i="20"/>
  <c r="AI353" i="20"/>
  <c r="AI354" i="20"/>
  <c r="AI355" i="20"/>
  <c r="AI356" i="20"/>
  <c r="AI357" i="20"/>
  <c r="AI358" i="20"/>
  <c r="AI359" i="20"/>
  <c r="AI360" i="20"/>
  <c r="AI361" i="20"/>
  <c r="AI362" i="20"/>
  <c r="AI363" i="20"/>
  <c r="AI364" i="20"/>
  <c r="AI365" i="20"/>
  <c r="AI366" i="20"/>
  <c r="AI367" i="20"/>
  <c r="AI368" i="20"/>
  <c r="AI369" i="20"/>
  <c r="AI370" i="20"/>
  <c r="AI371" i="20"/>
  <c r="AI372" i="20"/>
  <c r="AI373" i="20"/>
  <c r="AI374" i="20"/>
  <c r="AI375" i="20"/>
  <c r="AI376" i="20"/>
  <c r="AI377" i="20"/>
  <c r="AI378" i="20"/>
  <c r="AI379" i="20"/>
  <c r="AI380" i="20"/>
  <c r="AI381" i="20"/>
  <c r="AI382" i="20"/>
  <c r="AI383" i="20"/>
  <c r="AI384" i="20"/>
  <c r="AI385" i="20"/>
  <c r="AI386" i="20"/>
  <c r="AI387" i="20"/>
  <c r="AI388" i="20"/>
  <c r="AI389" i="20"/>
  <c r="AI390" i="20"/>
  <c r="AI391" i="20"/>
  <c r="AI392" i="20"/>
  <c r="AI393" i="20"/>
  <c r="AI394" i="20"/>
  <c r="AI395" i="20"/>
  <c r="AI396" i="20"/>
  <c r="AI397" i="20"/>
  <c r="AI398" i="20"/>
  <c r="AI399" i="20"/>
  <c r="AI400" i="20"/>
  <c r="AI401" i="20"/>
  <c r="AI402" i="20"/>
  <c r="AI403" i="20"/>
  <c r="AI404" i="20"/>
  <c r="AI405" i="20"/>
  <c r="AI406" i="20"/>
  <c r="AI407" i="20"/>
  <c r="AI408" i="20"/>
  <c r="AI409" i="20"/>
  <c r="AI410" i="20"/>
  <c r="AI411" i="20"/>
  <c r="AI412" i="20"/>
  <c r="AI413" i="20"/>
  <c r="AI414" i="20"/>
  <c r="AI415" i="20"/>
  <c r="AI416" i="20"/>
  <c r="AI417" i="20"/>
  <c r="AI418" i="20"/>
  <c r="AI419" i="20"/>
  <c r="AI420" i="20"/>
  <c r="AI421" i="20"/>
  <c r="AI422" i="20"/>
  <c r="AI423" i="20"/>
  <c r="AI424" i="20"/>
  <c r="AI425" i="20"/>
  <c r="AI426" i="20"/>
  <c r="AI427" i="20"/>
  <c r="AI428" i="20"/>
  <c r="AI429" i="20"/>
  <c r="AI430" i="20"/>
  <c r="AI431" i="20"/>
  <c r="AI432" i="20"/>
  <c r="AI433" i="20"/>
  <c r="AI434" i="20"/>
  <c r="AI435" i="20"/>
  <c r="AI436" i="20"/>
  <c r="AI437" i="20"/>
  <c r="AI438" i="20"/>
  <c r="AI439" i="20"/>
  <c r="AI440" i="20"/>
  <c r="AI441" i="20"/>
  <c r="AI442" i="20"/>
  <c r="AI443" i="20"/>
  <c r="AI444" i="20"/>
  <c r="AI445" i="20"/>
  <c r="AI446" i="20"/>
  <c r="AI447" i="20"/>
  <c r="AI448" i="20"/>
  <c r="AI449" i="20"/>
  <c r="AI450" i="20"/>
  <c r="AI451" i="20"/>
  <c r="AI452" i="20"/>
  <c r="AI453" i="20"/>
  <c r="AI454" i="20"/>
  <c r="AI455" i="20"/>
  <c r="AI456" i="20"/>
  <c r="AI457" i="20"/>
  <c r="AI458" i="20"/>
  <c r="AI459" i="20"/>
  <c r="AI460" i="20"/>
  <c r="AI461" i="20"/>
  <c r="AI462" i="20"/>
  <c r="AI463" i="20"/>
  <c r="AI464" i="20"/>
  <c r="AI465" i="20"/>
  <c r="AI466" i="20"/>
  <c r="AI467" i="20"/>
  <c r="AI468" i="20"/>
  <c r="AI473" i="20"/>
  <c r="AI474" i="20"/>
  <c r="AI475" i="20"/>
  <c r="AI476" i="20"/>
  <c r="AI477" i="20"/>
  <c r="AI478" i="20"/>
  <c r="AI479" i="20"/>
  <c r="AI480" i="20"/>
  <c r="AI481" i="20"/>
  <c r="AI482" i="20"/>
  <c r="AI483" i="20"/>
  <c r="AI484" i="20"/>
  <c r="AI485" i="20"/>
  <c r="AI486" i="20"/>
  <c r="AI487" i="20"/>
  <c r="AI488" i="20"/>
  <c r="AI489" i="20"/>
  <c r="AI490" i="20"/>
  <c r="AI491" i="20"/>
  <c r="AI492" i="20"/>
  <c r="AI493" i="20"/>
  <c r="AI494" i="20"/>
  <c r="AI495" i="20"/>
  <c r="AI496" i="20"/>
  <c r="AI497" i="20"/>
  <c r="AI498" i="20"/>
  <c r="AI499" i="20"/>
  <c r="AI500" i="20"/>
  <c r="AI501" i="20"/>
  <c r="AI502" i="20"/>
  <c r="AI503" i="20"/>
  <c r="AI504" i="20"/>
  <c r="AI505" i="20"/>
  <c r="AI506" i="20"/>
  <c r="AI507" i="20"/>
  <c r="AI508" i="20"/>
  <c r="AI509" i="20"/>
  <c r="AI510" i="20"/>
  <c r="AI511" i="20"/>
  <c r="AI512" i="20"/>
  <c r="AI513" i="20"/>
  <c r="AI514" i="20"/>
  <c r="AI515" i="20"/>
  <c r="AI516" i="20"/>
  <c r="AI517" i="20"/>
  <c r="AI518" i="20"/>
  <c r="AI519" i="20"/>
  <c r="AI520" i="20"/>
  <c r="AI521" i="20"/>
  <c r="AI522" i="20"/>
  <c r="AI523" i="20"/>
  <c r="AI524" i="20"/>
  <c r="AI525" i="20"/>
  <c r="AI526" i="20"/>
  <c r="AI527" i="20"/>
  <c r="AI528" i="20"/>
  <c r="AI529" i="20"/>
  <c r="AI530" i="20"/>
  <c r="AI531" i="20"/>
  <c r="AI532" i="20"/>
  <c r="AI533" i="20"/>
  <c r="AI534" i="20"/>
  <c r="AI535" i="20"/>
  <c r="AI536" i="20"/>
  <c r="AI537" i="20"/>
  <c r="AI538" i="20"/>
  <c r="AI539" i="20"/>
  <c r="AI540" i="20"/>
  <c r="AI541" i="20"/>
  <c r="AI542" i="20"/>
  <c r="AI543" i="20"/>
  <c r="AI544" i="20"/>
  <c r="AI545" i="20"/>
  <c r="AI546" i="20"/>
  <c r="AI547" i="20"/>
  <c r="AI548" i="20"/>
  <c r="AI549" i="20"/>
  <c r="AI550" i="20"/>
  <c r="AI551" i="20"/>
  <c r="AI552" i="20"/>
  <c r="AI553" i="20"/>
  <c r="AI554" i="20"/>
  <c r="AI555" i="20"/>
  <c r="AI556" i="20"/>
  <c r="AI557" i="20"/>
  <c r="AI558" i="20"/>
  <c r="AI559" i="20"/>
  <c r="AI560" i="20"/>
  <c r="AI561" i="20"/>
  <c r="AI562" i="20"/>
  <c r="AI563" i="20"/>
  <c r="AI564" i="20"/>
  <c r="AI565" i="20"/>
  <c r="AI566" i="20"/>
  <c r="AI567" i="20"/>
  <c r="AI568" i="20"/>
  <c r="AI569" i="20"/>
  <c r="AI570" i="20"/>
  <c r="AI571" i="20"/>
  <c r="AI572" i="20"/>
  <c r="AI573" i="20"/>
  <c r="AI574" i="20"/>
  <c r="AI575" i="20"/>
  <c r="AI576" i="20"/>
  <c r="AI577" i="20"/>
  <c r="AI578" i="20"/>
  <c r="AI579" i="20"/>
  <c r="AI580" i="20"/>
  <c r="AI581" i="20"/>
  <c r="AI582" i="20"/>
  <c r="AI583" i="20"/>
  <c r="AI584" i="20"/>
  <c r="AI585" i="20"/>
  <c r="AI586" i="20"/>
  <c r="AI587" i="20"/>
  <c r="AI588" i="20"/>
  <c r="AI589" i="20"/>
  <c r="AI590" i="20"/>
  <c r="AI591" i="20"/>
  <c r="AI592" i="20"/>
  <c r="AI593" i="20"/>
  <c r="AI594" i="20"/>
  <c r="AI595" i="20"/>
  <c r="AI596" i="20"/>
  <c r="AI597" i="20"/>
  <c r="AI598" i="20"/>
  <c r="AI599" i="20"/>
  <c r="AI600" i="20"/>
  <c r="AI601" i="20"/>
  <c r="AI602" i="20"/>
  <c r="AI603" i="20"/>
  <c r="AI604" i="20"/>
  <c r="AI605" i="20"/>
  <c r="AI606" i="20"/>
  <c r="AI607" i="20"/>
  <c r="AI608" i="20"/>
  <c r="AI609" i="20"/>
  <c r="AI610" i="20"/>
  <c r="AI611" i="20"/>
  <c r="AI612" i="20"/>
  <c r="AI613" i="20"/>
  <c r="AI614" i="20"/>
  <c r="AI615" i="20"/>
  <c r="AI616" i="20"/>
  <c r="AI617" i="20"/>
  <c r="AI618" i="20"/>
  <c r="AI619" i="20"/>
  <c r="AI620" i="20"/>
  <c r="AI621" i="20"/>
  <c r="AI622" i="20"/>
  <c r="AI623" i="20"/>
  <c r="AI624" i="20"/>
  <c r="AI625" i="20"/>
  <c r="AI626" i="20"/>
  <c r="AI627" i="20"/>
  <c r="AI628" i="20"/>
  <c r="AI629" i="20"/>
  <c r="AI630" i="20"/>
  <c r="AI631" i="20"/>
  <c r="AI632" i="20"/>
  <c r="AI633" i="20"/>
  <c r="AI634" i="20"/>
  <c r="AI635" i="20"/>
  <c r="AI636" i="20"/>
  <c r="AI637" i="20"/>
  <c r="AI638" i="20"/>
  <c r="AI639" i="20"/>
  <c r="AI640" i="20"/>
  <c r="AI641" i="20"/>
  <c r="AI642" i="20"/>
  <c r="AI643" i="20"/>
  <c r="AI644" i="20"/>
  <c r="AI645" i="20"/>
  <c r="AI646" i="20"/>
  <c r="AI647" i="20"/>
  <c r="AI648" i="20"/>
  <c r="AI649" i="20"/>
  <c r="AI650" i="20"/>
  <c r="AI651" i="20"/>
  <c r="AI652" i="20"/>
  <c r="AI653" i="20"/>
  <c r="AI654" i="20"/>
  <c r="AI655" i="20"/>
  <c r="AI656" i="20"/>
  <c r="AI657" i="20"/>
  <c r="AI658" i="20"/>
  <c r="AI659" i="20"/>
  <c r="AI660" i="20"/>
  <c r="AI661" i="20"/>
  <c r="AI662" i="20"/>
  <c r="AI663" i="20"/>
  <c r="AI664" i="20"/>
  <c r="AI665" i="20"/>
  <c r="AI666" i="20"/>
  <c r="AI667" i="20"/>
  <c r="AI668" i="20"/>
  <c r="AI669" i="20"/>
  <c r="AI670" i="20"/>
  <c r="AI671" i="20"/>
  <c r="AI672" i="20"/>
  <c r="AI673" i="20"/>
  <c r="AI674" i="20"/>
  <c r="AI675" i="20"/>
  <c r="AI676" i="20"/>
  <c r="AI677" i="20"/>
  <c r="AI678" i="20"/>
  <c r="AI679" i="20"/>
  <c r="AI680" i="20"/>
  <c r="AI681" i="20"/>
  <c r="AI682" i="20"/>
  <c r="AI683" i="20"/>
  <c r="AI684" i="20"/>
  <c r="AI685" i="20"/>
  <c r="AI686" i="20"/>
  <c r="AI687" i="20"/>
  <c r="AI688" i="20"/>
  <c r="AI689" i="20"/>
  <c r="AI690" i="20"/>
  <c r="AI691" i="20"/>
  <c r="AI692" i="20"/>
  <c r="AI693" i="20"/>
  <c r="AI694" i="20"/>
  <c r="AI695" i="20"/>
  <c r="AI696" i="20"/>
  <c r="AI697" i="20"/>
  <c r="AI698" i="20"/>
  <c r="AI699" i="20"/>
  <c r="AI700" i="20"/>
  <c r="AI701" i="20"/>
  <c r="AI702" i="20"/>
  <c r="AI703" i="20"/>
  <c r="AI704" i="20"/>
  <c r="AI705" i="20"/>
  <c r="AI706" i="20"/>
  <c r="AI707" i="20"/>
  <c r="AI708" i="20"/>
  <c r="AI709" i="20"/>
  <c r="AI710" i="20"/>
  <c r="AI711" i="20"/>
  <c r="AI712" i="20"/>
  <c r="AI713" i="20"/>
  <c r="AI714" i="20"/>
  <c r="AI715" i="20"/>
  <c r="AI716" i="20"/>
  <c r="AI717" i="20"/>
  <c r="AI718" i="20"/>
  <c r="AI719" i="20"/>
  <c r="AI720" i="20"/>
  <c r="AI721" i="20"/>
  <c r="AI722" i="20"/>
  <c r="AI723" i="20"/>
  <c r="AI724" i="20"/>
  <c r="AI725" i="20"/>
  <c r="AI726" i="20"/>
  <c r="AI727" i="20"/>
  <c r="AI728" i="20"/>
  <c r="AI729" i="20"/>
  <c r="AI730" i="20"/>
  <c r="AI731" i="20"/>
  <c r="AI732" i="20"/>
  <c r="AI733" i="20"/>
  <c r="AI734" i="20"/>
  <c r="AI735" i="20"/>
  <c r="AI736" i="20"/>
  <c r="AI737" i="20"/>
  <c r="AI738" i="20"/>
  <c r="AI739" i="20"/>
  <c r="AI740" i="20"/>
  <c r="AI741" i="20"/>
  <c r="AI742" i="20"/>
  <c r="AI743" i="20"/>
  <c r="AI744" i="20"/>
  <c r="AI745" i="20"/>
  <c r="AI746" i="20"/>
  <c r="AI747" i="20"/>
  <c r="AI748" i="20"/>
  <c r="AI749" i="20"/>
  <c r="AI750" i="20"/>
  <c r="AI751" i="20"/>
  <c r="AI752" i="20"/>
  <c r="AI753" i="20"/>
  <c r="AI754" i="20"/>
  <c r="AI755" i="20"/>
  <c r="AI756" i="20"/>
  <c r="AI757" i="20"/>
  <c r="AI758" i="20"/>
  <c r="AI759" i="20"/>
  <c r="AI760" i="20"/>
  <c r="AI761" i="20"/>
  <c r="AI762" i="20"/>
  <c r="AI763" i="20"/>
  <c r="AI764" i="20"/>
  <c r="AI765" i="20"/>
  <c r="AI766" i="20"/>
  <c r="AI767" i="20"/>
  <c r="AI768" i="20"/>
  <c r="AI769" i="20"/>
  <c r="AI770" i="20"/>
  <c r="AI771" i="20"/>
  <c r="AI772" i="20"/>
  <c r="AI773" i="20"/>
  <c r="AI774" i="20"/>
  <c r="AI775" i="20"/>
  <c r="AI776" i="20"/>
  <c r="AI777" i="20"/>
  <c r="AI778" i="20"/>
  <c r="AI779" i="20"/>
  <c r="AI780" i="20"/>
  <c r="AI781" i="20"/>
  <c r="AI782" i="20"/>
  <c r="AI783" i="20"/>
  <c r="AI784" i="20"/>
  <c r="AI785" i="20"/>
  <c r="AI786" i="20"/>
  <c r="AI787" i="20"/>
  <c r="AI788" i="20"/>
  <c r="AI789" i="20"/>
  <c r="AI790" i="20"/>
  <c r="AI791" i="20"/>
  <c r="AI792" i="20"/>
  <c r="AI793" i="20"/>
  <c r="AI794" i="20"/>
  <c r="AI795" i="20"/>
  <c r="AI796" i="20"/>
  <c r="AI797" i="20"/>
  <c r="AI798" i="20"/>
  <c r="AI799" i="20"/>
  <c r="AI800" i="20"/>
  <c r="AI801" i="20"/>
  <c r="AI802" i="20"/>
  <c r="AI803" i="20"/>
  <c r="AI804" i="20"/>
  <c r="AI805" i="20"/>
  <c r="AI806" i="20"/>
  <c r="AI807" i="20"/>
  <c r="AI808" i="20"/>
  <c r="AI809" i="20"/>
  <c r="AI810" i="20"/>
  <c r="AI811" i="20"/>
  <c r="AI812" i="20"/>
  <c r="AI813" i="20"/>
  <c r="AI814" i="20"/>
  <c r="AI815" i="20"/>
  <c r="AI816" i="20"/>
  <c r="AI817" i="20"/>
  <c r="AI818" i="20"/>
  <c r="AI819" i="20"/>
  <c r="AI820" i="20"/>
  <c r="AI821" i="20"/>
  <c r="AI822" i="20"/>
  <c r="AI823" i="20"/>
  <c r="AI824" i="20"/>
  <c r="AI825" i="20"/>
  <c r="AI826" i="20"/>
  <c r="AI827" i="20"/>
  <c r="AI828" i="20"/>
  <c r="AI829" i="20"/>
  <c r="AI830" i="20"/>
  <c r="AI831" i="20"/>
  <c r="AI832" i="20"/>
  <c r="AI833" i="20"/>
  <c r="AI834" i="20"/>
  <c r="AI835" i="20"/>
  <c r="AI836" i="20"/>
  <c r="AI837" i="20"/>
  <c r="AI838" i="20"/>
  <c r="AI839" i="20"/>
  <c r="AI840" i="20"/>
  <c r="AI841" i="20"/>
  <c r="AI842" i="20"/>
  <c r="AI843" i="20"/>
  <c r="AI844" i="20"/>
  <c r="AI845" i="20"/>
  <c r="AI846" i="20"/>
  <c r="AI847" i="20"/>
  <c r="AI848" i="20"/>
  <c r="AI849" i="20"/>
  <c r="AI850" i="20"/>
  <c r="AI851" i="20"/>
  <c r="AI852" i="20"/>
  <c r="AI853" i="20"/>
  <c r="AI854" i="20"/>
  <c r="AI855" i="20"/>
  <c r="AI856" i="20"/>
  <c r="AI857" i="20"/>
  <c r="AI858" i="20"/>
  <c r="AI859" i="20"/>
  <c r="AI860" i="20"/>
  <c r="AI861" i="20"/>
  <c r="AI862" i="20"/>
  <c r="AI863" i="20"/>
  <c r="AI864" i="20"/>
  <c r="AI865" i="20"/>
  <c r="AI866" i="20"/>
  <c r="AI867" i="20"/>
  <c r="AI868" i="20"/>
  <c r="AI869" i="20"/>
  <c r="AI870" i="20"/>
  <c r="AI871" i="20"/>
  <c r="AI872" i="20"/>
  <c r="AI873" i="20"/>
  <c r="AI874" i="20"/>
  <c r="AI875" i="20"/>
  <c r="AI876" i="20"/>
  <c r="AI877" i="20"/>
  <c r="AI878" i="20"/>
  <c r="AI879" i="20"/>
  <c r="AI880" i="20"/>
  <c r="AI881" i="20"/>
  <c r="AI882" i="20"/>
  <c r="AI883" i="20"/>
  <c r="AI884" i="20"/>
  <c r="AI885" i="20"/>
  <c r="AI886" i="20"/>
  <c r="AI887" i="20"/>
  <c r="AI888" i="20"/>
  <c r="AI889" i="20"/>
  <c r="AI890" i="20"/>
  <c r="AI891" i="20"/>
  <c r="AI892" i="20"/>
  <c r="AI893" i="20"/>
  <c r="AI894" i="20"/>
  <c r="AI895" i="20"/>
  <c r="AI896" i="20"/>
  <c r="AI897" i="20"/>
  <c r="AI898" i="20"/>
  <c r="AI899" i="20"/>
  <c r="AI900" i="20"/>
  <c r="AI901" i="20"/>
  <c r="AI902" i="20"/>
  <c r="AI903" i="20"/>
  <c r="AI904" i="20"/>
  <c r="AI905" i="20"/>
  <c r="AI906" i="20"/>
  <c r="AI907" i="20"/>
  <c r="AI908" i="20"/>
  <c r="AI909" i="20"/>
  <c r="AI910" i="20"/>
  <c r="AI911" i="20"/>
  <c r="AI912" i="20"/>
  <c r="AI913" i="20"/>
  <c r="AI914" i="20"/>
  <c r="AI915" i="20"/>
  <c r="AI916" i="20"/>
  <c r="AI917" i="20"/>
  <c r="AI918" i="20"/>
  <c r="AI919" i="20"/>
  <c r="AI920" i="20"/>
  <c r="AI921" i="20"/>
  <c r="AI922" i="20"/>
  <c r="AI923" i="20"/>
  <c r="AI924" i="20"/>
  <c r="AI925" i="20"/>
  <c r="AI926" i="20"/>
  <c r="AI927" i="20"/>
  <c r="AI928" i="20"/>
  <c r="AI929" i="20"/>
  <c r="AI930" i="20"/>
  <c r="AI931" i="20"/>
  <c r="AI932" i="20"/>
  <c r="AI933" i="20"/>
  <c r="AI934" i="20"/>
  <c r="AI935" i="20"/>
  <c r="AI936" i="20"/>
  <c r="AI937" i="20"/>
  <c r="AI938" i="20"/>
  <c r="AI939" i="20"/>
  <c r="AI940" i="20"/>
  <c r="AI941" i="20"/>
  <c r="AI942" i="20"/>
  <c r="AI943" i="20"/>
  <c r="AI944" i="20"/>
  <c r="AI945" i="20"/>
  <c r="AI946" i="20"/>
  <c r="AI947" i="20"/>
  <c r="AI948" i="20"/>
  <c r="AI949" i="20"/>
  <c r="AI950" i="20"/>
  <c r="AI951" i="20"/>
  <c r="AI952" i="20"/>
  <c r="AI953" i="20"/>
  <c r="AI954" i="20"/>
  <c r="AI955" i="20"/>
  <c r="AI956" i="20"/>
  <c r="AI957" i="20"/>
  <c r="AI958" i="20"/>
  <c r="AI959" i="20"/>
  <c r="AI960" i="20"/>
  <c r="AI961" i="20"/>
  <c r="AI962" i="20"/>
  <c r="AI963" i="20"/>
  <c r="AI964" i="20"/>
  <c r="AI965" i="20"/>
  <c r="AI966" i="20"/>
  <c r="AI967" i="20"/>
  <c r="AI968" i="20"/>
  <c r="AI969" i="20"/>
  <c r="AI970" i="20"/>
  <c r="AI971" i="20"/>
  <c r="AI972" i="20"/>
  <c r="AI973" i="20"/>
  <c r="AI974" i="20"/>
  <c r="AI975" i="20"/>
  <c r="AI976" i="20"/>
  <c r="AI977" i="20"/>
  <c r="AI978" i="20"/>
  <c r="AI979" i="20"/>
  <c r="AI980" i="20"/>
  <c r="AI981" i="20"/>
  <c r="AI982" i="20"/>
  <c r="AI983" i="20"/>
  <c r="AI984" i="20"/>
  <c r="AI985" i="20"/>
  <c r="AI986" i="20"/>
  <c r="AI987" i="20"/>
  <c r="AI988" i="20"/>
  <c r="AI989" i="20"/>
  <c r="AI990" i="20"/>
  <c r="AI991" i="20"/>
  <c r="AI992" i="20"/>
  <c r="AI993" i="20"/>
  <c r="AI994" i="20"/>
  <c r="AI995" i="20"/>
  <c r="AI996" i="20"/>
  <c r="AI997" i="20"/>
  <c r="AI998" i="20"/>
  <c r="AI999" i="20"/>
  <c r="AI1000" i="20"/>
  <c r="AI1001" i="20"/>
  <c r="AI1002" i="20"/>
  <c r="AI1003" i="20"/>
  <c r="AI1004" i="20"/>
  <c r="AI1005" i="20"/>
  <c r="AI1006" i="20"/>
  <c r="AI1007" i="20"/>
  <c r="AI1008" i="20"/>
  <c r="AI1009" i="20"/>
  <c r="AI1010" i="20"/>
  <c r="AI1011" i="20"/>
  <c r="AI1012" i="20"/>
  <c r="AI1013" i="20"/>
  <c r="AI1014" i="20"/>
  <c r="AI1015" i="20"/>
  <c r="AI1016" i="20"/>
  <c r="AI1017" i="20"/>
  <c r="AI1018" i="20"/>
  <c r="AI1019" i="20"/>
  <c r="AI1020" i="20"/>
  <c r="AI1021" i="20"/>
  <c r="AI1022" i="20"/>
  <c r="AI1023" i="20"/>
  <c r="AI1024" i="20"/>
  <c r="AI1025" i="20"/>
  <c r="AI1026" i="20"/>
  <c r="AI1027" i="20"/>
  <c r="AI1028" i="20"/>
  <c r="AI1029" i="20"/>
  <c r="AI1030" i="20"/>
  <c r="AI1031" i="20"/>
  <c r="AI1032" i="20"/>
  <c r="AI1033" i="20"/>
  <c r="AI1034" i="20"/>
  <c r="AI1035" i="20"/>
  <c r="AI1036" i="20"/>
  <c r="AI1037" i="20"/>
  <c r="AI1038" i="20"/>
  <c r="AI1039" i="20"/>
  <c r="AI1040" i="20"/>
  <c r="AI1041" i="20"/>
  <c r="AI1042" i="20"/>
  <c r="AI1043" i="20"/>
  <c r="AI1044" i="20"/>
  <c r="AI1045" i="20"/>
  <c r="AI1046" i="20"/>
  <c r="AI1047" i="20"/>
  <c r="AI1048" i="20"/>
  <c r="AI1049" i="20"/>
  <c r="AI1050" i="20"/>
  <c r="AI1051" i="20"/>
  <c r="AI1052" i="20"/>
  <c r="AI1053" i="20"/>
  <c r="AI1054" i="20"/>
  <c r="AI1055" i="20"/>
  <c r="AI1056" i="20"/>
  <c r="AI1057" i="20"/>
  <c r="AI1058" i="20"/>
  <c r="AI1059" i="20"/>
  <c r="AI1060" i="20"/>
  <c r="AI1061" i="20"/>
  <c r="AI1062" i="20"/>
  <c r="AI1063" i="20"/>
  <c r="AI1064" i="20"/>
  <c r="AI1065" i="20"/>
  <c r="AI1066" i="20"/>
  <c r="AI1067" i="20"/>
  <c r="AI1068" i="20"/>
  <c r="AI1069" i="20"/>
  <c r="AI1070" i="20"/>
  <c r="AI1071" i="20"/>
  <c r="AI1072" i="20"/>
  <c r="AI1073" i="20"/>
  <c r="AI1074" i="20"/>
  <c r="AI1075" i="20"/>
  <c r="AI1076" i="20"/>
  <c r="AI1077" i="20"/>
  <c r="AI1078" i="20"/>
  <c r="AI1079" i="20"/>
  <c r="AI1080" i="20"/>
  <c r="AI1081" i="20"/>
  <c r="AI1082" i="20"/>
  <c r="AI1083" i="20"/>
  <c r="AI1084" i="20"/>
  <c r="AI1085" i="20"/>
  <c r="AI1086" i="20"/>
  <c r="AI1087" i="20"/>
  <c r="AI1088" i="20"/>
  <c r="AI1089" i="20"/>
  <c r="AI1090" i="20"/>
  <c r="AI1091" i="20"/>
  <c r="AI1092" i="20"/>
  <c r="AI1093" i="20"/>
  <c r="AI1094" i="20"/>
  <c r="AI1095" i="20"/>
  <c r="AI1096" i="20"/>
  <c r="AI1097" i="20"/>
  <c r="AI1098" i="20"/>
  <c r="AI1099" i="20"/>
  <c r="AI1100" i="20"/>
  <c r="AI1101" i="20"/>
  <c r="AI1102" i="20"/>
  <c r="AI1103" i="20"/>
  <c r="AI1104" i="20"/>
  <c r="AI1105" i="20"/>
  <c r="AI1106" i="20"/>
  <c r="AI1107" i="20"/>
  <c r="AI1108" i="20"/>
  <c r="AI1109" i="20"/>
  <c r="AI1110" i="20"/>
  <c r="AI1111" i="20"/>
  <c r="AI1112" i="20"/>
  <c r="AI1113" i="20"/>
  <c r="AI1114" i="20"/>
  <c r="AI1115" i="20"/>
  <c r="AI1116" i="20"/>
  <c r="AI1117" i="20"/>
  <c r="AI1118" i="20"/>
  <c r="AI1119" i="20"/>
  <c r="AI1120" i="20"/>
  <c r="AI1121" i="20"/>
  <c r="AI1122" i="20"/>
  <c r="AI1123" i="20"/>
  <c r="AI1124" i="20"/>
  <c r="AI1125" i="20"/>
  <c r="AI1126" i="20"/>
  <c r="AI1127" i="20"/>
  <c r="AI1128" i="20"/>
  <c r="AI1129" i="20"/>
  <c r="AI1130" i="20"/>
  <c r="AI1131" i="20"/>
  <c r="AI1132" i="20"/>
  <c r="AI1133" i="20"/>
  <c r="AI1134" i="20"/>
  <c r="AI1135" i="20"/>
  <c r="AI1136" i="20"/>
  <c r="AI1137" i="20"/>
  <c r="AI1138" i="20"/>
  <c r="AI1139" i="20"/>
  <c r="AI1140" i="20"/>
  <c r="AI1141" i="20"/>
  <c r="AI1142" i="20"/>
  <c r="AI1143" i="20"/>
  <c r="AI1144" i="20"/>
  <c r="AI1145" i="20"/>
  <c r="AI1146" i="20"/>
  <c r="AI1147" i="20"/>
  <c r="AI1148" i="20"/>
  <c r="AI1149" i="20"/>
  <c r="AI1150" i="20"/>
  <c r="AI1151" i="20"/>
  <c r="AI1152" i="20"/>
  <c r="AI1153" i="20"/>
  <c r="AI1154" i="20"/>
  <c r="AI1155" i="20"/>
  <c r="AI1156" i="20"/>
  <c r="AI1157" i="20"/>
  <c r="AI1158" i="20"/>
  <c r="AE34" i="7"/>
  <c r="AE35" i="7"/>
  <c r="AE33" i="7"/>
  <c r="AE27" i="7"/>
  <c r="AE28" i="7"/>
  <c r="AE29" i="7"/>
  <c r="AE30" i="7"/>
  <c r="AE31" i="7"/>
  <c r="AE26" i="7"/>
  <c r="AE32" i="7"/>
  <c r="AE36" i="7"/>
  <c r="AE39" i="7"/>
  <c r="AP54" i="7"/>
  <c r="AP116" i="7"/>
  <c r="AQ116" i="11"/>
  <c r="AP115" i="7"/>
  <c r="AQ115" i="11"/>
  <c r="AP114" i="7"/>
  <c r="AQ114" i="11"/>
  <c r="AP113" i="7"/>
  <c r="AQ113" i="11"/>
  <c r="AP51" i="7"/>
  <c r="AP52" i="7"/>
  <c r="AP50" i="7"/>
  <c r="AP44" i="7"/>
  <c r="AP45" i="7"/>
  <c r="AP46" i="7"/>
  <c r="AP47" i="7"/>
  <c r="AP48" i="7"/>
  <c r="AP43" i="7"/>
  <c r="AP49" i="7"/>
  <c r="AP53" i="7"/>
  <c r="AP111" i="7"/>
  <c r="AQ111" i="11"/>
  <c r="AP110" i="7"/>
  <c r="AQ110" i="11"/>
  <c r="AP109" i="7"/>
  <c r="AQ109" i="11"/>
  <c r="AP108" i="7"/>
  <c r="AQ108" i="11"/>
  <c r="AQ104" i="11"/>
  <c r="AQ103" i="11"/>
  <c r="AQ102" i="11"/>
  <c r="AQ101" i="11"/>
  <c r="AQ99" i="11"/>
  <c r="AQ98" i="11"/>
  <c r="AQ97" i="11"/>
  <c r="AQ96" i="11"/>
  <c r="AQ95" i="11"/>
  <c r="AP91" i="7"/>
  <c r="AQ91" i="11"/>
  <c r="AP90" i="7"/>
  <c r="AQ90" i="11"/>
  <c r="AP89" i="7"/>
  <c r="AQ89" i="11"/>
  <c r="AP88" i="7"/>
  <c r="AQ88" i="11"/>
  <c r="AP86" i="7"/>
  <c r="AQ86" i="11"/>
  <c r="AP85" i="7"/>
  <c r="AQ85" i="11"/>
  <c r="AP84" i="7"/>
  <c r="AQ84" i="11"/>
  <c r="AP83" i="7"/>
  <c r="AQ83" i="11"/>
  <c r="AP82" i="7"/>
  <c r="AQ82" i="11"/>
  <c r="AP56" i="7"/>
  <c r="AP77" i="7"/>
  <c r="AQ77" i="11"/>
  <c r="AP75" i="7"/>
  <c r="AQ75" i="11"/>
  <c r="AP74" i="7"/>
  <c r="AQ74" i="11"/>
  <c r="AP71" i="7"/>
  <c r="AQ71" i="11"/>
  <c r="AP70" i="7"/>
  <c r="AQ70" i="11"/>
  <c r="AP69" i="7"/>
  <c r="AQ69" i="11"/>
  <c r="AP68" i="7"/>
  <c r="AQ68" i="11"/>
  <c r="AP67" i="7"/>
  <c r="AQ67" i="11"/>
  <c r="AP66" i="7"/>
  <c r="AQ66" i="11"/>
  <c r="AP65" i="7"/>
  <c r="AQ65" i="11"/>
  <c r="AP64" i="7"/>
  <c r="AQ64" i="11"/>
  <c r="AP63" i="7"/>
  <c r="AQ63" i="11"/>
  <c r="AP62" i="7"/>
  <c r="AQ62" i="11"/>
  <c r="AP61" i="7"/>
  <c r="AQ61" i="11"/>
  <c r="AP60" i="7"/>
  <c r="AQ60" i="11"/>
  <c r="AQ56" i="11"/>
  <c r="AQ54" i="11"/>
  <c r="AQ53" i="11"/>
  <c r="AQ52" i="11"/>
  <c r="AQ51" i="11"/>
  <c r="AQ50" i="11"/>
  <c r="AQ49" i="11"/>
  <c r="AQ48" i="11"/>
  <c r="AQ47" i="11"/>
  <c r="AQ46" i="11"/>
  <c r="AQ45" i="11"/>
  <c r="AQ44" i="11"/>
  <c r="AQ43" i="11"/>
  <c r="AT469" i="20"/>
  <c r="AT470" i="20"/>
  <c r="AT471" i="20"/>
  <c r="AT472" i="20"/>
  <c r="AT2" i="20"/>
  <c r="AT3" i="20"/>
  <c r="AT4" i="20"/>
  <c r="AT5" i="20"/>
  <c r="AT6" i="20"/>
  <c r="AT7" i="20"/>
  <c r="AT8" i="20"/>
  <c r="AT9" i="20"/>
  <c r="AT10" i="20"/>
  <c r="AT11" i="20"/>
  <c r="AT12" i="20"/>
  <c r="AT13" i="20"/>
  <c r="AT14" i="20"/>
  <c r="AT15" i="20"/>
  <c r="AT16" i="20"/>
  <c r="AT17" i="20"/>
  <c r="AT18" i="20"/>
  <c r="AT19" i="20"/>
  <c r="AT20" i="20"/>
  <c r="AT21" i="20"/>
  <c r="AT22" i="20"/>
  <c r="AT23" i="20"/>
  <c r="AT24" i="20"/>
  <c r="AT25" i="20"/>
  <c r="AT26" i="20"/>
  <c r="AT27" i="20"/>
  <c r="AT28" i="20"/>
  <c r="AT29" i="20"/>
  <c r="AT30" i="20"/>
  <c r="AT31" i="20"/>
  <c r="AT32" i="20"/>
  <c r="AT33" i="20"/>
  <c r="AT34" i="20"/>
  <c r="AT35" i="20"/>
  <c r="AT36" i="20"/>
  <c r="AT37" i="20"/>
  <c r="AT38" i="20"/>
  <c r="AT39" i="20"/>
  <c r="AT40" i="20"/>
  <c r="AT41" i="20"/>
  <c r="AT42" i="20"/>
  <c r="AT43" i="20"/>
  <c r="AT44" i="20"/>
  <c r="AT45" i="20"/>
  <c r="AT46" i="20"/>
  <c r="AT47" i="20"/>
  <c r="AT48" i="20"/>
  <c r="AT49" i="20"/>
  <c r="AT50" i="20"/>
  <c r="AT51" i="20"/>
  <c r="AT52" i="20"/>
  <c r="AT53" i="20"/>
  <c r="AT54" i="20"/>
  <c r="AT55" i="20"/>
  <c r="AT56" i="20"/>
  <c r="AT57" i="20"/>
  <c r="AT58" i="20"/>
  <c r="AT59" i="20"/>
  <c r="AT60" i="20"/>
  <c r="AT61" i="20"/>
  <c r="AT62" i="20"/>
  <c r="AT63" i="20"/>
  <c r="AT64" i="20"/>
  <c r="AT65" i="20"/>
  <c r="AT66" i="20"/>
  <c r="AT67" i="20"/>
  <c r="AT68" i="20"/>
  <c r="AT69" i="20"/>
  <c r="AT70" i="20"/>
  <c r="AT71" i="20"/>
  <c r="AT72" i="20"/>
  <c r="AT73" i="20"/>
  <c r="AT74" i="20"/>
  <c r="AT75" i="20"/>
  <c r="AT76" i="20"/>
  <c r="AT77" i="20"/>
  <c r="AT78" i="20"/>
  <c r="AT79" i="20"/>
  <c r="AT80" i="20"/>
  <c r="AT81" i="20"/>
  <c r="AT82" i="20"/>
  <c r="AT83" i="20"/>
  <c r="AT84" i="20"/>
  <c r="AT85" i="20"/>
  <c r="AT86" i="20"/>
  <c r="AT87" i="20"/>
  <c r="AT88" i="20"/>
  <c r="AT89" i="20"/>
  <c r="AT90" i="20"/>
  <c r="AT91" i="20"/>
  <c r="AT92" i="20"/>
  <c r="AT93" i="20"/>
  <c r="AT94" i="20"/>
  <c r="AT95" i="20"/>
  <c r="AT96" i="20"/>
  <c r="AT97" i="20"/>
  <c r="AT98" i="20"/>
  <c r="AT99" i="20"/>
  <c r="AT100" i="20"/>
  <c r="AT101" i="20"/>
  <c r="AT102" i="20"/>
  <c r="AT103" i="20"/>
  <c r="AT104" i="20"/>
  <c r="AT105" i="20"/>
  <c r="AT106" i="20"/>
  <c r="AT107" i="20"/>
  <c r="AT108" i="20"/>
  <c r="AT109" i="20"/>
  <c r="AT110" i="20"/>
  <c r="AT111" i="20"/>
  <c r="AT112" i="20"/>
  <c r="AT113" i="20"/>
  <c r="AT114" i="20"/>
  <c r="AT115" i="20"/>
  <c r="AT116" i="20"/>
  <c r="AT117" i="20"/>
  <c r="AT118" i="20"/>
  <c r="AT119" i="20"/>
  <c r="AT120" i="20"/>
  <c r="AT121" i="20"/>
  <c r="AT122" i="20"/>
  <c r="AT123" i="20"/>
  <c r="AT124" i="20"/>
  <c r="AT125" i="20"/>
  <c r="AT126" i="20"/>
  <c r="AT127" i="20"/>
  <c r="AT128" i="20"/>
  <c r="AT129" i="20"/>
  <c r="AT130" i="20"/>
  <c r="AT131" i="20"/>
  <c r="AT132" i="20"/>
  <c r="AT133" i="20"/>
  <c r="AT134" i="20"/>
  <c r="AT135" i="20"/>
  <c r="AT136" i="20"/>
  <c r="AT137" i="20"/>
  <c r="AT138" i="20"/>
  <c r="AT139" i="20"/>
  <c r="AT140" i="20"/>
  <c r="AT141" i="20"/>
  <c r="AT142" i="20"/>
  <c r="AT143" i="20"/>
  <c r="AT144" i="20"/>
  <c r="AT145" i="20"/>
  <c r="AT146" i="20"/>
  <c r="AT147" i="20"/>
  <c r="AT148" i="20"/>
  <c r="AT149" i="20"/>
  <c r="AT150" i="20"/>
  <c r="AT151" i="20"/>
  <c r="AT152" i="20"/>
  <c r="AT153" i="20"/>
  <c r="AT154" i="20"/>
  <c r="AT155" i="20"/>
  <c r="AT156" i="20"/>
  <c r="AT157" i="20"/>
  <c r="AT158" i="20"/>
  <c r="AT159" i="20"/>
  <c r="AT160" i="20"/>
  <c r="AT161" i="20"/>
  <c r="AT162" i="20"/>
  <c r="AT163" i="20"/>
  <c r="AT164" i="20"/>
  <c r="AT165" i="20"/>
  <c r="AT166" i="20"/>
  <c r="AT167" i="20"/>
  <c r="AT168" i="20"/>
  <c r="AT169" i="20"/>
  <c r="AT170" i="20"/>
  <c r="AT171" i="20"/>
  <c r="AT172" i="20"/>
  <c r="AT173" i="20"/>
  <c r="AT174" i="20"/>
  <c r="AT175" i="20"/>
  <c r="AT176" i="20"/>
  <c r="AT177" i="20"/>
  <c r="AT178" i="20"/>
  <c r="AT179" i="20"/>
  <c r="AT180" i="20"/>
  <c r="AT181" i="20"/>
  <c r="AT182" i="20"/>
  <c r="AT183" i="20"/>
  <c r="AT184" i="20"/>
  <c r="AT185" i="20"/>
  <c r="AT186" i="20"/>
  <c r="AT187" i="20"/>
  <c r="AT188" i="20"/>
  <c r="AT189" i="20"/>
  <c r="AT190" i="20"/>
  <c r="AT191" i="20"/>
  <c r="AT192" i="20"/>
  <c r="AT193" i="20"/>
  <c r="AT194" i="20"/>
  <c r="AT195" i="20"/>
  <c r="AT196" i="20"/>
  <c r="AT197" i="20"/>
  <c r="AT198" i="20"/>
  <c r="AT199" i="20"/>
  <c r="AT200" i="20"/>
  <c r="AT201" i="20"/>
  <c r="AT202" i="20"/>
  <c r="AT203" i="20"/>
  <c r="AT204" i="20"/>
  <c r="AT205" i="20"/>
  <c r="AT206" i="20"/>
  <c r="AT207" i="20"/>
  <c r="AT208" i="20"/>
  <c r="AT209" i="20"/>
  <c r="AT210" i="20"/>
  <c r="AT211" i="20"/>
  <c r="AT212" i="20"/>
  <c r="AT213" i="20"/>
  <c r="AT214" i="20"/>
  <c r="AT215" i="20"/>
  <c r="AT216" i="20"/>
  <c r="AT217" i="20"/>
  <c r="AT218" i="20"/>
  <c r="AT219" i="20"/>
  <c r="AT220" i="20"/>
  <c r="AT221" i="20"/>
  <c r="AT222" i="20"/>
  <c r="AT223" i="20"/>
  <c r="AT224" i="20"/>
  <c r="AT225" i="20"/>
  <c r="AT226" i="20"/>
  <c r="AT227" i="20"/>
  <c r="AT228" i="20"/>
  <c r="AT229" i="20"/>
  <c r="AT230" i="20"/>
  <c r="AT231" i="20"/>
  <c r="AT232" i="20"/>
  <c r="AT233" i="20"/>
  <c r="AT234" i="20"/>
  <c r="AT235" i="20"/>
  <c r="AT236" i="20"/>
  <c r="AT237" i="20"/>
  <c r="AT238" i="20"/>
  <c r="AT239" i="20"/>
  <c r="AT240" i="20"/>
  <c r="AT241" i="20"/>
  <c r="AT242" i="20"/>
  <c r="AT243" i="20"/>
  <c r="AT244" i="20"/>
  <c r="AT245" i="20"/>
  <c r="AT246" i="20"/>
  <c r="AT247" i="20"/>
  <c r="AT248" i="20"/>
  <c r="AT249" i="20"/>
  <c r="AT250" i="20"/>
  <c r="AT251" i="20"/>
  <c r="AT252" i="20"/>
  <c r="AT253" i="20"/>
  <c r="AT254" i="20"/>
  <c r="AT255" i="20"/>
  <c r="AT256" i="20"/>
  <c r="AT257" i="20"/>
  <c r="AT258" i="20"/>
  <c r="AT259" i="20"/>
  <c r="AT260" i="20"/>
  <c r="AT261" i="20"/>
  <c r="AT262" i="20"/>
  <c r="AT263" i="20"/>
  <c r="AT264" i="20"/>
  <c r="AT265" i="20"/>
  <c r="AT266" i="20"/>
  <c r="AT267" i="20"/>
  <c r="AT268" i="20"/>
  <c r="AT269" i="20"/>
  <c r="AT270" i="20"/>
  <c r="AT271" i="20"/>
  <c r="AT272" i="20"/>
  <c r="AT273" i="20"/>
  <c r="AT274" i="20"/>
  <c r="AT275" i="20"/>
  <c r="AT276" i="20"/>
  <c r="AT277" i="20"/>
  <c r="AT278" i="20"/>
  <c r="AT279" i="20"/>
  <c r="AT280" i="20"/>
  <c r="AT281" i="20"/>
  <c r="AT282" i="20"/>
  <c r="AT283" i="20"/>
  <c r="AT284" i="20"/>
  <c r="AT285" i="20"/>
  <c r="AT286" i="20"/>
  <c r="AT287" i="20"/>
  <c r="AT288" i="20"/>
  <c r="AT289" i="20"/>
  <c r="AT290" i="20"/>
  <c r="AT291" i="20"/>
  <c r="AT292" i="20"/>
  <c r="AT293" i="20"/>
  <c r="AT294" i="20"/>
  <c r="AT295" i="20"/>
  <c r="AT296" i="20"/>
  <c r="AT297" i="20"/>
  <c r="AT298" i="20"/>
  <c r="AT299" i="20"/>
  <c r="AT300" i="20"/>
  <c r="AT301" i="20"/>
  <c r="AT302" i="20"/>
  <c r="AT303" i="20"/>
  <c r="AT304" i="20"/>
  <c r="AT305" i="20"/>
  <c r="AT306" i="20"/>
  <c r="AT307" i="20"/>
  <c r="AT308" i="20"/>
  <c r="AT309" i="20"/>
  <c r="AT310" i="20"/>
  <c r="AT311" i="20"/>
  <c r="AT312" i="20"/>
  <c r="AT313" i="20"/>
  <c r="AT314" i="20"/>
  <c r="AT315" i="20"/>
  <c r="AT316" i="20"/>
  <c r="AT317" i="20"/>
  <c r="AT318" i="20"/>
  <c r="AT319" i="20"/>
  <c r="AT320" i="20"/>
  <c r="AT321" i="20"/>
  <c r="AT322" i="20"/>
  <c r="AT323" i="20"/>
  <c r="AT324" i="20"/>
  <c r="AT325" i="20"/>
  <c r="AT326" i="20"/>
  <c r="AT327" i="20"/>
  <c r="AT328" i="20"/>
  <c r="AT329" i="20"/>
  <c r="AT330" i="20"/>
  <c r="AT331" i="20"/>
  <c r="AT332" i="20"/>
  <c r="AT333" i="20"/>
  <c r="AT334" i="20"/>
  <c r="AT335" i="20"/>
  <c r="AT336" i="20"/>
  <c r="AT337" i="20"/>
  <c r="AT338" i="20"/>
  <c r="AT339" i="20"/>
  <c r="AT340" i="20"/>
  <c r="AT341" i="20"/>
  <c r="AT342" i="20"/>
  <c r="AT343" i="20"/>
  <c r="AT344" i="20"/>
  <c r="AT345" i="20"/>
  <c r="AT346" i="20"/>
  <c r="AT347" i="20"/>
  <c r="AT348" i="20"/>
  <c r="AT349" i="20"/>
  <c r="AT350" i="20"/>
  <c r="AT351" i="20"/>
  <c r="AT352" i="20"/>
  <c r="AT353" i="20"/>
  <c r="AT354" i="20"/>
  <c r="AT355" i="20"/>
  <c r="AT356" i="20"/>
  <c r="AT357" i="20"/>
  <c r="AT358" i="20"/>
  <c r="AT359" i="20"/>
  <c r="AT360" i="20"/>
  <c r="AT361" i="20"/>
  <c r="AT362" i="20"/>
  <c r="AT363" i="20"/>
  <c r="AT364" i="20"/>
  <c r="AT365" i="20"/>
  <c r="AT366" i="20"/>
  <c r="AT367" i="20"/>
  <c r="AT368" i="20"/>
  <c r="AT369" i="20"/>
  <c r="AT370" i="20"/>
  <c r="AT371" i="20"/>
  <c r="AT372" i="20"/>
  <c r="AT373" i="20"/>
  <c r="AT374" i="20"/>
  <c r="AT375" i="20"/>
  <c r="AT376" i="20"/>
  <c r="AT377" i="20"/>
  <c r="AT378" i="20"/>
  <c r="AT379" i="20"/>
  <c r="AT380" i="20"/>
  <c r="AT381" i="20"/>
  <c r="AT382" i="20"/>
  <c r="AT383" i="20"/>
  <c r="AT384" i="20"/>
  <c r="AT385" i="20"/>
  <c r="AT386" i="20"/>
  <c r="AT387" i="20"/>
  <c r="AT388" i="20"/>
  <c r="AT389" i="20"/>
  <c r="AT390" i="20"/>
  <c r="AT391" i="20"/>
  <c r="AT392" i="20"/>
  <c r="AT393" i="20"/>
  <c r="AT394" i="20"/>
  <c r="AT395" i="20"/>
  <c r="AT396" i="20"/>
  <c r="AT397" i="20"/>
  <c r="AT398" i="20"/>
  <c r="AT399" i="20"/>
  <c r="AT400" i="20"/>
  <c r="AT401" i="20"/>
  <c r="AT402" i="20"/>
  <c r="AT403" i="20"/>
  <c r="AT404" i="20"/>
  <c r="AT405" i="20"/>
  <c r="AT406" i="20"/>
  <c r="AT407" i="20"/>
  <c r="AT408" i="20"/>
  <c r="AT409" i="20"/>
  <c r="AT410" i="20"/>
  <c r="AT411" i="20"/>
  <c r="AT412" i="20"/>
  <c r="AT413" i="20"/>
  <c r="AT414" i="20"/>
  <c r="AT415" i="20"/>
  <c r="AT416" i="20"/>
  <c r="AT417" i="20"/>
  <c r="AT418" i="20"/>
  <c r="AT419" i="20"/>
  <c r="AT420" i="20"/>
  <c r="AT421" i="20"/>
  <c r="AT422" i="20"/>
  <c r="AT423" i="20"/>
  <c r="AT424" i="20"/>
  <c r="AT425" i="20"/>
  <c r="AT426" i="20"/>
  <c r="AT427" i="20"/>
  <c r="AT428" i="20"/>
  <c r="AT429" i="20"/>
  <c r="AT430" i="20"/>
  <c r="AT431" i="20"/>
  <c r="AT432" i="20"/>
  <c r="AT433" i="20"/>
  <c r="AT434" i="20"/>
  <c r="AT435" i="20"/>
  <c r="AT436" i="20"/>
  <c r="AT437" i="20"/>
  <c r="AT438" i="20"/>
  <c r="AT439" i="20"/>
  <c r="AT440" i="20"/>
  <c r="AT441" i="20"/>
  <c r="AT442" i="20"/>
  <c r="AT443" i="20"/>
  <c r="AT444" i="20"/>
  <c r="AT445" i="20"/>
  <c r="AT446" i="20"/>
  <c r="AT447" i="20"/>
  <c r="AT448" i="20"/>
  <c r="AT449" i="20"/>
  <c r="AT450" i="20"/>
  <c r="AT451" i="20"/>
  <c r="AT452" i="20"/>
  <c r="AT453" i="20"/>
  <c r="AT454" i="20"/>
  <c r="AT455" i="20"/>
  <c r="AT456" i="20"/>
  <c r="AT457" i="20"/>
  <c r="AT458" i="20"/>
  <c r="AT459" i="20"/>
  <c r="AT460" i="20"/>
  <c r="AT461" i="20"/>
  <c r="AT462" i="20"/>
  <c r="AT463" i="20"/>
  <c r="AT464" i="20"/>
  <c r="AT465" i="20"/>
  <c r="AT466" i="20"/>
  <c r="AT467" i="20"/>
  <c r="AT468" i="20"/>
  <c r="AT473" i="20"/>
  <c r="AT474" i="20"/>
  <c r="AT475" i="20"/>
  <c r="AT476" i="20"/>
  <c r="AT477" i="20"/>
  <c r="AT478" i="20"/>
  <c r="AT479" i="20"/>
  <c r="AT480" i="20"/>
  <c r="AT481" i="20"/>
  <c r="AT482" i="20"/>
  <c r="AT483" i="20"/>
  <c r="AT484" i="20"/>
  <c r="AT485" i="20"/>
  <c r="AT486" i="20"/>
  <c r="AT487" i="20"/>
  <c r="AT488" i="20"/>
  <c r="AT489" i="20"/>
  <c r="AT490" i="20"/>
  <c r="AT491" i="20"/>
  <c r="AT492" i="20"/>
  <c r="AT493" i="20"/>
  <c r="AT494" i="20"/>
  <c r="AT495" i="20"/>
  <c r="AT496" i="20"/>
  <c r="AT497" i="20"/>
  <c r="AT498" i="20"/>
  <c r="AT499" i="20"/>
  <c r="AT500" i="20"/>
  <c r="AT501" i="20"/>
  <c r="AT502" i="20"/>
  <c r="AT503" i="20"/>
  <c r="AT504" i="20"/>
  <c r="AT505" i="20"/>
  <c r="AT506" i="20"/>
  <c r="AT507" i="20"/>
  <c r="AT508" i="20"/>
  <c r="AT509" i="20"/>
  <c r="AT510" i="20"/>
  <c r="AT511" i="20"/>
  <c r="AT512" i="20"/>
  <c r="AT513" i="20"/>
  <c r="AT514" i="20"/>
  <c r="AT515" i="20"/>
  <c r="AT516" i="20"/>
  <c r="AT517" i="20"/>
  <c r="AT518" i="20"/>
  <c r="AT519" i="20"/>
  <c r="AT520" i="20"/>
  <c r="AT521" i="20"/>
  <c r="AT522" i="20"/>
  <c r="AT523" i="20"/>
  <c r="AT524" i="20"/>
  <c r="AT525" i="20"/>
  <c r="AT526" i="20"/>
  <c r="AT527" i="20"/>
  <c r="AT528" i="20"/>
  <c r="AT529" i="20"/>
  <c r="AT530" i="20"/>
  <c r="AT531" i="20"/>
  <c r="AT532" i="20"/>
  <c r="AT533" i="20"/>
  <c r="AT534" i="20"/>
  <c r="AT535" i="20"/>
  <c r="AT536" i="20"/>
  <c r="AT537" i="20"/>
  <c r="AT538" i="20"/>
  <c r="AT539" i="20"/>
  <c r="AT540" i="20"/>
  <c r="AT541" i="20"/>
  <c r="AT542" i="20"/>
  <c r="AT543" i="20"/>
  <c r="AT544" i="20"/>
  <c r="AT545" i="20"/>
  <c r="AT546" i="20"/>
  <c r="AT547" i="20"/>
  <c r="AT548" i="20"/>
  <c r="AT549" i="20"/>
  <c r="AT550" i="20"/>
  <c r="AT551" i="20"/>
  <c r="AT552" i="20"/>
  <c r="AT553" i="20"/>
  <c r="AT554" i="20"/>
  <c r="AT555" i="20"/>
  <c r="AT556" i="20"/>
  <c r="AT557" i="20"/>
  <c r="AT558" i="20"/>
  <c r="AT559" i="20"/>
  <c r="AT560" i="20"/>
  <c r="AT561" i="20"/>
  <c r="AT562" i="20"/>
  <c r="AT563" i="20"/>
  <c r="AT564" i="20"/>
  <c r="AT565" i="20"/>
  <c r="AT566" i="20"/>
  <c r="AT567" i="20"/>
  <c r="AT568" i="20"/>
  <c r="AT569" i="20"/>
  <c r="AT570" i="20"/>
  <c r="AT571" i="20"/>
  <c r="AT572" i="20"/>
  <c r="AT573" i="20"/>
  <c r="AT574" i="20"/>
  <c r="AT575" i="20"/>
  <c r="AT576" i="20"/>
  <c r="AT577" i="20"/>
  <c r="AT578" i="20"/>
  <c r="AT579" i="20"/>
  <c r="AT580" i="20"/>
  <c r="AT581" i="20"/>
  <c r="AT582" i="20"/>
  <c r="AT583" i="20"/>
  <c r="AT584" i="20"/>
  <c r="AT585" i="20"/>
  <c r="AT586" i="20"/>
  <c r="AT587" i="20"/>
  <c r="AT588" i="20"/>
  <c r="AT589" i="20"/>
  <c r="AT590" i="20"/>
  <c r="AT591" i="20"/>
  <c r="AT592" i="20"/>
  <c r="AT593" i="20"/>
  <c r="AT594" i="20"/>
  <c r="AT595" i="20"/>
  <c r="AT596" i="20"/>
  <c r="AT597" i="20"/>
  <c r="AT598" i="20"/>
  <c r="AT599" i="20"/>
  <c r="AT600" i="20"/>
  <c r="AT601" i="20"/>
  <c r="AT602" i="20"/>
  <c r="AT603" i="20"/>
  <c r="AT604" i="20"/>
  <c r="AT605" i="20"/>
  <c r="AT606" i="20"/>
  <c r="AT607" i="20"/>
  <c r="AT608" i="20"/>
  <c r="AT609" i="20"/>
  <c r="AT610" i="20"/>
  <c r="AT611" i="20"/>
  <c r="AT612" i="20"/>
  <c r="AT613" i="20"/>
  <c r="AT614" i="20"/>
  <c r="AT615" i="20"/>
  <c r="AT616" i="20"/>
  <c r="AT617" i="20"/>
  <c r="AT618" i="20"/>
  <c r="AT619" i="20"/>
  <c r="AT620" i="20"/>
  <c r="AT621" i="20"/>
  <c r="AT622" i="20"/>
  <c r="AT623" i="20"/>
  <c r="AT624" i="20"/>
  <c r="AT625" i="20"/>
  <c r="AT626" i="20"/>
  <c r="AT627" i="20"/>
  <c r="AT628" i="20"/>
  <c r="AT629" i="20"/>
  <c r="AT630" i="20"/>
  <c r="AT631" i="20"/>
  <c r="AT632" i="20"/>
  <c r="AT633" i="20"/>
  <c r="AT634" i="20"/>
  <c r="AT635" i="20"/>
  <c r="AT636" i="20"/>
  <c r="AT637" i="20"/>
  <c r="AT638" i="20"/>
  <c r="AT639" i="20"/>
  <c r="AT640" i="20"/>
  <c r="AT641" i="20"/>
  <c r="AT642" i="20"/>
  <c r="AT643" i="20"/>
  <c r="AT644" i="20"/>
  <c r="AT645" i="20"/>
  <c r="AT646" i="20"/>
  <c r="AT647" i="20"/>
  <c r="AT648" i="20"/>
  <c r="AT649" i="20"/>
  <c r="AT650" i="20"/>
  <c r="AT651" i="20"/>
  <c r="AT652" i="20"/>
  <c r="AT653" i="20"/>
  <c r="AT654" i="20"/>
  <c r="AT655" i="20"/>
  <c r="AT656" i="20"/>
  <c r="AT657" i="20"/>
  <c r="AT658" i="20"/>
  <c r="AT659" i="20"/>
  <c r="AT660" i="20"/>
  <c r="AT661" i="20"/>
  <c r="AT662" i="20"/>
  <c r="AT663" i="20"/>
  <c r="AT664" i="20"/>
  <c r="AT665" i="20"/>
  <c r="AT666" i="20"/>
  <c r="AT667" i="20"/>
  <c r="AT668" i="20"/>
  <c r="AT669" i="20"/>
  <c r="AT670" i="20"/>
  <c r="AT671" i="20"/>
  <c r="AT672" i="20"/>
  <c r="AT673" i="20"/>
  <c r="AT674" i="20"/>
  <c r="AT675" i="20"/>
  <c r="AT676" i="20"/>
  <c r="AT677" i="20"/>
  <c r="AT678" i="20"/>
  <c r="AT679" i="20"/>
  <c r="AT680" i="20"/>
  <c r="AT681" i="20"/>
  <c r="AT682" i="20"/>
  <c r="AT683" i="20"/>
  <c r="AT684" i="20"/>
  <c r="AT685" i="20"/>
  <c r="AT686" i="20"/>
  <c r="AT687" i="20"/>
  <c r="AT688" i="20"/>
  <c r="AT689" i="20"/>
  <c r="AT690" i="20"/>
  <c r="AT691" i="20"/>
  <c r="AT692" i="20"/>
  <c r="AT693" i="20"/>
  <c r="AT694" i="20"/>
  <c r="AT695" i="20"/>
  <c r="AT696" i="20"/>
  <c r="AT697" i="20"/>
  <c r="AT698" i="20"/>
  <c r="AT699" i="20"/>
  <c r="AT700" i="20"/>
  <c r="AT701" i="20"/>
  <c r="AT702" i="20"/>
  <c r="AT703" i="20"/>
  <c r="AT704" i="20"/>
  <c r="AT705" i="20"/>
  <c r="AT706" i="20"/>
  <c r="AT707" i="20"/>
  <c r="AT708" i="20"/>
  <c r="AT709" i="20"/>
  <c r="AT710" i="20"/>
  <c r="AT711" i="20"/>
  <c r="AT712" i="20"/>
  <c r="AT713" i="20"/>
  <c r="AT714" i="20"/>
  <c r="AT715" i="20"/>
  <c r="AT716" i="20"/>
  <c r="AT717" i="20"/>
  <c r="AT718" i="20"/>
  <c r="AT719" i="20"/>
  <c r="AT720" i="20"/>
  <c r="AT721" i="20"/>
  <c r="AT722" i="20"/>
  <c r="AT723" i="20"/>
  <c r="AT724" i="20"/>
  <c r="AT725" i="20"/>
  <c r="AT726" i="20"/>
  <c r="AT727" i="20"/>
  <c r="AT728" i="20"/>
  <c r="AT729" i="20"/>
  <c r="AT730" i="20"/>
  <c r="AT731" i="20"/>
  <c r="AT732" i="20"/>
  <c r="AT733" i="20"/>
  <c r="AT734" i="20"/>
  <c r="AT735" i="20"/>
  <c r="AT736" i="20"/>
  <c r="AT737" i="20"/>
  <c r="AT738" i="20"/>
  <c r="AT739" i="20"/>
  <c r="AT740" i="20"/>
  <c r="AT741" i="20"/>
  <c r="AT742" i="20"/>
  <c r="AT743" i="20"/>
  <c r="AT744" i="20"/>
  <c r="AT745" i="20"/>
  <c r="AT746" i="20"/>
  <c r="AT747" i="20"/>
  <c r="AT748" i="20"/>
  <c r="AT749" i="20"/>
  <c r="AT750" i="20"/>
  <c r="AT751" i="20"/>
  <c r="AT752" i="20"/>
  <c r="AT753" i="20"/>
  <c r="AT754" i="20"/>
  <c r="AT755" i="20"/>
  <c r="AT756" i="20"/>
  <c r="AT757" i="20"/>
  <c r="AT758" i="20"/>
  <c r="AT759" i="20"/>
  <c r="AT760" i="20"/>
  <c r="AT761" i="20"/>
  <c r="AT762" i="20"/>
  <c r="AT763" i="20"/>
  <c r="AT764" i="20"/>
  <c r="AT765" i="20"/>
  <c r="AT766" i="20"/>
  <c r="AT767" i="20"/>
  <c r="AT768" i="20"/>
  <c r="AT769" i="20"/>
  <c r="AT770" i="20"/>
  <c r="AT771" i="20"/>
  <c r="AT772" i="20"/>
  <c r="AT773" i="20"/>
  <c r="AT774" i="20"/>
  <c r="AT775" i="20"/>
  <c r="AT776" i="20"/>
  <c r="AT777" i="20"/>
  <c r="AT778" i="20"/>
  <c r="AT779" i="20"/>
  <c r="AT780" i="20"/>
  <c r="AT781" i="20"/>
  <c r="AT782" i="20"/>
  <c r="AT783" i="20"/>
  <c r="AT784" i="20"/>
  <c r="AT785" i="20"/>
  <c r="AT786" i="20"/>
  <c r="AT787" i="20"/>
  <c r="AT788" i="20"/>
  <c r="AT789" i="20"/>
  <c r="AT790" i="20"/>
  <c r="AT791" i="20"/>
  <c r="AT792" i="20"/>
  <c r="AT793" i="20"/>
  <c r="AT794" i="20"/>
  <c r="AT795" i="20"/>
  <c r="AT796" i="20"/>
  <c r="AT797" i="20"/>
  <c r="AT798" i="20"/>
  <c r="AT799" i="20"/>
  <c r="AT800" i="20"/>
  <c r="AT801" i="20"/>
  <c r="AT802" i="20"/>
  <c r="AT803" i="20"/>
  <c r="AT804" i="20"/>
  <c r="AT805" i="20"/>
  <c r="AT806" i="20"/>
  <c r="AT807" i="20"/>
  <c r="AT808" i="20"/>
  <c r="AT809" i="20"/>
  <c r="AT810" i="20"/>
  <c r="AT811" i="20"/>
  <c r="AT812" i="20"/>
  <c r="AT813" i="20"/>
  <c r="AT814" i="20"/>
  <c r="AT815" i="20"/>
  <c r="AT816" i="20"/>
  <c r="AT817" i="20"/>
  <c r="AT818" i="20"/>
  <c r="AT819" i="20"/>
  <c r="AT820" i="20"/>
  <c r="AT821" i="20"/>
  <c r="AT822" i="20"/>
  <c r="AT823" i="20"/>
  <c r="AT824" i="20"/>
  <c r="AT825" i="20"/>
  <c r="AT826" i="20"/>
  <c r="AT827" i="20"/>
  <c r="AT828" i="20"/>
  <c r="AT829" i="20"/>
  <c r="AT830" i="20"/>
  <c r="AT831" i="20"/>
  <c r="AT832" i="20"/>
  <c r="AT833" i="20"/>
  <c r="AT834" i="20"/>
  <c r="AT835" i="20"/>
  <c r="AT836" i="20"/>
  <c r="AT837" i="20"/>
  <c r="AT838" i="20"/>
  <c r="AT839" i="20"/>
  <c r="AT840" i="20"/>
  <c r="AT841" i="20"/>
  <c r="AT842" i="20"/>
  <c r="AT843" i="20"/>
  <c r="AT844" i="20"/>
  <c r="AT845" i="20"/>
  <c r="AT846" i="20"/>
  <c r="AT847" i="20"/>
  <c r="AT848" i="20"/>
  <c r="AT849" i="20"/>
  <c r="AT850" i="20"/>
  <c r="AT851" i="20"/>
  <c r="AT852" i="20"/>
  <c r="AT853" i="20"/>
  <c r="AT854" i="20"/>
  <c r="AT855" i="20"/>
  <c r="AT856" i="20"/>
  <c r="AT857" i="20"/>
  <c r="AT858" i="20"/>
  <c r="AT859" i="20"/>
  <c r="AT860" i="20"/>
  <c r="AT861" i="20"/>
  <c r="AT862" i="20"/>
  <c r="AT863" i="20"/>
  <c r="AT864" i="20"/>
  <c r="AT865" i="20"/>
  <c r="AT866" i="20"/>
  <c r="AT867" i="20"/>
  <c r="AT868" i="20"/>
  <c r="AT869" i="20"/>
  <c r="AT870" i="20"/>
  <c r="AT871" i="20"/>
  <c r="AT872" i="20"/>
  <c r="AT873" i="20"/>
  <c r="AT874" i="20"/>
  <c r="AT875" i="20"/>
  <c r="AT876" i="20"/>
  <c r="AT877" i="20"/>
  <c r="AT878" i="20"/>
  <c r="AT879" i="20"/>
  <c r="AT880" i="20"/>
  <c r="AT881" i="20"/>
  <c r="AT882" i="20"/>
  <c r="AT883" i="20"/>
  <c r="AT884" i="20"/>
  <c r="AT885" i="20"/>
  <c r="AT886" i="20"/>
  <c r="AT887" i="20"/>
  <c r="AT888" i="20"/>
  <c r="AT889" i="20"/>
  <c r="AT890" i="20"/>
  <c r="AT891" i="20"/>
  <c r="AT892" i="20"/>
  <c r="AT893" i="20"/>
  <c r="AT894" i="20"/>
  <c r="AT895" i="20"/>
  <c r="AT896" i="20"/>
  <c r="AT897" i="20"/>
  <c r="AT898" i="20"/>
  <c r="AT899" i="20"/>
  <c r="AT900" i="20"/>
  <c r="AT901" i="20"/>
  <c r="AT902" i="20"/>
  <c r="AT903" i="20"/>
  <c r="AT904" i="20"/>
  <c r="AT905" i="20"/>
  <c r="AT906" i="20"/>
  <c r="AT907" i="20"/>
  <c r="AT908" i="20"/>
  <c r="AT909" i="20"/>
  <c r="AT910" i="20"/>
  <c r="AT911" i="20"/>
  <c r="AT912" i="20"/>
  <c r="AT913" i="20"/>
  <c r="AT914" i="20"/>
  <c r="AT915" i="20"/>
  <c r="AT916" i="20"/>
  <c r="AT917" i="20"/>
  <c r="AT918" i="20"/>
  <c r="AT919" i="20"/>
  <c r="AT920" i="20"/>
  <c r="AT921" i="20"/>
  <c r="AT922" i="20"/>
  <c r="AT923" i="20"/>
  <c r="AT924" i="20"/>
  <c r="AT925" i="20"/>
  <c r="AT926" i="20"/>
  <c r="AT927" i="20"/>
  <c r="AT928" i="20"/>
  <c r="AT929" i="20"/>
  <c r="AT930" i="20"/>
  <c r="AT931" i="20"/>
  <c r="AT932" i="20"/>
  <c r="AT933" i="20"/>
  <c r="AT934" i="20"/>
  <c r="AT935" i="20"/>
  <c r="AT936" i="20"/>
  <c r="AT937" i="20"/>
  <c r="AT938" i="20"/>
  <c r="AT939" i="20"/>
  <c r="AT940" i="20"/>
  <c r="AT941" i="20"/>
  <c r="AT942" i="20"/>
  <c r="AT943" i="20"/>
  <c r="AT944" i="20"/>
  <c r="AT945" i="20"/>
  <c r="AT946" i="20"/>
  <c r="AT947" i="20"/>
  <c r="AT948" i="20"/>
  <c r="AT949" i="20"/>
  <c r="AT950" i="20"/>
  <c r="AT951" i="20"/>
  <c r="AT952" i="20"/>
  <c r="AT953" i="20"/>
  <c r="AT954" i="20"/>
  <c r="AT955" i="20"/>
  <c r="AT956" i="20"/>
  <c r="AT957" i="20"/>
  <c r="AT958" i="20"/>
  <c r="AT959" i="20"/>
  <c r="AT960" i="20"/>
  <c r="AT961" i="20"/>
  <c r="AT962" i="20"/>
  <c r="AT963" i="20"/>
  <c r="AT964" i="20"/>
  <c r="AT965" i="20"/>
  <c r="AT966" i="20"/>
  <c r="AT967" i="20"/>
  <c r="AT968" i="20"/>
  <c r="AT969" i="20"/>
  <c r="AT970" i="20"/>
  <c r="AT971" i="20"/>
  <c r="AT972" i="20"/>
  <c r="AT973" i="20"/>
  <c r="AT974" i="20"/>
  <c r="AT975" i="20"/>
  <c r="AT976" i="20"/>
  <c r="AT977" i="20"/>
  <c r="AT978" i="20"/>
  <c r="AT979" i="20"/>
  <c r="AT980" i="20"/>
  <c r="AT981" i="20"/>
  <c r="AT982" i="20"/>
  <c r="AT983" i="20"/>
  <c r="AT984" i="20"/>
  <c r="AT985" i="20"/>
  <c r="AT986" i="20"/>
  <c r="AT987" i="20"/>
  <c r="AT988" i="20"/>
  <c r="AT989" i="20"/>
  <c r="AT990" i="20"/>
  <c r="AT991" i="20"/>
  <c r="AT992" i="20"/>
  <c r="AT993" i="20"/>
  <c r="AT994" i="20"/>
  <c r="AT995" i="20"/>
  <c r="AT996" i="20"/>
  <c r="AT997" i="20"/>
  <c r="AT998" i="20"/>
  <c r="AT999" i="20"/>
  <c r="AT1000" i="20"/>
  <c r="AT1001" i="20"/>
  <c r="AT1002" i="20"/>
  <c r="AT1003" i="20"/>
  <c r="AT1004" i="20"/>
  <c r="AT1005" i="20"/>
  <c r="AT1006" i="20"/>
  <c r="AT1007" i="20"/>
  <c r="AT1008" i="20"/>
  <c r="AT1009" i="20"/>
  <c r="AT1010" i="20"/>
  <c r="AT1011" i="20"/>
  <c r="AT1012" i="20"/>
  <c r="AT1013" i="20"/>
  <c r="AT1014" i="20"/>
  <c r="AT1015" i="20"/>
  <c r="AT1016" i="20"/>
  <c r="AT1017" i="20"/>
  <c r="AT1018" i="20"/>
  <c r="AT1019" i="20"/>
  <c r="AT1020" i="20"/>
  <c r="AT1021" i="20"/>
  <c r="AT1022" i="20"/>
  <c r="AT1023" i="20"/>
  <c r="AT1024" i="20"/>
  <c r="AT1025" i="20"/>
  <c r="AT1026" i="20"/>
  <c r="AT1027" i="20"/>
  <c r="AT1028" i="20"/>
  <c r="AT1029" i="20"/>
  <c r="AT1030" i="20"/>
  <c r="AT1031" i="20"/>
  <c r="AT1032" i="20"/>
  <c r="AT1033" i="20"/>
  <c r="AT1034" i="20"/>
  <c r="AT1035" i="20"/>
  <c r="AT1036" i="20"/>
  <c r="AT1037" i="20"/>
  <c r="AT1038" i="20"/>
  <c r="AT1039" i="20"/>
  <c r="AT1040" i="20"/>
  <c r="AT1041" i="20"/>
  <c r="AT1042" i="20"/>
  <c r="AT1043" i="20"/>
  <c r="AT1044" i="20"/>
  <c r="AT1045" i="20"/>
  <c r="AT1046" i="20"/>
  <c r="AT1047" i="20"/>
  <c r="AT1048" i="20"/>
  <c r="AT1049" i="20"/>
  <c r="AT1050" i="20"/>
  <c r="AT1051" i="20"/>
  <c r="AT1052" i="20"/>
  <c r="AT1053" i="20"/>
  <c r="AT1054" i="20"/>
  <c r="AT1055" i="20"/>
  <c r="AT1056" i="20"/>
  <c r="AT1057" i="20"/>
  <c r="AT1058" i="20"/>
  <c r="AT1059" i="20"/>
  <c r="AT1060" i="20"/>
  <c r="AT1061" i="20"/>
  <c r="AT1062" i="20"/>
  <c r="AT1063" i="20"/>
  <c r="AT1064" i="20"/>
  <c r="AT1065" i="20"/>
  <c r="AT1066" i="20"/>
  <c r="AT1067" i="20"/>
  <c r="AT1068" i="20"/>
  <c r="AT1069" i="20"/>
  <c r="AT1070" i="20"/>
  <c r="AT1071" i="20"/>
  <c r="AT1072" i="20"/>
  <c r="AT1073" i="20"/>
  <c r="AT1074" i="20"/>
  <c r="AT1075" i="20"/>
  <c r="AT1076" i="20"/>
  <c r="AT1077" i="20"/>
  <c r="AT1078" i="20"/>
  <c r="AT1079" i="20"/>
  <c r="AT1080" i="20"/>
  <c r="AT1081" i="20"/>
  <c r="AT1082" i="20"/>
  <c r="AT1083" i="20"/>
  <c r="AT1084" i="20"/>
  <c r="AT1085" i="20"/>
  <c r="AT1086" i="20"/>
  <c r="AT1087" i="20"/>
  <c r="AT1088" i="20"/>
  <c r="AT1089" i="20"/>
  <c r="AT1090" i="20"/>
  <c r="AT1091" i="20"/>
  <c r="AT1092" i="20"/>
  <c r="AT1093" i="20"/>
  <c r="AT1094" i="20"/>
  <c r="AT1095" i="20"/>
  <c r="AT1096" i="20"/>
  <c r="AT1097" i="20"/>
  <c r="AT1098" i="20"/>
  <c r="AT1099" i="20"/>
  <c r="AT1100" i="20"/>
  <c r="AT1101" i="20"/>
  <c r="AT1102" i="20"/>
  <c r="AT1103" i="20"/>
  <c r="AT1104" i="20"/>
  <c r="AT1105" i="20"/>
  <c r="AT1106" i="20"/>
  <c r="AT1107" i="20"/>
  <c r="AT1108" i="20"/>
  <c r="AT1109" i="20"/>
  <c r="AT1110" i="20"/>
  <c r="AT1111" i="20"/>
  <c r="AT1112" i="20"/>
  <c r="AT1113" i="20"/>
  <c r="AT1114" i="20"/>
  <c r="AT1115" i="20"/>
  <c r="AT1116" i="20"/>
  <c r="AT1117" i="20"/>
  <c r="AT1118" i="20"/>
  <c r="AT1119" i="20"/>
  <c r="AT1120" i="20"/>
  <c r="AT1121" i="20"/>
  <c r="AT1122" i="20"/>
  <c r="AT1123" i="20"/>
  <c r="AT1124" i="20"/>
  <c r="AT1125" i="20"/>
  <c r="AT1126" i="20"/>
  <c r="AT1127" i="20"/>
  <c r="AT1128" i="20"/>
  <c r="AT1129" i="20"/>
  <c r="AT1130" i="20"/>
  <c r="AT1131" i="20"/>
  <c r="AT1132" i="20"/>
  <c r="AT1133" i="20"/>
  <c r="AT1134" i="20"/>
  <c r="AT1135" i="20"/>
  <c r="AT1136" i="20"/>
  <c r="AT1137" i="20"/>
  <c r="AT1138" i="20"/>
  <c r="AT1139" i="20"/>
  <c r="AT1140" i="20"/>
  <c r="AT1141" i="20"/>
  <c r="AT1142" i="20"/>
  <c r="AT1143" i="20"/>
  <c r="AT1144" i="20"/>
  <c r="AT1145" i="20"/>
  <c r="AT1146" i="20"/>
  <c r="AT1147" i="20"/>
  <c r="AT1148" i="20"/>
  <c r="AT1149" i="20"/>
  <c r="AT1150" i="20"/>
  <c r="AT1151" i="20"/>
  <c r="AT1152" i="20"/>
  <c r="AT1153" i="20"/>
  <c r="AT1154" i="20"/>
  <c r="AT1155" i="20"/>
  <c r="AT1156" i="20"/>
  <c r="AT1157" i="20"/>
  <c r="AT1158" i="20"/>
  <c r="AP34" i="7"/>
  <c r="AP35" i="7"/>
  <c r="AP33" i="7"/>
  <c r="AP27" i="7"/>
  <c r="AP28" i="7"/>
  <c r="AP29" i="7"/>
  <c r="AP30" i="7"/>
  <c r="AP31" i="7"/>
  <c r="AP26" i="7"/>
  <c r="AP32" i="7"/>
  <c r="AP36" i="7"/>
  <c r="K2" i="24"/>
  <c r="K3" i="24"/>
  <c r="K4" i="24"/>
  <c r="K5" i="24"/>
  <c r="K6" i="24"/>
  <c r="K7" i="24"/>
  <c r="K8" i="24"/>
  <c r="K9" i="24"/>
  <c r="K10" i="24"/>
  <c r="K11" i="24"/>
  <c r="K12" i="24"/>
  <c r="K13" i="24"/>
  <c r="K14" i="24"/>
  <c r="K15" i="24"/>
  <c r="K16" i="24"/>
  <c r="K17" i="24"/>
  <c r="K18" i="24"/>
  <c r="K19" i="24"/>
  <c r="K20" i="24"/>
  <c r="K21" i="24"/>
  <c r="K22" i="24"/>
  <c r="K23" i="24"/>
  <c r="K24" i="24"/>
  <c r="K25" i="24"/>
  <c r="K26" i="24"/>
  <c r="K27" i="24"/>
  <c r="K28" i="24"/>
  <c r="K29" i="24"/>
  <c r="K30" i="24"/>
  <c r="K31" i="24"/>
  <c r="K32" i="24"/>
  <c r="K33" i="24"/>
  <c r="K34" i="24"/>
  <c r="K35" i="24"/>
  <c r="K36" i="24"/>
  <c r="K37" i="24"/>
  <c r="K38" i="24"/>
  <c r="K39" i="24"/>
  <c r="K40" i="24"/>
  <c r="K41" i="24"/>
  <c r="K42" i="24"/>
  <c r="K43" i="24"/>
  <c r="K44" i="24"/>
  <c r="K45" i="24"/>
  <c r="K46" i="24"/>
  <c r="K47" i="24"/>
  <c r="K48" i="24"/>
  <c r="K49" i="24"/>
  <c r="K50" i="24"/>
  <c r="K51" i="24"/>
  <c r="K52" i="24"/>
  <c r="K53" i="24"/>
  <c r="K54" i="24"/>
  <c r="K55" i="24"/>
  <c r="K56" i="24"/>
  <c r="K57" i="24"/>
  <c r="K58" i="24"/>
  <c r="K59" i="24"/>
  <c r="K60" i="24"/>
  <c r="K61" i="24"/>
  <c r="K62" i="24"/>
  <c r="K63" i="24"/>
  <c r="K64" i="24"/>
  <c r="K65" i="24"/>
  <c r="K66" i="24"/>
  <c r="K67" i="24"/>
  <c r="K68" i="24"/>
  <c r="K69" i="24"/>
  <c r="K70" i="24"/>
  <c r="K71" i="24"/>
  <c r="K72" i="24"/>
  <c r="K73" i="24"/>
  <c r="K74" i="24"/>
  <c r="K75" i="24"/>
  <c r="K76" i="24"/>
  <c r="K77" i="24"/>
  <c r="K78" i="24"/>
  <c r="K79" i="24"/>
  <c r="K80" i="24"/>
  <c r="K81" i="24"/>
  <c r="K82" i="24"/>
  <c r="K83" i="24"/>
  <c r="K84" i="24"/>
  <c r="K85" i="24"/>
  <c r="K86" i="24"/>
  <c r="K87" i="24"/>
  <c r="K88" i="24"/>
  <c r="K89" i="24"/>
  <c r="K90" i="24"/>
  <c r="K91" i="24"/>
  <c r="K92" i="24"/>
  <c r="K93" i="24"/>
  <c r="K94" i="24"/>
  <c r="K95" i="24"/>
  <c r="K96" i="24"/>
  <c r="K97" i="24"/>
  <c r="K98" i="24"/>
  <c r="K99" i="24"/>
  <c r="K100" i="24"/>
  <c r="K101" i="24"/>
  <c r="K102" i="24"/>
  <c r="K103" i="24"/>
  <c r="K104" i="24"/>
  <c r="K105" i="24"/>
  <c r="K106" i="24"/>
  <c r="K107" i="24"/>
  <c r="K108" i="24"/>
  <c r="K109" i="24"/>
  <c r="K110" i="24"/>
  <c r="K111" i="24"/>
  <c r="K112" i="24"/>
  <c r="K113" i="24"/>
  <c r="K114" i="24"/>
  <c r="K115" i="24"/>
  <c r="K116" i="24"/>
  <c r="K117" i="24"/>
  <c r="K118" i="24"/>
  <c r="K119" i="24"/>
  <c r="K120" i="24"/>
  <c r="K121" i="24"/>
  <c r="K122" i="24"/>
  <c r="K123" i="24"/>
  <c r="K124" i="24"/>
  <c r="K125" i="24"/>
  <c r="K126" i="24"/>
  <c r="K127" i="24"/>
  <c r="K128" i="24"/>
  <c r="K129" i="24"/>
  <c r="K130" i="24"/>
  <c r="K131" i="24"/>
  <c r="K132" i="24"/>
  <c r="K133" i="24"/>
  <c r="K134" i="24"/>
  <c r="K135" i="24"/>
  <c r="K136" i="24"/>
  <c r="K137" i="24"/>
  <c r="K138" i="24"/>
  <c r="K139" i="24"/>
  <c r="K140" i="24"/>
  <c r="K141" i="24"/>
  <c r="K142" i="24"/>
  <c r="K143" i="24"/>
  <c r="K144" i="24"/>
  <c r="K145" i="24"/>
  <c r="K146" i="24"/>
  <c r="K147" i="24"/>
  <c r="K148" i="24"/>
  <c r="K149" i="24"/>
  <c r="K150" i="24"/>
  <c r="K151" i="24"/>
  <c r="K152" i="24"/>
  <c r="K153" i="24"/>
  <c r="K154" i="24"/>
  <c r="K155" i="24"/>
  <c r="K156" i="24"/>
  <c r="K157" i="24"/>
  <c r="K158" i="24"/>
  <c r="K159" i="24"/>
  <c r="K160" i="24"/>
  <c r="K161" i="24"/>
  <c r="K162" i="24"/>
  <c r="K163" i="24"/>
  <c r="K164" i="24"/>
  <c r="K165" i="24"/>
  <c r="K166" i="24"/>
  <c r="K167" i="24"/>
  <c r="K168" i="24"/>
  <c r="K169" i="24"/>
  <c r="K170" i="24"/>
  <c r="K171" i="24"/>
  <c r="K172" i="24"/>
  <c r="K173" i="24"/>
  <c r="K174" i="24"/>
  <c r="K175" i="24"/>
  <c r="K176" i="24"/>
  <c r="K177" i="24"/>
  <c r="K178" i="24"/>
  <c r="K179" i="24"/>
  <c r="K180" i="24"/>
  <c r="K181" i="24"/>
  <c r="K182" i="24"/>
  <c r="K183" i="24"/>
  <c r="K184" i="24"/>
  <c r="K185" i="24"/>
  <c r="K186" i="24"/>
  <c r="K187" i="24"/>
  <c r="K188" i="24"/>
  <c r="K189" i="24"/>
  <c r="K190" i="24"/>
  <c r="K191" i="24"/>
  <c r="K192" i="24"/>
  <c r="K193" i="24"/>
  <c r="K194" i="24"/>
  <c r="K195" i="24"/>
  <c r="K196" i="24"/>
  <c r="K197" i="24"/>
  <c r="K198" i="24"/>
  <c r="K199" i="24"/>
  <c r="K200" i="24"/>
  <c r="K201" i="24"/>
  <c r="K202" i="24"/>
  <c r="K203" i="24"/>
  <c r="K204" i="24"/>
  <c r="K205" i="24"/>
  <c r="K206" i="24"/>
  <c r="K207" i="24"/>
  <c r="K208" i="24"/>
  <c r="K209" i="24"/>
  <c r="K210" i="24"/>
  <c r="K211" i="24"/>
  <c r="K212" i="24"/>
  <c r="K213" i="24"/>
  <c r="K214" i="24"/>
  <c r="K215" i="24"/>
  <c r="K216" i="24"/>
  <c r="K217" i="24"/>
  <c r="K218" i="24"/>
  <c r="K219" i="24"/>
  <c r="K220" i="24"/>
  <c r="K221" i="24"/>
  <c r="K222" i="24"/>
  <c r="K223" i="24"/>
  <c r="AP37" i="7"/>
  <c r="AP39" i="7"/>
  <c r="AQ39" i="11"/>
  <c r="AQ37" i="11"/>
  <c r="AQ36" i="11"/>
  <c r="AQ35" i="11"/>
  <c r="AQ34" i="11"/>
  <c r="AQ33" i="11"/>
  <c r="AQ32" i="11"/>
  <c r="AQ31" i="11"/>
  <c r="AQ30" i="11"/>
  <c r="AQ29" i="11"/>
  <c r="AQ28" i="11"/>
  <c r="AQ27" i="11"/>
  <c r="AQ26" i="11"/>
  <c r="AQ22" i="11"/>
  <c r="AQ20" i="11"/>
  <c r="AQ19" i="11"/>
  <c r="AQ16" i="11"/>
  <c r="AQ15" i="11"/>
  <c r="AQ14" i="11"/>
  <c r="AQ13" i="11"/>
  <c r="AQ12" i="11"/>
  <c r="AQ11" i="11"/>
  <c r="AQ10" i="11"/>
  <c r="AQ9" i="11"/>
  <c r="AQ8" i="11"/>
  <c r="AQ7" i="11"/>
  <c r="AQ6" i="11"/>
  <c r="AQ5" i="11"/>
  <c r="AM54" i="7"/>
  <c r="AN54" i="7"/>
  <c r="J2" i="24"/>
  <c r="J3" i="24"/>
  <c r="J4" i="24"/>
  <c r="J5" i="24"/>
  <c r="J6" i="24"/>
  <c r="J7" i="24"/>
  <c r="J8" i="24"/>
  <c r="J9" i="24"/>
  <c r="J10" i="24"/>
  <c r="J11" i="24"/>
  <c r="J12" i="24"/>
  <c r="J13" i="24"/>
  <c r="J14" i="24"/>
  <c r="J15" i="24"/>
  <c r="J16" i="24"/>
  <c r="J17" i="24"/>
  <c r="J18" i="24"/>
  <c r="J19" i="24"/>
  <c r="J20" i="24"/>
  <c r="J21" i="24"/>
  <c r="J22" i="24"/>
  <c r="J23" i="24"/>
  <c r="J24" i="24"/>
  <c r="J25" i="24"/>
  <c r="J26" i="24"/>
  <c r="J27" i="24"/>
  <c r="J28" i="24"/>
  <c r="J29" i="24"/>
  <c r="J30" i="24"/>
  <c r="J31" i="24"/>
  <c r="J32" i="24"/>
  <c r="J33" i="24"/>
  <c r="J34" i="24"/>
  <c r="J35" i="24"/>
  <c r="J36" i="24"/>
  <c r="J37" i="24"/>
  <c r="J38" i="24"/>
  <c r="J39" i="24"/>
  <c r="J40" i="24"/>
  <c r="J41" i="24"/>
  <c r="J42" i="24"/>
  <c r="J43" i="24"/>
  <c r="J44" i="24"/>
  <c r="J45" i="24"/>
  <c r="J46" i="24"/>
  <c r="J47" i="24"/>
  <c r="J48" i="24"/>
  <c r="J49" i="24"/>
  <c r="J50" i="24"/>
  <c r="J51" i="24"/>
  <c r="J52" i="24"/>
  <c r="J53" i="24"/>
  <c r="J54" i="24"/>
  <c r="J55" i="24"/>
  <c r="J56" i="24"/>
  <c r="J57" i="24"/>
  <c r="J58" i="24"/>
  <c r="J59" i="24"/>
  <c r="J60" i="24"/>
  <c r="J61" i="24"/>
  <c r="J62" i="24"/>
  <c r="J63" i="24"/>
  <c r="J64" i="24"/>
  <c r="J65" i="24"/>
  <c r="J66" i="24"/>
  <c r="J67" i="24"/>
  <c r="J68" i="24"/>
  <c r="J69" i="24"/>
  <c r="J70" i="24"/>
  <c r="J71" i="24"/>
  <c r="J72" i="24"/>
  <c r="J73" i="24"/>
  <c r="J74" i="24"/>
  <c r="J75" i="24"/>
  <c r="J76" i="24"/>
  <c r="J77" i="24"/>
  <c r="J78" i="24"/>
  <c r="J79" i="24"/>
  <c r="J80" i="24"/>
  <c r="J81" i="24"/>
  <c r="J82" i="24"/>
  <c r="J83" i="24"/>
  <c r="J84" i="24"/>
  <c r="J85" i="24"/>
  <c r="J86" i="24"/>
  <c r="J87" i="24"/>
  <c r="J88" i="24"/>
  <c r="J89" i="24"/>
  <c r="J90" i="24"/>
  <c r="J91" i="24"/>
  <c r="J92" i="24"/>
  <c r="J93" i="24"/>
  <c r="J94" i="24"/>
  <c r="J95" i="24"/>
  <c r="J96" i="24"/>
  <c r="J97" i="24"/>
  <c r="J98" i="24"/>
  <c r="J99" i="24"/>
  <c r="J100" i="24"/>
  <c r="J101" i="24"/>
  <c r="J102" i="24"/>
  <c r="J103" i="24"/>
  <c r="J104" i="24"/>
  <c r="J105" i="24"/>
  <c r="J106" i="24"/>
  <c r="J107" i="24"/>
  <c r="J108" i="24"/>
  <c r="J109" i="24"/>
  <c r="J110" i="24"/>
  <c r="J111" i="24"/>
  <c r="J112" i="24"/>
  <c r="J113" i="24"/>
  <c r="J114" i="24"/>
  <c r="J115" i="24"/>
  <c r="J116" i="24"/>
  <c r="J117" i="24"/>
  <c r="J118" i="24"/>
  <c r="J119" i="24"/>
  <c r="J120" i="24"/>
  <c r="J121" i="24"/>
  <c r="J122" i="24"/>
  <c r="J123" i="24"/>
  <c r="J124" i="24"/>
  <c r="J125" i="24"/>
  <c r="J126" i="24"/>
  <c r="J127" i="24"/>
  <c r="J128" i="24"/>
  <c r="J129" i="24"/>
  <c r="J130" i="24"/>
  <c r="J131" i="24"/>
  <c r="J132" i="24"/>
  <c r="J133" i="24"/>
  <c r="J134" i="24"/>
  <c r="J135" i="24"/>
  <c r="J136" i="24"/>
  <c r="J137" i="24"/>
  <c r="J138" i="24"/>
  <c r="J139" i="24"/>
  <c r="J140" i="24"/>
  <c r="J141" i="24"/>
  <c r="J142" i="24"/>
  <c r="J143" i="24"/>
  <c r="J144" i="24"/>
  <c r="J145" i="24"/>
  <c r="J146" i="24"/>
  <c r="J147" i="24"/>
  <c r="J148" i="24"/>
  <c r="J149" i="24"/>
  <c r="J150" i="24"/>
  <c r="J151" i="24"/>
  <c r="J152" i="24"/>
  <c r="J153" i="24"/>
  <c r="J154" i="24"/>
  <c r="J155" i="24"/>
  <c r="J156" i="24"/>
  <c r="J157" i="24"/>
  <c r="J158" i="24"/>
  <c r="J159" i="24"/>
  <c r="J160" i="24"/>
  <c r="J161" i="24"/>
  <c r="J162" i="24"/>
  <c r="J163" i="24"/>
  <c r="J164" i="24"/>
  <c r="J165" i="24"/>
  <c r="J166" i="24"/>
  <c r="J167" i="24"/>
  <c r="J168" i="24"/>
  <c r="J169" i="24"/>
  <c r="J170" i="24"/>
  <c r="J171" i="24"/>
  <c r="J172" i="24"/>
  <c r="J173" i="24"/>
  <c r="J174" i="24"/>
  <c r="J175" i="24"/>
  <c r="J176" i="24"/>
  <c r="J177" i="24"/>
  <c r="J178" i="24"/>
  <c r="J179" i="24"/>
  <c r="J180" i="24"/>
  <c r="J181" i="24"/>
  <c r="J182" i="24"/>
  <c r="J183" i="24"/>
  <c r="J184" i="24"/>
  <c r="J185" i="24"/>
  <c r="J186" i="24"/>
  <c r="J187" i="24"/>
  <c r="J188" i="24"/>
  <c r="J189" i="24"/>
  <c r="J190" i="24"/>
  <c r="J191" i="24"/>
  <c r="J192" i="24"/>
  <c r="J193" i="24"/>
  <c r="J194" i="24"/>
  <c r="J195" i="24"/>
  <c r="J196" i="24"/>
  <c r="J197" i="24"/>
  <c r="J198" i="24"/>
  <c r="J199" i="24"/>
  <c r="J200" i="24"/>
  <c r="J201" i="24"/>
  <c r="J202" i="24"/>
  <c r="J203" i="24"/>
  <c r="J204" i="24"/>
  <c r="J205" i="24"/>
  <c r="J206" i="24"/>
  <c r="J207" i="24"/>
  <c r="J208" i="24"/>
  <c r="J209" i="24"/>
  <c r="J210" i="24"/>
  <c r="J211" i="24"/>
  <c r="J212" i="24"/>
  <c r="J213" i="24"/>
  <c r="J214" i="24"/>
  <c r="J215" i="24"/>
  <c r="J216" i="24"/>
  <c r="J217" i="24"/>
  <c r="J218" i="24"/>
  <c r="J219" i="24"/>
  <c r="J220" i="24"/>
  <c r="J221" i="24"/>
  <c r="J222" i="24"/>
  <c r="J223" i="24"/>
  <c r="I2" i="24"/>
  <c r="I3" i="24"/>
  <c r="I4" i="24"/>
  <c r="I5" i="24"/>
  <c r="I6"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I99" i="24"/>
  <c r="I100" i="24"/>
  <c r="I101"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0"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7" i="24"/>
  <c r="I158"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H2" i="24"/>
  <c r="H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00" i="24"/>
  <c r="H201" i="24"/>
  <c r="H202" i="24"/>
  <c r="H203" i="24"/>
  <c r="H204" i="24"/>
  <c r="H205" i="24"/>
  <c r="H206" i="24"/>
  <c r="H207" i="24"/>
  <c r="H208" i="24"/>
  <c r="H209" i="24"/>
  <c r="H210" i="24"/>
  <c r="H211" i="24"/>
  <c r="H212" i="24"/>
  <c r="H213" i="24"/>
  <c r="H214" i="24"/>
  <c r="H215" i="24"/>
  <c r="H216" i="24"/>
  <c r="H217" i="24"/>
  <c r="H218" i="24"/>
  <c r="H219" i="24"/>
  <c r="H220" i="24"/>
  <c r="H221" i="24"/>
  <c r="H222" i="24"/>
  <c r="H223" i="24"/>
  <c r="G2" i="24"/>
  <c r="G3" i="24"/>
  <c r="G4" i="24"/>
  <c r="G5" i="24"/>
  <c r="G6" i="24"/>
  <c r="G7" i="24"/>
  <c r="G8" i="24"/>
  <c r="G9" i="24"/>
  <c r="G10" i="24"/>
  <c r="G11" i="24"/>
  <c r="G12" i="24"/>
  <c r="G13" i="24"/>
  <c r="G14" i="24"/>
  <c r="G15" i="24"/>
  <c r="G16" i="24"/>
  <c r="G17" i="24"/>
  <c r="G18" i="24"/>
  <c r="G19" i="24"/>
  <c r="G20" i="24"/>
  <c r="G21" i="24"/>
  <c r="G22" i="24"/>
  <c r="G23" i="24"/>
  <c r="G24" i="24"/>
  <c r="G25" i="24"/>
  <c r="G26" i="24"/>
  <c r="G27" i="24"/>
  <c r="G28" i="24"/>
  <c r="G29" i="24"/>
  <c r="G30" i="24"/>
  <c r="G31" i="24"/>
  <c r="G32" i="24"/>
  <c r="G33" i="24"/>
  <c r="G34" i="24"/>
  <c r="G35" i="24"/>
  <c r="G36" i="24"/>
  <c r="G37" i="24"/>
  <c r="G38" i="24"/>
  <c r="G39" i="24"/>
  <c r="G40" i="24"/>
  <c r="G41" i="24"/>
  <c r="G42" i="24"/>
  <c r="G43" i="24"/>
  <c r="G44" i="24"/>
  <c r="G45" i="24"/>
  <c r="G46" i="24"/>
  <c r="G47" i="24"/>
  <c r="G48" i="24"/>
  <c r="G49" i="24"/>
  <c r="G50" i="24"/>
  <c r="G51" i="24"/>
  <c r="G52" i="24"/>
  <c r="G53" i="24"/>
  <c r="G54" i="24"/>
  <c r="G55" i="24"/>
  <c r="G56" i="24"/>
  <c r="G57" i="24"/>
  <c r="G58" i="24"/>
  <c r="G59" i="24"/>
  <c r="G60" i="24"/>
  <c r="G61" i="24"/>
  <c r="G62" i="24"/>
  <c r="G63" i="24"/>
  <c r="G64" i="24"/>
  <c r="G65" i="24"/>
  <c r="G66" i="24"/>
  <c r="G67" i="24"/>
  <c r="G68" i="24"/>
  <c r="G69" i="24"/>
  <c r="G70" i="24"/>
  <c r="G71" i="24"/>
  <c r="G72" i="24"/>
  <c r="G73" i="24"/>
  <c r="G74" i="24"/>
  <c r="G75" i="24"/>
  <c r="G76" i="24"/>
  <c r="G77" i="24"/>
  <c r="G78" i="24"/>
  <c r="G79" i="24"/>
  <c r="G80" i="24"/>
  <c r="G81" i="24"/>
  <c r="G82" i="24"/>
  <c r="G83" i="24"/>
  <c r="G84" i="24"/>
  <c r="G85" i="24"/>
  <c r="G86" i="24"/>
  <c r="G87" i="24"/>
  <c r="G88" i="24"/>
  <c r="G89" i="24"/>
  <c r="G90" i="24"/>
  <c r="G91" i="24"/>
  <c r="G92" i="24"/>
  <c r="G93" i="24"/>
  <c r="G94" i="24"/>
  <c r="G95" i="24"/>
  <c r="G96" i="24"/>
  <c r="G97" i="24"/>
  <c r="G98" i="24"/>
  <c r="G99" i="24"/>
  <c r="G100" i="24"/>
  <c r="G101" i="24"/>
  <c r="G102" i="24"/>
  <c r="G103" i="24"/>
  <c r="G104" i="24"/>
  <c r="G105" i="24"/>
  <c r="G106" i="24"/>
  <c r="G107" i="24"/>
  <c r="G108" i="24"/>
  <c r="G109" i="24"/>
  <c r="G110" i="24"/>
  <c r="G111" i="24"/>
  <c r="G112" i="24"/>
  <c r="G113" i="24"/>
  <c r="G114" i="24"/>
  <c r="G115" i="24"/>
  <c r="G116" i="24"/>
  <c r="G117" i="24"/>
  <c r="G118" i="24"/>
  <c r="G119" i="24"/>
  <c r="G120" i="24"/>
  <c r="G121" i="24"/>
  <c r="G122" i="24"/>
  <c r="G123" i="24"/>
  <c r="G124" i="24"/>
  <c r="G125" i="24"/>
  <c r="G126" i="24"/>
  <c r="G127" i="24"/>
  <c r="G128" i="24"/>
  <c r="G129" i="24"/>
  <c r="G130" i="24"/>
  <c r="G131" i="24"/>
  <c r="G132" i="24"/>
  <c r="G133" i="24"/>
  <c r="G134" i="24"/>
  <c r="G135" i="24"/>
  <c r="G136" i="24"/>
  <c r="G137" i="24"/>
  <c r="G138" i="24"/>
  <c r="G139" i="24"/>
  <c r="G140" i="24"/>
  <c r="G141" i="24"/>
  <c r="G142" i="24"/>
  <c r="G143" i="24"/>
  <c r="G144" i="24"/>
  <c r="G145" i="24"/>
  <c r="G146" i="24"/>
  <c r="G147" i="24"/>
  <c r="G148" i="24"/>
  <c r="G149" i="24"/>
  <c r="G150" i="24"/>
  <c r="G151" i="24"/>
  <c r="G152" i="24"/>
  <c r="G153" i="24"/>
  <c r="G154" i="24"/>
  <c r="G155" i="24"/>
  <c r="G156" i="24"/>
  <c r="G157" i="24"/>
  <c r="G158" i="24"/>
  <c r="G159" i="24"/>
  <c r="G160" i="24"/>
  <c r="G161" i="24"/>
  <c r="G162" i="24"/>
  <c r="G163" i="24"/>
  <c r="G164" i="24"/>
  <c r="G165" i="24"/>
  <c r="G166" i="24"/>
  <c r="G167" i="24"/>
  <c r="G168" i="24"/>
  <c r="G169" i="24"/>
  <c r="G170" i="24"/>
  <c r="G171" i="24"/>
  <c r="G172" i="24"/>
  <c r="G173" i="24"/>
  <c r="G174" i="24"/>
  <c r="G175" i="24"/>
  <c r="G176" i="24"/>
  <c r="G177" i="24"/>
  <c r="G178" i="24"/>
  <c r="G179" i="24"/>
  <c r="G180" i="24"/>
  <c r="G181" i="24"/>
  <c r="G182" i="24"/>
  <c r="G183" i="24"/>
  <c r="G184" i="24"/>
  <c r="G185" i="24"/>
  <c r="G186" i="24"/>
  <c r="G187" i="24"/>
  <c r="G188" i="24"/>
  <c r="G189" i="24"/>
  <c r="G190" i="24"/>
  <c r="G191" i="24"/>
  <c r="G192" i="24"/>
  <c r="G193" i="24"/>
  <c r="G194" i="24"/>
  <c r="G195" i="24"/>
  <c r="G196" i="24"/>
  <c r="G197" i="24"/>
  <c r="G198" i="24"/>
  <c r="G199" i="24"/>
  <c r="G200" i="24"/>
  <c r="G201" i="24"/>
  <c r="G202" i="24"/>
  <c r="G203" i="24"/>
  <c r="G204" i="24"/>
  <c r="G205" i="24"/>
  <c r="G206" i="24"/>
  <c r="G207" i="24"/>
  <c r="G208" i="24"/>
  <c r="G209" i="24"/>
  <c r="G210" i="24"/>
  <c r="G211" i="24"/>
  <c r="G212" i="24"/>
  <c r="G213" i="24"/>
  <c r="G214" i="24"/>
  <c r="G215" i="24"/>
  <c r="G216" i="24"/>
  <c r="G217" i="24"/>
  <c r="G218" i="24"/>
  <c r="G219" i="24"/>
  <c r="G220" i="24"/>
  <c r="G221" i="24"/>
  <c r="G222" i="24"/>
  <c r="G223" i="24"/>
  <c r="F2" i="24"/>
  <c r="F3" i="24"/>
  <c r="F4" i="24"/>
  <c r="F5" i="24"/>
  <c r="F6" i="24"/>
  <c r="F7" i="24"/>
  <c r="F8" i="24"/>
  <c r="F9" i="24"/>
  <c r="F10" i="24"/>
  <c r="F11" i="24"/>
  <c r="F12" i="24"/>
  <c r="F13" i="24"/>
  <c r="F14" i="24"/>
  <c r="F15" i="24"/>
  <c r="F16" i="24"/>
  <c r="F17" i="24"/>
  <c r="F18" i="24"/>
  <c r="F19" i="24"/>
  <c r="F20" i="24"/>
  <c r="F21" i="24"/>
  <c r="F22" i="24"/>
  <c r="F23" i="24"/>
  <c r="F24" i="24"/>
  <c r="F25" i="24"/>
  <c r="F26" i="24"/>
  <c r="F27" i="24"/>
  <c r="F28" i="24"/>
  <c r="F29" i="24"/>
  <c r="F30" i="24"/>
  <c r="F31" i="24"/>
  <c r="F32" i="24"/>
  <c r="F33" i="24"/>
  <c r="F34" i="24"/>
  <c r="F35" i="24"/>
  <c r="F36" i="24"/>
  <c r="F37" i="24"/>
  <c r="F38" i="24"/>
  <c r="F39" i="24"/>
  <c r="F40" i="24"/>
  <c r="F41" i="24"/>
  <c r="F42" i="24"/>
  <c r="F43" i="24"/>
  <c r="F44" i="24"/>
  <c r="F45" i="24"/>
  <c r="F46" i="24"/>
  <c r="F47" i="24"/>
  <c r="F48" i="24"/>
  <c r="F49" i="24"/>
  <c r="F50" i="24"/>
  <c r="F51" i="24"/>
  <c r="F52" i="24"/>
  <c r="F53" i="24"/>
  <c r="F54" i="24"/>
  <c r="F55" i="24"/>
  <c r="F56" i="24"/>
  <c r="F57" i="24"/>
  <c r="F58" i="24"/>
  <c r="F59" i="24"/>
  <c r="F60" i="24"/>
  <c r="F61" i="24"/>
  <c r="F62" i="24"/>
  <c r="F63" i="24"/>
  <c r="F64" i="24"/>
  <c r="F65" i="24"/>
  <c r="F66" i="24"/>
  <c r="F67" i="24"/>
  <c r="F68" i="24"/>
  <c r="F69" i="24"/>
  <c r="F70" i="24"/>
  <c r="F71" i="24"/>
  <c r="F72" i="24"/>
  <c r="F73" i="24"/>
  <c r="F74" i="24"/>
  <c r="F75" i="24"/>
  <c r="F76" i="24"/>
  <c r="F77" i="24"/>
  <c r="F78" i="24"/>
  <c r="F79" i="24"/>
  <c r="F80" i="24"/>
  <c r="F81" i="24"/>
  <c r="F82" i="24"/>
  <c r="F83" i="24"/>
  <c r="F84" i="24"/>
  <c r="F85" i="24"/>
  <c r="F86" i="24"/>
  <c r="F87" i="24"/>
  <c r="F88" i="24"/>
  <c r="F89" i="24"/>
  <c r="F90" i="24"/>
  <c r="F91" i="24"/>
  <c r="F92" i="24"/>
  <c r="F93" i="24"/>
  <c r="F94" i="24"/>
  <c r="F95" i="24"/>
  <c r="F96" i="24"/>
  <c r="F97" i="24"/>
  <c r="F98" i="24"/>
  <c r="F99" i="24"/>
  <c r="F100" i="24"/>
  <c r="F101" i="24"/>
  <c r="F102" i="24"/>
  <c r="F103" i="24"/>
  <c r="F104" i="24"/>
  <c r="F105" i="24"/>
  <c r="F106" i="24"/>
  <c r="F107" i="24"/>
  <c r="F108" i="24"/>
  <c r="F109" i="24"/>
  <c r="F110" i="24"/>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F136" i="24"/>
  <c r="F137" i="24"/>
  <c r="F138" i="24"/>
  <c r="F139" i="24"/>
  <c r="F140" i="24"/>
  <c r="F141" i="24"/>
  <c r="F142" i="24"/>
  <c r="F143" i="24"/>
  <c r="F144" i="24"/>
  <c r="F145" i="24"/>
  <c r="F146" i="24"/>
  <c r="F147" i="24"/>
  <c r="F148" i="24"/>
  <c r="F149" i="24"/>
  <c r="F150" i="24"/>
  <c r="F151" i="24"/>
  <c r="F152" i="24"/>
  <c r="F153" i="24"/>
  <c r="F154" i="24"/>
  <c r="F155" i="24"/>
  <c r="F156" i="24"/>
  <c r="F157" i="24"/>
  <c r="F158" i="24"/>
  <c r="F159" i="24"/>
  <c r="F160" i="24"/>
  <c r="F161" i="24"/>
  <c r="F162" i="24"/>
  <c r="F163" i="24"/>
  <c r="F164" i="24"/>
  <c r="F165" i="24"/>
  <c r="F166" i="24"/>
  <c r="F167" i="24"/>
  <c r="F168" i="24"/>
  <c r="F169" i="24"/>
  <c r="F170" i="24"/>
  <c r="F171" i="24"/>
  <c r="F172" i="24"/>
  <c r="F173" i="24"/>
  <c r="F174" i="24"/>
  <c r="F175" i="24"/>
  <c r="F176" i="24"/>
  <c r="F177" i="24"/>
  <c r="F178" i="24"/>
  <c r="F179" i="24"/>
  <c r="F180" i="24"/>
  <c r="F181" i="24"/>
  <c r="F182" i="24"/>
  <c r="F183" i="24"/>
  <c r="F184" i="24"/>
  <c r="F185" i="24"/>
  <c r="F186" i="24"/>
  <c r="F187" i="24"/>
  <c r="F188" i="24"/>
  <c r="F189" i="24"/>
  <c r="F190" i="24"/>
  <c r="F191" i="24"/>
  <c r="F192" i="24"/>
  <c r="F193" i="24"/>
  <c r="F194" i="24"/>
  <c r="F195" i="24"/>
  <c r="F196" i="24"/>
  <c r="F197" i="24"/>
  <c r="F198" i="24"/>
  <c r="F199" i="24"/>
  <c r="F200" i="24"/>
  <c r="F201" i="24"/>
  <c r="F202" i="24"/>
  <c r="F203" i="24"/>
  <c r="F204" i="24"/>
  <c r="F205" i="24"/>
  <c r="F206" i="24"/>
  <c r="F207" i="24"/>
  <c r="F208" i="24"/>
  <c r="F209" i="24"/>
  <c r="F210" i="24"/>
  <c r="F211" i="24"/>
  <c r="F212" i="24"/>
  <c r="F213" i="24"/>
  <c r="F214" i="24"/>
  <c r="F215" i="24"/>
  <c r="F216" i="24"/>
  <c r="F217" i="24"/>
  <c r="F218" i="24"/>
  <c r="F219" i="24"/>
  <c r="F220" i="24"/>
  <c r="F221" i="24"/>
  <c r="F222" i="24"/>
  <c r="F223" i="24"/>
  <c r="E2" i="24"/>
  <c r="E3" i="24"/>
  <c r="E4" i="24"/>
  <c r="E5" i="24"/>
  <c r="E6" i="24"/>
  <c r="E7" i="24"/>
  <c r="E8" i="24"/>
  <c r="E9" i="24"/>
  <c r="E10" i="24"/>
  <c r="E11" i="24"/>
  <c r="E12" i="24"/>
  <c r="E13" i="24"/>
  <c r="E14" i="24"/>
  <c r="E15" i="24"/>
  <c r="E16" i="24"/>
  <c r="E17" i="24"/>
  <c r="E18" i="24"/>
  <c r="E19" i="24"/>
  <c r="E20" i="24"/>
  <c r="E21" i="24"/>
  <c r="E22" i="24"/>
  <c r="E23" i="24"/>
  <c r="E24" i="24"/>
  <c r="E25" i="24"/>
  <c r="E26" i="24"/>
  <c r="E27" i="24"/>
  <c r="E28" i="24"/>
  <c r="E29" i="24"/>
  <c r="E30" i="24"/>
  <c r="E31" i="24"/>
  <c r="E32" i="24"/>
  <c r="E33" i="24"/>
  <c r="E34" i="24"/>
  <c r="E35" i="24"/>
  <c r="E36" i="24"/>
  <c r="E37" i="24"/>
  <c r="E38" i="24"/>
  <c r="E39" i="24"/>
  <c r="E40" i="24"/>
  <c r="E41" i="24"/>
  <c r="E42" i="24"/>
  <c r="E43" i="24"/>
  <c r="E44" i="24"/>
  <c r="E45" i="24"/>
  <c r="E46" i="24"/>
  <c r="E47" i="24"/>
  <c r="E48" i="24"/>
  <c r="E49" i="24"/>
  <c r="E50" i="24"/>
  <c r="E51" i="24"/>
  <c r="E52" i="24"/>
  <c r="E53" i="24"/>
  <c r="E54" i="24"/>
  <c r="E55" i="24"/>
  <c r="E56" i="24"/>
  <c r="E57" i="24"/>
  <c r="E58" i="24"/>
  <c r="E59" i="24"/>
  <c r="E60" i="24"/>
  <c r="E61" i="24"/>
  <c r="E62" i="24"/>
  <c r="E63" i="24"/>
  <c r="E64" i="24"/>
  <c r="E65" i="24"/>
  <c r="E66" i="24"/>
  <c r="E67" i="24"/>
  <c r="E68" i="24"/>
  <c r="E69" i="24"/>
  <c r="E70" i="24"/>
  <c r="E71" i="24"/>
  <c r="E72" i="24"/>
  <c r="E73" i="24"/>
  <c r="E74" i="24"/>
  <c r="E75" i="24"/>
  <c r="E76" i="24"/>
  <c r="E77" i="24"/>
  <c r="E78" i="24"/>
  <c r="E79" i="24"/>
  <c r="E80" i="24"/>
  <c r="E81" i="24"/>
  <c r="E82" i="24"/>
  <c r="E83" i="24"/>
  <c r="E84" i="24"/>
  <c r="E85" i="24"/>
  <c r="E86" i="24"/>
  <c r="E87" i="24"/>
  <c r="E88" i="24"/>
  <c r="E89" i="24"/>
  <c r="E90" i="24"/>
  <c r="E91" i="24"/>
  <c r="E92" i="24"/>
  <c r="E93" i="24"/>
  <c r="E94" i="24"/>
  <c r="E95" i="24"/>
  <c r="E96" i="24"/>
  <c r="E97" i="24"/>
  <c r="E98" i="24"/>
  <c r="E99" i="24"/>
  <c r="E100" i="24"/>
  <c r="E101" i="24"/>
  <c r="E102" i="24"/>
  <c r="E103" i="24"/>
  <c r="E104" i="24"/>
  <c r="E105" i="24"/>
  <c r="E106" i="24"/>
  <c r="E107" i="24"/>
  <c r="E108" i="24"/>
  <c r="E109" i="24"/>
  <c r="E110" i="24"/>
  <c r="E111" i="24"/>
  <c r="E112" i="24"/>
  <c r="E113" i="24"/>
  <c r="E114" i="24"/>
  <c r="E115" i="24"/>
  <c r="E116" i="24"/>
  <c r="E117" i="24"/>
  <c r="E118" i="24"/>
  <c r="E119" i="24"/>
  <c r="E120" i="24"/>
  <c r="E121" i="24"/>
  <c r="E122" i="24"/>
  <c r="E123" i="24"/>
  <c r="E124" i="24"/>
  <c r="E125" i="24"/>
  <c r="E126" i="24"/>
  <c r="E127" i="24"/>
  <c r="E128" i="24"/>
  <c r="E129" i="24"/>
  <c r="E130" i="24"/>
  <c r="E131" i="24"/>
  <c r="E132" i="24"/>
  <c r="E133" i="24"/>
  <c r="E134" i="24"/>
  <c r="E135" i="24"/>
  <c r="E136" i="24"/>
  <c r="E137" i="24"/>
  <c r="E138" i="24"/>
  <c r="E139" i="24"/>
  <c r="E140" i="24"/>
  <c r="E141" i="24"/>
  <c r="E142" i="24"/>
  <c r="E143" i="24"/>
  <c r="E144" i="24"/>
  <c r="E145" i="24"/>
  <c r="E146" i="24"/>
  <c r="E147" i="24"/>
  <c r="E148" i="24"/>
  <c r="E149" i="24"/>
  <c r="E150" i="24"/>
  <c r="E151" i="24"/>
  <c r="E152" i="24"/>
  <c r="E153" i="24"/>
  <c r="E154" i="24"/>
  <c r="E155" i="24"/>
  <c r="E156" i="24"/>
  <c r="E157" i="24"/>
  <c r="E158" i="24"/>
  <c r="E159" i="24"/>
  <c r="E160" i="24"/>
  <c r="E161" i="24"/>
  <c r="E162" i="24"/>
  <c r="E163" i="24"/>
  <c r="E164" i="24"/>
  <c r="E165" i="24"/>
  <c r="E166" i="24"/>
  <c r="E167" i="24"/>
  <c r="E168" i="24"/>
  <c r="E169" i="24"/>
  <c r="E170" i="24"/>
  <c r="E171" i="24"/>
  <c r="E172" i="24"/>
  <c r="E173" i="24"/>
  <c r="E174" i="24"/>
  <c r="E175" i="24"/>
  <c r="E176" i="24"/>
  <c r="E177" i="24"/>
  <c r="E178" i="24"/>
  <c r="E179" i="24"/>
  <c r="E180" i="24"/>
  <c r="E181" i="24"/>
  <c r="E182" i="24"/>
  <c r="E183" i="24"/>
  <c r="E184" i="24"/>
  <c r="E185" i="24"/>
  <c r="E186" i="24"/>
  <c r="E187" i="24"/>
  <c r="E188" i="24"/>
  <c r="E189" i="24"/>
  <c r="E190" i="24"/>
  <c r="E191" i="24"/>
  <c r="E192" i="24"/>
  <c r="E193" i="24"/>
  <c r="E194" i="24"/>
  <c r="E195" i="24"/>
  <c r="E196" i="24"/>
  <c r="E197" i="24"/>
  <c r="E198" i="24"/>
  <c r="E199" i="24"/>
  <c r="E200" i="24"/>
  <c r="E201" i="24"/>
  <c r="E202" i="24"/>
  <c r="E203" i="24"/>
  <c r="E204" i="24"/>
  <c r="E205" i="24"/>
  <c r="E206" i="24"/>
  <c r="E207" i="24"/>
  <c r="E208" i="24"/>
  <c r="E209" i="24"/>
  <c r="E210" i="24"/>
  <c r="E211" i="24"/>
  <c r="E212" i="24"/>
  <c r="E213" i="24"/>
  <c r="E214" i="24"/>
  <c r="E215" i="24"/>
  <c r="E216" i="24"/>
  <c r="E217" i="24"/>
  <c r="E218" i="24"/>
  <c r="E219" i="24"/>
  <c r="E220" i="24"/>
  <c r="E221" i="24"/>
  <c r="E222" i="24"/>
  <c r="E223" i="24"/>
  <c r="D2" i="24"/>
  <c r="D3" i="24"/>
  <c r="D4" i="24"/>
  <c r="D5" i="24"/>
  <c r="D6" i="24"/>
  <c r="D7" i="24"/>
  <c r="D8" i="24"/>
  <c r="D9" i="24"/>
  <c r="D10" i="24"/>
  <c r="D11" i="24"/>
  <c r="D12" i="24"/>
  <c r="D13" i="24"/>
  <c r="D14" i="24"/>
  <c r="D15" i="24"/>
  <c r="D16" i="24"/>
  <c r="D17" i="24"/>
  <c r="D18" i="24"/>
  <c r="D19" i="24"/>
  <c r="D20" i="24"/>
  <c r="D21" i="24"/>
  <c r="D22" i="24"/>
  <c r="D23" i="24"/>
  <c r="D24" i="24"/>
  <c r="D25" i="24"/>
  <c r="D26" i="24"/>
  <c r="D27" i="24"/>
  <c r="D28" i="24"/>
  <c r="D29" i="24"/>
  <c r="D30" i="24"/>
  <c r="D31" i="24"/>
  <c r="D32" i="24"/>
  <c r="D33" i="24"/>
  <c r="D34" i="24"/>
  <c r="D35" i="24"/>
  <c r="D36" i="24"/>
  <c r="D37" i="24"/>
  <c r="D38" i="24"/>
  <c r="D39" i="24"/>
  <c r="D40" i="24"/>
  <c r="D41" i="24"/>
  <c r="D42" i="24"/>
  <c r="D43" i="24"/>
  <c r="D44" i="24"/>
  <c r="D45" i="24"/>
  <c r="D46" i="24"/>
  <c r="D47" i="24"/>
  <c r="D48" i="24"/>
  <c r="D49" i="24"/>
  <c r="D50" i="24"/>
  <c r="D51" i="24"/>
  <c r="D52" i="24"/>
  <c r="D53" i="24"/>
  <c r="D54" i="24"/>
  <c r="D55" i="24"/>
  <c r="D56" i="24"/>
  <c r="D57" i="24"/>
  <c r="D58" i="24"/>
  <c r="D59" i="24"/>
  <c r="D60" i="24"/>
  <c r="D61" i="24"/>
  <c r="D62" i="24"/>
  <c r="D63" i="24"/>
  <c r="D64" i="24"/>
  <c r="D65" i="24"/>
  <c r="D66" i="24"/>
  <c r="D67" i="24"/>
  <c r="D68" i="24"/>
  <c r="D69" i="24"/>
  <c r="D70" i="24"/>
  <c r="D71" i="24"/>
  <c r="D72" i="24"/>
  <c r="D73" i="24"/>
  <c r="D74" i="24"/>
  <c r="D75" i="24"/>
  <c r="D76" i="24"/>
  <c r="D77" i="24"/>
  <c r="D78" i="24"/>
  <c r="D79" i="24"/>
  <c r="D80" i="24"/>
  <c r="D81" i="24"/>
  <c r="D82" i="24"/>
  <c r="D83" i="24"/>
  <c r="D84" i="24"/>
  <c r="D85" i="24"/>
  <c r="D86" i="24"/>
  <c r="D87" i="24"/>
  <c r="D88" i="24"/>
  <c r="D89" i="24"/>
  <c r="D90" i="24"/>
  <c r="D91" i="24"/>
  <c r="D92" i="24"/>
  <c r="D93" i="24"/>
  <c r="D94" i="24"/>
  <c r="D95" i="24"/>
  <c r="D96" i="24"/>
  <c r="D97" i="24"/>
  <c r="D98" i="24"/>
  <c r="D99" i="24"/>
  <c r="D100" i="24"/>
  <c r="D101" i="24"/>
  <c r="D102" i="24"/>
  <c r="D103" i="24"/>
  <c r="D104" i="24"/>
  <c r="D105" i="24"/>
  <c r="D106" i="24"/>
  <c r="D107" i="24"/>
  <c r="D108" i="24"/>
  <c r="D109" i="24"/>
  <c r="D110" i="24"/>
  <c r="D111" i="24"/>
  <c r="D112" i="24"/>
  <c r="D113" i="24"/>
  <c r="D114" i="24"/>
  <c r="D115" i="24"/>
  <c r="D116" i="24"/>
  <c r="D117" i="24"/>
  <c r="D118" i="24"/>
  <c r="D119" i="24"/>
  <c r="D120" i="24"/>
  <c r="D121" i="24"/>
  <c r="D122" i="24"/>
  <c r="D123" i="24"/>
  <c r="D124" i="24"/>
  <c r="D125" i="24"/>
  <c r="D126" i="24"/>
  <c r="D127" i="24"/>
  <c r="D128" i="24"/>
  <c r="D129" i="24"/>
  <c r="D130" i="24"/>
  <c r="D131" i="24"/>
  <c r="D132" i="24"/>
  <c r="D133" i="24"/>
  <c r="D134" i="24"/>
  <c r="D135" i="24"/>
  <c r="D136" i="24"/>
  <c r="D137" i="24"/>
  <c r="D138" i="24"/>
  <c r="D139" i="24"/>
  <c r="D140" i="24"/>
  <c r="D141" i="24"/>
  <c r="D142" i="24"/>
  <c r="D143" i="24"/>
  <c r="D144" i="24"/>
  <c r="D145" i="24"/>
  <c r="D146" i="24"/>
  <c r="D147" i="24"/>
  <c r="D148" i="24"/>
  <c r="D149" i="24"/>
  <c r="D150" i="24"/>
  <c r="D151" i="24"/>
  <c r="D152" i="24"/>
  <c r="D153" i="24"/>
  <c r="D154" i="24"/>
  <c r="D155" i="24"/>
  <c r="D156" i="24"/>
  <c r="D157" i="24"/>
  <c r="D158" i="24"/>
  <c r="D159" i="24"/>
  <c r="D160" i="24"/>
  <c r="D161" i="24"/>
  <c r="D162" i="24"/>
  <c r="D163" i="24"/>
  <c r="D164" i="24"/>
  <c r="D165" i="24"/>
  <c r="D166" i="24"/>
  <c r="D167" i="24"/>
  <c r="D168" i="24"/>
  <c r="D169" i="24"/>
  <c r="D170" i="24"/>
  <c r="D171" i="24"/>
  <c r="D172" i="24"/>
  <c r="D173" i="24"/>
  <c r="D174" i="24"/>
  <c r="D175" i="24"/>
  <c r="D176" i="24"/>
  <c r="D177" i="24"/>
  <c r="D178" i="24"/>
  <c r="D179" i="24"/>
  <c r="D180" i="24"/>
  <c r="D181" i="24"/>
  <c r="D182" i="24"/>
  <c r="D183" i="24"/>
  <c r="D184" i="24"/>
  <c r="D185" i="24"/>
  <c r="D186" i="24"/>
  <c r="D187" i="24"/>
  <c r="D188" i="24"/>
  <c r="D189" i="24"/>
  <c r="D190" i="24"/>
  <c r="D191" i="24"/>
  <c r="D192" i="24"/>
  <c r="D193" i="24"/>
  <c r="D194" i="24"/>
  <c r="D195" i="24"/>
  <c r="D196" i="24"/>
  <c r="D197" i="24"/>
  <c r="D198" i="24"/>
  <c r="D199" i="24"/>
  <c r="D200" i="24"/>
  <c r="D201" i="24"/>
  <c r="D202" i="24"/>
  <c r="D203" i="24"/>
  <c r="D204" i="24"/>
  <c r="D205" i="24"/>
  <c r="D206" i="24"/>
  <c r="D207" i="24"/>
  <c r="D208" i="24"/>
  <c r="D209" i="24"/>
  <c r="D210" i="24"/>
  <c r="D211" i="24"/>
  <c r="D212" i="24"/>
  <c r="D213" i="24"/>
  <c r="D214" i="24"/>
  <c r="D215" i="24"/>
  <c r="D216" i="24"/>
  <c r="D217" i="24"/>
  <c r="D218" i="24"/>
  <c r="D219" i="24"/>
  <c r="D220" i="24"/>
  <c r="D221" i="24"/>
  <c r="D222" i="24"/>
  <c r="D223" i="24"/>
  <c r="O245" i="21"/>
  <c r="Q245" i="21"/>
  <c r="P245" i="21"/>
  <c r="O248" i="21"/>
  <c r="B246" i="21"/>
  <c r="AT57" i="31"/>
  <c r="AT48" i="31"/>
  <c r="AV1059" i="13"/>
  <c r="AU1059" i="13"/>
  <c r="AT1059" i="13"/>
  <c r="AS1059" i="13"/>
  <c r="AR1059" i="13"/>
  <c r="AQ1059" i="13"/>
  <c r="AP1059" i="13"/>
  <c r="AO1059" i="13"/>
  <c r="AN1059" i="13"/>
  <c r="AM1059" i="13"/>
  <c r="AL1059" i="13"/>
  <c r="AK1059" i="13"/>
  <c r="AJ1059" i="13"/>
  <c r="AI1059" i="13"/>
  <c r="AH1059" i="13"/>
  <c r="AG1059" i="13"/>
  <c r="AF1059" i="13"/>
  <c r="AE1059" i="13"/>
  <c r="AD1059" i="13"/>
  <c r="AC1059" i="13"/>
  <c r="AB1059" i="13"/>
  <c r="AA1059" i="13"/>
  <c r="Z1059" i="13"/>
  <c r="Y1059" i="13"/>
  <c r="X1059" i="13"/>
  <c r="W1059" i="13"/>
  <c r="V1059" i="13"/>
  <c r="U1059" i="13"/>
  <c r="T1059" i="13"/>
  <c r="S1059" i="13"/>
  <c r="R1059" i="13"/>
  <c r="Q1059" i="13"/>
  <c r="P1059" i="13"/>
  <c r="O1059" i="13"/>
  <c r="N1059" i="13"/>
  <c r="M1059" i="13"/>
  <c r="L1059" i="13"/>
  <c r="K1059" i="13"/>
  <c r="J1059" i="13"/>
  <c r="I1059" i="13"/>
  <c r="AV1058" i="13"/>
  <c r="AU1058" i="13"/>
  <c r="AT1058" i="13"/>
  <c r="AS1058" i="13"/>
  <c r="AR1058" i="13"/>
  <c r="AQ1058" i="13"/>
  <c r="AP1058" i="13"/>
  <c r="AO1058" i="13"/>
  <c r="AN1058" i="13"/>
  <c r="AM1058" i="13"/>
  <c r="AL1058" i="13"/>
  <c r="AK1058" i="13"/>
  <c r="AJ1058" i="13"/>
  <c r="AI1058" i="13"/>
  <c r="AH1058" i="13"/>
  <c r="AG1058" i="13"/>
  <c r="AF1058" i="13"/>
  <c r="AE1058" i="13"/>
  <c r="AD1058" i="13"/>
  <c r="AC1058" i="13"/>
  <c r="AB1058" i="13"/>
  <c r="AA1058" i="13"/>
  <c r="Z1058" i="13"/>
  <c r="Y1058" i="13"/>
  <c r="X1058" i="13"/>
  <c r="W1058" i="13"/>
  <c r="V1058" i="13"/>
  <c r="U1058" i="13"/>
  <c r="T1058" i="13"/>
  <c r="S1058" i="13"/>
  <c r="R1058" i="13"/>
  <c r="Q1058" i="13"/>
  <c r="P1058" i="13"/>
  <c r="O1058" i="13"/>
  <c r="N1058" i="13"/>
  <c r="M1058" i="13"/>
  <c r="L1058" i="13"/>
  <c r="K1058" i="13"/>
  <c r="J1058" i="13"/>
  <c r="I1058" i="13"/>
  <c r="H1059" i="13"/>
  <c r="H1058" i="13"/>
  <c r="E1013" i="13"/>
  <c r="E1012" i="13"/>
  <c r="E1011" i="13"/>
  <c r="E1010" i="13"/>
  <c r="E1009" i="13"/>
  <c r="E1008" i="13"/>
  <c r="E1007" i="13"/>
  <c r="E1006" i="13"/>
  <c r="E1005" i="13"/>
  <c r="E1004" i="13"/>
  <c r="E1003" i="13"/>
  <c r="E1002" i="13"/>
  <c r="E1001" i="13"/>
  <c r="E1000" i="13"/>
  <c r="E999" i="13"/>
  <c r="E998" i="13"/>
  <c r="E997" i="13"/>
  <c r="E996" i="13"/>
  <c r="E995" i="13"/>
  <c r="E994" i="13"/>
  <c r="E993" i="13"/>
  <c r="E992" i="13"/>
  <c r="E991" i="13"/>
  <c r="E990" i="13"/>
  <c r="E989" i="13"/>
  <c r="E988" i="13"/>
  <c r="E987" i="13"/>
  <c r="E986" i="13"/>
  <c r="E985" i="13"/>
  <c r="E984" i="13"/>
  <c r="E983" i="13"/>
  <c r="E982" i="13"/>
  <c r="E981" i="13"/>
  <c r="E980" i="13"/>
  <c r="E979" i="13"/>
  <c r="E978" i="13"/>
  <c r="E977" i="13"/>
  <c r="E976" i="13"/>
  <c r="E975" i="13"/>
  <c r="E974" i="13"/>
  <c r="E973" i="13"/>
  <c r="E972" i="13"/>
  <c r="E971" i="13"/>
  <c r="E970" i="13"/>
  <c r="E969" i="13"/>
  <c r="E968" i="13"/>
  <c r="E967" i="13"/>
  <c r="E966" i="13"/>
  <c r="E965" i="13"/>
  <c r="E964" i="13"/>
  <c r="E963" i="13"/>
  <c r="E962" i="13"/>
  <c r="E961" i="13"/>
  <c r="E960" i="13"/>
  <c r="E959" i="13"/>
  <c r="E958" i="13"/>
  <c r="E957" i="13"/>
  <c r="E956" i="13"/>
  <c r="E955" i="13"/>
  <c r="E954" i="13"/>
  <c r="E953" i="13"/>
  <c r="E952" i="13"/>
  <c r="E951" i="13"/>
  <c r="E950" i="13"/>
  <c r="E949" i="13"/>
  <c r="E948" i="13"/>
  <c r="E2" i="13"/>
  <c r="E3" i="13"/>
  <c r="E4" i="13"/>
  <c r="E5" i="13"/>
  <c r="E6" i="13"/>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16" i="13"/>
  <c r="E317" i="13"/>
  <c r="E318" i="13"/>
  <c r="E319" i="13"/>
  <c r="E320" i="13"/>
  <c r="E321" i="13"/>
  <c r="E322" i="13"/>
  <c r="E323" i="13"/>
  <c r="E324" i="13"/>
  <c r="E325" i="13"/>
  <c r="E326" i="13"/>
  <c r="E327" i="13"/>
  <c r="E328" i="13"/>
  <c r="E329" i="13"/>
  <c r="E330" i="13"/>
  <c r="E331" i="13"/>
  <c r="E332" i="13"/>
  <c r="E333" i="13"/>
  <c r="E334" i="13"/>
  <c r="E335" i="13"/>
  <c r="E336" i="13"/>
  <c r="E337" i="13"/>
  <c r="E338" i="13"/>
  <c r="E339" i="13"/>
  <c r="E340" i="13"/>
  <c r="E341" i="13"/>
  <c r="E342" i="13"/>
  <c r="E343" i="13"/>
  <c r="E344" i="13"/>
  <c r="E345" i="13"/>
  <c r="E346" i="13"/>
  <c r="E347" i="13"/>
  <c r="E348" i="13"/>
  <c r="E349" i="13"/>
  <c r="E350" i="13"/>
  <c r="E351" i="13"/>
  <c r="E352" i="13"/>
  <c r="E353" i="13"/>
  <c r="E354" i="13"/>
  <c r="E355" i="13"/>
  <c r="E356" i="13"/>
  <c r="E357" i="13"/>
  <c r="E358" i="13"/>
  <c r="E359" i="13"/>
  <c r="E360" i="13"/>
  <c r="E361" i="13"/>
  <c r="E362" i="13"/>
  <c r="E363" i="13"/>
  <c r="E364" i="13"/>
  <c r="E365" i="13"/>
  <c r="E366" i="13"/>
  <c r="E367" i="13"/>
  <c r="E368" i="13"/>
  <c r="E369" i="13"/>
  <c r="E370" i="13"/>
  <c r="E371" i="13"/>
  <c r="E372" i="13"/>
  <c r="E373" i="13"/>
  <c r="E374" i="13"/>
  <c r="E375" i="13"/>
  <c r="E376" i="13"/>
  <c r="E377" i="13"/>
  <c r="E378" i="13"/>
  <c r="E379" i="13"/>
  <c r="E380" i="13"/>
  <c r="E381" i="13"/>
  <c r="E382" i="13"/>
  <c r="E383" i="13"/>
  <c r="E384" i="13"/>
  <c r="E385" i="13"/>
  <c r="E386" i="13"/>
  <c r="E387" i="13"/>
  <c r="E388" i="13"/>
  <c r="E389" i="13"/>
  <c r="E390" i="13"/>
  <c r="E391" i="13"/>
  <c r="E392" i="13"/>
  <c r="E393" i="13"/>
  <c r="E394" i="13"/>
  <c r="E395" i="13"/>
  <c r="E396" i="13"/>
  <c r="E397" i="13"/>
  <c r="E398" i="13"/>
  <c r="E399" i="13"/>
  <c r="E400" i="13"/>
  <c r="E401" i="13"/>
  <c r="E402" i="13"/>
  <c r="E403" i="13"/>
  <c r="E404" i="13"/>
  <c r="E405" i="13"/>
  <c r="E406" i="13"/>
  <c r="E407" i="13"/>
  <c r="E408" i="13"/>
  <c r="E409" i="13"/>
  <c r="E410" i="13"/>
  <c r="E411" i="13"/>
  <c r="E412" i="13"/>
  <c r="E413" i="13"/>
  <c r="E414" i="13"/>
  <c r="E415" i="13"/>
  <c r="E416" i="13"/>
  <c r="E417" i="13"/>
  <c r="E418" i="13"/>
  <c r="E419" i="13"/>
  <c r="E420" i="13"/>
  <c r="E421" i="13"/>
  <c r="E422" i="13"/>
  <c r="E423" i="13"/>
  <c r="E424" i="13"/>
  <c r="E425" i="13"/>
  <c r="E426" i="13"/>
  <c r="E427" i="13"/>
  <c r="E428" i="13"/>
  <c r="E429" i="13"/>
  <c r="E430" i="13"/>
  <c r="E431" i="13"/>
  <c r="E432" i="13"/>
  <c r="E433" i="13"/>
  <c r="E434" i="13"/>
  <c r="E435" i="13"/>
  <c r="E436" i="13"/>
  <c r="E437" i="13"/>
  <c r="E438" i="13"/>
  <c r="E439" i="13"/>
  <c r="E440" i="13"/>
  <c r="E441" i="13"/>
  <c r="E442" i="13"/>
  <c r="E443" i="13"/>
  <c r="E444" i="13"/>
  <c r="E445" i="13"/>
  <c r="E446" i="13"/>
  <c r="E447" i="13"/>
  <c r="E448" i="13"/>
  <c r="E449" i="13"/>
  <c r="E450" i="13"/>
  <c r="E451" i="13"/>
  <c r="E452" i="13"/>
  <c r="E453" i="13"/>
  <c r="E454" i="13"/>
  <c r="E455" i="13"/>
  <c r="E456" i="13"/>
  <c r="E457" i="13"/>
  <c r="E458" i="13"/>
  <c r="E459" i="13"/>
  <c r="E460" i="13"/>
  <c r="E461" i="13"/>
  <c r="E462" i="13"/>
  <c r="E463" i="13"/>
  <c r="E464" i="13"/>
  <c r="E465" i="13"/>
  <c r="E466" i="13"/>
  <c r="E467" i="13"/>
  <c r="E468" i="13"/>
  <c r="E469" i="13"/>
  <c r="E470" i="13"/>
  <c r="E471" i="13"/>
  <c r="E472" i="13"/>
  <c r="E473" i="13"/>
  <c r="E474" i="13"/>
  <c r="E475" i="13"/>
  <c r="E476" i="13"/>
  <c r="E477" i="13"/>
  <c r="E478" i="13"/>
  <c r="E479" i="13"/>
  <c r="E480" i="13"/>
  <c r="E481" i="13"/>
  <c r="E482" i="13"/>
  <c r="E483" i="13"/>
  <c r="E484" i="13"/>
  <c r="E485" i="13"/>
  <c r="E486" i="13"/>
  <c r="E487" i="13"/>
  <c r="E488" i="13"/>
  <c r="E489" i="13"/>
  <c r="E490" i="13"/>
  <c r="E491" i="13"/>
  <c r="E492" i="13"/>
  <c r="E493" i="13"/>
  <c r="E494" i="13"/>
  <c r="E495" i="13"/>
  <c r="E496" i="13"/>
  <c r="E497" i="13"/>
  <c r="E498" i="13"/>
  <c r="E499" i="13"/>
  <c r="E500" i="13"/>
  <c r="E501" i="13"/>
  <c r="E502" i="13"/>
  <c r="E503" i="13"/>
  <c r="E504" i="13"/>
  <c r="E505" i="13"/>
  <c r="E506" i="13"/>
  <c r="E507" i="13"/>
  <c r="E508" i="13"/>
  <c r="E509" i="13"/>
  <c r="E510" i="13"/>
  <c r="E511" i="13"/>
  <c r="E512" i="13"/>
  <c r="E513" i="13"/>
  <c r="E514" i="13"/>
  <c r="E515" i="13"/>
  <c r="E516" i="13"/>
  <c r="E517" i="13"/>
  <c r="E518" i="13"/>
  <c r="E519" i="13"/>
  <c r="E520" i="13"/>
  <c r="E521" i="13"/>
  <c r="E522" i="13"/>
  <c r="E523" i="13"/>
  <c r="E524" i="13"/>
  <c r="E525" i="13"/>
  <c r="E526" i="13"/>
  <c r="E527" i="13"/>
  <c r="E528" i="13"/>
  <c r="E529" i="13"/>
  <c r="E530" i="13"/>
  <c r="E531" i="13"/>
  <c r="E532" i="13"/>
  <c r="E533" i="13"/>
  <c r="E534" i="13"/>
  <c r="E535" i="13"/>
  <c r="E536" i="13"/>
  <c r="E537" i="13"/>
  <c r="E538" i="13"/>
  <c r="E539" i="13"/>
  <c r="E540" i="13"/>
  <c r="E541" i="13"/>
  <c r="E542" i="13"/>
  <c r="E543" i="13"/>
  <c r="E544" i="13"/>
  <c r="E545" i="13"/>
  <c r="E546" i="13"/>
  <c r="E547" i="13"/>
  <c r="E548" i="13"/>
  <c r="E549" i="13"/>
  <c r="E550" i="13"/>
  <c r="E551" i="13"/>
  <c r="E552" i="13"/>
  <c r="E553" i="13"/>
  <c r="E554" i="13"/>
  <c r="E555" i="13"/>
  <c r="E556" i="13"/>
  <c r="E557" i="13"/>
  <c r="E558" i="13"/>
  <c r="E559" i="13"/>
  <c r="E560" i="13"/>
  <c r="E561" i="13"/>
  <c r="E562" i="13"/>
  <c r="E563" i="13"/>
  <c r="E564" i="13"/>
  <c r="E565" i="13"/>
  <c r="E566" i="13"/>
  <c r="E567" i="13"/>
  <c r="E568" i="13"/>
  <c r="E569" i="13"/>
  <c r="E570" i="13"/>
  <c r="E571" i="13"/>
  <c r="E572" i="13"/>
  <c r="E573" i="13"/>
  <c r="E574" i="13"/>
  <c r="E575" i="13"/>
  <c r="E576" i="13"/>
  <c r="E577" i="13"/>
  <c r="E578" i="13"/>
  <c r="E579" i="13"/>
  <c r="E580" i="13"/>
  <c r="E581" i="13"/>
  <c r="E582" i="13"/>
  <c r="E583" i="13"/>
  <c r="E584" i="13"/>
  <c r="E585" i="13"/>
  <c r="E586" i="13"/>
  <c r="E587" i="13"/>
  <c r="E588" i="13"/>
  <c r="E589" i="13"/>
  <c r="E590" i="13"/>
  <c r="E591" i="13"/>
  <c r="E592" i="13"/>
  <c r="E593" i="13"/>
  <c r="E594" i="13"/>
  <c r="E595" i="13"/>
  <c r="E596" i="13"/>
  <c r="E597" i="13"/>
  <c r="E598" i="13"/>
  <c r="E599" i="13"/>
  <c r="E600" i="13"/>
  <c r="E601" i="13"/>
  <c r="E602" i="13"/>
  <c r="E603" i="13"/>
  <c r="E604" i="13"/>
  <c r="E605" i="13"/>
  <c r="E606" i="13"/>
  <c r="E607" i="13"/>
  <c r="E608" i="13"/>
  <c r="E609" i="13"/>
  <c r="E610" i="13"/>
  <c r="E611" i="13"/>
  <c r="E612" i="13"/>
  <c r="E613" i="13"/>
  <c r="E614" i="13"/>
  <c r="E615" i="13"/>
  <c r="E616" i="13"/>
  <c r="E617" i="13"/>
  <c r="E618" i="13"/>
  <c r="E619" i="13"/>
  <c r="E620" i="13"/>
  <c r="E621" i="13"/>
  <c r="E622" i="13"/>
  <c r="E623" i="13"/>
  <c r="E624" i="13"/>
  <c r="E625" i="13"/>
  <c r="E626" i="13"/>
  <c r="E627" i="13"/>
  <c r="E628" i="13"/>
  <c r="E629" i="13"/>
  <c r="E630" i="13"/>
  <c r="E631" i="13"/>
  <c r="E632" i="13"/>
  <c r="E633" i="13"/>
  <c r="E634" i="13"/>
  <c r="E635" i="13"/>
  <c r="E636" i="13"/>
  <c r="E637" i="13"/>
  <c r="E638" i="13"/>
  <c r="E639" i="13"/>
  <c r="E640" i="13"/>
  <c r="E641" i="13"/>
  <c r="E642" i="13"/>
  <c r="E643" i="13"/>
  <c r="E644" i="13"/>
  <c r="E645" i="13"/>
  <c r="E646" i="13"/>
  <c r="E647" i="13"/>
  <c r="E648" i="13"/>
  <c r="E649" i="13"/>
  <c r="E650" i="13"/>
  <c r="E651" i="13"/>
  <c r="E652" i="13"/>
  <c r="E653" i="13"/>
  <c r="E654" i="13"/>
  <c r="E655" i="13"/>
  <c r="E656" i="13"/>
  <c r="E657" i="13"/>
  <c r="E658" i="13"/>
  <c r="E659" i="13"/>
  <c r="E660" i="13"/>
  <c r="E661" i="13"/>
  <c r="E662" i="13"/>
  <c r="E663" i="13"/>
  <c r="E664" i="13"/>
  <c r="E665" i="13"/>
  <c r="E666" i="13"/>
  <c r="E667" i="13"/>
  <c r="E668" i="13"/>
  <c r="E669" i="13"/>
  <c r="E670" i="13"/>
  <c r="E671" i="13"/>
  <c r="E672" i="13"/>
  <c r="E673" i="13"/>
  <c r="E674" i="13"/>
  <c r="E675" i="13"/>
  <c r="E676" i="13"/>
  <c r="E677" i="13"/>
  <c r="E678" i="13"/>
  <c r="E679" i="13"/>
  <c r="E680" i="13"/>
  <c r="E681" i="13"/>
  <c r="E682" i="13"/>
  <c r="E683" i="13"/>
  <c r="E684" i="13"/>
  <c r="E685" i="13"/>
  <c r="E686" i="13"/>
  <c r="E687" i="13"/>
  <c r="E688" i="13"/>
  <c r="E689" i="13"/>
  <c r="E690" i="13"/>
  <c r="E691" i="13"/>
  <c r="E692" i="13"/>
  <c r="E693" i="13"/>
  <c r="E694" i="13"/>
  <c r="E695" i="13"/>
  <c r="E696" i="13"/>
  <c r="E697" i="13"/>
  <c r="E698" i="13"/>
  <c r="E699" i="13"/>
  <c r="E700" i="13"/>
  <c r="E701" i="13"/>
  <c r="E702" i="13"/>
  <c r="E703" i="13"/>
  <c r="E704" i="13"/>
  <c r="E705" i="13"/>
  <c r="E706" i="13"/>
  <c r="E707" i="13"/>
  <c r="E708" i="13"/>
  <c r="E709" i="13"/>
  <c r="E710" i="13"/>
  <c r="E711" i="13"/>
  <c r="E712" i="13"/>
  <c r="E713" i="13"/>
  <c r="E714" i="13"/>
  <c r="E715" i="13"/>
  <c r="E716" i="13"/>
  <c r="E717" i="13"/>
  <c r="E718" i="13"/>
  <c r="E719" i="13"/>
  <c r="E720" i="13"/>
  <c r="E721" i="13"/>
  <c r="E722" i="13"/>
  <c r="E723" i="13"/>
  <c r="E724" i="13"/>
  <c r="E725" i="13"/>
  <c r="E726" i="13"/>
  <c r="E727" i="13"/>
  <c r="E728" i="13"/>
  <c r="E729" i="13"/>
  <c r="E730" i="13"/>
  <c r="E731" i="13"/>
  <c r="E732" i="13"/>
  <c r="E733" i="13"/>
  <c r="E734" i="13"/>
  <c r="E735" i="13"/>
  <c r="E736" i="13"/>
  <c r="E737" i="13"/>
  <c r="E738" i="13"/>
  <c r="E739" i="13"/>
  <c r="E740" i="13"/>
  <c r="E741" i="13"/>
  <c r="E742" i="13"/>
  <c r="E743" i="13"/>
  <c r="E744" i="13"/>
  <c r="E745" i="13"/>
  <c r="E746" i="13"/>
  <c r="E747" i="13"/>
  <c r="E748" i="13"/>
  <c r="E749" i="13"/>
  <c r="E750" i="13"/>
  <c r="E751" i="13"/>
  <c r="E752" i="13"/>
  <c r="E753" i="13"/>
  <c r="E754" i="13"/>
  <c r="E755" i="13"/>
  <c r="E756" i="13"/>
  <c r="E757" i="13"/>
  <c r="E758" i="13"/>
  <c r="E759" i="13"/>
  <c r="E760" i="13"/>
  <c r="E761" i="13"/>
  <c r="E762" i="13"/>
  <c r="E763" i="13"/>
  <c r="E764" i="13"/>
  <c r="E765" i="13"/>
  <c r="E766" i="13"/>
  <c r="E767" i="13"/>
  <c r="E768" i="13"/>
  <c r="E769" i="13"/>
  <c r="E770" i="13"/>
  <c r="E771" i="13"/>
  <c r="E772" i="13"/>
  <c r="E773" i="13"/>
  <c r="E774" i="13"/>
  <c r="E775" i="13"/>
  <c r="E776" i="13"/>
  <c r="E777" i="13"/>
  <c r="E778" i="13"/>
  <c r="E779" i="13"/>
  <c r="E780" i="13"/>
  <c r="E781" i="13"/>
  <c r="E782" i="13"/>
  <c r="E783" i="13"/>
  <c r="E784" i="13"/>
  <c r="E785" i="13"/>
  <c r="E786" i="13"/>
  <c r="E787" i="13"/>
  <c r="E788" i="13"/>
  <c r="E789" i="13"/>
  <c r="E790" i="13"/>
  <c r="E791" i="13"/>
  <c r="E792" i="13"/>
  <c r="E793" i="13"/>
  <c r="E794" i="13"/>
  <c r="E795" i="13"/>
  <c r="E796" i="13"/>
  <c r="E797" i="13"/>
  <c r="E798" i="13"/>
  <c r="E799" i="13"/>
  <c r="E800" i="13"/>
  <c r="E801" i="13"/>
  <c r="E802" i="13"/>
  <c r="E803" i="13"/>
  <c r="E804" i="13"/>
  <c r="E805" i="13"/>
  <c r="E806" i="13"/>
  <c r="E807" i="13"/>
  <c r="E808" i="13"/>
  <c r="E809" i="13"/>
  <c r="E810" i="13"/>
  <c r="E811" i="13"/>
  <c r="E812" i="13"/>
  <c r="E813" i="13"/>
  <c r="E814" i="13"/>
  <c r="E815" i="13"/>
  <c r="E816" i="13"/>
  <c r="E817" i="13"/>
  <c r="E818" i="13"/>
  <c r="E819" i="13"/>
  <c r="E820" i="13"/>
  <c r="E821" i="13"/>
  <c r="E822" i="13"/>
  <c r="E823" i="13"/>
  <c r="E824" i="13"/>
  <c r="E825" i="13"/>
  <c r="E826" i="13"/>
  <c r="E827" i="13"/>
  <c r="E828" i="13"/>
  <c r="E829" i="13"/>
  <c r="E830" i="13"/>
  <c r="E831" i="13"/>
  <c r="E832" i="13"/>
  <c r="E833" i="13"/>
  <c r="E834" i="13"/>
  <c r="E835" i="13"/>
  <c r="E836" i="13"/>
  <c r="E837" i="13"/>
  <c r="E838" i="13"/>
  <c r="E839" i="13"/>
  <c r="E840" i="13"/>
  <c r="E841" i="13"/>
  <c r="E842" i="13"/>
  <c r="E843" i="13"/>
  <c r="E844" i="13"/>
  <c r="E845" i="13"/>
  <c r="E846" i="13"/>
  <c r="E847" i="13"/>
  <c r="E848" i="13"/>
  <c r="E849" i="13"/>
  <c r="E850" i="13"/>
  <c r="E851" i="13"/>
  <c r="E852" i="13"/>
  <c r="E853" i="13"/>
  <c r="E854" i="13"/>
  <c r="E855" i="13"/>
  <c r="E856" i="13"/>
  <c r="E857" i="13"/>
  <c r="E858" i="13"/>
  <c r="E859" i="13"/>
  <c r="E860" i="13"/>
  <c r="E861" i="13"/>
  <c r="E862" i="13"/>
  <c r="E863" i="13"/>
  <c r="E864" i="13"/>
  <c r="E865" i="13"/>
  <c r="E866" i="13"/>
  <c r="E867" i="13"/>
  <c r="E868" i="13"/>
  <c r="E869" i="13"/>
  <c r="E870" i="13"/>
  <c r="E871" i="13"/>
  <c r="E872" i="13"/>
  <c r="E873" i="13"/>
  <c r="E874" i="13"/>
  <c r="E875" i="13"/>
  <c r="E876" i="13"/>
  <c r="E877" i="13"/>
  <c r="E878" i="13"/>
  <c r="E879" i="13"/>
  <c r="E880" i="13"/>
  <c r="E881" i="13"/>
  <c r="E882" i="13"/>
  <c r="E883" i="13"/>
  <c r="E884" i="13"/>
  <c r="E885" i="13"/>
  <c r="E886" i="13"/>
  <c r="E887" i="13"/>
  <c r="E888" i="13"/>
  <c r="E889" i="13"/>
  <c r="E890" i="13"/>
  <c r="E891" i="13"/>
  <c r="E892" i="13"/>
  <c r="E893" i="13"/>
  <c r="E894" i="13"/>
  <c r="E895" i="13"/>
  <c r="E896" i="13"/>
  <c r="E897" i="13"/>
  <c r="E898" i="13"/>
  <c r="E899" i="13"/>
  <c r="E900" i="13"/>
  <c r="E901" i="13"/>
  <c r="E902" i="13"/>
  <c r="E903" i="13"/>
  <c r="E904" i="13"/>
  <c r="E905" i="13"/>
  <c r="E906" i="13"/>
  <c r="E907" i="13"/>
  <c r="E908" i="13"/>
  <c r="E909" i="13"/>
  <c r="E910" i="13"/>
  <c r="E911" i="13"/>
  <c r="E912" i="13"/>
  <c r="E913" i="13"/>
  <c r="E914" i="13"/>
  <c r="E915" i="13"/>
  <c r="E916" i="13"/>
  <c r="E917" i="13"/>
  <c r="E918" i="13"/>
  <c r="E919" i="13"/>
  <c r="E920" i="13"/>
  <c r="E921" i="13"/>
  <c r="E922" i="13"/>
  <c r="E923" i="13"/>
  <c r="E924" i="13"/>
  <c r="E925" i="13"/>
  <c r="E926" i="13"/>
  <c r="E927" i="13"/>
  <c r="E928" i="13"/>
  <c r="E929" i="13"/>
  <c r="E930" i="13"/>
  <c r="E931" i="13"/>
  <c r="E932" i="13"/>
  <c r="E933" i="13"/>
  <c r="E934" i="13"/>
  <c r="E935" i="13"/>
  <c r="E936" i="13"/>
  <c r="E937" i="13"/>
  <c r="E938" i="13"/>
  <c r="E939" i="13"/>
  <c r="E940" i="13"/>
  <c r="E941" i="13"/>
  <c r="E942" i="13"/>
  <c r="E943" i="13"/>
  <c r="E944" i="13"/>
  <c r="E945" i="13"/>
  <c r="E946" i="13"/>
  <c r="E947" i="13"/>
  <c r="AO7" i="31"/>
  <c r="AO33" i="31"/>
  <c r="AO8" i="31"/>
  <c r="AO34" i="31"/>
  <c r="AO9" i="31"/>
  <c r="AO35" i="31"/>
  <c r="AO10" i="31"/>
  <c r="AO36" i="31"/>
  <c r="AO11" i="31"/>
  <c r="AO37" i="31"/>
  <c r="AO12" i="31"/>
  <c r="AO38" i="31"/>
  <c r="AO13" i="31"/>
  <c r="AO39" i="31"/>
  <c r="AO14" i="31"/>
  <c r="AO40" i="31"/>
  <c r="AO15" i="31"/>
  <c r="AO41" i="31"/>
  <c r="AO16" i="31"/>
  <c r="AO42" i="31"/>
  <c r="AO17" i="31"/>
  <c r="AO43" i="31"/>
  <c r="AO18" i="31"/>
  <c r="AO44" i="31"/>
  <c r="AO55" i="31"/>
  <c r="AR1051" i="13"/>
  <c r="AR1052" i="13"/>
  <c r="AR1053" i="13"/>
  <c r="AR1054" i="13"/>
  <c r="AR1055" i="13"/>
  <c r="AR1061" i="13"/>
  <c r="AR1158" i="20"/>
  <c r="AQ1158" i="20"/>
  <c r="AP1158" i="20"/>
  <c r="AO1158" i="20"/>
  <c r="AN1158" i="20"/>
  <c r="AM1158" i="20"/>
  <c r="AL1158" i="20"/>
  <c r="AK1158" i="20"/>
  <c r="AH1158" i="20"/>
  <c r="AG1158" i="20"/>
  <c r="AF1158" i="20"/>
  <c r="AE1158" i="20"/>
  <c r="AD1158" i="20"/>
  <c r="AC1158" i="20"/>
  <c r="AB1158" i="20"/>
  <c r="AA1158" i="20"/>
  <c r="Z1158" i="20"/>
  <c r="Y1158" i="20"/>
  <c r="X1158" i="20"/>
  <c r="W1158" i="20"/>
  <c r="V1158" i="20"/>
  <c r="U1158" i="20"/>
  <c r="T1158" i="20"/>
  <c r="S1158" i="20"/>
  <c r="R1158" i="20"/>
  <c r="Q1158" i="20"/>
  <c r="P1158" i="20"/>
  <c r="O1158" i="20"/>
  <c r="N1158" i="20"/>
  <c r="M1158" i="20"/>
  <c r="L1158" i="20"/>
  <c r="K1158" i="20"/>
  <c r="J1158" i="20"/>
  <c r="AR1157" i="20"/>
  <c r="AQ1157" i="20"/>
  <c r="AP1157" i="20"/>
  <c r="AO1157" i="20"/>
  <c r="AN1157" i="20"/>
  <c r="AM1157" i="20"/>
  <c r="AL1157" i="20"/>
  <c r="AK1157" i="20"/>
  <c r="AH1157" i="20"/>
  <c r="AG1157" i="20"/>
  <c r="AF1157" i="20"/>
  <c r="AE1157" i="20"/>
  <c r="AD1157" i="20"/>
  <c r="AC1157" i="20"/>
  <c r="AB1157" i="20"/>
  <c r="AA1157" i="20"/>
  <c r="Z1157" i="20"/>
  <c r="Y1157" i="20"/>
  <c r="X1157" i="20"/>
  <c r="W1157" i="20"/>
  <c r="V1157" i="20"/>
  <c r="U1157" i="20"/>
  <c r="T1157" i="20"/>
  <c r="S1157" i="20"/>
  <c r="R1157" i="20"/>
  <c r="Q1157" i="20"/>
  <c r="P1157" i="20"/>
  <c r="O1157" i="20"/>
  <c r="N1157" i="20"/>
  <c r="M1157" i="20"/>
  <c r="L1157" i="20"/>
  <c r="K1157" i="20"/>
  <c r="J1157" i="20"/>
  <c r="AR1156" i="20"/>
  <c r="AQ1156" i="20"/>
  <c r="AP1156" i="20"/>
  <c r="AO1156" i="20"/>
  <c r="AN1156" i="20"/>
  <c r="AM1156" i="20"/>
  <c r="AL1156" i="20"/>
  <c r="AK1156" i="20"/>
  <c r="AH1156" i="20"/>
  <c r="AG1156" i="20"/>
  <c r="AF1156" i="20"/>
  <c r="AE1156" i="20"/>
  <c r="AD1156" i="20"/>
  <c r="AC1156" i="20"/>
  <c r="AB1156" i="20"/>
  <c r="AA1156" i="20"/>
  <c r="Z1156" i="20"/>
  <c r="Y1156" i="20"/>
  <c r="X1156" i="20"/>
  <c r="W1156" i="20"/>
  <c r="V1156" i="20"/>
  <c r="U1156" i="20"/>
  <c r="T1156" i="20"/>
  <c r="S1156" i="20"/>
  <c r="R1156" i="20"/>
  <c r="Q1156" i="20"/>
  <c r="P1156" i="20"/>
  <c r="O1156" i="20"/>
  <c r="N1156" i="20"/>
  <c r="M1156" i="20"/>
  <c r="L1156" i="20"/>
  <c r="K1156" i="20"/>
  <c r="J1156" i="20"/>
  <c r="AR1155" i="20"/>
  <c r="AQ1155" i="20"/>
  <c r="AP1155" i="20"/>
  <c r="AO1155" i="20"/>
  <c r="AN1155" i="20"/>
  <c r="AM1155" i="20"/>
  <c r="AL1155" i="20"/>
  <c r="AK1155" i="20"/>
  <c r="AH1155" i="20"/>
  <c r="AG1155" i="20"/>
  <c r="AF1155" i="20"/>
  <c r="AE1155" i="20"/>
  <c r="AD1155" i="20"/>
  <c r="AC1155" i="20"/>
  <c r="AB1155" i="20"/>
  <c r="AA1155" i="20"/>
  <c r="Z1155" i="20"/>
  <c r="Y1155" i="20"/>
  <c r="X1155" i="20"/>
  <c r="W1155" i="20"/>
  <c r="V1155" i="20"/>
  <c r="U1155" i="20"/>
  <c r="T1155" i="20"/>
  <c r="S1155" i="20"/>
  <c r="R1155" i="20"/>
  <c r="Q1155" i="20"/>
  <c r="P1155" i="20"/>
  <c r="O1155" i="20"/>
  <c r="N1155" i="20"/>
  <c r="M1155" i="20"/>
  <c r="L1155" i="20"/>
  <c r="K1155" i="20"/>
  <c r="J1155" i="20"/>
  <c r="AR1154" i="20"/>
  <c r="AQ1154" i="20"/>
  <c r="AP1154" i="20"/>
  <c r="AO1154" i="20"/>
  <c r="AN1154" i="20"/>
  <c r="AM1154" i="20"/>
  <c r="AL1154" i="20"/>
  <c r="AK1154" i="20"/>
  <c r="AH1154" i="20"/>
  <c r="AG1154" i="20"/>
  <c r="AF1154" i="20"/>
  <c r="AE1154" i="20"/>
  <c r="AD1154" i="20"/>
  <c r="AC1154" i="20"/>
  <c r="AB1154" i="20"/>
  <c r="AA1154" i="20"/>
  <c r="Z1154" i="20"/>
  <c r="Y1154" i="20"/>
  <c r="X1154" i="20"/>
  <c r="W1154" i="20"/>
  <c r="V1154" i="20"/>
  <c r="U1154" i="20"/>
  <c r="T1154" i="20"/>
  <c r="S1154" i="20"/>
  <c r="R1154" i="20"/>
  <c r="Q1154" i="20"/>
  <c r="P1154" i="20"/>
  <c r="O1154" i="20"/>
  <c r="N1154" i="20"/>
  <c r="M1154" i="20"/>
  <c r="L1154" i="20"/>
  <c r="K1154" i="20"/>
  <c r="J1154" i="20"/>
  <c r="AR1153" i="20"/>
  <c r="AQ1153" i="20"/>
  <c r="AP1153" i="20"/>
  <c r="AO1153" i="20"/>
  <c r="AN1153" i="20"/>
  <c r="AM1153" i="20"/>
  <c r="AL1153" i="20"/>
  <c r="AK1153" i="20"/>
  <c r="AH1153" i="20"/>
  <c r="AG1153" i="20"/>
  <c r="AF1153" i="20"/>
  <c r="AE1153" i="20"/>
  <c r="AD1153" i="20"/>
  <c r="AC1153" i="20"/>
  <c r="AB1153" i="20"/>
  <c r="AA1153" i="20"/>
  <c r="Z1153" i="20"/>
  <c r="Y1153" i="20"/>
  <c r="X1153" i="20"/>
  <c r="W1153" i="20"/>
  <c r="V1153" i="20"/>
  <c r="U1153" i="20"/>
  <c r="T1153" i="20"/>
  <c r="S1153" i="20"/>
  <c r="R1153" i="20"/>
  <c r="Q1153" i="20"/>
  <c r="P1153" i="20"/>
  <c r="O1153" i="20"/>
  <c r="N1153" i="20"/>
  <c r="M1153" i="20"/>
  <c r="L1153" i="20"/>
  <c r="K1153" i="20"/>
  <c r="J1153" i="20"/>
  <c r="AR1152" i="20"/>
  <c r="AQ1152" i="20"/>
  <c r="AP1152" i="20"/>
  <c r="AO1152" i="20"/>
  <c r="AN1152" i="20"/>
  <c r="AM1152" i="20"/>
  <c r="AL1152" i="20"/>
  <c r="AK1152" i="20"/>
  <c r="AH1152" i="20"/>
  <c r="AG1152" i="20"/>
  <c r="AF1152" i="20"/>
  <c r="AE1152" i="20"/>
  <c r="AD1152" i="20"/>
  <c r="AC1152" i="20"/>
  <c r="AB1152" i="20"/>
  <c r="AA1152" i="20"/>
  <c r="Z1152" i="20"/>
  <c r="Y1152" i="20"/>
  <c r="X1152" i="20"/>
  <c r="W1152" i="20"/>
  <c r="V1152" i="20"/>
  <c r="U1152" i="20"/>
  <c r="T1152" i="20"/>
  <c r="S1152" i="20"/>
  <c r="R1152" i="20"/>
  <c r="Q1152" i="20"/>
  <c r="P1152" i="20"/>
  <c r="O1152" i="20"/>
  <c r="N1152" i="20"/>
  <c r="M1152" i="20"/>
  <c r="L1152" i="20"/>
  <c r="K1152" i="20"/>
  <c r="J1152" i="20"/>
  <c r="AR1151" i="20"/>
  <c r="AQ1151" i="20"/>
  <c r="AP1151" i="20"/>
  <c r="AO1151" i="20"/>
  <c r="AN1151" i="20"/>
  <c r="AM1151" i="20"/>
  <c r="AL1151" i="20"/>
  <c r="AK1151" i="20"/>
  <c r="AH1151" i="20"/>
  <c r="AG1151" i="20"/>
  <c r="AF1151" i="20"/>
  <c r="AE1151" i="20"/>
  <c r="AD1151" i="20"/>
  <c r="AC1151" i="20"/>
  <c r="AB1151" i="20"/>
  <c r="AA1151" i="20"/>
  <c r="Z1151" i="20"/>
  <c r="Y1151" i="20"/>
  <c r="X1151" i="20"/>
  <c r="W1151" i="20"/>
  <c r="V1151" i="20"/>
  <c r="U1151" i="20"/>
  <c r="T1151" i="20"/>
  <c r="S1151" i="20"/>
  <c r="R1151" i="20"/>
  <c r="Q1151" i="20"/>
  <c r="P1151" i="20"/>
  <c r="O1151" i="20"/>
  <c r="N1151" i="20"/>
  <c r="M1151" i="20"/>
  <c r="L1151" i="20"/>
  <c r="K1151" i="20"/>
  <c r="J1151" i="20"/>
  <c r="AR1150" i="20"/>
  <c r="AQ1150" i="20"/>
  <c r="AP1150" i="20"/>
  <c r="AO1150" i="20"/>
  <c r="AN1150" i="20"/>
  <c r="AM1150" i="20"/>
  <c r="AL1150" i="20"/>
  <c r="AK1150" i="20"/>
  <c r="AH1150" i="20"/>
  <c r="AG1150" i="20"/>
  <c r="AF1150" i="20"/>
  <c r="AE1150" i="20"/>
  <c r="AD1150" i="20"/>
  <c r="AC1150" i="20"/>
  <c r="AB1150" i="20"/>
  <c r="AA1150" i="20"/>
  <c r="Z1150" i="20"/>
  <c r="Y1150" i="20"/>
  <c r="X1150" i="20"/>
  <c r="W1150" i="20"/>
  <c r="V1150" i="20"/>
  <c r="U1150" i="20"/>
  <c r="T1150" i="20"/>
  <c r="S1150" i="20"/>
  <c r="R1150" i="20"/>
  <c r="Q1150" i="20"/>
  <c r="P1150" i="20"/>
  <c r="O1150" i="20"/>
  <c r="N1150" i="20"/>
  <c r="M1150" i="20"/>
  <c r="L1150" i="20"/>
  <c r="K1150" i="20"/>
  <c r="J1150" i="20"/>
  <c r="AR1149" i="20"/>
  <c r="AQ1149" i="20"/>
  <c r="AP1149" i="20"/>
  <c r="AO1149" i="20"/>
  <c r="AN1149" i="20"/>
  <c r="AM1149" i="20"/>
  <c r="AL1149" i="20"/>
  <c r="AK1149" i="20"/>
  <c r="AH1149" i="20"/>
  <c r="AG1149" i="20"/>
  <c r="AF1149" i="20"/>
  <c r="AE1149" i="20"/>
  <c r="AD1149" i="20"/>
  <c r="AC1149" i="20"/>
  <c r="AB1149" i="20"/>
  <c r="AA1149" i="20"/>
  <c r="Z1149" i="20"/>
  <c r="Y1149" i="20"/>
  <c r="X1149" i="20"/>
  <c r="W1149" i="20"/>
  <c r="V1149" i="20"/>
  <c r="U1149" i="20"/>
  <c r="T1149" i="20"/>
  <c r="S1149" i="20"/>
  <c r="R1149" i="20"/>
  <c r="Q1149" i="20"/>
  <c r="P1149" i="20"/>
  <c r="O1149" i="20"/>
  <c r="N1149" i="20"/>
  <c r="M1149" i="20"/>
  <c r="L1149" i="20"/>
  <c r="K1149" i="20"/>
  <c r="J1149" i="20"/>
  <c r="AR1148" i="20"/>
  <c r="AQ1148" i="20"/>
  <c r="AP1148" i="20"/>
  <c r="AO1148" i="20"/>
  <c r="AN1148" i="20"/>
  <c r="AM1148" i="20"/>
  <c r="AL1148" i="20"/>
  <c r="AK1148" i="20"/>
  <c r="AH1148" i="20"/>
  <c r="AG1148" i="20"/>
  <c r="AF1148" i="20"/>
  <c r="AE1148" i="20"/>
  <c r="AD1148" i="20"/>
  <c r="AC1148" i="20"/>
  <c r="AB1148" i="20"/>
  <c r="AA1148" i="20"/>
  <c r="Z1148" i="20"/>
  <c r="Y1148" i="20"/>
  <c r="X1148" i="20"/>
  <c r="W1148" i="20"/>
  <c r="V1148" i="20"/>
  <c r="U1148" i="20"/>
  <c r="T1148" i="20"/>
  <c r="S1148" i="20"/>
  <c r="R1148" i="20"/>
  <c r="Q1148" i="20"/>
  <c r="P1148" i="20"/>
  <c r="O1148" i="20"/>
  <c r="N1148" i="20"/>
  <c r="M1148" i="20"/>
  <c r="L1148" i="20"/>
  <c r="K1148" i="20"/>
  <c r="J1148" i="20"/>
  <c r="AR1147" i="20"/>
  <c r="AQ1147" i="20"/>
  <c r="AP1147" i="20"/>
  <c r="AO1147" i="20"/>
  <c r="AN1147" i="20"/>
  <c r="AM1147" i="20"/>
  <c r="AL1147" i="20"/>
  <c r="AK1147" i="20"/>
  <c r="AH1147" i="20"/>
  <c r="AG1147" i="20"/>
  <c r="AF1147" i="20"/>
  <c r="AE1147" i="20"/>
  <c r="AD1147" i="20"/>
  <c r="AC1147" i="20"/>
  <c r="AB1147" i="20"/>
  <c r="AA1147" i="20"/>
  <c r="Z1147" i="20"/>
  <c r="Y1147" i="20"/>
  <c r="X1147" i="20"/>
  <c r="W1147" i="20"/>
  <c r="V1147" i="20"/>
  <c r="U1147" i="20"/>
  <c r="T1147" i="20"/>
  <c r="S1147" i="20"/>
  <c r="R1147" i="20"/>
  <c r="Q1147" i="20"/>
  <c r="P1147" i="20"/>
  <c r="O1147" i="20"/>
  <c r="N1147" i="20"/>
  <c r="M1147" i="20"/>
  <c r="L1147" i="20"/>
  <c r="K1147" i="20"/>
  <c r="J1147" i="20"/>
  <c r="AR1146" i="20"/>
  <c r="AQ1146" i="20"/>
  <c r="AP1146" i="20"/>
  <c r="AO1146" i="20"/>
  <c r="AN1146" i="20"/>
  <c r="AM1146" i="20"/>
  <c r="AL1146" i="20"/>
  <c r="AK1146" i="20"/>
  <c r="AH1146" i="20"/>
  <c r="AG1146" i="20"/>
  <c r="AF1146" i="20"/>
  <c r="AE1146" i="20"/>
  <c r="AD1146" i="20"/>
  <c r="AC1146" i="20"/>
  <c r="AB1146" i="20"/>
  <c r="AA1146" i="20"/>
  <c r="Z1146" i="20"/>
  <c r="Y1146" i="20"/>
  <c r="X1146" i="20"/>
  <c r="W1146" i="20"/>
  <c r="V1146" i="20"/>
  <c r="U1146" i="20"/>
  <c r="T1146" i="20"/>
  <c r="S1146" i="20"/>
  <c r="R1146" i="20"/>
  <c r="Q1146" i="20"/>
  <c r="P1146" i="20"/>
  <c r="O1146" i="20"/>
  <c r="N1146" i="20"/>
  <c r="M1146" i="20"/>
  <c r="L1146" i="20"/>
  <c r="K1146" i="20"/>
  <c r="J1146" i="20"/>
  <c r="AR1145" i="20"/>
  <c r="AQ1145" i="20"/>
  <c r="AP1145" i="20"/>
  <c r="AO1145" i="20"/>
  <c r="AN1145" i="20"/>
  <c r="AM1145" i="20"/>
  <c r="AL1145" i="20"/>
  <c r="AK1145" i="20"/>
  <c r="AH1145" i="20"/>
  <c r="AG1145" i="20"/>
  <c r="AF1145" i="20"/>
  <c r="AE1145" i="20"/>
  <c r="AD1145" i="20"/>
  <c r="AC1145" i="20"/>
  <c r="AB1145" i="20"/>
  <c r="AA1145" i="20"/>
  <c r="Z1145" i="20"/>
  <c r="Y1145" i="20"/>
  <c r="X1145" i="20"/>
  <c r="W1145" i="20"/>
  <c r="V1145" i="20"/>
  <c r="U1145" i="20"/>
  <c r="T1145" i="20"/>
  <c r="S1145" i="20"/>
  <c r="R1145" i="20"/>
  <c r="Q1145" i="20"/>
  <c r="P1145" i="20"/>
  <c r="O1145" i="20"/>
  <c r="N1145" i="20"/>
  <c r="M1145" i="20"/>
  <c r="L1145" i="20"/>
  <c r="K1145" i="20"/>
  <c r="J1145" i="20"/>
  <c r="AR1144" i="20"/>
  <c r="AQ1144" i="20"/>
  <c r="AP1144" i="20"/>
  <c r="AO1144" i="20"/>
  <c r="AN1144" i="20"/>
  <c r="AM1144" i="20"/>
  <c r="AL1144" i="20"/>
  <c r="AK1144" i="20"/>
  <c r="AH1144" i="20"/>
  <c r="AG1144" i="20"/>
  <c r="AF1144" i="20"/>
  <c r="AE1144" i="20"/>
  <c r="AD1144" i="20"/>
  <c r="AC1144" i="20"/>
  <c r="AB1144" i="20"/>
  <c r="AA1144" i="20"/>
  <c r="Z1144" i="20"/>
  <c r="Y1144" i="20"/>
  <c r="X1144" i="20"/>
  <c r="W1144" i="20"/>
  <c r="V1144" i="20"/>
  <c r="U1144" i="20"/>
  <c r="T1144" i="20"/>
  <c r="S1144" i="20"/>
  <c r="R1144" i="20"/>
  <c r="Q1144" i="20"/>
  <c r="P1144" i="20"/>
  <c r="O1144" i="20"/>
  <c r="N1144" i="20"/>
  <c r="M1144" i="20"/>
  <c r="L1144" i="20"/>
  <c r="K1144" i="20"/>
  <c r="J1144" i="20"/>
  <c r="AR1143" i="20"/>
  <c r="AQ1143" i="20"/>
  <c r="AP1143" i="20"/>
  <c r="AO1143" i="20"/>
  <c r="AN1143" i="20"/>
  <c r="AM1143" i="20"/>
  <c r="AL1143" i="20"/>
  <c r="AK1143" i="20"/>
  <c r="AH1143" i="20"/>
  <c r="AG1143" i="20"/>
  <c r="AF1143" i="20"/>
  <c r="AE1143" i="20"/>
  <c r="AD1143" i="20"/>
  <c r="AC1143" i="20"/>
  <c r="AB1143" i="20"/>
  <c r="AA1143" i="20"/>
  <c r="Z1143" i="20"/>
  <c r="Y1143" i="20"/>
  <c r="X1143" i="20"/>
  <c r="W1143" i="20"/>
  <c r="V1143" i="20"/>
  <c r="U1143" i="20"/>
  <c r="T1143" i="20"/>
  <c r="S1143" i="20"/>
  <c r="R1143" i="20"/>
  <c r="Q1143" i="20"/>
  <c r="P1143" i="20"/>
  <c r="O1143" i="20"/>
  <c r="N1143" i="20"/>
  <c r="M1143" i="20"/>
  <c r="L1143" i="20"/>
  <c r="K1143" i="20"/>
  <c r="J1143" i="20"/>
  <c r="AR1142" i="20"/>
  <c r="AQ1142" i="20"/>
  <c r="AP1142" i="20"/>
  <c r="AO1142" i="20"/>
  <c r="AN1142" i="20"/>
  <c r="AM1142" i="20"/>
  <c r="AL1142" i="20"/>
  <c r="AK1142" i="20"/>
  <c r="AH1142" i="20"/>
  <c r="AG1142" i="20"/>
  <c r="AF1142" i="20"/>
  <c r="AE1142" i="20"/>
  <c r="AD1142" i="20"/>
  <c r="AC1142" i="20"/>
  <c r="AB1142" i="20"/>
  <c r="AA1142" i="20"/>
  <c r="Z1142" i="20"/>
  <c r="Y1142" i="20"/>
  <c r="X1142" i="20"/>
  <c r="W1142" i="20"/>
  <c r="V1142" i="20"/>
  <c r="U1142" i="20"/>
  <c r="T1142" i="20"/>
  <c r="S1142" i="20"/>
  <c r="R1142" i="20"/>
  <c r="Q1142" i="20"/>
  <c r="P1142" i="20"/>
  <c r="O1142" i="20"/>
  <c r="N1142" i="20"/>
  <c r="M1142" i="20"/>
  <c r="L1142" i="20"/>
  <c r="K1142" i="20"/>
  <c r="J1142" i="20"/>
  <c r="AR1141" i="20"/>
  <c r="AQ1141" i="20"/>
  <c r="AP1141" i="20"/>
  <c r="AO1141" i="20"/>
  <c r="AN1141" i="20"/>
  <c r="AM1141" i="20"/>
  <c r="AL1141" i="20"/>
  <c r="AK1141" i="20"/>
  <c r="AH1141" i="20"/>
  <c r="AG1141" i="20"/>
  <c r="AF1141" i="20"/>
  <c r="AE1141" i="20"/>
  <c r="AD1141" i="20"/>
  <c r="AC1141" i="20"/>
  <c r="AB1141" i="20"/>
  <c r="AA1141" i="20"/>
  <c r="Z1141" i="20"/>
  <c r="Y1141" i="20"/>
  <c r="X1141" i="20"/>
  <c r="W1141" i="20"/>
  <c r="V1141" i="20"/>
  <c r="U1141" i="20"/>
  <c r="T1141" i="20"/>
  <c r="S1141" i="20"/>
  <c r="R1141" i="20"/>
  <c r="Q1141" i="20"/>
  <c r="P1141" i="20"/>
  <c r="O1141" i="20"/>
  <c r="N1141" i="20"/>
  <c r="M1141" i="20"/>
  <c r="L1141" i="20"/>
  <c r="K1141" i="20"/>
  <c r="J1141" i="20"/>
  <c r="AR1140" i="20"/>
  <c r="AQ1140" i="20"/>
  <c r="AP1140" i="20"/>
  <c r="AO1140" i="20"/>
  <c r="AN1140" i="20"/>
  <c r="AM1140" i="20"/>
  <c r="AL1140" i="20"/>
  <c r="AK1140" i="20"/>
  <c r="AH1140" i="20"/>
  <c r="AG1140" i="20"/>
  <c r="AF1140" i="20"/>
  <c r="AE1140" i="20"/>
  <c r="AD1140" i="20"/>
  <c r="AC1140" i="20"/>
  <c r="AB1140" i="20"/>
  <c r="AA1140" i="20"/>
  <c r="Z1140" i="20"/>
  <c r="Y1140" i="20"/>
  <c r="X1140" i="20"/>
  <c r="W1140" i="20"/>
  <c r="V1140" i="20"/>
  <c r="U1140" i="20"/>
  <c r="T1140" i="20"/>
  <c r="S1140" i="20"/>
  <c r="R1140" i="20"/>
  <c r="Q1140" i="20"/>
  <c r="P1140" i="20"/>
  <c r="O1140" i="20"/>
  <c r="N1140" i="20"/>
  <c r="M1140" i="20"/>
  <c r="L1140" i="20"/>
  <c r="K1140" i="20"/>
  <c r="J1140" i="20"/>
  <c r="AR1139" i="20"/>
  <c r="AQ1139" i="20"/>
  <c r="AP1139" i="20"/>
  <c r="AO1139" i="20"/>
  <c r="AN1139" i="20"/>
  <c r="AM1139" i="20"/>
  <c r="AL1139" i="20"/>
  <c r="AK1139" i="20"/>
  <c r="AH1139" i="20"/>
  <c r="AG1139" i="20"/>
  <c r="AF1139" i="20"/>
  <c r="AE1139" i="20"/>
  <c r="AD1139" i="20"/>
  <c r="AC1139" i="20"/>
  <c r="AB1139" i="20"/>
  <c r="AA1139" i="20"/>
  <c r="Z1139" i="20"/>
  <c r="Y1139" i="20"/>
  <c r="X1139" i="20"/>
  <c r="W1139" i="20"/>
  <c r="V1139" i="20"/>
  <c r="U1139" i="20"/>
  <c r="T1139" i="20"/>
  <c r="S1139" i="20"/>
  <c r="R1139" i="20"/>
  <c r="Q1139" i="20"/>
  <c r="P1139" i="20"/>
  <c r="O1139" i="20"/>
  <c r="N1139" i="20"/>
  <c r="M1139" i="20"/>
  <c r="L1139" i="20"/>
  <c r="K1139" i="20"/>
  <c r="J1139" i="20"/>
  <c r="AR1138" i="20"/>
  <c r="AQ1138" i="20"/>
  <c r="AP1138" i="20"/>
  <c r="AO1138" i="20"/>
  <c r="AN1138" i="20"/>
  <c r="AM1138" i="20"/>
  <c r="AL1138" i="20"/>
  <c r="AK1138" i="20"/>
  <c r="AH1138" i="20"/>
  <c r="AG1138" i="20"/>
  <c r="AF1138" i="20"/>
  <c r="AE1138" i="20"/>
  <c r="AD1138" i="20"/>
  <c r="AC1138" i="20"/>
  <c r="AB1138" i="20"/>
  <c r="AA1138" i="20"/>
  <c r="Z1138" i="20"/>
  <c r="Y1138" i="20"/>
  <c r="X1138" i="20"/>
  <c r="W1138" i="20"/>
  <c r="V1138" i="20"/>
  <c r="U1138" i="20"/>
  <c r="T1138" i="20"/>
  <c r="S1138" i="20"/>
  <c r="R1138" i="20"/>
  <c r="Q1138" i="20"/>
  <c r="P1138" i="20"/>
  <c r="O1138" i="20"/>
  <c r="N1138" i="20"/>
  <c r="M1138" i="20"/>
  <c r="L1138" i="20"/>
  <c r="K1138" i="20"/>
  <c r="J1138" i="20"/>
  <c r="AR1137" i="20"/>
  <c r="AQ1137" i="20"/>
  <c r="AP1137" i="20"/>
  <c r="AO1137" i="20"/>
  <c r="AN1137" i="20"/>
  <c r="AM1137" i="20"/>
  <c r="AL1137" i="20"/>
  <c r="AK1137" i="20"/>
  <c r="AH1137" i="20"/>
  <c r="AG1137" i="20"/>
  <c r="AF1137" i="20"/>
  <c r="AE1137" i="20"/>
  <c r="AD1137" i="20"/>
  <c r="AC1137" i="20"/>
  <c r="AB1137" i="20"/>
  <c r="AA1137" i="20"/>
  <c r="Z1137" i="20"/>
  <c r="Y1137" i="20"/>
  <c r="X1137" i="20"/>
  <c r="W1137" i="20"/>
  <c r="V1137" i="20"/>
  <c r="U1137" i="20"/>
  <c r="T1137" i="20"/>
  <c r="S1137" i="20"/>
  <c r="R1137" i="20"/>
  <c r="Q1137" i="20"/>
  <c r="P1137" i="20"/>
  <c r="O1137" i="20"/>
  <c r="N1137" i="20"/>
  <c r="M1137" i="20"/>
  <c r="L1137" i="20"/>
  <c r="K1137" i="20"/>
  <c r="J1137" i="20"/>
  <c r="AR1136" i="20"/>
  <c r="AQ1136" i="20"/>
  <c r="AP1136" i="20"/>
  <c r="AO1136" i="20"/>
  <c r="AN1136" i="20"/>
  <c r="AM1136" i="20"/>
  <c r="AL1136" i="20"/>
  <c r="AK1136" i="20"/>
  <c r="AH1136" i="20"/>
  <c r="AG1136" i="20"/>
  <c r="AF1136" i="20"/>
  <c r="AE1136" i="20"/>
  <c r="AD1136" i="20"/>
  <c r="AC1136" i="20"/>
  <c r="AB1136" i="20"/>
  <c r="AA1136" i="20"/>
  <c r="Z1136" i="20"/>
  <c r="Y1136" i="20"/>
  <c r="X1136" i="20"/>
  <c r="W1136" i="20"/>
  <c r="V1136" i="20"/>
  <c r="U1136" i="20"/>
  <c r="T1136" i="20"/>
  <c r="S1136" i="20"/>
  <c r="R1136" i="20"/>
  <c r="Q1136" i="20"/>
  <c r="P1136" i="20"/>
  <c r="O1136" i="20"/>
  <c r="N1136" i="20"/>
  <c r="M1136" i="20"/>
  <c r="L1136" i="20"/>
  <c r="K1136" i="20"/>
  <c r="J1136" i="20"/>
  <c r="AR1135" i="20"/>
  <c r="AQ1135" i="20"/>
  <c r="AP1135" i="20"/>
  <c r="AO1135" i="20"/>
  <c r="AN1135" i="20"/>
  <c r="AM1135" i="20"/>
  <c r="AL1135" i="20"/>
  <c r="AK1135" i="20"/>
  <c r="AH1135" i="20"/>
  <c r="AG1135" i="20"/>
  <c r="AF1135" i="20"/>
  <c r="AE1135" i="20"/>
  <c r="AD1135" i="20"/>
  <c r="AC1135" i="20"/>
  <c r="AB1135" i="20"/>
  <c r="AA1135" i="20"/>
  <c r="Z1135" i="20"/>
  <c r="Y1135" i="20"/>
  <c r="X1135" i="20"/>
  <c r="W1135" i="20"/>
  <c r="V1135" i="20"/>
  <c r="U1135" i="20"/>
  <c r="T1135" i="20"/>
  <c r="S1135" i="20"/>
  <c r="R1135" i="20"/>
  <c r="Q1135" i="20"/>
  <c r="P1135" i="20"/>
  <c r="O1135" i="20"/>
  <c r="N1135" i="20"/>
  <c r="M1135" i="20"/>
  <c r="L1135" i="20"/>
  <c r="K1135" i="20"/>
  <c r="J1135" i="20"/>
  <c r="AR1134" i="20"/>
  <c r="AQ1134" i="20"/>
  <c r="AP1134" i="20"/>
  <c r="AO1134" i="20"/>
  <c r="AN1134" i="20"/>
  <c r="AM1134" i="20"/>
  <c r="AL1134" i="20"/>
  <c r="AK1134" i="20"/>
  <c r="AH1134" i="20"/>
  <c r="AG1134" i="20"/>
  <c r="AF1134" i="20"/>
  <c r="AE1134" i="20"/>
  <c r="AD1134" i="20"/>
  <c r="AC1134" i="20"/>
  <c r="AB1134" i="20"/>
  <c r="AA1134" i="20"/>
  <c r="Z1134" i="20"/>
  <c r="Y1134" i="20"/>
  <c r="X1134" i="20"/>
  <c r="W1134" i="20"/>
  <c r="V1134" i="20"/>
  <c r="U1134" i="20"/>
  <c r="T1134" i="20"/>
  <c r="S1134" i="20"/>
  <c r="R1134" i="20"/>
  <c r="Q1134" i="20"/>
  <c r="P1134" i="20"/>
  <c r="O1134" i="20"/>
  <c r="N1134" i="20"/>
  <c r="M1134" i="20"/>
  <c r="L1134" i="20"/>
  <c r="K1134" i="20"/>
  <c r="J1134" i="20"/>
  <c r="AR1133" i="20"/>
  <c r="AQ1133" i="20"/>
  <c r="AP1133" i="20"/>
  <c r="AO1133" i="20"/>
  <c r="AN1133" i="20"/>
  <c r="AM1133" i="20"/>
  <c r="AL1133" i="20"/>
  <c r="AK1133" i="20"/>
  <c r="AH1133" i="20"/>
  <c r="AG1133" i="20"/>
  <c r="AF1133" i="20"/>
  <c r="AE1133" i="20"/>
  <c r="AD1133" i="20"/>
  <c r="AC1133" i="20"/>
  <c r="AB1133" i="20"/>
  <c r="AA1133" i="20"/>
  <c r="Z1133" i="20"/>
  <c r="Y1133" i="20"/>
  <c r="X1133" i="20"/>
  <c r="W1133" i="20"/>
  <c r="V1133" i="20"/>
  <c r="U1133" i="20"/>
  <c r="T1133" i="20"/>
  <c r="S1133" i="20"/>
  <c r="R1133" i="20"/>
  <c r="Q1133" i="20"/>
  <c r="P1133" i="20"/>
  <c r="O1133" i="20"/>
  <c r="N1133" i="20"/>
  <c r="M1133" i="20"/>
  <c r="L1133" i="20"/>
  <c r="K1133" i="20"/>
  <c r="J1133" i="20"/>
  <c r="AR1132" i="20"/>
  <c r="AQ1132" i="20"/>
  <c r="AP1132" i="20"/>
  <c r="AO1132" i="20"/>
  <c r="AN1132" i="20"/>
  <c r="AM1132" i="20"/>
  <c r="AL1132" i="20"/>
  <c r="AK1132" i="20"/>
  <c r="AH1132" i="20"/>
  <c r="AG1132" i="20"/>
  <c r="AF1132" i="20"/>
  <c r="AE1132" i="20"/>
  <c r="AD1132" i="20"/>
  <c r="AC1132" i="20"/>
  <c r="AB1132" i="20"/>
  <c r="AA1132" i="20"/>
  <c r="Z1132" i="20"/>
  <c r="Y1132" i="20"/>
  <c r="X1132" i="20"/>
  <c r="W1132" i="20"/>
  <c r="V1132" i="20"/>
  <c r="U1132" i="20"/>
  <c r="T1132" i="20"/>
  <c r="S1132" i="20"/>
  <c r="R1132" i="20"/>
  <c r="Q1132" i="20"/>
  <c r="P1132" i="20"/>
  <c r="O1132" i="20"/>
  <c r="N1132" i="20"/>
  <c r="M1132" i="20"/>
  <c r="L1132" i="20"/>
  <c r="K1132" i="20"/>
  <c r="J1132" i="20"/>
  <c r="AR1131" i="20"/>
  <c r="AQ1131" i="20"/>
  <c r="AP1131" i="20"/>
  <c r="AO1131" i="20"/>
  <c r="AN1131" i="20"/>
  <c r="AM1131" i="20"/>
  <c r="AL1131" i="20"/>
  <c r="AK1131" i="20"/>
  <c r="AH1131" i="20"/>
  <c r="AG1131" i="20"/>
  <c r="AF1131" i="20"/>
  <c r="AE1131" i="20"/>
  <c r="AD1131" i="20"/>
  <c r="AC1131" i="20"/>
  <c r="AB1131" i="20"/>
  <c r="AA1131" i="20"/>
  <c r="Z1131" i="20"/>
  <c r="Y1131" i="20"/>
  <c r="X1131" i="20"/>
  <c r="W1131" i="20"/>
  <c r="V1131" i="20"/>
  <c r="U1131" i="20"/>
  <c r="T1131" i="20"/>
  <c r="S1131" i="20"/>
  <c r="R1131" i="20"/>
  <c r="Q1131" i="20"/>
  <c r="P1131" i="20"/>
  <c r="O1131" i="20"/>
  <c r="N1131" i="20"/>
  <c r="M1131" i="20"/>
  <c r="L1131" i="20"/>
  <c r="K1131" i="20"/>
  <c r="J1131" i="20"/>
  <c r="AR1130" i="20"/>
  <c r="AQ1130" i="20"/>
  <c r="AP1130" i="20"/>
  <c r="AO1130" i="20"/>
  <c r="AN1130" i="20"/>
  <c r="AM1130" i="20"/>
  <c r="AL1130" i="20"/>
  <c r="AK1130" i="20"/>
  <c r="AH1130" i="20"/>
  <c r="AG1130" i="20"/>
  <c r="AF1130" i="20"/>
  <c r="AE1130" i="20"/>
  <c r="AD1130" i="20"/>
  <c r="AC1130" i="20"/>
  <c r="AB1130" i="20"/>
  <c r="AA1130" i="20"/>
  <c r="Z1130" i="20"/>
  <c r="Y1130" i="20"/>
  <c r="X1130" i="20"/>
  <c r="W1130" i="20"/>
  <c r="V1130" i="20"/>
  <c r="U1130" i="20"/>
  <c r="T1130" i="20"/>
  <c r="S1130" i="20"/>
  <c r="R1130" i="20"/>
  <c r="Q1130" i="20"/>
  <c r="P1130" i="20"/>
  <c r="O1130" i="20"/>
  <c r="N1130" i="20"/>
  <c r="M1130" i="20"/>
  <c r="L1130" i="20"/>
  <c r="K1130" i="20"/>
  <c r="J1130" i="20"/>
  <c r="AR1129" i="20"/>
  <c r="AQ1129" i="20"/>
  <c r="AP1129" i="20"/>
  <c r="AO1129" i="20"/>
  <c r="AN1129" i="20"/>
  <c r="AM1129" i="20"/>
  <c r="AL1129" i="20"/>
  <c r="AK1129" i="20"/>
  <c r="AH1129" i="20"/>
  <c r="AG1129" i="20"/>
  <c r="AF1129" i="20"/>
  <c r="AE1129" i="20"/>
  <c r="AD1129" i="20"/>
  <c r="AC1129" i="20"/>
  <c r="AB1129" i="20"/>
  <c r="AA1129" i="20"/>
  <c r="Z1129" i="20"/>
  <c r="Y1129" i="20"/>
  <c r="X1129" i="20"/>
  <c r="W1129" i="20"/>
  <c r="V1129" i="20"/>
  <c r="U1129" i="20"/>
  <c r="T1129" i="20"/>
  <c r="S1129" i="20"/>
  <c r="R1129" i="20"/>
  <c r="Q1129" i="20"/>
  <c r="P1129" i="20"/>
  <c r="O1129" i="20"/>
  <c r="N1129" i="20"/>
  <c r="M1129" i="20"/>
  <c r="L1129" i="20"/>
  <c r="K1129" i="20"/>
  <c r="J1129" i="20"/>
  <c r="AR1128" i="20"/>
  <c r="AQ1128" i="20"/>
  <c r="AP1128" i="20"/>
  <c r="AO1128" i="20"/>
  <c r="AN1128" i="20"/>
  <c r="AM1128" i="20"/>
  <c r="AL1128" i="20"/>
  <c r="AK1128" i="20"/>
  <c r="AH1128" i="20"/>
  <c r="AG1128" i="20"/>
  <c r="AF1128" i="20"/>
  <c r="AE1128" i="20"/>
  <c r="AD1128" i="20"/>
  <c r="AC1128" i="20"/>
  <c r="AB1128" i="20"/>
  <c r="AA1128" i="20"/>
  <c r="Z1128" i="20"/>
  <c r="Y1128" i="20"/>
  <c r="X1128" i="20"/>
  <c r="W1128" i="20"/>
  <c r="V1128" i="20"/>
  <c r="U1128" i="20"/>
  <c r="T1128" i="20"/>
  <c r="S1128" i="20"/>
  <c r="R1128" i="20"/>
  <c r="Q1128" i="20"/>
  <c r="P1128" i="20"/>
  <c r="O1128" i="20"/>
  <c r="N1128" i="20"/>
  <c r="M1128" i="20"/>
  <c r="L1128" i="20"/>
  <c r="K1128" i="20"/>
  <c r="J1128" i="20"/>
  <c r="AR1127" i="20"/>
  <c r="AQ1127" i="20"/>
  <c r="AP1127" i="20"/>
  <c r="AO1127" i="20"/>
  <c r="AN1127" i="20"/>
  <c r="AM1127" i="20"/>
  <c r="AL1127" i="20"/>
  <c r="AK1127" i="20"/>
  <c r="AH1127" i="20"/>
  <c r="AG1127" i="20"/>
  <c r="AF1127" i="20"/>
  <c r="AE1127" i="20"/>
  <c r="AD1127" i="20"/>
  <c r="AC1127" i="20"/>
  <c r="AB1127" i="20"/>
  <c r="AA1127" i="20"/>
  <c r="Z1127" i="20"/>
  <c r="Y1127" i="20"/>
  <c r="X1127" i="20"/>
  <c r="W1127" i="20"/>
  <c r="V1127" i="20"/>
  <c r="U1127" i="20"/>
  <c r="T1127" i="20"/>
  <c r="S1127" i="20"/>
  <c r="R1127" i="20"/>
  <c r="Q1127" i="20"/>
  <c r="P1127" i="20"/>
  <c r="O1127" i="20"/>
  <c r="N1127" i="20"/>
  <c r="M1127" i="20"/>
  <c r="L1127" i="20"/>
  <c r="K1127" i="20"/>
  <c r="J1127" i="20"/>
  <c r="AR1126" i="20"/>
  <c r="AQ1126" i="20"/>
  <c r="AP1126" i="20"/>
  <c r="AO1126" i="20"/>
  <c r="AN1126" i="20"/>
  <c r="AM1126" i="20"/>
  <c r="AL1126" i="20"/>
  <c r="AK1126" i="20"/>
  <c r="AH1126" i="20"/>
  <c r="AG1126" i="20"/>
  <c r="AF1126" i="20"/>
  <c r="AE1126" i="20"/>
  <c r="AD1126" i="20"/>
  <c r="AC1126" i="20"/>
  <c r="AB1126" i="20"/>
  <c r="AA1126" i="20"/>
  <c r="Z1126" i="20"/>
  <c r="Y1126" i="20"/>
  <c r="X1126" i="20"/>
  <c r="W1126" i="20"/>
  <c r="V1126" i="20"/>
  <c r="U1126" i="20"/>
  <c r="T1126" i="20"/>
  <c r="S1126" i="20"/>
  <c r="R1126" i="20"/>
  <c r="Q1126" i="20"/>
  <c r="P1126" i="20"/>
  <c r="O1126" i="20"/>
  <c r="N1126" i="20"/>
  <c r="M1126" i="20"/>
  <c r="L1126" i="20"/>
  <c r="K1126" i="20"/>
  <c r="J1126" i="20"/>
  <c r="AR1125" i="20"/>
  <c r="AQ1125" i="20"/>
  <c r="AP1125" i="20"/>
  <c r="AO1125" i="20"/>
  <c r="AN1125" i="20"/>
  <c r="AM1125" i="20"/>
  <c r="AL1125" i="20"/>
  <c r="AK1125" i="20"/>
  <c r="AH1125" i="20"/>
  <c r="AG1125" i="20"/>
  <c r="AF1125" i="20"/>
  <c r="AE1125" i="20"/>
  <c r="AD1125" i="20"/>
  <c r="AC1125" i="20"/>
  <c r="AB1125" i="20"/>
  <c r="AA1125" i="20"/>
  <c r="Z1125" i="20"/>
  <c r="Y1125" i="20"/>
  <c r="X1125" i="20"/>
  <c r="W1125" i="20"/>
  <c r="V1125" i="20"/>
  <c r="U1125" i="20"/>
  <c r="T1125" i="20"/>
  <c r="S1125" i="20"/>
  <c r="R1125" i="20"/>
  <c r="Q1125" i="20"/>
  <c r="P1125" i="20"/>
  <c r="O1125" i="20"/>
  <c r="N1125" i="20"/>
  <c r="M1125" i="20"/>
  <c r="L1125" i="20"/>
  <c r="K1125" i="20"/>
  <c r="J1125" i="20"/>
  <c r="AR1124" i="20"/>
  <c r="AQ1124" i="20"/>
  <c r="AP1124" i="20"/>
  <c r="AO1124" i="20"/>
  <c r="AN1124" i="20"/>
  <c r="AM1124" i="20"/>
  <c r="AL1124" i="20"/>
  <c r="AK1124" i="20"/>
  <c r="AH1124" i="20"/>
  <c r="AG1124" i="20"/>
  <c r="AF1124" i="20"/>
  <c r="AE1124" i="20"/>
  <c r="AD1124" i="20"/>
  <c r="AC1124" i="20"/>
  <c r="AB1124" i="20"/>
  <c r="AA1124" i="20"/>
  <c r="Z1124" i="20"/>
  <c r="Y1124" i="20"/>
  <c r="X1124" i="20"/>
  <c r="W1124" i="20"/>
  <c r="V1124" i="20"/>
  <c r="U1124" i="20"/>
  <c r="T1124" i="20"/>
  <c r="S1124" i="20"/>
  <c r="R1124" i="20"/>
  <c r="Q1124" i="20"/>
  <c r="P1124" i="20"/>
  <c r="O1124" i="20"/>
  <c r="N1124" i="20"/>
  <c r="M1124" i="20"/>
  <c r="L1124" i="20"/>
  <c r="K1124" i="20"/>
  <c r="J1124" i="20"/>
  <c r="AR1123" i="20"/>
  <c r="AQ1123" i="20"/>
  <c r="AP1123" i="20"/>
  <c r="AO1123" i="20"/>
  <c r="AN1123" i="20"/>
  <c r="AM1123" i="20"/>
  <c r="AL1123" i="20"/>
  <c r="AK1123" i="20"/>
  <c r="AH1123" i="20"/>
  <c r="AG1123" i="20"/>
  <c r="AF1123" i="20"/>
  <c r="AE1123" i="20"/>
  <c r="AD1123" i="20"/>
  <c r="AC1123" i="20"/>
  <c r="AB1123" i="20"/>
  <c r="AA1123" i="20"/>
  <c r="Z1123" i="20"/>
  <c r="Y1123" i="20"/>
  <c r="X1123" i="20"/>
  <c r="W1123" i="20"/>
  <c r="V1123" i="20"/>
  <c r="U1123" i="20"/>
  <c r="T1123" i="20"/>
  <c r="S1123" i="20"/>
  <c r="R1123" i="20"/>
  <c r="Q1123" i="20"/>
  <c r="P1123" i="20"/>
  <c r="O1123" i="20"/>
  <c r="N1123" i="20"/>
  <c r="M1123" i="20"/>
  <c r="L1123" i="20"/>
  <c r="K1123" i="20"/>
  <c r="J1123" i="20"/>
  <c r="AR1122" i="20"/>
  <c r="AQ1122" i="20"/>
  <c r="AP1122" i="20"/>
  <c r="AO1122" i="20"/>
  <c r="AN1122" i="20"/>
  <c r="AM1122" i="20"/>
  <c r="AL1122" i="20"/>
  <c r="AK1122" i="20"/>
  <c r="AH1122" i="20"/>
  <c r="AG1122" i="20"/>
  <c r="AF1122" i="20"/>
  <c r="AE1122" i="20"/>
  <c r="AD1122" i="20"/>
  <c r="AC1122" i="20"/>
  <c r="AB1122" i="20"/>
  <c r="AA1122" i="20"/>
  <c r="Z1122" i="20"/>
  <c r="Y1122" i="20"/>
  <c r="X1122" i="20"/>
  <c r="W1122" i="20"/>
  <c r="V1122" i="20"/>
  <c r="U1122" i="20"/>
  <c r="T1122" i="20"/>
  <c r="S1122" i="20"/>
  <c r="R1122" i="20"/>
  <c r="Q1122" i="20"/>
  <c r="P1122" i="20"/>
  <c r="O1122" i="20"/>
  <c r="N1122" i="20"/>
  <c r="M1122" i="20"/>
  <c r="L1122" i="20"/>
  <c r="K1122" i="20"/>
  <c r="J1122" i="20"/>
  <c r="AR1121" i="20"/>
  <c r="AQ1121" i="20"/>
  <c r="AP1121" i="20"/>
  <c r="AO1121" i="20"/>
  <c r="AN1121" i="20"/>
  <c r="AM1121" i="20"/>
  <c r="AL1121" i="20"/>
  <c r="AK1121" i="20"/>
  <c r="AH1121" i="20"/>
  <c r="AG1121" i="20"/>
  <c r="AF1121" i="20"/>
  <c r="AE1121" i="20"/>
  <c r="AD1121" i="20"/>
  <c r="AC1121" i="20"/>
  <c r="AB1121" i="20"/>
  <c r="AA1121" i="20"/>
  <c r="Z1121" i="20"/>
  <c r="Y1121" i="20"/>
  <c r="X1121" i="20"/>
  <c r="W1121" i="20"/>
  <c r="V1121" i="20"/>
  <c r="U1121" i="20"/>
  <c r="T1121" i="20"/>
  <c r="S1121" i="20"/>
  <c r="R1121" i="20"/>
  <c r="Q1121" i="20"/>
  <c r="P1121" i="20"/>
  <c r="O1121" i="20"/>
  <c r="N1121" i="20"/>
  <c r="M1121" i="20"/>
  <c r="L1121" i="20"/>
  <c r="K1121" i="20"/>
  <c r="J1121" i="20"/>
  <c r="AR1120" i="20"/>
  <c r="AQ1120" i="20"/>
  <c r="AP1120" i="20"/>
  <c r="AO1120" i="20"/>
  <c r="AN1120" i="20"/>
  <c r="AM1120" i="20"/>
  <c r="AL1120" i="20"/>
  <c r="AK1120" i="20"/>
  <c r="AH1120" i="20"/>
  <c r="AG1120" i="20"/>
  <c r="AF1120" i="20"/>
  <c r="AE1120" i="20"/>
  <c r="AD1120" i="20"/>
  <c r="AC1120" i="20"/>
  <c r="AB1120" i="20"/>
  <c r="AA1120" i="20"/>
  <c r="Z1120" i="20"/>
  <c r="Y1120" i="20"/>
  <c r="X1120" i="20"/>
  <c r="W1120" i="20"/>
  <c r="V1120" i="20"/>
  <c r="U1120" i="20"/>
  <c r="T1120" i="20"/>
  <c r="S1120" i="20"/>
  <c r="R1120" i="20"/>
  <c r="Q1120" i="20"/>
  <c r="P1120" i="20"/>
  <c r="O1120" i="20"/>
  <c r="N1120" i="20"/>
  <c r="M1120" i="20"/>
  <c r="L1120" i="20"/>
  <c r="K1120" i="20"/>
  <c r="J1120" i="20"/>
  <c r="AR1119" i="20"/>
  <c r="AQ1119" i="20"/>
  <c r="AP1119" i="20"/>
  <c r="AO1119" i="20"/>
  <c r="AN1119" i="20"/>
  <c r="AM1119" i="20"/>
  <c r="AL1119" i="20"/>
  <c r="AK1119" i="20"/>
  <c r="AH1119" i="20"/>
  <c r="AG1119" i="20"/>
  <c r="AF1119" i="20"/>
  <c r="AE1119" i="20"/>
  <c r="AD1119" i="20"/>
  <c r="AC1119" i="20"/>
  <c r="AB1119" i="20"/>
  <c r="AA1119" i="20"/>
  <c r="Z1119" i="20"/>
  <c r="Y1119" i="20"/>
  <c r="X1119" i="20"/>
  <c r="W1119" i="20"/>
  <c r="V1119" i="20"/>
  <c r="U1119" i="20"/>
  <c r="T1119" i="20"/>
  <c r="S1119" i="20"/>
  <c r="R1119" i="20"/>
  <c r="Q1119" i="20"/>
  <c r="P1119" i="20"/>
  <c r="O1119" i="20"/>
  <c r="N1119" i="20"/>
  <c r="M1119" i="20"/>
  <c r="L1119" i="20"/>
  <c r="K1119" i="20"/>
  <c r="J1119" i="20"/>
  <c r="AR1118" i="20"/>
  <c r="AQ1118" i="20"/>
  <c r="AP1118" i="20"/>
  <c r="AO1118" i="20"/>
  <c r="AN1118" i="20"/>
  <c r="AM1118" i="20"/>
  <c r="AL1118" i="20"/>
  <c r="AK1118" i="20"/>
  <c r="AH1118" i="20"/>
  <c r="AG1118" i="20"/>
  <c r="AF1118" i="20"/>
  <c r="AE1118" i="20"/>
  <c r="AD1118" i="20"/>
  <c r="AC1118" i="20"/>
  <c r="AB1118" i="20"/>
  <c r="AA1118" i="20"/>
  <c r="Z1118" i="20"/>
  <c r="Y1118" i="20"/>
  <c r="X1118" i="20"/>
  <c r="W1118" i="20"/>
  <c r="V1118" i="20"/>
  <c r="U1118" i="20"/>
  <c r="T1118" i="20"/>
  <c r="S1118" i="20"/>
  <c r="R1118" i="20"/>
  <c r="Q1118" i="20"/>
  <c r="P1118" i="20"/>
  <c r="O1118" i="20"/>
  <c r="N1118" i="20"/>
  <c r="M1118" i="20"/>
  <c r="L1118" i="20"/>
  <c r="K1118" i="20"/>
  <c r="J1118" i="20"/>
  <c r="AR1117" i="20"/>
  <c r="AQ1117" i="20"/>
  <c r="AP1117" i="20"/>
  <c r="AO1117" i="20"/>
  <c r="AN1117" i="20"/>
  <c r="AM1117" i="20"/>
  <c r="AL1117" i="20"/>
  <c r="AK1117" i="20"/>
  <c r="AH1117" i="20"/>
  <c r="AG1117" i="20"/>
  <c r="AF1117" i="20"/>
  <c r="AE1117" i="20"/>
  <c r="AD1117" i="20"/>
  <c r="AC1117" i="20"/>
  <c r="AB1117" i="20"/>
  <c r="AA1117" i="20"/>
  <c r="Z1117" i="20"/>
  <c r="Y1117" i="20"/>
  <c r="X1117" i="20"/>
  <c r="W1117" i="20"/>
  <c r="V1117" i="20"/>
  <c r="U1117" i="20"/>
  <c r="T1117" i="20"/>
  <c r="S1117" i="20"/>
  <c r="R1117" i="20"/>
  <c r="Q1117" i="20"/>
  <c r="P1117" i="20"/>
  <c r="O1117" i="20"/>
  <c r="N1117" i="20"/>
  <c r="M1117" i="20"/>
  <c r="L1117" i="20"/>
  <c r="K1117" i="20"/>
  <c r="J1117" i="20"/>
  <c r="AR1116" i="20"/>
  <c r="AQ1116" i="20"/>
  <c r="AP1116" i="20"/>
  <c r="AO1116" i="20"/>
  <c r="AN1116" i="20"/>
  <c r="AM1116" i="20"/>
  <c r="AL1116" i="20"/>
  <c r="AK1116" i="20"/>
  <c r="AH1116" i="20"/>
  <c r="AG1116" i="20"/>
  <c r="AF1116" i="20"/>
  <c r="AE1116" i="20"/>
  <c r="AD1116" i="20"/>
  <c r="AC1116" i="20"/>
  <c r="AB1116" i="20"/>
  <c r="AA1116" i="20"/>
  <c r="Z1116" i="20"/>
  <c r="Y1116" i="20"/>
  <c r="X1116" i="20"/>
  <c r="W1116" i="20"/>
  <c r="V1116" i="20"/>
  <c r="U1116" i="20"/>
  <c r="T1116" i="20"/>
  <c r="S1116" i="20"/>
  <c r="R1116" i="20"/>
  <c r="Q1116" i="20"/>
  <c r="P1116" i="20"/>
  <c r="O1116" i="20"/>
  <c r="N1116" i="20"/>
  <c r="M1116" i="20"/>
  <c r="L1116" i="20"/>
  <c r="K1116" i="20"/>
  <c r="J1116" i="20"/>
  <c r="AR1115" i="20"/>
  <c r="AQ1115" i="20"/>
  <c r="AP1115" i="20"/>
  <c r="AO1115" i="20"/>
  <c r="AN1115" i="20"/>
  <c r="AM1115" i="20"/>
  <c r="AL1115" i="20"/>
  <c r="AK1115" i="20"/>
  <c r="AH1115" i="20"/>
  <c r="AG1115" i="20"/>
  <c r="AF1115" i="20"/>
  <c r="AE1115" i="20"/>
  <c r="AD1115" i="20"/>
  <c r="AC1115" i="20"/>
  <c r="AB1115" i="20"/>
  <c r="AA1115" i="20"/>
  <c r="Z1115" i="20"/>
  <c r="Y1115" i="20"/>
  <c r="X1115" i="20"/>
  <c r="W1115" i="20"/>
  <c r="V1115" i="20"/>
  <c r="U1115" i="20"/>
  <c r="T1115" i="20"/>
  <c r="S1115" i="20"/>
  <c r="R1115" i="20"/>
  <c r="Q1115" i="20"/>
  <c r="P1115" i="20"/>
  <c r="O1115" i="20"/>
  <c r="N1115" i="20"/>
  <c r="M1115" i="20"/>
  <c r="L1115" i="20"/>
  <c r="K1115" i="20"/>
  <c r="J1115" i="20"/>
  <c r="AR1114" i="20"/>
  <c r="AQ1114" i="20"/>
  <c r="AP1114" i="20"/>
  <c r="AO1114" i="20"/>
  <c r="AN1114" i="20"/>
  <c r="AM1114" i="20"/>
  <c r="AL1114" i="20"/>
  <c r="AK1114" i="20"/>
  <c r="AH1114" i="20"/>
  <c r="AG1114" i="20"/>
  <c r="AF1114" i="20"/>
  <c r="AE1114" i="20"/>
  <c r="AD1114" i="20"/>
  <c r="AC1114" i="20"/>
  <c r="AB1114" i="20"/>
  <c r="AA1114" i="20"/>
  <c r="Z1114" i="20"/>
  <c r="Y1114" i="20"/>
  <c r="X1114" i="20"/>
  <c r="W1114" i="20"/>
  <c r="V1114" i="20"/>
  <c r="U1114" i="20"/>
  <c r="T1114" i="20"/>
  <c r="S1114" i="20"/>
  <c r="R1114" i="20"/>
  <c r="Q1114" i="20"/>
  <c r="P1114" i="20"/>
  <c r="O1114" i="20"/>
  <c r="N1114" i="20"/>
  <c r="M1114" i="20"/>
  <c r="L1114" i="20"/>
  <c r="K1114" i="20"/>
  <c r="J1114" i="20"/>
  <c r="AR1113" i="20"/>
  <c r="AQ1113" i="20"/>
  <c r="AP1113" i="20"/>
  <c r="AO1113" i="20"/>
  <c r="AN1113" i="20"/>
  <c r="AM1113" i="20"/>
  <c r="AL1113" i="20"/>
  <c r="AK1113" i="20"/>
  <c r="AH1113" i="20"/>
  <c r="AG1113" i="20"/>
  <c r="AF1113" i="20"/>
  <c r="AE1113" i="20"/>
  <c r="AD1113" i="20"/>
  <c r="AC1113" i="20"/>
  <c r="AB1113" i="20"/>
  <c r="AA1113" i="20"/>
  <c r="Z1113" i="20"/>
  <c r="Y1113" i="20"/>
  <c r="X1113" i="20"/>
  <c r="W1113" i="20"/>
  <c r="V1113" i="20"/>
  <c r="U1113" i="20"/>
  <c r="T1113" i="20"/>
  <c r="S1113" i="20"/>
  <c r="R1113" i="20"/>
  <c r="Q1113" i="20"/>
  <c r="P1113" i="20"/>
  <c r="O1113" i="20"/>
  <c r="N1113" i="20"/>
  <c r="M1113" i="20"/>
  <c r="L1113" i="20"/>
  <c r="K1113" i="20"/>
  <c r="J1113" i="20"/>
  <c r="AR1112" i="20"/>
  <c r="AQ1112" i="20"/>
  <c r="AP1112" i="20"/>
  <c r="AO1112" i="20"/>
  <c r="AN1112" i="20"/>
  <c r="AM1112" i="20"/>
  <c r="AL1112" i="20"/>
  <c r="AK1112" i="20"/>
  <c r="AH1112" i="20"/>
  <c r="AG1112" i="20"/>
  <c r="AF1112" i="20"/>
  <c r="AE1112" i="20"/>
  <c r="AD1112" i="20"/>
  <c r="AC1112" i="20"/>
  <c r="AB1112" i="20"/>
  <c r="AA1112" i="20"/>
  <c r="Z1112" i="20"/>
  <c r="Y1112" i="20"/>
  <c r="X1112" i="20"/>
  <c r="W1112" i="20"/>
  <c r="V1112" i="20"/>
  <c r="U1112" i="20"/>
  <c r="T1112" i="20"/>
  <c r="S1112" i="20"/>
  <c r="R1112" i="20"/>
  <c r="Q1112" i="20"/>
  <c r="P1112" i="20"/>
  <c r="O1112" i="20"/>
  <c r="N1112" i="20"/>
  <c r="M1112" i="20"/>
  <c r="L1112" i="20"/>
  <c r="K1112" i="20"/>
  <c r="J1112" i="20"/>
  <c r="AR1111" i="20"/>
  <c r="AQ1111" i="20"/>
  <c r="AP1111" i="20"/>
  <c r="AO1111" i="20"/>
  <c r="AN1111" i="20"/>
  <c r="AM1111" i="20"/>
  <c r="AL1111" i="20"/>
  <c r="AK1111" i="20"/>
  <c r="AH1111" i="20"/>
  <c r="AG1111" i="20"/>
  <c r="AF1111" i="20"/>
  <c r="AE1111" i="20"/>
  <c r="AD1111" i="20"/>
  <c r="AC1111" i="20"/>
  <c r="AB1111" i="20"/>
  <c r="AA1111" i="20"/>
  <c r="Z1111" i="20"/>
  <c r="Y1111" i="20"/>
  <c r="X1111" i="20"/>
  <c r="W1111" i="20"/>
  <c r="V1111" i="20"/>
  <c r="U1111" i="20"/>
  <c r="T1111" i="20"/>
  <c r="S1111" i="20"/>
  <c r="R1111" i="20"/>
  <c r="Q1111" i="20"/>
  <c r="P1111" i="20"/>
  <c r="O1111" i="20"/>
  <c r="N1111" i="20"/>
  <c r="M1111" i="20"/>
  <c r="L1111" i="20"/>
  <c r="K1111" i="20"/>
  <c r="J1111" i="20"/>
  <c r="AR1110" i="20"/>
  <c r="AQ1110" i="20"/>
  <c r="AP1110" i="20"/>
  <c r="AO1110" i="20"/>
  <c r="AN1110" i="20"/>
  <c r="AM1110" i="20"/>
  <c r="AL1110" i="20"/>
  <c r="AK1110" i="20"/>
  <c r="AH1110" i="20"/>
  <c r="AG1110" i="20"/>
  <c r="AF1110" i="20"/>
  <c r="AE1110" i="20"/>
  <c r="AD1110" i="20"/>
  <c r="AC1110" i="20"/>
  <c r="AB1110" i="20"/>
  <c r="AA1110" i="20"/>
  <c r="Z1110" i="20"/>
  <c r="Y1110" i="20"/>
  <c r="X1110" i="20"/>
  <c r="W1110" i="20"/>
  <c r="V1110" i="20"/>
  <c r="U1110" i="20"/>
  <c r="T1110" i="20"/>
  <c r="S1110" i="20"/>
  <c r="R1110" i="20"/>
  <c r="Q1110" i="20"/>
  <c r="P1110" i="20"/>
  <c r="O1110" i="20"/>
  <c r="N1110" i="20"/>
  <c r="M1110" i="20"/>
  <c r="L1110" i="20"/>
  <c r="K1110" i="20"/>
  <c r="J1110" i="20"/>
  <c r="AR1109" i="20"/>
  <c r="AQ1109" i="20"/>
  <c r="AP1109" i="20"/>
  <c r="AO1109" i="20"/>
  <c r="AN1109" i="20"/>
  <c r="AM1109" i="20"/>
  <c r="AL1109" i="20"/>
  <c r="AK1109" i="20"/>
  <c r="AH1109" i="20"/>
  <c r="AG1109" i="20"/>
  <c r="AF1109" i="20"/>
  <c r="AE1109" i="20"/>
  <c r="AD1109" i="20"/>
  <c r="AC1109" i="20"/>
  <c r="AB1109" i="20"/>
  <c r="AA1109" i="20"/>
  <c r="Z1109" i="20"/>
  <c r="Y1109" i="20"/>
  <c r="X1109" i="20"/>
  <c r="W1109" i="20"/>
  <c r="V1109" i="20"/>
  <c r="U1109" i="20"/>
  <c r="T1109" i="20"/>
  <c r="S1109" i="20"/>
  <c r="R1109" i="20"/>
  <c r="Q1109" i="20"/>
  <c r="P1109" i="20"/>
  <c r="O1109" i="20"/>
  <c r="N1109" i="20"/>
  <c r="M1109" i="20"/>
  <c r="L1109" i="20"/>
  <c r="K1109" i="20"/>
  <c r="J1109" i="20"/>
  <c r="AR1108" i="20"/>
  <c r="AQ1108" i="20"/>
  <c r="AP1108" i="20"/>
  <c r="AO1108" i="20"/>
  <c r="AN1108" i="20"/>
  <c r="AM1108" i="20"/>
  <c r="AL1108" i="20"/>
  <c r="AK1108" i="20"/>
  <c r="AH1108" i="20"/>
  <c r="AG1108" i="20"/>
  <c r="AF1108" i="20"/>
  <c r="AE1108" i="20"/>
  <c r="AD1108" i="20"/>
  <c r="AC1108" i="20"/>
  <c r="AB1108" i="20"/>
  <c r="AA1108" i="20"/>
  <c r="Z1108" i="20"/>
  <c r="Y1108" i="20"/>
  <c r="X1108" i="20"/>
  <c r="W1108" i="20"/>
  <c r="V1108" i="20"/>
  <c r="U1108" i="20"/>
  <c r="T1108" i="20"/>
  <c r="S1108" i="20"/>
  <c r="R1108" i="20"/>
  <c r="Q1108" i="20"/>
  <c r="P1108" i="20"/>
  <c r="O1108" i="20"/>
  <c r="N1108" i="20"/>
  <c r="M1108" i="20"/>
  <c r="L1108" i="20"/>
  <c r="K1108" i="20"/>
  <c r="J1108" i="20"/>
  <c r="AR1107" i="20"/>
  <c r="AQ1107" i="20"/>
  <c r="AP1107" i="20"/>
  <c r="AO1107" i="20"/>
  <c r="AN1107" i="20"/>
  <c r="AM1107" i="20"/>
  <c r="AL1107" i="20"/>
  <c r="AK1107" i="20"/>
  <c r="AH1107" i="20"/>
  <c r="AG1107" i="20"/>
  <c r="AF1107" i="20"/>
  <c r="AE1107" i="20"/>
  <c r="AD1107" i="20"/>
  <c r="AC1107" i="20"/>
  <c r="AB1107" i="20"/>
  <c r="AA1107" i="20"/>
  <c r="Z1107" i="20"/>
  <c r="Y1107" i="20"/>
  <c r="X1107" i="20"/>
  <c r="W1107" i="20"/>
  <c r="V1107" i="20"/>
  <c r="U1107" i="20"/>
  <c r="T1107" i="20"/>
  <c r="S1107" i="20"/>
  <c r="R1107" i="20"/>
  <c r="Q1107" i="20"/>
  <c r="P1107" i="20"/>
  <c r="O1107" i="20"/>
  <c r="N1107" i="20"/>
  <c r="M1107" i="20"/>
  <c r="L1107" i="20"/>
  <c r="K1107" i="20"/>
  <c r="J1107" i="20"/>
  <c r="AR1106" i="20"/>
  <c r="AQ1106" i="20"/>
  <c r="AP1106" i="20"/>
  <c r="AO1106" i="20"/>
  <c r="AN1106" i="20"/>
  <c r="AM1106" i="20"/>
  <c r="AL1106" i="20"/>
  <c r="AK1106" i="20"/>
  <c r="AH1106" i="20"/>
  <c r="AG1106" i="20"/>
  <c r="AF1106" i="20"/>
  <c r="AE1106" i="20"/>
  <c r="AD1106" i="20"/>
  <c r="AC1106" i="20"/>
  <c r="AB1106" i="20"/>
  <c r="AA1106" i="20"/>
  <c r="Z1106" i="20"/>
  <c r="Y1106" i="20"/>
  <c r="X1106" i="20"/>
  <c r="W1106" i="20"/>
  <c r="V1106" i="20"/>
  <c r="U1106" i="20"/>
  <c r="T1106" i="20"/>
  <c r="S1106" i="20"/>
  <c r="R1106" i="20"/>
  <c r="Q1106" i="20"/>
  <c r="P1106" i="20"/>
  <c r="O1106" i="20"/>
  <c r="N1106" i="20"/>
  <c r="M1106" i="20"/>
  <c r="L1106" i="20"/>
  <c r="K1106" i="20"/>
  <c r="J1106" i="20"/>
  <c r="AR1105" i="20"/>
  <c r="AQ1105" i="20"/>
  <c r="AP1105" i="20"/>
  <c r="AO1105" i="20"/>
  <c r="AN1105" i="20"/>
  <c r="AM1105" i="20"/>
  <c r="AL1105" i="20"/>
  <c r="AK1105" i="20"/>
  <c r="AH1105" i="20"/>
  <c r="AG1105" i="20"/>
  <c r="AF1105" i="20"/>
  <c r="AE1105" i="20"/>
  <c r="AD1105" i="20"/>
  <c r="AC1105" i="20"/>
  <c r="AB1105" i="20"/>
  <c r="AA1105" i="20"/>
  <c r="Z1105" i="20"/>
  <c r="Y1105" i="20"/>
  <c r="X1105" i="20"/>
  <c r="W1105" i="20"/>
  <c r="V1105" i="20"/>
  <c r="U1105" i="20"/>
  <c r="T1105" i="20"/>
  <c r="S1105" i="20"/>
  <c r="R1105" i="20"/>
  <c r="Q1105" i="20"/>
  <c r="P1105" i="20"/>
  <c r="O1105" i="20"/>
  <c r="N1105" i="20"/>
  <c r="M1105" i="20"/>
  <c r="L1105" i="20"/>
  <c r="K1105" i="20"/>
  <c r="J1105" i="20"/>
  <c r="AR1104" i="20"/>
  <c r="AQ1104" i="20"/>
  <c r="AP1104" i="20"/>
  <c r="AO1104" i="20"/>
  <c r="AN1104" i="20"/>
  <c r="AM1104" i="20"/>
  <c r="AL1104" i="20"/>
  <c r="AK1104" i="20"/>
  <c r="AH1104" i="20"/>
  <c r="AG1104" i="20"/>
  <c r="AF1104" i="20"/>
  <c r="AE1104" i="20"/>
  <c r="AD1104" i="20"/>
  <c r="AC1104" i="20"/>
  <c r="AB1104" i="20"/>
  <c r="AA1104" i="20"/>
  <c r="Z1104" i="20"/>
  <c r="Y1104" i="20"/>
  <c r="X1104" i="20"/>
  <c r="W1104" i="20"/>
  <c r="V1104" i="20"/>
  <c r="U1104" i="20"/>
  <c r="T1104" i="20"/>
  <c r="S1104" i="20"/>
  <c r="R1104" i="20"/>
  <c r="Q1104" i="20"/>
  <c r="P1104" i="20"/>
  <c r="O1104" i="20"/>
  <c r="N1104" i="20"/>
  <c r="M1104" i="20"/>
  <c r="L1104" i="20"/>
  <c r="K1104" i="20"/>
  <c r="J1104" i="20"/>
  <c r="AR1103" i="20"/>
  <c r="AQ1103" i="20"/>
  <c r="AP1103" i="20"/>
  <c r="AO1103" i="20"/>
  <c r="AN1103" i="20"/>
  <c r="AM1103" i="20"/>
  <c r="AL1103" i="20"/>
  <c r="AK1103" i="20"/>
  <c r="AH1103" i="20"/>
  <c r="AG1103" i="20"/>
  <c r="AF1103" i="20"/>
  <c r="AE1103" i="20"/>
  <c r="AD1103" i="20"/>
  <c r="AC1103" i="20"/>
  <c r="AB1103" i="20"/>
  <c r="AA1103" i="20"/>
  <c r="Z1103" i="20"/>
  <c r="Y1103" i="20"/>
  <c r="X1103" i="20"/>
  <c r="W1103" i="20"/>
  <c r="V1103" i="20"/>
  <c r="U1103" i="20"/>
  <c r="T1103" i="20"/>
  <c r="S1103" i="20"/>
  <c r="R1103" i="20"/>
  <c r="Q1103" i="20"/>
  <c r="P1103" i="20"/>
  <c r="O1103" i="20"/>
  <c r="N1103" i="20"/>
  <c r="M1103" i="20"/>
  <c r="L1103" i="20"/>
  <c r="K1103" i="20"/>
  <c r="J1103" i="20"/>
  <c r="AR1102" i="20"/>
  <c r="AQ1102" i="20"/>
  <c r="AP1102" i="20"/>
  <c r="AO1102" i="20"/>
  <c r="AN1102" i="20"/>
  <c r="AM1102" i="20"/>
  <c r="AL1102" i="20"/>
  <c r="AK1102" i="20"/>
  <c r="AH1102" i="20"/>
  <c r="AG1102" i="20"/>
  <c r="AF1102" i="20"/>
  <c r="AE1102" i="20"/>
  <c r="AD1102" i="20"/>
  <c r="AC1102" i="20"/>
  <c r="AB1102" i="20"/>
  <c r="AA1102" i="20"/>
  <c r="Z1102" i="20"/>
  <c r="Y1102" i="20"/>
  <c r="X1102" i="20"/>
  <c r="W1102" i="20"/>
  <c r="V1102" i="20"/>
  <c r="U1102" i="20"/>
  <c r="T1102" i="20"/>
  <c r="S1102" i="20"/>
  <c r="R1102" i="20"/>
  <c r="Q1102" i="20"/>
  <c r="P1102" i="20"/>
  <c r="O1102" i="20"/>
  <c r="N1102" i="20"/>
  <c r="M1102" i="20"/>
  <c r="L1102" i="20"/>
  <c r="K1102" i="20"/>
  <c r="J1102" i="20"/>
  <c r="AR1101" i="20"/>
  <c r="AQ1101" i="20"/>
  <c r="AP1101" i="20"/>
  <c r="AO1101" i="20"/>
  <c r="AN1101" i="20"/>
  <c r="AM1101" i="20"/>
  <c r="AL1101" i="20"/>
  <c r="AK1101" i="20"/>
  <c r="AH1101" i="20"/>
  <c r="AG1101" i="20"/>
  <c r="AF1101" i="20"/>
  <c r="AE1101" i="20"/>
  <c r="AD1101" i="20"/>
  <c r="AC1101" i="20"/>
  <c r="AB1101" i="20"/>
  <c r="AA1101" i="20"/>
  <c r="Z1101" i="20"/>
  <c r="Y1101" i="20"/>
  <c r="X1101" i="20"/>
  <c r="W1101" i="20"/>
  <c r="V1101" i="20"/>
  <c r="U1101" i="20"/>
  <c r="T1101" i="20"/>
  <c r="S1101" i="20"/>
  <c r="R1101" i="20"/>
  <c r="Q1101" i="20"/>
  <c r="P1101" i="20"/>
  <c r="O1101" i="20"/>
  <c r="N1101" i="20"/>
  <c r="M1101" i="20"/>
  <c r="L1101" i="20"/>
  <c r="K1101" i="20"/>
  <c r="J1101" i="20"/>
  <c r="AR1100" i="20"/>
  <c r="AQ1100" i="20"/>
  <c r="AP1100" i="20"/>
  <c r="AO1100" i="20"/>
  <c r="AN1100" i="20"/>
  <c r="AM1100" i="20"/>
  <c r="AL1100" i="20"/>
  <c r="AK1100" i="20"/>
  <c r="AH1100" i="20"/>
  <c r="AG1100" i="20"/>
  <c r="AF1100" i="20"/>
  <c r="AE1100" i="20"/>
  <c r="AD1100" i="20"/>
  <c r="AC1100" i="20"/>
  <c r="AB1100" i="20"/>
  <c r="AA1100" i="20"/>
  <c r="Z1100" i="20"/>
  <c r="Y1100" i="20"/>
  <c r="X1100" i="20"/>
  <c r="W1100" i="20"/>
  <c r="V1100" i="20"/>
  <c r="U1100" i="20"/>
  <c r="T1100" i="20"/>
  <c r="S1100" i="20"/>
  <c r="R1100" i="20"/>
  <c r="Q1100" i="20"/>
  <c r="P1100" i="20"/>
  <c r="O1100" i="20"/>
  <c r="N1100" i="20"/>
  <c r="M1100" i="20"/>
  <c r="L1100" i="20"/>
  <c r="K1100" i="20"/>
  <c r="J1100" i="20"/>
  <c r="AR1099" i="20"/>
  <c r="AQ1099" i="20"/>
  <c r="AP1099" i="20"/>
  <c r="AO1099" i="20"/>
  <c r="AN1099" i="20"/>
  <c r="AM1099" i="20"/>
  <c r="AL1099" i="20"/>
  <c r="AK1099" i="20"/>
  <c r="AH1099" i="20"/>
  <c r="AG1099" i="20"/>
  <c r="AF1099" i="20"/>
  <c r="AE1099" i="20"/>
  <c r="AD1099" i="20"/>
  <c r="AC1099" i="20"/>
  <c r="AB1099" i="20"/>
  <c r="AA1099" i="20"/>
  <c r="Z1099" i="20"/>
  <c r="Y1099" i="20"/>
  <c r="X1099" i="20"/>
  <c r="W1099" i="20"/>
  <c r="V1099" i="20"/>
  <c r="U1099" i="20"/>
  <c r="T1099" i="20"/>
  <c r="S1099" i="20"/>
  <c r="R1099" i="20"/>
  <c r="Q1099" i="20"/>
  <c r="P1099" i="20"/>
  <c r="O1099" i="20"/>
  <c r="N1099" i="20"/>
  <c r="M1099" i="20"/>
  <c r="L1099" i="20"/>
  <c r="K1099" i="20"/>
  <c r="J1099" i="20"/>
  <c r="AR1098" i="20"/>
  <c r="AQ1098" i="20"/>
  <c r="AP1098" i="20"/>
  <c r="AO1098" i="20"/>
  <c r="AN1098" i="20"/>
  <c r="AM1098" i="20"/>
  <c r="AL1098" i="20"/>
  <c r="AK1098" i="20"/>
  <c r="AH1098" i="20"/>
  <c r="AG1098" i="20"/>
  <c r="AF1098" i="20"/>
  <c r="AE1098" i="20"/>
  <c r="AD1098" i="20"/>
  <c r="AC1098" i="20"/>
  <c r="AB1098" i="20"/>
  <c r="AA1098" i="20"/>
  <c r="Z1098" i="20"/>
  <c r="Y1098" i="20"/>
  <c r="X1098" i="20"/>
  <c r="W1098" i="20"/>
  <c r="V1098" i="20"/>
  <c r="U1098" i="20"/>
  <c r="T1098" i="20"/>
  <c r="S1098" i="20"/>
  <c r="R1098" i="20"/>
  <c r="Q1098" i="20"/>
  <c r="P1098" i="20"/>
  <c r="O1098" i="20"/>
  <c r="N1098" i="20"/>
  <c r="M1098" i="20"/>
  <c r="L1098" i="20"/>
  <c r="K1098" i="20"/>
  <c r="J1098" i="20"/>
  <c r="AR1097" i="20"/>
  <c r="AQ1097" i="20"/>
  <c r="AP1097" i="20"/>
  <c r="AO1097" i="20"/>
  <c r="AN1097" i="20"/>
  <c r="AM1097" i="20"/>
  <c r="AL1097" i="20"/>
  <c r="AK1097" i="20"/>
  <c r="AH1097" i="20"/>
  <c r="AG1097" i="20"/>
  <c r="AF1097" i="20"/>
  <c r="AE1097" i="20"/>
  <c r="AD1097" i="20"/>
  <c r="AC1097" i="20"/>
  <c r="AB1097" i="20"/>
  <c r="AA1097" i="20"/>
  <c r="Z1097" i="20"/>
  <c r="Y1097" i="20"/>
  <c r="X1097" i="20"/>
  <c r="W1097" i="20"/>
  <c r="V1097" i="20"/>
  <c r="U1097" i="20"/>
  <c r="T1097" i="20"/>
  <c r="S1097" i="20"/>
  <c r="R1097" i="20"/>
  <c r="Q1097" i="20"/>
  <c r="P1097" i="20"/>
  <c r="O1097" i="20"/>
  <c r="N1097" i="20"/>
  <c r="M1097" i="20"/>
  <c r="L1097" i="20"/>
  <c r="K1097" i="20"/>
  <c r="J1097" i="20"/>
  <c r="AR1096" i="20"/>
  <c r="AQ1096" i="20"/>
  <c r="AP1096" i="20"/>
  <c r="AO1096" i="20"/>
  <c r="AN1096" i="20"/>
  <c r="AM1096" i="20"/>
  <c r="AL1096" i="20"/>
  <c r="AK1096" i="20"/>
  <c r="AH1096" i="20"/>
  <c r="AG1096" i="20"/>
  <c r="AF1096" i="20"/>
  <c r="AE1096" i="20"/>
  <c r="AD1096" i="20"/>
  <c r="AC1096" i="20"/>
  <c r="AB1096" i="20"/>
  <c r="AA1096" i="20"/>
  <c r="Z1096" i="20"/>
  <c r="Y1096" i="20"/>
  <c r="X1096" i="20"/>
  <c r="W1096" i="20"/>
  <c r="V1096" i="20"/>
  <c r="U1096" i="20"/>
  <c r="T1096" i="20"/>
  <c r="S1096" i="20"/>
  <c r="R1096" i="20"/>
  <c r="Q1096" i="20"/>
  <c r="P1096" i="20"/>
  <c r="O1096" i="20"/>
  <c r="N1096" i="20"/>
  <c r="M1096" i="20"/>
  <c r="L1096" i="20"/>
  <c r="K1096" i="20"/>
  <c r="J1096" i="20"/>
  <c r="AR1095" i="20"/>
  <c r="AQ1095" i="20"/>
  <c r="AP1095" i="20"/>
  <c r="AO1095" i="20"/>
  <c r="AN1095" i="20"/>
  <c r="AM1095" i="20"/>
  <c r="AL1095" i="20"/>
  <c r="AK1095" i="20"/>
  <c r="AH1095" i="20"/>
  <c r="AG1095" i="20"/>
  <c r="AF1095" i="20"/>
  <c r="AE1095" i="20"/>
  <c r="AD1095" i="20"/>
  <c r="AC1095" i="20"/>
  <c r="AB1095" i="20"/>
  <c r="AA1095" i="20"/>
  <c r="Z1095" i="20"/>
  <c r="Y1095" i="20"/>
  <c r="X1095" i="20"/>
  <c r="W1095" i="20"/>
  <c r="V1095" i="20"/>
  <c r="U1095" i="20"/>
  <c r="T1095" i="20"/>
  <c r="S1095" i="20"/>
  <c r="R1095" i="20"/>
  <c r="Q1095" i="20"/>
  <c r="P1095" i="20"/>
  <c r="O1095" i="20"/>
  <c r="N1095" i="20"/>
  <c r="M1095" i="20"/>
  <c r="L1095" i="20"/>
  <c r="K1095" i="20"/>
  <c r="J1095" i="20"/>
  <c r="AR1094" i="20"/>
  <c r="AQ1094" i="20"/>
  <c r="AP1094" i="20"/>
  <c r="AO1094" i="20"/>
  <c r="AN1094" i="20"/>
  <c r="AM1094" i="20"/>
  <c r="AL1094" i="20"/>
  <c r="AK1094" i="20"/>
  <c r="AH1094" i="20"/>
  <c r="AG1094" i="20"/>
  <c r="AF1094" i="20"/>
  <c r="AE1094" i="20"/>
  <c r="AD1094" i="20"/>
  <c r="AC1094" i="20"/>
  <c r="AB1094" i="20"/>
  <c r="AA1094" i="20"/>
  <c r="Z1094" i="20"/>
  <c r="Y1094" i="20"/>
  <c r="X1094" i="20"/>
  <c r="W1094" i="20"/>
  <c r="V1094" i="20"/>
  <c r="U1094" i="20"/>
  <c r="T1094" i="20"/>
  <c r="S1094" i="20"/>
  <c r="R1094" i="20"/>
  <c r="Q1094" i="20"/>
  <c r="P1094" i="20"/>
  <c r="O1094" i="20"/>
  <c r="N1094" i="20"/>
  <c r="M1094" i="20"/>
  <c r="L1094" i="20"/>
  <c r="K1094" i="20"/>
  <c r="J1094" i="20"/>
  <c r="AR1093" i="20"/>
  <c r="AQ1093" i="20"/>
  <c r="AP1093" i="20"/>
  <c r="AO1093" i="20"/>
  <c r="AN1093" i="20"/>
  <c r="AM1093" i="20"/>
  <c r="AL1093" i="20"/>
  <c r="AK1093" i="20"/>
  <c r="AH1093" i="20"/>
  <c r="AG1093" i="20"/>
  <c r="AF1093" i="20"/>
  <c r="AE1093" i="20"/>
  <c r="AD1093" i="20"/>
  <c r="AC1093" i="20"/>
  <c r="AB1093" i="20"/>
  <c r="AA1093" i="20"/>
  <c r="Z1093" i="20"/>
  <c r="Y1093" i="20"/>
  <c r="X1093" i="20"/>
  <c r="W1093" i="20"/>
  <c r="V1093" i="20"/>
  <c r="U1093" i="20"/>
  <c r="T1093" i="20"/>
  <c r="S1093" i="20"/>
  <c r="R1093" i="20"/>
  <c r="Q1093" i="20"/>
  <c r="P1093" i="20"/>
  <c r="O1093" i="20"/>
  <c r="N1093" i="20"/>
  <c r="M1093" i="20"/>
  <c r="L1093" i="20"/>
  <c r="K1093" i="20"/>
  <c r="J1093" i="20"/>
  <c r="AR1092" i="20"/>
  <c r="AQ1092" i="20"/>
  <c r="AP1092" i="20"/>
  <c r="AO1092" i="20"/>
  <c r="AN1092" i="20"/>
  <c r="AM1092" i="20"/>
  <c r="AL1092" i="20"/>
  <c r="AK1092" i="20"/>
  <c r="AH1092" i="20"/>
  <c r="AG1092" i="20"/>
  <c r="AF1092" i="20"/>
  <c r="AE1092" i="20"/>
  <c r="AD1092" i="20"/>
  <c r="AC1092" i="20"/>
  <c r="AB1092" i="20"/>
  <c r="AA1092" i="20"/>
  <c r="Z1092" i="20"/>
  <c r="Y1092" i="20"/>
  <c r="X1092" i="20"/>
  <c r="W1092" i="20"/>
  <c r="V1092" i="20"/>
  <c r="U1092" i="20"/>
  <c r="T1092" i="20"/>
  <c r="S1092" i="20"/>
  <c r="R1092" i="20"/>
  <c r="Q1092" i="20"/>
  <c r="P1092" i="20"/>
  <c r="O1092" i="20"/>
  <c r="N1092" i="20"/>
  <c r="M1092" i="20"/>
  <c r="L1092" i="20"/>
  <c r="K1092" i="20"/>
  <c r="J1092" i="20"/>
  <c r="AR1091" i="20"/>
  <c r="AQ1091" i="20"/>
  <c r="AP1091" i="20"/>
  <c r="AO1091" i="20"/>
  <c r="AN1091" i="20"/>
  <c r="AM1091" i="20"/>
  <c r="AL1091" i="20"/>
  <c r="AK1091" i="20"/>
  <c r="AH1091" i="20"/>
  <c r="AG1091" i="20"/>
  <c r="AF1091" i="20"/>
  <c r="AE1091" i="20"/>
  <c r="AD1091" i="20"/>
  <c r="AC1091" i="20"/>
  <c r="AB1091" i="20"/>
  <c r="AA1091" i="20"/>
  <c r="Z1091" i="20"/>
  <c r="Y1091" i="20"/>
  <c r="X1091" i="20"/>
  <c r="W1091" i="20"/>
  <c r="V1091" i="20"/>
  <c r="U1091" i="20"/>
  <c r="T1091" i="20"/>
  <c r="S1091" i="20"/>
  <c r="R1091" i="20"/>
  <c r="Q1091" i="20"/>
  <c r="P1091" i="20"/>
  <c r="O1091" i="20"/>
  <c r="N1091" i="20"/>
  <c r="M1091" i="20"/>
  <c r="L1091" i="20"/>
  <c r="K1091" i="20"/>
  <c r="J1091" i="20"/>
  <c r="AR1090" i="20"/>
  <c r="AQ1090" i="20"/>
  <c r="AP1090" i="20"/>
  <c r="AO1090" i="20"/>
  <c r="AN1090" i="20"/>
  <c r="AM1090" i="20"/>
  <c r="AL1090" i="20"/>
  <c r="AK1090" i="20"/>
  <c r="AH1090" i="20"/>
  <c r="AG1090" i="20"/>
  <c r="AF1090" i="20"/>
  <c r="AE1090" i="20"/>
  <c r="AD1090" i="20"/>
  <c r="AC1090" i="20"/>
  <c r="AB1090" i="20"/>
  <c r="AA1090" i="20"/>
  <c r="Z1090" i="20"/>
  <c r="Y1090" i="20"/>
  <c r="X1090" i="20"/>
  <c r="W1090" i="20"/>
  <c r="V1090" i="20"/>
  <c r="U1090" i="20"/>
  <c r="T1090" i="20"/>
  <c r="S1090" i="20"/>
  <c r="R1090" i="20"/>
  <c r="Q1090" i="20"/>
  <c r="P1090" i="20"/>
  <c r="O1090" i="20"/>
  <c r="N1090" i="20"/>
  <c r="M1090" i="20"/>
  <c r="L1090" i="20"/>
  <c r="K1090" i="20"/>
  <c r="J1090" i="20"/>
  <c r="AR1089" i="20"/>
  <c r="AQ1089" i="20"/>
  <c r="AP1089" i="20"/>
  <c r="AO1089" i="20"/>
  <c r="AN1089" i="20"/>
  <c r="AM1089" i="20"/>
  <c r="AL1089" i="20"/>
  <c r="AK1089" i="20"/>
  <c r="AH1089" i="20"/>
  <c r="AG1089" i="20"/>
  <c r="AF1089" i="20"/>
  <c r="AE1089" i="20"/>
  <c r="AD1089" i="20"/>
  <c r="AC1089" i="20"/>
  <c r="AB1089" i="20"/>
  <c r="AA1089" i="20"/>
  <c r="Z1089" i="20"/>
  <c r="Y1089" i="20"/>
  <c r="X1089" i="20"/>
  <c r="W1089" i="20"/>
  <c r="V1089" i="20"/>
  <c r="U1089" i="20"/>
  <c r="T1089" i="20"/>
  <c r="S1089" i="20"/>
  <c r="R1089" i="20"/>
  <c r="Q1089" i="20"/>
  <c r="P1089" i="20"/>
  <c r="O1089" i="20"/>
  <c r="N1089" i="20"/>
  <c r="M1089" i="20"/>
  <c r="L1089" i="20"/>
  <c r="K1089" i="20"/>
  <c r="J1089" i="20"/>
  <c r="AR1088" i="20"/>
  <c r="AQ1088" i="20"/>
  <c r="AP1088" i="20"/>
  <c r="AO1088" i="20"/>
  <c r="AN1088" i="20"/>
  <c r="AM1088" i="20"/>
  <c r="AL1088" i="20"/>
  <c r="AK1088" i="20"/>
  <c r="AH1088" i="20"/>
  <c r="AG1088" i="20"/>
  <c r="AF1088" i="20"/>
  <c r="AE1088" i="20"/>
  <c r="AD1088" i="20"/>
  <c r="AC1088" i="20"/>
  <c r="AB1088" i="20"/>
  <c r="AA1088" i="20"/>
  <c r="Z1088" i="20"/>
  <c r="Y1088" i="20"/>
  <c r="X1088" i="20"/>
  <c r="W1088" i="20"/>
  <c r="V1088" i="20"/>
  <c r="U1088" i="20"/>
  <c r="T1088" i="20"/>
  <c r="S1088" i="20"/>
  <c r="R1088" i="20"/>
  <c r="Q1088" i="20"/>
  <c r="P1088" i="20"/>
  <c r="O1088" i="20"/>
  <c r="N1088" i="20"/>
  <c r="M1088" i="20"/>
  <c r="L1088" i="20"/>
  <c r="K1088" i="20"/>
  <c r="J1088" i="20"/>
  <c r="AR1087" i="20"/>
  <c r="AQ1087" i="20"/>
  <c r="AP1087" i="20"/>
  <c r="AO1087" i="20"/>
  <c r="AN1087" i="20"/>
  <c r="AM1087" i="20"/>
  <c r="AL1087" i="20"/>
  <c r="AK1087" i="20"/>
  <c r="AH1087" i="20"/>
  <c r="AG1087" i="20"/>
  <c r="AF1087" i="20"/>
  <c r="AE1087" i="20"/>
  <c r="AD1087" i="20"/>
  <c r="AC1087" i="20"/>
  <c r="AB1087" i="20"/>
  <c r="AA1087" i="20"/>
  <c r="Z1087" i="20"/>
  <c r="Y1087" i="20"/>
  <c r="X1087" i="20"/>
  <c r="W1087" i="20"/>
  <c r="V1087" i="20"/>
  <c r="U1087" i="20"/>
  <c r="T1087" i="20"/>
  <c r="S1087" i="20"/>
  <c r="R1087" i="20"/>
  <c r="Q1087" i="20"/>
  <c r="P1087" i="20"/>
  <c r="O1087" i="20"/>
  <c r="N1087" i="20"/>
  <c r="M1087" i="20"/>
  <c r="L1087" i="20"/>
  <c r="K1087" i="20"/>
  <c r="J1087" i="20"/>
  <c r="AR1086" i="20"/>
  <c r="AQ1086" i="20"/>
  <c r="AP1086" i="20"/>
  <c r="AO1086" i="20"/>
  <c r="AN1086" i="20"/>
  <c r="AM1086" i="20"/>
  <c r="AL1086" i="20"/>
  <c r="AK1086" i="20"/>
  <c r="AH1086" i="20"/>
  <c r="AG1086" i="20"/>
  <c r="AF1086" i="20"/>
  <c r="AE1086" i="20"/>
  <c r="AD1086" i="20"/>
  <c r="AC1086" i="20"/>
  <c r="AB1086" i="20"/>
  <c r="AA1086" i="20"/>
  <c r="Z1086" i="20"/>
  <c r="Y1086" i="20"/>
  <c r="X1086" i="20"/>
  <c r="W1086" i="20"/>
  <c r="V1086" i="20"/>
  <c r="U1086" i="20"/>
  <c r="T1086" i="20"/>
  <c r="S1086" i="20"/>
  <c r="R1086" i="20"/>
  <c r="Q1086" i="20"/>
  <c r="P1086" i="20"/>
  <c r="O1086" i="20"/>
  <c r="N1086" i="20"/>
  <c r="M1086" i="20"/>
  <c r="L1086" i="20"/>
  <c r="K1086" i="20"/>
  <c r="J1086" i="20"/>
  <c r="AR1085" i="20"/>
  <c r="AQ1085" i="20"/>
  <c r="AP1085" i="20"/>
  <c r="AO1085" i="20"/>
  <c r="AN1085" i="20"/>
  <c r="AM1085" i="20"/>
  <c r="AL1085" i="20"/>
  <c r="AK1085" i="20"/>
  <c r="AH1085" i="20"/>
  <c r="AG1085" i="20"/>
  <c r="AF1085" i="20"/>
  <c r="AE1085" i="20"/>
  <c r="AD1085" i="20"/>
  <c r="AC1085" i="20"/>
  <c r="AB1085" i="20"/>
  <c r="AA1085" i="20"/>
  <c r="Z1085" i="20"/>
  <c r="Y1085" i="20"/>
  <c r="X1085" i="20"/>
  <c r="W1085" i="20"/>
  <c r="V1085" i="20"/>
  <c r="U1085" i="20"/>
  <c r="T1085" i="20"/>
  <c r="S1085" i="20"/>
  <c r="R1085" i="20"/>
  <c r="Q1085" i="20"/>
  <c r="P1085" i="20"/>
  <c r="O1085" i="20"/>
  <c r="N1085" i="20"/>
  <c r="M1085" i="20"/>
  <c r="L1085" i="20"/>
  <c r="K1085" i="20"/>
  <c r="J1085" i="20"/>
  <c r="AR1084" i="20"/>
  <c r="AQ1084" i="20"/>
  <c r="AP1084" i="20"/>
  <c r="AO1084" i="20"/>
  <c r="AN1084" i="20"/>
  <c r="AM1084" i="20"/>
  <c r="AL1084" i="20"/>
  <c r="AK1084" i="20"/>
  <c r="AH1084" i="20"/>
  <c r="AG1084" i="20"/>
  <c r="AF1084" i="20"/>
  <c r="AE1084" i="20"/>
  <c r="AD1084" i="20"/>
  <c r="AC1084" i="20"/>
  <c r="AB1084" i="20"/>
  <c r="AA1084" i="20"/>
  <c r="Z1084" i="20"/>
  <c r="Y1084" i="20"/>
  <c r="X1084" i="20"/>
  <c r="W1084" i="20"/>
  <c r="V1084" i="20"/>
  <c r="U1084" i="20"/>
  <c r="T1084" i="20"/>
  <c r="S1084" i="20"/>
  <c r="R1084" i="20"/>
  <c r="Q1084" i="20"/>
  <c r="P1084" i="20"/>
  <c r="O1084" i="20"/>
  <c r="N1084" i="20"/>
  <c r="M1084" i="20"/>
  <c r="L1084" i="20"/>
  <c r="K1084" i="20"/>
  <c r="J1084" i="20"/>
  <c r="AR1083" i="20"/>
  <c r="AQ1083" i="20"/>
  <c r="AP1083" i="20"/>
  <c r="AO1083" i="20"/>
  <c r="AN1083" i="20"/>
  <c r="AM1083" i="20"/>
  <c r="AL1083" i="20"/>
  <c r="AK1083" i="20"/>
  <c r="AH1083" i="20"/>
  <c r="AG1083" i="20"/>
  <c r="AF1083" i="20"/>
  <c r="AE1083" i="20"/>
  <c r="AD1083" i="20"/>
  <c r="AC1083" i="20"/>
  <c r="AB1083" i="20"/>
  <c r="AA1083" i="20"/>
  <c r="Z1083" i="20"/>
  <c r="Y1083" i="20"/>
  <c r="X1083" i="20"/>
  <c r="W1083" i="20"/>
  <c r="V1083" i="20"/>
  <c r="U1083" i="20"/>
  <c r="T1083" i="20"/>
  <c r="S1083" i="20"/>
  <c r="R1083" i="20"/>
  <c r="Q1083" i="20"/>
  <c r="P1083" i="20"/>
  <c r="O1083" i="20"/>
  <c r="N1083" i="20"/>
  <c r="M1083" i="20"/>
  <c r="L1083" i="20"/>
  <c r="K1083" i="20"/>
  <c r="J1083" i="20"/>
  <c r="AR1082" i="20"/>
  <c r="AQ1082" i="20"/>
  <c r="AP1082" i="20"/>
  <c r="AO1082" i="20"/>
  <c r="AN1082" i="20"/>
  <c r="AM1082" i="20"/>
  <c r="AL1082" i="20"/>
  <c r="AK1082" i="20"/>
  <c r="AH1082" i="20"/>
  <c r="AG1082" i="20"/>
  <c r="AF1082" i="20"/>
  <c r="AE1082" i="20"/>
  <c r="AD1082" i="20"/>
  <c r="AC1082" i="20"/>
  <c r="AB1082" i="20"/>
  <c r="AA1082" i="20"/>
  <c r="Z1082" i="20"/>
  <c r="Y1082" i="20"/>
  <c r="X1082" i="20"/>
  <c r="W1082" i="20"/>
  <c r="V1082" i="20"/>
  <c r="U1082" i="20"/>
  <c r="T1082" i="20"/>
  <c r="S1082" i="20"/>
  <c r="R1082" i="20"/>
  <c r="Q1082" i="20"/>
  <c r="P1082" i="20"/>
  <c r="O1082" i="20"/>
  <c r="N1082" i="20"/>
  <c r="M1082" i="20"/>
  <c r="L1082" i="20"/>
  <c r="K1082" i="20"/>
  <c r="J1082" i="20"/>
  <c r="AR1081" i="20"/>
  <c r="AQ1081" i="20"/>
  <c r="AP1081" i="20"/>
  <c r="AO1081" i="20"/>
  <c r="AN1081" i="20"/>
  <c r="AM1081" i="20"/>
  <c r="AL1081" i="20"/>
  <c r="AK1081" i="20"/>
  <c r="AH1081" i="20"/>
  <c r="AG1081" i="20"/>
  <c r="AF1081" i="20"/>
  <c r="AE1081" i="20"/>
  <c r="AD1081" i="20"/>
  <c r="AC1081" i="20"/>
  <c r="AB1081" i="20"/>
  <c r="AA1081" i="20"/>
  <c r="Z1081" i="20"/>
  <c r="Y1081" i="20"/>
  <c r="X1081" i="20"/>
  <c r="W1081" i="20"/>
  <c r="V1081" i="20"/>
  <c r="U1081" i="20"/>
  <c r="T1081" i="20"/>
  <c r="S1081" i="20"/>
  <c r="R1081" i="20"/>
  <c r="Q1081" i="20"/>
  <c r="P1081" i="20"/>
  <c r="O1081" i="20"/>
  <c r="N1081" i="20"/>
  <c r="M1081" i="20"/>
  <c r="L1081" i="20"/>
  <c r="K1081" i="20"/>
  <c r="J1081" i="20"/>
  <c r="AR1080" i="20"/>
  <c r="AQ1080" i="20"/>
  <c r="AP1080" i="20"/>
  <c r="AO1080" i="20"/>
  <c r="AN1080" i="20"/>
  <c r="AM1080" i="20"/>
  <c r="AL1080" i="20"/>
  <c r="AK1080" i="20"/>
  <c r="AH1080" i="20"/>
  <c r="AG1080" i="20"/>
  <c r="AF1080" i="20"/>
  <c r="AE1080" i="20"/>
  <c r="AD1080" i="20"/>
  <c r="AC1080" i="20"/>
  <c r="AB1080" i="20"/>
  <c r="AA1080" i="20"/>
  <c r="Z1080" i="20"/>
  <c r="Y1080" i="20"/>
  <c r="X1080" i="20"/>
  <c r="W1080" i="20"/>
  <c r="V1080" i="20"/>
  <c r="U1080" i="20"/>
  <c r="T1080" i="20"/>
  <c r="S1080" i="20"/>
  <c r="R1080" i="20"/>
  <c r="Q1080" i="20"/>
  <c r="P1080" i="20"/>
  <c r="O1080" i="20"/>
  <c r="N1080" i="20"/>
  <c r="M1080" i="20"/>
  <c r="L1080" i="20"/>
  <c r="K1080" i="20"/>
  <c r="J1080" i="20"/>
  <c r="AR1079" i="20"/>
  <c r="AQ1079" i="20"/>
  <c r="AP1079" i="20"/>
  <c r="AO1079" i="20"/>
  <c r="AN1079" i="20"/>
  <c r="AM1079" i="20"/>
  <c r="AL1079" i="20"/>
  <c r="AK1079" i="20"/>
  <c r="AH1079" i="20"/>
  <c r="AG1079" i="20"/>
  <c r="AF1079" i="20"/>
  <c r="AE1079" i="20"/>
  <c r="AD1079" i="20"/>
  <c r="AC1079" i="20"/>
  <c r="AB1079" i="20"/>
  <c r="AA1079" i="20"/>
  <c r="Z1079" i="20"/>
  <c r="Y1079" i="20"/>
  <c r="X1079" i="20"/>
  <c r="W1079" i="20"/>
  <c r="V1079" i="20"/>
  <c r="U1079" i="20"/>
  <c r="T1079" i="20"/>
  <c r="S1079" i="20"/>
  <c r="R1079" i="20"/>
  <c r="Q1079" i="20"/>
  <c r="P1079" i="20"/>
  <c r="O1079" i="20"/>
  <c r="N1079" i="20"/>
  <c r="M1079" i="20"/>
  <c r="L1079" i="20"/>
  <c r="K1079" i="20"/>
  <c r="J1079" i="20"/>
  <c r="AR1078" i="20"/>
  <c r="AQ1078" i="20"/>
  <c r="AP1078" i="20"/>
  <c r="AO1078" i="20"/>
  <c r="AN1078" i="20"/>
  <c r="AM1078" i="20"/>
  <c r="AL1078" i="20"/>
  <c r="AK1078" i="20"/>
  <c r="AH1078" i="20"/>
  <c r="AG1078" i="20"/>
  <c r="AF1078" i="20"/>
  <c r="AE1078" i="20"/>
  <c r="AD1078" i="20"/>
  <c r="AC1078" i="20"/>
  <c r="AB1078" i="20"/>
  <c r="AA1078" i="20"/>
  <c r="Z1078" i="20"/>
  <c r="Y1078" i="20"/>
  <c r="X1078" i="20"/>
  <c r="W1078" i="20"/>
  <c r="V1078" i="20"/>
  <c r="U1078" i="20"/>
  <c r="T1078" i="20"/>
  <c r="S1078" i="20"/>
  <c r="R1078" i="20"/>
  <c r="Q1078" i="20"/>
  <c r="P1078" i="20"/>
  <c r="O1078" i="20"/>
  <c r="N1078" i="20"/>
  <c r="M1078" i="20"/>
  <c r="L1078" i="20"/>
  <c r="K1078" i="20"/>
  <c r="J1078" i="20"/>
  <c r="AR1077" i="20"/>
  <c r="AQ1077" i="20"/>
  <c r="AP1077" i="20"/>
  <c r="AO1077" i="20"/>
  <c r="AN1077" i="20"/>
  <c r="AM1077" i="20"/>
  <c r="AL1077" i="20"/>
  <c r="AK1077" i="20"/>
  <c r="AH1077" i="20"/>
  <c r="AG1077" i="20"/>
  <c r="AF1077" i="20"/>
  <c r="AE1077" i="20"/>
  <c r="AD1077" i="20"/>
  <c r="AC1077" i="20"/>
  <c r="AB1077" i="20"/>
  <c r="AA1077" i="20"/>
  <c r="Z1077" i="20"/>
  <c r="Y1077" i="20"/>
  <c r="X1077" i="20"/>
  <c r="W1077" i="20"/>
  <c r="V1077" i="20"/>
  <c r="U1077" i="20"/>
  <c r="T1077" i="20"/>
  <c r="S1077" i="20"/>
  <c r="R1077" i="20"/>
  <c r="Q1077" i="20"/>
  <c r="P1077" i="20"/>
  <c r="O1077" i="20"/>
  <c r="N1077" i="20"/>
  <c r="M1077" i="20"/>
  <c r="L1077" i="20"/>
  <c r="K1077" i="20"/>
  <c r="J1077" i="20"/>
  <c r="AR1076" i="20"/>
  <c r="AQ1076" i="20"/>
  <c r="AP1076" i="20"/>
  <c r="AO1076" i="20"/>
  <c r="AN1076" i="20"/>
  <c r="AM1076" i="20"/>
  <c r="AL1076" i="20"/>
  <c r="AK1076" i="20"/>
  <c r="AH1076" i="20"/>
  <c r="AG1076" i="20"/>
  <c r="AF1076" i="20"/>
  <c r="AE1076" i="20"/>
  <c r="AD1076" i="20"/>
  <c r="AC1076" i="20"/>
  <c r="AB1076" i="20"/>
  <c r="AA1076" i="20"/>
  <c r="Z1076" i="20"/>
  <c r="Y1076" i="20"/>
  <c r="X1076" i="20"/>
  <c r="W1076" i="20"/>
  <c r="V1076" i="20"/>
  <c r="U1076" i="20"/>
  <c r="T1076" i="20"/>
  <c r="S1076" i="20"/>
  <c r="R1076" i="20"/>
  <c r="Q1076" i="20"/>
  <c r="P1076" i="20"/>
  <c r="O1076" i="20"/>
  <c r="N1076" i="20"/>
  <c r="M1076" i="20"/>
  <c r="L1076" i="20"/>
  <c r="K1076" i="20"/>
  <c r="J1076" i="20"/>
  <c r="AR1075" i="20"/>
  <c r="AQ1075" i="20"/>
  <c r="AP1075" i="20"/>
  <c r="AO1075" i="20"/>
  <c r="AN1075" i="20"/>
  <c r="AM1075" i="20"/>
  <c r="AL1075" i="20"/>
  <c r="AK1075" i="20"/>
  <c r="AH1075" i="20"/>
  <c r="AG1075" i="20"/>
  <c r="AF1075" i="20"/>
  <c r="AE1075" i="20"/>
  <c r="AD1075" i="20"/>
  <c r="AC1075" i="20"/>
  <c r="AB1075" i="20"/>
  <c r="AA1075" i="20"/>
  <c r="Z1075" i="20"/>
  <c r="Y1075" i="20"/>
  <c r="X1075" i="20"/>
  <c r="W1075" i="20"/>
  <c r="V1075" i="20"/>
  <c r="U1075" i="20"/>
  <c r="T1075" i="20"/>
  <c r="S1075" i="20"/>
  <c r="R1075" i="20"/>
  <c r="Q1075" i="20"/>
  <c r="P1075" i="20"/>
  <c r="O1075" i="20"/>
  <c r="N1075" i="20"/>
  <c r="M1075" i="20"/>
  <c r="L1075" i="20"/>
  <c r="K1075" i="20"/>
  <c r="J1075" i="20"/>
  <c r="AR1074" i="20"/>
  <c r="AQ1074" i="20"/>
  <c r="AP1074" i="20"/>
  <c r="AO1074" i="20"/>
  <c r="AN1074" i="20"/>
  <c r="AM1074" i="20"/>
  <c r="AL1074" i="20"/>
  <c r="AK1074" i="20"/>
  <c r="AH1074" i="20"/>
  <c r="AG1074" i="20"/>
  <c r="AF1074" i="20"/>
  <c r="AE1074" i="20"/>
  <c r="AD1074" i="20"/>
  <c r="AC1074" i="20"/>
  <c r="AB1074" i="20"/>
  <c r="AA1074" i="20"/>
  <c r="Z1074" i="20"/>
  <c r="Y1074" i="20"/>
  <c r="X1074" i="20"/>
  <c r="W1074" i="20"/>
  <c r="V1074" i="20"/>
  <c r="U1074" i="20"/>
  <c r="T1074" i="20"/>
  <c r="S1074" i="20"/>
  <c r="R1074" i="20"/>
  <c r="Q1074" i="20"/>
  <c r="P1074" i="20"/>
  <c r="O1074" i="20"/>
  <c r="N1074" i="20"/>
  <c r="M1074" i="20"/>
  <c r="L1074" i="20"/>
  <c r="K1074" i="20"/>
  <c r="J1074" i="20"/>
  <c r="AR1073" i="20"/>
  <c r="AQ1073" i="20"/>
  <c r="AP1073" i="20"/>
  <c r="AO1073" i="20"/>
  <c r="AN1073" i="20"/>
  <c r="AM1073" i="20"/>
  <c r="AL1073" i="20"/>
  <c r="AK1073" i="20"/>
  <c r="AH1073" i="20"/>
  <c r="AG1073" i="20"/>
  <c r="AF1073" i="20"/>
  <c r="AE1073" i="20"/>
  <c r="AD1073" i="20"/>
  <c r="AC1073" i="20"/>
  <c r="AB1073" i="20"/>
  <c r="AA1073" i="20"/>
  <c r="Z1073" i="20"/>
  <c r="Y1073" i="20"/>
  <c r="X1073" i="20"/>
  <c r="W1073" i="20"/>
  <c r="V1073" i="20"/>
  <c r="U1073" i="20"/>
  <c r="T1073" i="20"/>
  <c r="S1073" i="20"/>
  <c r="R1073" i="20"/>
  <c r="Q1073" i="20"/>
  <c r="P1073" i="20"/>
  <c r="O1073" i="20"/>
  <c r="N1073" i="20"/>
  <c r="M1073" i="20"/>
  <c r="L1073" i="20"/>
  <c r="K1073" i="20"/>
  <c r="J1073" i="20"/>
  <c r="AR1072" i="20"/>
  <c r="AQ1072" i="20"/>
  <c r="AP1072" i="20"/>
  <c r="AO1072" i="20"/>
  <c r="AN1072" i="20"/>
  <c r="AM1072" i="20"/>
  <c r="AL1072" i="20"/>
  <c r="AK1072" i="20"/>
  <c r="AH1072" i="20"/>
  <c r="AG1072" i="20"/>
  <c r="AF1072" i="20"/>
  <c r="AE1072" i="20"/>
  <c r="AD1072" i="20"/>
  <c r="AC1072" i="20"/>
  <c r="AB1072" i="20"/>
  <c r="AA1072" i="20"/>
  <c r="Z1072" i="20"/>
  <c r="Y1072" i="20"/>
  <c r="X1072" i="20"/>
  <c r="W1072" i="20"/>
  <c r="V1072" i="20"/>
  <c r="U1072" i="20"/>
  <c r="T1072" i="20"/>
  <c r="S1072" i="20"/>
  <c r="R1072" i="20"/>
  <c r="Q1072" i="20"/>
  <c r="P1072" i="20"/>
  <c r="O1072" i="20"/>
  <c r="N1072" i="20"/>
  <c r="M1072" i="20"/>
  <c r="L1072" i="20"/>
  <c r="K1072" i="20"/>
  <c r="J1072" i="20"/>
  <c r="AR1071" i="20"/>
  <c r="AQ1071" i="20"/>
  <c r="AP1071" i="20"/>
  <c r="AO1071" i="20"/>
  <c r="AN1071" i="20"/>
  <c r="AM1071" i="20"/>
  <c r="AL1071" i="20"/>
  <c r="AK1071" i="20"/>
  <c r="AH1071" i="20"/>
  <c r="AG1071" i="20"/>
  <c r="AF1071" i="20"/>
  <c r="AE1071" i="20"/>
  <c r="AD1071" i="20"/>
  <c r="AC1071" i="20"/>
  <c r="AB1071" i="20"/>
  <c r="AA1071" i="20"/>
  <c r="Z1071" i="20"/>
  <c r="Y1071" i="20"/>
  <c r="X1071" i="20"/>
  <c r="W1071" i="20"/>
  <c r="V1071" i="20"/>
  <c r="U1071" i="20"/>
  <c r="T1071" i="20"/>
  <c r="S1071" i="20"/>
  <c r="R1071" i="20"/>
  <c r="Q1071" i="20"/>
  <c r="P1071" i="20"/>
  <c r="O1071" i="20"/>
  <c r="N1071" i="20"/>
  <c r="M1071" i="20"/>
  <c r="L1071" i="20"/>
  <c r="K1071" i="20"/>
  <c r="J1071" i="20"/>
  <c r="AR1070" i="20"/>
  <c r="AQ1070" i="20"/>
  <c r="AP1070" i="20"/>
  <c r="AO1070" i="20"/>
  <c r="AN1070" i="20"/>
  <c r="AM1070" i="20"/>
  <c r="AL1070" i="20"/>
  <c r="AK1070" i="20"/>
  <c r="AH1070" i="20"/>
  <c r="AG1070" i="20"/>
  <c r="AF1070" i="20"/>
  <c r="AE1070" i="20"/>
  <c r="AD1070" i="20"/>
  <c r="AC1070" i="20"/>
  <c r="AB1070" i="20"/>
  <c r="AA1070" i="20"/>
  <c r="Z1070" i="20"/>
  <c r="Y1070" i="20"/>
  <c r="X1070" i="20"/>
  <c r="W1070" i="20"/>
  <c r="V1070" i="20"/>
  <c r="U1070" i="20"/>
  <c r="T1070" i="20"/>
  <c r="S1070" i="20"/>
  <c r="R1070" i="20"/>
  <c r="Q1070" i="20"/>
  <c r="P1070" i="20"/>
  <c r="O1070" i="20"/>
  <c r="N1070" i="20"/>
  <c r="M1070" i="20"/>
  <c r="L1070" i="20"/>
  <c r="K1070" i="20"/>
  <c r="J1070" i="20"/>
  <c r="AR1069" i="20"/>
  <c r="AQ1069" i="20"/>
  <c r="AP1069" i="20"/>
  <c r="AO1069" i="20"/>
  <c r="AN1069" i="20"/>
  <c r="AM1069" i="20"/>
  <c r="AL1069" i="20"/>
  <c r="AK1069" i="20"/>
  <c r="AH1069" i="20"/>
  <c r="AG1069" i="20"/>
  <c r="AF1069" i="20"/>
  <c r="AE1069" i="20"/>
  <c r="AD1069" i="20"/>
  <c r="AC1069" i="20"/>
  <c r="AB1069" i="20"/>
  <c r="AA1069" i="20"/>
  <c r="Z1069" i="20"/>
  <c r="Y1069" i="20"/>
  <c r="X1069" i="20"/>
  <c r="W1069" i="20"/>
  <c r="V1069" i="20"/>
  <c r="U1069" i="20"/>
  <c r="T1069" i="20"/>
  <c r="S1069" i="20"/>
  <c r="R1069" i="20"/>
  <c r="Q1069" i="20"/>
  <c r="P1069" i="20"/>
  <c r="O1069" i="20"/>
  <c r="N1069" i="20"/>
  <c r="M1069" i="20"/>
  <c r="L1069" i="20"/>
  <c r="K1069" i="20"/>
  <c r="J1069" i="20"/>
  <c r="AR1068" i="20"/>
  <c r="AQ1068" i="20"/>
  <c r="AP1068" i="20"/>
  <c r="AO1068" i="20"/>
  <c r="AN1068" i="20"/>
  <c r="AM1068" i="20"/>
  <c r="AL1068" i="20"/>
  <c r="AK1068" i="20"/>
  <c r="AH1068" i="20"/>
  <c r="AG1068" i="20"/>
  <c r="AF1068" i="20"/>
  <c r="AE1068" i="20"/>
  <c r="AD1068" i="20"/>
  <c r="AC1068" i="20"/>
  <c r="AB1068" i="20"/>
  <c r="AA1068" i="20"/>
  <c r="Z1068" i="20"/>
  <c r="Y1068" i="20"/>
  <c r="X1068" i="20"/>
  <c r="W1068" i="20"/>
  <c r="V1068" i="20"/>
  <c r="U1068" i="20"/>
  <c r="T1068" i="20"/>
  <c r="S1068" i="20"/>
  <c r="R1068" i="20"/>
  <c r="Q1068" i="20"/>
  <c r="P1068" i="20"/>
  <c r="O1068" i="20"/>
  <c r="N1068" i="20"/>
  <c r="M1068" i="20"/>
  <c r="L1068" i="20"/>
  <c r="K1068" i="20"/>
  <c r="J1068" i="20"/>
  <c r="AR1067" i="20"/>
  <c r="AQ1067" i="20"/>
  <c r="AP1067" i="20"/>
  <c r="AO1067" i="20"/>
  <c r="AN1067" i="20"/>
  <c r="AM1067" i="20"/>
  <c r="AL1067" i="20"/>
  <c r="AK1067" i="20"/>
  <c r="AH1067" i="20"/>
  <c r="AG1067" i="20"/>
  <c r="AF1067" i="20"/>
  <c r="AE1067" i="20"/>
  <c r="AD1067" i="20"/>
  <c r="AC1067" i="20"/>
  <c r="AB1067" i="20"/>
  <c r="AA1067" i="20"/>
  <c r="Z1067" i="20"/>
  <c r="Y1067" i="20"/>
  <c r="X1067" i="20"/>
  <c r="W1067" i="20"/>
  <c r="V1067" i="20"/>
  <c r="U1067" i="20"/>
  <c r="T1067" i="20"/>
  <c r="S1067" i="20"/>
  <c r="R1067" i="20"/>
  <c r="Q1067" i="20"/>
  <c r="P1067" i="20"/>
  <c r="O1067" i="20"/>
  <c r="N1067" i="20"/>
  <c r="M1067" i="20"/>
  <c r="L1067" i="20"/>
  <c r="K1067" i="20"/>
  <c r="J1067" i="20"/>
  <c r="AR1066" i="20"/>
  <c r="AQ1066" i="20"/>
  <c r="AP1066" i="20"/>
  <c r="AO1066" i="20"/>
  <c r="AN1066" i="20"/>
  <c r="AM1066" i="20"/>
  <c r="AL1066" i="20"/>
  <c r="AK1066" i="20"/>
  <c r="AH1066" i="20"/>
  <c r="AG1066" i="20"/>
  <c r="AF1066" i="20"/>
  <c r="AE1066" i="20"/>
  <c r="AD1066" i="20"/>
  <c r="AC1066" i="20"/>
  <c r="AB1066" i="20"/>
  <c r="AA1066" i="20"/>
  <c r="Z1066" i="20"/>
  <c r="Y1066" i="20"/>
  <c r="X1066" i="20"/>
  <c r="W1066" i="20"/>
  <c r="V1066" i="20"/>
  <c r="U1066" i="20"/>
  <c r="T1066" i="20"/>
  <c r="S1066" i="20"/>
  <c r="R1066" i="20"/>
  <c r="Q1066" i="20"/>
  <c r="P1066" i="20"/>
  <c r="O1066" i="20"/>
  <c r="N1066" i="20"/>
  <c r="M1066" i="20"/>
  <c r="L1066" i="20"/>
  <c r="K1066" i="20"/>
  <c r="J1066" i="20"/>
  <c r="AR1065" i="20"/>
  <c r="AQ1065" i="20"/>
  <c r="AP1065" i="20"/>
  <c r="AO1065" i="20"/>
  <c r="AN1065" i="20"/>
  <c r="AM1065" i="20"/>
  <c r="AL1065" i="20"/>
  <c r="AK1065" i="20"/>
  <c r="AH1065" i="20"/>
  <c r="AG1065" i="20"/>
  <c r="AF1065" i="20"/>
  <c r="AE1065" i="20"/>
  <c r="AD1065" i="20"/>
  <c r="AC1065" i="20"/>
  <c r="AB1065" i="20"/>
  <c r="AA1065" i="20"/>
  <c r="Z1065" i="20"/>
  <c r="Y1065" i="20"/>
  <c r="X1065" i="20"/>
  <c r="W1065" i="20"/>
  <c r="V1065" i="20"/>
  <c r="U1065" i="20"/>
  <c r="T1065" i="20"/>
  <c r="S1065" i="20"/>
  <c r="R1065" i="20"/>
  <c r="Q1065" i="20"/>
  <c r="P1065" i="20"/>
  <c r="O1065" i="20"/>
  <c r="N1065" i="20"/>
  <c r="M1065" i="20"/>
  <c r="L1065" i="20"/>
  <c r="K1065" i="20"/>
  <c r="J1065" i="20"/>
  <c r="AR1064" i="20"/>
  <c r="AQ1064" i="20"/>
  <c r="AP1064" i="20"/>
  <c r="AO1064" i="20"/>
  <c r="AN1064" i="20"/>
  <c r="AM1064" i="20"/>
  <c r="AL1064" i="20"/>
  <c r="AK1064" i="20"/>
  <c r="AH1064" i="20"/>
  <c r="AG1064" i="20"/>
  <c r="AF1064" i="20"/>
  <c r="AE1064" i="20"/>
  <c r="AD1064" i="20"/>
  <c r="AC1064" i="20"/>
  <c r="AB1064" i="20"/>
  <c r="AA1064" i="20"/>
  <c r="Z1064" i="20"/>
  <c r="Y1064" i="20"/>
  <c r="X1064" i="20"/>
  <c r="W1064" i="20"/>
  <c r="V1064" i="20"/>
  <c r="U1064" i="20"/>
  <c r="T1064" i="20"/>
  <c r="S1064" i="20"/>
  <c r="R1064" i="20"/>
  <c r="Q1064" i="20"/>
  <c r="P1064" i="20"/>
  <c r="O1064" i="20"/>
  <c r="N1064" i="20"/>
  <c r="M1064" i="20"/>
  <c r="L1064" i="20"/>
  <c r="K1064" i="20"/>
  <c r="J1064" i="20"/>
  <c r="AR1063" i="20"/>
  <c r="AQ1063" i="20"/>
  <c r="AP1063" i="20"/>
  <c r="AO1063" i="20"/>
  <c r="AN1063" i="20"/>
  <c r="AM1063" i="20"/>
  <c r="AL1063" i="20"/>
  <c r="AK1063" i="20"/>
  <c r="AH1063" i="20"/>
  <c r="AG1063" i="20"/>
  <c r="AF1063" i="20"/>
  <c r="AE1063" i="20"/>
  <c r="AD1063" i="20"/>
  <c r="AC1063" i="20"/>
  <c r="AB1063" i="20"/>
  <c r="AA1063" i="20"/>
  <c r="Z1063" i="20"/>
  <c r="Y1063" i="20"/>
  <c r="X1063" i="20"/>
  <c r="W1063" i="20"/>
  <c r="V1063" i="20"/>
  <c r="U1063" i="20"/>
  <c r="T1063" i="20"/>
  <c r="S1063" i="20"/>
  <c r="R1063" i="20"/>
  <c r="Q1063" i="20"/>
  <c r="P1063" i="20"/>
  <c r="O1063" i="20"/>
  <c r="N1063" i="20"/>
  <c r="M1063" i="20"/>
  <c r="L1063" i="20"/>
  <c r="K1063" i="20"/>
  <c r="J1063" i="20"/>
  <c r="AR1062" i="20"/>
  <c r="AQ1062" i="20"/>
  <c r="AP1062" i="20"/>
  <c r="AO1062" i="20"/>
  <c r="AN1062" i="20"/>
  <c r="AM1062" i="20"/>
  <c r="AL1062" i="20"/>
  <c r="AK1062" i="20"/>
  <c r="AH1062" i="20"/>
  <c r="AG1062" i="20"/>
  <c r="AF1062" i="20"/>
  <c r="AE1062" i="20"/>
  <c r="AD1062" i="20"/>
  <c r="AC1062" i="20"/>
  <c r="AB1062" i="20"/>
  <c r="AA1062" i="20"/>
  <c r="Z1062" i="20"/>
  <c r="Y1062" i="20"/>
  <c r="X1062" i="20"/>
  <c r="W1062" i="20"/>
  <c r="V1062" i="20"/>
  <c r="U1062" i="20"/>
  <c r="T1062" i="20"/>
  <c r="S1062" i="20"/>
  <c r="R1062" i="20"/>
  <c r="Q1062" i="20"/>
  <c r="P1062" i="20"/>
  <c r="O1062" i="20"/>
  <c r="N1062" i="20"/>
  <c r="M1062" i="20"/>
  <c r="L1062" i="20"/>
  <c r="K1062" i="20"/>
  <c r="J1062" i="20"/>
  <c r="AR1061" i="20"/>
  <c r="AQ1061" i="20"/>
  <c r="AP1061" i="20"/>
  <c r="AO1061" i="20"/>
  <c r="AN1061" i="20"/>
  <c r="AM1061" i="20"/>
  <c r="AL1061" i="20"/>
  <c r="AK1061" i="20"/>
  <c r="AH1061" i="20"/>
  <c r="AG1061" i="20"/>
  <c r="AF1061" i="20"/>
  <c r="AE1061" i="20"/>
  <c r="AD1061" i="20"/>
  <c r="AC1061" i="20"/>
  <c r="AB1061" i="20"/>
  <c r="AA1061" i="20"/>
  <c r="Z1061" i="20"/>
  <c r="Y1061" i="20"/>
  <c r="X1061" i="20"/>
  <c r="W1061" i="20"/>
  <c r="V1061" i="20"/>
  <c r="U1061" i="20"/>
  <c r="T1061" i="20"/>
  <c r="S1061" i="20"/>
  <c r="R1061" i="20"/>
  <c r="Q1061" i="20"/>
  <c r="P1061" i="20"/>
  <c r="O1061" i="20"/>
  <c r="N1061" i="20"/>
  <c r="M1061" i="20"/>
  <c r="L1061" i="20"/>
  <c r="K1061" i="20"/>
  <c r="J1061" i="20"/>
  <c r="AR1060" i="20"/>
  <c r="AQ1060" i="20"/>
  <c r="AP1060" i="20"/>
  <c r="AO1060" i="20"/>
  <c r="AN1060" i="20"/>
  <c r="AM1060" i="20"/>
  <c r="AL1060" i="20"/>
  <c r="AK1060" i="20"/>
  <c r="AH1060" i="20"/>
  <c r="AG1060" i="20"/>
  <c r="AF1060" i="20"/>
  <c r="AE1060" i="20"/>
  <c r="AD1060" i="20"/>
  <c r="AC1060" i="20"/>
  <c r="AB1060" i="20"/>
  <c r="AA1060" i="20"/>
  <c r="Z1060" i="20"/>
  <c r="Y1060" i="20"/>
  <c r="X1060" i="20"/>
  <c r="W1060" i="20"/>
  <c r="V1060" i="20"/>
  <c r="U1060" i="20"/>
  <c r="T1060" i="20"/>
  <c r="S1060" i="20"/>
  <c r="R1060" i="20"/>
  <c r="Q1060" i="20"/>
  <c r="P1060" i="20"/>
  <c r="O1060" i="20"/>
  <c r="N1060" i="20"/>
  <c r="M1060" i="20"/>
  <c r="L1060" i="20"/>
  <c r="K1060" i="20"/>
  <c r="J1060" i="20"/>
  <c r="AR1059" i="20"/>
  <c r="AQ1059" i="20"/>
  <c r="AP1059" i="20"/>
  <c r="AO1059" i="20"/>
  <c r="AN1059" i="20"/>
  <c r="AM1059" i="20"/>
  <c r="AL1059" i="20"/>
  <c r="AK1059" i="20"/>
  <c r="AH1059" i="20"/>
  <c r="AG1059" i="20"/>
  <c r="AF1059" i="20"/>
  <c r="AE1059" i="20"/>
  <c r="AD1059" i="20"/>
  <c r="AC1059" i="20"/>
  <c r="AB1059" i="20"/>
  <c r="AA1059" i="20"/>
  <c r="Z1059" i="20"/>
  <c r="Y1059" i="20"/>
  <c r="X1059" i="20"/>
  <c r="W1059" i="20"/>
  <c r="V1059" i="20"/>
  <c r="U1059" i="20"/>
  <c r="T1059" i="20"/>
  <c r="S1059" i="20"/>
  <c r="R1059" i="20"/>
  <c r="Q1059" i="20"/>
  <c r="P1059" i="20"/>
  <c r="O1059" i="20"/>
  <c r="N1059" i="20"/>
  <c r="M1059" i="20"/>
  <c r="L1059" i="20"/>
  <c r="K1059" i="20"/>
  <c r="J1059" i="20"/>
  <c r="AR1058" i="20"/>
  <c r="AQ1058" i="20"/>
  <c r="AP1058" i="20"/>
  <c r="AO1058" i="20"/>
  <c r="AN1058" i="20"/>
  <c r="AM1058" i="20"/>
  <c r="AL1058" i="20"/>
  <c r="AK1058" i="20"/>
  <c r="AH1058" i="20"/>
  <c r="AG1058" i="20"/>
  <c r="AF1058" i="20"/>
  <c r="AE1058" i="20"/>
  <c r="AD1058" i="20"/>
  <c r="AC1058" i="20"/>
  <c r="AB1058" i="20"/>
  <c r="AA1058" i="20"/>
  <c r="Z1058" i="20"/>
  <c r="Y1058" i="20"/>
  <c r="X1058" i="20"/>
  <c r="W1058" i="20"/>
  <c r="V1058" i="20"/>
  <c r="U1058" i="20"/>
  <c r="T1058" i="20"/>
  <c r="S1058" i="20"/>
  <c r="R1058" i="20"/>
  <c r="Q1058" i="20"/>
  <c r="P1058" i="20"/>
  <c r="O1058" i="20"/>
  <c r="N1058" i="20"/>
  <c r="M1058" i="20"/>
  <c r="L1058" i="20"/>
  <c r="K1058" i="20"/>
  <c r="J1058" i="20"/>
  <c r="AR1057" i="20"/>
  <c r="AQ1057" i="20"/>
  <c r="AP1057" i="20"/>
  <c r="AO1057" i="20"/>
  <c r="AN1057" i="20"/>
  <c r="AM1057" i="20"/>
  <c r="AL1057" i="20"/>
  <c r="AK1057" i="20"/>
  <c r="AH1057" i="20"/>
  <c r="AG1057" i="20"/>
  <c r="AF1057" i="20"/>
  <c r="AE1057" i="20"/>
  <c r="AD1057" i="20"/>
  <c r="AC1057" i="20"/>
  <c r="AB1057" i="20"/>
  <c r="AA1057" i="20"/>
  <c r="Z1057" i="20"/>
  <c r="Y1057" i="20"/>
  <c r="X1057" i="20"/>
  <c r="W1057" i="20"/>
  <c r="V1057" i="20"/>
  <c r="U1057" i="20"/>
  <c r="T1057" i="20"/>
  <c r="S1057" i="20"/>
  <c r="R1057" i="20"/>
  <c r="Q1057" i="20"/>
  <c r="P1057" i="20"/>
  <c r="O1057" i="20"/>
  <c r="N1057" i="20"/>
  <c r="M1057" i="20"/>
  <c r="L1057" i="20"/>
  <c r="K1057" i="20"/>
  <c r="J1057" i="20"/>
  <c r="AR1056" i="20"/>
  <c r="AQ1056" i="20"/>
  <c r="AP1056" i="20"/>
  <c r="AO1056" i="20"/>
  <c r="AN1056" i="20"/>
  <c r="AM1056" i="20"/>
  <c r="AL1056" i="20"/>
  <c r="AK1056" i="20"/>
  <c r="AH1056" i="20"/>
  <c r="AG1056" i="20"/>
  <c r="AF1056" i="20"/>
  <c r="AE1056" i="20"/>
  <c r="AD1056" i="20"/>
  <c r="AC1056" i="20"/>
  <c r="AB1056" i="20"/>
  <c r="AA1056" i="20"/>
  <c r="Z1056" i="20"/>
  <c r="Y1056" i="20"/>
  <c r="X1056" i="20"/>
  <c r="W1056" i="20"/>
  <c r="V1056" i="20"/>
  <c r="U1056" i="20"/>
  <c r="T1056" i="20"/>
  <c r="S1056" i="20"/>
  <c r="R1056" i="20"/>
  <c r="Q1056" i="20"/>
  <c r="P1056" i="20"/>
  <c r="O1056" i="20"/>
  <c r="N1056" i="20"/>
  <c r="M1056" i="20"/>
  <c r="L1056" i="20"/>
  <c r="K1056" i="20"/>
  <c r="J1056" i="20"/>
  <c r="AR1055" i="20"/>
  <c r="AQ1055" i="20"/>
  <c r="AP1055" i="20"/>
  <c r="AO1055" i="20"/>
  <c r="AN1055" i="20"/>
  <c r="AM1055" i="20"/>
  <c r="AL1055" i="20"/>
  <c r="AK1055" i="20"/>
  <c r="AH1055" i="20"/>
  <c r="AG1055" i="20"/>
  <c r="AF1055" i="20"/>
  <c r="AE1055" i="20"/>
  <c r="AD1055" i="20"/>
  <c r="AC1055" i="20"/>
  <c r="AB1055" i="20"/>
  <c r="AA1055" i="20"/>
  <c r="Z1055" i="20"/>
  <c r="Y1055" i="20"/>
  <c r="X1055" i="20"/>
  <c r="W1055" i="20"/>
  <c r="V1055" i="20"/>
  <c r="U1055" i="20"/>
  <c r="T1055" i="20"/>
  <c r="S1055" i="20"/>
  <c r="R1055" i="20"/>
  <c r="Q1055" i="20"/>
  <c r="P1055" i="20"/>
  <c r="O1055" i="20"/>
  <c r="N1055" i="20"/>
  <c r="M1055" i="20"/>
  <c r="L1055" i="20"/>
  <c r="K1055" i="20"/>
  <c r="J1055" i="20"/>
  <c r="AR1054" i="20"/>
  <c r="AQ1054" i="20"/>
  <c r="AP1054" i="20"/>
  <c r="AO1054" i="20"/>
  <c r="AN1054" i="20"/>
  <c r="AM1054" i="20"/>
  <c r="AL1054" i="20"/>
  <c r="AK1054" i="20"/>
  <c r="AH1054" i="20"/>
  <c r="AG1054" i="20"/>
  <c r="AF1054" i="20"/>
  <c r="AE1054" i="20"/>
  <c r="AD1054" i="20"/>
  <c r="AC1054" i="20"/>
  <c r="AB1054" i="20"/>
  <c r="AA1054" i="20"/>
  <c r="Z1054" i="20"/>
  <c r="Y1054" i="20"/>
  <c r="X1054" i="20"/>
  <c r="W1054" i="20"/>
  <c r="V1054" i="20"/>
  <c r="U1054" i="20"/>
  <c r="T1054" i="20"/>
  <c r="S1054" i="20"/>
  <c r="R1054" i="20"/>
  <c r="Q1054" i="20"/>
  <c r="P1054" i="20"/>
  <c r="O1054" i="20"/>
  <c r="N1054" i="20"/>
  <c r="M1054" i="20"/>
  <c r="L1054" i="20"/>
  <c r="K1054" i="20"/>
  <c r="J1054" i="20"/>
  <c r="AR1053" i="20"/>
  <c r="AQ1053" i="20"/>
  <c r="AP1053" i="20"/>
  <c r="AO1053" i="20"/>
  <c r="AN1053" i="20"/>
  <c r="AM1053" i="20"/>
  <c r="AL1053" i="20"/>
  <c r="AK1053" i="20"/>
  <c r="AH1053" i="20"/>
  <c r="AG1053" i="20"/>
  <c r="AF1053" i="20"/>
  <c r="AE1053" i="20"/>
  <c r="AD1053" i="20"/>
  <c r="AC1053" i="20"/>
  <c r="AB1053" i="20"/>
  <c r="AA1053" i="20"/>
  <c r="Z1053" i="20"/>
  <c r="Y1053" i="20"/>
  <c r="X1053" i="20"/>
  <c r="W1053" i="20"/>
  <c r="V1053" i="20"/>
  <c r="U1053" i="20"/>
  <c r="T1053" i="20"/>
  <c r="S1053" i="20"/>
  <c r="R1053" i="20"/>
  <c r="Q1053" i="20"/>
  <c r="P1053" i="20"/>
  <c r="O1053" i="20"/>
  <c r="N1053" i="20"/>
  <c r="M1053" i="20"/>
  <c r="L1053" i="20"/>
  <c r="K1053" i="20"/>
  <c r="J1053" i="20"/>
  <c r="AR1052" i="20"/>
  <c r="AQ1052" i="20"/>
  <c r="AP1052" i="20"/>
  <c r="AO1052" i="20"/>
  <c r="AN1052" i="20"/>
  <c r="AM1052" i="20"/>
  <c r="AL1052" i="20"/>
  <c r="AK1052" i="20"/>
  <c r="AH1052" i="20"/>
  <c r="AG1052" i="20"/>
  <c r="AF1052" i="20"/>
  <c r="AE1052" i="20"/>
  <c r="AD1052" i="20"/>
  <c r="AC1052" i="20"/>
  <c r="AB1052" i="20"/>
  <c r="AA1052" i="20"/>
  <c r="Z1052" i="20"/>
  <c r="Y1052" i="20"/>
  <c r="X1052" i="20"/>
  <c r="W1052" i="20"/>
  <c r="V1052" i="20"/>
  <c r="U1052" i="20"/>
  <c r="T1052" i="20"/>
  <c r="S1052" i="20"/>
  <c r="R1052" i="20"/>
  <c r="Q1052" i="20"/>
  <c r="P1052" i="20"/>
  <c r="O1052" i="20"/>
  <c r="N1052" i="20"/>
  <c r="M1052" i="20"/>
  <c r="L1052" i="20"/>
  <c r="K1052" i="20"/>
  <c r="J1052" i="20"/>
  <c r="AR1051" i="20"/>
  <c r="AQ1051" i="20"/>
  <c r="AP1051" i="20"/>
  <c r="AO1051" i="20"/>
  <c r="AN1051" i="20"/>
  <c r="AM1051" i="20"/>
  <c r="AL1051" i="20"/>
  <c r="AK1051" i="20"/>
  <c r="AH1051" i="20"/>
  <c r="AG1051" i="20"/>
  <c r="AF1051" i="20"/>
  <c r="AE1051" i="20"/>
  <c r="AD1051" i="20"/>
  <c r="AC1051" i="20"/>
  <c r="AB1051" i="20"/>
  <c r="AA1051" i="20"/>
  <c r="Z1051" i="20"/>
  <c r="Y1051" i="20"/>
  <c r="X1051" i="20"/>
  <c r="W1051" i="20"/>
  <c r="V1051" i="20"/>
  <c r="U1051" i="20"/>
  <c r="T1051" i="20"/>
  <c r="S1051" i="20"/>
  <c r="R1051" i="20"/>
  <c r="Q1051" i="20"/>
  <c r="P1051" i="20"/>
  <c r="O1051" i="20"/>
  <c r="N1051" i="20"/>
  <c r="M1051" i="20"/>
  <c r="L1051" i="20"/>
  <c r="K1051" i="20"/>
  <c r="J1051" i="20"/>
  <c r="AR1050" i="20"/>
  <c r="AQ1050" i="20"/>
  <c r="AP1050" i="20"/>
  <c r="AO1050" i="20"/>
  <c r="AN1050" i="20"/>
  <c r="AM1050" i="20"/>
  <c r="AL1050" i="20"/>
  <c r="AK1050" i="20"/>
  <c r="AH1050" i="20"/>
  <c r="AG1050" i="20"/>
  <c r="AF1050" i="20"/>
  <c r="AE1050" i="20"/>
  <c r="AD1050" i="20"/>
  <c r="AC1050" i="20"/>
  <c r="AB1050" i="20"/>
  <c r="AA1050" i="20"/>
  <c r="Z1050" i="20"/>
  <c r="Y1050" i="20"/>
  <c r="X1050" i="20"/>
  <c r="W1050" i="20"/>
  <c r="V1050" i="20"/>
  <c r="U1050" i="20"/>
  <c r="T1050" i="20"/>
  <c r="S1050" i="20"/>
  <c r="R1050" i="20"/>
  <c r="Q1050" i="20"/>
  <c r="P1050" i="20"/>
  <c r="O1050" i="20"/>
  <c r="N1050" i="20"/>
  <c r="M1050" i="20"/>
  <c r="L1050" i="20"/>
  <c r="K1050" i="20"/>
  <c r="J1050" i="20"/>
  <c r="AR1049" i="20"/>
  <c r="AQ1049" i="20"/>
  <c r="AP1049" i="20"/>
  <c r="AO1049" i="20"/>
  <c r="AN1049" i="20"/>
  <c r="AM1049" i="20"/>
  <c r="AL1049" i="20"/>
  <c r="AK1049" i="20"/>
  <c r="AH1049" i="20"/>
  <c r="AG1049" i="20"/>
  <c r="AF1049" i="20"/>
  <c r="AE1049" i="20"/>
  <c r="AD1049" i="20"/>
  <c r="AC1049" i="20"/>
  <c r="AB1049" i="20"/>
  <c r="AA1049" i="20"/>
  <c r="Z1049" i="20"/>
  <c r="Y1049" i="20"/>
  <c r="X1049" i="20"/>
  <c r="W1049" i="20"/>
  <c r="V1049" i="20"/>
  <c r="U1049" i="20"/>
  <c r="T1049" i="20"/>
  <c r="S1049" i="20"/>
  <c r="R1049" i="20"/>
  <c r="Q1049" i="20"/>
  <c r="P1049" i="20"/>
  <c r="O1049" i="20"/>
  <c r="N1049" i="20"/>
  <c r="M1049" i="20"/>
  <c r="L1049" i="20"/>
  <c r="K1049" i="20"/>
  <c r="J1049" i="20"/>
  <c r="AR1048" i="20"/>
  <c r="AQ1048" i="20"/>
  <c r="AP1048" i="20"/>
  <c r="AO1048" i="20"/>
  <c r="AN1048" i="20"/>
  <c r="AM1048" i="20"/>
  <c r="AL1048" i="20"/>
  <c r="AK1048" i="20"/>
  <c r="AH1048" i="20"/>
  <c r="AG1048" i="20"/>
  <c r="AF1048" i="20"/>
  <c r="AE1048" i="20"/>
  <c r="AD1048" i="20"/>
  <c r="AC1048" i="20"/>
  <c r="AB1048" i="20"/>
  <c r="AA1048" i="20"/>
  <c r="Z1048" i="20"/>
  <c r="Y1048" i="20"/>
  <c r="X1048" i="20"/>
  <c r="W1048" i="20"/>
  <c r="V1048" i="20"/>
  <c r="U1048" i="20"/>
  <c r="T1048" i="20"/>
  <c r="S1048" i="20"/>
  <c r="R1048" i="20"/>
  <c r="Q1048" i="20"/>
  <c r="P1048" i="20"/>
  <c r="O1048" i="20"/>
  <c r="N1048" i="20"/>
  <c r="M1048" i="20"/>
  <c r="L1048" i="20"/>
  <c r="K1048" i="20"/>
  <c r="J1048" i="20"/>
  <c r="AR1047" i="20"/>
  <c r="AQ1047" i="20"/>
  <c r="AP1047" i="20"/>
  <c r="AO1047" i="20"/>
  <c r="AN1047" i="20"/>
  <c r="AM1047" i="20"/>
  <c r="AL1047" i="20"/>
  <c r="AK1047" i="20"/>
  <c r="AH1047" i="20"/>
  <c r="AG1047" i="20"/>
  <c r="AF1047" i="20"/>
  <c r="AE1047" i="20"/>
  <c r="AD1047" i="20"/>
  <c r="AC1047" i="20"/>
  <c r="AB1047" i="20"/>
  <c r="AA1047" i="20"/>
  <c r="Z1047" i="20"/>
  <c r="Y1047" i="20"/>
  <c r="X1047" i="20"/>
  <c r="W1047" i="20"/>
  <c r="V1047" i="20"/>
  <c r="U1047" i="20"/>
  <c r="T1047" i="20"/>
  <c r="S1047" i="20"/>
  <c r="R1047" i="20"/>
  <c r="Q1047" i="20"/>
  <c r="P1047" i="20"/>
  <c r="O1047" i="20"/>
  <c r="N1047" i="20"/>
  <c r="M1047" i="20"/>
  <c r="L1047" i="20"/>
  <c r="K1047" i="20"/>
  <c r="J1047" i="20"/>
  <c r="AR1046" i="20"/>
  <c r="AQ1046" i="20"/>
  <c r="AP1046" i="20"/>
  <c r="AO1046" i="20"/>
  <c r="AN1046" i="20"/>
  <c r="AM1046" i="20"/>
  <c r="AL1046" i="20"/>
  <c r="AK1046" i="20"/>
  <c r="AH1046" i="20"/>
  <c r="AG1046" i="20"/>
  <c r="AF1046" i="20"/>
  <c r="AE1046" i="20"/>
  <c r="AD1046" i="20"/>
  <c r="AC1046" i="20"/>
  <c r="AB1046" i="20"/>
  <c r="AA1046" i="20"/>
  <c r="Z1046" i="20"/>
  <c r="Y1046" i="20"/>
  <c r="X1046" i="20"/>
  <c r="W1046" i="20"/>
  <c r="V1046" i="20"/>
  <c r="U1046" i="20"/>
  <c r="T1046" i="20"/>
  <c r="S1046" i="20"/>
  <c r="R1046" i="20"/>
  <c r="Q1046" i="20"/>
  <c r="P1046" i="20"/>
  <c r="O1046" i="20"/>
  <c r="N1046" i="20"/>
  <c r="M1046" i="20"/>
  <c r="L1046" i="20"/>
  <c r="K1046" i="20"/>
  <c r="J1046" i="20"/>
  <c r="AR1045" i="20"/>
  <c r="AQ1045" i="20"/>
  <c r="AP1045" i="20"/>
  <c r="AO1045" i="20"/>
  <c r="AN1045" i="20"/>
  <c r="AM1045" i="20"/>
  <c r="AL1045" i="20"/>
  <c r="AK1045" i="20"/>
  <c r="AH1045" i="20"/>
  <c r="AG1045" i="20"/>
  <c r="AF1045" i="20"/>
  <c r="AE1045" i="20"/>
  <c r="AD1045" i="20"/>
  <c r="AC1045" i="20"/>
  <c r="AB1045" i="20"/>
  <c r="AA1045" i="20"/>
  <c r="Z1045" i="20"/>
  <c r="Y1045" i="20"/>
  <c r="X1045" i="20"/>
  <c r="W1045" i="20"/>
  <c r="V1045" i="20"/>
  <c r="U1045" i="20"/>
  <c r="T1045" i="20"/>
  <c r="S1045" i="20"/>
  <c r="R1045" i="20"/>
  <c r="Q1045" i="20"/>
  <c r="P1045" i="20"/>
  <c r="O1045" i="20"/>
  <c r="N1045" i="20"/>
  <c r="M1045" i="20"/>
  <c r="L1045" i="20"/>
  <c r="K1045" i="20"/>
  <c r="J1045" i="20"/>
  <c r="AR1044" i="20"/>
  <c r="AQ1044" i="20"/>
  <c r="AP1044" i="20"/>
  <c r="AO1044" i="20"/>
  <c r="AN1044" i="20"/>
  <c r="AM1044" i="20"/>
  <c r="AL1044" i="20"/>
  <c r="AK1044" i="20"/>
  <c r="AH1044" i="20"/>
  <c r="AG1044" i="20"/>
  <c r="AF1044" i="20"/>
  <c r="AE1044" i="20"/>
  <c r="AD1044" i="20"/>
  <c r="AC1044" i="20"/>
  <c r="AB1044" i="20"/>
  <c r="AA1044" i="20"/>
  <c r="Z1044" i="20"/>
  <c r="Y1044" i="20"/>
  <c r="X1044" i="20"/>
  <c r="W1044" i="20"/>
  <c r="V1044" i="20"/>
  <c r="U1044" i="20"/>
  <c r="T1044" i="20"/>
  <c r="S1044" i="20"/>
  <c r="R1044" i="20"/>
  <c r="Q1044" i="20"/>
  <c r="P1044" i="20"/>
  <c r="O1044" i="20"/>
  <c r="N1044" i="20"/>
  <c r="M1044" i="20"/>
  <c r="L1044" i="20"/>
  <c r="K1044" i="20"/>
  <c r="J1044" i="20"/>
  <c r="AR1043" i="20"/>
  <c r="AQ1043" i="20"/>
  <c r="AP1043" i="20"/>
  <c r="AO1043" i="20"/>
  <c r="AN1043" i="20"/>
  <c r="AM1043" i="20"/>
  <c r="AL1043" i="20"/>
  <c r="AK1043" i="20"/>
  <c r="AH1043" i="20"/>
  <c r="AG1043" i="20"/>
  <c r="AF1043" i="20"/>
  <c r="AE1043" i="20"/>
  <c r="AD1043" i="20"/>
  <c r="AC1043" i="20"/>
  <c r="AB1043" i="20"/>
  <c r="AA1043" i="20"/>
  <c r="Z1043" i="20"/>
  <c r="Y1043" i="20"/>
  <c r="X1043" i="20"/>
  <c r="W1043" i="20"/>
  <c r="V1043" i="20"/>
  <c r="U1043" i="20"/>
  <c r="T1043" i="20"/>
  <c r="S1043" i="20"/>
  <c r="R1043" i="20"/>
  <c r="Q1043" i="20"/>
  <c r="P1043" i="20"/>
  <c r="O1043" i="20"/>
  <c r="N1043" i="20"/>
  <c r="M1043" i="20"/>
  <c r="L1043" i="20"/>
  <c r="K1043" i="20"/>
  <c r="J1043" i="20"/>
  <c r="AR1042" i="20"/>
  <c r="AQ1042" i="20"/>
  <c r="AP1042" i="20"/>
  <c r="AO1042" i="20"/>
  <c r="AN1042" i="20"/>
  <c r="AM1042" i="20"/>
  <c r="AL1042" i="20"/>
  <c r="AK1042" i="20"/>
  <c r="AH1042" i="20"/>
  <c r="AG1042" i="20"/>
  <c r="AF1042" i="20"/>
  <c r="AE1042" i="20"/>
  <c r="AD1042" i="20"/>
  <c r="AC1042" i="20"/>
  <c r="AB1042" i="20"/>
  <c r="AA1042" i="20"/>
  <c r="Z1042" i="20"/>
  <c r="Y1042" i="20"/>
  <c r="X1042" i="20"/>
  <c r="W1042" i="20"/>
  <c r="V1042" i="20"/>
  <c r="U1042" i="20"/>
  <c r="T1042" i="20"/>
  <c r="S1042" i="20"/>
  <c r="R1042" i="20"/>
  <c r="Q1042" i="20"/>
  <c r="P1042" i="20"/>
  <c r="O1042" i="20"/>
  <c r="N1042" i="20"/>
  <c r="M1042" i="20"/>
  <c r="L1042" i="20"/>
  <c r="K1042" i="20"/>
  <c r="J1042" i="20"/>
  <c r="AR1041" i="20"/>
  <c r="AQ1041" i="20"/>
  <c r="AP1041" i="20"/>
  <c r="AO1041" i="20"/>
  <c r="AN1041" i="20"/>
  <c r="AM1041" i="20"/>
  <c r="AL1041" i="20"/>
  <c r="AK1041" i="20"/>
  <c r="AH1041" i="20"/>
  <c r="AG1041" i="20"/>
  <c r="AF1041" i="20"/>
  <c r="AE1041" i="20"/>
  <c r="AD1041" i="20"/>
  <c r="AC1041" i="20"/>
  <c r="AB1041" i="20"/>
  <c r="AA1041" i="20"/>
  <c r="Z1041" i="20"/>
  <c r="Y1041" i="20"/>
  <c r="X1041" i="20"/>
  <c r="W1041" i="20"/>
  <c r="V1041" i="20"/>
  <c r="U1041" i="20"/>
  <c r="T1041" i="20"/>
  <c r="S1041" i="20"/>
  <c r="R1041" i="20"/>
  <c r="Q1041" i="20"/>
  <c r="P1041" i="20"/>
  <c r="O1041" i="20"/>
  <c r="N1041" i="20"/>
  <c r="M1041" i="20"/>
  <c r="L1041" i="20"/>
  <c r="K1041" i="20"/>
  <c r="J1041" i="20"/>
  <c r="AR1040" i="20"/>
  <c r="AQ1040" i="20"/>
  <c r="AP1040" i="20"/>
  <c r="AO1040" i="20"/>
  <c r="AN1040" i="20"/>
  <c r="AM1040" i="20"/>
  <c r="AL1040" i="20"/>
  <c r="AK1040" i="20"/>
  <c r="AH1040" i="20"/>
  <c r="AG1040" i="20"/>
  <c r="AF1040" i="20"/>
  <c r="AE1040" i="20"/>
  <c r="AD1040" i="20"/>
  <c r="AC1040" i="20"/>
  <c r="AB1040" i="20"/>
  <c r="AA1040" i="20"/>
  <c r="Z1040" i="20"/>
  <c r="Y1040" i="20"/>
  <c r="X1040" i="20"/>
  <c r="W1040" i="20"/>
  <c r="V1040" i="20"/>
  <c r="U1040" i="20"/>
  <c r="T1040" i="20"/>
  <c r="S1040" i="20"/>
  <c r="R1040" i="20"/>
  <c r="Q1040" i="20"/>
  <c r="P1040" i="20"/>
  <c r="O1040" i="20"/>
  <c r="N1040" i="20"/>
  <c r="M1040" i="20"/>
  <c r="L1040" i="20"/>
  <c r="K1040" i="20"/>
  <c r="J1040" i="20"/>
  <c r="AR1039" i="20"/>
  <c r="AQ1039" i="20"/>
  <c r="AP1039" i="20"/>
  <c r="AO1039" i="20"/>
  <c r="AN1039" i="20"/>
  <c r="AM1039" i="20"/>
  <c r="AL1039" i="20"/>
  <c r="AK1039" i="20"/>
  <c r="AH1039" i="20"/>
  <c r="AG1039" i="20"/>
  <c r="AF1039" i="20"/>
  <c r="AE1039" i="20"/>
  <c r="AD1039" i="20"/>
  <c r="AC1039" i="20"/>
  <c r="AB1039" i="20"/>
  <c r="AA1039" i="20"/>
  <c r="Z1039" i="20"/>
  <c r="Y1039" i="20"/>
  <c r="X1039" i="20"/>
  <c r="W1039" i="20"/>
  <c r="V1039" i="20"/>
  <c r="U1039" i="20"/>
  <c r="T1039" i="20"/>
  <c r="S1039" i="20"/>
  <c r="R1039" i="20"/>
  <c r="Q1039" i="20"/>
  <c r="P1039" i="20"/>
  <c r="O1039" i="20"/>
  <c r="N1039" i="20"/>
  <c r="M1039" i="20"/>
  <c r="L1039" i="20"/>
  <c r="K1039" i="20"/>
  <c r="J1039" i="20"/>
  <c r="AR1038" i="20"/>
  <c r="AQ1038" i="20"/>
  <c r="AP1038" i="20"/>
  <c r="AO1038" i="20"/>
  <c r="AN1038" i="20"/>
  <c r="AM1038" i="20"/>
  <c r="AL1038" i="20"/>
  <c r="AK1038" i="20"/>
  <c r="AH1038" i="20"/>
  <c r="AG1038" i="20"/>
  <c r="AF1038" i="20"/>
  <c r="AE1038" i="20"/>
  <c r="AD1038" i="20"/>
  <c r="AC1038" i="20"/>
  <c r="AB1038" i="20"/>
  <c r="AA1038" i="20"/>
  <c r="Z1038" i="20"/>
  <c r="Y1038" i="20"/>
  <c r="X1038" i="20"/>
  <c r="W1038" i="20"/>
  <c r="V1038" i="20"/>
  <c r="U1038" i="20"/>
  <c r="T1038" i="20"/>
  <c r="S1038" i="20"/>
  <c r="R1038" i="20"/>
  <c r="Q1038" i="20"/>
  <c r="P1038" i="20"/>
  <c r="O1038" i="20"/>
  <c r="N1038" i="20"/>
  <c r="M1038" i="20"/>
  <c r="L1038" i="20"/>
  <c r="K1038" i="20"/>
  <c r="J1038" i="20"/>
  <c r="AR1037" i="20"/>
  <c r="AQ1037" i="20"/>
  <c r="AP1037" i="20"/>
  <c r="AO1037" i="20"/>
  <c r="AN1037" i="20"/>
  <c r="AM1037" i="20"/>
  <c r="AL1037" i="20"/>
  <c r="AK1037" i="20"/>
  <c r="AH1037" i="20"/>
  <c r="AG1037" i="20"/>
  <c r="AF1037" i="20"/>
  <c r="AE1037" i="20"/>
  <c r="AD1037" i="20"/>
  <c r="AC1037" i="20"/>
  <c r="AB1037" i="20"/>
  <c r="AA1037" i="20"/>
  <c r="Z1037" i="20"/>
  <c r="Y1037" i="20"/>
  <c r="X1037" i="20"/>
  <c r="W1037" i="20"/>
  <c r="V1037" i="20"/>
  <c r="U1037" i="20"/>
  <c r="T1037" i="20"/>
  <c r="S1037" i="20"/>
  <c r="R1037" i="20"/>
  <c r="Q1037" i="20"/>
  <c r="P1037" i="20"/>
  <c r="O1037" i="20"/>
  <c r="N1037" i="20"/>
  <c r="M1037" i="20"/>
  <c r="L1037" i="20"/>
  <c r="K1037" i="20"/>
  <c r="J1037" i="20"/>
  <c r="AR1036" i="20"/>
  <c r="AQ1036" i="20"/>
  <c r="AP1036" i="20"/>
  <c r="AO1036" i="20"/>
  <c r="AN1036" i="20"/>
  <c r="AM1036" i="20"/>
  <c r="AL1036" i="20"/>
  <c r="AK1036" i="20"/>
  <c r="AH1036" i="20"/>
  <c r="AG1036" i="20"/>
  <c r="AF1036" i="20"/>
  <c r="AE1036" i="20"/>
  <c r="AD1036" i="20"/>
  <c r="AC1036" i="20"/>
  <c r="AB1036" i="20"/>
  <c r="AA1036" i="20"/>
  <c r="Z1036" i="20"/>
  <c r="Y1036" i="20"/>
  <c r="X1036" i="20"/>
  <c r="W1036" i="20"/>
  <c r="V1036" i="20"/>
  <c r="U1036" i="20"/>
  <c r="T1036" i="20"/>
  <c r="S1036" i="20"/>
  <c r="R1036" i="20"/>
  <c r="Q1036" i="20"/>
  <c r="P1036" i="20"/>
  <c r="O1036" i="20"/>
  <c r="N1036" i="20"/>
  <c r="M1036" i="20"/>
  <c r="L1036" i="20"/>
  <c r="K1036" i="20"/>
  <c r="J1036" i="20"/>
  <c r="AR1035" i="20"/>
  <c r="AQ1035" i="20"/>
  <c r="AP1035" i="20"/>
  <c r="AO1035" i="20"/>
  <c r="AN1035" i="20"/>
  <c r="AM1035" i="20"/>
  <c r="AL1035" i="20"/>
  <c r="AK1035" i="20"/>
  <c r="AH1035" i="20"/>
  <c r="AG1035" i="20"/>
  <c r="AF1035" i="20"/>
  <c r="AE1035" i="20"/>
  <c r="AD1035" i="20"/>
  <c r="AC1035" i="20"/>
  <c r="AB1035" i="20"/>
  <c r="AA1035" i="20"/>
  <c r="Z1035" i="20"/>
  <c r="Y1035" i="20"/>
  <c r="X1035" i="20"/>
  <c r="W1035" i="20"/>
  <c r="V1035" i="20"/>
  <c r="U1035" i="20"/>
  <c r="T1035" i="20"/>
  <c r="S1035" i="20"/>
  <c r="R1035" i="20"/>
  <c r="Q1035" i="20"/>
  <c r="P1035" i="20"/>
  <c r="O1035" i="20"/>
  <c r="N1035" i="20"/>
  <c r="M1035" i="20"/>
  <c r="L1035" i="20"/>
  <c r="K1035" i="20"/>
  <c r="J1035" i="20"/>
  <c r="AR1034" i="20"/>
  <c r="AQ1034" i="20"/>
  <c r="AP1034" i="20"/>
  <c r="AO1034" i="20"/>
  <c r="AN1034" i="20"/>
  <c r="AM1034" i="20"/>
  <c r="AL1034" i="20"/>
  <c r="AK1034" i="20"/>
  <c r="AH1034" i="20"/>
  <c r="AG1034" i="20"/>
  <c r="AF1034" i="20"/>
  <c r="AE1034" i="20"/>
  <c r="AD1034" i="20"/>
  <c r="AC1034" i="20"/>
  <c r="AB1034" i="20"/>
  <c r="AA1034" i="20"/>
  <c r="Z1034" i="20"/>
  <c r="Y1034" i="20"/>
  <c r="X1034" i="20"/>
  <c r="W1034" i="20"/>
  <c r="V1034" i="20"/>
  <c r="U1034" i="20"/>
  <c r="T1034" i="20"/>
  <c r="S1034" i="20"/>
  <c r="R1034" i="20"/>
  <c r="Q1034" i="20"/>
  <c r="P1034" i="20"/>
  <c r="O1034" i="20"/>
  <c r="N1034" i="20"/>
  <c r="M1034" i="20"/>
  <c r="L1034" i="20"/>
  <c r="K1034" i="20"/>
  <c r="J1034" i="20"/>
  <c r="AR1033" i="20"/>
  <c r="AQ1033" i="20"/>
  <c r="AP1033" i="20"/>
  <c r="AO1033" i="20"/>
  <c r="AN1033" i="20"/>
  <c r="AM1033" i="20"/>
  <c r="AL1033" i="20"/>
  <c r="AK1033" i="20"/>
  <c r="AH1033" i="20"/>
  <c r="AG1033" i="20"/>
  <c r="AF1033" i="20"/>
  <c r="AE1033" i="20"/>
  <c r="AD1033" i="20"/>
  <c r="AC1033" i="20"/>
  <c r="AB1033" i="20"/>
  <c r="AA1033" i="20"/>
  <c r="Z1033" i="20"/>
  <c r="Y1033" i="20"/>
  <c r="X1033" i="20"/>
  <c r="W1033" i="20"/>
  <c r="V1033" i="20"/>
  <c r="U1033" i="20"/>
  <c r="T1033" i="20"/>
  <c r="S1033" i="20"/>
  <c r="R1033" i="20"/>
  <c r="Q1033" i="20"/>
  <c r="P1033" i="20"/>
  <c r="O1033" i="20"/>
  <c r="N1033" i="20"/>
  <c r="M1033" i="20"/>
  <c r="L1033" i="20"/>
  <c r="K1033" i="20"/>
  <c r="J1033" i="20"/>
  <c r="AR1032" i="20"/>
  <c r="AQ1032" i="20"/>
  <c r="AP1032" i="20"/>
  <c r="AO1032" i="20"/>
  <c r="AN1032" i="20"/>
  <c r="AM1032" i="20"/>
  <c r="AL1032" i="20"/>
  <c r="AK1032" i="20"/>
  <c r="AH1032" i="20"/>
  <c r="AG1032" i="20"/>
  <c r="AF1032" i="20"/>
  <c r="AE1032" i="20"/>
  <c r="AD1032" i="20"/>
  <c r="AC1032" i="20"/>
  <c r="AB1032" i="20"/>
  <c r="AA1032" i="20"/>
  <c r="Z1032" i="20"/>
  <c r="Y1032" i="20"/>
  <c r="X1032" i="20"/>
  <c r="W1032" i="20"/>
  <c r="V1032" i="20"/>
  <c r="U1032" i="20"/>
  <c r="T1032" i="20"/>
  <c r="S1032" i="20"/>
  <c r="R1032" i="20"/>
  <c r="Q1032" i="20"/>
  <c r="P1032" i="20"/>
  <c r="O1032" i="20"/>
  <c r="N1032" i="20"/>
  <c r="M1032" i="20"/>
  <c r="L1032" i="20"/>
  <c r="K1032" i="20"/>
  <c r="J1032" i="20"/>
  <c r="AR1031" i="20"/>
  <c r="AQ1031" i="20"/>
  <c r="AP1031" i="20"/>
  <c r="AO1031" i="20"/>
  <c r="AN1031" i="20"/>
  <c r="AM1031" i="20"/>
  <c r="AL1031" i="20"/>
  <c r="AK1031" i="20"/>
  <c r="AH1031" i="20"/>
  <c r="AG1031" i="20"/>
  <c r="AF1031" i="20"/>
  <c r="AE1031" i="20"/>
  <c r="AD1031" i="20"/>
  <c r="AC1031" i="20"/>
  <c r="AB1031" i="20"/>
  <c r="AA1031" i="20"/>
  <c r="Z1031" i="20"/>
  <c r="Y1031" i="20"/>
  <c r="X1031" i="20"/>
  <c r="W1031" i="20"/>
  <c r="V1031" i="20"/>
  <c r="U1031" i="20"/>
  <c r="T1031" i="20"/>
  <c r="S1031" i="20"/>
  <c r="R1031" i="20"/>
  <c r="Q1031" i="20"/>
  <c r="P1031" i="20"/>
  <c r="O1031" i="20"/>
  <c r="N1031" i="20"/>
  <c r="M1031" i="20"/>
  <c r="L1031" i="20"/>
  <c r="K1031" i="20"/>
  <c r="J1031" i="20"/>
  <c r="AR1030" i="20"/>
  <c r="AQ1030" i="20"/>
  <c r="AP1030" i="20"/>
  <c r="AO1030" i="20"/>
  <c r="AN1030" i="20"/>
  <c r="AM1030" i="20"/>
  <c r="AL1030" i="20"/>
  <c r="AK1030" i="20"/>
  <c r="AH1030" i="20"/>
  <c r="AG1030" i="20"/>
  <c r="AF1030" i="20"/>
  <c r="AE1030" i="20"/>
  <c r="AD1030" i="20"/>
  <c r="AC1030" i="20"/>
  <c r="AB1030" i="20"/>
  <c r="AA1030" i="20"/>
  <c r="Z1030" i="20"/>
  <c r="Y1030" i="20"/>
  <c r="X1030" i="20"/>
  <c r="W1030" i="20"/>
  <c r="V1030" i="20"/>
  <c r="U1030" i="20"/>
  <c r="T1030" i="20"/>
  <c r="S1030" i="20"/>
  <c r="R1030" i="20"/>
  <c r="Q1030" i="20"/>
  <c r="P1030" i="20"/>
  <c r="O1030" i="20"/>
  <c r="N1030" i="20"/>
  <c r="M1030" i="20"/>
  <c r="L1030" i="20"/>
  <c r="K1030" i="20"/>
  <c r="J1030" i="20"/>
  <c r="AR1029" i="20"/>
  <c r="AQ1029" i="20"/>
  <c r="AP1029" i="20"/>
  <c r="AO1029" i="20"/>
  <c r="AN1029" i="20"/>
  <c r="AM1029" i="20"/>
  <c r="AL1029" i="20"/>
  <c r="AK1029" i="20"/>
  <c r="AH1029" i="20"/>
  <c r="AG1029" i="20"/>
  <c r="AF1029" i="20"/>
  <c r="AE1029" i="20"/>
  <c r="AD1029" i="20"/>
  <c r="AC1029" i="20"/>
  <c r="AB1029" i="20"/>
  <c r="AA1029" i="20"/>
  <c r="Z1029" i="20"/>
  <c r="Y1029" i="20"/>
  <c r="X1029" i="20"/>
  <c r="W1029" i="20"/>
  <c r="V1029" i="20"/>
  <c r="U1029" i="20"/>
  <c r="T1029" i="20"/>
  <c r="S1029" i="20"/>
  <c r="R1029" i="20"/>
  <c r="Q1029" i="20"/>
  <c r="P1029" i="20"/>
  <c r="O1029" i="20"/>
  <c r="N1029" i="20"/>
  <c r="M1029" i="20"/>
  <c r="L1029" i="20"/>
  <c r="K1029" i="20"/>
  <c r="J1029" i="20"/>
  <c r="AR1028" i="20"/>
  <c r="AQ1028" i="20"/>
  <c r="AP1028" i="20"/>
  <c r="AO1028" i="20"/>
  <c r="AN1028" i="20"/>
  <c r="AM1028" i="20"/>
  <c r="AL1028" i="20"/>
  <c r="AK1028" i="20"/>
  <c r="AH1028" i="20"/>
  <c r="AG1028" i="20"/>
  <c r="AF1028" i="20"/>
  <c r="AE1028" i="20"/>
  <c r="AD1028" i="20"/>
  <c r="AC1028" i="20"/>
  <c r="AB1028" i="20"/>
  <c r="AA1028" i="20"/>
  <c r="Z1028" i="20"/>
  <c r="Y1028" i="20"/>
  <c r="X1028" i="20"/>
  <c r="W1028" i="20"/>
  <c r="V1028" i="20"/>
  <c r="U1028" i="20"/>
  <c r="T1028" i="20"/>
  <c r="S1028" i="20"/>
  <c r="R1028" i="20"/>
  <c r="Q1028" i="20"/>
  <c r="P1028" i="20"/>
  <c r="O1028" i="20"/>
  <c r="N1028" i="20"/>
  <c r="M1028" i="20"/>
  <c r="L1028" i="20"/>
  <c r="K1028" i="20"/>
  <c r="J1028" i="20"/>
  <c r="AR1027" i="20"/>
  <c r="AQ1027" i="20"/>
  <c r="AP1027" i="20"/>
  <c r="AO1027" i="20"/>
  <c r="AN1027" i="20"/>
  <c r="AM1027" i="20"/>
  <c r="AL1027" i="20"/>
  <c r="AK1027" i="20"/>
  <c r="AH1027" i="20"/>
  <c r="AG1027" i="20"/>
  <c r="AF1027" i="20"/>
  <c r="AE1027" i="20"/>
  <c r="AD1027" i="20"/>
  <c r="AC1027" i="20"/>
  <c r="AB1027" i="20"/>
  <c r="AA1027" i="20"/>
  <c r="Z1027" i="20"/>
  <c r="Y1027" i="20"/>
  <c r="X1027" i="20"/>
  <c r="W1027" i="20"/>
  <c r="V1027" i="20"/>
  <c r="U1027" i="20"/>
  <c r="T1027" i="20"/>
  <c r="S1027" i="20"/>
  <c r="R1027" i="20"/>
  <c r="Q1027" i="20"/>
  <c r="P1027" i="20"/>
  <c r="O1027" i="20"/>
  <c r="N1027" i="20"/>
  <c r="M1027" i="20"/>
  <c r="L1027" i="20"/>
  <c r="K1027" i="20"/>
  <c r="J1027" i="20"/>
  <c r="AR1026" i="20"/>
  <c r="AQ1026" i="20"/>
  <c r="AP1026" i="20"/>
  <c r="AO1026" i="20"/>
  <c r="AN1026" i="20"/>
  <c r="AM1026" i="20"/>
  <c r="AL1026" i="20"/>
  <c r="AK1026" i="20"/>
  <c r="AH1026" i="20"/>
  <c r="AG1026" i="20"/>
  <c r="AF1026" i="20"/>
  <c r="AE1026" i="20"/>
  <c r="AD1026" i="20"/>
  <c r="AC1026" i="20"/>
  <c r="AB1026" i="20"/>
  <c r="AA1026" i="20"/>
  <c r="Z1026" i="20"/>
  <c r="Y1026" i="20"/>
  <c r="X1026" i="20"/>
  <c r="W1026" i="20"/>
  <c r="V1026" i="20"/>
  <c r="U1026" i="20"/>
  <c r="T1026" i="20"/>
  <c r="S1026" i="20"/>
  <c r="R1026" i="20"/>
  <c r="Q1026" i="20"/>
  <c r="P1026" i="20"/>
  <c r="O1026" i="20"/>
  <c r="N1026" i="20"/>
  <c r="M1026" i="20"/>
  <c r="L1026" i="20"/>
  <c r="K1026" i="20"/>
  <c r="J1026" i="20"/>
  <c r="AR1025" i="20"/>
  <c r="AQ1025" i="20"/>
  <c r="AP1025" i="20"/>
  <c r="AO1025" i="20"/>
  <c r="AN1025" i="20"/>
  <c r="AM1025" i="20"/>
  <c r="AL1025" i="20"/>
  <c r="AK1025" i="20"/>
  <c r="AH1025" i="20"/>
  <c r="AG1025" i="20"/>
  <c r="AF1025" i="20"/>
  <c r="AE1025" i="20"/>
  <c r="AD1025" i="20"/>
  <c r="AC1025" i="20"/>
  <c r="AB1025" i="20"/>
  <c r="AA1025" i="20"/>
  <c r="Z1025" i="20"/>
  <c r="Y1025" i="20"/>
  <c r="X1025" i="20"/>
  <c r="W1025" i="20"/>
  <c r="V1025" i="20"/>
  <c r="U1025" i="20"/>
  <c r="T1025" i="20"/>
  <c r="S1025" i="20"/>
  <c r="R1025" i="20"/>
  <c r="Q1025" i="20"/>
  <c r="P1025" i="20"/>
  <c r="O1025" i="20"/>
  <c r="N1025" i="20"/>
  <c r="M1025" i="20"/>
  <c r="L1025" i="20"/>
  <c r="K1025" i="20"/>
  <c r="J1025" i="20"/>
  <c r="AR1024" i="20"/>
  <c r="AQ1024" i="20"/>
  <c r="AP1024" i="20"/>
  <c r="AO1024" i="20"/>
  <c r="AN1024" i="20"/>
  <c r="AM1024" i="20"/>
  <c r="AL1024" i="20"/>
  <c r="AK1024" i="20"/>
  <c r="AH1024" i="20"/>
  <c r="AG1024" i="20"/>
  <c r="AF1024" i="20"/>
  <c r="AE1024" i="20"/>
  <c r="AD1024" i="20"/>
  <c r="AC1024" i="20"/>
  <c r="AB1024" i="20"/>
  <c r="AA1024" i="20"/>
  <c r="Z1024" i="20"/>
  <c r="Y1024" i="20"/>
  <c r="X1024" i="20"/>
  <c r="W1024" i="20"/>
  <c r="V1024" i="20"/>
  <c r="U1024" i="20"/>
  <c r="T1024" i="20"/>
  <c r="S1024" i="20"/>
  <c r="R1024" i="20"/>
  <c r="Q1024" i="20"/>
  <c r="P1024" i="20"/>
  <c r="O1024" i="20"/>
  <c r="N1024" i="20"/>
  <c r="M1024" i="20"/>
  <c r="L1024" i="20"/>
  <c r="K1024" i="20"/>
  <c r="J1024" i="20"/>
  <c r="AR1023" i="20"/>
  <c r="AQ1023" i="20"/>
  <c r="AP1023" i="20"/>
  <c r="AO1023" i="20"/>
  <c r="AN1023" i="20"/>
  <c r="AM1023" i="20"/>
  <c r="AL1023" i="20"/>
  <c r="AK1023" i="20"/>
  <c r="AH1023" i="20"/>
  <c r="AG1023" i="20"/>
  <c r="AF1023" i="20"/>
  <c r="AE1023" i="20"/>
  <c r="AD1023" i="20"/>
  <c r="AC1023" i="20"/>
  <c r="AB1023" i="20"/>
  <c r="AA1023" i="20"/>
  <c r="Z1023" i="20"/>
  <c r="Y1023" i="20"/>
  <c r="X1023" i="20"/>
  <c r="W1023" i="20"/>
  <c r="V1023" i="20"/>
  <c r="U1023" i="20"/>
  <c r="T1023" i="20"/>
  <c r="S1023" i="20"/>
  <c r="R1023" i="20"/>
  <c r="Q1023" i="20"/>
  <c r="P1023" i="20"/>
  <c r="O1023" i="20"/>
  <c r="N1023" i="20"/>
  <c r="M1023" i="20"/>
  <c r="L1023" i="20"/>
  <c r="K1023" i="20"/>
  <c r="J1023" i="20"/>
  <c r="AR1022" i="20"/>
  <c r="AQ1022" i="20"/>
  <c r="AP1022" i="20"/>
  <c r="AO1022" i="20"/>
  <c r="AN1022" i="20"/>
  <c r="AM1022" i="20"/>
  <c r="AL1022" i="20"/>
  <c r="AK1022" i="20"/>
  <c r="AH1022" i="20"/>
  <c r="AG1022" i="20"/>
  <c r="AF1022" i="20"/>
  <c r="AE1022" i="20"/>
  <c r="AD1022" i="20"/>
  <c r="AC1022" i="20"/>
  <c r="AB1022" i="20"/>
  <c r="AA1022" i="20"/>
  <c r="Z1022" i="20"/>
  <c r="Y1022" i="20"/>
  <c r="X1022" i="20"/>
  <c r="W1022" i="20"/>
  <c r="V1022" i="20"/>
  <c r="U1022" i="20"/>
  <c r="T1022" i="20"/>
  <c r="S1022" i="20"/>
  <c r="R1022" i="20"/>
  <c r="Q1022" i="20"/>
  <c r="P1022" i="20"/>
  <c r="O1022" i="20"/>
  <c r="N1022" i="20"/>
  <c r="M1022" i="20"/>
  <c r="L1022" i="20"/>
  <c r="K1022" i="20"/>
  <c r="J1022" i="20"/>
  <c r="AR1021" i="20"/>
  <c r="AQ1021" i="20"/>
  <c r="AP1021" i="20"/>
  <c r="AO1021" i="20"/>
  <c r="AN1021" i="20"/>
  <c r="AM1021" i="20"/>
  <c r="AL1021" i="20"/>
  <c r="AK1021" i="20"/>
  <c r="AH1021" i="20"/>
  <c r="AG1021" i="20"/>
  <c r="AF1021" i="20"/>
  <c r="AE1021" i="20"/>
  <c r="AD1021" i="20"/>
  <c r="AC1021" i="20"/>
  <c r="AB1021" i="20"/>
  <c r="AA1021" i="20"/>
  <c r="Z1021" i="20"/>
  <c r="Y1021" i="20"/>
  <c r="X1021" i="20"/>
  <c r="W1021" i="20"/>
  <c r="V1021" i="20"/>
  <c r="U1021" i="20"/>
  <c r="T1021" i="20"/>
  <c r="S1021" i="20"/>
  <c r="R1021" i="20"/>
  <c r="Q1021" i="20"/>
  <c r="P1021" i="20"/>
  <c r="O1021" i="20"/>
  <c r="N1021" i="20"/>
  <c r="M1021" i="20"/>
  <c r="L1021" i="20"/>
  <c r="K1021" i="20"/>
  <c r="J1021" i="20"/>
  <c r="AR1020" i="20"/>
  <c r="AQ1020" i="20"/>
  <c r="AP1020" i="20"/>
  <c r="AO1020" i="20"/>
  <c r="AN1020" i="20"/>
  <c r="AM1020" i="20"/>
  <c r="AL1020" i="20"/>
  <c r="AK1020" i="20"/>
  <c r="AH1020" i="20"/>
  <c r="AG1020" i="20"/>
  <c r="AF1020" i="20"/>
  <c r="AE1020" i="20"/>
  <c r="AD1020" i="20"/>
  <c r="AC1020" i="20"/>
  <c r="AB1020" i="20"/>
  <c r="AA1020" i="20"/>
  <c r="Z1020" i="20"/>
  <c r="Y1020" i="20"/>
  <c r="X1020" i="20"/>
  <c r="W1020" i="20"/>
  <c r="V1020" i="20"/>
  <c r="U1020" i="20"/>
  <c r="T1020" i="20"/>
  <c r="S1020" i="20"/>
  <c r="R1020" i="20"/>
  <c r="Q1020" i="20"/>
  <c r="P1020" i="20"/>
  <c r="O1020" i="20"/>
  <c r="N1020" i="20"/>
  <c r="M1020" i="20"/>
  <c r="L1020" i="20"/>
  <c r="K1020" i="20"/>
  <c r="J1020" i="20"/>
  <c r="AR1019" i="20"/>
  <c r="AQ1019" i="20"/>
  <c r="AP1019" i="20"/>
  <c r="AO1019" i="20"/>
  <c r="AN1019" i="20"/>
  <c r="AM1019" i="20"/>
  <c r="AL1019" i="20"/>
  <c r="AK1019" i="20"/>
  <c r="AH1019" i="20"/>
  <c r="AG1019" i="20"/>
  <c r="AF1019" i="20"/>
  <c r="AE1019" i="20"/>
  <c r="AD1019" i="20"/>
  <c r="AC1019" i="20"/>
  <c r="AB1019" i="20"/>
  <c r="AA1019" i="20"/>
  <c r="Z1019" i="20"/>
  <c r="Y1019" i="20"/>
  <c r="X1019" i="20"/>
  <c r="W1019" i="20"/>
  <c r="V1019" i="20"/>
  <c r="U1019" i="20"/>
  <c r="T1019" i="20"/>
  <c r="S1019" i="20"/>
  <c r="R1019" i="20"/>
  <c r="Q1019" i="20"/>
  <c r="P1019" i="20"/>
  <c r="O1019" i="20"/>
  <c r="N1019" i="20"/>
  <c r="M1019" i="20"/>
  <c r="L1019" i="20"/>
  <c r="K1019" i="20"/>
  <c r="J1019" i="20"/>
  <c r="AR1018" i="20"/>
  <c r="AQ1018" i="20"/>
  <c r="AP1018" i="20"/>
  <c r="AO1018" i="20"/>
  <c r="AN1018" i="20"/>
  <c r="AM1018" i="20"/>
  <c r="AL1018" i="20"/>
  <c r="AK1018" i="20"/>
  <c r="AH1018" i="20"/>
  <c r="AG1018" i="20"/>
  <c r="AF1018" i="20"/>
  <c r="AE1018" i="20"/>
  <c r="AD1018" i="20"/>
  <c r="AC1018" i="20"/>
  <c r="AB1018" i="20"/>
  <c r="AA1018" i="20"/>
  <c r="Z1018" i="20"/>
  <c r="Y1018" i="20"/>
  <c r="X1018" i="20"/>
  <c r="W1018" i="20"/>
  <c r="V1018" i="20"/>
  <c r="U1018" i="20"/>
  <c r="T1018" i="20"/>
  <c r="S1018" i="20"/>
  <c r="R1018" i="20"/>
  <c r="Q1018" i="20"/>
  <c r="P1018" i="20"/>
  <c r="O1018" i="20"/>
  <c r="N1018" i="20"/>
  <c r="M1018" i="20"/>
  <c r="L1018" i="20"/>
  <c r="K1018" i="20"/>
  <c r="J1018" i="20"/>
  <c r="AR1017" i="20"/>
  <c r="AQ1017" i="20"/>
  <c r="AP1017" i="20"/>
  <c r="AO1017" i="20"/>
  <c r="AN1017" i="20"/>
  <c r="AM1017" i="20"/>
  <c r="AL1017" i="20"/>
  <c r="AK1017" i="20"/>
  <c r="AH1017" i="20"/>
  <c r="AG1017" i="20"/>
  <c r="AF1017" i="20"/>
  <c r="AE1017" i="20"/>
  <c r="AD1017" i="20"/>
  <c r="AC1017" i="20"/>
  <c r="AB1017" i="20"/>
  <c r="AA1017" i="20"/>
  <c r="Z1017" i="20"/>
  <c r="Y1017" i="20"/>
  <c r="X1017" i="20"/>
  <c r="W1017" i="20"/>
  <c r="V1017" i="20"/>
  <c r="U1017" i="20"/>
  <c r="T1017" i="20"/>
  <c r="S1017" i="20"/>
  <c r="R1017" i="20"/>
  <c r="Q1017" i="20"/>
  <c r="P1017" i="20"/>
  <c r="O1017" i="20"/>
  <c r="N1017" i="20"/>
  <c r="M1017" i="20"/>
  <c r="L1017" i="20"/>
  <c r="K1017" i="20"/>
  <c r="J1017" i="20"/>
  <c r="AR1016" i="20"/>
  <c r="AQ1016" i="20"/>
  <c r="AP1016" i="20"/>
  <c r="AO1016" i="20"/>
  <c r="AN1016" i="20"/>
  <c r="AM1016" i="20"/>
  <c r="AL1016" i="20"/>
  <c r="AK1016" i="20"/>
  <c r="AH1016" i="20"/>
  <c r="AG1016" i="20"/>
  <c r="AF1016" i="20"/>
  <c r="AE1016" i="20"/>
  <c r="AD1016" i="20"/>
  <c r="AC1016" i="20"/>
  <c r="AB1016" i="20"/>
  <c r="AA1016" i="20"/>
  <c r="Z1016" i="20"/>
  <c r="Y1016" i="20"/>
  <c r="X1016" i="20"/>
  <c r="W1016" i="20"/>
  <c r="V1016" i="20"/>
  <c r="U1016" i="20"/>
  <c r="T1016" i="20"/>
  <c r="S1016" i="20"/>
  <c r="R1016" i="20"/>
  <c r="Q1016" i="20"/>
  <c r="P1016" i="20"/>
  <c r="O1016" i="20"/>
  <c r="N1016" i="20"/>
  <c r="M1016" i="20"/>
  <c r="L1016" i="20"/>
  <c r="K1016" i="20"/>
  <c r="J1016" i="20"/>
  <c r="AR1015" i="20"/>
  <c r="AQ1015" i="20"/>
  <c r="AP1015" i="20"/>
  <c r="AO1015" i="20"/>
  <c r="AN1015" i="20"/>
  <c r="AM1015" i="20"/>
  <c r="AL1015" i="20"/>
  <c r="AK1015" i="20"/>
  <c r="AH1015" i="20"/>
  <c r="AG1015" i="20"/>
  <c r="AF1015" i="20"/>
  <c r="AE1015" i="20"/>
  <c r="AD1015" i="20"/>
  <c r="AC1015" i="20"/>
  <c r="AB1015" i="20"/>
  <c r="AA1015" i="20"/>
  <c r="Z1015" i="20"/>
  <c r="Y1015" i="20"/>
  <c r="X1015" i="20"/>
  <c r="W1015" i="20"/>
  <c r="V1015" i="20"/>
  <c r="U1015" i="20"/>
  <c r="T1015" i="20"/>
  <c r="S1015" i="20"/>
  <c r="R1015" i="20"/>
  <c r="Q1015" i="20"/>
  <c r="P1015" i="20"/>
  <c r="O1015" i="20"/>
  <c r="N1015" i="20"/>
  <c r="M1015" i="20"/>
  <c r="L1015" i="20"/>
  <c r="K1015" i="20"/>
  <c r="J1015" i="20"/>
  <c r="AR1014" i="20"/>
  <c r="AQ1014" i="20"/>
  <c r="AP1014" i="20"/>
  <c r="AO1014" i="20"/>
  <c r="AN1014" i="20"/>
  <c r="AM1014" i="20"/>
  <c r="AL1014" i="20"/>
  <c r="AK1014" i="20"/>
  <c r="AH1014" i="20"/>
  <c r="AG1014" i="20"/>
  <c r="AF1014" i="20"/>
  <c r="AE1014" i="20"/>
  <c r="AD1014" i="20"/>
  <c r="AC1014" i="20"/>
  <c r="AB1014" i="20"/>
  <c r="AA1014" i="20"/>
  <c r="Z1014" i="20"/>
  <c r="Y1014" i="20"/>
  <c r="X1014" i="20"/>
  <c r="W1014" i="20"/>
  <c r="V1014" i="20"/>
  <c r="U1014" i="20"/>
  <c r="T1014" i="20"/>
  <c r="S1014" i="20"/>
  <c r="R1014" i="20"/>
  <c r="Q1014" i="20"/>
  <c r="P1014" i="20"/>
  <c r="O1014" i="20"/>
  <c r="N1014" i="20"/>
  <c r="M1014" i="20"/>
  <c r="L1014" i="20"/>
  <c r="K1014" i="20"/>
  <c r="J1014" i="20"/>
  <c r="AR1013" i="20"/>
  <c r="AQ1013" i="20"/>
  <c r="AP1013" i="20"/>
  <c r="AO1013" i="20"/>
  <c r="AN1013" i="20"/>
  <c r="AM1013" i="20"/>
  <c r="AL1013" i="20"/>
  <c r="AK1013" i="20"/>
  <c r="AH1013" i="20"/>
  <c r="AG1013" i="20"/>
  <c r="AF1013" i="20"/>
  <c r="AE1013" i="20"/>
  <c r="AD1013" i="20"/>
  <c r="AC1013" i="20"/>
  <c r="AB1013" i="20"/>
  <c r="AA1013" i="20"/>
  <c r="Z1013" i="20"/>
  <c r="Y1013" i="20"/>
  <c r="X1013" i="20"/>
  <c r="W1013" i="20"/>
  <c r="V1013" i="20"/>
  <c r="U1013" i="20"/>
  <c r="T1013" i="20"/>
  <c r="S1013" i="20"/>
  <c r="R1013" i="20"/>
  <c r="Q1013" i="20"/>
  <c r="P1013" i="20"/>
  <c r="O1013" i="20"/>
  <c r="N1013" i="20"/>
  <c r="M1013" i="20"/>
  <c r="L1013" i="20"/>
  <c r="K1013" i="20"/>
  <c r="J1013" i="20"/>
  <c r="AR1012" i="20"/>
  <c r="AQ1012" i="20"/>
  <c r="AP1012" i="20"/>
  <c r="AO1012" i="20"/>
  <c r="AN1012" i="20"/>
  <c r="AM1012" i="20"/>
  <c r="AL1012" i="20"/>
  <c r="AK1012" i="20"/>
  <c r="AH1012" i="20"/>
  <c r="AG1012" i="20"/>
  <c r="AF1012" i="20"/>
  <c r="AE1012" i="20"/>
  <c r="AD1012" i="20"/>
  <c r="AC1012" i="20"/>
  <c r="AB1012" i="20"/>
  <c r="AA1012" i="20"/>
  <c r="Z1012" i="20"/>
  <c r="Y1012" i="20"/>
  <c r="X1012" i="20"/>
  <c r="W1012" i="20"/>
  <c r="V1012" i="20"/>
  <c r="U1012" i="20"/>
  <c r="T1012" i="20"/>
  <c r="S1012" i="20"/>
  <c r="R1012" i="20"/>
  <c r="Q1012" i="20"/>
  <c r="P1012" i="20"/>
  <c r="O1012" i="20"/>
  <c r="N1012" i="20"/>
  <c r="M1012" i="20"/>
  <c r="L1012" i="20"/>
  <c r="K1012" i="20"/>
  <c r="J1012" i="20"/>
  <c r="AR1011" i="20"/>
  <c r="AQ1011" i="20"/>
  <c r="AP1011" i="20"/>
  <c r="AO1011" i="20"/>
  <c r="AN1011" i="20"/>
  <c r="AM1011" i="20"/>
  <c r="AL1011" i="20"/>
  <c r="AK1011" i="20"/>
  <c r="AH1011" i="20"/>
  <c r="AG1011" i="20"/>
  <c r="AF1011" i="20"/>
  <c r="AE1011" i="20"/>
  <c r="AD1011" i="20"/>
  <c r="AC1011" i="20"/>
  <c r="AB1011" i="20"/>
  <c r="AA1011" i="20"/>
  <c r="Z1011" i="20"/>
  <c r="Y1011" i="20"/>
  <c r="X1011" i="20"/>
  <c r="W1011" i="20"/>
  <c r="V1011" i="20"/>
  <c r="U1011" i="20"/>
  <c r="T1011" i="20"/>
  <c r="S1011" i="20"/>
  <c r="R1011" i="20"/>
  <c r="Q1011" i="20"/>
  <c r="P1011" i="20"/>
  <c r="O1011" i="20"/>
  <c r="N1011" i="20"/>
  <c r="M1011" i="20"/>
  <c r="L1011" i="20"/>
  <c r="K1011" i="20"/>
  <c r="J1011" i="20"/>
  <c r="AR1010" i="20"/>
  <c r="AQ1010" i="20"/>
  <c r="AP1010" i="20"/>
  <c r="AO1010" i="20"/>
  <c r="AN1010" i="20"/>
  <c r="AM1010" i="20"/>
  <c r="AL1010" i="20"/>
  <c r="AK1010" i="20"/>
  <c r="AH1010" i="20"/>
  <c r="AG1010" i="20"/>
  <c r="AF1010" i="20"/>
  <c r="AE1010" i="20"/>
  <c r="AD1010" i="20"/>
  <c r="AC1010" i="20"/>
  <c r="AB1010" i="20"/>
  <c r="AA1010" i="20"/>
  <c r="Z1010" i="20"/>
  <c r="Y1010" i="20"/>
  <c r="X1010" i="20"/>
  <c r="W1010" i="20"/>
  <c r="V1010" i="20"/>
  <c r="U1010" i="20"/>
  <c r="T1010" i="20"/>
  <c r="S1010" i="20"/>
  <c r="R1010" i="20"/>
  <c r="Q1010" i="20"/>
  <c r="P1010" i="20"/>
  <c r="O1010" i="20"/>
  <c r="N1010" i="20"/>
  <c r="M1010" i="20"/>
  <c r="L1010" i="20"/>
  <c r="K1010" i="20"/>
  <c r="J1010" i="20"/>
  <c r="AR1009" i="20"/>
  <c r="AQ1009" i="20"/>
  <c r="AP1009" i="20"/>
  <c r="AO1009" i="20"/>
  <c r="AN1009" i="20"/>
  <c r="AM1009" i="20"/>
  <c r="AL1009" i="20"/>
  <c r="AK1009" i="20"/>
  <c r="AH1009" i="20"/>
  <c r="AG1009" i="20"/>
  <c r="AF1009" i="20"/>
  <c r="AE1009" i="20"/>
  <c r="AD1009" i="20"/>
  <c r="AC1009" i="20"/>
  <c r="AB1009" i="20"/>
  <c r="AA1009" i="20"/>
  <c r="Z1009" i="20"/>
  <c r="Y1009" i="20"/>
  <c r="X1009" i="20"/>
  <c r="W1009" i="20"/>
  <c r="V1009" i="20"/>
  <c r="U1009" i="20"/>
  <c r="T1009" i="20"/>
  <c r="S1009" i="20"/>
  <c r="R1009" i="20"/>
  <c r="Q1009" i="20"/>
  <c r="P1009" i="20"/>
  <c r="O1009" i="20"/>
  <c r="N1009" i="20"/>
  <c r="M1009" i="20"/>
  <c r="L1009" i="20"/>
  <c r="K1009" i="20"/>
  <c r="J1009" i="20"/>
  <c r="AR1008" i="20"/>
  <c r="AQ1008" i="20"/>
  <c r="AP1008" i="20"/>
  <c r="AO1008" i="20"/>
  <c r="AN1008" i="20"/>
  <c r="AM1008" i="20"/>
  <c r="AL1008" i="20"/>
  <c r="AK1008" i="20"/>
  <c r="AH1008" i="20"/>
  <c r="AG1008" i="20"/>
  <c r="AF1008" i="20"/>
  <c r="AE1008" i="20"/>
  <c r="AD1008" i="20"/>
  <c r="AC1008" i="20"/>
  <c r="AB1008" i="20"/>
  <c r="AA1008" i="20"/>
  <c r="Z1008" i="20"/>
  <c r="Y1008" i="20"/>
  <c r="X1008" i="20"/>
  <c r="W1008" i="20"/>
  <c r="V1008" i="20"/>
  <c r="U1008" i="20"/>
  <c r="T1008" i="20"/>
  <c r="S1008" i="20"/>
  <c r="R1008" i="20"/>
  <c r="Q1008" i="20"/>
  <c r="P1008" i="20"/>
  <c r="O1008" i="20"/>
  <c r="N1008" i="20"/>
  <c r="M1008" i="20"/>
  <c r="L1008" i="20"/>
  <c r="K1008" i="20"/>
  <c r="J1008" i="20"/>
  <c r="AR1007" i="20"/>
  <c r="AQ1007" i="20"/>
  <c r="AP1007" i="20"/>
  <c r="AO1007" i="20"/>
  <c r="AN1007" i="20"/>
  <c r="AM1007" i="20"/>
  <c r="AL1007" i="20"/>
  <c r="AK1007" i="20"/>
  <c r="AH1007" i="20"/>
  <c r="AG1007" i="20"/>
  <c r="AF1007" i="20"/>
  <c r="AE1007" i="20"/>
  <c r="AD1007" i="20"/>
  <c r="AC1007" i="20"/>
  <c r="AB1007" i="20"/>
  <c r="AA1007" i="20"/>
  <c r="Z1007" i="20"/>
  <c r="Y1007" i="20"/>
  <c r="X1007" i="20"/>
  <c r="W1007" i="20"/>
  <c r="V1007" i="20"/>
  <c r="U1007" i="20"/>
  <c r="T1007" i="20"/>
  <c r="S1007" i="20"/>
  <c r="R1007" i="20"/>
  <c r="Q1007" i="20"/>
  <c r="P1007" i="20"/>
  <c r="O1007" i="20"/>
  <c r="N1007" i="20"/>
  <c r="M1007" i="20"/>
  <c r="L1007" i="20"/>
  <c r="K1007" i="20"/>
  <c r="J1007" i="20"/>
  <c r="AR1006" i="20"/>
  <c r="AQ1006" i="20"/>
  <c r="AP1006" i="20"/>
  <c r="AO1006" i="20"/>
  <c r="AN1006" i="20"/>
  <c r="AM1006" i="20"/>
  <c r="AL1006" i="20"/>
  <c r="AK1006" i="20"/>
  <c r="AH1006" i="20"/>
  <c r="AG1006" i="20"/>
  <c r="AF1006" i="20"/>
  <c r="AE1006" i="20"/>
  <c r="AD1006" i="20"/>
  <c r="AC1006" i="20"/>
  <c r="AB1006" i="20"/>
  <c r="AA1006" i="20"/>
  <c r="Z1006" i="20"/>
  <c r="Y1006" i="20"/>
  <c r="X1006" i="20"/>
  <c r="W1006" i="20"/>
  <c r="V1006" i="20"/>
  <c r="U1006" i="20"/>
  <c r="T1006" i="20"/>
  <c r="S1006" i="20"/>
  <c r="R1006" i="20"/>
  <c r="Q1006" i="20"/>
  <c r="P1006" i="20"/>
  <c r="O1006" i="20"/>
  <c r="N1006" i="20"/>
  <c r="M1006" i="20"/>
  <c r="L1006" i="20"/>
  <c r="K1006" i="20"/>
  <c r="J1006" i="20"/>
  <c r="AR1005" i="20"/>
  <c r="AQ1005" i="20"/>
  <c r="AP1005" i="20"/>
  <c r="AO1005" i="20"/>
  <c r="AN1005" i="20"/>
  <c r="AM1005" i="20"/>
  <c r="AL1005" i="20"/>
  <c r="AK1005" i="20"/>
  <c r="AH1005" i="20"/>
  <c r="AG1005" i="20"/>
  <c r="AF1005" i="20"/>
  <c r="AE1005" i="20"/>
  <c r="AD1005" i="20"/>
  <c r="AC1005" i="20"/>
  <c r="AB1005" i="20"/>
  <c r="AA1005" i="20"/>
  <c r="Z1005" i="20"/>
  <c r="Y1005" i="20"/>
  <c r="X1005" i="20"/>
  <c r="W1005" i="20"/>
  <c r="V1005" i="20"/>
  <c r="U1005" i="20"/>
  <c r="T1005" i="20"/>
  <c r="S1005" i="20"/>
  <c r="R1005" i="20"/>
  <c r="Q1005" i="20"/>
  <c r="P1005" i="20"/>
  <c r="O1005" i="20"/>
  <c r="N1005" i="20"/>
  <c r="M1005" i="20"/>
  <c r="L1005" i="20"/>
  <c r="K1005" i="20"/>
  <c r="J1005" i="20"/>
  <c r="AR1004" i="20"/>
  <c r="AQ1004" i="20"/>
  <c r="AP1004" i="20"/>
  <c r="AO1004" i="20"/>
  <c r="AN1004" i="20"/>
  <c r="AM1004" i="20"/>
  <c r="AL1004" i="20"/>
  <c r="AK1004" i="20"/>
  <c r="AH1004" i="20"/>
  <c r="AG1004" i="20"/>
  <c r="AF1004" i="20"/>
  <c r="AE1004" i="20"/>
  <c r="AD1004" i="20"/>
  <c r="AC1004" i="20"/>
  <c r="AB1004" i="20"/>
  <c r="AA1004" i="20"/>
  <c r="Z1004" i="20"/>
  <c r="Y1004" i="20"/>
  <c r="X1004" i="20"/>
  <c r="W1004" i="20"/>
  <c r="V1004" i="20"/>
  <c r="U1004" i="20"/>
  <c r="T1004" i="20"/>
  <c r="S1004" i="20"/>
  <c r="R1004" i="20"/>
  <c r="Q1004" i="20"/>
  <c r="P1004" i="20"/>
  <c r="O1004" i="20"/>
  <c r="N1004" i="20"/>
  <c r="M1004" i="20"/>
  <c r="L1004" i="20"/>
  <c r="K1004" i="20"/>
  <c r="J1004" i="20"/>
  <c r="AR1003" i="20"/>
  <c r="AQ1003" i="20"/>
  <c r="AP1003" i="20"/>
  <c r="AO1003" i="20"/>
  <c r="AN1003" i="20"/>
  <c r="AM1003" i="20"/>
  <c r="AL1003" i="20"/>
  <c r="AK1003" i="20"/>
  <c r="AH1003" i="20"/>
  <c r="AG1003" i="20"/>
  <c r="AF1003" i="20"/>
  <c r="AE1003" i="20"/>
  <c r="AD1003" i="20"/>
  <c r="AC1003" i="20"/>
  <c r="AB1003" i="20"/>
  <c r="AA1003" i="20"/>
  <c r="Z1003" i="20"/>
  <c r="Y1003" i="20"/>
  <c r="X1003" i="20"/>
  <c r="W1003" i="20"/>
  <c r="V1003" i="20"/>
  <c r="U1003" i="20"/>
  <c r="T1003" i="20"/>
  <c r="S1003" i="20"/>
  <c r="R1003" i="20"/>
  <c r="Q1003" i="20"/>
  <c r="P1003" i="20"/>
  <c r="O1003" i="20"/>
  <c r="N1003" i="20"/>
  <c r="M1003" i="20"/>
  <c r="L1003" i="20"/>
  <c r="K1003" i="20"/>
  <c r="J1003" i="20"/>
  <c r="AR1002" i="20"/>
  <c r="AQ1002" i="20"/>
  <c r="AP1002" i="20"/>
  <c r="AO1002" i="20"/>
  <c r="AN1002" i="20"/>
  <c r="AM1002" i="20"/>
  <c r="AL1002" i="20"/>
  <c r="AK1002" i="20"/>
  <c r="AH1002" i="20"/>
  <c r="AG1002" i="20"/>
  <c r="AF1002" i="20"/>
  <c r="AE1002" i="20"/>
  <c r="AD1002" i="20"/>
  <c r="AC1002" i="20"/>
  <c r="AB1002" i="20"/>
  <c r="AA1002" i="20"/>
  <c r="Z1002" i="20"/>
  <c r="Y1002" i="20"/>
  <c r="X1002" i="20"/>
  <c r="W1002" i="20"/>
  <c r="V1002" i="20"/>
  <c r="U1002" i="20"/>
  <c r="T1002" i="20"/>
  <c r="S1002" i="20"/>
  <c r="R1002" i="20"/>
  <c r="Q1002" i="20"/>
  <c r="P1002" i="20"/>
  <c r="O1002" i="20"/>
  <c r="N1002" i="20"/>
  <c r="M1002" i="20"/>
  <c r="L1002" i="20"/>
  <c r="K1002" i="20"/>
  <c r="J1002" i="20"/>
  <c r="AR1001" i="20"/>
  <c r="AQ1001" i="20"/>
  <c r="AP1001" i="20"/>
  <c r="AO1001" i="20"/>
  <c r="AN1001" i="20"/>
  <c r="AM1001" i="20"/>
  <c r="AL1001" i="20"/>
  <c r="AK1001" i="20"/>
  <c r="AH1001" i="20"/>
  <c r="AG1001" i="20"/>
  <c r="AF1001" i="20"/>
  <c r="AE1001" i="20"/>
  <c r="AD1001" i="20"/>
  <c r="AC1001" i="20"/>
  <c r="AB1001" i="20"/>
  <c r="AA1001" i="20"/>
  <c r="Z1001" i="20"/>
  <c r="Y1001" i="20"/>
  <c r="X1001" i="20"/>
  <c r="W1001" i="20"/>
  <c r="V1001" i="20"/>
  <c r="U1001" i="20"/>
  <c r="T1001" i="20"/>
  <c r="S1001" i="20"/>
  <c r="R1001" i="20"/>
  <c r="Q1001" i="20"/>
  <c r="P1001" i="20"/>
  <c r="O1001" i="20"/>
  <c r="N1001" i="20"/>
  <c r="M1001" i="20"/>
  <c r="L1001" i="20"/>
  <c r="K1001" i="20"/>
  <c r="J1001" i="20"/>
  <c r="AR1000" i="20"/>
  <c r="AQ1000" i="20"/>
  <c r="AP1000" i="20"/>
  <c r="AO1000" i="20"/>
  <c r="AN1000" i="20"/>
  <c r="AM1000" i="20"/>
  <c r="AL1000" i="20"/>
  <c r="AK1000" i="20"/>
  <c r="AH1000" i="20"/>
  <c r="AG1000" i="20"/>
  <c r="AF1000" i="20"/>
  <c r="AE1000" i="20"/>
  <c r="AD1000" i="20"/>
  <c r="AC1000" i="20"/>
  <c r="AB1000" i="20"/>
  <c r="AA1000" i="20"/>
  <c r="Z1000" i="20"/>
  <c r="Y1000" i="20"/>
  <c r="X1000" i="20"/>
  <c r="W1000" i="20"/>
  <c r="V1000" i="20"/>
  <c r="U1000" i="20"/>
  <c r="T1000" i="20"/>
  <c r="S1000" i="20"/>
  <c r="R1000" i="20"/>
  <c r="Q1000" i="20"/>
  <c r="P1000" i="20"/>
  <c r="O1000" i="20"/>
  <c r="N1000" i="20"/>
  <c r="M1000" i="20"/>
  <c r="L1000" i="20"/>
  <c r="K1000" i="20"/>
  <c r="J1000" i="20"/>
  <c r="AR999" i="20"/>
  <c r="AQ999" i="20"/>
  <c r="AP999" i="20"/>
  <c r="AO999" i="20"/>
  <c r="AN999" i="20"/>
  <c r="AM999" i="20"/>
  <c r="AL999" i="20"/>
  <c r="AK999" i="20"/>
  <c r="AH999" i="20"/>
  <c r="AG999" i="20"/>
  <c r="AF999" i="20"/>
  <c r="AE999" i="20"/>
  <c r="AD999" i="20"/>
  <c r="AC999" i="20"/>
  <c r="AB999" i="20"/>
  <c r="AA999" i="20"/>
  <c r="Z999" i="20"/>
  <c r="Y999" i="20"/>
  <c r="X999" i="20"/>
  <c r="W999" i="20"/>
  <c r="V999" i="20"/>
  <c r="U999" i="20"/>
  <c r="T999" i="20"/>
  <c r="S999" i="20"/>
  <c r="R999" i="20"/>
  <c r="Q999" i="20"/>
  <c r="P999" i="20"/>
  <c r="O999" i="20"/>
  <c r="N999" i="20"/>
  <c r="M999" i="20"/>
  <c r="L999" i="20"/>
  <c r="K999" i="20"/>
  <c r="J999" i="20"/>
  <c r="AR998" i="20"/>
  <c r="AQ998" i="20"/>
  <c r="AP998" i="20"/>
  <c r="AO998" i="20"/>
  <c r="AN998" i="20"/>
  <c r="AM998" i="20"/>
  <c r="AL998" i="20"/>
  <c r="AK998" i="20"/>
  <c r="AH998" i="20"/>
  <c r="AG998" i="20"/>
  <c r="AF998" i="20"/>
  <c r="AE998" i="20"/>
  <c r="AD998" i="20"/>
  <c r="AC998" i="20"/>
  <c r="AB998" i="20"/>
  <c r="AA998" i="20"/>
  <c r="Z998" i="20"/>
  <c r="Y998" i="20"/>
  <c r="X998" i="20"/>
  <c r="W998" i="20"/>
  <c r="V998" i="20"/>
  <c r="U998" i="20"/>
  <c r="T998" i="20"/>
  <c r="S998" i="20"/>
  <c r="R998" i="20"/>
  <c r="Q998" i="20"/>
  <c r="P998" i="20"/>
  <c r="O998" i="20"/>
  <c r="N998" i="20"/>
  <c r="M998" i="20"/>
  <c r="L998" i="20"/>
  <c r="K998" i="20"/>
  <c r="J998" i="20"/>
  <c r="AR997" i="20"/>
  <c r="AQ997" i="20"/>
  <c r="AP997" i="20"/>
  <c r="AO997" i="20"/>
  <c r="AN997" i="20"/>
  <c r="AM997" i="20"/>
  <c r="AL997" i="20"/>
  <c r="AK997" i="20"/>
  <c r="AH997" i="20"/>
  <c r="AG997" i="20"/>
  <c r="AF997" i="20"/>
  <c r="AE997" i="20"/>
  <c r="AD997" i="20"/>
  <c r="AC997" i="20"/>
  <c r="AB997" i="20"/>
  <c r="AA997" i="20"/>
  <c r="Z997" i="20"/>
  <c r="Y997" i="20"/>
  <c r="X997" i="20"/>
  <c r="W997" i="20"/>
  <c r="V997" i="20"/>
  <c r="U997" i="20"/>
  <c r="T997" i="20"/>
  <c r="S997" i="20"/>
  <c r="R997" i="20"/>
  <c r="Q997" i="20"/>
  <c r="P997" i="20"/>
  <c r="O997" i="20"/>
  <c r="N997" i="20"/>
  <c r="M997" i="20"/>
  <c r="L997" i="20"/>
  <c r="K997" i="20"/>
  <c r="J997" i="20"/>
  <c r="AR996" i="20"/>
  <c r="AQ996" i="20"/>
  <c r="AP996" i="20"/>
  <c r="AO996" i="20"/>
  <c r="AN996" i="20"/>
  <c r="AM996" i="20"/>
  <c r="AL996" i="20"/>
  <c r="AK996" i="20"/>
  <c r="AH996" i="20"/>
  <c r="AG996" i="20"/>
  <c r="AF996" i="20"/>
  <c r="AE996" i="20"/>
  <c r="AD996" i="20"/>
  <c r="AC996" i="20"/>
  <c r="AB996" i="20"/>
  <c r="AA996" i="20"/>
  <c r="Z996" i="20"/>
  <c r="Y996" i="20"/>
  <c r="X996" i="20"/>
  <c r="W996" i="20"/>
  <c r="V996" i="20"/>
  <c r="U996" i="20"/>
  <c r="T996" i="20"/>
  <c r="S996" i="20"/>
  <c r="R996" i="20"/>
  <c r="Q996" i="20"/>
  <c r="P996" i="20"/>
  <c r="O996" i="20"/>
  <c r="N996" i="20"/>
  <c r="M996" i="20"/>
  <c r="L996" i="20"/>
  <c r="K996" i="20"/>
  <c r="J996" i="20"/>
  <c r="AR995" i="20"/>
  <c r="AQ995" i="20"/>
  <c r="AP995" i="20"/>
  <c r="AO995" i="20"/>
  <c r="AN995" i="20"/>
  <c r="AM995" i="20"/>
  <c r="AL995" i="20"/>
  <c r="AK995" i="20"/>
  <c r="AH995" i="20"/>
  <c r="AG995" i="20"/>
  <c r="AF995" i="20"/>
  <c r="AE995" i="20"/>
  <c r="AD995" i="20"/>
  <c r="AC995" i="20"/>
  <c r="AB995" i="20"/>
  <c r="AA995" i="20"/>
  <c r="Z995" i="20"/>
  <c r="Y995" i="20"/>
  <c r="X995" i="20"/>
  <c r="W995" i="20"/>
  <c r="V995" i="20"/>
  <c r="U995" i="20"/>
  <c r="T995" i="20"/>
  <c r="S995" i="20"/>
  <c r="R995" i="20"/>
  <c r="Q995" i="20"/>
  <c r="P995" i="20"/>
  <c r="O995" i="20"/>
  <c r="N995" i="20"/>
  <c r="M995" i="20"/>
  <c r="L995" i="20"/>
  <c r="K995" i="20"/>
  <c r="J995" i="20"/>
  <c r="AR994" i="20"/>
  <c r="AQ994" i="20"/>
  <c r="AP994" i="20"/>
  <c r="AO994" i="20"/>
  <c r="AN994" i="20"/>
  <c r="AM994" i="20"/>
  <c r="AL994" i="20"/>
  <c r="AK994" i="20"/>
  <c r="AH994" i="20"/>
  <c r="AG994" i="20"/>
  <c r="AF994" i="20"/>
  <c r="AE994" i="20"/>
  <c r="AD994" i="20"/>
  <c r="AC994" i="20"/>
  <c r="AB994" i="20"/>
  <c r="AA994" i="20"/>
  <c r="Z994" i="20"/>
  <c r="Y994" i="20"/>
  <c r="X994" i="20"/>
  <c r="W994" i="20"/>
  <c r="V994" i="20"/>
  <c r="U994" i="20"/>
  <c r="T994" i="20"/>
  <c r="S994" i="20"/>
  <c r="R994" i="20"/>
  <c r="Q994" i="20"/>
  <c r="P994" i="20"/>
  <c r="O994" i="20"/>
  <c r="N994" i="20"/>
  <c r="M994" i="20"/>
  <c r="L994" i="20"/>
  <c r="K994" i="20"/>
  <c r="J994" i="20"/>
  <c r="AR993" i="20"/>
  <c r="AQ993" i="20"/>
  <c r="AP993" i="20"/>
  <c r="AO993" i="20"/>
  <c r="AN993" i="20"/>
  <c r="AM993" i="20"/>
  <c r="AL993" i="20"/>
  <c r="AK993" i="20"/>
  <c r="AH993" i="20"/>
  <c r="AG993" i="20"/>
  <c r="AF993" i="20"/>
  <c r="AE993" i="20"/>
  <c r="AD993" i="20"/>
  <c r="AC993" i="20"/>
  <c r="AB993" i="20"/>
  <c r="AA993" i="20"/>
  <c r="Z993" i="20"/>
  <c r="Y993" i="20"/>
  <c r="X993" i="20"/>
  <c r="W993" i="20"/>
  <c r="V993" i="20"/>
  <c r="U993" i="20"/>
  <c r="T993" i="20"/>
  <c r="S993" i="20"/>
  <c r="R993" i="20"/>
  <c r="Q993" i="20"/>
  <c r="P993" i="20"/>
  <c r="O993" i="20"/>
  <c r="N993" i="20"/>
  <c r="M993" i="20"/>
  <c r="L993" i="20"/>
  <c r="K993" i="20"/>
  <c r="J993" i="20"/>
  <c r="AR992" i="20"/>
  <c r="AQ992" i="20"/>
  <c r="AP992" i="20"/>
  <c r="AO992" i="20"/>
  <c r="AN992" i="20"/>
  <c r="AM992" i="20"/>
  <c r="AL992" i="20"/>
  <c r="AK992" i="20"/>
  <c r="AH992" i="20"/>
  <c r="AG992" i="20"/>
  <c r="AF992" i="20"/>
  <c r="AE992" i="20"/>
  <c r="AD992" i="20"/>
  <c r="AC992" i="20"/>
  <c r="AB992" i="20"/>
  <c r="AA992" i="20"/>
  <c r="Z992" i="20"/>
  <c r="Y992" i="20"/>
  <c r="X992" i="20"/>
  <c r="W992" i="20"/>
  <c r="V992" i="20"/>
  <c r="U992" i="20"/>
  <c r="T992" i="20"/>
  <c r="S992" i="20"/>
  <c r="R992" i="20"/>
  <c r="Q992" i="20"/>
  <c r="P992" i="20"/>
  <c r="O992" i="20"/>
  <c r="N992" i="20"/>
  <c r="M992" i="20"/>
  <c r="L992" i="20"/>
  <c r="K992" i="20"/>
  <c r="J992" i="20"/>
  <c r="AR991" i="20"/>
  <c r="AQ991" i="20"/>
  <c r="AP991" i="20"/>
  <c r="AO991" i="20"/>
  <c r="AN991" i="20"/>
  <c r="AM991" i="20"/>
  <c r="AL991" i="20"/>
  <c r="AK991" i="20"/>
  <c r="AH991" i="20"/>
  <c r="AG991" i="20"/>
  <c r="AF991" i="20"/>
  <c r="AE991" i="20"/>
  <c r="AD991" i="20"/>
  <c r="AC991" i="20"/>
  <c r="AB991" i="20"/>
  <c r="AA991" i="20"/>
  <c r="Z991" i="20"/>
  <c r="Y991" i="20"/>
  <c r="X991" i="20"/>
  <c r="W991" i="20"/>
  <c r="V991" i="20"/>
  <c r="U991" i="20"/>
  <c r="T991" i="20"/>
  <c r="S991" i="20"/>
  <c r="R991" i="20"/>
  <c r="Q991" i="20"/>
  <c r="P991" i="20"/>
  <c r="O991" i="20"/>
  <c r="N991" i="20"/>
  <c r="M991" i="20"/>
  <c r="L991" i="20"/>
  <c r="K991" i="20"/>
  <c r="J991" i="20"/>
  <c r="AR990" i="20"/>
  <c r="AQ990" i="20"/>
  <c r="AP990" i="20"/>
  <c r="AO990" i="20"/>
  <c r="AN990" i="20"/>
  <c r="AM990" i="20"/>
  <c r="AL990" i="20"/>
  <c r="AK990" i="20"/>
  <c r="AH990" i="20"/>
  <c r="AG990" i="20"/>
  <c r="AF990" i="20"/>
  <c r="AE990" i="20"/>
  <c r="AD990" i="20"/>
  <c r="AC990" i="20"/>
  <c r="AB990" i="20"/>
  <c r="AA990" i="20"/>
  <c r="Z990" i="20"/>
  <c r="Y990" i="20"/>
  <c r="X990" i="20"/>
  <c r="W990" i="20"/>
  <c r="V990" i="20"/>
  <c r="U990" i="20"/>
  <c r="T990" i="20"/>
  <c r="S990" i="20"/>
  <c r="R990" i="20"/>
  <c r="Q990" i="20"/>
  <c r="P990" i="20"/>
  <c r="O990" i="20"/>
  <c r="N990" i="20"/>
  <c r="M990" i="20"/>
  <c r="L990" i="20"/>
  <c r="K990" i="20"/>
  <c r="J990" i="20"/>
  <c r="AR989" i="20"/>
  <c r="AQ989" i="20"/>
  <c r="AP989" i="20"/>
  <c r="AO989" i="20"/>
  <c r="AN989" i="20"/>
  <c r="AM989" i="20"/>
  <c r="AL989" i="20"/>
  <c r="AK989" i="20"/>
  <c r="AH989" i="20"/>
  <c r="AG989" i="20"/>
  <c r="AF989" i="20"/>
  <c r="AE989" i="20"/>
  <c r="AD989" i="20"/>
  <c r="AC989" i="20"/>
  <c r="AB989" i="20"/>
  <c r="AA989" i="20"/>
  <c r="Z989" i="20"/>
  <c r="Y989" i="20"/>
  <c r="X989" i="20"/>
  <c r="W989" i="20"/>
  <c r="V989" i="20"/>
  <c r="U989" i="20"/>
  <c r="T989" i="20"/>
  <c r="S989" i="20"/>
  <c r="R989" i="20"/>
  <c r="Q989" i="20"/>
  <c r="P989" i="20"/>
  <c r="O989" i="20"/>
  <c r="N989" i="20"/>
  <c r="M989" i="20"/>
  <c r="L989" i="20"/>
  <c r="K989" i="20"/>
  <c r="J989" i="20"/>
  <c r="AR988" i="20"/>
  <c r="AQ988" i="20"/>
  <c r="AP988" i="20"/>
  <c r="AO988" i="20"/>
  <c r="AN988" i="20"/>
  <c r="AM988" i="20"/>
  <c r="AL988" i="20"/>
  <c r="AK988" i="20"/>
  <c r="AH988" i="20"/>
  <c r="AG988" i="20"/>
  <c r="AF988" i="20"/>
  <c r="AE988" i="20"/>
  <c r="AD988" i="20"/>
  <c r="AC988" i="20"/>
  <c r="AB988" i="20"/>
  <c r="AA988" i="20"/>
  <c r="Z988" i="20"/>
  <c r="Y988" i="20"/>
  <c r="X988" i="20"/>
  <c r="W988" i="20"/>
  <c r="V988" i="20"/>
  <c r="U988" i="20"/>
  <c r="T988" i="20"/>
  <c r="S988" i="20"/>
  <c r="R988" i="20"/>
  <c r="Q988" i="20"/>
  <c r="P988" i="20"/>
  <c r="O988" i="20"/>
  <c r="N988" i="20"/>
  <c r="M988" i="20"/>
  <c r="L988" i="20"/>
  <c r="K988" i="20"/>
  <c r="J988" i="20"/>
  <c r="AR987" i="20"/>
  <c r="AQ987" i="20"/>
  <c r="AP987" i="20"/>
  <c r="AO987" i="20"/>
  <c r="AN987" i="20"/>
  <c r="AM987" i="20"/>
  <c r="AL987" i="20"/>
  <c r="AK987" i="20"/>
  <c r="AH987" i="20"/>
  <c r="AG987" i="20"/>
  <c r="AF987" i="20"/>
  <c r="AE987" i="20"/>
  <c r="AD987" i="20"/>
  <c r="AC987" i="20"/>
  <c r="AB987" i="20"/>
  <c r="AA987" i="20"/>
  <c r="Z987" i="20"/>
  <c r="Y987" i="20"/>
  <c r="X987" i="20"/>
  <c r="W987" i="20"/>
  <c r="V987" i="20"/>
  <c r="U987" i="20"/>
  <c r="T987" i="20"/>
  <c r="S987" i="20"/>
  <c r="R987" i="20"/>
  <c r="Q987" i="20"/>
  <c r="P987" i="20"/>
  <c r="O987" i="20"/>
  <c r="N987" i="20"/>
  <c r="M987" i="20"/>
  <c r="L987" i="20"/>
  <c r="K987" i="20"/>
  <c r="J987" i="20"/>
  <c r="AR986" i="20"/>
  <c r="AQ986" i="20"/>
  <c r="AP986" i="20"/>
  <c r="AO986" i="20"/>
  <c r="AN986" i="20"/>
  <c r="AM986" i="20"/>
  <c r="AL986" i="20"/>
  <c r="AK986" i="20"/>
  <c r="AH986" i="20"/>
  <c r="AG986" i="20"/>
  <c r="AF986" i="20"/>
  <c r="AE986" i="20"/>
  <c r="AD986" i="20"/>
  <c r="AC986" i="20"/>
  <c r="AB986" i="20"/>
  <c r="AA986" i="20"/>
  <c r="Z986" i="20"/>
  <c r="Y986" i="20"/>
  <c r="X986" i="20"/>
  <c r="W986" i="20"/>
  <c r="V986" i="20"/>
  <c r="U986" i="20"/>
  <c r="T986" i="20"/>
  <c r="S986" i="20"/>
  <c r="R986" i="20"/>
  <c r="Q986" i="20"/>
  <c r="P986" i="20"/>
  <c r="O986" i="20"/>
  <c r="N986" i="20"/>
  <c r="M986" i="20"/>
  <c r="L986" i="20"/>
  <c r="K986" i="20"/>
  <c r="J986" i="20"/>
  <c r="AR985" i="20"/>
  <c r="AQ985" i="20"/>
  <c r="AP985" i="20"/>
  <c r="AO985" i="20"/>
  <c r="AN985" i="20"/>
  <c r="AM985" i="20"/>
  <c r="AL985" i="20"/>
  <c r="AK985" i="20"/>
  <c r="AH985" i="20"/>
  <c r="AG985" i="20"/>
  <c r="AF985" i="20"/>
  <c r="AE985" i="20"/>
  <c r="AD985" i="20"/>
  <c r="AC985" i="20"/>
  <c r="AB985" i="20"/>
  <c r="AA985" i="20"/>
  <c r="Z985" i="20"/>
  <c r="Y985" i="20"/>
  <c r="X985" i="20"/>
  <c r="W985" i="20"/>
  <c r="V985" i="20"/>
  <c r="U985" i="20"/>
  <c r="T985" i="20"/>
  <c r="S985" i="20"/>
  <c r="R985" i="20"/>
  <c r="Q985" i="20"/>
  <c r="P985" i="20"/>
  <c r="O985" i="20"/>
  <c r="N985" i="20"/>
  <c r="M985" i="20"/>
  <c r="L985" i="20"/>
  <c r="K985" i="20"/>
  <c r="J985" i="20"/>
  <c r="AR984" i="20"/>
  <c r="AQ984" i="20"/>
  <c r="AP984" i="20"/>
  <c r="AO984" i="20"/>
  <c r="AN984" i="20"/>
  <c r="AM984" i="20"/>
  <c r="AL984" i="20"/>
  <c r="AK984" i="20"/>
  <c r="AH984" i="20"/>
  <c r="AG984" i="20"/>
  <c r="AF984" i="20"/>
  <c r="AE984" i="20"/>
  <c r="AD984" i="20"/>
  <c r="AC984" i="20"/>
  <c r="AB984" i="20"/>
  <c r="AA984" i="20"/>
  <c r="Z984" i="20"/>
  <c r="Y984" i="20"/>
  <c r="X984" i="20"/>
  <c r="W984" i="20"/>
  <c r="V984" i="20"/>
  <c r="U984" i="20"/>
  <c r="T984" i="20"/>
  <c r="S984" i="20"/>
  <c r="R984" i="20"/>
  <c r="Q984" i="20"/>
  <c r="P984" i="20"/>
  <c r="O984" i="20"/>
  <c r="N984" i="20"/>
  <c r="M984" i="20"/>
  <c r="L984" i="20"/>
  <c r="K984" i="20"/>
  <c r="J984" i="20"/>
  <c r="AR983" i="20"/>
  <c r="AQ983" i="20"/>
  <c r="AP983" i="20"/>
  <c r="AO983" i="20"/>
  <c r="AN983" i="20"/>
  <c r="AM983" i="20"/>
  <c r="AL983" i="20"/>
  <c r="AK983" i="20"/>
  <c r="AH983" i="20"/>
  <c r="AG983" i="20"/>
  <c r="AF983" i="20"/>
  <c r="AE983" i="20"/>
  <c r="AD983" i="20"/>
  <c r="AC983" i="20"/>
  <c r="AB983" i="20"/>
  <c r="AA983" i="20"/>
  <c r="Z983" i="20"/>
  <c r="Y983" i="20"/>
  <c r="X983" i="20"/>
  <c r="W983" i="20"/>
  <c r="V983" i="20"/>
  <c r="U983" i="20"/>
  <c r="T983" i="20"/>
  <c r="S983" i="20"/>
  <c r="R983" i="20"/>
  <c r="Q983" i="20"/>
  <c r="P983" i="20"/>
  <c r="O983" i="20"/>
  <c r="N983" i="20"/>
  <c r="M983" i="20"/>
  <c r="L983" i="20"/>
  <c r="K983" i="20"/>
  <c r="J983" i="20"/>
  <c r="AR982" i="20"/>
  <c r="AQ982" i="20"/>
  <c r="AP982" i="20"/>
  <c r="AO982" i="20"/>
  <c r="AN982" i="20"/>
  <c r="AM982" i="20"/>
  <c r="AL982" i="20"/>
  <c r="AK982" i="20"/>
  <c r="AH982" i="20"/>
  <c r="AG982" i="20"/>
  <c r="AF982" i="20"/>
  <c r="AE982" i="20"/>
  <c r="AD982" i="20"/>
  <c r="AC982" i="20"/>
  <c r="AB982" i="20"/>
  <c r="AA982" i="20"/>
  <c r="Z982" i="20"/>
  <c r="Y982" i="20"/>
  <c r="X982" i="20"/>
  <c r="W982" i="20"/>
  <c r="V982" i="20"/>
  <c r="U982" i="20"/>
  <c r="T982" i="20"/>
  <c r="S982" i="20"/>
  <c r="R982" i="20"/>
  <c r="Q982" i="20"/>
  <c r="P982" i="20"/>
  <c r="O982" i="20"/>
  <c r="N982" i="20"/>
  <c r="M982" i="20"/>
  <c r="L982" i="20"/>
  <c r="K982" i="20"/>
  <c r="J982" i="20"/>
  <c r="AR981" i="20"/>
  <c r="AQ981" i="20"/>
  <c r="AP981" i="20"/>
  <c r="AO981" i="20"/>
  <c r="AN981" i="20"/>
  <c r="AM981" i="20"/>
  <c r="AL981" i="20"/>
  <c r="AK981" i="20"/>
  <c r="AH981" i="20"/>
  <c r="AG981" i="20"/>
  <c r="AF981" i="20"/>
  <c r="AE981" i="20"/>
  <c r="AD981" i="20"/>
  <c r="AC981" i="20"/>
  <c r="AB981" i="20"/>
  <c r="AA981" i="20"/>
  <c r="Z981" i="20"/>
  <c r="Y981" i="20"/>
  <c r="X981" i="20"/>
  <c r="W981" i="20"/>
  <c r="V981" i="20"/>
  <c r="U981" i="20"/>
  <c r="T981" i="20"/>
  <c r="S981" i="20"/>
  <c r="R981" i="20"/>
  <c r="Q981" i="20"/>
  <c r="P981" i="20"/>
  <c r="O981" i="20"/>
  <c r="N981" i="20"/>
  <c r="M981" i="20"/>
  <c r="L981" i="20"/>
  <c r="K981" i="20"/>
  <c r="J981" i="20"/>
  <c r="AR980" i="20"/>
  <c r="AQ980" i="20"/>
  <c r="AP980" i="20"/>
  <c r="AO980" i="20"/>
  <c r="AN980" i="20"/>
  <c r="AM980" i="20"/>
  <c r="AL980" i="20"/>
  <c r="AK980" i="20"/>
  <c r="AH980" i="20"/>
  <c r="AG980" i="20"/>
  <c r="AF980" i="20"/>
  <c r="AE980" i="20"/>
  <c r="AD980" i="20"/>
  <c r="AC980" i="20"/>
  <c r="AB980" i="20"/>
  <c r="AA980" i="20"/>
  <c r="Z980" i="20"/>
  <c r="Y980" i="20"/>
  <c r="X980" i="20"/>
  <c r="W980" i="20"/>
  <c r="V980" i="20"/>
  <c r="U980" i="20"/>
  <c r="T980" i="20"/>
  <c r="S980" i="20"/>
  <c r="R980" i="20"/>
  <c r="Q980" i="20"/>
  <c r="P980" i="20"/>
  <c r="O980" i="20"/>
  <c r="N980" i="20"/>
  <c r="M980" i="20"/>
  <c r="L980" i="20"/>
  <c r="K980" i="20"/>
  <c r="J980" i="20"/>
  <c r="AR979" i="20"/>
  <c r="AQ979" i="20"/>
  <c r="AP979" i="20"/>
  <c r="AO979" i="20"/>
  <c r="AN979" i="20"/>
  <c r="AM979" i="20"/>
  <c r="AL979" i="20"/>
  <c r="AK979" i="20"/>
  <c r="AH979" i="20"/>
  <c r="AG979" i="20"/>
  <c r="AF979" i="20"/>
  <c r="AE979" i="20"/>
  <c r="AD979" i="20"/>
  <c r="AC979" i="20"/>
  <c r="AB979" i="20"/>
  <c r="AA979" i="20"/>
  <c r="Z979" i="20"/>
  <c r="Y979" i="20"/>
  <c r="X979" i="20"/>
  <c r="W979" i="20"/>
  <c r="V979" i="20"/>
  <c r="U979" i="20"/>
  <c r="T979" i="20"/>
  <c r="S979" i="20"/>
  <c r="R979" i="20"/>
  <c r="Q979" i="20"/>
  <c r="P979" i="20"/>
  <c r="O979" i="20"/>
  <c r="N979" i="20"/>
  <c r="M979" i="20"/>
  <c r="L979" i="20"/>
  <c r="K979" i="20"/>
  <c r="J979" i="20"/>
  <c r="AR978" i="20"/>
  <c r="AQ978" i="20"/>
  <c r="AP978" i="20"/>
  <c r="AO978" i="20"/>
  <c r="AN978" i="20"/>
  <c r="AM978" i="20"/>
  <c r="AL978" i="20"/>
  <c r="AK978" i="20"/>
  <c r="AH978" i="20"/>
  <c r="AG978" i="20"/>
  <c r="AF978" i="20"/>
  <c r="AE978" i="20"/>
  <c r="AD978" i="20"/>
  <c r="AC978" i="20"/>
  <c r="AB978" i="20"/>
  <c r="AA978" i="20"/>
  <c r="Z978" i="20"/>
  <c r="Y978" i="20"/>
  <c r="X978" i="20"/>
  <c r="W978" i="20"/>
  <c r="V978" i="20"/>
  <c r="U978" i="20"/>
  <c r="T978" i="20"/>
  <c r="S978" i="20"/>
  <c r="R978" i="20"/>
  <c r="Q978" i="20"/>
  <c r="P978" i="20"/>
  <c r="O978" i="20"/>
  <c r="N978" i="20"/>
  <c r="M978" i="20"/>
  <c r="L978" i="20"/>
  <c r="K978" i="20"/>
  <c r="J978" i="20"/>
  <c r="AR977" i="20"/>
  <c r="AQ977" i="20"/>
  <c r="AP977" i="20"/>
  <c r="AO977" i="20"/>
  <c r="AN977" i="20"/>
  <c r="AM977" i="20"/>
  <c r="AL977" i="20"/>
  <c r="AK977" i="20"/>
  <c r="AH977" i="20"/>
  <c r="AG977" i="20"/>
  <c r="AF977" i="20"/>
  <c r="AE977" i="20"/>
  <c r="AD977" i="20"/>
  <c r="AC977" i="20"/>
  <c r="AB977" i="20"/>
  <c r="AA977" i="20"/>
  <c r="Z977" i="20"/>
  <c r="Y977" i="20"/>
  <c r="X977" i="20"/>
  <c r="W977" i="20"/>
  <c r="V977" i="20"/>
  <c r="U977" i="20"/>
  <c r="T977" i="20"/>
  <c r="S977" i="20"/>
  <c r="R977" i="20"/>
  <c r="Q977" i="20"/>
  <c r="P977" i="20"/>
  <c r="O977" i="20"/>
  <c r="N977" i="20"/>
  <c r="M977" i="20"/>
  <c r="L977" i="20"/>
  <c r="K977" i="20"/>
  <c r="J977" i="20"/>
  <c r="AR976" i="20"/>
  <c r="AQ976" i="20"/>
  <c r="AP976" i="20"/>
  <c r="AO976" i="20"/>
  <c r="AN976" i="20"/>
  <c r="AM976" i="20"/>
  <c r="AL976" i="20"/>
  <c r="AK976" i="20"/>
  <c r="AH976" i="20"/>
  <c r="AG976" i="20"/>
  <c r="AF976" i="20"/>
  <c r="AE976" i="20"/>
  <c r="AD976" i="20"/>
  <c r="AC976" i="20"/>
  <c r="AB976" i="20"/>
  <c r="AA976" i="20"/>
  <c r="Z976" i="20"/>
  <c r="Y976" i="20"/>
  <c r="X976" i="20"/>
  <c r="W976" i="20"/>
  <c r="V976" i="20"/>
  <c r="U976" i="20"/>
  <c r="T976" i="20"/>
  <c r="S976" i="20"/>
  <c r="R976" i="20"/>
  <c r="Q976" i="20"/>
  <c r="P976" i="20"/>
  <c r="O976" i="20"/>
  <c r="N976" i="20"/>
  <c r="M976" i="20"/>
  <c r="L976" i="20"/>
  <c r="K976" i="20"/>
  <c r="J976" i="20"/>
  <c r="AR975" i="20"/>
  <c r="AQ975" i="20"/>
  <c r="AP975" i="20"/>
  <c r="AO975" i="20"/>
  <c r="AN975" i="20"/>
  <c r="AM975" i="20"/>
  <c r="AL975" i="20"/>
  <c r="AK975" i="20"/>
  <c r="AH975" i="20"/>
  <c r="AG975" i="20"/>
  <c r="AF975" i="20"/>
  <c r="AE975" i="20"/>
  <c r="AD975" i="20"/>
  <c r="AC975" i="20"/>
  <c r="AB975" i="20"/>
  <c r="AA975" i="20"/>
  <c r="Z975" i="20"/>
  <c r="Y975" i="20"/>
  <c r="X975" i="20"/>
  <c r="W975" i="20"/>
  <c r="V975" i="20"/>
  <c r="U975" i="20"/>
  <c r="T975" i="20"/>
  <c r="S975" i="20"/>
  <c r="R975" i="20"/>
  <c r="Q975" i="20"/>
  <c r="P975" i="20"/>
  <c r="O975" i="20"/>
  <c r="N975" i="20"/>
  <c r="M975" i="20"/>
  <c r="L975" i="20"/>
  <c r="K975" i="20"/>
  <c r="J975" i="20"/>
  <c r="AR974" i="20"/>
  <c r="AQ974" i="20"/>
  <c r="AP974" i="20"/>
  <c r="AO974" i="20"/>
  <c r="AN974" i="20"/>
  <c r="AM974" i="20"/>
  <c r="AL974" i="20"/>
  <c r="AK974" i="20"/>
  <c r="AH974" i="20"/>
  <c r="AG974" i="20"/>
  <c r="AF974" i="20"/>
  <c r="AE974" i="20"/>
  <c r="AD974" i="20"/>
  <c r="AC974" i="20"/>
  <c r="AB974" i="20"/>
  <c r="AA974" i="20"/>
  <c r="Z974" i="20"/>
  <c r="Y974" i="20"/>
  <c r="X974" i="20"/>
  <c r="W974" i="20"/>
  <c r="V974" i="20"/>
  <c r="U974" i="20"/>
  <c r="T974" i="20"/>
  <c r="S974" i="20"/>
  <c r="R974" i="20"/>
  <c r="Q974" i="20"/>
  <c r="P974" i="20"/>
  <c r="O974" i="20"/>
  <c r="N974" i="20"/>
  <c r="M974" i="20"/>
  <c r="L974" i="20"/>
  <c r="K974" i="20"/>
  <c r="J974" i="20"/>
  <c r="AR973" i="20"/>
  <c r="AQ973" i="20"/>
  <c r="AP973" i="20"/>
  <c r="AO973" i="20"/>
  <c r="AN973" i="20"/>
  <c r="AM973" i="20"/>
  <c r="AL973" i="20"/>
  <c r="AK973" i="20"/>
  <c r="AH973" i="20"/>
  <c r="AG973" i="20"/>
  <c r="AF973" i="20"/>
  <c r="AE973" i="20"/>
  <c r="AD973" i="20"/>
  <c r="AC973" i="20"/>
  <c r="AB973" i="20"/>
  <c r="AA973" i="20"/>
  <c r="Z973" i="20"/>
  <c r="Y973" i="20"/>
  <c r="X973" i="20"/>
  <c r="W973" i="20"/>
  <c r="V973" i="20"/>
  <c r="U973" i="20"/>
  <c r="T973" i="20"/>
  <c r="S973" i="20"/>
  <c r="R973" i="20"/>
  <c r="Q973" i="20"/>
  <c r="P973" i="20"/>
  <c r="O973" i="20"/>
  <c r="N973" i="20"/>
  <c r="M973" i="20"/>
  <c r="L973" i="20"/>
  <c r="K973" i="20"/>
  <c r="J973" i="20"/>
  <c r="AR972" i="20"/>
  <c r="AQ972" i="20"/>
  <c r="AP972" i="20"/>
  <c r="AO972" i="20"/>
  <c r="AN972" i="20"/>
  <c r="AM972" i="20"/>
  <c r="AL972" i="20"/>
  <c r="AK972" i="20"/>
  <c r="AH972" i="20"/>
  <c r="AG972" i="20"/>
  <c r="AF972" i="20"/>
  <c r="AE972" i="20"/>
  <c r="AD972" i="20"/>
  <c r="AC972" i="20"/>
  <c r="AB972" i="20"/>
  <c r="AA972" i="20"/>
  <c r="Z972" i="20"/>
  <c r="Y972" i="20"/>
  <c r="X972" i="20"/>
  <c r="W972" i="20"/>
  <c r="V972" i="20"/>
  <c r="U972" i="20"/>
  <c r="T972" i="20"/>
  <c r="S972" i="20"/>
  <c r="R972" i="20"/>
  <c r="Q972" i="20"/>
  <c r="P972" i="20"/>
  <c r="O972" i="20"/>
  <c r="N972" i="20"/>
  <c r="M972" i="20"/>
  <c r="L972" i="20"/>
  <c r="K972" i="20"/>
  <c r="J972" i="20"/>
  <c r="AR971" i="20"/>
  <c r="AQ971" i="20"/>
  <c r="AP971" i="20"/>
  <c r="AO971" i="20"/>
  <c r="AN971" i="20"/>
  <c r="AM971" i="20"/>
  <c r="AL971" i="20"/>
  <c r="AK971" i="20"/>
  <c r="AH971" i="20"/>
  <c r="AG971" i="20"/>
  <c r="AF971" i="20"/>
  <c r="AE971" i="20"/>
  <c r="AD971" i="20"/>
  <c r="AC971" i="20"/>
  <c r="AB971" i="20"/>
  <c r="AA971" i="20"/>
  <c r="Z971" i="20"/>
  <c r="Y971" i="20"/>
  <c r="X971" i="20"/>
  <c r="W971" i="20"/>
  <c r="V971" i="20"/>
  <c r="U971" i="20"/>
  <c r="T971" i="20"/>
  <c r="S971" i="20"/>
  <c r="R971" i="20"/>
  <c r="Q971" i="20"/>
  <c r="P971" i="20"/>
  <c r="O971" i="20"/>
  <c r="N971" i="20"/>
  <c r="M971" i="20"/>
  <c r="L971" i="20"/>
  <c r="K971" i="20"/>
  <c r="J971" i="20"/>
  <c r="AR970" i="20"/>
  <c r="AQ970" i="20"/>
  <c r="AP970" i="20"/>
  <c r="AO970" i="20"/>
  <c r="AN970" i="20"/>
  <c r="AM970" i="20"/>
  <c r="AL970" i="20"/>
  <c r="AK970" i="20"/>
  <c r="AH970" i="20"/>
  <c r="AG970" i="20"/>
  <c r="AF970" i="20"/>
  <c r="AE970" i="20"/>
  <c r="AD970" i="20"/>
  <c r="AC970" i="20"/>
  <c r="AB970" i="20"/>
  <c r="AA970" i="20"/>
  <c r="Z970" i="20"/>
  <c r="Y970" i="20"/>
  <c r="X970" i="20"/>
  <c r="W970" i="20"/>
  <c r="V970" i="20"/>
  <c r="U970" i="20"/>
  <c r="T970" i="20"/>
  <c r="S970" i="20"/>
  <c r="R970" i="20"/>
  <c r="Q970" i="20"/>
  <c r="P970" i="20"/>
  <c r="O970" i="20"/>
  <c r="N970" i="20"/>
  <c r="M970" i="20"/>
  <c r="L970" i="20"/>
  <c r="K970" i="20"/>
  <c r="J970" i="20"/>
  <c r="AR969" i="20"/>
  <c r="AQ969" i="20"/>
  <c r="AP969" i="20"/>
  <c r="AO969" i="20"/>
  <c r="AN969" i="20"/>
  <c r="AM969" i="20"/>
  <c r="AL969" i="20"/>
  <c r="AK969" i="20"/>
  <c r="AH969" i="20"/>
  <c r="AG969" i="20"/>
  <c r="AF969" i="20"/>
  <c r="AE969" i="20"/>
  <c r="AD969" i="20"/>
  <c r="AC969" i="20"/>
  <c r="AB969" i="20"/>
  <c r="AA969" i="20"/>
  <c r="Z969" i="20"/>
  <c r="Y969" i="20"/>
  <c r="X969" i="20"/>
  <c r="W969" i="20"/>
  <c r="V969" i="20"/>
  <c r="U969" i="20"/>
  <c r="T969" i="20"/>
  <c r="S969" i="20"/>
  <c r="R969" i="20"/>
  <c r="Q969" i="20"/>
  <c r="P969" i="20"/>
  <c r="O969" i="20"/>
  <c r="N969" i="20"/>
  <c r="M969" i="20"/>
  <c r="L969" i="20"/>
  <c r="K969" i="20"/>
  <c r="J969" i="20"/>
  <c r="AR968" i="20"/>
  <c r="AQ968" i="20"/>
  <c r="AP968" i="20"/>
  <c r="AO968" i="20"/>
  <c r="AN968" i="20"/>
  <c r="AM968" i="20"/>
  <c r="AL968" i="20"/>
  <c r="AK968" i="20"/>
  <c r="AH968" i="20"/>
  <c r="AG968" i="20"/>
  <c r="AF968" i="20"/>
  <c r="AE968" i="20"/>
  <c r="AD968" i="20"/>
  <c r="AC968" i="20"/>
  <c r="AB968" i="20"/>
  <c r="AA968" i="20"/>
  <c r="Z968" i="20"/>
  <c r="Y968" i="20"/>
  <c r="X968" i="20"/>
  <c r="W968" i="20"/>
  <c r="V968" i="20"/>
  <c r="U968" i="20"/>
  <c r="T968" i="20"/>
  <c r="S968" i="20"/>
  <c r="R968" i="20"/>
  <c r="Q968" i="20"/>
  <c r="P968" i="20"/>
  <c r="O968" i="20"/>
  <c r="N968" i="20"/>
  <c r="M968" i="20"/>
  <c r="L968" i="20"/>
  <c r="K968" i="20"/>
  <c r="J968" i="20"/>
  <c r="AR967" i="20"/>
  <c r="AQ967" i="20"/>
  <c r="AP967" i="20"/>
  <c r="AO967" i="20"/>
  <c r="AN967" i="20"/>
  <c r="AM967" i="20"/>
  <c r="AL967" i="20"/>
  <c r="AK967" i="20"/>
  <c r="AH967" i="20"/>
  <c r="AG967" i="20"/>
  <c r="AF967" i="20"/>
  <c r="AE967" i="20"/>
  <c r="AD967" i="20"/>
  <c r="AC967" i="20"/>
  <c r="AB967" i="20"/>
  <c r="AA967" i="20"/>
  <c r="Z967" i="20"/>
  <c r="Y967" i="20"/>
  <c r="X967" i="20"/>
  <c r="W967" i="20"/>
  <c r="V967" i="20"/>
  <c r="U967" i="20"/>
  <c r="T967" i="20"/>
  <c r="S967" i="20"/>
  <c r="R967" i="20"/>
  <c r="Q967" i="20"/>
  <c r="P967" i="20"/>
  <c r="O967" i="20"/>
  <c r="N967" i="20"/>
  <c r="M967" i="20"/>
  <c r="L967" i="20"/>
  <c r="K967" i="20"/>
  <c r="J967" i="20"/>
  <c r="AR966" i="20"/>
  <c r="AQ966" i="20"/>
  <c r="AP966" i="20"/>
  <c r="AO966" i="20"/>
  <c r="AN966" i="20"/>
  <c r="AM966" i="20"/>
  <c r="AL966" i="20"/>
  <c r="AK966" i="20"/>
  <c r="AH966" i="20"/>
  <c r="AG966" i="20"/>
  <c r="AF966" i="20"/>
  <c r="AE966" i="20"/>
  <c r="AD966" i="20"/>
  <c r="AC966" i="20"/>
  <c r="AB966" i="20"/>
  <c r="AA966" i="20"/>
  <c r="Z966" i="20"/>
  <c r="Y966" i="20"/>
  <c r="X966" i="20"/>
  <c r="W966" i="20"/>
  <c r="V966" i="20"/>
  <c r="U966" i="20"/>
  <c r="T966" i="20"/>
  <c r="S966" i="20"/>
  <c r="R966" i="20"/>
  <c r="Q966" i="20"/>
  <c r="P966" i="20"/>
  <c r="O966" i="20"/>
  <c r="N966" i="20"/>
  <c r="M966" i="20"/>
  <c r="L966" i="20"/>
  <c r="K966" i="20"/>
  <c r="J966" i="20"/>
  <c r="AR965" i="20"/>
  <c r="AQ965" i="20"/>
  <c r="AP965" i="20"/>
  <c r="AO965" i="20"/>
  <c r="AN965" i="20"/>
  <c r="AM965" i="20"/>
  <c r="AL965" i="20"/>
  <c r="AK965" i="20"/>
  <c r="AH965" i="20"/>
  <c r="AG965" i="20"/>
  <c r="AF965" i="20"/>
  <c r="AE965" i="20"/>
  <c r="AD965" i="20"/>
  <c r="AC965" i="20"/>
  <c r="AB965" i="20"/>
  <c r="AA965" i="20"/>
  <c r="Z965" i="20"/>
  <c r="Y965" i="20"/>
  <c r="X965" i="20"/>
  <c r="W965" i="20"/>
  <c r="V965" i="20"/>
  <c r="U965" i="20"/>
  <c r="T965" i="20"/>
  <c r="S965" i="20"/>
  <c r="R965" i="20"/>
  <c r="Q965" i="20"/>
  <c r="P965" i="20"/>
  <c r="O965" i="20"/>
  <c r="N965" i="20"/>
  <c r="M965" i="20"/>
  <c r="L965" i="20"/>
  <c r="K965" i="20"/>
  <c r="J965" i="20"/>
  <c r="AR964" i="20"/>
  <c r="AQ964" i="20"/>
  <c r="AP964" i="20"/>
  <c r="AO964" i="20"/>
  <c r="AN964" i="20"/>
  <c r="AM964" i="20"/>
  <c r="AL964" i="20"/>
  <c r="AK964" i="20"/>
  <c r="AH964" i="20"/>
  <c r="AG964" i="20"/>
  <c r="AF964" i="20"/>
  <c r="AE964" i="20"/>
  <c r="AD964" i="20"/>
  <c r="AC964" i="20"/>
  <c r="AB964" i="20"/>
  <c r="AA964" i="20"/>
  <c r="Z964" i="20"/>
  <c r="Y964" i="20"/>
  <c r="X964" i="20"/>
  <c r="W964" i="20"/>
  <c r="V964" i="20"/>
  <c r="U964" i="20"/>
  <c r="T964" i="20"/>
  <c r="S964" i="20"/>
  <c r="R964" i="20"/>
  <c r="Q964" i="20"/>
  <c r="P964" i="20"/>
  <c r="O964" i="20"/>
  <c r="N964" i="20"/>
  <c r="M964" i="20"/>
  <c r="L964" i="20"/>
  <c r="K964" i="20"/>
  <c r="J964" i="20"/>
  <c r="AR963" i="20"/>
  <c r="AQ963" i="20"/>
  <c r="AP963" i="20"/>
  <c r="AO963" i="20"/>
  <c r="AN963" i="20"/>
  <c r="AM963" i="20"/>
  <c r="AL963" i="20"/>
  <c r="AK963" i="20"/>
  <c r="AH963" i="20"/>
  <c r="AG963" i="20"/>
  <c r="AF963" i="20"/>
  <c r="AE963" i="20"/>
  <c r="AD963" i="20"/>
  <c r="AC963" i="20"/>
  <c r="AB963" i="20"/>
  <c r="AA963" i="20"/>
  <c r="Z963" i="20"/>
  <c r="Y963" i="20"/>
  <c r="X963" i="20"/>
  <c r="W963" i="20"/>
  <c r="V963" i="20"/>
  <c r="U963" i="20"/>
  <c r="T963" i="20"/>
  <c r="S963" i="20"/>
  <c r="R963" i="20"/>
  <c r="Q963" i="20"/>
  <c r="P963" i="20"/>
  <c r="O963" i="20"/>
  <c r="N963" i="20"/>
  <c r="M963" i="20"/>
  <c r="L963" i="20"/>
  <c r="K963" i="20"/>
  <c r="J963" i="20"/>
  <c r="AR962" i="20"/>
  <c r="AQ962" i="20"/>
  <c r="AP962" i="20"/>
  <c r="AO962" i="20"/>
  <c r="AN962" i="20"/>
  <c r="AM962" i="20"/>
  <c r="AL962" i="20"/>
  <c r="AK962" i="20"/>
  <c r="AH962" i="20"/>
  <c r="AG962" i="20"/>
  <c r="AF962" i="20"/>
  <c r="AE962" i="20"/>
  <c r="AD962" i="20"/>
  <c r="AC962" i="20"/>
  <c r="AB962" i="20"/>
  <c r="AA962" i="20"/>
  <c r="Z962" i="20"/>
  <c r="Y962" i="20"/>
  <c r="X962" i="20"/>
  <c r="W962" i="20"/>
  <c r="V962" i="20"/>
  <c r="U962" i="20"/>
  <c r="T962" i="20"/>
  <c r="S962" i="20"/>
  <c r="R962" i="20"/>
  <c r="Q962" i="20"/>
  <c r="P962" i="20"/>
  <c r="O962" i="20"/>
  <c r="N962" i="20"/>
  <c r="M962" i="20"/>
  <c r="L962" i="20"/>
  <c r="K962" i="20"/>
  <c r="J962" i="20"/>
  <c r="AR961" i="20"/>
  <c r="AQ961" i="20"/>
  <c r="AP961" i="20"/>
  <c r="AO961" i="20"/>
  <c r="AN961" i="20"/>
  <c r="AM961" i="20"/>
  <c r="AL961" i="20"/>
  <c r="AK961" i="20"/>
  <c r="AH961" i="20"/>
  <c r="AG961" i="20"/>
  <c r="AF961" i="20"/>
  <c r="AE961" i="20"/>
  <c r="AD961" i="20"/>
  <c r="AC961" i="20"/>
  <c r="AB961" i="20"/>
  <c r="AA961" i="20"/>
  <c r="Z961" i="20"/>
  <c r="Y961" i="20"/>
  <c r="X961" i="20"/>
  <c r="W961" i="20"/>
  <c r="V961" i="20"/>
  <c r="U961" i="20"/>
  <c r="T961" i="20"/>
  <c r="S961" i="20"/>
  <c r="R961" i="20"/>
  <c r="Q961" i="20"/>
  <c r="P961" i="20"/>
  <c r="O961" i="20"/>
  <c r="N961" i="20"/>
  <c r="M961" i="20"/>
  <c r="L961" i="20"/>
  <c r="K961" i="20"/>
  <c r="J961" i="20"/>
  <c r="AR960" i="20"/>
  <c r="AQ960" i="20"/>
  <c r="AP960" i="20"/>
  <c r="AO960" i="20"/>
  <c r="AN960" i="20"/>
  <c r="AM960" i="20"/>
  <c r="AL960" i="20"/>
  <c r="AK960" i="20"/>
  <c r="AH960" i="20"/>
  <c r="AG960" i="20"/>
  <c r="AF960" i="20"/>
  <c r="AE960" i="20"/>
  <c r="AD960" i="20"/>
  <c r="AC960" i="20"/>
  <c r="AB960" i="20"/>
  <c r="AA960" i="20"/>
  <c r="Z960" i="20"/>
  <c r="Y960" i="20"/>
  <c r="X960" i="20"/>
  <c r="W960" i="20"/>
  <c r="V960" i="20"/>
  <c r="U960" i="20"/>
  <c r="T960" i="20"/>
  <c r="S960" i="20"/>
  <c r="R960" i="20"/>
  <c r="Q960" i="20"/>
  <c r="P960" i="20"/>
  <c r="O960" i="20"/>
  <c r="N960" i="20"/>
  <c r="M960" i="20"/>
  <c r="L960" i="20"/>
  <c r="K960" i="20"/>
  <c r="J960" i="20"/>
  <c r="AR959" i="20"/>
  <c r="AQ959" i="20"/>
  <c r="AP959" i="20"/>
  <c r="AO959" i="20"/>
  <c r="AN959" i="20"/>
  <c r="AM959" i="20"/>
  <c r="AL959" i="20"/>
  <c r="AK959" i="20"/>
  <c r="AH959" i="20"/>
  <c r="AG959" i="20"/>
  <c r="AF959" i="20"/>
  <c r="AE959" i="20"/>
  <c r="AD959" i="20"/>
  <c r="AC959" i="20"/>
  <c r="AB959" i="20"/>
  <c r="AA959" i="20"/>
  <c r="Z959" i="20"/>
  <c r="Y959" i="20"/>
  <c r="X959" i="20"/>
  <c r="W959" i="20"/>
  <c r="V959" i="20"/>
  <c r="U959" i="20"/>
  <c r="T959" i="20"/>
  <c r="S959" i="20"/>
  <c r="R959" i="20"/>
  <c r="Q959" i="20"/>
  <c r="P959" i="20"/>
  <c r="O959" i="20"/>
  <c r="N959" i="20"/>
  <c r="M959" i="20"/>
  <c r="L959" i="20"/>
  <c r="K959" i="20"/>
  <c r="J959" i="20"/>
  <c r="AR958" i="20"/>
  <c r="AQ958" i="20"/>
  <c r="AP958" i="20"/>
  <c r="AO958" i="20"/>
  <c r="AN958" i="20"/>
  <c r="AM958" i="20"/>
  <c r="AL958" i="20"/>
  <c r="AK958" i="20"/>
  <c r="AH958" i="20"/>
  <c r="AG958" i="20"/>
  <c r="AF958" i="20"/>
  <c r="AE958" i="20"/>
  <c r="AD958" i="20"/>
  <c r="AC958" i="20"/>
  <c r="AB958" i="20"/>
  <c r="AA958" i="20"/>
  <c r="Z958" i="20"/>
  <c r="Y958" i="20"/>
  <c r="X958" i="20"/>
  <c r="W958" i="20"/>
  <c r="V958" i="20"/>
  <c r="U958" i="20"/>
  <c r="T958" i="20"/>
  <c r="S958" i="20"/>
  <c r="R958" i="20"/>
  <c r="Q958" i="20"/>
  <c r="P958" i="20"/>
  <c r="O958" i="20"/>
  <c r="N958" i="20"/>
  <c r="M958" i="20"/>
  <c r="L958" i="20"/>
  <c r="K958" i="20"/>
  <c r="J958" i="20"/>
  <c r="AR957" i="20"/>
  <c r="AQ957" i="20"/>
  <c r="AP957" i="20"/>
  <c r="AO957" i="20"/>
  <c r="AN957" i="20"/>
  <c r="AM957" i="20"/>
  <c r="AL957" i="20"/>
  <c r="AK957" i="20"/>
  <c r="AH957" i="20"/>
  <c r="AG957" i="20"/>
  <c r="AF957" i="20"/>
  <c r="AE957" i="20"/>
  <c r="AD957" i="20"/>
  <c r="AC957" i="20"/>
  <c r="AB957" i="20"/>
  <c r="AA957" i="20"/>
  <c r="Z957" i="20"/>
  <c r="Y957" i="20"/>
  <c r="X957" i="20"/>
  <c r="W957" i="20"/>
  <c r="V957" i="20"/>
  <c r="U957" i="20"/>
  <c r="T957" i="20"/>
  <c r="S957" i="20"/>
  <c r="R957" i="20"/>
  <c r="Q957" i="20"/>
  <c r="P957" i="20"/>
  <c r="O957" i="20"/>
  <c r="N957" i="20"/>
  <c r="M957" i="20"/>
  <c r="L957" i="20"/>
  <c r="K957" i="20"/>
  <c r="J957" i="20"/>
  <c r="AR956" i="20"/>
  <c r="AQ956" i="20"/>
  <c r="AP956" i="20"/>
  <c r="AO956" i="20"/>
  <c r="AN956" i="20"/>
  <c r="AM956" i="20"/>
  <c r="AL956" i="20"/>
  <c r="AK956" i="20"/>
  <c r="AH956" i="20"/>
  <c r="AG956" i="20"/>
  <c r="AF956" i="20"/>
  <c r="AE956" i="20"/>
  <c r="AD956" i="20"/>
  <c r="AC956" i="20"/>
  <c r="AB956" i="20"/>
  <c r="AA956" i="20"/>
  <c r="Z956" i="20"/>
  <c r="Y956" i="20"/>
  <c r="X956" i="20"/>
  <c r="W956" i="20"/>
  <c r="V956" i="20"/>
  <c r="U956" i="20"/>
  <c r="T956" i="20"/>
  <c r="S956" i="20"/>
  <c r="R956" i="20"/>
  <c r="Q956" i="20"/>
  <c r="P956" i="20"/>
  <c r="O956" i="20"/>
  <c r="N956" i="20"/>
  <c r="M956" i="20"/>
  <c r="L956" i="20"/>
  <c r="K956" i="20"/>
  <c r="J956" i="20"/>
  <c r="AR955" i="20"/>
  <c r="AQ955" i="20"/>
  <c r="AP955" i="20"/>
  <c r="AO955" i="20"/>
  <c r="AN955" i="20"/>
  <c r="AM955" i="20"/>
  <c r="AL955" i="20"/>
  <c r="AK955" i="20"/>
  <c r="AH955" i="20"/>
  <c r="AG955" i="20"/>
  <c r="AF955" i="20"/>
  <c r="AE955" i="20"/>
  <c r="AD955" i="20"/>
  <c r="AC955" i="20"/>
  <c r="AB955" i="20"/>
  <c r="AA955" i="20"/>
  <c r="Z955" i="20"/>
  <c r="Y955" i="20"/>
  <c r="X955" i="20"/>
  <c r="W955" i="20"/>
  <c r="V955" i="20"/>
  <c r="U955" i="20"/>
  <c r="T955" i="20"/>
  <c r="S955" i="20"/>
  <c r="R955" i="20"/>
  <c r="Q955" i="20"/>
  <c r="P955" i="20"/>
  <c r="O955" i="20"/>
  <c r="N955" i="20"/>
  <c r="M955" i="20"/>
  <c r="L955" i="20"/>
  <c r="K955" i="20"/>
  <c r="J955" i="20"/>
  <c r="AR954" i="20"/>
  <c r="AQ954" i="20"/>
  <c r="AP954" i="20"/>
  <c r="AO954" i="20"/>
  <c r="AN954" i="20"/>
  <c r="AM954" i="20"/>
  <c r="AL954" i="20"/>
  <c r="AK954" i="20"/>
  <c r="AH954" i="20"/>
  <c r="AG954" i="20"/>
  <c r="AF954" i="20"/>
  <c r="AE954" i="20"/>
  <c r="AD954" i="20"/>
  <c r="AC954" i="20"/>
  <c r="AB954" i="20"/>
  <c r="AA954" i="20"/>
  <c r="Z954" i="20"/>
  <c r="Y954" i="20"/>
  <c r="X954" i="20"/>
  <c r="W954" i="20"/>
  <c r="V954" i="20"/>
  <c r="U954" i="20"/>
  <c r="T954" i="20"/>
  <c r="S954" i="20"/>
  <c r="R954" i="20"/>
  <c r="Q954" i="20"/>
  <c r="P954" i="20"/>
  <c r="O954" i="20"/>
  <c r="N954" i="20"/>
  <c r="M954" i="20"/>
  <c r="L954" i="20"/>
  <c r="K954" i="20"/>
  <c r="J954" i="20"/>
  <c r="AR953" i="20"/>
  <c r="AQ953" i="20"/>
  <c r="AP953" i="20"/>
  <c r="AO953" i="20"/>
  <c r="AN953" i="20"/>
  <c r="AM953" i="20"/>
  <c r="AL953" i="20"/>
  <c r="AK953" i="20"/>
  <c r="AH953" i="20"/>
  <c r="AG953" i="20"/>
  <c r="AF953" i="20"/>
  <c r="AE953" i="20"/>
  <c r="AD953" i="20"/>
  <c r="AC953" i="20"/>
  <c r="AB953" i="20"/>
  <c r="AA953" i="20"/>
  <c r="Z953" i="20"/>
  <c r="Y953" i="20"/>
  <c r="X953" i="20"/>
  <c r="W953" i="20"/>
  <c r="V953" i="20"/>
  <c r="U953" i="20"/>
  <c r="T953" i="20"/>
  <c r="S953" i="20"/>
  <c r="R953" i="20"/>
  <c r="Q953" i="20"/>
  <c r="P953" i="20"/>
  <c r="O953" i="20"/>
  <c r="N953" i="20"/>
  <c r="M953" i="20"/>
  <c r="L953" i="20"/>
  <c r="K953" i="20"/>
  <c r="J953" i="20"/>
  <c r="AR952" i="20"/>
  <c r="AQ952" i="20"/>
  <c r="AP952" i="20"/>
  <c r="AO952" i="20"/>
  <c r="AN952" i="20"/>
  <c r="AM952" i="20"/>
  <c r="AL952" i="20"/>
  <c r="AK952" i="20"/>
  <c r="AH952" i="20"/>
  <c r="AG952" i="20"/>
  <c r="AF952" i="20"/>
  <c r="AE952" i="20"/>
  <c r="AD952" i="20"/>
  <c r="AC952" i="20"/>
  <c r="AB952" i="20"/>
  <c r="AA952" i="20"/>
  <c r="Z952" i="20"/>
  <c r="Y952" i="20"/>
  <c r="X952" i="20"/>
  <c r="W952" i="20"/>
  <c r="V952" i="20"/>
  <c r="U952" i="20"/>
  <c r="T952" i="20"/>
  <c r="S952" i="20"/>
  <c r="R952" i="20"/>
  <c r="Q952" i="20"/>
  <c r="P952" i="20"/>
  <c r="O952" i="20"/>
  <c r="N952" i="20"/>
  <c r="M952" i="20"/>
  <c r="L952" i="20"/>
  <c r="K952" i="20"/>
  <c r="J952" i="20"/>
  <c r="AR951" i="20"/>
  <c r="AQ951" i="20"/>
  <c r="AP951" i="20"/>
  <c r="AO951" i="20"/>
  <c r="AN951" i="20"/>
  <c r="AM951" i="20"/>
  <c r="AL951" i="20"/>
  <c r="AK951" i="20"/>
  <c r="AH951" i="20"/>
  <c r="AG951" i="20"/>
  <c r="AF951" i="20"/>
  <c r="AE951" i="20"/>
  <c r="AD951" i="20"/>
  <c r="AC951" i="20"/>
  <c r="AB951" i="20"/>
  <c r="AA951" i="20"/>
  <c r="Z951" i="20"/>
  <c r="Y951" i="20"/>
  <c r="X951" i="20"/>
  <c r="W951" i="20"/>
  <c r="V951" i="20"/>
  <c r="U951" i="20"/>
  <c r="T951" i="20"/>
  <c r="S951" i="20"/>
  <c r="R951" i="20"/>
  <c r="Q951" i="20"/>
  <c r="P951" i="20"/>
  <c r="O951" i="20"/>
  <c r="N951" i="20"/>
  <c r="M951" i="20"/>
  <c r="L951" i="20"/>
  <c r="K951" i="20"/>
  <c r="J951" i="20"/>
  <c r="AR950" i="20"/>
  <c r="AQ950" i="20"/>
  <c r="AP950" i="20"/>
  <c r="AO950" i="20"/>
  <c r="AN950" i="20"/>
  <c r="AM950" i="20"/>
  <c r="AL950" i="20"/>
  <c r="AK950" i="20"/>
  <c r="AH950" i="20"/>
  <c r="AG950" i="20"/>
  <c r="AF950" i="20"/>
  <c r="AE950" i="20"/>
  <c r="AD950" i="20"/>
  <c r="AC950" i="20"/>
  <c r="AB950" i="20"/>
  <c r="AA950" i="20"/>
  <c r="Z950" i="20"/>
  <c r="Y950" i="20"/>
  <c r="X950" i="20"/>
  <c r="W950" i="20"/>
  <c r="V950" i="20"/>
  <c r="U950" i="20"/>
  <c r="T950" i="20"/>
  <c r="S950" i="20"/>
  <c r="R950" i="20"/>
  <c r="Q950" i="20"/>
  <c r="P950" i="20"/>
  <c r="O950" i="20"/>
  <c r="N950" i="20"/>
  <c r="M950" i="20"/>
  <c r="L950" i="20"/>
  <c r="K950" i="20"/>
  <c r="J950" i="20"/>
  <c r="AR949" i="20"/>
  <c r="AQ949" i="20"/>
  <c r="AP949" i="20"/>
  <c r="AO949" i="20"/>
  <c r="AN949" i="20"/>
  <c r="AM949" i="20"/>
  <c r="AL949" i="20"/>
  <c r="AK949" i="20"/>
  <c r="AH949" i="20"/>
  <c r="AG949" i="20"/>
  <c r="AF949" i="20"/>
  <c r="AE949" i="20"/>
  <c r="AD949" i="20"/>
  <c r="AC949" i="20"/>
  <c r="AB949" i="20"/>
  <c r="AA949" i="20"/>
  <c r="Z949" i="20"/>
  <c r="Y949" i="20"/>
  <c r="X949" i="20"/>
  <c r="W949" i="20"/>
  <c r="V949" i="20"/>
  <c r="U949" i="20"/>
  <c r="T949" i="20"/>
  <c r="S949" i="20"/>
  <c r="R949" i="20"/>
  <c r="Q949" i="20"/>
  <c r="P949" i="20"/>
  <c r="O949" i="20"/>
  <c r="N949" i="20"/>
  <c r="M949" i="20"/>
  <c r="L949" i="20"/>
  <c r="K949" i="20"/>
  <c r="J949" i="20"/>
  <c r="AR948" i="20"/>
  <c r="AQ948" i="20"/>
  <c r="AP948" i="20"/>
  <c r="AO948" i="20"/>
  <c r="AN948" i="20"/>
  <c r="AM948" i="20"/>
  <c r="AL948" i="20"/>
  <c r="AK948" i="20"/>
  <c r="AH948" i="20"/>
  <c r="AG948" i="20"/>
  <c r="AF948" i="20"/>
  <c r="AE948" i="20"/>
  <c r="AD948" i="20"/>
  <c r="AC948" i="20"/>
  <c r="AB948" i="20"/>
  <c r="AA948" i="20"/>
  <c r="Z948" i="20"/>
  <c r="Y948" i="20"/>
  <c r="X948" i="20"/>
  <c r="W948" i="20"/>
  <c r="V948" i="20"/>
  <c r="U948" i="20"/>
  <c r="T948" i="20"/>
  <c r="S948" i="20"/>
  <c r="R948" i="20"/>
  <c r="Q948" i="20"/>
  <c r="P948" i="20"/>
  <c r="O948" i="20"/>
  <c r="N948" i="20"/>
  <c r="M948" i="20"/>
  <c r="L948" i="20"/>
  <c r="K948" i="20"/>
  <c r="J948" i="20"/>
  <c r="AR947" i="20"/>
  <c r="AQ947" i="20"/>
  <c r="AP947" i="20"/>
  <c r="AO947" i="20"/>
  <c r="AN947" i="20"/>
  <c r="AM947" i="20"/>
  <c r="AL947" i="20"/>
  <c r="AK947" i="20"/>
  <c r="AH947" i="20"/>
  <c r="AG947" i="20"/>
  <c r="AF947" i="20"/>
  <c r="AE947" i="20"/>
  <c r="AD947" i="20"/>
  <c r="AC947" i="20"/>
  <c r="AB947" i="20"/>
  <c r="AA947" i="20"/>
  <c r="Z947" i="20"/>
  <c r="Y947" i="20"/>
  <c r="X947" i="20"/>
  <c r="W947" i="20"/>
  <c r="V947" i="20"/>
  <c r="U947" i="20"/>
  <c r="T947" i="20"/>
  <c r="S947" i="20"/>
  <c r="R947" i="20"/>
  <c r="Q947" i="20"/>
  <c r="P947" i="20"/>
  <c r="O947" i="20"/>
  <c r="N947" i="20"/>
  <c r="M947" i="20"/>
  <c r="L947" i="20"/>
  <c r="K947" i="20"/>
  <c r="J947" i="20"/>
  <c r="AR946" i="20"/>
  <c r="AQ946" i="20"/>
  <c r="AP946" i="20"/>
  <c r="AO946" i="20"/>
  <c r="AN946" i="20"/>
  <c r="AM946" i="20"/>
  <c r="AL946" i="20"/>
  <c r="AK946" i="20"/>
  <c r="AH946" i="20"/>
  <c r="AG946" i="20"/>
  <c r="AF946" i="20"/>
  <c r="AE946" i="20"/>
  <c r="AD946" i="20"/>
  <c r="AC946" i="20"/>
  <c r="AB946" i="20"/>
  <c r="AA946" i="20"/>
  <c r="Z946" i="20"/>
  <c r="Y946" i="20"/>
  <c r="X946" i="20"/>
  <c r="W946" i="20"/>
  <c r="V946" i="20"/>
  <c r="U946" i="20"/>
  <c r="T946" i="20"/>
  <c r="S946" i="20"/>
  <c r="R946" i="20"/>
  <c r="Q946" i="20"/>
  <c r="P946" i="20"/>
  <c r="O946" i="20"/>
  <c r="N946" i="20"/>
  <c r="M946" i="20"/>
  <c r="L946" i="20"/>
  <c r="K946" i="20"/>
  <c r="J946" i="20"/>
  <c r="AR945" i="20"/>
  <c r="AQ945" i="20"/>
  <c r="AP945" i="20"/>
  <c r="AO945" i="20"/>
  <c r="AN945" i="20"/>
  <c r="AM945" i="20"/>
  <c r="AL945" i="20"/>
  <c r="AK945" i="20"/>
  <c r="AH945" i="20"/>
  <c r="AG945" i="20"/>
  <c r="AF945" i="20"/>
  <c r="AE945" i="20"/>
  <c r="AD945" i="20"/>
  <c r="AC945" i="20"/>
  <c r="AB945" i="20"/>
  <c r="AA945" i="20"/>
  <c r="Z945" i="20"/>
  <c r="Y945" i="20"/>
  <c r="X945" i="20"/>
  <c r="W945" i="20"/>
  <c r="V945" i="20"/>
  <c r="U945" i="20"/>
  <c r="T945" i="20"/>
  <c r="S945" i="20"/>
  <c r="R945" i="20"/>
  <c r="Q945" i="20"/>
  <c r="P945" i="20"/>
  <c r="O945" i="20"/>
  <c r="N945" i="20"/>
  <c r="M945" i="20"/>
  <c r="L945" i="20"/>
  <c r="K945" i="20"/>
  <c r="J945" i="20"/>
  <c r="AR944" i="20"/>
  <c r="AQ944" i="20"/>
  <c r="AP944" i="20"/>
  <c r="AO944" i="20"/>
  <c r="AN944" i="20"/>
  <c r="AM944" i="20"/>
  <c r="AL944" i="20"/>
  <c r="AK944" i="20"/>
  <c r="AH944" i="20"/>
  <c r="AG944" i="20"/>
  <c r="AF944" i="20"/>
  <c r="AE944" i="20"/>
  <c r="AD944" i="20"/>
  <c r="AC944" i="20"/>
  <c r="AB944" i="20"/>
  <c r="AA944" i="20"/>
  <c r="Z944" i="20"/>
  <c r="Y944" i="20"/>
  <c r="X944" i="20"/>
  <c r="W944" i="20"/>
  <c r="V944" i="20"/>
  <c r="U944" i="20"/>
  <c r="T944" i="20"/>
  <c r="S944" i="20"/>
  <c r="R944" i="20"/>
  <c r="Q944" i="20"/>
  <c r="P944" i="20"/>
  <c r="O944" i="20"/>
  <c r="N944" i="20"/>
  <c r="M944" i="20"/>
  <c r="L944" i="20"/>
  <c r="K944" i="20"/>
  <c r="J944" i="20"/>
  <c r="AR943" i="20"/>
  <c r="AQ943" i="20"/>
  <c r="AP943" i="20"/>
  <c r="AO943" i="20"/>
  <c r="AN943" i="20"/>
  <c r="AM943" i="20"/>
  <c r="AL943" i="20"/>
  <c r="AK943" i="20"/>
  <c r="AH943" i="20"/>
  <c r="AG943" i="20"/>
  <c r="AF943" i="20"/>
  <c r="AE943" i="20"/>
  <c r="AD943" i="20"/>
  <c r="AC943" i="20"/>
  <c r="AB943" i="20"/>
  <c r="AA943" i="20"/>
  <c r="Z943" i="20"/>
  <c r="Y943" i="20"/>
  <c r="X943" i="20"/>
  <c r="W943" i="20"/>
  <c r="V943" i="20"/>
  <c r="U943" i="20"/>
  <c r="T943" i="20"/>
  <c r="S943" i="20"/>
  <c r="R943" i="20"/>
  <c r="Q943" i="20"/>
  <c r="P943" i="20"/>
  <c r="O943" i="20"/>
  <c r="N943" i="20"/>
  <c r="M943" i="20"/>
  <c r="L943" i="20"/>
  <c r="K943" i="20"/>
  <c r="J943" i="20"/>
  <c r="AR942" i="20"/>
  <c r="AQ942" i="20"/>
  <c r="AP942" i="20"/>
  <c r="AO942" i="20"/>
  <c r="AN942" i="20"/>
  <c r="AM942" i="20"/>
  <c r="AL942" i="20"/>
  <c r="AK942" i="20"/>
  <c r="AH942" i="20"/>
  <c r="AG942" i="20"/>
  <c r="AF942" i="20"/>
  <c r="AE942" i="20"/>
  <c r="AD942" i="20"/>
  <c r="AC942" i="20"/>
  <c r="AB942" i="20"/>
  <c r="AA942" i="20"/>
  <c r="Z942" i="20"/>
  <c r="Y942" i="20"/>
  <c r="X942" i="20"/>
  <c r="W942" i="20"/>
  <c r="V942" i="20"/>
  <c r="U942" i="20"/>
  <c r="T942" i="20"/>
  <c r="S942" i="20"/>
  <c r="R942" i="20"/>
  <c r="Q942" i="20"/>
  <c r="P942" i="20"/>
  <c r="O942" i="20"/>
  <c r="N942" i="20"/>
  <c r="M942" i="20"/>
  <c r="L942" i="20"/>
  <c r="K942" i="20"/>
  <c r="J942" i="20"/>
  <c r="AR941" i="20"/>
  <c r="AQ941" i="20"/>
  <c r="AP941" i="20"/>
  <c r="AO941" i="20"/>
  <c r="AN941" i="20"/>
  <c r="AM941" i="20"/>
  <c r="AL941" i="20"/>
  <c r="AK941" i="20"/>
  <c r="AH941" i="20"/>
  <c r="AG941" i="20"/>
  <c r="AF941" i="20"/>
  <c r="AE941" i="20"/>
  <c r="AD941" i="20"/>
  <c r="AC941" i="20"/>
  <c r="AB941" i="20"/>
  <c r="AA941" i="20"/>
  <c r="Z941" i="20"/>
  <c r="Y941" i="20"/>
  <c r="X941" i="20"/>
  <c r="W941" i="20"/>
  <c r="V941" i="20"/>
  <c r="U941" i="20"/>
  <c r="T941" i="20"/>
  <c r="S941" i="20"/>
  <c r="R941" i="20"/>
  <c r="Q941" i="20"/>
  <c r="P941" i="20"/>
  <c r="O941" i="20"/>
  <c r="N941" i="20"/>
  <c r="M941" i="20"/>
  <c r="L941" i="20"/>
  <c r="K941" i="20"/>
  <c r="J941" i="20"/>
  <c r="AR940" i="20"/>
  <c r="AQ940" i="20"/>
  <c r="AP940" i="20"/>
  <c r="AO940" i="20"/>
  <c r="AN940" i="20"/>
  <c r="AM940" i="20"/>
  <c r="AL940" i="20"/>
  <c r="AK940" i="20"/>
  <c r="AH940" i="20"/>
  <c r="AG940" i="20"/>
  <c r="AF940" i="20"/>
  <c r="AE940" i="20"/>
  <c r="AD940" i="20"/>
  <c r="AC940" i="20"/>
  <c r="AB940" i="20"/>
  <c r="AA940" i="20"/>
  <c r="Z940" i="20"/>
  <c r="Y940" i="20"/>
  <c r="X940" i="20"/>
  <c r="W940" i="20"/>
  <c r="V940" i="20"/>
  <c r="U940" i="20"/>
  <c r="T940" i="20"/>
  <c r="S940" i="20"/>
  <c r="R940" i="20"/>
  <c r="Q940" i="20"/>
  <c r="P940" i="20"/>
  <c r="O940" i="20"/>
  <c r="N940" i="20"/>
  <c r="M940" i="20"/>
  <c r="L940" i="20"/>
  <c r="K940" i="20"/>
  <c r="J940" i="20"/>
  <c r="AR939" i="20"/>
  <c r="AQ939" i="20"/>
  <c r="AP939" i="20"/>
  <c r="AO939" i="20"/>
  <c r="AN939" i="20"/>
  <c r="AM939" i="20"/>
  <c r="AL939" i="20"/>
  <c r="AK939" i="20"/>
  <c r="AH939" i="20"/>
  <c r="AG939" i="20"/>
  <c r="AF939" i="20"/>
  <c r="AE939" i="20"/>
  <c r="AD939" i="20"/>
  <c r="AC939" i="20"/>
  <c r="AB939" i="20"/>
  <c r="AA939" i="20"/>
  <c r="Z939" i="20"/>
  <c r="Y939" i="20"/>
  <c r="X939" i="20"/>
  <c r="W939" i="20"/>
  <c r="V939" i="20"/>
  <c r="U939" i="20"/>
  <c r="T939" i="20"/>
  <c r="S939" i="20"/>
  <c r="R939" i="20"/>
  <c r="Q939" i="20"/>
  <c r="P939" i="20"/>
  <c r="O939" i="20"/>
  <c r="N939" i="20"/>
  <c r="M939" i="20"/>
  <c r="L939" i="20"/>
  <c r="K939" i="20"/>
  <c r="J939" i="20"/>
  <c r="AR938" i="20"/>
  <c r="AQ938" i="20"/>
  <c r="AP938" i="20"/>
  <c r="AO938" i="20"/>
  <c r="AN938" i="20"/>
  <c r="AM938" i="20"/>
  <c r="AL938" i="20"/>
  <c r="AK938" i="20"/>
  <c r="AH938" i="20"/>
  <c r="AG938" i="20"/>
  <c r="AF938" i="20"/>
  <c r="AE938" i="20"/>
  <c r="AD938" i="20"/>
  <c r="AC938" i="20"/>
  <c r="AB938" i="20"/>
  <c r="AA938" i="20"/>
  <c r="Z938" i="20"/>
  <c r="Y938" i="20"/>
  <c r="X938" i="20"/>
  <c r="W938" i="20"/>
  <c r="V938" i="20"/>
  <c r="U938" i="20"/>
  <c r="T938" i="20"/>
  <c r="S938" i="20"/>
  <c r="R938" i="20"/>
  <c r="Q938" i="20"/>
  <c r="P938" i="20"/>
  <c r="O938" i="20"/>
  <c r="N938" i="20"/>
  <c r="M938" i="20"/>
  <c r="L938" i="20"/>
  <c r="K938" i="20"/>
  <c r="J938" i="20"/>
  <c r="AR937" i="20"/>
  <c r="AQ937" i="20"/>
  <c r="AP937" i="20"/>
  <c r="AO937" i="20"/>
  <c r="AN937" i="20"/>
  <c r="AM937" i="20"/>
  <c r="AL937" i="20"/>
  <c r="AK937" i="20"/>
  <c r="AH937" i="20"/>
  <c r="AG937" i="20"/>
  <c r="AF937" i="20"/>
  <c r="AE937" i="20"/>
  <c r="AD937" i="20"/>
  <c r="AC937" i="20"/>
  <c r="AB937" i="20"/>
  <c r="AA937" i="20"/>
  <c r="Z937" i="20"/>
  <c r="Y937" i="20"/>
  <c r="X937" i="20"/>
  <c r="W937" i="20"/>
  <c r="V937" i="20"/>
  <c r="U937" i="20"/>
  <c r="T937" i="20"/>
  <c r="S937" i="20"/>
  <c r="R937" i="20"/>
  <c r="Q937" i="20"/>
  <c r="P937" i="20"/>
  <c r="O937" i="20"/>
  <c r="N937" i="20"/>
  <c r="M937" i="20"/>
  <c r="L937" i="20"/>
  <c r="K937" i="20"/>
  <c r="J937" i="20"/>
  <c r="AR936" i="20"/>
  <c r="AQ936" i="20"/>
  <c r="AP936" i="20"/>
  <c r="AO936" i="20"/>
  <c r="AN936" i="20"/>
  <c r="AM936" i="20"/>
  <c r="AL936" i="20"/>
  <c r="AK936" i="20"/>
  <c r="AH936" i="20"/>
  <c r="AG936" i="20"/>
  <c r="AF936" i="20"/>
  <c r="AE936" i="20"/>
  <c r="AD936" i="20"/>
  <c r="AC936" i="20"/>
  <c r="AB936" i="20"/>
  <c r="AA936" i="20"/>
  <c r="Z936" i="20"/>
  <c r="Y936" i="20"/>
  <c r="X936" i="20"/>
  <c r="W936" i="20"/>
  <c r="V936" i="20"/>
  <c r="U936" i="20"/>
  <c r="T936" i="20"/>
  <c r="S936" i="20"/>
  <c r="R936" i="20"/>
  <c r="Q936" i="20"/>
  <c r="P936" i="20"/>
  <c r="O936" i="20"/>
  <c r="N936" i="20"/>
  <c r="M936" i="20"/>
  <c r="L936" i="20"/>
  <c r="K936" i="20"/>
  <c r="J936" i="20"/>
  <c r="AR935" i="20"/>
  <c r="AQ935" i="20"/>
  <c r="AP935" i="20"/>
  <c r="AO935" i="20"/>
  <c r="AN935" i="20"/>
  <c r="AM935" i="20"/>
  <c r="AL935" i="20"/>
  <c r="AK935" i="20"/>
  <c r="AH935" i="20"/>
  <c r="AG935" i="20"/>
  <c r="AF935" i="20"/>
  <c r="AE935" i="20"/>
  <c r="AD935" i="20"/>
  <c r="AC935" i="20"/>
  <c r="AB935" i="20"/>
  <c r="AA935" i="20"/>
  <c r="Z935" i="20"/>
  <c r="Y935" i="20"/>
  <c r="X935" i="20"/>
  <c r="W935" i="20"/>
  <c r="V935" i="20"/>
  <c r="U935" i="20"/>
  <c r="T935" i="20"/>
  <c r="S935" i="20"/>
  <c r="R935" i="20"/>
  <c r="Q935" i="20"/>
  <c r="P935" i="20"/>
  <c r="O935" i="20"/>
  <c r="N935" i="20"/>
  <c r="M935" i="20"/>
  <c r="L935" i="20"/>
  <c r="K935" i="20"/>
  <c r="J935" i="20"/>
  <c r="AR934" i="20"/>
  <c r="AQ934" i="20"/>
  <c r="AP934" i="20"/>
  <c r="AO934" i="20"/>
  <c r="AN934" i="20"/>
  <c r="AM934" i="20"/>
  <c r="AL934" i="20"/>
  <c r="AK934" i="20"/>
  <c r="AH934" i="20"/>
  <c r="AG934" i="20"/>
  <c r="AF934" i="20"/>
  <c r="AE934" i="20"/>
  <c r="AD934" i="20"/>
  <c r="AC934" i="20"/>
  <c r="AB934" i="20"/>
  <c r="AA934" i="20"/>
  <c r="Z934" i="20"/>
  <c r="Y934" i="20"/>
  <c r="X934" i="20"/>
  <c r="W934" i="20"/>
  <c r="V934" i="20"/>
  <c r="U934" i="20"/>
  <c r="T934" i="20"/>
  <c r="S934" i="20"/>
  <c r="R934" i="20"/>
  <c r="Q934" i="20"/>
  <c r="P934" i="20"/>
  <c r="O934" i="20"/>
  <c r="N934" i="20"/>
  <c r="M934" i="20"/>
  <c r="L934" i="20"/>
  <c r="K934" i="20"/>
  <c r="J934" i="20"/>
  <c r="AR933" i="20"/>
  <c r="AQ933" i="20"/>
  <c r="AP933" i="20"/>
  <c r="AO933" i="20"/>
  <c r="AN933" i="20"/>
  <c r="AM933" i="20"/>
  <c r="AL933" i="20"/>
  <c r="AK933" i="20"/>
  <c r="AH933" i="20"/>
  <c r="AG933" i="20"/>
  <c r="AF933" i="20"/>
  <c r="AE933" i="20"/>
  <c r="AD933" i="20"/>
  <c r="AC933" i="20"/>
  <c r="AB933" i="20"/>
  <c r="AA933" i="20"/>
  <c r="Z933" i="20"/>
  <c r="Y933" i="20"/>
  <c r="X933" i="20"/>
  <c r="W933" i="20"/>
  <c r="V933" i="20"/>
  <c r="U933" i="20"/>
  <c r="T933" i="20"/>
  <c r="S933" i="20"/>
  <c r="R933" i="20"/>
  <c r="Q933" i="20"/>
  <c r="P933" i="20"/>
  <c r="O933" i="20"/>
  <c r="N933" i="20"/>
  <c r="M933" i="20"/>
  <c r="L933" i="20"/>
  <c r="K933" i="20"/>
  <c r="J933" i="20"/>
  <c r="AR932" i="20"/>
  <c r="AQ932" i="20"/>
  <c r="AP932" i="20"/>
  <c r="AO932" i="20"/>
  <c r="AN932" i="20"/>
  <c r="AM932" i="20"/>
  <c r="AL932" i="20"/>
  <c r="AK932" i="20"/>
  <c r="AH932" i="20"/>
  <c r="AG932" i="20"/>
  <c r="AF932" i="20"/>
  <c r="AE932" i="20"/>
  <c r="AD932" i="20"/>
  <c r="AC932" i="20"/>
  <c r="AB932" i="20"/>
  <c r="AA932" i="20"/>
  <c r="Z932" i="20"/>
  <c r="Y932" i="20"/>
  <c r="X932" i="20"/>
  <c r="W932" i="20"/>
  <c r="V932" i="20"/>
  <c r="U932" i="20"/>
  <c r="T932" i="20"/>
  <c r="S932" i="20"/>
  <c r="R932" i="20"/>
  <c r="Q932" i="20"/>
  <c r="P932" i="20"/>
  <c r="O932" i="20"/>
  <c r="N932" i="20"/>
  <c r="M932" i="20"/>
  <c r="L932" i="20"/>
  <c r="K932" i="20"/>
  <c r="J932" i="20"/>
  <c r="AR931" i="20"/>
  <c r="AQ931" i="20"/>
  <c r="AP931" i="20"/>
  <c r="AO931" i="20"/>
  <c r="AN931" i="20"/>
  <c r="AM931" i="20"/>
  <c r="AL931" i="20"/>
  <c r="AK931" i="20"/>
  <c r="AH931" i="20"/>
  <c r="AG931" i="20"/>
  <c r="AF931" i="20"/>
  <c r="AE931" i="20"/>
  <c r="AD931" i="20"/>
  <c r="AC931" i="20"/>
  <c r="AB931" i="20"/>
  <c r="AA931" i="20"/>
  <c r="Z931" i="20"/>
  <c r="Y931" i="20"/>
  <c r="X931" i="20"/>
  <c r="W931" i="20"/>
  <c r="V931" i="20"/>
  <c r="U931" i="20"/>
  <c r="T931" i="20"/>
  <c r="S931" i="20"/>
  <c r="R931" i="20"/>
  <c r="Q931" i="20"/>
  <c r="P931" i="20"/>
  <c r="O931" i="20"/>
  <c r="N931" i="20"/>
  <c r="M931" i="20"/>
  <c r="L931" i="20"/>
  <c r="K931" i="20"/>
  <c r="J931" i="20"/>
  <c r="AR930" i="20"/>
  <c r="AQ930" i="20"/>
  <c r="AP930" i="20"/>
  <c r="AO930" i="20"/>
  <c r="AN930" i="20"/>
  <c r="AM930" i="20"/>
  <c r="AL930" i="20"/>
  <c r="AK930" i="20"/>
  <c r="AH930" i="20"/>
  <c r="AG930" i="20"/>
  <c r="AF930" i="20"/>
  <c r="AE930" i="20"/>
  <c r="AD930" i="20"/>
  <c r="AC930" i="20"/>
  <c r="AB930" i="20"/>
  <c r="AA930" i="20"/>
  <c r="Z930" i="20"/>
  <c r="Y930" i="20"/>
  <c r="X930" i="20"/>
  <c r="W930" i="20"/>
  <c r="V930" i="20"/>
  <c r="U930" i="20"/>
  <c r="T930" i="20"/>
  <c r="S930" i="20"/>
  <c r="R930" i="20"/>
  <c r="Q930" i="20"/>
  <c r="P930" i="20"/>
  <c r="O930" i="20"/>
  <c r="N930" i="20"/>
  <c r="M930" i="20"/>
  <c r="L930" i="20"/>
  <c r="K930" i="20"/>
  <c r="J930" i="20"/>
  <c r="AR929" i="20"/>
  <c r="AQ929" i="20"/>
  <c r="AP929" i="20"/>
  <c r="AO929" i="20"/>
  <c r="AN929" i="20"/>
  <c r="AM929" i="20"/>
  <c r="AL929" i="20"/>
  <c r="AK929" i="20"/>
  <c r="AH929" i="20"/>
  <c r="AG929" i="20"/>
  <c r="AF929" i="20"/>
  <c r="AE929" i="20"/>
  <c r="AD929" i="20"/>
  <c r="AC929" i="20"/>
  <c r="AB929" i="20"/>
  <c r="AA929" i="20"/>
  <c r="Z929" i="20"/>
  <c r="Y929" i="20"/>
  <c r="X929" i="20"/>
  <c r="W929" i="20"/>
  <c r="V929" i="20"/>
  <c r="U929" i="20"/>
  <c r="T929" i="20"/>
  <c r="S929" i="20"/>
  <c r="R929" i="20"/>
  <c r="Q929" i="20"/>
  <c r="P929" i="20"/>
  <c r="O929" i="20"/>
  <c r="N929" i="20"/>
  <c r="M929" i="20"/>
  <c r="L929" i="20"/>
  <c r="K929" i="20"/>
  <c r="J929" i="20"/>
  <c r="AR928" i="20"/>
  <c r="AQ928" i="20"/>
  <c r="AP928" i="20"/>
  <c r="AO928" i="20"/>
  <c r="AN928" i="20"/>
  <c r="AM928" i="20"/>
  <c r="AL928" i="20"/>
  <c r="AK928" i="20"/>
  <c r="AH928" i="20"/>
  <c r="AG928" i="20"/>
  <c r="AF928" i="20"/>
  <c r="AE928" i="20"/>
  <c r="AD928" i="20"/>
  <c r="AC928" i="20"/>
  <c r="AB928" i="20"/>
  <c r="AA928" i="20"/>
  <c r="Z928" i="20"/>
  <c r="Y928" i="20"/>
  <c r="X928" i="20"/>
  <c r="W928" i="20"/>
  <c r="V928" i="20"/>
  <c r="U928" i="20"/>
  <c r="T928" i="20"/>
  <c r="S928" i="20"/>
  <c r="R928" i="20"/>
  <c r="Q928" i="20"/>
  <c r="P928" i="20"/>
  <c r="O928" i="20"/>
  <c r="N928" i="20"/>
  <c r="M928" i="20"/>
  <c r="L928" i="20"/>
  <c r="K928" i="20"/>
  <c r="J928" i="20"/>
  <c r="AR927" i="20"/>
  <c r="AQ927" i="20"/>
  <c r="AP927" i="20"/>
  <c r="AO927" i="20"/>
  <c r="AN927" i="20"/>
  <c r="AM927" i="20"/>
  <c r="AL927" i="20"/>
  <c r="AK927" i="20"/>
  <c r="AH927" i="20"/>
  <c r="AG927" i="20"/>
  <c r="AF927" i="20"/>
  <c r="AE927" i="20"/>
  <c r="AD927" i="20"/>
  <c r="AC927" i="20"/>
  <c r="AB927" i="20"/>
  <c r="AA927" i="20"/>
  <c r="Z927" i="20"/>
  <c r="Y927" i="20"/>
  <c r="X927" i="20"/>
  <c r="W927" i="20"/>
  <c r="V927" i="20"/>
  <c r="U927" i="20"/>
  <c r="T927" i="20"/>
  <c r="S927" i="20"/>
  <c r="R927" i="20"/>
  <c r="Q927" i="20"/>
  <c r="P927" i="20"/>
  <c r="O927" i="20"/>
  <c r="N927" i="20"/>
  <c r="M927" i="20"/>
  <c r="L927" i="20"/>
  <c r="K927" i="20"/>
  <c r="J927" i="20"/>
  <c r="AR926" i="20"/>
  <c r="AQ926" i="20"/>
  <c r="AP926" i="20"/>
  <c r="AO926" i="20"/>
  <c r="AN926" i="20"/>
  <c r="AM926" i="20"/>
  <c r="AL926" i="20"/>
  <c r="AK926" i="20"/>
  <c r="AH926" i="20"/>
  <c r="AG926" i="20"/>
  <c r="AF926" i="20"/>
  <c r="AE926" i="20"/>
  <c r="AD926" i="20"/>
  <c r="AC926" i="20"/>
  <c r="AB926" i="20"/>
  <c r="AA926" i="20"/>
  <c r="Z926" i="20"/>
  <c r="Y926" i="20"/>
  <c r="X926" i="20"/>
  <c r="W926" i="20"/>
  <c r="V926" i="20"/>
  <c r="U926" i="20"/>
  <c r="T926" i="20"/>
  <c r="S926" i="20"/>
  <c r="R926" i="20"/>
  <c r="Q926" i="20"/>
  <c r="P926" i="20"/>
  <c r="O926" i="20"/>
  <c r="N926" i="20"/>
  <c r="M926" i="20"/>
  <c r="L926" i="20"/>
  <c r="K926" i="20"/>
  <c r="J926" i="20"/>
  <c r="AR925" i="20"/>
  <c r="AQ925" i="20"/>
  <c r="AP925" i="20"/>
  <c r="AO925" i="20"/>
  <c r="AN925" i="20"/>
  <c r="AM925" i="20"/>
  <c r="AL925" i="20"/>
  <c r="AK925" i="20"/>
  <c r="AH925" i="20"/>
  <c r="AG925" i="20"/>
  <c r="AF925" i="20"/>
  <c r="AE925" i="20"/>
  <c r="AD925" i="20"/>
  <c r="AC925" i="20"/>
  <c r="AB925" i="20"/>
  <c r="AA925" i="20"/>
  <c r="Z925" i="20"/>
  <c r="Y925" i="20"/>
  <c r="X925" i="20"/>
  <c r="W925" i="20"/>
  <c r="V925" i="20"/>
  <c r="U925" i="20"/>
  <c r="T925" i="20"/>
  <c r="S925" i="20"/>
  <c r="R925" i="20"/>
  <c r="Q925" i="20"/>
  <c r="P925" i="20"/>
  <c r="O925" i="20"/>
  <c r="N925" i="20"/>
  <c r="M925" i="20"/>
  <c r="L925" i="20"/>
  <c r="K925" i="20"/>
  <c r="J925" i="20"/>
  <c r="AR924" i="20"/>
  <c r="AQ924" i="20"/>
  <c r="AP924" i="20"/>
  <c r="AO924" i="20"/>
  <c r="AN924" i="20"/>
  <c r="AM924" i="20"/>
  <c r="AL924" i="20"/>
  <c r="AK924" i="20"/>
  <c r="AH924" i="20"/>
  <c r="AG924" i="20"/>
  <c r="AF924" i="20"/>
  <c r="AE924" i="20"/>
  <c r="AD924" i="20"/>
  <c r="AC924" i="20"/>
  <c r="AB924" i="20"/>
  <c r="AA924" i="20"/>
  <c r="Z924" i="20"/>
  <c r="Y924" i="20"/>
  <c r="X924" i="20"/>
  <c r="W924" i="20"/>
  <c r="V924" i="20"/>
  <c r="U924" i="20"/>
  <c r="T924" i="20"/>
  <c r="S924" i="20"/>
  <c r="R924" i="20"/>
  <c r="Q924" i="20"/>
  <c r="P924" i="20"/>
  <c r="O924" i="20"/>
  <c r="N924" i="20"/>
  <c r="M924" i="20"/>
  <c r="L924" i="20"/>
  <c r="K924" i="20"/>
  <c r="J924" i="20"/>
  <c r="AR923" i="20"/>
  <c r="AQ923" i="20"/>
  <c r="AP923" i="20"/>
  <c r="AO923" i="20"/>
  <c r="AN923" i="20"/>
  <c r="AM923" i="20"/>
  <c r="AL923" i="20"/>
  <c r="AK923" i="20"/>
  <c r="AH923" i="20"/>
  <c r="AG923" i="20"/>
  <c r="AF923" i="20"/>
  <c r="AE923" i="20"/>
  <c r="AD923" i="20"/>
  <c r="AC923" i="20"/>
  <c r="AB923" i="20"/>
  <c r="AA923" i="20"/>
  <c r="Z923" i="20"/>
  <c r="Y923" i="20"/>
  <c r="X923" i="20"/>
  <c r="W923" i="20"/>
  <c r="V923" i="20"/>
  <c r="U923" i="20"/>
  <c r="T923" i="20"/>
  <c r="S923" i="20"/>
  <c r="R923" i="20"/>
  <c r="Q923" i="20"/>
  <c r="P923" i="20"/>
  <c r="O923" i="20"/>
  <c r="N923" i="20"/>
  <c r="M923" i="20"/>
  <c r="L923" i="20"/>
  <c r="K923" i="20"/>
  <c r="J923" i="20"/>
  <c r="AR922" i="20"/>
  <c r="AQ922" i="20"/>
  <c r="AP922" i="20"/>
  <c r="AO922" i="20"/>
  <c r="AN922" i="20"/>
  <c r="AM922" i="20"/>
  <c r="AL922" i="20"/>
  <c r="AK922" i="20"/>
  <c r="AH922" i="20"/>
  <c r="AG922" i="20"/>
  <c r="AF922" i="20"/>
  <c r="AE922" i="20"/>
  <c r="AD922" i="20"/>
  <c r="AC922" i="20"/>
  <c r="AB922" i="20"/>
  <c r="AA922" i="20"/>
  <c r="Z922" i="20"/>
  <c r="Y922" i="20"/>
  <c r="X922" i="20"/>
  <c r="W922" i="20"/>
  <c r="V922" i="20"/>
  <c r="U922" i="20"/>
  <c r="T922" i="20"/>
  <c r="S922" i="20"/>
  <c r="R922" i="20"/>
  <c r="Q922" i="20"/>
  <c r="P922" i="20"/>
  <c r="O922" i="20"/>
  <c r="N922" i="20"/>
  <c r="M922" i="20"/>
  <c r="L922" i="20"/>
  <c r="K922" i="20"/>
  <c r="J922" i="20"/>
  <c r="AR921" i="20"/>
  <c r="AQ921" i="20"/>
  <c r="AP921" i="20"/>
  <c r="AO921" i="20"/>
  <c r="AN921" i="20"/>
  <c r="AM921" i="20"/>
  <c r="AL921" i="20"/>
  <c r="AK921" i="20"/>
  <c r="AH921" i="20"/>
  <c r="AG921" i="20"/>
  <c r="AF921" i="20"/>
  <c r="AE921" i="20"/>
  <c r="AD921" i="20"/>
  <c r="AC921" i="20"/>
  <c r="AB921" i="20"/>
  <c r="AA921" i="20"/>
  <c r="Z921" i="20"/>
  <c r="Y921" i="20"/>
  <c r="X921" i="20"/>
  <c r="W921" i="20"/>
  <c r="V921" i="20"/>
  <c r="U921" i="20"/>
  <c r="T921" i="20"/>
  <c r="S921" i="20"/>
  <c r="R921" i="20"/>
  <c r="Q921" i="20"/>
  <c r="P921" i="20"/>
  <c r="O921" i="20"/>
  <c r="N921" i="20"/>
  <c r="M921" i="20"/>
  <c r="L921" i="20"/>
  <c r="K921" i="20"/>
  <c r="J921" i="20"/>
  <c r="AR920" i="20"/>
  <c r="AQ920" i="20"/>
  <c r="AP920" i="20"/>
  <c r="AO920" i="20"/>
  <c r="AN920" i="20"/>
  <c r="AM920" i="20"/>
  <c r="AL920" i="20"/>
  <c r="AK920" i="20"/>
  <c r="AH920" i="20"/>
  <c r="AG920" i="20"/>
  <c r="AF920" i="20"/>
  <c r="AE920" i="20"/>
  <c r="AD920" i="20"/>
  <c r="AC920" i="20"/>
  <c r="AB920" i="20"/>
  <c r="AA920" i="20"/>
  <c r="Z920" i="20"/>
  <c r="Y920" i="20"/>
  <c r="X920" i="20"/>
  <c r="W920" i="20"/>
  <c r="V920" i="20"/>
  <c r="U920" i="20"/>
  <c r="T920" i="20"/>
  <c r="S920" i="20"/>
  <c r="R920" i="20"/>
  <c r="Q920" i="20"/>
  <c r="P920" i="20"/>
  <c r="O920" i="20"/>
  <c r="N920" i="20"/>
  <c r="M920" i="20"/>
  <c r="L920" i="20"/>
  <c r="K920" i="20"/>
  <c r="J920" i="20"/>
  <c r="AR919" i="20"/>
  <c r="AQ919" i="20"/>
  <c r="AP919" i="20"/>
  <c r="AO919" i="20"/>
  <c r="AN919" i="20"/>
  <c r="AM919" i="20"/>
  <c r="AL919" i="20"/>
  <c r="AK919" i="20"/>
  <c r="AH919" i="20"/>
  <c r="AG919" i="20"/>
  <c r="AF919" i="20"/>
  <c r="AE919" i="20"/>
  <c r="AD919" i="20"/>
  <c r="AC919" i="20"/>
  <c r="AB919" i="20"/>
  <c r="AA919" i="20"/>
  <c r="Z919" i="20"/>
  <c r="Y919" i="20"/>
  <c r="X919" i="20"/>
  <c r="W919" i="20"/>
  <c r="V919" i="20"/>
  <c r="U919" i="20"/>
  <c r="T919" i="20"/>
  <c r="S919" i="20"/>
  <c r="R919" i="20"/>
  <c r="Q919" i="20"/>
  <c r="P919" i="20"/>
  <c r="O919" i="20"/>
  <c r="N919" i="20"/>
  <c r="M919" i="20"/>
  <c r="L919" i="20"/>
  <c r="K919" i="20"/>
  <c r="J919" i="20"/>
  <c r="AR918" i="20"/>
  <c r="AQ918" i="20"/>
  <c r="AP918" i="20"/>
  <c r="AO918" i="20"/>
  <c r="AN918" i="20"/>
  <c r="AM918" i="20"/>
  <c r="AL918" i="20"/>
  <c r="AK918" i="20"/>
  <c r="AH918" i="20"/>
  <c r="AG918" i="20"/>
  <c r="AF918" i="20"/>
  <c r="AE918" i="20"/>
  <c r="AD918" i="20"/>
  <c r="AC918" i="20"/>
  <c r="AB918" i="20"/>
  <c r="AA918" i="20"/>
  <c r="Z918" i="20"/>
  <c r="Y918" i="20"/>
  <c r="X918" i="20"/>
  <c r="W918" i="20"/>
  <c r="V918" i="20"/>
  <c r="U918" i="20"/>
  <c r="T918" i="20"/>
  <c r="S918" i="20"/>
  <c r="R918" i="20"/>
  <c r="Q918" i="20"/>
  <c r="P918" i="20"/>
  <c r="O918" i="20"/>
  <c r="N918" i="20"/>
  <c r="M918" i="20"/>
  <c r="L918" i="20"/>
  <c r="K918" i="20"/>
  <c r="J918" i="20"/>
  <c r="AR917" i="20"/>
  <c r="AQ917" i="20"/>
  <c r="AP917" i="20"/>
  <c r="AO917" i="20"/>
  <c r="AN917" i="20"/>
  <c r="AM917" i="20"/>
  <c r="AL917" i="20"/>
  <c r="AK917" i="20"/>
  <c r="AH917" i="20"/>
  <c r="AG917" i="20"/>
  <c r="AF917" i="20"/>
  <c r="AE917" i="20"/>
  <c r="AD917" i="20"/>
  <c r="AC917" i="20"/>
  <c r="AB917" i="20"/>
  <c r="AA917" i="20"/>
  <c r="Z917" i="20"/>
  <c r="Y917" i="20"/>
  <c r="X917" i="20"/>
  <c r="W917" i="20"/>
  <c r="V917" i="20"/>
  <c r="U917" i="20"/>
  <c r="T917" i="20"/>
  <c r="S917" i="20"/>
  <c r="R917" i="20"/>
  <c r="Q917" i="20"/>
  <c r="P917" i="20"/>
  <c r="O917" i="20"/>
  <c r="N917" i="20"/>
  <c r="M917" i="20"/>
  <c r="L917" i="20"/>
  <c r="K917" i="20"/>
  <c r="J917" i="20"/>
  <c r="AR916" i="20"/>
  <c r="AQ916" i="20"/>
  <c r="AP916" i="20"/>
  <c r="AO916" i="20"/>
  <c r="AN916" i="20"/>
  <c r="AM916" i="20"/>
  <c r="AL916" i="20"/>
  <c r="AK916" i="20"/>
  <c r="AH916" i="20"/>
  <c r="AG916" i="20"/>
  <c r="AF916" i="20"/>
  <c r="AE916" i="20"/>
  <c r="AD916" i="20"/>
  <c r="AC916" i="20"/>
  <c r="AB916" i="20"/>
  <c r="AA916" i="20"/>
  <c r="Z916" i="20"/>
  <c r="Y916" i="20"/>
  <c r="X916" i="20"/>
  <c r="W916" i="20"/>
  <c r="V916" i="20"/>
  <c r="U916" i="20"/>
  <c r="T916" i="20"/>
  <c r="S916" i="20"/>
  <c r="R916" i="20"/>
  <c r="Q916" i="20"/>
  <c r="P916" i="20"/>
  <c r="O916" i="20"/>
  <c r="N916" i="20"/>
  <c r="M916" i="20"/>
  <c r="L916" i="20"/>
  <c r="K916" i="20"/>
  <c r="J916" i="20"/>
  <c r="AR915" i="20"/>
  <c r="AQ915" i="20"/>
  <c r="AP915" i="20"/>
  <c r="AO915" i="20"/>
  <c r="AN915" i="20"/>
  <c r="AM915" i="20"/>
  <c r="AL915" i="20"/>
  <c r="AK915" i="20"/>
  <c r="AH915" i="20"/>
  <c r="AG915" i="20"/>
  <c r="AF915" i="20"/>
  <c r="AE915" i="20"/>
  <c r="AD915" i="20"/>
  <c r="AC915" i="20"/>
  <c r="AB915" i="20"/>
  <c r="AA915" i="20"/>
  <c r="Z915" i="20"/>
  <c r="Y915" i="20"/>
  <c r="X915" i="20"/>
  <c r="W915" i="20"/>
  <c r="V915" i="20"/>
  <c r="U915" i="20"/>
  <c r="T915" i="20"/>
  <c r="S915" i="20"/>
  <c r="R915" i="20"/>
  <c r="Q915" i="20"/>
  <c r="P915" i="20"/>
  <c r="O915" i="20"/>
  <c r="N915" i="20"/>
  <c r="M915" i="20"/>
  <c r="L915" i="20"/>
  <c r="K915" i="20"/>
  <c r="J915" i="20"/>
  <c r="AR914" i="20"/>
  <c r="AQ914" i="20"/>
  <c r="AP914" i="20"/>
  <c r="AO914" i="20"/>
  <c r="AN914" i="20"/>
  <c r="AM914" i="20"/>
  <c r="AL914" i="20"/>
  <c r="AK914" i="20"/>
  <c r="AH914" i="20"/>
  <c r="AG914" i="20"/>
  <c r="AF914" i="20"/>
  <c r="AE914" i="20"/>
  <c r="AD914" i="20"/>
  <c r="AC914" i="20"/>
  <c r="AB914" i="20"/>
  <c r="AA914" i="20"/>
  <c r="Z914" i="20"/>
  <c r="Y914" i="20"/>
  <c r="X914" i="20"/>
  <c r="W914" i="20"/>
  <c r="V914" i="20"/>
  <c r="U914" i="20"/>
  <c r="T914" i="20"/>
  <c r="S914" i="20"/>
  <c r="R914" i="20"/>
  <c r="Q914" i="20"/>
  <c r="P914" i="20"/>
  <c r="O914" i="20"/>
  <c r="N914" i="20"/>
  <c r="M914" i="20"/>
  <c r="L914" i="20"/>
  <c r="K914" i="20"/>
  <c r="J914" i="20"/>
  <c r="AR913" i="20"/>
  <c r="AQ913" i="20"/>
  <c r="AP913" i="20"/>
  <c r="AO913" i="20"/>
  <c r="AN913" i="20"/>
  <c r="AM913" i="20"/>
  <c r="AL913" i="20"/>
  <c r="AK913" i="20"/>
  <c r="AH913" i="20"/>
  <c r="AG913" i="20"/>
  <c r="AF913" i="20"/>
  <c r="AE913" i="20"/>
  <c r="AD913" i="20"/>
  <c r="AC913" i="20"/>
  <c r="AB913" i="20"/>
  <c r="AA913" i="20"/>
  <c r="Z913" i="20"/>
  <c r="Y913" i="20"/>
  <c r="X913" i="20"/>
  <c r="W913" i="20"/>
  <c r="V913" i="20"/>
  <c r="U913" i="20"/>
  <c r="T913" i="20"/>
  <c r="S913" i="20"/>
  <c r="R913" i="20"/>
  <c r="Q913" i="20"/>
  <c r="P913" i="20"/>
  <c r="O913" i="20"/>
  <c r="N913" i="20"/>
  <c r="M913" i="20"/>
  <c r="L913" i="20"/>
  <c r="K913" i="20"/>
  <c r="J913" i="20"/>
  <c r="AR912" i="20"/>
  <c r="AQ912" i="20"/>
  <c r="AP912" i="20"/>
  <c r="AO912" i="20"/>
  <c r="AN912" i="20"/>
  <c r="AM912" i="20"/>
  <c r="AL912" i="20"/>
  <c r="AK912" i="20"/>
  <c r="AH912" i="20"/>
  <c r="AG912" i="20"/>
  <c r="AF912" i="20"/>
  <c r="AE912" i="20"/>
  <c r="AD912" i="20"/>
  <c r="AC912" i="20"/>
  <c r="AB912" i="20"/>
  <c r="AA912" i="20"/>
  <c r="Z912" i="20"/>
  <c r="Y912" i="20"/>
  <c r="X912" i="20"/>
  <c r="W912" i="20"/>
  <c r="V912" i="20"/>
  <c r="U912" i="20"/>
  <c r="T912" i="20"/>
  <c r="S912" i="20"/>
  <c r="R912" i="20"/>
  <c r="Q912" i="20"/>
  <c r="P912" i="20"/>
  <c r="O912" i="20"/>
  <c r="N912" i="20"/>
  <c r="M912" i="20"/>
  <c r="L912" i="20"/>
  <c r="K912" i="20"/>
  <c r="J912" i="20"/>
  <c r="AR911" i="20"/>
  <c r="AQ911" i="20"/>
  <c r="AP911" i="20"/>
  <c r="AO911" i="20"/>
  <c r="AN911" i="20"/>
  <c r="AM911" i="20"/>
  <c r="AL911" i="20"/>
  <c r="AK911" i="20"/>
  <c r="AH911" i="20"/>
  <c r="AG911" i="20"/>
  <c r="AF911" i="20"/>
  <c r="AE911" i="20"/>
  <c r="AD911" i="20"/>
  <c r="AC911" i="20"/>
  <c r="AB911" i="20"/>
  <c r="AA911" i="20"/>
  <c r="Z911" i="20"/>
  <c r="Y911" i="20"/>
  <c r="X911" i="20"/>
  <c r="W911" i="20"/>
  <c r="V911" i="20"/>
  <c r="U911" i="20"/>
  <c r="T911" i="20"/>
  <c r="S911" i="20"/>
  <c r="R911" i="20"/>
  <c r="Q911" i="20"/>
  <c r="P911" i="20"/>
  <c r="O911" i="20"/>
  <c r="N911" i="20"/>
  <c r="M911" i="20"/>
  <c r="L911" i="20"/>
  <c r="K911" i="20"/>
  <c r="J911" i="20"/>
  <c r="AR910" i="20"/>
  <c r="AQ910" i="20"/>
  <c r="AP910" i="20"/>
  <c r="AO910" i="20"/>
  <c r="AN910" i="20"/>
  <c r="AM910" i="20"/>
  <c r="AL910" i="20"/>
  <c r="AK910" i="20"/>
  <c r="AH910" i="20"/>
  <c r="AG910" i="20"/>
  <c r="AF910" i="20"/>
  <c r="AE910" i="20"/>
  <c r="AD910" i="20"/>
  <c r="AC910" i="20"/>
  <c r="AB910" i="20"/>
  <c r="AA910" i="20"/>
  <c r="Z910" i="20"/>
  <c r="Y910" i="20"/>
  <c r="X910" i="20"/>
  <c r="W910" i="20"/>
  <c r="V910" i="20"/>
  <c r="U910" i="20"/>
  <c r="T910" i="20"/>
  <c r="S910" i="20"/>
  <c r="R910" i="20"/>
  <c r="Q910" i="20"/>
  <c r="P910" i="20"/>
  <c r="O910" i="20"/>
  <c r="N910" i="20"/>
  <c r="M910" i="20"/>
  <c r="L910" i="20"/>
  <c r="K910" i="20"/>
  <c r="J910" i="20"/>
  <c r="AR909" i="20"/>
  <c r="AQ909" i="20"/>
  <c r="AP909" i="20"/>
  <c r="AO909" i="20"/>
  <c r="AN909" i="20"/>
  <c r="AM909" i="20"/>
  <c r="AL909" i="20"/>
  <c r="AK909" i="20"/>
  <c r="AH909" i="20"/>
  <c r="AG909" i="20"/>
  <c r="AF909" i="20"/>
  <c r="AE909" i="20"/>
  <c r="AD909" i="20"/>
  <c r="AC909" i="20"/>
  <c r="AB909" i="20"/>
  <c r="AA909" i="20"/>
  <c r="Z909" i="20"/>
  <c r="Y909" i="20"/>
  <c r="X909" i="20"/>
  <c r="W909" i="20"/>
  <c r="V909" i="20"/>
  <c r="U909" i="20"/>
  <c r="T909" i="20"/>
  <c r="S909" i="20"/>
  <c r="R909" i="20"/>
  <c r="Q909" i="20"/>
  <c r="P909" i="20"/>
  <c r="O909" i="20"/>
  <c r="N909" i="20"/>
  <c r="M909" i="20"/>
  <c r="L909" i="20"/>
  <c r="K909" i="20"/>
  <c r="J909" i="20"/>
  <c r="AR908" i="20"/>
  <c r="AQ908" i="20"/>
  <c r="AP908" i="20"/>
  <c r="AO908" i="20"/>
  <c r="AN908" i="20"/>
  <c r="AM908" i="20"/>
  <c r="AL908" i="20"/>
  <c r="AK908" i="20"/>
  <c r="AH908" i="20"/>
  <c r="AG908" i="20"/>
  <c r="AF908" i="20"/>
  <c r="AE908" i="20"/>
  <c r="AD908" i="20"/>
  <c r="AC908" i="20"/>
  <c r="AB908" i="20"/>
  <c r="AA908" i="20"/>
  <c r="Z908" i="20"/>
  <c r="Y908" i="20"/>
  <c r="X908" i="20"/>
  <c r="W908" i="20"/>
  <c r="V908" i="20"/>
  <c r="U908" i="20"/>
  <c r="T908" i="20"/>
  <c r="S908" i="20"/>
  <c r="R908" i="20"/>
  <c r="Q908" i="20"/>
  <c r="P908" i="20"/>
  <c r="O908" i="20"/>
  <c r="N908" i="20"/>
  <c r="M908" i="20"/>
  <c r="L908" i="20"/>
  <c r="K908" i="20"/>
  <c r="J908" i="20"/>
  <c r="AR907" i="20"/>
  <c r="AQ907" i="20"/>
  <c r="AP907" i="20"/>
  <c r="AO907" i="20"/>
  <c r="AN907" i="20"/>
  <c r="AM907" i="20"/>
  <c r="AL907" i="20"/>
  <c r="AK907" i="20"/>
  <c r="AH907" i="20"/>
  <c r="AG907" i="20"/>
  <c r="AF907" i="20"/>
  <c r="AE907" i="20"/>
  <c r="AD907" i="20"/>
  <c r="AC907" i="20"/>
  <c r="AB907" i="20"/>
  <c r="AA907" i="20"/>
  <c r="Z907" i="20"/>
  <c r="Y907" i="20"/>
  <c r="X907" i="20"/>
  <c r="W907" i="20"/>
  <c r="V907" i="20"/>
  <c r="U907" i="20"/>
  <c r="T907" i="20"/>
  <c r="S907" i="20"/>
  <c r="R907" i="20"/>
  <c r="Q907" i="20"/>
  <c r="P907" i="20"/>
  <c r="O907" i="20"/>
  <c r="N907" i="20"/>
  <c r="M907" i="20"/>
  <c r="L907" i="20"/>
  <c r="K907" i="20"/>
  <c r="J907" i="20"/>
  <c r="AR906" i="20"/>
  <c r="AQ906" i="20"/>
  <c r="AP906" i="20"/>
  <c r="AO906" i="20"/>
  <c r="AN906" i="20"/>
  <c r="AM906" i="20"/>
  <c r="AL906" i="20"/>
  <c r="AK906" i="20"/>
  <c r="AH906" i="20"/>
  <c r="AG906" i="20"/>
  <c r="AF906" i="20"/>
  <c r="AE906" i="20"/>
  <c r="AD906" i="20"/>
  <c r="AC906" i="20"/>
  <c r="AB906" i="20"/>
  <c r="AA906" i="20"/>
  <c r="Z906" i="20"/>
  <c r="Y906" i="20"/>
  <c r="X906" i="20"/>
  <c r="W906" i="20"/>
  <c r="V906" i="20"/>
  <c r="U906" i="20"/>
  <c r="T906" i="20"/>
  <c r="S906" i="20"/>
  <c r="R906" i="20"/>
  <c r="Q906" i="20"/>
  <c r="P906" i="20"/>
  <c r="O906" i="20"/>
  <c r="N906" i="20"/>
  <c r="M906" i="20"/>
  <c r="L906" i="20"/>
  <c r="K906" i="20"/>
  <c r="J906" i="20"/>
  <c r="AR905" i="20"/>
  <c r="AQ905" i="20"/>
  <c r="AP905" i="20"/>
  <c r="AO905" i="20"/>
  <c r="AN905" i="20"/>
  <c r="AM905" i="20"/>
  <c r="AL905" i="20"/>
  <c r="AK905" i="20"/>
  <c r="AH905" i="20"/>
  <c r="AG905" i="20"/>
  <c r="AF905" i="20"/>
  <c r="AE905" i="20"/>
  <c r="AD905" i="20"/>
  <c r="AC905" i="20"/>
  <c r="AB905" i="20"/>
  <c r="AA905" i="20"/>
  <c r="Z905" i="20"/>
  <c r="Y905" i="20"/>
  <c r="X905" i="20"/>
  <c r="W905" i="20"/>
  <c r="V905" i="20"/>
  <c r="U905" i="20"/>
  <c r="T905" i="20"/>
  <c r="S905" i="20"/>
  <c r="R905" i="20"/>
  <c r="Q905" i="20"/>
  <c r="P905" i="20"/>
  <c r="O905" i="20"/>
  <c r="N905" i="20"/>
  <c r="M905" i="20"/>
  <c r="L905" i="20"/>
  <c r="K905" i="20"/>
  <c r="J905" i="20"/>
  <c r="AR904" i="20"/>
  <c r="AQ904" i="20"/>
  <c r="AP904" i="20"/>
  <c r="AO904" i="20"/>
  <c r="AN904" i="20"/>
  <c r="AM904" i="20"/>
  <c r="AL904" i="20"/>
  <c r="AK904" i="20"/>
  <c r="AH904" i="20"/>
  <c r="AG904" i="20"/>
  <c r="AF904" i="20"/>
  <c r="AE904" i="20"/>
  <c r="AD904" i="20"/>
  <c r="AC904" i="20"/>
  <c r="AB904" i="20"/>
  <c r="AA904" i="20"/>
  <c r="Z904" i="20"/>
  <c r="Y904" i="20"/>
  <c r="X904" i="20"/>
  <c r="W904" i="20"/>
  <c r="V904" i="20"/>
  <c r="U904" i="20"/>
  <c r="T904" i="20"/>
  <c r="S904" i="20"/>
  <c r="R904" i="20"/>
  <c r="Q904" i="20"/>
  <c r="P904" i="20"/>
  <c r="O904" i="20"/>
  <c r="N904" i="20"/>
  <c r="M904" i="20"/>
  <c r="L904" i="20"/>
  <c r="K904" i="20"/>
  <c r="J904" i="20"/>
  <c r="AR903" i="20"/>
  <c r="AQ903" i="20"/>
  <c r="AP903" i="20"/>
  <c r="AO903" i="20"/>
  <c r="AN903" i="20"/>
  <c r="AM903" i="20"/>
  <c r="AL903" i="20"/>
  <c r="AK903" i="20"/>
  <c r="AH903" i="20"/>
  <c r="AG903" i="20"/>
  <c r="AF903" i="20"/>
  <c r="AE903" i="20"/>
  <c r="AD903" i="20"/>
  <c r="AC903" i="20"/>
  <c r="AB903" i="20"/>
  <c r="AA903" i="20"/>
  <c r="Z903" i="20"/>
  <c r="Y903" i="20"/>
  <c r="X903" i="20"/>
  <c r="W903" i="20"/>
  <c r="V903" i="20"/>
  <c r="U903" i="20"/>
  <c r="T903" i="20"/>
  <c r="S903" i="20"/>
  <c r="R903" i="20"/>
  <c r="Q903" i="20"/>
  <c r="P903" i="20"/>
  <c r="O903" i="20"/>
  <c r="N903" i="20"/>
  <c r="M903" i="20"/>
  <c r="L903" i="20"/>
  <c r="K903" i="20"/>
  <c r="J903" i="20"/>
  <c r="AR902" i="20"/>
  <c r="AQ902" i="20"/>
  <c r="AP902" i="20"/>
  <c r="AO902" i="20"/>
  <c r="AN902" i="20"/>
  <c r="AM902" i="20"/>
  <c r="AL902" i="20"/>
  <c r="AK902" i="20"/>
  <c r="AH902" i="20"/>
  <c r="AG902" i="20"/>
  <c r="AF902" i="20"/>
  <c r="AE902" i="20"/>
  <c r="AD902" i="20"/>
  <c r="AC902" i="20"/>
  <c r="AB902" i="20"/>
  <c r="AA902" i="20"/>
  <c r="Z902" i="20"/>
  <c r="Y902" i="20"/>
  <c r="X902" i="20"/>
  <c r="W902" i="20"/>
  <c r="V902" i="20"/>
  <c r="U902" i="20"/>
  <c r="T902" i="20"/>
  <c r="S902" i="20"/>
  <c r="R902" i="20"/>
  <c r="Q902" i="20"/>
  <c r="P902" i="20"/>
  <c r="O902" i="20"/>
  <c r="N902" i="20"/>
  <c r="M902" i="20"/>
  <c r="L902" i="20"/>
  <c r="K902" i="20"/>
  <c r="J902" i="20"/>
  <c r="AR901" i="20"/>
  <c r="AQ901" i="20"/>
  <c r="AP901" i="20"/>
  <c r="AO901" i="20"/>
  <c r="AN901" i="20"/>
  <c r="AM901" i="20"/>
  <c r="AL901" i="20"/>
  <c r="AK901" i="20"/>
  <c r="AH901" i="20"/>
  <c r="AG901" i="20"/>
  <c r="AF901" i="20"/>
  <c r="AE901" i="20"/>
  <c r="AD901" i="20"/>
  <c r="AC901" i="20"/>
  <c r="AB901" i="20"/>
  <c r="AA901" i="20"/>
  <c r="Z901" i="20"/>
  <c r="Y901" i="20"/>
  <c r="X901" i="20"/>
  <c r="W901" i="20"/>
  <c r="V901" i="20"/>
  <c r="U901" i="20"/>
  <c r="T901" i="20"/>
  <c r="S901" i="20"/>
  <c r="R901" i="20"/>
  <c r="Q901" i="20"/>
  <c r="P901" i="20"/>
  <c r="O901" i="20"/>
  <c r="N901" i="20"/>
  <c r="M901" i="20"/>
  <c r="L901" i="20"/>
  <c r="K901" i="20"/>
  <c r="J901" i="20"/>
  <c r="AR900" i="20"/>
  <c r="AQ900" i="20"/>
  <c r="AP900" i="20"/>
  <c r="AO900" i="20"/>
  <c r="AN900" i="20"/>
  <c r="AM900" i="20"/>
  <c r="AL900" i="20"/>
  <c r="AK900" i="20"/>
  <c r="AH900" i="20"/>
  <c r="AG900" i="20"/>
  <c r="AF900" i="20"/>
  <c r="AE900" i="20"/>
  <c r="AD900" i="20"/>
  <c r="AC900" i="20"/>
  <c r="AB900" i="20"/>
  <c r="AA900" i="20"/>
  <c r="Z900" i="20"/>
  <c r="Y900" i="20"/>
  <c r="X900" i="20"/>
  <c r="W900" i="20"/>
  <c r="V900" i="20"/>
  <c r="U900" i="20"/>
  <c r="T900" i="20"/>
  <c r="S900" i="20"/>
  <c r="R900" i="20"/>
  <c r="Q900" i="20"/>
  <c r="P900" i="20"/>
  <c r="O900" i="20"/>
  <c r="N900" i="20"/>
  <c r="M900" i="20"/>
  <c r="L900" i="20"/>
  <c r="K900" i="20"/>
  <c r="J900" i="20"/>
  <c r="AR899" i="20"/>
  <c r="AQ899" i="20"/>
  <c r="AP899" i="20"/>
  <c r="AO899" i="20"/>
  <c r="AN899" i="20"/>
  <c r="AM899" i="20"/>
  <c r="AL899" i="20"/>
  <c r="AK899" i="20"/>
  <c r="AH899" i="20"/>
  <c r="AG899" i="20"/>
  <c r="AF899" i="20"/>
  <c r="AE899" i="20"/>
  <c r="AD899" i="20"/>
  <c r="AC899" i="20"/>
  <c r="AB899" i="20"/>
  <c r="AA899" i="20"/>
  <c r="Z899" i="20"/>
  <c r="Y899" i="20"/>
  <c r="X899" i="20"/>
  <c r="W899" i="20"/>
  <c r="V899" i="20"/>
  <c r="U899" i="20"/>
  <c r="T899" i="20"/>
  <c r="S899" i="20"/>
  <c r="R899" i="20"/>
  <c r="Q899" i="20"/>
  <c r="P899" i="20"/>
  <c r="O899" i="20"/>
  <c r="N899" i="20"/>
  <c r="M899" i="20"/>
  <c r="L899" i="20"/>
  <c r="K899" i="20"/>
  <c r="J899" i="20"/>
  <c r="AR898" i="20"/>
  <c r="AQ898" i="20"/>
  <c r="AP898" i="20"/>
  <c r="AO898" i="20"/>
  <c r="AN898" i="20"/>
  <c r="AM898" i="20"/>
  <c r="AL898" i="20"/>
  <c r="AK898" i="20"/>
  <c r="AH898" i="20"/>
  <c r="AG898" i="20"/>
  <c r="AF898" i="20"/>
  <c r="AE898" i="20"/>
  <c r="AD898" i="20"/>
  <c r="AC898" i="20"/>
  <c r="AB898" i="20"/>
  <c r="AA898" i="20"/>
  <c r="Z898" i="20"/>
  <c r="Y898" i="20"/>
  <c r="X898" i="20"/>
  <c r="W898" i="20"/>
  <c r="V898" i="20"/>
  <c r="U898" i="20"/>
  <c r="T898" i="20"/>
  <c r="S898" i="20"/>
  <c r="R898" i="20"/>
  <c r="Q898" i="20"/>
  <c r="P898" i="20"/>
  <c r="O898" i="20"/>
  <c r="N898" i="20"/>
  <c r="M898" i="20"/>
  <c r="L898" i="20"/>
  <c r="K898" i="20"/>
  <c r="J898" i="20"/>
  <c r="AR897" i="20"/>
  <c r="AQ897" i="20"/>
  <c r="AP897" i="20"/>
  <c r="AO897" i="20"/>
  <c r="AN897" i="20"/>
  <c r="AM897" i="20"/>
  <c r="AL897" i="20"/>
  <c r="AK897" i="20"/>
  <c r="AH897" i="20"/>
  <c r="AG897" i="20"/>
  <c r="AF897" i="20"/>
  <c r="AE897" i="20"/>
  <c r="AD897" i="20"/>
  <c r="AC897" i="20"/>
  <c r="AB897" i="20"/>
  <c r="AA897" i="20"/>
  <c r="Z897" i="20"/>
  <c r="Y897" i="20"/>
  <c r="X897" i="20"/>
  <c r="W897" i="20"/>
  <c r="V897" i="20"/>
  <c r="U897" i="20"/>
  <c r="T897" i="20"/>
  <c r="S897" i="20"/>
  <c r="R897" i="20"/>
  <c r="Q897" i="20"/>
  <c r="P897" i="20"/>
  <c r="O897" i="20"/>
  <c r="N897" i="20"/>
  <c r="M897" i="20"/>
  <c r="L897" i="20"/>
  <c r="K897" i="20"/>
  <c r="J897" i="20"/>
  <c r="AR896" i="20"/>
  <c r="AQ896" i="20"/>
  <c r="AP896" i="20"/>
  <c r="AO896" i="20"/>
  <c r="AN896" i="20"/>
  <c r="AM896" i="20"/>
  <c r="AL896" i="20"/>
  <c r="AK896" i="20"/>
  <c r="AH896" i="20"/>
  <c r="AG896" i="20"/>
  <c r="AF896" i="20"/>
  <c r="AE896" i="20"/>
  <c r="AD896" i="20"/>
  <c r="AC896" i="20"/>
  <c r="AB896" i="20"/>
  <c r="AA896" i="20"/>
  <c r="Z896" i="20"/>
  <c r="Y896" i="20"/>
  <c r="X896" i="20"/>
  <c r="W896" i="20"/>
  <c r="V896" i="20"/>
  <c r="U896" i="20"/>
  <c r="T896" i="20"/>
  <c r="S896" i="20"/>
  <c r="R896" i="20"/>
  <c r="Q896" i="20"/>
  <c r="P896" i="20"/>
  <c r="O896" i="20"/>
  <c r="N896" i="20"/>
  <c r="M896" i="20"/>
  <c r="L896" i="20"/>
  <c r="K896" i="20"/>
  <c r="J896" i="20"/>
  <c r="AR895" i="20"/>
  <c r="AQ895" i="20"/>
  <c r="AP895" i="20"/>
  <c r="AO895" i="20"/>
  <c r="AN895" i="20"/>
  <c r="AM895" i="20"/>
  <c r="AL895" i="20"/>
  <c r="AK895" i="20"/>
  <c r="AH895" i="20"/>
  <c r="AG895" i="20"/>
  <c r="AF895" i="20"/>
  <c r="AE895" i="20"/>
  <c r="AD895" i="20"/>
  <c r="AC895" i="20"/>
  <c r="AB895" i="20"/>
  <c r="AA895" i="20"/>
  <c r="Z895" i="20"/>
  <c r="Y895" i="20"/>
  <c r="X895" i="20"/>
  <c r="W895" i="20"/>
  <c r="V895" i="20"/>
  <c r="U895" i="20"/>
  <c r="T895" i="20"/>
  <c r="S895" i="20"/>
  <c r="R895" i="20"/>
  <c r="Q895" i="20"/>
  <c r="P895" i="20"/>
  <c r="O895" i="20"/>
  <c r="N895" i="20"/>
  <c r="M895" i="20"/>
  <c r="L895" i="20"/>
  <c r="K895" i="20"/>
  <c r="J895" i="20"/>
  <c r="AR894" i="20"/>
  <c r="AQ894" i="20"/>
  <c r="AP894" i="20"/>
  <c r="AO894" i="20"/>
  <c r="AN894" i="20"/>
  <c r="AM894" i="20"/>
  <c r="AL894" i="20"/>
  <c r="AK894" i="20"/>
  <c r="AH894" i="20"/>
  <c r="AG894" i="20"/>
  <c r="AF894" i="20"/>
  <c r="AE894" i="20"/>
  <c r="AD894" i="20"/>
  <c r="AC894" i="20"/>
  <c r="AB894" i="20"/>
  <c r="AA894" i="20"/>
  <c r="Z894" i="20"/>
  <c r="Y894" i="20"/>
  <c r="X894" i="20"/>
  <c r="W894" i="20"/>
  <c r="V894" i="20"/>
  <c r="U894" i="20"/>
  <c r="T894" i="20"/>
  <c r="S894" i="20"/>
  <c r="R894" i="20"/>
  <c r="Q894" i="20"/>
  <c r="P894" i="20"/>
  <c r="O894" i="20"/>
  <c r="N894" i="20"/>
  <c r="M894" i="20"/>
  <c r="L894" i="20"/>
  <c r="K894" i="20"/>
  <c r="J894" i="20"/>
  <c r="AR893" i="20"/>
  <c r="AQ893" i="20"/>
  <c r="AP893" i="20"/>
  <c r="AO893" i="20"/>
  <c r="AN893" i="20"/>
  <c r="AM893" i="20"/>
  <c r="AL893" i="20"/>
  <c r="AK893" i="20"/>
  <c r="AH893" i="20"/>
  <c r="AG893" i="20"/>
  <c r="AF893" i="20"/>
  <c r="AE893" i="20"/>
  <c r="AD893" i="20"/>
  <c r="AC893" i="20"/>
  <c r="AB893" i="20"/>
  <c r="AA893" i="20"/>
  <c r="Z893" i="20"/>
  <c r="Y893" i="20"/>
  <c r="X893" i="20"/>
  <c r="W893" i="20"/>
  <c r="V893" i="20"/>
  <c r="U893" i="20"/>
  <c r="T893" i="20"/>
  <c r="S893" i="20"/>
  <c r="R893" i="20"/>
  <c r="Q893" i="20"/>
  <c r="P893" i="20"/>
  <c r="O893" i="20"/>
  <c r="N893" i="20"/>
  <c r="M893" i="20"/>
  <c r="L893" i="20"/>
  <c r="K893" i="20"/>
  <c r="J893" i="20"/>
  <c r="AR892" i="20"/>
  <c r="AQ892" i="20"/>
  <c r="AP892" i="20"/>
  <c r="AO892" i="20"/>
  <c r="AN892" i="20"/>
  <c r="AM892" i="20"/>
  <c r="AL892" i="20"/>
  <c r="AK892" i="20"/>
  <c r="AH892" i="20"/>
  <c r="AG892" i="20"/>
  <c r="AF892" i="20"/>
  <c r="AE892" i="20"/>
  <c r="AD892" i="20"/>
  <c r="AC892" i="20"/>
  <c r="AB892" i="20"/>
  <c r="AA892" i="20"/>
  <c r="Z892" i="20"/>
  <c r="Y892" i="20"/>
  <c r="X892" i="20"/>
  <c r="W892" i="20"/>
  <c r="V892" i="20"/>
  <c r="U892" i="20"/>
  <c r="T892" i="20"/>
  <c r="S892" i="20"/>
  <c r="R892" i="20"/>
  <c r="Q892" i="20"/>
  <c r="P892" i="20"/>
  <c r="O892" i="20"/>
  <c r="N892" i="20"/>
  <c r="M892" i="20"/>
  <c r="L892" i="20"/>
  <c r="K892" i="20"/>
  <c r="J892" i="20"/>
  <c r="AR891" i="20"/>
  <c r="AQ891" i="20"/>
  <c r="AP891" i="20"/>
  <c r="AO891" i="20"/>
  <c r="AN891" i="20"/>
  <c r="AM891" i="20"/>
  <c r="AL891" i="20"/>
  <c r="AK891" i="20"/>
  <c r="AH891" i="20"/>
  <c r="AG891" i="20"/>
  <c r="AF891" i="20"/>
  <c r="AE891" i="20"/>
  <c r="AD891" i="20"/>
  <c r="AC891" i="20"/>
  <c r="AB891" i="20"/>
  <c r="AA891" i="20"/>
  <c r="Z891" i="20"/>
  <c r="Y891" i="20"/>
  <c r="X891" i="20"/>
  <c r="W891" i="20"/>
  <c r="V891" i="20"/>
  <c r="U891" i="20"/>
  <c r="T891" i="20"/>
  <c r="S891" i="20"/>
  <c r="R891" i="20"/>
  <c r="Q891" i="20"/>
  <c r="P891" i="20"/>
  <c r="O891" i="20"/>
  <c r="N891" i="20"/>
  <c r="M891" i="20"/>
  <c r="L891" i="20"/>
  <c r="K891" i="20"/>
  <c r="J891" i="20"/>
  <c r="AR890" i="20"/>
  <c r="AQ890" i="20"/>
  <c r="AP890" i="20"/>
  <c r="AO890" i="20"/>
  <c r="AN890" i="20"/>
  <c r="AM890" i="20"/>
  <c r="AL890" i="20"/>
  <c r="AK890" i="20"/>
  <c r="AH890" i="20"/>
  <c r="AG890" i="20"/>
  <c r="AF890" i="20"/>
  <c r="AE890" i="20"/>
  <c r="AD890" i="20"/>
  <c r="AC890" i="20"/>
  <c r="AB890" i="20"/>
  <c r="AA890" i="20"/>
  <c r="Z890" i="20"/>
  <c r="Y890" i="20"/>
  <c r="X890" i="20"/>
  <c r="W890" i="20"/>
  <c r="V890" i="20"/>
  <c r="U890" i="20"/>
  <c r="T890" i="20"/>
  <c r="S890" i="20"/>
  <c r="R890" i="20"/>
  <c r="Q890" i="20"/>
  <c r="P890" i="20"/>
  <c r="O890" i="20"/>
  <c r="N890" i="20"/>
  <c r="M890" i="20"/>
  <c r="L890" i="20"/>
  <c r="K890" i="20"/>
  <c r="J890" i="20"/>
  <c r="AR889" i="20"/>
  <c r="AQ889" i="20"/>
  <c r="AP889" i="20"/>
  <c r="AO889" i="20"/>
  <c r="AN889" i="20"/>
  <c r="AM889" i="20"/>
  <c r="AL889" i="20"/>
  <c r="AK889" i="20"/>
  <c r="AH889" i="20"/>
  <c r="AG889" i="20"/>
  <c r="AF889" i="20"/>
  <c r="AE889" i="20"/>
  <c r="AD889" i="20"/>
  <c r="AC889" i="20"/>
  <c r="AB889" i="20"/>
  <c r="AA889" i="20"/>
  <c r="Z889" i="20"/>
  <c r="Y889" i="20"/>
  <c r="X889" i="20"/>
  <c r="W889" i="20"/>
  <c r="V889" i="20"/>
  <c r="U889" i="20"/>
  <c r="T889" i="20"/>
  <c r="S889" i="20"/>
  <c r="R889" i="20"/>
  <c r="Q889" i="20"/>
  <c r="P889" i="20"/>
  <c r="O889" i="20"/>
  <c r="N889" i="20"/>
  <c r="M889" i="20"/>
  <c r="L889" i="20"/>
  <c r="K889" i="20"/>
  <c r="J889" i="20"/>
  <c r="AR888" i="20"/>
  <c r="AQ888" i="20"/>
  <c r="AP888" i="20"/>
  <c r="AO888" i="20"/>
  <c r="AN888" i="20"/>
  <c r="AM888" i="20"/>
  <c r="AL888" i="20"/>
  <c r="AK888" i="20"/>
  <c r="AH888" i="20"/>
  <c r="AG888" i="20"/>
  <c r="AF888" i="20"/>
  <c r="AE888" i="20"/>
  <c r="AD888" i="20"/>
  <c r="AC888" i="20"/>
  <c r="AB888" i="20"/>
  <c r="AA888" i="20"/>
  <c r="Z888" i="20"/>
  <c r="Y888" i="20"/>
  <c r="X888" i="20"/>
  <c r="W888" i="20"/>
  <c r="V888" i="20"/>
  <c r="U888" i="20"/>
  <c r="T888" i="20"/>
  <c r="S888" i="20"/>
  <c r="R888" i="20"/>
  <c r="Q888" i="20"/>
  <c r="P888" i="20"/>
  <c r="O888" i="20"/>
  <c r="N888" i="20"/>
  <c r="M888" i="20"/>
  <c r="L888" i="20"/>
  <c r="K888" i="20"/>
  <c r="J888" i="20"/>
  <c r="AR887" i="20"/>
  <c r="AQ887" i="20"/>
  <c r="AP887" i="20"/>
  <c r="AO887" i="20"/>
  <c r="AN887" i="20"/>
  <c r="AM887" i="20"/>
  <c r="AL887" i="20"/>
  <c r="AK887" i="20"/>
  <c r="AH887" i="20"/>
  <c r="AG887" i="20"/>
  <c r="AF887" i="20"/>
  <c r="AE887" i="20"/>
  <c r="AD887" i="20"/>
  <c r="AC887" i="20"/>
  <c r="AB887" i="20"/>
  <c r="AA887" i="20"/>
  <c r="Z887" i="20"/>
  <c r="Y887" i="20"/>
  <c r="X887" i="20"/>
  <c r="W887" i="20"/>
  <c r="V887" i="20"/>
  <c r="U887" i="20"/>
  <c r="T887" i="20"/>
  <c r="S887" i="20"/>
  <c r="R887" i="20"/>
  <c r="Q887" i="20"/>
  <c r="P887" i="20"/>
  <c r="O887" i="20"/>
  <c r="N887" i="20"/>
  <c r="M887" i="20"/>
  <c r="L887" i="20"/>
  <c r="K887" i="20"/>
  <c r="J887" i="20"/>
  <c r="AR886" i="20"/>
  <c r="AQ886" i="20"/>
  <c r="AP886" i="20"/>
  <c r="AO886" i="20"/>
  <c r="AN886" i="20"/>
  <c r="AM886" i="20"/>
  <c r="AL886" i="20"/>
  <c r="AK886" i="20"/>
  <c r="AH886" i="20"/>
  <c r="AG886" i="20"/>
  <c r="AF886" i="20"/>
  <c r="AE886" i="20"/>
  <c r="AD886" i="20"/>
  <c r="AC886" i="20"/>
  <c r="AB886" i="20"/>
  <c r="AA886" i="20"/>
  <c r="Z886" i="20"/>
  <c r="Y886" i="20"/>
  <c r="X886" i="20"/>
  <c r="W886" i="20"/>
  <c r="V886" i="20"/>
  <c r="U886" i="20"/>
  <c r="T886" i="20"/>
  <c r="S886" i="20"/>
  <c r="R886" i="20"/>
  <c r="Q886" i="20"/>
  <c r="P886" i="20"/>
  <c r="O886" i="20"/>
  <c r="N886" i="20"/>
  <c r="M886" i="20"/>
  <c r="L886" i="20"/>
  <c r="K886" i="20"/>
  <c r="J886" i="20"/>
  <c r="AR885" i="20"/>
  <c r="AQ885" i="20"/>
  <c r="AP885" i="20"/>
  <c r="AO885" i="20"/>
  <c r="AN885" i="20"/>
  <c r="AM885" i="20"/>
  <c r="AL885" i="20"/>
  <c r="AK885" i="20"/>
  <c r="AH885" i="20"/>
  <c r="AG885" i="20"/>
  <c r="AF885" i="20"/>
  <c r="AE885" i="20"/>
  <c r="AD885" i="20"/>
  <c r="AC885" i="20"/>
  <c r="AB885" i="20"/>
  <c r="AA885" i="20"/>
  <c r="Z885" i="20"/>
  <c r="Y885" i="20"/>
  <c r="X885" i="20"/>
  <c r="W885" i="20"/>
  <c r="V885" i="20"/>
  <c r="U885" i="20"/>
  <c r="T885" i="20"/>
  <c r="S885" i="20"/>
  <c r="R885" i="20"/>
  <c r="Q885" i="20"/>
  <c r="P885" i="20"/>
  <c r="O885" i="20"/>
  <c r="N885" i="20"/>
  <c r="M885" i="20"/>
  <c r="L885" i="20"/>
  <c r="K885" i="20"/>
  <c r="J885" i="20"/>
  <c r="AR884" i="20"/>
  <c r="AQ884" i="20"/>
  <c r="AP884" i="20"/>
  <c r="AO884" i="20"/>
  <c r="AN884" i="20"/>
  <c r="AM884" i="20"/>
  <c r="AL884" i="20"/>
  <c r="AK884" i="20"/>
  <c r="AH884" i="20"/>
  <c r="AG884" i="20"/>
  <c r="AF884" i="20"/>
  <c r="AE884" i="20"/>
  <c r="AD884" i="20"/>
  <c r="AC884" i="20"/>
  <c r="AB884" i="20"/>
  <c r="AA884" i="20"/>
  <c r="Z884" i="20"/>
  <c r="Y884" i="20"/>
  <c r="X884" i="20"/>
  <c r="W884" i="20"/>
  <c r="V884" i="20"/>
  <c r="U884" i="20"/>
  <c r="T884" i="20"/>
  <c r="S884" i="20"/>
  <c r="R884" i="20"/>
  <c r="Q884" i="20"/>
  <c r="P884" i="20"/>
  <c r="O884" i="20"/>
  <c r="N884" i="20"/>
  <c r="M884" i="20"/>
  <c r="L884" i="20"/>
  <c r="K884" i="20"/>
  <c r="J884" i="20"/>
  <c r="AR883" i="20"/>
  <c r="AQ883" i="20"/>
  <c r="AP883" i="20"/>
  <c r="AO883" i="20"/>
  <c r="AN883" i="20"/>
  <c r="AM883" i="20"/>
  <c r="AL883" i="20"/>
  <c r="AK883" i="20"/>
  <c r="AH883" i="20"/>
  <c r="AG883" i="20"/>
  <c r="AF883" i="20"/>
  <c r="AE883" i="20"/>
  <c r="AD883" i="20"/>
  <c r="AC883" i="20"/>
  <c r="AB883" i="20"/>
  <c r="AA883" i="20"/>
  <c r="Z883" i="20"/>
  <c r="Y883" i="20"/>
  <c r="X883" i="20"/>
  <c r="W883" i="20"/>
  <c r="V883" i="20"/>
  <c r="U883" i="20"/>
  <c r="T883" i="20"/>
  <c r="S883" i="20"/>
  <c r="R883" i="20"/>
  <c r="Q883" i="20"/>
  <c r="P883" i="20"/>
  <c r="O883" i="20"/>
  <c r="N883" i="20"/>
  <c r="M883" i="20"/>
  <c r="L883" i="20"/>
  <c r="K883" i="20"/>
  <c r="J883" i="20"/>
  <c r="AR882" i="20"/>
  <c r="AQ882" i="20"/>
  <c r="AP882" i="20"/>
  <c r="AO882" i="20"/>
  <c r="AN882" i="20"/>
  <c r="AM882" i="20"/>
  <c r="AL882" i="20"/>
  <c r="AK882" i="20"/>
  <c r="AH882" i="20"/>
  <c r="AG882" i="20"/>
  <c r="AF882" i="20"/>
  <c r="AE882" i="20"/>
  <c r="AD882" i="20"/>
  <c r="AC882" i="20"/>
  <c r="AB882" i="20"/>
  <c r="AA882" i="20"/>
  <c r="Z882" i="20"/>
  <c r="Y882" i="20"/>
  <c r="X882" i="20"/>
  <c r="W882" i="20"/>
  <c r="V882" i="20"/>
  <c r="U882" i="20"/>
  <c r="T882" i="20"/>
  <c r="S882" i="20"/>
  <c r="R882" i="20"/>
  <c r="Q882" i="20"/>
  <c r="P882" i="20"/>
  <c r="O882" i="20"/>
  <c r="N882" i="20"/>
  <c r="M882" i="20"/>
  <c r="L882" i="20"/>
  <c r="K882" i="20"/>
  <c r="J882" i="20"/>
  <c r="AR881" i="20"/>
  <c r="AQ881" i="20"/>
  <c r="AP881" i="20"/>
  <c r="AO881" i="20"/>
  <c r="AN881" i="20"/>
  <c r="AM881" i="20"/>
  <c r="AL881" i="20"/>
  <c r="AK881" i="20"/>
  <c r="AH881" i="20"/>
  <c r="AG881" i="20"/>
  <c r="AF881" i="20"/>
  <c r="AE881" i="20"/>
  <c r="AD881" i="20"/>
  <c r="AC881" i="20"/>
  <c r="AB881" i="20"/>
  <c r="AA881" i="20"/>
  <c r="Z881" i="20"/>
  <c r="Y881" i="20"/>
  <c r="X881" i="20"/>
  <c r="W881" i="20"/>
  <c r="V881" i="20"/>
  <c r="U881" i="20"/>
  <c r="T881" i="20"/>
  <c r="S881" i="20"/>
  <c r="R881" i="20"/>
  <c r="Q881" i="20"/>
  <c r="P881" i="20"/>
  <c r="O881" i="20"/>
  <c r="N881" i="20"/>
  <c r="M881" i="20"/>
  <c r="L881" i="20"/>
  <c r="K881" i="20"/>
  <c r="J881" i="20"/>
  <c r="AR880" i="20"/>
  <c r="AQ880" i="20"/>
  <c r="AP880" i="20"/>
  <c r="AO880" i="20"/>
  <c r="AN880" i="20"/>
  <c r="AM880" i="20"/>
  <c r="AL880" i="20"/>
  <c r="AK880" i="20"/>
  <c r="AH880" i="20"/>
  <c r="AG880" i="20"/>
  <c r="AF880" i="20"/>
  <c r="AE880" i="20"/>
  <c r="AD880" i="20"/>
  <c r="AC880" i="20"/>
  <c r="AB880" i="20"/>
  <c r="AA880" i="20"/>
  <c r="Z880" i="20"/>
  <c r="Y880" i="20"/>
  <c r="X880" i="20"/>
  <c r="W880" i="20"/>
  <c r="V880" i="20"/>
  <c r="U880" i="20"/>
  <c r="T880" i="20"/>
  <c r="S880" i="20"/>
  <c r="R880" i="20"/>
  <c r="Q880" i="20"/>
  <c r="P880" i="20"/>
  <c r="O880" i="20"/>
  <c r="N880" i="20"/>
  <c r="M880" i="20"/>
  <c r="L880" i="20"/>
  <c r="K880" i="20"/>
  <c r="J880" i="20"/>
  <c r="AR879" i="20"/>
  <c r="AQ879" i="20"/>
  <c r="AP879" i="20"/>
  <c r="AO879" i="20"/>
  <c r="AN879" i="20"/>
  <c r="AM879" i="20"/>
  <c r="AL879" i="20"/>
  <c r="AK879" i="20"/>
  <c r="AH879" i="20"/>
  <c r="AG879" i="20"/>
  <c r="AF879" i="20"/>
  <c r="AE879" i="20"/>
  <c r="AD879" i="20"/>
  <c r="AC879" i="20"/>
  <c r="AB879" i="20"/>
  <c r="AA879" i="20"/>
  <c r="Z879" i="20"/>
  <c r="Y879" i="20"/>
  <c r="X879" i="20"/>
  <c r="W879" i="20"/>
  <c r="V879" i="20"/>
  <c r="U879" i="20"/>
  <c r="T879" i="20"/>
  <c r="S879" i="20"/>
  <c r="R879" i="20"/>
  <c r="Q879" i="20"/>
  <c r="P879" i="20"/>
  <c r="O879" i="20"/>
  <c r="N879" i="20"/>
  <c r="M879" i="20"/>
  <c r="L879" i="20"/>
  <c r="K879" i="20"/>
  <c r="J879" i="20"/>
  <c r="AR878" i="20"/>
  <c r="AQ878" i="20"/>
  <c r="AP878" i="20"/>
  <c r="AO878" i="20"/>
  <c r="AN878" i="20"/>
  <c r="AM878" i="20"/>
  <c r="AL878" i="20"/>
  <c r="AK878" i="20"/>
  <c r="AH878" i="20"/>
  <c r="AG878" i="20"/>
  <c r="AF878" i="20"/>
  <c r="AE878" i="20"/>
  <c r="AD878" i="20"/>
  <c r="AC878" i="20"/>
  <c r="AB878" i="20"/>
  <c r="AA878" i="20"/>
  <c r="Z878" i="20"/>
  <c r="Y878" i="20"/>
  <c r="X878" i="20"/>
  <c r="W878" i="20"/>
  <c r="V878" i="20"/>
  <c r="U878" i="20"/>
  <c r="T878" i="20"/>
  <c r="S878" i="20"/>
  <c r="R878" i="20"/>
  <c r="Q878" i="20"/>
  <c r="P878" i="20"/>
  <c r="O878" i="20"/>
  <c r="N878" i="20"/>
  <c r="M878" i="20"/>
  <c r="L878" i="20"/>
  <c r="K878" i="20"/>
  <c r="J878" i="20"/>
  <c r="AR877" i="20"/>
  <c r="AQ877" i="20"/>
  <c r="AP877" i="20"/>
  <c r="AO877" i="20"/>
  <c r="AN877" i="20"/>
  <c r="AM877" i="20"/>
  <c r="AL877" i="20"/>
  <c r="AK877" i="20"/>
  <c r="AH877" i="20"/>
  <c r="AG877" i="20"/>
  <c r="AF877" i="20"/>
  <c r="AE877" i="20"/>
  <c r="AD877" i="20"/>
  <c r="AC877" i="20"/>
  <c r="AB877" i="20"/>
  <c r="AA877" i="20"/>
  <c r="Z877" i="20"/>
  <c r="Y877" i="20"/>
  <c r="X877" i="20"/>
  <c r="W877" i="20"/>
  <c r="V877" i="20"/>
  <c r="U877" i="20"/>
  <c r="T877" i="20"/>
  <c r="S877" i="20"/>
  <c r="R877" i="20"/>
  <c r="Q877" i="20"/>
  <c r="P877" i="20"/>
  <c r="O877" i="20"/>
  <c r="N877" i="20"/>
  <c r="M877" i="20"/>
  <c r="L877" i="20"/>
  <c r="K877" i="20"/>
  <c r="J877" i="20"/>
  <c r="AR876" i="20"/>
  <c r="AQ876" i="20"/>
  <c r="AP876" i="20"/>
  <c r="AO876" i="20"/>
  <c r="AN876" i="20"/>
  <c r="AM876" i="20"/>
  <c r="AL876" i="20"/>
  <c r="AK876" i="20"/>
  <c r="AH876" i="20"/>
  <c r="AG876" i="20"/>
  <c r="AF876" i="20"/>
  <c r="AE876" i="20"/>
  <c r="AD876" i="20"/>
  <c r="AC876" i="20"/>
  <c r="AB876" i="20"/>
  <c r="AA876" i="20"/>
  <c r="Z876" i="20"/>
  <c r="Y876" i="20"/>
  <c r="X876" i="20"/>
  <c r="W876" i="20"/>
  <c r="V876" i="20"/>
  <c r="U876" i="20"/>
  <c r="T876" i="20"/>
  <c r="S876" i="20"/>
  <c r="R876" i="20"/>
  <c r="Q876" i="20"/>
  <c r="P876" i="20"/>
  <c r="O876" i="20"/>
  <c r="N876" i="20"/>
  <c r="M876" i="20"/>
  <c r="L876" i="20"/>
  <c r="K876" i="20"/>
  <c r="J876" i="20"/>
  <c r="AR875" i="20"/>
  <c r="AQ875" i="20"/>
  <c r="AP875" i="20"/>
  <c r="AO875" i="20"/>
  <c r="AN875" i="20"/>
  <c r="AM875" i="20"/>
  <c r="AL875" i="20"/>
  <c r="AK875" i="20"/>
  <c r="AH875" i="20"/>
  <c r="AG875" i="20"/>
  <c r="AF875" i="20"/>
  <c r="AE875" i="20"/>
  <c r="AD875" i="20"/>
  <c r="AC875" i="20"/>
  <c r="AB875" i="20"/>
  <c r="AA875" i="20"/>
  <c r="Z875" i="20"/>
  <c r="Y875" i="20"/>
  <c r="X875" i="20"/>
  <c r="W875" i="20"/>
  <c r="V875" i="20"/>
  <c r="U875" i="20"/>
  <c r="T875" i="20"/>
  <c r="S875" i="20"/>
  <c r="R875" i="20"/>
  <c r="Q875" i="20"/>
  <c r="P875" i="20"/>
  <c r="O875" i="20"/>
  <c r="N875" i="20"/>
  <c r="M875" i="20"/>
  <c r="L875" i="20"/>
  <c r="K875" i="20"/>
  <c r="J875" i="20"/>
  <c r="AR874" i="20"/>
  <c r="AQ874" i="20"/>
  <c r="AP874" i="20"/>
  <c r="AO874" i="20"/>
  <c r="AN874" i="20"/>
  <c r="AM874" i="20"/>
  <c r="AL874" i="20"/>
  <c r="AK874" i="20"/>
  <c r="AH874" i="20"/>
  <c r="AG874" i="20"/>
  <c r="AF874" i="20"/>
  <c r="AE874" i="20"/>
  <c r="AD874" i="20"/>
  <c r="AC874" i="20"/>
  <c r="AB874" i="20"/>
  <c r="AA874" i="20"/>
  <c r="Z874" i="20"/>
  <c r="Y874" i="20"/>
  <c r="X874" i="20"/>
  <c r="W874" i="20"/>
  <c r="V874" i="20"/>
  <c r="U874" i="20"/>
  <c r="T874" i="20"/>
  <c r="S874" i="20"/>
  <c r="R874" i="20"/>
  <c r="Q874" i="20"/>
  <c r="P874" i="20"/>
  <c r="O874" i="20"/>
  <c r="N874" i="20"/>
  <c r="M874" i="20"/>
  <c r="L874" i="20"/>
  <c r="K874" i="20"/>
  <c r="J874" i="20"/>
  <c r="AR873" i="20"/>
  <c r="AQ873" i="20"/>
  <c r="AP873" i="20"/>
  <c r="AO873" i="20"/>
  <c r="AN873" i="20"/>
  <c r="AM873" i="20"/>
  <c r="AL873" i="20"/>
  <c r="AK873" i="20"/>
  <c r="AH873" i="20"/>
  <c r="AG873" i="20"/>
  <c r="AF873" i="20"/>
  <c r="AE873" i="20"/>
  <c r="AD873" i="20"/>
  <c r="AC873" i="20"/>
  <c r="AB873" i="20"/>
  <c r="AA873" i="20"/>
  <c r="Z873" i="20"/>
  <c r="Y873" i="20"/>
  <c r="X873" i="20"/>
  <c r="W873" i="20"/>
  <c r="V873" i="20"/>
  <c r="U873" i="20"/>
  <c r="T873" i="20"/>
  <c r="S873" i="20"/>
  <c r="R873" i="20"/>
  <c r="Q873" i="20"/>
  <c r="P873" i="20"/>
  <c r="O873" i="20"/>
  <c r="N873" i="20"/>
  <c r="M873" i="20"/>
  <c r="L873" i="20"/>
  <c r="K873" i="20"/>
  <c r="J873" i="20"/>
  <c r="AR872" i="20"/>
  <c r="AQ872" i="20"/>
  <c r="AP872" i="20"/>
  <c r="AO872" i="20"/>
  <c r="AN872" i="20"/>
  <c r="AM872" i="20"/>
  <c r="AL872" i="20"/>
  <c r="AK872" i="20"/>
  <c r="AH872" i="20"/>
  <c r="AG872" i="20"/>
  <c r="AF872" i="20"/>
  <c r="AE872" i="20"/>
  <c r="AD872" i="20"/>
  <c r="AC872" i="20"/>
  <c r="AB872" i="20"/>
  <c r="AA872" i="20"/>
  <c r="Z872" i="20"/>
  <c r="Y872" i="20"/>
  <c r="X872" i="20"/>
  <c r="W872" i="20"/>
  <c r="V872" i="20"/>
  <c r="U872" i="20"/>
  <c r="T872" i="20"/>
  <c r="S872" i="20"/>
  <c r="R872" i="20"/>
  <c r="Q872" i="20"/>
  <c r="P872" i="20"/>
  <c r="O872" i="20"/>
  <c r="N872" i="20"/>
  <c r="M872" i="20"/>
  <c r="L872" i="20"/>
  <c r="K872" i="20"/>
  <c r="J872" i="20"/>
  <c r="AR871" i="20"/>
  <c r="AQ871" i="20"/>
  <c r="AP871" i="20"/>
  <c r="AO871" i="20"/>
  <c r="AN871" i="20"/>
  <c r="AM871" i="20"/>
  <c r="AL871" i="20"/>
  <c r="AK871" i="20"/>
  <c r="AH871" i="20"/>
  <c r="AG871" i="20"/>
  <c r="AF871" i="20"/>
  <c r="AE871" i="20"/>
  <c r="AD871" i="20"/>
  <c r="AC871" i="20"/>
  <c r="AB871" i="20"/>
  <c r="AA871" i="20"/>
  <c r="Z871" i="20"/>
  <c r="Y871" i="20"/>
  <c r="X871" i="20"/>
  <c r="W871" i="20"/>
  <c r="V871" i="20"/>
  <c r="U871" i="20"/>
  <c r="T871" i="20"/>
  <c r="S871" i="20"/>
  <c r="R871" i="20"/>
  <c r="Q871" i="20"/>
  <c r="P871" i="20"/>
  <c r="O871" i="20"/>
  <c r="N871" i="20"/>
  <c r="M871" i="20"/>
  <c r="L871" i="20"/>
  <c r="K871" i="20"/>
  <c r="J871" i="20"/>
  <c r="AR870" i="20"/>
  <c r="AQ870" i="20"/>
  <c r="AP870" i="20"/>
  <c r="AO870" i="20"/>
  <c r="AN870" i="20"/>
  <c r="AM870" i="20"/>
  <c r="AL870" i="20"/>
  <c r="AK870" i="20"/>
  <c r="AH870" i="20"/>
  <c r="AG870" i="20"/>
  <c r="AF870" i="20"/>
  <c r="AE870" i="20"/>
  <c r="AD870" i="20"/>
  <c r="AC870" i="20"/>
  <c r="AB870" i="20"/>
  <c r="AA870" i="20"/>
  <c r="Z870" i="20"/>
  <c r="Y870" i="20"/>
  <c r="X870" i="20"/>
  <c r="W870" i="20"/>
  <c r="V870" i="20"/>
  <c r="U870" i="20"/>
  <c r="T870" i="20"/>
  <c r="S870" i="20"/>
  <c r="R870" i="20"/>
  <c r="Q870" i="20"/>
  <c r="P870" i="20"/>
  <c r="O870" i="20"/>
  <c r="N870" i="20"/>
  <c r="M870" i="20"/>
  <c r="L870" i="20"/>
  <c r="K870" i="20"/>
  <c r="J870" i="20"/>
  <c r="AR869" i="20"/>
  <c r="AQ869" i="20"/>
  <c r="AP869" i="20"/>
  <c r="AO869" i="20"/>
  <c r="AN869" i="20"/>
  <c r="AM869" i="20"/>
  <c r="AL869" i="20"/>
  <c r="AK869" i="20"/>
  <c r="AH869" i="20"/>
  <c r="AG869" i="20"/>
  <c r="AF869" i="20"/>
  <c r="AE869" i="20"/>
  <c r="AD869" i="20"/>
  <c r="AC869" i="20"/>
  <c r="AB869" i="20"/>
  <c r="AA869" i="20"/>
  <c r="Z869" i="20"/>
  <c r="Y869" i="20"/>
  <c r="X869" i="20"/>
  <c r="W869" i="20"/>
  <c r="V869" i="20"/>
  <c r="U869" i="20"/>
  <c r="T869" i="20"/>
  <c r="S869" i="20"/>
  <c r="R869" i="20"/>
  <c r="Q869" i="20"/>
  <c r="P869" i="20"/>
  <c r="O869" i="20"/>
  <c r="N869" i="20"/>
  <c r="M869" i="20"/>
  <c r="L869" i="20"/>
  <c r="K869" i="20"/>
  <c r="J869" i="20"/>
  <c r="AR868" i="20"/>
  <c r="AQ868" i="20"/>
  <c r="AP868" i="20"/>
  <c r="AO868" i="20"/>
  <c r="AN868" i="20"/>
  <c r="AM868" i="20"/>
  <c r="AL868" i="20"/>
  <c r="AK868" i="20"/>
  <c r="AH868" i="20"/>
  <c r="AG868" i="20"/>
  <c r="AF868" i="20"/>
  <c r="AE868" i="20"/>
  <c r="AD868" i="20"/>
  <c r="AC868" i="20"/>
  <c r="AB868" i="20"/>
  <c r="AA868" i="20"/>
  <c r="Z868" i="20"/>
  <c r="Y868" i="20"/>
  <c r="X868" i="20"/>
  <c r="W868" i="20"/>
  <c r="V868" i="20"/>
  <c r="U868" i="20"/>
  <c r="T868" i="20"/>
  <c r="S868" i="20"/>
  <c r="R868" i="20"/>
  <c r="Q868" i="20"/>
  <c r="P868" i="20"/>
  <c r="O868" i="20"/>
  <c r="N868" i="20"/>
  <c r="M868" i="20"/>
  <c r="L868" i="20"/>
  <c r="K868" i="20"/>
  <c r="J868" i="20"/>
  <c r="AR867" i="20"/>
  <c r="AQ867" i="20"/>
  <c r="AP867" i="20"/>
  <c r="AO867" i="20"/>
  <c r="AN867" i="20"/>
  <c r="AM867" i="20"/>
  <c r="AL867" i="20"/>
  <c r="AK867" i="20"/>
  <c r="AH867" i="20"/>
  <c r="AG867" i="20"/>
  <c r="AF867" i="20"/>
  <c r="AE867" i="20"/>
  <c r="AD867" i="20"/>
  <c r="AC867" i="20"/>
  <c r="AB867" i="20"/>
  <c r="AA867" i="20"/>
  <c r="Z867" i="20"/>
  <c r="Y867" i="20"/>
  <c r="X867" i="20"/>
  <c r="W867" i="20"/>
  <c r="V867" i="20"/>
  <c r="U867" i="20"/>
  <c r="T867" i="20"/>
  <c r="S867" i="20"/>
  <c r="R867" i="20"/>
  <c r="Q867" i="20"/>
  <c r="P867" i="20"/>
  <c r="O867" i="20"/>
  <c r="N867" i="20"/>
  <c r="M867" i="20"/>
  <c r="L867" i="20"/>
  <c r="K867" i="20"/>
  <c r="J867" i="20"/>
  <c r="AR866" i="20"/>
  <c r="AQ866" i="20"/>
  <c r="AP866" i="20"/>
  <c r="AO866" i="20"/>
  <c r="AN866" i="20"/>
  <c r="AM866" i="20"/>
  <c r="AL866" i="20"/>
  <c r="AK866" i="20"/>
  <c r="AH866" i="20"/>
  <c r="AG866" i="20"/>
  <c r="AF866" i="20"/>
  <c r="AE866" i="20"/>
  <c r="AD866" i="20"/>
  <c r="AC866" i="20"/>
  <c r="AB866" i="20"/>
  <c r="AA866" i="20"/>
  <c r="Z866" i="20"/>
  <c r="Y866" i="20"/>
  <c r="X866" i="20"/>
  <c r="W866" i="20"/>
  <c r="V866" i="20"/>
  <c r="U866" i="20"/>
  <c r="T866" i="20"/>
  <c r="S866" i="20"/>
  <c r="R866" i="20"/>
  <c r="Q866" i="20"/>
  <c r="P866" i="20"/>
  <c r="O866" i="20"/>
  <c r="N866" i="20"/>
  <c r="M866" i="20"/>
  <c r="L866" i="20"/>
  <c r="K866" i="20"/>
  <c r="J866" i="20"/>
  <c r="AR865" i="20"/>
  <c r="AQ865" i="20"/>
  <c r="AP865" i="20"/>
  <c r="AO865" i="20"/>
  <c r="AN865" i="20"/>
  <c r="AM865" i="20"/>
  <c r="AL865" i="20"/>
  <c r="AK865" i="20"/>
  <c r="AH865" i="20"/>
  <c r="AG865" i="20"/>
  <c r="AF865" i="20"/>
  <c r="AE865" i="20"/>
  <c r="AD865" i="20"/>
  <c r="AC865" i="20"/>
  <c r="AB865" i="20"/>
  <c r="AA865" i="20"/>
  <c r="Z865" i="20"/>
  <c r="Y865" i="20"/>
  <c r="X865" i="20"/>
  <c r="W865" i="20"/>
  <c r="V865" i="20"/>
  <c r="U865" i="20"/>
  <c r="T865" i="20"/>
  <c r="S865" i="20"/>
  <c r="R865" i="20"/>
  <c r="Q865" i="20"/>
  <c r="P865" i="20"/>
  <c r="O865" i="20"/>
  <c r="N865" i="20"/>
  <c r="M865" i="20"/>
  <c r="L865" i="20"/>
  <c r="K865" i="20"/>
  <c r="J865" i="20"/>
  <c r="AR864" i="20"/>
  <c r="AQ864" i="20"/>
  <c r="AP864" i="20"/>
  <c r="AO864" i="20"/>
  <c r="AN864" i="20"/>
  <c r="AM864" i="20"/>
  <c r="AL864" i="20"/>
  <c r="AK864" i="20"/>
  <c r="AH864" i="20"/>
  <c r="AG864" i="20"/>
  <c r="AF864" i="20"/>
  <c r="AE864" i="20"/>
  <c r="AD864" i="20"/>
  <c r="AC864" i="20"/>
  <c r="AB864" i="20"/>
  <c r="AA864" i="20"/>
  <c r="Z864" i="20"/>
  <c r="Y864" i="20"/>
  <c r="X864" i="20"/>
  <c r="W864" i="20"/>
  <c r="V864" i="20"/>
  <c r="U864" i="20"/>
  <c r="T864" i="20"/>
  <c r="S864" i="20"/>
  <c r="R864" i="20"/>
  <c r="Q864" i="20"/>
  <c r="P864" i="20"/>
  <c r="O864" i="20"/>
  <c r="N864" i="20"/>
  <c r="M864" i="20"/>
  <c r="L864" i="20"/>
  <c r="K864" i="20"/>
  <c r="J864" i="20"/>
  <c r="AR863" i="20"/>
  <c r="AQ863" i="20"/>
  <c r="AP863" i="20"/>
  <c r="AO863" i="20"/>
  <c r="AN863" i="20"/>
  <c r="AM863" i="20"/>
  <c r="AL863" i="20"/>
  <c r="AK863" i="20"/>
  <c r="AH863" i="20"/>
  <c r="AG863" i="20"/>
  <c r="AF863" i="20"/>
  <c r="AE863" i="20"/>
  <c r="AD863" i="20"/>
  <c r="AC863" i="20"/>
  <c r="AB863" i="20"/>
  <c r="AA863" i="20"/>
  <c r="Z863" i="20"/>
  <c r="Y863" i="20"/>
  <c r="X863" i="20"/>
  <c r="W863" i="20"/>
  <c r="V863" i="20"/>
  <c r="U863" i="20"/>
  <c r="T863" i="20"/>
  <c r="S863" i="20"/>
  <c r="R863" i="20"/>
  <c r="Q863" i="20"/>
  <c r="P863" i="20"/>
  <c r="O863" i="20"/>
  <c r="N863" i="20"/>
  <c r="M863" i="20"/>
  <c r="L863" i="20"/>
  <c r="K863" i="20"/>
  <c r="J863" i="20"/>
  <c r="AR862" i="20"/>
  <c r="AQ862" i="20"/>
  <c r="AP862" i="20"/>
  <c r="AO862" i="20"/>
  <c r="AN862" i="20"/>
  <c r="AM862" i="20"/>
  <c r="AL862" i="20"/>
  <c r="AK862" i="20"/>
  <c r="AH862" i="20"/>
  <c r="AG862" i="20"/>
  <c r="AF862" i="20"/>
  <c r="AE862" i="20"/>
  <c r="AD862" i="20"/>
  <c r="AC862" i="20"/>
  <c r="AB862" i="20"/>
  <c r="AA862" i="20"/>
  <c r="Z862" i="20"/>
  <c r="Y862" i="20"/>
  <c r="X862" i="20"/>
  <c r="W862" i="20"/>
  <c r="V862" i="20"/>
  <c r="U862" i="20"/>
  <c r="T862" i="20"/>
  <c r="S862" i="20"/>
  <c r="R862" i="20"/>
  <c r="Q862" i="20"/>
  <c r="P862" i="20"/>
  <c r="O862" i="20"/>
  <c r="N862" i="20"/>
  <c r="M862" i="20"/>
  <c r="L862" i="20"/>
  <c r="K862" i="20"/>
  <c r="J862" i="20"/>
  <c r="AR861" i="20"/>
  <c r="AQ861" i="20"/>
  <c r="AP861" i="20"/>
  <c r="AO861" i="20"/>
  <c r="AN861" i="20"/>
  <c r="AM861" i="20"/>
  <c r="AL861" i="20"/>
  <c r="AK861" i="20"/>
  <c r="AH861" i="20"/>
  <c r="AG861" i="20"/>
  <c r="AF861" i="20"/>
  <c r="AE861" i="20"/>
  <c r="AD861" i="20"/>
  <c r="AC861" i="20"/>
  <c r="AB861" i="20"/>
  <c r="AA861" i="20"/>
  <c r="Z861" i="20"/>
  <c r="Y861" i="20"/>
  <c r="X861" i="20"/>
  <c r="W861" i="20"/>
  <c r="V861" i="20"/>
  <c r="U861" i="20"/>
  <c r="T861" i="20"/>
  <c r="S861" i="20"/>
  <c r="R861" i="20"/>
  <c r="Q861" i="20"/>
  <c r="P861" i="20"/>
  <c r="O861" i="20"/>
  <c r="N861" i="20"/>
  <c r="M861" i="20"/>
  <c r="L861" i="20"/>
  <c r="K861" i="20"/>
  <c r="J861" i="20"/>
  <c r="AR860" i="20"/>
  <c r="AQ860" i="20"/>
  <c r="AP860" i="20"/>
  <c r="AO860" i="20"/>
  <c r="AN860" i="20"/>
  <c r="AM860" i="20"/>
  <c r="AL860" i="20"/>
  <c r="AK860" i="20"/>
  <c r="AH860" i="20"/>
  <c r="AG860" i="20"/>
  <c r="AF860" i="20"/>
  <c r="AE860" i="20"/>
  <c r="AD860" i="20"/>
  <c r="AC860" i="20"/>
  <c r="AB860" i="20"/>
  <c r="AA860" i="20"/>
  <c r="Z860" i="20"/>
  <c r="Y860" i="20"/>
  <c r="X860" i="20"/>
  <c r="W860" i="20"/>
  <c r="V860" i="20"/>
  <c r="U860" i="20"/>
  <c r="T860" i="20"/>
  <c r="S860" i="20"/>
  <c r="R860" i="20"/>
  <c r="Q860" i="20"/>
  <c r="P860" i="20"/>
  <c r="O860" i="20"/>
  <c r="N860" i="20"/>
  <c r="M860" i="20"/>
  <c r="L860" i="20"/>
  <c r="K860" i="20"/>
  <c r="J860" i="20"/>
  <c r="AR859" i="20"/>
  <c r="AQ859" i="20"/>
  <c r="AP859" i="20"/>
  <c r="AO859" i="20"/>
  <c r="AN859" i="20"/>
  <c r="AM859" i="20"/>
  <c r="AL859" i="20"/>
  <c r="AK859" i="20"/>
  <c r="AH859" i="20"/>
  <c r="AG859" i="20"/>
  <c r="AF859" i="20"/>
  <c r="AE859" i="20"/>
  <c r="AD859" i="20"/>
  <c r="AC859" i="20"/>
  <c r="AB859" i="20"/>
  <c r="AA859" i="20"/>
  <c r="Z859" i="20"/>
  <c r="Y859" i="20"/>
  <c r="X859" i="20"/>
  <c r="W859" i="20"/>
  <c r="V859" i="20"/>
  <c r="U859" i="20"/>
  <c r="T859" i="20"/>
  <c r="S859" i="20"/>
  <c r="R859" i="20"/>
  <c r="Q859" i="20"/>
  <c r="P859" i="20"/>
  <c r="O859" i="20"/>
  <c r="N859" i="20"/>
  <c r="M859" i="20"/>
  <c r="L859" i="20"/>
  <c r="K859" i="20"/>
  <c r="J859" i="20"/>
  <c r="AR858" i="20"/>
  <c r="AQ858" i="20"/>
  <c r="AP858" i="20"/>
  <c r="AO858" i="20"/>
  <c r="AN858" i="20"/>
  <c r="AM858" i="20"/>
  <c r="AL858" i="20"/>
  <c r="AK858" i="20"/>
  <c r="AH858" i="20"/>
  <c r="AG858" i="20"/>
  <c r="AF858" i="20"/>
  <c r="AE858" i="20"/>
  <c r="AD858" i="20"/>
  <c r="AC858" i="20"/>
  <c r="AB858" i="20"/>
  <c r="AA858" i="20"/>
  <c r="Z858" i="20"/>
  <c r="Y858" i="20"/>
  <c r="X858" i="20"/>
  <c r="W858" i="20"/>
  <c r="V858" i="20"/>
  <c r="U858" i="20"/>
  <c r="T858" i="20"/>
  <c r="S858" i="20"/>
  <c r="R858" i="20"/>
  <c r="Q858" i="20"/>
  <c r="P858" i="20"/>
  <c r="O858" i="20"/>
  <c r="N858" i="20"/>
  <c r="M858" i="20"/>
  <c r="L858" i="20"/>
  <c r="K858" i="20"/>
  <c r="J858" i="20"/>
  <c r="AR857" i="20"/>
  <c r="AQ857" i="20"/>
  <c r="AP857" i="20"/>
  <c r="AO857" i="20"/>
  <c r="AN857" i="20"/>
  <c r="AM857" i="20"/>
  <c r="AL857" i="20"/>
  <c r="AK857" i="20"/>
  <c r="AH857" i="20"/>
  <c r="AG857" i="20"/>
  <c r="AF857" i="20"/>
  <c r="AE857" i="20"/>
  <c r="AD857" i="20"/>
  <c r="AC857" i="20"/>
  <c r="AB857" i="20"/>
  <c r="AA857" i="20"/>
  <c r="Z857" i="20"/>
  <c r="Y857" i="20"/>
  <c r="X857" i="20"/>
  <c r="W857" i="20"/>
  <c r="V857" i="20"/>
  <c r="U857" i="20"/>
  <c r="T857" i="20"/>
  <c r="S857" i="20"/>
  <c r="R857" i="20"/>
  <c r="Q857" i="20"/>
  <c r="P857" i="20"/>
  <c r="O857" i="20"/>
  <c r="N857" i="20"/>
  <c r="M857" i="20"/>
  <c r="L857" i="20"/>
  <c r="K857" i="20"/>
  <c r="J857" i="20"/>
  <c r="AR856" i="20"/>
  <c r="AQ856" i="20"/>
  <c r="AP856" i="20"/>
  <c r="AO856" i="20"/>
  <c r="AN856" i="20"/>
  <c r="AM856" i="20"/>
  <c r="AL856" i="20"/>
  <c r="AK856" i="20"/>
  <c r="AH856" i="20"/>
  <c r="AG856" i="20"/>
  <c r="AF856" i="20"/>
  <c r="AE856" i="20"/>
  <c r="AD856" i="20"/>
  <c r="AC856" i="20"/>
  <c r="AB856" i="20"/>
  <c r="AA856" i="20"/>
  <c r="Z856" i="20"/>
  <c r="Y856" i="20"/>
  <c r="X856" i="20"/>
  <c r="W856" i="20"/>
  <c r="V856" i="20"/>
  <c r="U856" i="20"/>
  <c r="T856" i="20"/>
  <c r="S856" i="20"/>
  <c r="R856" i="20"/>
  <c r="Q856" i="20"/>
  <c r="P856" i="20"/>
  <c r="O856" i="20"/>
  <c r="N856" i="20"/>
  <c r="M856" i="20"/>
  <c r="L856" i="20"/>
  <c r="K856" i="20"/>
  <c r="J856" i="20"/>
  <c r="AR855" i="20"/>
  <c r="AQ855" i="20"/>
  <c r="AP855" i="20"/>
  <c r="AO855" i="20"/>
  <c r="AN855" i="20"/>
  <c r="AM855" i="20"/>
  <c r="AL855" i="20"/>
  <c r="AK855" i="20"/>
  <c r="AH855" i="20"/>
  <c r="AG855" i="20"/>
  <c r="AF855" i="20"/>
  <c r="AE855" i="20"/>
  <c r="AD855" i="20"/>
  <c r="AC855" i="20"/>
  <c r="AB855" i="20"/>
  <c r="AA855" i="20"/>
  <c r="Z855" i="20"/>
  <c r="Y855" i="20"/>
  <c r="X855" i="20"/>
  <c r="W855" i="20"/>
  <c r="V855" i="20"/>
  <c r="U855" i="20"/>
  <c r="T855" i="20"/>
  <c r="S855" i="20"/>
  <c r="R855" i="20"/>
  <c r="Q855" i="20"/>
  <c r="P855" i="20"/>
  <c r="O855" i="20"/>
  <c r="N855" i="20"/>
  <c r="M855" i="20"/>
  <c r="L855" i="20"/>
  <c r="K855" i="20"/>
  <c r="J855" i="20"/>
  <c r="AR854" i="20"/>
  <c r="AQ854" i="20"/>
  <c r="AP854" i="20"/>
  <c r="AO854" i="20"/>
  <c r="AN854" i="20"/>
  <c r="AM854" i="20"/>
  <c r="AL854" i="20"/>
  <c r="AK854" i="20"/>
  <c r="AH854" i="20"/>
  <c r="AG854" i="20"/>
  <c r="AF854" i="20"/>
  <c r="AE854" i="20"/>
  <c r="AD854" i="20"/>
  <c r="AC854" i="20"/>
  <c r="AB854" i="20"/>
  <c r="AA854" i="20"/>
  <c r="Z854" i="20"/>
  <c r="Y854" i="20"/>
  <c r="X854" i="20"/>
  <c r="W854" i="20"/>
  <c r="V854" i="20"/>
  <c r="U854" i="20"/>
  <c r="T854" i="20"/>
  <c r="S854" i="20"/>
  <c r="R854" i="20"/>
  <c r="Q854" i="20"/>
  <c r="P854" i="20"/>
  <c r="O854" i="20"/>
  <c r="N854" i="20"/>
  <c r="M854" i="20"/>
  <c r="L854" i="20"/>
  <c r="K854" i="20"/>
  <c r="J854" i="20"/>
  <c r="AR853" i="20"/>
  <c r="AQ853" i="20"/>
  <c r="AP853" i="20"/>
  <c r="AO853" i="20"/>
  <c r="AN853" i="20"/>
  <c r="AM853" i="20"/>
  <c r="AL853" i="20"/>
  <c r="AK853" i="20"/>
  <c r="AH853" i="20"/>
  <c r="AG853" i="20"/>
  <c r="AF853" i="20"/>
  <c r="AE853" i="20"/>
  <c r="AD853" i="20"/>
  <c r="AC853" i="20"/>
  <c r="AB853" i="20"/>
  <c r="AA853" i="20"/>
  <c r="Z853" i="20"/>
  <c r="Y853" i="20"/>
  <c r="X853" i="20"/>
  <c r="W853" i="20"/>
  <c r="V853" i="20"/>
  <c r="U853" i="20"/>
  <c r="T853" i="20"/>
  <c r="S853" i="20"/>
  <c r="R853" i="20"/>
  <c r="Q853" i="20"/>
  <c r="P853" i="20"/>
  <c r="O853" i="20"/>
  <c r="N853" i="20"/>
  <c r="M853" i="20"/>
  <c r="L853" i="20"/>
  <c r="K853" i="20"/>
  <c r="J853" i="20"/>
  <c r="AR852" i="20"/>
  <c r="AQ852" i="20"/>
  <c r="AP852" i="20"/>
  <c r="AO852" i="20"/>
  <c r="AN852" i="20"/>
  <c r="AM852" i="20"/>
  <c r="AL852" i="20"/>
  <c r="AK852" i="20"/>
  <c r="AH852" i="20"/>
  <c r="AG852" i="20"/>
  <c r="AF852" i="20"/>
  <c r="AE852" i="20"/>
  <c r="AD852" i="20"/>
  <c r="AC852" i="20"/>
  <c r="AB852" i="20"/>
  <c r="AA852" i="20"/>
  <c r="Z852" i="20"/>
  <c r="Y852" i="20"/>
  <c r="X852" i="20"/>
  <c r="W852" i="20"/>
  <c r="V852" i="20"/>
  <c r="U852" i="20"/>
  <c r="T852" i="20"/>
  <c r="S852" i="20"/>
  <c r="R852" i="20"/>
  <c r="Q852" i="20"/>
  <c r="P852" i="20"/>
  <c r="O852" i="20"/>
  <c r="N852" i="20"/>
  <c r="M852" i="20"/>
  <c r="L852" i="20"/>
  <c r="K852" i="20"/>
  <c r="J852" i="20"/>
  <c r="AR851" i="20"/>
  <c r="AQ851" i="20"/>
  <c r="AP851" i="20"/>
  <c r="AO851" i="20"/>
  <c r="AN851" i="20"/>
  <c r="AM851" i="20"/>
  <c r="AL851" i="20"/>
  <c r="AK851" i="20"/>
  <c r="AH851" i="20"/>
  <c r="AG851" i="20"/>
  <c r="AF851" i="20"/>
  <c r="AE851" i="20"/>
  <c r="AD851" i="20"/>
  <c r="AC851" i="20"/>
  <c r="AB851" i="20"/>
  <c r="AA851" i="20"/>
  <c r="Z851" i="20"/>
  <c r="Y851" i="20"/>
  <c r="X851" i="20"/>
  <c r="W851" i="20"/>
  <c r="V851" i="20"/>
  <c r="U851" i="20"/>
  <c r="T851" i="20"/>
  <c r="S851" i="20"/>
  <c r="R851" i="20"/>
  <c r="Q851" i="20"/>
  <c r="P851" i="20"/>
  <c r="O851" i="20"/>
  <c r="N851" i="20"/>
  <c r="M851" i="20"/>
  <c r="L851" i="20"/>
  <c r="K851" i="20"/>
  <c r="J851" i="20"/>
  <c r="AR850" i="20"/>
  <c r="AQ850" i="20"/>
  <c r="AP850" i="20"/>
  <c r="AO850" i="20"/>
  <c r="AN850" i="20"/>
  <c r="AM850" i="20"/>
  <c r="AL850" i="20"/>
  <c r="AK850" i="20"/>
  <c r="AH850" i="20"/>
  <c r="AG850" i="20"/>
  <c r="AF850" i="20"/>
  <c r="AE850" i="20"/>
  <c r="AD850" i="20"/>
  <c r="AC850" i="20"/>
  <c r="AB850" i="20"/>
  <c r="AA850" i="20"/>
  <c r="Z850" i="20"/>
  <c r="Y850" i="20"/>
  <c r="X850" i="20"/>
  <c r="W850" i="20"/>
  <c r="V850" i="20"/>
  <c r="U850" i="20"/>
  <c r="T850" i="20"/>
  <c r="S850" i="20"/>
  <c r="R850" i="20"/>
  <c r="Q850" i="20"/>
  <c r="P850" i="20"/>
  <c r="O850" i="20"/>
  <c r="N850" i="20"/>
  <c r="M850" i="20"/>
  <c r="L850" i="20"/>
  <c r="K850" i="20"/>
  <c r="J850" i="20"/>
  <c r="AR849" i="20"/>
  <c r="AQ849" i="20"/>
  <c r="AP849" i="20"/>
  <c r="AO849" i="20"/>
  <c r="AN849" i="20"/>
  <c r="AM849" i="20"/>
  <c r="AL849" i="20"/>
  <c r="AK849" i="20"/>
  <c r="AH849" i="20"/>
  <c r="AG849" i="20"/>
  <c r="AF849" i="20"/>
  <c r="AE849" i="20"/>
  <c r="AD849" i="20"/>
  <c r="AC849" i="20"/>
  <c r="AB849" i="20"/>
  <c r="AA849" i="20"/>
  <c r="Z849" i="20"/>
  <c r="Y849" i="20"/>
  <c r="X849" i="20"/>
  <c r="W849" i="20"/>
  <c r="V849" i="20"/>
  <c r="U849" i="20"/>
  <c r="T849" i="20"/>
  <c r="S849" i="20"/>
  <c r="R849" i="20"/>
  <c r="Q849" i="20"/>
  <c r="P849" i="20"/>
  <c r="O849" i="20"/>
  <c r="N849" i="20"/>
  <c r="M849" i="20"/>
  <c r="L849" i="20"/>
  <c r="K849" i="20"/>
  <c r="J849" i="20"/>
  <c r="AR848" i="20"/>
  <c r="AQ848" i="20"/>
  <c r="AP848" i="20"/>
  <c r="AO848" i="20"/>
  <c r="AN848" i="20"/>
  <c r="AM848" i="20"/>
  <c r="AL848" i="20"/>
  <c r="AK848" i="20"/>
  <c r="AH848" i="20"/>
  <c r="AG848" i="20"/>
  <c r="AF848" i="20"/>
  <c r="AE848" i="20"/>
  <c r="AD848" i="20"/>
  <c r="AC848" i="20"/>
  <c r="AB848" i="20"/>
  <c r="AA848" i="20"/>
  <c r="Z848" i="20"/>
  <c r="Y848" i="20"/>
  <c r="X848" i="20"/>
  <c r="W848" i="20"/>
  <c r="V848" i="20"/>
  <c r="U848" i="20"/>
  <c r="T848" i="20"/>
  <c r="S848" i="20"/>
  <c r="R848" i="20"/>
  <c r="Q848" i="20"/>
  <c r="P848" i="20"/>
  <c r="O848" i="20"/>
  <c r="N848" i="20"/>
  <c r="M848" i="20"/>
  <c r="L848" i="20"/>
  <c r="K848" i="20"/>
  <c r="J848" i="20"/>
  <c r="AR847" i="20"/>
  <c r="AQ847" i="20"/>
  <c r="AP847" i="20"/>
  <c r="AO847" i="20"/>
  <c r="AN847" i="20"/>
  <c r="AM847" i="20"/>
  <c r="AL847" i="20"/>
  <c r="AK847" i="20"/>
  <c r="AH847" i="20"/>
  <c r="AG847" i="20"/>
  <c r="AF847" i="20"/>
  <c r="AE847" i="20"/>
  <c r="AD847" i="20"/>
  <c r="AC847" i="20"/>
  <c r="AB847" i="20"/>
  <c r="AA847" i="20"/>
  <c r="Z847" i="20"/>
  <c r="Y847" i="20"/>
  <c r="X847" i="20"/>
  <c r="W847" i="20"/>
  <c r="V847" i="20"/>
  <c r="U847" i="20"/>
  <c r="T847" i="20"/>
  <c r="S847" i="20"/>
  <c r="R847" i="20"/>
  <c r="Q847" i="20"/>
  <c r="P847" i="20"/>
  <c r="O847" i="20"/>
  <c r="N847" i="20"/>
  <c r="M847" i="20"/>
  <c r="L847" i="20"/>
  <c r="K847" i="20"/>
  <c r="J847" i="20"/>
  <c r="AR846" i="20"/>
  <c r="AQ846" i="20"/>
  <c r="AP846" i="20"/>
  <c r="AO846" i="20"/>
  <c r="AN846" i="20"/>
  <c r="AM846" i="20"/>
  <c r="AL846" i="20"/>
  <c r="AK846" i="20"/>
  <c r="AH846" i="20"/>
  <c r="AG846" i="20"/>
  <c r="AF846" i="20"/>
  <c r="AE846" i="20"/>
  <c r="AD846" i="20"/>
  <c r="AC846" i="20"/>
  <c r="AB846" i="20"/>
  <c r="AA846" i="20"/>
  <c r="Z846" i="20"/>
  <c r="Y846" i="20"/>
  <c r="X846" i="20"/>
  <c r="W846" i="20"/>
  <c r="V846" i="20"/>
  <c r="U846" i="20"/>
  <c r="T846" i="20"/>
  <c r="S846" i="20"/>
  <c r="R846" i="20"/>
  <c r="Q846" i="20"/>
  <c r="P846" i="20"/>
  <c r="O846" i="20"/>
  <c r="N846" i="20"/>
  <c r="M846" i="20"/>
  <c r="L846" i="20"/>
  <c r="K846" i="20"/>
  <c r="J846" i="20"/>
  <c r="AR845" i="20"/>
  <c r="AQ845" i="20"/>
  <c r="AP845" i="20"/>
  <c r="AO845" i="20"/>
  <c r="AN845" i="20"/>
  <c r="AM845" i="20"/>
  <c r="AL845" i="20"/>
  <c r="AK845" i="20"/>
  <c r="AH845" i="20"/>
  <c r="AG845" i="20"/>
  <c r="AF845" i="20"/>
  <c r="AE845" i="20"/>
  <c r="AD845" i="20"/>
  <c r="AC845" i="20"/>
  <c r="AB845" i="20"/>
  <c r="AA845" i="20"/>
  <c r="Z845" i="20"/>
  <c r="Y845" i="20"/>
  <c r="X845" i="20"/>
  <c r="W845" i="20"/>
  <c r="V845" i="20"/>
  <c r="U845" i="20"/>
  <c r="T845" i="20"/>
  <c r="S845" i="20"/>
  <c r="R845" i="20"/>
  <c r="Q845" i="20"/>
  <c r="P845" i="20"/>
  <c r="O845" i="20"/>
  <c r="N845" i="20"/>
  <c r="M845" i="20"/>
  <c r="L845" i="20"/>
  <c r="K845" i="20"/>
  <c r="J845" i="20"/>
  <c r="AR844" i="20"/>
  <c r="AQ844" i="20"/>
  <c r="AP844" i="20"/>
  <c r="AO844" i="20"/>
  <c r="AN844" i="20"/>
  <c r="AM844" i="20"/>
  <c r="AL844" i="20"/>
  <c r="AK844" i="20"/>
  <c r="AH844" i="20"/>
  <c r="AG844" i="20"/>
  <c r="AF844" i="20"/>
  <c r="AE844" i="20"/>
  <c r="AD844" i="20"/>
  <c r="AC844" i="20"/>
  <c r="AB844" i="20"/>
  <c r="AA844" i="20"/>
  <c r="Z844" i="20"/>
  <c r="Y844" i="20"/>
  <c r="X844" i="20"/>
  <c r="W844" i="20"/>
  <c r="V844" i="20"/>
  <c r="U844" i="20"/>
  <c r="T844" i="20"/>
  <c r="S844" i="20"/>
  <c r="R844" i="20"/>
  <c r="Q844" i="20"/>
  <c r="P844" i="20"/>
  <c r="O844" i="20"/>
  <c r="N844" i="20"/>
  <c r="M844" i="20"/>
  <c r="L844" i="20"/>
  <c r="K844" i="20"/>
  <c r="J844" i="20"/>
  <c r="AR843" i="20"/>
  <c r="AQ843" i="20"/>
  <c r="AP843" i="20"/>
  <c r="AO843" i="20"/>
  <c r="AN843" i="20"/>
  <c r="AM843" i="20"/>
  <c r="AL843" i="20"/>
  <c r="AK843" i="20"/>
  <c r="AH843" i="20"/>
  <c r="AG843" i="20"/>
  <c r="AF843" i="20"/>
  <c r="AE843" i="20"/>
  <c r="AD843" i="20"/>
  <c r="AC843" i="20"/>
  <c r="AB843" i="20"/>
  <c r="AA843" i="20"/>
  <c r="Z843" i="20"/>
  <c r="Y843" i="20"/>
  <c r="X843" i="20"/>
  <c r="W843" i="20"/>
  <c r="V843" i="20"/>
  <c r="U843" i="20"/>
  <c r="T843" i="20"/>
  <c r="S843" i="20"/>
  <c r="R843" i="20"/>
  <c r="Q843" i="20"/>
  <c r="P843" i="20"/>
  <c r="O843" i="20"/>
  <c r="N843" i="20"/>
  <c r="M843" i="20"/>
  <c r="L843" i="20"/>
  <c r="K843" i="20"/>
  <c r="J843" i="20"/>
  <c r="AR842" i="20"/>
  <c r="AQ842" i="20"/>
  <c r="AP842" i="20"/>
  <c r="AO842" i="20"/>
  <c r="AN842" i="20"/>
  <c r="AM842" i="20"/>
  <c r="AL842" i="20"/>
  <c r="AK842" i="20"/>
  <c r="AH842" i="20"/>
  <c r="AG842" i="20"/>
  <c r="AF842" i="20"/>
  <c r="AE842" i="20"/>
  <c r="AD842" i="20"/>
  <c r="AC842" i="20"/>
  <c r="AB842" i="20"/>
  <c r="AA842" i="20"/>
  <c r="Z842" i="20"/>
  <c r="Y842" i="20"/>
  <c r="X842" i="20"/>
  <c r="W842" i="20"/>
  <c r="V842" i="20"/>
  <c r="U842" i="20"/>
  <c r="T842" i="20"/>
  <c r="S842" i="20"/>
  <c r="R842" i="20"/>
  <c r="Q842" i="20"/>
  <c r="P842" i="20"/>
  <c r="O842" i="20"/>
  <c r="N842" i="20"/>
  <c r="M842" i="20"/>
  <c r="L842" i="20"/>
  <c r="K842" i="20"/>
  <c r="J842" i="20"/>
  <c r="AR841" i="20"/>
  <c r="AQ841" i="20"/>
  <c r="AP841" i="20"/>
  <c r="AO841" i="20"/>
  <c r="AN841" i="20"/>
  <c r="AM841" i="20"/>
  <c r="AL841" i="20"/>
  <c r="AK841" i="20"/>
  <c r="AH841" i="20"/>
  <c r="AG841" i="20"/>
  <c r="AF841" i="20"/>
  <c r="AE841" i="20"/>
  <c r="AD841" i="20"/>
  <c r="AC841" i="20"/>
  <c r="AB841" i="20"/>
  <c r="AA841" i="20"/>
  <c r="Z841" i="20"/>
  <c r="Y841" i="20"/>
  <c r="X841" i="20"/>
  <c r="W841" i="20"/>
  <c r="V841" i="20"/>
  <c r="U841" i="20"/>
  <c r="T841" i="20"/>
  <c r="S841" i="20"/>
  <c r="R841" i="20"/>
  <c r="Q841" i="20"/>
  <c r="P841" i="20"/>
  <c r="O841" i="20"/>
  <c r="N841" i="20"/>
  <c r="M841" i="20"/>
  <c r="L841" i="20"/>
  <c r="K841" i="20"/>
  <c r="J841" i="20"/>
  <c r="AR840" i="20"/>
  <c r="AQ840" i="20"/>
  <c r="AP840" i="20"/>
  <c r="AO840" i="20"/>
  <c r="AN840" i="20"/>
  <c r="AM840" i="20"/>
  <c r="AL840" i="20"/>
  <c r="AK840" i="20"/>
  <c r="AH840" i="20"/>
  <c r="AG840" i="20"/>
  <c r="AF840" i="20"/>
  <c r="AE840" i="20"/>
  <c r="AD840" i="20"/>
  <c r="AC840" i="20"/>
  <c r="AB840" i="20"/>
  <c r="AA840" i="20"/>
  <c r="Z840" i="20"/>
  <c r="Y840" i="20"/>
  <c r="X840" i="20"/>
  <c r="W840" i="20"/>
  <c r="V840" i="20"/>
  <c r="U840" i="20"/>
  <c r="T840" i="20"/>
  <c r="S840" i="20"/>
  <c r="R840" i="20"/>
  <c r="Q840" i="20"/>
  <c r="P840" i="20"/>
  <c r="O840" i="20"/>
  <c r="N840" i="20"/>
  <c r="M840" i="20"/>
  <c r="L840" i="20"/>
  <c r="K840" i="20"/>
  <c r="J840" i="20"/>
  <c r="AR839" i="20"/>
  <c r="AQ839" i="20"/>
  <c r="AP839" i="20"/>
  <c r="AO839" i="20"/>
  <c r="AN839" i="20"/>
  <c r="AM839" i="20"/>
  <c r="AL839" i="20"/>
  <c r="AK839" i="20"/>
  <c r="AH839" i="20"/>
  <c r="AG839" i="20"/>
  <c r="AF839" i="20"/>
  <c r="AE839" i="20"/>
  <c r="AD839" i="20"/>
  <c r="AC839" i="20"/>
  <c r="AB839" i="20"/>
  <c r="AA839" i="20"/>
  <c r="Z839" i="20"/>
  <c r="Y839" i="20"/>
  <c r="X839" i="20"/>
  <c r="W839" i="20"/>
  <c r="V839" i="20"/>
  <c r="U839" i="20"/>
  <c r="T839" i="20"/>
  <c r="S839" i="20"/>
  <c r="R839" i="20"/>
  <c r="Q839" i="20"/>
  <c r="P839" i="20"/>
  <c r="O839" i="20"/>
  <c r="N839" i="20"/>
  <c r="M839" i="20"/>
  <c r="L839" i="20"/>
  <c r="K839" i="20"/>
  <c r="J839" i="20"/>
  <c r="AR838" i="20"/>
  <c r="AQ838" i="20"/>
  <c r="AP838" i="20"/>
  <c r="AO838" i="20"/>
  <c r="AN838" i="20"/>
  <c r="AM838" i="20"/>
  <c r="AL838" i="20"/>
  <c r="AK838" i="20"/>
  <c r="AH838" i="20"/>
  <c r="AG838" i="20"/>
  <c r="AF838" i="20"/>
  <c r="AE838" i="20"/>
  <c r="AD838" i="20"/>
  <c r="AC838" i="20"/>
  <c r="AB838" i="20"/>
  <c r="AA838" i="20"/>
  <c r="Z838" i="20"/>
  <c r="Y838" i="20"/>
  <c r="X838" i="20"/>
  <c r="W838" i="20"/>
  <c r="V838" i="20"/>
  <c r="U838" i="20"/>
  <c r="T838" i="20"/>
  <c r="S838" i="20"/>
  <c r="R838" i="20"/>
  <c r="Q838" i="20"/>
  <c r="P838" i="20"/>
  <c r="O838" i="20"/>
  <c r="N838" i="20"/>
  <c r="M838" i="20"/>
  <c r="L838" i="20"/>
  <c r="K838" i="20"/>
  <c r="J838" i="20"/>
  <c r="AR837" i="20"/>
  <c r="AQ837" i="20"/>
  <c r="AP837" i="20"/>
  <c r="AO837" i="20"/>
  <c r="AN837" i="20"/>
  <c r="AM837" i="20"/>
  <c r="AL837" i="20"/>
  <c r="AK837" i="20"/>
  <c r="AH837" i="20"/>
  <c r="AG837" i="20"/>
  <c r="AF837" i="20"/>
  <c r="AE837" i="20"/>
  <c r="AD837" i="20"/>
  <c r="AC837" i="20"/>
  <c r="AB837" i="20"/>
  <c r="AA837" i="20"/>
  <c r="Z837" i="20"/>
  <c r="Y837" i="20"/>
  <c r="X837" i="20"/>
  <c r="W837" i="20"/>
  <c r="V837" i="20"/>
  <c r="U837" i="20"/>
  <c r="T837" i="20"/>
  <c r="S837" i="20"/>
  <c r="R837" i="20"/>
  <c r="Q837" i="20"/>
  <c r="P837" i="20"/>
  <c r="O837" i="20"/>
  <c r="N837" i="20"/>
  <c r="M837" i="20"/>
  <c r="L837" i="20"/>
  <c r="K837" i="20"/>
  <c r="J837" i="20"/>
  <c r="AR836" i="20"/>
  <c r="AQ836" i="20"/>
  <c r="AP836" i="20"/>
  <c r="AO836" i="20"/>
  <c r="AN836" i="20"/>
  <c r="AM836" i="20"/>
  <c r="AL836" i="20"/>
  <c r="AK836" i="20"/>
  <c r="AH836" i="20"/>
  <c r="AG836" i="20"/>
  <c r="AF836" i="20"/>
  <c r="AE836" i="20"/>
  <c r="AD836" i="20"/>
  <c r="AC836" i="20"/>
  <c r="AB836" i="20"/>
  <c r="AA836" i="20"/>
  <c r="Z836" i="20"/>
  <c r="Y836" i="20"/>
  <c r="X836" i="20"/>
  <c r="W836" i="20"/>
  <c r="V836" i="20"/>
  <c r="U836" i="20"/>
  <c r="T836" i="20"/>
  <c r="S836" i="20"/>
  <c r="R836" i="20"/>
  <c r="Q836" i="20"/>
  <c r="P836" i="20"/>
  <c r="O836" i="20"/>
  <c r="N836" i="20"/>
  <c r="M836" i="20"/>
  <c r="L836" i="20"/>
  <c r="K836" i="20"/>
  <c r="J836" i="20"/>
  <c r="AR835" i="20"/>
  <c r="AQ835" i="20"/>
  <c r="AP835" i="20"/>
  <c r="AO835" i="20"/>
  <c r="AN835" i="20"/>
  <c r="AM835" i="20"/>
  <c r="AL835" i="20"/>
  <c r="AK835" i="20"/>
  <c r="AH835" i="20"/>
  <c r="AG835" i="20"/>
  <c r="AF835" i="20"/>
  <c r="AE835" i="20"/>
  <c r="AD835" i="20"/>
  <c r="AC835" i="20"/>
  <c r="AB835" i="20"/>
  <c r="AA835" i="20"/>
  <c r="Z835" i="20"/>
  <c r="Y835" i="20"/>
  <c r="X835" i="20"/>
  <c r="W835" i="20"/>
  <c r="V835" i="20"/>
  <c r="U835" i="20"/>
  <c r="T835" i="20"/>
  <c r="S835" i="20"/>
  <c r="R835" i="20"/>
  <c r="Q835" i="20"/>
  <c r="P835" i="20"/>
  <c r="O835" i="20"/>
  <c r="N835" i="20"/>
  <c r="M835" i="20"/>
  <c r="L835" i="20"/>
  <c r="K835" i="20"/>
  <c r="J835" i="20"/>
  <c r="AR834" i="20"/>
  <c r="AQ834" i="20"/>
  <c r="AP834" i="20"/>
  <c r="AO834" i="20"/>
  <c r="AN834" i="20"/>
  <c r="AM834" i="20"/>
  <c r="AL834" i="20"/>
  <c r="AK834" i="20"/>
  <c r="AH834" i="20"/>
  <c r="AG834" i="20"/>
  <c r="AF834" i="20"/>
  <c r="AE834" i="20"/>
  <c r="AD834" i="20"/>
  <c r="AC834" i="20"/>
  <c r="AB834" i="20"/>
  <c r="AA834" i="20"/>
  <c r="Z834" i="20"/>
  <c r="Y834" i="20"/>
  <c r="X834" i="20"/>
  <c r="W834" i="20"/>
  <c r="V834" i="20"/>
  <c r="U834" i="20"/>
  <c r="T834" i="20"/>
  <c r="S834" i="20"/>
  <c r="R834" i="20"/>
  <c r="Q834" i="20"/>
  <c r="P834" i="20"/>
  <c r="O834" i="20"/>
  <c r="N834" i="20"/>
  <c r="M834" i="20"/>
  <c r="L834" i="20"/>
  <c r="K834" i="20"/>
  <c r="J834" i="20"/>
  <c r="AR833" i="20"/>
  <c r="AQ833" i="20"/>
  <c r="AP833" i="20"/>
  <c r="AO833" i="20"/>
  <c r="AN833" i="20"/>
  <c r="AM833" i="20"/>
  <c r="AL833" i="20"/>
  <c r="AK833" i="20"/>
  <c r="AH833" i="20"/>
  <c r="AG833" i="20"/>
  <c r="AF833" i="20"/>
  <c r="AE833" i="20"/>
  <c r="AD833" i="20"/>
  <c r="AC833" i="20"/>
  <c r="AB833" i="20"/>
  <c r="AA833" i="20"/>
  <c r="Z833" i="20"/>
  <c r="Y833" i="20"/>
  <c r="X833" i="20"/>
  <c r="W833" i="20"/>
  <c r="V833" i="20"/>
  <c r="U833" i="20"/>
  <c r="T833" i="20"/>
  <c r="S833" i="20"/>
  <c r="R833" i="20"/>
  <c r="Q833" i="20"/>
  <c r="P833" i="20"/>
  <c r="O833" i="20"/>
  <c r="N833" i="20"/>
  <c r="M833" i="20"/>
  <c r="L833" i="20"/>
  <c r="K833" i="20"/>
  <c r="J833" i="20"/>
  <c r="AR832" i="20"/>
  <c r="AQ832" i="20"/>
  <c r="AP832" i="20"/>
  <c r="AO832" i="20"/>
  <c r="AN832" i="20"/>
  <c r="AM832" i="20"/>
  <c r="AL832" i="20"/>
  <c r="AK832" i="20"/>
  <c r="AH832" i="20"/>
  <c r="AG832" i="20"/>
  <c r="AF832" i="20"/>
  <c r="AE832" i="20"/>
  <c r="AD832" i="20"/>
  <c r="AC832" i="20"/>
  <c r="AB832" i="20"/>
  <c r="AA832" i="20"/>
  <c r="Z832" i="20"/>
  <c r="Y832" i="20"/>
  <c r="X832" i="20"/>
  <c r="W832" i="20"/>
  <c r="V832" i="20"/>
  <c r="U832" i="20"/>
  <c r="T832" i="20"/>
  <c r="S832" i="20"/>
  <c r="R832" i="20"/>
  <c r="Q832" i="20"/>
  <c r="P832" i="20"/>
  <c r="O832" i="20"/>
  <c r="N832" i="20"/>
  <c r="M832" i="20"/>
  <c r="L832" i="20"/>
  <c r="K832" i="20"/>
  <c r="J832" i="20"/>
  <c r="AR831" i="20"/>
  <c r="AQ831" i="20"/>
  <c r="AP831" i="20"/>
  <c r="AO831" i="20"/>
  <c r="AN831" i="20"/>
  <c r="AM831" i="20"/>
  <c r="AL831" i="20"/>
  <c r="AK831" i="20"/>
  <c r="AH831" i="20"/>
  <c r="AG831" i="20"/>
  <c r="AF831" i="20"/>
  <c r="AE831" i="20"/>
  <c r="AD831" i="20"/>
  <c r="AC831" i="20"/>
  <c r="AB831" i="20"/>
  <c r="AA831" i="20"/>
  <c r="Z831" i="20"/>
  <c r="Y831" i="20"/>
  <c r="X831" i="20"/>
  <c r="W831" i="20"/>
  <c r="V831" i="20"/>
  <c r="U831" i="20"/>
  <c r="T831" i="20"/>
  <c r="S831" i="20"/>
  <c r="R831" i="20"/>
  <c r="Q831" i="20"/>
  <c r="P831" i="20"/>
  <c r="O831" i="20"/>
  <c r="N831" i="20"/>
  <c r="M831" i="20"/>
  <c r="L831" i="20"/>
  <c r="K831" i="20"/>
  <c r="J831" i="20"/>
  <c r="AR830" i="20"/>
  <c r="AQ830" i="20"/>
  <c r="AP830" i="20"/>
  <c r="AO830" i="20"/>
  <c r="AN830" i="20"/>
  <c r="AM830" i="20"/>
  <c r="AL830" i="20"/>
  <c r="AK830" i="20"/>
  <c r="AH830" i="20"/>
  <c r="AG830" i="20"/>
  <c r="AF830" i="20"/>
  <c r="AE830" i="20"/>
  <c r="AD830" i="20"/>
  <c r="AC830" i="20"/>
  <c r="AB830" i="20"/>
  <c r="AA830" i="20"/>
  <c r="Z830" i="20"/>
  <c r="Y830" i="20"/>
  <c r="X830" i="20"/>
  <c r="W830" i="20"/>
  <c r="V830" i="20"/>
  <c r="U830" i="20"/>
  <c r="T830" i="20"/>
  <c r="S830" i="20"/>
  <c r="R830" i="20"/>
  <c r="Q830" i="20"/>
  <c r="P830" i="20"/>
  <c r="O830" i="20"/>
  <c r="N830" i="20"/>
  <c r="M830" i="20"/>
  <c r="L830" i="20"/>
  <c r="K830" i="20"/>
  <c r="J830" i="20"/>
  <c r="AR829" i="20"/>
  <c r="AQ829" i="20"/>
  <c r="AP829" i="20"/>
  <c r="AO829" i="20"/>
  <c r="AN829" i="20"/>
  <c r="AM829" i="20"/>
  <c r="AL829" i="20"/>
  <c r="AK829" i="20"/>
  <c r="AH829" i="20"/>
  <c r="AG829" i="20"/>
  <c r="AF829" i="20"/>
  <c r="AE829" i="20"/>
  <c r="AD829" i="20"/>
  <c r="AC829" i="20"/>
  <c r="AB829" i="20"/>
  <c r="AA829" i="20"/>
  <c r="Z829" i="20"/>
  <c r="Y829" i="20"/>
  <c r="X829" i="20"/>
  <c r="W829" i="20"/>
  <c r="V829" i="20"/>
  <c r="U829" i="20"/>
  <c r="T829" i="20"/>
  <c r="S829" i="20"/>
  <c r="R829" i="20"/>
  <c r="Q829" i="20"/>
  <c r="P829" i="20"/>
  <c r="O829" i="20"/>
  <c r="N829" i="20"/>
  <c r="M829" i="20"/>
  <c r="L829" i="20"/>
  <c r="K829" i="20"/>
  <c r="J829" i="20"/>
  <c r="AR828" i="20"/>
  <c r="AQ828" i="20"/>
  <c r="AP828" i="20"/>
  <c r="AO828" i="20"/>
  <c r="AN828" i="20"/>
  <c r="AM828" i="20"/>
  <c r="AL828" i="20"/>
  <c r="AK828" i="20"/>
  <c r="AH828" i="20"/>
  <c r="AG828" i="20"/>
  <c r="AF828" i="20"/>
  <c r="AE828" i="20"/>
  <c r="AD828" i="20"/>
  <c r="AC828" i="20"/>
  <c r="AB828" i="20"/>
  <c r="AA828" i="20"/>
  <c r="Z828" i="20"/>
  <c r="Y828" i="20"/>
  <c r="X828" i="20"/>
  <c r="W828" i="20"/>
  <c r="V828" i="20"/>
  <c r="U828" i="20"/>
  <c r="T828" i="20"/>
  <c r="S828" i="20"/>
  <c r="R828" i="20"/>
  <c r="Q828" i="20"/>
  <c r="P828" i="20"/>
  <c r="O828" i="20"/>
  <c r="N828" i="20"/>
  <c r="M828" i="20"/>
  <c r="L828" i="20"/>
  <c r="K828" i="20"/>
  <c r="J828" i="20"/>
  <c r="AR827" i="20"/>
  <c r="AQ827" i="20"/>
  <c r="AP827" i="20"/>
  <c r="AO827" i="20"/>
  <c r="AN827" i="20"/>
  <c r="AM827" i="20"/>
  <c r="AL827" i="20"/>
  <c r="AK827" i="20"/>
  <c r="AH827" i="20"/>
  <c r="AG827" i="20"/>
  <c r="AF827" i="20"/>
  <c r="AE827" i="20"/>
  <c r="AD827" i="20"/>
  <c r="AC827" i="20"/>
  <c r="AB827" i="20"/>
  <c r="AA827" i="20"/>
  <c r="Z827" i="20"/>
  <c r="Y827" i="20"/>
  <c r="X827" i="20"/>
  <c r="W827" i="20"/>
  <c r="V827" i="20"/>
  <c r="U827" i="20"/>
  <c r="T827" i="20"/>
  <c r="S827" i="20"/>
  <c r="R827" i="20"/>
  <c r="Q827" i="20"/>
  <c r="P827" i="20"/>
  <c r="O827" i="20"/>
  <c r="N827" i="20"/>
  <c r="M827" i="20"/>
  <c r="L827" i="20"/>
  <c r="K827" i="20"/>
  <c r="J827" i="20"/>
  <c r="AR826" i="20"/>
  <c r="AQ826" i="20"/>
  <c r="AP826" i="20"/>
  <c r="AO826" i="20"/>
  <c r="AN826" i="20"/>
  <c r="AM826" i="20"/>
  <c r="AL826" i="20"/>
  <c r="AK826" i="20"/>
  <c r="AH826" i="20"/>
  <c r="AG826" i="20"/>
  <c r="AF826" i="20"/>
  <c r="AE826" i="20"/>
  <c r="AD826" i="20"/>
  <c r="AC826" i="20"/>
  <c r="AB826" i="20"/>
  <c r="AA826" i="20"/>
  <c r="Z826" i="20"/>
  <c r="Y826" i="20"/>
  <c r="X826" i="20"/>
  <c r="W826" i="20"/>
  <c r="V826" i="20"/>
  <c r="U826" i="20"/>
  <c r="T826" i="20"/>
  <c r="S826" i="20"/>
  <c r="R826" i="20"/>
  <c r="Q826" i="20"/>
  <c r="P826" i="20"/>
  <c r="O826" i="20"/>
  <c r="N826" i="20"/>
  <c r="M826" i="20"/>
  <c r="L826" i="20"/>
  <c r="K826" i="20"/>
  <c r="J826" i="20"/>
  <c r="AR825" i="20"/>
  <c r="AQ825" i="20"/>
  <c r="AP825" i="20"/>
  <c r="AO825" i="20"/>
  <c r="AN825" i="20"/>
  <c r="AM825" i="20"/>
  <c r="AL825" i="20"/>
  <c r="AK825" i="20"/>
  <c r="AH825" i="20"/>
  <c r="AG825" i="20"/>
  <c r="AF825" i="20"/>
  <c r="AE825" i="20"/>
  <c r="AD825" i="20"/>
  <c r="AC825" i="20"/>
  <c r="AB825" i="20"/>
  <c r="AA825" i="20"/>
  <c r="Z825" i="20"/>
  <c r="Y825" i="20"/>
  <c r="X825" i="20"/>
  <c r="W825" i="20"/>
  <c r="V825" i="20"/>
  <c r="U825" i="20"/>
  <c r="T825" i="20"/>
  <c r="S825" i="20"/>
  <c r="R825" i="20"/>
  <c r="Q825" i="20"/>
  <c r="P825" i="20"/>
  <c r="O825" i="20"/>
  <c r="N825" i="20"/>
  <c r="M825" i="20"/>
  <c r="L825" i="20"/>
  <c r="K825" i="20"/>
  <c r="J825" i="20"/>
  <c r="AR824" i="20"/>
  <c r="AQ824" i="20"/>
  <c r="AP824" i="20"/>
  <c r="AO824" i="20"/>
  <c r="AN824" i="20"/>
  <c r="AM824" i="20"/>
  <c r="AL824" i="20"/>
  <c r="AK824" i="20"/>
  <c r="AH824" i="20"/>
  <c r="AG824" i="20"/>
  <c r="AF824" i="20"/>
  <c r="AE824" i="20"/>
  <c r="AD824" i="20"/>
  <c r="AC824" i="20"/>
  <c r="AB824" i="20"/>
  <c r="AA824" i="20"/>
  <c r="Z824" i="20"/>
  <c r="Y824" i="20"/>
  <c r="X824" i="20"/>
  <c r="W824" i="20"/>
  <c r="V824" i="20"/>
  <c r="U824" i="20"/>
  <c r="T824" i="20"/>
  <c r="S824" i="20"/>
  <c r="R824" i="20"/>
  <c r="Q824" i="20"/>
  <c r="P824" i="20"/>
  <c r="O824" i="20"/>
  <c r="N824" i="20"/>
  <c r="M824" i="20"/>
  <c r="L824" i="20"/>
  <c r="K824" i="20"/>
  <c r="J824" i="20"/>
  <c r="AR823" i="20"/>
  <c r="AQ823" i="20"/>
  <c r="AP823" i="20"/>
  <c r="AO823" i="20"/>
  <c r="AN823" i="20"/>
  <c r="AM823" i="20"/>
  <c r="AL823" i="20"/>
  <c r="AK823" i="20"/>
  <c r="AH823" i="20"/>
  <c r="AG823" i="20"/>
  <c r="AF823" i="20"/>
  <c r="AE823" i="20"/>
  <c r="AD823" i="20"/>
  <c r="AC823" i="20"/>
  <c r="AB823" i="20"/>
  <c r="AA823" i="20"/>
  <c r="Z823" i="20"/>
  <c r="Y823" i="20"/>
  <c r="X823" i="20"/>
  <c r="W823" i="20"/>
  <c r="V823" i="20"/>
  <c r="U823" i="20"/>
  <c r="T823" i="20"/>
  <c r="S823" i="20"/>
  <c r="R823" i="20"/>
  <c r="Q823" i="20"/>
  <c r="P823" i="20"/>
  <c r="O823" i="20"/>
  <c r="N823" i="20"/>
  <c r="M823" i="20"/>
  <c r="L823" i="20"/>
  <c r="K823" i="20"/>
  <c r="J823" i="20"/>
  <c r="AR822" i="20"/>
  <c r="AQ822" i="20"/>
  <c r="AP822" i="20"/>
  <c r="AO822" i="20"/>
  <c r="AN822" i="20"/>
  <c r="AM822" i="20"/>
  <c r="AL822" i="20"/>
  <c r="AK822" i="20"/>
  <c r="AH822" i="20"/>
  <c r="AG822" i="20"/>
  <c r="AF822" i="20"/>
  <c r="AE822" i="20"/>
  <c r="AD822" i="20"/>
  <c r="AC822" i="20"/>
  <c r="AB822" i="20"/>
  <c r="AA822" i="20"/>
  <c r="Z822" i="20"/>
  <c r="Y822" i="20"/>
  <c r="X822" i="20"/>
  <c r="W822" i="20"/>
  <c r="V822" i="20"/>
  <c r="U822" i="20"/>
  <c r="T822" i="20"/>
  <c r="S822" i="20"/>
  <c r="R822" i="20"/>
  <c r="Q822" i="20"/>
  <c r="P822" i="20"/>
  <c r="O822" i="20"/>
  <c r="N822" i="20"/>
  <c r="M822" i="20"/>
  <c r="L822" i="20"/>
  <c r="K822" i="20"/>
  <c r="J822" i="20"/>
  <c r="AR821" i="20"/>
  <c r="AQ821" i="20"/>
  <c r="AP821" i="20"/>
  <c r="AO821" i="20"/>
  <c r="AN821" i="20"/>
  <c r="AM821" i="20"/>
  <c r="AL821" i="20"/>
  <c r="AK821" i="20"/>
  <c r="AH821" i="20"/>
  <c r="AG821" i="20"/>
  <c r="AF821" i="20"/>
  <c r="AE821" i="20"/>
  <c r="AD821" i="20"/>
  <c r="AC821" i="20"/>
  <c r="AB821" i="20"/>
  <c r="AA821" i="20"/>
  <c r="Z821" i="20"/>
  <c r="Y821" i="20"/>
  <c r="X821" i="20"/>
  <c r="W821" i="20"/>
  <c r="V821" i="20"/>
  <c r="U821" i="20"/>
  <c r="T821" i="20"/>
  <c r="S821" i="20"/>
  <c r="R821" i="20"/>
  <c r="Q821" i="20"/>
  <c r="P821" i="20"/>
  <c r="O821" i="20"/>
  <c r="N821" i="20"/>
  <c r="M821" i="20"/>
  <c r="L821" i="20"/>
  <c r="K821" i="20"/>
  <c r="J821" i="20"/>
  <c r="AR820" i="20"/>
  <c r="AQ820" i="20"/>
  <c r="AP820" i="20"/>
  <c r="AO820" i="20"/>
  <c r="AN820" i="20"/>
  <c r="AM820" i="20"/>
  <c r="AL820" i="20"/>
  <c r="AK820" i="20"/>
  <c r="AH820" i="20"/>
  <c r="AG820" i="20"/>
  <c r="AF820" i="20"/>
  <c r="AE820" i="20"/>
  <c r="AD820" i="20"/>
  <c r="AC820" i="20"/>
  <c r="AB820" i="20"/>
  <c r="AA820" i="20"/>
  <c r="Z820" i="20"/>
  <c r="Y820" i="20"/>
  <c r="X820" i="20"/>
  <c r="W820" i="20"/>
  <c r="V820" i="20"/>
  <c r="U820" i="20"/>
  <c r="T820" i="20"/>
  <c r="S820" i="20"/>
  <c r="R820" i="20"/>
  <c r="Q820" i="20"/>
  <c r="P820" i="20"/>
  <c r="O820" i="20"/>
  <c r="N820" i="20"/>
  <c r="M820" i="20"/>
  <c r="L820" i="20"/>
  <c r="K820" i="20"/>
  <c r="J820" i="20"/>
  <c r="AR819" i="20"/>
  <c r="AQ819" i="20"/>
  <c r="AP819" i="20"/>
  <c r="AO819" i="20"/>
  <c r="AN819" i="20"/>
  <c r="AM819" i="20"/>
  <c r="AL819" i="20"/>
  <c r="AK819" i="20"/>
  <c r="AH819" i="20"/>
  <c r="AG819" i="20"/>
  <c r="AF819" i="20"/>
  <c r="AE819" i="20"/>
  <c r="AD819" i="20"/>
  <c r="AC819" i="20"/>
  <c r="AB819" i="20"/>
  <c r="AA819" i="20"/>
  <c r="Z819" i="20"/>
  <c r="Y819" i="20"/>
  <c r="X819" i="20"/>
  <c r="W819" i="20"/>
  <c r="V819" i="20"/>
  <c r="U819" i="20"/>
  <c r="T819" i="20"/>
  <c r="S819" i="20"/>
  <c r="R819" i="20"/>
  <c r="Q819" i="20"/>
  <c r="P819" i="20"/>
  <c r="O819" i="20"/>
  <c r="N819" i="20"/>
  <c r="M819" i="20"/>
  <c r="L819" i="20"/>
  <c r="K819" i="20"/>
  <c r="J819" i="20"/>
  <c r="AR818" i="20"/>
  <c r="AQ818" i="20"/>
  <c r="AP818" i="20"/>
  <c r="AO818" i="20"/>
  <c r="AN818" i="20"/>
  <c r="AM818" i="20"/>
  <c r="AL818" i="20"/>
  <c r="AK818" i="20"/>
  <c r="AH818" i="20"/>
  <c r="AG818" i="20"/>
  <c r="AF818" i="20"/>
  <c r="AE818" i="20"/>
  <c r="AD818" i="20"/>
  <c r="AC818" i="20"/>
  <c r="AB818" i="20"/>
  <c r="AA818" i="20"/>
  <c r="Z818" i="20"/>
  <c r="Y818" i="20"/>
  <c r="X818" i="20"/>
  <c r="W818" i="20"/>
  <c r="V818" i="20"/>
  <c r="U818" i="20"/>
  <c r="T818" i="20"/>
  <c r="S818" i="20"/>
  <c r="R818" i="20"/>
  <c r="Q818" i="20"/>
  <c r="P818" i="20"/>
  <c r="O818" i="20"/>
  <c r="N818" i="20"/>
  <c r="M818" i="20"/>
  <c r="L818" i="20"/>
  <c r="K818" i="20"/>
  <c r="J818" i="20"/>
  <c r="AR817" i="20"/>
  <c r="AQ817" i="20"/>
  <c r="AP817" i="20"/>
  <c r="AO817" i="20"/>
  <c r="AN817" i="20"/>
  <c r="AM817" i="20"/>
  <c r="AL817" i="20"/>
  <c r="AK817" i="20"/>
  <c r="AH817" i="20"/>
  <c r="AG817" i="20"/>
  <c r="AF817" i="20"/>
  <c r="AE817" i="20"/>
  <c r="AD817" i="20"/>
  <c r="AC817" i="20"/>
  <c r="AB817" i="20"/>
  <c r="AA817" i="20"/>
  <c r="Z817" i="20"/>
  <c r="Y817" i="20"/>
  <c r="X817" i="20"/>
  <c r="W817" i="20"/>
  <c r="V817" i="20"/>
  <c r="U817" i="20"/>
  <c r="T817" i="20"/>
  <c r="S817" i="20"/>
  <c r="R817" i="20"/>
  <c r="Q817" i="20"/>
  <c r="P817" i="20"/>
  <c r="O817" i="20"/>
  <c r="N817" i="20"/>
  <c r="M817" i="20"/>
  <c r="L817" i="20"/>
  <c r="K817" i="20"/>
  <c r="J817" i="20"/>
  <c r="AR816" i="20"/>
  <c r="AQ816" i="20"/>
  <c r="AP816" i="20"/>
  <c r="AO816" i="20"/>
  <c r="AN816" i="20"/>
  <c r="AM816" i="20"/>
  <c r="AL816" i="20"/>
  <c r="AK816" i="20"/>
  <c r="AH816" i="20"/>
  <c r="AG816" i="20"/>
  <c r="AF816" i="20"/>
  <c r="AE816" i="20"/>
  <c r="AD816" i="20"/>
  <c r="AC816" i="20"/>
  <c r="AB816" i="20"/>
  <c r="AA816" i="20"/>
  <c r="Z816" i="20"/>
  <c r="Y816" i="20"/>
  <c r="X816" i="20"/>
  <c r="W816" i="20"/>
  <c r="V816" i="20"/>
  <c r="U816" i="20"/>
  <c r="T816" i="20"/>
  <c r="S816" i="20"/>
  <c r="R816" i="20"/>
  <c r="Q816" i="20"/>
  <c r="P816" i="20"/>
  <c r="O816" i="20"/>
  <c r="N816" i="20"/>
  <c r="M816" i="20"/>
  <c r="L816" i="20"/>
  <c r="K816" i="20"/>
  <c r="J816" i="20"/>
  <c r="AR815" i="20"/>
  <c r="AQ815" i="20"/>
  <c r="AP815" i="20"/>
  <c r="AO815" i="20"/>
  <c r="AN815" i="20"/>
  <c r="AM815" i="20"/>
  <c r="AL815" i="20"/>
  <c r="AK815" i="20"/>
  <c r="AH815" i="20"/>
  <c r="AG815" i="20"/>
  <c r="AF815" i="20"/>
  <c r="AE815" i="20"/>
  <c r="AD815" i="20"/>
  <c r="AC815" i="20"/>
  <c r="AB815" i="20"/>
  <c r="AA815" i="20"/>
  <c r="Z815" i="20"/>
  <c r="Y815" i="20"/>
  <c r="X815" i="20"/>
  <c r="W815" i="20"/>
  <c r="V815" i="20"/>
  <c r="U815" i="20"/>
  <c r="T815" i="20"/>
  <c r="S815" i="20"/>
  <c r="R815" i="20"/>
  <c r="Q815" i="20"/>
  <c r="P815" i="20"/>
  <c r="O815" i="20"/>
  <c r="N815" i="20"/>
  <c r="M815" i="20"/>
  <c r="L815" i="20"/>
  <c r="K815" i="20"/>
  <c r="J815" i="20"/>
  <c r="AR814" i="20"/>
  <c r="AQ814" i="20"/>
  <c r="AP814" i="20"/>
  <c r="AO814" i="20"/>
  <c r="AN814" i="20"/>
  <c r="AM814" i="20"/>
  <c r="AL814" i="20"/>
  <c r="AK814" i="20"/>
  <c r="AH814" i="20"/>
  <c r="AG814" i="20"/>
  <c r="AF814" i="20"/>
  <c r="AE814" i="20"/>
  <c r="AD814" i="20"/>
  <c r="AC814" i="20"/>
  <c r="AB814" i="20"/>
  <c r="AA814" i="20"/>
  <c r="Z814" i="20"/>
  <c r="Y814" i="20"/>
  <c r="X814" i="20"/>
  <c r="W814" i="20"/>
  <c r="V814" i="20"/>
  <c r="U814" i="20"/>
  <c r="T814" i="20"/>
  <c r="S814" i="20"/>
  <c r="R814" i="20"/>
  <c r="Q814" i="20"/>
  <c r="P814" i="20"/>
  <c r="O814" i="20"/>
  <c r="N814" i="20"/>
  <c r="M814" i="20"/>
  <c r="L814" i="20"/>
  <c r="K814" i="20"/>
  <c r="J814" i="20"/>
  <c r="AR813" i="20"/>
  <c r="AQ813" i="20"/>
  <c r="AP813" i="20"/>
  <c r="AO813" i="20"/>
  <c r="AN813" i="20"/>
  <c r="AM813" i="20"/>
  <c r="AL813" i="20"/>
  <c r="AK813" i="20"/>
  <c r="AH813" i="20"/>
  <c r="AG813" i="20"/>
  <c r="AF813" i="20"/>
  <c r="AE813" i="20"/>
  <c r="AD813" i="20"/>
  <c r="AC813" i="20"/>
  <c r="AB813" i="20"/>
  <c r="AA813" i="20"/>
  <c r="Z813" i="20"/>
  <c r="Y813" i="20"/>
  <c r="X813" i="20"/>
  <c r="W813" i="20"/>
  <c r="V813" i="20"/>
  <c r="U813" i="20"/>
  <c r="T813" i="20"/>
  <c r="S813" i="20"/>
  <c r="R813" i="20"/>
  <c r="Q813" i="20"/>
  <c r="P813" i="20"/>
  <c r="O813" i="20"/>
  <c r="N813" i="20"/>
  <c r="M813" i="20"/>
  <c r="L813" i="20"/>
  <c r="K813" i="20"/>
  <c r="J813" i="20"/>
  <c r="AR812" i="20"/>
  <c r="AQ812" i="20"/>
  <c r="AP812" i="20"/>
  <c r="AO812" i="20"/>
  <c r="AN812" i="20"/>
  <c r="AM812" i="20"/>
  <c r="AL812" i="20"/>
  <c r="AK812" i="20"/>
  <c r="AH812" i="20"/>
  <c r="AG812" i="20"/>
  <c r="AF812" i="20"/>
  <c r="AE812" i="20"/>
  <c r="AD812" i="20"/>
  <c r="AC812" i="20"/>
  <c r="AB812" i="20"/>
  <c r="AA812" i="20"/>
  <c r="Z812" i="20"/>
  <c r="Y812" i="20"/>
  <c r="X812" i="20"/>
  <c r="W812" i="20"/>
  <c r="V812" i="20"/>
  <c r="U812" i="20"/>
  <c r="T812" i="20"/>
  <c r="S812" i="20"/>
  <c r="R812" i="20"/>
  <c r="Q812" i="20"/>
  <c r="P812" i="20"/>
  <c r="O812" i="20"/>
  <c r="N812" i="20"/>
  <c r="M812" i="20"/>
  <c r="L812" i="20"/>
  <c r="K812" i="20"/>
  <c r="J812" i="20"/>
  <c r="AR811" i="20"/>
  <c r="AQ811" i="20"/>
  <c r="AP811" i="20"/>
  <c r="AO811" i="20"/>
  <c r="AN811" i="20"/>
  <c r="AM811" i="20"/>
  <c r="AL811" i="20"/>
  <c r="AK811" i="20"/>
  <c r="AH811" i="20"/>
  <c r="AG811" i="20"/>
  <c r="AF811" i="20"/>
  <c r="AE811" i="20"/>
  <c r="AD811" i="20"/>
  <c r="AC811" i="20"/>
  <c r="AB811" i="20"/>
  <c r="AA811" i="20"/>
  <c r="Z811" i="20"/>
  <c r="Y811" i="20"/>
  <c r="X811" i="20"/>
  <c r="W811" i="20"/>
  <c r="V811" i="20"/>
  <c r="U811" i="20"/>
  <c r="T811" i="20"/>
  <c r="S811" i="20"/>
  <c r="R811" i="20"/>
  <c r="Q811" i="20"/>
  <c r="P811" i="20"/>
  <c r="O811" i="20"/>
  <c r="N811" i="20"/>
  <c r="M811" i="20"/>
  <c r="L811" i="20"/>
  <c r="K811" i="20"/>
  <c r="J811" i="20"/>
  <c r="AR810" i="20"/>
  <c r="AQ810" i="20"/>
  <c r="AP810" i="20"/>
  <c r="AO810" i="20"/>
  <c r="AN810" i="20"/>
  <c r="AM810" i="20"/>
  <c r="AL810" i="20"/>
  <c r="AK810" i="20"/>
  <c r="AH810" i="20"/>
  <c r="AG810" i="20"/>
  <c r="AF810" i="20"/>
  <c r="AE810" i="20"/>
  <c r="AD810" i="20"/>
  <c r="AC810" i="20"/>
  <c r="AB810" i="20"/>
  <c r="AA810" i="20"/>
  <c r="Z810" i="20"/>
  <c r="Y810" i="20"/>
  <c r="X810" i="20"/>
  <c r="W810" i="20"/>
  <c r="V810" i="20"/>
  <c r="U810" i="20"/>
  <c r="T810" i="20"/>
  <c r="S810" i="20"/>
  <c r="R810" i="20"/>
  <c r="Q810" i="20"/>
  <c r="P810" i="20"/>
  <c r="O810" i="20"/>
  <c r="N810" i="20"/>
  <c r="M810" i="20"/>
  <c r="L810" i="20"/>
  <c r="K810" i="20"/>
  <c r="J810" i="20"/>
  <c r="AR809" i="20"/>
  <c r="AQ809" i="20"/>
  <c r="AP809" i="20"/>
  <c r="AO809" i="20"/>
  <c r="AN809" i="20"/>
  <c r="AM809" i="20"/>
  <c r="AL809" i="20"/>
  <c r="AK809" i="20"/>
  <c r="AH809" i="20"/>
  <c r="AG809" i="20"/>
  <c r="AF809" i="20"/>
  <c r="AE809" i="20"/>
  <c r="AD809" i="20"/>
  <c r="AC809" i="20"/>
  <c r="AB809" i="20"/>
  <c r="AA809" i="20"/>
  <c r="Z809" i="20"/>
  <c r="Y809" i="20"/>
  <c r="X809" i="20"/>
  <c r="W809" i="20"/>
  <c r="V809" i="20"/>
  <c r="U809" i="20"/>
  <c r="T809" i="20"/>
  <c r="S809" i="20"/>
  <c r="R809" i="20"/>
  <c r="Q809" i="20"/>
  <c r="P809" i="20"/>
  <c r="O809" i="20"/>
  <c r="N809" i="20"/>
  <c r="M809" i="20"/>
  <c r="L809" i="20"/>
  <c r="K809" i="20"/>
  <c r="J809" i="20"/>
  <c r="AR808" i="20"/>
  <c r="AQ808" i="20"/>
  <c r="AP808" i="20"/>
  <c r="AO808" i="20"/>
  <c r="AN808" i="20"/>
  <c r="AM808" i="20"/>
  <c r="AL808" i="20"/>
  <c r="AK808" i="20"/>
  <c r="AH808" i="20"/>
  <c r="AG808" i="20"/>
  <c r="AF808" i="20"/>
  <c r="AE808" i="20"/>
  <c r="AD808" i="20"/>
  <c r="AC808" i="20"/>
  <c r="AB808" i="20"/>
  <c r="AA808" i="20"/>
  <c r="Z808" i="20"/>
  <c r="Y808" i="20"/>
  <c r="X808" i="20"/>
  <c r="W808" i="20"/>
  <c r="V808" i="20"/>
  <c r="U808" i="20"/>
  <c r="T808" i="20"/>
  <c r="S808" i="20"/>
  <c r="R808" i="20"/>
  <c r="Q808" i="20"/>
  <c r="P808" i="20"/>
  <c r="O808" i="20"/>
  <c r="N808" i="20"/>
  <c r="M808" i="20"/>
  <c r="L808" i="20"/>
  <c r="K808" i="20"/>
  <c r="J808" i="20"/>
  <c r="AR807" i="20"/>
  <c r="AQ807" i="20"/>
  <c r="AP807" i="20"/>
  <c r="AO807" i="20"/>
  <c r="AN807" i="20"/>
  <c r="AM807" i="20"/>
  <c r="AL807" i="20"/>
  <c r="AK807" i="20"/>
  <c r="AH807" i="20"/>
  <c r="AG807" i="20"/>
  <c r="AF807" i="20"/>
  <c r="AE807" i="20"/>
  <c r="AD807" i="20"/>
  <c r="AC807" i="20"/>
  <c r="AB807" i="20"/>
  <c r="AA807" i="20"/>
  <c r="Z807" i="20"/>
  <c r="Y807" i="20"/>
  <c r="X807" i="20"/>
  <c r="W807" i="20"/>
  <c r="V807" i="20"/>
  <c r="U807" i="20"/>
  <c r="T807" i="20"/>
  <c r="S807" i="20"/>
  <c r="R807" i="20"/>
  <c r="Q807" i="20"/>
  <c r="P807" i="20"/>
  <c r="O807" i="20"/>
  <c r="N807" i="20"/>
  <c r="M807" i="20"/>
  <c r="L807" i="20"/>
  <c r="K807" i="20"/>
  <c r="J807" i="20"/>
  <c r="AR806" i="20"/>
  <c r="AQ806" i="20"/>
  <c r="AP806" i="20"/>
  <c r="AO806" i="20"/>
  <c r="AN806" i="20"/>
  <c r="AM806" i="20"/>
  <c r="AL806" i="20"/>
  <c r="AK806" i="20"/>
  <c r="AH806" i="20"/>
  <c r="AG806" i="20"/>
  <c r="AF806" i="20"/>
  <c r="AE806" i="20"/>
  <c r="AD806" i="20"/>
  <c r="AC806" i="20"/>
  <c r="AB806" i="20"/>
  <c r="AA806" i="20"/>
  <c r="Z806" i="20"/>
  <c r="Y806" i="20"/>
  <c r="X806" i="20"/>
  <c r="W806" i="20"/>
  <c r="V806" i="20"/>
  <c r="U806" i="20"/>
  <c r="T806" i="20"/>
  <c r="S806" i="20"/>
  <c r="R806" i="20"/>
  <c r="Q806" i="20"/>
  <c r="P806" i="20"/>
  <c r="O806" i="20"/>
  <c r="N806" i="20"/>
  <c r="M806" i="20"/>
  <c r="L806" i="20"/>
  <c r="K806" i="20"/>
  <c r="J806" i="20"/>
  <c r="AR805" i="20"/>
  <c r="AQ805" i="20"/>
  <c r="AP805" i="20"/>
  <c r="AO805" i="20"/>
  <c r="AN805" i="20"/>
  <c r="AM805" i="20"/>
  <c r="AL805" i="20"/>
  <c r="AK805" i="20"/>
  <c r="AH805" i="20"/>
  <c r="AG805" i="20"/>
  <c r="AF805" i="20"/>
  <c r="AE805" i="20"/>
  <c r="AD805" i="20"/>
  <c r="AC805" i="20"/>
  <c r="AB805" i="20"/>
  <c r="AA805" i="20"/>
  <c r="Z805" i="20"/>
  <c r="Y805" i="20"/>
  <c r="X805" i="20"/>
  <c r="W805" i="20"/>
  <c r="V805" i="20"/>
  <c r="U805" i="20"/>
  <c r="T805" i="20"/>
  <c r="S805" i="20"/>
  <c r="R805" i="20"/>
  <c r="Q805" i="20"/>
  <c r="P805" i="20"/>
  <c r="O805" i="20"/>
  <c r="N805" i="20"/>
  <c r="M805" i="20"/>
  <c r="L805" i="20"/>
  <c r="K805" i="20"/>
  <c r="J805" i="20"/>
  <c r="AR804" i="20"/>
  <c r="AQ804" i="20"/>
  <c r="AP804" i="20"/>
  <c r="AO804" i="20"/>
  <c r="AN804" i="20"/>
  <c r="AM804" i="20"/>
  <c r="AL804" i="20"/>
  <c r="AK804" i="20"/>
  <c r="AH804" i="20"/>
  <c r="AG804" i="20"/>
  <c r="AF804" i="20"/>
  <c r="AE804" i="20"/>
  <c r="AD804" i="20"/>
  <c r="AC804" i="20"/>
  <c r="AB804" i="20"/>
  <c r="AA804" i="20"/>
  <c r="Z804" i="20"/>
  <c r="Y804" i="20"/>
  <c r="X804" i="20"/>
  <c r="W804" i="20"/>
  <c r="V804" i="20"/>
  <c r="U804" i="20"/>
  <c r="T804" i="20"/>
  <c r="S804" i="20"/>
  <c r="R804" i="20"/>
  <c r="Q804" i="20"/>
  <c r="P804" i="20"/>
  <c r="O804" i="20"/>
  <c r="N804" i="20"/>
  <c r="M804" i="20"/>
  <c r="L804" i="20"/>
  <c r="K804" i="20"/>
  <c r="J804" i="20"/>
  <c r="AR803" i="20"/>
  <c r="AQ803" i="20"/>
  <c r="AP803" i="20"/>
  <c r="AO803" i="20"/>
  <c r="AN803" i="20"/>
  <c r="AM803" i="20"/>
  <c r="AL803" i="20"/>
  <c r="AK803" i="20"/>
  <c r="AH803" i="20"/>
  <c r="AG803" i="20"/>
  <c r="AF803" i="20"/>
  <c r="AE803" i="20"/>
  <c r="AD803" i="20"/>
  <c r="AC803" i="20"/>
  <c r="AB803" i="20"/>
  <c r="AA803" i="20"/>
  <c r="Z803" i="20"/>
  <c r="Y803" i="20"/>
  <c r="X803" i="20"/>
  <c r="W803" i="20"/>
  <c r="V803" i="20"/>
  <c r="U803" i="20"/>
  <c r="T803" i="20"/>
  <c r="S803" i="20"/>
  <c r="R803" i="20"/>
  <c r="Q803" i="20"/>
  <c r="P803" i="20"/>
  <c r="O803" i="20"/>
  <c r="N803" i="20"/>
  <c r="M803" i="20"/>
  <c r="L803" i="20"/>
  <c r="K803" i="20"/>
  <c r="J803" i="20"/>
  <c r="AR802" i="20"/>
  <c r="AQ802" i="20"/>
  <c r="AP802" i="20"/>
  <c r="AO802" i="20"/>
  <c r="AN802" i="20"/>
  <c r="AM802" i="20"/>
  <c r="AL802" i="20"/>
  <c r="AK802" i="20"/>
  <c r="AH802" i="20"/>
  <c r="AG802" i="20"/>
  <c r="AF802" i="20"/>
  <c r="AE802" i="20"/>
  <c r="AD802" i="20"/>
  <c r="AC802" i="20"/>
  <c r="AB802" i="20"/>
  <c r="AA802" i="20"/>
  <c r="Z802" i="20"/>
  <c r="Y802" i="20"/>
  <c r="X802" i="20"/>
  <c r="W802" i="20"/>
  <c r="V802" i="20"/>
  <c r="U802" i="20"/>
  <c r="T802" i="20"/>
  <c r="S802" i="20"/>
  <c r="R802" i="20"/>
  <c r="Q802" i="20"/>
  <c r="P802" i="20"/>
  <c r="O802" i="20"/>
  <c r="N802" i="20"/>
  <c r="M802" i="20"/>
  <c r="L802" i="20"/>
  <c r="K802" i="20"/>
  <c r="J802" i="20"/>
  <c r="AR801" i="20"/>
  <c r="AQ801" i="20"/>
  <c r="AP801" i="20"/>
  <c r="AO801" i="20"/>
  <c r="AN801" i="20"/>
  <c r="AM801" i="20"/>
  <c r="AL801" i="20"/>
  <c r="AK801" i="20"/>
  <c r="AH801" i="20"/>
  <c r="AG801" i="20"/>
  <c r="AF801" i="20"/>
  <c r="AE801" i="20"/>
  <c r="AD801" i="20"/>
  <c r="AC801" i="20"/>
  <c r="AB801" i="20"/>
  <c r="AA801" i="20"/>
  <c r="Z801" i="20"/>
  <c r="Y801" i="20"/>
  <c r="X801" i="20"/>
  <c r="W801" i="20"/>
  <c r="V801" i="20"/>
  <c r="U801" i="20"/>
  <c r="T801" i="20"/>
  <c r="S801" i="20"/>
  <c r="R801" i="20"/>
  <c r="Q801" i="20"/>
  <c r="P801" i="20"/>
  <c r="O801" i="20"/>
  <c r="N801" i="20"/>
  <c r="M801" i="20"/>
  <c r="L801" i="20"/>
  <c r="K801" i="20"/>
  <c r="J801" i="20"/>
  <c r="AR800" i="20"/>
  <c r="AQ800" i="20"/>
  <c r="AP800" i="20"/>
  <c r="AO800" i="20"/>
  <c r="AN800" i="20"/>
  <c r="AM800" i="20"/>
  <c r="AL800" i="20"/>
  <c r="AK800" i="20"/>
  <c r="AH800" i="20"/>
  <c r="AG800" i="20"/>
  <c r="AF800" i="20"/>
  <c r="AE800" i="20"/>
  <c r="AD800" i="20"/>
  <c r="AC800" i="20"/>
  <c r="AB800" i="20"/>
  <c r="AA800" i="20"/>
  <c r="Z800" i="20"/>
  <c r="Y800" i="20"/>
  <c r="X800" i="20"/>
  <c r="W800" i="20"/>
  <c r="V800" i="20"/>
  <c r="U800" i="20"/>
  <c r="T800" i="20"/>
  <c r="S800" i="20"/>
  <c r="R800" i="20"/>
  <c r="Q800" i="20"/>
  <c r="P800" i="20"/>
  <c r="O800" i="20"/>
  <c r="N800" i="20"/>
  <c r="M800" i="20"/>
  <c r="L800" i="20"/>
  <c r="K800" i="20"/>
  <c r="J800" i="20"/>
  <c r="AR799" i="20"/>
  <c r="AQ799" i="20"/>
  <c r="AP799" i="20"/>
  <c r="AO799" i="20"/>
  <c r="AN799" i="20"/>
  <c r="AM799" i="20"/>
  <c r="AL799" i="20"/>
  <c r="AK799" i="20"/>
  <c r="AH799" i="20"/>
  <c r="AG799" i="20"/>
  <c r="AF799" i="20"/>
  <c r="AE799" i="20"/>
  <c r="AD799" i="20"/>
  <c r="AC799" i="20"/>
  <c r="AB799" i="20"/>
  <c r="AA799" i="20"/>
  <c r="Z799" i="20"/>
  <c r="Y799" i="20"/>
  <c r="X799" i="20"/>
  <c r="W799" i="20"/>
  <c r="V799" i="20"/>
  <c r="U799" i="20"/>
  <c r="T799" i="20"/>
  <c r="S799" i="20"/>
  <c r="R799" i="20"/>
  <c r="Q799" i="20"/>
  <c r="P799" i="20"/>
  <c r="O799" i="20"/>
  <c r="N799" i="20"/>
  <c r="M799" i="20"/>
  <c r="L799" i="20"/>
  <c r="K799" i="20"/>
  <c r="J799" i="20"/>
  <c r="AR798" i="20"/>
  <c r="AQ798" i="20"/>
  <c r="AP798" i="20"/>
  <c r="AO798" i="20"/>
  <c r="AN798" i="20"/>
  <c r="AM798" i="20"/>
  <c r="AL798" i="20"/>
  <c r="AK798" i="20"/>
  <c r="AH798" i="20"/>
  <c r="AG798" i="20"/>
  <c r="AF798" i="20"/>
  <c r="AE798" i="20"/>
  <c r="AD798" i="20"/>
  <c r="AC798" i="20"/>
  <c r="AB798" i="20"/>
  <c r="AA798" i="20"/>
  <c r="Z798" i="20"/>
  <c r="Y798" i="20"/>
  <c r="X798" i="20"/>
  <c r="W798" i="20"/>
  <c r="V798" i="20"/>
  <c r="U798" i="20"/>
  <c r="T798" i="20"/>
  <c r="S798" i="20"/>
  <c r="R798" i="20"/>
  <c r="Q798" i="20"/>
  <c r="P798" i="20"/>
  <c r="O798" i="20"/>
  <c r="N798" i="20"/>
  <c r="M798" i="20"/>
  <c r="L798" i="20"/>
  <c r="K798" i="20"/>
  <c r="J798" i="20"/>
  <c r="AR797" i="20"/>
  <c r="AQ797" i="20"/>
  <c r="AP797" i="20"/>
  <c r="AO797" i="20"/>
  <c r="AN797" i="20"/>
  <c r="AM797" i="20"/>
  <c r="AL797" i="20"/>
  <c r="AK797" i="20"/>
  <c r="AH797" i="20"/>
  <c r="AG797" i="20"/>
  <c r="AF797" i="20"/>
  <c r="AE797" i="20"/>
  <c r="AD797" i="20"/>
  <c r="AC797" i="20"/>
  <c r="AB797" i="20"/>
  <c r="AA797" i="20"/>
  <c r="Z797" i="20"/>
  <c r="Y797" i="20"/>
  <c r="X797" i="20"/>
  <c r="W797" i="20"/>
  <c r="V797" i="20"/>
  <c r="U797" i="20"/>
  <c r="T797" i="20"/>
  <c r="S797" i="20"/>
  <c r="R797" i="20"/>
  <c r="Q797" i="20"/>
  <c r="P797" i="20"/>
  <c r="O797" i="20"/>
  <c r="N797" i="20"/>
  <c r="M797" i="20"/>
  <c r="L797" i="20"/>
  <c r="K797" i="20"/>
  <c r="J797" i="20"/>
  <c r="AR796" i="20"/>
  <c r="AQ796" i="20"/>
  <c r="AP796" i="20"/>
  <c r="AO796" i="20"/>
  <c r="AN796" i="20"/>
  <c r="AM796" i="20"/>
  <c r="AL796" i="20"/>
  <c r="AK796" i="20"/>
  <c r="AH796" i="20"/>
  <c r="AG796" i="20"/>
  <c r="AF796" i="20"/>
  <c r="AE796" i="20"/>
  <c r="AD796" i="20"/>
  <c r="AC796" i="20"/>
  <c r="AB796" i="20"/>
  <c r="AA796" i="20"/>
  <c r="Z796" i="20"/>
  <c r="Y796" i="20"/>
  <c r="X796" i="20"/>
  <c r="W796" i="20"/>
  <c r="V796" i="20"/>
  <c r="U796" i="20"/>
  <c r="T796" i="20"/>
  <c r="S796" i="20"/>
  <c r="R796" i="20"/>
  <c r="Q796" i="20"/>
  <c r="P796" i="20"/>
  <c r="O796" i="20"/>
  <c r="N796" i="20"/>
  <c r="M796" i="20"/>
  <c r="L796" i="20"/>
  <c r="K796" i="20"/>
  <c r="J796" i="20"/>
  <c r="AR795" i="20"/>
  <c r="AQ795" i="20"/>
  <c r="AP795" i="20"/>
  <c r="AO795" i="20"/>
  <c r="AN795" i="20"/>
  <c r="AM795" i="20"/>
  <c r="AL795" i="20"/>
  <c r="AK795" i="20"/>
  <c r="AH795" i="20"/>
  <c r="AG795" i="20"/>
  <c r="AF795" i="20"/>
  <c r="AE795" i="20"/>
  <c r="AD795" i="20"/>
  <c r="AC795" i="20"/>
  <c r="AB795" i="20"/>
  <c r="AA795" i="20"/>
  <c r="Z795" i="20"/>
  <c r="Y795" i="20"/>
  <c r="X795" i="20"/>
  <c r="W795" i="20"/>
  <c r="V795" i="20"/>
  <c r="U795" i="20"/>
  <c r="T795" i="20"/>
  <c r="S795" i="20"/>
  <c r="R795" i="20"/>
  <c r="Q795" i="20"/>
  <c r="P795" i="20"/>
  <c r="O795" i="20"/>
  <c r="N795" i="20"/>
  <c r="M795" i="20"/>
  <c r="L795" i="20"/>
  <c r="K795" i="20"/>
  <c r="J795" i="20"/>
  <c r="AR794" i="20"/>
  <c r="AQ794" i="20"/>
  <c r="AP794" i="20"/>
  <c r="AO794" i="20"/>
  <c r="AN794" i="20"/>
  <c r="AM794" i="20"/>
  <c r="AL794" i="20"/>
  <c r="AK794" i="20"/>
  <c r="AH794" i="20"/>
  <c r="AG794" i="20"/>
  <c r="AF794" i="20"/>
  <c r="AE794" i="20"/>
  <c r="AD794" i="20"/>
  <c r="AC794" i="20"/>
  <c r="AB794" i="20"/>
  <c r="AA794" i="20"/>
  <c r="Z794" i="20"/>
  <c r="Y794" i="20"/>
  <c r="X794" i="20"/>
  <c r="W794" i="20"/>
  <c r="V794" i="20"/>
  <c r="U794" i="20"/>
  <c r="T794" i="20"/>
  <c r="S794" i="20"/>
  <c r="R794" i="20"/>
  <c r="Q794" i="20"/>
  <c r="P794" i="20"/>
  <c r="O794" i="20"/>
  <c r="N794" i="20"/>
  <c r="M794" i="20"/>
  <c r="L794" i="20"/>
  <c r="K794" i="20"/>
  <c r="J794" i="20"/>
  <c r="AR793" i="20"/>
  <c r="AQ793" i="20"/>
  <c r="AP793" i="20"/>
  <c r="AO793" i="20"/>
  <c r="AN793" i="20"/>
  <c r="AM793" i="20"/>
  <c r="AL793" i="20"/>
  <c r="AK793" i="20"/>
  <c r="AH793" i="20"/>
  <c r="AG793" i="20"/>
  <c r="AF793" i="20"/>
  <c r="AE793" i="20"/>
  <c r="AD793" i="20"/>
  <c r="AC793" i="20"/>
  <c r="AB793" i="20"/>
  <c r="AA793" i="20"/>
  <c r="Z793" i="20"/>
  <c r="Y793" i="20"/>
  <c r="X793" i="20"/>
  <c r="W793" i="20"/>
  <c r="V793" i="20"/>
  <c r="U793" i="20"/>
  <c r="T793" i="20"/>
  <c r="S793" i="20"/>
  <c r="R793" i="20"/>
  <c r="Q793" i="20"/>
  <c r="P793" i="20"/>
  <c r="O793" i="20"/>
  <c r="N793" i="20"/>
  <c r="M793" i="20"/>
  <c r="L793" i="20"/>
  <c r="K793" i="20"/>
  <c r="J793" i="20"/>
  <c r="AR792" i="20"/>
  <c r="AQ792" i="20"/>
  <c r="AP792" i="20"/>
  <c r="AO792" i="20"/>
  <c r="AN792" i="20"/>
  <c r="AM792" i="20"/>
  <c r="AL792" i="20"/>
  <c r="AK792" i="20"/>
  <c r="AH792" i="20"/>
  <c r="AG792" i="20"/>
  <c r="AF792" i="20"/>
  <c r="AE792" i="20"/>
  <c r="AD792" i="20"/>
  <c r="AC792" i="20"/>
  <c r="AB792" i="20"/>
  <c r="AA792" i="20"/>
  <c r="Z792" i="20"/>
  <c r="Y792" i="20"/>
  <c r="X792" i="20"/>
  <c r="W792" i="20"/>
  <c r="V792" i="20"/>
  <c r="U792" i="20"/>
  <c r="T792" i="20"/>
  <c r="S792" i="20"/>
  <c r="R792" i="20"/>
  <c r="Q792" i="20"/>
  <c r="P792" i="20"/>
  <c r="O792" i="20"/>
  <c r="N792" i="20"/>
  <c r="M792" i="20"/>
  <c r="L792" i="20"/>
  <c r="K792" i="20"/>
  <c r="J792" i="20"/>
  <c r="AR791" i="20"/>
  <c r="AQ791" i="20"/>
  <c r="AP791" i="20"/>
  <c r="AO791" i="20"/>
  <c r="AN791" i="20"/>
  <c r="AM791" i="20"/>
  <c r="AL791" i="20"/>
  <c r="AK791" i="20"/>
  <c r="AH791" i="20"/>
  <c r="AG791" i="20"/>
  <c r="AF791" i="20"/>
  <c r="AE791" i="20"/>
  <c r="AD791" i="20"/>
  <c r="AC791" i="20"/>
  <c r="AB791" i="20"/>
  <c r="AA791" i="20"/>
  <c r="Z791" i="20"/>
  <c r="Y791" i="20"/>
  <c r="X791" i="20"/>
  <c r="W791" i="20"/>
  <c r="V791" i="20"/>
  <c r="U791" i="20"/>
  <c r="T791" i="20"/>
  <c r="S791" i="20"/>
  <c r="R791" i="20"/>
  <c r="Q791" i="20"/>
  <c r="P791" i="20"/>
  <c r="O791" i="20"/>
  <c r="N791" i="20"/>
  <c r="M791" i="20"/>
  <c r="L791" i="20"/>
  <c r="K791" i="20"/>
  <c r="J791" i="20"/>
  <c r="AR790" i="20"/>
  <c r="AQ790" i="20"/>
  <c r="AP790" i="20"/>
  <c r="AO790" i="20"/>
  <c r="AN790" i="20"/>
  <c r="AM790" i="20"/>
  <c r="AL790" i="20"/>
  <c r="AK790" i="20"/>
  <c r="AH790" i="20"/>
  <c r="AG790" i="20"/>
  <c r="AF790" i="20"/>
  <c r="AE790" i="20"/>
  <c r="AD790" i="20"/>
  <c r="AC790" i="20"/>
  <c r="AB790" i="20"/>
  <c r="AA790" i="20"/>
  <c r="Z790" i="20"/>
  <c r="Y790" i="20"/>
  <c r="X790" i="20"/>
  <c r="W790" i="20"/>
  <c r="V790" i="20"/>
  <c r="U790" i="20"/>
  <c r="T790" i="20"/>
  <c r="S790" i="20"/>
  <c r="R790" i="20"/>
  <c r="Q790" i="20"/>
  <c r="P790" i="20"/>
  <c r="O790" i="20"/>
  <c r="N790" i="20"/>
  <c r="M790" i="20"/>
  <c r="L790" i="20"/>
  <c r="K790" i="20"/>
  <c r="J790" i="20"/>
  <c r="AR789" i="20"/>
  <c r="AQ789" i="20"/>
  <c r="AP789" i="20"/>
  <c r="AO789" i="20"/>
  <c r="AN789" i="20"/>
  <c r="AM789" i="20"/>
  <c r="AL789" i="20"/>
  <c r="AK789" i="20"/>
  <c r="AH789" i="20"/>
  <c r="AG789" i="20"/>
  <c r="AF789" i="20"/>
  <c r="AE789" i="20"/>
  <c r="AD789" i="20"/>
  <c r="AC789" i="20"/>
  <c r="AB789" i="20"/>
  <c r="AA789" i="20"/>
  <c r="Z789" i="20"/>
  <c r="Y789" i="20"/>
  <c r="X789" i="20"/>
  <c r="W789" i="20"/>
  <c r="V789" i="20"/>
  <c r="U789" i="20"/>
  <c r="T789" i="20"/>
  <c r="S789" i="20"/>
  <c r="R789" i="20"/>
  <c r="Q789" i="20"/>
  <c r="P789" i="20"/>
  <c r="O789" i="20"/>
  <c r="N789" i="20"/>
  <c r="M789" i="20"/>
  <c r="L789" i="20"/>
  <c r="K789" i="20"/>
  <c r="J789" i="20"/>
  <c r="AR788" i="20"/>
  <c r="AQ788" i="20"/>
  <c r="AP788" i="20"/>
  <c r="AO788" i="20"/>
  <c r="AN788" i="20"/>
  <c r="AM788" i="20"/>
  <c r="AL788" i="20"/>
  <c r="AK788" i="20"/>
  <c r="AH788" i="20"/>
  <c r="AG788" i="20"/>
  <c r="AF788" i="20"/>
  <c r="AE788" i="20"/>
  <c r="AD788" i="20"/>
  <c r="AC788" i="20"/>
  <c r="AB788" i="20"/>
  <c r="AA788" i="20"/>
  <c r="Z788" i="20"/>
  <c r="Y788" i="20"/>
  <c r="X788" i="20"/>
  <c r="W788" i="20"/>
  <c r="V788" i="20"/>
  <c r="U788" i="20"/>
  <c r="T788" i="20"/>
  <c r="S788" i="20"/>
  <c r="R788" i="20"/>
  <c r="Q788" i="20"/>
  <c r="P788" i="20"/>
  <c r="O788" i="20"/>
  <c r="N788" i="20"/>
  <c r="M788" i="20"/>
  <c r="L788" i="20"/>
  <c r="K788" i="20"/>
  <c r="J788" i="20"/>
  <c r="AR787" i="20"/>
  <c r="AQ787" i="20"/>
  <c r="AP787" i="20"/>
  <c r="AO787" i="20"/>
  <c r="AN787" i="20"/>
  <c r="AM787" i="20"/>
  <c r="AL787" i="20"/>
  <c r="AK787" i="20"/>
  <c r="AH787" i="20"/>
  <c r="AG787" i="20"/>
  <c r="AF787" i="20"/>
  <c r="AE787" i="20"/>
  <c r="AD787" i="20"/>
  <c r="AC787" i="20"/>
  <c r="AB787" i="20"/>
  <c r="AA787" i="20"/>
  <c r="Z787" i="20"/>
  <c r="Y787" i="20"/>
  <c r="X787" i="20"/>
  <c r="W787" i="20"/>
  <c r="V787" i="20"/>
  <c r="U787" i="20"/>
  <c r="T787" i="20"/>
  <c r="S787" i="20"/>
  <c r="R787" i="20"/>
  <c r="Q787" i="20"/>
  <c r="P787" i="20"/>
  <c r="O787" i="20"/>
  <c r="N787" i="20"/>
  <c r="M787" i="20"/>
  <c r="L787" i="20"/>
  <c r="K787" i="20"/>
  <c r="J787" i="20"/>
  <c r="AR786" i="20"/>
  <c r="AQ786" i="20"/>
  <c r="AP786" i="20"/>
  <c r="AO786" i="20"/>
  <c r="AN786" i="20"/>
  <c r="AM786" i="20"/>
  <c r="AL786" i="20"/>
  <c r="AK786" i="20"/>
  <c r="AH786" i="20"/>
  <c r="AG786" i="20"/>
  <c r="AF786" i="20"/>
  <c r="AE786" i="20"/>
  <c r="AD786" i="20"/>
  <c r="AC786" i="20"/>
  <c r="AB786" i="20"/>
  <c r="AA786" i="20"/>
  <c r="Z786" i="20"/>
  <c r="Y786" i="20"/>
  <c r="X786" i="20"/>
  <c r="W786" i="20"/>
  <c r="V786" i="20"/>
  <c r="U786" i="20"/>
  <c r="T786" i="20"/>
  <c r="S786" i="20"/>
  <c r="R786" i="20"/>
  <c r="Q786" i="20"/>
  <c r="P786" i="20"/>
  <c r="O786" i="20"/>
  <c r="N786" i="20"/>
  <c r="M786" i="20"/>
  <c r="L786" i="20"/>
  <c r="K786" i="20"/>
  <c r="J786" i="20"/>
  <c r="AR785" i="20"/>
  <c r="AQ785" i="20"/>
  <c r="AP785" i="20"/>
  <c r="AO785" i="20"/>
  <c r="AN785" i="20"/>
  <c r="AM785" i="20"/>
  <c r="AL785" i="20"/>
  <c r="AK785" i="20"/>
  <c r="AH785" i="20"/>
  <c r="AG785" i="20"/>
  <c r="AF785" i="20"/>
  <c r="AE785" i="20"/>
  <c r="AD785" i="20"/>
  <c r="AC785" i="20"/>
  <c r="AB785" i="20"/>
  <c r="AA785" i="20"/>
  <c r="Z785" i="20"/>
  <c r="Y785" i="20"/>
  <c r="X785" i="20"/>
  <c r="W785" i="20"/>
  <c r="V785" i="20"/>
  <c r="U785" i="20"/>
  <c r="T785" i="20"/>
  <c r="S785" i="20"/>
  <c r="R785" i="20"/>
  <c r="Q785" i="20"/>
  <c r="P785" i="20"/>
  <c r="O785" i="20"/>
  <c r="N785" i="20"/>
  <c r="M785" i="20"/>
  <c r="L785" i="20"/>
  <c r="K785" i="20"/>
  <c r="J785" i="20"/>
  <c r="AR784" i="20"/>
  <c r="AQ784" i="20"/>
  <c r="AP784" i="20"/>
  <c r="AO784" i="20"/>
  <c r="AN784" i="20"/>
  <c r="AM784" i="20"/>
  <c r="AL784" i="20"/>
  <c r="AK784" i="20"/>
  <c r="AH784" i="20"/>
  <c r="AG784" i="20"/>
  <c r="AF784" i="20"/>
  <c r="AE784" i="20"/>
  <c r="AD784" i="20"/>
  <c r="AC784" i="20"/>
  <c r="AB784" i="20"/>
  <c r="AA784" i="20"/>
  <c r="Z784" i="20"/>
  <c r="Y784" i="20"/>
  <c r="X784" i="20"/>
  <c r="W784" i="20"/>
  <c r="V784" i="20"/>
  <c r="U784" i="20"/>
  <c r="T784" i="20"/>
  <c r="S784" i="20"/>
  <c r="R784" i="20"/>
  <c r="Q784" i="20"/>
  <c r="P784" i="20"/>
  <c r="O784" i="20"/>
  <c r="N784" i="20"/>
  <c r="M784" i="20"/>
  <c r="L784" i="20"/>
  <c r="K784" i="20"/>
  <c r="J784" i="20"/>
  <c r="AR783" i="20"/>
  <c r="AQ783" i="20"/>
  <c r="AP783" i="20"/>
  <c r="AO783" i="20"/>
  <c r="AN783" i="20"/>
  <c r="AM783" i="20"/>
  <c r="AL783" i="20"/>
  <c r="AK783" i="20"/>
  <c r="AH783" i="20"/>
  <c r="AG783" i="20"/>
  <c r="AF783" i="20"/>
  <c r="AE783" i="20"/>
  <c r="AD783" i="20"/>
  <c r="AC783" i="20"/>
  <c r="AB783" i="20"/>
  <c r="AA783" i="20"/>
  <c r="Z783" i="20"/>
  <c r="Y783" i="20"/>
  <c r="X783" i="20"/>
  <c r="W783" i="20"/>
  <c r="V783" i="20"/>
  <c r="U783" i="20"/>
  <c r="T783" i="20"/>
  <c r="S783" i="20"/>
  <c r="R783" i="20"/>
  <c r="Q783" i="20"/>
  <c r="P783" i="20"/>
  <c r="O783" i="20"/>
  <c r="N783" i="20"/>
  <c r="M783" i="20"/>
  <c r="L783" i="20"/>
  <c r="K783" i="20"/>
  <c r="J783" i="20"/>
  <c r="AR782" i="20"/>
  <c r="AQ782" i="20"/>
  <c r="AP782" i="20"/>
  <c r="AO782" i="20"/>
  <c r="AN782" i="20"/>
  <c r="AM782" i="20"/>
  <c r="AL782" i="20"/>
  <c r="AK782" i="20"/>
  <c r="AH782" i="20"/>
  <c r="AG782" i="20"/>
  <c r="AF782" i="20"/>
  <c r="AE782" i="20"/>
  <c r="AD782" i="20"/>
  <c r="AC782" i="20"/>
  <c r="AB782" i="20"/>
  <c r="AA782" i="20"/>
  <c r="Z782" i="20"/>
  <c r="Y782" i="20"/>
  <c r="X782" i="20"/>
  <c r="W782" i="20"/>
  <c r="V782" i="20"/>
  <c r="U782" i="20"/>
  <c r="T782" i="20"/>
  <c r="S782" i="20"/>
  <c r="R782" i="20"/>
  <c r="Q782" i="20"/>
  <c r="P782" i="20"/>
  <c r="O782" i="20"/>
  <c r="N782" i="20"/>
  <c r="M782" i="20"/>
  <c r="L782" i="20"/>
  <c r="K782" i="20"/>
  <c r="J782" i="20"/>
  <c r="AR781" i="20"/>
  <c r="AQ781" i="20"/>
  <c r="AP781" i="20"/>
  <c r="AO781" i="20"/>
  <c r="AN781" i="20"/>
  <c r="AM781" i="20"/>
  <c r="AL781" i="20"/>
  <c r="AK781" i="20"/>
  <c r="AH781" i="20"/>
  <c r="AG781" i="20"/>
  <c r="AF781" i="20"/>
  <c r="AE781" i="20"/>
  <c r="AD781" i="20"/>
  <c r="AC781" i="20"/>
  <c r="AB781" i="20"/>
  <c r="AA781" i="20"/>
  <c r="Z781" i="20"/>
  <c r="Y781" i="20"/>
  <c r="X781" i="20"/>
  <c r="W781" i="20"/>
  <c r="V781" i="20"/>
  <c r="U781" i="20"/>
  <c r="T781" i="20"/>
  <c r="S781" i="20"/>
  <c r="R781" i="20"/>
  <c r="Q781" i="20"/>
  <c r="P781" i="20"/>
  <c r="O781" i="20"/>
  <c r="N781" i="20"/>
  <c r="M781" i="20"/>
  <c r="L781" i="20"/>
  <c r="K781" i="20"/>
  <c r="J781" i="20"/>
  <c r="AR780" i="20"/>
  <c r="AQ780" i="20"/>
  <c r="AP780" i="20"/>
  <c r="AO780" i="20"/>
  <c r="AN780" i="20"/>
  <c r="AM780" i="20"/>
  <c r="AL780" i="20"/>
  <c r="AK780" i="20"/>
  <c r="AH780" i="20"/>
  <c r="AG780" i="20"/>
  <c r="AF780" i="20"/>
  <c r="AE780" i="20"/>
  <c r="AD780" i="20"/>
  <c r="AC780" i="20"/>
  <c r="AB780" i="20"/>
  <c r="AA780" i="20"/>
  <c r="Z780" i="20"/>
  <c r="Y780" i="20"/>
  <c r="X780" i="20"/>
  <c r="W780" i="20"/>
  <c r="V780" i="20"/>
  <c r="U780" i="20"/>
  <c r="T780" i="20"/>
  <c r="S780" i="20"/>
  <c r="R780" i="20"/>
  <c r="Q780" i="20"/>
  <c r="P780" i="20"/>
  <c r="O780" i="20"/>
  <c r="N780" i="20"/>
  <c r="M780" i="20"/>
  <c r="L780" i="20"/>
  <c r="K780" i="20"/>
  <c r="J780" i="20"/>
  <c r="AR779" i="20"/>
  <c r="AQ779" i="20"/>
  <c r="AP779" i="20"/>
  <c r="AO779" i="20"/>
  <c r="AN779" i="20"/>
  <c r="AM779" i="20"/>
  <c r="AL779" i="20"/>
  <c r="AK779" i="20"/>
  <c r="AH779" i="20"/>
  <c r="AG779" i="20"/>
  <c r="AF779" i="20"/>
  <c r="AE779" i="20"/>
  <c r="AD779" i="20"/>
  <c r="AC779" i="20"/>
  <c r="AB779" i="20"/>
  <c r="AA779" i="20"/>
  <c r="Z779" i="20"/>
  <c r="Y779" i="20"/>
  <c r="X779" i="20"/>
  <c r="W779" i="20"/>
  <c r="V779" i="20"/>
  <c r="U779" i="20"/>
  <c r="T779" i="20"/>
  <c r="S779" i="20"/>
  <c r="R779" i="20"/>
  <c r="Q779" i="20"/>
  <c r="P779" i="20"/>
  <c r="O779" i="20"/>
  <c r="N779" i="20"/>
  <c r="M779" i="20"/>
  <c r="L779" i="20"/>
  <c r="K779" i="20"/>
  <c r="J779" i="20"/>
  <c r="AR778" i="20"/>
  <c r="AQ778" i="20"/>
  <c r="AP778" i="20"/>
  <c r="AO778" i="20"/>
  <c r="AN778" i="20"/>
  <c r="AM778" i="20"/>
  <c r="AL778" i="20"/>
  <c r="AK778" i="20"/>
  <c r="AH778" i="20"/>
  <c r="AG778" i="20"/>
  <c r="AF778" i="20"/>
  <c r="AE778" i="20"/>
  <c r="AD778" i="20"/>
  <c r="AC778" i="20"/>
  <c r="AB778" i="20"/>
  <c r="AA778" i="20"/>
  <c r="Z778" i="20"/>
  <c r="Y778" i="20"/>
  <c r="X778" i="20"/>
  <c r="W778" i="20"/>
  <c r="V778" i="20"/>
  <c r="U778" i="20"/>
  <c r="T778" i="20"/>
  <c r="S778" i="20"/>
  <c r="R778" i="20"/>
  <c r="Q778" i="20"/>
  <c r="P778" i="20"/>
  <c r="O778" i="20"/>
  <c r="N778" i="20"/>
  <c r="M778" i="20"/>
  <c r="L778" i="20"/>
  <c r="K778" i="20"/>
  <c r="J778" i="20"/>
  <c r="AR777" i="20"/>
  <c r="AQ777" i="20"/>
  <c r="AP777" i="20"/>
  <c r="AO777" i="20"/>
  <c r="AN777" i="20"/>
  <c r="AM777" i="20"/>
  <c r="AL777" i="20"/>
  <c r="AK777" i="20"/>
  <c r="AH777" i="20"/>
  <c r="AG777" i="20"/>
  <c r="AF777" i="20"/>
  <c r="AE777" i="20"/>
  <c r="AD777" i="20"/>
  <c r="AC777" i="20"/>
  <c r="AB777" i="20"/>
  <c r="AA777" i="20"/>
  <c r="Z777" i="20"/>
  <c r="Y777" i="20"/>
  <c r="X777" i="20"/>
  <c r="W777" i="20"/>
  <c r="V777" i="20"/>
  <c r="U777" i="20"/>
  <c r="T777" i="20"/>
  <c r="S777" i="20"/>
  <c r="R777" i="20"/>
  <c r="Q777" i="20"/>
  <c r="P777" i="20"/>
  <c r="O777" i="20"/>
  <c r="N777" i="20"/>
  <c r="M777" i="20"/>
  <c r="L777" i="20"/>
  <c r="K777" i="20"/>
  <c r="J777" i="20"/>
  <c r="AR776" i="20"/>
  <c r="AQ776" i="20"/>
  <c r="AP776" i="20"/>
  <c r="AO776" i="20"/>
  <c r="AN776" i="20"/>
  <c r="AM776" i="20"/>
  <c r="AL776" i="20"/>
  <c r="AK776" i="20"/>
  <c r="AH776" i="20"/>
  <c r="AG776" i="20"/>
  <c r="AF776" i="20"/>
  <c r="AE776" i="20"/>
  <c r="AD776" i="20"/>
  <c r="AC776" i="20"/>
  <c r="AB776" i="20"/>
  <c r="AA776" i="20"/>
  <c r="Z776" i="20"/>
  <c r="Y776" i="20"/>
  <c r="X776" i="20"/>
  <c r="W776" i="20"/>
  <c r="V776" i="20"/>
  <c r="U776" i="20"/>
  <c r="T776" i="20"/>
  <c r="S776" i="20"/>
  <c r="R776" i="20"/>
  <c r="Q776" i="20"/>
  <c r="P776" i="20"/>
  <c r="O776" i="20"/>
  <c r="N776" i="20"/>
  <c r="M776" i="20"/>
  <c r="L776" i="20"/>
  <c r="K776" i="20"/>
  <c r="J776" i="20"/>
  <c r="AR775" i="20"/>
  <c r="AQ775" i="20"/>
  <c r="AP775" i="20"/>
  <c r="AO775" i="20"/>
  <c r="AN775" i="20"/>
  <c r="AM775" i="20"/>
  <c r="AL775" i="20"/>
  <c r="AK775" i="20"/>
  <c r="AH775" i="20"/>
  <c r="AG775" i="20"/>
  <c r="AF775" i="20"/>
  <c r="AE775" i="20"/>
  <c r="AD775" i="20"/>
  <c r="AC775" i="20"/>
  <c r="AB775" i="20"/>
  <c r="AA775" i="20"/>
  <c r="Z775" i="20"/>
  <c r="Y775" i="20"/>
  <c r="X775" i="20"/>
  <c r="W775" i="20"/>
  <c r="V775" i="20"/>
  <c r="U775" i="20"/>
  <c r="T775" i="20"/>
  <c r="S775" i="20"/>
  <c r="R775" i="20"/>
  <c r="Q775" i="20"/>
  <c r="P775" i="20"/>
  <c r="O775" i="20"/>
  <c r="N775" i="20"/>
  <c r="M775" i="20"/>
  <c r="L775" i="20"/>
  <c r="K775" i="20"/>
  <c r="J775" i="20"/>
  <c r="AR774" i="20"/>
  <c r="AQ774" i="20"/>
  <c r="AP774" i="20"/>
  <c r="AO774" i="20"/>
  <c r="AN774" i="20"/>
  <c r="AM774" i="20"/>
  <c r="AL774" i="20"/>
  <c r="AK774" i="20"/>
  <c r="AH774" i="20"/>
  <c r="AG774" i="20"/>
  <c r="AF774" i="20"/>
  <c r="AE774" i="20"/>
  <c r="AD774" i="20"/>
  <c r="AC774" i="20"/>
  <c r="AB774" i="20"/>
  <c r="AA774" i="20"/>
  <c r="Z774" i="20"/>
  <c r="Y774" i="20"/>
  <c r="X774" i="20"/>
  <c r="W774" i="20"/>
  <c r="V774" i="20"/>
  <c r="U774" i="20"/>
  <c r="T774" i="20"/>
  <c r="S774" i="20"/>
  <c r="R774" i="20"/>
  <c r="Q774" i="20"/>
  <c r="P774" i="20"/>
  <c r="O774" i="20"/>
  <c r="N774" i="20"/>
  <c r="M774" i="20"/>
  <c r="L774" i="20"/>
  <c r="K774" i="20"/>
  <c r="J774" i="20"/>
  <c r="AR773" i="20"/>
  <c r="AQ773" i="20"/>
  <c r="AP773" i="20"/>
  <c r="AO773" i="20"/>
  <c r="AN773" i="20"/>
  <c r="AM773" i="20"/>
  <c r="AL773" i="20"/>
  <c r="AK773" i="20"/>
  <c r="AH773" i="20"/>
  <c r="AG773" i="20"/>
  <c r="AF773" i="20"/>
  <c r="AE773" i="20"/>
  <c r="AD773" i="20"/>
  <c r="AC773" i="20"/>
  <c r="AB773" i="20"/>
  <c r="AA773" i="20"/>
  <c r="Z773" i="20"/>
  <c r="Y773" i="20"/>
  <c r="X773" i="20"/>
  <c r="W773" i="20"/>
  <c r="V773" i="20"/>
  <c r="U773" i="20"/>
  <c r="T773" i="20"/>
  <c r="S773" i="20"/>
  <c r="R773" i="20"/>
  <c r="Q773" i="20"/>
  <c r="P773" i="20"/>
  <c r="O773" i="20"/>
  <c r="N773" i="20"/>
  <c r="M773" i="20"/>
  <c r="L773" i="20"/>
  <c r="K773" i="20"/>
  <c r="J773" i="20"/>
  <c r="AR772" i="20"/>
  <c r="AQ772" i="20"/>
  <c r="AP772" i="20"/>
  <c r="AO772" i="20"/>
  <c r="AN772" i="20"/>
  <c r="AM772" i="20"/>
  <c r="AL772" i="20"/>
  <c r="AK772" i="20"/>
  <c r="AH772" i="20"/>
  <c r="AG772" i="20"/>
  <c r="AF772" i="20"/>
  <c r="AE772" i="20"/>
  <c r="AD772" i="20"/>
  <c r="AC772" i="20"/>
  <c r="AB772" i="20"/>
  <c r="AA772" i="20"/>
  <c r="Z772" i="20"/>
  <c r="Y772" i="20"/>
  <c r="X772" i="20"/>
  <c r="W772" i="20"/>
  <c r="V772" i="20"/>
  <c r="U772" i="20"/>
  <c r="T772" i="20"/>
  <c r="S772" i="20"/>
  <c r="R772" i="20"/>
  <c r="Q772" i="20"/>
  <c r="P772" i="20"/>
  <c r="O772" i="20"/>
  <c r="N772" i="20"/>
  <c r="M772" i="20"/>
  <c r="L772" i="20"/>
  <c r="K772" i="20"/>
  <c r="J772" i="20"/>
  <c r="AR771" i="20"/>
  <c r="AQ771" i="20"/>
  <c r="AP771" i="20"/>
  <c r="AO771" i="20"/>
  <c r="AN771" i="20"/>
  <c r="AM771" i="20"/>
  <c r="AL771" i="20"/>
  <c r="AK771" i="20"/>
  <c r="AH771" i="20"/>
  <c r="AG771" i="20"/>
  <c r="AF771" i="20"/>
  <c r="AE771" i="20"/>
  <c r="AD771" i="20"/>
  <c r="AC771" i="20"/>
  <c r="AB771" i="20"/>
  <c r="AA771" i="20"/>
  <c r="Z771" i="20"/>
  <c r="Y771" i="20"/>
  <c r="X771" i="20"/>
  <c r="W771" i="20"/>
  <c r="V771" i="20"/>
  <c r="U771" i="20"/>
  <c r="T771" i="20"/>
  <c r="S771" i="20"/>
  <c r="R771" i="20"/>
  <c r="Q771" i="20"/>
  <c r="P771" i="20"/>
  <c r="O771" i="20"/>
  <c r="N771" i="20"/>
  <c r="M771" i="20"/>
  <c r="L771" i="20"/>
  <c r="K771" i="20"/>
  <c r="J771" i="20"/>
  <c r="AR770" i="20"/>
  <c r="AQ770" i="20"/>
  <c r="AP770" i="20"/>
  <c r="AO770" i="20"/>
  <c r="AN770" i="20"/>
  <c r="AM770" i="20"/>
  <c r="AL770" i="20"/>
  <c r="AK770" i="20"/>
  <c r="AH770" i="20"/>
  <c r="AG770" i="20"/>
  <c r="AF770" i="20"/>
  <c r="AE770" i="20"/>
  <c r="AD770" i="20"/>
  <c r="AC770" i="20"/>
  <c r="AB770" i="20"/>
  <c r="AA770" i="20"/>
  <c r="Z770" i="20"/>
  <c r="Y770" i="20"/>
  <c r="X770" i="20"/>
  <c r="W770" i="20"/>
  <c r="V770" i="20"/>
  <c r="U770" i="20"/>
  <c r="T770" i="20"/>
  <c r="S770" i="20"/>
  <c r="R770" i="20"/>
  <c r="Q770" i="20"/>
  <c r="P770" i="20"/>
  <c r="O770" i="20"/>
  <c r="N770" i="20"/>
  <c r="M770" i="20"/>
  <c r="L770" i="20"/>
  <c r="K770" i="20"/>
  <c r="J770" i="20"/>
  <c r="AR769" i="20"/>
  <c r="AQ769" i="20"/>
  <c r="AP769" i="20"/>
  <c r="AO769" i="20"/>
  <c r="AN769" i="20"/>
  <c r="AM769" i="20"/>
  <c r="AL769" i="20"/>
  <c r="AK769" i="20"/>
  <c r="AH769" i="20"/>
  <c r="AG769" i="20"/>
  <c r="AF769" i="20"/>
  <c r="AE769" i="20"/>
  <c r="AD769" i="20"/>
  <c r="AC769" i="20"/>
  <c r="AB769" i="20"/>
  <c r="AA769" i="20"/>
  <c r="Z769" i="20"/>
  <c r="Y769" i="20"/>
  <c r="X769" i="20"/>
  <c r="W769" i="20"/>
  <c r="V769" i="20"/>
  <c r="U769" i="20"/>
  <c r="T769" i="20"/>
  <c r="S769" i="20"/>
  <c r="R769" i="20"/>
  <c r="Q769" i="20"/>
  <c r="P769" i="20"/>
  <c r="O769" i="20"/>
  <c r="N769" i="20"/>
  <c r="M769" i="20"/>
  <c r="L769" i="20"/>
  <c r="K769" i="20"/>
  <c r="J769" i="20"/>
  <c r="AR768" i="20"/>
  <c r="AQ768" i="20"/>
  <c r="AP768" i="20"/>
  <c r="AO768" i="20"/>
  <c r="AN768" i="20"/>
  <c r="AM768" i="20"/>
  <c r="AL768" i="20"/>
  <c r="AK768" i="20"/>
  <c r="AH768" i="20"/>
  <c r="AG768" i="20"/>
  <c r="AF768" i="20"/>
  <c r="AE768" i="20"/>
  <c r="AD768" i="20"/>
  <c r="AC768" i="20"/>
  <c r="AB768" i="20"/>
  <c r="AA768" i="20"/>
  <c r="Z768" i="20"/>
  <c r="Y768" i="20"/>
  <c r="X768" i="20"/>
  <c r="W768" i="20"/>
  <c r="V768" i="20"/>
  <c r="U768" i="20"/>
  <c r="T768" i="20"/>
  <c r="S768" i="20"/>
  <c r="R768" i="20"/>
  <c r="Q768" i="20"/>
  <c r="P768" i="20"/>
  <c r="O768" i="20"/>
  <c r="N768" i="20"/>
  <c r="M768" i="20"/>
  <c r="L768" i="20"/>
  <c r="K768" i="20"/>
  <c r="J768" i="20"/>
  <c r="AR767" i="20"/>
  <c r="AQ767" i="20"/>
  <c r="AP767" i="20"/>
  <c r="AO767" i="20"/>
  <c r="AN767" i="20"/>
  <c r="AM767" i="20"/>
  <c r="AL767" i="20"/>
  <c r="AK767" i="20"/>
  <c r="AH767" i="20"/>
  <c r="AG767" i="20"/>
  <c r="AF767" i="20"/>
  <c r="AE767" i="20"/>
  <c r="AD767" i="20"/>
  <c r="AC767" i="20"/>
  <c r="AB767" i="20"/>
  <c r="AA767" i="20"/>
  <c r="Z767" i="20"/>
  <c r="Y767" i="20"/>
  <c r="X767" i="20"/>
  <c r="W767" i="20"/>
  <c r="V767" i="20"/>
  <c r="U767" i="20"/>
  <c r="T767" i="20"/>
  <c r="S767" i="20"/>
  <c r="R767" i="20"/>
  <c r="Q767" i="20"/>
  <c r="P767" i="20"/>
  <c r="O767" i="20"/>
  <c r="N767" i="20"/>
  <c r="M767" i="20"/>
  <c r="L767" i="20"/>
  <c r="K767" i="20"/>
  <c r="J767" i="20"/>
  <c r="AR766" i="20"/>
  <c r="AQ766" i="20"/>
  <c r="AP766" i="20"/>
  <c r="AO766" i="20"/>
  <c r="AN766" i="20"/>
  <c r="AM766" i="20"/>
  <c r="AL766" i="20"/>
  <c r="AK766" i="20"/>
  <c r="AH766" i="20"/>
  <c r="AG766" i="20"/>
  <c r="AF766" i="20"/>
  <c r="AE766" i="20"/>
  <c r="AD766" i="20"/>
  <c r="AC766" i="20"/>
  <c r="AB766" i="20"/>
  <c r="AA766" i="20"/>
  <c r="Z766" i="20"/>
  <c r="Y766" i="20"/>
  <c r="X766" i="20"/>
  <c r="W766" i="20"/>
  <c r="V766" i="20"/>
  <c r="U766" i="20"/>
  <c r="T766" i="20"/>
  <c r="S766" i="20"/>
  <c r="R766" i="20"/>
  <c r="Q766" i="20"/>
  <c r="P766" i="20"/>
  <c r="O766" i="20"/>
  <c r="N766" i="20"/>
  <c r="M766" i="20"/>
  <c r="L766" i="20"/>
  <c r="K766" i="20"/>
  <c r="J766" i="20"/>
  <c r="AR765" i="20"/>
  <c r="AQ765" i="20"/>
  <c r="AP765" i="20"/>
  <c r="AO765" i="20"/>
  <c r="AN765" i="20"/>
  <c r="AM765" i="20"/>
  <c r="AL765" i="20"/>
  <c r="AK765" i="20"/>
  <c r="AH765" i="20"/>
  <c r="AG765" i="20"/>
  <c r="AF765" i="20"/>
  <c r="AE765" i="20"/>
  <c r="AD765" i="20"/>
  <c r="AC765" i="20"/>
  <c r="AB765" i="20"/>
  <c r="AA765" i="20"/>
  <c r="Z765" i="20"/>
  <c r="Y765" i="20"/>
  <c r="X765" i="20"/>
  <c r="W765" i="20"/>
  <c r="V765" i="20"/>
  <c r="U765" i="20"/>
  <c r="T765" i="20"/>
  <c r="S765" i="20"/>
  <c r="R765" i="20"/>
  <c r="Q765" i="20"/>
  <c r="P765" i="20"/>
  <c r="O765" i="20"/>
  <c r="N765" i="20"/>
  <c r="M765" i="20"/>
  <c r="L765" i="20"/>
  <c r="K765" i="20"/>
  <c r="J765" i="20"/>
  <c r="AR764" i="20"/>
  <c r="AQ764" i="20"/>
  <c r="AP764" i="20"/>
  <c r="AO764" i="20"/>
  <c r="AN764" i="20"/>
  <c r="AM764" i="20"/>
  <c r="AL764" i="20"/>
  <c r="AK764" i="20"/>
  <c r="AH764" i="20"/>
  <c r="AG764" i="20"/>
  <c r="AF764" i="20"/>
  <c r="AE764" i="20"/>
  <c r="AD764" i="20"/>
  <c r="AC764" i="20"/>
  <c r="AB764" i="20"/>
  <c r="AA764" i="20"/>
  <c r="Z764" i="20"/>
  <c r="Y764" i="20"/>
  <c r="X764" i="20"/>
  <c r="W764" i="20"/>
  <c r="V764" i="20"/>
  <c r="U764" i="20"/>
  <c r="T764" i="20"/>
  <c r="S764" i="20"/>
  <c r="R764" i="20"/>
  <c r="Q764" i="20"/>
  <c r="P764" i="20"/>
  <c r="O764" i="20"/>
  <c r="N764" i="20"/>
  <c r="M764" i="20"/>
  <c r="L764" i="20"/>
  <c r="K764" i="20"/>
  <c r="J764" i="20"/>
  <c r="AR763" i="20"/>
  <c r="AQ763" i="20"/>
  <c r="AP763" i="20"/>
  <c r="AO763" i="20"/>
  <c r="AN763" i="20"/>
  <c r="AM763" i="20"/>
  <c r="AL763" i="20"/>
  <c r="AK763" i="20"/>
  <c r="AH763" i="20"/>
  <c r="AG763" i="20"/>
  <c r="AF763" i="20"/>
  <c r="AE763" i="20"/>
  <c r="AD763" i="20"/>
  <c r="AC763" i="20"/>
  <c r="AB763" i="20"/>
  <c r="AA763" i="20"/>
  <c r="Z763" i="20"/>
  <c r="Y763" i="20"/>
  <c r="X763" i="20"/>
  <c r="W763" i="20"/>
  <c r="V763" i="20"/>
  <c r="U763" i="20"/>
  <c r="T763" i="20"/>
  <c r="S763" i="20"/>
  <c r="R763" i="20"/>
  <c r="Q763" i="20"/>
  <c r="P763" i="20"/>
  <c r="O763" i="20"/>
  <c r="N763" i="20"/>
  <c r="M763" i="20"/>
  <c r="L763" i="20"/>
  <c r="K763" i="20"/>
  <c r="J763" i="20"/>
  <c r="AR762" i="20"/>
  <c r="AQ762" i="20"/>
  <c r="AP762" i="20"/>
  <c r="AO762" i="20"/>
  <c r="AN762" i="20"/>
  <c r="AM762" i="20"/>
  <c r="AL762" i="20"/>
  <c r="AK762" i="20"/>
  <c r="AH762" i="20"/>
  <c r="AG762" i="20"/>
  <c r="AF762" i="20"/>
  <c r="AE762" i="20"/>
  <c r="AD762" i="20"/>
  <c r="AC762" i="20"/>
  <c r="AB762" i="20"/>
  <c r="AA762" i="20"/>
  <c r="Z762" i="20"/>
  <c r="Y762" i="20"/>
  <c r="X762" i="20"/>
  <c r="W762" i="20"/>
  <c r="V762" i="20"/>
  <c r="U762" i="20"/>
  <c r="T762" i="20"/>
  <c r="S762" i="20"/>
  <c r="R762" i="20"/>
  <c r="Q762" i="20"/>
  <c r="P762" i="20"/>
  <c r="O762" i="20"/>
  <c r="N762" i="20"/>
  <c r="M762" i="20"/>
  <c r="L762" i="20"/>
  <c r="K762" i="20"/>
  <c r="J762" i="20"/>
  <c r="AR761" i="20"/>
  <c r="AQ761" i="20"/>
  <c r="AP761" i="20"/>
  <c r="AO761" i="20"/>
  <c r="AN761" i="20"/>
  <c r="AM761" i="20"/>
  <c r="AL761" i="20"/>
  <c r="AK761" i="20"/>
  <c r="AH761" i="20"/>
  <c r="AG761" i="20"/>
  <c r="AF761" i="20"/>
  <c r="AE761" i="20"/>
  <c r="AD761" i="20"/>
  <c r="AC761" i="20"/>
  <c r="AB761" i="20"/>
  <c r="AA761" i="20"/>
  <c r="Z761" i="20"/>
  <c r="Y761" i="20"/>
  <c r="X761" i="20"/>
  <c r="W761" i="20"/>
  <c r="V761" i="20"/>
  <c r="U761" i="20"/>
  <c r="T761" i="20"/>
  <c r="S761" i="20"/>
  <c r="R761" i="20"/>
  <c r="Q761" i="20"/>
  <c r="P761" i="20"/>
  <c r="O761" i="20"/>
  <c r="N761" i="20"/>
  <c r="M761" i="20"/>
  <c r="L761" i="20"/>
  <c r="K761" i="20"/>
  <c r="J761" i="20"/>
  <c r="AR760" i="20"/>
  <c r="AQ760" i="20"/>
  <c r="AP760" i="20"/>
  <c r="AO760" i="20"/>
  <c r="AN760" i="20"/>
  <c r="AM760" i="20"/>
  <c r="AL760" i="20"/>
  <c r="AK760" i="20"/>
  <c r="AH760" i="20"/>
  <c r="AG760" i="20"/>
  <c r="AF760" i="20"/>
  <c r="AE760" i="20"/>
  <c r="AD760" i="20"/>
  <c r="AC760" i="20"/>
  <c r="AB760" i="20"/>
  <c r="AA760" i="20"/>
  <c r="Z760" i="20"/>
  <c r="Y760" i="20"/>
  <c r="X760" i="20"/>
  <c r="W760" i="20"/>
  <c r="V760" i="20"/>
  <c r="U760" i="20"/>
  <c r="T760" i="20"/>
  <c r="S760" i="20"/>
  <c r="R760" i="20"/>
  <c r="Q760" i="20"/>
  <c r="P760" i="20"/>
  <c r="O760" i="20"/>
  <c r="N760" i="20"/>
  <c r="M760" i="20"/>
  <c r="L760" i="20"/>
  <c r="K760" i="20"/>
  <c r="J760" i="20"/>
  <c r="AR759" i="20"/>
  <c r="AQ759" i="20"/>
  <c r="AP759" i="20"/>
  <c r="AO759" i="20"/>
  <c r="AN759" i="20"/>
  <c r="AM759" i="20"/>
  <c r="AL759" i="20"/>
  <c r="AK759" i="20"/>
  <c r="AH759" i="20"/>
  <c r="AG759" i="20"/>
  <c r="AF759" i="20"/>
  <c r="AE759" i="20"/>
  <c r="AD759" i="20"/>
  <c r="AC759" i="20"/>
  <c r="AB759" i="20"/>
  <c r="AA759" i="20"/>
  <c r="Z759" i="20"/>
  <c r="Y759" i="20"/>
  <c r="X759" i="20"/>
  <c r="W759" i="20"/>
  <c r="V759" i="20"/>
  <c r="U759" i="20"/>
  <c r="T759" i="20"/>
  <c r="S759" i="20"/>
  <c r="R759" i="20"/>
  <c r="Q759" i="20"/>
  <c r="P759" i="20"/>
  <c r="O759" i="20"/>
  <c r="N759" i="20"/>
  <c r="M759" i="20"/>
  <c r="L759" i="20"/>
  <c r="K759" i="20"/>
  <c r="J759" i="20"/>
  <c r="AR758" i="20"/>
  <c r="AQ758" i="20"/>
  <c r="AP758" i="20"/>
  <c r="AO758" i="20"/>
  <c r="AN758" i="20"/>
  <c r="AM758" i="20"/>
  <c r="AL758" i="20"/>
  <c r="AK758" i="20"/>
  <c r="AH758" i="20"/>
  <c r="AG758" i="20"/>
  <c r="AF758" i="20"/>
  <c r="AE758" i="20"/>
  <c r="AD758" i="20"/>
  <c r="AC758" i="20"/>
  <c r="AB758" i="20"/>
  <c r="AA758" i="20"/>
  <c r="Z758" i="20"/>
  <c r="Y758" i="20"/>
  <c r="X758" i="20"/>
  <c r="W758" i="20"/>
  <c r="V758" i="20"/>
  <c r="U758" i="20"/>
  <c r="T758" i="20"/>
  <c r="S758" i="20"/>
  <c r="R758" i="20"/>
  <c r="Q758" i="20"/>
  <c r="P758" i="20"/>
  <c r="O758" i="20"/>
  <c r="N758" i="20"/>
  <c r="M758" i="20"/>
  <c r="L758" i="20"/>
  <c r="K758" i="20"/>
  <c r="J758" i="20"/>
  <c r="AR757" i="20"/>
  <c r="AQ757" i="20"/>
  <c r="AP757" i="20"/>
  <c r="AO757" i="20"/>
  <c r="AN757" i="20"/>
  <c r="AM757" i="20"/>
  <c r="AL757" i="20"/>
  <c r="AK757" i="20"/>
  <c r="AH757" i="20"/>
  <c r="AG757" i="20"/>
  <c r="AF757" i="20"/>
  <c r="AE757" i="20"/>
  <c r="AD757" i="20"/>
  <c r="AC757" i="20"/>
  <c r="AB757" i="20"/>
  <c r="AA757" i="20"/>
  <c r="Z757" i="20"/>
  <c r="Y757" i="20"/>
  <c r="X757" i="20"/>
  <c r="W757" i="20"/>
  <c r="V757" i="20"/>
  <c r="U757" i="20"/>
  <c r="T757" i="20"/>
  <c r="S757" i="20"/>
  <c r="R757" i="20"/>
  <c r="Q757" i="20"/>
  <c r="P757" i="20"/>
  <c r="O757" i="20"/>
  <c r="N757" i="20"/>
  <c r="M757" i="20"/>
  <c r="L757" i="20"/>
  <c r="K757" i="20"/>
  <c r="J757" i="20"/>
  <c r="AR756" i="20"/>
  <c r="AQ756" i="20"/>
  <c r="AP756" i="20"/>
  <c r="AO756" i="20"/>
  <c r="AN756" i="20"/>
  <c r="AM756" i="20"/>
  <c r="AL756" i="20"/>
  <c r="AK756" i="20"/>
  <c r="AH756" i="20"/>
  <c r="AG756" i="20"/>
  <c r="AF756" i="20"/>
  <c r="AE756" i="20"/>
  <c r="AD756" i="20"/>
  <c r="AC756" i="20"/>
  <c r="AB756" i="20"/>
  <c r="AA756" i="20"/>
  <c r="Z756" i="20"/>
  <c r="Y756" i="20"/>
  <c r="X756" i="20"/>
  <c r="W756" i="20"/>
  <c r="V756" i="20"/>
  <c r="U756" i="20"/>
  <c r="T756" i="20"/>
  <c r="S756" i="20"/>
  <c r="R756" i="20"/>
  <c r="Q756" i="20"/>
  <c r="P756" i="20"/>
  <c r="O756" i="20"/>
  <c r="N756" i="20"/>
  <c r="M756" i="20"/>
  <c r="L756" i="20"/>
  <c r="K756" i="20"/>
  <c r="J756" i="20"/>
  <c r="AR755" i="20"/>
  <c r="AQ755" i="20"/>
  <c r="AP755" i="20"/>
  <c r="AO755" i="20"/>
  <c r="AN755" i="20"/>
  <c r="AM755" i="20"/>
  <c r="AL755" i="20"/>
  <c r="AK755" i="20"/>
  <c r="AH755" i="20"/>
  <c r="AG755" i="20"/>
  <c r="AF755" i="20"/>
  <c r="AE755" i="20"/>
  <c r="AD755" i="20"/>
  <c r="AC755" i="20"/>
  <c r="AB755" i="20"/>
  <c r="AA755" i="20"/>
  <c r="Z755" i="20"/>
  <c r="Y755" i="20"/>
  <c r="X755" i="20"/>
  <c r="W755" i="20"/>
  <c r="V755" i="20"/>
  <c r="U755" i="20"/>
  <c r="T755" i="20"/>
  <c r="S755" i="20"/>
  <c r="R755" i="20"/>
  <c r="Q755" i="20"/>
  <c r="P755" i="20"/>
  <c r="O755" i="20"/>
  <c r="N755" i="20"/>
  <c r="M755" i="20"/>
  <c r="L755" i="20"/>
  <c r="K755" i="20"/>
  <c r="J755" i="20"/>
  <c r="AR754" i="20"/>
  <c r="AQ754" i="20"/>
  <c r="AP754" i="20"/>
  <c r="AO754" i="20"/>
  <c r="AN754" i="20"/>
  <c r="AM754" i="20"/>
  <c r="AL754" i="20"/>
  <c r="AK754" i="20"/>
  <c r="AH754" i="20"/>
  <c r="AG754" i="20"/>
  <c r="AF754" i="20"/>
  <c r="AE754" i="20"/>
  <c r="AD754" i="20"/>
  <c r="AC754" i="20"/>
  <c r="AB754" i="20"/>
  <c r="AA754" i="20"/>
  <c r="Z754" i="20"/>
  <c r="Y754" i="20"/>
  <c r="X754" i="20"/>
  <c r="W754" i="20"/>
  <c r="V754" i="20"/>
  <c r="U754" i="20"/>
  <c r="T754" i="20"/>
  <c r="S754" i="20"/>
  <c r="R754" i="20"/>
  <c r="Q754" i="20"/>
  <c r="P754" i="20"/>
  <c r="O754" i="20"/>
  <c r="N754" i="20"/>
  <c r="M754" i="20"/>
  <c r="L754" i="20"/>
  <c r="K754" i="20"/>
  <c r="J754" i="20"/>
  <c r="AR753" i="20"/>
  <c r="AQ753" i="20"/>
  <c r="AP753" i="20"/>
  <c r="AO753" i="20"/>
  <c r="AN753" i="20"/>
  <c r="AM753" i="20"/>
  <c r="AL753" i="20"/>
  <c r="AK753" i="20"/>
  <c r="AH753" i="20"/>
  <c r="AG753" i="20"/>
  <c r="AF753" i="20"/>
  <c r="AE753" i="20"/>
  <c r="AD753" i="20"/>
  <c r="AC753" i="20"/>
  <c r="AB753" i="20"/>
  <c r="AA753" i="20"/>
  <c r="Z753" i="20"/>
  <c r="Y753" i="20"/>
  <c r="X753" i="20"/>
  <c r="W753" i="20"/>
  <c r="V753" i="20"/>
  <c r="U753" i="20"/>
  <c r="T753" i="20"/>
  <c r="S753" i="20"/>
  <c r="R753" i="20"/>
  <c r="Q753" i="20"/>
  <c r="P753" i="20"/>
  <c r="O753" i="20"/>
  <c r="N753" i="20"/>
  <c r="M753" i="20"/>
  <c r="L753" i="20"/>
  <c r="K753" i="20"/>
  <c r="J753" i="20"/>
  <c r="AR752" i="20"/>
  <c r="AQ752" i="20"/>
  <c r="AP752" i="20"/>
  <c r="AO752" i="20"/>
  <c r="AN752" i="20"/>
  <c r="AM752" i="20"/>
  <c r="AL752" i="20"/>
  <c r="AK752" i="20"/>
  <c r="AH752" i="20"/>
  <c r="AG752" i="20"/>
  <c r="AF752" i="20"/>
  <c r="AE752" i="20"/>
  <c r="AD752" i="20"/>
  <c r="AC752" i="20"/>
  <c r="AB752" i="20"/>
  <c r="AA752" i="20"/>
  <c r="Z752" i="20"/>
  <c r="Y752" i="20"/>
  <c r="X752" i="20"/>
  <c r="W752" i="20"/>
  <c r="V752" i="20"/>
  <c r="U752" i="20"/>
  <c r="T752" i="20"/>
  <c r="S752" i="20"/>
  <c r="R752" i="20"/>
  <c r="Q752" i="20"/>
  <c r="P752" i="20"/>
  <c r="O752" i="20"/>
  <c r="N752" i="20"/>
  <c r="M752" i="20"/>
  <c r="L752" i="20"/>
  <c r="K752" i="20"/>
  <c r="J752" i="20"/>
  <c r="AR751" i="20"/>
  <c r="AQ751" i="20"/>
  <c r="AP751" i="20"/>
  <c r="AO751" i="20"/>
  <c r="AN751" i="20"/>
  <c r="AM751" i="20"/>
  <c r="AL751" i="20"/>
  <c r="AK751" i="20"/>
  <c r="AH751" i="20"/>
  <c r="AG751" i="20"/>
  <c r="AF751" i="20"/>
  <c r="AE751" i="20"/>
  <c r="AD751" i="20"/>
  <c r="AC751" i="20"/>
  <c r="AB751" i="20"/>
  <c r="AA751" i="20"/>
  <c r="Z751" i="20"/>
  <c r="Y751" i="20"/>
  <c r="X751" i="20"/>
  <c r="W751" i="20"/>
  <c r="V751" i="20"/>
  <c r="U751" i="20"/>
  <c r="T751" i="20"/>
  <c r="S751" i="20"/>
  <c r="R751" i="20"/>
  <c r="Q751" i="20"/>
  <c r="P751" i="20"/>
  <c r="O751" i="20"/>
  <c r="N751" i="20"/>
  <c r="M751" i="20"/>
  <c r="L751" i="20"/>
  <c r="K751" i="20"/>
  <c r="J751" i="20"/>
  <c r="AR750" i="20"/>
  <c r="AQ750" i="20"/>
  <c r="AP750" i="20"/>
  <c r="AO750" i="20"/>
  <c r="AN750" i="20"/>
  <c r="AM750" i="20"/>
  <c r="AL750" i="20"/>
  <c r="AK750" i="20"/>
  <c r="AH750" i="20"/>
  <c r="AG750" i="20"/>
  <c r="AF750" i="20"/>
  <c r="AE750" i="20"/>
  <c r="AD750" i="20"/>
  <c r="AC750" i="20"/>
  <c r="AB750" i="20"/>
  <c r="AA750" i="20"/>
  <c r="Z750" i="20"/>
  <c r="Y750" i="20"/>
  <c r="X750" i="20"/>
  <c r="W750" i="20"/>
  <c r="V750" i="20"/>
  <c r="U750" i="20"/>
  <c r="T750" i="20"/>
  <c r="S750" i="20"/>
  <c r="R750" i="20"/>
  <c r="Q750" i="20"/>
  <c r="P750" i="20"/>
  <c r="O750" i="20"/>
  <c r="N750" i="20"/>
  <c r="M750" i="20"/>
  <c r="L750" i="20"/>
  <c r="K750" i="20"/>
  <c r="J750" i="20"/>
  <c r="AR749" i="20"/>
  <c r="AQ749" i="20"/>
  <c r="AP749" i="20"/>
  <c r="AO749" i="20"/>
  <c r="AN749" i="20"/>
  <c r="AM749" i="20"/>
  <c r="AL749" i="20"/>
  <c r="AK749" i="20"/>
  <c r="AH749" i="20"/>
  <c r="AG749" i="20"/>
  <c r="AF749" i="20"/>
  <c r="AE749" i="20"/>
  <c r="AD749" i="20"/>
  <c r="AC749" i="20"/>
  <c r="AB749" i="20"/>
  <c r="AA749" i="20"/>
  <c r="Z749" i="20"/>
  <c r="Y749" i="20"/>
  <c r="X749" i="20"/>
  <c r="W749" i="20"/>
  <c r="V749" i="20"/>
  <c r="U749" i="20"/>
  <c r="T749" i="20"/>
  <c r="S749" i="20"/>
  <c r="R749" i="20"/>
  <c r="Q749" i="20"/>
  <c r="P749" i="20"/>
  <c r="O749" i="20"/>
  <c r="N749" i="20"/>
  <c r="M749" i="20"/>
  <c r="L749" i="20"/>
  <c r="K749" i="20"/>
  <c r="J749" i="20"/>
  <c r="AR748" i="20"/>
  <c r="AQ748" i="20"/>
  <c r="AP748" i="20"/>
  <c r="AO748" i="20"/>
  <c r="AN748" i="20"/>
  <c r="AM748" i="20"/>
  <c r="AL748" i="20"/>
  <c r="AK748" i="20"/>
  <c r="AH748" i="20"/>
  <c r="AG748" i="20"/>
  <c r="AF748" i="20"/>
  <c r="AE748" i="20"/>
  <c r="AD748" i="20"/>
  <c r="AC748" i="20"/>
  <c r="AB748" i="20"/>
  <c r="AA748" i="20"/>
  <c r="Z748" i="20"/>
  <c r="Y748" i="20"/>
  <c r="X748" i="20"/>
  <c r="W748" i="20"/>
  <c r="V748" i="20"/>
  <c r="U748" i="20"/>
  <c r="T748" i="20"/>
  <c r="S748" i="20"/>
  <c r="R748" i="20"/>
  <c r="Q748" i="20"/>
  <c r="P748" i="20"/>
  <c r="O748" i="20"/>
  <c r="N748" i="20"/>
  <c r="M748" i="20"/>
  <c r="L748" i="20"/>
  <c r="K748" i="20"/>
  <c r="J748" i="20"/>
  <c r="AR747" i="20"/>
  <c r="AQ747" i="20"/>
  <c r="AP747" i="20"/>
  <c r="AO747" i="20"/>
  <c r="AN747" i="20"/>
  <c r="AM747" i="20"/>
  <c r="AL747" i="20"/>
  <c r="AK747" i="20"/>
  <c r="AH747" i="20"/>
  <c r="AG747" i="20"/>
  <c r="AF747" i="20"/>
  <c r="AE747" i="20"/>
  <c r="AD747" i="20"/>
  <c r="AC747" i="20"/>
  <c r="AB747" i="20"/>
  <c r="AA747" i="20"/>
  <c r="Z747" i="20"/>
  <c r="Y747" i="20"/>
  <c r="X747" i="20"/>
  <c r="W747" i="20"/>
  <c r="V747" i="20"/>
  <c r="U747" i="20"/>
  <c r="T747" i="20"/>
  <c r="S747" i="20"/>
  <c r="R747" i="20"/>
  <c r="Q747" i="20"/>
  <c r="P747" i="20"/>
  <c r="O747" i="20"/>
  <c r="N747" i="20"/>
  <c r="M747" i="20"/>
  <c r="L747" i="20"/>
  <c r="K747" i="20"/>
  <c r="J747" i="20"/>
  <c r="AR746" i="20"/>
  <c r="AQ746" i="20"/>
  <c r="AP746" i="20"/>
  <c r="AO746" i="20"/>
  <c r="AN746" i="20"/>
  <c r="AM746" i="20"/>
  <c r="AL746" i="20"/>
  <c r="AK746" i="20"/>
  <c r="AH746" i="20"/>
  <c r="AG746" i="20"/>
  <c r="AF746" i="20"/>
  <c r="AE746" i="20"/>
  <c r="AD746" i="20"/>
  <c r="AC746" i="20"/>
  <c r="AB746" i="20"/>
  <c r="AA746" i="20"/>
  <c r="Z746" i="20"/>
  <c r="Y746" i="20"/>
  <c r="X746" i="20"/>
  <c r="W746" i="20"/>
  <c r="V746" i="20"/>
  <c r="U746" i="20"/>
  <c r="T746" i="20"/>
  <c r="S746" i="20"/>
  <c r="R746" i="20"/>
  <c r="Q746" i="20"/>
  <c r="P746" i="20"/>
  <c r="O746" i="20"/>
  <c r="N746" i="20"/>
  <c r="M746" i="20"/>
  <c r="L746" i="20"/>
  <c r="K746" i="20"/>
  <c r="J746" i="20"/>
  <c r="AR745" i="20"/>
  <c r="AQ745" i="20"/>
  <c r="AP745" i="20"/>
  <c r="AO745" i="20"/>
  <c r="AN745" i="20"/>
  <c r="AM745" i="20"/>
  <c r="AL745" i="20"/>
  <c r="AK745" i="20"/>
  <c r="AH745" i="20"/>
  <c r="AG745" i="20"/>
  <c r="AF745" i="20"/>
  <c r="AE745" i="20"/>
  <c r="AD745" i="20"/>
  <c r="AC745" i="20"/>
  <c r="AB745" i="20"/>
  <c r="AA745" i="20"/>
  <c r="Z745" i="20"/>
  <c r="Y745" i="20"/>
  <c r="X745" i="20"/>
  <c r="W745" i="20"/>
  <c r="V745" i="20"/>
  <c r="U745" i="20"/>
  <c r="T745" i="20"/>
  <c r="S745" i="20"/>
  <c r="R745" i="20"/>
  <c r="Q745" i="20"/>
  <c r="P745" i="20"/>
  <c r="O745" i="20"/>
  <c r="N745" i="20"/>
  <c r="M745" i="20"/>
  <c r="L745" i="20"/>
  <c r="K745" i="20"/>
  <c r="J745" i="20"/>
  <c r="AR744" i="20"/>
  <c r="AQ744" i="20"/>
  <c r="AP744" i="20"/>
  <c r="AO744" i="20"/>
  <c r="AN744" i="20"/>
  <c r="AM744" i="20"/>
  <c r="AL744" i="20"/>
  <c r="AK744" i="20"/>
  <c r="AH744" i="20"/>
  <c r="AG744" i="20"/>
  <c r="AF744" i="20"/>
  <c r="AE744" i="20"/>
  <c r="AD744" i="20"/>
  <c r="AC744" i="20"/>
  <c r="AB744" i="20"/>
  <c r="AA744" i="20"/>
  <c r="Z744" i="20"/>
  <c r="Y744" i="20"/>
  <c r="X744" i="20"/>
  <c r="W744" i="20"/>
  <c r="V744" i="20"/>
  <c r="U744" i="20"/>
  <c r="T744" i="20"/>
  <c r="S744" i="20"/>
  <c r="R744" i="20"/>
  <c r="Q744" i="20"/>
  <c r="P744" i="20"/>
  <c r="O744" i="20"/>
  <c r="N744" i="20"/>
  <c r="M744" i="20"/>
  <c r="L744" i="20"/>
  <c r="K744" i="20"/>
  <c r="J744" i="20"/>
  <c r="AR743" i="20"/>
  <c r="AQ743" i="20"/>
  <c r="AP743" i="20"/>
  <c r="AO743" i="20"/>
  <c r="AN743" i="20"/>
  <c r="AM743" i="20"/>
  <c r="AL743" i="20"/>
  <c r="AK743" i="20"/>
  <c r="AH743" i="20"/>
  <c r="AG743" i="20"/>
  <c r="AF743" i="20"/>
  <c r="AE743" i="20"/>
  <c r="AD743" i="20"/>
  <c r="AC743" i="20"/>
  <c r="AB743" i="20"/>
  <c r="AA743" i="20"/>
  <c r="Z743" i="20"/>
  <c r="Y743" i="20"/>
  <c r="X743" i="20"/>
  <c r="W743" i="20"/>
  <c r="V743" i="20"/>
  <c r="U743" i="20"/>
  <c r="T743" i="20"/>
  <c r="S743" i="20"/>
  <c r="R743" i="20"/>
  <c r="Q743" i="20"/>
  <c r="P743" i="20"/>
  <c r="O743" i="20"/>
  <c r="N743" i="20"/>
  <c r="M743" i="20"/>
  <c r="L743" i="20"/>
  <c r="K743" i="20"/>
  <c r="J743" i="20"/>
  <c r="AR742" i="20"/>
  <c r="AQ742" i="20"/>
  <c r="AP742" i="20"/>
  <c r="AO742" i="20"/>
  <c r="AN742" i="20"/>
  <c r="AM742" i="20"/>
  <c r="AL742" i="20"/>
  <c r="AK742" i="20"/>
  <c r="AH742" i="20"/>
  <c r="AG742" i="20"/>
  <c r="AF742" i="20"/>
  <c r="AE742" i="20"/>
  <c r="AD742" i="20"/>
  <c r="AC742" i="20"/>
  <c r="AB742" i="20"/>
  <c r="AA742" i="20"/>
  <c r="Z742" i="20"/>
  <c r="Y742" i="20"/>
  <c r="X742" i="20"/>
  <c r="W742" i="20"/>
  <c r="V742" i="20"/>
  <c r="U742" i="20"/>
  <c r="T742" i="20"/>
  <c r="S742" i="20"/>
  <c r="R742" i="20"/>
  <c r="Q742" i="20"/>
  <c r="P742" i="20"/>
  <c r="O742" i="20"/>
  <c r="N742" i="20"/>
  <c r="M742" i="20"/>
  <c r="L742" i="20"/>
  <c r="K742" i="20"/>
  <c r="J742" i="20"/>
  <c r="AR741" i="20"/>
  <c r="AQ741" i="20"/>
  <c r="AP741" i="20"/>
  <c r="AO741" i="20"/>
  <c r="AN741" i="20"/>
  <c r="AM741" i="20"/>
  <c r="AL741" i="20"/>
  <c r="AK741" i="20"/>
  <c r="AH741" i="20"/>
  <c r="AG741" i="20"/>
  <c r="AF741" i="20"/>
  <c r="AE741" i="20"/>
  <c r="AD741" i="20"/>
  <c r="AC741" i="20"/>
  <c r="AB741" i="20"/>
  <c r="AA741" i="20"/>
  <c r="Z741" i="20"/>
  <c r="Y741" i="20"/>
  <c r="X741" i="20"/>
  <c r="W741" i="20"/>
  <c r="V741" i="20"/>
  <c r="U741" i="20"/>
  <c r="T741" i="20"/>
  <c r="S741" i="20"/>
  <c r="R741" i="20"/>
  <c r="Q741" i="20"/>
  <c r="P741" i="20"/>
  <c r="O741" i="20"/>
  <c r="N741" i="20"/>
  <c r="M741" i="20"/>
  <c r="L741" i="20"/>
  <c r="K741" i="20"/>
  <c r="J741" i="20"/>
  <c r="AR740" i="20"/>
  <c r="AQ740" i="20"/>
  <c r="AP740" i="20"/>
  <c r="AO740" i="20"/>
  <c r="AN740" i="20"/>
  <c r="AM740" i="20"/>
  <c r="AL740" i="20"/>
  <c r="AK740" i="20"/>
  <c r="AH740" i="20"/>
  <c r="AG740" i="20"/>
  <c r="AF740" i="20"/>
  <c r="AE740" i="20"/>
  <c r="AD740" i="20"/>
  <c r="AC740" i="20"/>
  <c r="AB740" i="20"/>
  <c r="AA740" i="20"/>
  <c r="Z740" i="20"/>
  <c r="Y740" i="20"/>
  <c r="X740" i="20"/>
  <c r="W740" i="20"/>
  <c r="V740" i="20"/>
  <c r="U740" i="20"/>
  <c r="T740" i="20"/>
  <c r="S740" i="20"/>
  <c r="R740" i="20"/>
  <c r="Q740" i="20"/>
  <c r="P740" i="20"/>
  <c r="O740" i="20"/>
  <c r="N740" i="20"/>
  <c r="M740" i="20"/>
  <c r="L740" i="20"/>
  <c r="K740" i="20"/>
  <c r="J740" i="20"/>
  <c r="AR739" i="20"/>
  <c r="AQ739" i="20"/>
  <c r="AP739" i="20"/>
  <c r="AO739" i="20"/>
  <c r="AN739" i="20"/>
  <c r="AM739" i="20"/>
  <c r="AL739" i="20"/>
  <c r="AK739" i="20"/>
  <c r="AH739" i="20"/>
  <c r="AG739" i="20"/>
  <c r="AF739" i="20"/>
  <c r="AE739" i="20"/>
  <c r="AD739" i="20"/>
  <c r="AC739" i="20"/>
  <c r="AB739" i="20"/>
  <c r="AA739" i="20"/>
  <c r="Z739" i="20"/>
  <c r="Y739" i="20"/>
  <c r="X739" i="20"/>
  <c r="W739" i="20"/>
  <c r="V739" i="20"/>
  <c r="U739" i="20"/>
  <c r="T739" i="20"/>
  <c r="S739" i="20"/>
  <c r="R739" i="20"/>
  <c r="Q739" i="20"/>
  <c r="P739" i="20"/>
  <c r="O739" i="20"/>
  <c r="N739" i="20"/>
  <c r="M739" i="20"/>
  <c r="L739" i="20"/>
  <c r="K739" i="20"/>
  <c r="J739" i="20"/>
  <c r="AR738" i="20"/>
  <c r="AQ738" i="20"/>
  <c r="AP738" i="20"/>
  <c r="AO738" i="20"/>
  <c r="AN738" i="20"/>
  <c r="AM738" i="20"/>
  <c r="AL738" i="20"/>
  <c r="AK738" i="20"/>
  <c r="AH738" i="20"/>
  <c r="AG738" i="20"/>
  <c r="AF738" i="20"/>
  <c r="AE738" i="20"/>
  <c r="AD738" i="20"/>
  <c r="AC738" i="20"/>
  <c r="AB738" i="20"/>
  <c r="AA738" i="20"/>
  <c r="Z738" i="20"/>
  <c r="Y738" i="20"/>
  <c r="X738" i="20"/>
  <c r="W738" i="20"/>
  <c r="V738" i="20"/>
  <c r="U738" i="20"/>
  <c r="T738" i="20"/>
  <c r="S738" i="20"/>
  <c r="R738" i="20"/>
  <c r="Q738" i="20"/>
  <c r="P738" i="20"/>
  <c r="O738" i="20"/>
  <c r="N738" i="20"/>
  <c r="M738" i="20"/>
  <c r="L738" i="20"/>
  <c r="K738" i="20"/>
  <c r="J738" i="20"/>
  <c r="AR737" i="20"/>
  <c r="AQ737" i="20"/>
  <c r="AP737" i="20"/>
  <c r="AO737" i="20"/>
  <c r="AN737" i="20"/>
  <c r="AM737" i="20"/>
  <c r="AL737" i="20"/>
  <c r="AK737" i="20"/>
  <c r="AH737" i="20"/>
  <c r="AG737" i="20"/>
  <c r="AF737" i="20"/>
  <c r="AE737" i="20"/>
  <c r="AD737" i="20"/>
  <c r="AC737" i="20"/>
  <c r="AB737" i="20"/>
  <c r="AA737" i="20"/>
  <c r="Z737" i="20"/>
  <c r="Y737" i="20"/>
  <c r="X737" i="20"/>
  <c r="W737" i="20"/>
  <c r="V737" i="20"/>
  <c r="U737" i="20"/>
  <c r="T737" i="20"/>
  <c r="S737" i="20"/>
  <c r="R737" i="20"/>
  <c r="Q737" i="20"/>
  <c r="P737" i="20"/>
  <c r="O737" i="20"/>
  <c r="N737" i="20"/>
  <c r="M737" i="20"/>
  <c r="L737" i="20"/>
  <c r="K737" i="20"/>
  <c r="J737" i="20"/>
  <c r="AR736" i="20"/>
  <c r="AQ736" i="20"/>
  <c r="AP736" i="20"/>
  <c r="AO736" i="20"/>
  <c r="AN736" i="20"/>
  <c r="AM736" i="20"/>
  <c r="AL736" i="20"/>
  <c r="AK736" i="20"/>
  <c r="AH736" i="20"/>
  <c r="AG736" i="20"/>
  <c r="AF736" i="20"/>
  <c r="AE736" i="20"/>
  <c r="AD736" i="20"/>
  <c r="AC736" i="20"/>
  <c r="AB736" i="20"/>
  <c r="AA736" i="20"/>
  <c r="Z736" i="20"/>
  <c r="Y736" i="20"/>
  <c r="X736" i="20"/>
  <c r="W736" i="20"/>
  <c r="V736" i="20"/>
  <c r="U736" i="20"/>
  <c r="T736" i="20"/>
  <c r="S736" i="20"/>
  <c r="R736" i="20"/>
  <c r="Q736" i="20"/>
  <c r="P736" i="20"/>
  <c r="O736" i="20"/>
  <c r="N736" i="20"/>
  <c r="M736" i="20"/>
  <c r="L736" i="20"/>
  <c r="K736" i="20"/>
  <c r="J736" i="20"/>
  <c r="AR735" i="20"/>
  <c r="AQ735" i="20"/>
  <c r="AP735" i="20"/>
  <c r="AO735" i="20"/>
  <c r="AN735" i="20"/>
  <c r="AM735" i="20"/>
  <c r="AL735" i="20"/>
  <c r="AK735" i="20"/>
  <c r="AH735" i="20"/>
  <c r="AG735" i="20"/>
  <c r="AF735" i="20"/>
  <c r="AE735" i="20"/>
  <c r="AD735" i="20"/>
  <c r="AC735" i="20"/>
  <c r="AB735" i="20"/>
  <c r="AA735" i="20"/>
  <c r="Z735" i="20"/>
  <c r="Y735" i="20"/>
  <c r="X735" i="20"/>
  <c r="W735" i="20"/>
  <c r="V735" i="20"/>
  <c r="U735" i="20"/>
  <c r="T735" i="20"/>
  <c r="S735" i="20"/>
  <c r="R735" i="20"/>
  <c r="Q735" i="20"/>
  <c r="P735" i="20"/>
  <c r="O735" i="20"/>
  <c r="N735" i="20"/>
  <c r="M735" i="20"/>
  <c r="L735" i="20"/>
  <c r="K735" i="20"/>
  <c r="J735" i="20"/>
  <c r="AR734" i="20"/>
  <c r="AQ734" i="20"/>
  <c r="AP734" i="20"/>
  <c r="AO734" i="20"/>
  <c r="AN734" i="20"/>
  <c r="AM734" i="20"/>
  <c r="AL734" i="20"/>
  <c r="AK734" i="20"/>
  <c r="AH734" i="20"/>
  <c r="AG734" i="20"/>
  <c r="AF734" i="20"/>
  <c r="AE734" i="20"/>
  <c r="AD734" i="20"/>
  <c r="AC734" i="20"/>
  <c r="AB734" i="20"/>
  <c r="AA734" i="20"/>
  <c r="Z734" i="20"/>
  <c r="Y734" i="20"/>
  <c r="X734" i="20"/>
  <c r="W734" i="20"/>
  <c r="V734" i="20"/>
  <c r="U734" i="20"/>
  <c r="T734" i="20"/>
  <c r="S734" i="20"/>
  <c r="R734" i="20"/>
  <c r="Q734" i="20"/>
  <c r="P734" i="20"/>
  <c r="O734" i="20"/>
  <c r="N734" i="20"/>
  <c r="M734" i="20"/>
  <c r="L734" i="20"/>
  <c r="K734" i="20"/>
  <c r="J734" i="20"/>
  <c r="AR733" i="20"/>
  <c r="AQ733" i="20"/>
  <c r="AP733" i="20"/>
  <c r="AO733" i="20"/>
  <c r="AN733" i="20"/>
  <c r="AM733" i="20"/>
  <c r="AL733" i="20"/>
  <c r="AK733" i="20"/>
  <c r="AH733" i="20"/>
  <c r="AG733" i="20"/>
  <c r="AF733" i="20"/>
  <c r="AE733" i="20"/>
  <c r="AD733" i="20"/>
  <c r="AC733" i="20"/>
  <c r="AB733" i="20"/>
  <c r="AA733" i="20"/>
  <c r="Z733" i="20"/>
  <c r="Y733" i="20"/>
  <c r="X733" i="20"/>
  <c r="W733" i="20"/>
  <c r="V733" i="20"/>
  <c r="U733" i="20"/>
  <c r="T733" i="20"/>
  <c r="S733" i="20"/>
  <c r="R733" i="20"/>
  <c r="Q733" i="20"/>
  <c r="P733" i="20"/>
  <c r="O733" i="20"/>
  <c r="N733" i="20"/>
  <c r="M733" i="20"/>
  <c r="L733" i="20"/>
  <c r="K733" i="20"/>
  <c r="J733" i="20"/>
  <c r="AR732" i="20"/>
  <c r="AQ732" i="20"/>
  <c r="AP732" i="20"/>
  <c r="AO732" i="20"/>
  <c r="AN732" i="20"/>
  <c r="AM732" i="20"/>
  <c r="AL732" i="20"/>
  <c r="AK732" i="20"/>
  <c r="AH732" i="20"/>
  <c r="AG732" i="20"/>
  <c r="AF732" i="20"/>
  <c r="AE732" i="20"/>
  <c r="AD732" i="20"/>
  <c r="AC732" i="20"/>
  <c r="AB732" i="20"/>
  <c r="AA732" i="20"/>
  <c r="Z732" i="20"/>
  <c r="Y732" i="20"/>
  <c r="X732" i="20"/>
  <c r="W732" i="20"/>
  <c r="V732" i="20"/>
  <c r="U732" i="20"/>
  <c r="T732" i="20"/>
  <c r="S732" i="20"/>
  <c r="R732" i="20"/>
  <c r="Q732" i="20"/>
  <c r="P732" i="20"/>
  <c r="O732" i="20"/>
  <c r="N732" i="20"/>
  <c r="M732" i="20"/>
  <c r="L732" i="20"/>
  <c r="K732" i="20"/>
  <c r="J732" i="20"/>
  <c r="AR731" i="20"/>
  <c r="AQ731" i="20"/>
  <c r="AP731" i="20"/>
  <c r="AO731" i="20"/>
  <c r="AN731" i="20"/>
  <c r="AM731" i="20"/>
  <c r="AL731" i="20"/>
  <c r="AK731" i="20"/>
  <c r="AH731" i="20"/>
  <c r="AG731" i="20"/>
  <c r="AF731" i="20"/>
  <c r="AE731" i="20"/>
  <c r="AD731" i="20"/>
  <c r="AC731" i="20"/>
  <c r="AB731" i="20"/>
  <c r="AA731" i="20"/>
  <c r="Z731" i="20"/>
  <c r="Y731" i="20"/>
  <c r="X731" i="20"/>
  <c r="W731" i="20"/>
  <c r="V731" i="20"/>
  <c r="U731" i="20"/>
  <c r="T731" i="20"/>
  <c r="S731" i="20"/>
  <c r="R731" i="20"/>
  <c r="Q731" i="20"/>
  <c r="P731" i="20"/>
  <c r="O731" i="20"/>
  <c r="N731" i="20"/>
  <c r="M731" i="20"/>
  <c r="L731" i="20"/>
  <c r="K731" i="20"/>
  <c r="J731" i="20"/>
  <c r="AR730" i="20"/>
  <c r="AQ730" i="20"/>
  <c r="AP730" i="20"/>
  <c r="AO730" i="20"/>
  <c r="AN730" i="20"/>
  <c r="AM730" i="20"/>
  <c r="AL730" i="20"/>
  <c r="AK730" i="20"/>
  <c r="AH730" i="20"/>
  <c r="AG730" i="20"/>
  <c r="AF730" i="20"/>
  <c r="AE730" i="20"/>
  <c r="AD730" i="20"/>
  <c r="AC730" i="20"/>
  <c r="AB730" i="20"/>
  <c r="AA730" i="20"/>
  <c r="Z730" i="20"/>
  <c r="Y730" i="20"/>
  <c r="X730" i="20"/>
  <c r="W730" i="20"/>
  <c r="V730" i="20"/>
  <c r="U730" i="20"/>
  <c r="T730" i="20"/>
  <c r="S730" i="20"/>
  <c r="R730" i="20"/>
  <c r="Q730" i="20"/>
  <c r="P730" i="20"/>
  <c r="O730" i="20"/>
  <c r="N730" i="20"/>
  <c r="M730" i="20"/>
  <c r="L730" i="20"/>
  <c r="K730" i="20"/>
  <c r="J730" i="20"/>
  <c r="AR729" i="20"/>
  <c r="AQ729" i="20"/>
  <c r="AP729" i="20"/>
  <c r="AO729" i="20"/>
  <c r="AN729" i="20"/>
  <c r="AM729" i="20"/>
  <c r="AL729" i="20"/>
  <c r="AK729" i="20"/>
  <c r="AH729" i="20"/>
  <c r="AG729" i="20"/>
  <c r="AF729" i="20"/>
  <c r="AE729" i="20"/>
  <c r="AD729" i="20"/>
  <c r="AC729" i="20"/>
  <c r="AB729" i="20"/>
  <c r="AA729" i="20"/>
  <c r="Z729" i="20"/>
  <c r="Y729" i="20"/>
  <c r="X729" i="20"/>
  <c r="W729" i="20"/>
  <c r="V729" i="20"/>
  <c r="U729" i="20"/>
  <c r="T729" i="20"/>
  <c r="S729" i="20"/>
  <c r="R729" i="20"/>
  <c r="Q729" i="20"/>
  <c r="P729" i="20"/>
  <c r="O729" i="20"/>
  <c r="N729" i="20"/>
  <c r="M729" i="20"/>
  <c r="L729" i="20"/>
  <c r="K729" i="20"/>
  <c r="J729" i="20"/>
  <c r="AR728" i="20"/>
  <c r="AQ728" i="20"/>
  <c r="AP728" i="20"/>
  <c r="AO728" i="20"/>
  <c r="AN728" i="20"/>
  <c r="AM728" i="20"/>
  <c r="AL728" i="20"/>
  <c r="AK728" i="20"/>
  <c r="AH728" i="20"/>
  <c r="AG728" i="20"/>
  <c r="AF728" i="20"/>
  <c r="AE728" i="20"/>
  <c r="AD728" i="20"/>
  <c r="AC728" i="20"/>
  <c r="AB728" i="20"/>
  <c r="AA728" i="20"/>
  <c r="Z728" i="20"/>
  <c r="Y728" i="20"/>
  <c r="X728" i="20"/>
  <c r="W728" i="20"/>
  <c r="V728" i="20"/>
  <c r="U728" i="20"/>
  <c r="T728" i="20"/>
  <c r="S728" i="20"/>
  <c r="R728" i="20"/>
  <c r="Q728" i="20"/>
  <c r="P728" i="20"/>
  <c r="O728" i="20"/>
  <c r="N728" i="20"/>
  <c r="M728" i="20"/>
  <c r="L728" i="20"/>
  <c r="K728" i="20"/>
  <c r="J728" i="20"/>
  <c r="AR727" i="20"/>
  <c r="AQ727" i="20"/>
  <c r="AP727" i="20"/>
  <c r="AO727" i="20"/>
  <c r="AN727" i="20"/>
  <c r="AM727" i="20"/>
  <c r="AL727" i="20"/>
  <c r="AK727" i="20"/>
  <c r="AH727" i="20"/>
  <c r="AG727" i="20"/>
  <c r="AF727" i="20"/>
  <c r="AE727" i="20"/>
  <c r="AD727" i="20"/>
  <c r="AC727" i="20"/>
  <c r="AB727" i="20"/>
  <c r="AA727" i="20"/>
  <c r="Z727" i="20"/>
  <c r="Y727" i="20"/>
  <c r="X727" i="20"/>
  <c r="W727" i="20"/>
  <c r="V727" i="20"/>
  <c r="U727" i="20"/>
  <c r="T727" i="20"/>
  <c r="S727" i="20"/>
  <c r="R727" i="20"/>
  <c r="Q727" i="20"/>
  <c r="P727" i="20"/>
  <c r="O727" i="20"/>
  <c r="N727" i="20"/>
  <c r="M727" i="20"/>
  <c r="L727" i="20"/>
  <c r="K727" i="20"/>
  <c r="J727" i="20"/>
  <c r="AR726" i="20"/>
  <c r="AQ726" i="20"/>
  <c r="AP726" i="20"/>
  <c r="AO726" i="20"/>
  <c r="AN726" i="20"/>
  <c r="AM726" i="20"/>
  <c r="AL726" i="20"/>
  <c r="AK726" i="20"/>
  <c r="AH726" i="20"/>
  <c r="AG726" i="20"/>
  <c r="AF726" i="20"/>
  <c r="AE726" i="20"/>
  <c r="AD726" i="20"/>
  <c r="AC726" i="20"/>
  <c r="AB726" i="20"/>
  <c r="AA726" i="20"/>
  <c r="Z726" i="20"/>
  <c r="Y726" i="20"/>
  <c r="X726" i="20"/>
  <c r="W726" i="20"/>
  <c r="V726" i="20"/>
  <c r="U726" i="20"/>
  <c r="T726" i="20"/>
  <c r="S726" i="20"/>
  <c r="R726" i="20"/>
  <c r="Q726" i="20"/>
  <c r="P726" i="20"/>
  <c r="O726" i="20"/>
  <c r="N726" i="20"/>
  <c r="M726" i="20"/>
  <c r="L726" i="20"/>
  <c r="K726" i="20"/>
  <c r="J726" i="20"/>
  <c r="AR725" i="20"/>
  <c r="AQ725" i="20"/>
  <c r="AP725" i="20"/>
  <c r="AO725" i="20"/>
  <c r="AN725" i="20"/>
  <c r="AM725" i="20"/>
  <c r="AL725" i="20"/>
  <c r="AK725" i="20"/>
  <c r="AH725" i="20"/>
  <c r="AG725" i="20"/>
  <c r="AF725" i="20"/>
  <c r="AE725" i="20"/>
  <c r="AD725" i="20"/>
  <c r="AC725" i="20"/>
  <c r="AB725" i="20"/>
  <c r="AA725" i="20"/>
  <c r="Z725" i="20"/>
  <c r="Y725" i="20"/>
  <c r="X725" i="20"/>
  <c r="W725" i="20"/>
  <c r="V725" i="20"/>
  <c r="U725" i="20"/>
  <c r="T725" i="20"/>
  <c r="S725" i="20"/>
  <c r="R725" i="20"/>
  <c r="Q725" i="20"/>
  <c r="P725" i="20"/>
  <c r="O725" i="20"/>
  <c r="N725" i="20"/>
  <c r="M725" i="20"/>
  <c r="L725" i="20"/>
  <c r="K725" i="20"/>
  <c r="J725" i="20"/>
  <c r="AR724" i="20"/>
  <c r="AQ724" i="20"/>
  <c r="AP724" i="20"/>
  <c r="AO724" i="20"/>
  <c r="AN724" i="20"/>
  <c r="AM724" i="20"/>
  <c r="AL724" i="20"/>
  <c r="AK724" i="20"/>
  <c r="AH724" i="20"/>
  <c r="AG724" i="20"/>
  <c r="AF724" i="20"/>
  <c r="AE724" i="20"/>
  <c r="AD724" i="20"/>
  <c r="AC724" i="20"/>
  <c r="AB724" i="20"/>
  <c r="AA724" i="20"/>
  <c r="Z724" i="20"/>
  <c r="Y724" i="20"/>
  <c r="X724" i="20"/>
  <c r="W724" i="20"/>
  <c r="V724" i="20"/>
  <c r="U724" i="20"/>
  <c r="T724" i="20"/>
  <c r="S724" i="20"/>
  <c r="R724" i="20"/>
  <c r="Q724" i="20"/>
  <c r="P724" i="20"/>
  <c r="O724" i="20"/>
  <c r="N724" i="20"/>
  <c r="M724" i="20"/>
  <c r="L724" i="20"/>
  <c r="K724" i="20"/>
  <c r="J724" i="20"/>
  <c r="AR723" i="20"/>
  <c r="AQ723" i="20"/>
  <c r="AP723" i="20"/>
  <c r="AO723" i="20"/>
  <c r="AN723" i="20"/>
  <c r="AM723" i="20"/>
  <c r="AL723" i="20"/>
  <c r="AK723" i="20"/>
  <c r="AH723" i="20"/>
  <c r="AG723" i="20"/>
  <c r="AF723" i="20"/>
  <c r="AE723" i="20"/>
  <c r="AD723" i="20"/>
  <c r="AC723" i="20"/>
  <c r="AB723" i="20"/>
  <c r="AA723" i="20"/>
  <c r="Z723" i="20"/>
  <c r="Y723" i="20"/>
  <c r="X723" i="20"/>
  <c r="W723" i="20"/>
  <c r="V723" i="20"/>
  <c r="U723" i="20"/>
  <c r="T723" i="20"/>
  <c r="S723" i="20"/>
  <c r="R723" i="20"/>
  <c r="Q723" i="20"/>
  <c r="P723" i="20"/>
  <c r="O723" i="20"/>
  <c r="N723" i="20"/>
  <c r="M723" i="20"/>
  <c r="L723" i="20"/>
  <c r="K723" i="20"/>
  <c r="J723" i="20"/>
  <c r="AR722" i="20"/>
  <c r="AQ722" i="20"/>
  <c r="AP722" i="20"/>
  <c r="AO722" i="20"/>
  <c r="AN722" i="20"/>
  <c r="AM722" i="20"/>
  <c r="AL722" i="20"/>
  <c r="AK722" i="20"/>
  <c r="AH722" i="20"/>
  <c r="AG722" i="20"/>
  <c r="AF722" i="20"/>
  <c r="AE722" i="20"/>
  <c r="AD722" i="20"/>
  <c r="AC722" i="20"/>
  <c r="AB722" i="20"/>
  <c r="AA722" i="20"/>
  <c r="Z722" i="20"/>
  <c r="Y722" i="20"/>
  <c r="X722" i="20"/>
  <c r="W722" i="20"/>
  <c r="V722" i="20"/>
  <c r="U722" i="20"/>
  <c r="T722" i="20"/>
  <c r="S722" i="20"/>
  <c r="R722" i="20"/>
  <c r="Q722" i="20"/>
  <c r="P722" i="20"/>
  <c r="O722" i="20"/>
  <c r="N722" i="20"/>
  <c r="M722" i="20"/>
  <c r="L722" i="20"/>
  <c r="K722" i="20"/>
  <c r="J722" i="20"/>
  <c r="AR721" i="20"/>
  <c r="AQ721" i="20"/>
  <c r="AP721" i="20"/>
  <c r="AO721" i="20"/>
  <c r="AN721" i="20"/>
  <c r="AM721" i="20"/>
  <c r="AL721" i="20"/>
  <c r="AK721" i="20"/>
  <c r="AH721" i="20"/>
  <c r="AG721" i="20"/>
  <c r="AF721" i="20"/>
  <c r="AE721" i="20"/>
  <c r="AD721" i="20"/>
  <c r="AC721" i="20"/>
  <c r="AB721" i="20"/>
  <c r="AA721" i="20"/>
  <c r="Z721" i="20"/>
  <c r="Y721" i="20"/>
  <c r="X721" i="20"/>
  <c r="W721" i="20"/>
  <c r="V721" i="20"/>
  <c r="U721" i="20"/>
  <c r="T721" i="20"/>
  <c r="S721" i="20"/>
  <c r="R721" i="20"/>
  <c r="Q721" i="20"/>
  <c r="P721" i="20"/>
  <c r="O721" i="20"/>
  <c r="N721" i="20"/>
  <c r="M721" i="20"/>
  <c r="L721" i="20"/>
  <c r="K721" i="20"/>
  <c r="J721" i="20"/>
  <c r="AR720" i="20"/>
  <c r="AQ720" i="20"/>
  <c r="AP720" i="20"/>
  <c r="AO720" i="20"/>
  <c r="AN720" i="20"/>
  <c r="AM720" i="20"/>
  <c r="AL720" i="20"/>
  <c r="AK720" i="20"/>
  <c r="AH720" i="20"/>
  <c r="AG720" i="20"/>
  <c r="AF720" i="20"/>
  <c r="AE720" i="20"/>
  <c r="AD720" i="20"/>
  <c r="AC720" i="20"/>
  <c r="AB720" i="20"/>
  <c r="AA720" i="20"/>
  <c r="Z720" i="20"/>
  <c r="Y720" i="20"/>
  <c r="X720" i="20"/>
  <c r="W720" i="20"/>
  <c r="V720" i="20"/>
  <c r="U720" i="20"/>
  <c r="T720" i="20"/>
  <c r="S720" i="20"/>
  <c r="R720" i="20"/>
  <c r="Q720" i="20"/>
  <c r="P720" i="20"/>
  <c r="O720" i="20"/>
  <c r="N720" i="20"/>
  <c r="M720" i="20"/>
  <c r="L720" i="20"/>
  <c r="K720" i="20"/>
  <c r="J720" i="20"/>
  <c r="AR719" i="20"/>
  <c r="AQ719" i="20"/>
  <c r="AP719" i="20"/>
  <c r="AO719" i="20"/>
  <c r="AN719" i="20"/>
  <c r="AM719" i="20"/>
  <c r="AL719" i="20"/>
  <c r="AK719" i="20"/>
  <c r="AH719" i="20"/>
  <c r="AG719" i="20"/>
  <c r="AF719" i="20"/>
  <c r="AE719" i="20"/>
  <c r="AD719" i="20"/>
  <c r="AC719" i="20"/>
  <c r="AB719" i="20"/>
  <c r="AA719" i="20"/>
  <c r="Z719" i="20"/>
  <c r="Y719" i="20"/>
  <c r="X719" i="20"/>
  <c r="W719" i="20"/>
  <c r="V719" i="20"/>
  <c r="U719" i="20"/>
  <c r="T719" i="20"/>
  <c r="S719" i="20"/>
  <c r="R719" i="20"/>
  <c r="Q719" i="20"/>
  <c r="P719" i="20"/>
  <c r="O719" i="20"/>
  <c r="N719" i="20"/>
  <c r="M719" i="20"/>
  <c r="L719" i="20"/>
  <c r="K719" i="20"/>
  <c r="J719" i="20"/>
  <c r="AR718" i="20"/>
  <c r="AQ718" i="20"/>
  <c r="AP718" i="20"/>
  <c r="AO718" i="20"/>
  <c r="AN718" i="20"/>
  <c r="AM718" i="20"/>
  <c r="AL718" i="20"/>
  <c r="AK718" i="20"/>
  <c r="AH718" i="20"/>
  <c r="AG718" i="20"/>
  <c r="AF718" i="20"/>
  <c r="AE718" i="20"/>
  <c r="AD718" i="20"/>
  <c r="AC718" i="20"/>
  <c r="AB718" i="20"/>
  <c r="AA718" i="20"/>
  <c r="Z718" i="20"/>
  <c r="Y718" i="20"/>
  <c r="X718" i="20"/>
  <c r="W718" i="20"/>
  <c r="V718" i="20"/>
  <c r="U718" i="20"/>
  <c r="T718" i="20"/>
  <c r="S718" i="20"/>
  <c r="R718" i="20"/>
  <c r="Q718" i="20"/>
  <c r="P718" i="20"/>
  <c r="O718" i="20"/>
  <c r="N718" i="20"/>
  <c r="M718" i="20"/>
  <c r="L718" i="20"/>
  <c r="K718" i="20"/>
  <c r="J718" i="20"/>
  <c r="AR717" i="20"/>
  <c r="AQ717" i="20"/>
  <c r="AP717" i="20"/>
  <c r="AO717" i="20"/>
  <c r="AN717" i="20"/>
  <c r="AM717" i="20"/>
  <c r="AL717" i="20"/>
  <c r="AK717" i="20"/>
  <c r="AH717" i="20"/>
  <c r="AG717" i="20"/>
  <c r="AF717" i="20"/>
  <c r="AE717" i="20"/>
  <c r="AD717" i="20"/>
  <c r="AC717" i="20"/>
  <c r="AB717" i="20"/>
  <c r="AA717" i="20"/>
  <c r="Z717" i="20"/>
  <c r="Y717" i="20"/>
  <c r="X717" i="20"/>
  <c r="W717" i="20"/>
  <c r="V717" i="20"/>
  <c r="U717" i="20"/>
  <c r="T717" i="20"/>
  <c r="S717" i="20"/>
  <c r="R717" i="20"/>
  <c r="Q717" i="20"/>
  <c r="P717" i="20"/>
  <c r="O717" i="20"/>
  <c r="N717" i="20"/>
  <c r="M717" i="20"/>
  <c r="L717" i="20"/>
  <c r="K717" i="20"/>
  <c r="J717" i="20"/>
  <c r="AR716" i="20"/>
  <c r="AQ716" i="20"/>
  <c r="AP716" i="20"/>
  <c r="AO716" i="20"/>
  <c r="AN716" i="20"/>
  <c r="AM716" i="20"/>
  <c r="AL716" i="20"/>
  <c r="AK716" i="20"/>
  <c r="AH716" i="20"/>
  <c r="AG716" i="20"/>
  <c r="AF716" i="20"/>
  <c r="AE716" i="20"/>
  <c r="AD716" i="20"/>
  <c r="AC716" i="20"/>
  <c r="AB716" i="20"/>
  <c r="AA716" i="20"/>
  <c r="Z716" i="20"/>
  <c r="Y716" i="20"/>
  <c r="X716" i="20"/>
  <c r="W716" i="20"/>
  <c r="V716" i="20"/>
  <c r="U716" i="20"/>
  <c r="T716" i="20"/>
  <c r="S716" i="20"/>
  <c r="R716" i="20"/>
  <c r="Q716" i="20"/>
  <c r="P716" i="20"/>
  <c r="O716" i="20"/>
  <c r="N716" i="20"/>
  <c r="M716" i="20"/>
  <c r="L716" i="20"/>
  <c r="K716" i="20"/>
  <c r="J716" i="20"/>
  <c r="AR715" i="20"/>
  <c r="AQ715" i="20"/>
  <c r="AP715" i="20"/>
  <c r="AO715" i="20"/>
  <c r="AN715" i="20"/>
  <c r="AM715" i="20"/>
  <c r="AL715" i="20"/>
  <c r="AK715" i="20"/>
  <c r="AH715" i="20"/>
  <c r="AG715" i="20"/>
  <c r="AF715" i="20"/>
  <c r="AE715" i="20"/>
  <c r="AD715" i="20"/>
  <c r="AC715" i="20"/>
  <c r="AB715" i="20"/>
  <c r="AA715" i="20"/>
  <c r="Z715" i="20"/>
  <c r="Y715" i="20"/>
  <c r="X715" i="20"/>
  <c r="W715" i="20"/>
  <c r="V715" i="20"/>
  <c r="U715" i="20"/>
  <c r="T715" i="20"/>
  <c r="S715" i="20"/>
  <c r="R715" i="20"/>
  <c r="Q715" i="20"/>
  <c r="P715" i="20"/>
  <c r="O715" i="20"/>
  <c r="N715" i="20"/>
  <c r="M715" i="20"/>
  <c r="L715" i="20"/>
  <c r="K715" i="20"/>
  <c r="J715" i="20"/>
  <c r="AR714" i="20"/>
  <c r="AQ714" i="20"/>
  <c r="AP714" i="20"/>
  <c r="AO714" i="20"/>
  <c r="AN714" i="20"/>
  <c r="AM714" i="20"/>
  <c r="AL714" i="20"/>
  <c r="AK714" i="20"/>
  <c r="AH714" i="20"/>
  <c r="AG714" i="20"/>
  <c r="AF714" i="20"/>
  <c r="AE714" i="20"/>
  <c r="AD714" i="20"/>
  <c r="AC714" i="20"/>
  <c r="AB714" i="20"/>
  <c r="AA714" i="20"/>
  <c r="Z714" i="20"/>
  <c r="Y714" i="20"/>
  <c r="X714" i="20"/>
  <c r="W714" i="20"/>
  <c r="V714" i="20"/>
  <c r="U714" i="20"/>
  <c r="T714" i="20"/>
  <c r="S714" i="20"/>
  <c r="R714" i="20"/>
  <c r="Q714" i="20"/>
  <c r="P714" i="20"/>
  <c r="O714" i="20"/>
  <c r="N714" i="20"/>
  <c r="M714" i="20"/>
  <c r="L714" i="20"/>
  <c r="K714" i="20"/>
  <c r="J714" i="20"/>
  <c r="AR713" i="20"/>
  <c r="AQ713" i="20"/>
  <c r="AP713" i="20"/>
  <c r="AO713" i="20"/>
  <c r="AN713" i="20"/>
  <c r="AM713" i="20"/>
  <c r="AL713" i="20"/>
  <c r="AK713" i="20"/>
  <c r="AH713" i="20"/>
  <c r="AG713" i="20"/>
  <c r="AF713" i="20"/>
  <c r="AE713" i="20"/>
  <c r="AD713" i="20"/>
  <c r="AC713" i="20"/>
  <c r="AB713" i="20"/>
  <c r="AA713" i="20"/>
  <c r="Z713" i="20"/>
  <c r="Y713" i="20"/>
  <c r="X713" i="20"/>
  <c r="W713" i="20"/>
  <c r="V713" i="20"/>
  <c r="U713" i="20"/>
  <c r="T713" i="20"/>
  <c r="S713" i="20"/>
  <c r="R713" i="20"/>
  <c r="Q713" i="20"/>
  <c r="P713" i="20"/>
  <c r="O713" i="20"/>
  <c r="N713" i="20"/>
  <c r="M713" i="20"/>
  <c r="L713" i="20"/>
  <c r="K713" i="20"/>
  <c r="J713" i="20"/>
  <c r="AR712" i="20"/>
  <c r="AQ712" i="20"/>
  <c r="AP712" i="20"/>
  <c r="AO712" i="20"/>
  <c r="AN712" i="20"/>
  <c r="AM712" i="20"/>
  <c r="AL712" i="20"/>
  <c r="AK712" i="20"/>
  <c r="AH712" i="20"/>
  <c r="AG712" i="20"/>
  <c r="AF712" i="20"/>
  <c r="AE712" i="20"/>
  <c r="AD712" i="20"/>
  <c r="AC712" i="20"/>
  <c r="AB712" i="20"/>
  <c r="AA712" i="20"/>
  <c r="Z712" i="20"/>
  <c r="Y712" i="20"/>
  <c r="X712" i="20"/>
  <c r="W712" i="20"/>
  <c r="V712" i="20"/>
  <c r="U712" i="20"/>
  <c r="T712" i="20"/>
  <c r="S712" i="20"/>
  <c r="R712" i="20"/>
  <c r="Q712" i="20"/>
  <c r="P712" i="20"/>
  <c r="O712" i="20"/>
  <c r="N712" i="20"/>
  <c r="M712" i="20"/>
  <c r="L712" i="20"/>
  <c r="K712" i="20"/>
  <c r="J712" i="20"/>
  <c r="AR711" i="20"/>
  <c r="AQ711" i="20"/>
  <c r="AP711" i="20"/>
  <c r="AO711" i="20"/>
  <c r="AN711" i="20"/>
  <c r="AM711" i="20"/>
  <c r="AL711" i="20"/>
  <c r="AK711" i="20"/>
  <c r="AH711" i="20"/>
  <c r="AG711" i="20"/>
  <c r="AF711" i="20"/>
  <c r="AE711" i="20"/>
  <c r="AD711" i="20"/>
  <c r="AC711" i="20"/>
  <c r="AB711" i="20"/>
  <c r="AA711" i="20"/>
  <c r="Z711" i="20"/>
  <c r="Y711" i="20"/>
  <c r="X711" i="20"/>
  <c r="W711" i="20"/>
  <c r="V711" i="20"/>
  <c r="U711" i="20"/>
  <c r="T711" i="20"/>
  <c r="S711" i="20"/>
  <c r="R711" i="20"/>
  <c r="Q711" i="20"/>
  <c r="P711" i="20"/>
  <c r="O711" i="20"/>
  <c r="N711" i="20"/>
  <c r="M711" i="20"/>
  <c r="L711" i="20"/>
  <c r="K711" i="20"/>
  <c r="J711" i="20"/>
  <c r="AR710" i="20"/>
  <c r="AQ710" i="20"/>
  <c r="AP710" i="20"/>
  <c r="AO710" i="20"/>
  <c r="AN710" i="20"/>
  <c r="AM710" i="20"/>
  <c r="AL710" i="20"/>
  <c r="AK710" i="20"/>
  <c r="AH710" i="20"/>
  <c r="AG710" i="20"/>
  <c r="AF710" i="20"/>
  <c r="AE710" i="20"/>
  <c r="AD710" i="20"/>
  <c r="AC710" i="20"/>
  <c r="AB710" i="20"/>
  <c r="AA710" i="20"/>
  <c r="Z710" i="20"/>
  <c r="Y710" i="20"/>
  <c r="X710" i="20"/>
  <c r="W710" i="20"/>
  <c r="V710" i="20"/>
  <c r="U710" i="20"/>
  <c r="T710" i="20"/>
  <c r="S710" i="20"/>
  <c r="R710" i="20"/>
  <c r="Q710" i="20"/>
  <c r="P710" i="20"/>
  <c r="O710" i="20"/>
  <c r="N710" i="20"/>
  <c r="M710" i="20"/>
  <c r="L710" i="20"/>
  <c r="K710" i="20"/>
  <c r="J710" i="20"/>
  <c r="AR709" i="20"/>
  <c r="AQ709" i="20"/>
  <c r="AP709" i="20"/>
  <c r="AO709" i="20"/>
  <c r="AN709" i="20"/>
  <c r="AM709" i="20"/>
  <c r="AL709" i="20"/>
  <c r="AK709" i="20"/>
  <c r="AH709" i="20"/>
  <c r="AG709" i="20"/>
  <c r="AF709" i="20"/>
  <c r="AE709" i="20"/>
  <c r="AD709" i="20"/>
  <c r="AC709" i="20"/>
  <c r="AB709" i="20"/>
  <c r="AA709" i="20"/>
  <c r="Z709" i="20"/>
  <c r="Y709" i="20"/>
  <c r="X709" i="20"/>
  <c r="W709" i="20"/>
  <c r="V709" i="20"/>
  <c r="U709" i="20"/>
  <c r="T709" i="20"/>
  <c r="S709" i="20"/>
  <c r="R709" i="20"/>
  <c r="Q709" i="20"/>
  <c r="P709" i="20"/>
  <c r="O709" i="20"/>
  <c r="N709" i="20"/>
  <c r="M709" i="20"/>
  <c r="L709" i="20"/>
  <c r="K709" i="20"/>
  <c r="J709" i="20"/>
  <c r="AR708" i="20"/>
  <c r="AQ708" i="20"/>
  <c r="AP708" i="20"/>
  <c r="AO708" i="20"/>
  <c r="AN708" i="20"/>
  <c r="AM708" i="20"/>
  <c r="AL708" i="20"/>
  <c r="AK708" i="20"/>
  <c r="AH708" i="20"/>
  <c r="AG708" i="20"/>
  <c r="AF708" i="20"/>
  <c r="AE708" i="20"/>
  <c r="AD708" i="20"/>
  <c r="AC708" i="20"/>
  <c r="AB708" i="20"/>
  <c r="AA708" i="20"/>
  <c r="Z708" i="20"/>
  <c r="Y708" i="20"/>
  <c r="X708" i="20"/>
  <c r="W708" i="20"/>
  <c r="V708" i="20"/>
  <c r="U708" i="20"/>
  <c r="T708" i="20"/>
  <c r="S708" i="20"/>
  <c r="R708" i="20"/>
  <c r="Q708" i="20"/>
  <c r="P708" i="20"/>
  <c r="O708" i="20"/>
  <c r="N708" i="20"/>
  <c r="M708" i="20"/>
  <c r="L708" i="20"/>
  <c r="K708" i="20"/>
  <c r="J708" i="20"/>
  <c r="AR707" i="20"/>
  <c r="AQ707" i="20"/>
  <c r="AP707" i="20"/>
  <c r="AO707" i="20"/>
  <c r="AN707" i="20"/>
  <c r="AM707" i="20"/>
  <c r="AL707" i="20"/>
  <c r="AK707" i="20"/>
  <c r="AH707" i="20"/>
  <c r="AG707" i="20"/>
  <c r="AF707" i="20"/>
  <c r="AE707" i="20"/>
  <c r="AD707" i="20"/>
  <c r="AC707" i="20"/>
  <c r="AB707" i="20"/>
  <c r="AA707" i="20"/>
  <c r="Z707" i="20"/>
  <c r="Y707" i="20"/>
  <c r="X707" i="20"/>
  <c r="W707" i="20"/>
  <c r="V707" i="20"/>
  <c r="U707" i="20"/>
  <c r="T707" i="20"/>
  <c r="S707" i="20"/>
  <c r="R707" i="20"/>
  <c r="Q707" i="20"/>
  <c r="P707" i="20"/>
  <c r="O707" i="20"/>
  <c r="N707" i="20"/>
  <c r="M707" i="20"/>
  <c r="L707" i="20"/>
  <c r="K707" i="20"/>
  <c r="J707" i="20"/>
  <c r="AR706" i="20"/>
  <c r="AQ706" i="20"/>
  <c r="AP706" i="20"/>
  <c r="AO706" i="20"/>
  <c r="AN706" i="20"/>
  <c r="AM706" i="20"/>
  <c r="AL706" i="20"/>
  <c r="AK706" i="20"/>
  <c r="AH706" i="20"/>
  <c r="AG706" i="20"/>
  <c r="AF706" i="20"/>
  <c r="AE706" i="20"/>
  <c r="AD706" i="20"/>
  <c r="AC706" i="20"/>
  <c r="AB706" i="20"/>
  <c r="AA706" i="20"/>
  <c r="Z706" i="20"/>
  <c r="Y706" i="20"/>
  <c r="X706" i="20"/>
  <c r="W706" i="20"/>
  <c r="V706" i="20"/>
  <c r="U706" i="20"/>
  <c r="T706" i="20"/>
  <c r="S706" i="20"/>
  <c r="R706" i="20"/>
  <c r="Q706" i="20"/>
  <c r="P706" i="20"/>
  <c r="O706" i="20"/>
  <c r="N706" i="20"/>
  <c r="M706" i="20"/>
  <c r="L706" i="20"/>
  <c r="K706" i="20"/>
  <c r="J706" i="20"/>
  <c r="AR705" i="20"/>
  <c r="AQ705" i="20"/>
  <c r="AP705" i="20"/>
  <c r="AO705" i="20"/>
  <c r="AN705" i="20"/>
  <c r="AM705" i="20"/>
  <c r="AL705" i="20"/>
  <c r="AK705" i="20"/>
  <c r="AH705" i="20"/>
  <c r="AG705" i="20"/>
  <c r="AF705" i="20"/>
  <c r="AE705" i="20"/>
  <c r="AD705" i="20"/>
  <c r="AC705" i="20"/>
  <c r="AB705" i="20"/>
  <c r="AA705" i="20"/>
  <c r="Z705" i="20"/>
  <c r="Y705" i="20"/>
  <c r="X705" i="20"/>
  <c r="W705" i="20"/>
  <c r="V705" i="20"/>
  <c r="U705" i="20"/>
  <c r="T705" i="20"/>
  <c r="S705" i="20"/>
  <c r="R705" i="20"/>
  <c r="Q705" i="20"/>
  <c r="P705" i="20"/>
  <c r="O705" i="20"/>
  <c r="N705" i="20"/>
  <c r="M705" i="20"/>
  <c r="L705" i="20"/>
  <c r="K705" i="20"/>
  <c r="J705" i="20"/>
  <c r="AR704" i="20"/>
  <c r="AQ704" i="20"/>
  <c r="AP704" i="20"/>
  <c r="AO704" i="20"/>
  <c r="AN704" i="20"/>
  <c r="AM704" i="20"/>
  <c r="AL704" i="20"/>
  <c r="AK704" i="20"/>
  <c r="AH704" i="20"/>
  <c r="AG704" i="20"/>
  <c r="AF704" i="20"/>
  <c r="AE704" i="20"/>
  <c r="AD704" i="20"/>
  <c r="AC704" i="20"/>
  <c r="AB704" i="20"/>
  <c r="AA704" i="20"/>
  <c r="Z704" i="20"/>
  <c r="Y704" i="20"/>
  <c r="X704" i="20"/>
  <c r="W704" i="20"/>
  <c r="V704" i="20"/>
  <c r="U704" i="20"/>
  <c r="T704" i="20"/>
  <c r="S704" i="20"/>
  <c r="R704" i="20"/>
  <c r="Q704" i="20"/>
  <c r="P704" i="20"/>
  <c r="O704" i="20"/>
  <c r="N704" i="20"/>
  <c r="M704" i="20"/>
  <c r="L704" i="20"/>
  <c r="K704" i="20"/>
  <c r="J704" i="20"/>
  <c r="AR703" i="20"/>
  <c r="AQ703" i="20"/>
  <c r="AP703" i="20"/>
  <c r="AO703" i="20"/>
  <c r="AN703" i="20"/>
  <c r="AM703" i="20"/>
  <c r="AL703" i="20"/>
  <c r="AK703" i="20"/>
  <c r="AH703" i="20"/>
  <c r="AG703" i="20"/>
  <c r="AF703" i="20"/>
  <c r="AE703" i="20"/>
  <c r="AD703" i="20"/>
  <c r="AC703" i="20"/>
  <c r="AB703" i="20"/>
  <c r="AA703" i="20"/>
  <c r="Z703" i="20"/>
  <c r="Y703" i="20"/>
  <c r="X703" i="20"/>
  <c r="W703" i="20"/>
  <c r="V703" i="20"/>
  <c r="U703" i="20"/>
  <c r="T703" i="20"/>
  <c r="S703" i="20"/>
  <c r="R703" i="20"/>
  <c r="Q703" i="20"/>
  <c r="P703" i="20"/>
  <c r="O703" i="20"/>
  <c r="N703" i="20"/>
  <c r="M703" i="20"/>
  <c r="L703" i="20"/>
  <c r="K703" i="20"/>
  <c r="J703" i="20"/>
  <c r="AR702" i="20"/>
  <c r="AQ702" i="20"/>
  <c r="AP702" i="20"/>
  <c r="AO702" i="20"/>
  <c r="AN702" i="20"/>
  <c r="AM702" i="20"/>
  <c r="AL702" i="20"/>
  <c r="AK702" i="20"/>
  <c r="AH702" i="20"/>
  <c r="AG702" i="20"/>
  <c r="AF702" i="20"/>
  <c r="AE702" i="20"/>
  <c r="AD702" i="20"/>
  <c r="AC702" i="20"/>
  <c r="AB702" i="20"/>
  <c r="AA702" i="20"/>
  <c r="Z702" i="20"/>
  <c r="Y702" i="20"/>
  <c r="X702" i="20"/>
  <c r="W702" i="20"/>
  <c r="V702" i="20"/>
  <c r="U702" i="20"/>
  <c r="T702" i="20"/>
  <c r="S702" i="20"/>
  <c r="R702" i="20"/>
  <c r="Q702" i="20"/>
  <c r="P702" i="20"/>
  <c r="O702" i="20"/>
  <c r="N702" i="20"/>
  <c r="M702" i="20"/>
  <c r="L702" i="20"/>
  <c r="K702" i="20"/>
  <c r="J702" i="20"/>
  <c r="AR701" i="20"/>
  <c r="AQ701" i="20"/>
  <c r="AP701" i="20"/>
  <c r="AO701" i="20"/>
  <c r="AN701" i="20"/>
  <c r="AM701" i="20"/>
  <c r="AL701" i="20"/>
  <c r="AK701" i="20"/>
  <c r="AH701" i="20"/>
  <c r="AG701" i="20"/>
  <c r="AF701" i="20"/>
  <c r="AE701" i="20"/>
  <c r="AD701" i="20"/>
  <c r="AC701" i="20"/>
  <c r="AB701" i="20"/>
  <c r="AA701" i="20"/>
  <c r="Z701" i="20"/>
  <c r="Y701" i="20"/>
  <c r="X701" i="20"/>
  <c r="W701" i="20"/>
  <c r="V701" i="20"/>
  <c r="U701" i="20"/>
  <c r="T701" i="20"/>
  <c r="S701" i="20"/>
  <c r="R701" i="20"/>
  <c r="Q701" i="20"/>
  <c r="P701" i="20"/>
  <c r="O701" i="20"/>
  <c r="N701" i="20"/>
  <c r="M701" i="20"/>
  <c r="L701" i="20"/>
  <c r="K701" i="20"/>
  <c r="J701" i="20"/>
  <c r="AR700" i="20"/>
  <c r="AQ700" i="20"/>
  <c r="AP700" i="20"/>
  <c r="AO700" i="20"/>
  <c r="AN700" i="20"/>
  <c r="AM700" i="20"/>
  <c r="AL700" i="20"/>
  <c r="AK700" i="20"/>
  <c r="AH700" i="20"/>
  <c r="AG700" i="20"/>
  <c r="AF700" i="20"/>
  <c r="AE700" i="20"/>
  <c r="AD700" i="20"/>
  <c r="AC700" i="20"/>
  <c r="AB700" i="20"/>
  <c r="AA700" i="20"/>
  <c r="Z700" i="20"/>
  <c r="Y700" i="20"/>
  <c r="X700" i="20"/>
  <c r="W700" i="20"/>
  <c r="V700" i="20"/>
  <c r="U700" i="20"/>
  <c r="T700" i="20"/>
  <c r="S700" i="20"/>
  <c r="R700" i="20"/>
  <c r="Q700" i="20"/>
  <c r="P700" i="20"/>
  <c r="O700" i="20"/>
  <c r="N700" i="20"/>
  <c r="M700" i="20"/>
  <c r="L700" i="20"/>
  <c r="K700" i="20"/>
  <c r="J700" i="20"/>
  <c r="AR699" i="20"/>
  <c r="AQ699" i="20"/>
  <c r="AP699" i="20"/>
  <c r="AO699" i="20"/>
  <c r="AN699" i="20"/>
  <c r="AM699" i="20"/>
  <c r="AL699" i="20"/>
  <c r="AK699" i="20"/>
  <c r="AH699" i="20"/>
  <c r="AG699" i="20"/>
  <c r="AF699" i="20"/>
  <c r="AE699" i="20"/>
  <c r="AD699" i="20"/>
  <c r="AC699" i="20"/>
  <c r="AB699" i="20"/>
  <c r="AA699" i="20"/>
  <c r="Z699" i="20"/>
  <c r="Y699" i="20"/>
  <c r="X699" i="20"/>
  <c r="W699" i="20"/>
  <c r="V699" i="20"/>
  <c r="U699" i="20"/>
  <c r="T699" i="20"/>
  <c r="S699" i="20"/>
  <c r="R699" i="20"/>
  <c r="Q699" i="20"/>
  <c r="P699" i="20"/>
  <c r="O699" i="20"/>
  <c r="N699" i="20"/>
  <c r="M699" i="20"/>
  <c r="L699" i="20"/>
  <c r="K699" i="20"/>
  <c r="J699" i="20"/>
  <c r="AR698" i="20"/>
  <c r="AQ698" i="20"/>
  <c r="AP698" i="20"/>
  <c r="AO698" i="20"/>
  <c r="AN698" i="20"/>
  <c r="AM698" i="20"/>
  <c r="AL698" i="20"/>
  <c r="AK698" i="20"/>
  <c r="AH698" i="20"/>
  <c r="AG698" i="20"/>
  <c r="AF698" i="20"/>
  <c r="AE698" i="20"/>
  <c r="AD698" i="20"/>
  <c r="AC698" i="20"/>
  <c r="AB698" i="20"/>
  <c r="AA698" i="20"/>
  <c r="Z698" i="20"/>
  <c r="Y698" i="20"/>
  <c r="X698" i="20"/>
  <c r="W698" i="20"/>
  <c r="V698" i="20"/>
  <c r="U698" i="20"/>
  <c r="T698" i="20"/>
  <c r="S698" i="20"/>
  <c r="R698" i="20"/>
  <c r="Q698" i="20"/>
  <c r="P698" i="20"/>
  <c r="O698" i="20"/>
  <c r="N698" i="20"/>
  <c r="M698" i="20"/>
  <c r="L698" i="20"/>
  <c r="K698" i="20"/>
  <c r="J698" i="20"/>
  <c r="AR697" i="20"/>
  <c r="AQ697" i="20"/>
  <c r="AP697" i="20"/>
  <c r="AO697" i="20"/>
  <c r="AN697" i="20"/>
  <c r="AM697" i="20"/>
  <c r="AL697" i="20"/>
  <c r="AK697" i="20"/>
  <c r="AH697" i="20"/>
  <c r="AG697" i="20"/>
  <c r="AF697" i="20"/>
  <c r="AE697" i="20"/>
  <c r="AD697" i="20"/>
  <c r="AC697" i="20"/>
  <c r="AB697" i="20"/>
  <c r="AA697" i="20"/>
  <c r="Z697" i="20"/>
  <c r="Y697" i="20"/>
  <c r="X697" i="20"/>
  <c r="W697" i="20"/>
  <c r="V697" i="20"/>
  <c r="U697" i="20"/>
  <c r="T697" i="20"/>
  <c r="S697" i="20"/>
  <c r="R697" i="20"/>
  <c r="Q697" i="20"/>
  <c r="P697" i="20"/>
  <c r="O697" i="20"/>
  <c r="N697" i="20"/>
  <c r="M697" i="20"/>
  <c r="L697" i="20"/>
  <c r="K697" i="20"/>
  <c r="J697" i="20"/>
  <c r="AR696" i="20"/>
  <c r="AQ696" i="20"/>
  <c r="AP696" i="20"/>
  <c r="AO696" i="20"/>
  <c r="AN696" i="20"/>
  <c r="AM696" i="20"/>
  <c r="AL696" i="20"/>
  <c r="AK696" i="20"/>
  <c r="AH696" i="20"/>
  <c r="AG696" i="20"/>
  <c r="AF696" i="20"/>
  <c r="AE696" i="20"/>
  <c r="AD696" i="20"/>
  <c r="AC696" i="20"/>
  <c r="AB696" i="20"/>
  <c r="AA696" i="20"/>
  <c r="Z696" i="20"/>
  <c r="Y696" i="20"/>
  <c r="X696" i="20"/>
  <c r="W696" i="20"/>
  <c r="V696" i="20"/>
  <c r="U696" i="20"/>
  <c r="T696" i="20"/>
  <c r="S696" i="20"/>
  <c r="R696" i="20"/>
  <c r="Q696" i="20"/>
  <c r="P696" i="20"/>
  <c r="O696" i="20"/>
  <c r="N696" i="20"/>
  <c r="M696" i="20"/>
  <c r="L696" i="20"/>
  <c r="K696" i="20"/>
  <c r="J696" i="20"/>
  <c r="AR695" i="20"/>
  <c r="AQ695" i="20"/>
  <c r="AP695" i="20"/>
  <c r="AO695" i="20"/>
  <c r="AN695" i="20"/>
  <c r="AM695" i="20"/>
  <c r="AL695" i="20"/>
  <c r="AK695" i="20"/>
  <c r="AH695" i="20"/>
  <c r="AG695" i="20"/>
  <c r="AF695" i="20"/>
  <c r="AE695" i="20"/>
  <c r="AD695" i="20"/>
  <c r="AC695" i="20"/>
  <c r="AB695" i="20"/>
  <c r="AA695" i="20"/>
  <c r="Z695" i="20"/>
  <c r="Y695" i="20"/>
  <c r="X695" i="20"/>
  <c r="W695" i="20"/>
  <c r="V695" i="20"/>
  <c r="U695" i="20"/>
  <c r="T695" i="20"/>
  <c r="S695" i="20"/>
  <c r="R695" i="20"/>
  <c r="Q695" i="20"/>
  <c r="P695" i="20"/>
  <c r="O695" i="20"/>
  <c r="N695" i="20"/>
  <c r="M695" i="20"/>
  <c r="L695" i="20"/>
  <c r="K695" i="20"/>
  <c r="J695" i="20"/>
  <c r="AR694" i="20"/>
  <c r="AQ694" i="20"/>
  <c r="AP694" i="20"/>
  <c r="AO694" i="20"/>
  <c r="AN694" i="20"/>
  <c r="AM694" i="20"/>
  <c r="AL694" i="20"/>
  <c r="AK694" i="20"/>
  <c r="AH694" i="20"/>
  <c r="AG694" i="20"/>
  <c r="AF694" i="20"/>
  <c r="AE694" i="20"/>
  <c r="AD694" i="20"/>
  <c r="AC694" i="20"/>
  <c r="AB694" i="20"/>
  <c r="AA694" i="20"/>
  <c r="Z694" i="20"/>
  <c r="Y694" i="20"/>
  <c r="X694" i="20"/>
  <c r="W694" i="20"/>
  <c r="V694" i="20"/>
  <c r="U694" i="20"/>
  <c r="T694" i="20"/>
  <c r="S694" i="20"/>
  <c r="R694" i="20"/>
  <c r="Q694" i="20"/>
  <c r="P694" i="20"/>
  <c r="O694" i="20"/>
  <c r="N694" i="20"/>
  <c r="M694" i="20"/>
  <c r="L694" i="20"/>
  <c r="K694" i="20"/>
  <c r="J694" i="20"/>
  <c r="AR693" i="20"/>
  <c r="AQ693" i="20"/>
  <c r="AP693" i="20"/>
  <c r="AO693" i="20"/>
  <c r="AN693" i="20"/>
  <c r="AM693" i="20"/>
  <c r="AL693" i="20"/>
  <c r="AK693" i="20"/>
  <c r="AH693" i="20"/>
  <c r="AG693" i="20"/>
  <c r="AF693" i="20"/>
  <c r="AE693" i="20"/>
  <c r="AD693" i="20"/>
  <c r="AC693" i="20"/>
  <c r="AB693" i="20"/>
  <c r="AA693" i="20"/>
  <c r="Z693" i="20"/>
  <c r="Y693" i="20"/>
  <c r="X693" i="20"/>
  <c r="W693" i="20"/>
  <c r="V693" i="20"/>
  <c r="U693" i="20"/>
  <c r="T693" i="20"/>
  <c r="S693" i="20"/>
  <c r="R693" i="20"/>
  <c r="Q693" i="20"/>
  <c r="P693" i="20"/>
  <c r="O693" i="20"/>
  <c r="N693" i="20"/>
  <c r="M693" i="20"/>
  <c r="L693" i="20"/>
  <c r="K693" i="20"/>
  <c r="J693" i="20"/>
  <c r="AR692" i="20"/>
  <c r="AQ692" i="20"/>
  <c r="AP692" i="20"/>
  <c r="AO692" i="20"/>
  <c r="AN692" i="20"/>
  <c r="AM692" i="20"/>
  <c r="AL692" i="20"/>
  <c r="AK692" i="20"/>
  <c r="AH692" i="20"/>
  <c r="AG692" i="20"/>
  <c r="AF692" i="20"/>
  <c r="AE692" i="20"/>
  <c r="AD692" i="20"/>
  <c r="AC692" i="20"/>
  <c r="AB692" i="20"/>
  <c r="AA692" i="20"/>
  <c r="Z692" i="20"/>
  <c r="Y692" i="20"/>
  <c r="X692" i="20"/>
  <c r="W692" i="20"/>
  <c r="V692" i="20"/>
  <c r="U692" i="20"/>
  <c r="T692" i="20"/>
  <c r="S692" i="20"/>
  <c r="R692" i="20"/>
  <c r="Q692" i="20"/>
  <c r="P692" i="20"/>
  <c r="O692" i="20"/>
  <c r="N692" i="20"/>
  <c r="M692" i="20"/>
  <c r="L692" i="20"/>
  <c r="K692" i="20"/>
  <c r="J692" i="20"/>
  <c r="AR691" i="20"/>
  <c r="AQ691" i="20"/>
  <c r="AP691" i="20"/>
  <c r="AO691" i="20"/>
  <c r="AN691" i="20"/>
  <c r="AM691" i="20"/>
  <c r="AL691" i="20"/>
  <c r="AK691" i="20"/>
  <c r="AH691" i="20"/>
  <c r="AG691" i="20"/>
  <c r="AF691" i="20"/>
  <c r="AE691" i="20"/>
  <c r="AD691" i="20"/>
  <c r="AC691" i="20"/>
  <c r="AB691" i="20"/>
  <c r="AA691" i="20"/>
  <c r="Z691" i="20"/>
  <c r="Y691" i="20"/>
  <c r="X691" i="20"/>
  <c r="W691" i="20"/>
  <c r="V691" i="20"/>
  <c r="U691" i="20"/>
  <c r="T691" i="20"/>
  <c r="S691" i="20"/>
  <c r="R691" i="20"/>
  <c r="Q691" i="20"/>
  <c r="P691" i="20"/>
  <c r="O691" i="20"/>
  <c r="N691" i="20"/>
  <c r="M691" i="20"/>
  <c r="L691" i="20"/>
  <c r="K691" i="20"/>
  <c r="J691" i="20"/>
  <c r="AR690" i="20"/>
  <c r="AQ690" i="20"/>
  <c r="AP690" i="20"/>
  <c r="AO690" i="20"/>
  <c r="AN690" i="20"/>
  <c r="AM690" i="20"/>
  <c r="AL690" i="20"/>
  <c r="AK690" i="20"/>
  <c r="AH690" i="20"/>
  <c r="AG690" i="20"/>
  <c r="AF690" i="20"/>
  <c r="AE690" i="20"/>
  <c r="AD690" i="20"/>
  <c r="AC690" i="20"/>
  <c r="AB690" i="20"/>
  <c r="AA690" i="20"/>
  <c r="Z690" i="20"/>
  <c r="Y690" i="20"/>
  <c r="X690" i="20"/>
  <c r="W690" i="20"/>
  <c r="V690" i="20"/>
  <c r="U690" i="20"/>
  <c r="T690" i="20"/>
  <c r="S690" i="20"/>
  <c r="R690" i="20"/>
  <c r="Q690" i="20"/>
  <c r="P690" i="20"/>
  <c r="O690" i="20"/>
  <c r="N690" i="20"/>
  <c r="M690" i="20"/>
  <c r="L690" i="20"/>
  <c r="K690" i="20"/>
  <c r="J690" i="20"/>
  <c r="AR689" i="20"/>
  <c r="AQ689" i="20"/>
  <c r="AP689" i="20"/>
  <c r="AO689" i="20"/>
  <c r="AN689" i="20"/>
  <c r="AM689" i="20"/>
  <c r="AL689" i="20"/>
  <c r="AK689" i="20"/>
  <c r="AH689" i="20"/>
  <c r="AG689" i="20"/>
  <c r="AF689" i="20"/>
  <c r="AE689" i="20"/>
  <c r="AD689" i="20"/>
  <c r="AC689" i="20"/>
  <c r="AB689" i="20"/>
  <c r="AA689" i="20"/>
  <c r="Z689" i="20"/>
  <c r="Y689" i="20"/>
  <c r="X689" i="20"/>
  <c r="W689" i="20"/>
  <c r="V689" i="20"/>
  <c r="U689" i="20"/>
  <c r="T689" i="20"/>
  <c r="S689" i="20"/>
  <c r="R689" i="20"/>
  <c r="Q689" i="20"/>
  <c r="P689" i="20"/>
  <c r="O689" i="20"/>
  <c r="N689" i="20"/>
  <c r="M689" i="20"/>
  <c r="L689" i="20"/>
  <c r="K689" i="20"/>
  <c r="J689" i="20"/>
  <c r="AR688" i="20"/>
  <c r="AQ688" i="20"/>
  <c r="AP688" i="20"/>
  <c r="AO688" i="20"/>
  <c r="AN688" i="20"/>
  <c r="AM688" i="20"/>
  <c r="AL688" i="20"/>
  <c r="AK688" i="20"/>
  <c r="AH688" i="20"/>
  <c r="AG688" i="20"/>
  <c r="AF688" i="20"/>
  <c r="AE688" i="20"/>
  <c r="AD688" i="20"/>
  <c r="AC688" i="20"/>
  <c r="AB688" i="20"/>
  <c r="AA688" i="20"/>
  <c r="Z688" i="20"/>
  <c r="Y688" i="20"/>
  <c r="X688" i="20"/>
  <c r="W688" i="20"/>
  <c r="V688" i="20"/>
  <c r="U688" i="20"/>
  <c r="T688" i="20"/>
  <c r="S688" i="20"/>
  <c r="R688" i="20"/>
  <c r="Q688" i="20"/>
  <c r="P688" i="20"/>
  <c r="O688" i="20"/>
  <c r="N688" i="20"/>
  <c r="M688" i="20"/>
  <c r="L688" i="20"/>
  <c r="K688" i="20"/>
  <c r="J688" i="20"/>
  <c r="AR687" i="20"/>
  <c r="AQ687" i="20"/>
  <c r="AP687" i="20"/>
  <c r="AO687" i="20"/>
  <c r="AN687" i="20"/>
  <c r="AM687" i="20"/>
  <c r="AL687" i="20"/>
  <c r="AK687" i="20"/>
  <c r="AH687" i="20"/>
  <c r="AG687" i="20"/>
  <c r="AF687" i="20"/>
  <c r="AE687" i="20"/>
  <c r="AD687" i="20"/>
  <c r="AC687" i="20"/>
  <c r="AB687" i="20"/>
  <c r="AA687" i="20"/>
  <c r="Z687" i="20"/>
  <c r="Y687" i="20"/>
  <c r="X687" i="20"/>
  <c r="W687" i="20"/>
  <c r="V687" i="20"/>
  <c r="U687" i="20"/>
  <c r="T687" i="20"/>
  <c r="S687" i="20"/>
  <c r="R687" i="20"/>
  <c r="Q687" i="20"/>
  <c r="P687" i="20"/>
  <c r="O687" i="20"/>
  <c r="N687" i="20"/>
  <c r="M687" i="20"/>
  <c r="L687" i="20"/>
  <c r="K687" i="20"/>
  <c r="J687" i="20"/>
  <c r="AR686" i="20"/>
  <c r="AQ686" i="20"/>
  <c r="AP686" i="20"/>
  <c r="AO686" i="20"/>
  <c r="AN686" i="20"/>
  <c r="AM686" i="20"/>
  <c r="AL686" i="20"/>
  <c r="AK686" i="20"/>
  <c r="AH686" i="20"/>
  <c r="AG686" i="20"/>
  <c r="AF686" i="20"/>
  <c r="AE686" i="20"/>
  <c r="AD686" i="20"/>
  <c r="AC686" i="20"/>
  <c r="AB686" i="20"/>
  <c r="AA686" i="20"/>
  <c r="Z686" i="20"/>
  <c r="Y686" i="20"/>
  <c r="X686" i="20"/>
  <c r="W686" i="20"/>
  <c r="V686" i="20"/>
  <c r="U686" i="20"/>
  <c r="T686" i="20"/>
  <c r="S686" i="20"/>
  <c r="R686" i="20"/>
  <c r="Q686" i="20"/>
  <c r="P686" i="20"/>
  <c r="O686" i="20"/>
  <c r="N686" i="20"/>
  <c r="M686" i="20"/>
  <c r="L686" i="20"/>
  <c r="K686" i="20"/>
  <c r="J686" i="20"/>
  <c r="AR685" i="20"/>
  <c r="AQ685" i="20"/>
  <c r="AP685" i="20"/>
  <c r="AO685" i="20"/>
  <c r="AN685" i="20"/>
  <c r="AM685" i="20"/>
  <c r="AL685" i="20"/>
  <c r="AK685" i="20"/>
  <c r="AH685" i="20"/>
  <c r="AG685" i="20"/>
  <c r="AF685" i="20"/>
  <c r="AE685" i="20"/>
  <c r="AD685" i="20"/>
  <c r="AC685" i="20"/>
  <c r="AB685" i="20"/>
  <c r="AA685" i="20"/>
  <c r="Z685" i="20"/>
  <c r="Y685" i="20"/>
  <c r="X685" i="20"/>
  <c r="W685" i="20"/>
  <c r="V685" i="20"/>
  <c r="U685" i="20"/>
  <c r="T685" i="20"/>
  <c r="S685" i="20"/>
  <c r="R685" i="20"/>
  <c r="Q685" i="20"/>
  <c r="P685" i="20"/>
  <c r="O685" i="20"/>
  <c r="N685" i="20"/>
  <c r="M685" i="20"/>
  <c r="L685" i="20"/>
  <c r="K685" i="20"/>
  <c r="J685" i="20"/>
  <c r="AR684" i="20"/>
  <c r="AQ684" i="20"/>
  <c r="AP684" i="20"/>
  <c r="AO684" i="20"/>
  <c r="AN684" i="20"/>
  <c r="AM684" i="20"/>
  <c r="AL684" i="20"/>
  <c r="AK684" i="20"/>
  <c r="AH684" i="20"/>
  <c r="AG684" i="20"/>
  <c r="AF684" i="20"/>
  <c r="AE684" i="20"/>
  <c r="AD684" i="20"/>
  <c r="AC684" i="20"/>
  <c r="AB684" i="20"/>
  <c r="AA684" i="20"/>
  <c r="Z684" i="20"/>
  <c r="Y684" i="20"/>
  <c r="X684" i="20"/>
  <c r="W684" i="20"/>
  <c r="V684" i="20"/>
  <c r="U684" i="20"/>
  <c r="T684" i="20"/>
  <c r="S684" i="20"/>
  <c r="R684" i="20"/>
  <c r="Q684" i="20"/>
  <c r="P684" i="20"/>
  <c r="O684" i="20"/>
  <c r="N684" i="20"/>
  <c r="M684" i="20"/>
  <c r="L684" i="20"/>
  <c r="K684" i="20"/>
  <c r="J684" i="20"/>
  <c r="AR683" i="20"/>
  <c r="AQ683" i="20"/>
  <c r="AP683" i="20"/>
  <c r="AO683" i="20"/>
  <c r="AN683" i="20"/>
  <c r="AM683" i="20"/>
  <c r="AL683" i="20"/>
  <c r="AK683" i="20"/>
  <c r="AH683" i="20"/>
  <c r="AG683" i="20"/>
  <c r="AF683" i="20"/>
  <c r="AE683" i="20"/>
  <c r="AD683" i="20"/>
  <c r="AC683" i="20"/>
  <c r="AB683" i="20"/>
  <c r="AA683" i="20"/>
  <c r="Z683" i="20"/>
  <c r="Y683" i="20"/>
  <c r="X683" i="20"/>
  <c r="W683" i="20"/>
  <c r="V683" i="20"/>
  <c r="U683" i="20"/>
  <c r="T683" i="20"/>
  <c r="S683" i="20"/>
  <c r="R683" i="20"/>
  <c r="Q683" i="20"/>
  <c r="P683" i="20"/>
  <c r="O683" i="20"/>
  <c r="N683" i="20"/>
  <c r="M683" i="20"/>
  <c r="L683" i="20"/>
  <c r="K683" i="20"/>
  <c r="J683" i="20"/>
  <c r="AR682" i="20"/>
  <c r="AQ682" i="20"/>
  <c r="AP682" i="20"/>
  <c r="AO682" i="20"/>
  <c r="AN682" i="20"/>
  <c r="AM682" i="20"/>
  <c r="AL682" i="20"/>
  <c r="AK682" i="20"/>
  <c r="AH682" i="20"/>
  <c r="AG682" i="20"/>
  <c r="AF682" i="20"/>
  <c r="AE682" i="20"/>
  <c r="AD682" i="20"/>
  <c r="AC682" i="20"/>
  <c r="AB682" i="20"/>
  <c r="AA682" i="20"/>
  <c r="Z682" i="20"/>
  <c r="Y682" i="20"/>
  <c r="X682" i="20"/>
  <c r="W682" i="20"/>
  <c r="V682" i="20"/>
  <c r="U682" i="20"/>
  <c r="T682" i="20"/>
  <c r="S682" i="20"/>
  <c r="R682" i="20"/>
  <c r="Q682" i="20"/>
  <c r="P682" i="20"/>
  <c r="O682" i="20"/>
  <c r="N682" i="20"/>
  <c r="M682" i="20"/>
  <c r="L682" i="20"/>
  <c r="K682" i="20"/>
  <c r="J682" i="20"/>
  <c r="AR681" i="20"/>
  <c r="AQ681" i="20"/>
  <c r="AP681" i="20"/>
  <c r="AO681" i="20"/>
  <c r="AN681" i="20"/>
  <c r="AM681" i="20"/>
  <c r="AL681" i="20"/>
  <c r="AK681" i="20"/>
  <c r="AH681" i="20"/>
  <c r="AG681" i="20"/>
  <c r="AF681" i="20"/>
  <c r="AE681" i="20"/>
  <c r="AD681" i="20"/>
  <c r="AC681" i="20"/>
  <c r="AB681" i="20"/>
  <c r="AA681" i="20"/>
  <c r="Z681" i="20"/>
  <c r="Y681" i="20"/>
  <c r="X681" i="20"/>
  <c r="W681" i="20"/>
  <c r="V681" i="20"/>
  <c r="U681" i="20"/>
  <c r="T681" i="20"/>
  <c r="S681" i="20"/>
  <c r="R681" i="20"/>
  <c r="Q681" i="20"/>
  <c r="P681" i="20"/>
  <c r="O681" i="20"/>
  <c r="N681" i="20"/>
  <c r="M681" i="20"/>
  <c r="L681" i="20"/>
  <c r="K681" i="20"/>
  <c r="J681" i="20"/>
  <c r="AR680" i="20"/>
  <c r="AQ680" i="20"/>
  <c r="AP680" i="20"/>
  <c r="AO680" i="20"/>
  <c r="AN680" i="20"/>
  <c r="AM680" i="20"/>
  <c r="AL680" i="20"/>
  <c r="AK680" i="20"/>
  <c r="AH680" i="20"/>
  <c r="AG680" i="20"/>
  <c r="AF680" i="20"/>
  <c r="AE680" i="20"/>
  <c r="AD680" i="20"/>
  <c r="AC680" i="20"/>
  <c r="AB680" i="20"/>
  <c r="AA680" i="20"/>
  <c r="Z680" i="20"/>
  <c r="Y680" i="20"/>
  <c r="X680" i="20"/>
  <c r="W680" i="20"/>
  <c r="V680" i="20"/>
  <c r="U680" i="20"/>
  <c r="T680" i="20"/>
  <c r="S680" i="20"/>
  <c r="R680" i="20"/>
  <c r="Q680" i="20"/>
  <c r="P680" i="20"/>
  <c r="O680" i="20"/>
  <c r="N680" i="20"/>
  <c r="M680" i="20"/>
  <c r="L680" i="20"/>
  <c r="K680" i="20"/>
  <c r="J680" i="20"/>
  <c r="AR679" i="20"/>
  <c r="AQ679" i="20"/>
  <c r="AP679" i="20"/>
  <c r="AO679" i="20"/>
  <c r="AN679" i="20"/>
  <c r="AM679" i="20"/>
  <c r="AL679" i="20"/>
  <c r="AK679" i="20"/>
  <c r="AH679" i="20"/>
  <c r="AG679" i="20"/>
  <c r="AF679" i="20"/>
  <c r="AE679" i="20"/>
  <c r="AD679" i="20"/>
  <c r="AC679" i="20"/>
  <c r="AB679" i="20"/>
  <c r="AA679" i="20"/>
  <c r="Z679" i="20"/>
  <c r="Y679" i="20"/>
  <c r="X679" i="20"/>
  <c r="W679" i="20"/>
  <c r="V679" i="20"/>
  <c r="U679" i="20"/>
  <c r="T679" i="20"/>
  <c r="S679" i="20"/>
  <c r="R679" i="20"/>
  <c r="Q679" i="20"/>
  <c r="P679" i="20"/>
  <c r="O679" i="20"/>
  <c r="N679" i="20"/>
  <c r="M679" i="20"/>
  <c r="L679" i="20"/>
  <c r="K679" i="20"/>
  <c r="J679" i="20"/>
  <c r="AR678" i="20"/>
  <c r="AQ678" i="20"/>
  <c r="AP678" i="20"/>
  <c r="AO678" i="20"/>
  <c r="AN678" i="20"/>
  <c r="AM678" i="20"/>
  <c r="AL678" i="20"/>
  <c r="AK678" i="20"/>
  <c r="AH678" i="20"/>
  <c r="AG678" i="20"/>
  <c r="AF678" i="20"/>
  <c r="AE678" i="20"/>
  <c r="AD678" i="20"/>
  <c r="AC678" i="20"/>
  <c r="AB678" i="20"/>
  <c r="AA678" i="20"/>
  <c r="Z678" i="20"/>
  <c r="Y678" i="20"/>
  <c r="X678" i="20"/>
  <c r="W678" i="20"/>
  <c r="V678" i="20"/>
  <c r="U678" i="20"/>
  <c r="T678" i="20"/>
  <c r="S678" i="20"/>
  <c r="R678" i="20"/>
  <c r="Q678" i="20"/>
  <c r="P678" i="20"/>
  <c r="O678" i="20"/>
  <c r="N678" i="20"/>
  <c r="M678" i="20"/>
  <c r="L678" i="20"/>
  <c r="K678" i="20"/>
  <c r="J678" i="20"/>
  <c r="AR677" i="20"/>
  <c r="AQ677" i="20"/>
  <c r="AP677" i="20"/>
  <c r="AO677" i="20"/>
  <c r="AN677" i="20"/>
  <c r="AM677" i="20"/>
  <c r="AL677" i="20"/>
  <c r="AK677" i="20"/>
  <c r="AH677" i="20"/>
  <c r="AG677" i="20"/>
  <c r="AF677" i="20"/>
  <c r="AE677" i="20"/>
  <c r="AD677" i="20"/>
  <c r="AC677" i="20"/>
  <c r="AB677" i="20"/>
  <c r="AA677" i="20"/>
  <c r="Z677" i="20"/>
  <c r="Y677" i="20"/>
  <c r="X677" i="20"/>
  <c r="W677" i="20"/>
  <c r="V677" i="20"/>
  <c r="U677" i="20"/>
  <c r="T677" i="20"/>
  <c r="S677" i="20"/>
  <c r="R677" i="20"/>
  <c r="Q677" i="20"/>
  <c r="P677" i="20"/>
  <c r="O677" i="20"/>
  <c r="N677" i="20"/>
  <c r="M677" i="20"/>
  <c r="L677" i="20"/>
  <c r="K677" i="20"/>
  <c r="J677" i="20"/>
  <c r="AR676" i="20"/>
  <c r="AQ676" i="20"/>
  <c r="AP676" i="20"/>
  <c r="AO676" i="20"/>
  <c r="AN676" i="20"/>
  <c r="AM676" i="20"/>
  <c r="AL676" i="20"/>
  <c r="AK676" i="20"/>
  <c r="AH676" i="20"/>
  <c r="AG676" i="20"/>
  <c r="AF676" i="20"/>
  <c r="AE676" i="20"/>
  <c r="AD676" i="20"/>
  <c r="AC676" i="20"/>
  <c r="AB676" i="20"/>
  <c r="AA676" i="20"/>
  <c r="Z676" i="20"/>
  <c r="Y676" i="20"/>
  <c r="X676" i="20"/>
  <c r="W676" i="20"/>
  <c r="V676" i="20"/>
  <c r="U676" i="20"/>
  <c r="T676" i="20"/>
  <c r="S676" i="20"/>
  <c r="R676" i="20"/>
  <c r="Q676" i="20"/>
  <c r="P676" i="20"/>
  <c r="O676" i="20"/>
  <c r="N676" i="20"/>
  <c r="M676" i="20"/>
  <c r="L676" i="20"/>
  <c r="K676" i="20"/>
  <c r="J676" i="20"/>
  <c r="AR675" i="20"/>
  <c r="AQ675" i="20"/>
  <c r="AP675" i="20"/>
  <c r="AO675" i="20"/>
  <c r="AN675" i="20"/>
  <c r="AM675" i="20"/>
  <c r="AL675" i="20"/>
  <c r="AK675" i="20"/>
  <c r="AH675" i="20"/>
  <c r="AG675" i="20"/>
  <c r="AF675" i="20"/>
  <c r="AE675" i="20"/>
  <c r="AD675" i="20"/>
  <c r="AC675" i="20"/>
  <c r="AB675" i="20"/>
  <c r="AA675" i="20"/>
  <c r="Z675" i="20"/>
  <c r="Y675" i="20"/>
  <c r="X675" i="20"/>
  <c r="W675" i="20"/>
  <c r="V675" i="20"/>
  <c r="U675" i="20"/>
  <c r="T675" i="20"/>
  <c r="S675" i="20"/>
  <c r="R675" i="20"/>
  <c r="Q675" i="20"/>
  <c r="P675" i="20"/>
  <c r="O675" i="20"/>
  <c r="N675" i="20"/>
  <c r="M675" i="20"/>
  <c r="L675" i="20"/>
  <c r="K675" i="20"/>
  <c r="J675" i="20"/>
  <c r="AR674" i="20"/>
  <c r="AQ674" i="20"/>
  <c r="AP674" i="20"/>
  <c r="AO674" i="20"/>
  <c r="AN674" i="20"/>
  <c r="AM674" i="20"/>
  <c r="AL674" i="20"/>
  <c r="AK674" i="20"/>
  <c r="AH674" i="20"/>
  <c r="AG674" i="20"/>
  <c r="AF674" i="20"/>
  <c r="AE674" i="20"/>
  <c r="AD674" i="20"/>
  <c r="AC674" i="20"/>
  <c r="AB674" i="20"/>
  <c r="AA674" i="20"/>
  <c r="Z674" i="20"/>
  <c r="Y674" i="20"/>
  <c r="X674" i="20"/>
  <c r="W674" i="20"/>
  <c r="V674" i="20"/>
  <c r="U674" i="20"/>
  <c r="T674" i="20"/>
  <c r="S674" i="20"/>
  <c r="R674" i="20"/>
  <c r="Q674" i="20"/>
  <c r="P674" i="20"/>
  <c r="O674" i="20"/>
  <c r="N674" i="20"/>
  <c r="M674" i="20"/>
  <c r="L674" i="20"/>
  <c r="K674" i="20"/>
  <c r="J674" i="20"/>
  <c r="AR673" i="20"/>
  <c r="AQ673" i="20"/>
  <c r="AP673" i="20"/>
  <c r="AO673" i="20"/>
  <c r="AN673" i="20"/>
  <c r="AM673" i="20"/>
  <c r="AL673" i="20"/>
  <c r="AK673" i="20"/>
  <c r="AH673" i="20"/>
  <c r="AG673" i="20"/>
  <c r="AF673" i="20"/>
  <c r="AE673" i="20"/>
  <c r="AD673" i="20"/>
  <c r="AC673" i="20"/>
  <c r="AB673" i="20"/>
  <c r="AA673" i="20"/>
  <c r="Z673" i="20"/>
  <c r="Y673" i="20"/>
  <c r="X673" i="20"/>
  <c r="W673" i="20"/>
  <c r="V673" i="20"/>
  <c r="U673" i="20"/>
  <c r="T673" i="20"/>
  <c r="S673" i="20"/>
  <c r="R673" i="20"/>
  <c r="Q673" i="20"/>
  <c r="P673" i="20"/>
  <c r="O673" i="20"/>
  <c r="N673" i="20"/>
  <c r="M673" i="20"/>
  <c r="L673" i="20"/>
  <c r="K673" i="20"/>
  <c r="J673" i="20"/>
  <c r="AR672" i="20"/>
  <c r="AQ672" i="20"/>
  <c r="AP672" i="20"/>
  <c r="AO672" i="20"/>
  <c r="AN672" i="20"/>
  <c r="AM672" i="20"/>
  <c r="AL672" i="20"/>
  <c r="AK672" i="20"/>
  <c r="AH672" i="20"/>
  <c r="AG672" i="20"/>
  <c r="AF672" i="20"/>
  <c r="AE672" i="20"/>
  <c r="AD672" i="20"/>
  <c r="AC672" i="20"/>
  <c r="AB672" i="20"/>
  <c r="AA672" i="20"/>
  <c r="Z672" i="20"/>
  <c r="Y672" i="20"/>
  <c r="X672" i="20"/>
  <c r="W672" i="20"/>
  <c r="V672" i="20"/>
  <c r="U672" i="20"/>
  <c r="T672" i="20"/>
  <c r="S672" i="20"/>
  <c r="R672" i="20"/>
  <c r="Q672" i="20"/>
  <c r="P672" i="20"/>
  <c r="O672" i="20"/>
  <c r="N672" i="20"/>
  <c r="M672" i="20"/>
  <c r="L672" i="20"/>
  <c r="K672" i="20"/>
  <c r="J672" i="20"/>
  <c r="AR671" i="20"/>
  <c r="AQ671" i="20"/>
  <c r="AP671" i="20"/>
  <c r="AO671" i="20"/>
  <c r="AN671" i="20"/>
  <c r="AM671" i="20"/>
  <c r="AL671" i="20"/>
  <c r="AK671" i="20"/>
  <c r="AH671" i="20"/>
  <c r="AG671" i="20"/>
  <c r="AF671" i="20"/>
  <c r="AE671" i="20"/>
  <c r="AD671" i="20"/>
  <c r="AC671" i="20"/>
  <c r="AB671" i="20"/>
  <c r="AA671" i="20"/>
  <c r="Z671" i="20"/>
  <c r="Y671" i="20"/>
  <c r="X671" i="20"/>
  <c r="W671" i="20"/>
  <c r="V671" i="20"/>
  <c r="U671" i="20"/>
  <c r="T671" i="20"/>
  <c r="S671" i="20"/>
  <c r="R671" i="20"/>
  <c r="Q671" i="20"/>
  <c r="P671" i="20"/>
  <c r="O671" i="20"/>
  <c r="N671" i="20"/>
  <c r="M671" i="20"/>
  <c r="L671" i="20"/>
  <c r="K671" i="20"/>
  <c r="J671" i="20"/>
  <c r="AR670" i="20"/>
  <c r="AQ670" i="20"/>
  <c r="AP670" i="20"/>
  <c r="AO670" i="20"/>
  <c r="AN670" i="20"/>
  <c r="AM670" i="20"/>
  <c r="AL670" i="20"/>
  <c r="AK670" i="20"/>
  <c r="AH670" i="20"/>
  <c r="AG670" i="20"/>
  <c r="AF670" i="20"/>
  <c r="AE670" i="20"/>
  <c r="AD670" i="20"/>
  <c r="AC670" i="20"/>
  <c r="AB670" i="20"/>
  <c r="AA670" i="20"/>
  <c r="Z670" i="20"/>
  <c r="Y670" i="20"/>
  <c r="X670" i="20"/>
  <c r="W670" i="20"/>
  <c r="V670" i="20"/>
  <c r="U670" i="20"/>
  <c r="T670" i="20"/>
  <c r="S670" i="20"/>
  <c r="R670" i="20"/>
  <c r="Q670" i="20"/>
  <c r="P670" i="20"/>
  <c r="O670" i="20"/>
  <c r="N670" i="20"/>
  <c r="M670" i="20"/>
  <c r="L670" i="20"/>
  <c r="K670" i="20"/>
  <c r="J670" i="20"/>
  <c r="AR669" i="20"/>
  <c r="AQ669" i="20"/>
  <c r="AP669" i="20"/>
  <c r="AO669" i="20"/>
  <c r="AN669" i="20"/>
  <c r="AM669" i="20"/>
  <c r="AL669" i="20"/>
  <c r="AK669" i="20"/>
  <c r="AH669" i="20"/>
  <c r="AG669" i="20"/>
  <c r="AF669" i="20"/>
  <c r="AE669" i="20"/>
  <c r="AD669" i="20"/>
  <c r="AC669" i="20"/>
  <c r="AB669" i="20"/>
  <c r="AA669" i="20"/>
  <c r="Z669" i="20"/>
  <c r="Y669" i="20"/>
  <c r="X669" i="20"/>
  <c r="W669" i="20"/>
  <c r="V669" i="20"/>
  <c r="U669" i="20"/>
  <c r="T669" i="20"/>
  <c r="S669" i="20"/>
  <c r="R669" i="20"/>
  <c r="Q669" i="20"/>
  <c r="P669" i="20"/>
  <c r="O669" i="20"/>
  <c r="N669" i="20"/>
  <c r="M669" i="20"/>
  <c r="L669" i="20"/>
  <c r="K669" i="20"/>
  <c r="J669" i="20"/>
  <c r="AR668" i="20"/>
  <c r="AQ668" i="20"/>
  <c r="AP668" i="20"/>
  <c r="AO668" i="20"/>
  <c r="AN668" i="20"/>
  <c r="AM668" i="20"/>
  <c r="AL668" i="20"/>
  <c r="AK668" i="20"/>
  <c r="AH668" i="20"/>
  <c r="AG668" i="20"/>
  <c r="AF668" i="20"/>
  <c r="AE668" i="20"/>
  <c r="AD668" i="20"/>
  <c r="AC668" i="20"/>
  <c r="AB668" i="20"/>
  <c r="AA668" i="20"/>
  <c r="Z668" i="20"/>
  <c r="Y668" i="20"/>
  <c r="X668" i="20"/>
  <c r="W668" i="20"/>
  <c r="V668" i="20"/>
  <c r="U668" i="20"/>
  <c r="T668" i="20"/>
  <c r="S668" i="20"/>
  <c r="R668" i="20"/>
  <c r="Q668" i="20"/>
  <c r="P668" i="20"/>
  <c r="O668" i="20"/>
  <c r="N668" i="20"/>
  <c r="M668" i="20"/>
  <c r="L668" i="20"/>
  <c r="K668" i="20"/>
  <c r="J668" i="20"/>
  <c r="AR667" i="20"/>
  <c r="AQ667" i="20"/>
  <c r="AP667" i="20"/>
  <c r="AO667" i="20"/>
  <c r="AN667" i="20"/>
  <c r="AM667" i="20"/>
  <c r="AL667" i="20"/>
  <c r="AK667" i="20"/>
  <c r="AH667" i="20"/>
  <c r="AG667" i="20"/>
  <c r="AF667" i="20"/>
  <c r="AE667" i="20"/>
  <c r="AD667" i="20"/>
  <c r="AC667" i="20"/>
  <c r="AB667" i="20"/>
  <c r="AA667" i="20"/>
  <c r="Z667" i="20"/>
  <c r="Y667" i="20"/>
  <c r="X667" i="20"/>
  <c r="W667" i="20"/>
  <c r="V667" i="20"/>
  <c r="U667" i="20"/>
  <c r="T667" i="20"/>
  <c r="S667" i="20"/>
  <c r="R667" i="20"/>
  <c r="Q667" i="20"/>
  <c r="P667" i="20"/>
  <c r="O667" i="20"/>
  <c r="N667" i="20"/>
  <c r="M667" i="20"/>
  <c r="L667" i="20"/>
  <c r="K667" i="20"/>
  <c r="J667" i="20"/>
  <c r="AR666" i="20"/>
  <c r="AQ666" i="20"/>
  <c r="AP666" i="20"/>
  <c r="AO666" i="20"/>
  <c r="AN666" i="20"/>
  <c r="AM666" i="20"/>
  <c r="AL666" i="20"/>
  <c r="AK666" i="20"/>
  <c r="AH666" i="20"/>
  <c r="AG666" i="20"/>
  <c r="AF666" i="20"/>
  <c r="AE666" i="20"/>
  <c r="AD666" i="20"/>
  <c r="AC666" i="20"/>
  <c r="AB666" i="20"/>
  <c r="AA666" i="20"/>
  <c r="Z666" i="20"/>
  <c r="Y666" i="20"/>
  <c r="X666" i="20"/>
  <c r="W666" i="20"/>
  <c r="V666" i="20"/>
  <c r="U666" i="20"/>
  <c r="T666" i="20"/>
  <c r="S666" i="20"/>
  <c r="R666" i="20"/>
  <c r="Q666" i="20"/>
  <c r="P666" i="20"/>
  <c r="O666" i="20"/>
  <c r="N666" i="20"/>
  <c r="M666" i="20"/>
  <c r="L666" i="20"/>
  <c r="K666" i="20"/>
  <c r="J666" i="20"/>
  <c r="AR665" i="20"/>
  <c r="AQ665" i="20"/>
  <c r="AP665" i="20"/>
  <c r="AO665" i="20"/>
  <c r="AN665" i="20"/>
  <c r="AM665" i="20"/>
  <c r="AL665" i="20"/>
  <c r="AK665" i="20"/>
  <c r="AH665" i="20"/>
  <c r="AG665" i="20"/>
  <c r="AF665" i="20"/>
  <c r="AE665" i="20"/>
  <c r="AD665" i="20"/>
  <c r="AC665" i="20"/>
  <c r="AB665" i="20"/>
  <c r="AA665" i="20"/>
  <c r="Z665" i="20"/>
  <c r="Y665" i="20"/>
  <c r="X665" i="20"/>
  <c r="W665" i="20"/>
  <c r="V665" i="20"/>
  <c r="U665" i="20"/>
  <c r="T665" i="20"/>
  <c r="S665" i="20"/>
  <c r="R665" i="20"/>
  <c r="Q665" i="20"/>
  <c r="P665" i="20"/>
  <c r="O665" i="20"/>
  <c r="N665" i="20"/>
  <c r="M665" i="20"/>
  <c r="L665" i="20"/>
  <c r="K665" i="20"/>
  <c r="J665" i="20"/>
  <c r="AR664" i="20"/>
  <c r="AQ664" i="20"/>
  <c r="AP664" i="20"/>
  <c r="AO664" i="20"/>
  <c r="AN664" i="20"/>
  <c r="AM664" i="20"/>
  <c r="AL664" i="20"/>
  <c r="AK664" i="20"/>
  <c r="AH664" i="20"/>
  <c r="AG664" i="20"/>
  <c r="AF664" i="20"/>
  <c r="AE664" i="20"/>
  <c r="AD664" i="20"/>
  <c r="AC664" i="20"/>
  <c r="AB664" i="20"/>
  <c r="AA664" i="20"/>
  <c r="Z664" i="20"/>
  <c r="Y664" i="20"/>
  <c r="X664" i="20"/>
  <c r="W664" i="20"/>
  <c r="V664" i="20"/>
  <c r="U664" i="20"/>
  <c r="T664" i="20"/>
  <c r="S664" i="20"/>
  <c r="R664" i="20"/>
  <c r="Q664" i="20"/>
  <c r="P664" i="20"/>
  <c r="O664" i="20"/>
  <c r="N664" i="20"/>
  <c r="M664" i="20"/>
  <c r="L664" i="20"/>
  <c r="K664" i="20"/>
  <c r="J664" i="20"/>
  <c r="AR663" i="20"/>
  <c r="AQ663" i="20"/>
  <c r="AP663" i="20"/>
  <c r="AO663" i="20"/>
  <c r="AN663" i="20"/>
  <c r="AM663" i="20"/>
  <c r="AL663" i="20"/>
  <c r="AK663" i="20"/>
  <c r="AH663" i="20"/>
  <c r="AG663" i="20"/>
  <c r="AF663" i="20"/>
  <c r="AE663" i="20"/>
  <c r="AD663" i="20"/>
  <c r="AC663" i="20"/>
  <c r="AB663" i="20"/>
  <c r="AA663" i="20"/>
  <c r="Z663" i="20"/>
  <c r="Y663" i="20"/>
  <c r="X663" i="20"/>
  <c r="W663" i="20"/>
  <c r="V663" i="20"/>
  <c r="U663" i="20"/>
  <c r="T663" i="20"/>
  <c r="S663" i="20"/>
  <c r="R663" i="20"/>
  <c r="Q663" i="20"/>
  <c r="P663" i="20"/>
  <c r="O663" i="20"/>
  <c r="N663" i="20"/>
  <c r="M663" i="20"/>
  <c r="L663" i="20"/>
  <c r="K663" i="20"/>
  <c r="J663" i="20"/>
  <c r="AR662" i="20"/>
  <c r="AQ662" i="20"/>
  <c r="AP662" i="20"/>
  <c r="AO662" i="20"/>
  <c r="AN662" i="20"/>
  <c r="AM662" i="20"/>
  <c r="AL662" i="20"/>
  <c r="AK662" i="20"/>
  <c r="AH662" i="20"/>
  <c r="AG662" i="20"/>
  <c r="AF662" i="20"/>
  <c r="AE662" i="20"/>
  <c r="AD662" i="20"/>
  <c r="AC662" i="20"/>
  <c r="AB662" i="20"/>
  <c r="AA662" i="20"/>
  <c r="Z662" i="20"/>
  <c r="Y662" i="20"/>
  <c r="X662" i="20"/>
  <c r="W662" i="20"/>
  <c r="V662" i="20"/>
  <c r="U662" i="20"/>
  <c r="T662" i="20"/>
  <c r="S662" i="20"/>
  <c r="R662" i="20"/>
  <c r="Q662" i="20"/>
  <c r="P662" i="20"/>
  <c r="O662" i="20"/>
  <c r="N662" i="20"/>
  <c r="M662" i="20"/>
  <c r="L662" i="20"/>
  <c r="K662" i="20"/>
  <c r="J662" i="20"/>
  <c r="AR661" i="20"/>
  <c r="AQ661" i="20"/>
  <c r="AP661" i="20"/>
  <c r="AO661" i="20"/>
  <c r="AN661" i="20"/>
  <c r="AM661" i="20"/>
  <c r="AL661" i="20"/>
  <c r="AK661" i="20"/>
  <c r="AH661" i="20"/>
  <c r="AG661" i="20"/>
  <c r="AF661" i="20"/>
  <c r="AE661" i="20"/>
  <c r="AD661" i="20"/>
  <c r="AC661" i="20"/>
  <c r="AB661" i="20"/>
  <c r="AA661" i="20"/>
  <c r="Z661" i="20"/>
  <c r="Y661" i="20"/>
  <c r="X661" i="20"/>
  <c r="W661" i="20"/>
  <c r="V661" i="20"/>
  <c r="U661" i="20"/>
  <c r="T661" i="20"/>
  <c r="S661" i="20"/>
  <c r="R661" i="20"/>
  <c r="Q661" i="20"/>
  <c r="P661" i="20"/>
  <c r="O661" i="20"/>
  <c r="N661" i="20"/>
  <c r="M661" i="20"/>
  <c r="L661" i="20"/>
  <c r="K661" i="20"/>
  <c r="J661" i="20"/>
  <c r="AR660" i="20"/>
  <c r="AQ660" i="20"/>
  <c r="AP660" i="20"/>
  <c r="AO660" i="20"/>
  <c r="AN660" i="20"/>
  <c r="AM660" i="20"/>
  <c r="AL660" i="20"/>
  <c r="AK660" i="20"/>
  <c r="AH660" i="20"/>
  <c r="AG660" i="20"/>
  <c r="AF660" i="20"/>
  <c r="AE660" i="20"/>
  <c r="AD660" i="20"/>
  <c r="AC660" i="20"/>
  <c r="AB660" i="20"/>
  <c r="AA660" i="20"/>
  <c r="Z660" i="20"/>
  <c r="Y660" i="20"/>
  <c r="X660" i="20"/>
  <c r="W660" i="20"/>
  <c r="V660" i="20"/>
  <c r="U660" i="20"/>
  <c r="T660" i="20"/>
  <c r="S660" i="20"/>
  <c r="R660" i="20"/>
  <c r="Q660" i="20"/>
  <c r="P660" i="20"/>
  <c r="O660" i="20"/>
  <c r="N660" i="20"/>
  <c r="M660" i="20"/>
  <c r="L660" i="20"/>
  <c r="K660" i="20"/>
  <c r="J660" i="20"/>
  <c r="AR659" i="20"/>
  <c r="AQ659" i="20"/>
  <c r="AP659" i="20"/>
  <c r="AO659" i="20"/>
  <c r="AN659" i="20"/>
  <c r="AM659" i="20"/>
  <c r="AL659" i="20"/>
  <c r="AK659" i="20"/>
  <c r="AH659" i="20"/>
  <c r="AG659" i="20"/>
  <c r="AF659" i="20"/>
  <c r="AE659" i="20"/>
  <c r="AD659" i="20"/>
  <c r="AC659" i="20"/>
  <c r="AB659" i="20"/>
  <c r="AA659" i="20"/>
  <c r="Z659" i="20"/>
  <c r="Y659" i="20"/>
  <c r="X659" i="20"/>
  <c r="W659" i="20"/>
  <c r="V659" i="20"/>
  <c r="U659" i="20"/>
  <c r="T659" i="20"/>
  <c r="S659" i="20"/>
  <c r="R659" i="20"/>
  <c r="Q659" i="20"/>
  <c r="P659" i="20"/>
  <c r="O659" i="20"/>
  <c r="N659" i="20"/>
  <c r="M659" i="20"/>
  <c r="L659" i="20"/>
  <c r="K659" i="20"/>
  <c r="J659" i="20"/>
  <c r="AR658" i="20"/>
  <c r="AQ658" i="20"/>
  <c r="AP658" i="20"/>
  <c r="AO658" i="20"/>
  <c r="AN658" i="20"/>
  <c r="AM658" i="20"/>
  <c r="AL658" i="20"/>
  <c r="AK658" i="20"/>
  <c r="AH658" i="20"/>
  <c r="AG658" i="20"/>
  <c r="AF658" i="20"/>
  <c r="AE658" i="20"/>
  <c r="AD658" i="20"/>
  <c r="AC658" i="20"/>
  <c r="AB658" i="20"/>
  <c r="AA658" i="20"/>
  <c r="Z658" i="20"/>
  <c r="Y658" i="20"/>
  <c r="X658" i="20"/>
  <c r="W658" i="20"/>
  <c r="V658" i="20"/>
  <c r="U658" i="20"/>
  <c r="T658" i="20"/>
  <c r="S658" i="20"/>
  <c r="R658" i="20"/>
  <c r="Q658" i="20"/>
  <c r="P658" i="20"/>
  <c r="O658" i="20"/>
  <c r="N658" i="20"/>
  <c r="M658" i="20"/>
  <c r="L658" i="20"/>
  <c r="K658" i="20"/>
  <c r="J658" i="20"/>
  <c r="AR657" i="20"/>
  <c r="AQ657" i="20"/>
  <c r="AP657" i="20"/>
  <c r="AO657" i="20"/>
  <c r="AN657" i="20"/>
  <c r="AM657" i="20"/>
  <c r="AL657" i="20"/>
  <c r="AK657" i="20"/>
  <c r="AH657" i="20"/>
  <c r="AG657" i="20"/>
  <c r="AF657" i="20"/>
  <c r="AE657" i="20"/>
  <c r="AD657" i="20"/>
  <c r="AC657" i="20"/>
  <c r="AB657" i="20"/>
  <c r="AA657" i="20"/>
  <c r="Z657" i="20"/>
  <c r="Y657" i="20"/>
  <c r="X657" i="20"/>
  <c r="W657" i="20"/>
  <c r="V657" i="20"/>
  <c r="U657" i="20"/>
  <c r="T657" i="20"/>
  <c r="S657" i="20"/>
  <c r="R657" i="20"/>
  <c r="Q657" i="20"/>
  <c r="P657" i="20"/>
  <c r="O657" i="20"/>
  <c r="N657" i="20"/>
  <c r="M657" i="20"/>
  <c r="L657" i="20"/>
  <c r="K657" i="20"/>
  <c r="J657" i="20"/>
  <c r="AR656" i="20"/>
  <c r="AQ656" i="20"/>
  <c r="AP656" i="20"/>
  <c r="AO656" i="20"/>
  <c r="AN656" i="20"/>
  <c r="AM656" i="20"/>
  <c r="AL656" i="20"/>
  <c r="AK656" i="20"/>
  <c r="AH656" i="20"/>
  <c r="AG656" i="20"/>
  <c r="AF656" i="20"/>
  <c r="AE656" i="20"/>
  <c r="AD656" i="20"/>
  <c r="AC656" i="20"/>
  <c r="AB656" i="20"/>
  <c r="AA656" i="20"/>
  <c r="Z656" i="20"/>
  <c r="Y656" i="20"/>
  <c r="X656" i="20"/>
  <c r="W656" i="20"/>
  <c r="V656" i="20"/>
  <c r="U656" i="20"/>
  <c r="T656" i="20"/>
  <c r="S656" i="20"/>
  <c r="R656" i="20"/>
  <c r="Q656" i="20"/>
  <c r="P656" i="20"/>
  <c r="O656" i="20"/>
  <c r="N656" i="20"/>
  <c r="M656" i="20"/>
  <c r="L656" i="20"/>
  <c r="K656" i="20"/>
  <c r="J656" i="20"/>
  <c r="AR655" i="20"/>
  <c r="AQ655" i="20"/>
  <c r="AP655" i="20"/>
  <c r="AO655" i="20"/>
  <c r="AN655" i="20"/>
  <c r="AM655" i="20"/>
  <c r="AL655" i="20"/>
  <c r="AK655" i="20"/>
  <c r="AH655" i="20"/>
  <c r="AG655" i="20"/>
  <c r="AF655" i="20"/>
  <c r="AE655" i="20"/>
  <c r="AD655" i="20"/>
  <c r="AC655" i="20"/>
  <c r="AB655" i="20"/>
  <c r="AA655" i="20"/>
  <c r="Z655" i="20"/>
  <c r="Y655" i="20"/>
  <c r="X655" i="20"/>
  <c r="W655" i="20"/>
  <c r="V655" i="20"/>
  <c r="U655" i="20"/>
  <c r="T655" i="20"/>
  <c r="S655" i="20"/>
  <c r="R655" i="20"/>
  <c r="Q655" i="20"/>
  <c r="P655" i="20"/>
  <c r="O655" i="20"/>
  <c r="N655" i="20"/>
  <c r="M655" i="20"/>
  <c r="L655" i="20"/>
  <c r="K655" i="20"/>
  <c r="J655" i="20"/>
  <c r="AR654" i="20"/>
  <c r="AQ654" i="20"/>
  <c r="AP654" i="20"/>
  <c r="AO654" i="20"/>
  <c r="AN654" i="20"/>
  <c r="AM654" i="20"/>
  <c r="AL654" i="20"/>
  <c r="AK654" i="20"/>
  <c r="AH654" i="20"/>
  <c r="AG654" i="20"/>
  <c r="AF654" i="20"/>
  <c r="AE654" i="20"/>
  <c r="AD654" i="20"/>
  <c r="AC654" i="20"/>
  <c r="AB654" i="20"/>
  <c r="AA654" i="20"/>
  <c r="Z654" i="20"/>
  <c r="Y654" i="20"/>
  <c r="X654" i="20"/>
  <c r="W654" i="20"/>
  <c r="V654" i="20"/>
  <c r="U654" i="20"/>
  <c r="T654" i="20"/>
  <c r="S654" i="20"/>
  <c r="R654" i="20"/>
  <c r="Q654" i="20"/>
  <c r="P654" i="20"/>
  <c r="O654" i="20"/>
  <c r="N654" i="20"/>
  <c r="M654" i="20"/>
  <c r="L654" i="20"/>
  <c r="K654" i="20"/>
  <c r="J654" i="20"/>
  <c r="AR653" i="20"/>
  <c r="AQ653" i="20"/>
  <c r="AP653" i="20"/>
  <c r="AO653" i="20"/>
  <c r="AN653" i="20"/>
  <c r="AM653" i="20"/>
  <c r="AL653" i="20"/>
  <c r="AK653" i="20"/>
  <c r="AH653" i="20"/>
  <c r="AG653" i="20"/>
  <c r="AF653" i="20"/>
  <c r="AE653" i="20"/>
  <c r="AD653" i="20"/>
  <c r="AC653" i="20"/>
  <c r="AB653" i="20"/>
  <c r="AA653" i="20"/>
  <c r="Z653" i="20"/>
  <c r="Y653" i="20"/>
  <c r="X653" i="20"/>
  <c r="W653" i="20"/>
  <c r="V653" i="20"/>
  <c r="U653" i="20"/>
  <c r="T653" i="20"/>
  <c r="S653" i="20"/>
  <c r="R653" i="20"/>
  <c r="Q653" i="20"/>
  <c r="P653" i="20"/>
  <c r="O653" i="20"/>
  <c r="N653" i="20"/>
  <c r="M653" i="20"/>
  <c r="L653" i="20"/>
  <c r="K653" i="20"/>
  <c r="J653" i="20"/>
  <c r="AR652" i="20"/>
  <c r="AQ652" i="20"/>
  <c r="AP652" i="20"/>
  <c r="AO652" i="20"/>
  <c r="AN652" i="20"/>
  <c r="AM652" i="20"/>
  <c r="AL652" i="20"/>
  <c r="AK652" i="20"/>
  <c r="AH652" i="20"/>
  <c r="AG652" i="20"/>
  <c r="AF652" i="20"/>
  <c r="AE652" i="20"/>
  <c r="AD652" i="20"/>
  <c r="AC652" i="20"/>
  <c r="AB652" i="20"/>
  <c r="AA652" i="20"/>
  <c r="Z652" i="20"/>
  <c r="Y652" i="20"/>
  <c r="X652" i="20"/>
  <c r="W652" i="20"/>
  <c r="V652" i="20"/>
  <c r="U652" i="20"/>
  <c r="T652" i="20"/>
  <c r="S652" i="20"/>
  <c r="R652" i="20"/>
  <c r="Q652" i="20"/>
  <c r="P652" i="20"/>
  <c r="O652" i="20"/>
  <c r="N652" i="20"/>
  <c r="M652" i="20"/>
  <c r="L652" i="20"/>
  <c r="K652" i="20"/>
  <c r="J652" i="20"/>
  <c r="AR651" i="20"/>
  <c r="AQ651" i="20"/>
  <c r="AP651" i="20"/>
  <c r="AO651" i="20"/>
  <c r="AN651" i="20"/>
  <c r="AM651" i="20"/>
  <c r="AL651" i="20"/>
  <c r="AK651" i="20"/>
  <c r="AH651" i="20"/>
  <c r="AG651" i="20"/>
  <c r="AF651" i="20"/>
  <c r="AE651" i="20"/>
  <c r="AD651" i="20"/>
  <c r="AC651" i="20"/>
  <c r="AB651" i="20"/>
  <c r="AA651" i="20"/>
  <c r="Z651" i="20"/>
  <c r="Y651" i="20"/>
  <c r="X651" i="20"/>
  <c r="W651" i="20"/>
  <c r="V651" i="20"/>
  <c r="U651" i="20"/>
  <c r="T651" i="20"/>
  <c r="S651" i="20"/>
  <c r="R651" i="20"/>
  <c r="Q651" i="20"/>
  <c r="P651" i="20"/>
  <c r="O651" i="20"/>
  <c r="N651" i="20"/>
  <c r="M651" i="20"/>
  <c r="L651" i="20"/>
  <c r="K651" i="20"/>
  <c r="J651" i="20"/>
  <c r="AR650" i="20"/>
  <c r="AQ650" i="20"/>
  <c r="AP650" i="20"/>
  <c r="AO650" i="20"/>
  <c r="AN650" i="20"/>
  <c r="AM650" i="20"/>
  <c r="AL650" i="20"/>
  <c r="AK650" i="20"/>
  <c r="AH650" i="20"/>
  <c r="AG650" i="20"/>
  <c r="AF650" i="20"/>
  <c r="AE650" i="20"/>
  <c r="AD650" i="20"/>
  <c r="AC650" i="20"/>
  <c r="AB650" i="20"/>
  <c r="AA650" i="20"/>
  <c r="Z650" i="20"/>
  <c r="Y650" i="20"/>
  <c r="X650" i="20"/>
  <c r="W650" i="20"/>
  <c r="V650" i="20"/>
  <c r="U650" i="20"/>
  <c r="T650" i="20"/>
  <c r="S650" i="20"/>
  <c r="R650" i="20"/>
  <c r="Q650" i="20"/>
  <c r="P650" i="20"/>
  <c r="O650" i="20"/>
  <c r="N650" i="20"/>
  <c r="M650" i="20"/>
  <c r="L650" i="20"/>
  <c r="K650" i="20"/>
  <c r="J650" i="20"/>
  <c r="AR649" i="20"/>
  <c r="AQ649" i="20"/>
  <c r="AP649" i="20"/>
  <c r="AO649" i="20"/>
  <c r="AN649" i="20"/>
  <c r="AM649" i="20"/>
  <c r="AL649" i="20"/>
  <c r="AK649" i="20"/>
  <c r="AH649" i="20"/>
  <c r="AG649" i="20"/>
  <c r="AF649" i="20"/>
  <c r="AE649" i="20"/>
  <c r="AD649" i="20"/>
  <c r="AC649" i="20"/>
  <c r="AB649" i="20"/>
  <c r="AA649" i="20"/>
  <c r="Z649" i="20"/>
  <c r="Y649" i="20"/>
  <c r="X649" i="20"/>
  <c r="W649" i="20"/>
  <c r="V649" i="20"/>
  <c r="U649" i="20"/>
  <c r="T649" i="20"/>
  <c r="S649" i="20"/>
  <c r="R649" i="20"/>
  <c r="Q649" i="20"/>
  <c r="P649" i="20"/>
  <c r="O649" i="20"/>
  <c r="N649" i="20"/>
  <c r="M649" i="20"/>
  <c r="L649" i="20"/>
  <c r="K649" i="20"/>
  <c r="J649" i="20"/>
  <c r="AR648" i="20"/>
  <c r="AQ648" i="20"/>
  <c r="AP648" i="20"/>
  <c r="AO648" i="20"/>
  <c r="AN648" i="20"/>
  <c r="AM648" i="20"/>
  <c r="AL648" i="20"/>
  <c r="AK648" i="20"/>
  <c r="AH648" i="20"/>
  <c r="AG648" i="20"/>
  <c r="AF648" i="20"/>
  <c r="AE648" i="20"/>
  <c r="AD648" i="20"/>
  <c r="AC648" i="20"/>
  <c r="AB648" i="20"/>
  <c r="AA648" i="20"/>
  <c r="Z648" i="20"/>
  <c r="Y648" i="20"/>
  <c r="X648" i="20"/>
  <c r="W648" i="20"/>
  <c r="V648" i="20"/>
  <c r="U648" i="20"/>
  <c r="T648" i="20"/>
  <c r="S648" i="20"/>
  <c r="R648" i="20"/>
  <c r="Q648" i="20"/>
  <c r="P648" i="20"/>
  <c r="O648" i="20"/>
  <c r="N648" i="20"/>
  <c r="M648" i="20"/>
  <c r="L648" i="20"/>
  <c r="K648" i="20"/>
  <c r="J648" i="20"/>
  <c r="AR647" i="20"/>
  <c r="AQ647" i="20"/>
  <c r="AP647" i="20"/>
  <c r="AO647" i="20"/>
  <c r="AN647" i="20"/>
  <c r="AM647" i="20"/>
  <c r="AL647" i="20"/>
  <c r="AK647" i="20"/>
  <c r="AH647" i="20"/>
  <c r="AG647" i="20"/>
  <c r="AF647" i="20"/>
  <c r="AE647" i="20"/>
  <c r="AD647" i="20"/>
  <c r="AC647" i="20"/>
  <c r="AB647" i="20"/>
  <c r="AA647" i="20"/>
  <c r="Z647" i="20"/>
  <c r="Y647" i="20"/>
  <c r="X647" i="20"/>
  <c r="W647" i="20"/>
  <c r="V647" i="20"/>
  <c r="U647" i="20"/>
  <c r="T647" i="20"/>
  <c r="S647" i="20"/>
  <c r="R647" i="20"/>
  <c r="Q647" i="20"/>
  <c r="P647" i="20"/>
  <c r="O647" i="20"/>
  <c r="N647" i="20"/>
  <c r="M647" i="20"/>
  <c r="L647" i="20"/>
  <c r="K647" i="20"/>
  <c r="J647" i="20"/>
  <c r="AR646" i="20"/>
  <c r="AQ646" i="20"/>
  <c r="AP646" i="20"/>
  <c r="AO646" i="20"/>
  <c r="AN646" i="20"/>
  <c r="AM646" i="20"/>
  <c r="AL646" i="20"/>
  <c r="AK646" i="20"/>
  <c r="AH646" i="20"/>
  <c r="AG646" i="20"/>
  <c r="AF646" i="20"/>
  <c r="AE646" i="20"/>
  <c r="AD646" i="20"/>
  <c r="AC646" i="20"/>
  <c r="AB646" i="20"/>
  <c r="AA646" i="20"/>
  <c r="Z646" i="20"/>
  <c r="Y646" i="20"/>
  <c r="X646" i="20"/>
  <c r="W646" i="20"/>
  <c r="V646" i="20"/>
  <c r="U646" i="20"/>
  <c r="T646" i="20"/>
  <c r="S646" i="20"/>
  <c r="R646" i="20"/>
  <c r="Q646" i="20"/>
  <c r="P646" i="20"/>
  <c r="O646" i="20"/>
  <c r="N646" i="20"/>
  <c r="M646" i="20"/>
  <c r="L646" i="20"/>
  <c r="K646" i="20"/>
  <c r="J646" i="20"/>
  <c r="AR645" i="20"/>
  <c r="AQ645" i="20"/>
  <c r="AP645" i="20"/>
  <c r="AO645" i="20"/>
  <c r="AN645" i="20"/>
  <c r="AM645" i="20"/>
  <c r="AL645" i="20"/>
  <c r="AK645" i="20"/>
  <c r="AH645" i="20"/>
  <c r="AG645" i="20"/>
  <c r="AF645" i="20"/>
  <c r="AE645" i="20"/>
  <c r="AD645" i="20"/>
  <c r="AC645" i="20"/>
  <c r="AB645" i="20"/>
  <c r="AA645" i="20"/>
  <c r="Z645" i="20"/>
  <c r="Y645" i="20"/>
  <c r="X645" i="20"/>
  <c r="W645" i="20"/>
  <c r="V645" i="20"/>
  <c r="U645" i="20"/>
  <c r="T645" i="20"/>
  <c r="S645" i="20"/>
  <c r="R645" i="20"/>
  <c r="Q645" i="20"/>
  <c r="P645" i="20"/>
  <c r="O645" i="20"/>
  <c r="N645" i="20"/>
  <c r="M645" i="20"/>
  <c r="L645" i="20"/>
  <c r="K645" i="20"/>
  <c r="J645" i="20"/>
  <c r="AR644" i="20"/>
  <c r="AQ644" i="20"/>
  <c r="AP644" i="20"/>
  <c r="AO644" i="20"/>
  <c r="AN644" i="20"/>
  <c r="AM644" i="20"/>
  <c r="AL644" i="20"/>
  <c r="AK644" i="20"/>
  <c r="AH644" i="20"/>
  <c r="AG644" i="20"/>
  <c r="AF644" i="20"/>
  <c r="AE644" i="20"/>
  <c r="AD644" i="20"/>
  <c r="AC644" i="20"/>
  <c r="AB644" i="20"/>
  <c r="AA644" i="20"/>
  <c r="Z644" i="20"/>
  <c r="Y644" i="20"/>
  <c r="X644" i="20"/>
  <c r="W644" i="20"/>
  <c r="V644" i="20"/>
  <c r="U644" i="20"/>
  <c r="T644" i="20"/>
  <c r="S644" i="20"/>
  <c r="R644" i="20"/>
  <c r="Q644" i="20"/>
  <c r="P644" i="20"/>
  <c r="O644" i="20"/>
  <c r="N644" i="20"/>
  <c r="M644" i="20"/>
  <c r="L644" i="20"/>
  <c r="K644" i="20"/>
  <c r="J644" i="20"/>
  <c r="AR643" i="20"/>
  <c r="AQ643" i="20"/>
  <c r="AP643" i="20"/>
  <c r="AO643" i="20"/>
  <c r="AN643" i="20"/>
  <c r="AM643" i="20"/>
  <c r="AL643" i="20"/>
  <c r="AK643" i="20"/>
  <c r="AH643" i="20"/>
  <c r="AG643" i="20"/>
  <c r="AF643" i="20"/>
  <c r="AE643" i="20"/>
  <c r="AD643" i="20"/>
  <c r="AC643" i="20"/>
  <c r="AB643" i="20"/>
  <c r="AA643" i="20"/>
  <c r="Z643" i="20"/>
  <c r="Y643" i="20"/>
  <c r="X643" i="20"/>
  <c r="W643" i="20"/>
  <c r="V643" i="20"/>
  <c r="U643" i="20"/>
  <c r="T643" i="20"/>
  <c r="S643" i="20"/>
  <c r="R643" i="20"/>
  <c r="Q643" i="20"/>
  <c r="P643" i="20"/>
  <c r="O643" i="20"/>
  <c r="N643" i="20"/>
  <c r="M643" i="20"/>
  <c r="L643" i="20"/>
  <c r="K643" i="20"/>
  <c r="J643" i="20"/>
  <c r="AR642" i="20"/>
  <c r="AQ642" i="20"/>
  <c r="AP642" i="20"/>
  <c r="AO642" i="20"/>
  <c r="AN642" i="20"/>
  <c r="AM642" i="20"/>
  <c r="AL642" i="20"/>
  <c r="AK642" i="20"/>
  <c r="AH642" i="20"/>
  <c r="AG642" i="20"/>
  <c r="AF642" i="20"/>
  <c r="AE642" i="20"/>
  <c r="AD642" i="20"/>
  <c r="AC642" i="20"/>
  <c r="AB642" i="20"/>
  <c r="AA642" i="20"/>
  <c r="Z642" i="20"/>
  <c r="Y642" i="20"/>
  <c r="X642" i="20"/>
  <c r="W642" i="20"/>
  <c r="V642" i="20"/>
  <c r="U642" i="20"/>
  <c r="T642" i="20"/>
  <c r="S642" i="20"/>
  <c r="R642" i="20"/>
  <c r="Q642" i="20"/>
  <c r="P642" i="20"/>
  <c r="O642" i="20"/>
  <c r="N642" i="20"/>
  <c r="M642" i="20"/>
  <c r="L642" i="20"/>
  <c r="K642" i="20"/>
  <c r="J642" i="20"/>
  <c r="AR641" i="20"/>
  <c r="AQ641" i="20"/>
  <c r="AP641" i="20"/>
  <c r="AO641" i="20"/>
  <c r="AN641" i="20"/>
  <c r="AM641" i="20"/>
  <c r="AL641" i="20"/>
  <c r="AK641" i="20"/>
  <c r="AH641" i="20"/>
  <c r="AG641" i="20"/>
  <c r="AF641" i="20"/>
  <c r="AE641" i="20"/>
  <c r="AD641" i="20"/>
  <c r="AC641" i="20"/>
  <c r="AB641" i="20"/>
  <c r="AA641" i="20"/>
  <c r="Z641" i="20"/>
  <c r="Y641" i="20"/>
  <c r="X641" i="20"/>
  <c r="W641" i="20"/>
  <c r="V641" i="20"/>
  <c r="U641" i="20"/>
  <c r="T641" i="20"/>
  <c r="S641" i="20"/>
  <c r="R641" i="20"/>
  <c r="Q641" i="20"/>
  <c r="P641" i="20"/>
  <c r="O641" i="20"/>
  <c r="N641" i="20"/>
  <c r="M641" i="20"/>
  <c r="L641" i="20"/>
  <c r="K641" i="20"/>
  <c r="J641" i="20"/>
  <c r="AR640" i="20"/>
  <c r="AQ640" i="20"/>
  <c r="AP640" i="20"/>
  <c r="AO640" i="20"/>
  <c r="AN640" i="20"/>
  <c r="AM640" i="20"/>
  <c r="AL640" i="20"/>
  <c r="AK640" i="20"/>
  <c r="AH640" i="20"/>
  <c r="AG640" i="20"/>
  <c r="AF640" i="20"/>
  <c r="AE640" i="20"/>
  <c r="AD640" i="20"/>
  <c r="AC640" i="20"/>
  <c r="AB640" i="20"/>
  <c r="AA640" i="20"/>
  <c r="Z640" i="20"/>
  <c r="Y640" i="20"/>
  <c r="X640" i="20"/>
  <c r="W640" i="20"/>
  <c r="V640" i="20"/>
  <c r="U640" i="20"/>
  <c r="T640" i="20"/>
  <c r="S640" i="20"/>
  <c r="R640" i="20"/>
  <c r="Q640" i="20"/>
  <c r="P640" i="20"/>
  <c r="O640" i="20"/>
  <c r="N640" i="20"/>
  <c r="M640" i="20"/>
  <c r="L640" i="20"/>
  <c r="K640" i="20"/>
  <c r="J640" i="20"/>
  <c r="AR639" i="20"/>
  <c r="AQ639" i="20"/>
  <c r="AP639" i="20"/>
  <c r="AO639" i="20"/>
  <c r="AN639" i="20"/>
  <c r="AM639" i="20"/>
  <c r="AL639" i="20"/>
  <c r="AK639" i="20"/>
  <c r="AH639" i="20"/>
  <c r="AG639" i="20"/>
  <c r="AF639" i="20"/>
  <c r="AE639" i="20"/>
  <c r="AD639" i="20"/>
  <c r="AC639" i="20"/>
  <c r="AB639" i="20"/>
  <c r="AA639" i="20"/>
  <c r="Z639" i="20"/>
  <c r="Y639" i="20"/>
  <c r="X639" i="20"/>
  <c r="W639" i="20"/>
  <c r="V639" i="20"/>
  <c r="U639" i="20"/>
  <c r="T639" i="20"/>
  <c r="S639" i="20"/>
  <c r="R639" i="20"/>
  <c r="Q639" i="20"/>
  <c r="P639" i="20"/>
  <c r="O639" i="20"/>
  <c r="N639" i="20"/>
  <c r="M639" i="20"/>
  <c r="L639" i="20"/>
  <c r="K639" i="20"/>
  <c r="J639" i="20"/>
  <c r="AR638" i="20"/>
  <c r="AQ638" i="20"/>
  <c r="AP638" i="20"/>
  <c r="AO638" i="20"/>
  <c r="AN638" i="20"/>
  <c r="AM638" i="20"/>
  <c r="AL638" i="20"/>
  <c r="AK638" i="20"/>
  <c r="AH638" i="20"/>
  <c r="AG638" i="20"/>
  <c r="AF638" i="20"/>
  <c r="AE638" i="20"/>
  <c r="AD638" i="20"/>
  <c r="AC638" i="20"/>
  <c r="AB638" i="20"/>
  <c r="AA638" i="20"/>
  <c r="Z638" i="20"/>
  <c r="Y638" i="20"/>
  <c r="X638" i="20"/>
  <c r="W638" i="20"/>
  <c r="V638" i="20"/>
  <c r="U638" i="20"/>
  <c r="T638" i="20"/>
  <c r="S638" i="20"/>
  <c r="R638" i="20"/>
  <c r="Q638" i="20"/>
  <c r="P638" i="20"/>
  <c r="O638" i="20"/>
  <c r="N638" i="20"/>
  <c r="M638" i="20"/>
  <c r="L638" i="20"/>
  <c r="K638" i="20"/>
  <c r="J638" i="20"/>
  <c r="AR637" i="20"/>
  <c r="AQ637" i="20"/>
  <c r="AP637" i="20"/>
  <c r="AO637" i="20"/>
  <c r="AN637" i="20"/>
  <c r="AM637" i="20"/>
  <c r="AL637" i="20"/>
  <c r="AK637" i="20"/>
  <c r="AH637" i="20"/>
  <c r="AG637" i="20"/>
  <c r="AF637" i="20"/>
  <c r="AE637" i="20"/>
  <c r="AD637" i="20"/>
  <c r="AC637" i="20"/>
  <c r="AB637" i="20"/>
  <c r="AA637" i="20"/>
  <c r="Z637" i="20"/>
  <c r="Y637" i="20"/>
  <c r="X637" i="20"/>
  <c r="W637" i="20"/>
  <c r="V637" i="20"/>
  <c r="U637" i="20"/>
  <c r="T637" i="20"/>
  <c r="S637" i="20"/>
  <c r="R637" i="20"/>
  <c r="Q637" i="20"/>
  <c r="P637" i="20"/>
  <c r="O637" i="20"/>
  <c r="N637" i="20"/>
  <c r="M637" i="20"/>
  <c r="L637" i="20"/>
  <c r="K637" i="20"/>
  <c r="J637" i="20"/>
  <c r="AR636" i="20"/>
  <c r="AQ636" i="20"/>
  <c r="AP636" i="20"/>
  <c r="AO636" i="20"/>
  <c r="AN636" i="20"/>
  <c r="AM636" i="20"/>
  <c r="AL636" i="20"/>
  <c r="AK636" i="20"/>
  <c r="AH636" i="20"/>
  <c r="AG636" i="20"/>
  <c r="AF636" i="20"/>
  <c r="AE636" i="20"/>
  <c r="AD636" i="20"/>
  <c r="AC636" i="20"/>
  <c r="AB636" i="20"/>
  <c r="AA636" i="20"/>
  <c r="Z636" i="20"/>
  <c r="Y636" i="20"/>
  <c r="X636" i="20"/>
  <c r="W636" i="20"/>
  <c r="V636" i="20"/>
  <c r="U636" i="20"/>
  <c r="T636" i="20"/>
  <c r="S636" i="20"/>
  <c r="R636" i="20"/>
  <c r="Q636" i="20"/>
  <c r="P636" i="20"/>
  <c r="O636" i="20"/>
  <c r="N636" i="20"/>
  <c r="M636" i="20"/>
  <c r="L636" i="20"/>
  <c r="K636" i="20"/>
  <c r="J636" i="20"/>
  <c r="AR635" i="20"/>
  <c r="AQ635" i="20"/>
  <c r="AP635" i="20"/>
  <c r="AO635" i="20"/>
  <c r="AN635" i="20"/>
  <c r="AM635" i="20"/>
  <c r="AL635" i="20"/>
  <c r="AK635" i="20"/>
  <c r="AH635" i="20"/>
  <c r="AG635" i="20"/>
  <c r="AF635" i="20"/>
  <c r="AE635" i="20"/>
  <c r="AD635" i="20"/>
  <c r="AC635" i="20"/>
  <c r="AB635" i="20"/>
  <c r="AA635" i="20"/>
  <c r="Z635" i="20"/>
  <c r="Y635" i="20"/>
  <c r="X635" i="20"/>
  <c r="W635" i="20"/>
  <c r="V635" i="20"/>
  <c r="U635" i="20"/>
  <c r="T635" i="20"/>
  <c r="S635" i="20"/>
  <c r="R635" i="20"/>
  <c r="Q635" i="20"/>
  <c r="P635" i="20"/>
  <c r="O635" i="20"/>
  <c r="N635" i="20"/>
  <c r="M635" i="20"/>
  <c r="L635" i="20"/>
  <c r="K635" i="20"/>
  <c r="J635" i="20"/>
  <c r="AR634" i="20"/>
  <c r="AQ634" i="20"/>
  <c r="AP634" i="20"/>
  <c r="AO634" i="20"/>
  <c r="AN634" i="20"/>
  <c r="AM634" i="20"/>
  <c r="AL634" i="20"/>
  <c r="AK634" i="20"/>
  <c r="AH634" i="20"/>
  <c r="AG634" i="20"/>
  <c r="AF634" i="20"/>
  <c r="AE634" i="20"/>
  <c r="AD634" i="20"/>
  <c r="AC634" i="20"/>
  <c r="AB634" i="20"/>
  <c r="AA634" i="20"/>
  <c r="Z634" i="20"/>
  <c r="Y634" i="20"/>
  <c r="X634" i="20"/>
  <c r="W634" i="20"/>
  <c r="V634" i="20"/>
  <c r="U634" i="20"/>
  <c r="T634" i="20"/>
  <c r="S634" i="20"/>
  <c r="R634" i="20"/>
  <c r="Q634" i="20"/>
  <c r="P634" i="20"/>
  <c r="O634" i="20"/>
  <c r="N634" i="20"/>
  <c r="M634" i="20"/>
  <c r="L634" i="20"/>
  <c r="K634" i="20"/>
  <c r="J634" i="20"/>
  <c r="AR633" i="20"/>
  <c r="AQ633" i="20"/>
  <c r="AP633" i="20"/>
  <c r="AO633" i="20"/>
  <c r="AN633" i="20"/>
  <c r="AM633" i="20"/>
  <c r="AL633" i="20"/>
  <c r="AK633" i="20"/>
  <c r="AH633" i="20"/>
  <c r="AG633" i="20"/>
  <c r="AF633" i="20"/>
  <c r="AE633" i="20"/>
  <c r="AD633" i="20"/>
  <c r="AC633" i="20"/>
  <c r="AB633" i="20"/>
  <c r="AA633" i="20"/>
  <c r="Z633" i="20"/>
  <c r="Y633" i="20"/>
  <c r="X633" i="20"/>
  <c r="W633" i="20"/>
  <c r="V633" i="20"/>
  <c r="U633" i="20"/>
  <c r="T633" i="20"/>
  <c r="S633" i="20"/>
  <c r="R633" i="20"/>
  <c r="Q633" i="20"/>
  <c r="P633" i="20"/>
  <c r="O633" i="20"/>
  <c r="N633" i="20"/>
  <c r="M633" i="20"/>
  <c r="L633" i="20"/>
  <c r="K633" i="20"/>
  <c r="J633" i="20"/>
  <c r="AR632" i="20"/>
  <c r="AQ632" i="20"/>
  <c r="AP632" i="20"/>
  <c r="AO632" i="20"/>
  <c r="AN632" i="20"/>
  <c r="AM632" i="20"/>
  <c r="AL632" i="20"/>
  <c r="AK632" i="20"/>
  <c r="AH632" i="20"/>
  <c r="AG632" i="20"/>
  <c r="AF632" i="20"/>
  <c r="AE632" i="20"/>
  <c r="AD632" i="20"/>
  <c r="AC632" i="20"/>
  <c r="AB632" i="20"/>
  <c r="AA632" i="20"/>
  <c r="Z632" i="20"/>
  <c r="Y632" i="20"/>
  <c r="X632" i="20"/>
  <c r="W632" i="20"/>
  <c r="V632" i="20"/>
  <c r="U632" i="20"/>
  <c r="T632" i="20"/>
  <c r="S632" i="20"/>
  <c r="R632" i="20"/>
  <c r="Q632" i="20"/>
  <c r="P632" i="20"/>
  <c r="O632" i="20"/>
  <c r="N632" i="20"/>
  <c r="M632" i="20"/>
  <c r="L632" i="20"/>
  <c r="K632" i="20"/>
  <c r="J632" i="20"/>
  <c r="AR631" i="20"/>
  <c r="AQ631" i="20"/>
  <c r="AP631" i="20"/>
  <c r="AO631" i="20"/>
  <c r="AN631" i="20"/>
  <c r="AM631" i="20"/>
  <c r="AL631" i="20"/>
  <c r="AK631" i="20"/>
  <c r="AH631" i="20"/>
  <c r="AG631" i="20"/>
  <c r="AF631" i="20"/>
  <c r="AE631" i="20"/>
  <c r="AD631" i="20"/>
  <c r="AC631" i="20"/>
  <c r="AB631" i="20"/>
  <c r="AA631" i="20"/>
  <c r="Z631" i="20"/>
  <c r="Y631" i="20"/>
  <c r="X631" i="20"/>
  <c r="W631" i="20"/>
  <c r="V631" i="20"/>
  <c r="U631" i="20"/>
  <c r="T631" i="20"/>
  <c r="S631" i="20"/>
  <c r="R631" i="20"/>
  <c r="Q631" i="20"/>
  <c r="P631" i="20"/>
  <c r="O631" i="20"/>
  <c r="N631" i="20"/>
  <c r="M631" i="20"/>
  <c r="L631" i="20"/>
  <c r="K631" i="20"/>
  <c r="J631" i="20"/>
  <c r="AR630" i="20"/>
  <c r="AQ630" i="20"/>
  <c r="AP630" i="20"/>
  <c r="AO630" i="20"/>
  <c r="AN630" i="20"/>
  <c r="AM630" i="20"/>
  <c r="AL630" i="20"/>
  <c r="AK630" i="20"/>
  <c r="AH630" i="20"/>
  <c r="AG630" i="20"/>
  <c r="AF630" i="20"/>
  <c r="AE630" i="20"/>
  <c r="AD630" i="20"/>
  <c r="AC630" i="20"/>
  <c r="AB630" i="20"/>
  <c r="AA630" i="20"/>
  <c r="Z630" i="20"/>
  <c r="Y630" i="20"/>
  <c r="X630" i="20"/>
  <c r="W630" i="20"/>
  <c r="V630" i="20"/>
  <c r="U630" i="20"/>
  <c r="T630" i="20"/>
  <c r="S630" i="20"/>
  <c r="R630" i="20"/>
  <c r="Q630" i="20"/>
  <c r="P630" i="20"/>
  <c r="O630" i="20"/>
  <c r="N630" i="20"/>
  <c r="M630" i="20"/>
  <c r="L630" i="20"/>
  <c r="K630" i="20"/>
  <c r="J630" i="20"/>
  <c r="AR629" i="20"/>
  <c r="AQ629" i="20"/>
  <c r="AP629" i="20"/>
  <c r="AO629" i="20"/>
  <c r="AN629" i="20"/>
  <c r="AM629" i="20"/>
  <c r="AL629" i="20"/>
  <c r="AK629" i="20"/>
  <c r="AH629" i="20"/>
  <c r="AG629" i="20"/>
  <c r="AF629" i="20"/>
  <c r="AE629" i="20"/>
  <c r="AD629" i="20"/>
  <c r="AC629" i="20"/>
  <c r="AB629" i="20"/>
  <c r="AA629" i="20"/>
  <c r="Z629" i="20"/>
  <c r="Y629" i="20"/>
  <c r="X629" i="20"/>
  <c r="W629" i="20"/>
  <c r="V629" i="20"/>
  <c r="U629" i="20"/>
  <c r="T629" i="20"/>
  <c r="S629" i="20"/>
  <c r="R629" i="20"/>
  <c r="Q629" i="20"/>
  <c r="P629" i="20"/>
  <c r="O629" i="20"/>
  <c r="N629" i="20"/>
  <c r="M629" i="20"/>
  <c r="L629" i="20"/>
  <c r="K629" i="20"/>
  <c r="J629" i="20"/>
  <c r="AR628" i="20"/>
  <c r="AQ628" i="20"/>
  <c r="AP628" i="20"/>
  <c r="AO628" i="20"/>
  <c r="AN628" i="20"/>
  <c r="AM628" i="20"/>
  <c r="AL628" i="20"/>
  <c r="AK628" i="20"/>
  <c r="AH628" i="20"/>
  <c r="AG628" i="20"/>
  <c r="AF628" i="20"/>
  <c r="AE628" i="20"/>
  <c r="AD628" i="20"/>
  <c r="AC628" i="20"/>
  <c r="AB628" i="20"/>
  <c r="AA628" i="20"/>
  <c r="Z628" i="20"/>
  <c r="Y628" i="20"/>
  <c r="X628" i="20"/>
  <c r="W628" i="20"/>
  <c r="V628" i="20"/>
  <c r="U628" i="20"/>
  <c r="T628" i="20"/>
  <c r="S628" i="20"/>
  <c r="R628" i="20"/>
  <c r="Q628" i="20"/>
  <c r="P628" i="20"/>
  <c r="O628" i="20"/>
  <c r="N628" i="20"/>
  <c r="M628" i="20"/>
  <c r="L628" i="20"/>
  <c r="K628" i="20"/>
  <c r="J628" i="20"/>
  <c r="AR627" i="20"/>
  <c r="AQ627" i="20"/>
  <c r="AP627" i="20"/>
  <c r="AO627" i="20"/>
  <c r="AN627" i="20"/>
  <c r="AM627" i="20"/>
  <c r="AL627" i="20"/>
  <c r="AK627" i="20"/>
  <c r="AH627" i="20"/>
  <c r="AG627" i="20"/>
  <c r="AF627" i="20"/>
  <c r="AE627" i="20"/>
  <c r="AD627" i="20"/>
  <c r="AC627" i="20"/>
  <c r="AB627" i="20"/>
  <c r="AA627" i="20"/>
  <c r="Z627" i="20"/>
  <c r="Y627" i="20"/>
  <c r="X627" i="20"/>
  <c r="W627" i="20"/>
  <c r="V627" i="20"/>
  <c r="U627" i="20"/>
  <c r="T627" i="20"/>
  <c r="S627" i="20"/>
  <c r="R627" i="20"/>
  <c r="Q627" i="20"/>
  <c r="P627" i="20"/>
  <c r="O627" i="20"/>
  <c r="N627" i="20"/>
  <c r="M627" i="20"/>
  <c r="L627" i="20"/>
  <c r="K627" i="20"/>
  <c r="J627" i="20"/>
  <c r="AR626" i="20"/>
  <c r="AQ626" i="20"/>
  <c r="AP626" i="20"/>
  <c r="AO626" i="20"/>
  <c r="AN626" i="20"/>
  <c r="AM626" i="20"/>
  <c r="AL626" i="20"/>
  <c r="AK626" i="20"/>
  <c r="AH626" i="20"/>
  <c r="AG626" i="20"/>
  <c r="AF626" i="20"/>
  <c r="AE626" i="20"/>
  <c r="AD626" i="20"/>
  <c r="AC626" i="20"/>
  <c r="AB626" i="20"/>
  <c r="AA626" i="20"/>
  <c r="Z626" i="20"/>
  <c r="Y626" i="20"/>
  <c r="X626" i="20"/>
  <c r="W626" i="20"/>
  <c r="V626" i="20"/>
  <c r="U626" i="20"/>
  <c r="T626" i="20"/>
  <c r="S626" i="20"/>
  <c r="R626" i="20"/>
  <c r="Q626" i="20"/>
  <c r="P626" i="20"/>
  <c r="O626" i="20"/>
  <c r="N626" i="20"/>
  <c r="M626" i="20"/>
  <c r="L626" i="20"/>
  <c r="K626" i="20"/>
  <c r="J626" i="20"/>
  <c r="AR625" i="20"/>
  <c r="AQ625" i="20"/>
  <c r="AP625" i="20"/>
  <c r="AO625" i="20"/>
  <c r="AN625" i="20"/>
  <c r="AM625" i="20"/>
  <c r="AL625" i="20"/>
  <c r="AK625" i="20"/>
  <c r="AH625" i="20"/>
  <c r="AG625" i="20"/>
  <c r="AF625" i="20"/>
  <c r="AE625" i="20"/>
  <c r="AD625" i="20"/>
  <c r="AC625" i="20"/>
  <c r="AB625" i="20"/>
  <c r="AA625" i="20"/>
  <c r="Z625" i="20"/>
  <c r="Y625" i="20"/>
  <c r="X625" i="20"/>
  <c r="W625" i="20"/>
  <c r="V625" i="20"/>
  <c r="U625" i="20"/>
  <c r="T625" i="20"/>
  <c r="S625" i="20"/>
  <c r="R625" i="20"/>
  <c r="Q625" i="20"/>
  <c r="P625" i="20"/>
  <c r="O625" i="20"/>
  <c r="N625" i="20"/>
  <c r="M625" i="20"/>
  <c r="L625" i="20"/>
  <c r="K625" i="20"/>
  <c r="J625" i="20"/>
  <c r="AR624" i="20"/>
  <c r="AQ624" i="20"/>
  <c r="AP624" i="20"/>
  <c r="AO624" i="20"/>
  <c r="AN624" i="20"/>
  <c r="AM624" i="20"/>
  <c r="AL624" i="20"/>
  <c r="AK624" i="20"/>
  <c r="AH624" i="20"/>
  <c r="AG624" i="20"/>
  <c r="AF624" i="20"/>
  <c r="AE624" i="20"/>
  <c r="AD624" i="20"/>
  <c r="AC624" i="20"/>
  <c r="AB624" i="20"/>
  <c r="AA624" i="20"/>
  <c r="Z624" i="20"/>
  <c r="Y624" i="20"/>
  <c r="X624" i="20"/>
  <c r="W624" i="20"/>
  <c r="V624" i="20"/>
  <c r="U624" i="20"/>
  <c r="T624" i="20"/>
  <c r="S624" i="20"/>
  <c r="R624" i="20"/>
  <c r="Q624" i="20"/>
  <c r="P624" i="20"/>
  <c r="O624" i="20"/>
  <c r="N624" i="20"/>
  <c r="M624" i="20"/>
  <c r="L624" i="20"/>
  <c r="K624" i="20"/>
  <c r="J624" i="20"/>
  <c r="AR623" i="20"/>
  <c r="AQ623" i="20"/>
  <c r="AP623" i="20"/>
  <c r="AO623" i="20"/>
  <c r="AN623" i="20"/>
  <c r="AM623" i="20"/>
  <c r="AL623" i="20"/>
  <c r="AK623" i="20"/>
  <c r="AH623" i="20"/>
  <c r="AG623" i="20"/>
  <c r="AF623" i="20"/>
  <c r="AE623" i="20"/>
  <c r="AD623" i="20"/>
  <c r="AC623" i="20"/>
  <c r="AB623" i="20"/>
  <c r="AA623" i="20"/>
  <c r="Z623" i="20"/>
  <c r="Y623" i="20"/>
  <c r="X623" i="20"/>
  <c r="W623" i="20"/>
  <c r="V623" i="20"/>
  <c r="U623" i="20"/>
  <c r="T623" i="20"/>
  <c r="S623" i="20"/>
  <c r="R623" i="20"/>
  <c r="Q623" i="20"/>
  <c r="P623" i="20"/>
  <c r="O623" i="20"/>
  <c r="N623" i="20"/>
  <c r="M623" i="20"/>
  <c r="L623" i="20"/>
  <c r="K623" i="20"/>
  <c r="J623" i="20"/>
  <c r="AR622" i="20"/>
  <c r="AQ622" i="20"/>
  <c r="AP622" i="20"/>
  <c r="AO622" i="20"/>
  <c r="AN622" i="20"/>
  <c r="AM622" i="20"/>
  <c r="AL622" i="20"/>
  <c r="AK622" i="20"/>
  <c r="AH622" i="20"/>
  <c r="AG622" i="20"/>
  <c r="AF622" i="20"/>
  <c r="AE622" i="20"/>
  <c r="AD622" i="20"/>
  <c r="AC622" i="20"/>
  <c r="AB622" i="20"/>
  <c r="AA622" i="20"/>
  <c r="Z622" i="20"/>
  <c r="Y622" i="20"/>
  <c r="X622" i="20"/>
  <c r="W622" i="20"/>
  <c r="V622" i="20"/>
  <c r="U622" i="20"/>
  <c r="T622" i="20"/>
  <c r="S622" i="20"/>
  <c r="R622" i="20"/>
  <c r="Q622" i="20"/>
  <c r="P622" i="20"/>
  <c r="O622" i="20"/>
  <c r="N622" i="20"/>
  <c r="M622" i="20"/>
  <c r="L622" i="20"/>
  <c r="K622" i="20"/>
  <c r="J622" i="20"/>
  <c r="AR621" i="20"/>
  <c r="AQ621" i="20"/>
  <c r="AP621" i="20"/>
  <c r="AO621" i="20"/>
  <c r="AN621" i="20"/>
  <c r="AM621" i="20"/>
  <c r="AL621" i="20"/>
  <c r="AK621" i="20"/>
  <c r="AH621" i="20"/>
  <c r="AG621" i="20"/>
  <c r="AF621" i="20"/>
  <c r="AE621" i="20"/>
  <c r="AD621" i="20"/>
  <c r="AC621" i="20"/>
  <c r="AB621" i="20"/>
  <c r="AA621" i="20"/>
  <c r="Z621" i="20"/>
  <c r="Y621" i="20"/>
  <c r="X621" i="20"/>
  <c r="W621" i="20"/>
  <c r="V621" i="20"/>
  <c r="U621" i="20"/>
  <c r="T621" i="20"/>
  <c r="S621" i="20"/>
  <c r="R621" i="20"/>
  <c r="Q621" i="20"/>
  <c r="P621" i="20"/>
  <c r="O621" i="20"/>
  <c r="N621" i="20"/>
  <c r="M621" i="20"/>
  <c r="L621" i="20"/>
  <c r="K621" i="20"/>
  <c r="J621" i="20"/>
  <c r="AR620" i="20"/>
  <c r="AQ620" i="20"/>
  <c r="AP620" i="20"/>
  <c r="AO620" i="20"/>
  <c r="AN620" i="20"/>
  <c r="AM620" i="20"/>
  <c r="AL620" i="20"/>
  <c r="AK620" i="20"/>
  <c r="AH620" i="20"/>
  <c r="AG620" i="20"/>
  <c r="AF620" i="20"/>
  <c r="AE620" i="20"/>
  <c r="AD620" i="20"/>
  <c r="AC620" i="20"/>
  <c r="AB620" i="20"/>
  <c r="AA620" i="20"/>
  <c r="Z620" i="20"/>
  <c r="Y620" i="20"/>
  <c r="X620" i="20"/>
  <c r="W620" i="20"/>
  <c r="V620" i="20"/>
  <c r="U620" i="20"/>
  <c r="T620" i="20"/>
  <c r="S620" i="20"/>
  <c r="R620" i="20"/>
  <c r="Q620" i="20"/>
  <c r="P620" i="20"/>
  <c r="O620" i="20"/>
  <c r="N620" i="20"/>
  <c r="M620" i="20"/>
  <c r="L620" i="20"/>
  <c r="K620" i="20"/>
  <c r="J620" i="20"/>
  <c r="AR619" i="20"/>
  <c r="AQ619" i="20"/>
  <c r="AP619" i="20"/>
  <c r="AO619" i="20"/>
  <c r="AN619" i="20"/>
  <c r="AM619" i="20"/>
  <c r="AL619" i="20"/>
  <c r="AK619" i="20"/>
  <c r="AH619" i="20"/>
  <c r="AG619" i="20"/>
  <c r="AF619" i="20"/>
  <c r="AE619" i="20"/>
  <c r="AD619" i="20"/>
  <c r="AC619" i="20"/>
  <c r="AB619" i="20"/>
  <c r="AA619" i="20"/>
  <c r="Z619" i="20"/>
  <c r="Y619" i="20"/>
  <c r="X619" i="20"/>
  <c r="W619" i="20"/>
  <c r="V619" i="20"/>
  <c r="U619" i="20"/>
  <c r="T619" i="20"/>
  <c r="S619" i="20"/>
  <c r="R619" i="20"/>
  <c r="Q619" i="20"/>
  <c r="P619" i="20"/>
  <c r="O619" i="20"/>
  <c r="N619" i="20"/>
  <c r="M619" i="20"/>
  <c r="L619" i="20"/>
  <c r="K619" i="20"/>
  <c r="J619" i="20"/>
  <c r="AR618" i="20"/>
  <c r="AQ618" i="20"/>
  <c r="AP618" i="20"/>
  <c r="AO618" i="20"/>
  <c r="AN618" i="20"/>
  <c r="AM618" i="20"/>
  <c r="AL618" i="20"/>
  <c r="AK618" i="20"/>
  <c r="AH618" i="20"/>
  <c r="AG618" i="20"/>
  <c r="AF618" i="20"/>
  <c r="AE618" i="20"/>
  <c r="AD618" i="20"/>
  <c r="AC618" i="20"/>
  <c r="AB618" i="20"/>
  <c r="AA618" i="20"/>
  <c r="Z618" i="20"/>
  <c r="Y618" i="20"/>
  <c r="X618" i="20"/>
  <c r="W618" i="20"/>
  <c r="V618" i="20"/>
  <c r="U618" i="20"/>
  <c r="T618" i="20"/>
  <c r="S618" i="20"/>
  <c r="R618" i="20"/>
  <c r="Q618" i="20"/>
  <c r="P618" i="20"/>
  <c r="O618" i="20"/>
  <c r="N618" i="20"/>
  <c r="M618" i="20"/>
  <c r="L618" i="20"/>
  <c r="K618" i="20"/>
  <c r="J618" i="20"/>
  <c r="AR617" i="20"/>
  <c r="AQ617" i="20"/>
  <c r="AP617" i="20"/>
  <c r="AO617" i="20"/>
  <c r="AN617" i="20"/>
  <c r="AM617" i="20"/>
  <c r="AL617" i="20"/>
  <c r="AK617" i="20"/>
  <c r="AH617" i="20"/>
  <c r="AG617" i="20"/>
  <c r="AF617" i="20"/>
  <c r="AE617" i="20"/>
  <c r="AD617" i="20"/>
  <c r="AC617" i="20"/>
  <c r="AB617" i="20"/>
  <c r="AA617" i="20"/>
  <c r="Z617" i="20"/>
  <c r="Y617" i="20"/>
  <c r="X617" i="20"/>
  <c r="W617" i="20"/>
  <c r="V617" i="20"/>
  <c r="U617" i="20"/>
  <c r="T617" i="20"/>
  <c r="S617" i="20"/>
  <c r="R617" i="20"/>
  <c r="Q617" i="20"/>
  <c r="P617" i="20"/>
  <c r="O617" i="20"/>
  <c r="N617" i="20"/>
  <c r="M617" i="20"/>
  <c r="L617" i="20"/>
  <c r="K617" i="20"/>
  <c r="J617" i="20"/>
  <c r="AR616" i="20"/>
  <c r="AQ616" i="20"/>
  <c r="AP616" i="20"/>
  <c r="AO616" i="20"/>
  <c r="AN616" i="20"/>
  <c r="AM616" i="20"/>
  <c r="AL616" i="20"/>
  <c r="AK616" i="20"/>
  <c r="AH616" i="20"/>
  <c r="AG616" i="20"/>
  <c r="AF616" i="20"/>
  <c r="AE616" i="20"/>
  <c r="AD616" i="20"/>
  <c r="AC616" i="20"/>
  <c r="AB616" i="20"/>
  <c r="AA616" i="20"/>
  <c r="Z616" i="20"/>
  <c r="Y616" i="20"/>
  <c r="X616" i="20"/>
  <c r="W616" i="20"/>
  <c r="V616" i="20"/>
  <c r="U616" i="20"/>
  <c r="T616" i="20"/>
  <c r="S616" i="20"/>
  <c r="R616" i="20"/>
  <c r="Q616" i="20"/>
  <c r="P616" i="20"/>
  <c r="O616" i="20"/>
  <c r="N616" i="20"/>
  <c r="M616" i="20"/>
  <c r="L616" i="20"/>
  <c r="K616" i="20"/>
  <c r="J616" i="20"/>
  <c r="AR615" i="20"/>
  <c r="AQ615" i="20"/>
  <c r="AP615" i="20"/>
  <c r="AO615" i="20"/>
  <c r="AN615" i="20"/>
  <c r="AM615" i="20"/>
  <c r="AL615" i="20"/>
  <c r="AK615" i="20"/>
  <c r="AH615" i="20"/>
  <c r="AG615" i="20"/>
  <c r="AF615" i="20"/>
  <c r="AE615" i="20"/>
  <c r="AD615" i="20"/>
  <c r="AC615" i="20"/>
  <c r="AB615" i="20"/>
  <c r="AA615" i="20"/>
  <c r="Z615" i="20"/>
  <c r="Y615" i="20"/>
  <c r="X615" i="20"/>
  <c r="W615" i="20"/>
  <c r="V615" i="20"/>
  <c r="U615" i="20"/>
  <c r="T615" i="20"/>
  <c r="S615" i="20"/>
  <c r="R615" i="20"/>
  <c r="Q615" i="20"/>
  <c r="P615" i="20"/>
  <c r="O615" i="20"/>
  <c r="N615" i="20"/>
  <c r="M615" i="20"/>
  <c r="L615" i="20"/>
  <c r="K615" i="20"/>
  <c r="J615" i="20"/>
  <c r="AR614" i="20"/>
  <c r="AQ614" i="20"/>
  <c r="AP614" i="20"/>
  <c r="AO614" i="20"/>
  <c r="AN614" i="20"/>
  <c r="AM614" i="20"/>
  <c r="AL614" i="20"/>
  <c r="AK614" i="20"/>
  <c r="AH614" i="20"/>
  <c r="AG614" i="20"/>
  <c r="AF614" i="20"/>
  <c r="AE614" i="20"/>
  <c r="AD614" i="20"/>
  <c r="AC614" i="20"/>
  <c r="AB614" i="20"/>
  <c r="AA614" i="20"/>
  <c r="Z614" i="20"/>
  <c r="Y614" i="20"/>
  <c r="X614" i="20"/>
  <c r="W614" i="20"/>
  <c r="V614" i="20"/>
  <c r="U614" i="20"/>
  <c r="T614" i="20"/>
  <c r="S614" i="20"/>
  <c r="R614" i="20"/>
  <c r="Q614" i="20"/>
  <c r="P614" i="20"/>
  <c r="O614" i="20"/>
  <c r="N614" i="20"/>
  <c r="M614" i="20"/>
  <c r="L614" i="20"/>
  <c r="K614" i="20"/>
  <c r="J614" i="20"/>
  <c r="AR613" i="20"/>
  <c r="AQ613" i="20"/>
  <c r="AP613" i="20"/>
  <c r="AO613" i="20"/>
  <c r="AN613" i="20"/>
  <c r="AM613" i="20"/>
  <c r="AL613" i="20"/>
  <c r="AK613" i="20"/>
  <c r="AH613" i="20"/>
  <c r="AG613" i="20"/>
  <c r="AF613" i="20"/>
  <c r="AE613" i="20"/>
  <c r="AD613" i="20"/>
  <c r="AC613" i="20"/>
  <c r="AB613" i="20"/>
  <c r="AA613" i="20"/>
  <c r="Z613" i="20"/>
  <c r="Y613" i="20"/>
  <c r="X613" i="20"/>
  <c r="W613" i="20"/>
  <c r="V613" i="20"/>
  <c r="U613" i="20"/>
  <c r="T613" i="20"/>
  <c r="S613" i="20"/>
  <c r="R613" i="20"/>
  <c r="Q613" i="20"/>
  <c r="P613" i="20"/>
  <c r="O613" i="20"/>
  <c r="N613" i="20"/>
  <c r="M613" i="20"/>
  <c r="L613" i="20"/>
  <c r="K613" i="20"/>
  <c r="J613" i="20"/>
  <c r="AR612" i="20"/>
  <c r="AQ612" i="20"/>
  <c r="AP612" i="20"/>
  <c r="AO612" i="20"/>
  <c r="AN612" i="20"/>
  <c r="AM612" i="20"/>
  <c r="AL612" i="20"/>
  <c r="AK612" i="20"/>
  <c r="AH612" i="20"/>
  <c r="AG612" i="20"/>
  <c r="AF612" i="20"/>
  <c r="AE612" i="20"/>
  <c r="AD612" i="20"/>
  <c r="AC612" i="20"/>
  <c r="AB612" i="20"/>
  <c r="AA612" i="20"/>
  <c r="Z612" i="20"/>
  <c r="Y612" i="20"/>
  <c r="X612" i="20"/>
  <c r="W612" i="20"/>
  <c r="V612" i="20"/>
  <c r="U612" i="20"/>
  <c r="T612" i="20"/>
  <c r="S612" i="20"/>
  <c r="R612" i="20"/>
  <c r="Q612" i="20"/>
  <c r="P612" i="20"/>
  <c r="O612" i="20"/>
  <c r="N612" i="20"/>
  <c r="M612" i="20"/>
  <c r="L612" i="20"/>
  <c r="K612" i="20"/>
  <c r="J612" i="20"/>
  <c r="AR611" i="20"/>
  <c r="AQ611" i="20"/>
  <c r="AP611" i="20"/>
  <c r="AO611" i="20"/>
  <c r="AN611" i="20"/>
  <c r="AM611" i="20"/>
  <c r="AL611" i="20"/>
  <c r="AK611" i="20"/>
  <c r="AH611" i="20"/>
  <c r="AG611" i="20"/>
  <c r="AF611" i="20"/>
  <c r="AE611" i="20"/>
  <c r="AD611" i="20"/>
  <c r="AC611" i="20"/>
  <c r="AB611" i="20"/>
  <c r="AA611" i="20"/>
  <c r="Z611" i="20"/>
  <c r="Y611" i="20"/>
  <c r="X611" i="20"/>
  <c r="W611" i="20"/>
  <c r="V611" i="20"/>
  <c r="U611" i="20"/>
  <c r="T611" i="20"/>
  <c r="S611" i="20"/>
  <c r="R611" i="20"/>
  <c r="Q611" i="20"/>
  <c r="P611" i="20"/>
  <c r="O611" i="20"/>
  <c r="N611" i="20"/>
  <c r="M611" i="20"/>
  <c r="L611" i="20"/>
  <c r="K611" i="20"/>
  <c r="J611" i="20"/>
  <c r="AR610" i="20"/>
  <c r="AQ610" i="20"/>
  <c r="AP610" i="20"/>
  <c r="AO610" i="20"/>
  <c r="AN610" i="20"/>
  <c r="AM610" i="20"/>
  <c r="AL610" i="20"/>
  <c r="AK610" i="20"/>
  <c r="AH610" i="20"/>
  <c r="AG610" i="20"/>
  <c r="AF610" i="20"/>
  <c r="AE610" i="20"/>
  <c r="AD610" i="20"/>
  <c r="AC610" i="20"/>
  <c r="AB610" i="20"/>
  <c r="AA610" i="20"/>
  <c r="Z610" i="20"/>
  <c r="Y610" i="20"/>
  <c r="X610" i="20"/>
  <c r="W610" i="20"/>
  <c r="V610" i="20"/>
  <c r="U610" i="20"/>
  <c r="T610" i="20"/>
  <c r="S610" i="20"/>
  <c r="R610" i="20"/>
  <c r="Q610" i="20"/>
  <c r="P610" i="20"/>
  <c r="O610" i="20"/>
  <c r="N610" i="20"/>
  <c r="M610" i="20"/>
  <c r="L610" i="20"/>
  <c r="K610" i="20"/>
  <c r="J610" i="20"/>
  <c r="AR609" i="20"/>
  <c r="AQ609" i="20"/>
  <c r="AP609" i="20"/>
  <c r="AO609" i="20"/>
  <c r="AN609" i="20"/>
  <c r="AM609" i="20"/>
  <c r="AL609" i="20"/>
  <c r="AK609" i="20"/>
  <c r="AH609" i="20"/>
  <c r="AG609" i="20"/>
  <c r="AF609" i="20"/>
  <c r="AE609" i="20"/>
  <c r="AD609" i="20"/>
  <c r="AC609" i="20"/>
  <c r="AB609" i="20"/>
  <c r="AA609" i="20"/>
  <c r="Z609" i="20"/>
  <c r="Y609" i="20"/>
  <c r="X609" i="20"/>
  <c r="W609" i="20"/>
  <c r="V609" i="20"/>
  <c r="U609" i="20"/>
  <c r="T609" i="20"/>
  <c r="S609" i="20"/>
  <c r="R609" i="20"/>
  <c r="Q609" i="20"/>
  <c r="P609" i="20"/>
  <c r="O609" i="20"/>
  <c r="N609" i="20"/>
  <c r="M609" i="20"/>
  <c r="L609" i="20"/>
  <c r="K609" i="20"/>
  <c r="J609" i="20"/>
  <c r="AR608" i="20"/>
  <c r="AQ608" i="20"/>
  <c r="AP608" i="20"/>
  <c r="AO608" i="20"/>
  <c r="AN608" i="20"/>
  <c r="AM608" i="20"/>
  <c r="AL608" i="20"/>
  <c r="AK608" i="20"/>
  <c r="AH608" i="20"/>
  <c r="AG608" i="20"/>
  <c r="AF608" i="20"/>
  <c r="AE608" i="20"/>
  <c r="AD608" i="20"/>
  <c r="AC608" i="20"/>
  <c r="AB608" i="20"/>
  <c r="AA608" i="20"/>
  <c r="Z608" i="20"/>
  <c r="Y608" i="20"/>
  <c r="X608" i="20"/>
  <c r="W608" i="20"/>
  <c r="V608" i="20"/>
  <c r="U608" i="20"/>
  <c r="T608" i="20"/>
  <c r="S608" i="20"/>
  <c r="R608" i="20"/>
  <c r="Q608" i="20"/>
  <c r="P608" i="20"/>
  <c r="O608" i="20"/>
  <c r="N608" i="20"/>
  <c r="M608" i="20"/>
  <c r="L608" i="20"/>
  <c r="K608" i="20"/>
  <c r="J608" i="20"/>
  <c r="AR607" i="20"/>
  <c r="AQ607" i="20"/>
  <c r="AP607" i="20"/>
  <c r="AO607" i="20"/>
  <c r="AN607" i="20"/>
  <c r="AM607" i="20"/>
  <c r="AL607" i="20"/>
  <c r="AK607" i="20"/>
  <c r="AH607" i="20"/>
  <c r="AG607" i="20"/>
  <c r="AF607" i="20"/>
  <c r="AE607" i="20"/>
  <c r="AD607" i="20"/>
  <c r="AC607" i="20"/>
  <c r="AB607" i="20"/>
  <c r="AA607" i="20"/>
  <c r="Z607" i="20"/>
  <c r="Y607" i="20"/>
  <c r="X607" i="20"/>
  <c r="W607" i="20"/>
  <c r="V607" i="20"/>
  <c r="U607" i="20"/>
  <c r="T607" i="20"/>
  <c r="S607" i="20"/>
  <c r="R607" i="20"/>
  <c r="Q607" i="20"/>
  <c r="P607" i="20"/>
  <c r="O607" i="20"/>
  <c r="N607" i="20"/>
  <c r="M607" i="20"/>
  <c r="L607" i="20"/>
  <c r="K607" i="20"/>
  <c r="J607" i="20"/>
  <c r="AR606" i="20"/>
  <c r="AQ606" i="20"/>
  <c r="AP606" i="20"/>
  <c r="AO606" i="20"/>
  <c r="AN606" i="20"/>
  <c r="AM606" i="20"/>
  <c r="AL606" i="20"/>
  <c r="AK606" i="20"/>
  <c r="AH606" i="20"/>
  <c r="AG606" i="20"/>
  <c r="AF606" i="20"/>
  <c r="AE606" i="20"/>
  <c r="AD606" i="20"/>
  <c r="AC606" i="20"/>
  <c r="AB606" i="20"/>
  <c r="AA606" i="20"/>
  <c r="Z606" i="20"/>
  <c r="Y606" i="20"/>
  <c r="X606" i="20"/>
  <c r="W606" i="20"/>
  <c r="V606" i="20"/>
  <c r="U606" i="20"/>
  <c r="T606" i="20"/>
  <c r="S606" i="20"/>
  <c r="R606" i="20"/>
  <c r="Q606" i="20"/>
  <c r="P606" i="20"/>
  <c r="O606" i="20"/>
  <c r="N606" i="20"/>
  <c r="M606" i="20"/>
  <c r="L606" i="20"/>
  <c r="K606" i="20"/>
  <c r="J606" i="20"/>
  <c r="AR605" i="20"/>
  <c r="AQ605" i="20"/>
  <c r="AP605" i="20"/>
  <c r="AO605" i="20"/>
  <c r="AN605" i="20"/>
  <c r="AM605" i="20"/>
  <c r="AL605" i="20"/>
  <c r="AK605" i="20"/>
  <c r="AH605" i="20"/>
  <c r="AG605" i="20"/>
  <c r="AF605" i="20"/>
  <c r="AE605" i="20"/>
  <c r="AD605" i="20"/>
  <c r="AC605" i="20"/>
  <c r="AB605" i="20"/>
  <c r="AA605" i="20"/>
  <c r="Z605" i="20"/>
  <c r="Y605" i="20"/>
  <c r="X605" i="20"/>
  <c r="W605" i="20"/>
  <c r="V605" i="20"/>
  <c r="U605" i="20"/>
  <c r="T605" i="20"/>
  <c r="S605" i="20"/>
  <c r="R605" i="20"/>
  <c r="Q605" i="20"/>
  <c r="P605" i="20"/>
  <c r="O605" i="20"/>
  <c r="N605" i="20"/>
  <c r="M605" i="20"/>
  <c r="L605" i="20"/>
  <c r="K605" i="20"/>
  <c r="J605" i="20"/>
  <c r="AR604" i="20"/>
  <c r="AQ604" i="20"/>
  <c r="AP604" i="20"/>
  <c r="AO604" i="20"/>
  <c r="AN604" i="20"/>
  <c r="AM604" i="20"/>
  <c r="AL604" i="20"/>
  <c r="AK604" i="20"/>
  <c r="AH604" i="20"/>
  <c r="AG604" i="20"/>
  <c r="AF604" i="20"/>
  <c r="AE604" i="20"/>
  <c r="AD604" i="20"/>
  <c r="AC604" i="20"/>
  <c r="AB604" i="20"/>
  <c r="AA604" i="20"/>
  <c r="Z604" i="20"/>
  <c r="Y604" i="20"/>
  <c r="X604" i="20"/>
  <c r="W604" i="20"/>
  <c r="V604" i="20"/>
  <c r="U604" i="20"/>
  <c r="T604" i="20"/>
  <c r="S604" i="20"/>
  <c r="R604" i="20"/>
  <c r="Q604" i="20"/>
  <c r="P604" i="20"/>
  <c r="O604" i="20"/>
  <c r="N604" i="20"/>
  <c r="M604" i="20"/>
  <c r="L604" i="20"/>
  <c r="K604" i="20"/>
  <c r="J604" i="20"/>
  <c r="AR603" i="20"/>
  <c r="AQ603" i="20"/>
  <c r="AP603" i="20"/>
  <c r="AO603" i="20"/>
  <c r="AN603" i="20"/>
  <c r="AM603" i="20"/>
  <c r="AL603" i="20"/>
  <c r="AK603" i="20"/>
  <c r="AH603" i="20"/>
  <c r="AG603" i="20"/>
  <c r="AF603" i="20"/>
  <c r="AE603" i="20"/>
  <c r="AD603" i="20"/>
  <c r="AC603" i="20"/>
  <c r="AB603" i="20"/>
  <c r="AA603" i="20"/>
  <c r="Z603" i="20"/>
  <c r="Y603" i="20"/>
  <c r="X603" i="20"/>
  <c r="W603" i="20"/>
  <c r="V603" i="20"/>
  <c r="U603" i="20"/>
  <c r="T603" i="20"/>
  <c r="S603" i="20"/>
  <c r="R603" i="20"/>
  <c r="Q603" i="20"/>
  <c r="P603" i="20"/>
  <c r="O603" i="20"/>
  <c r="N603" i="20"/>
  <c r="M603" i="20"/>
  <c r="L603" i="20"/>
  <c r="K603" i="20"/>
  <c r="J603" i="20"/>
  <c r="AR602" i="20"/>
  <c r="AQ602" i="20"/>
  <c r="AP602" i="20"/>
  <c r="AO602" i="20"/>
  <c r="AN602" i="20"/>
  <c r="AM602" i="20"/>
  <c r="AL602" i="20"/>
  <c r="AK602" i="20"/>
  <c r="AH602" i="20"/>
  <c r="AG602" i="20"/>
  <c r="AF602" i="20"/>
  <c r="AE602" i="20"/>
  <c r="AD602" i="20"/>
  <c r="AC602" i="20"/>
  <c r="AB602" i="20"/>
  <c r="AA602" i="20"/>
  <c r="Z602" i="20"/>
  <c r="Y602" i="20"/>
  <c r="X602" i="20"/>
  <c r="W602" i="20"/>
  <c r="V602" i="20"/>
  <c r="U602" i="20"/>
  <c r="T602" i="20"/>
  <c r="S602" i="20"/>
  <c r="R602" i="20"/>
  <c r="Q602" i="20"/>
  <c r="P602" i="20"/>
  <c r="O602" i="20"/>
  <c r="N602" i="20"/>
  <c r="M602" i="20"/>
  <c r="L602" i="20"/>
  <c r="K602" i="20"/>
  <c r="J602" i="20"/>
  <c r="AR601" i="20"/>
  <c r="AQ601" i="20"/>
  <c r="AP601" i="20"/>
  <c r="AO601" i="20"/>
  <c r="AN601" i="20"/>
  <c r="AM601" i="20"/>
  <c r="AL601" i="20"/>
  <c r="AK601" i="20"/>
  <c r="AH601" i="20"/>
  <c r="AG601" i="20"/>
  <c r="AF601" i="20"/>
  <c r="AE601" i="20"/>
  <c r="AD601" i="20"/>
  <c r="AC601" i="20"/>
  <c r="AB601" i="20"/>
  <c r="AA601" i="20"/>
  <c r="Z601" i="20"/>
  <c r="Y601" i="20"/>
  <c r="X601" i="20"/>
  <c r="W601" i="20"/>
  <c r="V601" i="20"/>
  <c r="U601" i="20"/>
  <c r="T601" i="20"/>
  <c r="S601" i="20"/>
  <c r="R601" i="20"/>
  <c r="Q601" i="20"/>
  <c r="P601" i="20"/>
  <c r="O601" i="20"/>
  <c r="N601" i="20"/>
  <c r="M601" i="20"/>
  <c r="L601" i="20"/>
  <c r="K601" i="20"/>
  <c r="J601" i="20"/>
  <c r="AR600" i="20"/>
  <c r="AQ600" i="20"/>
  <c r="AP600" i="20"/>
  <c r="AO600" i="20"/>
  <c r="AN600" i="20"/>
  <c r="AM600" i="20"/>
  <c r="AL600" i="20"/>
  <c r="AK600" i="20"/>
  <c r="AH600" i="20"/>
  <c r="AG600" i="20"/>
  <c r="AF600" i="20"/>
  <c r="AE600" i="20"/>
  <c r="AD600" i="20"/>
  <c r="AC600" i="20"/>
  <c r="AB600" i="20"/>
  <c r="AA600" i="20"/>
  <c r="Z600" i="20"/>
  <c r="Y600" i="20"/>
  <c r="X600" i="20"/>
  <c r="W600" i="20"/>
  <c r="V600" i="20"/>
  <c r="U600" i="20"/>
  <c r="T600" i="20"/>
  <c r="S600" i="20"/>
  <c r="R600" i="20"/>
  <c r="Q600" i="20"/>
  <c r="P600" i="20"/>
  <c r="O600" i="20"/>
  <c r="N600" i="20"/>
  <c r="M600" i="20"/>
  <c r="L600" i="20"/>
  <c r="K600" i="20"/>
  <c r="J600" i="20"/>
  <c r="AR599" i="20"/>
  <c r="AQ599" i="20"/>
  <c r="AP599" i="20"/>
  <c r="AO599" i="20"/>
  <c r="AN599" i="20"/>
  <c r="AM599" i="20"/>
  <c r="AL599" i="20"/>
  <c r="AK599" i="20"/>
  <c r="AH599" i="20"/>
  <c r="AG599" i="20"/>
  <c r="AF599" i="20"/>
  <c r="AE599" i="20"/>
  <c r="AD599" i="20"/>
  <c r="AC599" i="20"/>
  <c r="AB599" i="20"/>
  <c r="AA599" i="20"/>
  <c r="Z599" i="20"/>
  <c r="Y599" i="20"/>
  <c r="X599" i="20"/>
  <c r="W599" i="20"/>
  <c r="V599" i="20"/>
  <c r="U599" i="20"/>
  <c r="T599" i="20"/>
  <c r="S599" i="20"/>
  <c r="R599" i="20"/>
  <c r="Q599" i="20"/>
  <c r="P599" i="20"/>
  <c r="O599" i="20"/>
  <c r="N599" i="20"/>
  <c r="M599" i="20"/>
  <c r="L599" i="20"/>
  <c r="K599" i="20"/>
  <c r="J599" i="20"/>
  <c r="AR598" i="20"/>
  <c r="AQ598" i="20"/>
  <c r="AP598" i="20"/>
  <c r="AO598" i="20"/>
  <c r="AN598" i="20"/>
  <c r="AM598" i="20"/>
  <c r="AL598" i="20"/>
  <c r="AK598" i="20"/>
  <c r="AH598" i="20"/>
  <c r="AG598" i="20"/>
  <c r="AF598" i="20"/>
  <c r="AE598" i="20"/>
  <c r="AD598" i="20"/>
  <c r="AC598" i="20"/>
  <c r="AB598" i="20"/>
  <c r="AA598" i="20"/>
  <c r="Z598" i="20"/>
  <c r="Y598" i="20"/>
  <c r="X598" i="20"/>
  <c r="W598" i="20"/>
  <c r="V598" i="20"/>
  <c r="U598" i="20"/>
  <c r="T598" i="20"/>
  <c r="S598" i="20"/>
  <c r="R598" i="20"/>
  <c r="Q598" i="20"/>
  <c r="P598" i="20"/>
  <c r="O598" i="20"/>
  <c r="N598" i="20"/>
  <c r="M598" i="20"/>
  <c r="L598" i="20"/>
  <c r="K598" i="20"/>
  <c r="J598" i="20"/>
  <c r="AR597" i="20"/>
  <c r="AQ597" i="20"/>
  <c r="AP597" i="20"/>
  <c r="AO597" i="20"/>
  <c r="AN597" i="20"/>
  <c r="AM597" i="20"/>
  <c r="AL597" i="20"/>
  <c r="AK597" i="20"/>
  <c r="AH597" i="20"/>
  <c r="AG597" i="20"/>
  <c r="AF597" i="20"/>
  <c r="AE597" i="20"/>
  <c r="AD597" i="20"/>
  <c r="AC597" i="20"/>
  <c r="AB597" i="20"/>
  <c r="AA597" i="20"/>
  <c r="Z597" i="20"/>
  <c r="Y597" i="20"/>
  <c r="X597" i="20"/>
  <c r="W597" i="20"/>
  <c r="V597" i="20"/>
  <c r="U597" i="20"/>
  <c r="T597" i="20"/>
  <c r="S597" i="20"/>
  <c r="R597" i="20"/>
  <c r="Q597" i="20"/>
  <c r="P597" i="20"/>
  <c r="O597" i="20"/>
  <c r="N597" i="20"/>
  <c r="M597" i="20"/>
  <c r="L597" i="20"/>
  <c r="K597" i="20"/>
  <c r="J597" i="20"/>
  <c r="AR596" i="20"/>
  <c r="AQ596" i="20"/>
  <c r="AP596" i="20"/>
  <c r="AO596" i="20"/>
  <c r="AN596" i="20"/>
  <c r="AM596" i="20"/>
  <c r="AL596" i="20"/>
  <c r="AK596" i="20"/>
  <c r="AH596" i="20"/>
  <c r="AG596" i="20"/>
  <c r="AF596" i="20"/>
  <c r="AE596" i="20"/>
  <c r="AD596" i="20"/>
  <c r="AC596" i="20"/>
  <c r="AB596" i="20"/>
  <c r="AA596" i="20"/>
  <c r="Z596" i="20"/>
  <c r="Y596" i="20"/>
  <c r="X596" i="20"/>
  <c r="W596" i="20"/>
  <c r="V596" i="20"/>
  <c r="U596" i="20"/>
  <c r="T596" i="20"/>
  <c r="S596" i="20"/>
  <c r="R596" i="20"/>
  <c r="Q596" i="20"/>
  <c r="P596" i="20"/>
  <c r="O596" i="20"/>
  <c r="N596" i="20"/>
  <c r="M596" i="20"/>
  <c r="L596" i="20"/>
  <c r="K596" i="20"/>
  <c r="J596" i="20"/>
  <c r="AR595" i="20"/>
  <c r="AQ595" i="20"/>
  <c r="AP595" i="20"/>
  <c r="AO595" i="20"/>
  <c r="AN595" i="20"/>
  <c r="AM595" i="20"/>
  <c r="AL595" i="20"/>
  <c r="AK595" i="20"/>
  <c r="AH595" i="20"/>
  <c r="AG595" i="20"/>
  <c r="AF595" i="20"/>
  <c r="AE595" i="20"/>
  <c r="AD595" i="20"/>
  <c r="AC595" i="20"/>
  <c r="AB595" i="20"/>
  <c r="AA595" i="20"/>
  <c r="Z595" i="20"/>
  <c r="Y595" i="20"/>
  <c r="X595" i="20"/>
  <c r="W595" i="20"/>
  <c r="V595" i="20"/>
  <c r="U595" i="20"/>
  <c r="T595" i="20"/>
  <c r="S595" i="20"/>
  <c r="R595" i="20"/>
  <c r="Q595" i="20"/>
  <c r="P595" i="20"/>
  <c r="O595" i="20"/>
  <c r="N595" i="20"/>
  <c r="M595" i="20"/>
  <c r="L595" i="20"/>
  <c r="K595" i="20"/>
  <c r="J595" i="20"/>
  <c r="AR594" i="20"/>
  <c r="AQ594" i="20"/>
  <c r="AP594" i="20"/>
  <c r="AO594" i="20"/>
  <c r="AN594" i="20"/>
  <c r="AM594" i="20"/>
  <c r="AL594" i="20"/>
  <c r="AK594" i="20"/>
  <c r="AH594" i="20"/>
  <c r="AG594" i="20"/>
  <c r="AF594" i="20"/>
  <c r="AE594" i="20"/>
  <c r="AD594" i="20"/>
  <c r="AC594" i="20"/>
  <c r="AB594" i="20"/>
  <c r="AA594" i="20"/>
  <c r="Z594" i="20"/>
  <c r="Y594" i="20"/>
  <c r="X594" i="20"/>
  <c r="W594" i="20"/>
  <c r="V594" i="20"/>
  <c r="U594" i="20"/>
  <c r="T594" i="20"/>
  <c r="S594" i="20"/>
  <c r="R594" i="20"/>
  <c r="Q594" i="20"/>
  <c r="P594" i="20"/>
  <c r="O594" i="20"/>
  <c r="N594" i="20"/>
  <c r="M594" i="20"/>
  <c r="L594" i="20"/>
  <c r="K594" i="20"/>
  <c r="J594" i="20"/>
  <c r="AR593" i="20"/>
  <c r="AQ593" i="20"/>
  <c r="AP593" i="20"/>
  <c r="AO593" i="20"/>
  <c r="AN593" i="20"/>
  <c r="AM593" i="20"/>
  <c r="AL593" i="20"/>
  <c r="AK593" i="20"/>
  <c r="AH593" i="20"/>
  <c r="AG593" i="20"/>
  <c r="AF593" i="20"/>
  <c r="AE593" i="20"/>
  <c r="AD593" i="20"/>
  <c r="AC593" i="20"/>
  <c r="AB593" i="20"/>
  <c r="AA593" i="20"/>
  <c r="Z593" i="20"/>
  <c r="Y593" i="20"/>
  <c r="X593" i="20"/>
  <c r="W593" i="20"/>
  <c r="V593" i="20"/>
  <c r="U593" i="20"/>
  <c r="T593" i="20"/>
  <c r="S593" i="20"/>
  <c r="R593" i="20"/>
  <c r="Q593" i="20"/>
  <c r="P593" i="20"/>
  <c r="O593" i="20"/>
  <c r="N593" i="20"/>
  <c r="M593" i="20"/>
  <c r="L593" i="20"/>
  <c r="K593" i="20"/>
  <c r="J593" i="20"/>
  <c r="AR592" i="20"/>
  <c r="AQ592" i="20"/>
  <c r="AP592" i="20"/>
  <c r="AO592" i="20"/>
  <c r="AN592" i="20"/>
  <c r="AM592" i="20"/>
  <c r="AL592" i="20"/>
  <c r="AK592" i="20"/>
  <c r="AH592" i="20"/>
  <c r="AG592" i="20"/>
  <c r="AF592" i="20"/>
  <c r="AE592" i="20"/>
  <c r="AD592" i="20"/>
  <c r="AC592" i="20"/>
  <c r="AB592" i="20"/>
  <c r="AA592" i="20"/>
  <c r="Z592" i="20"/>
  <c r="Y592" i="20"/>
  <c r="X592" i="20"/>
  <c r="W592" i="20"/>
  <c r="V592" i="20"/>
  <c r="U592" i="20"/>
  <c r="T592" i="20"/>
  <c r="S592" i="20"/>
  <c r="R592" i="20"/>
  <c r="Q592" i="20"/>
  <c r="P592" i="20"/>
  <c r="O592" i="20"/>
  <c r="N592" i="20"/>
  <c r="M592" i="20"/>
  <c r="L592" i="20"/>
  <c r="K592" i="20"/>
  <c r="J592" i="20"/>
  <c r="AR591" i="20"/>
  <c r="AQ591" i="20"/>
  <c r="AP591" i="20"/>
  <c r="AO591" i="20"/>
  <c r="AN591" i="20"/>
  <c r="AM591" i="20"/>
  <c r="AL591" i="20"/>
  <c r="AK591" i="20"/>
  <c r="AH591" i="20"/>
  <c r="AG591" i="20"/>
  <c r="AF591" i="20"/>
  <c r="AE591" i="20"/>
  <c r="AD591" i="20"/>
  <c r="AC591" i="20"/>
  <c r="AB591" i="20"/>
  <c r="AA591" i="20"/>
  <c r="Z591" i="20"/>
  <c r="Y591" i="20"/>
  <c r="X591" i="20"/>
  <c r="W591" i="20"/>
  <c r="V591" i="20"/>
  <c r="U591" i="20"/>
  <c r="T591" i="20"/>
  <c r="S591" i="20"/>
  <c r="R591" i="20"/>
  <c r="Q591" i="20"/>
  <c r="P591" i="20"/>
  <c r="O591" i="20"/>
  <c r="N591" i="20"/>
  <c r="M591" i="20"/>
  <c r="L591" i="20"/>
  <c r="K591" i="20"/>
  <c r="J591" i="20"/>
  <c r="AR590" i="20"/>
  <c r="AQ590" i="20"/>
  <c r="AP590" i="20"/>
  <c r="AO590" i="20"/>
  <c r="AN590" i="20"/>
  <c r="AM590" i="20"/>
  <c r="AL590" i="20"/>
  <c r="AK590" i="20"/>
  <c r="AH590" i="20"/>
  <c r="AG590" i="20"/>
  <c r="AF590" i="20"/>
  <c r="AE590" i="20"/>
  <c r="AD590" i="20"/>
  <c r="AC590" i="20"/>
  <c r="AB590" i="20"/>
  <c r="AA590" i="20"/>
  <c r="Z590" i="20"/>
  <c r="Y590" i="20"/>
  <c r="X590" i="20"/>
  <c r="W590" i="20"/>
  <c r="V590" i="20"/>
  <c r="U590" i="20"/>
  <c r="T590" i="20"/>
  <c r="S590" i="20"/>
  <c r="R590" i="20"/>
  <c r="Q590" i="20"/>
  <c r="P590" i="20"/>
  <c r="O590" i="20"/>
  <c r="N590" i="20"/>
  <c r="M590" i="20"/>
  <c r="L590" i="20"/>
  <c r="K590" i="20"/>
  <c r="J590" i="20"/>
  <c r="AR589" i="20"/>
  <c r="AQ589" i="20"/>
  <c r="AP589" i="20"/>
  <c r="AO589" i="20"/>
  <c r="AN589" i="20"/>
  <c r="AM589" i="20"/>
  <c r="AL589" i="20"/>
  <c r="AK589" i="20"/>
  <c r="AH589" i="20"/>
  <c r="AG589" i="20"/>
  <c r="AF589" i="20"/>
  <c r="AE589" i="20"/>
  <c r="AD589" i="20"/>
  <c r="AC589" i="20"/>
  <c r="AB589" i="20"/>
  <c r="AA589" i="20"/>
  <c r="Z589" i="20"/>
  <c r="Y589" i="20"/>
  <c r="X589" i="20"/>
  <c r="W589" i="20"/>
  <c r="V589" i="20"/>
  <c r="U589" i="20"/>
  <c r="T589" i="20"/>
  <c r="S589" i="20"/>
  <c r="R589" i="20"/>
  <c r="Q589" i="20"/>
  <c r="P589" i="20"/>
  <c r="O589" i="20"/>
  <c r="N589" i="20"/>
  <c r="M589" i="20"/>
  <c r="L589" i="20"/>
  <c r="K589" i="20"/>
  <c r="J589" i="20"/>
  <c r="AR588" i="20"/>
  <c r="AQ588" i="20"/>
  <c r="AP588" i="20"/>
  <c r="AO588" i="20"/>
  <c r="AN588" i="20"/>
  <c r="AM588" i="20"/>
  <c r="AL588" i="20"/>
  <c r="AK588" i="20"/>
  <c r="AH588" i="20"/>
  <c r="AG588" i="20"/>
  <c r="AF588" i="20"/>
  <c r="AE588" i="20"/>
  <c r="AD588" i="20"/>
  <c r="AC588" i="20"/>
  <c r="AB588" i="20"/>
  <c r="AA588" i="20"/>
  <c r="Z588" i="20"/>
  <c r="Y588" i="20"/>
  <c r="X588" i="20"/>
  <c r="W588" i="20"/>
  <c r="V588" i="20"/>
  <c r="U588" i="20"/>
  <c r="T588" i="20"/>
  <c r="S588" i="20"/>
  <c r="R588" i="20"/>
  <c r="Q588" i="20"/>
  <c r="P588" i="20"/>
  <c r="O588" i="20"/>
  <c r="N588" i="20"/>
  <c r="M588" i="20"/>
  <c r="L588" i="20"/>
  <c r="K588" i="20"/>
  <c r="J588" i="20"/>
  <c r="AR587" i="20"/>
  <c r="AQ587" i="20"/>
  <c r="AP587" i="20"/>
  <c r="AO587" i="20"/>
  <c r="AN587" i="20"/>
  <c r="AM587" i="20"/>
  <c r="AL587" i="20"/>
  <c r="AK587" i="20"/>
  <c r="AH587" i="20"/>
  <c r="AG587" i="20"/>
  <c r="AF587" i="20"/>
  <c r="AE587" i="20"/>
  <c r="AD587" i="20"/>
  <c r="AC587" i="20"/>
  <c r="AB587" i="20"/>
  <c r="AA587" i="20"/>
  <c r="Z587" i="20"/>
  <c r="Y587" i="20"/>
  <c r="X587" i="20"/>
  <c r="W587" i="20"/>
  <c r="V587" i="20"/>
  <c r="U587" i="20"/>
  <c r="T587" i="20"/>
  <c r="S587" i="20"/>
  <c r="R587" i="20"/>
  <c r="Q587" i="20"/>
  <c r="P587" i="20"/>
  <c r="O587" i="20"/>
  <c r="N587" i="20"/>
  <c r="M587" i="20"/>
  <c r="L587" i="20"/>
  <c r="K587" i="20"/>
  <c r="J587" i="20"/>
  <c r="AR586" i="20"/>
  <c r="AQ586" i="20"/>
  <c r="AP586" i="20"/>
  <c r="AO586" i="20"/>
  <c r="AN586" i="20"/>
  <c r="AM586" i="20"/>
  <c r="AL586" i="20"/>
  <c r="AK586" i="20"/>
  <c r="AH586" i="20"/>
  <c r="AG586" i="20"/>
  <c r="AF586" i="20"/>
  <c r="AE586" i="20"/>
  <c r="AD586" i="20"/>
  <c r="AC586" i="20"/>
  <c r="AB586" i="20"/>
  <c r="AA586" i="20"/>
  <c r="Z586" i="20"/>
  <c r="Y586" i="20"/>
  <c r="X586" i="20"/>
  <c r="W586" i="20"/>
  <c r="V586" i="20"/>
  <c r="U586" i="20"/>
  <c r="T586" i="20"/>
  <c r="S586" i="20"/>
  <c r="R586" i="20"/>
  <c r="Q586" i="20"/>
  <c r="P586" i="20"/>
  <c r="O586" i="20"/>
  <c r="N586" i="20"/>
  <c r="M586" i="20"/>
  <c r="L586" i="20"/>
  <c r="K586" i="20"/>
  <c r="J586" i="20"/>
  <c r="AR585" i="20"/>
  <c r="AQ585" i="20"/>
  <c r="AP585" i="20"/>
  <c r="AO585" i="20"/>
  <c r="AN585" i="20"/>
  <c r="AM585" i="20"/>
  <c r="AL585" i="20"/>
  <c r="AK585" i="20"/>
  <c r="AH585" i="20"/>
  <c r="AG585" i="20"/>
  <c r="AF585" i="20"/>
  <c r="AE585" i="20"/>
  <c r="AD585" i="20"/>
  <c r="AC585" i="20"/>
  <c r="AB585" i="20"/>
  <c r="AA585" i="20"/>
  <c r="Z585" i="20"/>
  <c r="Y585" i="20"/>
  <c r="X585" i="20"/>
  <c r="W585" i="20"/>
  <c r="V585" i="20"/>
  <c r="U585" i="20"/>
  <c r="T585" i="20"/>
  <c r="S585" i="20"/>
  <c r="R585" i="20"/>
  <c r="Q585" i="20"/>
  <c r="P585" i="20"/>
  <c r="O585" i="20"/>
  <c r="N585" i="20"/>
  <c r="M585" i="20"/>
  <c r="L585" i="20"/>
  <c r="K585" i="20"/>
  <c r="J585" i="20"/>
  <c r="AR584" i="20"/>
  <c r="AQ584" i="20"/>
  <c r="AP584" i="20"/>
  <c r="AO584" i="20"/>
  <c r="AN584" i="20"/>
  <c r="AM584" i="20"/>
  <c r="AL584" i="20"/>
  <c r="AK584" i="20"/>
  <c r="AH584" i="20"/>
  <c r="AG584" i="20"/>
  <c r="AF584" i="20"/>
  <c r="AE584" i="20"/>
  <c r="AD584" i="20"/>
  <c r="AC584" i="20"/>
  <c r="AB584" i="20"/>
  <c r="AA584" i="20"/>
  <c r="Z584" i="20"/>
  <c r="Y584" i="20"/>
  <c r="X584" i="20"/>
  <c r="W584" i="20"/>
  <c r="V584" i="20"/>
  <c r="U584" i="20"/>
  <c r="T584" i="20"/>
  <c r="S584" i="20"/>
  <c r="R584" i="20"/>
  <c r="Q584" i="20"/>
  <c r="P584" i="20"/>
  <c r="O584" i="20"/>
  <c r="N584" i="20"/>
  <c r="M584" i="20"/>
  <c r="L584" i="20"/>
  <c r="K584" i="20"/>
  <c r="J584" i="20"/>
  <c r="AR583" i="20"/>
  <c r="AQ583" i="20"/>
  <c r="AP583" i="20"/>
  <c r="AO583" i="20"/>
  <c r="AN583" i="20"/>
  <c r="AM583" i="20"/>
  <c r="AL583" i="20"/>
  <c r="AK583" i="20"/>
  <c r="AH583" i="20"/>
  <c r="AG583" i="20"/>
  <c r="AF583" i="20"/>
  <c r="AE583" i="20"/>
  <c r="AD583" i="20"/>
  <c r="AC583" i="20"/>
  <c r="AB583" i="20"/>
  <c r="AA583" i="20"/>
  <c r="Z583" i="20"/>
  <c r="Y583" i="20"/>
  <c r="X583" i="20"/>
  <c r="W583" i="20"/>
  <c r="V583" i="20"/>
  <c r="U583" i="20"/>
  <c r="T583" i="20"/>
  <c r="S583" i="20"/>
  <c r="R583" i="20"/>
  <c r="Q583" i="20"/>
  <c r="P583" i="20"/>
  <c r="O583" i="20"/>
  <c r="N583" i="20"/>
  <c r="M583" i="20"/>
  <c r="L583" i="20"/>
  <c r="K583" i="20"/>
  <c r="J583" i="20"/>
  <c r="AR582" i="20"/>
  <c r="AQ582" i="20"/>
  <c r="AP582" i="20"/>
  <c r="AO582" i="20"/>
  <c r="AN582" i="20"/>
  <c r="AM582" i="20"/>
  <c r="AL582" i="20"/>
  <c r="AK582" i="20"/>
  <c r="AH582" i="20"/>
  <c r="AG582" i="20"/>
  <c r="AF582" i="20"/>
  <c r="AE582" i="20"/>
  <c r="AD582" i="20"/>
  <c r="AC582" i="20"/>
  <c r="AB582" i="20"/>
  <c r="AA582" i="20"/>
  <c r="Z582" i="20"/>
  <c r="Y582" i="20"/>
  <c r="X582" i="20"/>
  <c r="W582" i="20"/>
  <c r="V582" i="20"/>
  <c r="U582" i="20"/>
  <c r="T582" i="20"/>
  <c r="S582" i="20"/>
  <c r="R582" i="20"/>
  <c r="Q582" i="20"/>
  <c r="P582" i="20"/>
  <c r="O582" i="20"/>
  <c r="N582" i="20"/>
  <c r="M582" i="20"/>
  <c r="L582" i="20"/>
  <c r="K582" i="20"/>
  <c r="J582" i="20"/>
  <c r="AR581" i="20"/>
  <c r="AQ581" i="20"/>
  <c r="AP581" i="20"/>
  <c r="AO581" i="20"/>
  <c r="AN581" i="20"/>
  <c r="AM581" i="20"/>
  <c r="AL581" i="20"/>
  <c r="AK581" i="20"/>
  <c r="AH581" i="20"/>
  <c r="AG581" i="20"/>
  <c r="AF581" i="20"/>
  <c r="AE581" i="20"/>
  <c r="AD581" i="20"/>
  <c r="AC581" i="20"/>
  <c r="AB581" i="20"/>
  <c r="AA581" i="20"/>
  <c r="Z581" i="20"/>
  <c r="Y581" i="20"/>
  <c r="X581" i="20"/>
  <c r="W581" i="20"/>
  <c r="V581" i="20"/>
  <c r="U581" i="20"/>
  <c r="T581" i="20"/>
  <c r="S581" i="20"/>
  <c r="R581" i="20"/>
  <c r="Q581" i="20"/>
  <c r="P581" i="20"/>
  <c r="O581" i="20"/>
  <c r="N581" i="20"/>
  <c r="M581" i="20"/>
  <c r="L581" i="20"/>
  <c r="K581" i="20"/>
  <c r="J581" i="20"/>
  <c r="AR580" i="20"/>
  <c r="AQ580" i="20"/>
  <c r="AP580" i="20"/>
  <c r="AO580" i="20"/>
  <c r="AN580" i="20"/>
  <c r="AM580" i="20"/>
  <c r="AL580" i="20"/>
  <c r="AK580" i="20"/>
  <c r="AH580" i="20"/>
  <c r="AG580" i="20"/>
  <c r="AF580" i="20"/>
  <c r="AE580" i="20"/>
  <c r="AD580" i="20"/>
  <c r="AC580" i="20"/>
  <c r="AB580" i="20"/>
  <c r="AA580" i="20"/>
  <c r="Z580" i="20"/>
  <c r="Y580" i="20"/>
  <c r="X580" i="20"/>
  <c r="W580" i="20"/>
  <c r="V580" i="20"/>
  <c r="U580" i="20"/>
  <c r="T580" i="20"/>
  <c r="S580" i="20"/>
  <c r="R580" i="20"/>
  <c r="Q580" i="20"/>
  <c r="P580" i="20"/>
  <c r="O580" i="20"/>
  <c r="N580" i="20"/>
  <c r="M580" i="20"/>
  <c r="L580" i="20"/>
  <c r="K580" i="20"/>
  <c r="J580" i="20"/>
  <c r="AR579" i="20"/>
  <c r="AQ579" i="20"/>
  <c r="AP579" i="20"/>
  <c r="AO579" i="20"/>
  <c r="AN579" i="20"/>
  <c r="AM579" i="20"/>
  <c r="AL579" i="20"/>
  <c r="AK579" i="20"/>
  <c r="AH579" i="20"/>
  <c r="AG579" i="20"/>
  <c r="AF579" i="20"/>
  <c r="AE579" i="20"/>
  <c r="AD579" i="20"/>
  <c r="AC579" i="20"/>
  <c r="AB579" i="20"/>
  <c r="AA579" i="20"/>
  <c r="Z579" i="20"/>
  <c r="Y579" i="20"/>
  <c r="X579" i="20"/>
  <c r="W579" i="20"/>
  <c r="V579" i="20"/>
  <c r="U579" i="20"/>
  <c r="T579" i="20"/>
  <c r="S579" i="20"/>
  <c r="R579" i="20"/>
  <c r="Q579" i="20"/>
  <c r="P579" i="20"/>
  <c r="O579" i="20"/>
  <c r="N579" i="20"/>
  <c r="M579" i="20"/>
  <c r="L579" i="20"/>
  <c r="K579" i="20"/>
  <c r="J579" i="20"/>
  <c r="AR578" i="20"/>
  <c r="AQ578" i="20"/>
  <c r="AP578" i="20"/>
  <c r="AO578" i="20"/>
  <c r="AN578" i="20"/>
  <c r="AM578" i="20"/>
  <c r="AL578" i="20"/>
  <c r="AK578" i="20"/>
  <c r="AH578" i="20"/>
  <c r="AG578" i="20"/>
  <c r="AF578" i="20"/>
  <c r="AE578" i="20"/>
  <c r="AD578" i="20"/>
  <c r="AC578" i="20"/>
  <c r="AB578" i="20"/>
  <c r="AA578" i="20"/>
  <c r="Z578" i="20"/>
  <c r="Y578" i="20"/>
  <c r="X578" i="20"/>
  <c r="W578" i="20"/>
  <c r="V578" i="20"/>
  <c r="U578" i="20"/>
  <c r="T578" i="20"/>
  <c r="S578" i="20"/>
  <c r="R578" i="20"/>
  <c r="Q578" i="20"/>
  <c r="P578" i="20"/>
  <c r="O578" i="20"/>
  <c r="N578" i="20"/>
  <c r="M578" i="20"/>
  <c r="L578" i="20"/>
  <c r="K578" i="20"/>
  <c r="J578" i="20"/>
  <c r="AR577" i="20"/>
  <c r="AQ577" i="20"/>
  <c r="AP577" i="20"/>
  <c r="AO577" i="20"/>
  <c r="AN577" i="20"/>
  <c r="AM577" i="20"/>
  <c r="AL577" i="20"/>
  <c r="AK577" i="20"/>
  <c r="AH577" i="20"/>
  <c r="AG577" i="20"/>
  <c r="AF577" i="20"/>
  <c r="AE577" i="20"/>
  <c r="AD577" i="20"/>
  <c r="AC577" i="20"/>
  <c r="AB577" i="20"/>
  <c r="AA577" i="20"/>
  <c r="Z577" i="20"/>
  <c r="Y577" i="20"/>
  <c r="X577" i="20"/>
  <c r="W577" i="20"/>
  <c r="V577" i="20"/>
  <c r="U577" i="20"/>
  <c r="T577" i="20"/>
  <c r="S577" i="20"/>
  <c r="R577" i="20"/>
  <c r="Q577" i="20"/>
  <c r="P577" i="20"/>
  <c r="O577" i="20"/>
  <c r="N577" i="20"/>
  <c r="M577" i="20"/>
  <c r="L577" i="20"/>
  <c r="K577" i="20"/>
  <c r="J577" i="20"/>
  <c r="AR576" i="20"/>
  <c r="AQ576" i="20"/>
  <c r="AP576" i="20"/>
  <c r="AO576" i="20"/>
  <c r="AN576" i="20"/>
  <c r="AM576" i="20"/>
  <c r="AL576" i="20"/>
  <c r="AK576" i="20"/>
  <c r="AH576" i="20"/>
  <c r="AG576" i="20"/>
  <c r="AF576" i="20"/>
  <c r="AE576" i="20"/>
  <c r="AD576" i="20"/>
  <c r="AC576" i="20"/>
  <c r="AB576" i="20"/>
  <c r="AA576" i="20"/>
  <c r="Z576" i="20"/>
  <c r="Y576" i="20"/>
  <c r="X576" i="20"/>
  <c r="W576" i="20"/>
  <c r="V576" i="20"/>
  <c r="U576" i="20"/>
  <c r="T576" i="20"/>
  <c r="S576" i="20"/>
  <c r="R576" i="20"/>
  <c r="Q576" i="20"/>
  <c r="P576" i="20"/>
  <c r="O576" i="20"/>
  <c r="N576" i="20"/>
  <c r="M576" i="20"/>
  <c r="L576" i="20"/>
  <c r="K576" i="20"/>
  <c r="J576" i="20"/>
  <c r="AR575" i="20"/>
  <c r="AQ575" i="20"/>
  <c r="AP575" i="20"/>
  <c r="AO575" i="20"/>
  <c r="AN575" i="20"/>
  <c r="AM575" i="20"/>
  <c r="AL575" i="20"/>
  <c r="AK575" i="20"/>
  <c r="AH575" i="20"/>
  <c r="AG575" i="20"/>
  <c r="AF575" i="20"/>
  <c r="AE575" i="20"/>
  <c r="AD575" i="20"/>
  <c r="AC575" i="20"/>
  <c r="AB575" i="20"/>
  <c r="AA575" i="20"/>
  <c r="Z575" i="20"/>
  <c r="Y575" i="20"/>
  <c r="X575" i="20"/>
  <c r="W575" i="20"/>
  <c r="V575" i="20"/>
  <c r="U575" i="20"/>
  <c r="T575" i="20"/>
  <c r="S575" i="20"/>
  <c r="R575" i="20"/>
  <c r="Q575" i="20"/>
  <c r="P575" i="20"/>
  <c r="O575" i="20"/>
  <c r="N575" i="20"/>
  <c r="M575" i="20"/>
  <c r="L575" i="20"/>
  <c r="K575" i="20"/>
  <c r="J575" i="20"/>
  <c r="AR574" i="20"/>
  <c r="AQ574" i="20"/>
  <c r="AP574" i="20"/>
  <c r="AO574" i="20"/>
  <c r="AN574" i="20"/>
  <c r="AM574" i="20"/>
  <c r="AL574" i="20"/>
  <c r="AK574" i="20"/>
  <c r="AH574" i="20"/>
  <c r="AG574" i="20"/>
  <c r="AF574" i="20"/>
  <c r="AE574" i="20"/>
  <c r="AD574" i="20"/>
  <c r="AC574" i="20"/>
  <c r="AB574" i="20"/>
  <c r="AA574" i="20"/>
  <c r="Z574" i="20"/>
  <c r="Y574" i="20"/>
  <c r="X574" i="20"/>
  <c r="W574" i="20"/>
  <c r="V574" i="20"/>
  <c r="U574" i="20"/>
  <c r="T574" i="20"/>
  <c r="S574" i="20"/>
  <c r="R574" i="20"/>
  <c r="Q574" i="20"/>
  <c r="P574" i="20"/>
  <c r="O574" i="20"/>
  <c r="N574" i="20"/>
  <c r="M574" i="20"/>
  <c r="L574" i="20"/>
  <c r="K574" i="20"/>
  <c r="J574" i="20"/>
  <c r="AR573" i="20"/>
  <c r="AQ573" i="20"/>
  <c r="AP573" i="20"/>
  <c r="AO573" i="20"/>
  <c r="AN573" i="20"/>
  <c r="AM573" i="20"/>
  <c r="AL573" i="20"/>
  <c r="AK573" i="20"/>
  <c r="AH573" i="20"/>
  <c r="AG573" i="20"/>
  <c r="AF573" i="20"/>
  <c r="AE573" i="20"/>
  <c r="AD573" i="20"/>
  <c r="AC573" i="20"/>
  <c r="AB573" i="20"/>
  <c r="AA573" i="20"/>
  <c r="Z573" i="20"/>
  <c r="Y573" i="20"/>
  <c r="X573" i="20"/>
  <c r="W573" i="20"/>
  <c r="V573" i="20"/>
  <c r="U573" i="20"/>
  <c r="T573" i="20"/>
  <c r="S573" i="20"/>
  <c r="R573" i="20"/>
  <c r="Q573" i="20"/>
  <c r="P573" i="20"/>
  <c r="O573" i="20"/>
  <c r="N573" i="20"/>
  <c r="M573" i="20"/>
  <c r="L573" i="20"/>
  <c r="K573" i="20"/>
  <c r="J573" i="20"/>
  <c r="AR572" i="20"/>
  <c r="AQ572" i="20"/>
  <c r="AP572" i="20"/>
  <c r="AO572" i="20"/>
  <c r="AN572" i="20"/>
  <c r="AM572" i="20"/>
  <c r="AL572" i="20"/>
  <c r="AK572" i="20"/>
  <c r="AH572" i="20"/>
  <c r="AG572" i="20"/>
  <c r="AF572" i="20"/>
  <c r="AE572" i="20"/>
  <c r="AD572" i="20"/>
  <c r="AC572" i="20"/>
  <c r="AB572" i="20"/>
  <c r="AA572" i="20"/>
  <c r="Z572" i="20"/>
  <c r="Y572" i="20"/>
  <c r="X572" i="20"/>
  <c r="W572" i="20"/>
  <c r="V572" i="20"/>
  <c r="U572" i="20"/>
  <c r="T572" i="20"/>
  <c r="S572" i="20"/>
  <c r="R572" i="20"/>
  <c r="Q572" i="20"/>
  <c r="P572" i="20"/>
  <c r="O572" i="20"/>
  <c r="N572" i="20"/>
  <c r="M572" i="20"/>
  <c r="L572" i="20"/>
  <c r="K572" i="20"/>
  <c r="J572" i="20"/>
  <c r="AR571" i="20"/>
  <c r="AQ571" i="20"/>
  <c r="AP571" i="20"/>
  <c r="AO571" i="20"/>
  <c r="AN571" i="20"/>
  <c r="AM571" i="20"/>
  <c r="AL571" i="20"/>
  <c r="AK571" i="20"/>
  <c r="AH571" i="20"/>
  <c r="AG571" i="20"/>
  <c r="AF571" i="20"/>
  <c r="AE571" i="20"/>
  <c r="AD571" i="20"/>
  <c r="AC571" i="20"/>
  <c r="AB571" i="20"/>
  <c r="AA571" i="20"/>
  <c r="Z571" i="20"/>
  <c r="Y571" i="20"/>
  <c r="X571" i="20"/>
  <c r="W571" i="20"/>
  <c r="V571" i="20"/>
  <c r="U571" i="20"/>
  <c r="T571" i="20"/>
  <c r="S571" i="20"/>
  <c r="R571" i="20"/>
  <c r="Q571" i="20"/>
  <c r="P571" i="20"/>
  <c r="O571" i="20"/>
  <c r="N571" i="20"/>
  <c r="M571" i="20"/>
  <c r="L571" i="20"/>
  <c r="K571" i="20"/>
  <c r="J571" i="20"/>
  <c r="AR570" i="20"/>
  <c r="AQ570" i="20"/>
  <c r="AP570" i="20"/>
  <c r="AO570" i="20"/>
  <c r="AN570" i="20"/>
  <c r="AM570" i="20"/>
  <c r="AL570" i="20"/>
  <c r="AK570" i="20"/>
  <c r="AH570" i="20"/>
  <c r="AG570" i="20"/>
  <c r="AF570" i="20"/>
  <c r="AE570" i="20"/>
  <c r="AD570" i="20"/>
  <c r="AC570" i="20"/>
  <c r="AB570" i="20"/>
  <c r="AA570" i="20"/>
  <c r="Z570" i="20"/>
  <c r="Y570" i="20"/>
  <c r="X570" i="20"/>
  <c r="W570" i="20"/>
  <c r="V570" i="20"/>
  <c r="U570" i="20"/>
  <c r="T570" i="20"/>
  <c r="S570" i="20"/>
  <c r="R570" i="20"/>
  <c r="Q570" i="20"/>
  <c r="P570" i="20"/>
  <c r="O570" i="20"/>
  <c r="N570" i="20"/>
  <c r="M570" i="20"/>
  <c r="L570" i="20"/>
  <c r="K570" i="20"/>
  <c r="J570" i="20"/>
  <c r="AR569" i="20"/>
  <c r="AQ569" i="20"/>
  <c r="AP569" i="20"/>
  <c r="AO569" i="20"/>
  <c r="AN569" i="20"/>
  <c r="AM569" i="20"/>
  <c r="AL569" i="20"/>
  <c r="AK569" i="20"/>
  <c r="AH569" i="20"/>
  <c r="AG569" i="20"/>
  <c r="AF569" i="20"/>
  <c r="AE569" i="20"/>
  <c r="AD569" i="20"/>
  <c r="AC569" i="20"/>
  <c r="AB569" i="20"/>
  <c r="AA569" i="20"/>
  <c r="Z569" i="20"/>
  <c r="Y569" i="20"/>
  <c r="X569" i="20"/>
  <c r="W569" i="20"/>
  <c r="V569" i="20"/>
  <c r="U569" i="20"/>
  <c r="T569" i="20"/>
  <c r="S569" i="20"/>
  <c r="R569" i="20"/>
  <c r="Q569" i="20"/>
  <c r="P569" i="20"/>
  <c r="O569" i="20"/>
  <c r="N569" i="20"/>
  <c r="M569" i="20"/>
  <c r="L569" i="20"/>
  <c r="K569" i="20"/>
  <c r="J569" i="20"/>
  <c r="AR568" i="20"/>
  <c r="AQ568" i="20"/>
  <c r="AP568" i="20"/>
  <c r="AO568" i="20"/>
  <c r="AN568" i="20"/>
  <c r="AM568" i="20"/>
  <c r="AL568" i="20"/>
  <c r="AK568" i="20"/>
  <c r="AH568" i="20"/>
  <c r="AG568" i="20"/>
  <c r="AF568" i="20"/>
  <c r="AE568" i="20"/>
  <c r="AD568" i="20"/>
  <c r="AC568" i="20"/>
  <c r="AB568" i="20"/>
  <c r="AA568" i="20"/>
  <c r="Z568" i="20"/>
  <c r="Y568" i="20"/>
  <c r="X568" i="20"/>
  <c r="W568" i="20"/>
  <c r="V568" i="20"/>
  <c r="U568" i="20"/>
  <c r="T568" i="20"/>
  <c r="S568" i="20"/>
  <c r="R568" i="20"/>
  <c r="Q568" i="20"/>
  <c r="P568" i="20"/>
  <c r="O568" i="20"/>
  <c r="N568" i="20"/>
  <c r="M568" i="20"/>
  <c r="L568" i="20"/>
  <c r="K568" i="20"/>
  <c r="J568" i="20"/>
  <c r="AR567" i="20"/>
  <c r="AQ567" i="20"/>
  <c r="AP567" i="20"/>
  <c r="AO567" i="20"/>
  <c r="AN567" i="20"/>
  <c r="AM567" i="20"/>
  <c r="AL567" i="20"/>
  <c r="AK567" i="20"/>
  <c r="AH567" i="20"/>
  <c r="AG567" i="20"/>
  <c r="AF567" i="20"/>
  <c r="AE567" i="20"/>
  <c r="AD567" i="20"/>
  <c r="AC567" i="20"/>
  <c r="AB567" i="20"/>
  <c r="AA567" i="20"/>
  <c r="Z567" i="20"/>
  <c r="Y567" i="20"/>
  <c r="X567" i="20"/>
  <c r="W567" i="20"/>
  <c r="V567" i="20"/>
  <c r="U567" i="20"/>
  <c r="T567" i="20"/>
  <c r="S567" i="20"/>
  <c r="R567" i="20"/>
  <c r="Q567" i="20"/>
  <c r="P567" i="20"/>
  <c r="O567" i="20"/>
  <c r="N567" i="20"/>
  <c r="M567" i="20"/>
  <c r="L567" i="20"/>
  <c r="K567" i="20"/>
  <c r="J567" i="20"/>
  <c r="AR566" i="20"/>
  <c r="AQ566" i="20"/>
  <c r="AP566" i="20"/>
  <c r="AO566" i="20"/>
  <c r="AN566" i="20"/>
  <c r="AM566" i="20"/>
  <c r="AL566" i="20"/>
  <c r="AK566" i="20"/>
  <c r="AH566" i="20"/>
  <c r="AG566" i="20"/>
  <c r="AF566" i="20"/>
  <c r="AE566" i="20"/>
  <c r="AD566" i="20"/>
  <c r="AC566" i="20"/>
  <c r="AB566" i="20"/>
  <c r="AA566" i="20"/>
  <c r="Z566" i="20"/>
  <c r="Y566" i="20"/>
  <c r="X566" i="20"/>
  <c r="W566" i="20"/>
  <c r="V566" i="20"/>
  <c r="U566" i="20"/>
  <c r="T566" i="20"/>
  <c r="S566" i="20"/>
  <c r="R566" i="20"/>
  <c r="Q566" i="20"/>
  <c r="P566" i="20"/>
  <c r="O566" i="20"/>
  <c r="N566" i="20"/>
  <c r="M566" i="20"/>
  <c r="L566" i="20"/>
  <c r="K566" i="20"/>
  <c r="J566" i="20"/>
  <c r="AR565" i="20"/>
  <c r="AQ565" i="20"/>
  <c r="AP565" i="20"/>
  <c r="AO565" i="20"/>
  <c r="AN565" i="20"/>
  <c r="AM565" i="20"/>
  <c r="AL565" i="20"/>
  <c r="AK565" i="20"/>
  <c r="AH565" i="20"/>
  <c r="AG565" i="20"/>
  <c r="AF565" i="20"/>
  <c r="AE565" i="20"/>
  <c r="AD565" i="20"/>
  <c r="AC565" i="20"/>
  <c r="AB565" i="20"/>
  <c r="AA565" i="20"/>
  <c r="Z565" i="20"/>
  <c r="Y565" i="20"/>
  <c r="X565" i="20"/>
  <c r="W565" i="20"/>
  <c r="V565" i="20"/>
  <c r="U565" i="20"/>
  <c r="T565" i="20"/>
  <c r="S565" i="20"/>
  <c r="R565" i="20"/>
  <c r="Q565" i="20"/>
  <c r="P565" i="20"/>
  <c r="O565" i="20"/>
  <c r="N565" i="20"/>
  <c r="M565" i="20"/>
  <c r="L565" i="20"/>
  <c r="K565" i="20"/>
  <c r="J565" i="20"/>
  <c r="AR564" i="20"/>
  <c r="AQ564" i="20"/>
  <c r="AP564" i="20"/>
  <c r="AO564" i="20"/>
  <c r="AN564" i="20"/>
  <c r="AM564" i="20"/>
  <c r="AL564" i="20"/>
  <c r="AK564" i="20"/>
  <c r="AH564" i="20"/>
  <c r="AG564" i="20"/>
  <c r="AF564" i="20"/>
  <c r="AE564" i="20"/>
  <c r="AD564" i="20"/>
  <c r="AC564" i="20"/>
  <c r="AB564" i="20"/>
  <c r="AA564" i="20"/>
  <c r="Z564" i="20"/>
  <c r="Y564" i="20"/>
  <c r="X564" i="20"/>
  <c r="W564" i="20"/>
  <c r="V564" i="20"/>
  <c r="U564" i="20"/>
  <c r="T564" i="20"/>
  <c r="S564" i="20"/>
  <c r="R564" i="20"/>
  <c r="Q564" i="20"/>
  <c r="P564" i="20"/>
  <c r="O564" i="20"/>
  <c r="N564" i="20"/>
  <c r="M564" i="20"/>
  <c r="L564" i="20"/>
  <c r="K564" i="20"/>
  <c r="J564" i="20"/>
  <c r="AR563" i="20"/>
  <c r="AQ563" i="20"/>
  <c r="AP563" i="20"/>
  <c r="AO563" i="20"/>
  <c r="AN563" i="20"/>
  <c r="AM563" i="20"/>
  <c r="AL563" i="20"/>
  <c r="AK563" i="20"/>
  <c r="AH563" i="20"/>
  <c r="AG563" i="20"/>
  <c r="AF563" i="20"/>
  <c r="AE563" i="20"/>
  <c r="AD563" i="20"/>
  <c r="AC563" i="20"/>
  <c r="AB563" i="20"/>
  <c r="AA563" i="20"/>
  <c r="Z563" i="20"/>
  <c r="Y563" i="20"/>
  <c r="X563" i="20"/>
  <c r="W563" i="20"/>
  <c r="V563" i="20"/>
  <c r="U563" i="20"/>
  <c r="T563" i="20"/>
  <c r="S563" i="20"/>
  <c r="R563" i="20"/>
  <c r="Q563" i="20"/>
  <c r="P563" i="20"/>
  <c r="O563" i="20"/>
  <c r="N563" i="20"/>
  <c r="M563" i="20"/>
  <c r="L563" i="20"/>
  <c r="K563" i="20"/>
  <c r="J563" i="20"/>
  <c r="AR562" i="20"/>
  <c r="AQ562" i="20"/>
  <c r="AP562" i="20"/>
  <c r="AO562" i="20"/>
  <c r="AN562" i="20"/>
  <c r="AM562" i="20"/>
  <c r="AL562" i="20"/>
  <c r="AK562" i="20"/>
  <c r="AH562" i="20"/>
  <c r="AG562" i="20"/>
  <c r="AF562" i="20"/>
  <c r="AE562" i="20"/>
  <c r="AD562" i="20"/>
  <c r="AC562" i="20"/>
  <c r="AB562" i="20"/>
  <c r="AA562" i="20"/>
  <c r="Z562" i="20"/>
  <c r="Y562" i="20"/>
  <c r="X562" i="20"/>
  <c r="W562" i="20"/>
  <c r="V562" i="20"/>
  <c r="U562" i="20"/>
  <c r="T562" i="20"/>
  <c r="S562" i="20"/>
  <c r="R562" i="20"/>
  <c r="Q562" i="20"/>
  <c r="P562" i="20"/>
  <c r="O562" i="20"/>
  <c r="N562" i="20"/>
  <c r="M562" i="20"/>
  <c r="L562" i="20"/>
  <c r="K562" i="20"/>
  <c r="J562" i="20"/>
  <c r="AR561" i="20"/>
  <c r="AQ561" i="20"/>
  <c r="AP561" i="20"/>
  <c r="AO561" i="20"/>
  <c r="AN561" i="20"/>
  <c r="AM561" i="20"/>
  <c r="AL561" i="20"/>
  <c r="AK561" i="20"/>
  <c r="AH561" i="20"/>
  <c r="AG561" i="20"/>
  <c r="AF561" i="20"/>
  <c r="AE561" i="20"/>
  <c r="AD561" i="20"/>
  <c r="AC561" i="20"/>
  <c r="AB561" i="20"/>
  <c r="AA561" i="20"/>
  <c r="Z561" i="20"/>
  <c r="Y561" i="20"/>
  <c r="X561" i="20"/>
  <c r="W561" i="20"/>
  <c r="V561" i="20"/>
  <c r="U561" i="20"/>
  <c r="T561" i="20"/>
  <c r="S561" i="20"/>
  <c r="R561" i="20"/>
  <c r="Q561" i="20"/>
  <c r="P561" i="20"/>
  <c r="O561" i="20"/>
  <c r="N561" i="20"/>
  <c r="M561" i="20"/>
  <c r="L561" i="20"/>
  <c r="K561" i="20"/>
  <c r="J561" i="20"/>
  <c r="AR560" i="20"/>
  <c r="AQ560" i="20"/>
  <c r="AP560" i="20"/>
  <c r="AO560" i="20"/>
  <c r="AN560" i="20"/>
  <c r="AM560" i="20"/>
  <c r="AL560" i="20"/>
  <c r="AK560" i="20"/>
  <c r="AH560" i="20"/>
  <c r="AG560" i="20"/>
  <c r="AF560" i="20"/>
  <c r="AE560" i="20"/>
  <c r="AD560" i="20"/>
  <c r="AC560" i="20"/>
  <c r="AB560" i="20"/>
  <c r="AA560" i="20"/>
  <c r="Z560" i="20"/>
  <c r="Y560" i="20"/>
  <c r="X560" i="20"/>
  <c r="W560" i="20"/>
  <c r="V560" i="20"/>
  <c r="U560" i="20"/>
  <c r="T560" i="20"/>
  <c r="S560" i="20"/>
  <c r="R560" i="20"/>
  <c r="Q560" i="20"/>
  <c r="P560" i="20"/>
  <c r="O560" i="20"/>
  <c r="N560" i="20"/>
  <c r="M560" i="20"/>
  <c r="L560" i="20"/>
  <c r="K560" i="20"/>
  <c r="J560" i="20"/>
  <c r="AR559" i="20"/>
  <c r="AQ559" i="20"/>
  <c r="AP559" i="20"/>
  <c r="AO559" i="20"/>
  <c r="AN559" i="20"/>
  <c r="AM559" i="20"/>
  <c r="AL559" i="20"/>
  <c r="AK559" i="20"/>
  <c r="AH559" i="20"/>
  <c r="AG559" i="20"/>
  <c r="AF559" i="20"/>
  <c r="AE559" i="20"/>
  <c r="AD559" i="20"/>
  <c r="AC559" i="20"/>
  <c r="AB559" i="20"/>
  <c r="AA559" i="20"/>
  <c r="Z559" i="20"/>
  <c r="Y559" i="20"/>
  <c r="X559" i="20"/>
  <c r="W559" i="20"/>
  <c r="V559" i="20"/>
  <c r="U559" i="20"/>
  <c r="T559" i="20"/>
  <c r="S559" i="20"/>
  <c r="R559" i="20"/>
  <c r="Q559" i="20"/>
  <c r="P559" i="20"/>
  <c r="O559" i="20"/>
  <c r="N559" i="20"/>
  <c r="M559" i="20"/>
  <c r="L559" i="20"/>
  <c r="K559" i="20"/>
  <c r="J559" i="20"/>
  <c r="AR558" i="20"/>
  <c r="AQ558" i="20"/>
  <c r="AP558" i="20"/>
  <c r="AO558" i="20"/>
  <c r="AN558" i="20"/>
  <c r="AM558" i="20"/>
  <c r="AL558" i="20"/>
  <c r="AK558" i="20"/>
  <c r="AH558" i="20"/>
  <c r="AG558" i="20"/>
  <c r="AF558" i="20"/>
  <c r="AE558" i="20"/>
  <c r="AD558" i="20"/>
  <c r="AC558" i="20"/>
  <c r="AB558" i="20"/>
  <c r="AA558" i="20"/>
  <c r="Z558" i="20"/>
  <c r="Y558" i="20"/>
  <c r="X558" i="20"/>
  <c r="W558" i="20"/>
  <c r="V558" i="20"/>
  <c r="U558" i="20"/>
  <c r="T558" i="20"/>
  <c r="S558" i="20"/>
  <c r="R558" i="20"/>
  <c r="Q558" i="20"/>
  <c r="P558" i="20"/>
  <c r="O558" i="20"/>
  <c r="N558" i="20"/>
  <c r="M558" i="20"/>
  <c r="L558" i="20"/>
  <c r="K558" i="20"/>
  <c r="J558" i="20"/>
  <c r="AR557" i="20"/>
  <c r="AQ557" i="20"/>
  <c r="AP557" i="20"/>
  <c r="AO557" i="20"/>
  <c r="AN557" i="20"/>
  <c r="AM557" i="20"/>
  <c r="AL557" i="20"/>
  <c r="AK557" i="20"/>
  <c r="AH557" i="20"/>
  <c r="AG557" i="20"/>
  <c r="AF557" i="20"/>
  <c r="AE557" i="20"/>
  <c r="AD557" i="20"/>
  <c r="AC557" i="20"/>
  <c r="AB557" i="20"/>
  <c r="AA557" i="20"/>
  <c r="Z557" i="20"/>
  <c r="Y557" i="20"/>
  <c r="X557" i="20"/>
  <c r="W557" i="20"/>
  <c r="V557" i="20"/>
  <c r="U557" i="20"/>
  <c r="T557" i="20"/>
  <c r="S557" i="20"/>
  <c r="R557" i="20"/>
  <c r="Q557" i="20"/>
  <c r="P557" i="20"/>
  <c r="O557" i="20"/>
  <c r="N557" i="20"/>
  <c r="M557" i="20"/>
  <c r="L557" i="20"/>
  <c r="K557" i="20"/>
  <c r="J557" i="20"/>
  <c r="AR556" i="20"/>
  <c r="AQ556" i="20"/>
  <c r="AP556" i="20"/>
  <c r="AO556" i="20"/>
  <c r="AN556" i="20"/>
  <c r="AM556" i="20"/>
  <c r="AL556" i="20"/>
  <c r="AK556" i="20"/>
  <c r="AH556" i="20"/>
  <c r="AG556" i="20"/>
  <c r="AF556" i="20"/>
  <c r="AE556" i="20"/>
  <c r="AD556" i="20"/>
  <c r="AC556" i="20"/>
  <c r="AB556" i="20"/>
  <c r="AA556" i="20"/>
  <c r="Z556" i="20"/>
  <c r="Y556" i="20"/>
  <c r="X556" i="20"/>
  <c r="W556" i="20"/>
  <c r="V556" i="20"/>
  <c r="U556" i="20"/>
  <c r="T556" i="20"/>
  <c r="S556" i="20"/>
  <c r="R556" i="20"/>
  <c r="Q556" i="20"/>
  <c r="P556" i="20"/>
  <c r="O556" i="20"/>
  <c r="N556" i="20"/>
  <c r="M556" i="20"/>
  <c r="L556" i="20"/>
  <c r="K556" i="20"/>
  <c r="J556" i="20"/>
  <c r="AR555" i="20"/>
  <c r="AQ555" i="20"/>
  <c r="AP555" i="20"/>
  <c r="AO555" i="20"/>
  <c r="AN555" i="20"/>
  <c r="AM555" i="20"/>
  <c r="AL555" i="20"/>
  <c r="AK555" i="20"/>
  <c r="AH555" i="20"/>
  <c r="AG555" i="20"/>
  <c r="AF555" i="20"/>
  <c r="AE555" i="20"/>
  <c r="AD555" i="20"/>
  <c r="AC555" i="20"/>
  <c r="AB555" i="20"/>
  <c r="AA555" i="20"/>
  <c r="Z555" i="20"/>
  <c r="Y555" i="20"/>
  <c r="X555" i="20"/>
  <c r="W555" i="20"/>
  <c r="V555" i="20"/>
  <c r="U555" i="20"/>
  <c r="T555" i="20"/>
  <c r="S555" i="20"/>
  <c r="R555" i="20"/>
  <c r="Q555" i="20"/>
  <c r="P555" i="20"/>
  <c r="O555" i="20"/>
  <c r="N555" i="20"/>
  <c r="M555" i="20"/>
  <c r="L555" i="20"/>
  <c r="K555" i="20"/>
  <c r="J555" i="20"/>
  <c r="AR554" i="20"/>
  <c r="AQ554" i="20"/>
  <c r="AP554" i="20"/>
  <c r="AO554" i="20"/>
  <c r="AN554" i="20"/>
  <c r="AM554" i="20"/>
  <c r="AL554" i="20"/>
  <c r="AK554" i="20"/>
  <c r="AH554" i="20"/>
  <c r="AG554" i="20"/>
  <c r="AF554" i="20"/>
  <c r="AE554" i="20"/>
  <c r="AD554" i="20"/>
  <c r="AC554" i="20"/>
  <c r="AB554" i="20"/>
  <c r="AA554" i="20"/>
  <c r="Z554" i="20"/>
  <c r="Y554" i="20"/>
  <c r="X554" i="20"/>
  <c r="W554" i="20"/>
  <c r="V554" i="20"/>
  <c r="U554" i="20"/>
  <c r="T554" i="20"/>
  <c r="S554" i="20"/>
  <c r="R554" i="20"/>
  <c r="Q554" i="20"/>
  <c r="P554" i="20"/>
  <c r="O554" i="20"/>
  <c r="N554" i="20"/>
  <c r="M554" i="20"/>
  <c r="L554" i="20"/>
  <c r="K554" i="20"/>
  <c r="J554" i="20"/>
  <c r="AR553" i="20"/>
  <c r="AQ553" i="20"/>
  <c r="AP553" i="20"/>
  <c r="AO553" i="20"/>
  <c r="AN553" i="20"/>
  <c r="AM553" i="20"/>
  <c r="AL553" i="20"/>
  <c r="AK553" i="20"/>
  <c r="AH553" i="20"/>
  <c r="AG553" i="20"/>
  <c r="AF553" i="20"/>
  <c r="AE553" i="20"/>
  <c r="AD553" i="20"/>
  <c r="AC553" i="20"/>
  <c r="AB553" i="20"/>
  <c r="AA553" i="20"/>
  <c r="Z553" i="20"/>
  <c r="Y553" i="20"/>
  <c r="X553" i="20"/>
  <c r="W553" i="20"/>
  <c r="V553" i="20"/>
  <c r="U553" i="20"/>
  <c r="T553" i="20"/>
  <c r="S553" i="20"/>
  <c r="R553" i="20"/>
  <c r="Q553" i="20"/>
  <c r="P553" i="20"/>
  <c r="O553" i="20"/>
  <c r="N553" i="20"/>
  <c r="M553" i="20"/>
  <c r="L553" i="20"/>
  <c r="K553" i="20"/>
  <c r="J553" i="20"/>
  <c r="AR552" i="20"/>
  <c r="AQ552" i="20"/>
  <c r="AP552" i="20"/>
  <c r="AO552" i="20"/>
  <c r="AN552" i="20"/>
  <c r="AM552" i="20"/>
  <c r="AL552" i="20"/>
  <c r="AK552" i="20"/>
  <c r="AH552" i="20"/>
  <c r="AG552" i="20"/>
  <c r="AF552" i="20"/>
  <c r="AE552" i="20"/>
  <c r="AD552" i="20"/>
  <c r="AC552" i="20"/>
  <c r="AB552" i="20"/>
  <c r="AA552" i="20"/>
  <c r="Z552" i="20"/>
  <c r="Y552" i="20"/>
  <c r="X552" i="20"/>
  <c r="W552" i="20"/>
  <c r="V552" i="20"/>
  <c r="U552" i="20"/>
  <c r="T552" i="20"/>
  <c r="S552" i="20"/>
  <c r="R552" i="20"/>
  <c r="Q552" i="20"/>
  <c r="P552" i="20"/>
  <c r="O552" i="20"/>
  <c r="N552" i="20"/>
  <c r="M552" i="20"/>
  <c r="L552" i="20"/>
  <c r="K552" i="20"/>
  <c r="J552" i="20"/>
  <c r="AR551" i="20"/>
  <c r="AQ551" i="20"/>
  <c r="AP551" i="20"/>
  <c r="AO551" i="20"/>
  <c r="AN551" i="20"/>
  <c r="AM551" i="20"/>
  <c r="AL551" i="20"/>
  <c r="AK551" i="20"/>
  <c r="AH551" i="20"/>
  <c r="AG551" i="20"/>
  <c r="AF551" i="20"/>
  <c r="AE551" i="20"/>
  <c r="AD551" i="20"/>
  <c r="AC551" i="20"/>
  <c r="AB551" i="20"/>
  <c r="AA551" i="20"/>
  <c r="Z551" i="20"/>
  <c r="Y551" i="20"/>
  <c r="X551" i="20"/>
  <c r="W551" i="20"/>
  <c r="V551" i="20"/>
  <c r="U551" i="20"/>
  <c r="T551" i="20"/>
  <c r="S551" i="20"/>
  <c r="R551" i="20"/>
  <c r="Q551" i="20"/>
  <c r="P551" i="20"/>
  <c r="O551" i="20"/>
  <c r="N551" i="20"/>
  <c r="M551" i="20"/>
  <c r="L551" i="20"/>
  <c r="K551" i="20"/>
  <c r="J551" i="20"/>
  <c r="AR550" i="20"/>
  <c r="AQ550" i="20"/>
  <c r="AP550" i="20"/>
  <c r="AO550" i="20"/>
  <c r="AN550" i="20"/>
  <c r="AM550" i="20"/>
  <c r="AL550" i="20"/>
  <c r="AK550" i="20"/>
  <c r="AH550" i="20"/>
  <c r="AG550" i="20"/>
  <c r="AF550" i="20"/>
  <c r="AE550" i="20"/>
  <c r="AD550" i="20"/>
  <c r="AC550" i="20"/>
  <c r="AB550" i="20"/>
  <c r="AA550" i="20"/>
  <c r="Z550" i="20"/>
  <c r="Y550" i="20"/>
  <c r="X550" i="20"/>
  <c r="W550" i="20"/>
  <c r="V550" i="20"/>
  <c r="U550" i="20"/>
  <c r="T550" i="20"/>
  <c r="S550" i="20"/>
  <c r="R550" i="20"/>
  <c r="Q550" i="20"/>
  <c r="P550" i="20"/>
  <c r="O550" i="20"/>
  <c r="N550" i="20"/>
  <c r="M550" i="20"/>
  <c r="L550" i="20"/>
  <c r="K550" i="20"/>
  <c r="J550" i="20"/>
  <c r="AR549" i="20"/>
  <c r="AQ549" i="20"/>
  <c r="AP549" i="20"/>
  <c r="AO549" i="20"/>
  <c r="AN549" i="20"/>
  <c r="AM549" i="20"/>
  <c r="AL549" i="20"/>
  <c r="AK549" i="20"/>
  <c r="AH549" i="20"/>
  <c r="AG549" i="20"/>
  <c r="AF549" i="20"/>
  <c r="AE549" i="20"/>
  <c r="AD549" i="20"/>
  <c r="AC549" i="20"/>
  <c r="AB549" i="20"/>
  <c r="AA549" i="20"/>
  <c r="Z549" i="20"/>
  <c r="Y549" i="20"/>
  <c r="X549" i="20"/>
  <c r="W549" i="20"/>
  <c r="V549" i="20"/>
  <c r="U549" i="20"/>
  <c r="T549" i="20"/>
  <c r="S549" i="20"/>
  <c r="R549" i="20"/>
  <c r="Q549" i="20"/>
  <c r="P549" i="20"/>
  <c r="O549" i="20"/>
  <c r="N549" i="20"/>
  <c r="M549" i="20"/>
  <c r="L549" i="20"/>
  <c r="K549" i="20"/>
  <c r="J549" i="20"/>
  <c r="AR548" i="20"/>
  <c r="AQ548" i="20"/>
  <c r="AP548" i="20"/>
  <c r="AO548" i="20"/>
  <c r="AN548" i="20"/>
  <c r="AM548" i="20"/>
  <c r="AL548" i="20"/>
  <c r="AK548" i="20"/>
  <c r="AH548" i="20"/>
  <c r="AG548" i="20"/>
  <c r="AF548" i="20"/>
  <c r="AE548" i="20"/>
  <c r="AD548" i="20"/>
  <c r="AC548" i="20"/>
  <c r="AB548" i="20"/>
  <c r="AA548" i="20"/>
  <c r="Z548" i="20"/>
  <c r="Y548" i="20"/>
  <c r="X548" i="20"/>
  <c r="W548" i="20"/>
  <c r="V548" i="20"/>
  <c r="U548" i="20"/>
  <c r="T548" i="20"/>
  <c r="S548" i="20"/>
  <c r="R548" i="20"/>
  <c r="Q548" i="20"/>
  <c r="P548" i="20"/>
  <c r="O548" i="20"/>
  <c r="N548" i="20"/>
  <c r="M548" i="20"/>
  <c r="L548" i="20"/>
  <c r="K548" i="20"/>
  <c r="J548" i="20"/>
  <c r="AR547" i="20"/>
  <c r="AQ547" i="20"/>
  <c r="AP547" i="20"/>
  <c r="AO547" i="20"/>
  <c r="AN547" i="20"/>
  <c r="AM547" i="20"/>
  <c r="AL547" i="20"/>
  <c r="AK547" i="20"/>
  <c r="AH547" i="20"/>
  <c r="AG547" i="20"/>
  <c r="AF547" i="20"/>
  <c r="AE547" i="20"/>
  <c r="AD547" i="20"/>
  <c r="AC547" i="20"/>
  <c r="AB547" i="20"/>
  <c r="AA547" i="20"/>
  <c r="Z547" i="20"/>
  <c r="Y547" i="20"/>
  <c r="X547" i="20"/>
  <c r="W547" i="20"/>
  <c r="V547" i="20"/>
  <c r="U547" i="20"/>
  <c r="T547" i="20"/>
  <c r="S547" i="20"/>
  <c r="R547" i="20"/>
  <c r="Q547" i="20"/>
  <c r="P547" i="20"/>
  <c r="O547" i="20"/>
  <c r="N547" i="20"/>
  <c r="M547" i="20"/>
  <c r="L547" i="20"/>
  <c r="K547" i="20"/>
  <c r="J547" i="20"/>
  <c r="AR546" i="20"/>
  <c r="AQ546" i="20"/>
  <c r="AP546" i="20"/>
  <c r="AO546" i="20"/>
  <c r="AN546" i="20"/>
  <c r="AM546" i="20"/>
  <c r="AL546" i="20"/>
  <c r="AK546" i="20"/>
  <c r="AH546" i="20"/>
  <c r="AG546" i="20"/>
  <c r="AF546" i="20"/>
  <c r="AE546" i="20"/>
  <c r="AD546" i="20"/>
  <c r="AC546" i="20"/>
  <c r="AB546" i="20"/>
  <c r="AA546" i="20"/>
  <c r="Z546" i="20"/>
  <c r="Y546" i="20"/>
  <c r="X546" i="20"/>
  <c r="W546" i="20"/>
  <c r="V546" i="20"/>
  <c r="U546" i="20"/>
  <c r="T546" i="20"/>
  <c r="S546" i="20"/>
  <c r="R546" i="20"/>
  <c r="Q546" i="20"/>
  <c r="P546" i="20"/>
  <c r="O546" i="20"/>
  <c r="N546" i="20"/>
  <c r="M546" i="20"/>
  <c r="L546" i="20"/>
  <c r="K546" i="20"/>
  <c r="J546" i="20"/>
  <c r="AR545" i="20"/>
  <c r="AQ545" i="20"/>
  <c r="AP545" i="20"/>
  <c r="AO545" i="20"/>
  <c r="AN545" i="20"/>
  <c r="AM545" i="20"/>
  <c r="AL545" i="20"/>
  <c r="AK545" i="20"/>
  <c r="AH545" i="20"/>
  <c r="AG545" i="20"/>
  <c r="AF545" i="20"/>
  <c r="AE545" i="20"/>
  <c r="AD545" i="20"/>
  <c r="AC545" i="20"/>
  <c r="AB545" i="20"/>
  <c r="AA545" i="20"/>
  <c r="Z545" i="20"/>
  <c r="Y545" i="20"/>
  <c r="X545" i="20"/>
  <c r="W545" i="20"/>
  <c r="V545" i="20"/>
  <c r="U545" i="20"/>
  <c r="T545" i="20"/>
  <c r="S545" i="20"/>
  <c r="R545" i="20"/>
  <c r="Q545" i="20"/>
  <c r="P545" i="20"/>
  <c r="O545" i="20"/>
  <c r="N545" i="20"/>
  <c r="M545" i="20"/>
  <c r="L545" i="20"/>
  <c r="K545" i="20"/>
  <c r="J545" i="20"/>
  <c r="AR544" i="20"/>
  <c r="AQ544" i="20"/>
  <c r="AP544" i="20"/>
  <c r="AO544" i="20"/>
  <c r="AN544" i="20"/>
  <c r="AM544" i="20"/>
  <c r="AL544" i="20"/>
  <c r="AK544" i="20"/>
  <c r="AH544" i="20"/>
  <c r="AG544" i="20"/>
  <c r="AF544" i="20"/>
  <c r="AE544" i="20"/>
  <c r="AD544" i="20"/>
  <c r="AC544" i="20"/>
  <c r="AB544" i="20"/>
  <c r="AA544" i="20"/>
  <c r="Z544" i="20"/>
  <c r="Y544" i="20"/>
  <c r="X544" i="20"/>
  <c r="W544" i="20"/>
  <c r="V544" i="20"/>
  <c r="U544" i="20"/>
  <c r="T544" i="20"/>
  <c r="S544" i="20"/>
  <c r="R544" i="20"/>
  <c r="Q544" i="20"/>
  <c r="P544" i="20"/>
  <c r="O544" i="20"/>
  <c r="N544" i="20"/>
  <c r="M544" i="20"/>
  <c r="L544" i="20"/>
  <c r="K544" i="20"/>
  <c r="J544" i="20"/>
  <c r="AR543" i="20"/>
  <c r="AQ543" i="20"/>
  <c r="AP543" i="20"/>
  <c r="AO543" i="20"/>
  <c r="AN543" i="20"/>
  <c r="AM543" i="20"/>
  <c r="AL543" i="20"/>
  <c r="AK543" i="20"/>
  <c r="AH543" i="20"/>
  <c r="AG543" i="20"/>
  <c r="AF543" i="20"/>
  <c r="AE543" i="20"/>
  <c r="AD543" i="20"/>
  <c r="AC543" i="20"/>
  <c r="AB543" i="20"/>
  <c r="AA543" i="20"/>
  <c r="Z543" i="20"/>
  <c r="Y543" i="20"/>
  <c r="X543" i="20"/>
  <c r="W543" i="20"/>
  <c r="V543" i="20"/>
  <c r="U543" i="20"/>
  <c r="T543" i="20"/>
  <c r="S543" i="20"/>
  <c r="R543" i="20"/>
  <c r="Q543" i="20"/>
  <c r="P543" i="20"/>
  <c r="O543" i="20"/>
  <c r="N543" i="20"/>
  <c r="M543" i="20"/>
  <c r="L543" i="20"/>
  <c r="K543" i="20"/>
  <c r="J543" i="20"/>
  <c r="AR542" i="20"/>
  <c r="AQ542" i="20"/>
  <c r="AP542" i="20"/>
  <c r="AO542" i="20"/>
  <c r="AN542" i="20"/>
  <c r="AM542" i="20"/>
  <c r="AL542" i="20"/>
  <c r="AK542" i="20"/>
  <c r="AH542" i="20"/>
  <c r="AG542" i="20"/>
  <c r="AF542" i="20"/>
  <c r="AE542" i="20"/>
  <c r="AD542" i="20"/>
  <c r="AC542" i="20"/>
  <c r="AB542" i="20"/>
  <c r="AA542" i="20"/>
  <c r="Z542" i="20"/>
  <c r="Y542" i="20"/>
  <c r="X542" i="20"/>
  <c r="W542" i="20"/>
  <c r="V542" i="20"/>
  <c r="U542" i="20"/>
  <c r="T542" i="20"/>
  <c r="S542" i="20"/>
  <c r="R542" i="20"/>
  <c r="Q542" i="20"/>
  <c r="P542" i="20"/>
  <c r="O542" i="20"/>
  <c r="N542" i="20"/>
  <c r="M542" i="20"/>
  <c r="L542" i="20"/>
  <c r="K542" i="20"/>
  <c r="J542" i="20"/>
  <c r="AR541" i="20"/>
  <c r="AQ541" i="20"/>
  <c r="AP541" i="20"/>
  <c r="AO541" i="20"/>
  <c r="AN541" i="20"/>
  <c r="AM541" i="20"/>
  <c r="AL541" i="20"/>
  <c r="AK541" i="20"/>
  <c r="AH541" i="20"/>
  <c r="AG541" i="20"/>
  <c r="AF541" i="20"/>
  <c r="AE541" i="20"/>
  <c r="AD541" i="20"/>
  <c r="AC541" i="20"/>
  <c r="AB541" i="20"/>
  <c r="AA541" i="20"/>
  <c r="Z541" i="20"/>
  <c r="Y541" i="20"/>
  <c r="X541" i="20"/>
  <c r="W541" i="20"/>
  <c r="V541" i="20"/>
  <c r="U541" i="20"/>
  <c r="T541" i="20"/>
  <c r="S541" i="20"/>
  <c r="R541" i="20"/>
  <c r="Q541" i="20"/>
  <c r="P541" i="20"/>
  <c r="O541" i="20"/>
  <c r="N541" i="20"/>
  <c r="M541" i="20"/>
  <c r="L541" i="20"/>
  <c r="K541" i="20"/>
  <c r="J541" i="20"/>
  <c r="AR540" i="20"/>
  <c r="AQ540" i="20"/>
  <c r="AP540" i="20"/>
  <c r="AO540" i="20"/>
  <c r="AN540" i="20"/>
  <c r="AM540" i="20"/>
  <c r="AL540" i="20"/>
  <c r="AK540" i="20"/>
  <c r="AH540" i="20"/>
  <c r="AG540" i="20"/>
  <c r="AF540" i="20"/>
  <c r="AE540" i="20"/>
  <c r="AD540" i="20"/>
  <c r="AC540" i="20"/>
  <c r="AB540" i="20"/>
  <c r="AA540" i="20"/>
  <c r="Z540" i="20"/>
  <c r="Y540" i="20"/>
  <c r="X540" i="20"/>
  <c r="W540" i="20"/>
  <c r="V540" i="20"/>
  <c r="U540" i="20"/>
  <c r="T540" i="20"/>
  <c r="S540" i="20"/>
  <c r="R540" i="20"/>
  <c r="Q540" i="20"/>
  <c r="P540" i="20"/>
  <c r="O540" i="20"/>
  <c r="N540" i="20"/>
  <c r="M540" i="20"/>
  <c r="L540" i="20"/>
  <c r="K540" i="20"/>
  <c r="J540" i="20"/>
  <c r="AR539" i="20"/>
  <c r="AQ539" i="20"/>
  <c r="AP539" i="20"/>
  <c r="AO539" i="20"/>
  <c r="AN539" i="20"/>
  <c r="AM539" i="20"/>
  <c r="AL539" i="20"/>
  <c r="AK539" i="20"/>
  <c r="AH539" i="20"/>
  <c r="AG539" i="20"/>
  <c r="AF539" i="20"/>
  <c r="AE539" i="20"/>
  <c r="AD539" i="20"/>
  <c r="AC539" i="20"/>
  <c r="AB539" i="20"/>
  <c r="AA539" i="20"/>
  <c r="Z539" i="20"/>
  <c r="Y539" i="20"/>
  <c r="X539" i="20"/>
  <c r="W539" i="20"/>
  <c r="V539" i="20"/>
  <c r="U539" i="20"/>
  <c r="T539" i="20"/>
  <c r="S539" i="20"/>
  <c r="R539" i="20"/>
  <c r="Q539" i="20"/>
  <c r="P539" i="20"/>
  <c r="O539" i="20"/>
  <c r="N539" i="20"/>
  <c r="M539" i="20"/>
  <c r="L539" i="20"/>
  <c r="K539" i="20"/>
  <c r="J539" i="20"/>
  <c r="AR538" i="20"/>
  <c r="AQ538" i="20"/>
  <c r="AP538" i="20"/>
  <c r="AO538" i="20"/>
  <c r="AN538" i="20"/>
  <c r="AM538" i="20"/>
  <c r="AL538" i="20"/>
  <c r="AK538" i="20"/>
  <c r="AH538" i="20"/>
  <c r="AG538" i="20"/>
  <c r="AF538" i="20"/>
  <c r="AE538" i="20"/>
  <c r="AD538" i="20"/>
  <c r="AC538" i="20"/>
  <c r="AB538" i="20"/>
  <c r="AA538" i="20"/>
  <c r="Z538" i="20"/>
  <c r="Y538" i="20"/>
  <c r="X538" i="20"/>
  <c r="W538" i="20"/>
  <c r="V538" i="20"/>
  <c r="U538" i="20"/>
  <c r="T538" i="20"/>
  <c r="S538" i="20"/>
  <c r="R538" i="20"/>
  <c r="Q538" i="20"/>
  <c r="P538" i="20"/>
  <c r="O538" i="20"/>
  <c r="N538" i="20"/>
  <c r="M538" i="20"/>
  <c r="L538" i="20"/>
  <c r="K538" i="20"/>
  <c r="J538" i="20"/>
  <c r="AR537" i="20"/>
  <c r="AQ537" i="20"/>
  <c r="AP537" i="20"/>
  <c r="AO537" i="20"/>
  <c r="AN537" i="20"/>
  <c r="AM537" i="20"/>
  <c r="AL537" i="20"/>
  <c r="AK537" i="20"/>
  <c r="AH537" i="20"/>
  <c r="AG537" i="20"/>
  <c r="AF537" i="20"/>
  <c r="AE537" i="20"/>
  <c r="AD537" i="20"/>
  <c r="AC537" i="20"/>
  <c r="AB537" i="20"/>
  <c r="AA537" i="20"/>
  <c r="Z537" i="20"/>
  <c r="Y537" i="20"/>
  <c r="X537" i="20"/>
  <c r="W537" i="20"/>
  <c r="V537" i="20"/>
  <c r="U537" i="20"/>
  <c r="T537" i="20"/>
  <c r="S537" i="20"/>
  <c r="R537" i="20"/>
  <c r="Q537" i="20"/>
  <c r="P537" i="20"/>
  <c r="O537" i="20"/>
  <c r="N537" i="20"/>
  <c r="M537" i="20"/>
  <c r="L537" i="20"/>
  <c r="K537" i="20"/>
  <c r="J537" i="20"/>
  <c r="AR536" i="20"/>
  <c r="AQ536" i="20"/>
  <c r="AP536" i="20"/>
  <c r="AO536" i="20"/>
  <c r="AN536" i="20"/>
  <c r="AM536" i="20"/>
  <c r="AL536" i="20"/>
  <c r="AK536" i="20"/>
  <c r="AH536" i="20"/>
  <c r="AG536" i="20"/>
  <c r="AF536" i="20"/>
  <c r="AE536" i="20"/>
  <c r="AD536" i="20"/>
  <c r="AC536" i="20"/>
  <c r="AB536" i="20"/>
  <c r="AA536" i="20"/>
  <c r="Z536" i="20"/>
  <c r="Y536" i="20"/>
  <c r="X536" i="20"/>
  <c r="W536" i="20"/>
  <c r="V536" i="20"/>
  <c r="U536" i="20"/>
  <c r="T536" i="20"/>
  <c r="S536" i="20"/>
  <c r="R536" i="20"/>
  <c r="Q536" i="20"/>
  <c r="P536" i="20"/>
  <c r="O536" i="20"/>
  <c r="N536" i="20"/>
  <c r="M536" i="20"/>
  <c r="L536" i="20"/>
  <c r="K536" i="20"/>
  <c r="J536" i="20"/>
  <c r="AR535" i="20"/>
  <c r="AQ535" i="20"/>
  <c r="AP535" i="20"/>
  <c r="AO535" i="20"/>
  <c r="AN535" i="20"/>
  <c r="AM535" i="20"/>
  <c r="AL535" i="20"/>
  <c r="AK535" i="20"/>
  <c r="AH535" i="20"/>
  <c r="AG535" i="20"/>
  <c r="AF535" i="20"/>
  <c r="AE535" i="20"/>
  <c r="AD535" i="20"/>
  <c r="AC535" i="20"/>
  <c r="AB535" i="20"/>
  <c r="AA535" i="20"/>
  <c r="Z535" i="20"/>
  <c r="Y535" i="20"/>
  <c r="X535" i="20"/>
  <c r="W535" i="20"/>
  <c r="V535" i="20"/>
  <c r="U535" i="20"/>
  <c r="T535" i="20"/>
  <c r="S535" i="20"/>
  <c r="R535" i="20"/>
  <c r="Q535" i="20"/>
  <c r="P535" i="20"/>
  <c r="O535" i="20"/>
  <c r="N535" i="20"/>
  <c r="M535" i="20"/>
  <c r="L535" i="20"/>
  <c r="K535" i="20"/>
  <c r="J535" i="20"/>
  <c r="AR534" i="20"/>
  <c r="AQ534" i="20"/>
  <c r="AP534" i="20"/>
  <c r="AO534" i="20"/>
  <c r="AN534" i="20"/>
  <c r="AM534" i="20"/>
  <c r="AL534" i="20"/>
  <c r="AK534" i="20"/>
  <c r="AH534" i="20"/>
  <c r="AG534" i="20"/>
  <c r="AF534" i="20"/>
  <c r="AE534" i="20"/>
  <c r="AD534" i="20"/>
  <c r="AC534" i="20"/>
  <c r="AB534" i="20"/>
  <c r="AA534" i="20"/>
  <c r="Z534" i="20"/>
  <c r="Y534" i="20"/>
  <c r="X534" i="20"/>
  <c r="W534" i="20"/>
  <c r="V534" i="20"/>
  <c r="U534" i="20"/>
  <c r="T534" i="20"/>
  <c r="S534" i="20"/>
  <c r="R534" i="20"/>
  <c r="Q534" i="20"/>
  <c r="P534" i="20"/>
  <c r="O534" i="20"/>
  <c r="N534" i="20"/>
  <c r="M534" i="20"/>
  <c r="L534" i="20"/>
  <c r="K534" i="20"/>
  <c r="J534" i="20"/>
  <c r="AR533" i="20"/>
  <c r="AQ533" i="20"/>
  <c r="AP533" i="20"/>
  <c r="AO533" i="20"/>
  <c r="AN533" i="20"/>
  <c r="AM533" i="20"/>
  <c r="AL533" i="20"/>
  <c r="AK533" i="20"/>
  <c r="AH533" i="20"/>
  <c r="AG533" i="20"/>
  <c r="AF533" i="20"/>
  <c r="AE533" i="20"/>
  <c r="AD533" i="20"/>
  <c r="AC533" i="20"/>
  <c r="AB533" i="20"/>
  <c r="AA533" i="20"/>
  <c r="Z533" i="20"/>
  <c r="Y533" i="20"/>
  <c r="X533" i="20"/>
  <c r="W533" i="20"/>
  <c r="V533" i="20"/>
  <c r="U533" i="20"/>
  <c r="T533" i="20"/>
  <c r="S533" i="20"/>
  <c r="R533" i="20"/>
  <c r="Q533" i="20"/>
  <c r="P533" i="20"/>
  <c r="O533" i="20"/>
  <c r="N533" i="20"/>
  <c r="M533" i="20"/>
  <c r="L533" i="20"/>
  <c r="K533" i="20"/>
  <c r="J533" i="20"/>
  <c r="AR532" i="20"/>
  <c r="AQ532" i="20"/>
  <c r="AP532" i="20"/>
  <c r="AO532" i="20"/>
  <c r="AN532" i="20"/>
  <c r="AM532" i="20"/>
  <c r="AL532" i="20"/>
  <c r="AK532" i="20"/>
  <c r="AH532" i="20"/>
  <c r="AG532" i="20"/>
  <c r="AF532" i="20"/>
  <c r="AE532" i="20"/>
  <c r="AD532" i="20"/>
  <c r="AC532" i="20"/>
  <c r="AB532" i="20"/>
  <c r="AA532" i="20"/>
  <c r="Z532" i="20"/>
  <c r="Y532" i="20"/>
  <c r="X532" i="20"/>
  <c r="W532" i="20"/>
  <c r="V532" i="20"/>
  <c r="U532" i="20"/>
  <c r="T532" i="20"/>
  <c r="S532" i="20"/>
  <c r="R532" i="20"/>
  <c r="Q532" i="20"/>
  <c r="P532" i="20"/>
  <c r="O532" i="20"/>
  <c r="N532" i="20"/>
  <c r="M532" i="20"/>
  <c r="L532" i="20"/>
  <c r="K532" i="20"/>
  <c r="J532" i="20"/>
  <c r="AR531" i="20"/>
  <c r="AQ531" i="20"/>
  <c r="AP531" i="20"/>
  <c r="AO531" i="20"/>
  <c r="AN531" i="20"/>
  <c r="AM531" i="20"/>
  <c r="AL531" i="20"/>
  <c r="AK531" i="20"/>
  <c r="AH531" i="20"/>
  <c r="AG531" i="20"/>
  <c r="AF531" i="20"/>
  <c r="AE531" i="20"/>
  <c r="AD531" i="20"/>
  <c r="AC531" i="20"/>
  <c r="AB531" i="20"/>
  <c r="AA531" i="20"/>
  <c r="Z531" i="20"/>
  <c r="Y531" i="20"/>
  <c r="X531" i="20"/>
  <c r="W531" i="20"/>
  <c r="V531" i="20"/>
  <c r="U531" i="20"/>
  <c r="T531" i="20"/>
  <c r="S531" i="20"/>
  <c r="R531" i="20"/>
  <c r="Q531" i="20"/>
  <c r="P531" i="20"/>
  <c r="O531" i="20"/>
  <c r="N531" i="20"/>
  <c r="M531" i="20"/>
  <c r="L531" i="20"/>
  <c r="K531" i="20"/>
  <c r="J531" i="20"/>
  <c r="AR530" i="20"/>
  <c r="AQ530" i="20"/>
  <c r="AP530" i="20"/>
  <c r="AO530" i="20"/>
  <c r="AN530" i="20"/>
  <c r="AM530" i="20"/>
  <c r="AL530" i="20"/>
  <c r="AK530" i="20"/>
  <c r="AH530" i="20"/>
  <c r="AG530" i="20"/>
  <c r="AF530" i="20"/>
  <c r="AE530" i="20"/>
  <c r="AD530" i="20"/>
  <c r="AC530" i="20"/>
  <c r="AB530" i="20"/>
  <c r="AA530" i="20"/>
  <c r="Z530" i="20"/>
  <c r="Y530" i="20"/>
  <c r="X530" i="20"/>
  <c r="W530" i="20"/>
  <c r="V530" i="20"/>
  <c r="U530" i="20"/>
  <c r="T530" i="20"/>
  <c r="S530" i="20"/>
  <c r="R530" i="20"/>
  <c r="Q530" i="20"/>
  <c r="P530" i="20"/>
  <c r="O530" i="20"/>
  <c r="N530" i="20"/>
  <c r="M530" i="20"/>
  <c r="L530" i="20"/>
  <c r="K530" i="20"/>
  <c r="J530" i="20"/>
  <c r="AR529" i="20"/>
  <c r="AQ529" i="20"/>
  <c r="AP529" i="20"/>
  <c r="AO529" i="20"/>
  <c r="AN529" i="20"/>
  <c r="AM529" i="20"/>
  <c r="AL529" i="20"/>
  <c r="AK529" i="20"/>
  <c r="AH529" i="20"/>
  <c r="AG529" i="20"/>
  <c r="AF529" i="20"/>
  <c r="AE529" i="20"/>
  <c r="AD529" i="20"/>
  <c r="AC529" i="20"/>
  <c r="AB529" i="20"/>
  <c r="AA529" i="20"/>
  <c r="Z529" i="20"/>
  <c r="Y529" i="20"/>
  <c r="X529" i="20"/>
  <c r="W529" i="20"/>
  <c r="V529" i="20"/>
  <c r="U529" i="20"/>
  <c r="T529" i="20"/>
  <c r="S529" i="20"/>
  <c r="R529" i="20"/>
  <c r="Q529" i="20"/>
  <c r="P529" i="20"/>
  <c r="O529" i="20"/>
  <c r="N529" i="20"/>
  <c r="M529" i="20"/>
  <c r="L529" i="20"/>
  <c r="K529" i="20"/>
  <c r="J529" i="20"/>
  <c r="AR528" i="20"/>
  <c r="AQ528" i="20"/>
  <c r="AP528" i="20"/>
  <c r="AO528" i="20"/>
  <c r="AN528" i="20"/>
  <c r="AM528" i="20"/>
  <c r="AL528" i="20"/>
  <c r="AK528" i="20"/>
  <c r="AH528" i="20"/>
  <c r="AG528" i="20"/>
  <c r="AF528" i="20"/>
  <c r="AE528" i="20"/>
  <c r="AD528" i="20"/>
  <c r="AC528" i="20"/>
  <c r="AB528" i="20"/>
  <c r="AA528" i="20"/>
  <c r="Z528" i="20"/>
  <c r="Y528" i="20"/>
  <c r="X528" i="20"/>
  <c r="W528" i="20"/>
  <c r="V528" i="20"/>
  <c r="U528" i="20"/>
  <c r="T528" i="20"/>
  <c r="S528" i="20"/>
  <c r="R528" i="20"/>
  <c r="Q528" i="20"/>
  <c r="P528" i="20"/>
  <c r="O528" i="20"/>
  <c r="N528" i="20"/>
  <c r="M528" i="20"/>
  <c r="L528" i="20"/>
  <c r="K528" i="20"/>
  <c r="J528" i="20"/>
  <c r="AR527" i="20"/>
  <c r="AQ527" i="20"/>
  <c r="AP527" i="20"/>
  <c r="AO527" i="20"/>
  <c r="AN527" i="20"/>
  <c r="AM527" i="20"/>
  <c r="AL527" i="20"/>
  <c r="AK527" i="20"/>
  <c r="AH527" i="20"/>
  <c r="AG527" i="20"/>
  <c r="AF527" i="20"/>
  <c r="AE527" i="20"/>
  <c r="AD527" i="20"/>
  <c r="AC527" i="20"/>
  <c r="AB527" i="20"/>
  <c r="AA527" i="20"/>
  <c r="Z527" i="20"/>
  <c r="Y527" i="20"/>
  <c r="X527" i="20"/>
  <c r="W527" i="20"/>
  <c r="V527" i="20"/>
  <c r="U527" i="20"/>
  <c r="T527" i="20"/>
  <c r="S527" i="20"/>
  <c r="R527" i="20"/>
  <c r="Q527" i="20"/>
  <c r="P527" i="20"/>
  <c r="O527" i="20"/>
  <c r="N527" i="20"/>
  <c r="M527" i="20"/>
  <c r="L527" i="20"/>
  <c r="K527" i="20"/>
  <c r="J527" i="20"/>
  <c r="AR526" i="20"/>
  <c r="AQ526" i="20"/>
  <c r="AP526" i="20"/>
  <c r="AO526" i="20"/>
  <c r="AN526" i="20"/>
  <c r="AM526" i="20"/>
  <c r="AL526" i="20"/>
  <c r="AK526" i="20"/>
  <c r="AH526" i="20"/>
  <c r="AG526" i="20"/>
  <c r="AF526" i="20"/>
  <c r="AE526" i="20"/>
  <c r="AD526" i="20"/>
  <c r="AC526" i="20"/>
  <c r="AB526" i="20"/>
  <c r="AA526" i="20"/>
  <c r="Z526" i="20"/>
  <c r="Y526" i="20"/>
  <c r="X526" i="20"/>
  <c r="W526" i="20"/>
  <c r="V526" i="20"/>
  <c r="U526" i="20"/>
  <c r="T526" i="20"/>
  <c r="S526" i="20"/>
  <c r="R526" i="20"/>
  <c r="Q526" i="20"/>
  <c r="P526" i="20"/>
  <c r="O526" i="20"/>
  <c r="N526" i="20"/>
  <c r="M526" i="20"/>
  <c r="L526" i="20"/>
  <c r="K526" i="20"/>
  <c r="J526" i="20"/>
  <c r="AR525" i="20"/>
  <c r="AQ525" i="20"/>
  <c r="AP525" i="20"/>
  <c r="AO525" i="20"/>
  <c r="AN525" i="20"/>
  <c r="AM525" i="20"/>
  <c r="AL525" i="20"/>
  <c r="AK525" i="20"/>
  <c r="AH525" i="20"/>
  <c r="AG525" i="20"/>
  <c r="AF525" i="20"/>
  <c r="AE525" i="20"/>
  <c r="AD525" i="20"/>
  <c r="AC525" i="20"/>
  <c r="AB525" i="20"/>
  <c r="AA525" i="20"/>
  <c r="Z525" i="20"/>
  <c r="Y525" i="20"/>
  <c r="X525" i="20"/>
  <c r="W525" i="20"/>
  <c r="V525" i="20"/>
  <c r="U525" i="20"/>
  <c r="T525" i="20"/>
  <c r="S525" i="20"/>
  <c r="R525" i="20"/>
  <c r="Q525" i="20"/>
  <c r="P525" i="20"/>
  <c r="O525" i="20"/>
  <c r="N525" i="20"/>
  <c r="M525" i="20"/>
  <c r="L525" i="20"/>
  <c r="K525" i="20"/>
  <c r="J525" i="20"/>
  <c r="AR524" i="20"/>
  <c r="AQ524" i="20"/>
  <c r="AP524" i="20"/>
  <c r="AO524" i="20"/>
  <c r="AN524" i="20"/>
  <c r="AM524" i="20"/>
  <c r="AL524" i="20"/>
  <c r="AK524" i="20"/>
  <c r="AH524" i="20"/>
  <c r="AG524" i="20"/>
  <c r="AF524" i="20"/>
  <c r="AE524" i="20"/>
  <c r="AD524" i="20"/>
  <c r="AC524" i="20"/>
  <c r="AB524" i="20"/>
  <c r="AA524" i="20"/>
  <c r="Z524" i="20"/>
  <c r="Y524" i="20"/>
  <c r="X524" i="20"/>
  <c r="W524" i="20"/>
  <c r="V524" i="20"/>
  <c r="U524" i="20"/>
  <c r="T524" i="20"/>
  <c r="S524" i="20"/>
  <c r="R524" i="20"/>
  <c r="Q524" i="20"/>
  <c r="P524" i="20"/>
  <c r="O524" i="20"/>
  <c r="N524" i="20"/>
  <c r="M524" i="20"/>
  <c r="L524" i="20"/>
  <c r="K524" i="20"/>
  <c r="J524" i="20"/>
  <c r="AR523" i="20"/>
  <c r="AQ523" i="20"/>
  <c r="AP523" i="20"/>
  <c r="AO523" i="20"/>
  <c r="AN523" i="20"/>
  <c r="AM523" i="20"/>
  <c r="AL523" i="20"/>
  <c r="AK523" i="20"/>
  <c r="AH523" i="20"/>
  <c r="AG523" i="20"/>
  <c r="AF523" i="20"/>
  <c r="AE523" i="20"/>
  <c r="AD523" i="20"/>
  <c r="AC523" i="20"/>
  <c r="AB523" i="20"/>
  <c r="AA523" i="20"/>
  <c r="Z523" i="20"/>
  <c r="Y523" i="20"/>
  <c r="X523" i="20"/>
  <c r="W523" i="20"/>
  <c r="V523" i="20"/>
  <c r="U523" i="20"/>
  <c r="T523" i="20"/>
  <c r="S523" i="20"/>
  <c r="R523" i="20"/>
  <c r="Q523" i="20"/>
  <c r="P523" i="20"/>
  <c r="O523" i="20"/>
  <c r="N523" i="20"/>
  <c r="M523" i="20"/>
  <c r="L523" i="20"/>
  <c r="K523" i="20"/>
  <c r="J523" i="20"/>
  <c r="AR522" i="20"/>
  <c r="AQ522" i="20"/>
  <c r="AP522" i="20"/>
  <c r="AO522" i="20"/>
  <c r="AN522" i="20"/>
  <c r="AM522" i="20"/>
  <c r="AL522" i="20"/>
  <c r="AK522" i="20"/>
  <c r="AH522" i="20"/>
  <c r="AG522" i="20"/>
  <c r="AF522" i="20"/>
  <c r="AE522" i="20"/>
  <c r="AD522" i="20"/>
  <c r="AC522" i="20"/>
  <c r="AB522" i="20"/>
  <c r="AA522" i="20"/>
  <c r="Z522" i="20"/>
  <c r="Y522" i="20"/>
  <c r="X522" i="20"/>
  <c r="W522" i="20"/>
  <c r="V522" i="20"/>
  <c r="U522" i="20"/>
  <c r="T522" i="20"/>
  <c r="S522" i="20"/>
  <c r="R522" i="20"/>
  <c r="Q522" i="20"/>
  <c r="P522" i="20"/>
  <c r="O522" i="20"/>
  <c r="N522" i="20"/>
  <c r="M522" i="20"/>
  <c r="L522" i="20"/>
  <c r="K522" i="20"/>
  <c r="J522" i="20"/>
  <c r="AR521" i="20"/>
  <c r="AQ521" i="20"/>
  <c r="AP521" i="20"/>
  <c r="AO521" i="20"/>
  <c r="AN521" i="20"/>
  <c r="AM521" i="20"/>
  <c r="AL521" i="20"/>
  <c r="AK521" i="20"/>
  <c r="AH521" i="20"/>
  <c r="AG521" i="20"/>
  <c r="AF521" i="20"/>
  <c r="AE521" i="20"/>
  <c r="AD521" i="20"/>
  <c r="AC521" i="20"/>
  <c r="AB521" i="20"/>
  <c r="AA521" i="20"/>
  <c r="Z521" i="20"/>
  <c r="Y521" i="20"/>
  <c r="X521" i="20"/>
  <c r="W521" i="20"/>
  <c r="V521" i="20"/>
  <c r="U521" i="20"/>
  <c r="T521" i="20"/>
  <c r="S521" i="20"/>
  <c r="R521" i="20"/>
  <c r="Q521" i="20"/>
  <c r="P521" i="20"/>
  <c r="O521" i="20"/>
  <c r="N521" i="20"/>
  <c r="M521" i="20"/>
  <c r="L521" i="20"/>
  <c r="K521" i="20"/>
  <c r="J521" i="20"/>
  <c r="AR520" i="20"/>
  <c r="AQ520" i="20"/>
  <c r="AP520" i="20"/>
  <c r="AO520" i="20"/>
  <c r="AN520" i="20"/>
  <c r="AM520" i="20"/>
  <c r="AL520" i="20"/>
  <c r="AK520" i="20"/>
  <c r="AH520" i="20"/>
  <c r="AG520" i="20"/>
  <c r="AF520" i="20"/>
  <c r="AE520" i="20"/>
  <c r="AD520" i="20"/>
  <c r="AC520" i="20"/>
  <c r="AB520" i="20"/>
  <c r="AA520" i="20"/>
  <c r="Z520" i="20"/>
  <c r="Y520" i="20"/>
  <c r="X520" i="20"/>
  <c r="W520" i="20"/>
  <c r="V520" i="20"/>
  <c r="U520" i="20"/>
  <c r="T520" i="20"/>
  <c r="S520" i="20"/>
  <c r="R520" i="20"/>
  <c r="Q520" i="20"/>
  <c r="P520" i="20"/>
  <c r="O520" i="20"/>
  <c r="N520" i="20"/>
  <c r="M520" i="20"/>
  <c r="L520" i="20"/>
  <c r="K520" i="20"/>
  <c r="J520" i="20"/>
  <c r="AR519" i="20"/>
  <c r="AQ519" i="20"/>
  <c r="AP519" i="20"/>
  <c r="AO519" i="20"/>
  <c r="AN519" i="20"/>
  <c r="AM519" i="20"/>
  <c r="AL519" i="20"/>
  <c r="AK519" i="20"/>
  <c r="AH519" i="20"/>
  <c r="AG519" i="20"/>
  <c r="AF519" i="20"/>
  <c r="AE519" i="20"/>
  <c r="AD519" i="20"/>
  <c r="AC519" i="20"/>
  <c r="AB519" i="20"/>
  <c r="AA519" i="20"/>
  <c r="Z519" i="20"/>
  <c r="Y519" i="20"/>
  <c r="X519" i="20"/>
  <c r="W519" i="20"/>
  <c r="V519" i="20"/>
  <c r="U519" i="20"/>
  <c r="T519" i="20"/>
  <c r="S519" i="20"/>
  <c r="R519" i="20"/>
  <c r="Q519" i="20"/>
  <c r="P519" i="20"/>
  <c r="O519" i="20"/>
  <c r="N519" i="20"/>
  <c r="M519" i="20"/>
  <c r="L519" i="20"/>
  <c r="K519" i="20"/>
  <c r="J519" i="20"/>
  <c r="AR518" i="20"/>
  <c r="AQ518" i="20"/>
  <c r="AP518" i="20"/>
  <c r="AO518" i="20"/>
  <c r="AN518" i="20"/>
  <c r="AM518" i="20"/>
  <c r="AL518" i="20"/>
  <c r="AK518" i="20"/>
  <c r="AH518" i="20"/>
  <c r="AG518" i="20"/>
  <c r="AF518" i="20"/>
  <c r="AE518" i="20"/>
  <c r="AD518" i="20"/>
  <c r="AC518" i="20"/>
  <c r="AB518" i="20"/>
  <c r="AA518" i="20"/>
  <c r="Z518" i="20"/>
  <c r="Y518" i="20"/>
  <c r="X518" i="20"/>
  <c r="W518" i="20"/>
  <c r="V518" i="20"/>
  <c r="U518" i="20"/>
  <c r="T518" i="20"/>
  <c r="S518" i="20"/>
  <c r="R518" i="20"/>
  <c r="Q518" i="20"/>
  <c r="P518" i="20"/>
  <c r="O518" i="20"/>
  <c r="N518" i="20"/>
  <c r="M518" i="20"/>
  <c r="L518" i="20"/>
  <c r="K518" i="20"/>
  <c r="J518" i="20"/>
  <c r="AR517" i="20"/>
  <c r="AQ517" i="20"/>
  <c r="AP517" i="20"/>
  <c r="AO517" i="20"/>
  <c r="AN517" i="20"/>
  <c r="AM517" i="20"/>
  <c r="AL517" i="20"/>
  <c r="AK517" i="20"/>
  <c r="AH517" i="20"/>
  <c r="AG517" i="20"/>
  <c r="AF517" i="20"/>
  <c r="AE517" i="20"/>
  <c r="AD517" i="20"/>
  <c r="AC517" i="20"/>
  <c r="AB517" i="20"/>
  <c r="AA517" i="20"/>
  <c r="Z517" i="20"/>
  <c r="Y517" i="20"/>
  <c r="X517" i="20"/>
  <c r="W517" i="20"/>
  <c r="V517" i="20"/>
  <c r="U517" i="20"/>
  <c r="T517" i="20"/>
  <c r="S517" i="20"/>
  <c r="R517" i="20"/>
  <c r="Q517" i="20"/>
  <c r="P517" i="20"/>
  <c r="O517" i="20"/>
  <c r="N517" i="20"/>
  <c r="M517" i="20"/>
  <c r="L517" i="20"/>
  <c r="K517" i="20"/>
  <c r="J517" i="20"/>
  <c r="AR516" i="20"/>
  <c r="AQ516" i="20"/>
  <c r="AP516" i="20"/>
  <c r="AO516" i="20"/>
  <c r="AN516" i="20"/>
  <c r="AM516" i="20"/>
  <c r="AL516" i="20"/>
  <c r="AK516" i="20"/>
  <c r="AH516" i="20"/>
  <c r="AG516" i="20"/>
  <c r="AF516" i="20"/>
  <c r="AE516" i="20"/>
  <c r="AD516" i="20"/>
  <c r="AC516" i="20"/>
  <c r="AB516" i="20"/>
  <c r="AA516" i="20"/>
  <c r="Z516" i="20"/>
  <c r="Y516" i="20"/>
  <c r="X516" i="20"/>
  <c r="W516" i="20"/>
  <c r="V516" i="20"/>
  <c r="U516" i="20"/>
  <c r="T516" i="20"/>
  <c r="S516" i="20"/>
  <c r="R516" i="20"/>
  <c r="Q516" i="20"/>
  <c r="P516" i="20"/>
  <c r="O516" i="20"/>
  <c r="N516" i="20"/>
  <c r="M516" i="20"/>
  <c r="L516" i="20"/>
  <c r="K516" i="20"/>
  <c r="J516" i="20"/>
  <c r="AR515" i="20"/>
  <c r="AQ515" i="20"/>
  <c r="AP515" i="20"/>
  <c r="AO515" i="20"/>
  <c r="AN515" i="20"/>
  <c r="AM515" i="20"/>
  <c r="AL515" i="20"/>
  <c r="AK515" i="20"/>
  <c r="AH515" i="20"/>
  <c r="AG515" i="20"/>
  <c r="AF515" i="20"/>
  <c r="AE515" i="20"/>
  <c r="AD515" i="20"/>
  <c r="AC515" i="20"/>
  <c r="AB515" i="20"/>
  <c r="AA515" i="20"/>
  <c r="Z515" i="20"/>
  <c r="Y515" i="20"/>
  <c r="X515" i="20"/>
  <c r="W515" i="20"/>
  <c r="V515" i="20"/>
  <c r="U515" i="20"/>
  <c r="T515" i="20"/>
  <c r="S515" i="20"/>
  <c r="R515" i="20"/>
  <c r="Q515" i="20"/>
  <c r="P515" i="20"/>
  <c r="O515" i="20"/>
  <c r="N515" i="20"/>
  <c r="M515" i="20"/>
  <c r="L515" i="20"/>
  <c r="K515" i="20"/>
  <c r="J515" i="20"/>
  <c r="AR514" i="20"/>
  <c r="AQ514" i="20"/>
  <c r="AP514" i="20"/>
  <c r="AO514" i="20"/>
  <c r="AN514" i="20"/>
  <c r="AM514" i="20"/>
  <c r="AL514" i="20"/>
  <c r="AK514" i="20"/>
  <c r="AH514" i="20"/>
  <c r="AG514" i="20"/>
  <c r="AF514" i="20"/>
  <c r="AE514" i="20"/>
  <c r="AD514" i="20"/>
  <c r="AC514" i="20"/>
  <c r="AB514" i="20"/>
  <c r="AA514" i="20"/>
  <c r="Z514" i="20"/>
  <c r="Y514" i="20"/>
  <c r="X514" i="20"/>
  <c r="W514" i="20"/>
  <c r="V514" i="20"/>
  <c r="U514" i="20"/>
  <c r="T514" i="20"/>
  <c r="S514" i="20"/>
  <c r="R514" i="20"/>
  <c r="Q514" i="20"/>
  <c r="P514" i="20"/>
  <c r="O514" i="20"/>
  <c r="N514" i="20"/>
  <c r="M514" i="20"/>
  <c r="L514" i="20"/>
  <c r="K514" i="20"/>
  <c r="J514" i="20"/>
  <c r="AR513" i="20"/>
  <c r="AQ513" i="20"/>
  <c r="AP513" i="20"/>
  <c r="AO513" i="20"/>
  <c r="AN513" i="20"/>
  <c r="AM513" i="20"/>
  <c r="AL513" i="20"/>
  <c r="AK513" i="20"/>
  <c r="AH513" i="20"/>
  <c r="AG513" i="20"/>
  <c r="AF513" i="20"/>
  <c r="AE513" i="20"/>
  <c r="AD513" i="20"/>
  <c r="AC513" i="20"/>
  <c r="AB513" i="20"/>
  <c r="AA513" i="20"/>
  <c r="Z513" i="20"/>
  <c r="Y513" i="20"/>
  <c r="X513" i="20"/>
  <c r="W513" i="20"/>
  <c r="V513" i="20"/>
  <c r="U513" i="20"/>
  <c r="T513" i="20"/>
  <c r="S513" i="20"/>
  <c r="R513" i="20"/>
  <c r="Q513" i="20"/>
  <c r="P513" i="20"/>
  <c r="O513" i="20"/>
  <c r="N513" i="20"/>
  <c r="M513" i="20"/>
  <c r="L513" i="20"/>
  <c r="K513" i="20"/>
  <c r="J513" i="20"/>
  <c r="AR512" i="20"/>
  <c r="AQ512" i="20"/>
  <c r="AP512" i="20"/>
  <c r="AO512" i="20"/>
  <c r="AN512" i="20"/>
  <c r="AM512" i="20"/>
  <c r="AL512" i="20"/>
  <c r="AK512" i="20"/>
  <c r="AH512" i="20"/>
  <c r="AG512" i="20"/>
  <c r="AF512" i="20"/>
  <c r="AE512" i="20"/>
  <c r="AD512" i="20"/>
  <c r="AC512" i="20"/>
  <c r="AB512" i="20"/>
  <c r="AA512" i="20"/>
  <c r="Z512" i="20"/>
  <c r="Y512" i="20"/>
  <c r="X512" i="20"/>
  <c r="W512" i="20"/>
  <c r="V512" i="20"/>
  <c r="U512" i="20"/>
  <c r="T512" i="20"/>
  <c r="S512" i="20"/>
  <c r="R512" i="20"/>
  <c r="Q512" i="20"/>
  <c r="P512" i="20"/>
  <c r="O512" i="20"/>
  <c r="N512" i="20"/>
  <c r="M512" i="20"/>
  <c r="L512" i="20"/>
  <c r="K512" i="20"/>
  <c r="J512" i="20"/>
  <c r="AR511" i="20"/>
  <c r="AQ511" i="20"/>
  <c r="AP511" i="20"/>
  <c r="AO511" i="20"/>
  <c r="AN511" i="20"/>
  <c r="AM511" i="20"/>
  <c r="AL511" i="20"/>
  <c r="AK511" i="20"/>
  <c r="AH511" i="20"/>
  <c r="AG511" i="20"/>
  <c r="AF511" i="20"/>
  <c r="AE511" i="20"/>
  <c r="AD511" i="20"/>
  <c r="AC511" i="20"/>
  <c r="AB511" i="20"/>
  <c r="AA511" i="20"/>
  <c r="Z511" i="20"/>
  <c r="Y511" i="20"/>
  <c r="X511" i="20"/>
  <c r="W511" i="20"/>
  <c r="V511" i="20"/>
  <c r="U511" i="20"/>
  <c r="T511" i="20"/>
  <c r="S511" i="20"/>
  <c r="R511" i="20"/>
  <c r="Q511" i="20"/>
  <c r="P511" i="20"/>
  <c r="O511" i="20"/>
  <c r="N511" i="20"/>
  <c r="M511" i="20"/>
  <c r="L511" i="20"/>
  <c r="K511" i="20"/>
  <c r="J511" i="20"/>
  <c r="AR510" i="20"/>
  <c r="AQ510" i="20"/>
  <c r="AP510" i="20"/>
  <c r="AO510" i="20"/>
  <c r="AN510" i="20"/>
  <c r="AM510" i="20"/>
  <c r="AL510" i="20"/>
  <c r="AK510" i="20"/>
  <c r="AH510" i="20"/>
  <c r="AG510" i="20"/>
  <c r="AF510" i="20"/>
  <c r="AE510" i="20"/>
  <c r="AD510" i="20"/>
  <c r="AC510" i="20"/>
  <c r="AB510" i="20"/>
  <c r="AA510" i="20"/>
  <c r="Z510" i="20"/>
  <c r="Y510" i="20"/>
  <c r="X510" i="20"/>
  <c r="W510" i="20"/>
  <c r="V510" i="20"/>
  <c r="U510" i="20"/>
  <c r="T510" i="20"/>
  <c r="S510" i="20"/>
  <c r="R510" i="20"/>
  <c r="Q510" i="20"/>
  <c r="P510" i="20"/>
  <c r="O510" i="20"/>
  <c r="N510" i="20"/>
  <c r="M510" i="20"/>
  <c r="L510" i="20"/>
  <c r="K510" i="20"/>
  <c r="J510" i="20"/>
  <c r="AR509" i="20"/>
  <c r="AQ509" i="20"/>
  <c r="AP509" i="20"/>
  <c r="AO509" i="20"/>
  <c r="AN509" i="20"/>
  <c r="AM509" i="20"/>
  <c r="AL509" i="20"/>
  <c r="AK509" i="20"/>
  <c r="AH509" i="20"/>
  <c r="AG509" i="20"/>
  <c r="AF509" i="20"/>
  <c r="AE509" i="20"/>
  <c r="AD509" i="20"/>
  <c r="AC509" i="20"/>
  <c r="AB509" i="20"/>
  <c r="AA509" i="20"/>
  <c r="Z509" i="20"/>
  <c r="Y509" i="20"/>
  <c r="X509" i="20"/>
  <c r="W509" i="20"/>
  <c r="V509" i="20"/>
  <c r="U509" i="20"/>
  <c r="T509" i="20"/>
  <c r="S509" i="20"/>
  <c r="R509" i="20"/>
  <c r="Q509" i="20"/>
  <c r="P509" i="20"/>
  <c r="O509" i="20"/>
  <c r="N509" i="20"/>
  <c r="M509" i="20"/>
  <c r="L509" i="20"/>
  <c r="K509" i="20"/>
  <c r="J509" i="20"/>
  <c r="AR508" i="20"/>
  <c r="AQ508" i="20"/>
  <c r="AP508" i="20"/>
  <c r="AO508" i="20"/>
  <c r="AN508" i="20"/>
  <c r="AM508" i="20"/>
  <c r="AL508" i="20"/>
  <c r="AK508" i="20"/>
  <c r="AH508" i="20"/>
  <c r="AG508" i="20"/>
  <c r="AF508" i="20"/>
  <c r="AE508" i="20"/>
  <c r="AD508" i="20"/>
  <c r="AC508" i="20"/>
  <c r="AB508" i="20"/>
  <c r="AA508" i="20"/>
  <c r="Z508" i="20"/>
  <c r="Y508" i="20"/>
  <c r="X508" i="20"/>
  <c r="W508" i="20"/>
  <c r="V508" i="20"/>
  <c r="U508" i="20"/>
  <c r="T508" i="20"/>
  <c r="S508" i="20"/>
  <c r="R508" i="20"/>
  <c r="Q508" i="20"/>
  <c r="P508" i="20"/>
  <c r="O508" i="20"/>
  <c r="N508" i="20"/>
  <c r="M508" i="20"/>
  <c r="L508" i="20"/>
  <c r="K508" i="20"/>
  <c r="J508" i="20"/>
  <c r="AR507" i="20"/>
  <c r="AQ507" i="20"/>
  <c r="AP507" i="20"/>
  <c r="AO507" i="20"/>
  <c r="AN507" i="20"/>
  <c r="AM507" i="20"/>
  <c r="AL507" i="20"/>
  <c r="AK507" i="20"/>
  <c r="AH507" i="20"/>
  <c r="AG507" i="20"/>
  <c r="AF507" i="20"/>
  <c r="AE507" i="20"/>
  <c r="AD507" i="20"/>
  <c r="AC507" i="20"/>
  <c r="AB507" i="20"/>
  <c r="AA507" i="20"/>
  <c r="Z507" i="20"/>
  <c r="Y507" i="20"/>
  <c r="X507" i="20"/>
  <c r="W507" i="20"/>
  <c r="V507" i="20"/>
  <c r="U507" i="20"/>
  <c r="T507" i="20"/>
  <c r="S507" i="20"/>
  <c r="R507" i="20"/>
  <c r="Q507" i="20"/>
  <c r="P507" i="20"/>
  <c r="O507" i="20"/>
  <c r="N507" i="20"/>
  <c r="M507" i="20"/>
  <c r="L507" i="20"/>
  <c r="K507" i="20"/>
  <c r="J507" i="20"/>
  <c r="AR506" i="20"/>
  <c r="AQ506" i="20"/>
  <c r="AP506" i="20"/>
  <c r="AO506" i="20"/>
  <c r="AN506" i="20"/>
  <c r="AM506" i="20"/>
  <c r="AL506" i="20"/>
  <c r="AK506" i="20"/>
  <c r="AH506" i="20"/>
  <c r="AG506" i="20"/>
  <c r="AF506" i="20"/>
  <c r="AE506" i="20"/>
  <c r="AD506" i="20"/>
  <c r="AC506" i="20"/>
  <c r="AB506" i="20"/>
  <c r="AA506" i="20"/>
  <c r="Z506" i="20"/>
  <c r="Y506" i="20"/>
  <c r="X506" i="20"/>
  <c r="W506" i="20"/>
  <c r="V506" i="20"/>
  <c r="U506" i="20"/>
  <c r="T506" i="20"/>
  <c r="S506" i="20"/>
  <c r="R506" i="20"/>
  <c r="Q506" i="20"/>
  <c r="P506" i="20"/>
  <c r="O506" i="20"/>
  <c r="N506" i="20"/>
  <c r="M506" i="20"/>
  <c r="L506" i="20"/>
  <c r="K506" i="20"/>
  <c r="J506" i="20"/>
  <c r="AR505" i="20"/>
  <c r="AQ505" i="20"/>
  <c r="AP505" i="20"/>
  <c r="AO505" i="20"/>
  <c r="AN505" i="20"/>
  <c r="AM505" i="20"/>
  <c r="AL505" i="20"/>
  <c r="AK505" i="20"/>
  <c r="AH505" i="20"/>
  <c r="AG505" i="20"/>
  <c r="AF505" i="20"/>
  <c r="AE505" i="20"/>
  <c r="AD505" i="20"/>
  <c r="AC505" i="20"/>
  <c r="AB505" i="20"/>
  <c r="AA505" i="20"/>
  <c r="Z505" i="20"/>
  <c r="Y505" i="20"/>
  <c r="X505" i="20"/>
  <c r="W505" i="20"/>
  <c r="V505" i="20"/>
  <c r="U505" i="20"/>
  <c r="T505" i="20"/>
  <c r="S505" i="20"/>
  <c r="R505" i="20"/>
  <c r="Q505" i="20"/>
  <c r="P505" i="20"/>
  <c r="O505" i="20"/>
  <c r="N505" i="20"/>
  <c r="M505" i="20"/>
  <c r="L505" i="20"/>
  <c r="K505" i="20"/>
  <c r="J505" i="20"/>
  <c r="AR504" i="20"/>
  <c r="AQ504" i="20"/>
  <c r="AP504" i="20"/>
  <c r="AO504" i="20"/>
  <c r="AN504" i="20"/>
  <c r="AM504" i="20"/>
  <c r="AL504" i="20"/>
  <c r="AK504" i="20"/>
  <c r="AH504" i="20"/>
  <c r="AG504" i="20"/>
  <c r="AF504" i="20"/>
  <c r="AE504" i="20"/>
  <c r="AD504" i="20"/>
  <c r="AC504" i="20"/>
  <c r="AB504" i="20"/>
  <c r="AA504" i="20"/>
  <c r="Z504" i="20"/>
  <c r="Y504" i="20"/>
  <c r="X504" i="20"/>
  <c r="W504" i="20"/>
  <c r="V504" i="20"/>
  <c r="U504" i="20"/>
  <c r="T504" i="20"/>
  <c r="S504" i="20"/>
  <c r="R504" i="20"/>
  <c r="Q504" i="20"/>
  <c r="P504" i="20"/>
  <c r="O504" i="20"/>
  <c r="N504" i="20"/>
  <c r="M504" i="20"/>
  <c r="L504" i="20"/>
  <c r="K504" i="20"/>
  <c r="J504" i="20"/>
  <c r="AR503" i="20"/>
  <c r="AQ503" i="20"/>
  <c r="AP503" i="20"/>
  <c r="AO503" i="20"/>
  <c r="AN503" i="20"/>
  <c r="AM503" i="20"/>
  <c r="AL503" i="20"/>
  <c r="AK503" i="20"/>
  <c r="AH503" i="20"/>
  <c r="AG503" i="20"/>
  <c r="AF503" i="20"/>
  <c r="AE503" i="20"/>
  <c r="AD503" i="20"/>
  <c r="AC503" i="20"/>
  <c r="AB503" i="20"/>
  <c r="AA503" i="20"/>
  <c r="Z503" i="20"/>
  <c r="Y503" i="20"/>
  <c r="X503" i="20"/>
  <c r="W503" i="20"/>
  <c r="V503" i="20"/>
  <c r="U503" i="20"/>
  <c r="T503" i="20"/>
  <c r="S503" i="20"/>
  <c r="R503" i="20"/>
  <c r="Q503" i="20"/>
  <c r="P503" i="20"/>
  <c r="O503" i="20"/>
  <c r="N503" i="20"/>
  <c r="M503" i="20"/>
  <c r="L503" i="20"/>
  <c r="K503" i="20"/>
  <c r="J503" i="20"/>
  <c r="AR502" i="20"/>
  <c r="AQ502" i="20"/>
  <c r="AP502" i="20"/>
  <c r="AO502" i="20"/>
  <c r="AN502" i="20"/>
  <c r="AM502" i="20"/>
  <c r="AL502" i="20"/>
  <c r="AK502" i="20"/>
  <c r="AH502" i="20"/>
  <c r="AG502" i="20"/>
  <c r="AF502" i="20"/>
  <c r="AE502" i="20"/>
  <c r="AD502" i="20"/>
  <c r="AC502" i="20"/>
  <c r="AB502" i="20"/>
  <c r="AA502" i="20"/>
  <c r="Z502" i="20"/>
  <c r="Y502" i="20"/>
  <c r="X502" i="20"/>
  <c r="W502" i="20"/>
  <c r="V502" i="20"/>
  <c r="U502" i="20"/>
  <c r="T502" i="20"/>
  <c r="S502" i="20"/>
  <c r="R502" i="20"/>
  <c r="Q502" i="20"/>
  <c r="P502" i="20"/>
  <c r="O502" i="20"/>
  <c r="N502" i="20"/>
  <c r="M502" i="20"/>
  <c r="L502" i="20"/>
  <c r="K502" i="20"/>
  <c r="J502" i="20"/>
  <c r="AR501" i="20"/>
  <c r="AQ501" i="20"/>
  <c r="AP501" i="20"/>
  <c r="AO501" i="20"/>
  <c r="AN501" i="20"/>
  <c r="AM501" i="20"/>
  <c r="AL501" i="20"/>
  <c r="AK501" i="20"/>
  <c r="AH501" i="20"/>
  <c r="AG501" i="20"/>
  <c r="AF501" i="20"/>
  <c r="AE501" i="20"/>
  <c r="AD501" i="20"/>
  <c r="AC501" i="20"/>
  <c r="AB501" i="20"/>
  <c r="AA501" i="20"/>
  <c r="Z501" i="20"/>
  <c r="Y501" i="20"/>
  <c r="X501" i="20"/>
  <c r="W501" i="20"/>
  <c r="V501" i="20"/>
  <c r="U501" i="20"/>
  <c r="T501" i="20"/>
  <c r="S501" i="20"/>
  <c r="R501" i="20"/>
  <c r="Q501" i="20"/>
  <c r="P501" i="20"/>
  <c r="O501" i="20"/>
  <c r="N501" i="20"/>
  <c r="M501" i="20"/>
  <c r="L501" i="20"/>
  <c r="K501" i="20"/>
  <c r="J501" i="20"/>
  <c r="AR500" i="20"/>
  <c r="AQ500" i="20"/>
  <c r="AP500" i="20"/>
  <c r="AO500" i="20"/>
  <c r="AN500" i="20"/>
  <c r="AM500" i="20"/>
  <c r="AL500" i="20"/>
  <c r="AK500" i="20"/>
  <c r="AH500" i="20"/>
  <c r="AG500" i="20"/>
  <c r="AF500" i="20"/>
  <c r="AE500" i="20"/>
  <c r="AD500" i="20"/>
  <c r="AC500" i="20"/>
  <c r="AB500" i="20"/>
  <c r="AA500" i="20"/>
  <c r="Z500" i="20"/>
  <c r="Y500" i="20"/>
  <c r="X500" i="20"/>
  <c r="W500" i="20"/>
  <c r="V500" i="20"/>
  <c r="U500" i="20"/>
  <c r="T500" i="20"/>
  <c r="S500" i="20"/>
  <c r="R500" i="20"/>
  <c r="Q500" i="20"/>
  <c r="P500" i="20"/>
  <c r="O500" i="20"/>
  <c r="N500" i="20"/>
  <c r="M500" i="20"/>
  <c r="L500" i="20"/>
  <c r="K500" i="20"/>
  <c r="J500" i="20"/>
  <c r="AR499" i="20"/>
  <c r="AQ499" i="20"/>
  <c r="AP499" i="20"/>
  <c r="AO499" i="20"/>
  <c r="AN499" i="20"/>
  <c r="AM499" i="20"/>
  <c r="AL499" i="20"/>
  <c r="AK499" i="20"/>
  <c r="AH499" i="20"/>
  <c r="AG499" i="20"/>
  <c r="AF499" i="20"/>
  <c r="AE499" i="20"/>
  <c r="AD499" i="20"/>
  <c r="AC499" i="20"/>
  <c r="AB499" i="20"/>
  <c r="AA499" i="20"/>
  <c r="Z499" i="20"/>
  <c r="Y499" i="20"/>
  <c r="X499" i="20"/>
  <c r="W499" i="20"/>
  <c r="V499" i="20"/>
  <c r="U499" i="20"/>
  <c r="T499" i="20"/>
  <c r="S499" i="20"/>
  <c r="R499" i="20"/>
  <c r="Q499" i="20"/>
  <c r="P499" i="20"/>
  <c r="O499" i="20"/>
  <c r="N499" i="20"/>
  <c r="M499" i="20"/>
  <c r="L499" i="20"/>
  <c r="K499" i="20"/>
  <c r="J499" i="20"/>
  <c r="AR498" i="20"/>
  <c r="AQ498" i="20"/>
  <c r="AP498" i="20"/>
  <c r="AO498" i="20"/>
  <c r="AN498" i="20"/>
  <c r="AM498" i="20"/>
  <c r="AL498" i="20"/>
  <c r="AK498" i="20"/>
  <c r="AH498" i="20"/>
  <c r="AG498" i="20"/>
  <c r="AF498" i="20"/>
  <c r="AE498" i="20"/>
  <c r="AD498" i="20"/>
  <c r="AC498" i="20"/>
  <c r="AB498" i="20"/>
  <c r="AA498" i="20"/>
  <c r="Z498" i="20"/>
  <c r="Y498" i="20"/>
  <c r="X498" i="20"/>
  <c r="W498" i="20"/>
  <c r="V498" i="20"/>
  <c r="U498" i="20"/>
  <c r="T498" i="20"/>
  <c r="S498" i="20"/>
  <c r="R498" i="20"/>
  <c r="Q498" i="20"/>
  <c r="P498" i="20"/>
  <c r="O498" i="20"/>
  <c r="N498" i="20"/>
  <c r="M498" i="20"/>
  <c r="L498" i="20"/>
  <c r="K498" i="20"/>
  <c r="J498" i="20"/>
  <c r="AR497" i="20"/>
  <c r="AQ497" i="20"/>
  <c r="AP497" i="20"/>
  <c r="AO497" i="20"/>
  <c r="AN497" i="20"/>
  <c r="AM497" i="20"/>
  <c r="AL497" i="20"/>
  <c r="AK497" i="20"/>
  <c r="AH497" i="20"/>
  <c r="AG497" i="20"/>
  <c r="AF497" i="20"/>
  <c r="AE497" i="20"/>
  <c r="AD497" i="20"/>
  <c r="AC497" i="20"/>
  <c r="AB497" i="20"/>
  <c r="AA497" i="20"/>
  <c r="Z497" i="20"/>
  <c r="Y497" i="20"/>
  <c r="X497" i="20"/>
  <c r="W497" i="20"/>
  <c r="V497" i="20"/>
  <c r="U497" i="20"/>
  <c r="T497" i="20"/>
  <c r="S497" i="20"/>
  <c r="R497" i="20"/>
  <c r="Q497" i="20"/>
  <c r="P497" i="20"/>
  <c r="O497" i="20"/>
  <c r="N497" i="20"/>
  <c r="M497" i="20"/>
  <c r="L497" i="20"/>
  <c r="K497" i="20"/>
  <c r="J497" i="20"/>
  <c r="AR496" i="20"/>
  <c r="AQ496" i="20"/>
  <c r="AP496" i="20"/>
  <c r="AO496" i="20"/>
  <c r="AN496" i="20"/>
  <c r="AM496" i="20"/>
  <c r="AL496" i="20"/>
  <c r="AK496" i="20"/>
  <c r="AH496" i="20"/>
  <c r="AG496" i="20"/>
  <c r="AF496" i="20"/>
  <c r="AE496" i="20"/>
  <c r="AD496" i="20"/>
  <c r="AC496" i="20"/>
  <c r="AB496" i="20"/>
  <c r="AA496" i="20"/>
  <c r="Z496" i="20"/>
  <c r="Y496" i="20"/>
  <c r="X496" i="20"/>
  <c r="W496" i="20"/>
  <c r="V496" i="20"/>
  <c r="U496" i="20"/>
  <c r="T496" i="20"/>
  <c r="S496" i="20"/>
  <c r="R496" i="20"/>
  <c r="Q496" i="20"/>
  <c r="P496" i="20"/>
  <c r="O496" i="20"/>
  <c r="N496" i="20"/>
  <c r="M496" i="20"/>
  <c r="L496" i="20"/>
  <c r="K496" i="20"/>
  <c r="J496" i="20"/>
  <c r="AR495" i="20"/>
  <c r="AQ495" i="20"/>
  <c r="AP495" i="20"/>
  <c r="AO495" i="20"/>
  <c r="AN495" i="20"/>
  <c r="AM495" i="20"/>
  <c r="AL495" i="20"/>
  <c r="AK495" i="20"/>
  <c r="AH495" i="20"/>
  <c r="AG495" i="20"/>
  <c r="AF495" i="20"/>
  <c r="AE495" i="20"/>
  <c r="AD495" i="20"/>
  <c r="AC495" i="20"/>
  <c r="AB495" i="20"/>
  <c r="AA495" i="20"/>
  <c r="Z495" i="20"/>
  <c r="Y495" i="20"/>
  <c r="X495" i="20"/>
  <c r="W495" i="20"/>
  <c r="V495" i="20"/>
  <c r="U495" i="20"/>
  <c r="T495" i="20"/>
  <c r="S495" i="20"/>
  <c r="R495" i="20"/>
  <c r="Q495" i="20"/>
  <c r="P495" i="20"/>
  <c r="O495" i="20"/>
  <c r="N495" i="20"/>
  <c r="M495" i="20"/>
  <c r="L495" i="20"/>
  <c r="K495" i="20"/>
  <c r="J495" i="20"/>
  <c r="AR494" i="20"/>
  <c r="AQ494" i="20"/>
  <c r="AP494" i="20"/>
  <c r="AO494" i="20"/>
  <c r="AN494" i="20"/>
  <c r="AM494" i="20"/>
  <c r="AL494" i="20"/>
  <c r="AK494" i="20"/>
  <c r="AH494" i="20"/>
  <c r="AG494" i="20"/>
  <c r="AF494" i="20"/>
  <c r="AE494" i="20"/>
  <c r="AD494" i="20"/>
  <c r="AC494" i="20"/>
  <c r="AB494" i="20"/>
  <c r="AA494" i="20"/>
  <c r="Z494" i="20"/>
  <c r="Y494" i="20"/>
  <c r="X494" i="20"/>
  <c r="W494" i="20"/>
  <c r="V494" i="20"/>
  <c r="U494" i="20"/>
  <c r="T494" i="20"/>
  <c r="S494" i="20"/>
  <c r="R494" i="20"/>
  <c r="Q494" i="20"/>
  <c r="P494" i="20"/>
  <c r="O494" i="20"/>
  <c r="N494" i="20"/>
  <c r="M494" i="20"/>
  <c r="L494" i="20"/>
  <c r="K494" i="20"/>
  <c r="J494" i="20"/>
  <c r="AR493" i="20"/>
  <c r="AQ493" i="20"/>
  <c r="AP493" i="20"/>
  <c r="AO493" i="20"/>
  <c r="AN493" i="20"/>
  <c r="AM493" i="20"/>
  <c r="AL493" i="20"/>
  <c r="AK493" i="20"/>
  <c r="AH493" i="20"/>
  <c r="AG493" i="20"/>
  <c r="AF493" i="20"/>
  <c r="AE493" i="20"/>
  <c r="AD493" i="20"/>
  <c r="AC493" i="20"/>
  <c r="AB493" i="20"/>
  <c r="AA493" i="20"/>
  <c r="Z493" i="20"/>
  <c r="Y493" i="20"/>
  <c r="X493" i="20"/>
  <c r="W493" i="20"/>
  <c r="V493" i="20"/>
  <c r="U493" i="20"/>
  <c r="T493" i="20"/>
  <c r="S493" i="20"/>
  <c r="R493" i="20"/>
  <c r="Q493" i="20"/>
  <c r="P493" i="20"/>
  <c r="O493" i="20"/>
  <c r="N493" i="20"/>
  <c r="M493" i="20"/>
  <c r="L493" i="20"/>
  <c r="K493" i="20"/>
  <c r="J493" i="20"/>
  <c r="AR492" i="20"/>
  <c r="AQ492" i="20"/>
  <c r="AP492" i="20"/>
  <c r="AO492" i="20"/>
  <c r="AN492" i="20"/>
  <c r="AM492" i="20"/>
  <c r="AL492" i="20"/>
  <c r="AK492" i="20"/>
  <c r="AH492" i="20"/>
  <c r="AG492" i="20"/>
  <c r="AF492" i="20"/>
  <c r="AE492" i="20"/>
  <c r="AD492" i="20"/>
  <c r="AC492" i="20"/>
  <c r="AB492" i="20"/>
  <c r="AA492" i="20"/>
  <c r="Z492" i="20"/>
  <c r="Y492" i="20"/>
  <c r="X492" i="20"/>
  <c r="W492" i="20"/>
  <c r="V492" i="20"/>
  <c r="U492" i="20"/>
  <c r="T492" i="20"/>
  <c r="S492" i="20"/>
  <c r="R492" i="20"/>
  <c r="Q492" i="20"/>
  <c r="P492" i="20"/>
  <c r="O492" i="20"/>
  <c r="N492" i="20"/>
  <c r="M492" i="20"/>
  <c r="L492" i="20"/>
  <c r="K492" i="20"/>
  <c r="J492" i="20"/>
  <c r="AR491" i="20"/>
  <c r="AQ491" i="20"/>
  <c r="AP491" i="20"/>
  <c r="AO491" i="20"/>
  <c r="AN491" i="20"/>
  <c r="AM491" i="20"/>
  <c r="AL491" i="20"/>
  <c r="AK491" i="20"/>
  <c r="AH491" i="20"/>
  <c r="AG491" i="20"/>
  <c r="AF491" i="20"/>
  <c r="AE491" i="20"/>
  <c r="AD491" i="20"/>
  <c r="AC491" i="20"/>
  <c r="AB491" i="20"/>
  <c r="AA491" i="20"/>
  <c r="Z491" i="20"/>
  <c r="Y491" i="20"/>
  <c r="X491" i="20"/>
  <c r="W491" i="20"/>
  <c r="V491" i="20"/>
  <c r="U491" i="20"/>
  <c r="T491" i="20"/>
  <c r="S491" i="20"/>
  <c r="R491" i="20"/>
  <c r="Q491" i="20"/>
  <c r="P491" i="20"/>
  <c r="O491" i="20"/>
  <c r="N491" i="20"/>
  <c r="M491" i="20"/>
  <c r="L491" i="20"/>
  <c r="K491" i="20"/>
  <c r="J491" i="20"/>
  <c r="AR490" i="20"/>
  <c r="AQ490" i="20"/>
  <c r="AP490" i="20"/>
  <c r="AO490" i="20"/>
  <c r="AN490" i="20"/>
  <c r="AM490" i="20"/>
  <c r="AL490" i="20"/>
  <c r="AK490" i="20"/>
  <c r="AH490" i="20"/>
  <c r="AG490" i="20"/>
  <c r="AF490" i="20"/>
  <c r="AE490" i="20"/>
  <c r="AD490" i="20"/>
  <c r="AC490" i="20"/>
  <c r="AB490" i="20"/>
  <c r="AA490" i="20"/>
  <c r="Z490" i="20"/>
  <c r="Y490" i="20"/>
  <c r="X490" i="20"/>
  <c r="W490" i="20"/>
  <c r="V490" i="20"/>
  <c r="U490" i="20"/>
  <c r="T490" i="20"/>
  <c r="S490" i="20"/>
  <c r="R490" i="20"/>
  <c r="Q490" i="20"/>
  <c r="P490" i="20"/>
  <c r="O490" i="20"/>
  <c r="N490" i="20"/>
  <c r="M490" i="20"/>
  <c r="L490" i="20"/>
  <c r="K490" i="20"/>
  <c r="J490" i="20"/>
  <c r="AR489" i="20"/>
  <c r="AQ489" i="20"/>
  <c r="AP489" i="20"/>
  <c r="AO489" i="20"/>
  <c r="AN489" i="20"/>
  <c r="AM489" i="20"/>
  <c r="AL489" i="20"/>
  <c r="AK489" i="20"/>
  <c r="AH489" i="20"/>
  <c r="AG489" i="20"/>
  <c r="AF489" i="20"/>
  <c r="AE489" i="20"/>
  <c r="AD489" i="20"/>
  <c r="AC489" i="20"/>
  <c r="AB489" i="20"/>
  <c r="AA489" i="20"/>
  <c r="Z489" i="20"/>
  <c r="Y489" i="20"/>
  <c r="X489" i="20"/>
  <c r="W489" i="20"/>
  <c r="V489" i="20"/>
  <c r="U489" i="20"/>
  <c r="T489" i="20"/>
  <c r="S489" i="20"/>
  <c r="R489" i="20"/>
  <c r="Q489" i="20"/>
  <c r="P489" i="20"/>
  <c r="O489" i="20"/>
  <c r="N489" i="20"/>
  <c r="M489" i="20"/>
  <c r="L489" i="20"/>
  <c r="K489" i="20"/>
  <c r="J489" i="20"/>
  <c r="AR488" i="20"/>
  <c r="AQ488" i="20"/>
  <c r="AP488" i="20"/>
  <c r="AO488" i="20"/>
  <c r="AN488" i="20"/>
  <c r="AM488" i="20"/>
  <c r="AL488" i="20"/>
  <c r="AK488" i="20"/>
  <c r="AH488" i="20"/>
  <c r="AG488" i="20"/>
  <c r="AF488" i="20"/>
  <c r="AE488" i="20"/>
  <c r="AD488" i="20"/>
  <c r="AC488" i="20"/>
  <c r="AB488" i="20"/>
  <c r="AA488" i="20"/>
  <c r="Z488" i="20"/>
  <c r="Y488" i="20"/>
  <c r="X488" i="20"/>
  <c r="W488" i="20"/>
  <c r="V488" i="20"/>
  <c r="U488" i="20"/>
  <c r="T488" i="20"/>
  <c r="S488" i="20"/>
  <c r="R488" i="20"/>
  <c r="Q488" i="20"/>
  <c r="P488" i="20"/>
  <c r="O488" i="20"/>
  <c r="N488" i="20"/>
  <c r="M488" i="20"/>
  <c r="L488" i="20"/>
  <c r="K488" i="20"/>
  <c r="J488" i="20"/>
  <c r="AR487" i="20"/>
  <c r="AQ487" i="20"/>
  <c r="AP487" i="20"/>
  <c r="AO487" i="20"/>
  <c r="AN487" i="20"/>
  <c r="AM487" i="20"/>
  <c r="AL487" i="20"/>
  <c r="AK487" i="20"/>
  <c r="AH487" i="20"/>
  <c r="AG487" i="20"/>
  <c r="AF487" i="20"/>
  <c r="AE487" i="20"/>
  <c r="AD487" i="20"/>
  <c r="AC487" i="20"/>
  <c r="AB487" i="20"/>
  <c r="AA487" i="20"/>
  <c r="Z487" i="20"/>
  <c r="Y487" i="20"/>
  <c r="X487" i="20"/>
  <c r="W487" i="20"/>
  <c r="V487" i="20"/>
  <c r="U487" i="20"/>
  <c r="T487" i="20"/>
  <c r="S487" i="20"/>
  <c r="R487" i="20"/>
  <c r="Q487" i="20"/>
  <c r="P487" i="20"/>
  <c r="O487" i="20"/>
  <c r="N487" i="20"/>
  <c r="M487" i="20"/>
  <c r="L487" i="20"/>
  <c r="K487" i="20"/>
  <c r="J487" i="20"/>
  <c r="AR486" i="20"/>
  <c r="AQ486" i="20"/>
  <c r="AP486" i="20"/>
  <c r="AO486" i="20"/>
  <c r="AN486" i="20"/>
  <c r="AM486" i="20"/>
  <c r="AL486" i="20"/>
  <c r="AK486" i="20"/>
  <c r="AH486" i="20"/>
  <c r="AG486" i="20"/>
  <c r="AF486" i="20"/>
  <c r="AE486" i="20"/>
  <c r="AD486" i="20"/>
  <c r="AC486" i="20"/>
  <c r="AB486" i="20"/>
  <c r="AA486" i="20"/>
  <c r="Z486" i="20"/>
  <c r="Y486" i="20"/>
  <c r="X486" i="20"/>
  <c r="W486" i="20"/>
  <c r="V486" i="20"/>
  <c r="U486" i="20"/>
  <c r="T486" i="20"/>
  <c r="S486" i="20"/>
  <c r="R486" i="20"/>
  <c r="Q486" i="20"/>
  <c r="P486" i="20"/>
  <c r="O486" i="20"/>
  <c r="N486" i="20"/>
  <c r="M486" i="20"/>
  <c r="L486" i="20"/>
  <c r="K486" i="20"/>
  <c r="J486" i="20"/>
  <c r="AR485" i="20"/>
  <c r="AQ485" i="20"/>
  <c r="AP485" i="20"/>
  <c r="AO485" i="20"/>
  <c r="AN485" i="20"/>
  <c r="AM485" i="20"/>
  <c r="AL485" i="20"/>
  <c r="AK485" i="20"/>
  <c r="AH485" i="20"/>
  <c r="AG485" i="20"/>
  <c r="AF485" i="20"/>
  <c r="AE485" i="20"/>
  <c r="AD485" i="20"/>
  <c r="AC485" i="20"/>
  <c r="AB485" i="20"/>
  <c r="AA485" i="20"/>
  <c r="Z485" i="20"/>
  <c r="Y485" i="20"/>
  <c r="X485" i="20"/>
  <c r="W485" i="20"/>
  <c r="V485" i="20"/>
  <c r="U485" i="20"/>
  <c r="T485" i="20"/>
  <c r="S485" i="20"/>
  <c r="R485" i="20"/>
  <c r="Q485" i="20"/>
  <c r="P485" i="20"/>
  <c r="O485" i="20"/>
  <c r="N485" i="20"/>
  <c r="M485" i="20"/>
  <c r="L485" i="20"/>
  <c r="K485" i="20"/>
  <c r="J485" i="20"/>
  <c r="AR484" i="20"/>
  <c r="AQ484" i="20"/>
  <c r="AP484" i="20"/>
  <c r="AO484" i="20"/>
  <c r="AN484" i="20"/>
  <c r="AM484" i="20"/>
  <c r="AL484" i="20"/>
  <c r="AK484" i="20"/>
  <c r="AH484" i="20"/>
  <c r="AG484" i="20"/>
  <c r="AF484" i="20"/>
  <c r="AE484" i="20"/>
  <c r="AD484" i="20"/>
  <c r="AC484" i="20"/>
  <c r="AB484" i="20"/>
  <c r="AA484" i="20"/>
  <c r="Z484" i="20"/>
  <c r="Y484" i="20"/>
  <c r="X484" i="20"/>
  <c r="W484" i="20"/>
  <c r="V484" i="20"/>
  <c r="U484" i="20"/>
  <c r="T484" i="20"/>
  <c r="S484" i="20"/>
  <c r="R484" i="20"/>
  <c r="Q484" i="20"/>
  <c r="P484" i="20"/>
  <c r="O484" i="20"/>
  <c r="N484" i="20"/>
  <c r="M484" i="20"/>
  <c r="L484" i="20"/>
  <c r="K484" i="20"/>
  <c r="J484" i="20"/>
  <c r="AR483" i="20"/>
  <c r="AQ483" i="20"/>
  <c r="AP483" i="20"/>
  <c r="AO483" i="20"/>
  <c r="AN483" i="20"/>
  <c r="AM483" i="20"/>
  <c r="AL483" i="20"/>
  <c r="AK483" i="20"/>
  <c r="AH483" i="20"/>
  <c r="AG483" i="20"/>
  <c r="AF483" i="20"/>
  <c r="AE483" i="20"/>
  <c r="AD483" i="20"/>
  <c r="AC483" i="20"/>
  <c r="AB483" i="20"/>
  <c r="AA483" i="20"/>
  <c r="Z483" i="20"/>
  <c r="Y483" i="20"/>
  <c r="X483" i="20"/>
  <c r="W483" i="20"/>
  <c r="V483" i="20"/>
  <c r="U483" i="20"/>
  <c r="T483" i="20"/>
  <c r="S483" i="20"/>
  <c r="R483" i="20"/>
  <c r="Q483" i="20"/>
  <c r="P483" i="20"/>
  <c r="O483" i="20"/>
  <c r="N483" i="20"/>
  <c r="M483" i="20"/>
  <c r="L483" i="20"/>
  <c r="K483" i="20"/>
  <c r="J483" i="20"/>
  <c r="AR482" i="20"/>
  <c r="AQ482" i="20"/>
  <c r="AP482" i="20"/>
  <c r="AO482" i="20"/>
  <c r="AN482" i="20"/>
  <c r="AM482" i="20"/>
  <c r="AL482" i="20"/>
  <c r="AK482" i="20"/>
  <c r="AH482" i="20"/>
  <c r="AG482" i="20"/>
  <c r="AF482" i="20"/>
  <c r="AE482" i="20"/>
  <c r="AD482" i="20"/>
  <c r="AC482" i="20"/>
  <c r="AB482" i="20"/>
  <c r="AA482" i="20"/>
  <c r="Z482" i="20"/>
  <c r="Y482" i="20"/>
  <c r="X482" i="20"/>
  <c r="W482" i="20"/>
  <c r="V482" i="20"/>
  <c r="U482" i="20"/>
  <c r="T482" i="20"/>
  <c r="S482" i="20"/>
  <c r="R482" i="20"/>
  <c r="Q482" i="20"/>
  <c r="P482" i="20"/>
  <c r="O482" i="20"/>
  <c r="N482" i="20"/>
  <c r="M482" i="20"/>
  <c r="L482" i="20"/>
  <c r="K482" i="20"/>
  <c r="J482" i="20"/>
  <c r="AR481" i="20"/>
  <c r="AQ481" i="20"/>
  <c r="AP481" i="20"/>
  <c r="AO481" i="20"/>
  <c r="AN481" i="20"/>
  <c r="AM481" i="20"/>
  <c r="AL481" i="20"/>
  <c r="AK481" i="20"/>
  <c r="AH481" i="20"/>
  <c r="AG481" i="20"/>
  <c r="AF481" i="20"/>
  <c r="AE481" i="20"/>
  <c r="AD481" i="20"/>
  <c r="AC481" i="20"/>
  <c r="AB481" i="20"/>
  <c r="AA481" i="20"/>
  <c r="Z481" i="20"/>
  <c r="Y481" i="20"/>
  <c r="X481" i="20"/>
  <c r="W481" i="20"/>
  <c r="V481" i="20"/>
  <c r="U481" i="20"/>
  <c r="T481" i="20"/>
  <c r="S481" i="20"/>
  <c r="R481" i="20"/>
  <c r="Q481" i="20"/>
  <c r="P481" i="20"/>
  <c r="O481" i="20"/>
  <c r="N481" i="20"/>
  <c r="M481" i="20"/>
  <c r="L481" i="20"/>
  <c r="K481" i="20"/>
  <c r="J481" i="20"/>
  <c r="AR480" i="20"/>
  <c r="AQ480" i="20"/>
  <c r="AP480" i="20"/>
  <c r="AO480" i="20"/>
  <c r="AN480" i="20"/>
  <c r="AM480" i="20"/>
  <c r="AL480" i="20"/>
  <c r="AK480" i="20"/>
  <c r="AH480" i="20"/>
  <c r="AG480" i="20"/>
  <c r="AF480" i="20"/>
  <c r="AE480" i="20"/>
  <c r="AD480" i="20"/>
  <c r="AC480" i="20"/>
  <c r="AB480" i="20"/>
  <c r="AA480" i="20"/>
  <c r="Z480" i="20"/>
  <c r="Y480" i="20"/>
  <c r="X480" i="20"/>
  <c r="W480" i="20"/>
  <c r="V480" i="20"/>
  <c r="U480" i="20"/>
  <c r="T480" i="20"/>
  <c r="S480" i="20"/>
  <c r="R480" i="20"/>
  <c r="Q480" i="20"/>
  <c r="P480" i="20"/>
  <c r="O480" i="20"/>
  <c r="N480" i="20"/>
  <c r="M480" i="20"/>
  <c r="L480" i="20"/>
  <c r="K480" i="20"/>
  <c r="J480" i="20"/>
  <c r="AR479" i="20"/>
  <c r="AQ479" i="20"/>
  <c r="AP479" i="20"/>
  <c r="AO479" i="20"/>
  <c r="AN479" i="20"/>
  <c r="AM479" i="20"/>
  <c r="AL479" i="20"/>
  <c r="AK479" i="20"/>
  <c r="AH479" i="20"/>
  <c r="AG479" i="20"/>
  <c r="AF479" i="20"/>
  <c r="AE479" i="20"/>
  <c r="AD479" i="20"/>
  <c r="AC479" i="20"/>
  <c r="AB479" i="20"/>
  <c r="AA479" i="20"/>
  <c r="Z479" i="20"/>
  <c r="Y479" i="20"/>
  <c r="X479" i="20"/>
  <c r="W479" i="20"/>
  <c r="V479" i="20"/>
  <c r="U479" i="20"/>
  <c r="T479" i="20"/>
  <c r="S479" i="20"/>
  <c r="R479" i="20"/>
  <c r="Q479" i="20"/>
  <c r="P479" i="20"/>
  <c r="O479" i="20"/>
  <c r="N479" i="20"/>
  <c r="M479" i="20"/>
  <c r="L479" i="20"/>
  <c r="K479" i="20"/>
  <c r="J479" i="20"/>
  <c r="AR478" i="20"/>
  <c r="AQ478" i="20"/>
  <c r="AP478" i="20"/>
  <c r="AO478" i="20"/>
  <c r="AN478" i="20"/>
  <c r="AM478" i="20"/>
  <c r="AL478" i="20"/>
  <c r="AK478" i="20"/>
  <c r="AH478" i="20"/>
  <c r="AG478" i="20"/>
  <c r="AF478" i="20"/>
  <c r="AE478" i="20"/>
  <c r="AD478" i="20"/>
  <c r="AC478" i="20"/>
  <c r="AB478" i="20"/>
  <c r="AA478" i="20"/>
  <c r="Z478" i="20"/>
  <c r="Y478" i="20"/>
  <c r="X478" i="20"/>
  <c r="W478" i="20"/>
  <c r="V478" i="20"/>
  <c r="U478" i="20"/>
  <c r="T478" i="20"/>
  <c r="S478" i="20"/>
  <c r="R478" i="20"/>
  <c r="Q478" i="20"/>
  <c r="P478" i="20"/>
  <c r="O478" i="20"/>
  <c r="N478" i="20"/>
  <c r="M478" i="20"/>
  <c r="L478" i="20"/>
  <c r="K478" i="20"/>
  <c r="J478" i="20"/>
  <c r="AR477" i="20"/>
  <c r="AQ477" i="20"/>
  <c r="AP477" i="20"/>
  <c r="AO477" i="20"/>
  <c r="AN477" i="20"/>
  <c r="AM477" i="20"/>
  <c r="AL477" i="20"/>
  <c r="AK477" i="20"/>
  <c r="AH477" i="20"/>
  <c r="AG477" i="20"/>
  <c r="AF477" i="20"/>
  <c r="AE477" i="20"/>
  <c r="AD477" i="20"/>
  <c r="AC477" i="20"/>
  <c r="AB477" i="20"/>
  <c r="AA477" i="20"/>
  <c r="Z477" i="20"/>
  <c r="Y477" i="20"/>
  <c r="X477" i="20"/>
  <c r="W477" i="20"/>
  <c r="V477" i="20"/>
  <c r="U477" i="20"/>
  <c r="T477" i="20"/>
  <c r="S477" i="20"/>
  <c r="R477" i="20"/>
  <c r="Q477" i="20"/>
  <c r="P477" i="20"/>
  <c r="O477" i="20"/>
  <c r="N477" i="20"/>
  <c r="M477" i="20"/>
  <c r="L477" i="20"/>
  <c r="K477" i="20"/>
  <c r="J477" i="20"/>
  <c r="AR476" i="20"/>
  <c r="AQ476" i="20"/>
  <c r="AP476" i="20"/>
  <c r="AO476" i="20"/>
  <c r="AN476" i="20"/>
  <c r="AM476" i="20"/>
  <c r="AL476" i="20"/>
  <c r="AK476" i="20"/>
  <c r="AH476" i="20"/>
  <c r="AG476" i="20"/>
  <c r="AF476" i="20"/>
  <c r="AE476" i="20"/>
  <c r="AD476" i="20"/>
  <c r="AC476" i="20"/>
  <c r="AB476" i="20"/>
  <c r="AA476" i="20"/>
  <c r="Z476" i="20"/>
  <c r="Y476" i="20"/>
  <c r="X476" i="20"/>
  <c r="W476" i="20"/>
  <c r="V476" i="20"/>
  <c r="U476" i="20"/>
  <c r="T476" i="20"/>
  <c r="S476" i="20"/>
  <c r="R476" i="20"/>
  <c r="Q476" i="20"/>
  <c r="P476" i="20"/>
  <c r="O476" i="20"/>
  <c r="N476" i="20"/>
  <c r="M476" i="20"/>
  <c r="L476" i="20"/>
  <c r="K476" i="20"/>
  <c r="J476" i="20"/>
  <c r="AR475" i="20"/>
  <c r="AQ475" i="20"/>
  <c r="AP475" i="20"/>
  <c r="AO475" i="20"/>
  <c r="AN475" i="20"/>
  <c r="AM475" i="20"/>
  <c r="AL475" i="20"/>
  <c r="AK475" i="20"/>
  <c r="AH475" i="20"/>
  <c r="AG475" i="20"/>
  <c r="AF475" i="20"/>
  <c r="AE475" i="20"/>
  <c r="AD475" i="20"/>
  <c r="AC475" i="20"/>
  <c r="AB475" i="20"/>
  <c r="AA475" i="20"/>
  <c r="Z475" i="20"/>
  <c r="Y475" i="20"/>
  <c r="X475" i="20"/>
  <c r="W475" i="20"/>
  <c r="V475" i="20"/>
  <c r="U475" i="20"/>
  <c r="T475" i="20"/>
  <c r="S475" i="20"/>
  <c r="R475" i="20"/>
  <c r="Q475" i="20"/>
  <c r="P475" i="20"/>
  <c r="O475" i="20"/>
  <c r="N475" i="20"/>
  <c r="M475" i="20"/>
  <c r="L475" i="20"/>
  <c r="K475" i="20"/>
  <c r="J475" i="20"/>
  <c r="AR474" i="20"/>
  <c r="AQ474" i="20"/>
  <c r="AP474" i="20"/>
  <c r="AO474" i="20"/>
  <c r="AN474" i="20"/>
  <c r="AM474" i="20"/>
  <c r="AL474" i="20"/>
  <c r="AK474" i="20"/>
  <c r="AH474" i="20"/>
  <c r="AG474" i="20"/>
  <c r="AF474" i="20"/>
  <c r="AE474" i="20"/>
  <c r="AD474" i="20"/>
  <c r="AC474" i="20"/>
  <c r="AB474" i="20"/>
  <c r="AA474" i="20"/>
  <c r="Z474" i="20"/>
  <c r="Y474" i="20"/>
  <c r="X474" i="20"/>
  <c r="W474" i="20"/>
  <c r="V474" i="20"/>
  <c r="U474" i="20"/>
  <c r="T474" i="20"/>
  <c r="S474" i="20"/>
  <c r="R474" i="20"/>
  <c r="Q474" i="20"/>
  <c r="P474" i="20"/>
  <c r="O474" i="20"/>
  <c r="N474" i="20"/>
  <c r="M474" i="20"/>
  <c r="L474" i="20"/>
  <c r="K474" i="20"/>
  <c r="J474" i="20"/>
  <c r="AR473" i="20"/>
  <c r="AQ473" i="20"/>
  <c r="AP473" i="20"/>
  <c r="AO473" i="20"/>
  <c r="AN473" i="20"/>
  <c r="AM473" i="20"/>
  <c r="AL473" i="20"/>
  <c r="AK473" i="20"/>
  <c r="AH473" i="20"/>
  <c r="AG473" i="20"/>
  <c r="AF473" i="20"/>
  <c r="AE473" i="20"/>
  <c r="AD473" i="20"/>
  <c r="AC473" i="20"/>
  <c r="AB473" i="20"/>
  <c r="AA473" i="20"/>
  <c r="Z473" i="20"/>
  <c r="Y473" i="20"/>
  <c r="X473" i="20"/>
  <c r="W473" i="20"/>
  <c r="V473" i="20"/>
  <c r="U473" i="20"/>
  <c r="T473" i="20"/>
  <c r="S473" i="20"/>
  <c r="R473" i="20"/>
  <c r="Q473" i="20"/>
  <c r="P473" i="20"/>
  <c r="O473" i="20"/>
  <c r="N473" i="20"/>
  <c r="M473" i="20"/>
  <c r="L473" i="20"/>
  <c r="K473" i="20"/>
  <c r="J473" i="20"/>
  <c r="AR472" i="20"/>
  <c r="AQ472" i="20"/>
  <c r="AP472" i="20"/>
  <c r="AO472" i="20"/>
  <c r="AN472" i="20"/>
  <c r="AM472" i="20"/>
  <c r="AL472" i="20"/>
  <c r="AK472" i="20"/>
  <c r="AH472" i="20"/>
  <c r="AG472" i="20"/>
  <c r="AF472" i="20"/>
  <c r="AE472" i="20"/>
  <c r="AD472" i="20"/>
  <c r="AC472" i="20"/>
  <c r="AB472" i="20"/>
  <c r="AA472" i="20"/>
  <c r="Z472" i="20"/>
  <c r="Y472" i="20"/>
  <c r="X472" i="20"/>
  <c r="W472" i="20"/>
  <c r="V472" i="20"/>
  <c r="U472" i="20"/>
  <c r="T472" i="20"/>
  <c r="S472" i="20"/>
  <c r="R472" i="20"/>
  <c r="Q472" i="20"/>
  <c r="P472" i="20"/>
  <c r="O472" i="20"/>
  <c r="N472" i="20"/>
  <c r="M472" i="20"/>
  <c r="L472" i="20"/>
  <c r="K472" i="20"/>
  <c r="J472" i="20"/>
  <c r="AR471" i="20"/>
  <c r="AQ471" i="20"/>
  <c r="AP471" i="20"/>
  <c r="AO471" i="20"/>
  <c r="AN471" i="20"/>
  <c r="AM471" i="20"/>
  <c r="AL471" i="20"/>
  <c r="AK471" i="20"/>
  <c r="AH471" i="20"/>
  <c r="AG471" i="20"/>
  <c r="AF471" i="20"/>
  <c r="AE471" i="20"/>
  <c r="AD471" i="20"/>
  <c r="AC471" i="20"/>
  <c r="AB471" i="20"/>
  <c r="AA471" i="20"/>
  <c r="Z471" i="20"/>
  <c r="Y471" i="20"/>
  <c r="X471" i="20"/>
  <c r="W471" i="20"/>
  <c r="V471" i="20"/>
  <c r="U471" i="20"/>
  <c r="T471" i="20"/>
  <c r="S471" i="20"/>
  <c r="R471" i="20"/>
  <c r="Q471" i="20"/>
  <c r="P471" i="20"/>
  <c r="O471" i="20"/>
  <c r="N471" i="20"/>
  <c r="M471" i="20"/>
  <c r="L471" i="20"/>
  <c r="K471" i="20"/>
  <c r="J471" i="20"/>
  <c r="AR470" i="20"/>
  <c r="AQ470" i="20"/>
  <c r="AP470" i="20"/>
  <c r="AO470" i="20"/>
  <c r="AN470" i="20"/>
  <c r="AM470" i="20"/>
  <c r="AL470" i="20"/>
  <c r="AK470" i="20"/>
  <c r="AH470" i="20"/>
  <c r="AG470" i="20"/>
  <c r="AF470" i="20"/>
  <c r="AE470" i="20"/>
  <c r="AD470" i="20"/>
  <c r="AC470" i="20"/>
  <c r="AB470" i="20"/>
  <c r="AA470" i="20"/>
  <c r="Z470" i="20"/>
  <c r="Y470" i="20"/>
  <c r="X470" i="20"/>
  <c r="W470" i="20"/>
  <c r="V470" i="20"/>
  <c r="U470" i="20"/>
  <c r="T470" i="20"/>
  <c r="S470" i="20"/>
  <c r="R470" i="20"/>
  <c r="Q470" i="20"/>
  <c r="P470" i="20"/>
  <c r="O470" i="20"/>
  <c r="N470" i="20"/>
  <c r="M470" i="20"/>
  <c r="L470" i="20"/>
  <c r="K470" i="20"/>
  <c r="J470" i="20"/>
  <c r="AR469" i="20"/>
  <c r="AQ469" i="20"/>
  <c r="AP469" i="20"/>
  <c r="AO469" i="20"/>
  <c r="AN469" i="20"/>
  <c r="AM469" i="20"/>
  <c r="AL469" i="20"/>
  <c r="AK469" i="20"/>
  <c r="AH469" i="20"/>
  <c r="AG469" i="20"/>
  <c r="AF469" i="20"/>
  <c r="AE469" i="20"/>
  <c r="AD469" i="20"/>
  <c r="AC469" i="20"/>
  <c r="AB469" i="20"/>
  <c r="AA469" i="20"/>
  <c r="Z469" i="20"/>
  <c r="Y469" i="20"/>
  <c r="X469" i="20"/>
  <c r="W469" i="20"/>
  <c r="V469" i="20"/>
  <c r="U469" i="20"/>
  <c r="T469" i="20"/>
  <c r="S469" i="20"/>
  <c r="R469" i="20"/>
  <c r="Q469" i="20"/>
  <c r="P469" i="20"/>
  <c r="O469" i="20"/>
  <c r="N469" i="20"/>
  <c r="M469" i="20"/>
  <c r="L469" i="20"/>
  <c r="K469" i="20"/>
  <c r="J469" i="20"/>
  <c r="AR468" i="20"/>
  <c r="AQ468" i="20"/>
  <c r="AP468" i="20"/>
  <c r="AO468" i="20"/>
  <c r="AN468" i="20"/>
  <c r="AM468" i="20"/>
  <c r="AL468" i="20"/>
  <c r="AK468" i="20"/>
  <c r="AH468" i="20"/>
  <c r="AG468" i="20"/>
  <c r="AF468" i="20"/>
  <c r="AE468" i="20"/>
  <c r="AD468" i="20"/>
  <c r="AC468" i="20"/>
  <c r="AB468" i="20"/>
  <c r="AA468" i="20"/>
  <c r="Z468" i="20"/>
  <c r="Y468" i="20"/>
  <c r="X468" i="20"/>
  <c r="W468" i="20"/>
  <c r="V468" i="20"/>
  <c r="U468" i="20"/>
  <c r="T468" i="20"/>
  <c r="S468" i="20"/>
  <c r="R468" i="20"/>
  <c r="Q468" i="20"/>
  <c r="P468" i="20"/>
  <c r="O468" i="20"/>
  <c r="N468" i="20"/>
  <c r="M468" i="20"/>
  <c r="L468" i="20"/>
  <c r="K468" i="20"/>
  <c r="J468" i="20"/>
  <c r="AR467" i="20"/>
  <c r="AQ467" i="20"/>
  <c r="AP467" i="20"/>
  <c r="AO467" i="20"/>
  <c r="AN467" i="20"/>
  <c r="AM467" i="20"/>
  <c r="AL467" i="20"/>
  <c r="AK467" i="20"/>
  <c r="AH467" i="20"/>
  <c r="AG467" i="20"/>
  <c r="AF467" i="20"/>
  <c r="AE467" i="20"/>
  <c r="AD467" i="20"/>
  <c r="AC467" i="20"/>
  <c r="AB467" i="20"/>
  <c r="AA467" i="20"/>
  <c r="Z467" i="20"/>
  <c r="Y467" i="20"/>
  <c r="X467" i="20"/>
  <c r="W467" i="20"/>
  <c r="V467" i="20"/>
  <c r="U467" i="20"/>
  <c r="T467" i="20"/>
  <c r="S467" i="20"/>
  <c r="R467" i="20"/>
  <c r="Q467" i="20"/>
  <c r="P467" i="20"/>
  <c r="O467" i="20"/>
  <c r="N467" i="20"/>
  <c r="M467" i="20"/>
  <c r="L467" i="20"/>
  <c r="K467" i="20"/>
  <c r="J467" i="20"/>
  <c r="AR466" i="20"/>
  <c r="AQ466" i="20"/>
  <c r="AP466" i="20"/>
  <c r="AO466" i="20"/>
  <c r="AN466" i="20"/>
  <c r="AM466" i="20"/>
  <c r="AL466" i="20"/>
  <c r="AK466" i="20"/>
  <c r="AH466" i="20"/>
  <c r="AG466" i="20"/>
  <c r="AF466" i="20"/>
  <c r="AE466" i="20"/>
  <c r="AD466" i="20"/>
  <c r="AC466" i="20"/>
  <c r="AB466" i="20"/>
  <c r="AA466" i="20"/>
  <c r="Z466" i="20"/>
  <c r="Y466" i="20"/>
  <c r="X466" i="20"/>
  <c r="W466" i="20"/>
  <c r="V466" i="20"/>
  <c r="U466" i="20"/>
  <c r="T466" i="20"/>
  <c r="S466" i="20"/>
  <c r="R466" i="20"/>
  <c r="Q466" i="20"/>
  <c r="P466" i="20"/>
  <c r="O466" i="20"/>
  <c r="N466" i="20"/>
  <c r="M466" i="20"/>
  <c r="L466" i="20"/>
  <c r="K466" i="20"/>
  <c r="J466" i="20"/>
  <c r="AR465" i="20"/>
  <c r="AQ465" i="20"/>
  <c r="AP465" i="20"/>
  <c r="AO465" i="20"/>
  <c r="AN465" i="20"/>
  <c r="AM465" i="20"/>
  <c r="AL465" i="20"/>
  <c r="AK465" i="20"/>
  <c r="AH465" i="20"/>
  <c r="AG465" i="20"/>
  <c r="AF465" i="20"/>
  <c r="AE465" i="20"/>
  <c r="AD465" i="20"/>
  <c r="AC465" i="20"/>
  <c r="AB465" i="20"/>
  <c r="AA465" i="20"/>
  <c r="Z465" i="20"/>
  <c r="Y465" i="20"/>
  <c r="X465" i="20"/>
  <c r="W465" i="20"/>
  <c r="V465" i="20"/>
  <c r="U465" i="20"/>
  <c r="T465" i="20"/>
  <c r="S465" i="20"/>
  <c r="R465" i="20"/>
  <c r="Q465" i="20"/>
  <c r="P465" i="20"/>
  <c r="O465" i="20"/>
  <c r="N465" i="20"/>
  <c r="M465" i="20"/>
  <c r="L465" i="20"/>
  <c r="K465" i="20"/>
  <c r="J465" i="20"/>
  <c r="AR464" i="20"/>
  <c r="AQ464" i="20"/>
  <c r="AP464" i="20"/>
  <c r="AO464" i="20"/>
  <c r="AN464" i="20"/>
  <c r="AM464" i="20"/>
  <c r="AL464" i="20"/>
  <c r="AK464" i="20"/>
  <c r="AH464" i="20"/>
  <c r="AG464" i="20"/>
  <c r="AF464" i="20"/>
  <c r="AE464" i="20"/>
  <c r="AD464" i="20"/>
  <c r="AC464" i="20"/>
  <c r="AB464" i="20"/>
  <c r="AA464" i="20"/>
  <c r="Z464" i="20"/>
  <c r="Y464" i="20"/>
  <c r="X464" i="20"/>
  <c r="W464" i="20"/>
  <c r="V464" i="20"/>
  <c r="U464" i="20"/>
  <c r="T464" i="20"/>
  <c r="S464" i="20"/>
  <c r="R464" i="20"/>
  <c r="Q464" i="20"/>
  <c r="P464" i="20"/>
  <c r="O464" i="20"/>
  <c r="N464" i="20"/>
  <c r="M464" i="20"/>
  <c r="L464" i="20"/>
  <c r="K464" i="20"/>
  <c r="J464" i="20"/>
  <c r="AR463" i="20"/>
  <c r="AQ463" i="20"/>
  <c r="AP463" i="20"/>
  <c r="AO463" i="20"/>
  <c r="AN463" i="20"/>
  <c r="AM463" i="20"/>
  <c r="AL463" i="20"/>
  <c r="AK463" i="20"/>
  <c r="AH463" i="20"/>
  <c r="AG463" i="20"/>
  <c r="AF463" i="20"/>
  <c r="AE463" i="20"/>
  <c r="AD463" i="20"/>
  <c r="AC463" i="20"/>
  <c r="AB463" i="20"/>
  <c r="AA463" i="20"/>
  <c r="Z463" i="20"/>
  <c r="Y463" i="20"/>
  <c r="X463" i="20"/>
  <c r="W463" i="20"/>
  <c r="V463" i="20"/>
  <c r="U463" i="20"/>
  <c r="T463" i="20"/>
  <c r="S463" i="20"/>
  <c r="R463" i="20"/>
  <c r="Q463" i="20"/>
  <c r="P463" i="20"/>
  <c r="O463" i="20"/>
  <c r="N463" i="20"/>
  <c r="M463" i="20"/>
  <c r="L463" i="20"/>
  <c r="K463" i="20"/>
  <c r="J463" i="20"/>
  <c r="AR462" i="20"/>
  <c r="AQ462" i="20"/>
  <c r="AP462" i="20"/>
  <c r="AO462" i="20"/>
  <c r="AN462" i="20"/>
  <c r="AM462" i="20"/>
  <c r="AL462" i="20"/>
  <c r="AK462" i="20"/>
  <c r="AH462" i="20"/>
  <c r="AG462" i="20"/>
  <c r="AF462" i="20"/>
  <c r="AE462" i="20"/>
  <c r="AD462" i="20"/>
  <c r="AC462" i="20"/>
  <c r="AB462" i="20"/>
  <c r="AA462" i="20"/>
  <c r="Z462" i="20"/>
  <c r="Y462" i="20"/>
  <c r="X462" i="20"/>
  <c r="W462" i="20"/>
  <c r="V462" i="20"/>
  <c r="U462" i="20"/>
  <c r="T462" i="20"/>
  <c r="S462" i="20"/>
  <c r="R462" i="20"/>
  <c r="Q462" i="20"/>
  <c r="P462" i="20"/>
  <c r="O462" i="20"/>
  <c r="N462" i="20"/>
  <c r="M462" i="20"/>
  <c r="L462" i="20"/>
  <c r="K462" i="20"/>
  <c r="J462" i="20"/>
  <c r="AR461" i="20"/>
  <c r="AQ461" i="20"/>
  <c r="AP461" i="20"/>
  <c r="AO461" i="20"/>
  <c r="AN461" i="20"/>
  <c r="AM461" i="20"/>
  <c r="AL461" i="20"/>
  <c r="AK461" i="20"/>
  <c r="AH461" i="20"/>
  <c r="AG461" i="20"/>
  <c r="AF461" i="20"/>
  <c r="AE461" i="20"/>
  <c r="AD461" i="20"/>
  <c r="AC461" i="20"/>
  <c r="AB461" i="20"/>
  <c r="AA461" i="20"/>
  <c r="Z461" i="20"/>
  <c r="Y461" i="20"/>
  <c r="X461" i="20"/>
  <c r="W461" i="20"/>
  <c r="V461" i="20"/>
  <c r="U461" i="20"/>
  <c r="T461" i="20"/>
  <c r="S461" i="20"/>
  <c r="R461" i="20"/>
  <c r="Q461" i="20"/>
  <c r="P461" i="20"/>
  <c r="O461" i="20"/>
  <c r="N461" i="20"/>
  <c r="M461" i="20"/>
  <c r="L461" i="20"/>
  <c r="K461" i="20"/>
  <c r="J461" i="20"/>
  <c r="AR460" i="20"/>
  <c r="AQ460" i="20"/>
  <c r="AP460" i="20"/>
  <c r="AO460" i="20"/>
  <c r="AN460" i="20"/>
  <c r="AM460" i="20"/>
  <c r="AL460" i="20"/>
  <c r="AK460" i="20"/>
  <c r="AH460" i="20"/>
  <c r="AG460" i="20"/>
  <c r="AF460" i="20"/>
  <c r="AE460" i="20"/>
  <c r="AD460" i="20"/>
  <c r="AC460" i="20"/>
  <c r="AB460" i="20"/>
  <c r="AA460" i="20"/>
  <c r="Z460" i="20"/>
  <c r="Y460" i="20"/>
  <c r="X460" i="20"/>
  <c r="W460" i="20"/>
  <c r="V460" i="20"/>
  <c r="U460" i="20"/>
  <c r="T460" i="20"/>
  <c r="S460" i="20"/>
  <c r="R460" i="20"/>
  <c r="Q460" i="20"/>
  <c r="P460" i="20"/>
  <c r="O460" i="20"/>
  <c r="N460" i="20"/>
  <c r="M460" i="20"/>
  <c r="L460" i="20"/>
  <c r="K460" i="20"/>
  <c r="J460" i="20"/>
  <c r="AR459" i="20"/>
  <c r="AQ459" i="20"/>
  <c r="AP459" i="20"/>
  <c r="AO459" i="20"/>
  <c r="AN459" i="20"/>
  <c r="AM459" i="20"/>
  <c r="AL459" i="20"/>
  <c r="AK459" i="20"/>
  <c r="AH459" i="20"/>
  <c r="AG459" i="20"/>
  <c r="AF459" i="20"/>
  <c r="AE459" i="20"/>
  <c r="AD459" i="20"/>
  <c r="AC459" i="20"/>
  <c r="AB459" i="20"/>
  <c r="AA459" i="20"/>
  <c r="Z459" i="20"/>
  <c r="Y459" i="20"/>
  <c r="X459" i="20"/>
  <c r="W459" i="20"/>
  <c r="V459" i="20"/>
  <c r="U459" i="20"/>
  <c r="T459" i="20"/>
  <c r="S459" i="20"/>
  <c r="R459" i="20"/>
  <c r="Q459" i="20"/>
  <c r="P459" i="20"/>
  <c r="O459" i="20"/>
  <c r="N459" i="20"/>
  <c r="M459" i="20"/>
  <c r="L459" i="20"/>
  <c r="K459" i="20"/>
  <c r="J459" i="20"/>
  <c r="AR458" i="20"/>
  <c r="AQ458" i="20"/>
  <c r="AP458" i="20"/>
  <c r="AO458" i="20"/>
  <c r="AN458" i="20"/>
  <c r="AM458" i="20"/>
  <c r="AL458" i="20"/>
  <c r="AK458" i="20"/>
  <c r="AH458" i="20"/>
  <c r="AG458" i="20"/>
  <c r="AF458" i="20"/>
  <c r="AE458" i="20"/>
  <c r="AD458" i="20"/>
  <c r="AC458" i="20"/>
  <c r="AB458" i="20"/>
  <c r="AA458" i="20"/>
  <c r="Z458" i="20"/>
  <c r="Y458" i="20"/>
  <c r="X458" i="20"/>
  <c r="W458" i="20"/>
  <c r="V458" i="20"/>
  <c r="U458" i="20"/>
  <c r="T458" i="20"/>
  <c r="S458" i="20"/>
  <c r="R458" i="20"/>
  <c r="Q458" i="20"/>
  <c r="P458" i="20"/>
  <c r="O458" i="20"/>
  <c r="N458" i="20"/>
  <c r="M458" i="20"/>
  <c r="L458" i="20"/>
  <c r="K458" i="20"/>
  <c r="J458" i="20"/>
  <c r="AR457" i="20"/>
  <c r="AQ457" i="20"/>
  <c r="AP457" i="20"/>
  <c r="AO457" i="20"/>
  <c r="AN457" i="20"/>
  <c r="AM457" i="20"/>
  <c r="AL457" i="20"/>
  <c r="AK457" i="20"/>
  <c r="AH457" i="20"/>
  <c r="AG457" i="20"/>
  <c r="AF457" i="20"/>
  <c r="AE457" i="20"/>
  <c r="AD457" i="20"/>
  <c r="AC457" i="20"/>
  <c r="AB457" i="20"/>
  <c r="AA457" i="20"/>
  <c r="Z457" i="20"/>
  <c r="Y457" i="20"/>
  <c r="X457" i="20"/>
  <c r="W457" i="20"/>
  <c r="V457" i="20"/>
  <c r="U457" i="20"/>
  <c r="T457" i="20"/>
  <c r="S457" i="20"/>
  <c r="R457" i="20"/>
  <c r="Q457" i="20"/>
  <c r="P457" i="20"/>
  <c r="O457" i="20"/>
  <c r="N457" i="20"/>
  <c r="M457" i="20"/>
  <c r="L457" i="20"/>
  <c r="K457" i="20"/>
  <c r="J457" i="20"/>
  <c r="AR456" i="20"/>
  <c r="AQ456" i="20"/>
  <c r="AP456" i="20"/>
  <c r="AO456" i="20"/>
  <c r="AN456" i="20"/>
  <c r="AM456" i="20"/>
  <c r="AL456" i="20"/>
  <c r="AK456" i="20"/>
  <c r="AH456" i="20"/>
  <c r="AG456" i="20"/>
  <c r="AF456" i="20"/>
  <c r="AE456" i="20"/>
  <c r="AD456" i="20"/>
  <c r="AC456" i="20"/>
  <c r="AB456" i="20"/>
  <c r="AA456" i="20"/>
  <c r="Z456" i="20"/>
  <c r="Y456" i="20"/>
  <c r="X456" i="20"/>
  <c r="W456" i="20"/>
  <c r="V456" i="20"/>
  <c r="U456" i="20"/>
  <c r="T456" i="20"/>
  <c r="S456" i="20"/>
  <c r="R456" i="20"/>
  <c r="Q456" i="20"/>
  <c r="P456" i="20"/>
  <c r="O456" i="20"/>
  <c r="N456" i="20"/>
  <c r="M456" i="20"/>
  <c r="L456" i="20"/>
  <c r="K456" i="20"/>
  <c r="J456" i="20"/>
  <c r="AR455" i="20"/>
  <c r="AQ455" i="20"/>
  <c r="AP455" i="20"/>
  <c r="AO455" i="20"/>
  <c r="AN455" i="20"/>
  <c r="AM455" i="20"/>
  <c r="AL455" i="20"/>
  <c r="AK455" i="20"/>
  <c r="AH455" i="20"/>
  <c r="AG455" i="20"/>
  <c r="AF455" i="20"/>
  <c r="AE455" i="20"/>
  <c r="AD455" i="20"/>
  <c r="AC455" i="20"/>
  <c r="AB455" i="20"/>
  <c r="AA455" i="20"/>
  <c r="Z455" i="20"/>
  <c r="Y455" i="20"/>
  <c r="X455" i="20"/>
  <c r="W455" i="20"/>
  <c r="V455" i="20"/>
  <c r="U455" i="20"/>
  <c r="T455" i="20"/>
  <c r="S455" i="20"/>
  <c r="R455" i="20"/>
  <c r="Q455" i="20"/>
  <c r="P455" i="20"/>
  <c r="O455" i="20"/>
  <c r="N455" i="20"/>
  <c r="M455" i="20"/>
  <c r="L455" i="20"/>
  <c r="K455" i="20"/>
  <c r="J455" i="20"/>
  <c r="AR454" i="20"/>
  <c r="AQ454" i="20"/>
  <c r="AP454" i="20"/>
  <c r="AO454" i="20"/>
  <c r="AN454" i="20"/>
  <c r="AM454" i="20"/>
  <c r="AL454" i="20"/>
  <c r="AK454" i="20"/>
  <c r="AH454" i="20"/>
  <c r="AG454" i="20"/>
  <c r="AF454" i="20"/>
  <c r="AE454" i="20"/>
  <c r="AD454" i="20"/>
  <c r="AC454" i="20"/>
  <c r="AB454" i="20"/>
  <c r="AA454" i="20"/>
  <c r="Z454" i="20"/>
  <c r="Y454" i="20"/>
  <c r="X454" i="20"/>
  <c r="W454" i="20"/>
  <c r="V454" i="20"/>
  <c r="U454" i="20"/>
  <c r="T454" i="20"/>
  <c r="S454" i="20"/>
  <c r="R454" i="20"/>
  <c r="Q454" i="20"/>
  <c r="P454" i="20"/>
  <c r="O454" i="20"/>
  <c r="N454" i="20"/>
  <c r="M454" i="20"/>
  <c r="L454" i="20"/>
  <c r="K454" i="20"/>
  <c r="J454" i="20"/>
  <c r="AR453" i="20"/>
  <c r="AQ453" i="20"/>
  <c r="AP453" i="20"/>
  <c r="AO453" i="20"/>
  <c r="AN453" i="20"/>
  <c r="AM453" i="20"/>
  <c r="AL453" i="20"/>
  <c r="AK453" i="20"/>
  <c r="AH453" i="20"/>
  <c r="AG453" i="20"/>
  <c r="AF453" i="20"/>
  <c r="AE453" i="20"/>
  <c r="AD453" i="20"/>
  <c r="AC453" i="20"/>
  <c r="AB453" i="20"/>
  <c r="AA453" i="20"/>
  <c r="Z453" i="20"/>
  <c r="Y453" i="20"/>
  <c r="X453" i="20"/>
  <c r="W453" i="20"/>
  <c r="V453" i="20"/>
  <c r="U453" i="20"/>
  <c r="T453" i="20"/>
  <c r="S453" i="20"/>
  <c r="R453" i="20"/>
  <c r="Q453" i="20"/>
  <c r="P453" i="20"/>
  <c r="O453" i="20"/>
  <c r="N453" i="20"/>
  <c r="M453" i="20"/>
  <c r="L453" i="20"/>
  <c r="K453" i="20"/>
  <c r="J453" i="20"/>
  <c r="AR452" i="20"/>
  <c r="AQ452" i="20"/>
  <c r="AP452" i="20"/>
  <c r="AO452" i="20"/>
  <c r="AN452" i="20"/>
  <c r="AM452" i="20"/>
  <c r="AL452" i="20"/>
  <c r="AK452" i="20"/>
  <c r="AH452" i="20"/>
  <c r="AG452" i="20"/>
  <c r="AF452" i="20"/>
  <c r="AE452" i="20"/>
  <c r="AD452" i="20"/>
  <c r="AC452" i="20"/>
  <c r="AB452" i="20"/>
  <c r="AA452" i="20"/>
  <c r="Z452" i="20"/>
  <c r="Y452" i="20"/>
  <c r="X452" i="20"/>
  <c r="W452" i="20"/>
  <c r="V452" i="20"/>
  <c r="U452" i="20"/>
  <c r="T452" i="20"/>
  <c r="S452" i="20"/>
  <c r="R452" i="20"/>
  <c r="Q452" i="20"/>
  <c r="P452" i="20"/>
  <c r="O452" i="20"/>
  <c r="N452" i="20"/>
  <c r="M452" i="20"/>
  <c r="L452" i="20"/>
  <c r="K452" i="20"/>
  <c r="J452" i="20"/>
  <c r="AR451" i="20"/>
  <c r="AQ451" i="20"/>
  <c r="AP451" i="20"/>
  <c r="AO451" i="20"/>
  <c r="AN451" i="20"/>
  <c r="AM451" i="20"/>
  <c r="AL451" i="20"/>
  <c r="AK451" i="20"/>
  <c r="AH451" i="20"/>
  <c r="AG451" i="20"/>
  <c r="AF451" i="20"/>
  <c r="AE451" i="20"/>
  <c r="AD451" i="20"/>
  <c r="AC451" i="20"/>
  <c r="AB451" i="20"/>
  <c r="AA451" i="20"/>
  <c r="Z451" i="20"/>
  <c r="Y451" i="20"/>
  <c r="X451" i="20"/>
  <c r="W451" i="20"/>
  <c r="V451" i="20"/>
  <c r="U451" i="20"/>
  <c r="T451" i="20"/>
  <c r="S451" i="20"/>
  <c r="R451" i="20"/>
  <c r="Q451" i="20"/>
  <c r="P451" i="20"/>
  <c r="O451" i="20"/>
  <c r="N451" i="20"/>
  <c r="M451" i="20"/>
  <c r="L451" i="20"/>
  <c r="K451" i="20"/>
  <c r="J451" i="20"/>
  <c r="AR450" i="20"/>
  <c r="AQ450" i="20"/>
  <c r="AP450" i="20"/>
  <c r="AO450" i="20"/>
  <c r="AN450" i="20"/>
  <c r="AM450" i="20"/>
  <c r="AL450" i="20"/>
  <c r="AK450" i="20"/>
  <c r="AH450" i="20"/>
  <c r="AG450" i="20"/>
  <c r="AF450" i="20"/>
  <c r="AE450" i="20"/>
  <c r="AD450" i="20"/>
  <c r="AC450" i="20"/>
  <c r="AB450" i="20"/>
  <c r="AA450" i="20"/>
  <c r="Z450" i="20"/>
  <c r="Y450" i="20"/>
  <c r="X450" i="20"/>
  <c r="W450" i="20"/>
  <c r="V450" i="20"/>
  <c r="U450" i="20"/>
  <c r="T450" i="20"/>
  <c r="S450" i="20"/>
  <c r="R450" i="20"/>
  <c r="Q450" i="20"/>
  <c r="P450" i="20"/>
  <c r="O450" i="20"/>
  <c r="N450" i="20"/>
  <c r="M450" i="20"/>
  <c r="L450" i="20"/>
  <c r="K450" i="20"/>
  <c r="J450" i="20"/>
  <c r="AR449" i="20"/>
  <c r="AQ449" i="20"/>
  <c r="AP449" i="20"/>
  <c r="AO449" i="20"/>
  <c r="AN449" i="20"/>
  <c r="AM449" i="20"/>
  <c r="AL449" i="20"/>
  <c r="AK449" i="20"/>
  <c r="AH449" i="20"/>
  <c r="AG449" i="20"/>
  <c r="AF449" i="20"/>
  <c r="AE449" i="20"/>
  <c r="AD449" i="20"/>
  <c r="AC449" i="20"/>
  <c r="AB449" i="20"/>
  <c r="AA449" i="20"/>
  <c r="Z449" i="20"/>
  <c r="Y449" i="20"/>
  <c r="X449" i="20"/>
  <c r="W449" i="20"/>
  <c r="V449" i="20"/>
  <c r="U449" i="20"/>
  <c r="T449" i="20"/>
  <c r="S449" i="20"/>
  <c r="R449" i="20"/>
  <c r="Q449" i="20"/>
  <c r="P449" i="20"/>
  <c r="O449" i="20"/>
  <c r="N449" i="20"/>
  <c r="M449" i="20"/>
  <c r="L449" i="20"/>
  <c r="K449" i="20"/>
  <c r="J449" i="20"/>
  <c r="AR448" i="20"/>
  <c r="AQ448" i="20"/>
  <c r="AP448" i="20"/>
  <c r="AO448" i="20"/>
  <c r="AN448" i="20"/>
  <c r="AM448" i="20"/>
  <c r="AL448" i="20"/>
  <c r="AK448" i="20"/>
  <c r="AH448" i="20"/>
  <c r="AG448" i="20"/>
  <c r="AF448" i="20"/>
  <c r="AE448" i="20"/>
  <c r="AD448" i="20"/>
  <c r="AC448" i="20"/>
  <c r="AB448" i="20"/>
  <c r="AA448" i="20"/>
  <c r="Z448" i="20"/>
  <c r="Y448" i="20"/>
  <c r="X448" i="20"/>
  <c r="W448" i="20"/>
  <c r="V448" i="20"/>
  <c r="U448" i="20"/>
  <c r="T448" i="20"/>
  <c r="S448" i="20"/>
  <c r="R448" i="20"/>
  <c r="Q448" i="20"/>
  <c r="P448" i="20"/>
  <c r="O448" i="20"/>
  <c r="N448" i="20"/>
  <c r="M448" i="20"/>
  <c r="L448" i="20"/>
  <c r="K448" i="20"/>
  <c r="J448" i="20"/>
  <c r="AR447" i="20"/>
  <c r="AQ447" i="20"/>
  <c r="AP447" i="20"/>
  <c r="AO447" i="20"/>
  <c r="AN447" i="20"/>
  <c r="AM447" i="20"/>
  <c r="AL447" i="20"/>
  <c r="AK447" i="20"/>
  <c r="AH447" i="20"/>
  <c r="AG447" i="20"/>
  <c r="AF447" i="20"/>
  <c r="AE447" i="20"/>
  <c r="AD447" i="20"/>
  <c r="AC447" i="20"/>
  <c r="AB447" i="20"/>
  <c r="AA447" i="20"/>
  <c r="Z447" i="20"/>
  <c r="Y447" i="20"/>
  <c r="X447" i="20"/>
  <c r="W447" i="20"/>
  <c r="V447" i="20"/>
  <c r="U447" i="20"/>
  <c r="T447" i="20"/>
  <c r="S447" i="20"/>
  <c r="R447" i="20"/>
  <c r="Q447" i="20"/>
  <c r="P447" i="20"/>
  <c r="O447" i="20"/>
  <c r="N447" i="20"/>
  <c r="M447" i="20"/>
  <c r="L447" i="20"/>
  <c r="K447" i="20"/>
  <c r="J447" i="20"/>
  <c r="AR446" i="20"/>
  <c r="AQ446" i="20"/>
  <c r="AP446" i="20"/>
  <c r="AO446" i="20"/>
  <c r="AN446" i="20"/>
  <c r="AM446" i="20"/>
  <c r="AL446" i="20"/>
  <c r="AK446" i="20"/>
  <c r="AH446" i="20"/>
  <c r="AG446" i="20"/>
  <c r="AF446" i="20"/>
  <c r="AE446" i="20"/>
  <c r="AD446" i="20"/>
  <c r="AC446" i="20"/>
  <c r="AB446" i="20"/>
  <c r="AA446" i="20"/>
  <c r="Z446" i="20"/>
  <c r="Y446" i="20"/>
  <c r="X446" i="20"/>
  <c r="W446" i="20"/>
  <c r="V446" i="20"/>
  <c r="U446" i="20"/>
  <c r="T446" i="20"/>
  <c r="S446" i="20"/>
  <c r="R446" i="20"/>
  <c r="Q446" i="20"/>
  <c r="P446" i="20"/>
  <c r="O446" i="20"/>
  <c r="N446" i="20"/>
  <c r="M446" i="20"/>
  <c r="L446" i="20"/>
  <c r="K446" i="20"/>
  <c r="J446" i="20"/>
  <c r="AR445" i="20"/>
  <c r="AQ445" i="20"/>
  <c r="AP445" i="20"/>
  <c r="AO445" i="20"/>
  <c r="AN445" i="20"/>
  <c r="AM445" i="20"/>
  <c r="AL445" i="20"/>
  <c r="AK445" i="20"/>
  <c r="AH445" i="20"/>
  <c r="AG445" i="20"/>
  <c r="AF445" i="20"/>
  <c r="AE445" i="20"/>
  <c r="AD445" i="20"/>
  <c r="AC445" i="20"/>
  <c r="AB445" i="20"/>
  <c r="AA445" i="20"/>
  <c r="Z445" i="20"/>
  <c r="Y445" i="20"/>
  <c r="X445" i="20"/>
  <c r="W445" i="20"/>
  <c r="V445" i="20"/>
  <c r="U445" i="20"/>
  <c r="T445" i="20"/>
  <c r="S445" i="20"/>
  <c r="R445" i="20"/>
  <c r="Q445" i="20"/>
  <c r="P445" i="20"/>
  <c r="O445" i="20"/>
  <c r="N445" i="20"/>
  <c r="M445" i="20"/>
  <c r="L445" i="20"/>
  <c r="K445" i="20"/>
  <c r="J445" i="20"/>
  <c r="AR444" i="20"/>
  <c r="AQ444" i="20"/>
  <c r="AP444" i="20"/>
  <c r="AO444" i="20"/>
  <c r="AN444" i="20"/>
  <c r="AM444" i="20"/>
  <c r="AL444" i="20"/>
  <c r="AK444" i="20"/>
  <c r="AH444" i="20"/>
  <c r="AG444" i="20"/>
  <c r="AF444" i="20"/>
  <c r="AE444" i="20"/>
  <c r="AD444" i="20"/>
  <c r="AC444" i="20"/>
  <c r="AB444" i="20"/>
  <c r="AA444" i="20"/>
  <c r="Z444" i="20"/>
  <c r="Y444" i="20"/>
  <c r="X444" i="20"/>
  <c r="W444" i="20"/>
  <c r="V444" i="20"/>
  <c r="U444" i="20"/>
  <c r="T444" i="20"/>
  <c r="S444" i="20"/>
  <c r="R444" i="20"/>
  <c r="Q444" i="20"/>
  <c r="P444" i="20"/>
  <c r="O444" i="20"/>
  <c r="N444" i="20"/>
  <c r="M444" i="20"/>
  <c r="L444" i="20"/>
  <c r="K444" i="20"/>
  <c r="J444" i="20"/>
  <c r="AR443" i="20"/>
  <c r="AQ443" i="20"/>
  <c r="AP443" i="20"/>
  <c r="AO443" i="20"/>
  <c r="AN443" i="20"/>
  <c r="AM443" i="20"/>
  <c r="AL443" i="20"/>
  <c r="AK443" i="20"/>
  <c r="AH443" i="20"/>
  <c r="AG443" i="20"/>
  <c r="AF443" i="20"/>
  <c r="AE443" i="20"/>
  <c r="AD443" i="20"/>
  <c r="AC443" i="20"/>
  <c r="AB443" i="20"/>
  <c r="AA443" i="20"/>
  <c r="Z443" i="20"/>
  <c r="Y443" i="20"/>
  <c r="X443" i="20"/>
  <c r="W443" i="20"/>
  <c r="V443" i="20"/>
  <c r="U443" i="20"/>
  <c r="T443" i="20"/>
  <c r="S443" i="20"/>
  <c r="R443" i="20"/>
  <c r="Q443" i="20"/>
  <c r="P443" i="20"/>
  <c r="O443" i="20"/>
  <c r="N443" i="20"/>
  <c r="M443" i="20"/>
  <c r="L443" i="20"/>
  <c r="K443" i="20"/>
  <c r="J443" i="20"/>
  <c r="AR442" i="20"/>
  <c r="AQ442" i="20"/>
  <c r="AP442" i="20"/>
  <c r="AO442" i="20"/>
  <c r="AN442" i="20"/>
  <c r="AM442" i="20"/>
  <c r="AL442" i="20"/>
  <c r="AK442" i="20"/>
  <c r="AH442" i="20"/>
  <c r="AG442" i="20"/>
  <c r="AF442" i="20"/>
  <c r="AE442" i="20"/>
  <c r="AD442" i="20"/>
  <c r="AC442" i="20"/>
  <c r="AB442" i="20"/>
  <c r="AA442" i="20"/>
  <c r="Z442" i="20"/>
  <c r="Y442" i="20"/>
  <c r="X442" i="20"/>
  <c r="W442" i="20"/>
  <c r="V442" i="20"/>
  <c r="U442" i="20"/>
  <c r="T442" i="20"/>
  <c r="S442" i="20"/>
  <c r="R442" i="20"/>
  <c r="Q442" i="20"/>
  <c r="P442" i="20"/>
  <c r="O442" i="20"/>
  <c r="N442" i="20"/>
  <c r="M442" i="20"/>
  <c r="L442" i="20"/>
  <c r="K442" i="20"/>
  <c r="J442" i="20"/>
  <c r="AR441" i="20"/>
  <c r="AQ441" i="20"/>
  <c r="AP441" i="20"/>
  <c r="AO441" i="20"/>
  <c r="AN441" i="20"/>
  <c r="AM441" i="20"/>
  <c r="AL441" i="20"/>
  <c r="AK441" i="20"/>
  <c r="AH441" i="20"/>
  <c r="AG441" i="20"/>
  <c r="AF441" i="20"/>
  <c r="AE441" i="20"/>
  <c r="AD441" i="20"/>
  <c r="AC441" i="20"/>
  <c r="AB441" i="20"/>
  <c r="AA441" i="20"/>
  <c r="Z441" i="20"/>
  <c r="Y441" i="20"/>
  <c r="X441" i="20"/>
  <c r="W441" i="20"/>
  <c r="V441" i="20"/>
  <c r="U441" i="20"/>
  <c r="T441" i="20"/>
  <c r="S441" i="20"/>
  <c r="R441" i="20"/>
  <c r="Q441" i="20"/>
  <c r="P441" i="20"/>
  <c r="O441" i="20"/>
  <c r="N441" i="20"/>
  <c r="M441" i="20"/>
  <c r="L441" i="20"/>
  <c r="K441" i="20"/>
  <c r="J441" i="20"/>
  <c r="AR440" i="20"/>
  <c r="AQ440" i="20"/>
  <c r="AP440" i="20"/>
  <c r="AO440" i="20"/>
  <c r="AN440" i="20"/>
  <c r="AM440" i="20"/>
  <c r="AL440" i="20"/>
  <c r="AK440" i="20"/>
  <c r="AH440" i="20"/>
  <c r="AG440" i="20"/>
  <c r="AF440" i="20"/>
  <c r="AE440" i="20"/>
  <c r="AD440" i="20"/>
  <c r="AC440" i="20"/>
  <c r="AB440" i="20"/>
  <c r="AA440" i="20"/>
  <c r="Z440" i="20"/>
  <c r="Y440" i="20"/>
  <c r="X440" i="20"/>
  <c r="W440" i="20"/>
  <c r="V440" i="20"/>
  <c r="U440" i="20"/>
  <c r="T440" i="20"/>
  <c r="S440" i="20"/>
  <c r="R440" i="20"/>
  <c r="Q440" i="20"/>
  <c r="P440" i="20"/>
  <c r="O440" i="20"/>
  <c r="N440" i="20"/>
  <c r="M440" i="20"/>
  <c r="L440" i="20"/>
  <c r="K440" i="20"/>
  <c r="J440" i="20"/>
  <c r="AR439" i="20"/>
  <c r="AQ439" i="20"/>
  <c r="AP439" i="20"/>
  <c r="AO439" i="20"/>
  <c r="AN439" i="20"/>
  <c r="AM439" i="20"/>
  <c r="AL439" i="20"/>
  <c r="AK439" i="20"/>
  <c r="AH439" i="20"/>
  <c r="AG439" i="20"/>
  <c r="AF439" i="20"/>
  <c r="AE439" i="20"/>
  <c r="AD439" i="20"/>
  <c r="AC439" i="20"/>
  <c r="AB439" i="20"/>
  <c r="AA439" i="20"/>
  <c r="Z439" i="20"/>
  <c r="Y439" i="20"/>
  <c r="X439" i="20"/>
  <c r="W439" i="20"/>
  <c r="V439" i="20"/>
  <c r="U439" i="20"/>
  <c r="T439" i="20"/>
  <c r="S439" i="20"/>
  <c r="R439" i="20"/>
  <c r="Q439" i="20"/>
  <c r="P439" i="20"/>
  <c r="O439" i="20"/>
  <c r="N439" i="20"/>
  <c r="M439" i="20"/>
  <c r="L439" i="20"/>
  <c r="K439" i="20"/>
  <c r="J439" i="20"/>
  <c r="AR438" i="20"/>
  <c r="AQ438" i="20"/>
  <c r="AP438" i="20"/>
  <c r="AO438" i="20"/>
  <c r="AN438" i="20"/>
  <c r="AM438" i="20"/>
  <c r="AL438" i="20"/>
  <c r="AK438" i="20"/>
  <c r="AH438" i="20"/>
  <c r="AG438" i="20"/>
  <c r="AF438" i="20"/>
  <c r="AE438" i="20"/>
  <c r="AD438" i="20"/>
  <c r="AC438" i="20"/>
  <c r="AB438" i="20"/>
  <c r="AA438" i="20"/>
  <c r="Z438" i="20"/>
  <c r="Y438" i="20"/>
  <c r="X438" i="20"/>
  <c r="W438" i="20"/>
  <c r="V438" i="20"/>
  <c r="U438" i="20"/>
  <c r="T438" i="20"/>
  <c r="S438" i="20"/>
  <c r="R438" i="20"/>
  <c r="Q438" i="20"/>
  <c r="P438" i="20"/>
  <c r="O438" i="20"/>
  <c r="N438" i="20"/>
  <c r="M438" i="20"/>
  <c r="L438" i="20"/>
  <c r="K438" i="20"/>
  <c r="J438" i="20"/>
  <c r="AR437" i="20"/>
  <c r="AQ437" i="20"/>
  <c r="AP437" i="20"/>
  <c r="AO437" i="20"/>
  <c r="AN437" i="20"/>
  <c r="AM437" i="20"/>
  <c r="AL437" i="20"/>
  <c r="AK437" i="20"/>
  <c r="AH437" i="20"/>
  <c r="AG437" i="20"/>
  <c r="AF437" i="20"/>
  <c r="AE437" i="20"/>
  <c r="AD437" i="20"/>
  <c r="AC437" i="20"/>
  <c r="AB437" i="20"/>
  <c r="AA437" i="20"/>
  <c r="Z437" i="20"/>
  <c r="Y437" i="20"/>
  <c r="X437" i="20"/>
  <c r="W437" i="20"/>
  <c r="V437" i="20"/>
  <c r="U437" i="20"/>
  <c r="T437" i="20"/>
  <c r="S437" i="20"/>
  <c r="R437" i="20"/>
  <c r="Q437" i="20"/>
  <c r="P437" i="20"/>
  <c r="O437" i="20"/>
  <c r="N437" i="20"/>
  <c r="M437" i="20"/>
  <c r="L437" i="20"/>
  <c r="K437" i="20"/>
  <c r="J437" i="20"/>
  <c r="AR436" i="20"/>
  <c r="AQ436" i="20"/>
  <c r="AP436" i="20"/>
  <c r="AO436" i="20"/>
  <c r="AN436" i="20"/>
  <c r="AM436" i="20"/>
  <c r="AL436" i="20"/>
  <c r="AK436" i="20"/>
  <c r="AH436" i="20"/>
  <c r="AG436" i="20"/>
  <c r="AF436" i="20"/>
  <c r="AE436" i="20"/>
  <c r="AD436" i="20"/>
  <c r="AC436" i="20"/>
  <c r="AB436" i="20"/>
  <c r="AA436" i="20"/>
  <c r="Z436" i="20"/>
  <c r="Y436" i="20"/>
  <c r="X436" i="20"/>
  <c r="W436" i="20"/>
  <c r="V436" i="20"/>
  <c r="U436" i="20"/>
  <c r="T436" i="20"/>
  <c r="S436" i="20"/>
  <c r="R436" i="20"/>
  <c r="Q436" i="20"/>
  <c r="P436" i="20"/>
  <c r="O436" i="20"/>
  <c r="N436" i="20"/>
  <c r="M436" i="20"/>
  <c r="L436" i="20"/>
  <c r="K436" i="20"/>
  <c r="J436" i="20"/>
  <c r="AR435" i="20"/>
  <c r="AQ435" i="20"/>
  <c r="AP435" i="20"/>
  <c r="AO435" i="20"/>
  <c r="AN435" i="20"/>
  <c r="AM435" i="20"/>
  <c r="AL435" i="20"/>
  <c r="AK435" i="20"/>
  <c r="AH435" i="20"/>
  <c r="AG435" i="20"/>
  <c r="AF435" i="20"/>
  <c r="AE435" i="20"/>
  <c r="AD435" i="20"/>
  <c r="AC435" i="20"/>
  <c r="AB435" i="20"/>
  <c r="AA435" i="20"/>
  <c r="Z435" i="20"/>
  <c r="Y435" i="20"/>
  <c r="X435" i="20"/>
  <c r="W435" i="20"/>
  <c r="V435" i="20"/>
  <c r="U435" i="20"/>
  <c r="T435" i="20"/>
  <c r="S435" i="20"/>
  <c r="R435" i="20"/>
  <c r="Q435" i="20"/>
  <c r="P435" i="20"/>
  <c r="O435" i="20"/>
  <c r="N435" i="20"/>
  <c r="M435" i="20"/>
  <c r="L435" i="20"/>
  <c r="K435" i="20"/>
  <c r="J435" i="20"/>
  <c r="AR434" i="20"/>
  <c r="AQ434" i="20"/>
  <c r="AP434" i="20"/>
  <c r="AO434" i="20"/>
  <c r="AN434" i="20"/>
  <c r="AM434" i="20"/>
  <c r="AL434" i="20"/>
  <c r="AK434" i="20"/>
  <c r="AH434" i="20"/>
  <c r="AG434" i="20"/>
  <c r="AF434" i="20"/>
  <c r="AE434" i="20"/>
  <c r="AD434" i="20"/>
  <c r="AC434" i="20"/>
  <c r="AB434" i="20"/>
  <c r="AA434" i="20"/>
  <c r="Z434" i="20"/>
  <c r="Y434" i="20"/>
  <c r="X434" i="20"/>
  <c r="W434" i="20"/>
  <c r="V434" i="20"/>
  <c r="U434" i="20"/>
  <c r="T434" i="20"/>
  <c r="S434" i="20"/>
  <c r="R434" i="20"/>
  <c r="Q434" i="20"/>
  <c r="P434" i="20"/>
  <c r="O434" i="20"/>
  <c r="N434" i="20"/>
  <c r="M434" i="20"/>
  <c r="L434" i="20"/>
  <c r="K434" i="20"/>
  <c r="J434" i="20"/>
  <c r="AR433" i="20"/>
  <c r="AQ433" i="20"/>
  <c r="AP433" i="20"/>
  <c r="AO433" i="20"/>
  <c r="AN433" i="20"/>
  <c r="AM433" i="20"/>
  <c r="AL433" i="20"/>
  <c r="AK433" i="20"/>
  <c r="AH433" i="20"/>
  <c r="AG433" i="20"/>
  <c r="AF433" i="20"/>
  <c r="AE433" i="20"/>
  <c r="AD433" i="20"/>
  <c r="AC433" i="20"/>
  <c r="AB433" i="20"/>
  <c r="AA433" i="20"/>
  <c r="Z433" i="20"/>
  <c r="Y433" i="20"/>
  <c r="X433" i="20"/>
  <c r="W433" i="20"/>
  <c r="V433" i="20"/>
  <c r="U433" i="20"/>
  <c r="T433" i="20"/>
  <c r="S433" i="20"/>
  <c r="R433" i="20"/>
  <c r="Q433" i="20"/>
  <c r="P433" i="20"/>
  <c r="O433" i="20"/>
  <c r="N433" i="20"/>
  <c r="M433" i="20"/>
  <c r="L433" i="20"/>
  <c r="K433" i="20"/>
  <c r="J433" i="20"/>
  <c r="AR432" i="20"/>
  <c r="AQ432" i="20"/>
  <c r="AP432" i="20"/>
  <c r="AO432" i="20"/>
  <c r="AN432" i="20"/>
  <c r="AM432" i="20"/>
  <c r="AL432" i="20"/>
  <c r="AK432" i="20"/>
  <c r="AH432" i="20"/>
  <c r="AG432" i="20"/>
  <c r="AF432" i="20"/>
  <c r="AE432" i="20"/>
  <c r="AD432" i="20"/>
  <c r="AC432" i="20"/>
  <c r="AB432" i="20"/>
  <c r="AA432" i="20"/>
  <c r="Z432" i="20"/>
  <c r="Y432" i="20"/>
  <c r="X432" i="20"/>
  <c r="W432" i="20"/>
  <c r="V432" i="20"/>
  <c r="U432" i="20"/>
  <c r="T432" i="20"/>
  <c r="S432" i="20"/>
  <c r="R432" i="20"/>
  <c r="Q432" i="20"/>
  <c r="P432" i="20"/>
  <c r="O432" i="20"/>
  <c r="N432" i="20"/>
  <c r="M432" i="20"/>
  <c r="L432" i="20"/>
  <c r="K432" i="20"/>
  <c r="J432" i="20"/>
  <c r="AR431" i="20"/>
  <c r="AQ431" i="20"/>
  <c r="AP431" i="20"/>
  <c r="AO431" i="20"/>
  <c r="AN431" i="20"/>
  <c r="AM431" i="20"/>
  <c r="AL431" i="20"/>
  <c r="AK431" i="20"/>
  <c r="AH431" i="20"/>
  <c r="AG431" i="20"/>
  <c r="AF431" i="20"/>
  <c r="AE431" i="20"/>
  <c r="AD431" i="20"/>
  <c r="AC431" i="20"/>
  <c r="AB431" i="20"/>
  <c r="AA431" i="20"/>
  <c r="Z431" i="20"/>
  <c r="Y431" i="20"/>
  <c r="X431" i="20"/>
  <c r="W431" i="20"/>
  <c r="V431" i="20"/>
  <c r="U431" i="20"/>
  <c r="T431" i="20"/>
  <c r="S431" i="20"/>
  <c r="R431" i="20"/>
  <c r="Q431" i="20"/>
  <c r="P431" i="20"/>
  <c r="O431" i="20"/>
  <c r="N431" i="20"/>
  <c r="M431" i="20"/>
  <c r="L431" i="20"/>
  <c r="K431" i="20"/>
  <c r="J431" i="20"/>
  <c r="AR430" i="20"/>
  <c r="AQ430" i="20"/>
  <c r="AP430" i="20"/>
  <c r="AO430" i="20"/>
  <c r="AN430" i="20"/>
  <c r="AM430" i="20"/>
  <c r="AL430" i="20"/>
  <c r="AK430" i="20"/>
  <c r="AH430" i="20"/>
  <c r="AG430" i="20"/>
  <c r="AF430" i="20"/>
  <c r="AE430" i="20"/>
  <c r="AD430" i="20"/>
  <c r="AC430" i="20"/>
  <c r="AB430" i="20"/>
  <c r="AA430" i="20"/>
  <c r="Z430" i="20"/>
  <c r="Y430" i="20"/>
  <c r="X430" i="20"/>
  <c r="W430" i="20"/>
  <c r="V430" i="20"/>
  <c r="U430" i="20"/>
  <c r="T430" i="20"/>
  <c r="S430" i="20"/>
  <c r="R430" i="20"/>
  <c r="Q430" i="20"/>
  <c r="P430" i="20"/>
  <c r="O430" i="20"/>
  <c r="N430" i="20"/>
  <c r="M430" i="20"/>
  <c r="L430" i="20"/>
  <c r="K430" i="20"/>
  <c r="J430" i="20"/>
  <c r="AR429" i="20"/>
  <c r="AQ429" i="20"/>
  <c r="AP429" i="20"/>
  <c r="AO429" i="20"/>
  <c r="AN429" i="20"/>
  <c r="AM429" i="20"/>
  <c r="AL429" i="20"/>
  <c r="AK429" i="20"/>
  <c r="AH429" i="20"/>
  <c r="AG429" i="20"/>
  <c r="AF429" i="20"/>
  <c r="AE429" i="20"/>
  <c r="AD429" i="20"/>
  <c r="AC429" i="20"/>
  <c r="AB429" i="20"/>
  <c r="AA429" i="20"/>
  <c r="Z429" i="20"/>
  <c r="Y429" i="20"/>
  <c r="X429" i="20"/>
  <c r="W429" i="20"/>
  <c r="V429" i="20"/>
  <c r="U429" i="20"/>
  <c r="T429" i="20"/>
  <c r="S429" i="20"/>
  <c r="R429" i="20"/>
  <c r="Q429" i="20"/>
  <c r="P429" i="20"/>
  <c r="O429" i="20"/>
  <c r="N429" i="20"/>
  <c r="M429" i="20"/>
  <c r="L429" i="20"/>
  <c r="K429" i="20"/>
  <c r="J429" i="20"/>
  <c r="AR428" i="20"/>
  <c r="AQ428" i="20"/>
  <c r="AP428" i="20"/>
  <c r="AO428" i="20"/>
  <c r="AN428" i="20"/>
  <c r="AM428" i="20"/>
  <c r="AL428" i="20"/>
  <c r="AK428" i="20"/>
  <c r="AH428" i="20"/>
  <c r="AG428" i="20"/>
  <c r="AF428" i="20"/>
  <c r="AE428" i="20"/>
  <c r="AD428" i="20"/>
  <c r="AC428" i="20"/>
  <c r="AB428" i="20"/>
  <c r="AA428" i="20"/>
  <c r="Z428" i="20"/>
  <c r="Y428" i="20"/>
  <c r="X428" i="20"/>
  <c r="W428" i="20"/>
  <c r="V428" i="20"/>
  <c r="U428" i="20"/>
  <c r="T428" i="20"/>
  <c r="S428" i="20"/>
  <c r="R428" i="20"/>
  <c r="Q428" i="20"/>
  <c r="P428" i="20"/>
  <c r="O428" i="20"/>
  <c r="N428" i="20"/>
  <c r="M428" i="20"/>
  <c r="L428" i="20"/>
  <c r="K428" i="20"/>
  <c r="J428" i="20"/>
  <c r="AR427" i="20"/>
  <c r="AQ427" i="20"/>
  <c r="AP427" i="20"/>
  <c r="AO427" i="20"/>
  <c r="AN427" i="20"/>
  <c r="AM427" i="20"/>
  <c r="AL427" i="20"/>
  <c r="AK427" i="20"/>
  <c r="AH427" i="20"/>
  <c r="AG427" i="20"/>
  <c r="AF427" i="20"/>
  <c r="AE427" i="20"/>
  <c r="AD427" i="20"/>
  <c r="AC427" i="20"/>
  <c r="AB427" i="20"/>
  <c r="AA427" i="20"/>
  <c r="Z427" i="20"/>
  <c r="Y427" i="20"/>
  <c r="X427" i="20"/>
  <c r="W427" i="20"/>
  <c r="V427" i="20"/>
  <c r="U427" i="20"/>
  <c r="T427" i="20"/>
  <c r="S427" i="20"/>
  <c r="R427" i="20"/>
  <c r="Q427" i="20"/>
  <c r="P427" i="20"/>
  <c r="O427" i="20"/>
  <c r="N427" i="20"/>
  <c r="M427" i="20"/>
  <c r="L427" i="20"/>
  <c r="K427" i="20"/>
  <c r="J427" i="20"/>
  <c r="AR426" i="20"/>
  <c r="AQ426" i="20"/>
  <c r="AP426" i="20"/>
  <c r="AO426" i="20"/>
  <c r="AN426" i="20"/>
  <c r="AM426" i="20"/>
  <c r="AL426" i="20"/>
  <c r="AK426" i="20"/>
  <c r="AH426" i="20"/>
  <c r="AG426" i="20"/>
  <c r="AF426" i="20"/>
  <c r="AE426" i="20"/>
  <c r="AD426" i="20"/>
  <c r="AC426" i="20"/>
  <c r="AB426" i="20"/>
  <c r="AA426" i="20"/>
  <c r="Z426" i="20"/>
  <c r="Y426" i="20"/>
  <c r="X426" i="20"/>
  <c r="W426" i="20"/>
  <c r="V426" i="20"/>
  <c r="U426" i="20"/>
  <c r="T426" i="20"/>
  <c r="S426" i="20"/>
  <c r="R426" i="20"/>
  <c r="Q426" i="20"/>
  <c r="P426" i="20"/>
  <c r="O426" i="20"/>
  <c r="N426" i="20"/>
  <c r="M426" i="20"/>
  <c r="L426" i="20"/>
  <c r="K426" i="20"/>
  <c r="J426" i="20"/>
  <c r="AR425" i="20"/>
  <c r="AQ425" i="20"/>
  <c r="AP425" i="20"/>
  <c r="AO425" i="20"/>
  <c r="AN425" i="20"/>
  <c r="AM425" i="20"/>
  <c r="AL425" i="20"/>
  <c r="AK425" i="20"/>
  <c r="AH425" i="20"/>
  <c r="AG425" i="20"/>
  <c r="AF425" i="20"/>
  <c r="AE425" i="20"/>
  <c r="AD425" i="20"/>
  <c r="AC425" i="20"/>
  <c r="AB425" i="20"/>
  <c r="AA425" i="20"/>
  <c r="Z425" i="20"/>
  <c r="Y425" i="20"/>
  <c r="X425" i="20"/>
  <c r="W425" i="20"/>
  <c r="V425" i="20"/>
  <c r="U425" i="20"/>
  <c r="T425" i="20"/>
  <c r="S425" i="20"/>
  <c r="R425" i="20"/>
  <c r="Q425" i="20"/>
  <c r="P425" i="20"/>
  <c r="O425" i="20"/>
  <c r="N425" i="20"/>
  <c r="M425" i="20"/>
  <c r="L425" i="20"/>
  <c r="K425" i="20"/>
  <c r="J425" i="20"/>
  <c r="AR424" i="20"/>
  <c r="AQ424" i="20"/>
  <c r="AP424" i="20"/>
  <c r="AO424" i="20"/>
  <c r="AN424" i="20"/>
  <c r="AM424" i="20"/>
  <c r="AL424" i="20"/>
  <c r="AK424" i="20"/>
  <c r="AH424" i="20"/>
  <c r="AG424" i="20"/>
  <c r="AF424" i="20"/>
  <c r="AE424" i="20"/>
  <c r="AD424" i="20"/>
  <c r="AC424" i="20"/>
  <c r="AB424" i="20"/>
  <c r="AA424" i="20"/>
  <c r="Z424" i="20"/>
  <c r="Y424" i="20"/>
  <c r="X424" i="20"/>
  <c r="W424" i="20"/>
  <c r="V424" i="20"/>
  <c r="U424" i="20"/>
  <c r="T424" i="20"/>
  <c r="S424" i="20"/>
  <c r="R424" i="20"/>
  <c r="Q424" i="20"/>
  <c r="P424" i="20"/>
  <c r="O424" i="20"/>
  <c r="N424" i="20"/>
  <c r="M424" i="20"/>
  <c r="L424" i="20"/>
  <c r="K424" i="20"/>
  <c r="J424" i="20"/>
  <c r="AR423" i="20"/>
  <c r="AQ423" i="20"/>
  <c r="AP423" i="20"/>
  <c r="AO423" i="20"/>
  <c r="AN423" i="20"/>
  <c r="AM423" i="20"/>
  <c r="AL423" i="20"/>
  <c r="AK423" i="20"/>
  <c r="AH423" i="20"/>
  <c r="AG423" i="20"/>
  <c r="AF423" i="20"/>
  <c r="AE423" i="20"/>
  <c r="AD423" i="20"/>
  <c r="AC423" i="20"/>
  <c r="AB423" i="20"/>
  <c r="AA423" i="20"/>
  <c r="Z423" i="20"/>
  <c r="Y423" i="20"/>
  <c r="X423" i="20"/>
  <c r="W423" i="20"/>
  <c r="V423" i="20"/>
  <c r="U423" i="20"/>
  <c r="T423" i="20"/>
  <c r="S423" i="20"/>
  <c r="R423" i="20"/>
  <c r="Q423" i="20"/>
  <c r="P423" i="20"/>
  <c r="O423" i="20"/>
  <c r="N423" i="20"/>
  <c r="M423" i="20"/>
  <c r="L423" i="20"/>
  <c r="K423" i="20"/>
  <c r="J423" i="20"/>
  <c r="AR422" i="20"/>
  <c r="AQ422" i="20"/>
  <c r="AP422" i="20"/>
  <c r="AO422" i="20"/>
  <c r="AN422" i="20"/>
  <c r="AM422" i="20"/>
  <c r="AL422" i="20"/>
  <c r="AK422" i="20"/>
  <c r="AH422" i="20"/>
  <c r="AG422" i="20"/>
  <c r="AF422" i="20"/>
  <c r="AE422" i="20"/>
  <c r="AD422" i="20"/>
  <c r="AC422" i="20"/>
  <c r="AB422" i="20"/>
  <c r="AA422" i="20"/>
  <c r="Z422" i="20"/>
  <c r="Y422" i="20"/>
  <c r="X422" i="20"/>
  <c r="W422" i="20"/>
  <c r="V422" i="20"/>
  <c r="U422" i="20"/>
  <c r="T422" i="20"/>
  <c r="S422" i="20"/>
  <c r="R422" i="20"/>
  <c r="Q422" i="20"/>
  <c r="P422" i="20"/>
  <c r="O422" i="20"/>
  <c r="N422" i="20"/>
  <c r="M422" i="20"/>
  <c r="L422" i="20"/>
  <c r="K422" i="20"/>
  <c r="J422" i="20"/>
  <c r="AR421" i="20"/>
  <c r="AQ421" i="20"/>
  <c r="AP421" i="20"/>
  <c r="AO421" i="20"/>
  <c r="AN421" i="20"/>
  <c r="AM421" i="20"/>
  <c r="AL421" i="20"/>
  <c r="AK421" i="20"/>
  <c r="AH421" i="20"/>
  <c r="AG421" i="20"/>
  <c r="AF421" i="20"/>
  <c r="AE421" i="20"/>
  <c r="AD421" i="20"/>
  <c r="AC421" i="20"/>
  <c r="AB421" i="20"/>
  <c r="AA421" i="20"/>
  <c r="Z421" i="20"/>
  <c r="Y421" i="20"/>
  <c r="X421" i="20"/>
  <c r="W421" i="20"/>
  <c r="V421" i="20"/>
  <c r="U421" i="20"/>
  <c r="T421" i="20"/>
  <c r="S421" i="20"/>
  <c r="R421" i="20"/>
  <c r="Q421" i="20"/>
  <c r="P421" i="20"/>
  <c r="O421" i="20"/>
  <c r="N421" i="20"/>
  <c r="M421" i="20"/>
  <c r="L421" i="20"/>
  <c r="K421" i="20"/>
  <c r="J421" i="20"/>
  <c r="AR420" i="20"/>
  <c r="AQ420" i="20"/>
  <c r="AP420" i="20"/>
  <c r="AO420" i="20"/>
  <c r="AN420" i="20"/>
  <c r="AM420" i="20"/>
  <c r="AL420" i="20"/>
  <c r="AK420" i="20"/>
  <c r="AH420" i="20"/>
  <c r="AG420" i="20"/>
  <c r="AF420" i="20"/>
  <c r="AE420" i="20"/>
  <c r="AD420" i="20"/>
  <c r="AC420" i="20"/>
  <c r="AB420" i="20"/>
  <c r="AA420" i="20"/>
  <c r="Z420" i="20"/>
  <c r="Y420" i="20"/>
  <c r="X420" i="20"/>
  <c r="W420" i="20"/>
  <c r="V420" i="20"/>
  <c r="U420" i="20"/>
  <c r="T420" i="20"/>
  <c r="S420" i="20"/>
  <c r="R420" i="20"/>
  <c r="Q420" i="20"/>
  <c r="P420" i="20"/>
  <c r="O420" i="20"/>
  <c r="N420" i="20"/>
  <c r="M420" i="20"/>
  <c r="L420" i="20"/>
  <c r="K420" i="20"/>
  <c r="J420" i="20"/>
  <c r="AR419" i="20"/>
  <c r="AQ419" i="20"/>
  <c r="AP419" i="20"/>
  <c r="AO419" i="20"/>
  <c r="AN419" i="20"/>
  <c r="AM419" i="20"/>
  <c r="AL419" i="20"/>
  <c r="AK419" i="20"/>
  <c r="AH419" i="20"/>
  <c r="AG419" i="20"/>
  <c r="AF419" i="20"/>
  <c r="AE419" i="20"/>
  <c r="AD419" i="20"/>
  <c r="AC419" i="20"/>
  <c r="AB419" i="20"/>
  <c r="AA419" i="20"/>
  <c r="Z419" i="20"/>
  <c r="Y419" i="20"/>
  <c r="X419" i="20"/>
  <c r="W419" i="20"/>
  <c r="V419" i="20"/>
  <c r="U419" i="20"/>
  <c r="T419" i="20"/>
  <c r="S419" i="20"/>
  <c r="R419" i="20"/>
  <c r="Q419" i="20"/>
  <c r="P419" i="20"/>
  <c r="O419" i="20"/>
  <c r="N419" i="20"/>
  <c r="M419" i="20"/>
  <c r="L419" i="20"/>
  <c r="K419" i="20"/>
  <c r="J419" i="20"/>
  <c r="AR418" i="20"/>
  <c r="AQ418" i="20"/>
  <c r="AP418" i="20"/>
  <c r="AO418" i="20"/>
  <c r="AN418" i="20"/>
  <c r="AM418" i="20"/>
  <c r="AL418" i="20"/>
  <c r="AK418" i="20"/>
  <c r="AH418" i="20"/>
  <c r="AG418" i="20"/>
  <c r="AF418" i="20"/>
  <c r="AE418" i="20"/>
  <c r="AD418" i="20"/>
  <c r="AC418" i="20"/>
  <c r="AB418" i="20"/>
  <c r="AA418" i="20"/>
  <c r="Z418" i="20"/>
  <c r="Y418" i="20"/>
  <c r="X418" i="20"/>
  <c r="W418" i="20"/>
  <c r="V418" i="20"/>
  <c r="U418" i="20"/>
  <c r="T418" i="20"/>
  <c r="S418" i="20"/>
  <c r="R418" i="20"/>
  <c r="Q418" i="20"/>
  <c r="P418" i="20"/>
  <c r="O418" i="20"/>
  <c r="N418" i="20"/>
  <c r="M418" i="20"/>
  <c r="L418" i="20"/>
  <c r="K418" i="20"/>
  <c r="J418" i="20"/>
  <c r="AR417" i="20"/>
  <c r="AQ417" i="20"/>
  <c r="AP417" i="20"/>
  <c r="AO417" i="20"/>
  <c r="AN417" i="20"/>
  <c r="AM417" i="20"/>
  <c r="AL417" i="20"/>
  <c r="AK417" i="20"/>
  <c r="AH417" i="20"/>
  <c r="AG417" i="20"/>
  <c r="AF417" i="20"/>
  <c r="AE417" i="20"/>
  <c r="AD417" i="20"/>
  <c r="AC417" i="20"/>
  <c r="AB417" i="20"/>
  <c r="AA417" i="20"/>
  <c r="Z417" i="20"/>
  <c r="Y417" i="20"/>
  <c r="X417" i="20"/>
  <c r="W417" i="20"/>
  <c r="V417" i="20"/>
  <c r="U417" i="20"/>
  <c r="T417" i="20"/>
  <c r="S417" i="20"/>
  <c r="R417" i="20"/>
  <c r="Q417" i="20"/>
  <c r="P417" i="20"/>
  <c r="O417" i="20"/>
  <c r="N417" i="20"/>
  <c r="M417" i="20"/>
  <c r="L417" i="20"/>
  <c r="K417" i="20"/>
  <c r="J417" i="20"/>
  <c r="AR416" i="20"/>
  <c r="AQ416" i="20"/>
  <c r="AP416" i="20"/>
  <c r="AO416" i="20"/>
  <c r="AN416" i="20"/>
  <c r="AM416" i="20"/>
  <c r="AL416" i="20"/>
  <c r="AK416" i="20"/>
  <c r="AH416" i="20"/>
  <c r="AG416" i="20"/>
  <c r="AF416" i="20"/>
  <c r="AE416" i="20"/>
  <c r="AD416" i="20"/>
  <c r="AC416" i="20"/>
  <c r="AB416" i="20"/>
  <c r="AA416" i="20"/>
  <c r="Z416" i="20"/>
  <c r="Y416" i="20"/>
  <c r="X416" i="20"/>
  <c r="W416" i="20"/>
  <c r="V416" i="20"/>
  <c r="U416" i="20"/>
  <c r="T416" i="20"/>
  <c r="S416" i="20"/>
  <c r="R416" i="20"/>
  <c r="Q416" i="20"/>
  <c r="P416" i="20"/>
  <c r="O416" i="20"/>
  <c r="N416" i="20"/>
  <c r="M416" i="20"/>
  <c r="L416" i="20"/>
  <c r="K416" i="20"/>
  <c r="J416" i="20"/>
  <c r="AR415" i="20"/>
  <c r="AQ415" i="20"/>
  <c r="AP415" i="20"/>
  <c r="AO415" i="20"/>
  <c r="AN415" i="20"/>
  <c r="AM415" i="20"/>
  <c r="AL415" i="20"/>
  <c r="AK415" i="20"/>
  <c r="AH415" i="20"/>
  <c r="AG415" i="20"/>
  <c r="AF415" i="20"/>
  <c r="AE415" i="20"/>
  <c r="AD415" i="20"/>
  <c r="AC415" i="20"/>
  <c r="AB415" i="20"/>
  <c r="AA415" i="20"/>
  <c r="Z415" i="20"/>
  <c r="Y415" i="20"/>
  <c r="X415" i="20"/>
  <c r="W415" i="20"/>
  <c r="V415" i="20"/>
  <c r="U415" i="20"/>
  <c r="T415" i="20"/>
  <c r="S415" i="20"/>
  <c r="R415" i="20"/>
  <c r="Q415" i="20"/>
  <c r="P415" i="20"/>
  <c r="O415" i="20"/>
  <c r="N415" i="20"/>
  <c r="M415" i="20"/>
  <c r="L415" i="20"/>
  <c r="K415" i="20"/>
  <c r="J415" i="20"/>
  <c r="AR414" i="20"/>
  <c r="AQ414" i="20"/>
  <c r="AP414" i="20"/>
  <c r="AO414" i="20"/>
  <c r="AN414" i="20"/>
  <c r="AM414" i="20"/>
  <c r="AL414" i="20"/>
  <c r="AK414" i="20"/>
  <c r="AH414" i="20"/>
  <c r="AG414" i="20"/>
  <c r="AF414" i="20"/>
  <c r="AE414" i="20"/>
  <c r="AD414" i="20"/>
  <c r="AC414" i="20"/>
  <c r="AB414" i="20"/>
  <c r="AA414" i="20"/>
  <c r="Z414" i="20"/>
  <c r="Y414" i="20"/>
  <c r="X414" i="20"/>
  <c r="W414" i="20"/>
  <c r="V414" i="20"/>
  <c r="U414" i="20"/>
  <c r="T414" i="20"/>
  <c r="S414" i="20"/>
  <c r="R414" i="20"/>
  <c r="Q414" i="20"/>
  <c r="P414" i="20"/>
  <c r="O414" i="20"/>
  <c r="N414" i="20"/>
  <c r="M414" i="20"/>
  <c r="L414" i="20"/>
  <c r="K414" i="20"/>
  <c r="J414" i="20"/>
  <c r="AR413" i="20"/>
  <c r="AQ413" i="20"/>
  <c r="AP413" i="20"/>
  <c r="AO413" i="20"/>
  <c r="AN413" i="20"/>
  <c r="AM413" i="20"/>
  <c r="AL413" i="20"/>
  <c r="AK413" i="20"/>
  <c r="AH413" i="20"/>
  <c r="AG413" i="20"/>
  <c r="AF413" i="20"/>
  <c r="AE413" i="20"/>
  <c r="AD413" i="20"/>
  <c r="AC413" i="20"/>
  <c r="AB413" i="20"/>
  <c r="AA413" i="20"/>
  <c r="Z413" i="20"/>
  <c r="Y413" i="20"/>
  <c r="X413" i="20"/>
  <c r="W413" i="20"/>
  <c r="V413" i="20"/>
  <c r="U413" i="20"/>
  <c r="T413" i="20"/>
  <c r="S413" i="20"/>
  <c r="R413" i="20"/>
  <c r="Q413" i="20"/>
  <c r="P413" i="20"/>
  <c r="O413" i="20"/>
  <c r="N413" i="20"/>
  <c r="M413" i="20"/>
  <c r="L413" i="20"/>
  <c r="K413" i="20"/>
  <c r="J413" i="20"/>
  <c r="AR412" i="20"/>
  <c r="AQ412" i="20"/>
  <c r="AP412" i="20"/>
  <c r="AO412" i="20"/>
  <c r="AN412" i="20"/>
  <c r="AM412" i="20"/>
  <c r="AL412" i="20"/>
  <c r="AK412" i="20"/>
  <c r="AH412" i="20"/>
  <c r="AG412" i="20"/>
  <c r="AF412" i="20"/>
  <c r="AE412" i="20"/>
  <c r="AD412" i="20"/>
  <c r="AC412" i="20"/>
  <c r="AB412" i="20"/>
  <c r="AA412" i="20"/>
  <c r="Z412" i="20"/>
  <c r="Y412" i="20"/>
  <c r="X412" i="20"/>
  <c r="W412" i="20"/>
  <c r="V412" i="20"/>
  <c r="U412" i="20"/>
  <c r="T412" i="20"/>
  <c r="S412" i="20"/>
  <c r="R412" i="20"/>
  <c r="Q412" i="20"/>
  <c r="P412" i="20"/>
  <c r="O412" i="20"/>
  <c r="N412" i="20"/>
  <c r="M412" i="20"/>
  <c r="L412" i="20"/>
  <c r="K412" i="20"/>
  <c r="J412" i="20"/>
  <c r="AR411" i="20"/>
  <c r="AQ411" i="20"/>
  <c r="AP411" i="20"/>
  <c r="AO411" i="20"/>
  <c r="AN411" i="20"/>
  <c r="AM411" i="20"/>
  <c r="AL411" i="20"/>
  <c r="AK411" i="20"/>
  <c r="AH411" i="20"/>
  <c r="AG411" i="20"/>
  <c r="AF411" i="20"/>
  <c r="AE411" i="20"/>
  <c r="AD411" i="20"/>
  <c r="AC411" i="20"/>
  <c r="AB411" i="20"/>
  <c r="AA411" i="20"/>
  <c r="Z411" i="20"/>
  <c r="Y411" i="20"/>
  <c r="X411" i="20"/>
  <c r="W411" i="20"/>
  <c r="V411" i="20"/>
  <c r="U411" i="20"/>
  <c r="T411" i="20"/>
  <c r="S411" i="20"/>
  <c r="R411" i="20"/>
  <c r="Q411" i="20"/>
  <c r="P411" i="20"/>
  <c r="O411" i="20"/>
  <c r="N411" i="20"/>
  <c r="M411" i="20"/>
  <c r="L411" i="20"/>
  <c r="K411" i="20"/>
  <c r="J411" i="20"/>
  <c r="AR410" i="20"/>
  <c r="AQ410" i="20"/>
  <c r="AP410" i="20"/>
  <c r="AO410" i="20"/>
  <c r="AN410" i="20"/>
  <c r="AM410" i="20"/>
  <c r="AL410" i="20"/>
  <c r="AK410" i="20"/>
  <c r="AH410" i="20"/>
  <c r="AG410" i="20"/>
  <c r="AF410" i="20"/>
  <c r="AE410" i="20"/>
  <c r="AD410" i="20"/>
  <c r="AC410" i="20"/>
  <c r="AB410" i="20"/>
  <c r="AA410" i="20"/>
  <c r="Z410" i="20"/>
  <c r="Y410" i="20"/>
  <c r="X410" i="20"/>
  <c r="W410" i="20"/>
  <c r="V410" i="20"/>
  <c r="U410" i="20"/>
  <c r="T410" i="20"/>
  <c r="S410" i="20"/>
  <c r="R410" i="20"/>
  <c r="Q410" i="20"/>
  <c r="P410" i="20"/>
  <c r="O410" i="20"/>
  <c r="N410" i="20"/>
  <c r="M410" i="20"/>
  <c r="L410" i="20"/>
  <c r="K410" i="20"/>
  <c r="J410" i="20"/>
  <c r="AR409" i="20"/>
  <c r="AQ409" i="20"/>
  <c r="AP409" i="20"/>
  <c r="AO409" i="20"/>
  <c r="AN409" i="20"/>
  <c r="AM409" i="20"/>
  <c r="AL409" i="20"/>
  <c r="AK409" i="20"/>
  <c r="AH409" i="20"/>
  <c r="AG409" i="20"/>
  <c r="AF409" i="20"/>
  <c r="AE409" i="20"/>
  <c r="AD409" i="20"/>
  <c r="AC409" i="20"/>
  <c r="AB409" i="20"/>
  <c r="AA409" i="20"/>
  <c r="Z409" i="20"/>
  <c r="Y409" i="20"/>
  <c r="X409" i="20"/>
  <c r="W409" i="20"/>
  <c r="V409" i="20"/>
  <c r="U409" i="20"/>
  <c r="T409" i="20"/>
  <c r="S409" i="20"/>
  <c r="R409" i="20"/>
  <c r="Q409" i="20"/>
  <c r="P409" i="20"/>
  <c r="O409" i="20"/>
  <c r="N409" i="20"/>
  <c r="M409" i="20"/>
  <c r="L409" i="20"/>
  <c r="K409" i="20"/>
  <c r="J409" i="20"/>
  <c r="AR408" i="20"/>
  <c r="AQ408" i="20"/>
  <c r="AP408" i="20"/>
  <c r="AO408" i="20"/>
  <c r="AN408" i="20"/>
  <c r="AM408" i="20"/>
  <c r="AL408" i="20"/>
  <c r="AK408" i="20"/>
  <c r="AH408" i="20"/>
  <c r="AG408" i="20"/>
  <c r="AF408" i="20"/>
  <c r="AE408" i="20"/>
  <c r="AD408" i="20"/>
  <c r="AC408" i="20"/>
  <c r="AB408" i="20"/>
  <c r="AA408" i="20"/>
  <c r="Z408" i="20"/>
  <c r="Y408" i="20"/>
  <c r="X408" i="20"/>
  <c r="W408" i="20"/>
  <c r="V408" i="20"/>
  <c r="U408" i="20"/>
  <c r="T408" i="20"/>
  <c r="S408" i="20"/>
  <c r="R408" i="20"/>
  <c r="Q408" i="20"/>
  <c r="P408" i="20"/>
  <c r="O408" i="20"/>
  <c r="N408" i="20"/>
  <c r="M408" i="20"/>
  <c r="L408" i="20"/>
  <c r="K408" i="20"/>
  <c r="J408" i="20"/>
  <c r="AR407" i="20"/>
  <c r="AQ407" i="20"/>
  <c r="AP407" i="20"/>
  <c r="AO407" i="20"/>
  <c r="AN407" i="20"/>
  <c r="AM407" i="20"/>
  <c r="AL407" i="20"/>
  <c r="AK407" i="20"/>
  <c r="AH407" i="20"/>
  <c r="AG407" i="20"/>
  <c r="AF407" i="20"/>
  <c r="AE407" i="20"/>
  <c r="AD407" i="20"/>
  <c r="AC407" i="20"/>
  <c r="AB407" i="20"/>
  <c r="AA407" i="20"/>
  <c r="Z407" i="20"/>
  <c r="Y407" i="20"/>
  <c r="X407" i="20"/>
  <c r="W407" i="20"/>
  <c r="V407" i="20"/>
  <c r="U407" i="20"/>
  <c r="T407" i="20"/>
  <c r="S407" i="20"/>
  <c r="R407" i="20"/>
  <c r="Q407" i="20"/>
  <c r="P407" i="20"/>
  <c r="O407" i="20"/>
  <c r="N407" i="20"/>
  <c r="M407" i="20"/>
  <c r="L407" i="20"/>
  <c r="K407" i="20"/>
  <c r="J407" i="20"/>
  <c r="AR406" i="20"/>
  <c r="AQ406" i="20"/>
  <c r="AP406" i="20"/>
  <c r="AO406" i="20"/>
  <c r="AN406" i="20"/>
  <c r="AM406" i="20"/>
  <c r="AL406" i="20"/>
  <c r="AK406" i="20"/>
  <c r="AH406" i="20"/>
  <c r="AG406" i="20"/>
  <c r="AF406" i="20"/>
  <c r="AE406" i="20"/>
  <c r="AD406" i="20"/>
  <c r="AC406" i="20"/>
  <c r="AB406" i="20"/>
  <c r="AA406" i="20"/>
  <c r="Z406" i="20"/>
  <c r="Y406" i="20"/>
  <c r="X406" i="20"/>
  <c r="W406" i="20"/>
  <c r="V406" i="20"/>
  <c r="U406" i="20"/>
  <c r="T406" i="20"/>
  <c r="S406" i="20"/>
  <c r="R406" i="20"/>
  <c r="Q406" i="20"/>
  <c r="P406" i="20"/>
  <c r="O406" i="20"/>
  <c r="N406" i="20"/>
  <c r="M406" i="20"/>
  <c r="L406" i="20"/>
  <c r="K406" i="20"/>
  <c r="J406" i="20"/>
  <c r="AR405" i="20"/>
  <c r="AQ405" i="20"/>
  <c r="AP405" i="20"/>
  <c r="AO405" i="20"/>
  <c r="AN405" i="20"/>
  <c r="AM405" i="20"/>
  <c r="AL405" i="20"/>
  <c r="AK405" i="20"/>
  <c r="AH405" i="20"/>
  <c r="AG405" i="20"/>
  <c r="AF405" i="20"/>
  <c r="AE405" i="20"/>
  <c r="AD405" i="20"/>
  <c r="AC405" i="20"/>
  <c r="AB405" i="20"/>
  <c r="AA405" i="20"/>
  <c r="Z405" i="20"/>
  <c r="Y405" i="20"/>
  <c r="X405" i="20"/>
  <c r="W405" i="20"/>
  <c r="V405" i="20"/>
  <c r="U405" i="20"/>
  <c r="T405" i="20"/>
  <c r="S405" i="20"/>
  <c r="R405" i="20"/>
  <c r="Q405" i="20"/>
  <c r="P405" i="20"/>
  <c r="O405" i="20"/>
  <c r="N405" i="20"/>
  <c r="M405" i="20"/>
  <c r="L405" i="20"/>
  <c r="K405" i="20"/>
  <c r="J405" i="20"/>
  <c r="AR404" i="20"/>
  <c r="AQ404" i="20"/>
  <c r="AP404" i="20"/>
  <c r="AO404" i="20"/>
  <c r="AN404" i="20"/>
  <c r="AM404" i="20"/>
  <c r="AL404" i="20"/>
  <c r="AK404" i="20"/>
  <c r="AH404" i="20"/>
  <c r="AG404" i="20"/>
  <c r="AF404" i="20"/>
  <c r="AE404" i="20"/>
  <c r="AD404" i="20"/>
  <c r="AC404" i="20"/>
  <c r="AB404" i="20"/>
  <c r="AA404" i="20"/>
  <c r="Z404" i="20"/>
  <c r="Y404" i="20"/>
  <c r="X404" i="20"/>
  <c r="W404" i="20"/>
  <c r="V404" i="20"/>
  <c r="U404" i="20"/>
  <c r="T404" i="20"/>
  <c r="S404" i="20"/>
  <c r="R404" i="20"/>
  <c r="Q404" i="20"/>
  <c r="P404" i="20"/>
  <c r="O404" i="20"/>
  <c r="N404" i="20"/>
  <c r="M404" i="20"/>
  <c r="L404" i="20"/>
  <c r="K404" i="20"/>
  <c r="J404" i="20"/>
  <c r="AR403" i="20"/>
  <c r="AQ403" i="20"/>
  <c r="AP403" i="20"/>
  <c r="AO403" i="20"/>
  <c r="AN403" i="20"/>
  <c r="AM403" i="20"/>
  <c r="AL403" i="20"/>
  <c r="AK403" i="20"/>
  <c r="AH403" i="20"/>
  <c r="AG403" i="20"/>
  <c r="AF403" i="20"/>
  <c r="AE403" i="20"/>
  <c r="AD403" i="20"/>
  <c r="AC403" i="20"/>
  <c r="AB403" i="20"/>
  <c r="AA403" i="20"/>
  <c r="Z403" i="20"/>
  <c r="Y403" i="20"/>
  <c r="X403" i="20"/>
  <c r="W403" i="20"/>
  <c r="V403" i="20"/>
  <c r="U403" i="20"/>
  <c r="T403" i="20"/>
  <c r="S403" i="20"/>
  <c r="R403" i="20"/>
  <c r="Q403" i="20"/>
  <c r="P403" i="20"/>
  <c r="O403" i="20"/>
  <c r="N403" i="20"/>
  <c r="M403" i="20"/>
  <c r="L403" i="20"/>
  <c r="K403" i="20"/>
  <c r="J403" i="20"/>
  <c r="AR402" i="20"/>
  <c r="AQ402" i="20"/>
  <c r="AP402" i="20"/>
  <c r="AO402" i="20"/>
  <c r="AN402" i="20"/>
  <c r="AM402" i="20"/>
  <c r="AL402" i="20"/>
  <c r="AK402" i="20"/>
  <c r="AH402" i="20"/>
  <c r="AG402" i="20"/>
  <c r="AF402" i="20"/>
  <c r="AE402" i="20"/>
  <c r="AD402" i="20"/>
  <c r="AC402" i="20"/>
  <c r="AB402" i="20"/>
  <c r="AA402" i="20"/>
  <c r="Z402" i="20"/>
  <c r="Y402" i="20"/>
  <c r="X402" i="20"/>
  <c r="W402" i="20"/>
  <c r="V402" i="20"/>
  <c r="U402" i="20"/>
  <c r="T402" i="20"/>
  <c r="S402" i="20"/>
  <c r="R402" i="20"/>
  <c r="Q402" i="20"/>
  <c r="P402" i="20"/>
  <c r="O402" i="20"/>
  <c r="N402" i="20"/>
  <c r="M402" i="20"/>
  <c r="L402" i="20"/>
  <c r="K402" i="20"/>
  <c r="J402" i="20"/>
  <c r="AR401" i="20"/>
  <c r="AQ401" i="20"/>
  <c r="AP401" i="20"/>
  <c r="AO401" i="20"/>
  <c r="AN401" i="20"/>
  <c r="AM401" i="20"/>
  <c r="AL401" i="20"/>
  <c r="AK401" i="20"/>
  <c r="AH401" i="20"/>
  <c r="AG401" i="20"/>
  <c r="AF401" i="20"/>
  <c r="AE401" i="20"/>
  <c r="AD401" i="20"/>
  <c r="AC401" i="20"/>
  <c r="AB401" i="20"/>
  <c r="AA401" i="20"/>
  <c r="Z401" i="20"/>
  <c r="Y401" i="20"/>
  <c r="X401" i="20"/>
  <c r="W401" i="20"/>
  <c r="V401" i="20"/>
  <c r="U401" i="20"/>
  <c r="T401" i="20"/>
  <c r="S401" i="20"/>
  <c r="R401" i="20"/>
  <c r="Q401" i="20"/>
  <c r="P401" i="20"/>
  <c r="O401" i="20"/>
  <c r="N401" i="20"/>
  <c r="M401" i="20"/>
  <c r="L401" i="20"/>
  <c r="K401" i="20"/>
  <c r="J401" i="20"/>
  <c r="AR400" i="20"/>
  <c r="AQ400" i="20"/>
  <c r="AP400" i="20"/>
  <c r="AO400" i="20"/>
  <c r="AN400" i="20"/>
  <c r="AM400" i="20"/>
  <c r="AL400" i="20"/>
  <c r="AK400" i="20"/>
  <c r="AH400" i="20"/>
  <c r="AG400" i="20"/>
  <c r="AF400" i="20"/>
  <c r="AE400" i="20"/>
  <c r="AD400" i="20"/>
  <c r="AC400" i="20"/>
  <c r="AB400" i="20"/>
  <c r="AA400" i="20"/>
  <c r="Z400" i="20"/>
  <c r="Y400" i="20"/>
  <c r="X400" i="20"/>
  <c r="W400" i="20"/>
  <c r="V400" i="20"/>
  <c r="U400" i="20"/>
  <c r="T400" i="20"/>
  <c r="S400" i="20"/>
  <c r="R400" i="20"/>
  <c r="Q400" i="20"/>
  <c r="P400" i="20"/>
  <c r="O400" i="20"/>
  <c r="N400" i="20"/>
  <c r="M400" i="20"/>
  <c r="L400" i="20"/>
  <c r="K400" i="20"/>
  <c r="J400" i="20"/>
  <c r="AR399" i="20"/>
  <c r="AQ399" i="20"/>
  <c r="AP399" i="20"/>
  <c r="AO399" i="20"/>
  <c r="AN399" i="20"/>
  <c r="AM399" i="20"/>
  <c r="AL399" i="20"/>
  <c r="AK399" i="20"/>
  <c r="AH399" i="20"/>
  <c r="AG399" i="20"/>
  <c r="AF399" i="20"/>
  <c r="AE399" i="20"/>
  <c r="AD399" i="20"/>
  <c r="AC399" i="20"/>
  <c r="AB399" i="20"/>
  <c r="AA399" i="20"/>
  <c r="Z399" i="20"/>
  <c r="Y399" i="20"/>
  <c r="X399" i="20"/>
  <c r="W399" i="20"/>
  <c r="V399" i="20"/>
  <c r="U399" i="20"/>
  <c r="T399" i="20"/>
  <c r="S399" i="20"/>
  <c r="R399" i="20"/>
  <c r="Q399" i="20"/>
  <c r="P399" i="20"/>
  <c r="O399" i="20"/>
  <c r="N399" i="20"/>
  <c r="M399" i="20"/>
  <c r="L399" i="20"/>
  <c r="K399" i="20"/>
  <c r="J399" i="20"/>
  <c r="AR398" i="20"/>
  <c r="AQ398" i="20"/>
  <c r="AP398" i="20"/>
  <c r="AO398" i="20"/>
  <c r="AN398" i="20"/>
  <c r="AM398" i="20"/>
  <c r="AL398" i="20"/>
  <c r="AK398" i="20"/>
  <c r="AH398" i="20"/>
  <c r="AG398" i="20"/>
  <c r="AF398" i="20"/>
  <c r="AE398" i="20"/>
  <c r="AD398" i="20"/>
  <c r="AC398" i="20"/>
  <c r="AB398" i="20"/>
  <c r="AA398" i="20"/>
  <c r="Z398" i="20"/>
  <c r="Y398" i="20"/>
  <c r="X398" i="20"/>
  <c r="W398" i="20"/>
  <c r="V398" i="20"/>
  <c r="U398" i="20"/>
  <c r="T398" i="20"/>
  <c r="S398" i="20"/>
  <c r="R398" i="20"/>
  <c r="Q398" i="20"/>
  <c r="P398" i="20"/>
  <c r="O398" i="20"/>
  <c r="N398" i="20"/>
  <c r="M398" i="20"/>
  <c r="L398" i="20"/>
  <c r="K398" i="20"/>
  <c r="J398" i="20"/>
  <c r="AR397" i="20"/>
  <c r="AQ397" i="20"/>
  <c r="AP397" i="20"/>
  <c r="AO397" i="20"/>
  <c r="AN397" i="20"/>
  <c r="AM397" i="20"/>
  <c r="AL397" i="20"/>
  <c r="AK397" i="20"/>
  <c r="AH397" i="20"/>
  <c r="AG397" i="20"/>
  <c r="AF397" i="20"/>
  <c r="AE397" i="20"/>
  <c r="AD397" i="20"/>
  <c r="AC397" i="20"/>
  <c r="AB397" i="20"/>
  <c r="AA397" i="20"/>
  <c r="Z397" i="20"/>
  <c r="Y397" i="20"/>
  <c r="X397" i="20"/>
  <c r="W397" i="20"/>
  <c r="V397" i="20"/>
  <c r="U397" i="20"/>
  <c r="T397" i="20"/>
  <c r="S397" i="20"/>
  <c r="R397" i="20"/>
  <c r="Q397" i="20"/>
  <c r="P397" i="20"/>
  <c r="O397" i="20"/>
  <c r="N397" i="20"/>
  <c r="M397" i="20"/>
  <c r="L397" i="20"/>
  <c r="K397" i="20"/>
  <c r="J397" i="20"/>
  <c r="AR396" i="20"/>
  <c r="AQ396" i="20"/>
  <c r="AP396" i="20"/>
  <c r="AO396" i="20"/>
  <c r="AN396" i="20"/>
  <c r="AM396" i="20"/>
  <c r="AL396" i="20"/>
  <c r="AK396" i="20"/>
  <c r="AH396" i="20"/>
  <c r="AG396" i="20"/>
  <c r="AF396" i="20"/>
  <c r="AE396" i="20"/>
  <c r="AD396" i="20"/>
  <c r="AC396" i="20"/>
  <c r="AB396" i="20"/>
  <c r="AA396" i="20"/>
  <c r="Z396" i="20"/>
  <c r="Y396" i="20"/>
  <c r="X396" i="20"/>
  <c r="W396" i="20"/>
  <c r="V396" i="20"/>
  <c r="U396" i="20"/>
  <c r="T396" i="20"/>
  <c r="S396" i="20"/>
  <c r="R396" i="20"/>
  <c r="Q396" i="20"/>
  <c r="P396" i="20"/>
  <c r="O396" i="20"/>
  <c r="N396" i="20"/>
  <c r="M396" i="20"/>
  <c r="L396" i="20"/>
  <c r="K396" i="20"/>
  <c r="J396" i="20"/>
  <c r="AR395" i="20"/>
  <c r="AQ395" i="20"/>
  <c r="AP395" i="20"/>
  <c r="AO395" i="20"/>
  <c r="AN395" i="20"/>
  <c r="AM395" i="20"/>
  <c r="AL395" i="20"/>
  <c r="AK395" i="20"/>
  <c r="AH395" i="20"/>
  <c r="AG395" i="20"/>
  <c r="AF395" i="20"/>
  <c r="AE395" i="20"/>
  <c r="AD395" i="20"/>
  <c r="AC395" i="20"/>
  <c r="AB395" i="20"/>
  <c r="AA395" i="20"/>
  <c r="Z395" i="20"/>
  <c r="Y395" i="20"/>
  <c r="X395" i="20"/>
  <c r="W395" i="20"/>
  <c r="V395" i="20"/>
  <c r="U395" i="20"/>
  <c r="T395" i="20"/>
  <c r="S395" i="20"/>
  <c r="R395" i="20"/>
  <c r="Q395" i="20"/>
  <c r="P395" i="20"/>
  <c r="O395" i="20"/>
  <c r="N395" i="20"/>
  <c r="M395" i="20"/>
  <c r="L395" i="20"/>
  <c r="K395" i="20"/>
  <c r="J395" i="20"/>
  <c r="AR394" i="20"/>
  <c r="AQ394" i="20"/>
  <c r="AP394" i="20"/>
  <c r="AO394" i="20"/>
  <c r="AN394" i="20"/>
  <c r="AM394" i="20"/>
  <c r="AL394" i="20"/>
  <c r="AK394" i="20"/>
  <c r="AH394" i="20"/>
  <c r="AG394" i="20"/>
  <c r="AF394" i="20"/>
  <c r="AE394" i="20"/>
  <c r="AD394" i="20"/>
  <c r="AC394" i="20"/>
  <c r="AB394" i="20"/>
  <c r="AA394" i="20"/>
  <c r="Z394" i="20"/>
  <c r="Y394" i="20"/>
  <c r="X394" i="20"/>
  <c r="W394" i="20"/>
  <c r="V394" i="20"/>
  <c r="U394" i="20"/>
  <c r="T394" i="20"/>
  <c r="S394" i="20"/>
  <c r="R394" i="20"/>
  <c r="Q394" i="20"/>
  <c r="P394" i="20"/>
  <c r="O394" i="20"/>
  <c r="N394" i="20"/>
  <c r="M394" i="20"/>
  <c r="L394" i="20"/>
  <c r="K394" i="20"/>
  <c r="J394" i="20"/>
  <c r="AR393" i="20"/>
  <c r="AQ393" i="20"/>
  <c r="AP393" i="20"/>
  <c r="AO393" i="20"/>
  <c r="AN393" i="20"/>
  <c r="AM393" i="20"/>
  <c r="AL393" i="20"/>
  <c r="AK393" i="20"/>
  <c r="AH393" i="20"/>
  <c r="AG393" i="20"/>
  <c r="AF393" i="20"/>
  <c r="AE393" i="20"/>
  <c r="AD393" i="20"/>
  <c r="AC393" i="20"/>
  <c r="AB393" i="20"/>
  <c r="AA393" i="20"/>
  <c r="Z393" i="20"/>
  <c r="Y393" i="20"/>
  <c r="X393" i="20"/>
  <c r="W393" i="20"/>
  <c r="V393" i="20"/>
  <c r="U393" i="20"/>
  <c r="T393" i="20"/>
  <c r="S393" i="20"/>
  <c r="R393" i="20"/>
  <c r="Q393" i="20"/>
  <c r="P393" i="20"/>
  <c r="O393" i="20"/>
  <c r="N393" i="20"/>
  <c r="M393" i="20"/>
  <c r="L393" i="20"/>
  <c r="K393" i="20"/>
  <c r="J393" i="20"/>
  <c r="AR392" i="20"/>
  <c r="AQ392" i="20"/>
  <c r="AP392" i="20"/>
  <c r="AO392" i="20"/>
  <c r="AN392" i="20"/>
  <c r="AM392" i="20"/>
  <c r="AL392" i="20"/>
  <c r="AK392" i="20"/>
  <c r="AH392" i="20"/>
  <c r="AG392" i="20"/>
  <c r="AF392" i="20"/>
  <c r="AE392" i="20"/>
  <c r="AD392" i="20"/>
  <c r="AC392" i="20"/>
  <c r="AB392" i="20"/>
  <c r="AA392" i="20"/>
  <c r="Z392" i="20"/>
  <c r="Y392" i="20"/>
  <c r="X392" i="20"/>
  <c r="W392" i="20"/>
  <c r="V392" i="20"/>
  <c r="U392" i="20"/>
  <c r="T392" i="20"/>
  <c r="S392" i="20"/>
  <c r="R392" i="20"/>
  <c r="Q392" i="20"/>
  <c r="P392" i="20"/>
  <c r="O392" i="20"/>
  <c r="N392" i="20"/>
  <c r="M392" i="20"/>
  <c r="L392" i="20"/>
  <c r="K392" i="20"/>
  <c r="J392" i="20"/>
  <c r="AR391" i="20"/>
  <c r="AQ391" i="20"/>
  <c r="AP391" i="20"/>
  <c r="AO391" i="20"/>
  <c r="AN391" i="20"/>
  <c r="AM391" i="20"/>
  <c r="AL391" i="20"/>
  <c r="AK391" i="20"/>
  <c r="AH391" i="20"/>
  <c r="AG391" i="20"/>
  <c r="AF391" i="20"/>
  <c r="AE391" i="20"/>
  <c r="AD391" i="20"/>
  <c r="AC391" i="20"/>
  <c r="AB391" i="20"/>
  <c r="AA391" i="20"/>
  <c r="Z391" i="20"/>
  <c r="Y391" i="20"/>
  <c r="X391" i="20"/>
  <c r="W391" i="20"/>
  <c r="V391" i="20"/>
  <c r="U391" i="20"/>
  <c r="T391" i="20"/>
  <c r="S391" i="20"/>
  <c r="R391" i="20"/>
  <c r="Q391" i="20"/>
  <c r="P391" i="20"/>
  <c r="O391" i="20"/>
  <c r="N391" i="20"/>
  <c r="M391" i="20"/>
  <c r="L391" i="20"/>
  <c r="K391" i="20"/>
  <c r="J391" i="20"/>
  <c r="AR390" i="20"/>
  <c r="AQ390" i="20"/>
  <c r="AP390" i="20"/>
  <c r="AO390" i="20"/>
  <c r="AN390" i="20"/>
  <c r="AM390" i="20"/>
  <c r="AL390" i="20"/>
  <c r="AK390" i="20"/>
  <c r="AH390" i="20"/>
  <c r="AG390" i="20"/>
  <c r="AF390" i="20"/>
  <c r="AE390" i="20"/>
  <c r="AD390" i="20"/>
  <c r="AC390" i="20"/>
  <c r="AB390" i="20"/>
  <c r="AA390" i="20"/>
  <c r="Z390" i="20"/>
  <c r="Y390" i="20"/>
  <c r="X390" i="20"/>
  <c r="W390" i="20"/>
  <c r="V390" i="20"/>
  <c r="U390" i="20"/>
  <c r="T390" i="20"/>
  <c r="S390" i="20"/>
  <c r="R390" i="20"/>
  <c r="Q390" i="20"/>
  <c r="P390" i="20"/>
  <c r="O390" i="20"/>
  <c r="N390" i="20"/>
  <c r="M390" i="20"/>
  <c r="L390" i="20"/>
  <c r="K390" i="20"/>
  <c r="J390" i="20"/>
  <c r="AR389" i="20"/>
  <c r="AQ389" i="20"/>
  <c r="AP389" i="20"/>
  <c r="AO389" i="20"/>
  <c r="AN389" i="20"/>
  <c r="AM389" i="20"/>
  <c r="AL389" i="20"/>
  <c r="AK389" i="20"/>
  <c r="AH389" i="20"/>
  <c r="AG389" i="20"/>
  <c r="AF389" i="20"/>
  <c r="AE389" i="20"/>
  <c r="AD389" i="20"/>
  <c r="AC389" i="20"/>
  <c r="AB389" i="20"/>
  <c r="AA389" i="20"/>
  <c r="Z389" i="20"/>
  <c r="Y389" i="20"/>
  <c r="X389" i="20"/>
  <c r="W389" i="20"/>
  <c r="V389" i="20"/>
  <c r="U389" i="20"/>
  <c r="T389" i="20"/>
  <c r="S389" i="20"/>
  <c r="R389" i="20"/>
  <c r="Q389" i="20"/>
  <c r="P389" i="20"/>
  <c r="O389" i="20"/>
  <c r="N389" i="20"/>
  <c r="M389" i="20"/>
  <c r="L389" i="20"/>
  <c r="K389" i="20"/>
  <c r="J389" i="20"/>
  <c r="AR388" i="20"/>
  <c r="AQ388" i="20"/>
  <c r="AP388" i="20"/>
  <c r="AO388" i="20"/>
  <c r="AN388" i="20"/>
  <c r="AM388" i="20"/>
  <c r="AL388" i="20"/>
  <c r="AK388" i="20"/>
  <c r="AH388" i="20"/>
  <c r="AG388" i="20"/>
  <c r="AF388" i="20"/>
  <c r="AE388" i="20"/>
  <c r="AD388" i="20"/>
  <c r="AC388" i="20"/>
  <c r="AB388" i="20"/>
  <c r="AA388" i="20"/>
  <c r="Z388" i="20"/>
  <c r="Y388" i="20"/>
  <c r="X388" i="20"/>
  <c r="W388" i="20"/>
  <c r="V388" i="20"/>
  <c r="U388" i="20"/>
  <c r="T388" i="20"/>
  <c r="S388" i="20"/>
  <c r="R388" i="20"/>
  <c r="Q388" i="20"/>
  <c r="P388" i="20"/>
  <c r="O388" i="20"/>
  <c r="N388" i="20"/>
  <c r="M388" i="20"/>
  <c r="L388" i="20"/>
  <c r="K388" i="20"/>
  <c r="J388" i="20"/>
  <c r="AR387" i="20"/>
  <c r="AQ387" i="20"/>
  <c r="AP387" i="20"/>
  <c r="AO387" i="20"/>
  <c r="AN387" i="20"/>
  <c r="AM387" i="20"/>
  <c r="AL387" i="20"/>
  <c r="AK387" i="20"/>
  <c r="AH387" i="20"/>
  <c r="AG387" i="20"/>
  <c r="AF387" i="20"/>
  <c r="AE387" i="20"/>
  <c r="AD387" i="20"/>
  <c r="AC387" i="20"/>
  <c r="AB387" i="20"/>
  <c r="AA387" i="20"/>
  <c r="Z387" i="20"/>
  <c r="Y387" i="20"/>
  <c r="X387" i="20"/>
  <c r="W387" i="20"/>
  <c r="V387" i="20"/>
  <c r="U387" i="20"/>
  <c r="T387" i="20"/>
  <c r="S387" i="20"/>
  <c r="R387" i="20"/>
  <c r="Q387" i="20"/>
  <c r="P387" i="20"/>
  <c r="O387" i="20"/>
  <c r="N387" i="20"/>
  <c r="M387" i="20"/>
  <c r="L387" i="20"/>
  <c r="K387" i="20"/>
  <c r="J387" i="20"/>
  <c r="AR386" i="20"/>
  <c r="AQ386" i="20"/>
  <c r="AP386" i="20"/>
  <c r="AO386" i="20"/>
  <c r="AN386" i="20"/>
  <c r="AM386" i="20"/>
  <c r="AL386" i="20"/>
  <c r="AK386" i="20"/>
  <c r="AH386" i="20"/>
  <c r="AG386" i="20"/>
  <c r="AF386" i="20"/>
  <c r="AE386" i="20"/>
  <c r="AD386" i="20"/>
  <c r="AC386" i="20"/>
  <c r="AB386" i="20"/>
  <c r="AA386" i="20"/>
  <c r="Z386" i="20"/>
  <c r="Y386" i="20"/>
  <c r="X386" i="20"/>
  <c r="W386" i="20"/>
  <c r="V386" i="20"/>
  <c r="U386" i="20"/>
  <c r="T386" i="20"/>
  <c r="S386" i="20"/>
  <c r="R386" i="20"/>
  <c r="Q386" i="20"/>
  <c r="P386" i="20"/>
  <c r="O386" i="20"/>
  <c r="N386" i="20"/>
  <c r="M386" i="20"/>
  <c r="L386" i="20"/>
  <c r="K386" i="20"/>
  <c r="J386" i="20"/>
  <c r="AR385" i="20"/>
  <c r="AQ385" i="20"/>
  <c r="AP385" i="20"/>
  <c r="AO385" i="20"/>
  <c r="AN385" i="20"/>
  <c r="AM385" i="20"/>
  <c r="AL385" i="20"/>
  <c r="AK385" i="20"/>
  <c r="AH385" i="20"/>
  <c r="AG385" i="20"/>
  <c r="AF385" i="20"/>
  <c r="AE385" i="20"/>
  <c r="AD385" i="20"/>
  <c r="AC385" i="20"/>
  <c r="AB385" i="20"/>
  <c r="AA385" i="20"/>
  <c r="Z385" i="20"/>
  <c r="Y385" i="20"/>
  <c r="X385" i="20"/>
  <c r="W385" i="20"/>
  <c r="V385" i="20"/>
  <c r="U385" i="20"/>
  <c r="T385" i="20"/>
  <c r="S385" i="20"/>
  <c r="R385" i="20"/>
  <c r="Q385" i="20"/>
  <c r="P385" i="20"/>
  <c r="O385" i="20"/>
  <c r="N385" i="20"/>
  <c r="M385" i="20"/>
  <c r="L385" i="20"/>
  <c r="K385" i="20"/>
  <c r="J385" i="20"/>
  <c r="AR384" i="20"/>
  <c r="AQ384" i="20"/>
  <c r="AP384" i="20"/>
  <c r="AO384" i="20"/>
  <c r="AN384" i="20"/>
  <c r="AM384" i="20"/>
  <c r="AL384" i="20"/>
  <c r="AK384" i="20"/>
  <c r="AH384" i="20"/>
  <c r="AG384" i="20"/>
  <c r="AF384" i="20"/>
  <c r="AE384" i="20"/>
  <c r="AD384" i="20"/>
  <c r="AC384" i="20"/>
  <c r="AB384" i="20"/>
  <c r="AA384" i="20"/>
  <c r="Z384" i="20"/>
  <c r="Y384" i="20"/>
  <c r="X384" i="20"/>
  <c r="W384" i="20"/>
  <c r="V384" i="20"/>
  <c r="U384" i="20"/>
  <c r="T384" i="20"/>
  <c r="S384" i="20"/>
  <c r="R384" i="20"/>
  <c r="Q384" i="20"/>
  <c r="P384" i="20"/>
  <c r="O384" i="20"/>
  <c r="N384" i="20"/>
  <c r="M384" i="20"/>
  <c r="L384" i="20"/>
  <c r="K384" i="20"/>
  <c r="J384" i="20"/>
  <c r="AR383" i="20"/>
  <c r="AQ383" i="20"/>
  <c r="AP383" i="20"/>
  <c r="AO383" i="20"/>
  <c r="AN383" i="20"/>
  <c r="AM383" i="20"/>
  <c r="AL383" i="20"/>
  <c r="AK383" i="20"/>
  <c r="AH383" i="20"/>
  <c r="AG383" i="20"/>
  <c r="AF383" i="20"/>
  <c r="AE383" i="20"/>
  <c r="AD383" i="20"/>
  <c r="AC383" i="20"/>
  <c r="AB383" i="20"/>
  <c r="AA383" i="20"/>
  <c r="Z383" i="20"/>
  <c r="Y383" i="20"/>
  <c r="X383" i="20"/>
  <c r="W383" i="20"/>
  <c r="V383" i="20"/>
  <c r="U383" i="20"/>
  <c r="T383" i="20"/>
  <c r="S383" i="20"/>
  <c r="R383" i="20"/>
  <c r="Q383" i="20"/>
  <c r="P383" i="20"/>
  <c r="O383" i="20"/>
  <c r="N383" i="20"/>
  <c r="M383" i="20"/>
  <c r="L383" i="20"/>
  <c r="K383" i="20"/>
  <c r="J383" i="20"/>
  <c r="AR382" i="20"/>
  <c r="AQ382" i="20"/>
  <c r="AP382" i="20"/>
  <c r="AO382" i="20"/>
  <c r="AN382" i="20"/>
  <c r="AM382" i="20"/>
  <c r="AL382" i="20"/>
  <c r="AK382" i="20"/>
  <c r="AH382" i="20"/>
  <c r="AG382" i="20"/>
  <c r="AF382" i="20"/>
  <c r="AE382" i="20"/>
  <c r="AD382" i="20"/>
  <c r="AC382" i="20"/>
  <c r="AB382" i="20"/>
  <c r="AA382" i="20"/>
  <c r="Z382" i="20"/>
  <c r="Y382" i="20"/>
  <c r="X382" i="20"/>
  <c r="W382" i="20"/>
  <c r="V382" i="20"/>
  <c r="U382" i="20"/>
  <c r="T382" i="20"/>
  <c r="S382" i="20"/>
  <c r="R382" i="20"/>
  <c r="Q382" i="20"/>
  <c r="P382" i="20"/>
  <c r="O382" i="20"/>
  <c r="N382" i="20"/>
  <c r="M382" i="20"/>
  <c r="L382" i="20"/>
  <c r="K382" i="20"/>
  <c r="J382" i="20"/>
  <c r="AR381" i="20"/>
  <c r="AQ381" i="20"/>
  <c r="AP381" i="20"/>
  <c r="AO381" i="20"/>
  <c r="AN381" i="20"/>
  <c r="AM381" i="20"/>
  <c r="AL381" i="20"/>
  <c r="AK381" i="20"/>
  <c r="AH381" i="20"/>
  <c r="AG381" i="20"/>
  <c r="AF381" i="20"/>
  <c r="AE381" i="20"/>
  <c r="AD381" i="20"/>
  <c r="AC381" i="20"/>
  <c r="AB381" i="20"/>
  <c r="AA381" i="20"/>
  <c r="Z381" i="20"/>
  <c r="Y381" i="20"/>
  <c r="X381" i="20"/>
  <c r="W381" i="20"/>
  <c r="V381" i="20"/>
  <c r="U381" i="20"/>
  <c r="T381" i="20"/>
  <c r="S381" i="20"/>
  <c r="R381" i="20"/>
  <c r="Q381" i="20"/>
  <c r="P381" i="20"/>
  <c r="O381" i="20"/>
  <c r="N381" i="20"/>
  <c r="M381" i="20"/>
  <c r="L381" i="20"/>
  <c r="K381" i="20"/>
  <c r="J381" i="20"/>
  <c r="AR380" i="20"/>
  <c r="AQ380" i="20"/>
  <c r="AP380" i="20"/>
  <c r="AO380" i="20"/>
  <c r="AN380" i="20"/>
  <c r="AM380" i="20"/>
  <c r="AL380" i="20"/>
  <c r="AK380" i="20"/>
  <c r="AH380" i="20"/>
  <c r="AG380" i="20"/>
  <c r="AF380" i="20"/>
  <c r="AE380" i="20"/>
  <c r="AD380" i="20"/>
  <c r="AC380" i="20"/>
  <c r="AB380" i="20"/>
  <c r="AA380" i="20"/>
  <c r="Z380" i="20"/>
  <c r="Y380" i="20"/>
  <c r="X380" i="20"/>
  <c r="W380" i="20"/>
  <c r="V380" i="20"/>
  <c r="U380" i="20"/>
  <c r="T380" i="20"/>
  <c r="S380" i="20"/>
  <c r="R380" i="20"/>
  <c r="Q380" i="20"/>
  <c r="P380" i="20"/>
  <c r="O380" i="20"/>
  <c r="N380" i="20"/>
  <c r="M380" i="20"/>
  <c r="L380" i="20"/>
  <c r="K380" i="20"/>
  <c r="J380" i="20"/>
  <c r="AR379" i="20"/>
  <c r="AQ379" i="20"/>
  <c r="AP379" i="20"/>
  <c r="AO379" i="20"/>
  <c r="AN379" i="20"/>
  <c r="AM379" i="20"/>
  <c r="AL379" i="20"/>
  <c r="AK379" i="20"/>
  <c r="AH379" i="20"/>
  <c r="AG379" i="20"/>
  <c r="AF379" i="20"/>
  <c r="AE379" i="20"/>
  <c r="AD379" i="20"/>
  <c r="AC379" i="20"/>
  <c r="AB379" i="20"/>
  <c r="AA379" i="20"/>
  <c r="Z379" i="20"/>
  <c r="Y379" i="20"/>
  <c r="X379" i="20"/>
  <c r="W379" i="20"/>
  <c r="V379" i="20"/>
  <c r="U379" i="20"/>
  <c r="T379" i="20"/>
  <c r="S379" i="20"/>
  <c r="R379" i="20"/>
  <c r="Q379" i="20"/>
  <c r="P379" i="20"/>
  <c r="O379" i="20"/>
  <c r="N379" i="20"/>
  <c r="M379" i="20"/>
  <c r="L379" i="20"/>
  <c r="K379" i="20"/>
  <c r="J379" i="20"/>
  <c r="AR378" i="20"/>
  <c r="AQ378" i="20"/>
  <c r="AP378" i="20"/>
  <c r="AO378" i="20"/>
  <c r="AN378" i="20"/>
  <c r="AM378" i="20"/>
  <c r="AL378" i="20"/>
  <c r="AK378" i="20"/>
  <c r="AH378" i="20"/>
  <c r="AG378" i="20"/>
  <c r="AF378" i="20"/>
  <c r="AE378" i="20"/>
  <c r="AD378" i="20"/>
  <c r="AC378" i="20"/>
  <c r="AB378" i="20"/>
  <c r="AA378" i="20"/>
  <c r="Z378" i="20"/>
  <c r="Y378" i="20"/>
  <c r="X378" i="20"/>
  <c r="W378" i="20"/>
  <c r="V378" i="20"/>
  <c r="U378" i="20"/>
  <c r="T378" i="20"/>
  <c r="S378" i="20"/>
  <c r="R378" i="20"/>
  <c r="Q378" i="20"/>
  <c r="P378" i="20"/>
  <c r="O378" i="20"/>
  <c r="N378" i="20"/>
  <c r="M378" i="20"/>
  <c r="L378" i="20"/>
  <c r="K378" i="20"/>
  <c r="J378" i="20"/>
  <c r="AR377" i="20"/>
  <c r="AQ377" i="20"/>
  <c r="AP377" i="20"/>
  <c r="AO377" i="20"/>
  <c r="AN377" i="20"/>
  <c r="AM377" i="20"/>
  <c r="AL377" i="20"/>
  <c r="AK377" i="20"/>
  <c r="AH377" i="20"/>
  <c r="AG377" i="20"/>
  <c r="AF377" i="20"/>
  <c r="AE377" i="20"/>
  <c r="AD377" i="20"/>
  <c r="AC377" i="20"/>
  <c r="AB377" i="20"/>
  <c r="AA377" i="20"/>
  <c r="Z377" i="20"/>
  <c r="Y377" i="20"/>
  <c r="X377" i="20"/>
  <c r="W377" i="20"/>
  <c r="V377" i="20"/>
  <c r="U377" i="20"/>
  <c r="T377" i="20"/>
  <c r="S377" i="20"/>
  <c r="R377" i="20"/>
  <c r="Q377" i="20"/>
  <c r="P377" i="20"/>
  <c r="O377" i="20"/>
  <c r="N377" i="20"/>
  <c r="M377" i="20"/>
  <c r="L377" i="20"/>
  <c r="K377" i="20"/>
  <c r="J377" i="20"/>
  <c r="AR376" i="20"/>
  <c r="AQ376" i="20"/>
  <c r="AP376" i="20"/>
  <c r="AO376" i="20"/>
  <c r="AN376" i="20"/>
  <c r="AM376" i="20"/>
  <c r="AL376" i="20"/>
  <c r="AK376" i="20"/>
  <c r="AH376" i="20"/>
  <c r="AG376" i="20"/>
  <c r="AF376" i="20"/>
  <c r="AE376" i="20"/>
  <c r="AD376" i="20"/>
  <c r="AC376" i="20"/>
  <c r="AB376" i="20"/>
  <c r="AA376" i="20"/>
  <c r="Z376" i="20"/>
  <c r="Y376" i="20"/>
  <c r="X376" i="20"/>
  <c r="W376" i="20"/>
  <c r="V376" i="20"/>
  <c r="U376" i="20"/>
  <c r="T376" i="20"/>
  <c r="S376" i="20"/>
  <c r="R376" i="20"/>
  <c r="Q376" i="20"/>
  <c r="P376" i="20"/>
  <c r="O376" i="20"/>
  <c r="N376" i="20"/>
  <c r="M376" i="20"/>
  <c r="L376" i="20"/>
  <c r="K376" i="20"/>
  <c r="J376" i="20"/>
  <c r="AR375" i="20"/>
  <c r="AQ375" i="20"/>
  <c r="AP375" i="20"/>
  <c r="AO375" i="20"/>
  <c r="AN375" i="20"/>
  <c r="AM375" i="20"/>
  <c r="AL375" i="20"/>
  <c r="AK375" i="20"/>
  <c r="AH375" i="20"/>
  <c r="AG375" i="20"/>
  <c r="AF375" i="20"/>
  <c r="AE375" i="20"/>
  <c r="AD375" i="20"/>
  <c r="AC375" i="20"/>
  <c r="AB375" i="20"/>
  <c r="AA375" i="20"/>
  <c r="Z375" i="20"/>
  <c r="Y375" i="20"/>
  <c r="X375" i="20"/>
  <c r="W375" i="20"/>
  <c r="V375" i="20"/>
  <c r="U375" i="20"/>
  <c r="T375" i="20"/>
  <c r="S375" i="20"/>
  <c r="R375" i="20"/>
  <c r="Q375" i="20"/>
  <c r="P375" i="20"/>
  <c r="O375" i="20"/>
  <c r="N375" i="20"/>
  <c r="M375" i="20"/>
  <c r="L375" i="20"/>
  <c r="K375" i="20"/>
  <c r="J375" i="20"/>
  <c r="AR374" i="20"/>
  <c r="AQ374" i="20"/>
  <c r="AP374" i="20"/>
  <c r="AO374" i="20"/>
  <c r="AN374" i="20"/>
  <c r="AM374" i="20"/>
  <c r="AL374" i="20"/>
  <c r="AK374" i="20"/>
  <c r="AH374" i="20"/>
  <c r="AG374" i="20"/>
  <c r="AF374" i="20"/>
  <c r="AE374" i="20"/>
  <c r="AD374" i="20"/>
  <c r="AC374" i="20"/>
  <c r="AB374" i="20"/>
  <c r="AA374" i="20"/>
  <c r="Z374" i="20"/>
  <c r="Y374" i="20"/>
  <c r="X374" i="20"/>
  <c r="W374" i="20"/>
  <c r="V374" i="20"/>
  <c r="U374" i="20"/>
  <c r="T374" i="20"/>
  <c r="S374" i="20"/>
  <c r="R374" i="20"/>
  <c r="Q374" i="20"/>
  <c r="P374" i="20"/>
  <c r="O374" i="20"/>
  <c r="N374" i="20"/>
  <c r="M374" i="20"/>
  <c r="L374" i="20"/>
  <c r="K374" i="20"/>
  <c r="J374" i="20"/>
  <c r="AR373" i="20"/>
  <c r="AQ373" i="20"/>
  <c r="AP373" i="20"/>
  <c r="AO373" i="20"/>
  <c r="AN373" i="20"/>
  <c r="AM373" i="20"/>
  <c r="AL373" i="20"/>
  <c r="AK373" i="20"/>
  <c r="AH373" i="20"/>
  <c r="AG373" i="20"/>
  <c r="AF373" i="20"/>
  <c r="AE373" i="20"/>
  <c r="AD373" i="20"/>
  <c r="AC373" i="20"/>
  <c r="AB373" i="20"/>
  <c r="AA373" i="20"/>
  <c r="Z373" i="20"/>
  <c r="Y373" i="20"/>
  <c r="X373" i="20"/>
  <c r="W373" i="20"/>
  <c r="V373" i="20"/>
  <c r="U373" i="20"/>
  <c r="T373" i="20"/>
  <c r="S373" i="20"/>
  <c r="R373" i="20"/>
  <c r="Q373" i="20"/>
  <c r="P373" i="20"/>
  <c r="O373" i="20"/>
  <c r="N373" i="20"/>
  <c r="M373" i="20"/>
  <c r="L373" i="20"/>
  <c r="K373" i="20"/>
  <c r="J373" i="20"/>
  <c r="AR372" i="20"/>
  <c r="AQ372" i="20"/>
  <c r="AP372" i="20"/>
  <c r="AO372" i="20"/>
  <c r="AN372" i="20"/>
  <c r="AM372" i="20"/>
  <c r="AL372" i="20"/>
  <c r="AK372" i="20"/>
  <c r="AH372" i="20"/>
  <c r="AG372" i="20"/>
  <c r="AF372" i="20"/>
  <c r="AE372" i="20"/>
  <c r="AD372" i="20"/>
  <c r="AC372" i="20"/>
  <c r="AB372" i="20"/>
  <c r="AA372" i="20"/>
  <c r="Z372" i="20"/>
  <c r="Y372" i="20"/>
  <c r="X372" i="20"/>
  <c r="W372" i="20"/>
  <c r="V372" i="20"/>
  <c r="U372" i="20"/>
  <c r="T372" i="20"/>
  <c r="S372" i="20"/>
  <c r="R372" i="20"/>
  <c r="Q372" i="20"/>
  <c r="P372" i="20"/>
  <c r="O372" i="20"/>
  <c r="N372" i="20"/>
  <c r="M372" i="20"/>
  <c r="L372" i="20"/>
  <c r="K372" i="20"/>
  <c r="J372" i="20"/>
  <c r="AR371" i="20"/>
  <c r="AQ371" i="20"/>
  <c r="AP371" i="20"/>
  <c r="AO371" i="20"/>
  <c r="AN371" i="20"/>
  <c r="AM371" i="20"/>
  <c r="AL371" i="20"/>
  <c r="AK371" i="20"/>
  <c r="AH371" i="20"/>
  <c r="AG371" i="20"/>
  <c r="AF371" i="20"/>
  <c r="AE371" i="20"/>
  <c r="AD371" i="20"/>
  <c r="AC371" i="20"/>
  <c r="AB371" i="20"/>
  <c r="AA371" i="20"/>
  <c r="Z371" i="20"/>
  <c r="Y371" i="20"/>
  <c r="X371" i="20"/>
  <c r="W371" i="20"/>
  <c r="V371" i="20"/>
  <c r="U371" i="20"/>
  <c r="T371" i="20"/>
  <c r="S371" i="20"/>
  <c r="R371" i="20"/>
  <c r="Q371" i="20"/>
  <c r="P371" i="20"/>
  <c r="O371" i="20"/>
  <c r="N371" i="20"/>
  <c r="M371" i="20"/>
  <c r="L371" i="20"/>
  <c r="K371" i="20"/>
  <c r="J371" i="20"/>
  <c r="AR370" i="20"/>
  <c r="AQ370" i="20"/>
  <c r="AP370" i="20"/>
  <c r="AO370" i="20"/>
  <c r="AN370" i="20"/>
  <c r="AM370" i="20"/>
  <c r="AL370" i="20"/>
  <c r="AK370" i="20"/>
  <c r="AH370" i="20"/>
  <c r="AG370" i="20"/>
  <c r="AF370" i="20"/>
  <c r="AE370" i="20"/>
  <c r="AD370" i="20"/>
  <c r="AC370" i="20"/>
  <c r="AB370" i="20"/>
  <c r="AA370" i="20"/>
  <c r="Z370" i="20"/>
  <c r="Y370" i="20"/>
  <c r="X370" i="20"/>
  <c r="W370" i="20"/>
  <c r="V370" i="20"/>
  <c r="U370" i="20"/>
  <c r="T370" i="20"/>
  <c r="S370" i="20"/>
  <c r="R370" i="20"/>
  <c r="Q370" i="20"/>
  <c r="P370" i="20"/>
  <c r="O370" i="20"/>
  <c r="N370" i="20"/>
  <c r="M370" i="20"/>
  <c r="L370" i="20"/>
  <c r="K370" i="20"/>
  <c r="J370" i="20"/>
  <c r="AR369" i="20"/>
  <c r="AQ369" i="20"/>
  <c r="AP369" i="20"/>
  <c r="AO369" i="20"/>
  <c r="AN369" i="20"/>
  <c r="AM369" i="20"/>
  <c r="AL369" i="20"/>
  <c r="AK369" i="20"/>
  <c r="AH369" i="20"/>
  <c r="AG369" i="20"/>
  <c r="AF369" i="20"/>
  <c r="AE369" i="20"/>
  <c r="AD369" i="20"/>
  <c r="AC369" i="20"/>
  <c r="AB369" i="20"/>
  <c r="AA369" i="20"/>
  <c r="Z369" i="20"/>
  <c r="Y369" i="20"/>
  <c r="X369" i="20"/>
  <c r="W369" i="20"/>
  <c r="V369" i="20"/>
  <c r="U369" i="20"/>
  <c r="T369" i="20"/>
  <c r="S369" i="20"/>
  <c r="R369" i="20"/>
  <c r="Q369" i="20"/>
  <c r="P369" i="20"/>
  <c r="O369" i="20"/>
  <c r="N369" i="20"/>
  <c r="M369" i="20"/>
  <c r="L369" i="20"/>
  <c r="K369" i="20"/>
  <c r="J369" i="20"/>
  <c r="AR368" i="20"/>
  <c r="AQ368" i="20"/>
  <c r="AP368" i="20"/>
  <c r="AO368" i="20"/>
  <c r="AN368" i="20"/>
  <c r="AM368" i="20"/>
  <c r="AL368" i="20"/>
  <c r="AK368" i="20"/>
  <c r="AH368" i="20"/>
  <c r="AG368" i="20"/>
  <c r="AF368" i="20"/>
  <c r="AE368" i="20"/>
  <c r="AD368" i="20"/>
  <c r="AC368" i="20"/>
  <c r="AB368" i="20"/>
  <c r="AA368" i="20"/>
  <c r="Z368" i="20"/>
  <c r="Y368" i="20"/>
  <c r="X368" i="20"/>
  <c r="W368" i="20"/>
  <c r="V368" i="20"/>
  <c r="U368" i="20"/>
  <c r="T368" i="20"/>
  <c r="S368" i="20"/>
  <c r="R368" i="20"/>
  <c r="Q368" i="20"/>
  <c r="P368" i="20"/>
  <c r="O368" i="20"/>
  <c r="N368" i="20"/>
  <c r="M368" i="20"/>
  <c r="L368" i="20"/>
  <c r="K368" i="20"/>
  <c r="J368" i="20"/>
  <c r="AR367" i="20"/>
  <c r="AQ367" i="20"/>
  <c r="AP367" i="20"/>
  <c r="AO367" i="20"/>
  <c r="AN367" i="20"/>
  <c r="AM367" i="20"/>
  <c r="AL367" i="20"/>
  <c r="AK367" i="20"/>
  <c r="AH367" i="20"/>
  <c r="AG367" i="20"/>
  <c r="AF367" i="20"/>
  <c r="AE367" i="20"/>
  <c r="AD367" i="20"/>
  <c r="AC367" i="20"/>
  <c r="AB367" i="20"/>
  <c r="AA367" i="20"/>
  <c r="Z367" i="20"/>
  <c r="Y367" i="20"/>
  <c r="X367" i="20"/>
  <c r="W367" i="20"/>
  <c r="V367" i="20"/>
  <c r="U367" i="20"/>
  <c r="T367" i="20"/>
  <c r="S367" i="20"/>
  <c r="R367" i="20"/>
  <c r="Q367" i="20"/>
  <c r="P367" i="20"/>
  <c r="O367" i="20"/>
  <c r="N367" i="20"/>
  <c r="M367" i="20"/>
  <c r="L367" i="20"/>
  <c r="K367" i="20"/>
  <c r="J367" i="20"/>
  <c r="AR366" i="20"/>
  <c r="AQ366" i="20"/>
  <c r="AP366" i="20"/>
  <c r="AO366" i="20"/>
  <c r="AN366" i="20"/>
  <c r="AM366" i="20"/>
  <c r="AL366" i="20"/>
  <c r="AK366" i="20"/>
  <c r="AH366" i="20"/>
  <c r="AG366" i="20"/>
  <c r="AF366" i="20"/>
  <c r="AE366" i="20"/>
  <c r="AD366" i="20"/>
  <c r="AC366" i="20"/>
  <c r="AB366" i="20"/>
  <c r="AA366" i="20"/>
  <c r="Z366" i="20"/>
  <c r="Y366" i="20"/>
  <c r="X366" i="20"/>
  <c r="W366" i="20"/>
  <c r="V366" i="20"/>
  <c r="U366" i="20"/>
  <c r="T366" i="20"/>
  <c r="S366" i="20"/>
  <c r="R366" i="20"/>
  <c r="Q366" i="20"/>
  <c r="P366" i="20"/>
  <c r="O366" i="20"/>
  <c r="N366" i="20"/>
  <c r="M366" i="20"/>
  <c r="L366" i="20"/>
  <c r="K366" i="20"/>
  <c r="J366" i="20"/>
  <c r="AR365" i="20"/>
  <c r="AQ365" i="20"/>
  <c r="AP365" i="20"/>
  <c r="AO365" i="20"/>
  <c r="AN365" i="20"/>
  <c r="AM365" i="20"/>
  <c r="AL365" i="20"/>
  <c r="AK365" i="20"/>
  <c r="AH365" i="20"/>
  <c r="AG365" i="20"/>
  <c r="AF365" i="20"/>
  <c r="AE365" i="20"/>
  <c r="AD365" i="20"/>
  <c r="AC365" i="20"/>
  <c r="AB365" i="20"/>
  <c r="AA365" i="20"/>
  <c r="Z365" i="20"/>
  <c r="Y365" i="20"/>
  <c r="X365" i="20"/>
  <c r="W365" i="20"/>
  <c r="V365" i="20"/>
  <c r="U365" i="20"/>
  <c r="T365" i="20"/>
  <c r="S365" i="20"/>
  <c r="R365" i="20"/>
  <c r="Q365" i="20"/>
  <c r="P365" i="20"/>
  <c r="O365" i="20"/>
  <c r="N365" i="20"/>
  <c r="M365" i="20"/>
  <c r="L365" i="20"/>
  <c r="K365" i="20"/>
  <c r="J365" i="20"/>
  <c r="AR364" i="20"/>
  <c r="AQ364" i="20"/>
  <c r="AP364" i="20"/>
  <c r="AO364" i="20"/>
  <c r="AN364" i="20"/>
  <c r="AM364" i="20"/>
  <c r="AL364" i="20"/>
  <c r="AK364" i="20"/>
  <c r="AH364" i="20"/>
  <c r="AG364" i="20"/>
  <c r="AF364" i="20"/>
  <c r="AE364" i="20"/>
  <c r="AD364" i="20"/>
  <c r="AC364" i="20"/>
  <c r="AB364" i="20"/>
  <c r="AA364" i="20"/>
  <c r="Z364" i="20"/>
  <c r="Y364" i="20"/>
  <c r="X364" i="20"/>
  <c r="W364" i="20"/>
  <c r="V364" i="20"/>
  <c r="U364" i="20"/>
  <c r="T364" i="20"/>
  <c r="S364" i="20"/>
  <c r="R364" i="20"/>
  <c r="Q364" i="20"/>
  <c r="P364" i="20"/>
  <c r="O364" i="20"/>
  <c r="N364" i="20"/>
  <c r="M364" i="20"/>
  <c r="L364" i="20"/>
  <c r="K364" i="20"/>
  <c r="J364" i="20"/>
  <c r="AR363" i="20"/>
  <c r="AQ363" i="20"/>
  <c r="AP363" i="20"/>
  <c r="AO363" i="20"/>
  <c r="AN363" i="20"/>
  <c r="AM363" i="20"/>
  <c r="AL363" i="20"/>
  <c r="AK363" i="20"/>
  <c r="AH363" i="20"/>
  <c r="AG363" i="20"/>
  <c r="AF363" i="20"/>
  <c r="AE363" i="20"/>
  <c r="AD363" i="20"/>
  <c r="AC363" i="20"/>
  <c r="AB363" i="20"/>
  <c r="AA363" i="20"/>
  <c r="Z363" i="20"/>
  <c r="Y363" i="20"/>
  <c r="X363" i="20"/>
  <c r="W363" i="20"/>
  <c r="V363" i="20"/>
  <c r="U363" i="20"/>
  <c r="T363" i="20"/>
  <c r="S363" i="20"/>
  <c r="R363" i="20"/>
  <c r="Q363" i="20"/>
  <c r="P363" i="20"/>
  <c r="O363" i="20"/>
  <c r="N363" i="20"/>
  <c r="M363" i="20"/>
  <c r="L363" i="20"/>
  <c r="K363" i="20"/>
  <c r="J363" i="20"/>
  <c r="AR362" i="20"/>
  <c r="AQ362" i="20"/>
  <c r="AP362" i="20"/>
  <c r="AO362" i="20"/>
  <c r="AN362" i="20"/>
  <c r="AM362" i="20"/>
  <c r="AL362" i="20"/>
  <c r="AK362" i="20"/>
  <c r="AH362" i="20"/>
  <c r="AG362" i="20"/>
  <c r="AF362" i="20"/>
  <c r="AE362" i="20"/>
  <c r="AD362" i="20"/>
  <c r="AC362" i="20"/>
  <c r="AB362" i="20"/>
  <c r="AA362" i="20"/>
  <c r="Z362" i="20"/>
  <c r="Y362" i="20"/>
  <c r="X362" i="20"/>
  <c r="W362" i="20"/>
  <c r="V362" i="20"/>
  <c r="U362" i="20"/>
  <c r="T362" i="20"/>
  <c r="S362" i="20"/>
  <c r="R362" i="20"/>
  <c r="Q362" i="20"/>
  <c r="P362" i="20"/>
  <c r="O362" i="20"/>
  <c r="N362" i="20"/>
  <c r="M362" i="20"/>
  <c r="L362" i="20"/>
  <c r="K362" i="20"/>
  <c r="J362" i="20"/>
  <c r="AR361" i="20"/>
  <c r="AQ361" i="20"/>
  <c r="AP361" i="20"/>
  <c r="AO361" i="20"/>
  <c r="AN361" i="20"/>
  <c r="AM361" i="20"/>
  <c r="AL361" i="20"/>
  <c r="AK361" i="20"/>
  <c r="AH361" i="20"/>
  <c r="AG361" i="20"/>
  <c r="AF361" i="20"/>
  <c r="AE361" i="20"/>
  <c r="AD361" i="20"/>
  <c r="AC361" i="20"/>
  <c r="AB361" i="20"/>
  <c r="AA361" i="20"/>
  <c r="Z361" i="20"/>
  <c r="Y361" i="20"/>
  <c r="X361" i="20"/>
  <c r="W361" i="20"/>
  <c r="V361" i="20"/>
  <c r="U361" i="20"/>
  <c r="T361" i="20"/>
  <c r="S361" i="20"/>
  <c r="R361" i="20"/>
  <c r="Q361" i="20"/>
  <c r="P361" i="20"/>
  <c r="O361" i="20"/>
  <c r="N361" i="20"/>
  <c r="M361" i="20"/>
  <c r="L361" i="20"/>
  <c r="K361" i="20"/>
  <c r="J361" i="20"/>
  <c r="AR360" i="20"/>
  <c r="AQ360" i="20"/>
  <c r="AP360" i="20"/>
  <c r="AO360" i="20"/>
  <c r="AN360" i="20"/>
  <c r="AM360" i="20"/>
  <c r="AL360" i="20"/>
  <c r="AK360" i="20"/>
  <c r="AH360" i="20"/>
  <c r="AG360" i="20"/>
  <c r="AF360" i="20"/>
  <c r="AE360" i="20"/>
  <c r="AD360" i="20"/>
  <c r="AC360" i="20"/>
  <c r="AB360" i="20"/>
  <c r="AA360" i="20"/>
  <c r="Z360" i="20"/>
  <c r="Y360" i="20"/>
  <c r="X360" i="20"/>
  <c r="W360" i="20"/>
  <c r="V360" i="20"/>
  <c r="U360" i="20"/>
  <c r="T360" i="20"/>
  <c r="S360" i="20"/>
  <c r="R360" i="20"/>
  <c r="Q360" i="20"/>
  <c r="P360" i="20"/>
  <c r="O360" i="20"/>
  <c r="N360" i="20"/>
  <c r="M360" i="20"/>
  <c r="L360" i="20"/>
  <c r="K360" i="20"/>
  <c r="J360" i="20"/>
  <c r="AR359" i="20"/>
  <c r="AQ359" i="20"/>
  <c r="AP359" i="20"/>
  <c r="AO359" i="20"/>
  <c r="AN359" i="20"/>
  <c r="AM359" i="20"/>
  <c r="AL359" i="20"/>
  <c r="AK359" i="20"/>
  <c r="AH359" i="20"/>
  <c r="AG359" i="20"/>
  <c r="AF359" i="20"/>
  <c r="AE359" i="20"/>
  <c r="AD359" i="20"/>
  <c r="AC359" i="20"/>
  <c r="AB359" i="20"/>
  <c r="AA359" i="20"/>
  <c r="Z359" i="20"/>
  <c r="Y359" i="20"/>
  <c r="X359" i="20"/>
  <c r="W359" i="20"/>
  <c r="V359" i="20"/>
  <c r="U359" i="20"/>
  <c r="T359" i="20"/>
  <c r="S359" i="20"/>
  <c r="R359" i="20"/>
  <c r="Q359" i="20"/>
  <c r="P359" i="20"/>
  <c r="O359" i="20"/>
  <c r="N359" i="20"/>
  <c r="M359" i="20"/>
  <c r="L359" i="20"/>
  <c r="K359" i="20"/>
  <c r="J359" i="20"/>
  <c r="AR358" i="20"/>
  <c r="AQ358" i="20"/>
  <c r="AP358" i="20"/>
  <c r="AO358" i="20"/>
  <c r="AN358" i="20"/>
  <c r="AM358" i="20"/>
  <c r="AL358" i="20"/>
  <c r="AK358" i="20"/>
  <c r="AH358" i="20"/>
  <c r="AG358" i="20"/>
  <c r="AF358" i="20"/>
  <c r="AE358" i="20"/>
  <c r="AD358" i="20"/>
  <c r="AC358" i="20"/>
  <c r="AB358" i="20"/>
  <c r="AA358" i="20"/>
  <c r="Z358" i="20"/>
  <c r="Y358" i="20"/>
  <c r="X358" i="20"/>
  <c r="W358" i="20"/>
  <c r="V358" i="20"/>
  <c r="U358" i="20"/>
  <c r="T358" i="20"/>
  <c r="S358" i="20"/>
  <c r="R358" i="20"/>
  <c r="Q358" i="20"/>
  <c r="P358" i="20"/>
  <c r="O358" i="20"/>
  <c r="N358" i="20"/>
  <c r="M358" i="20"/>
  <c r="L358" i="20"/>
  <c r="K358" i="20"/>
  <c r="J358" i="20"/>
  <c r="AR357" i="20"/>
  <c r="AQ357" i="20"/>
  <c r="AP357" i="20"/>
  <c r="AO357" i="20"/>
  <c r="AN357" i="20"/>
  <c r="AM357" i="20"/>
  <c r="AL357" i="20"/>
  <c r="AK357" i="20"/>
  <c r="AH357" i="20"/>
  <c r="AG357" i="20"/>
  <c r="AF357" i="20"/>
  <c r="AE357" i="20"/>
  <c r="AD357" i="20"/>
  <c r="AC357" i="20"/>
  <c r="AB357" i="20"/>
  <c r="AA357" i="20"/>
  <c r="Z357" i="20"/>
  <c r="Y357" i="20"/>
  <c r="X357" i="20"/>
  <c r="W357" i="20"/>
  <c r="V357" i="20"/>
  <c r="U357" i="20"/>
  <c r="T357" i="20"/>
  <c r="S357" i="20"/>
  <c r="R357" i="20"/>
  <c r="Q357" i="20"/>
  <c r="P357" i="20"/>
  <c r="O357" i="20"/>
  <c r="N357" i="20"/>
  <c r="M357" i="20"/>
  <c r="L357" i="20"/>
  <c r="K357" i="20"/>
  <c r="J357" i="20"/>
  <c r="AR356" i="20"/>
  <c r="AQ356" i="20"/>
  <c r="AP356" i="20"/>
  <c r="AO356" i="20"/>
  <c r="AN356" i="20"/>
  <c r="AM356" i="20"/>
  <c r="AL356" i="20"/>
  <c r="AK356" i="20"/>
  <c r="AH356" i="20"/>
  <c r="AG356" i="20"/>
  <c r="AF356" i="20"/>
  <c r="AE356" i="20"/>
  <c r="AD356" i="20"/>
  <c r="AC356" i="20"/>
  <c r="AB356" i="20"/>
  <c r="AA356" i="20"/>
  <c r="Z356" i="20"/>
  <c r="Y356" i="20"/>
  <c r="X356" i="20"/>
  <c r="W356" i="20"/>
  <c r="V356" i="20"/>
  <c r="U356" i="20"/>
  <c r="T356" i="20"/>
  <c r="S356" i="20"/>
  <c r="R356" i="20"/>
  <c r="Q356" i="20"/>
  <c r="P356" i="20"/>
  <c r="O356" i="20"/>
  <c r="N356" i="20"/>
  <c r="M356" i="20"/>
  <c r="L356" i="20"/>
  <c r="K356" i="20"/>
  <c r="J356" i="20"/>
  <c r="AR355" i="20"/>
  <c r="AQ355" i="20"/>
  <c r="AP355" i="20"/>
  <c r="AO355" i="20"/>
  <c r="AN355" i="20"/>
  <c r="AM355" i="20"/>
  <c r="AL355" i="20"/>
  <c r="AK355" i="20"/>
  <c r="AH355" i="20"/>
  <c r="AG355" i="20"/>
  <c r="AF355" i="20"/>
  <c r="AE355" i="20"/>
  <c r="AD355" i="20"/>
  <c r="AC355" i="20"/>
  <c r="AB355" i="20"/>
  <c r="AA355" i="20"/>
  <c r="Z355" i="20"/>
  <c r="Y355" i="20"/>
  <c r="X355" i="20"/>
  <c r="W355" i="20"/>
  <c r="V355" i="20"/>
  <c r="U355" i="20"/>
  <c r="T355" i="20"/>
  <c r="S355" i="20"/>
  <c r="R355" i="20"/>
  <c r="Q355" i="20"/>
  <c r="P355" i="20"/>
  <c r="O355" i="20"/>
  <c r="N355" i="20"/>
  <c r="M355" i="20"/>
  <c r="L355" i="20"/>
  <c r="K355" i="20"/>
  <c r="J355" i="20"/>
  <c r="AR354" i="20"/>
  <c r="AQ354" i="20"/>
  <c r="AP354" i="20"/>
  <c r="AO354" i="20"/>
  <c r="AN354" i="20"/>
  <c r="AM354" i="20"/>
  <c r="AL354" i="20"/>
  <c r="AK354" i="20"/>
  <c r="AH354" i="20"/>
  <c r="AG354" i="20"/>
  <c r="AF354" i="20"/>
  <c r="AE354" i="20"/>
  <c r="AD354" i="20"/>
  <c r="AC354" i="20"/>
  <c r="AB354" i="20"/>
  <c r="AA354" i="20"/>
  <c r="Z354" i="20"/>
  <c r="Y354" i="20"/>
  <c r="X354" i="20"/>
  <c r="W354" i="20"/>
  <c r="V354" i="20"/>
  <c r="U354" i="20"/>
  <c r="T354" i="20"/>
  <c r="S354" i="20"/>
  <c r="R354" i="20"/>
  <c r="Q354" i="20"/>
  <c r="P354" i="20"/>
  <c r="O354" i="20"/>
  <c r="N354" i="20"/>
  <c r="M354" i="20"/>
  <c r="L354" i="20"/>
  <c r="K354" i="20"/>
  <c r="J354" i="20"/>
  <c r="AR353" i="20"/>
  <c r="AQ353" i="20"/>
  <c r="AP353" i="20"/>
  <c r="AO353" i="20"/>
  <c r="AN353" i="20"/>
  <c r="AM353" i="20"/>
  <c r="AL353" i="20"/>
  <c r="AK353" i="20"/>
  <c r="AH353" i="20"/>
  <c r="AG353" i="20"/>
  <c r="AF353" i="20"/>
  <c r="AE353" i="20"/>
  <c r="AD353" i="20"/>
  <c r="AC353" i="20"/>
  <c r="AB353" i="20"/>
  <c r="AA353" i="20"/>
  <c r="Z353" i="20"/>
  <c r="Y353" i="20"/>
  <c r="X353" i="20"/>
  <c r="W353" i="20"/>
  <c r="V353" i="20"/>
  <c r="U353" i="20"/>
  <c r="T353" i="20"/>
  <c r="S353" i="20"/>
  <c r="R353" i="20"/>
  <c r="Q353" i="20"/>
  <c r="P353" i="20"/>
  <c r="O353" i="20"/>
  <c r="N353" i="20"/>
  <c r="M353" i="20"/>
  <c r="L353" i="20"/>
  <c r="K353" i="20"/>
  <c r="J353" i="20"/>
  <c r="AR352" i="20"/>
  <c r="AQ352" i="20"/>
  <c r="AP352" i="20"/>
  <c r="AO352" i="20"/>
  <c r="AN352" i="20"/>
  <c r="AM352" i="20"/>
  <c r="AL352" i="20"/>
  <c r="AK352" i="20"/>
  <c r="AH352" i="20"/>
  <c r="AG352" i="20"/>
  <c r="AF352" i="20"/>
  <c r="AE352" i="20"/>
  <c r="AD352" i="20"/>
  <c r="AC352" i="20"/>
  <c r="AB352" i="20"/>
  <c r="AA352" i="20"/>
  <c r="Z352" i="20"/>
  <c r="Y352" i="20"/>
  <c r="X352" i="20"/>
  <c r="W352" i="20"/>
  <c r="V352" i="20"/>
  <c r="U352" i="20"/>
  <c r="T352" i="20"/>
  <c r="S352" i="20"/>
  <c r="R352" i="20"/>
  <c r="Q352" i="20"/>
  <c r="P352" i="20"/>
  <c r="O352" i="20"/>
  <c r="N352" i="20"/>
  <c r="M352" i="20"/>
  <c r="L352" i="20"/>
  <c r="K352" i="20"/>
  <c r="J352" i="20"/>
  <c r="AR351" i="20"/>
  <c r="AQ351" i="20"/>
  <c r="AP351" i="20"/>
  <c r="AO351" i="20"/>
  <c r="AN351" i="20"/>
  <c r="AM351" i="20"/>
  <c r="AL351" i="20"/>
  <c r="AK351" i="20"/>
  <c r="AH351" i="20"/>
  <c r="AG351" i="20"/>
  <c r="AF351" i="20"/>
  <c r="AE351" i="20"/>
  <c r="AD351" i="20"/>
  <c r="AC351" i="20"/>
  <c r="AB351" i="20"/>
  <c r="AA351" i="20"/>
  <c r="Z351" i="20"/>
  <c r="Y351" i="20"/>
  <c r="X351" i="20"/>
  <c r="W351" i="20"/>
  <c r="V351" i="20"/>
  <c r="U351" i="20"/>
  <c r="T351" i="20"/>
  <c r="S351" i="20"/>
  <c r="R351" i="20"/>
  <c r="Q351" i="20"/>
  <c r="P351" i="20"/>
  <c r="O351" i="20"/>
  <c r="N351" i="20"/>
  <c r="M351" i="20"/>
  <c r="L351" i="20"/>
  <c r="K351" i="20"/>
  <c r="J351" i="20"/>
  <c r="AR350" i="20"/>
  <c r="AQ350" i="20"/>
  <c r="AP350" i="20"/>
  <c r="AO350" i="20"/>
  <c r="AN350" i="20"/>
  <c r="AM350" i="20"/>
  <c r="AL350" i="20"/>
  <c r="AK350" i="20"/>
  <c r="AH350" i="20"/>
  <c r="AG350" i="20"/>
  <c r="AF350" i="20"/>
  <c r="AE350" i="20"/>
  <c r="AD350" i="20"/>
  <c r="AC350" i="20"/>
  <c r="AB350" i="20"/>
  <c r="AA350" i="20"/>
  <c r="Z350" i="20"/>
  <c r="Y350" i="20"/>
  <c r="X350" i="20"/>
  <c r="W350" i="20"/>
  <c r="V350" i="20"/>
  <c r="U350" i="20"/>
  <c r="T350" i="20"/>
  <c r="S350" i="20"/>
  <c r="R350" i="20"/>
  <c r="Q350" i="20"/>
  <c r="P350" i="20"/>
  <c r="O350" i="20"/>
  <c r="N350" i="20"/>
  <c r="M350" i="20"/>
  <c r="L350" i="20"/>
  <c r="K350" i="20"/>
  <c r="J350" i="20"/>
  <c r="AR349" i="20"/>
  <c r="AQ349" i="20"/>
  <c r="AP349" i="20"/>
  <c r="AO349" i="20"/>
  <c r="AN349" i="20"/>
  <c r="AM349" i="20"/>
  <c r="AL349" i="20"/>
  <c r="AK349" i="20"/>
  <c r="AH349" i="20"/>
  <c r="AG349" i="20"/>
  <c r="AF349" i="20"/>
  <c r="AE349" i="20"/>
  <c r="AD349" i="20"/>
  <c r="AC349" i="20"/>
  <c r="AB349" i="20"/>
  <c r="AA349" i="20"/>
  <c r="Z349" i="20"/>
  <c r="Y349" i="20"/>
  <c r="X349" i="20"/>
  <c r="W349" i="20"/>
  <c r="V349" i="20"/>
  <c r="U349" i="20"/>
  <c r="T349" i="20"/>
  <c r="S349" i="20"/>
  <c r="R349" i="20"/>
  <c r="Q349" i="20"/>
  <c r="P349" i="20"/>
  <c r="O349" i="20"/>
  <c r="N349" i="20"/>
  <c r="M349" i="20"/>
  <c r="L349" i="20"/>
  <c r="K349" i="20"/>
  <c r="J349" i="20"/>
  <c r="AR348" i="20"/>
  <c r="AQ348" i="20"/>
  <c r="AP348" i="20"/>
  <c r="AO348" i="20"/>
  <c r="AN348" i="20"/>
  <c r="AM348" i="20"/>
  <c r="AL348" i="20"/>
  <c r="AK348" i="20"/>
  <c r="AH348" i="20"/>
  <c r="AG348" i="20"/>
  <c r="AF348" i="20"/>
  <c r="AE348" i="20"/>
  <c r="AD348" i="20"/>
  <c r="AC348" i="20"/>
  <c r="AB348" i="20"/>
  <c r="AA348" i="20"/>
  <c r="Z348" i="20"/>
  <c r="Y348" i="20"/>
  <c r="X348" i="20"/>
  <c r="W348" i="20"/>
  <c r="V348" i="20"/>
  <c r="U348" i="20"/>
  <c r="T348" i="20"/>
  <c r="S348" i="20"/>
  <c r="R348" i="20"/>
  <c r="Q348" i="20"/>
  <c r="P348" i="20"/>
  <c r="O348" i="20"/>
  <c r="N348" i="20"/>
  <c r="M348" i="20"/>
  <c r="L348" i="20"/>
  <c r="K348" i="20"/>
  <c r="J348" i="20"/>
  <c r="AR347" i="20"/>
  <c r="AQ347" i="20"/>
  <c r="AP347" i="20"/>
  <c r="AO347" i="20"/>
  <c r="AN347" i="20"/>
  <c r="AM347" i="20"/>
  <c r="AL347" i="20"/>
  <c r="AK347" i="20"/>
  <c r="AH347" i="20"/>
  <c r="AG347" i="20"/>
  <c r="AF347" i="20"/>
  <c r="AE347" i="20"/>
  <c r="AD347" i="20"/>
  <c r="AC347" i="20"/>
  <c r="AB347" i="20"/>
  <c r="AA347" i="20"/>
  <c r="Z347" i="20"/>
  <c r="Y347" i="20"/>
  <c r="X347" i="20"/>
  <c r="W347" i="20"/>
  <c r="V347" i="20"/>
  <c r="U347" i="20"/>
  <c r="T347" i="20"/>
  <c r="S347" i="20"/>
  <c r="R347" i="20"/>
  <c r="Q347" i="20"/>
  <c r="P347" i="20"/>
  <c r="O347" i="20"/>
  <c r="N347" i="20"/>
  <c r="M347" i="20"/>
  <c r="L347" i="20"/>
  <c r="K347" i="20"/>
  <c r="J347" i="20"/>
  <c r="AR346" i="20"/>
  <c r="AQ346" i="20"/>
  <c r="AP346" i="20"/>
  <c r="AO346" i="20"/>
  <c r="AN346" i="20"/>
  <c r="AM346" i="20"/>
  <c r="AL346" i="20"/>
  <c r="AK346" i="20"/>
  <c r="AH346" i="20"/>
  <c r="AG346" i="20"/>
  <c r="AF346" i="20"/>
  <c r="AE346" i="20"/>
  <c r="AD346" i="20"/>
  <c r="AC346" i="20"/>
  <c r="AB346" i="20"/>
  <c r="AA346" i="20"/>
  <c r="Z346" i="20"/>
  <c r="Y346" i="20"/>
  <c r="X346" i="20"/>
  <c r="W346" i="20"/>
  <c r="V346" i="20"/>
  <c r="U346" i="20"/>
  <c r="T346" i="20"/>
  <c r="S346" i="20"/>
  <c r="R346" i="20"/>
  <c r="Q346" i="20"/>
  <c r="P346" i="20"/>
  <c r="O346" i="20"/>
  <c r="N346" i="20"/>
  <c r="M346" i="20"/>
  <c r="L346" i="20"/>
  <c r="K346" i="20"/>
  <c r="J346" i="20"/>
  <c r="AR345" i="20"/>
  <c r="AQ345" i="20"/>
  <c r="AP345" i="20"/>
  <c r="AO345" i="20"/>
  <c r="AN345" i="20"/>
  <c r="AM345" i="20"/>
  <c r="AL345" i="20"/>
  <c r="AK345" i="20"/>
  <c r="AH345" i="20"/>
  <c r="AG345" i="20"/>
  <c r="AF345" i="20"/>
  <c r="AE345" i="20"/>
  <c r="AD345" i="20"/>
  <c r="AC345" i="20"/>
  <c r="AB345" i="20"/>
  <c r="AA345" i="20"/>
  <c r="Z345" i="20"/>
  <c r="Y345" i="20"/>
  <c r="X345" i="20"/>
  <c r="W345" i="20"/>
  <c r="V345" i="20"/>
  <c r="U345" i="20"/>
  <c r="T345" i="20"/>
  <c r="S345" i="20"/>
  <c r="R345" i="20"/>
  <c r="Q345" i="20"/>
  <c r="P345" i="20"/>
  <c r="O345" i="20"/>
  <c r="N345" i="20"/>
  <c r="M345" i="20"/>
  <c r="L345" i="20"/>
  <c r="K345" i="20"/>
  <c r="J345" i="20"/>
  <c r="AR344" i="20"/>
  <c r="AQ344" i="20"/>
  <c r="AP344" i="20"/>
  <c r="AO344" i="20"/>
  <c r="AN344" i="20"/>
  <c r="AM344" i="20"/>
  <c r="AL344" i="20"/>
  <c r="AK344" i="20"/>
  <c r="AH344" i="20"/>
  <c r="AG344" i="20"/>
  <c r="AF344" i="20"/>
  <c r="AE344" i="20"/>
  <c r="AD344" i="20"/>
  <c r="AC344" i="20"/>
  <c r="AB344" i="20"/>
  <c r="AA344" i="20"/>
  <c r="Z344" i="20"/>
  <c r="Y344" i="20"/>
  <c r="X344" i="20"/>
  <c r="W344" i="20"/>
  <c r="V344" i="20"/>
  <c r="U344" i="20"/>
  <c r="T344" i="20"/>
  <c r="S344" i="20"/>
  <c r="R344" i="20"/>
  <c r="Q344" i="20"/>
  <c r="P344" i="20"/>
  <c r="O344" i="20"/>
  <c r="N344" i="20"/>
  <c r="M344" i="20"/>
  <c r="L344" i="20"/>
  <c r="K344" i="20"/>
  <c r="J344" i="20"/>
  <c r="AR343" i="20"/>
  <c r="AQ343" i="20"/>
  <c r="AP343" i="20"/>
  <c r="AO343" i="20"/>
  <c r="AN343" i="20"/>
  <c r="AM343" i="20"/>
  <c r="AL343" i="20"/>
  <c r="AK343" i="20"/>
  <c r="AH343" i="20"/>
  <c r="AG343" i="20"/>
  <c r="AF343" i="20"/>
  <c r="AE343" i="20"/>
  <c r="AD343" i="20"/>
  <c r="AC343" i="20"/>
  <c r="AB343" i="20"/>
  <c r="AA343" i="20"/>
  <c r="Z343" i="20"/>
  <c r="Y343" i="20"/>
  <c r="X343" i="20"/>
  <c r="W343" i="20"/>
  <c r="V343" i="20"/>
  <c r="U343" i="20"/>
  <c r="T343" i="20"/>
  <c r="S343" i="20"/>
  <c r="R343" i="20"/>
  <c r="Q343" i="20"/>
  <c r="P343" i="20"/>
  <c r="O343" i="20"/>
  <c r="N343" i="20"/>
  <c r="M343" i="20"/>
  <c r="L343" i="20"/>
  <c r="K343" i="20"/>
  <c r="J343" i="20"/>
  <c r="AR342" i="20"/>
  <c r="AQ342" i="20"/>
  <c r="AP342" i="20"/>
  <c r="AO342" i="20"/>
  <c r="AN342" i="20"/>
  <c r="AM342" i="20"/>
  <c r="AL342" i="20"/>
  <c r="AK342" i="20"/>
  <c r="AH342" i="20"/>
  <c r="AG342" i="20"/>
  <c r="AF342" i="20"/>
  <c r="AE342" i="20"/>
  <c r="AD342" i="20"/>
  <c r="AC342" i="20"/>
  <c r="AB342" i="20"/>
  <c r="AA342" i="20"/>
  <c r="Z342" i="20"/>
  <c r="Y342" i="20"/>
  <c r="X342" i="20"/>
  <c r="W342" i="20"/>
  <c r="V342" i="20"/>
  <c r="U342" i="20"/>
  <c r="T342" i="20"/>
  <c r="S342" i="20"/>
  <c r="R342" i="20"/>
  <c r="Q342" i="20"/>
  <c r="P342" i="20"/>
  <c r="O342" i="20"/>
  <c r="N342" i="20"/>
  <c r="M342" i="20"/>
  <c r="L342" i="20"/>
  <c r="K342" i="20"/>
  <c r="J342" i="20"/>
  <c r="AR341" i="20"/>
  <c r="AQ341" i="20"/>
  <c r="AP341" i="20"/>
  <c r="AO341" i="20"/>
  <c r="AN341" i="20"/>
  <c r="AM341" i="20"/>
  <c r="AL341" i="20"/>
  <c r="AK341" i="20"/>
  <c r="AH341" i="20"/>
  <c r="AG341" i="20"/>
  <c r="AF341" i="20"/>
  <c r="AE341" i="20"/>
  <c r="AD341" i="20"/>
  <c r="AC341" i="20"/>
  <c r="AB341" i="20"/>
  <c r="AA341" i="20"/>
  <c r="Z341" i="20"/>
  <c r="Y341" i="20"/>
  <c r="X341" i="20"/>
  <c r="W341" i="20"/>
  <c r="V341" i="20"/>
  <c r="U341" i="20"/>
  <c r="T341" i="20"/>
  <c r="S341" i="20"/>
  <c r="R341" i="20"/>
  <c r="Q341" i="20"/>
  <c r="P341" i="20"/>
  <c r="O341" i="20"/>
  <c r="N341" i="20"/>
  <c r="M341" i="20"/>
  <c r="L341" i="20"/>
  <c r="K341" i="20"/>
  <c r="J341" i="20"/>
  <c r="AR340" i="20"/>
  <c r="AQ340" i="20"/>
  <c r="AP340" i="20"/>
  <c r="AO340" i="20"/>
  <c r="AN340" i="20"/>
  <c r="AM340" i="20"/>
  <c r="AL340" i="20"/>
  <c r="AK340" i="20"/>
  <c r="AH340" i="20"/>
  <c r="AG340" i="20"/>
  <c r="AF340" i="20"/>
  <c r="AE340" i="20"/>
  <c r="AD340" i="20"/>
  <c r="AC340" i="20"/>
  <c r="AB340" i="20"/>
  <c r="AA340" i="20"/>
  <c r="Z340" i="20"/>
  <c r="Y340" i="20"/>
  <c r="X340" i="20"/>
  <c r="W340" i="20"/>
  <c r="V340" i="20"/>
  <c r="U340" i="20"/>
  <c r="T340" i="20"/>
  <c r="S340" i="20"/>
  <c r="R340" i="20"/>
  <c r="Q340" i="20"/>
  <c r="P340" i="20"/>
  <c r="O340" i="20"/>
  <c r="N340" i="20"/>
  <c r="M340" i="20"/>
  <c r="L340" i="20"/>
  <c r="K340" i="20"/>
  <c r="J340" i="20"/>
  <c r="AR339" i="20"/>
  <c r="AQ339" i="20"/>
  <c r="AP339" i="20"/>
  <c r="AO339" i="20"/>
  <c r="AN339" i="20"/>
  <c r="AM339" i="20"/>
  <c r="AL339" i="20"/>
  <c r="AK339" i="20"/>
  <c r="AH339" i="20"/>
  <c r="AG339" i="20"/>
  <c r="AF339" i="20"/>
  <c r="AE339" i="20"/>
  <c r="AD339" i="20"/>
  <c r="AC339" i="20"/>
  <c r="AB339" i="20"/>
  <c r="AA339" i="20"/>
  <c r="Z339" i="20"/>
  <c r="Y339" i="20"/>
  <c r="X339" i="20"/>
  <c r="W339" i="20"/>
  <c r="V339" i="20"/>
  <c r="U339" i="20"/>
  <c r="T339" i="20"/>
  <c r="S339" i="20"/>
  <c r="R339" i="20"/>
  <c r="Q339" i="20"/>
  <c r="P339" i="20"/>
  <c r="O339" i="20"/>
  <c r="N339" i="20"/>
  <c r="M339" i="20"/>
  <c r="L339" i="20"/>
  <c r="K339" i="20"/>
  <c r="J339" i="20"/>
  <c r="AR338" i="20"/>
  <c r="AQ338" i="20"/>
  <c r="AP338" i="20"/>
  <c r="AO338" i="20"/>
  <c r="AN338" i="20"/>
  <c r="AM338" i="20"/>
  <c r="AL338" i="20"/>
  <c r="AK338" i="20"/>
  <c r="AH338" i="20"/>
  <c r="AG338" i="20"/>
  <c r="AF338" i="20"/>
  <c r="AE338" i="20"/>
  <c r="AD338" i="20"/>
  <c r="AC338" i="20"/>
  <c r="AB338" i="20"/>
  <c r="AA338" i="20"/>
  <c r="Z338" i="20"/>
  <c r="Y338" i="20"/>
  <c r="X338" i="20"/>
  <c r="W338" i="20"/>
  <c r="V338" i="20"/>
  <c r="U338" i="20"/>
  <c r="T338" i="20"/>
  <c r="S338" i="20"/>
  <c r="R338" i="20"/>
  <c r="Q338" i="20"/>
  <c r="P338" i="20"/>
  <c r="O338" i="20"/>
  <c r="N338" i="20"/>
  <c r="M338" i="20"/>
  <c r="L338" i="20"/>
  <c r="K338" i="20"/>
  <c r="J338" i="20"/>
  <c r="AR337" i="20"/>
  <c r="AQ337" i="20"/>
  <c r="AP337" i="20"/>
  <c r="AO337" i="20"/>
  <c r="AN337" i="20"/>
  <c r="AM337" i="20"/>
  <c r="AL337" i="20"/>
  <c r="AK337" i="20"/>
  <c r="AH337" i="20"/>
  <c r="AG337" i="20"/>
  <c r="AF337" i="20"/>
  <c r="AE337" i="20"/>
  <c r="AD337" i="20"/>
  <c r="AC337" i="20"/>
  <c r="AB337" i="20"/>
  <c r="AA337" i="20"/>
  <c r="Z337" i="20"/>
  <c r="Y337" i="20"/>
  <c r="X337" i="20"/>
  <c r="W337" i="20"/>
  <c r="V337" i="20"/>
  <c r="U337" i="20"/>
  <c r="T337" i="20"/>
  <c r="S337" i="20"/>
  <c r="R337" i="20"/>
  <c r="Q337" i="20"/>
  <c r="P337" i="20"/>
  <c r="O337" i="20"/>
  <c r="N337" i="20"/>
  <c r="M337" i="20"/>
  <c r="L337" i="20"/>
  <c r="K337" i="20"/>
  <c r="J337" i="20"/>
  <c r="AR336" i="20"/>
  <c r="AQ336" i="20"/>
  <c r="AP336" i="20"/>
  <c r="AO336" i="20"/>
  <c r="AN336" i="20"/>
  <c r="AM336" i="20"/>
  <c r="AL336" i="20"/>
  <c r="AK336" i="20"/>
  <c r="AH336" i="20"/>
  <c r="AG336" i="20"/>
  <c r="AF336" i="20"/>
  <c r="AE336" i="20"/>
  <c r="AD336" i="20"/>
  <c r="AC336" i="20"/>
  <c r="AB336" i="20"/>
  <c r="AA336" i="20"/>
  <c r="Z336" i="20"/>
  <c r="Y336" i="20"/>
  <c r="X336" i="20"/>
  <c r="W336" i="20"/>
  <c r="V336" i="20"/>
  <c r="U336" i="20"/>
  <c r="T336" i="20"/>
  <c r="S336" i="20"/>
  <c r="R336" i="20"/>
  <c r="Q336" i="20"/>
  <c r="P336" i="20"/>
  <c r="O336" i="20"/>
  <c r="N336" i="20"/>
  <c r="M336" i="20"/>
  <c r="L336" i="20"/>
  <c r="K336" i="20"/>
  <c r="J336" i="20"/>
  <c r="AR335" i="20"/>
  <c r="AQ335" i="20"/>
  <c r="AP335" i="20"/>
  <c r="AO335" i="20"/>
  <c r="AN335" i="20"/>
  <c r="AM335" i="20"/>
  <c r="AL335" i="20"/>
  <c r="AK335" i="20"/>
  <c r="AH335" i="20"/>
  <c r="AG335" i="20"/>
  <c r="AF335" i="20"/>
  <c r="AE335" i="20"/>
  <c r="AD335" i="20"/>
  <c r="AC335" i="20"/>
  <c r="AB335" i="20"/>
  <c r="AA335" i="20"/>
  <c r="Z335" i="20"/>
  <c r="Y335" i="20"/>
  <c r="X335" i="20"/>
  <c r="W335" i="20"/>
  <c r="V335" i="20"/>
  <c r="U335" i="20"/>
  <c r="T335" i="20"/>
  <c r="S335" i="20"/>
  <c r="R335" i="20"/>
  <c r="Q335" i="20"/>
  <c r="P335" i="20"/>
  <c r="O335" i="20"/>
  <c r="N335" i="20"/>
  <c r="M335" i="20"/>
  <c r="L335" i="20"/>
  <c r="K335" i="20"/>
  <c r="J335" i="20"/>
  <c r="AR334" i="20"/>
  <c r="AQ334" i="20"/>
  <c r="AP334" i="20"/>
  <c r="AO334" i="20"/>
  <c r="AN334" i="20"/>
  <c r="AM334" i="20"/>
  <c r="AL334" i="20"/>
  <c r="AK334" i="20"/>
  <c r="AH334" i="20"/>
  <c r="AG334" i="20"/>
  <c r="AF334" i="20"/>
  <c r="AE334" i="20"/>
  <c r="AD334" i="20"/>
  <c r="AC334" i="20"/>
  <c r="AB334" i="20"/>
  <c r="AA334" i="20"/>
  <c r="Z334" i="20"/>
  <c r="Y334" i="20"/>
  <c r="X334" i="20"/>
  <c r="W334" i="20"/>
  <c r="V334" i="20"/>
  <c r="U334" i="20"/>
  <c r="T334" i="20"/>
  <c r="S334" i="20"/>
  <c r="R334" i="20"/>
  <c r="Q334" i="20"/>
  <c r="P334" i="20"/>
  <c r="O334" i="20"/>
  <c r="N334" i="20"/>
  <c r="M334" i="20"/>
  <c r="L334" i="20"/>
  <c r="K334" i="20"/>
  <c r="J334" i="20"/>
  <c r="AR333" i="20"/>
  <c r="AQ333" i="20"/>
  <c r="AP333" i="20"/>
  <c r="AO333" i="20"/>
  <c r="AN333" i="20"/>
  <c r="AM333" i="20"/>
  <c r="AL333" i="20"/>
  <c r="AK333" i="20"/>
  <c r="AH333" i="20"/>
  <c r="AG333" i="20"/>
  <c r="AF333" i="20"/>
  <c r="AE333" i="20"/>
  <c r="AD333" i="20"/>
  <c r="AC333" i="20"/>
  <c r="AB333" i="20"/>
  <c r="AA333" i="20"/>
  <c r="Z333" i="20"/>
  <c r="Y333" i="20"/>
  <c r="X333" i="20"/>
  <c r="W333" i="20"/>
  <c r="V333" i="20"/>
  <c r="U333" i="20"/>
  <c r="T333" i="20"/>
  <c r="S333" i="20"/>
  <c r="R333" i="20"/>
  <c r="Q333" i="20"/>
  <c r="P333" i="20"/>
  <c r="O333" i="20"/>
  <c r="N333" i="20"/>
  <c r="M333" i="20"/>
  <c r="L333" i="20"/>
  <c r="K333" i="20"/>
  <c r="J333" i="20"/>
  <c r="AR332" i="20"/>
  <c r="AQ332" i="20"/>
  <c r="AP332" i="20"/>
  <c r="AO332" i="20"/>
  <c r="AN332" i="20"/>
  <c r="AM332" i="20"/>
  <c r="AL332" i="20"/>
  <c r="AK332" i="20"/>
  <c r="AH332" i="20"/>
  <c r="AG332" i="20"/>
  <c r="AF332" i="20"/>
  <c r="AE332" i="20"/>
  <c r="AD332" i="20"/>
  <c r="AC332" i="20"/>
  <c r="AB332" i="20"/>
  <c r="AA332" i="20"/>
  <c r="Z332" i="20"/>
  <c r="Y332" i="20"/>
  <c r="X332" i="20"/>
  <c r="W332" i="20"/>
  <c r="V332" i="20"/>
  <c r="U332" i="20"/>
  <c r="T332" i="20"/>
  <c r="S332" i="20"/>
  <c r="R332" i="20"/>
  <c r="Q332" i="20"/>
  <c r="P332" i="20"/>
  <c r="O332" i="20"/>
  <c r="N332" i="20"/>
  <c r="M332" i="20"/>
  <c r="L332" i="20"/>
  <c r="K332" i="20"/>
  <c r="J332" i="20"/>
  <c r="AR331" i="20"/>
  <c r="AQ331" i="20"/>
  <c r="AP331" i="20"/>
  <c r="AO331" i="20"/>
  <c r="AN331" i="20"/>
  <c r="AM331" i="20"/>
  <c r="AL331" i="20"/>
  <c r="AK331" i="20"/>
  <c r="AH331" i="20"/>
  <c r="AG331" i="20"/>
  <c r="AF331" i="20"/>
  <c r="AE331" i="20"/>
  <c r="AD331" i="20"/>
  <c r="AC331" i="20"/>
  <c r="AB331" i="20"/>
  <c r="AA331" i="20"/>
  <c r="Z331" i="20"/>
  <c r="Y331" i="20"/>
  <c r="X331" i="20"/>
  <c r="W331" i="20"/>
  <c r="V331" i="20"/>
  <c r="U331" i="20"/>
  <c r="T331" i="20"/>
  <c r="S331" i="20"/>
  <c r="R331" i="20"/>
  <c r="Q331" i="20"/>
  <c r="P331" i="20"/>
  <c r="O331" i="20"/>
  <c r="N331" i="20"/>
  <c r="M331" i="20"/>
  <c r="L331" i="20"/>
  <c r="K331" i="20"/>
  <c r="J331" i="20"/>
  <c r="AR330" i="20"/>
  <c r="AQ330" i="20"/>
  <c r="AP330" i="20"/>
  <c r="AO330" i="20"/>
  <c r="AN330" i="20"/>
  <c r="AM330" i="20"/>
  <c r="AL330" i="20"/>
  <c r="AK330" i="20"/>
  <c r="AH330" i="20"/>
  <c r="AG330" i="20"/>
  <c r="AF330" i="20"/>
  <c r="AE330" i="20"/>
  <c r="AD330" i="20"/>
  <c r="AC330" i="20"/>
  <c r="AB330" i="20"/>
  <c r="AA330" i="20"/>
  <c r="Z330" i="20"/>
  <c r="Y330" i="20"/>
  <c r="X330" i="20"/>
  <c r="W330" i="20"/>
  <c r="V330" i="20"/>
  <c r="U330" i="20"/>
  <c r="T330" i="20"/>
  <c r="S330" i="20"/>
  <c r="R330" i="20"/>
  <c r="Q330" i="20"/>
  <c r="P330" i="20"/>
  <c r="O330" i="20"/>
  <c r="N330" i="20"/>
  <c r="M330" i="20"/>
  <c r="L330" i="20"/>
  <c r="K330" i="20"/>
  <c r="J330" i="20"/>
  <c r="AR329" i="20"/>
  <c r="AQ329" i="20"/>
  <c r="AP329" i="20"/>
  <c r="AO329" i="20"/>
  <c r="AN329" i="20"/>
  <c r="AM329" i="20"/>
  <c r="AL329" i="20"/>
  <c r="AK329" i="20"/>
  <c r="AH329" i="20"/>
  <c r="AG329" i="20"/>
  <c r="AF329" i="20"/>
  <c r="AE329" i="20"/>
  <c r="AD329" i="20"/>
  <c r="AC329" i="20"/>
  <c r="AB329" i="20"/>
  <c r="AA329" i="20"/>
  <c r="Z329" i="20"/>
  <c r="Y329" i="20"/>
  <c r="X329" i="20"/>
  <c r="W329" i="20"/>
  <c r="V329" i="20"/>
  <c r="U329" i="20"/>
  <c r="T329" i="20"/>
  <c r="S329" i="20"/>
  <c r="R329" i="20"/>
  <c r="Q329" i="20"/>
  <c r="P329" i="20"/>
  <c r="O329" i="20"/>
  <c r="N329" i="20"/>
  <c r="M329" i="20"/>
  <c r="L329" i="20"/>
  <c r="K329" i="20"/>
  <c r="J329" i="20"/>
  <c r="AR328" i="20"/>
  <c r="AQ328" i="20"/>
  <c r="AP328" i="20"/>
  <c r="AO328" i="20"/>
  <c r="AN328" i="20"/>
  <c r="AM328" i="20"/>
  <c r="AL328" i="20"/>
  <c r="AK328" i="20"/>
  <c r="AH328" i="20"/>
  <c r="AG328" i="20"/>
  <c r="AF328" i="20"/>
  <c r="AE328" i="20"/>
  <c r="AD328" i="20"/>
  <c r="AC328" i="20"/>
  <c r="AB328" i="20"/>
  <c r="AA328" i="20"/>
  <c r="Z328" i="20"/>
  <c r="Y328" i="20"/>
  <c r="X328" i="20"/>
  <c r="W328" i="20"/>
  <c r="V328" i="20"/>
  <c r="U328" i="20"/>
  <c r="T328" i="20"/>
  <c r="S328" i="20"/>
  <c r="R328" i="20"/>
  <c r="Q328" i="20"/>
  <c r="P328" i="20"/>
  <c r="O328" i="20"/>
  <c r="N328" i="20"/>
  <c r="M328" i="20"/>
  <c r="L328" i="20"/>
  <c r="K328" i="20"/>
  <c r="J328" i="20"/>
  <c r="AR327" i="20"/>
  <c r="AQ327" i="20"/>
  <c r="AP327" i="20"/>
  <c r="AO327" i="20"/>
  <c r="AN327" i="20"/>
  <c r="AM327" i="20"/>
  <c r="AL327" i="20"/>
  <c r="AK327" i="20"/>
  <c r="AH327" i="20"/>
  <c r="AG327" i="20"/>
  <c r="AF327" i="20"/>
  <c r="AE327" i="20"/>
  <c r="AD327" i="20"/>
  <c r="AC327" i="20"/>
  <c r="AB327" i="20"/>
  <c r="AA327" i="20"/>
  <c r="Z327" i="20"/>
  <c r="Y327" i="20"/>
  <c r="X327" i="20"/>
  <c r="W327" i="20"/>
  <c r="V327" i="20"/>
  <c r="U327" i="20"/>
  <c r="T327" i="20"/>
  <c r="S327" i="20"/>
  <c r="R327" i="20"/>
  <c r="Q327" i="20"/>
  <c r="P327" i="20"/>
  <c r="O327" i="20"/>
  <c r="N327" i="20"/>
  <c r="M327" i="20"/>
  <c r="L327" i="20"/>
  <c r="K327" i="20"/>
  <c r="J327" i="20"/>
  <c r="AR326" i="20"/>
  <c r="AQ326" i="20"/>
  <c r="AP326" i="20"/>
  <c r="AO326" i="20"/>
  <c r="AN326" i="20"/>
  <c r="AM326" i="20"/>
  <c r="AL326" i="20"/>
  <c r="AK326" i="20"/>
  <c r="AH326" i="20"/>
  <c r="AG326" i="20"/>
  <c r="AF326" i="20"/>
  <c r="AE326" i="20"/>
  <c r="AD326" i="20"/>
  <c r="AC326" i="20"/>
  <c r="AB326" i="20"/>
  <c r="AA326" i="20"/>
  <c r="Z326" i="20"/>
  <c r="Y326" i="20"/>
  <c r="X326" i="20"/>
  <c r="W326" i="20"/>
  <c r="V326" i="20"/>
  <c r="U326" i="20"/>
  <c r="T326" i="20"/>
  <c r="S326" i="20"/>
  <c r="R326" i="20"/>
  <c r="Q326" i="20"/>
  <c r="P326" i="20"/>
  <c r="O326" i="20"/>
  <c r="N326" i="20"/>
  <c r="M326" i="20"/>
  <c r="L326" i="20"/>
  <c r="K326" i="20"/>
  <c r="J326" i="20"/>
  <c r="AR325" i="20"/>
  <c r="AQ325" i="20"/>
  <c r="AP325" i="20"/>
  <c r="AO325" i="20"/>
  <c r="AN325" i="20"/>
  <c r="AM325" i="20"/>
  <c r="AL325" i="20"/>
  <c r="AK325" i="20"/>
  <c r="AH325" i="20"/>
  <c r="AG325" i="20"/>
  <c r="AF325" i="20"/>
  <c r="AE325" i="20"/>
  <c r="AD325" i="20"/>
  <c r="AC325" i="20"/>
  <c r="AB325" i="20"/>
  <c r="AA325" i="20"/>
  <c r="Z325" i="20"/>
  <c r="Y325" i="20"/>
  <c r="X325" i="20"/>
  <c r="W325" i="20"/>
  <c r="V325" i="20"/>
  <c r="U325" i="20"/>
  <c r="T325" i="20"/>
  <c r="S325" i="20"/>
  <c r="R325" i="20"/>
  <c r="Q325" i="20"/>
  <c r="P325" i="20"/>
  <c r="O325" i="20"/>
  <c r="N325" i="20"/>
  <c r="M325" i="20"/>
  <c r="L325" i="20"/>
  <c r="K325" i="20"/>
  <c r="J325" i="20"/>
  <c r="AR324" i="20"/>
  <c r="AQ324" i="20"/>
  <c r="AP324" i="20"/>
  <c r="AO324" i="20"/>
  <c r="AN324" i="20"/>
  <c r="AM324" i="20"/>
  <c r="AL324" i="20"/>
  <c r="AK324" i="20"/>
  <c r="AH324" i="20"/>
  <c r="AG324" i="20"/>
  <c r="AF324" i="20"/>
  <c r="AE324" i="20"/>
  <c r="AD324" i="20"/>
  <c r="AC324" i="20"/>
  <c r="AB324" i="20"/>
  <c r="AA324" i="20"/>
  <c r="Z324" i="20"/>
  <c r="Y324" i="20"/>
  <c r="X324" i="20"/>
  <c r="W324" i="20"/>
  <c r="V324" i="20"/>
  <c r="U324" i="20"/>
  <c r="T324" i="20"/>
  <c r="S324" i="20"/>
  <c r="R324" i="20"/>
  <c r="Q324" i="20"/>
  <c r="P324" i="20"/>
  <c r="O324" i="20"/>
  <c r="N324" i="20"/>
  <c r="M324" i="20"/>
  <c r="L324" i="20"/>
  <c r="K324" i="20"/>
  <c r="J324" i="20"/>
  <c r="AR323" i="20"/>
  <c r="AQ323" i="20"/>
  <c r="AP323" i="20"/>
  <c r="AO323" i="20"/>
  <c r="AN323" i="20"/>
  <c r="AM323" i="20"/>
  <c r="AL323" i="20"/>
  <c r="AK323" i="20"/>
  <c r="AH323" i="20"/>
  <c r="AG323" i="20"/>
  <c r="AF323" i="20"/>
  <c r="AE323" i="20"/>
  <c r="AD323" i="20"/>
  <c r="AC323" i="20"/>
  <c r="AB323" i="20"/>
  <c r="AA323" i="20"/>
  <c r="Z323" i="20"/>
  <c r="Y323" i="20"/>
  <c r="X323" i="20"/>
  <c r="W323" i="20"/>
  <c r="V323" i="20"/>
  <c r="U323" i="20"/>
  <c r="T323" i="20"/>
  <c r="S323" i="20"/>
  <c r="R323" i="20"/>
  <c r="Q323" i="20"/>
  <c r="P323" i="20"/>
  <c r="O323" i="20"/>
  <c r="N323" i="20"/>
  <c r="M323" i="20"/>
  <c r="L323" i="20"/>
  <c r="K323" i="20"/>
  <c r="J323" i="20"/>
  <c r="AR322" i="20"/>
  <c r="AQ322" i="20"/>
  <c r="AP322" i="20"/>
  <c r="AO322" i="20"/>
  <c r="AN322" i="20"/>
  <c r="AM322" i="20"/>
  <c r="AL322" i="20"/>
  <c r="AK322" i="20"/>
  <c r="AH322" i="20"/>
  <c r="AG322" i="20"/>
  <c r="AF322" i="20"/>
  <c r="AE322" i="20"/>
  <c r="AD322" i="20"/>
  <c r="AC322" i="20"/>
  <c r="AB322" i="20"/>
  <c r="AA322" i="20"/>
  <c r="Z322" i="20"/>
  <c r="Y322" i="20"/>
  <c r="X322" i="20"/>
  <c r="W322" i="20"/>
  <c r="V322" i="20"/>
  <c r="U322" i="20"/>
  <c r="T322" i="20"/>
  <c r="S322" i="20"/>
  <c r="R322" i="20"/>
  <c r="Q322" i="20"/>
  <c r="P322" i="20"/>
  <c r="O322" i="20"/>
  <c r="N322" i="20"/>
  <c r="M322" i="20"/>
  <c r="L322" i="20"/>
  <c r="K322" i="20"/>
  <c r="J322" i="20"/>
  <c r="AR321" i="20"/>
  <c r="AQ321" i="20"/>
  <c r="AP321" i="20"/>
  <c r="AO321" i="20"/>
  <c r="AN321" i="20"/>
  <c r="AM321" i="20"/>
  <c r="AL321" i="20"/>
  <c r="AK321" i="20"/>
  <c r="AH321" i="20"/>
  <c r="AG321" i="20"/>
  <c r="AF321" i="20"/>
  <c r="AE321" i="20"/>
  <c r="AD321" i="20"/>
  <c r="AC321" i="20"/>
  <c r="AB321" i="20"/>
  <c r="AA321" i="20"/>
  <c r="Z321" i="20"/>
  <c r="Y321" i="20"/>
  <c r="X321" i="20"/>
  <c r="W321" i="20"/>
  <c r="V321" i="20"/>
  <c r="U321" i="20"/>
  <c r="T321" i="20"/>
  <c r="S321" i="20"/>
  <c r="R321" i="20"/>
  <c r="Q321" i="20"/>
  <c r="P321" i="20"/>
  <c r="O321" i="20"/>
  <c r="N321" i="20"/>
  <c r="M321" i="20"/>
  <c r="L321" i="20"/>
  <c r="K321" i="20"/>
  <c r="J321" i="20"/>
  <c r="AR320" i="20"/>
  <c r="AQ320" i="20"/>
  <c r="AP320" i="20"/>
  <c r="AO320" i="20"/>
  <c r="AN320" i="20"/>
  <c r="AM320" i="20"/>
  <c r="AL320" i="20"/>
  <c r="AK320" i="20"/>
  <c r="AH320" i="20"/>
  <c r="AG320" i="20"/>
  <c r="AF320" i="20"/>
  <c r="AE320" i="20"/>
  <c r="AD320" i="20"/>
  <c r="AC320" i="20"/>
  <c r="AB320" i="20"/>
  <c r="AA320" i="20"/>
  <c r="Z320" i="20"/>
  <c r="Y320" i="20"/>
  <c r="X320" i="20"/>
  <c r="W320" i="20"/>
  <c r="V320" i="20"/>
  <c r="U320" i="20"/>
  <c r="T320" i="20"/>
  <c r="S320" i="20"/>
  <c r="R320" i="20"/>
  <c r="Q320" i="20"/>
  <c r="P320" i="20"/>
  <c r="O320" i="20"/>
  <c r="N320" i="20"/>
  <c r="M320" i="20"/>
  <c r="L320" i="20"/>
  <c r="K320" i="20"/>
  <c r="J320" i="20"/>
  <c r="AR319" i="20"/>
  <c r="AQ319" i="20"/>
  <c r="AP319" i="20"/>
  <c r="AO319" i="20"/>
  <c r="AN319" i="20"/>
  <c r="AM319" i="20"/>
  <c r="AL319" i="20"/>
  <c r="AK319" i="20"/>
  <c r="AH319" i="20"/>
  <c r="AG319" i="20"/>
  <c r="AF319" i="20"/>
  <c r="AE319" i="20"/>
  <c r="AD319" i="20"/>
  <c r="AC319" i="20"/>
  <c r="AB319" i="20"/>
  <c r="AA319" i="20"/>
  <c r="Z319" i="20"/>
  <c r="Y319" i="20"/>
  <c r="X319" i="20"/>
  <c r="W319" i="20"/>
  <c r="V319" i="20"/>
  <c r="U319" i="20"/>
  <c r="T319" i="20"/>
  <c r="S319" i="20"/>
  <c r="R319" i="20"/>
  <c r="Q319" i="20"/>
  <c r="P319" i="20"/>
  <c r="O319" i="20"/>
  <c r="N319" i="20"/>
  <c r="M319" i="20"/>
  <c r="L319" i="20"/>
  <c r="K319" i="20"/>
  <c r="J319" i="20"/>
  <c r="AR318" i="20"/>
  <c r="AQ318" i="20"/>
  <c r="AP318" i="20"/>
  <c r="AO318" i="20"/>
  <c r="AN318" i="20"/>
  <c r="AM318" i="20"/>
  <c r="AL318" i="20"/>
  <c r="AK318" i="20"/>
  <c r="AH318" i="20"/>
  <c r="AG318" i="20"/>
  <c r="AF318" i="20"/>
  <c r="AE318" i="20"/>
  <c r="AD318" i="20"/>
  <c r="AC318" i="20"/>
  <c r="AB318" i="20"/>
  <c r="AA318" i="20"/>
  <c r="Z318" i="20"/>
  <c r="Y318" i="20"/>
  <c r="X318" i="20"/>
  <c r="W318" i="20"/>
  <c r="V318" i="20"/>
  <c r="U318" i="20"/>
  <c r="T318" i="20"/>
  <c r="S318" i="20"/>
  <c r="R318" i="20"/>
  <c r="Q318" i="20"/>
  <c r="P318" i="20"/>
  <c r="O318" i="20"/>
  <c r="N318" i="20"/>
  <c r="M318" i="20"/>
  <c r="L318" i="20"/>
  <c r="K318" i="20"/>
  <c r="J318" i="20"/>
  <c r="AR317" i="20"/>
  <c r="AQ317" i="20"/>
  <c r="AP317" i="20"/>
  <c r="AO317" i="20"/>
  <c r="AN317" i="20"/>
  <c r="AM317" i="20"/>
  <c r="AL317" i="20"/>
  <c r="AK317" i="20"/>
  <c r="AH317" i="20"/>
  <c r="AG317" i="20"/>
  <c r="AF317" i="20"/>
  <c r="AE317" i="20"/>
  <c r="AD317" i="20"/>
  <c r="AC317" i="20"/>
  <c r="AB317" i="20"/>
  <c r="AA317" i="20"/>
  <c r="Z317" i="20"/>
  <c r="Y317" i="20"/>
  <c r="X317" i="20"/>
  <c r="W317" i="20"/>
  <c r="V317" i="20"/>
  <c r="U317" i="20"/>
  <c r="T317" i="20"/>
  <c r="S317" i="20"/>
  <c r="R317" i="20"/>
  <c r="Q317" i="20"/>
  <c r="P317" i="20"/>
  <c r="O317" i="20"/>
  <c r="N317" i="20"/>
  <c r="M317" i="20"/>
  <c r="L317" i="20"/>
  <c r="K317" i="20"/>
  <c r="J317" i="20"/>
  <c r="AR316" i="20"/>
  <c r="AQ316" i="20"/>
  <c r="AP316" i="20"/>
  <c r="AO316" i="20"/>
  <c r="AN316" i="20"/>
  <c r="AM316" i="20"/>
  <c r="AL316" i="20"/>
  <c r="AK316" i="20"/>
  <c r="AH316" i="20"/>
  <c r="AG316" i="20"/>
  <c r="AF316" i="20"/>
  <c r="AE316" i="20"/>
  <c r="AD316" i="20"/>
  <c r="AC316" i="20"/>
  <c r="AB316" i="20"/>
  <c r="AA316" i="20"/>
  <c r="Z316" i="20"/>
  <c r="Y316" i="20"/>
  <c r="X316" i="20"/>
  <c r="W316" i="20"/>
  <c r="V316" i="20"/>
  <c r="U316" i="20"/>
  <c r="T316" i="20"/>
  <c r="S316" i="20"/>
  <c r="R316" i="20"/>
  <c r="Q316" i="20"/>
  <c r="P316" i="20"/>
  <c r="O316" i="20"/>
  <c r="N316" i="20"/>
  <c r="M316" i="20"/>
  <c r="L316" i="20"/>
  <c r="K316" i="20"/>
  <c r="J316" i="20"/>
  <c r="AR315" i="20"/>
  <c r="AQ315" i="20"/>
  <c r="AP315" i="20"/>
  <c r="AO315" i="20"/>
  <c r="AN315" i="20"/>
  <c r="AM315" i="20"/>
  <c r="AL315" i="20"/>
  <c r="AK315" i="20"/>
  <c r="AH315" i="20"/>
  <c r="AG315" i="20"/>
  <c r="AF315" i="20"/>
  <c r="AE315" i="20"/>
  <c r="AD315" i="20"/>
  <c r="AC315" i="20"/>
  <c r="AB315" i="20"/>
  <c r="AA315" i="20"/>
  <c r="Z315" i="20"/>
  <c r="Y315" i="20"/>
  <c r="X315" i="20"/>
  <c r="W315" i="20"/>
  <c r="V315" i="20"/>
  <c r="U315" i="20"/>
  <c r="T315" i="20"/>
  <c r="S315" i="20"/>
  <c r="R315" i="20"/>
  <c r="Q315" i="20"/>
  <c r="P315" i="20"/>
  <c r="O315" i="20"/>
  <c r="N315" i="20"/>
  <c r="M315" i="20"/>
  <c r="L315" i="20"/>
  <c r="K315" i="20"/>
  <c r="J315" i="20"/>
  <c r="AR314" i="20"/>
  <c r="AQ314" i="20"/>
  <c r="AP314" i="20"/>
  <c r="AO314" i="20"/>
  <c r="AN314" i="20"/>
  <c r="AM314" i="20"/>
  <c r="AL314" i="20"/>
  <c r="AK314" i="20"/>
  <c r="AH314" i="20"/>
  <c r="AG314" i="20"/>
  <c r="AF314" i="20"/>
  <c r="AE314" i="20"/>
  <c r="AD314" i="20"/>
  <c r="AC314" i="20"/>
  <c r="AB314" i="20"/>
  <c r="AA314" i="20"/>
  <c r="Z314" i="20"/>
  <c r="Y314" i="20"/>
  <c r="X314" i="20"/>
  <c r="W314" i="20"/>
  <c r="V314" i="20"/>
  <c r="U314" i="20"/>
  <c r="T314" i="20"/>
  <c r="S314" i="20"/>
  <c r="R314" i="20"/>
  <c r="Q314" i="20"/>
  <c r="P314" i="20"/>
  <c r="O314" i="20"/>
  <c r="N314" i="20"/>
  <c r="M314" i="20"/>
  <c r="L314" i="20"/>
  <c r="K314" i="20"/>
  <c r="J314" i="20"/>
  <c r="AR313" i="20"/>
  <c r="AQ313" i="20"/>
  <c r="AP313" i="20"/>
  <c r="AO313" i="20"/>
  <c r="AN313" i="20"/>
  <c r="AM313" i="20"/>
  <c r="AL313" i="20"/>
  <c r="AK313" i="20"/>
  <c r="AH313" i="20"/>
  <c r="AG313" i="20"/>
  <c r="AF313" i="20"/>
  <c r="AE313" i="20"/>
  <c r="AD313" i="20"/>
  <c r="AC313" i="20"/>
  <c r="AB313" i="20"/>
  <c r="AA313" i="20"/>
  <c r="Z313" i="20"/>
  <c r="Y313" i="20"/>
  <c r="X313" i="20"/>
  <c r="W313" i="20"/>
  <c r="V313" i="20"/>
  <c r="U313" i="20"/>
  <c r="T313" i="20"/>
  <c r="S313" i="20"/>
  <c r="R313" i="20"/>
  <c r="Q313" i="20"/>
  <c r="P313" i="20"/>
  <c r="O313" i="20"/>
  <c r="N313" i="20"/>
  <c r="M313" i="20"/>
  <c r="L313" i="20"/>
  <c r="K313" i="20"/>
  <c r="J313" i="20"/>
  <c r="AR312" i="20"/>
  <c r="AQ312" i="20"/>
  <c r="AP312" i="20"/>
  <c r="AO312" i="20"/>
  <c r="AN312" i="20"/>
  <c r="AM312" i="20"/>
  <c r="AL312" i="20"/>
  <c r="AK312" i="20"/>
  <c r="AH312" i="20"/>
  <c r="AG312" i="20"/>
  <c r="AF312" i="20"/>
  <c r="AE312" i="20"/>
  <c r="AD312" i="20"/>
  <c r="AC312" i="20"/>
  <c r="AB312" i="20"/>
  <c r="AA312" i="20"/>
  <c r="Z312" i="20"/>
  <c r="Y312" i="20"/>
  <c r="X312" i="20"/>
  <c r="W312" i="20"/>
  <c r="V312" i="20"/>
  <c r="U312" i="20"/>
  <c r="T312" i="20"/>
  <c r="S312" i="20"/>
  <c r="R312" i="20"/>
  <c r="Q312" i="20"/>
  <c r="P312" i="20"/>
  <c r="O312" i="20"/>
  <c r="N312" i="20"/>
  <c r="M312" i="20"/>
  <c r="L312" i="20"/>
  <c r="K312" i="20"/>
  <c r="J312" i="20"/>
  <c r="AR311" i="20"/>
  <c r="AQ311" i="20"/>
  <c r="AP311" i="20"/>
  <c r="AO311" i="20"/>
  <c r="AN311" i="20"/>
  <c r="AM311" i="20"/>
  <c r="AL311" i="20"/>
  <c r="AK311" i="20"/>
  <c r="AH311" i="20"/>
  <c r="AG311" i="20"/>
  <c r="AF311" i="20"/>
  <c r="AE311" i="20"/>
  <c r="AD311" i="20"/>
  <c r="AC311" i="20"/>
  <c r="AB311" i="20"/>
  <c r="AA311" i="20"/>
  <c r="Z311" i="20"/>
  <c r="Y311" i="20"/>
  <c r="X311" i="20"/>
  <c r="W311" i="20"/>
  <c r="V311" i="20"/>
  <c r="U311" i="20"/>
  <c r="T311" i="20"/>
  <c r="S311" i="20"/>
  <c r="R311" i="20"/>
  <c r="Q311" i="20"/>
  <c r="P311" i="20"/>
  <c r="O311" i="20"/>
  <c r="N311" i="20"/>
  <c r="M311" i="20"/>
  <c r="L311" i="20"/>
  <c r="K311" i="20"/>
  <c r="J311" i="20"/>
  <c r="AR310" i="20"/>
  <c r="AQ310" i="20"/>
  <c r="AP310" i="20"/>
  <c r="AO310" i="20"/>
  <c r="AN310" i="20"/>
  <c r="AM310" i="20"/>
  <c r="AL310" i="20"/>
  <c r="AK310" i="20"/>
  <c r="AH310" i="20"/>
  <c r="AG310" i="20"/>
  <c r="AF310" i="20"/>
  <c r="AE310" i="20"/>
  <c r="AD310" i="20"/>
  <c r="AC310" i="20"/>
  <c r="AB310" i="20"/>
  <c r="AA310" i="20"/>
  <c r="Z310" i="20"/>
  <c r="Y310" i="20"/>
  <c r="X310" i="20"/>
  <c r="W310" i="20"/>
  <c r="V310" i="20"/>
  <c r="U310" i="20"/>
  <c r="T310" i="20"/>
  <c r="S310" i="20"/>
  <c r="R310" i="20"/>
  <c r="Q310" i="20"/>
  <c r="P310" i="20"/>
  <c r="O310" i="20"/>
  <c r="N310" i="20"/>
  <c r="M310" i="20"/>
  <c r="L310" i="20"/>
  <c r="K310" i="20"/>
  <c r="J310" i="20"/>
  <c r="AR309" i="20"/>
  <c r="AQ309" i="20"/>
  <c r="AP309" i="20"/>
  <c r="AO309" i="20"/>
  <c r="AN309" i="20"/>
  <c r="AM309" i="20"/>
  <c r="AL309" i="20"/>
  <c r="AK309" i="20"/>
  <c r="AH309" i="20"/>
  <c r="AG309" i="20"/>
  <c r="AF309" i="20"/>
  <c r="AE309" i="20"/>
  <c r="AD309" i="20"/>
  <c r="AC309" i="20"/>
  <c r="AB309" i="20"/>
  <c r="AA309" i="20"/>
  <c r="Z309" i="20"/>
  <c r="Y309" i="20"/>
  <c r="X309" i="20"/>
  <c r="W309" i="20"/>
  <c r="V309" i="20"/>
  <c r="U309" i="20"/>
  <c r="T309" i="20"/>
  <c r="S309" i="20"/>
  <c r="R309" i="20"/>
  <c r="Q309" i="20"/>
  <c r="P309" i="20"/>
  <c r="O309" i="20"/>
  <c r="N309" i="20"/>
  <c r="M309" i="20"/>
  <c r="L309" i="20"/>
  <c r="K309" i="20"/>
  <c r="J309" i="20"/>
  <c r="AR308" i="20"/>
  <c r="AQ308" i="20"/>
  <c r="AP308" i="20"/>
  <c r="AO308" i="20"/>
  <c r="AN308" i="20"/>
  <c r="AM308" i="20"/>
  <c r="AL308" i="20"/>
  <c r="AK308" i="20"/>
  <c r="AH308" i="20"/>
  <c r="AG308" i="20"/>
  <c r="AF308" i="20"/>
  <c r="AE308" i="20"/>
  <c r="AD308" i="20"/>
  <c r="AC308" i="20"/>
  <c r="AB308" i="20"/>
  <c r="AA308" i="20"/>
  <c r="Z308" i="20"/>
  <c r="Y308" i="20"/>
  <c r="X308" i="20"/>
  <c r="W308" i="20"/>
  <c r="V308" i="20"/>
  <c r="U308" i="20"/>
  <c r="T308" i="20"/>
  <c r="S308" i="20"/>
  <c r="R308" i="20"/>
  <c r="Q308" i="20"/>
  <c r="P308" i="20"/>
  <c r="O308" i="20"/>
  <c r="N308" i="20"/>
  <c r="M308" i="20"/>
  <c r="L308" i="20"/>
  <c r="K308" i="20"/>
  <c r="J308" i="20"/>
  <c r="AR307" i="20"/>
  <c r="AQ307" i="20"/>
  <c r="AP307" i="20"/>
  <c r="AO307" i="20"/>
  <c r="AN307" i="20"/>
  <c r="AM307" i="20"/>
  <c r="AL307" i="20"/>
  <c r="AK307" i="20"/>
  <c r="AH307" i="20"/>
  <c r="AG307" i="20"/>
  <c r="AF307" i="20"/>
  <c r="AE307" i="20"/>
  <c r="AD307" i="20"/>
  <c r="AC307" i="20"/>
  <c r="AB307" i="20"/>
  <c r="AA307" i="20"/>
  <c r="Z307" i="20"/>
  <c r="Y307" i="20"/>
  <c r="X307" i="20"/>
  <c r="W307" i="20"/>
  <c r="V307" i="20"/>
  <c r="U307" i="20"/>
  <c r="T307" i="20"/>
  <c r="S307" i="20"/>
  <c r="R307" i="20"/>
  <c r="Q307" i="20"/>
  <c r="P307" i="20"/>
  <c r="O307" i="20"/>
  <c r="N307" i="20"/>
  <c r="M307" i="20"/>
  <c r="L307" i="20"/>
  <c r="K307" i="20"/>
  <c r="J307" i="20"/>
  <c r="AR306" i="20"/>
  <c r="AQ306" i="20"/>
  <c r="AP306" i="20"/>
  <c r="AO306" i="20"/>
  <c r="AN306" i="20"/>
  <c r="AM306" i="20"/>
  <c r="AL306" i="20"/>
  <c r="AK306" i="20"/>
  <c r="AH306" i="20"/>
  <c r="AG306" i="20"/>
  <c r="AF306" i="20"/>
  <c r="AE306" i="20"/>
  <c r="AD306" i="20"/>
  <c r="AC306" i="20"/>
  <c r="AB306" i="20"/>
  <c r="AA306" i="20"/>
  <c r="Z306" i="20"/>
  <c r="Y306" i="20"/>
  <c r="X306" i="20"/>
  <c r="W306" i="20"/>
  <c r="V306" i="20"/>
  <c r="U306" i="20"/>
  <c r="T306" i="20"/>
  <c r="S306" i="20"/>
  <c r="R306" i="20"/>
  <c r="Q306" i="20"/>
  <c r="P306" i="20"/>
  <c r="O306" i="20"/>
  <c r="N306" i="20"/>
  <c r="M306" i="20"/>
  <c r="L306" i="20"/>
  <c r="K306" i="20"/>
  <c r="J306" i="20"/>
  <c r="AR305" i="20"/>
  <c r="AQ305" i="20"/>
  <c r="AP305" i="20"/>
  <c r="AO305" i="20"/>
  <c r="AN305" i="20"/>
  <c r="AM305" i="20"/>
  <c r="AL305" i="20"/>
  <c r="AK305" i="20"/>
  <c r="AH305" i="20"/>
  <c r="AG305" i="20"/>
  <c r="AF305" i="20"/>
  <c r="AE305" i="20"/>
  <c r="AD305" i="20"/>
  <c r="AC305" i="20"/>
  <c r="AB305" i="20"/>
  <c r="AA305" i="20"/>
  <c r="Z305" i="20"/>
  <c r="Y305" i="20"/>
  <c r="X305" i="20"/>
  <c r="W305" i="20"/>
  <c r="V305" i="20"/>
  <c r="U305" i="20"/>
  <c r="T305" i="20"/>
  <c r="S305" i="20"/>
  <c r="R305" i="20"/>
  <c r="Q305" i="20"/>
  <c r="P305" i="20"/>
  <c r="O305" i="20"/>
  <c r="N305" i="20"/>
  <c r="M305" i="20"/>
  <c r="L305" i="20"/>
  <c r="K305" i="20"/>
  <c r="J305" i="20"/>
  <c r="AR304" i="20"/>
  <c r="AQ304" i="20"/>
  <c r="AP304" i="20"/>
  <c r="AO304" i="20"/>
  <c r="AN304" i="20"/>
  <c r="AM304" i="20"/>
  <c r="AL304" i="20"/>
  <c r="AK304" i="20"/>
  <c r="AH304" i="20"/>
  <c r="AG304" i="20"/>
  <c r="AF304" i="20"/>
  <c r="AE304" i="20"/>
  <c r="AD304" i="20"/>
  <c r="AC304" i="20"/>
  <c r="AB304" i="20"/>
  <c r="AA304" i="20"/>
  <c r="Z304" i="20"/>
  <c r="Y304" i="20"/>
  <c r="X304" i="20"/>
  <c r="W304" i="20"/>
  <c r="V304" i="20"/>
  <c r="U304" i="20"/>
  <c r="T304" i="20"/>
  <c r="S304" i="20"/>
  <c r="R304" i="20"/>
  <c r="Q304" i="20"/>
  <c r="P304" i="20"/>
  <c r="O304" i="20"/>
  <c r="N304" i="20"/>
  <c r="M304" i="20"/>
  <c r="L304" i="20"/>
  <c r="K304" i="20"/>
  <c r="J304" i="20"/>
  <c r="AR303" i="20"/>
  <c r="AQ303" i="20"/>
  <c r="AP303" i="20"/>
  <c r="AO303" i="20"/>
  <c r="AN303" i="20"/>
  <c r="AM303" i="20"/>
  <c r="AL303" i="20"/>
  <c r="AK303" i="20"/>
  <c r="AH303" i="20"/>
  <c r="AG303" i="20"/>
  <c r="AF303" i="20"/>
  <c r="AE303" i="20"/>
  <c r="AD303" i="20"/>
  <c r="AC303" i="20"/>
  <c r="AB303" i="20"/>
  <c r="AA303" i="20"/>
  <c r="Z303" i="20"/>
  <c r="Y303" i="20"/>
  <c r="X303" i="20"/>
  <c r="W303" i="20"/>
  <c r="V303" i="20"/>
  <c r="U303" i="20"/>
  <c r="T303" i="20"/>
  <c r="S303" i="20"/>
  <c r="R303" i="20"/>
  <c r="Q303" i="20"/>
  <c r="P303" i="20"/>
  <c r="O303" i="20"/>
  <c r="N303" i="20"/>
  <c r="M303" i="20"/>
  <c r="L303" i="20"/>
  <c r="K303" i="20"/>
  <c r="J303" i="20"/>
  <c r="AR302" i="20"/>
  <c r="AQ302" i="20"/>
  <c r="AP302" i="20"/>
  <c r="AO302" i="20"/>
  <c r="AN302" i="20"/>
  <c r="AM302" i="20"/>
  <c r="AL302" i="20"/>
  <c r="AK302" i="20"/>
  <c r="AH302" i="20"/>
  <c r="AG302" i="20"/>
  <c r="AF302" i="20"/>
  <c r="AE302" i="20"/>
  <c r="AD302" i="20"/>
  <c r="AC302" i="20"/>
  <c r="AB302" i="20"/>
  <c r="AA302" i="20"/>
  <c r="Z302" i="20"/>
  <c r="Y302" i="20"/>
  <c r="X302" i="20"/>
  <c r="W302" i="20"/>
  <c r="V302" i="20"/>
  <c r="U302" i="20"/>
  <c r="T302" i="20"/>
  <c r="S302" i="20"/>
  <c r="R302" i="20"/>
  <c r="Q302" i="20"/>
  <c r="P302" i="20"/>
  <c r="O302" i="20"/>
  <c r="N302" i="20"/>
  <c r="M302" i="20"/>
  <c r="L302" i="20"/>
  <c r="K302" i="20"/>
  <c r="J302" i="20"/>
  <c r="AR301" i="20"/>
  <c r="AQ301" i="20"/>
  <c r="AP301" i="20"/>
  <c r="AO301" i="20"/>
  <c r="AN301" i="20"/>
  <c r="AM301" i="20"/>
  <c r="AL301" i="20"/>
  <c r="AK301" i="20"/>
  <c r="AH301" i="20"/>
  <c r="AG301" i="20"/>
  <c r="AF301" i="20"/>
  <c r="AE301" i="20"/>
  <c r="AD301" i="20"/>
  <c r="AC301" i="20"/>
  <c r="AB301" i="20"/>
  <c r="AA301" i="20"/>
  <c r="Z301" i="20"/>
  <c r="Y301" i="20"/>
  <c r="X301" i="20"/>
  <c r="W301" i="20"/>
  <c r="V301" i="20"/>
  <c r="U301" i="20"/>
  <c r="T301" i="20"/>
  <c r="S301" i="20"/>
  <c r="R301" i="20"/>
  <c r="Q301" i="20"/>
  <c r="P301" i="20"/>
  <c r="O301" i="20"/>
  <c r="N301" i="20"/>
  <c r="M301" i="20"/>
  <c r="L301" i="20"/>
  <c r="K301" i="20"/>
  <c r="J301" i="20"/>
  <c r="AR300" i="20"/>
  <c r="AQ300" i="20"/>
  <c r="AP300" i="20"/>
  <c r="AO300" i="20"/>
  <c r="AN300" i="20"/>
  <c r="AM300" i="20"/>
  <c r="AL300" i="20"/>
  <c r="AK300" i="20"/>
  <c r="AH300" i="20"/>
  <c r="AG300" i="20"/>
  <c r="AF300" i="20"/>
  <c r="AE300" i="20"/>
  <c r="AD300" i="20"/>
  <c r="AC300" i="20"/>
  <c r="AB300" i="20"/>
  <c r="AA300" i="20"/>
  <c r="Z300" i="20"/>
  <c r="Y300" i="20"/>
  <c r="X300" i="20"/>
  <c r="W300" i="20"/>
  <c r="V300" i="20"/>
  <c r="U300" i="20"/>
  <c r="T300" i="20"/>
  <c r="S300" i="20"/>
  <c r="R300" i="20"/>
  <c r="Q300" i="20"/>
  <c r="P300" i="20"/>
  <c r="O300" i="20"/>
  <c r="N300" i="20"/>
  <c r="M300" i="20"/>
  <c r="L300" i="20"/>
  <c r="K300" i="20"/>
  <c r="J300" i="20"/>
  <c r="AR299" i="20"/>
  <c r="AQ299" i="20"/>
  <c r="AP299" i="20"/>
  <c r="AO299" i="20"/>
  <c r="AN299" i="20"/>
  <c r="AM299" i="20"/>
  <c r="AL299" i="20"/>
  <c r="AK299" i="20"/>
  <c r="AH299" i="20"/>
  <c r="AG299" i="20"/>
  <c r="AF299" i="20"/>
  <c r="AE299" i="20"/>
  <c r="AD299" i="20"/>
  <c r="AC299" i="20"/>
  <c r="AB299" i="20"/>
  <c r="AA299" i="20"/>
  <c r="Z299" i="20"/>
  <c r="Y299" i="20"/>
  <c r="X299" i="20"/>
  <c r="W299" i="20"/>
  <c r="V299" i="20"/>
  <c r="U299" i="20"/>
  <c r="T299" i="20"/>
  <c r="S299" i="20"/>
  <c r="R299" i="20"/>
  <c r="Q299" i="20"/>
  <c r="P299" i="20"/>
  <c r="O299" i="20"/>
  <c r="N299" i="20"/>
  <c r="M299" i="20"/>
  <c r="L299" i="20"/>
  <c r="K299" i="20"/>
  <c r="J299" i="20"/>
  <c r="AR298" i="20"/>
  <c r="AQ298" i="20"/>
  <c r="AP298" i="20"/>
  <c r="AO298" i="20"/>
  <c r="AN298" i="20"/>
  <c r="AM298" i="20"/>
  <c r="AL298" i="20"/>
  <c r="AK298" i="20"/>
  <c r="AH298" i="20"/>
  <c r="AG298" i="20"/>
  <c r="AF298" i="20"/>
  <c r="AE298" i="20"/>
  <c r="AD298" i="20"/>
  <c r="AC298" i="20"/>
  <c r="AB298" i="20"/>
  <c r="AA298" i="20"/>
  <c r="Z298" i="20"/>
  <c r="Y298" i="20"/>
  <c r="X298" i="20"/>
  <c r="W298" i="20"/>
  <c r="V298" i="20"/>
  <c r="U298" i="20"/>
  <c r="T298" i="20"/>
  <c r="S298" i="20"/>
  <c r="R298" i="20"/>
  <c r="Q298" i="20"/>
  <c r="P298" i="20"/>
  <c r="O298" i="20"/>
  <c r="N298" i="20"/>
  <c r="M298" i="20"/>
  <c r="L298" i="20"/>
  <c r="K298" i="20"/>
  <c r="J298" i="20"/>
  <c r="AR297" i="20"/>
  <c r="AQ297" i="20"/>
  <c r="AP297" i="20"/>
  <c r="AO297" i="20"/>
  <c r="AN297" i="20"/>
  <c r="AM297" i="20"/>
  <c r="AL297" i="20"/>
  <c r="AK297" i="20"/>
  <c r="AH297" i="20"/>
  <c r="AG297" i="20"/>
  <c r="AF297" i="20"/>
  <c r="AE297" i="20"/>
  <c r="AD297" i="20"/>
  <c r="AC297" i="20"/>
  <c r="AB297" i="20"/>
  <c r="AA297" i="20"/>
  <c r="Z297" i="20"/>
  <c r="Y297" i="20"/>
  <c r="X297" i="20"/>
  <c r="W297" i="20"/>
  <c r="V297" i="20"/>
  <c r="U297" i="20"/>
  <c r="T297" i="20"/>
  <c r="S297" i="20"/>
  <c r="R297" i="20"/>
  <c r="Q297" i="20"/>
  <c r="P297" i="20"/>
  <c r="O297" i="20"/>
  <c r="N297" i="20"/>
  <c r="M297" i="20"/>
  <c r="L297" i="20"/>
  <c r="K297" i="20"/>
  <c r="J297" i="20"/>
  <c r="AR296" i="20"/>
  <c r="AQ296" i="20"/>
  <c r="AP296" i="20"/>
  <c r="AO296" i="20"/>
  <c r="AN296" i="20"/>
  <c r="AM296" i="20"/>
  <c r="AL296" i="20"/>
  <c r="AK296" i="20"/>
  <c r="AH296" i="20"/>
  <c r="AG296" i="20"/>
  <c r="AF296" i="20"/>
  <c r="AE296" i="20"/>
  <c r="AD296" i="20"/>
  <c r="AC296" i="20"/>
  <c r="AB296" i="20"/>
  <c r="AA296" i="20"/>
  <c r="Z296" i="20"/>
  <c r="Y296" i="20"/>
  <c r="X296" i="20"/>
  <c r="W296" i="20"/>
  <c r="V296" i="20"/>
  <c r="U296" i="20"/>
  <c r="T296" i="20"/>
  <c r="S296" i="20"/>
  <c r="R296" i="20"/>
  <c r="Q296" i="20"/>
  <c r="P296" i="20"/>
  <c r="O296" i="20"/>
  <c r="N296" i="20"/>
  <c r="M296" i="20"/>
  <c r="L296" i="20"/>
  <c r="K296" i="20"/>
  <c r="J296" i="20"/>
  <c r="AR295" i="20"/>
  <c r="AQ295" i="20"/>
  <c r="AP295" i="20"/>
  <c r="AO295" i="20"/>
  <c r="AN295" i="20"/>
  <c r="AM295" i="20"/>
  <c r="AL295" i="20"/>
  <c r="AK295" i="20"/>
  <c r="AH295" i="20"/>
  <c r="AG295" i="20"/>
  <c r="AF295" i="20"/>
  <c r="AE295" i="20"/>
  <c r="AD295" i="20"/>
  <c r="AC295" i="20"/>
  <c r="AB295" i="20"/>
  <c r="AA295" i="20"/>
  <c r="Z295" i="20"/>
  <c r="Y295" i="20"/>
  <c r="X295" i="20"/>
  <c r="W295" i="20"/>
  <c r="V295" i="20"/>
  <c r="U295" i="20"/>
  <c r="T295" i="20"/>
  <c r="S295" i="20"/>
  <c r="R295" i="20"/>
  <c r="Q295" i="20"/>
  <c r="P295" i="20"/>
  <c r="O295" i="20"/>
  <c r="N295" i="20"/>
  <c r="M295" i="20"/>
  <c r="L295" i="20"/>
  <c r="K295" i="20"/>
  <c r="J295" i="20"/>
  <c r="AR294" i="20"/>
  <c r="AQ294" i="20"/>
  <c r="AP294" i="20"/>
  <c r="AO294" i="20"/>
  <c r="AN294" i="20"/>
  <c r="AM294" i="20"/>
  <c r="AL294" i="20"/>
  <c r="AK294" i="20"/>
  <c r="AH294" i="20"/>
  <c r="AG294" i="20"/>
  <c r="AF294" i="20"/>
  <c r="AE294" i="20"/>
  <c r="AD294" i="20"/>
  <c r="AC294" i="20"/>
  <c r="AB294" i="20"/>
  <c r="AA294" i="20"/>
  <c r="Z294" i="20"/>
  <c r="Y294" i="20"/>
  <c r="X294" i="20"/>
  <c r="W294" i="20"/>
  <c r="V294" i="20"/>
  <c r="U294" i="20"/>
  <c r="T294" i="20"/>
  <c r="S294" i="20"/>
  <c r="R294" i="20"/>
  <c r="Q294" i="20"/>
  <c r="P294" i="20"/>
  <c r="O294" i="20"/>
  <c r="N294" i="20"/>
  <c r="M294" i="20"/>
  <c r="L294" i="20"/>
  <c r="K294" i="20"/>
  <c r="J294" i="20"/>
  <c r="AR293" i="20"/>
  <c r="AQ293" i="20"/>
  <c r="AP293" i="20"/>
  <c r="AO293" i="20"/>
  <c r="AN293" i="20"/>
  <c r="AM293" i="20"/>
  <c r="AL293" i="20"/>
  <c r="AK293" i="20"/>
  <c r="AH293" i="20"/>
  <c r="AG293" i="20"/>
  <c r="AF293" i="20"/>
  <c r="AE293" i="20"/>
  <c r="AD293" i="20"/>
  <c r="AC293" i="20"/>
  <c r="AB293" i="20"/>
  <c r="AA293" i="20"/>
  <c r="Z293" i="20"/>
  <c r="Y293" i="20"/>
  <c r="X293" i="20"/>
  <c r="W293" i="20"/>
  <c r="V293" i="20"/>
  <c r="U293" i="20"/>
  <c r="T293" i="20"/>
  <c r="S293" i="20"/>
  <c r="R293" i="20"/>
  <c r="Q293" i="20"/>
  <c r="P293" i="20"/>
  <c r="O293" i="20"/>
  <c r="N293" i="20"/>
  <c r="M293" i="20"/>
  <c r="L293" i="20"/>
  <c r="K293" i="20"/>
  <c r="J293" i="20"/>
  <c r="AR292" i="20"/>
  <c r="AQ292" i="20"/>
  <c r="AP292" i="20"/>
  <c r="AO292" i="20"/>
  <c r="AN292" i="20"/>
  <c r="AM292" i="20"/>
  <c r="AL292" i="20"/>
  <c r="AK292" i="20"/>
  <c r="AH292" i="20"/>
  <c r="AG292" i="20"/>
  <c r="AF292" i="20"/>
  <c r="AE292" i="20"/>
  <c r="AD292" i="20"/>
  <c r="AC292" i="20"/>
  <c r="AB292" i="20"/>
  <c r="AA292" i="20"/>
  <c r="Z292" i="20"/>
  <c r="Y292" i="20"/>
  <c r="X292" i="20"/>
  <c r="W292" i="20"/>
  <c r="V292" i="20"/>
  <c r="U292" i="20"/>
  <c r="T292" i="20"/>
  <c r="S292" i="20"/>
  <c r="R292" i="20"/>
  <c r="Q292" i="20"/>
  <c r="P292" i="20"/>
  <c r="O292" i="20"/>
  <c r="N292" i="20"/>
  <c r="M292" i="20"/>
  <c r="L292" i="20"/>
  <c r="K292" i="20"/>
  <c r="J292" i="20"/>
  <c r="AR291" i="20"/>
  <c r="AQ291" i="20"/>
  <c r="AP291" i="20"/>
  <c r="AO291" i="20"/>
  <c r="AN291" i="20"/>
  <c r="AM291" i="20"/>
  <c r="AL291" i="20"/>
  <c r="AK291" i="20"/>
  <c r="AH291" i="20"/>
  <c r="AG291" i="20"/>
  <c r="AF291" i="20"/>
  <c r="AE291" i="20"/>
  <c r="AD291" i="20"/>
  <c r="AC291" i="20"/>
  <c r="AB291" i="20"/>
  <c r="AA291" i="20"/>
  <c r="Z291" i="20"/>
  <c r="Y291" i="20"/>
  <c r="X291" i="20"/>
  <c r="W291" i="20"/>
  <c r="V291" i="20"/>
  <c r="U291" i="20"/>
  <c r="T291" i="20"/>
  <c r="S291" i="20"/>
  <c r="R291" i="20"/>
  <c r="Q291" i="20"/>
  <c r="P291" i="20"/>
  <c r="O291" i="20"/>
  <c r="N291" i="20"/>
  <c r="M291" i="20"/>
  <c r="L291" i="20"/>
  <c r="K291" i="20"/>
  <c r="J291" i="20"/>
  <c r="AR290" i="20"/>
  <c r="AQ290" i="20"/>
  <c r="AP290" i="20"/>
  <c r="AO290" i="20"/>
  <c r="AN290" i="20"/>
  <c r="AM290" i="20"/>
  <c r="AL290" i="20"/>
  <c r="AK290" i="20"/>
  <c r="AH290" i="20"/>
  <c r="AG290" i="20"/>
  <c r="AF290" i="20"/>
  <c r="AE290" i="20"/>
  <c r="AD290" i="20"/>
  <c r="AC290" i="20"/>
  <c r="AB290" i="20"/>
  <c r="AA290" i="20"/>
  <c r="Z290" i="20"/>
  <c r="Y290" i="20"/>
  <c r="X290" i="20"/>
  <c r="W290" i="20"/>
  <c r="V290" i="20"/>
  <c r="U290" i="20"/>
  <c r="T290" i="20"/>
  <c r="S290" i="20"/>
  <c r="R290" i="20"/>
  <c r="Q290" i="20"/>
  <c r="P290" i="20"/>
  <c r="O290" i="20"/>
  <c r="N290" i="20"/>
  <c r="M290" i="20"/>
  <c r="L290" i="20"/>
  <c r="K290" i="20"/>
  <c r="J290" i="20"/>
  <c r="AR289" i="20"/>
  <c r="AQ289" i="20"/>
  <c r="AP289" i="20"/>
  <c r="AO289" i="20"/>
  <c r="AN289" i="20"/>
  <c r="AM289" i="20"/>
  <c r="AL289" i="20"/>
  <c r="AK289" i="20"/>
  <c r="AH289" i="20"/>
  <c r="AG289" i="20"/>
  <c r="AF289" i="20"/>
  <c r="AE289" i="20"/>
  <c r="AD289" i="20"/>
  <c r="AC289" i="20"/>
  <c r="AB289" i="20"/>
  <c r="AA289" i="20"/>
  <c r="Z289" i="20"/>
  <c r="Y289" i="20"/>
  <c r="X289" i="20"/>
  <c r="W289" i="20"/>
  <c r="V289" i="20"/>
  <c r="U289" i="20"/>
  <c r="T289" i="20"/>
  <c r="S289" i="20"/>
  <c r="R289" i="20"/>
  <c r="Q289" i="20"/>
  <c r="P289" i="20"/>
  <c r="O289" i="20"/>
  <c r="N289" i="20"/>
  <c r="M289" i="20"/>
  <c r="L289" i="20"/>
  <c r="K289" i="20"/>
  <c r="J289" i="20"/>
  <c r="AR288" i="20"/>
  <c r="AQ288" i="20"/>
  <c r="AP288" i="20"/>
  <c r="AO288" i="20"/>
  <c r="AN288" i="20"/>
  <c r="AM288" i="20"/>
  <c r="AL288" i="20"/>
  <c r="AK288" i="20"/>
  <c r="AH288" i="20"/>
  <c r="AG288" i="20"/>
  <c r="AF288" i="20"/>
  <c r="AE288" i="20"/>
  <c r="AD288" i="20"/>
  <c r="AC288" i="20"/>
  <c r="AB288" i="20"/>
  <c r="AA288" i="20"/>
  <c r="Z288" i="20"/>
  <c r="Y288" i="20"/>
  <c r="X288" i="20"/>
  <c r="W288" i="20"/>
  <c r="V288" i="20"/>
  <c r="U288" i="20"/>
  <c r="T288" i="20"/>
  <c r="S288" i="20"/>
  <c r="R288" i="20"/>
  <c r="Q288" i="20"/>
  <c r="P288" i="20"/>
  <c r="O288" i="20"/>
  <c r="N288" i="20"/>
  <c r="M288" i="20"/>
  <c r="L288" i="20"/>
  <c r="K288" i="20"/>
  <c r="J288" i="20"/>
  <c r="AR287" i="20"/>
  <c r="AQ287" i="20"/>
  <c r="AP287" i="20"/>
  <c r="AO287" i="20"/>
  <c r="AN287" i="20"/>
  <c r="AM287" i="20"/>
  <c r="AL287" i="20"/>
  <c r="AK287" i="20"/>
  <c r="AH287" i="20"/>
  <c r="AG287" i="20"/>
  <c r="AF287" i="20"/>
  <c r="AE287" i="20"/>
  <c r="AD287" i="20"/>
  <c r="AC287" i="20"/>
  <c r="AB287" i="20"/>
  <c r="AA287" i="20"/>
  <c r="Z287" i="20"/>
  <c r="Y287" i="20"/>
  <c r="X287" i="20"/>
  <c r="W287" i="20"/>
  <c r="V287" i="20"/>
  <c r="U287" i="20"/>
  <c r="T287" i="20"/>
  <c r="S287" i="20"/>
  <c r="R287" i="20"/>
  <c r="Q287" i="20"/>
  <c r="P287" i="20"/>
  <c r="O287" i="20"/>
  <c r="N287" i="20"/>
  <c r="M287" i="20"/>
  <c r="L287" i="20"/>
  <c r="K287" i="20"/>
  <c r="J287" i="20"/>
  <c r="AR286" i="20"/>
  <c r="AQ286" i="20"/>
  <c r="AP286" i="20"/>
  <c r="AO286" i="20"/>
  <c r="AN286" i="20"/>
  <c r="AM286" i="20"/>
  <c r="AL286" i="20"/>
  <c r="AK286" i="20"/>
  <c r="AH286" i="20"/>
  <c r="AG286" i="20"/>
  <c r="AF286" i="20"/>
  <c r="AE286" i="20"/>
  <c r="AD286" i="20"/>
  <c r="AC286" i="20"/>
  <c r="AB286" i="20"/>
  <c r="AA286" i="20"/>
  <c r="Z286" i="20"/>
  <c r="Y286" i="20"/>
  <c r="X286" i="20"/>
  <c r="W286" i="20"/>
  <c r="V286" i="20"/>
  <c r="U286" i="20"/>
  <c r="T286" i="20"/>
  <c r="S286" i="20"/>
  <c r="R286" i="20"/>
  <c r="Q286" i="20"/>
  <c r="P286" i="20"/>
  <c r="O286" i="20"/>
  <c r="N286" i="20"/>
  <c r="M286" i="20"/>
  <c r="L286" i="20"/>
  <c r="K286" i="20"/>
  <c r="J286" i="20"/>
  <c r="AR285" i="20"/>
  <c r="AQ285" i="20"/>
  <c r="AP285" i="20"/>
  <c r="AO285" i="20"/>
  <c r="AN285" i="20"/>
  <c r="AM285" i="20"/>
  <c r="AL285" i="20"/>
  <c r="AK285" i="20"/>
  <c r="AH285" i="20"/>
  <c r="AG285" i="20"/>
  <c r="AF285" i="20"/>
  <c r="AE285" i="20"/>
  <c r="AD285" i="20"/>
  <c r="AC285" i="20"/>
  <c r="AB285" i="20"/>
  <c r="AA285" i="20"/>
  <c r="Z285" i="20"/>
  <c r="Y285" i="20"/>
  <c r="X285" i="20"/>
  <c r="W285" i="20"/>
  <c r="V285" i="20"/>
  <c r="U285" i="20"/>
  <c r="T285" i="20"/>
  <c r="S285" i="20"/>
  <c r="R285" i="20"/>
  <c r="Q285" i="20"/>
  <c r="P285" i="20"/>
  <c r="O285" i="20"/>
  <c r="N285" i="20"/>
  <c r="M285" i="20"/>
  <c r="L285" i="20"/>
  <c r="K285" i="20"/>
  <c r="J285" i="20"/>
  <c r="AR284" i="20"/>
  <c r="AQ284" i="20"/>
  <c r="AP284" i="20"/>
  <c r="AO284" i="20"/>
  <c r="AN284" i="20"/>
  <c r="AM284" i="20"/>
  <c r="AL284" i="20"/>
  <c r="AK284" i="20"/>
  <c r="AH284" i="20"/>
  <c r="AG284" i="20"/>
  <c r="AF284" i="20"/>
  <c r="AE284" i="20"/>
  <c r="AD284" i="20"/>
  <c r="AC284" i="20"/>
  <c r="AB284" i="20"/>
  <c r="AA284" i="20"/>
  <c r="Z284" i="20"/>
  <c r="Y284" i="20"/>
  <c r="X284" i="20"/>
  <c r="W284" i="20"/>
  <c r="V284" i="20"/>
  <c r="U284" i="20"/>
  <c r="T284" i="20"/>
  <c r="S284" i="20"/>
  <c r="R284" i="20"/>
  <c r="Q284" i="20"/>
  <c r="P284" i="20"/>
  <c r="O284" i="20"/>
  <c r="N284" i="20"/>
  <c r="M284" i="20"/>
  <c r="L284" i="20"/>
  <c r="K284" i="20"/>
  <c r="J284" i="20"/>
  <c r="AR283" i="20"/>
  <c r="AQ283" i="20"/>
  <c r="AP283" i="20"/>
  <c r="AO283" i="20"/>
  <c r="AN283" i="20"/>
  <c r="AM283" i="20"/>
  <c r="AL283" i="20"/>
  <c r="AK283" i="20"/>
  <c r="AH283" i="20"/>
  <c r="AG283" i="20"/>
  <c r="AF283" i="20"/>
  <c r="AE283" i="20"/>
  <c r="AD283" i="20"/>
  <c r="AC283" i="20"/>
  <c r="AB283" i="20"/>
  <c r="AA283" i="20"/>
  <c r="Z283" i="20"/>
  <c r="Y283" i="20"/>
  <c r="X283" i="20"/>
  <c r="W283" i="20"/>
  <c r="V283" i="20"/>
  <c r="U283" i="20"/>
  <c r="T283" i="20"/>
  <c r="S283" i="20"/>
  <c r="R283" i="20"/>
  <c r="Q283" i="20"/>
  <c r="P283" i="20"/>
  <c r="O283" i="20"/>
  <c r="N283" i="20"/>
  <c r="M283" i="20"/>
  <c r="L283" i="20"/>
  <c r="K283" i="20"/>
  <c r="J283" i="20"/>
  <c r="AR282" i="20"/>
  <c r="AQ282" i="20"/>
  <c r="AP282" i="20"/>
  <c r="AO282" i="20"/>
  <c r="AN282" i="20"/>
  <c r="AM282" i="20"/>
  <c r="AL282" i="20"/>
  <c r="AK282" i="20"/>
  <c r="AH282" i="20"/>
  <c r="AG282" i="20"/>
  <c r="AF282" i="20"/>
  <c r="AE282" i="20"/>
  <c r="AD282" i="20"/>
  <c r="AC282" i="20"/>
  <c r="AB282" i="20"/>
  <c r="AA282" i="20"/>
  <c r="Z282" i="20"/>
  <c r="Y282" i="20"/>
  <c r="X282" i="20"/>
  <c r="W282" i="20"/>
  <c r="V282" i="20"/>
  <c r="U282" i="20"/>
  <c r="T282" i="20"/>
  <c r="S282" i="20"/>
  <c r="R282" i="20"/>
  <c r="Q282" i="20"/>
  <c r="P282" i="20"/>
  <c r="O282" i="20"/>
  <c r="N282" i="20"/>
  <c r="M282" i="20"/>
  <c r="L282" i="20"/>
  <c r="K282" i="20"/>
  <c r="J282" i="20"/>
  <c r="AR281" i="20"/>
  <c r="AQ281" i="20"/>
  <c r="AP281" i="20"/>
  <c r="AO281" i="20"/>
  <c r="AN281" i="20"/>
  <c r="AM281" i="20"/>
  <c r="AL281" i="20"/>
  <c r="AK281" i="20"/>
  <c r="AH281" i="20"/>
  <c r="AG281" i="20"/>
  <c r="AF281" i="20"/>
  <c r="AE281" i="20"/>
  <c r="AD281" i="20"/>
  <c r="AC281" i="20"/>
  <c r="AB281" i="20"/>
  <c r="AA281" i="20"/>
  <c r="Z281" i="20"/>
  <c r="Y281" i="20"/>
  <c r="X281" i="20"/>
  <c r="W281" i="20"/>
  <c r="V281" i="20"/>
  <c r="U281" i="20"/>
  <c r="T281" i="20"/>
  <c r="S281" i="20"/>
  <c r="R281" i="20"/>
  <c r="Q281" i="20"/>
  <c r="P281" i="20"/>
  <c r="O281" i="20"/>
  <c r="N281" i="20"/>
  <c r="M281" i="20"/>
  <c r="L281" i="20"/>
  <c r="K281" i="20"/>
  <c r="J281" i="20"/>
  <c r="AR280" i="20"/>
  <c r="AQ280" i="20"/>
  <c r="AP280" i="20"/>
  <c r="AO280" i="20"/>
  <c r="AN280" i="20"/>
  <c r="AM280" i="20"/>
  <c r="AL280" i="20"/>
  <c r="AK280" i="20"/>
  <c r="AH280" i="20"/>
  <c r="AG280" i="20"/>
  <c r="AF280" i="20"/>
  <c r="AE280" i="20"/>
  <c r="AD280" i="20"/>
  <c r="AC280" i="20"/>
  <c r="AB280" i="20"/>
  <c r="AA280" i="20"/>
  <c r="Z280" i="20"/>
  <c r="Y280" i="20"/>
  <c r="X280" i="20"/>
  <c r="W280" i="20"/>
  <c r="V280" i="20"/>
  <c r="U280" i="20"/>
  <c r="T280" i="20"/>
  <c r="S280" i="20"/>
  <c r="R280" i="20"/>
  <c r="Q280" i="20"/>
  <c r="P280" i="20"/>
  <c r="O280" i="20"/>
  <c r="N280" i="20"/>
  <c r="M280" i="20"/>
  <c r="L280" i="20"/>
  <c r="K280" i="20"/>
  <c r="J280" i="20"/>
  <c r="AR279" i="20"/>
  <c r="AQ279" i="20"/>
  <c r="AP279" i="20"/>
  <c r="AO279" i="20"/>
  <c r="AN279" i="20"/>
  <c r="AM279" i="20"/>
  <c r="AL279" i="20"/>
  <c r="AK279" i="20"/>
  <c r="AH279" i="20"/>
  <c r="AG279" i="20"/>
  <c r="AF279" i="20"/>
  <c r="AE279" i="20"/>
  <c r="AD279" i="20"/>
  <c r="AC279" i="20"/>
  <c r="AB279" i="20"/>
  <c r="AA279" i="20"/>
  <c r="Z279" i="20"/>
  <c r="Y279" i="20"/>
  <c r="X279" i="20"/>
  <c r="W279" i="20"/>
  <c r="V279" i="20"/>
  <c r="U279" i="20"/>
  <c r="T279" i="20"/>
  <c r="S279" i="20"/>
  <c r="R279" i="20"/>
  <c r="Q279" i="20"/>
  <c r="P279" i="20"/>
  <c r="O279" i="20"/>
  <c r="N279" i="20"/>
  <c r="M279" i="20"/>
  <c r="L279" i="20"/>
  <c r="K279" i="20"/>
  <c r="J279" i="20"/>
  <c r="AR278" i="20"/>
  <c r="AQ278" i="20"/>
  <c r="AP278" i="20"/>
  <c r="AO278" i="20"/>
  <c r="AN278" i="20"/>
  <c r="AM278" i="20"/>
  <c r="AL278" i="20"/>
  <c r="AK278" i="20"/>
  <c r="AH278" i="20"/>
  <c r="AG278" i="20"/>
  <c r="AF278" i="20"/>
  <c r="AE278" i="20"/>
  <c r="AD278" i="20"/>
  <c r="AC278" i="20"/>
  <c r="AB278" i="20"/>
  <c r="AA278" i="20"/>
  <c r="Z278" i="20"/>
  <c r="Y278" i="20"/>
  <c r="X278" i="20"/>
  <c r="W278" i="20"/>
  <c r="V278" i="20"/>
  <c r="U278" i="20"/>
  <c r="T278" i="20"/>
  <c r="S278" i="20"/>
  <c r="R278" i="20"/>
  <c r="Q278" i="20"/>
  <c r="P278" i="20"/>
  <c r="O278" i="20"/>
  <c r="N278" i="20"/>
  <c r="M278" i="20"/>
  <c r="L278" i="20"/>
  <c r="K278" i="20"/>
  <c r="J278" i="20"/>
  <c r="AR277" i="20"/>
  <c r="AQ277" i="20"/>
  <c r="AP277" i="20"/>
  <c r="AO277" i="20"/>
  <c r="AN277" i="20"/>
  <c r="AM277" i="20"/>
  <c r="AL277" i="20"/>
  <c r="AK277" i="20"/>
  <c r="AH277" i="20"/>
  <c r="AG277" i="20"/>
  <c r="AF277" i="20"/>
  <c r="AE277" i="20"/>
  <c r="AD277" i="20"/>
  <c r="AC277" i="20"/>
  <c r="AB277" i="20"/>
  <c r="AA277" i="20"/>
  <c r="Z277" i="20"/>
  <c r="Y277" i="20"/>
  <c r="X277" i="20"/>
  <c r="W277" i="20"/>
  <c r="V277" i="20"/>
  <c r="U277" i="20"/>
  <c r="T277" i="20"/>
  <c r="S277" i="20"/>
  <c r="R277" i="20"/>
  <c r="Q277" i="20"/>
  <c r="P277" i="20"/>
  <c r="O277" i="20"/>
  <c r="N277" i="20"/>
  <c r="M277" i="20"/>
  <c r="L277" i="20"/>
  <c r="K277" i="20"/>
  <c r="J277" i="20"/>
  <c r="AR276" i="20"/>
  <c r="AQ276" i="20"/>
  <c r="AP276" i="20"/>
  <c r="AO276" i="20"/>
  <c r="AN276" i="20"/>
  <c r="AM276" i="20"/>
  <c r="AL276" i="20"/>
  <c r="AK276" i="20"/>
  <c r="AH276" i="20"/>
  <c r="AG276" i="20"/>
  <c r="AF276" i="20"/>
  <c r="AE276" i="20"/>
  <c r="AD276" i="20"/>
  <c r="AC276" i="20"/>
  <c r="AB276" i="20"/>
  <c r="AA276" i="20"/>
  <c r="Z276" i="20"/>
  <c r="Y276" i="20"/>
  <c r="X276" i="20"/>
  <c r="W276" i="20"/>
  <c r="V276" i="20"/>
  <c r="U276" i="20"/>
  <c r="T276" i="20"/>
  <c r="S276" i="20"/>
  <c r="R276" i="20"/>
  <c r="Q276" i="20"/>
  <c r="P276" i="20"/>
  <c r="O276" i="20"/>
  <c r="N276" i="20"/>
  <c r="M276" i="20"/>
  <c r="L276" i="20"/>
  <c r="K276" i="20"/>
  <c r="J276" i="20"/>
  <c r="AR275" i="20"/>
  <c r="AQ275" i="20"/>
  <c r="AP275" i="20"/>
  <c r="AO275" i="20"/>
  <c r="AN275" i="20"/>
  <c r="AM275" i="20"/>
  <c r="AL275" i="20"/>
  <c r="AK275" i="20"/>
  <c r="AH275" i="20"/>
  <c r="AG275" i="20"/>
  <c r="AF275" i="20"/>
  <c r="AE275" i="20"/>
  <c r="AD275" i="20"/>
  <c r="AC275" i="20"/>
  <c r="AB275" i="20"/>
  <c r="AA275" i="20"/>
  <c r="Z275" i="20"/>
  <c r="Y275" i="20"/>
  <c r="X275" i="20"/>
  <c r="W275" i="20"/>
  <c r="V275" i="20"/>
  <c r="U275" i="20"/>
  <c r="T275" i="20"/>
  <c r="S275" i="20"/>
  <c r="R275" i="20"/>
  <c r="Q275" i="20"/>
  <c r="P275" i="20"/>
  <c r="O275" i="20"/>
  <c r="N275" i="20"/>
  <c r="M275" i="20"/>
  <c r="L275" i="20"/>
  <c r="K275" i="20"/>
  <c r="J275" i="20"/>
  <c r="AR274" i="20"/>
  <c r="AQ274" i="20"/>
  <c r="AP274" i="20"/>
  <c r="AO274" i="20"/>
  <c r="AN274" i="20"/>
  <c r="AM274" i="20"/>
  <c r="AL274" i="20"/>
  <c r="AK274" i="20"/>
  <c r="AH274" i="20"/>
  <c r="AG274" i="20"/>
  <c r="AF274" i="20"/>
  <c r="AE274" i="20"/>
  <c r="AD274" i="20"/>
  <c r="AC274" i="20"/>
  <c r="AB274" i="20"/>
  <c r="AA274" i="20"/>
  <c r="Z274" i="20"/>
  <c r="Y274" i="20"/>
  <c r="X274" i="20"/>
  <c r="W274" i="20"/>
  <c r="V274" i="20"/>
  <c r="U274" i="20"/>
  <c r="T274" i="20"/>
  <c r="S274" i="20"/>
  <c r="R274" i="20"/>
  <c r="Q274" i="20"/>
  <c r="P274" i="20"/>
  <c r="O274" i="20"/>
  <c r="N274" i="20"/>
  <c r="M274" i="20"/>
  <c r="L274" i="20"/>
  <c r="K274" i="20"/>
  <c r="J274" i="20"/>
  <c r="AR273" i="20"/>
  <c r="AQ273" i="20"/>
  <c r="AP273" i="20"/>
  <c r="AO273" i="20"/>
  <c r="AN273" i="20"/>
  <c r="AM273" i="20"/>
  <c r="AL273" i="20"/>
  <c r="AK273" i="20"/>
  <c r="AH273" i="20"/>
  <c r="AG273" i="20"/>
  <c r="AF273" i="20"/>
  <c r="AE273" i="20"/>
  <c r="AD273" i="20"/>
  <c r="AC273" i="20"/>
  <c r="AB273" i="20"/>
  <c r="AA273" i="20"/>
  <c r="Z273" i="20"/>
  <c r="Y273" i="20"/>
  <c r="X273" i="20"/>
  <c r="W273" i="20"/>
  <c r="V273" i="20"/>
  <c r="U273" i="20"/>
  <c r="T273" i="20"/>
  <c r="S273" i="20"/>
  <c r="R273" i="20"/>
  <c r="Q273" i="20"/>
  <c r="P273" i="20"/>
  <c r="O273" i="20"/>
  <c r="N273" i="20"/>
  <c r="M273" i="20"/>
  <c r="L273" i="20"/>
  <c r="K273" i="20"/>
  <c r="J273" i="20"/>
  <c r="AR272" i="20"/>
  <c r="AQ272" i="20"/>
  <c r="AP272" i="20"/>
  <c r="AO272" i="20"/>
  <c r="AN272" i="20"/>
  <c r="AM272" i="20"/>
  <c r="AL272" i="20"/>
  <c r="AK272" i="20"/>
  <c r="AH272" i="20"/>
  <c r="AG272" i="20"/>
  <c r="AF272" i="20"/>
  <c r="AE272" i="20"/>
  <c r="AD272" i="20"/>
  <c r="AC272" i="20"/>
  <c r="AB272" i="20"/>
  <c r="AA272" i="20"/>
  <c r="Z272" i="20"/>
  <c r="Y272" i="20"/>
  <c r="X272" i="20"/>
  <c r="W272" i="20"/>
  <c r="V272" i="20"/>
  <c r="U272" i="20"/>
  <c r="T272" i="20"/>
  <c r="S272" i="20"/>
  <c r="R272" i="20"/>
  <c r="Q272" i="20"/>
  <c r="P272" i="20"/>
  <c r="O272" i="20"/>
  <c r="N272" i="20"/>
  <c r="M272" i="20"/>
  <c r="L272" i="20"/>
  <c r="K272" i="20"/>
  <c r="J272" i="20"/>
  <c r="AR271" i="20"/>
  <c r="AQ271" i="20"/>
  <c r="AP271" i="20"/>
  <c r="AO271" i="20"/>
  <c r="AN271" i="20"/>
  <c r="AM271" i="20"/>
  <c r="AL271" i="20"/>
  <c r="AK271" i="20"/>
  <c r="AH271" i="20"/>
  <c r="AG271" i="20"/>
  <c r="AF271" i="20"/>
  <c r="AE271" i="20"/>
  <c r="AD271" i="20"/>
  <c r="AC271" i="20"/>
  <c r="AB271" i="20"/>
  <c r="AA271" i="20"/>
  <c r="Z271" i="20"/>
  <c r="Y271" i="20"/>
  <c r="X271" i="20"/>
  <c r="W271" i="20"/>
  <c r="V271" i="20"/>
  <c r="U271" i="20"/>
  <c r="T271" i="20"/>
  <c r="S271" i="20"/>
  <c r="R271" i="20"/>
  <c r="Q271" i="20"/>
  <c r="P271" i="20"/>
  <c r="O271" i="20"/>
  <c r="N271" i="20"/>
  <c r="M271" i="20"/>
  <c r="L271" i="20"/>
  <c r="K271" i="20"/>
  <c r="J271" i="20"/>
  <c r="AR270" i="20"/>
  <c r="AQ270" i="20"/>
  <c r="AP270" i="20"/>
  <c r="AO270" i="20"/>
  <c r="AN270" i="20"/>
  <c r="AM270" i="20"/>
  <c r="AL270" i="20"/>
  <c r="AK270" i="20"/>
  <c r="AH270" i="20"/>
  <c r="AG270" i="20"/>
  <c r="AF270" i="20"/>
  <c r="AE270" i="20"/>
  <c r="AD270" i="20"/>
  <c r="AC270" i="20"/>
  <c r="AB270" i="20"/>
  <c r="AA270" i="20"/>
  <c r="Z270" i="20"/>
  <c r="Y270" i="20"/>
  <c r="X270" i="20"/>
  <c r="W270" i="20"/>
  <c r="V270" i="20"/>
  <c r="U270" i="20"/>
  <c r="T270" i="20"/>
  <c r="S270" i="20"/>
  <c r="R270" i="20"/>
  <c r="Q270" i="20"/>
  <c r="P270" i="20"/>
  <c r="O270" i="20"/>
  <c r="N270" i="20"/>
  <c r="M270" i="20"/>
  <c r="L270" i="20"/>
  <c r="K270" i="20"/>
  <c r="J270" i="20"/>
  <c r="AR269" i="20"/>
  <c r="AQ269" i="20"/>
  <c r="AP269" i="20"/>
  <c r="AO269" i="20"/>
  <c r="AN269" i="20"/>
  <c r="AM269" i="20"/>
  <c r="AL269" i="20"/>
  <c r="AK269" i="20"/>
  <c r="AH269" i="20"/>
  <c r="AG269" i="20"/>
  <c r="AF269" i="20"/>
  <c r="AE269" i="20"/>
  <c r="AD269" i="20"/>
  <c r="AC269" i="20"/>
  <c r="AB269" i="20"/>
  <c r="AA269" i="20"/>
  <c r="Z269" i="20"/>
  <c r="Y269" i="20"/>
  <c r="X269" i="20"/>
  <c r="W269" i="20"/>
  <c r="V269" i="20"/>
  <c r="U269" i="20"/>
  <c r="T269" i="20"/>
  <c r="S269" i="20"/>
  <c r="R269" i="20"/>
  <c r="Q269" i="20"/>
  <c r="P269" i="20"/>
  <c r="O269" i="20"/>
  <c r="N269" i="20"/>
  <c r="M269" i="20"/>
  <c r="L269" i="20"/>
  <c r="K269" i="20"/>
  <c r="J269" i="20"/>
  <c r="AR268" i="20"/>
  <c r="AQ268" i="20"/>
  <c r="AP268" i="20"/>
  <c r="AO268" i="20"/>
  <c r="AN268" i="20"/>
  <c r="AM268" i="20"/>
  <c r="AL268" i="20"/>
  <c r="AK268" i="20"/>
  <c r="AH268" i="20"/>
  <c r="AG268" i="20"/>
  <c r="AF268" i="20"/>
  <c r="AE268" i="20"/>
  <c r="AD268" i="20"/>
  <c r="AC268" i="20"/>
  <c r="AB268" i="20"/>
  <c r="AA268" i="20"/>
  <c r="Z268" i="20"/>
  <c r="Y268" i="20"/>
  <c r="X268" i="20"/>
  <c r="W268" i="20"/>
  <c r="V268" i="20"/>
  <c r="U268" i="20"/>
  <c r="T268" i="20"/>
  <c r="S268" i="20"/>
  <c r="R268" i="20"/>
  <c r="Q268" i="20"/>
  <c r="P268" i="20"/>
  <c r="O268" i="20"/>
  <c r="N268" i="20"/>
  <c r="M268" i="20"/>
  <c r="L268" i="20"/>
  <c r="K268" i="20"/>
  <c r="J268" i="20"/>
  <c r="AR267" i="20"/>
  <c r="AQ267" i="20"/>
  <c r="AP267" i="20"/>
  <c r="AO267" i="20"/>
  <c r="AN267" i="20"/>
  <c r="AM267" i="20"/>
  <c r="AL267" i="20"/>
  <c r="AK267" i="20"/>
  <c r="AH267" i="20"/>
  <c r="AG267" i="20"/>
  <c r="AF267" i="20"/>
  <c r="AE267" i="20"/>
  <c r="AD267" i="20"/>
  <c r="AC267" i="20"/>
  <c r="AB267" i="20"/>
  <c r="AA267" i="20"/>
  <c r="Z267" i="20"/>
  <c r="Y267" i="20"/>
  <c r="X267" i="20"/>
  <c r="W267" i="20"/>
  <c r="V267" i="20"/>
  <c r="U267" i="20"/>
  <c r="T267" i="20"/>
  <c r="S267" i="20"/>
  <c r="R267" i="20"/>
  <c r="Q267" i="20"/>
  <c r="P267" i="20"/>
  <c r="O267" i="20"/>
  <c r="N267" i="20"/>
  <c r="M267" i="20"/>
  <c r="L267" i="20"/>
  <c r="K267" i="20"/>
  <c r="J267" i="20"/>
  <c r="AR266" i="20"/>
  <c r="AQ266" i="20"/>
  <c r="AP266" i="20"/>
  <c r="AO266" i="20"/>
  <c r="AN266" i="20"/>
  <c r="AM266" i="20"/>
  <c r="AL266" i="20"/>
  <c r="AK266" i="20"/>
  <c r="AH266" i="20"/>
  <c r="AG266" i="20"/>
  <c r="AF266" i="20"/>
  <c r="AE266" i="20"/>
  <c r="AD266" i="20"/>
  <c r="AC266" i="20"/>
  <c r="AB266" i="20"/>
  <c r="AA266" i="20"/>
  <c r="Z266" i="20"/>
  <c r="Y266" i="20"/>
  <c r="X266" i="20"/>
  <c r="W266" i="20"/>
  <c r="V266" i="20"/>
  <c r="U266" i="20"/>
  <c r="T266" i="20"/>
  <c r="S266" i="20"/>
  <c r="R266" i="20"/>
  <c r="Q266" i="20"/>
  <c r="P266" i="20"/>
  <c r="O266" i="20"/>
  <c r="N266" i="20"/>
  <c r="M266" i="20"/>
  <c r="L266" i="20"/>
  <c r="K266" i="20"/>
  <c r="J266" i="20"/>
  <c r="AR265" i="20"/>
  <c r="AQ265" i="20"/>
  <c r="AP265" i="20"/>
  <c r="AO265" i="20"/>
  <c r="AN265" i="20"/>
  <c r="AM265" i="20"/>
  <c r="AL265" i="20"/>
  <c r="AK265" i="20"/>
  <c r="AH265" i="20"/>
  <c r="AG265" i="20"/>
  <c r="AF265" i="20"/>
  <c r="AE265" i="20"/>
  <c r="AD265" i="20"/>
  <c r="AC265" i="20"/>
  <c r="AB265" i="20"/>
  <c r="AA265" i="20"/>
  <c r="Z265" i="20"/>
  <c r="Y265" i="20"/>
  <c r="X265" i="20"/>
  <c r="W265" i="20"/>
  <c r="V265" i="20"/>
  <c r="U265" i="20"/>
  <c r="T265" i="20"/>
  <c r="S265" i="20"/>
  <c r="R265" i="20"/>
  <c r="Q265" i="20"/>
  <c r="P265" i="20"/>
  <c r="O265" i="20"/>
  <c r="N265" i="20"/>
  <c r="M265" i="20"/>
  <c r="L265" i="20"/>
  <c r="K265" i="20"/>
  <c r="J265" i="20"/>
  <c r="AR264" i="20"/>
  <c r="AQ264" i="20"/>
  <c r="AP264" i="20"/>
  <c r="AO264" i="20"/>
  <c r="AN264" i="20"/>
  <c r="AM264" i="20"/>
  <c r="AL264" i="20"/>
  <c r="AK264" i="20"/>
  <c r="AH264" i="20"/>
  <c r="AG264" i="20"/>
  <c r="AF264" i="20"/>
  <c r="AE264" i="20"/>
  <c r="AD264" i="20"/>
  <c r="AC264" i="20"/>
  <c r="AB264" i="20"/>
  <c r="AA264" i="20"/>
  <c r="Z264" i="20"/>
  <c r="Y264" i="20"/>
  <c r="X264" i="20"/>
  <c r="W264" i="20"/>
  <c r="V264" i="20"/>
  <c r="U264" i="20"/>
  <c r="T264" i="20"/>
  <c r="S264" i="20"/>
  <c r="R264" i="20"/>
  <c r="Q264" i="20"/>
  <c r="P264" i="20"/>
  <c r="O264" i="20"/>
  <c r="N264" i="20"/>
  <c r="M264" i="20"/>
  <c r="L264" i="20"/>
  <c r="K264" i="20"/>
  <c r="J264" i="20"/>
  <c r="AR263" i="20"/>
  <c r="AQ263" i="20"/>
  <c r="AP263" i="20"/>
  <c r="AO263" i="20"/>
  <c r="AN263" i="20"/>
  <c r="AM263" i="20"/>
  <c r="AL263" i="20"/>
  <c r="AK263" i="20"/>
  <c r="AH263" i="20"/>
  <c r="AG263" i="20"/>
  <c r="AF263" i="20"/>
  <c r="AE263" i="20"/>
  <c r="AD263" i="20"/>
  <c r="AC263" i="20"/>
  <c r="AB263" i="20"/>
  <c r="AA263" i="20"/>
  <c r="Z263" i="20"/>
  <c r="Y263" i="20"/>
  <c r="X263" i="20"/>
  <c r="W263" i="20"/>
  <c r="V263" i="20"/>
  <c r="U263" i="20"/>
  <c r="T263" i="20"/>
  <c r="S263" i="20"/>
  <c r="R263" i="20"/>
  <c r="Q263" i="20"/>
  <c r="P263" i="20"/>
  <c r="O263" i="20"/>
  <c r="N263" i="20"/>
  <c r="M263" i="20"/>
  <c r="L263" i="20"/>
  <c r="K263" i="20"/>
  <c r="J263" i="20"/>
  <c r="AR262" i="20"/>
  <c r="AQ262" i="20"/>
  <c r="AP262" i="20"/>
  <c r="AO262" i="20"/>
  <c r="AN262" i="20"/>
  <c r="AM262" i="20"/>
  <c r="AL262" i="20"/>
  <c r="AK262" i="20"/>
  <c r="AH262" i="20"/>
  <c r="AG262" i="20"/>
  <c r="AF262" i="20"/>
  <c r="AE262" i="20"/>
  <c r="AD262" i="20"/>
  <c r="AC262" i="20"/>
  <c r="AB262" i="20"/>
  <c r="AA262" i="20"/>
  <c r="Z262" i="20"/>
  <c r="Y262" i="20"/>
  <c r="X262" i="20"/>
  <c r="W262" i="20"/>
  <c r="V262" i="20"/>
  <c r="U262" i="20"/>
  <c r="T262" i="20"/>
  <c r="S262" i="20"/>
  <c r="R262" i="20"/>
  <c r="Q262" i="20"/>
  <c r="P262" i="20"/>
  <c r="O262" i="20"/>
  <c r="N262" i="20"/>
  <c r="M262" i="20"/>
  <c r="L262" i="20"/>
  <c r="K262" i="20"/>
  <c r="J262" i="20"/>
  <c r="AR261" i="20"/>
  <c r="AQ261" i="20"/>
  <c r="AP261" i="20"/>
  <c r="AO261" i="20"/>
  <c r="AN261" i="20"/>
  <c r="AM261" i="20"/>
  <c r="AL261" i="20"/>
  <c r="AK261" i="20"/>
  <c r="AH261" i="20"/>
  <c r="AG261" i="20"/>
  <c r="AF261" i="20"/>
  <c r="AE261" i="20"/>
  <c r="AD261" i="20"/>
  <c r="AC261" i="20"/>
  <c r="AB261" i="20"/>
  <c r="AA261" i="20"/>
  <c r="Z261" i="20"/>
  <c r="Y261" i="20"/>
  <c r="X261" i="20"/>
  <c r="W261" i="20"/>
  <c r="V261" i="20"/>
  <c r="U261" i="20"/>
  <c r="T261" i="20"/>
  <c r="S261" i="20"/>
  <c r="R261" i="20"/>
  <c r="Q261" i="20"/>
  <c r="P261" i="20"/>
  <c r="O261" i="20"/>
  <c r="N261" i="20"/>
  <c r="M261" i="20"/>
  <c r="L261" i="20"/>
  <c r="K261" i="20"/>
  <c r="J261" i="20"/>
  <c r="AR260" i="20"/>
  <c r="AQ260" i="20"/>
  <c r="AP260" i="20"/>
  <c r="AO260" i="20"/>
  <c r="AN260" i="20"/>
  <c r="AM260" i="20"/>
  <c r="AL260" i="20"/>
  <c r="AK260" i="20"/>
  <c r="AH260" i="20"/>
  <c r="AG260" i="20"/>
  <c r="AF260" i="20"/>
  <c r="AE260" i="20"/>
  <c r="AD260" i="20"/>
  <c r="AC260" i="20"/>
  <c r="AB260" i="20"/>
  <c r="AA260" i="20"/>
  <c r="Z260" i="20"/>
  <c r="Y260" i="20"/>
  <c r="X260" i="20"/>
  <c r="W260" i="20"/>
  <c r="V260" i="20"/>
  <c r="U260" i="20"/>
  <c r="T260" i="20"/>
  <c r="S260" i="20"/>
  <c r="R260" i="20"/>
  <c r="Q260" i="20"/>
  <c r="P260" i="20"/>
  <c r="O260" i="20"/>
  <c r="N260" i="20"/>
  <c r="M260" i="20"/>
  <c r="L260" i="20"/>
  <c r="K260" i="20"/>
  <c r="J260" i="20"/>
  <c r="AR259" i="20"/>
  <c r="AQ259" i="20"/>
  <c r="AP259" i="20"/>
  <c r="AO259" i="20"/>
  <c r="AN259" i="20"/>
  <c r="AM259" i="20"/>
  <c r="AL259" i="20"/>
  <c r="AK259" i="20"/>
  <c r="AH259" i="20"/>
  <c r="AG259" i="20"/>
  <c r="AF259" i="20"/>
  <c r="AE259" i="20"/>
  <c r="AD259" i="20"/>
  <c r="AC259" i="20"/>
  <c r="AB259" i="20"/>
  <c r="AA259" i="20"/>
  <c r="Z259" i="20"/>
  <c r="Y259" i="20"/>
  <c r="X259" i="20"/>
  <c r="W259" i="20"/>
  <c r="V259" i="20"/>
  <c r="U259" i="20"/>
  <c r="T259" i="20"/>
  <c r="S259" i="20"/>
  <c r="R259" i="20"/>
  <c r="Q259" i="20"/>
  <c r="P259" i="20"/>
  <c r="O259" i="20"/>
  <c r="N259" i="20"/>
  <c r="M259" i="20"/>
  <c r="L259" i="20"/>
  <c r="K259" i="20"/>
  <c r="J259" i="20"/>
  <c r="AR258" i="20"/>
  <c r="AQ258" i="20"/>
  <c r="AP258" i="20"/>
  <c r="AO258" i="20"/>
  <c r="AN258" i="20"/>
  <c r="AM258" i="20"/>
  <c r="AL258" i="20"/>
  <c r="AK258" i="20"/>
  <c r="AH258" i="20"/>
  <c r="AG258" i="20"/>
  <c r="AF258" i="20"/>
  <c r="AE258" i="20"/>
  <c r="AD258" i="20"/>
  <c r="AC258" i="20"/>
  <c r="AB258" i="20"/>
  <c r="AA258" i="20"/>
  <c r="Z258" i="20"/>
  <c r="Y258" i="20"/>
  <c r="X258" i="20"/>
  <c r="W258" i="20"/>
  <c r="V258" i="20"/>
  <c r="U258" i="20"/>
  <c r="T258" i="20"/>
  <c r="S258" i="20"/>
  <c r="R258" i="20"/>
  <c r="Q258" i="20"/>
  <c r="P258" i="20"/>
  <c r="O258" i="20"/>
  <c r="N258" i="20"/>
  <c r="M258" i="20"/>
  <c r="L258" i="20"/>
  <c r="K258" i="20"/>
  <c r="J258" i="20"/>
  <c r="AR257" i="20"/>
  <c r="AQ257" i="20"/>
  <c r="AP257" i="20"/>
  <c r="AO257" i="20"/>
  <c r="AN257" i="20"/>
  <c r="AM257" i="20"/>
  <c r="AL257" i="20"/>
  <c r="AK257" i="20"/>
  <c r="AH257" i="20"/>
  <c r="AG257" i="20"/>
  <c r="AF257" i="20"/>
  <c r="AE257" i="20"/>
  <c r="AD257" i="20"/>
  <c r="AC257" i="20"/>
  <c r="AB257" i="20"/>
  <c r="AA257" i="20"/>
  <c r="Z257" i="20"/>
  <c r="Y257" i="20"/>
  <c r="X257" i="20"/>
  <c r="W257" i="20"/>
  <c r="V257" i="20"/>
  <c r="U257" i="20"/>
  <c r="T257" i="20"/>
  <c r="S257" i="20"/>
  <c r="R257" i="20"/>
  <c r="Q257" i="20"/>
  <c r="P257" i="20"/>
  <c r="O257" i="20"/>
  <c r="N257" i="20"/>
  <c r="M257" i="20"/>
  <c r="L257" i="20"/>
  <c r="K257" i="20"/>
  <c r="J257" i="20"/>
  <c r="AR256" i="20"/>
  <c r="AQ256" i="20"/>
  <c r="AP256" i="20"/>
  <c r="AO256" i="20"/>
  <c r="AN256" i="20"/>
  <c r="AM256" i="20"/>
  <c r="AL256" i="20"/>
  <c r="AK256" i="20"/>
  <c r="AH256" i="20"/>
  <c r="AG256" i="20"/>
  <c r="AF256" i="20"/>
  <c r="AE256" i="20"/>
  <c r="AD256" i="20"/>
  <c r="AC256" i="20"/>
  <c r="AB256" i="20"/>
  <c r="AA256" i="20"/>
  <c r="Z256" i="20"/>
  <c r="Y256" i="20"/>
  <c r="X256" i="20"/>
  <c r="W256" i="20"/>
  <c r="V256" i="20"/>
  <c r="U256" i="20"/>
  <c r="T256" i="20"/>
  <c r="S256" i="20"/>
  <c r="R256" i="20"/>
  <c r="Q256" i="20"/>
  <c r="P256" i="20"/>
  <c r="O256" i="20"/>
  <c r="N256" i="20"/>
  <c r="M256" i="20"/>
  <c r="L256" i="20"/>
  <c r="K256" i="20"/>
  <c r="J256" i="20"/>
  <c r="AR255" i="20"/>
  <c r="AQ255" i="20"/>
  <c r="AP255" i="20"/>
  <c r="AO255" i="20"/>
  <c r="AN255" i="20"/>
  <c r="AM255" i="20"/>
  <c r="AL255" i="20"/>
  <c r="AK255" i="20"/>
  <c r="AH255" i="20"/>
  <c r="AG255" i="20"/>
  <c r="AF255" i="20"/>
  <c r="AE255" i="20"/>
  <c r="AD255" i="20"/>
  <c r="AC255" i="20"/>
  <c r="AB255" i="20"/>
  <c r="AA255" i="20"/>
  <c r="Z255" i="20"/>
  <c r="Y255" i="20"/>
  <c r="X255" i="20"/>
  <c r="W255" i="20"/>
  <c r="V255" i="20"/>
  <c r="U255" i="20"/>
  <c r="T255" i="20"/>
  <c r="S255" i="20"/>
  <c r="R255" i="20"/>
  <c r="Q255" i="20"/>
  <c r="P255" i="20"/>
  <c r="O255" i="20"/>
  <c r="N255" i="20"/>
  <c r="M255" i="20"/>
  <c r="L255" i="20"/>
  <c r="K255" i="20"/>
  <c r="J255" i="20"/>
  <c r="AR254" i="20"/>
  <c r="AQ254" i="20"/>
  <c r="AP254" i="20"/>
  <c r="AO254" i="20"/>
  <c r="AN254" i="20"/>
  <c r="AM254" i="20"/>
  <c r="AL254" i="20"/>
  <c r="AK254" i="20"/>
  <c r="AH254" i="20"/>
  <c r="AG254" i="20"/>
  <c r="AF254" i="20"/>
  <c r="AE254" i="20"/>
  <c r="AD254" i="20"/>
  <c r="AC254" i="20"/>
  <c r="AB254" i="20"/>
  <c r="AA254" i="20"/>
  <c r="Z254" i="20"/>
  <c r="Y254" i="20"/>
  <c r="X254" i="20"/>
  <c r="W254" i="20"/>
  <c r="V254" i="20"/>
  <c r="U254" i="20"/>
  <c r="T254" i="20"/>
  <c r="S254" i="20"/>
  <c r="R254" i="20"/>
  <c r="Q254" i="20"/>
  <c r="P254" i="20"/>
  <c r="O254" i="20"/>
  <c r="N254" i="20"/>
  <c r="M254" i="20"/>
  <c r="L254" i="20"/>
  <c r="K254" i="20"/>
  <c r="J254" i="20"/>
  <c r="AR253" i="20"/>
  <c r="AQ253" i="20"/>
  <c r="AP253" i="20"/>
  <c r="AO253" i="20"/>
  <c r="AN253" i="20"/>
  <c r="AM253" i="20"/>
  <c r="AL253" i="20"/>
  <c r="AK253" i="20"/>
  <c r="AH253" i="20"/>
  <c r="AG253" i="20"/>
  <c r="AF253" i="20"/>
  <c r="AE253" i="20"/>
  <c r="AD253" i="20"/>
  <c r="AC253" i="20"/>
  <c r="AB253" i="20"/>
  <c r="AA253" i="20"/>
  <c r="Z253" i="20"/>
  <c r="Y253" i="20"/>
  <c r="X253" i="20"/>
  <c r="W253" i="20"/>
  <c r="V253" i="20"/>
  <c r="U253" i="20"/>
  <c r="T253" i="20"/>
  <c r="S253" i="20"/>
  <c r="R253" i="20"/>
  <c r="Q253" i="20"/>
  <c r="P253" i="20"/>
  <c r="O253" i="20"/>
  <c r="N253" i="20"/>
  <c r="M253" i="20"/>
  <c r="L253" i="20"/>
  <c r="K253" i="20"/>
  <c r="J253" i="20"/>
  <c r="AR252" i="20"/>
  <c r="AQ252" i="20"/>
  <c r="AP252" i="20"/>
  <c r="AO252" i="20"/>
  <c r="AN252" i="20"/>
  <c r="AM252" i="20"/>
  <c r="AL252" i="20"/>
  <c r="AK252" i="20"/>
  <c r="AH252" i="20"/>
  <c r="AG252" i="20"/>
  <c r="AF252" i="20"/>
  <c r="AE252" i="20"/>
  <c r="AD252" i="20"/>
  <c r="AC252" i="20"/>
  <c r="AB252" i="20"/>
  <c r="AA252" i="20"/>
  <c r="Z252" i="20"/>
  <c r="Y252" i="20"/>
  <c r="X252" i="20"/>
  <c r="W252" i="20"/>
  <c r="V252" i="20"/>
  <c r="U252" i="20"/>
  <c r="T252" i="20"/>
  <c r="S252" i="20"/>
  <c r="R252" i="20"/>
  <c r="Q252" i="20"/>
  <c r="P252" i="20"/>
  <c r="O252" i="20"/>
  <c r="N252" i="20"/>
  <c r="M252" i="20"/>
  <c r="L252" i="20"/>
  <c r="K252" i="20"/>
  <c r="J252" i="20"/>
  <c r="AR251" i="20"/>
  <c r="AQ251" i="20"/>
  <c r="AP251" i="20"/>
  <c r="AO251" i="20"/>
  <c r="AN251" i="20"/>
  <c r="AM251" i="20"/>
  <c r="AL251" i="20"/>
  <c r="AK251" i="20"/>
  <c r="AH251" i="20"/>
  <c r="AG251" i="20"/>
  <c r="AF251" i="20"/>
  <c r="AE251" i="20"/>
  <c r="AD251" i="20"/>
  <c r="AC251" i="20"/>
  <c r="AB251" i="20"/>
  <c r="AA251" i="20"/>
  <c r="Z251" i="20"/>
  <c r="Y251" i="20"/>
  <c r="X251" i="20"/>
  <c r="W251" i="20"/>
  <c r="V251" i="20"/>
  <c r="U251" i="20"/>
  <c r="T251" i="20"/>
  <c r="S251" i="20"/>
  <c r="R251" i="20"/>
  <c r="Q251" i="20"/>
  <c r="P251" i="20"/>
  <c r="O251" i="20"/>
  <c r="N251" i="20"/>
  <c r="M251" i="20"/>
  <c r="L251" i="20"/>
  <c r="K251" i="20"/>
  <c r="J251" i="20"/>
  <c r="AR250" i="20"/>
  <c r="AQ250" i="20"/>
  <c r="AP250" i="20"/>
  <c r="AO250" i="20"/>
  <c r="AN250" i="20"/>
  <c r="AM250" i="20"/>
  <c r="AL250" i="20"/>
  <c r="AK250" i="20"/>
  <c r="AH250" i="20"/>
  <c r="AG250" i="20"/>
  <c r="AF250" i="20"/>
  <c r="AE250" i="20"/>
  <c r="AD250" i="20"/>
  <c r="AC250" i="20"/>
  <c r="AB250" i="20"/>
  <c r="AA250" i="20"/>
  <c r="Z250" i="20"/>
  <c r="Y250" i="20"/>
  <c r="X250" i="20"/>
  <c r="W250" i="20"/>
  <c r="V250" i="20"/>
  <c r="U250" i="20"/>
  <c r="T250" i="20"/>
  <c r="S250" i="20"/>
  <c r="R250" i="20"/>
  <c r="Q250" i="20"/>
  <c r="P250" i="20"/>
  <c r="O250" i="20"/>
  <c r="N250" i="20"/>
  <c r="M250" i="20"/>
  <c r="L250" i="20"/>
  <c r="K250" i="20"/>
  <c r="J250" i="20"/>
  <c r="AR249" i="20"/>
  <c r="AQ249" i="20"/>
  <c r="AP249" i="20"/>
  <c r="AO249" i="20"/>
  <c r="AN249" i="20"/>
  <c r="AM249" i="20"/>
  <c r="AL249" i="20"/>
  <c r="AK249" i="20"/>
  <c r="AH249" i="20"/>
  <c r="AG249" i="20"/>
  <c r="AF249" i="20"/>
  <c r="AE249" i="20"/>
  <c r="AD249" i="20"/>
  <c r="AC249" i="20"/>
  <c r="AB249" i="20"/>
  <c r="AA249" i="20"/>
  <c r="Z249" i="20"/>
  <c r="Y249" i="20"/>
  <c r="X249" i="20"/>
  <c r="W249" i="20"/>
  <c r="V249" i="20"/>
  <c r="U249" i="20"/>
  <c r="T249" i="20"/>
  <c r="S249" i="20"/>
  <c r="R249" i="20"/>
  <c r="Q249" i="20"/>
  <c r="P249" i="20"/>
  <c r="O249" i="20"/>
  <c r="N249" i="20"/>
  <c r="M249" i="20"/>
  <c r="L249" i="20"/>
  <c r="K249" i="20"/>
  <c r="J249" i="20"/>
  <c r="AR248" i="20"/>
  <c r="AQ248" i="20"/>
  <c r="AP248" i="20"/>
  <c r="AO248" i="20"/>
  <c r="AN248" i="20"/>
  <c r="AM248" i="20"/>
  <c r="AL248" i="20"/>
  <c r="AK248" i="20"/>
  <c r="AH248" i="20"/>
  <c r="AG248" i="20"/>
  <c r="AF248" i="20"/>
  <c r="AE248" i="20"/>
  <c r="AD248" i="20"/>
  <c r="AC248" i="20"/>
  <c r="AB248" i="20"/>
  <c r="AA248" i="20"/>
  <c r="Z248" i="20"/>
  <c r="Y248" i="20"/>
  <c r="X248" i="20"/>
  <c r="W248" i="20"/>
  <c r="V248" i="20"/>
  <c r="U248" i="20"/>
  <c r="T248" i="20"/>
  <c r="S248" i="20"/>
  <c r="R248" i="20"/>
  <c r="Q248" i="20"/>
  <c r="P248" i="20"/>
  <c r="O248" i="20"/>
  <c r="N248" i="20"/>
  <c r="M248" i="20"/>
  <c r="L248" i="20"/>
  <c r="K248" i="20"/>
  <c r="J248" i="20"/>
  <c r="AR247" i="20"/>
  <c r="AQ247" i="20"/>
  <c r="AP247" i="20"/>
  <c r="AO247" i="20"/>
  <c r="AN247" i="20"/>
  <c r="AM247" i="20"/>
  <c r="AL247" i="20"/>
  <c r="AK247" i="20"/>
  <c r="AH247" i="20"/>
  <c r="AG247" i="20"/>
  <c r="AF247" i="20"/>
  <c r="AE247" i="20"/>
  <c r="AD247" i="20"/>
  <c r="AC247" i="20"/>
  <c r="AB247" i="20"/>
  <c r="AA247" i="20"/>
  <c r="Z247" i="20"/>
  <c r="Y247" i="20"/>
  <c r="X247" i="20"/>
  <c r="W247" i="20"/>
  <c r="V247" i="20"/>
  <c r="U247" i="20"/>
  <c r="T247" i="20"/>
  <c r="S247" i="20"/>
  <c r="R247" i="20"/>
  <c r="Q247" i="20"/>
  <c r="P247" i="20"/>
  <c r="O247" i="20"/>
  <c r="N247" i="20"/>
  <c r="M247" i="20"/>
  <c r="L247" i="20"/>
  <c r="K247" i="20"/>
  <c r="J247" i="20"/>
  <c r="AR246" i="20"/>
  <c r="AQ246" i="20"/>
  <c r="AP246" i="20"/>
  <c r="AO246" i="20"/>
  <c r="AN246" i="20"/>
  <c r="AM246" i="20"/>
  <c r="AL246" i="20"/>
  <c r="AK246" i="20"/>
  <c r="AH246" i="20"/>
  <c r="AG246" i="20"/>
  <c r="AF246" i="20"/>
  <c r="AE246" i="20"/>
  <c r="AD246" i="20"/>
  <c r="AC246" i="20"/>
  <c r="AB246" i="20"/>
  <c r="AA246" i="20"/>
  <c r="Z246" i="20"/>
  <c r="Y246" i="20"/>
  <c r="X246" i="20"/>
  <c r="W246" i="20"/>
  <c r="V246" i="20"/>
  <c r="U246" i="20"/>
  <c r="T246" i="20"/>
  <c r="S246" i="20"/>
  <c r="R246" i="20"/>
  <c r="Q246" i="20"/>
  <c r="P246" i="20"/>
  <c r="O246" i="20"/>
  <c r="N246" i="20"/>
  <c r="M246" i="20"/>
  <c r="L246" i="20"/>
  <c r="K246" i="20"/>
  <c r="J246" i="20"/>
  <c r="AR245" i="20"/>
  <c r="AQ245" i="20"/>
  <c r="AP245" i="20"/>
  <c r="AO245" i="20"/>
  <c r="AN245" i="20"/>
  <c r="AM245" i="20"/>
  <c r="AL245" i="20"/>
  <c r="AK245" i="20"/>
  <c r="AH245" i="20"/>
  <c r="AG245" i="20"/>
  <c r="AF245" i="20"/>
  <c r="AE245" i="20"/>
  <c r="AD245" i="20"/>
  <c r="AC245" i="20"/>
  <c r="AB245" i="20"/>
  <c r="AA245" i="20"/>
  <c r="Z245" i="20"/>
  <c r="Y245" i="20"/>
  <c r="X245" i="20"/>
  <c r="W245" i="20"/>
  <c r="V245" i="20"/>
  <c r="U245" i="20"/>
  <c r="T245" i="20"/>
  <c r="S245" i="20"/>
  <c r="R245" i="20"/>
  <c r="Q245" i="20"/>
  <c r="P245" i="20"/>
  <c r="O245" i="20"/>
  <c r="N245" i="20"/>
  <c r="M245" i="20"/>
  <c r="L245" i="20"/>
  <c r="K245" i="20"/>
  <c r="J245" i="20"/>
  <c r="AR244" i="20"/>
  <c r="AQ244" i="20"/>
  <c r="AP244" i="20"/>
  <c r="AO244" i="20"/>
  <c r="AN244" i="20"/>
  <c r="AM244" i="20"/>
  <c r="AL244" i="20"/>
  <c r="AK244" i="20"/>
  <c r="AH244" i="20"/>
  <c r="AG244" i="20"/>
  <c r="AF244" i="20"/>
  <c r="AE244" i="20"/>
  <c r="AD244" i="20"/>
  <c r="AC244" i="20"/>
  <c r="AB244" i="20"/>
  <c r="AA244" i="20"/>
  <c r="Z244" i="20"/>
  <c r="Y244" i="20"/>
  <c r="X244" i="20"/>
  <c r="W244" i="20"/>
  <c r="V244" i="20"/>
  <c r="U244" i="20"/>
  <c r="T244" i="20"/>
  <c r="S244" i="20"/>
  <c r="R244" i="20"/>
  <c r="Q244" i="20"/>
  <c r="P244" i="20"/>
  <c r="O244" i="20"/>
  <c r="N244" i="20"/>
  <c r="M244" i="20"/>
  <c r="L244" i="20"/>
  <c r="K244" i="20"/>
  <c r="J244" i="20"/>
  <c r="AR243" i="20"/>
  <c r="AQ243" i="20"/>
  <c r="AP243" i="20"/>
  <c r="AO243" i="20"/>
  <c r="AN243" i="20"/>
  <c r="AM243" i="20"/>
  <c r="AL243" i="20"/>
  <c r="AK243" i="20"/>
  <c r="AH243" i="20"/>
  <c r="AG243" i="20"/>
  <c r="AF243" i="20"/>
  <c r="AE243" i="20"/>
  <c r="AD243" i="20"/>
  <c r="AC243" i="20"/>
  <c r="AB243" i="20"/>
  <c r="AA243" i="20"/>
  <c r="Z243" i="20"/>
  <c r="Y243" i="20"/>
  <c r="X243" i="20"/>
  <c r="W243" i="20"/>
  <c r="V243" i="20"/>
  <c r="U243" i="20"/>
  <c r="T243" i="20"/>
  <c r="S243" i="20"/>
  <c r="R243" i="20"/>
  <c r="Q243" i="20"/>
  <c r="P243" i="20"/>
  <c r="O243" i="20"/>
  <c r="N243" i="20"/>
  <c r="M243" i="20"/>
  <c r="L243" i="20"/>
  <c r="K243" i="20"/>
  <c r="J243" i="20"/>
  <c r="AR242" i="20"/>
  <c r="AQ242" i="20"/>
  <c r="AP242" i="20"/>
  <c r="AO242" i="20"/>
  <c r="AN242" i="20"/>
  <c r="AM242" i="20"/>
  <c r="AL242" i="20"/>
  <c r="AK242" i="20"/>
  <c r="AH242" i="20"/>
  <c r="AG242" i="20"/>
  <c r="AF242" i="20"/>
  <c r="AE242" i="20"/>
  <c r="AD242" i="20"/>
  <c r="AC242" i="20"/>
  <c r="AB242" i="20"/>
  <c r="AA242" i="20"/>
  <c r="Z242" i="20"/>
  <c r="Y242" i="20"/>
  <c r="X242" i="20"/>
  <c r="W242" i="20"/>
  <c r="V242" i="20"/>
  <c r="U242" i="20"/>
  <c r="T242" i="20"/>
  <c r="S242" i="20"/>
  <c r="R242" i="20"/>
  <c r="Q242" i="20"/>
  <c r="P242" i="20"/>
  <c r="O242" i="20"/>
  <c r="N242" i="20"/>
  <c r="M242" i="20"/>
  <c r="L242" i="20"/>
  <c r="K242" i="20"/>
  <c r="J242" i="20"/>
  <c r="AR241" i="20"/>
  <c r="AQ241" i="20"/>
  <c r="AP241" i="20"/>
  <c r="AO241" i="20"/>
  <c r="AN241" i="20"/>
  <c r="AM241" i="20"/>
  <c r="AL241" i="20"/>
  <c r="AK241" i="20"/>
  <c r="AH241" i="20"/>
  <c r="AG241" i="20"/>
  <c r="AF241" i="20"/>
  <c r="AE241" i="20"/>
  <c r="AD241" i="20"/>
  <c r="AC241" i="20"/>
  <c r="AB241" i="20"/>
  <c r="AA241" i="20"/>
  <c r="Z241" i="20"/>
  <c r="Y241" i="20"/>
  <c r="X241" i="20"/>
  <c r="W241" i="20"/>
  <c r="V241" i="20"/>
  <c r="U241" i="20"/>
  <c r="T241" i="20"/>
  <c r="S241" i="20"/>
  <c r="R241" i="20"/>
  <c r="Q241" i="20"/>
  <c r="P241" i="20"/>
  <c r="O241" i="20"/>
  <c r="N241" i="20"/>
  <c r="M241" i="20"/>
  <c r="L241" i="20"/>
  <c r="K241" i="20"/>
  <c r="J241" i="20"/>
  <c r="AR240" i="20"/>
  <c r="AQ240" i="20"/>
  <c r="AP240" i="20"/>
  <c r="AO240" i="20"/>
  <c r="AN240" i="20"/>
  <c r="AM240" i="20"/>
  <c r="AL240" i="20"/>
  <c r="AK240" i="20"/>
  <c r="AH240" i="20"/>
  <c r="AG240" i="20"/>
  <c r="AF240" i="20"/>
  <c r="AE240" i="20"/>
  <c r="AD240" i="20"/>
  <c r="AC240" i="20"/>
  <c r="AB240" i="20"/>
  <c r="AA240" i="20"/>
  <c r="Z240" i="20"/>
  <c r="Y240" i="20"/>
  <c r="X240" i="20"/>
  <c r="W240" i="20"/>
  <c r="V240" i="20"/>
  <c r="U240" i="20"/>
  <c r="T240" i="20"/>
  <c r="S240" i="20"/>
  <c r="R240" i="20"/>
  <c r="Q240" i="20"/>
  <c r="P240" i="20"/>
  <c r="O240" i="20"/>
  <c r="N240" i="20"/>
  <c r="M240" i="20"/>
  <c r="L240" i="20"/>
  <c r="K240" i="20"/>
  <c r="J240" i="20"/>
  <c r="AR239" i="20"/>
  <c r="AQ239" i="20"/>
  <c r="AP239" i="20"/>
  <c r="AO239" i="20"/>
  <c r="AN239" i="20"/>
  <c r="AM239" i="20"/>
  <c r="AL239" i="20"/>
  <c r="AK239" i="20"/>
  <c r="AH239" i="20"/>
  <c r="AG239" i="20"/>
  <c r="AF239" i="20"/>
  <c r="AE239" i="20"/>
  <c r="AD239" i="20"/>
  <c r="AC239" i="20"/>
  <c r="AB239" i="20"/>
  <c r="AA239" i="20"/>
  <c r="Z239" i="20"/>
  <c r="Y239" i="20"/>
  <c r="X239" i="20"/>
  <c r="W239" i="20"/>
  <c r="V239" i="20"/>
  <c r="U239" i="20"/>
  <c r="T239" i="20"/>
  <c r="S239" i="20"/>
  <c r="R239" i="20"/>
  <c r="Q239" i="20"/>
  <c r="P239" i="20"/>
  <c r="O239" i="20"/>
  <c r="N239" i="20"/>
  <c r="M239" i="20"/>
  <c r="L239" i="20"/>
  <c r="K239" i="20"/>
  <c r="J239" i="20"/>
  <c r="AR238" i="20"/>
  <c r="AQ238" i="20"/>
  <c r="AP238" i="20"/>
  <c r="AO238" i="20"/>
  <c r="AN238" i="20"/>
  <c r="AM238" i="20"/>
  <c r="AL238" i="20"/>
  <c r="AK238" i="20"/>
  <c r="AH238" i="20"/>
  <c r="AG238" i="20"/>
  <c r="AF238" i="20"/>
  <c r="AE238" i="20"/>
  <c r="AD238" i="20"/>
  <c r="AC238" i="20"/>
  <c r="AB238" i="20"/>
  <c r="AA238" i="20"/>
  <c r="Z238" i="20"/>
  <c r="Y238" i="20"/>
  <c r="X238" i="20"/>
  <c r="W238" i="20"/>
  <c r="V238" i="20"/>
  <c r="U238" i="20"/>
  <c r="T238" i="20"/>
  <c r="S238" i="20"/>
  <c r="R238" i="20"/>
  <c r="Q238" i="20"/>
  <c r="P238" i="20"/>
  <c r="O238" i="20"/>
  <c r="N238" i="20"/>
  <c r="M238" i="20"/>
  <c r="L238" i="20"/>
  <c r="K238" i="20"/>
  <c r="J238" i="20"/>
  <c r="AR237" i="20"/>
  <c r="AQ237" i="20"/>
  <c r="AP237" i="20"/>
  <c r="AO237" i="20"/>
  <c r="AN237" i="20"/>
  <c r="AM237" i="20"/>
  <c r="AL237" i="20"/>
  <c r="AK237" i="20"/>
  <c r="AH237" i="20"/>
  <c r="AG237" i="20"/>
  <c r="AF237" i="20"/>
  <c r="AE237" i="20"/>
  <c r="AD237" i="20"/>
  <c r="AC237" i="20"/>
  <c r="AB237" i="20"/>
  <c r="AA237" i="20"/>
  <c r="Z237" i="20"/>
  <c r="Y237" i="20"/>
  <c r="X237" i="20"/>
  <c r="W237" i="20"/>
  <c r="V237" i="20"/>
  <c r="U237" i="20"/>
  <c r="T237" i="20"/>
  <c r="S237" i="20"/>
  <c r="R237" i="20"/>
  <c r="Q237" i="20"/>
  <c r="P237" i="20"/>
  <c r="O237" i="20"/>
  <c r="N237" i="20"/>
  <c r="M237" i="20"/>
  <c r="L237" i="20"/>
  <c r="K237" i="20"/>
  <c r="J237" i="20"/>
  <c r="AR236" i="20"/>
  <c r="AQ236" i="20"/>
  <c r="AP236" i="20"/>
  <c r="AO236" i="20"/>
  <c r="AN236" i="20"/>
  <c r="AM236" i="20"/>
  <c r="AL236" i="20"/>
  <c r="AK236" i="20"/>
  <c r="AH236" i="20"/>
  <c r="AG236" i="20"/>
  <c r="AF236" i="20"/>
  <c r="AE236" i="20"/>
  <c r="AD236" i="20"/>
  <c r="AC236" i="20"/>
  <c r="AB236" i="20"/>
  <c r="AA236" i="20"/>
  <c r="Z236" i="20"/>
  <c r="Y236" i="20"/>
  <c r="X236" i="20"/>
  <c r="W236" i="20"/>
  <c r="V236" i="20"/>
  <c r="U236" i="20"/>
  <c r="T236" i="20"/>
  <c r="S236" i="20"/>
  <c r="R236" i="20"/>
  <c r="Q236" i="20"/>
  <c r="P236" i="20"/>
  <c r="O236" i="20"/>
  <c r="N236" i="20"/>
  <c r="M236" i="20"/>
  <c r="L236" i="20"/>
  <c r="K236" i="20"/>
  <c r="J236" i="20"/>
  <c r="AR235" i="20"/>
  <c r="AQ235" i="20"/>
  <c r="AP235" i="20"/>
  <c r="AO235" i="20"/>
  <c r="AN235" i="20"/>
  <c r="AM235" i="20"/>
  <c r="AL235" i="20"/>
  <c r="AK235" i="20"/>
  <c r="AH235" i="20"/>
  <c r="AG235" i="20"/>
  <c r="AF235" i="20"/>
  <c r="AE235" i="20"/>
  <c r="AD235" i="20"/>
  <c r="AC235" i="20"/>
  <c r="AB235" i="20"/>
  <c r="AA235" i="20"/>
  <c r="Z235" i="20"/>
  <c r="Y235" i="20"/>
  <c r="X235" i="20"/>
  <c r="W235" i="20"/>
  <c r="V235" i="20"/>
  <c r="U235" i="20"/>
  <c r="T235" i="20"/>
  <c r="S235" i="20"/>
  <c r="R235" i="20"/>
  <c r="Q235" i="20"/>
  <c r="P235" i="20"/>
  <c r="O235" i="20"/>
  <c r="N235" i="20"/>
  <c r="M235" i="20"/>
  <c r="L235" i="20"/>
  <c r="K235" i="20"/>
  <c r="J235" i="20"/>
  <c r="AR234" i="20"/>
  <c r="AQ234" i="20"/>
  <c r="AP234" i="20"/>
  <c r="AO234" i="20"/>
  <c r="AN234" i="20"/>
  <c r="AM234" i="20"/>
  <c r="AL234" i="20"/>
  <c r="AK234" i="20"/>
  <c r="AH234" i="20"/>
  <c r="AG234" i="20"/>
  <c r="AF234" i="20"/>
  <c r="AE234" i="20"/>
  <c r="AD234" i="20"/>
  <c r="AC234" i="20"/>
  <c r="AB234" i="20"/>
  <c r="AA234" i="20"/>
  <c r="Z234" i="20"/>
  <c r="Y234" i="20"/>
  <c r="X234" i="20"/>
  <c r="W234" i="20"/>
  <c r="V234" i="20"/>
  <c r="U234" i="20"/>
  <c r="T234" i="20"/>
  <c r="S234" i="20"/>
  <c r="R234" i="20"/>
  <c r="Q234" i="20"/>
  <c r="P234" i="20"/>
  <c r="O234" i="20"/>
  <c r="N234" i="20"/>
  <c r="M234" i="20"/>
  <c r="L234" i="20"/>
  <c r="K234" i="20"/>
  <c r="J234" i="20"/>
  <c r="AR233" i="20"/>
  <c r="AQ233" i="20"/>
  <c r="AP233" i="20"/>
  <c r="AO233" i="20"/>
  <c r="AN233" i="20"/>
  <c r="AM233" i="20"/>
  <c r="AL233" i="20"/>
  <c r="AK233" i="20"/>
  <c r="AH233" i="20"/>
  <c r="AG233" i="20"/>
  <c r="AF233" i="20"/>
  <c r="AE233" i="20"/>
  <c r="AD233" i="20"/>
  <c r="AC233" i="20"/>
  <c r="AB233" i="20"/>
  <c r="AA233" i="20"/>
  <c r="Z233" i="20"/>
  <c r="Y233" i="20"/>
  <c r="X233" i="20"/>
  <c r="W233" i="20"/>
  <c r="V233" i="20"/>
  <c r="U233" i="20"/>
  <c r="T233" i="20"/>
  <c r="S233" i="20"/>
  <c r="R233" i="20"/>
  <c r="Q233" i="20"/>
  <c r="P233" i="20"/>
  <c r="O233" i="20"/>
  <c r="N233" i="20"/>
  <c r="M233" i="20"/>
  <c r="L233" i="20"/>
  <c r="K233" i="20"/>
  <c r="J233" i="20"/>
  <c r="AR232" i="20"/>
  <c r="AQ232" i="20"/>
  <c r="AP232" i="20"/>
  <c r="AO232" i="20"/>
  <c r="AN232" i="20"/>
  <c r="AM232" i="20"/>
  <c r="AL232" i="20"/>
  <c r="AK232" i="20"/>
  <c r="AH232" i="20"/>
  <c r="AG232" i="20"/>
  <c r="AF232" i="20"/>
  <c r="AE232" i="20"/>
  <c r="AD232" i="20"/>
  <c r="AC232" i="20"/>
  <c r="AB232" i="20"/>
  <c r="AA232" i="20"/>
  <c r="Z232" i="20"/>
  <c r="Y232" i="20"/>
  <c r="X232" i="20"/>
  <c r="W232" i="20"/>
  <c r="V232" i="20"/>
  <c r="U232" i="20"/>
  <c r="T232" i="20"/>
  <c r="S232" i="20"/>
  <c r="R232" i="20"/>
  <c r="Q232" i="20"/>
  <c r="P232" i="20"/>
  <c r="O232" i="20"/>
  <c r="N232" i="20"/>
  <c r="M232" i="20"/>
  <c r="L232" i="20"/>
  <c r="K232" i="20"/>
  <c r="J232" i="20"/>
  <c r="AR231" i="20"/>
  <c r="AQ231" i="20"/>
  <c r="AP231" i="20"/>
  <c r="AO231" i="20"/>
  <c r="AN231" i="20"/>
  <c r="AM231" i="20"/>
  <c r="AL231" i="20"/>
  <c r="AK231" i="20"/>
  <c r="AH231" i="20"/>
  <c r="AG231" i="20"/>
  <c r="AF231" i="20"/>
  <c r="AE231" i="20"/>
  <c r="AD231" i="20"/>
  <c r="AC231" i="20"/>
  <c r="AB231" i="20"/>
  <c r="AA231" i="20"/>
  <c r="Z231" i="20"/>
  <c r="Y231" i="20"/>
  <c r="X231" i="20"/>
  <c r="W231" i="20"/>
  <c r="V231" i="20"/>
  <c r="U231" i="20"/>
  <c r="T231" i="20"/>
  <c r="S231" i="20"/>
  <c r="R231" i="20"/>
  <c r="Q231" i="20"/>
  <c r="P231" i="20"/>
  <c r="O231" i="20"/>
  <c r="N231" i="20"/>
  <c r="M231" i="20"/>
  <c r="L231" i="20"/>
  <c r="K231" i="20"/>
  <c r="J231" i="20"/>
  <c r="AR230" i="20"/>
  <c r="AQ230" i="20"/>
  <c r="AP230" i="20"/>
  <c r="AO230" i="20"/>
  <c r="AN230" i="20"/>
  <c r="AM230" i="20"/>
  <c r="AL230" i="20"/>
  <c r="AK230" i="20"/>
  <c r="AH230" i="20"/>
  <c r="AG230" i="20"/>
  <c r="AF230" i="20"/>
  <c r="AE230" i="20"/>
  <c r="AD230" i="20"/>
  <c r="AC230" i="20"/>
  <c r="AB230" i="20"/>
  <c r="AA230" i="20"/>
  <c r="Z230" i="20"/>
  <c r="Y230" i="20"/>
  <c r="X230" i="20"/>
  <c r="W230" i="20"/>
  <c r="V230" i="20"/>
  <c r="U230" i="20"/>
  <c r="T230" i="20"/>
  <c r="S230" i="20"/>
  <c r="R230" i="20"/>
  <c r="Q230" i="20"/>
  <c r="P230" i="20"/>
  <c r="O230" i="20"/>
  <c r="N230" i="20"/>
  <c r="M230" i="20"/>
  <c r="L230" i="20"/>
  <c r="K230" i="20"/>
  <c r="J230" i="20"/>
  <c r="AR229" i="20"/>
  <c r="AQ229" i="20"/>
  <c r="AP229" i="20"/>
  <c r="AO229" i="20"/>
  <c r="AN229" i="20"/>
  <c r="AM229" i="20"/>
  <c r="AL229" i="20"/>
  <c r="AK229" i="20"/>
  <c r="AH229" i="20"/>
  <c r="AG229" i="20"/>
  <c r="AF229" i="20"/>
  <c r="AE229" i="20"/>
  <c r="AD229" i="20"/>
  <c r="AC229" i="20"/>
  <c r="AB229" i="20"/>
  <c r="AA229" i="20"/>
  <c r="Z229" i="20"/>
  <c r="Y229" i="20"/>
  <c r="X229" i="20"/>
  <c r="W229" i="20"/>
  <c r="V229" i="20"/>
  <c r="U229" i="20"/>
  <c r="T229" i="20"/>
  <c r="S229" i="20"/>
  <c r="R229" i="20"/>
  <c r="Q229" i="20"/>
  <c r="P229" i="20"/>
  <c r="O229" i="20"/>
  <c r="N229" i="20"/>
  <c r="M229" i="20"/>
  <c r="L229" i="20"/>
  <c r="K229" i="20"/>
  <c r="J229" i="20"/>
  <c r="AR228" i="20"/>
  <c r="AQ228" i="20"/>
  <c r="AP228" i="20"/>
  <c r="AO228" i="20"/>
  <c r="AN228" i="20"/>
  <c r="AM228" i="20"/>
  <c r="AL228" i="20"/>
  <c r="AK228" i="20"/>
  <c r="AH228" i="20"/>
  <c r="AG228" i="20"/>
  <c r="AF228" i="20"/>
  <c r="AE228" i="20"/>
  <c r="AD228" i="20"/>
  <c r="AC228" i="20"/>
  <c r="AB228" i="20"/>
  <c r="AA228" i="20"/>
  <c r="Z228" i="20"/>
  <c r="Y228" i="20"/>
  <c r="X228" i="20"/>
  <c r="W228" i="20"/>
  <c r="V228" i="20"/>
  <c r="U228" i="20"/>
  <c r="T228" i="20"/>
  <c r="S228" i="20"/>
  <c r="R228" i="20"/>
  <c r="Q228" i="20"/>
  <c r="P228" i="20"/>
  <c r="O228" i="20"/>
  <c r="N228" i="20"/>
  <c r="M228" i="20"/>
  <c r="L228" i="20"/>
  <c r="K228" i="20"/>
  <c r="J228" i="20"/>
  <c r="AR227" i="20"/>
  <c r="AQ227" i="20"/>
  <c r="AP227" i="20"/>
  <c r="AO227" i="20"/>
  <c r="AN227" i="20"/>
  <c r="AM227" i="20"/>
  <c r="AL227" i="20"/>
  <c r="AK227" i="20"/>
  <c r="AH227" i="20"/>
  <c r="AG227" i="20"/>
  <c r="AF227" i="20"/>
  <c r="AE227" i="20"/>
  <c r="AD227" i="20"/>
  <c r="AC227" i="20"/>
  <c r="AB227" i="20"/>
  <c r="AA227" i="20"/>
  <c r="Z227" i="20"/>
  <c r="Y227" i="20"/>
  <c r="X227" i="20"/>
  <c r="W227" i="20"/>
  <c r="V227" i="20"/>
  <c r="U227" i="20"/>
  <c r="T227" i="20"/>
  <c r="S227" i="20"/>
  <c r="R227" i="20"/>
  <c r="Q227" i="20"/>
  <c r="P227" i="20"/>
  <c r="O227" i="20"/>
  <c r="N227" i="20"/>
  <c r="M227" i="20"/>
  <c r="L227" i="20"/>
  <c r="K227" i="20"/>
  <c r="J227" i="20"/>
  <c r="AR226" i="20"/>
  <c r="AQ226" i="20"/>
  <c r="AP226" i="20"/>
  <c r="AO226" i="20"/>
  <c r="AN226" i="20"/>
  <c r="AM226" i="20"/>
  <c r="AL226" i="20"/>
  <c r="AK226" i="20"/>
  <c r="AH226" i="20"/>
  <c r="AG226" i="20"/>
  <c r="AF226" i="20"/>
  <c r="AE226" i="20"/>
  <c r="AD226" i="20"/>
  <c r="AC226" i="20"/>
  <c r="AB226" i="20"/>
  <c r="AA226" i="20"/>
  <c r="Z226" i="20"/>
  <c r="Y226" i="20"/>
  <c r="X226" i="20"/>
  <c r="W226" i="20"/>
  <c r="V226" i="20"/>
  <c r="U226" i="20"/>
  <c r="T226" i="20"/>
  <c r="S226" i="20"/>
  <c r="R226" i="20"/>
  <c r="Q226" i="20"/>
  <c r="P226" i="20"/>
  <c r="O226" i="20"/>
  <c r="N226" i="20"/>
  <c r="M226" i="20"/>
  <c r="L226" i="20"/>
  <c r="K226" i="20"/>
  <c r="J226" i="20"/>
  <c r="AR225" i="20"/>
  <c r="AQ225" i="20"/>
  <c r="AP225" i="20"/>
  <c r="AO225" i="20"/>
  <c r="AN225" i="20"/>
  <c r="AM225" i="20"/>
  <c r="AL225" i="20"/>
  <c r="AK225" i="20"/>
  <c r="AH225" i="20"/>
  <c r="AG225" i="20"/>
  <c r="AF225" i="20"/>
  <c r="AE225" i="20"/>
  <c r="AD225" i="20"/>
  <c r="AC225" i="20"/>
  <c r="AB225" i="20"/>
  <c r="AA225" i="20"/>
  <c r="Z225" i="20"/>
  <c r="Y225" i="20"/>
  <c r="X225" i="20"/>
  <c r="W225" i="20"/>
  <c r="V225" i="20"/>
  <c r="U225" i="20"/>
  <c r="T225" i="20"/>
  <c r="S225" i="20"/>
  <c r="R225" i="20"/>
  <c r="Q225" i="20"/>
  <c r="P225" i="20"/>
  <c r="O225" i="20"/>
  <c r="N225" i="20"/>
  <c r="M225" i="20"/>
  <c r="L225" i="20"/>
  <c r="K225" i="20"/>
  <c r="J225" i="20"/>
  <c r="AR224" i="20"/>
  <c r="AQ224" i="20"/>
  <c r="AP224" i="20"/>
  <c r="AO224" i="20"/>
  <c r="AN224" i="20"/>
  <c r="AM224" i="20"/>
  <c r="AL224" i="20"/>
  <c r="AK224" i="20"/>
  <c r="AH224" i="20"/>
  <c r="AG224" i="20"/>
  <c r="AF224" i="20"/>
  <c r="AE224" i="20"/>
  <c r="AD224" i="20"/>
  <c r="AC224" i="20"/>
  <c r="AB224" i="20"/>
  <c r="AA224" i="20"/>
  <c r="Z224" i="20"/>
  <c r="Y224" i="20"/>
  <c r="X224" i="20"/>
  <c r="W224" i="20"/>
  <c r="V224" i="20"/>
  <c r="U224" i="20"/>
  <c r="T224" i="20"/>
  <c r="S224" i="20"/>
  <c r="R224" i="20"/>
  <c r="Q224" i="20"/>
  <c r="P224" i="20"/>
  <c r="O224" i="20"/>
  <c r="N224" i="20"/>
  <c r="M224" i="20"/>
  <c r="L224" i="20"/>
  <c r="K224" i="20"/>
  <c r="J224" i="20"/>
  <c r="AR223" i="20"/>
  <c r="AQ223" i="20"/>
  <c r="AP223" i="20"/>
  <c r="AO223" i="20"/>
  <c r="AN223" i="20"/>
  <c r="AM223" i="20"/>
  <c r="AL223" i="20"/>
  <c r="AK223" i="20"/>
  <c r="AH223" i="20"/>
  <c r="AG223" i="20"/>
  <c r="AF223" i="20"/>
  <c r="AE223" i="20"/>
  <c r="AD223" i="20"/>
  <c r="AC223" i="20"/>
  <c r="AB223" i="20"/>
  <c r="AA223" i="20"/>
  <c r="Z223" i="20"/>
  <c r="Y223" i="20"/>
  <c r="X223" i="20"/>
  <c r="W223" i="20"/>
  <c r="V223" i="20"/>
  <c r="U223" i="20"/>
  <c r="T223" i="20"/>
  <c r="S223" i="20"/>
  <c r="R223" i="20"/>
  <c r="Q223" i="20"/>
  <c r="P223" i="20"/>
  <c r="O223" i="20"/>
  <c r="N223" i="20"/>
  <c r="M223" i="20"/>
  <c r="L223" i="20"/>
  <c r="K223" i="20"/>
  <c r="J223" i="20"/>
  <c r="AR222" i="20"/>
  <c r="AQ222" i="20"/>
  <c r="AP222" i="20"/>
  <c r="AO222" i="20"/>
  <c r="AN222" i="20"/>
  <c r="AM222" i="20"/>
  <c r="AL222" i="20"/>
  <c r="AK222" i="20"/>
  <c r="AH222" i="20"/>
  <c r="AG222" i="20"/>
  <c r="AF222" i="20"/>
  <c r="AE222" i="20"/>
  <c r="AD222" i="20"/>
  <c r="AC222" i="20"/>
  <c r="AB222" i="20"/>
  <c r="AA222" i="20"/>
  <c r="Z222" i="20"/>
  <c r="Y222" i="20"/>
  <c r="X222" i="20"/>
  <c r="W222" i="20"/>
  <c r="V222" i="20"/>
  <c r="U222" i="20"/>
  <c r="T222" i="20"/>
  <c r="S222" i="20"/>
  <c r="R222" i="20"/>
  <c r="Q222" i="20"/>
  <c r="P222" i="20"/>
  <c r="O222" i="20"/>
  <c r="N222" i="20"/>
  <c r="M222" i="20"/>
  <c r="L222" i="20"/>
  <c r="K222" i="20"/>
  <c r="J222" i="20"/>
  <c r="AR221" i="20"/>
  <c r="AQ221" i="20"/>
  <c r="AP221" i="20"/>
  <c r="AO221" i="20"/>
  <c r="AN221" i="20"/>
  <c r="AM221" i="20"/>
  <c r="AL221" i="20"/>
  <c r="AK221" i="20"/>
  <c r="AH221" i="20"/>
  <c r="AG221" i="20"/>
  <c r="AF221" i="20"/>
  <c r="AE221" i="20"/>
  <c r="AD221" i="20"/>
  <c r="AC221" i="20"/>
  <c r="AB221" i="20"/>
  <c r="AA221" i="20"/>
  <c r="Z221" i="20"/>
  <c r="Y221" i="20"/>
  <c r="X221" i="20"/>
  <c r="W221" i="20"/>
  <c r="V221" i="20"/>
  <c r="U221" i="20"/>
  <c r="T221" i="20"/>
  <c r="S221" i="20"/>
  <c r="R221" i="20"/>
  <c r="Q221" i="20"/>
  <c r="P221" i="20"/>
  <c r="O221" i="20"/>
  <c r="N221" i="20"/>
  <c r="M221" i="20"/>
  <c r="L221" i="20"/>
  <c r="K221" i="20"/>
  <c r="J221" i="20"/>
  <c r="AR220" i="20"/>
  <c r="AQ220" i="20"/>
  <c r="AP220" i="20"/>
  <c r="AO220" i="20"/>
  <c r="AN220" i="20"/>
  <c r="AM220" i="20"/>
  <c r="AL220" i="20"/>
  <c r="AK220" i="20"/>
  <c r="AH220" i="20"/>
  <c r="AG220" i="20"/>
  <c r="AF220" i="20"/>
  <c r="AE220" i="20"/>
  <c r="AD220" i="20"/>
  <c r="AC220" i="20"/>
  <c r="AB220" i="20"/>
  <c r="AA220" i="20"/>
  <c r="Z220" i="20"/>
  <c r="Y220" i="20"/>
  <c r="X220" i="20"/>
  <c r="W220" i="20"/>
  <c r="V220" i="20"/>
  <c r="U220" i="20"/>
  <c r="T220" i="20"/>
  <c r="S220" i="20"/>
  <c r="R220" i="20"/>
  <c r="Q220" i="20"/>
  <c r="P220" i="20"/>
  <c r="O220" i="20"/>
  <c r="N220" i="20"/>
  <c r="M220" i="20"/>
  <c r="L220" i="20"/>
  <c r="K220" i="20"/>
  <c r="J220" i="20"/>
  <c r="AR219" i="20"/>
  <c r="AQ219" i="20"/>
  <c r="AP219" i="20"/>
  <c r="AO219" i="20"/>
  <c r="AN219" i="20"/>
  <c r="AM219" i="20"/>
  <c r="AL219" i="20"/>
  <c r="AK219" i="20"/>
  <c r="AH219" i="20"/>
  <c r="AG219" i="20"/>
  <c r="AF219" i="20"/>
  <c r="AE219" i="20"/>
  <c r="AD219" i="20"/>
  <c r="AC219" i="20"/>
  <c r="AB219" i="20"/>
  <c r="AA219" i="20"/>
  <c r="Z219" i="20"/>
  <c r="Y219" i="20"/>
  <c r="X219" i="20"/>
  <c r="W219" i="20"/>
  <c r="V219" i="20"/>
  <c r="U219" i="20"/>
  <c r="T219" i="20"/>
  <c r="S219" i="20"/>
  <c r="R219" i="20"/>
  <c r="Q219" i="20"/>
  <c r="P219" i="20"/>
  <c r="O219" i="20"/>
  <c r="N219" i="20"/>
  <c r="M219" i="20"/>
  <c r="L219" i="20"/>
  <c r="K219" i="20"/>
  <c r="J219" i="20"/>
  <c r="AR218" i="20"/>
  <c r="AQ218" i="20"/>
  <c r="AP218" i="20"/>
  <c r="AO218" i="20"/>
  <c r="AN218" i="20"/>
  <c r="AM218" i="20"/>
  <c r="AL218" i="20"/>
  <c r="AK218" i="20"/>
  <c r="AH218" i="20"/>
  <c r="AG218" i="20"/>
  <c r="AF218" i="20"/>
  <c r="AE218" i="20"/>
  <c r="AD218" i="20"/>
  <c r="AC218" i="20"/>
  <c r="AB218" i="20"/>
  <c r="AA218" i="20"/>
  <c r="Z218" i="20"/>
  <c r="Y218" i="20"/>
  <c r="X218" i="20"/>
  <c r="W218" i="20"/>
  <c r="V218" i="20"/>
  <c r="U218" i="20"/>
  <c r="T218" i="20"/>
  <c r="S218" i="20"/>
  <c r="R218" i="20"/>
  <c r="Q218" i="20"/>
  <c r="P218" i="20"/>
  <c r="O218" i="20"/>
  <c r="N218" i="20"/>
  <c r="M218" i="20"/>
  <c r="L218" i="20"/>
  <c r="K218" i="20"/>
  <c r="J218" i="20"/>
  <c r="AR217" i="20"/>
  <c r="AQ217" i="20"/>
  <c r="AP217" i="20"/>
  <c r="AO217" i="20"/>
  <c r="AN217" i="20"/>
  <c r="AM217" i="20"/>
  <c r="AL217" i="20"/>
  <c r="AK217" i="20"/>
  <c r="AH217" i="20"/>
  <c r="AG217" i="20"/>
  <c r="AF217" i="20"/>
  <c r="AE217" i="20"/>
  <c r="AD217" i="20"/>
  <c r="AC217" i="20"/>
  <c r="AB217" i="20"/>
  <c r="AA217" i="20"/>
  <c r="Z217" i="20"/>
  <c r="Y217" i="20"/>
  <c r="X217" i="20"/>
  <c r="W217" i="20"/>
  <c r="V217" i="20"/>
  <c r="U217" i="20"/>
  <c r="T217" i="20"/>
  <c r="S217" i="20"/>
  <c r="R217" i="20"/>
  <c r="Q217" i="20"/>
  <c r="P217" i="20"/>
  <c r="O217" i="20"/>
  <c r="N217" i="20"/>
  <c r="M217" i="20"/>
  <c r="L217" i="20"/>
  <c r="K217" i="20"/>
  <c r="J217" i="20"/>
  <c r="AR216" i="20"/>
  <c r="AQ216" i="20"/>
  <c r="AP216" i="20"/>
  <c r="AO216" i="20"/>
  <c r="AN216" i="20"/>
  <c r="AM216" i="20"/>
  <c r="AL216" i="20"/>
  <c r="AK216" i="20"/>
  <c r="AH216" i="20"/>
  <c r="AG216" i="20"/>
  <c r="AF216" i="20"/>
  <c r="AE216" i="20"/>
  <c r="AD216" i="20"/>
  <c r="AC216" i="20"/>
  <c r="AB216" i="20"/>
  <c r="AA216" i="20"/>
  <c r="Z216" i="20"/>
  <c r="Y216" i="20"/>
  <c r="X216" i="20"/>
  <c r="W216" i="20"/>
  <c r="V216" i="20"/>
  <c r="U216" i="20"/>
  <c r="T216" i="20"/>
  <c r="S216" i="20"/>
  <c r="R216" i="20"/>
  <c r="Q216" i="20"/>
  <c r="P216" i="20"/>
  <c r="O216" i="20"/>
  <c r="N216" i="20"/>
  <c r="M216" i="20"/>
  <c r="L216" i="20"/>
  <c r="K216" i="20"/>
  <c r="J216" i="20"/>
  <c r="AR215" i="20"/>
  <c r="AQ215" i="20"/>
  <c r="AP215" i="20"/>
  <c r="AO215" i="20"/>
  <c r="AN215" i="20"/>
  <c r="AM215" i="20"/>
  <c r="AL215" i="20"/>
  <c r="AK215" i="20"/>
  <c r="AH215" i="20"/>
  <c r="AG215" i="20"/>
  <c r="AF215" i="20"/>
  <c r="AE215" i="20"/>
  <c r="AD215" i="20"/>
  <c r="AC215" i="20"/>
  <c r="AB215" i="20"/>
  <c r="AA215" i="20"/>
  <c r="Z215" i="20"/>
  <c r="Y215" i="20"/>
  <c r="X215" i="20"/>
  <c r="W215" i="20"/>
  <c r="V215" i="20"/>
  <c r="U215" i="20"/>
  <c r="T215" i="20"/>
  <c r="S215" i="20"/>
  <c r="R215" i="20"/>
  <c r="Q215" i="20"/>
  <c r="P215" i="20"/>
  <c r="O215" i="20"/>
  <c r="N215" i="20"/>
  <c r="M215" i="20"/>
  <c r="L215" i="20"/>
  <c r="K215" i="20"/>
  <c r="J215" i="20"/>
  <c r="AR214" i="20"/>
  <c r="AQ214" i="20"/>
  <c r="AP214" i="20"/>
  <c r="AO214" i="20"/>
  <c r="AN214" i="20"/>
  <c r="AM214" i="20"/>
  <c r="AL214" i="20"/>
  <c r="AK214" i="20"/>
  <c r="AH214" i="20"/>
  <c r="AG214" i="20"/>
  <c r="AF214" i="20"/>
  <c r="AE214" i="20"/>
  <c r="AD214" i="20"/>
  <c r="AC214" i="20"/>
  <c r="AB214" i="20"/>
  <c r="AA214" i="20"/>
  <c r="Z214" i="20"/>
  <c r="Y214" i="20"/>
  <c r="X214" i="20"/>
  <c r="W214" i="20"/>
  <c r="V214" i="20"/>
  <c r="U214" i="20"/>
  <c r="T214" i="20"/>
  <c r="S214" i="20"/>
  <c r="R214" i="20"/>
  <c r="Q214" i="20"/>
  <c r="P214" i="20"/>
  <c r="O214" i="20"/>
  <c r="N214" i="20"/>
  <c r="M214" i="20"/>
  <c r="L214" i="20"/>
  <c r="K214" i="20"/>
  <c r="J214" i="20"/>
  <c r="AR213" i="20"/>
  <c r="AQ213" i="20"/>
  <c r="AP213" i="20"/>
  <c r="AO213" i="20"/>
  <c r="AN213" i="20"/>
  <c r="AM213" i="20"/>
  <c r="AL213" i="20"/>
  <c r="AK213" i="20"/>
  <c r="AH213" i="20"/>
  <c r="AG213" i="20"/>
  <c r="AF213" i="20"/>
  <c r="AE213" i="20"/>
  <c r="AD213" i="20"/>
  <c r="AC213" i="20"/>
  <c r="AB213" i="20"/>
  <c r="AA213" i="20"/>
  <c r="Z213" i="20"/>
  <c r="Y213" i="20"/>
  <c r="X213" i="20"/>
  <c r="W213" i="20"/>
  <c r="V213" i="20"/>
  <c r="U213" i="20"/>
  <c r="T213" i="20"/>
  <c r="S213" i="20"/>
  <c r="R213" i="20"/>
  <c r="Q213" i="20"/>
  <c r="P213" i="20"/>
  <c r="O213" i="20"/>
  <c r="N213" i="20"/>
  <c r="M213" i="20"/>
  <c r="L213" i="20"/>
  <c r="K213" i="20"/>
  <c r="J213" i="20"/>
  <c r="AR212" i="20"/>
  <c r="AQ212" i="20"/>
  <c r="AP212" i="20"/>
  <c r="AO212" i="20"/>
  <c r="AN212" i="20"/>
  <c r="AM212" i="20"/>
  <c r="AL212" i="20"/>
  <c r="AK212" i="20"/>
  <c r="AH212" i="20"/>
  <c r="AG212" i="20"/>
  <c r="AF212" i="20"/>
  <c r="AE212" i="20"/>
  <c r="AD212" i="20"/>
  <c r="AC212" i="20"/>
  <c r="AB212" i="20"/>
  <c r="AA212" i="20"/>
  <c r="Z212" i="20"/>
  <c r="Y212" i="20"/>
  <c r="X212" i="20"/>
  <c r="W212" i="20"/>
  <c r="V212" i="20"/>
  <c r="U212" i="20"/>
  <c r="T212" i="20"/>
  <c r="S212" i="20"/>
  <c r="R212" i="20"/>
  <c r="Q212" i="20"/>
  <c r="P212" i="20"/>
  <c r="O212" i="20"/>
  <c r="N212" i="20"/>
  <c r="M212" i="20"/>
  <c r="L212" i="20"/>
  <c r="K212" i="20"/>
  <c r="J212" i="20"/>
  <c r="AR211" i="20"/>
  <c r="AQ211" i="20"/>
  <c r="AP211" i="20"/>
  <c r="AO211" i="20"/>
  <c r="AN211" i="20"/>
  <c r="AM211" i="20"/>
  <c r="AL211" i="20"/>
  <c r="AK211" i="20"/>
  <c r="AH211" i="20"/>
  <c r="AG211" i="20"/>
  <c r="AF211" i="20"/>
  <c r="AE211" i="20"/>
  <c r="AD211" i="20"/>
  <c r="AC211" i="20"/>
  <c r="AB211" i="20"/>
  <c r="AA211" i="20"/>
  <c r="Z211" i="20"/>
  <c r="Y211" i="20"/>
  <c r="X211" i="20"/>
  <c r="W211" i="20"/>
  <c r="V211" i="20"/>
  <c r="U211" i="20"/>
  <c r="T211" i="20"/>
  <c r="S211" i="20"/>
  <c r="R211" i="20"/>
  <c r="Q211" i="20"/>
  <c r="P211" i="20"/>
  <c r="O211" i="20"/>
  <c r="N211" i="20"/>
  <c r="M211" i="20"/>
  <c r="L211" i="20"/>
  <c r="K211" i="20"/>
  <c r="J211" i="20"/>
  <c r="AR210" i="20"/>
  <c r="AQ210" i="20"/>
  <c r="AP210" i="20"/>
  <c r="AO210" i="20"/>
  <c r="AN210" i="20"/>
  <c r="AM210" i="20"/>
  <c r="AL210" i="20"/>
  <c r="AK210" i="20"/>
  <c r="AH210" i="20"/>
  <c r="AG210" i="20"/>
  <c r="AF210" i="20"/>
  <c r="AE210" i="20"/>
  <c r="AD210" i="20"/>
  <c r="AC210" i="20"/>
  <c r="AB210" i="20"/>
  <c r="AA210" i="20"/>
  <c r="Z210" i="20"/>
  <c r="Y210" i="20"/>
  <c r="X210" i="20"/>
  <c r="W210" i="20"/>
  <c r="V210" i="20"/>
  <c r="U210" i="20"/>
  <c r="T210" i="20"/>
  <c r="S210" i="20"/>
  <c r="R210" i="20"/>
  <c r="Q210" i="20"/>
  <c r="P210" i="20"/>
  <c r="O210" i="20"/>
  <c r="N210" i="20"/>
  <c r="M210" i="20"/>
  <c r="L210" i="20"/>
  <c r="K210" i="20"/>
  <c r="J210" i="20"/>
  <c r="AR209" i="20"/>
  <c r="AQ209" i="20"/>
  <c r="AP209" i="20"/>
  <c r="AO209" i="20"/>
  <c r="AN209" i="20"/>
  <c r="AM209" i="20"/>
  <c r="AL209" i="20"/>
  <c r="AK209" i="20"/>
  <c r="AH209" i="20"/>
  <c r="AG209" i="20"/>
  <c r="AF209" i="20"/>
  <c r="AE209" i="20"/>
  <c r="AD209" i="20"/>
  <c r="AC209" i="20"/>
  <c r="AB209" i="20"/>
  <c r="AA209" i="20"/>
  <c r="Z209" i="20"/>
  <c r="Y209" i="20"/>
  <c r="X209" i="20"/>
  <c r="W209" i="20"/>
  <c r="V209" i="20"/>
  <c r="U209" i="20"/>
  <c r="T209" i="20"/>
  <c r="S209" i="20"/>
  <c r="R209" i="20"/>
  <c r="Q209" i="20"/>
  <c r="P209" i="20"/>
  <c r="O209" i="20"/>
  <c r="N209" i="20"/>
  <c r="M209" i="20"/>
  <c r="L209" i="20"/>
  <c r="K209" i="20"/>
  <c r="J209" i="20"/>
  <c r="AR208" i="20"/>
  <c r="AQ208" i="20"/>
  <c r="AP208" i="20"/>
  <c r="AO208" i="20"/>
  <c r="AN208" i="20"/>
  <c r="AM208" i="20"/>
  <c r="AL208" i="20"/>
  <c r="AK208" i="20"/>
  <c r="AH208" i="20"/>
  <c r="AG208" i="20"/>
  <c r="AF208" i="20"/>
  <c r="AE208" i="20"/>
  <c r="AD208" i="20"/>
  <c r="AC208" i="20"/>
  <c r="AB208" i="20"/>
  <c r="AA208" i="20"/>
  <c r="Z208" i="20"/>
  <c r="Y208" i="20"/>
  <c r="X208" i="20"/>
  <c r="W208" i="20"/>
  <c r="V208" i="20"/>
  <c r="U208" i="20"/>
  <c r="T208" i="20"/>
  <c r="S208" i="20"/>
  <c r="R208" i="20"/>
  <c r="Q208" i="20"/>
  <c r="P208" i="20"/>
  <c r="O208" i="20"/>
  <c r="N208" i="20"/>
  <c r="M208" i="20"/>
  <c r="L208" i="20"/>
  <c r="K208" i="20"/>
  <c r="J208" i="20"/>
  <c r="AR207" i="20"/>
  <c r="AQ207" i="20"/>
  <c r="AP207" i="20"/>
  <c r="AO207" i="20"/>
  <c r="AN207" i="20"/>
  <c r="AM207" i="20"/>
  <c r="AL207" i="20"/>
  <c r="AK207" i="20"/>
  <c r="AH207" i="20"/>
  <c r="AG207" i="20"/>
  <c r="AF207" i="20"/>
  <c r="AE207" i="20"/>
  <c r="AD207" i="20"/>
  <c r="AC207" i="20"/>
  <c r="AB207" i="20"/>
  <c r="AA207" i="20"/>
  <c r="Z207" i="20"/>
  <c r="Y207" i="20"/>
  <c r="X207" i="20"/>
  <c r="W207" i="20"/>
  <c r="V207" i="20"/>
  <c r="U207" i="20"/>
  <c r="T207" i="20"/>
  <c r="S207" i="20"/>
  <c r="R207" i="20"/>
  <c r="Q207" i="20"/>
  <c r="P207" i="20"/>
  <c r="O207" i="20"/>
  <c r="N207" i="20"/>
  <c r="M207" i="20"/>
  <c r="L207" i="20"/>
  <c r="K207" i="20"/>
  <c r="J207" i="20"/>
  <c r="AR206" i="20"/>
  <c r="AQ206" i="20"/>
  <c r="AP206" i="20"/>
  <c r="AO206" i="20"/>
  <c r="AN206" i="20"/>
  <c r="AM206" i="20"/>
  <c r="AL206" i="20"/>
  <c r="AK206" i="20"/>
  <c r="AH206" i="20"/>
  <c r="AG206" i="20"/>
  <c r="AF206" i="20"/>
  <c r="AE206" i="20"/>
  <c r="AD206" i="20"/>
  <c r="AC206" i="20"/>
  <c r="AB206" i="20"/>
  <c r="AA206" i="20"/>
  <c r="Z206" i="20"/>
  <c r="Y206" i="20"/>
  <c r="X206" i="20"/>
  <c r="W206" i="20"/>
  <c r="V206" i="20"/>
  <c r="U206" i="20"/>
  <c r="T206" i="20"/>
  <c r="S206" i="20"/>
  <c r="R206" i="20"/>
  <c r="Q206" i="20"/>
  <c r="P206" i="20"/>
  <c r="O206" i="20"/>
  <c r="N206" i="20"/>
  <c r="M206" i="20"/>
  <c r="L206" i="20"/>
  <c r="K206" i="20"/>
  <c r="J206" i="20"/>
  <c r="AR205" i="20"/>
  <c r="AQ205" i="20"/>
  <c r="AP205" i="20"/>
  <c r="AO205" i="20"/>
  <c r="AN205" i="20"/>
  <c r="AM205" i="20"/>
  <c r="AL205" i="20"/>
  <c r="AK205" i="20"/>
  <c r="AH205" i="20"/>
  <c r="AG205" i="20"/>
  <c r="AF205" i="20"/>
  <c r="AE205" i="20"/>
  <c r="AD205" i="20"/>
  <c r="AC205" i="20"/>
  <c r="AB205" i="20"/>
  <c r="AA205" i="20"/>
  <c r="Z205" i="20"/>
  <c r="Y205" i="20"/>
  <c r="X205" i="20"/>
  <c r="W205" i="20"/>
  <c r="V205" i="20"/>
  <c r="U205" i="20"/>
  <c r="T205" i="20"/>
  <c r="S205" i="20"/>
  <c r="R205" i="20"/>
  <c r="Q205" i="20"/>
  <c r="P205" i="20"/>
  <c r="O205" i="20"/>
  <c r="N205" i="20"/>
  <c r="M205" i="20"/>
  <c r="L205" i="20"/>
  <c r="K205" i="20"/>
  <c r="J205" i="20"/>
  <c r="AR204" i="20"/>
  <c r="AQ204" i="20"/>
  <c r="AP204" i="20"/>
  <c r="AO204" i="20"/>
  <c r="AN204" i="20"/>
  <c r="AM204" i="20"/>
  <c r="AL204" i="20"/>
  <c r="AK204" i="20"/>
  <c r="AH204" i="20"/>
  <c r="AG204" i="20"/>
  <c r="AF204" i="20"/>
  <c r="AE204" i="20"/>
  <c r="AD204" i="20"/>
  <c r="AC204" i="20"/>
  <c r="AB204" i="20"/>
  <c r="AA204" i="20"/>
  <c r="Z204" i="20"/>
  <c r="Y204" i="20"/>
  <c r="X204" i="20"/>
  <c r="W204" i="20"/>
  <c r="V204" i="20"/>
  <c r="U204" i="20"/>
  <c r="T204" i="20"/>
  <c r="S204" i="20"/>
  <c r="R204" i="20"/>
  <c r="Q204" i="20"/>
  <c r="P204" i="20"/>
  <c r="O204" i="20"/>
  <c r="N204" i="20"/>
  <c r="M204" i="20"/>
  <c r="L204" i="20"/>
  <c r="K204" i="20"/>
  <c r="J204" i="20"/>
  <c r="AR203" i="20"/>
  <c r="AQ203" i="20"/>
  <c r="AP203" i="20"/>
  <c r="AO203" i="20"/>
  <c r="AN203" i="20"/>
  <c r="AM203" i="20"/>
  <c r="AL203" i="20"/>
  <c r="AK203" i="20"/>
  <c r="AH203" i="20"/>
  <c r="AG203" i="20"/>
  <c r="AF203" i="20"/>
  <c r="AE203" i="20"/>
  <c r="AD203" i="20"/>
  <c r="AC203" i="20"/>
  <c r="AB203" i="20"/>
  <c r="AA203" i="20"/>
  <c r="Z203" i="20"/>
  <c r="Y203" i="20"/>
  <c r="X203" i="20"/>
  <c r="W203" i="20"/>
  <c r="V203" i="20"/>
  <c r="U203" i="20"/>
  <c r="T203" i="20"/>
  <c r="S203" i="20"/>
  <c r="R203" i="20"/>
  <c r="Q203" i="20"/>
  <c r="P203" i="20"/>
  <c r="O203" i="20"/>
  <c r="N203" i="20"/>
  <c r="M203" i="20"/>
  <c r="L203" i="20"/>
  <c r="K203" i="20"/>
  <c r="J203" i="20"/>
  <c r="AR202" i="20"/>
  <c r="AQ202" i="20"/>
  <c r="AP202" i="20"/>
  <c r="AO202" i="20"/>
  <c r="AN202" i="20"/>
  <c r="AM202" i="20"/>
  <c r="AL202" i="20"/>
  <c r="AK202" i="20"/>
  <c r="AH202" i="20"/>
  <c r="AG202" i="20"/>
  <c r="AF202" i="20"/>
  <c r="AE202" i="20"/>
  <c r="AD202" i="20"/>
  <c r="AC202" i="20"/>
  <c r="AB202" i="20"/>
  <c r="AA202" i="20"/>
  <c r="Z202" i="20"/>
  <c r="Y202" i="20"/>
  <c r="X202" i="20"/>
  <c r="W202" i="20"/>
  <c r="V202" i="20"/>
  <c r="U202" i="20"/>
  <c r="T202" i="20"/>
  <c r="S202" i="20"/>
  <c r="R202" i="20"/>
  <c r="Q202" i="20"/>
  <c r="P202" i="20"/>
  <c r="O202" i="20"/>
  <c r="N202" i="20"/>
  <c r="M202" i="20"/>
  <c r="L202" i="20"/>
  <c r="K202" i="20"/>
  <c r="J202" i="20"/>
  <c r="AR201" i="20"/>
  <c r="AQ201" i="20"/>
  <c r="AP201" i="20"/>
  <c r="AO201" i="20"/>
  <c r="AN201" i="20"/>
  <c r="AM201" i="20"/>
  <c r="AL201" i="20"/>
  <c r="AK201" i="20"/>
  <c r="AH201" i="20"/>
  <c r="AG201" i="20"/>
  <c r="AF201" i="20"/>
  <c r="AE201" i="20"/>
  <c r="AD201" i="20"/>
  <c r="AC201" i="20"/>
  <c r="AB201" i="20"/>
  <c r="AA201" i="20"/>
  <c r="Z201" i="20"/>
  <c r="Y201" i="20"/>
  <c r="X201" i="20"/>
  <c r="W201" i="20"/>
  <c r="V201" i="20"/>
  <c r="U201" i="20"/>
  <c r="T201" i="20"/>
  <c r="S201" i="20"/>
  <c r="R201" i="20"/>
  <c r="Q201" i="20"/>
  <c r="P201" i="20"/>
  <c r="O201" i="20"/>
  <c r="N201" i="20"/>
  <c r="M201" i="20"/>
  <c r="L201" i="20"/>
  <c r="K201" i="20"/>
  <c r="J201" i="20"/>
  <c r="AR200" i="20"/>
  <c r="AQ200" i="20"/>
  <c r="AP200" i="20"/>
  <c r="AO200" i="20"/>
  <c r="AN200" i="20"/>
  <c r="AM200" i="20"/>
  <c r="AL200" i="20"/>
  <c r="AK200" i="20"/>
  <c r="AH200" i="20"/>
  <c r="AG200" i="20"/>
  <c r="AF200" i="20"/>
  <c r="AE200" i="20"/>
  <c r="AD200" i="20"/>
  <c r="AC200" i="20"/>
  <c r="AB200" i="20"/>
  <c r="AA200" i="20"/>
  <c r="Z200" i="20"/>
  <c r="Y200" i="20"/>
  <c r="X200" i="20"/>
  <c r="W200" i="20"/>
  <c r="V200" i="20"/>
  <c r="U200" i="20"/>
  <c r="T200" i="20"/>
  <c r="S200" i="20"/>
  <c r="R200" i="20"/>
  <c r="Q200" i="20"/>
  <c r="P200" i="20"/>
  <c r="O200" i="20"/>
  <c r="N200" i="20"/>
  <c r="M200" i="20"/>
  <c r="L200" i="20"/>
  <c r="K200" i="20"/>
  <c r="J200" i="20"/>
  <c r="AR199" i="20"/>
  <c r="AQ199" i="20"/>
  <c r="AP199" i="20"/>
  <c r="AO199" i="20"/>
  <c r="AN199" i="20"/>
  <c r="AM199" i="20"/>
  <c r="AL199" i="20"/>
  <c r="AK199" i="20"/>
  <c r="AH199" i="20"/>
  <c r="AG199" i="20"/>
  <c r="AF199" i="20"/>
  <c r="AE199" i="20"/>
  <c r="AD199" i="20"/>
  <c r="AC199" i="20"/>
  <c r="AB199" i="20"/>
  <c r="AA199" i="20"/>
  <c r="Z199" i="20"/>
  <c r="Y199" i="20"/>
  <c r="X199" i="20"/>
  <c r="W199" i="20"/>
  <c r="V199" i="20"/>
  <c r="U199" i="20"/>
  <c r="T199" i="20"/>
  <c r="S199" i="20"/>
  <c r="R199" i="20"/>
  <c r="Q199" i="20"/>
  <c r="P199" i="20"/>
  <c r="O199" i="20"/>
  <c r="N199" i="20"/>
  <c r="M199" i="20"/>
  <c r="L199" i="20"/>
  <c r="K199" i="20"/>
  <c r="J199" i="20"/>
  <c r="AR198" i="20"/>
  <c r="AQ198" i="20"/>
  <c r="AP198" i="20"/>
  <c r="AO198" i="20"/>
  <c r="AN198" i="20"/>
  <c r="AM198" i="20"/>
  <c r="AL198" i="20"/>
  <c r="AK198" i="20"/>
  <c r="AH198" i="20"/>
  <c r="AG198" i="20"/>
  <c r="AF198" i="20"/>
  <c r="AE198" i="20"/>
  <c r="AD198" i="20"/>
  <c r="AC198" i="20"/>
  <c r="AB198" i="20"/>
  <c r="AA198" i="20"/>
  <c r="Z198" i="20"/>
  <c r="Y198" i="20"/>
  <c r="X198" i="20"/>
  <c r="W198" i="20"/>
  <c r="V198" i="20"/>
  <c r="U198" i="20"/>
  <c r="T198" i="20"/>
  <c r="S198" i="20"/>
  <c r="R198" i="20"/>
  <c r="Q198" i="20"/>
  <c r="P198" i="20"/>
  <c r="O198" i="20"/>
  <c r="N198" i="20"/>
  <c r="M198" i="20"/>
  <c r="L198" i="20"/>
  <c r="K198" i="20"/>
  <c r="J198" i="20"/>
  <c r="AR197" i="20"/>
  <c r="AQ197" i="20"/>
  <c r="AP197" i="20"/>
  <c r="AO197" i="20"/>
  <c r="AN197" i="20"/>
  <c r="AM197" i="20"/>
  <c r="AL197" i="20"/>
  <c r="AK197" i="20"/>
  <c r="AH197" i="20"/>
  <c r="AG197" i="20"/>
  <c r="AF197" i="20"/>
  <c r="AE197" i="20"/>
  <c r="AD197" i="20"/>
  <c r="AC197" i="20"/>
  <c r="AB197" i="20"/>
  <c r="AA197" i="20"/>
  <c r="Z197" i="20"/>
  <c r="Y197" i="20"/>
  <c r="X197" i="20"/>
  <c r="W197" i="20"/>
  <c r="V197" i="20"/>
  <c r="U197" i="20"/>
  <c r="T197" i="20"/>
  <c r="S197" i="20"/>
  <c r="R197" i="20"/>
  <c r="Q197" i="20"/>
  <c r="P197" i="20"/>
  <c r="O197" i="20"/>
  <c r="N197" i="20"/>
  <c r="M197" i="20"/>
  <c r="L197" i="20"/>
  <c r="K197" i="20"/>
  <c r="J197" i="20"/>
  <c r="AR196" i="20"/>
  <c r="AQ196" i="20"/>
  <c r="AP196" i="20"/>
  <c r="AO196" i="20"/>
  <c r="AN196" i="20"/>
  <c r="AM196" i="20"/>
  <c r="AL196" i="20"/>
  <c r="AK196" i="20"/>
  <c r="AH196" i="20"/>
  <c r="AG196" i="20"/>
  <c r="AF196" i="20"/>
  <c r="AE196" i="20"/>
  <c r="AD196" i="20"/>
  <c r="AC196" i="20"/>
  <c r="AB196" i="20"/>
  <c r="AA196" i="20"/>
  <c r="Z196" i="20"/>
  <c r="Y196" i="20"/>
  <c r="X196" i="20"/>
  <c r="W196" i="20"/>
  <c r="V196" i="20"/>
  <c r="U196" i="20"/>
  <c r="T196" i="20"/>
  <c r="S196" i="20"/>
  <c r="R196" i="20"/>
  <c r="Q196" i="20"/>
  <c r="P196" i="20"/>
  <c r="O196" i="20"/>
  <c r="N196" i="20"/>
  <c r="M196" i="20"/>
  <c r="L196" i="20"/>
  <c r="K196" i="20"/>
  <c r="J196" i="20"/>
  <c r="AR195" i="20"/>
  <c r="AQ195" i="20"/>
  <c r="AP195" i="20"/>
  <c r="AO195" i="20"/>
  <c r="AN195" i="20"/>
  <c r="AM195" i="20"/>
  <c r="AL195" i="20"/>
  <c r="AK195" i="20"/>
  <c r="AH195" i="20"/>
  <c r="AG195" i="20"/>
  <c r="AF195" i="20"/>
  <c r="AE195" i="20"/>
  <c r="AD195" i="20"/>
  <c r="AC195" i="20"/>
  <c r="AB195" i="20"/>
  <c r="AA195" i="20"/>
  <c r="Z195" i="20"/>
  <c r="Y195" i="20"/>
  <c r="X195" i="20"/>
  <c r="W195" i="20"/>
  <c r="V195" i="20"/>
  <c r="U195" i="20"/>
  <c r="T195" i="20"/>
  <c r="S195" i="20"/>
  <c r="R195" i="20"/>
  <c r="Q195" i="20"/>
  <c r="P195" i="20"/>
  <c r="O195" i="20"/>
  <c r="N195" i="20"/>
  <c r="M195" i="20"/>
  <c r="L195" i="20"/>
  <c r="K195" i="20"/>
  <c r="J195" i="20"/>
  <c r="AR194" i="20"/>
  <c r="AQ194" i="20"/>
  <c r="AP194" i="20"/>
  <c r="AO194" i="20"/>
  <c r="AN194" i="20"/>
  <c r="AM194" i="20"/>
  <c r="AL194" i="20"/>
  <c r="AK194" i="20"/>
  <c r="AH194" i="20"/>
  <c r="AG194" i="20"/>
  <c r="AF194" i="20"/>
  <c r="AE194" i="20"/>
  <c r="AD194" i="20"/>
  <c r="AC194" i="20"/>
  <c r="AB194" i="20"/>
  <c r="AA194" i="20"/>
  <c r="Z194" i="20"/>
  <c r="Y194" i="20"/>
  <c r="X194" i="20"/>
  <c r="W194" i="20"/>
  <c r="V194" i="20"/>
  <c r="U194" i="20"/>
  <c r="T194" i="20"/>
  <c r="S194" i="20"/>
  <c r="R194" i="20"/>
  <c r="Q194" i="20"/>
  <c r="P194" i="20"/>
  <c r="O194" i="20"/>
  <c r="N194" i="20"/>
  <c r="M194" i="20"/>
  <c r="L194" i="20"/>
  <c r="K194" i="20"/>
  <c r="J194" i="20"/>
  <c r="AR193" i="20"/>
  <c r="AQ193" i="20"/>
  <c r="AP193" i="20"/>
  <c r="AO193" i="20"/>
  <c r="AN193" i="20"/>
  <c r="AM193" i="20"/>
  <c r="AL193" i="20"/>
  <c r="AK193" i="20"/>
  <c r="AH193" i="20"/>
  <c r="AG193" i="20"/>
  <c r="AF193" i="20"/>
  <c r="AE193" i="20"/>
  <c r="AD193" i="20"/>
  <c r="AC193" i="20"/>
  <c r="AB193" i="20"/>
  <c r="AA193" i="20"/>
  <c r="Z193" i="20"/>
  <c r="Y193" i="20"/>
  <c r="X193" i="20"/>
  <c r="W193" i="20"/>
  <c r="V193" i="20"/>
  <c r="U193" i="20"/>
  <c r="T193" i="20"/>
  <c r="S193" i="20"/>
  <c r="R193" i="20"/>
  <c r="Q193" i="20"/>
  <c r="P193" i="20"/>
  <c r="O193" i="20"/>
  <c r="N193" i="20"/>
  <c r="M193" i="20"/>
  <c r="L193" i="20"/>
  <c r="K193" i="20"/>
  <c r="J193" i="20"/>
  <c r="AR192" i="20"/>
  <c r="AQ192" i="20"/>
  <c r="AP192" i="20"/>
  <c r="AO192" i="20"/>
  <c r="AN192" i="20"/>
  <c r="AM192" i="20"/>
  <c r="AL192" i="20"/>
  <c r="AK192" i="20"/>
  <c r="AH192" i="20"/>
  <c r="AG192" i="20"/>
  <c r="AF192" i="20"/>
  <c r="AE192" i="20"/>
  <c r="AD192" i="20"/>
  <c r="AC192" i="20"/>
  <c r="AB192" i="20"/>
  <c r="AA192" i="20"/>
  <c r="Z192" i="20"/>
  <c r="Y192" i="20"/>
  <c r="X192" i="20"/>
  <c r="W192" i="20"/>
  <c r="V192" i="20"/>
  <c r="U192" i="20"/>
  <c r="T192" i="20"/>
  <c r="S192" i="20"/>
  <c r="R192" i="20"/>
  <c r="Q192" i="20"/>
  <c r="P192" i="20"/>
  <c r="O192" i="20"/>
  <c r="N192" i="20"/>
  <c r="M192" i="20"/>
  <c r="L192" i="20"/>
  <c r="K192" i="20"/>
  <c r="J192" i="20"/>
  <c r="AR191" i="20"/>
  <c r="AQ191" i="20"/>
  <c r="AP191" i="20"/>
  <c r="AO191" i="20"/>
  <c r="AN191" i="20"/>
  <c r="AM191" i="20"/>
  <c r="AL191" i="20"/>
  <c r="AK191" i="20"/>
  <c r="AH191" i="20"/>
  <c r="AG191" i="20"/>
  <c r="AF191" i="20"/>
  <c r="AE191" i="20"/>
  <c r="AD191" i="20"/>
  <c r="AC191" i="20"/>
  <c r="AB191" i="20"/>
  <c r="AA191" i="20"/>
  <c r="Z191" i="20"/>
  <c r="Y191" i="20"/>
  <c r="X191" i="20"/>
  <c r="W191" i="20"/>
  <c r="V191" i="20"/>
  <c r="U191" i="20"/>
  <c r="T191" i="20"/>
  <c r="S191" i="20"/>
  <c r="R191" i="20"/>
  <c r="Q191" i="20"/>
  <c r="P191" i="20"/>
  <c r="O191" i="20"/>
  <c r="N191" i="20"/>
  <c r="M191" i="20"/>
  <c r="L191" i="20"/>
  <c r="K191" i="20"/>
  <c r="J191" i="20"/>
  <c r="AR190" i="20"/>
  <c r="AQ190" i="20"/>
  <c r="AP190" i="20"/>
  <c r="AO190" i="20"/>
  <c r="AN190" i="20"/>
  <c r="AM190" i="20"/>
  <c r="AL190" i="20"/>
  <c r="AK190" i="20"/>
  <c r="AH190" i="20"/>
  <c r="AG190" i="20"/>
  <c r="AF190" i="20"/>
  <c r="AE190" i="20"/>
  <c r="AD190" i="20"/>
  <c r="AC190" i="20"/>
  <c r="AB190" i="20"/>
  <c r="AA190" i="20"/>
  <c r="Z190" i="20"/>
  <c r="Y190" i="20"/>
  <c r="X190" i="20"/>
  <c r="W190" i="20"/>
  <c r="V190" i="20"/>
  <c r="U190" i="20"/>
  <c r="T190" i="20"/>
  <c r="S190" i="20"/>
  <c r="R190" i="20"/>
  <c r="Q190" i="20"/>
  <c r="P190" i="20"/>
  <c r="O190" i="20"/>
  <c r="N190" i="20"/>
  <c r="M190" i="20"/>
  <c r="L190" i="20"/>
  <c r="K190" i="20"/>
  <c r="J190" i="20"/>
  <c r="AR189" i="20"/>
  <c r="AQ189" i="20"/>
  <c r="AP189" i="20"/>
  <c r="AO189" i="20"/>
  <c r="AN189" i="20"/>
  <c r="AM189" i="20"/>
  <c r="AL189" i="20"/>
  <c r="AK189" i="20"/>
  <c r="AH189" i="20"/>
  <c r="AG189" i="20"/>
  <c r="AF189" i="20"/>
  <c r="AE189" i="20"/>
  <c r="AD189" i="20"/>
  <c r="AC189" i="20"/>
  <c r="AB189" i="20"/>
  <c r="AA189" i="20"/>
  <c r="Z189" i="20"/>
  <c r="Y189" i="20"/>
  <c r="X189" i="20"/>
  <c r="W189" i="20"/>
  <c r="V189" i="20"/>
  <c r="U189" i="20"/>
  <c r="T189" i="20"/>
  <c r="S189" i="20"/>
  <c r="R189" i="20"/>
  <c r="Q189" i="20"/>
  <c r="P189" i="20"/>
  <c r="O189" i="20"/>
  <c r="N189" i="20"/>
  <c r="M189" i="20"/>
  <c r="L189" i="20"/>
  <c r="K189" i="20"/>
  <c r="J189" i="20"/>
  <c r="AR188" i="20"/>
  <c r="AQ188" i="20"/>
  <c r="AP188" i="20"/>
  <c r="AO188" i="20"/>
  <c r="AN188" i="20"/>
  <c r="AM188" i="20"/>
  <c r="AL188" i="20"/>
  <c r="AK188" i="20"/>
  <c r="AH188" i="20"/>
  <c r="AG188" i="20"/>
  <c r="AF188" i="20"/>
  <c r="AE188" i="20"/>
  <c r="AD188" i="20"/>
  <c r="AC188" i="20"/>
  <c r="AB188" i="20"/>
  <c r="AA188" i="20"/>
  <c r="Z188" i="20"/>
  <c r="Y188" i="20"/>
  <c r="X188" i="20"/>
  <c r="W188" i="20"/>
  <c r="V188" i="20"/>
  <c r="U188" i="20"/>
  <c r="T188" i="20"/>
  <c r="S188" i="20"/>
  <c r="R188" i="20"/>
  <c r="Q188" i="20"/>
  <c r="P188" i="20"/>
  <c r="O188" i="20"/>
  <c r="N188" i="20"/>
  <c r="M188" i="20"/>
  <c r="L188" i="20"/>
  <c r="K188" i="20"/>
  <c r="J188" i="20"/>
  <c r="AR187" i="20"/>
  <c r="AQ187" i="20"/>
  <c r="AP187" i="20"/>
  <c r="AO187" i="20"/>
  <c r="AN187" i="20"/>
  <c r="AM187" i="20"/>
  <c r="AL187" i="20"/>
  <c r="AK187" i="20"/>
  <c r="AH187" i="20"/>
  <c r="AG187" i="20"/>
  <c r="AF187" i="20"/>
  <c r="AE187" i="20"/>
  <c r="AD187" i="20"/>
  <c r="AC187" i="20"/>
  <c r="AB187" i="20"/>
  <c r="AA187" i="20"/>
  <c r="Z187" i="20"/>
  <c r="Y187" i="20"/>
  <c r="X187" i="20"/>
  <c r="W187" i="20"/>
  <c r="V187" i="20"/>
  <c r="U187" i="20"/>
  <c r="T187" i="20"/>
  <c r="S187" i="20"/>
  <c r="R187" i="20"/>
  <c r="Q187" i="20"/>
  <c r="P187" i="20"/>
  <c r="O187" i="20"/>
  <c r="N187" i="20"/>
  <c r="M187" i="20"/>
  <c r="L187" i="20"/>
  <c r="K187" i="20"/>
  <c r="J187" i="20"/>
  <c r="AR186" i="20"/>
  <c r="AQ186" i="20"/>
  <c r="AP186" i="20"/>
  <c r="AO186" i="20"/>
  <c r="AN186" i="20"/>
  <c r="AM186" i="20"/>
  <c r="AL186" i="20"/>
  <c r="AK186" i="20"/>
  <c r="AH186" i="20"/>
  <c r="AG186" i="20"/>
  <c r="AF186" i="20"/>
  <c r="AE186" i="20"/>
  <c r="AD186" i="20"/>
  <c r="AC186" i="20"/>
  <c r="AB186" i="20"/>
  <c r="AA186" i="20"/>
  <c r="Z186" i="20"/>
  <c r="Y186" i="20"/>
  <c r="X186" i="20"/>
  <c r="W186" i="20"/>
  <c r="V186" i="20"/>
  <c r="U186" i="20"/>
  <c r="T186" i="20"/>
  <c r="S186" i="20"/>
  <c r="R186" i="20"/>
  <c r="Q186" i="20"/>
  <c r="P186" i="20"/>
  <c r="O186" i="20"/>
  <c r="N186" i="20"/>
  <c r="M186" i="20"/>
  <c r="L186" i="20"/>
  <c r="K186" i="20"/>
  <c r="J186" i="20"/>
  <c r="AR185" i="20"/>
  <c r="AQ185" i="20"/>
  <c r="AP185" i="20"/>
  <c r="AO185" i="20"/>
  <c r="AN185" i="20"/>
  <c r="AM185" i="20"/>
  <c r="AL185" i="20"/>
  <c r="AK185" i="20"/>
  <c r="AH185" i="20"/>
  <c r="AG185" i="20"/>
  <c r="AF185" i="20"/>
  <c r="AE185" i="20"/>
  <c r="AD185" i="20"/>
  <c r="AC185" i="20"/>
  <c r="AB185" i="20"/>
  <c r="AA185" i="20"/>
  <c r="Z185" i="20"/>
  <c r="Y185" i="20"/>
  <c r="X185" i="20"/>
  <c r="W185" i="20"/>
  <c r="V185" i="20"/>
  <c r="U185" i="20"/>
  <c r="T185" i="20"/>
  <c r="S185" i="20"/>
  <c r="R185" i="20"/>
  <c r="Q185" i="20"/>
  <c r="P185" i="20"/>
  <c r="O185" i="20"/>
  <c r="N185" i="20"/>
  <c r="M185" i="20"/>
  <c r="L185" i="20"/>
  <c r="K185" i="20"/>
  <c r="J185" i="20"/>
  <c r="AR184" i="20"/>
  <c r="AQ184" i="20"/>
  <c r="AP184" i="20"/>
  <c r="AO184" i="20"/>
  <c r="AN184" i="20"/>
  <c r="AM184" i="20"/>
  <c r="AL184" i="20"/>
  <c r="AK184" i="20"/>
  <c r="AH184" i="20"/>
  <c r="AG184" i="20"/>
  <c r="AF184" i="20"/>
  <c r="AE184" i="20"/>
  <c r="AD184" i="20"/>
  <c r="AC184" i="20"/>
  <c r="AB184" i="20"/>
  <c r="AA184" i="20"/>
  <c r="Z184" i="20"/>
  <c r="Y184" i="20"/>
  <c r="X184" i="20"/>
  <c r="W184" i="20"/>
  <c r="V184" i="20"/>
  <c r="U184" i="20"/>
  <c r="T184" i="20"/>
  <c r="S184" i="20"/>
  <c r="R184" i="20"/>
  <c r="Q184" i="20"/>
  <c r="P184" i="20"/>
  <c r="O184" i="20"/>
  <c r="N184" i="20"/>
  <c r="M184" i="20"/>
  <c r="L184" i="20"/>
  <c r="K184" i="20"/>
  <c r="J184" i="20"/>
  <c r="AR183" i="20"/>
  <c r="AQ183" i="20"/>
  <c r="AP183" i="20"/>
  <c r="AO183" i="20"/>
  <c r="AN183" i="20"/>
  <c r="AM183" i="20"/>
  <c r="AL183" i="20"/>
  <c r="AK183" i="20"/>
  <c r="AH183" i="20"/>
  <c r="AG183" i="20"/>
  <c r="AF183" i="20"/>
  <c r="AE183" i="20"/>
  <c r="AD183" i="20"/>
  <c r="AC183" i="20"/>
  <c r="AB183" i="20"/>
  <c r="AA183" i="20"/>
  <c r="Z183" i="20"/>
  <c r="Y183" i="20"/>
  <c r="X183" i="20"/>
  <c r="W183" i="20"/>
  <c r="V183" i="20"/>
  <c r="U183" i="20"/>
  <c r="T183" i="20"/>
  <c r="S183" i="20"/>
  <c r="R183" i="20"/>
  <c r="Q183" i="20"/>
  <c r="P183" i="20"/>
  <c r="O183" i="20"/>
  <c r="N183" i="20"/>
  <c r="M183" i="20"/>
  <c r="L183" i="20"/>
  <c r="K183" i="20"/>
  <c r="J183" i="20"/>
  <c r="AR182" i="20"/>
  <c r="AQ182" i="20"/>
  <c r="AP182" i="20"/>
  <c r="AO182" i="20"/>
  <c r="AN182" i="20"/>
  <c r="AM182" i="20"/>
  <c r="AL182" i="20"/>
  <c r="AK182" i="20"/>
  <c r="AH182" i="20"/>
  <c r="AG182" i="20"/>
  <c r="AF182" i="20"/>
  <c r="AE182" i="20"/>
  <c r="AD182" i="20"/>
  <c r="AC182" i="20"/>
  <c r="AB182" i="20"/>
  <c r="AA182" i="20"/>
  <c r="Z182" i="20"/>
  <c r="Y182" i="20"/>
  <c r="X182" i="20"/>
  <c r="W182" i="20"/>
  <c r="V182" i="20"/>
  <c r="U182" i="20"/>
  <c r="T182" i="20"/>
  <c r="S182" i="20"/>
  <c r="R182" i="20"/>
  <c r="Q182" i="20"/>
  <c r="P182" i="20"/>
  <c r="O182" i="20"/>
  <c r="N182" i="20"/>
  <c r="M182" i="20"/>
  <c r="L182" i="20"/>
  <c r="K182" i="20"/>
  <c r="J182" i="20"/>
  <c r="AR181" i="20"/>
  <c r="AQ181" i="20"/>
  <c r="AP181" i="20"/>
  <c r="AO181" i="20"/>
  <c r="AN181" i="20"/>
  <c r="AM181" i="20"/>
  <c r="AL181" i="20"/>
  <c r="AK181" i="20"/>
  <c r="AH181" i="20"/>
  <c r="AG181" i="20"/>
  <c r="AF181" i="20"/>
  <c r="AE181" i="20"/>
  <c r="AD181" i="20"/>
  <c r="AC181" i="20"/>
  <c r="AB181" i="20"/>
  <c r="AA181" i="20"/>
  <c r="Z181" i="20"/>
  <c r="Y181" i="20"/>
  <c r="X181" i="20"/>
  <c r="W181" i="20"/>
  <c r="V181" i="20"/>
  <c r="U181" i="20"/>
  <c r="T181" i="20"/>
  <c r="S181" i="20"/>
  <c r="R181" i="20"/>
  <c r="Q181" i="20"/>
  <c r="P181" i="20"/>
  <c r="O181" i="20"/>
  <c r="N181" i="20"/>
  <c r="M181" i="20"/>
  <c r="L181" i="20"/>
  <c r="K181" i="20"/>
  <c r="J181" i="20"/>
  <c r="AR180" i="20"/>
  <c r="AQ180" i="20"/>
  <c r="AP180" i="20"/>
  <c r="AO180" i="20"/>
  <c r="AN180" i="20"/>
  <c r="AM180" i="20"/>
  <c r="AL180" i="20"/>
  <c r="AK180" i="20"/>
  <c r="AH180" i="20"/>
  <c r="AG180" i="20"/>
  <c r="AF180" i="20"/>
  <c r="AE180" i="20"/>
  <c r="AD180" i="20"/>
  <c r="AC180" i="20"/>
  <c r="AB180" i="20"/>
  <c r="AA180" i="20"/>
  <c r="Z180" i="20"/>
  <c r="Y180" i="20"/>
  <c r="X180" i="20"/>
  <c r="W180" i="20"/>
  <c r="V180" i="20"/>
  <c r="U180" i="20"/>
  <c r="T180" i="20"/>
  <c r="S180" i="20"/>
  <c r="R180" i="20"/>
  <c r="Q180" i="20"/>
  <c r="P180" i="20"/>
  <c r="O180" i="20"/>
  <c r="N180" i="20"/>
  <c r="M180" i="20"/>
  <c r="L180" i="20"/>
  <c r="K180" i="20"/>
  <c r="J180" i="20"/>
  <c r="AR179" i="20"/>
  <c r="AQ179" i="20"/>
  <c r="AP179" i="20"/>
  <c r="AO179" i="20"/>
  <c r="AN179" i="20"/>
  <c r="AM179" i="20"/>
  <c r="AL179" i="20"/>
  <c r="AK179" i="20"/>
  <c r="AH179" i="20"/>
  <c r="AG179" i="20"/>
  <c r="AF179" i="20"/>
  <c r="AE179" i="20"/>
  <c r="AD179" i="20"/>
  <c r="AC179" i="20"/>
  <c r="AB179" i="20"/>
  <c r="AA179" i="20"/>
  <c r="Z179" i="20"/>
  <c r="Y179" i="20"/>
  <c r="X179" i="20"/>
  <c r="W179" i="20"/>
  <c r="V179" i="20"/>
  <c r="U179" i="20"/>
  <c r="T179" i="20"/>
  <c r="S179" i="20"/>
  <c r="R179" i="20"/>
  <c r="Q179" i="20"/>
  <c r="P179" i="20"/>
  <c r="O179" i="20"/>
  <c r="N179" i="20"/>
  <c r="M179" i="20"/>
  <c r="L179" i="20"/>
  <c r="K179" i="20"/>
  <c r="J179" i="20"/>
  <c r="AR178" i="20"/>
  <c r="AQ178" i="20"/>
  <c r="AP178" i="20"/>
  <c r="AO178" i="20"/>
  <c r="AN178" i="20"/>
  <c r="AM178" i="20"/>
  <c r="AL178" i="20"/>
  <c r="AK178" i="20"/>
  <c r="AH178" i="20"/>
  <c r="AG178" i="20"/>
  <c r="AF178" i="20"/>
  <c r="AE178" i="20"/>
  <c r="AD178" i="20"/>
  <c r="AC178" i="20"/>
  <c r="AB178" i="20"/>
  <c r="AA178" i="20"/>
  <c r="Z178" i="20"/>
  <c r="Y178" i="20"/>
  <c r="X178" i="20"/>
  <c r="W178" i="20"/>
  <c r="V178" i="20"/>
  <c r="U178" i="20"/>
  <c r="T178" i="20"/>
  <c r="S178" i="20"/>
  <c r="R178" i="20"/>
  <c r="Q178" i="20"/>
  <c r="P178" i="20"/>
  <c r="O178" i="20"/>
  <c r="N178" i="20"/>
  <c r="M178" i="20"/>
  <c r="L178" i="20"/>
  <c r="K178" i="20"/>
  <c r="J178" i="20"/>
  <c r="AR177" i="20"/>
  <c r="AQ177" i="20"/>
  <c r="AP177" i="20"/>
  <c r="AO177" i="20"/>
  <c r="AN177" i="20"/>
  <c r="AM177" i="20"/>
  <c r="AL177" i="20"/>
  <c r="AK177" i="20"/>
  <c r="AH177" i="20"/>
  <c r="AG177" i="20"/>
  <c r="AF177" i="20"/>
  <c r="AE177" i="20"/>
  <c r="AD177" i="20"/>
  <c r="AC177" i="20"/>
  <c r="AB177" i="20"/>
  <c r="AA177" i="20"/>
  <c r="Z177" i="20"/>
  <c r="Y177" i="20"/>
  <c r="X177" i="20"/>
  <c r="W177" i="20"/>
  <c r="V177" i="20"/>
  <c r="U177" i="20"/>
  <c r="T177" i="20"/>
  <c r="S177" i="20"/>
  <c r="R177" i="20"/>
  <c r="Q177" i="20"/>
  <c r="P177" i="20"/>
  <c r="O177" i="20"/>
  <c r="N177" i="20"/>
  <c r="M177" i="20"/>
  <c r="L177" i="20"/>
  <c r="K177" i="20"/>
  <c r="J177" i="20"/>
  <c r="AR176" i="20"/>
  <c r="AQ176" i="20"/>
  <c r="AP176" i="20"/>
  <c r="AO176" i="20"/>
  <c r="AN176" i="20"/>
  <c r="AM176" i="20"/>
  <c r="AL176" i="20"/>
  <c r="AK176" i="20"/>
  <c r="AH176" i="20"/>
  <c r="AG176" i="20"/>
  <c r="AF176" i="20"/>
  <c r="AE176" i="20"/>
  <c r="AD176" i="20"/>
  <c r="AC176" i="20"/>
  <c r="AB176" i="20"/>
  <c r="AA176" i="20"/>
  <c r="Z176" i="20"/>
  <c r="Y176" i="20"/>
  <c r="X176" i="20"/>
  <c r="W176" i="20"/>
  <c r="V176" i="20"/>
  <c r="U176" i="20"/>
  <c r="T176" i="20"/>
  <c r="S176" i="20"/>
  <c r="R176" i="20"/>
  <c r="Q176" i="20"/>
  <c r="P176" i="20"/>
  <c r="O176" i="20"/>
  <c r="N176" i="20"/>
  <c r="M176" i="20"/>
  <c r="L176" i="20"/>
  <c r="K176" i="20"/>
  <c r="J176" i="20"/>
  <c r="AR175" i="20"/>
  <c r="AQ175" i="20"/>
  <c r="AP175" i="20"/>
  <c r="AO175" i="20"/>
  <c r="AN175" i="20"/>
  <c r="AM175" i="20"/>
  <c r="AL175" i="20"/>
  <c r="AK175" i="20"/>
  <c r="AH175" i="20"/>
  <c r="AG175" i="20"/>
  <c r="AF175" i="20"/>
  <c r="AE175" i="20"/>
  <c r="AD175" i="20"/>
  <c r="AC175" i="20"/>
  <c r="AB175" i="20"/>
  <c r="AA175" i="20"/>
  <c r="Z175" i="20"/>
  <c r="Y175" i="20"/>
  <c r="X175" i="20"/>
  <c r="W175" i="20"/>
  <c r="V175" i="20"/>
  <c r="U175" i="20"/>
  <c r="T175" i="20"/>
  <c r="S175" i="20"/>
  <c r="R175" i="20"/>
  <c r="Q175" i="20"/>
  <c r="P175" i="20"/>
  <c r="O175" i="20"/>
  <c r="N175" i="20"/>
  <c r="M175" i="20"/>
  <c r="L175" i="20"/>
  <c r="K175" i="20"/>
  <c r="J175" i="20"/>
  <c r="AR174" i="20"/>
  <c r="AQ174" i="20"/>
  <c r="AP174" i="20"/>
  <c r="AO174" i="20"/>
  <c r="AN174" i="20"/>
  <c r="AM174" i="20"/>
  <c r="AL174" i="20"/>
  <c r="AK174" i="20"/>
  <c r="AH174" i="20"/>
  <c r="AG174" i="20"/>
  <c r="AF174" i="20"/>
  <c r="AE174" i="20"/>
  <c r="AD174" i="20"/>
  <c r="AC174" i="20"/>
  <c r="AB174" i="20"/>
  <c r="AA174" i="20"/>
  <c r="Z174" i="20"/>
  <c r="Y174" i="20"/>
  <c r="X174" i="20"/>
  <c r="W174" i="20"/>
  <c r="V174" i="20"/>
  <c r="U174" i="20"/>
  <c r="T174" i="20"/>
  <c r="S174" i="20"/>
  <c r="R174" i="20"/>
  <c r="Q174" i="20"/>
  <c r="P174" i="20"/>
  <c r="O174" i="20"/>
  <c r="N174" i="20"/>
  <c r="M174" i="20"/>
  <c r="L174" i="20"/>
  <c r="K174" i="20"/>
  <c r="J174" i="20"/>
  <c r="AR173" i="20"/>
  <c r="AQ173" i="20"/>
  <c r="AP173" i="20"/>
  <c r="AO173" i="20"/>
  <c r="AN173" i="20"/>
  <c r="AM173" i="20"/>
  <c r="AL173" i="20"/>
  <c r="AK173" i="20"/>
  <c r="AH173" i="20"/>
  <c r="AG173" i="20"/>
  <c r="AF173" i="20"/>
  <c r="AE173" i="20"/>
  <c r="AD173" i="20"/>
  <c r="AC173" i="20"/>
  <c r="AB173" i="20"/>
  <c r="AA173" i="20"/>
  <c r="Z173" i="20"/>
  <c r="Y173" i="20"/>
  <c r="X173" i="20"/>
  <c r="W173" i="20"/>
  <c r="V173" i="20"/>
  <c r="U173" i="20"/>
  <c r="T173" i="20"/>
  <c r="S173" i="20"/>
  <c r="R173" i="20"/>
  <c r="Q173" i="20"/>
  <c r="P173" i="20"/>
  <c r="O173" i="20"/>
  <c r="N173" i="20"/>
  <c r="M173" i="20"/>
  <c r="L173" i="20"/>
  <c r="K173" i="20"/>
  <c r="J173" i="20"/>
  <c r="AR172" i="20"/>
  <c r="AQ172" i="20"/>
  <c r="AP172" i="20"/>
  <c r="AO172" i="20"/>
  <c r="AN172" i="20"/>
  <c r="AM172" i="20"/>
  <c r="AL172" i="20"/>
  <c r="AK172" i="20"/>
  <c r="AH172" i="20"/>
  <c r="AG172" i="20"/>
  <c r="AF172" i="20"/>
  <c r="AE172" i="20"/>
  <c r="AD172" i="20"/>
  <c r="AC172" i="20"/>
  <c r="AB172" i="20"/>
  <c r="AA172" i="20"/>
  <c r="Z172" i="20"/>
  <c r="Y172" i="20"/>
  <c r="X172" i="20"/>
  <c r="W172" i="20"/>
  <c r="V172" i="20"/>
  <c r="U172" i="20"/>
  <c r="T172" i="20"/>
  <c r="S172" i="20"/>
  <c r="R172" i="20"/>
  <c r="Q172" i="20"/>
  <c r="P172" i="20"/>
  <c r="O172" i="20"/>
  <c r="N172" i="20"/>
  <c r="M172" i="20"/>
  <c r="L172" i="20"/>
  <c r="K172" i="20"/>
  <c r="J172" i="20"/>
  <c r="AR171" i="20"/>
  <c r="AQ171" i="20"/>
  <c r="AP171" i="20"/>
  <c r="AO171" i="20"/>
  <c r="AN171" i="20"/>
  <c r="AM171" i="20"/>
  <c r="AL171" i="20"/>
  <c r="AK171" i="20"/>
  <c r="AH171" i="20"/>
  <c r="AG171" i="20"/>
  <c r="AF171" i="20"/>
  <c r="AE171" i="20"/>
  <c r="AD171" i="20"/>
  <c r="AC171" i="20"/>
  <c r="AB171" i="20"/>
  <c r="AA171" i="20"/>
  <c r="Z171" i="20"/>
  <c r="Y171" i="20"/>
  <c r="X171" i="20"/>
  <c r="W171" i="20"/>
  <c r="V171" i="20"/>
  <c r="U171" i="20"/>
  <c r="T171" i="20"/>
  <c r="S171" i="20"/>
  <c r="R171" i="20"/>
  <c r="Q171" i="20"/>
  <c r="P171" i="20"/>
  <c r="O171" i="20"/>
  <c r="N171" i="20"/>
  <c r="M171" i="20"/>
  <c r="L171" i="20"/>
  <c r="K171" i="20"/>
  <c r="J171" i="20"/>
  <c r="AR170" i="20"/>
  <c r="AQ170" i="20"/>
  <c r="AP170" i="20"/>
  <c r="AO170" i="20"/>
  <c r="AN170" i="20"/>
  <c r="AM170" i="20"/>
  <c r="AL170" i="20"/>
  <c r="AK170" i="20"/>
  <c r="AH170" i="20"/>
  <c r="AG170" i="20"/>
  <c r="AF170" i="20"/>
  <c r="AE170" i="20"/>
  <c r="AD170" i="20"/>
  <c r="AC170" i="20"/>
  <c r="AB170" i="20"/>
  <c r="AA170" i="20"/>
  <c r="Z170" i="20"/>
  <c r="Y170" i="20"/>
  <c r="X170" i="20"/>
  <c r="W170" i="20"/>
  <c r="V170" i="20"/>
  <c r="U170" i="20"/>
  <c r="T170" i="20"/>
  <c r="S170" i="20"/>
  <c r="R170" i="20"/>
  <c r="Q170" i="20"/>
  <c r="P170" i="20"/>
  <c r="O170" i="20"/>
  <c r="N170" i="20"/>
  <c r="M170" i="20"/>
  <c r="L170" i="20"/>
  <c r="K170" i="20"/>
  <c r="J170" i="20"/>
  <c r="AR169" i="20"/>
  <c r="AQ169" i="20"/>
  <c r="AP169" i="20"/>
  <c r="AO169" i="20"/>
  <c r="AN169" i="20"/>
  <c r="AM169" i="20"/>
  <c r="AL169" i="20"/>
  <c r="AK169" i="20"/>
  <c r="AH169" i="20"/>
  <c r="AG169" i="20"/>
  <c r="AF169" i="20"/>
  <c r="AE169" i="20"/>
  <c r="AD169" i="20"/>
  <c r="AC169" i="20"/>
  <c r="AB169" i="20"/>
  <c r="AA169" i="20"/>
  <c r="Z169" i="20"/>
  <c r="Y169" i="20"/>
  <c r="X169" i="20"/>
  <c r="W169" i="20"/>
  <c r="V169" i="20"/>
  <c r="U169" i="20"/>
  <c r="T169" i="20"/>
  <c r="S169" i="20"/>
  <c r="R169" i="20"/>
  <c r="Q169" i="20"/>
  <c r="P169" i="20"/>
  <c r="O169" i="20"/>
  <c r="N169" i="20"/>
  <c r="M169" i="20"/>
  <c r="L169" i="20"/>
  <c r="K169" i="20"/>
  <c r="J169" i="20"/>
  <c r="AR168" i="20"/>
  <c r="AQ168" i="20"/>
  <c r="AP168" i="20"/>
  <c r="AO168" i="20"/>
  <c r="AN168" i="20"/>
  <c r="AM168" i="20"/>
  <c r="AL168" i="20"/>
  <c r="AK168" i="20"/>
  <c r="AH168" i="20"/>
  <c r="AG168" i="20"/>
  <c r="AF168" i="20"/>
  <c r="AE168" i="20"/>
  <c r="AD168" i="20"/>
  <c r="AC168" i="20"/>
  <c r="AB168" i="20"/>
  <c r="AA168" i="20"/>
  <c r="Z168" i="20"/>
  <c r="Y168" i="20"/>
  <c r="X168" i="20"/>
  <c r="W168" i="20"/>
  <c r="V168" i="20"/>
  <c r="U168" i="20"/>
  <c r="T168" i="20"/>
  <c r="S168" i="20"/>
  <c r="R168" i="20"/>
  <c r="Q168" i="20"/>
  <c r="P168" i="20"/>
  <c r="O168" i="20"/>
  <c r="N168" i="20"/>
  <c r="M168" i="20"/>
  <c r="L168" i="20"/>
  <c r="K168" i="20"/>
  <c r="J168" i="20"/>
  <c r="AR167" i="20"/>
  <c r="AQ167" i="20"/>
  <c r="AP167" i="20"/>
  <c r="AO167" i="20"/>
  <c r="AN167" i="20"/>
  <c r="AM167" i="20"/>
  <c r="AL167" i="20"/>
  <c r="AK167" i="20"/>
  <c r="AH167" i="20"/>
  <c r="AG167" i="20"/>
  <c r="AF167" i="20"/>
  <c r="AE167" i="20"/>
  <c r="AD167" i="20"/>
  <c r="AC167" i="20"/>
  <c r="AB167" i="20"/>
  <c r="AA167" i="20"/>
  <c r="Z167" i="20"/>
  <c r="Y167" i="20"/>
  <c r="X167" i="20"/>
  <c r="W167" i="20"/>
  <c r="V167" i="20"/>
  <c r="U167" i="20"/>
  <c r="T167" i="20"/>
  <c r="S167" i="20"/>
  <c r="R167" i="20"/>
  <c r="Q167" i="20"/>
  <c r="P167" i="20"/>
  <c r="O167" i="20"/>
  <c r="N167" i="20"/>
  <c r="M167" i="20"/>
  <c r="L167" i="20"/>
  <c r="K167" i="20"/>
  <c r="J167" i="20"/>
  <c r="AR166" i="20"/>
  <c r="AQ166" i="20"/>
  <c r="AP166" i="20"/>
  <c r="AO166" i="20"/>
  <c r="AN166" i="20"/>
  <c r="AM166" i="20"/>
  <c r="AL166" i="20"/>
  <c r="AK166" i="20"/>
  <c r="AH166" i="20"/>
  <c r="AG166" i="20"/>
  <c r="AF166" i="20"/>
  <c r="AE166" i="20"/>
  <c r="AD166" i="20"/>
  <c r="AC166" i="20"/>
  <c r="AB166" i="20"/>
  <c r="AA166" i="20"/>
  <c r="Z166" i="20"/>
  <c r="Y166" i="20"/>
  <c r="X166" i="20"/>
  <c r="W166" i="20"/>
  <c r="V166" i="20"/>
  <c r="U166" i="20"/>
  <c r="T166" i="20"/>
  <c r="S166" i="20"/>
  <c r="R166" i="20"/>
  <c r="Q166" i="20"/>
  <c r="P166" i="20"/>
  <c r="O166" i="20"/>
  <c r="N166" i="20"/>
  <c r="M166" i="20"/>
  <c r="L166" i="20"/>
  <c r="K166" i="20"/>
  <c r="J166" i="20"/>
  <c r="AR165" i="20"/>
  <c r="AQ165" i="20"/>
  <c r="AP165" i="20"/>
  <c r="AO165" i="20"/>
  <c r="AN165" i="20"/>
  <c r="AM165" i="20"/>
  <c r="AL165" i="20"/>
  <c r="AK165" i="20"/>
  <c r="AH165" i="20"/>
  <c r="AG165" i="20"/>
  <c r="AF165" i="20"/>
  <c r="AE165" i="20"/>
  <c r="AD165" i="20"/>
  <c r="AC165" i="20"/>
  <c r="AB165" i="20"/>
  <c r="AA165" i="20"/>
  <c r="Z165" i="20"/>
  <c r="Y165" i="20"/>
  <c r="X165" i="20"/>
  <c r="W165" i="20"/>
  <c r="V165" i="20"/>
  <c r="U165" i="20"/>
  <c r="T165" i="20"/>
  <c r="S165" i="20"/>
  <c r="R165" i="20"/>
  <c r="Q165" i="20"/>
  <c r="P165" i="20"/>
  <c r="O165" i="20"/>
  <c r="N165" i="20"/>
  <c r="M165" i="20"/>
  <c r="L165" i="20"/>
  <c r="K165" i="20"/>
  <c r="J165" i="20"/>
  <c r="AR164" i="20"/>
  <c r="AQ164" i="20"/>
  <c r="AP164" i="20"/>
  <c r="AO164" i="20"/>
  <c r="AN164" i="20"/>
  <c r="AM164" i="20"/>
  <c r="AL164" i="20"/>
  <c r="AK164" i="20"/>
  <c r="AH164" i="20"/>
  <c r="AG164" i="20"/>
  <c r="AF164" i="20"/>
  <c r="AE164" i="20"/>
  <c r="AD164" i="20"/>
  <c r="AC164" i="20"/>
  <c r="AB164" i="20"/>
  <c r="AA164" i="20"/>
  <c r="Z164" i="20"/>
  <c r="Y164" i="20"/>
  <c r="X164" i="20"/>
  <c r="W164" i="20"/>
  <c r="V164" i="20"/>
  <c r="U164" i="20"/>
  <c r="T164" i="20"/>
  <c r="S164" i="20"/>
  <c r="R164" i="20"/>
  <c r="Q164" i="20"/>
  <c r="P164" i="20"/>
  <c r="O164" i="20"/>
  <c r="N164" i="20"/>
  <c r="M164" i="20"/>
  <c r="L164" i="20"/>
  <c r="K164" i="20"/>
  <c r="J164" i="20"/>
  <c r="AR163" i="20"/>
  <c r="AQ163" i="20"/>
  <c r="AP163" i="20"/>
  <c r="AO163" i="20"/>
  <c r="AN163" i="20"/>
  <c r="AM163" i="20"/>
  <c r="AL163" i="20"/>
  <c r="AK163" i="20"/>
  <c r="AH163" i="20"/>
  <c r="AG163" i="20"/>
  <c r="AF163" i="20"/>
  <c r="AE163" i="20"/>
  <c r="AD163" i="20"/>
  <c r="AC163" i="20"/>
  <c r="AB163" i="20"/>
  <c r="AA163" i="20"/>
  <c r="Z163" i="20"/>
  <c r="Y163" i="20"/>
  <c r="X163" i="20"/>
  <c r="W163" i="20"/>
  <c r="V163" i="20"/>
  <c r="U163" i="20"/>
  <c r="T163" i="20"/>
  <c r="S163" i="20"/>
  <c r="R163" i="20"/>
  <c r="Q163" i="20"/>
  <c r="P163" i="20"/>
  <c r="O163" i="20"/>
  <c r="N163" i="20"/>
  <c r="M163" i="20"/>
  <c r="L163" i="20"/>
  <c r="K163" i="20"/>
  <c r="J163" i="20"/>
  <c r="AR162" i="20"/>
  <c r="AQ162" i="20"/>
  <c r="AP162" i="20"/>
  <c r="AO162" i="20"/>
  <c r="AN162" i="20"/>
  <c r="AM162" i="20"/>
  <c r="AL162" i="20"/>
  <c r="AK162" i="20"/>
  <c r="AH162" i="20"/>
  <c r="AG162" i="20"/>
  <c r="AF162" i="20"/>
  <c r="AE162" i="20"/>
  <c r="AD162" i="20"/>
  <c r="AC162" i="20"/>
  <c r="AB162" i="20"/>
  <c r="AA162" i="20"/>
  <c r="Z162" i="20"/>
  <c r="Y162" i="20"/>
  <c r="X162" i="20"/>
  <c r="W162" i="20"/>
  <c r="V162" i="20"/>
  <c r="U162" i="20"/>
  <c r="T162" i="20"/>
  <c r="S162" i="20"/>
  <c r="R162" i="20"/>
  <c r="Q162" i="20"/>
  <c r="P162" i="20"/>
  <c r="O162" i="20"/>
  <c r="N162" i="20"/>
  <c r="M162" i="20"/>
  <c r="L162" i="20"/>
  <c r="K162" i="20"/>
  <c r="J162" i="20"/>
  <c r="AR161" i="20"/>
  <c r="AQ161" i="20"/>
  <c r="AP161" i="20"/>
  <c r="AO161" i="20"/>
  <c r="AN161" i="20"/>
  <c r="AM161" i="20"/>
  <c r="AL161" i="20"/>
  <c r="AK161" i="20"/>
  <c r="AH161" i="20"/>
  <c r="AG161" i="20"/>
  <c r="AF161" i="20"/>
  <c r="AE161" i="20"/>
  <c r="AD161" i="20"/>
  <c r="AC161" i="20"/>
  <c r="AB161" i="20"/>
  <c r="AA161" i="20"/>
  <c r="Z161" i="20"/>
  <c r="Y161" i="20"/>
  <c r="X161" i="20"/>
  <c r="W161" i="20"/>
  <c r="V161" i="20"/>
  <c r="U161" i="20"/>
  <c r="T161" i="20"/>
  <c r="S161" i="20"/>
  <c r="R161" i="20"/>
  <c r="Q161" i="20"/>
  <c r="P161" i="20"/>
  <c r="O161" i="20"/>
  <c r="N161" i="20"/>
  <c r="M161" i="20"/>
  <c r="L161" i="20"/>
  <c r="K161" i="20"/>
  <c r="J161" i="20"/>
  <c r="AR160" i="20"/>
  <c r="AQ160" i="20"/>
  <c r="AP160" i="20"/>
  <c r="AO160" i="20"/>
  <c r="AN160" i="20"/>
  <c r="AM160" i="20"/>
  <c r="AL160" i="20"/>
  <c r="AK160" i="20"/>
  <c r="AH160" i="20"/>
  <c r="AG160" i="20"/>
  <c r="AF160" i="20"/>
  <c r="AE160" i="20"/>
  <c r="AD160" i="20"/>
  <c r="AC160" i="20"/>
  <c r="AB160" i="20"/>
  <c r="AA160" i="20"/>
  <c r="Z160" i="20"/>
  <c r="Y160" i="20"/>
  <c r="X160" i="20"/>
  <c r="W160" i="20"/>
  <c r="V160" i="20"/>
  <c r="U160" i="20"/>
  <c r="T160" i="20"/>
  <c r="S160" i="20"/>
  <c r="R160" i="20"/>
  <c r="Q160" i="20"/>
  <c r="P160" i="20"/>
  <c r="O160" i="20"/>
  <c r="N160" i="20"/>
  <c r="M160" i="20"/>
  <c r="L160" i="20"/>
  <c r="K160" i="20"/>
  <c r="J160" i="20"/>
  <c r="AR159" i="20"/>
  <c r="AQ159" i="20"/>
  <c r="AP159" i="20"/>
  <c r="AO159" i="20"/>
  <c r="AN159" i="20"/>
  <c r="AM159" i="20"/>
  <c r="AL159" i="20"/>
  <c r="AK159" i="20"/>
  <c r="AH159" i="20"/>
  <c r="AG159" i="20"/>
  <c r="AF159" i="20"/>
  <c r="AE159" i="20"/>
  <c r="AD159" i="20"/>
  <c r="AC159" i="20"/>
  <c r="AB159" i="20"/>
  <c r="AA159" i="20"/>
  <c r="Z159" i="20"/>
  <c r="Y159" i="20"/>
  <c r="X159" i="20"/>
  <c r="W159" i="20"/>
  <c r="V159" i="20"/>
  <c r="U159" i="20"/>
  <c r="T159" i="20"/>
  <c r="S159" i="20"/>
  <c r="R159" i="20"/>
  <c r="Q159" i="20"/>
  <c r="P159" i="20"/>
  <c r="O159" i="20"/>
  <c r="N159" i="20"/>
  <c r="M159" i="20"/>
  <c r="L159" i="20"/>
  <c r="K159" i="20"/>
  <c r="J159" i="20"/>
  <c r="AR158" i="20"/>
  <c r="AQ158" i="20"/>
  <c r="AP158" i="20"/>
  <c r="AO158" i="20"/>
  <c r="AN158" i="20"/>
  <c r="AM158" i="20"/>
  <c r="AL158" i="20"/>
  <c r="AK158" i="20"/>
  <c r="AH158" i="20"/>
  <c r="AG158" i="20"/>
  <c r="AF158" i="20"/>
  <c r="AE158" i="20"/>
  <c r="AD158" i="20"/>
  <c r="AC158" i="20"/>
  <c r="AB158" i="20"/>
  <c r="AA158" i="20"/>
  <c r="Z158" i="20"/>
  <c r="Y158" i="20"/>
  <c r="X158" i="20"/>
  <c r="W158" i="20"/>
  <c r="V158" i="20"/>
  <c r="U158" i="20"/>
  <c r="T158" i="20"/>
  <c r="S158" i="20"/>
  <c r="R158" i="20"/>
  <c r="Q158" i="20"/>
  <c r="P158" i="20"/>
  <c r="O158" i="20"/>
  <c r="N158" i="20"/>
  <c r="M158" i="20"/>
  <c r="L158" i="20"/>
  <c r="K158" i="20"/>
  <c r="J158" i="20"/>
  <c r="AR157" i="20"/>
  <c r="AQ157" i="20"/>
  <c r="AP157" i="20"/>
  <c r="AO157" i="20"/>
  <c r="AN157" i="20"/>
  <c r="AM157" i="20"/>
  <c r="AL157" i="20"/>
  <c r="AK157" i="20"/>
  <c r="AH157" i="20"/>
  <c r="AG157" i="20"/>
  <c r="AF157" i="20"/>
  <c r="AE157" i="20"/>
  <c r="AD157" i="20"/>
  <c r="AC157" i="20"/>
  <c r="AB157" i="20"/>
  <c r="AA157" i="20"/>
  <c r="Z157" i="20"/>
  <c r="Y157" i="20"/>
  <c r="X157" i="20"/>
  <c r="W157" i="20"/>
  <c r="V157" i="20"/>
  <c r="U157" i="20"/>
  <c r="T157" i="20"/>
  <c r="S157" i="20"/>
  <c r="R157" i="20"/>
  <c r="Q157" i="20"/>
  <c r="P157" i="20"/>
  <c r="O157" i="20"/>
  <c r="N157" i="20"/>
  <c r="M157" i="20"/>
  <c r="L157" i="20"/>
  <c r="K157" i="20"/>
  <c r="J157" i="20"/>
  <c r="AR156" i="20"/>
  <c r="AQ156" i="20"/>
  <c r="AP156" i="20"/>
  <c r="AO156" i="20"/>
  <c r="AN156" i="20"/>
  <c r="AM156" i="20"/>
  <c r="AL156" i="20"/>
  <c r="AK156" i="20"/>
  <c r="AH156" i="20"/>
  <c r="AG156" i="20"/>
  <c r="AF156" i="20"/>
  <c r="AE156" i="20"/>
  <c r="AD156" i="20"/>
  <c r="AC156" i="20"/>
  <c r="AB156" i="20"/>
  <c r="AA156" i="20"/>
  <c r="Z156" i="20"/>
  <c r="Y156" i="20"/>
  <c r="X156" i="20"/>
  <c r="W156" i="20"/>
  <c r="V156" i="20"/>
  <c r="U156" i="20"/>
  <c r="T156" i="20"/>
  <c r="S156" i="20"/>
  <c r="R156" i="20"/>
  <c r="Q156" i="20"/>
  <c r="P156" i="20"/>
  <c r="O156" i="20"/>
  <c r="N156" i="20"/>
  <c r="M156" i="20"/>
  <c r="L156" i="20"/>
  <c r="K156" i="20"/>
  <c r="J156" i="20"/>
  <c r="AR155" i="20"/>
  <c r="AQ155" i="20"/>
  <c r="AP155" i="20"/>
  <c r="AO155" i="20"/>
  <c r="AN155" i="20"/>
  <c r="AM155" i="20"/>
  <c r="AL155" i="20"/>
  <c r="AK155" i="20"/>
  <c r="AH155" i="20"/>
  <c r="AG155" i="20"/>
  <c r="AF155" i="20"/>
  <c r="AE155" i="20"/>
  <c r="AD155" i="20"/>
  <c r="AC155" i="20"/>
  <c r="AB155" i="20"/>
  <c r="AA155" i="20"/>
  <c r="Z155" i="20"/>
  <c r="Y155" i="20"/>
  <c r="X155" i="20"/>
  <c r="W155" i="20"/>
  <c r="V155" i="20"/>
  <c r="U155" i="20"/>
  <c r="T155" i="20"/>
  <c r="S155" i="20"/>
  <c r="R155" i="20"/>
  <c r="Q155" i="20"/>
  <c r="P155" i="20"/>
  <c r="O155" i="20"/>
  <c r="N155" i="20"/>
  <c r="M155" i="20"/>
  <c r="L155" i="20"/>
  <c r="K155" i="20"/>
  <c r="J155" i="20"/>
  <c r="AR154" i="20"/>
  <c r="AQ154" i="20"/>
  <c r="AP154" i="20"/>
  <c r="AO154" i="20"/>
  <c r="AN154" i="20"/>
  <c r="AM154" i="20"/>
  <c r="AL154" i="20"/>
  <c r="AK154" i="20"/>
  <c r="AH154" i="20"/>
  <c r="AG154" i="20"/>
  <c r="AF154" i="20"/>
  <c r="AE154" i="20"/>
  <c r="AD154" i="20"/>
  <c r="AC154" i="20"/>
  <c r="AB154" i="20"/>
  <c r="AA154" i="20"/>
  <c r="Z154" i="20"/>
  <c r="Y154" i="20"/>
  <c r="X154" i="20"/>
  <c r="W154" i="20"/>
  <c r="V154" i="20"/>
  <c r="U154" i="20"/>
  <c r="T154" i="20"/>
  <c r="S154" i="20"/>
  <c r="R154" i="20"/>
  <c r="Q154" i="20"/>
  <c r="P154" i="20"/>
  <c r="O154" i="20"/>
  <c r="N154" i="20"/>
  <c r="M154" i="20"/>
  <c r="L154" i="20"/>
  <c r="K154" i="20"/>
  <c r="J154" i="20"/>
  <c r="AR153" i="20"/>
  <c r="AQ153" i="20"/>
  <c r="AP153" i="20"/>
  <c r="AO153" i="20"/>
  <c r="AN153" i="20"/>
  <c r="AM153" i="20"/>
  <c r="AL153" i="20"/>
  <c r="AK153" i="20"/>
  <c r="AH153" i="20"/>
  <c r="AG153" i="20"/>
  <c r="AF153" i="20"/>
  <c r="AE153" i="20"/>
  <c r="AD153" i="20"/>
  <c r="AC153" i="20"/>
  <c r="AB153" i="20"/>
  <c r="AA153" i="20"/>
  <c r="Z153" i="20"/>
  <c r="Y153" i="20"/>
  <c r="X153" i="20"/>
  <c r="W153" i="20"/>
  <c r="V153" i="20"/>
  <c r="U153" i="20"/>
  <c r="T153" i="20"/>
  <c r="S153" i="20"/>
  <c r="R153" i="20"/>
  <c r="Q153" i="20"/>
  <c r="P153" i="20"/>
  <c r="O153" i="20"/>
  <c r="N153" i="20"/>
  <c r="M153" i="20"/>
  <c r="L153" i="20"/>
  <c r="K153" i="20"/>
  <c r="J153" i="20"/>
  <c r="AR152" i="20"/>
  <c r="AQ152" i="20"/>
  <c r="AP152" i="20"/>
  <c r="AO152" i="20"/>
  <c r="AN152" i="20"/>
  <c r="AM152" i="20"/>
  <c r="AL152" i="20"/>
  <c r="AK152" i="20"/>
  <c r="AH152" i="20"/>
  <c r="AG152" i="20"/>
  <c r="AF152" i="20"/>
  <c r="AE152" i="20"/>
  <c r="AD152" i="20"/>
  <c r="AC152" i="20"/>
  <c r="AB152" i="20"/>
  <c r="AA152" i="20"/>
  <c r="Z152" i="20"/>
  <c r="Y152" i="20"/>
  <c r="X152" i="20"/>
  <c r="W152" i="20"/>
  <c r="V152" i="20"/>
  <c r="U152" i="20"/>
  <c r="T152" i="20"/>
  <c r="S152" i="20"/>
  <c r="R152" i="20"/>
  <c r="Q152" i="20"/>
  <c r="P152" i="20"/>
  <c r="O152" i="20"/>
  <c r="N152" i="20"/>
  <c r="M152" i="20"/>
  <c r="L152" i="20"/>
  <c r="K152" i="20"/>
  <c r="J152" i="20"/>
  <c r="AR151" i="20"/>
  <c r="AQ151" i="20"/>
  <c r="AP151" i="20"/>
  <c r="AO151" i="20"/>
  <c r="AN151" i="20"/>
  <c r="AM151" i="20"/>
  <c r="AL151" i="20"/>
  <c r="AK151" i="20"/>
  <c r="AH151" i="20"/>
  <c r="AG151" i="20"/>
  <c r="AF151" i="20"/>
  <c r="AE151" i="20"/>
  <c r="AD151" i="20"/>
  <c r="AC151" i="20"/>
  <c r="AB151" i="20"/>
  <c r="AA151" i="20"/>
  <c r="Z151" i="20"/>
  <c r="Y151" i="20"/>
  <c r="X151" i="20"/>
  <c r="W151" i="20"/>
  <c r="V151" i="20"/>
  <c r="U151" i="20"/>
  <c r="T151" i="20"/>
  <c r="S151" i="20"/>
  <c r="R151" i="20"/>
  <c r="Q151" i="20"/>
  <c r="P151" i="20"/>
  <c r="O151" i="20"/>
  <c r="N151" i="20"/>
  <c r="M151" i="20"/>
  <c r="L151" i="20"/>
  <c r="K151" i="20"/>
  <c r="J151" i="20"/>
  <c r="AR150" i="20"/>
  <c r="AQ150" i="20"/>
  <c r="AP150" i="20"/>
  <c r="AO150" i="20"/>
  <c r="AN150" i="20"/>
  <c r="AM150" i="20"/>
  <c r="AL150" i="20"/>
  <c r="AK150" i="20"/>
  <c r="AH150" i="20"/>
  <c r="AG150" i="20"/>
  <c r="AF150" i="20"/>
  <c r="AE150" i="20"/>
  <c r="AD150" i="20"/>
  <c r="AC150" i="20"/>
  <c r="AB150" i="20"/>
  <c r="AA150" i="20"/>
  <c r="Z150" i="20"/>
  <c r="Y150" i="20"/>
  <c r="X150" i="20"/>
  <c r="W150" i="20"/>
  <c r="V150" i="20"/>
  <c r="U150" i="20"/>
  <c r="T150" i="20"/>
  <c r="S150" i="20"/>
  <c r="R150" i="20"/>
  <c r="Q150" i="20"/>
  <c r="P150" i="20"/>
  <c r="O150" i="20"/>
  <c r="N150" i="20"/>
  <c r="M150" i="20"/>
  <c r="L150" i="20"/>
  <c r="K150" i="20"/>
  <c r="J150" i="20"/>
  <c r="AR149" i="20"/>
  <c r="AQ149" i="20"/>
  <c r="AP149" i="20"/>
  <c r="AO149" i="20"/>
  <c r="AN149" i="20"/>
  <c r="AM149" i="20"/>
  <c r="AL149" i="20"/>
  <c r="AK149" i="20"/>
  <c r="AH149" i="20"/>
  <c r="AG149" i="20"/>
  <c r="AF149" i="20"/>
  <c r="AE149" i="20"/>
  <c r="AD149" i="20"/>
  <c r="AC149" i="20"/>
  <c r="AB149" i="20"/>
  <c r="AA149" i="20"/>
  <c r="Z149" i="20"/>
  <c r="Y149" i="20"/>
  <c r="X149" i="20"/>
  <c r="W149" i="20"/>
  <c r="V149" i="20"/>
  <c r="U149" i="20"/>
  <c r="T149" i="20"/>
  <c r="S149" i="20"/>
  <c r="R149" i="20"/>
  <c r="Q149" i="20"/>
  <c r="P149" i="20"/>
  <c r="O149" i="20"/>
  <c r="N149" i="20"/>
  <c r="M149" i="20"/>
  <c r="L149" i="20"/>
  <c r="K149" i="20"/>
  <c r="J149" i="20"/>
  <c r="AR148" i="20"/>
  <c r="AQ148" i="20"/>
  <c r="AP148" i="20"/>
  <c r="AO148" i="20"/>
  <c r="AN148" i="20"/>
  <c r="AM148" i="20"/>
  <c r="AL148" i="20"/>
  <c r="AK148" i="20"/>
  <c r="AH148" i="20"/>
  <c r="AG148" i="20"/>
  <c r="AF148" i="20"/>
  <c r="AE148" i="20"/>
  <c r="AD148" i="20"/>
  <c r="AC148" i="20"/>
  <c r="AB148" i="20"/>
  <c r="AA148" i="20"/>
  <c r="Z148" i="20"/>
  <c r="Y148" i="20"/>
  <c r="X148" i="20"/>
  <c r="W148" i="20"/>
  <c r="V148" i="20"/>
  <c r="U148" i="20"/>
  <c r="T148" i="20"/>
  <c r="S148" i="20"/>
  <c r="R148" i="20"/>
  <c r="Q148" i="20"/>
  <c r="P148" i="20"/>
  <c r="O148" i="20"/>
  <c r="N148" i="20"/>
  <c r="M148" i="20"/>
  <c r="L148" i="20"/>
  <c r="K148" i="20"/>
  <c r="J148" i="20"/>
  <c r="AR147" i="20"/>
  <c r="AQ147" i="20"/>
  <c r="AP147" i="20"/>
  <c r="AO147" i="20"/>
  <c r="AN147" i="20"/>
  <c r="AM147" i="20"/>
  <c r="AL147" i="20"/>
  <c r="AK147" i="20"/>
  <c r="AH147" i="20"/>
  <c r="AG147" i="20"/>
  <c r="AF147" i="20"/>
  <c r="AE147" i="20"/>
  <c r="AD147" i="20"/>
  <c r="AC147" i="20"/>
  <c r="AB147" i="20"/>
  <c r="AA147" i="20"/>
  <c r="Z147" i="20"/>
  <c r="Y147" i="20"/>
  <c r="X147" i="20"/>
  <c r="W147" i="20"/>
  <c r="V147" i="20"/>
  <c r="U147" i="20"/>
  <c r="T147" i="20"/>
  <c r="S147" i="20"/>
  <c r="R147" i="20"/>
  <c r="Q147" i="20"/>
  <c r="P147" i="20"/>
  <c r="O147" i="20"/>
  <c r="N147" i="20"/>
  <c r="M147" i="20"/>
  <c r="L147" i="20"/>
  <c r="K147" i="20"/>
  <c r="J147" i="20"/>
  <c r="AR146" i="20"/>
  <c r="AQ146" i="20"/>
  <c r="AP146" i="20"/>
  <c r="AO146" i="20"/>
  <c r="AN146" i="20"/>
  <c r="AM146" i="20"/>
  <c r="AL146" i="20"/>
  <c r="AK146" i="20"/>
  <c r="AH146" i="20"/>
  <c r="AG146" i="20"/>
  <c r="AF146" i="20"/>
  <c r="AE146" i="20"/>
  <c r="AD146" i="20"/>
  <c r="AC146" i="20"/>
  <c r="AB146" i="20"/>
  <c r="AA146" i="20"/>
  <c r="Z146" i="20"/>
  <c r="Y146" i="20"/>
  <c r="X146" i="20"/>
  <c r="W146" i="20"/>
  <c r="V146" i="20"/>
  <c r="U146" i="20"/>
  <c r="T146" i="20"/>
  <c r="S146" i="20"/>
  <c r="R146" i="20"/>
  <c r="Q146" i="20"/>
  <c r="P146" i="20"/>
  <c r="O146" i="20"/>
  <c r="N146" i="20"/>
  <c r="M146" i="20"/>
  <c r="L146" i="20"/>
  <c r="K146" i="20"/>
  <c r="J146" i="20"/>
  <c r="AR145" i="20"/>
  <c r="AQ145" i="20"/>
  <c r="AP145" i="20"/>
  <c r="AO145" i="20"/>
  <c r="AN145" i="20"/>
  <c r="AM145" i="20"/>
  <c r="AL145" i="20"/>
  <c r="AK145" i="20"/>
  <c r="AH145" i="20"/>
  <c r="AG145" i="20"/>
  <c r="AF145" i="20"/>
  <c r="AE145" i="20"/>
  <c r="AD145" i="20"/>
  <c r="AC145" i="20"/>
  <c r="AB145" i="20"/>
  <c r="AA145" i="20"/>
  <c r="Z145" i="20"/>
  <c r="Y145" i="20"/>
  <c r="X145" i="20"/>
  <c r="W145" i="20"/>
  <c r="V145" i="20"/>
  <c r="U145" i="20"/>
  <c r="T145" i="20"/>
  <c r="S145" i="20"/>
  <c r="R145" i="20"/>
  <c r="Q145" i="20"/>
  <c r="P145" i="20"/>
  <c r="O145" i="20"/>
  <c r="N145" i="20"/>
  <c r="M145" i="20"/>
  <c r="L145" i="20"/>
  <c r="K145" i="20"/>
  <c r="J145" i="20"/>
  <c r="AR144" i="20"/>
  <c r="AQ144" i="20"/>
  <c r="AP144" i="20"/>
  <c r="AO144" i="20"/>
  <c r="AN144" i="20"/>
  <c r="AM144" i="20"/>
  <c r="AL144" i="20"/>
  <c r="AK144" i="20"/>
  <c r="AH144" i="20"/>
  <c r="AG144" i="20"/>
  <c r="AF144" i="20"/>
  <c r="AE144" i="20"/>
  <c r="AD144" i="20"/>
  <c r="AC144" i="20"/>
  <c r="AB144" i="20"/>
  <c r="AA144" i="20"/>
  <c r="Z144" i="20"/>
  <c r="Y144" i="20"/>
  <c r="X144" i="20"/>
  <c r="W144" i="20"/>
  <c r="V144" i="20"/>
  <c r="U144" i="20"/>
  <c r="T144" i="20"/>
  <c r="S144" i="20"/>
  <c r="R144" i="20"/>
  <c r="Q144" i="20"/>
  <c r="P144" i="20"/>
  <c r="O144" i="20"/>
  <c r="N144" i="20"/>
  <c r="M144" i="20"/>
  <c r="L144" i="20"/>
  <c r="K144" i="20"/>
  <c r="J144" i="20"/>
  <c r="AR143" i="20"/>
  <c r="AQ143" i="20"/>
  <c r="AP143" i="20"/>
  <c r="AO143" i="20"/>
  <c r="AN143" i="20"/>
  <c r="AM143" i="20"/>
  <c r="AL143" i="20"/>
  <c r="AK143" i="20"/>
  <c r="AH143" i="20"/>
  <c r="AG143" i="20"/>
  <c r="AF143" i="20"/>
  <c r="AE143" i="20"/>
  <c r="AD143" i="20"/>
  <c r="AC143" i="20"/>
  <c r="AB143" i="20"/>
  <c r="AA143" i="20"/>
  <c r="Z143" i="20"/>
  <c r="Y143" i="20"/>
  <c r="X143" i="20"/>
  <c r="W143" i="20"/>
  <c r="V143" i="20"/>
  <c r="U143" i="20"/>
  <c r="T143" i="20"/>
  <c r="S143" i="20"/>
  <c r="R143" i="20"/>
  <c r="Q143" i="20"/>
  <c r="P143" i="20"/>
  <c r="O143" i="20"/>
  <c r="N143" i="20"/>
  <c r="M143" i="20"/>
  <c r="L143" i="20"/>
  <c r="K143" i="20"/>
  <c r="J143" i="20"/>
  <c r="AR142" i="20"/>
  <c r="AQ142" i="20"/>
  <c r="AP142" i="20"/>
  <c r="AO142" i="20"/>
  <c r="AN142" i="20"/>
  <c r="AM142" i="20"/>
  <c r="AL142" i="20"/>
  <c r="AK142" i="20"/>
  <c r="AH142" i="20"/>
  <c r="AG142" i="20"/>
  <c r="AF142" i="20"/>
  <c r="AE142" i="20"/>
  <c r="AD142" i="20"/>
  <c r="AC142" i="20"/>
  <c r="AB142" i="20"/>
  <c r="AA142" i="20"/>
  <c r="Z142" i="20"/>
  <c r="Y142" i="20"/>
  <c r="X142" i="20"/>
  <c r="W142" i="20"/>
  <c r="V142" i="20"/>
  <c r="U142" i="20"/>
  <c r="T142" i="20"/>
  <c r="S142" i="20"/>
  <c r="R142" i="20"/>
  <c r="Q142" i="20"/>
  <c r="P142" i="20"/>
  <c r="O142" i="20"/>
  <c r="N142" i="20"/>
  <c r="M142" i="20"/>
  <c r="L142" i="20"/>
  <c r="K142" i="20"/>
  <c r="J142" i="20"/>
  <c r="AR141" i="20"/>
  <c r="AQ141" i="20"/>
  <c r="AP141" i="20"/>
  <c r="AO141" i="20"/>
  <c r="AN141" i="20"/>
  <c r="AM141" i="20"/>
  <c r="AL141" i="20"/>
  <c r="AK141" i="20"/>
  <c r="AH141" i="20"/>
  <c r="AG141" i="20"/>
  <c r="AF141" i="20"/>
  <c r="AE141" i="20"/>
  <c r="AD141" i="20"/>
  <c r="AC141" i="20"/>
  <c r="AB141" i="20"/>
  <c r="AA141" i="20"/>
  <c r="Z141" i="20"/>
  <c r="Y141" i="20"/>
  <c r="X141" i="20"/>
  <c r="W141" i="20"/>
  <c r="V141" i="20"/>
  <c r="U141" i="20"/>
  <c r="T141" i="20"/>
  <c r="S141" i="20"/>
  <c r="R141" i="20"/>
  <c r="Q141" i="20"/>
  <c r="P141" i="20"/>
  <c r="O141" i="20"/>
  <c r="N141" i="20"/>
  <c r="M141" i="20"/>
  <c r="L141" i="20"/>
  <c r="K141" i="20"/>
  <c r="J141" i="20"/>
  <c r="AR140" i="20"/>
  <c r="AQ140" i="20"/>
  <c r="AP140" i="20"/>
  <c r="AO140" i="20"/>
  <c r="AN140" i="20"/>
  <c r="AM140" i="20"/>
  <c r="AL140" i="20"/>
  <c r="AK140" i="20"/>
  <c r="AH140" i="20"/>
  <c r="AG140" i="20"/>
  <c r="AF140" i="20"/>
  <c r="AE140" i="20"/>
  <c r="AD140" i="20"/>
  <c r="AC140" i="20"/>
  <c r="AB140" i="20"/>
  <c r="AA140" i="20"/>
  <c r="Z140" i="20"/>
  <c r="Y140" i="20"/>
  <c r="X140" i="20"/>
  <c r="W140" i="20"/>
  <c r="V140" i="20"/>
  <c r="U140" i="20"/>
  <c r="T140" i="20"/>
  <c r="S140" i="20"/>
  <c r="R140" i="20"/>
  <c r="Q140" i="20"/>
  <c r="P140" i="20"/>
  <c r="O140" i="20"/>
  <c r="N140" i="20"/>
  <c r="M140" i="20"/>
  <c r="L140" i="20"/>
  <c r="K140" i="20"/>
  <c r="J140" i="20"/>
  <c r="AR139" i="20"/>
  <c r="AQ139" i="20"/>
  <c r="AP139" i="20"/>
  <c r="AO139" i="20"/>
  <c r="AN139" i="20"/>
  <c r="AM139" i="20"/>
  <c r="AL139" i="20"/>
  <c r="AK139" i="20"/>
  <c r="AH139" i="20"/>
  <c r="AG139" i="20"/>
  <c r="AF139" i="20"/>
  <c r="AE139" i="20"/>
  <c r="AD139" i="20"/>
  <c r="AC139" i="20"/>
  <c r="AB139" i="20"/>
  <c r="AA139" i="20"/>
  <c r="Z139" i="20"/>
  <c r="Y139" i="20"/>
  <c r="X139" i="20"/>
  <c r="W139" i="20"/>
  <c r="V139" i="20"/>
  <c r="U139" i="20"/>
  <c r="T139" i="20"/>
  <c r="S139" i="20"/>
  <c r="R139" i="20"/>
  <c r="Q139" i="20"/>
  <c r="P139" i="20"/>
  <c r="O139" i="20"/>
  <c r="N139" i="20"/>
  <c r="M139" i="20"/>
  <c r="L139" i="20"/>
  <c r="K139" i="20"/>
  <c r="J139" i="20"/>
  <c r="AR138" i="20"/>
  <c r="AQ138" i="20"/>
  <c r="AP138" i="20"/>
  <c r="AO138" i="20"/>
  <c r="AN138" i="20"/>
  <c r="AM138" i="20"/>
  <c r="AL138" i="20"/>
  <c r="AK138" i="20"/>
  <c r="AH138" i="20"/>
  <c r="AG138" i="20"/>
  <c r="AF138" i="20"/>
  <c r="AE138" i="20"/>
  <c r="AD138" i="20"/>
  <c r="AC138" i="20"/>
  <c r="AB138" i="20"/>
  <c r="AA138" i="20"/>
  <c r="Z138" i="20"/>
  <c r="Y138" i="20"/>
  <c r="X138" i="20"/>
  <c r="W138" i="20"/>
  <c r="V138" i="20"/>
  <c r="U138" i="20"/>
  <c r="T138" i="20"/>
  <c r="S138" i="20"/>
  <c r="R138" i="20"/>
  <c r="Q138" i="20"/>
  <c r="P138" i="20"/>
  <c r="O138" i="20"/>
  <c r="N138" i="20"/>
  <c r="M138" i="20"/>
  <c r="L138" i="20"/>
  <c r="K138" i="20"/>
  <c r="J138" i="20"/>
  <c r="AR137" i="20"/>
  <c r="AQ137" i="20"/>
  <c r="AP137" i="20"/>
  <c r="AO137" i="20"/>
  <c r="AN137" i="20"/>
  <c r="AM137" i="20"/>
  <c r="AL137" i="20"/>
  <c r="AK137" i="20"/>
  <c r="AH137" i="20"/>
  <c r="AG137" i="20"/>
  <c r="AF137" i="20"/>
  <c r="AE137" i="20"/>
  <c r="AD137" i="20"/>
  <c r="AC137" i="20"/>
  <c r="AB137" i="20"/>
  <c r="AA137" i="20"/>
  <c r="Z137" i="20"/>
  <c r="Y137" i="20"/>
  <c r="X137" i="20"/>
  <c r="W137" i="20"/>
  <c r="V137" i="20"/>
  <c r="U137" i="20"/>
  <c r="T137" i="20"/>
  <c r="S137" i="20"/>
  <c r="R137" i="20"/>
  <c r="Q137" i="20"/>
  <c r="P137" i="20"/>
  <c r="O137" i="20"/>
  <c r="N137" i="20"/>
  <c r="M137" i="20"/>
  <c r="L137" i="20"/>
  <c r="K137" i="20"/>
  <c r="J137" i="20"/>
  <c r="AR136" i="20"/>
  <c r="AQ136" i="20"/>
  <c r="AP136" i="20"/>
  <c r="AO136" i="20"/>
  <c r="AN136" i="20"/>
  <c r="AM136" i="20"/>
  <c r="AL136" i="20"/>
  <c r="AK136" i="20"/>
  <c r="AH136" i="20"/>
  <c r="AG136" i="20"/>
  <c r="AF136" i="20"/>
  <c r="AE136" i="20"/>
  <c r="AD136" i="20"/>
  <c r="AC136" i="20"/>
  <c r="AB136" i="20"/>
  <c r="AA136" i="20"/>
  <c r="Z136" i="20"/>
  <c r="Y136" i="20"/>
  <c r="X136" i="20"/>
  <c r="W136" i="20"/>
  <c r="V136" i="20"/>
  <c r="U136" i="20"/>
  <c r="T136" i="20"/>
  <c r="S136" i="20"/>
  <c r="R136" i="20"/>
  <c r="Q136" i="20"/>
  <c r="P136" i="20"/>
  <c r="O136" i="20"/>
  <c r="N136" i="20"/>
  <c r="M136" i="20"/>
  <c r="L136" i="20"/>
  <c r="K136" i="20"/>
  <c r="J136" i="20"/>
  <c r="AR135" i="20"/>
  <c r="AQ135" i="20"/>
  <c r="AP135" i="20"/>
  <c r="AO135" i="20"/>
  <c r="AN135" i="20"/>
  <c r="AM135" i="20"/>
  <c r="AL135" i="20"/>
  <c r="AK135" i="20"/>
  <c r="AH135" i="20"/>
  <c r="AG135" i="20"/>
  <c r="AF135" i="20"/>
  <c r="AE135" i="20"/>
  <c r="AD135" i="20"/>
  <c r="AC135" i="20"/>
  <c r="AB135" i="20"/>
  <c r="AA135" i="20"/>
  <c r="Z135" i="20"/>
  <c r="Y135" i="20"/>
  <c r="X135" i="20"/>
  <c r="W135" i="20"/>
  <c r="V135" i="20"/>
  <c r="U135" i="20"/>
  <c r="T135" i="20"/>
  <c r="S135" i="20"/>
  <c r="R135" i="20"/>
  <c r="Q135" i="20"/>
  <c r="P135" i="20"/>
  <c r="O135" i="20"/>
  <c r="N135" i="20"/>
  <c r="M135" i="20"/>
  <c r="L135" i="20"/>
  <c r="K135" i="20"/>
  <c r="J135" i="20"/>
  <c r="AR134" i="20"/>
  <c r="AQ134" i="20"/>
  <c r="AP134" i="20"/>
  <c r="AO134" i="20"/>
  <c r="AN134" i="20"/>
  <c r="AM134" i="20"/>
  <c r="AL134" i="20"/>
  <c r="AK134" i="20"/>
  <c r="AH134" i="20"/>
  <c r="AG134" i="20"/>
  <c r="AF134" i="20"/>
  <c r="AE134" i="20"/>
  <c r="AD134" i="20"/>
  <c r="AC134" i="20"/>
  <c r="AB134" i="20"/>
  <c r="AA134" i="20"/>
  <c r="Z134" i="20"/>
  <c r="Y134" i="20"/>
  <c r="X134" i="20"/>
  <c r="W134" i="20"/>
  <c r="V134" i="20"/>
  <c r="U134" i="20"/>
  <c r="T134" i="20"/>
  <c r="S134" i="20"/>
  <c r="R134" i="20"/>
  <c r="Q134" i="20"/>
  <c r="P134" i="20"/>
  <c r="O134" i="20"/>
  <c r="N134" i="20"/>
  <c r="M134" i="20"/>
  <c r="L134" i="20"/>
  <c r="K134" i="20"/>
  <c r="J134" i="20"/>
  <c r="AR133" i="20"/>
  <c r="AQ133" i="20"/>
  <c r="AP133" i="20"/>
  <c r="AO133" i="20"/>
  <c r="AN133" i="20"/>
  <c r="AM133" i="20"/>
  <c r="AL133" i="20"/>
  <c r="AK133" i="20"/>
  <c r="AH133" i="20"/>
  <c r="AG133" i="20"/>
  <c r="AF133" i="20"/>
  <c r="AE133" i="20"/>
  <c r="AD133" i="20"/>
  <c r="AC133" i="20"/>
  <c r="AB133" i="20"/>
  <c r="AA133" i="20"/>
  <c r="Z133" i="20"/>
  <c r="Y133" i="20"/>
  <c r="X133" i="20"/>
  <c r="W133" i="20"/>
  <c r="V133" i="20"/>
  <c r="U133" i="20"/>
  <c r="T133" i="20"/>
  <c r="S133" i="20"/>
  <c r="R133" i="20"/>
  <c r="Q133" i="20"/>
  <c r="P133" i="20"/>
  <c r="O133" i="20"/>
  <c r="N133" i="20"/>
  <c r="M133" i="20"/>
  <c r="L133" i="20"/>
  <c r="K133" i="20"/>
  <c r="J133" i="20"/>
  <c r="AR132" i="20"/>
  <c r="AQ132" i="20"/>
  <c r="AP132" i="20"/>
  <c r="AO132" i="20"/>
  <c r="AN132" i="20"/>
  <c r="AM132" i="20"/>
  <c r="AL132" i="20"/>
  <c r="AK132" i="20"/>
  <c r="AH132" i="20"/>
  <c r="AG132" i="20"/>
  <c r="AF132" i="20"/>
  <c r="AE132" i="20"/>
  <c r="AD132" i="20"/>
  <c r="AC132" i="20"/>
  <c r="AB132" i="20"/>
  <c r="AA132" i="20"/>
  <c r="Z132" i="20"/>
  <c r="Y132" i="20"/>
  <c r="X132" i="20"/>
  <c r="W132" i="20"/>
  <c r="V132" i="20"/>
  <c r="U132" i="20"/>
  <c r="T132" i="20"/>
  <c r="S132" i="20"/>
  <c r="R132" i="20"/>
  <c r="Q132" i="20"/>
  <c r="P132" i="20"/>
  <c r="O132" i="20"/>
  <c r="N132" i="20"/>
  <c r="M132" i="20"/>
  <c r="L132" i="20"/>
  <c r="K132" i="20"/>
  <c r="J132" i="20"/>
  <c r="AR131" i="20"/>
  <c r="AQ131" i="20"/>
  <c r="AP131" i="20"/>
  <c r="AO131" i="20"/>
  <c r="AN131" i="20"/>
  <c r="AM131" i="20"/>
  <c r="AL131" i="20"/>
  <c r="AK131" i="20"/>
  <c r="AH131" i="20"/>
  <c r="AG131" i="20"/>
  <c r="AF131" i="20"/>
  <c r="AE131" i="20"/>
  <c r="AD131" i="20"/>
  <c r="AC131" i="20"/>
  <c r="AB131" i="20"/>
  <c r="AA131" i="20"/>
  <c r="Z131" i="20"/>
  <c r="Y131" i="20"/>
  <c r="X131" i="20"/>
  <c r="W131" i="20"/>
  <c r="V131" i="20"/>
  <c r="U131" i="20"/>
  <c r="T131" i="20"/>
  <c r="S131" i="20"/>
  <c r="R131" i="20"/>
  <c r="Q131" i="20"/>
  <c r="P131" i="20"/>
  <c r="O131" i="20"/>
  <c r="N131" i="20"/>
  <c r="M131" i="20"/>
  <c r="L131" i="20"/>
  <c r="K131" i="20"/>
  <c r="J131" i="20"/>
  <c r="AR130" i="20"/>
  <c r="AQ130" i="20"/>
  <c r="AP130" i="20"/>
  <c r="AO130" i="20"/>
  <c r="AN130" i="20"/>
  <c r="AM130" i="20"/>
  <c r="AL130" i="20"/>
  <c r="AK130" i="20"/>
  <c r="AH130" i="20"/>
  <c r="AG130" i="20"/>
  <c r="AF130" i="20"/>
  <c r="AE130" i="20"/>
  <c r="AD130" i="20"/>
  <c r="AC130" i="20"/>
  <c r="AB130" i="20"/>
  <c r="AA130" i="20"/>
  <c r="Z130" i="20"/>
  <c r="Y130" i="20"/>
  <c r="X130" i="20"/>
  <c r="W130" i="20"/>
  <c r="V130" i="20"/>
  <c r="U130" i="20"/>
  <c r="T130" i="20"/>
  <c r="S130" i="20"/>
  <c r="R130" i="20"/>
  <c r="Q130" i="20"/>
  <c r="P130" i="20"/>
  <c r="O130" i="20"/>
  <c r="N130" i="20"/>
  <c r="M130" i="20"/>
  <c r="L130" i="20"/>
  <c r="K130" i="20"/>
  <c r="J130" i="20"/>
  <c r="AR129" i="20"/>
  <c r="AQ129" i="20"/>
  <c r="AP129" i="20"/>
  <c r="AO129" i="20"/>
  <c r="AN129" i="20"/>
  <c r="AM129" i="20"/>
  <c r="AL129" i="20"/>
  <c r="AK129" i="20"/>
  <c r="AH129" i="20"/>
  <c r="AG129" i="20"/>
  <c r="AF129" i="20"/>
  <c r="AE129" i="20"/>
  <c r="AD129" i="20"/>
  <c r="AC129" i="20"/>
  <c r="AB129" i="20"/>
  <c r="AA129" i="20"/>
  <c r="Z129" i="20"/>
  <c r="Y129" i="20"/>
  <c r="X129" i="20"/>
  <c r="W129" i="20"/>
  <c r="V129" i="20"/>
  <c r="U129" i="20"/>
  <c r="T129" i="20"/>
  <c r="S129" i="20"/>
  <c r="R129" i="20"/>
  <c r="Q129" i="20"/>
  <c r="P129" i="20"/>
  <c r="O129" i="20"/>
  <c r="N129" i="20"/>
  <c r="M129" i="20"/>
  <c r="L129" i="20"/>
  <c r="K129" i="20"/>
  <c r="J129" i="20"/>
  <c r="AR128" i="20"/>
  <c r="AQ128" i="20"/>
  <c r="AP128" i="20"/>
  <c r="AO128" i="20"/>
  <c r="AN128" i="20"/>
  <c r="AM128" i="20"/>
  <c r="AL128" i="20"/>
  <c r="AK128" i="20"/>
  <c r="AH128" i="20"/>
  <c r="AG128" i="20"/>
  <c r="AF128" i="20"/>
  <c r="AE128" i="20"/>
  <c r="AD128" i="20"/>
  <c r="AC128" i="20"/>
  <c r="AB128" i="20"/>
  <c r="AA128" i="20"/>
  <c r="Z128" i="20"/>
  <c r="Y128" i="20"/>
  <c r="X128" i="20"/>
  <c r="W128" i="20"/>
  <c r="V128" i="20"/>
  <c r="U128" i="20"/>
  <c r="T128" i="20"/>
  <c r="S128" i="20"/>
  <c r="R128" i="20"/>
  <c r="Q128" i="20"/>
  <c r="P128" i="20"/>
  <c r="O128" i="20"/>
  <c r="N128" i="20"/>
  <c r="M128" i="20"/>
  <c r="L128" i="20"/>
  <c r="K128" i="20"/>
  <c r="J128" i="20"/>
  <c r="AR127" i="20"/>
  <c r="AQ127" i="20"/>
  <c r="AP127" i="20"/>
  <c r="AO127" i="20"/>
  <c r="AN127" i="20"/>
  <c r="AM127" i="20"/>
  <c r="AL127" i="20"/>
  <c r="AK127" i="20"/>
  <c r="AH127" i="20"/>
  <c r="AG127" i="20"/>
  <c r="AF127" i="20"/>
  <c r="AE127" i="20"/>
  <c r="AD127" i="20"/>
  <c r="AC127" i="20"/>
  <c r="AB127" i="20"/>
  <c r="AA127" i="20"/>
  <c r="Z127" i="20"/>
  <c r="Y127" i="20"/>
  <c r="X127" i="20"/>
  <c r="W127" i="20"/>
  <c r="V127" i="20"/>
  <c r="U127" i="20"/>
  <c r="T127" i="20"/>
  <c r="S127" i="20"/>
  <c r="R127" i="20"/>
  <c r="Q127" i="20"/>
  <c r="P127" i="20"/>
  <c r="O127" i="20"/>
  <c r="N127" i="20"/>
  <c r="M127" i="20"/>
  <c r="L127" i="20"/>
  <c r="K127" i="20"/>
  <c r="J127" i="20"/>
  <c r="AR126" i="20"/>
  <c r="AQ126" i="20"/>
  <c r="AP126" i="20"/>
  <c r="AO126" i="20"/>
  <c r="AN126" i="20"/>
  <c r="AM126" i="20"/>
  <c r="AL126" i="20"/>
  <c r="AK126" i="20"/>
  <c r="AH126" i="20"/>
  <c r="AG126" i="20"/>
  <c r="AF126" i="20"/>
  <c r="AE126" i="20"/>
  <c r="AD126" i="20"/>
  <c r="AC126" i="20"/>
  <c r="AB126" i="20"/>
  <c r="AA126" i="20"/>
  <c r="Z126" i="20"/>
  <c r="Y126" i="20"/>
  <c r="X126" i="20"/>
  <c r="W126" i="20"/>
  <c r="V126" i="20"/>
  <c r="U126" i="20"/>
  <c r="T126" i="20"/>
  <c r="S126" i="20"/>
  <c r="R126" i="20"/>
  <c r="Q126" i="20"/>
  <c r="P126" i="20"/>
  <c r="O126" i="20"/>
  <c r="N126" i="20"/>
  <c r="M126" i="20"/>
  <c r="L126" i="20"/>
  <c r="K126" i="20"/>
  <c r="J126" i="20"/>
  <c r="AR125" i="20"/>
  <c r="AQ125" i="20"/>
  <c r="AP125" i="20"/>
  <c r="AO125" i="20"/>
  <c r="AN125" i="20"/>
  <c r="AM125" i="20"/>
  <c r="AL125" i="20"/>
  <c r="AK125" i="20"/>
  <c r="AH125" i="20"/>
  <c r="AG125" i="20"/>
  <c r="AF125" i="20"/>
  <c r="AE125" i="20"/>
  <c r="AD125" i="20"/>
  <c r="AC125" i="20"/>
  <c r="AB125" i="20"/>
  <c r="AA125" i="20"/>
  <c r="Z125" i="20"/>
  <c r="Y125" i="20"/>
  <c r="X125" i="20"/>
  <c r="W125" i="20"/>
  <c r="V125" i="20"/>
  <c r="U125" i="20"/>
  <c r="T125" i="20"/>
  <c r="S125" i="20"/>
  <c r="R125" i="20"/>
  <c r="Q125" i="20"/>
  <c r="P125" i="20"/>
  <c r="O125" i="20"/>
  <c r="N125" i="20"/>
  <c r="M125" i="20"/>
  <c r="L125" i="20"/>
  <c r="K125" i="20"/>
  <c r="J125" i="20"/>
  <c r="AR124" i="20"/>
  <c r="AQ124" i="20"/>
  <c r="AP124" i="20"/>
  <c r="AO124" i="20"/>
  <c r="AN124" i="20"/>
  <c r="AM124" i="20"/>
  <c r="AL124" i="20"/>
  <c r="AK124" i="20"/>
  <c r="AH124" i="20"/>
  <c r="AG124" i="20"/>
  <c r="AF124" i="20"/>
  <c r="AE124" i="20"/>
  <c r="AD124" i="20"/>
  <c r="AC124" i="20"/>
  <c r="AB124" i="20"/>
  <c r="AA124" i="20"/>
  <c r="Z124" i="20"/>
  <c r="Y124" i="20"/>
  <c r="X124" i="20"/>
  <c r="W124" i="20"/>
  <c r="V124" i="20"/>
  <c r="U124" i="20"/>
  <c r="T124" i="20"/>
  <c r="S124" i="20"/>
  <c r="R124" i="20"/>
  <c r="Q124" i="20"/>
  <c r="P124" i="20"/>
  <c r="O124" i="20"/>
  <c r="N124" i="20"/>
  <c r="M124" i="20"/>
  <c r="L124" i="20"/>
  <c r="K124" i="20"/>
  <c r="J124" i="20"/>
  <c r="AR123" i="20"/>
  <c r="AQ123" i="20"/>
  <c r="AP123" i="20"/>
  <c r="AO123" i="20"/>
  <c r="AN123" i="20"/>
  <c r="AM123" i="20"/>
  <c r="AL123" i="20"/>
  <c r="AK123" i="20"/>
  <c r="AH123" i="20"/>
  <c r="AG123" i="20"/>
  <c r="AF123" i="20"/>
  <c r="AE123" i="20"/>
  <c r="AD123" i="20"/>
  <c r="AC123" i="20"/>
  <c r="AB123" i="20"/>
  <c r="AA123" i="20"/>
  <c r="Z123" i="20"/>
  <c r="Y123" i="20"/>
  <c r="X123" i="20"/>
  <c r="W123" i="20"/>
  <c r="V123" i="20"/>
  <c r="U123" i="20"/>
  <c r="T123" i="20"/>
  <c r="S123" i="20"/>
  <c r="R123" i="20"/>
  <c r="Q123" i="20"/>
  <c r="P123" i="20"/>
  <c r="O123" i="20"/>
  <c r="N123" i="20"/>
  <c r="M123" i="20"/>
  <c r="L123" i="20"/>
  <c r="K123" i="20"/>
  <c r="J123" i="20"/>
  <c r="AR122" i="20"/>
  <c r="AQ122" i="20"/>
  <c r="AP122" i="20"/>
  <c r="AO122" i="20"/>
  <c r="AN122" i="20"/>
  <c r="AM122" i="20"/>
  <c r="AL122" i="20"/>
  <c r="AK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AR121" i="20"/>
  <c r="AQ121" i="20"/>
  <c r="AP121" i="20"/>
  <c r="AO121" i="20"/>
  <c r="AN121" i="20"/>
  <c r="AM121" i="20"/>
  <c r="AL121" i="20"/>
  <c r="AK121" i="20"/>
  <c r="AH121" i="20"/>
  <c r="AG121" i="20"/>
  <c r="AF121" i="20"/>
  <c r="AE121" i="20"/>
  <c r="AD121" i="20"/>
  <c r="AC121" i="20"/>
  <c r="AB121" i="20"/>
  <c r="AA121" i="20"/>
  <c r="Z121" i="20"/>
  <c r="Y121" i="20"/>
  <c r="X121" i="20"/>
  <c r="W121" i="20"/>
  <c r="V121" i="20"/>
  <c r="U121" i="20"/>
  <c r="T121" i="20"/>
  <c r="S121" i="20"/>
  <c r="R121" i="20"/>
  <c r="Q121" i="20"/>
  <c r="P121" i="20"/>
  <c r="O121" i="20"/>
  <c r="N121" i="20"/>
  <c r="M121" i="20"/>
  <c r="L121" i="20"/>
  <c r="K121" i="20"/>
  <c r="J121" i="20"/>
  <c r="AR120" i="20"/>
  <c r="AQ120" i="20"/>
  <c r="AP120" i="20"/>
  <c r="AO120" i="20"/>
  <c r="AN120" i="20"/>
  <c r="AM120" i="20"/>
  <c r="AL120" i="20"/>
  <c r="AK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AR119" i="20"/>
  <c r="AQ119" i="20"/>
  <c r="AP119" i="20"/>
  <c r="AO119" i="20"/>
  <c r="AN119" i="20"/>
  <c r="AM119" i="20"/>
  <c r="AL119" i="20"/>
  <c r="AK119" i="20"/>
  <c r="AH119" i="20"/>
  <c r="AG119" i="20"/>
  <c r="AF119" i="20"/>
  <c r="AE119" i="20"/>
  <c r="AD119" i="20"/>
  <c r="AC119" i="20"/>
  <c r="AB119" i="20"/>
  <c r="AA119" i="20"/>
  <c r="Z119" i="20"/>
  <c r="Y119" i="20"/>
  <c r="X119" i="20"/>
  <c r="W119" i="20"/>
  <c r="V119" i="20"/>
  <c r="U119" i="20"/>
  <c r="T119" i="20"/>
  <c r="S119" i="20"/>
  <c r="R119" i="20"/>
  <c r="Q119" i="20"/>
  <c r="P119" i="20"/>
  <c r="O119" i="20"/>
  <c r="N119" i="20"/>
  <c r="M119" i="20"/>
  <c r="L119" i="20"/>
  <c r="K119" i="20"/>
  <c r="J119" i="20"/>
  <c r="AR118" i="20"/>
  <c r="AQ118" i="20"/>
  <c r="AP118" i="20"/>
  <c r="AO118" i="20"/>
  <c r="AN118" i="20"/>
  <c r="AM118" i="20"/>
  <c r="AL118" i="20"/>
  <c r="AK118" i="20"/>
  <c r="AH118" i="20"/>
  <c r="AG118" i="20"/>
  <c r="AF118" i="20"/>
  <c r="AE118" i="20"/>
  <c r="AD118" i="20"/>
  <c r="AC118" i="20"/>
  <c r="AB118" i="20"/>
  <c r="AA118" i="20"/>
  <c r="Z118" i="20"/>
  <c r="Y118" i="20"/>
  <c r="X118" i="20"/>
  <c r="W118" i="20"/>
  <c r="V118" i="20"/>
  <c r="U118" i="20"/>
  <c r="T118" i="20"/>
  <c r="S118" i="20"/>
  <c r="R118" i="20"/>
  <c r="Q118" i="20"/>
  <c r="P118" i="20"/>
  <c r="O118" i="20"/>
  <c r="N118" i="20"/>
  <c r="M118" i="20"/>
  <c r="L118" i="20"/>
  <c r="K118" i="20"/>
  <c r="J118" i="20"/>
  <c r="AR117" i="20"/>
  <c r="AQ117" i="20"/>
  <c r="AP117" i="20"/>
  <c r="AO117" i="20"/>
  <c r="AN117" i="20"/>
  <c r="AM117" i="20"/>
  <c r="AL117" i="20"/>
  <c r="AK117" i="20"/>
  <c r="AH117" i="20"/>
  <c r="AG117" i="20"/>
  <c r="AF117" i="20"/>
  <c r="AE117" i="20"/>
  <c r="AD117" i="20"/>
  <c r="AC117" i="20"/>
  <c r="AB117" i="20"/>
  <c r="AA117" i="20"/>
  <c r="Z117" i="20"/>
  <c r="Y117" i="20"/>
  <c r="X117" i="20"/>
  <c r="W117" i="20"/>
  <c r="V117" i="20"/>
  <c r="U117" i="20"/>
  <c r="T117" i="20"/>
  <c r="S117" i="20"/>
  <c r="R117" i="20"/>
  <c r="Q117" i="20"/>
  <c r="P117" i="20"/>
  <c r="O117" i="20"/>
  <c r="N117" i="20"/>
  <c r="M117" i="20"/>
  <c r="L117" i="20"/>
  <c r="K117" i="20"/>
  <c r="J117" i="20"/>
  <c r="AR116" i="20"/>
  <c r="AQ116" i="20"/>
  <c r="AP116" i="20"/>
  <c r="AO116" i="20"/>
  <c r="AN116" i="20"/>
  <c r="AM116" i="20"/>
  <c r="AL116" i="20"/>
  <c r="AK116" i="20"/>
  <c r="AH116" i="20"/>
  <c r="AG116" i="20"/>
  <c r="AF116" i="20"/>
  <c r="AE116" i="20"/>
  <c r="AD116" i="20"/>
  <c r="AC116" i="20"/>
  <c r="AB116" i="20"/>
  <c r="AA116" i="20"/>
  <c r="Z116" i="20"/>
  <c r="Y116" i="20"/>
  <c r="X116" i="20"/>
  <c r="W116" i="20"/>
  <c r="V116" i="20"/>
  <c r="U116" i="20"/>
  <c r="T116" i="20"/>
  <c r="S116" i="20"/>
  <c r="R116" i="20"/>
  <c r="Q116" i="20"/>
  <c r="P116" i="20"/>
  <c r="O116" i="20"/>
  <c r="N116" i="20"/>
  <c r="M116" i="20"/>
  <c r="L116" i="20"/>
  <c r="K116" i="20"/>
  <c r="J116" i="20"/>
  <c r="AR115" i="20"/>
  <c r="AQ115" i="20"/>
  <c r="AP115" i="20"/>
  <c r="AO115" i="20"/>
  <c r="AN115" i="20"/>
  <c r="AM115" i="20"/>
  <c r="AL115" i="20"/>
  <c r="AK115" i="20"/>
  <c r="AH115" i="20"/>
  <c r="AG115" i="20"/>
  <c r="AF115" i="20"/>
  <c r="AE115" i="20"/>
  <c r="AD115" i="20"/>
  <c r="AC115" i="20"/>
  <c r="AB115" i="20"/>
  <c r="AA115" i="20"/>
  <c r="Z115" i="20"/>
  <c r="Y115" i="20"/>
  <c r="X115" i="20"/>
  <c r="W115" i="20"/>
  <c r="V115" i="20"/>
  <c r="U115" i="20"/>
  <c r="T115" i="20"/>
  <c r="S115" i="20"/>
  <c r="R115" i="20"/>
  <c r="Q115" i="20"/>
  <c r="P115" i="20"/>
  <c r="O115" i="20"/>
  <c r="N115" i="20"/>
  <c r="M115" i="20"/>
  <c r="L115" i="20"/>
  <c r="K115" i="20"/>
  <c r="J115" i="20"/>
  <c r="AR114" i="20"/>
  <c r="AQ114" i="20"/>
  <c r="AP114" i="20"/>
  <c r="AO114" i="20"/>
  <c r="AN114" i="20"/>
  <c r="AM114" i="20"/>
  <c r="AL114" i="20"/>
  <c r="AK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AR113" i="20"/>
  <c r="AQ113" i="20"/>
  <c r="AP113" i="20"/>
  <c r="AO113" i="20"/>
  <c r="AN113" i="20"/>
  <c r="AM113" i="20"/>
  <c r="AL113" i="20"/>
  <c r="AK113" i="20"/>
  <c r="AH113" i="20"/>
  <c r="AG113" i="20"/>
  <c r="AF113" i="20"/>
  <c r="AE113" i="20"/>
  <c r="AD113" i="20"/>
  <c r="AC113" i="20"/>
  <c r="AB113" i="20"/>
  <c r="AA113" i="20"/>
  <c r="Z113" i="20"/>
  <c r="Y113" i="20"/>
  <c r="X113" i="20"/>
  <c r="W113" i="20"/>
  <c r="V113" i="20"/>
  <c r="U113" i="20"/>
  <c r="T113" i="20"/>
  <c r="S113" i="20"/>
  <c r="R113" i="20"/>
  <c r="Q113" i="20"/>
  <c r="P113" i="20"/>
  <c r="O113" i="20"/>
  <c r="N113" i="20"/>
  <c r="M113" i="20"/>
  <c r="L113" i="20"/>
  <c r="K113" i="20"/>
  <c r="J113" i="20"/>
  <c r="AR112" i="20"/>
  <c r="AQ112" i="20"/>
  <c r="AP112" i="20"/>
  <c r="AO112" i="20"/>
  <c r="AN112" i="20"/>
  <c r="AM112" i="20"/>
  <c r="AL112" i="20"/>
  <c r="AK112" i="20"/>
  <c r="AH112" i="20"/>
  <c r="AG112" i="20"/>
  <c r="AF112" i="20"/>
  <c r="AE112" i="20"/>
  <c r="AD112" i="20"/>
  <c r="AC112" i="20"/>
  <c r="AB112" i="20"/>
  <c r="AA112" i="20"/>
  <c r="Z112" i="20"/>
  <c r="Y112" i="20"/>
  <c r="X112" i="20"/>
  <c r="W112" i="20"/>
  <c r="V112" i="20"/>
  <c r="U112" i="20"/>
  <c r="T112" i="20"/>
  <c r="S112" i="20"/>
  <c r="R112" i="20"/>
  <c r="Q112" i="20"/>
  <c r="P112" i="20"/>
  <c r="O112" i="20"/>
  <c r="N112" i="20"/>
  <c r="M112" i="20"/>
  <c r="L112" i="20"/>
  <c r="K112" i="20"/>
  <c r="J112" i="20"/>
  <c r="AR111" i="20"/>
  <c r="AQ111" i="20"/>
  <c r="AP111" i="20"/>
  <c r="AO111" i="20"/>
  <c r="AN111" i="20"/>
  <c r="AM111" i="20"/>
  <c r="AL111" i="20"/>
  <c r="AK111" i="20"/>
  <c r="AH111" i="20"/>
  <c r="AG111" i="20"/>
  <c r="AF111" i="20"/>
  <c r="AE111" i="20"/>
  <c r="AD111" i="20"/>
  <c r="AC111" i="20"/>
  <c r="AB111" i="20"/>
  <c r="AA111" i="20"/>
  <c r="Z111" i="20"/>
  <c r="Y111" i="20"/>
  <c r="X111" i="20"/>
  <c r="W111" i="20"/>
  <c r="V111" i="20"/>
  <c r="U111" i="20"/>
  <c r="T111" i="20"/>
  <c r="S111" i="20"/>
  <c r="R111" i="20"/>
  <c r="Q111" i="20"/>
  <c r="P111" i="20"/>
  <c r="O111" i="20"/>
  <c r="N111" i="20"/>
  <c r="M111" i="20"/>
  <c r="L111" i="20"/>
  <c r="K111" i="20"/>
  <c r="J111" i="20"/>
  <c r="AR110" i="20"/>
  <c r="AQ110" i="20"/>
  <c r="AP110" i="20"/>
  <c r="AO110" i="20"/>
  <c r="AN110" i="20"/>
  <c r="AM110" i="20"/>
  <c r="AL110" i="20"/>
  <c r="AK110" i="20"/>
  <c r="AH110" i="20"/>
  <c r="AG110" i="20"/>
  <c r="AF110" i="20"/>
  <c r="AE110" i="20"/>
  <c r="AD110" i="20"/>
  <c r="AC110" i="20"/>
  <c r="AB110" i="20"/>
  <c r="AA110" i="20"/>
  <c r="Z110" i="20"/>
  <c r="Y110" i="20"/>
  <c r="X110" i="20"/>
  <c r="W110" i="20"/>
  <c r="V110" i="20"/>
  <c r="U110" i="20"/>
  <c r="T110" i="20"/>
  <c r="S110" i="20"/>
  <c r="R110" i="20"/>
  <c r="Q110" i="20"/>
  <c r="P110" i="20"/>
  <c r="O110" i="20"/>
  <c r="N110" i="20"/>
  <c r="M110" i="20"/>
  <c r="L110" i="20"/>
  <c r="K110" i="20"/>
  <c r="J110" i="20"/>
  <c r="AR109" i="20"/>
  <c r="AQ109" i="20"/>
  <c r="AP109" i="20"/>
  <c r="AO109" i="20"/>
  <c r="AN109" i="20"/>
  <c r="AM109" i="20"/>
  <c r="AL109" i="20"/>
  <c r="AK109" i="20"/>
  <c r="AH109" i="20"/>
  <c r="AG109" i="20"/>
  <c r="AF109" i="20"/>
  <c r="AE109" i="20"/>
  <c r="AD109" i="20"/>
  <c r="AC109" i="20"/>
  <c r="AB109" i="20"/>
  <c r="AA109" i="20"/>
  <c r="Z109" i="20"/>
  <c r="Y109" i="20"/>
  <c r="X109" i="20"/>
  <c r="W109" i="20"/>
  <c r="V109" i="20"/>
  <c r="U109" i="20"/>
  <c r="T109" i="20"/>
  <c r="S109" i="20"/>
  <c r="R109" i="20"/>
  <c r="Q109" i="20"/>
  <c r="P109" i="20"/>
  <c r="O109" i="20"/>
  <c r="N109" i="20"/>
  <c r="M109" i="20"/>
  <c r="L109" i="20"/>
  <c r="K109" i="20"/>
  <c r="J109" i="20"/>
  <c r="AR108" i="20"/>
  <c r="AQ108" i="20"/>
  <c r="AP108" i="20"/>
  <c r="AO108" i="20"/>
  <c r="AN108" i="20"/>
  <c r="AM108" i="20"/>
  <c r="AL108" i="20"/>
  <c r="AK108" i="20"/>
  <c r="AH108" i="20"/>
  <c r="AG108" i="20"/>
  <c r="AF108" i="20"/>
  <c r="AE108" i="20"/>
  <c r="AD108" i="20"/>
  <c r="AC108" i="20"/>
  <c r="AB108" i="20"/>
  <c r="AA108" i="20"/>
  <c r="Z108" i="20"/>
  <c r="Y108" i="20"/>
  <c r="X108" i="20"/>
  <c r="W108" i="20"/>
  <c r="V108" i="20"/>
  <c r="U108" i="20"/>
  <c r="T108" i="20"/>
  <c r="S108" i="20"/>
  <c r="R108" i="20"/>
  <c r="Q108" i="20"/>
  <c r="P108" i="20"/>
  <c r="O108" i="20"/>
  <c r="N108" i="20"/>
  <c r="M108" i="20"/>
  <c r="L108" i="20"/>
  <c r="K108" i="20"/>
  <c r="J108" i="20"/>
  <c r="AR107" i="20"/>
  <c r="AQ107" i="20"/>
  <c r="AP107" i="20"/>
  <c r="AO107" i="20"/>
  <c r="AN107" i="20"/>
  <c r="AM107" i="20"/>
  <c r="AL107" i="20"/>
  <c r="AK107" i="20"/>
  <c r="AH107" i="20"/>
  <c r="AG107" i="20"/>
  <c r="AF107" i="20"/>
  <c r="AE107" i="20"/>
  <c r="AD107" i="20"/>
  <c r="AC107" i="20"/>
  <c r="AB107" i="20"/>
  <c r="AA107" i="20"/>
  <c r="Z107" i="20"/>
  <c r="Y107" i="20"/>
  <c r="X107" i="20"/>
  <c r="W107" i="20"/>
  <c r="V107" i="20"/>
  <c r="U107" i="20"/>
  <c r="T107" i="20"/>
  <c r="S107" i="20"/>
  <c r="R107" i="20"/>
  <c r="Q107" i="20"/>
  <c r="P107" i="20"/>
  <c r="O107" i="20"/>
  <c r="N107" i="20"/>
  <c r="M107" i="20"/>
  <c r="L107" i="20"/>
  <c r="K107" i="20"/>
  <c r="J107" i="20"/>
  <c r="AR106" i="20"/>
  <c r="AQ106" i="20"/>
  <c r="AP106" i="20"/>
  <c r="AO106" i="20"/>
  <c r="AN106" i="20"/>
  <c r="AM106" i="20"/>
  <c r="AL106" i="20"/>
  <c r="AK106" i="20"/>
  <c r="AH106" i="20"/>
  <c r="AG106" i="20"/>
  <c r="AF106" i="20"/>
  <c r="AE106" i="20"/>
  <c r="AD106" i="20"/>
  <c r="AC106" i="20"/>
  <c r="AB106" i="20"/>
  <c r="AA106" i="20"/>
  <c r="Z106" i="20"/>
  <c r="Y106" i="20"/>
  <c r="X106" i="20"/>
  <c r="W106" i="20"/>
  <c r="V106" i="20"/>
  <c r="U106" i="20"/>
  <c r="T106" i="20"/>
  <c r="S106" i="20"/>
  <c r="R106" i="20"/>
  <c r="Q106" i="20"/>
  <c r="P106" i="20"/>
  <c r="O106" i="20"/>
  <c r="N106" i="20"/>
  <c r="M106" i="20"/>
  <c r="L106" i="20"/>
  <c r="K106" i="20"/>
  <c r="J106" i="20"/>
  <c r="AR105" i="20"/>
  <c r="AQ105" i="20"/>
  <c r="AP105" i="20"/>
  <c r="AO105" i="20"/>
  <c r="AN105" i="20"/>
  <c r="AM105" i="20"/>
  <c r="AL105" i="20"/>
  <c r="AK105" i="20"/>
  <c r="AH105" i="20"/>
  <c r="AG105" i="20"/>
  <c r="AF105" i="20"/>
  <c r="AE105" i="20"/>
  <c r="AD105" i="20"/>
  <c r="AC105" i="20"/>
  <c r="AB105" i="20"/>
  <c r="AA105" i="20"/>
  <c r="Z105" i="20"/>
  <c r="Y105" i="20"/>
  <c r="X105" i="20"/>
  <c r="W105" i="20"/>
  <c r="V105" i="20"/>
  <c r="U105" i="20"/>
  <c r="T105" i="20"/>
  <c r="S105" i="20"/>
  <c r="R105" i="20"/>
  <c r="Q105" i="20"/>
  <c r="P105" i="20"/>
  <c r="O105" i="20"/>
  <c r="N105" i="20"/>
  <c r="M105" i="20"/>
  <c r="L105" i="20"/>
  <c r="K105" i="20"/>
  <c r="J105" i="20"/>
  <c r="AR104" i="20"/>
  <c r="AQ104" i="20"/>
  <c r="AP104" i="20"/>
  <c r="AO104" i="20"/>
  <c r="AN104" i="20"/>
  <c r="AM104" i="20"/>
  <c r="AL104" i="20"/>
  <c r="AK104" i="20"/>
  <c r="AH104" i="20"/>
  <c r="AG104" i="20"/>
  <c r="AF104" i="20"/>
  <c r="AE104" i="20"/>
  <c r="AD104" i="20"/>
  <c r="AC104" i="20"/>
  <c r="AB104" i="20"/>
  <c r="AA104" i="20"/>
  <c r="Z104" i="20"/>
  <c r="Y104" i="20"/>
  <c r="X104" i="20"/>
  <c r="W104" i="20"/>
  <c r="V104" i="20"/>
  <c r="U104" i="20"/>
  <c r="T104" i="20"/>
  <c r="S104" i="20"/>
  <c r="R104" i="20"/>
  <c r="Q104" i="20"/>
  <c r="P104" i="20"/>
  <c r="O104" i="20"/>
  <c r="N104" i="20"/>
  <c r="M104" i="20"/>
  <c r="L104" i="20"/>
  <c r="K104" i="20"/>
  <c r="J104" i="20"/>
  <c r="AR103" i="20"/>
  <c r="AQ103" i="20"/>
  <c r="AP103" i="20"/>
  <c r="AO103" i="20"/>
  <c r="AN103" i="20"/>
  <c r="AM103" i="20"/>
  <c r="AL103" i="20"/>
  <c r="AK103" i="20"/>
  <c r="AH103" i="20"/>
  <c r="AG103" i="20"/>
  <c r="AF103" i="20"/>
  <c r="AE103" i="20"/>
  <c r="AD103" i="20"/>
  <c r="AC103" i="20"/>
  <c r="AB103" i="20"/>
  <c r="AA103" i="20"/>
  <c r="Z103" i="20"/>
  <c r="Y103" i="20"/>
  <c r="X103" i="20"/>
  <c r="W103" i="20"/>
  <c r="V103" i="20"/>
  <c r="U103" i="20"/>
  <c r="T103" i="20"/>
  <c r="S103" i="20"/>
  <c r="R103" i="20"/>
  <c r="Q103" i="20"/>
  <c r="P103" i="20"/>
  <c r="O103" i="20"/>
  <c r="N103" i="20"/>
  <c r="M103" i="20"/>
  <c r="L103" i="20"/>
  <c r="K103" i="20"/>
  <c r="J103" i="20"/>
  <c r="AR102" i="20"/>
  <c r="AQ102" i="20"/>
  <c r="AP102" i="20"/>
  <c r="AO102" i="20"/>
  <c r="AN102" i="20"/>
  <c r="AM102" i="20"/>
  <c r="AL102" i="20"/>
  <c r="AK102" i="20"/>
  <c r="AH102" i="20"/>
  <c r="AG102" i="20"/>
  <c r="AF102" i="20"/>
  <c r="AE102" i="20"/>
  <c r="AD102" i="20"/>
  <c r="AC102" i="20"/>
  <c r="AB102" i="20"/>
  <c r="AA102" i="20"/>
  <c r="Z102" i="20"/>
  <c r="Y102" i="20"/>
  <c r="X102" i="20"/>
  <c r="W102" i="20"/>
  <c r="V102" i="20"/>
  <c r="U102" i="20"/>
  <c r="T102" i="20"/>
  <c r="S102" i="20"/>
  <c r="R102" i="20"/>
  <c r="Q102" i="20"/>
  <c r="P102" i="20"/>
  <c r="O102" i="20"/>
  <c r="N102" i="20"/>
  <c r="M102" i="20"/>
  <c r="L102" i="20"/>
  <c r="K102" i="20"/>
  <c r="J102" i="20"/>
  <c r="AR101" i="20"/>
  <c r="AQ101" i="20"/>
  <c r="AP101" i="20"/>
  <c r="AO101" i="20"/>
  <c r="AN101" i="20"/>
  <c r="AM101" i="20"/>
  <c r="AL101" i="20"/>
  <c r="AK101" i="20"/>
  <c r="AH101" i="20"/>
  <c r="AG101" i="20"/>
  <c r="AF101" i="20"/>
  <c r="AE101" i="20"/>
  <c r="AD101" i="20"/>
  <c r="AC101" i="20"/>
  <c r="AB101" i="20"/>
  <c r="AA101" i="20"/>
  <c r="Z101" i="20"/>
  <c r="Y101" i="20"/>
  <c r="X101" i="20"/>
  <c r="W101" i="20"/>
  <c r="V101" i="20"/>
  <c r="U101" i="20"/>
  <c r="T101" i="20"/>
  <c r="S101" i="20"/>
  <c r="R101" i="20"/>
  <c r="Q101" i="20"/>
  <c r="P101" i="20"/>
  <c r="O101" i="20"/>
  <c r="N101" i="20"/>
  <c r="M101" i="20"/>
  <c r="L101" i="20"/>
  <c r="K101" i="20"/>
  <c r="J101" i="20"/>
  <c r="AR100" i="20"/>
  <c r="AQ100" i="20"/>
  <c r="AP100" i="20"/>
  <c r="AO100" i="20"/>
  <c r="AN100" i="20"/>
  <c r="AM100" i="20"/>
  <c r="AL100" i="20"/>
  <c r="AK100" i="20"/>
  <c r="AH100" i="20"/>
  <c r="AG100" i="20"/>
  <c r="AF100" i="20"/>
  <c r="AE100" i="20"/>
  <c r="AD100" i="20"/>
  <c r="AC100" i="20"/>
  <c r="AB100" i="20"/>
  <c r="AA100" i="20"/>
  <c r="Z100" i="20"/>
  <c r="Y100" i="20"/>
  <c r="X100" i="20"/>
  <c r="W100" i="20"/>
  <c r="V100" i="20"/>
  <c r="U100" i="20"/>
  <c r="T100" i="20"/>
  <c r="S100" i="20"/>
  <c r="R100" i="20"/>
  <c r="Q100" i="20"/>
  <c r="P100" i="20"/>
  <c r="O100" i="20"/>
  <c r="N100" i="20"/>
  <c r="M100" i="20"/>
  <c r="L100" i="20"/>
  <c r="K100" i="20"/>
  <c r="J100" i="20"/>
  <c r="AR99" i="20"/>
  <c r="AQ99" i="20"/>
  <c r="AP99" i="20"/>
  <c r="AO99" i="20"/>
  <c r="AN99" i="20"/>
  <c r="AM99" i="20"/>
  <c r="AL99" i="20"/>
  <c r="AK99" i="20"/>
  <c r="AH99" i="20"/>
  <c r="AG99" i="20"/>
  <c r="AF99" i="20"/>
  <c r="AE99" i="20"/>
  <c r="AD99" i="20"/>
  <c r="AC99" i="20"/>
  <c r="AB99" i="20"/>
  <c r="AA99" i="20"/>
  <c r="Z99" i="20"/>
  <c r="Y99" i="20"/>
  <c r="X99" i="20"/>
  <c r="W99" i="20"/>
  <c r="V99" i="20"/>
  <c r="U99" i="20"/>
  <c r="T99" i="20"/>
  <c r="S99" i="20"/>
  <c r="R99" i="20"/>
  <c r="Q99" i="20"/>
  <c r="P99" i="20"/>
  <c r="O99" i="20"/>
  <c r="N99" i="20"/>
  <c r="M99" i="20"/>
  <c r="L99" i="20"/>
  <c r="K99" i="20"/>
  <c r="J99" i="20"/>
  <c r="AR98" i="20"/>
  <c r="AQ98" i="20"/>
  <c r="AP98" i="20"/>
  <c r="AO98" i="20"/>
  <c r="AN98" i="20"/>
  <c r="AM98" i="20"/>
  <c r="AL98" i="20"/>
  <c r="AK98" i="20"/>
  <c r="AH98" i="20"/>
  <c r="AG98" i="20"/>
  <c r="AF98" i="20"/>
  <c r="AE98" i="20"/>
  <c r="AD98" i="20"/>
  <c r="AC98" i="20"/>
  <c r="AB98" i="20"/>
  <c r="AA98" i="20"/>
  <c r="Z98" i="20"/>
  <c r="Y98" i="20"/>
  <c r="X98" i="20"/>
  <c r="W98" i="20"/>
  <c r="V98" i="20"/>
  <c r="U98" i="20"/>
  <c r="T98" i="20"/>
  <c r="S98" i="20"/>
  <c r="R98" i="20"/>
  <c r="Q98" i="20"/>
  <c r="P98" i="20"/>
  <c r="O98" i="20"/>
  <c r="N98" i="20"/>
  <c r="M98" i="20"/>
  <c r="L98" i="20"/>
  <c r="K98" i="20"/>
  <c r="J98" i="20"/>
  <c r="AR97" i="20"/>
  <c r="AQ97" i="20"/>
  <c r="AP97" i="20"/>
  <c r="AO97" i="20"/>
  <c r="AN97" i="20"/>
  <c r="AM97" i="20"/>
  <c r="AL97" i="20"/>
  <c r="AK97" i="20"/>
  <c r="AH97" i="20"/>
  <c r="AG97" i="20"/>
  <c r="AF97" i="20"/>
  <c r="AE97" i="20"/>
  <c r="AD97" i="20"/>
  <c r="AC97" i="20"/>
  <c r="AB97" i="20"/>
  <c r="AA97" i="20"/>
  <c r="Z97" i="20"/>
  <c r="Y97" i="20"/>
  <c r="X97" i="20"/>
  <c r="W97" i="20"/>
  <c r="V97" i="20"/>
  <c r="U97" i="20"/>
  <c r="T97" i="20"/>
  <c r="S97" i="20"/>
  <c r="R97" i="20"/>
  <c r="Q97" i="20"/>
  <c r="P97" i="20"/>
  <c r="O97" i="20"/>
  <c r="N97" i="20"/>
  <c r="M97" i="20"/>
  <c r="L97" i="20"/>
  <c r="K97" i="20"/>
  <c r="J97" i="20"/>
  <c r="AR96" i="20"/>
  <c r="AQ96" i="20"/>
  <c r="AP96" i="20"/>
  <c r="AO96" i="20"/>
  <c r="AN96" i="20"/>
  <c r="AM96" i="20"/>
  <c r="AL96" i="20"/>
  <c r="AK96" i="20"/>
  <c r="AH96" i="20"/>
  <c r="AG96" i="20"/>
  <c r="AF96" i="20"/>
  <c r="AE96" i="20"/>
  <c r="AD96" i="20"/>
  <c r="AC96" i="20"/>
  <c r="AB96" i="20"/>
  <c r="AA96" i="20"/>
  <c r="Z96" i="20"/>
  <c r="Y96" i="20"/>
  <c r="X96" i="20"/>
  <c r="W96" i="20"/>
  <c r="V96" i="20"/>
  <c r="U96" i="20"/>
  <c r="T96" i="20"/>
  <c r="S96" i="20"/>
  <c r="R96" i="20"/>
  <c r="Q96" i="20"/>
  <c r="P96" i="20"/>
  <c r="O96" i="20"/>
  <c r="N96" i="20"/>
  <c r="M96" i="20"/>
  <c r="L96" i="20"/>
  <c r="K96" i="20"/>
  <c r="J96" i="20"/>
  <c r="AR95" i="20"/>
  <c r="AQ95" i="20"/>
  <c r="AP95" i="20"/>
  <c r="AO95" i="20"/>
  <c r="AN95" i="20"/>
  <c r="AM95" i="20"/>
  <c r="AL95" i="20"/>
  <c r="AK95" i="20"/>
  <c r="AH95" i="20"/>
  <c r="AG95" i="20"/>
  <c r="AF95" i="20"/>
  <c r="AE95" i="20"/>
  <c r="AD95" i="20"/>
  <c r="AC95" i="20"/>
  <c r="AB95" i="20"/>
  <c r="AA95" i="20"/>
  <c r="Z95" i="20"/>
  <c r="Y95" i="20"/>
  <c r="X95" i="20"/>
  <c r="W95" i="20"/>
  <c r="V95" i="20"/>
  <c r="U95" i="20"/>
  <c r="T95" i="20"/>
  <c r="S95" i="20"/>
  <c r="R95" i="20"/>
  <c r="Q95" i="20"/>
  <c r="P95" i="20"/>
  <c r="O95" i="20"/>
  <c r="N95" i="20"/>
  <c r="M95" i="20"/>
  <c r="L95" i="20"/>
  <c r="K95" i="20"/>
  <c r="J95" i="20"/>
  <c r="AR94" i="20"/>
  <c r="AQ94" i="20"/>
  <c r="AP94" i="20"/>
  <c r="AO94" i="20"/>
  <c r="AN94" i="20"/>
  <c r="AM94" i="20"/>
  <c r="AL94" i="20"/>
  <c r="AK94" i="20"/>
  <c r="AH94" i="20"/>
  <c r="AG94" i="20"/>
  <c r="AF94" i="20"/>
  <c r="AE94" i="20"/>
  <c r="AD94" i="20"/>
  <c r="AC94" i="20"/>
  <c r="AB94" i="20"/>
  <c r="AA94" i="20"/>
  <c r="Z94" i="20"/>
  <c r="Y94" i="20"/>
  <c r="X94" i="20"/>
  <c r="W94" i="20"/>
  <c r="V94" i="20"/>
  <c r="U94" i="20"/>
  <c r="T94" i="20"/>
  <c r="S94" i="20"/>
  <c r="R94" i="20"/>
  <c r="Q94" i="20"/>
  <c r="P94" i="20"/>
  <c r="O94" i="20"/>
  <c r="N94" i="20"/>
  <c r="M94" i="20"/>
  <c r="L94" i="20"/>
  <c r="K94" i="20"/>
  <c r="J94" i="20"/>
  <c r="AR93" i="20"/>
  <c r="AQ93" i="20"/>
  <c r="AP93" i="20"/>
  <c r="AO93" i="20"/>
  <c r="AN93" i="20"/>
  <c r="AM93" i="20"/>
  <c r="AL93" i="20"/>
  <c r="AK93" i="20"/>
  <c r="AH93" i="20"/>
  <c r="AG93" i="20"/>
  <c r="AF93" i="20"/>
  <c r="AE93" i="20"/>
  <c r="AD93" i="20"/>
  <c r="AC93" i="20"/>
  <c r="AB93" i="20"/>
  <c r="AA93" i="20"/>
  <c r="Z93" i="20"/>
  <c r="Y93" i="20"/>
  <c r="X93" i="20"/>
  <c r="W93" i="20"/>
  <c r="V93" i="20"/>
  <c r="U93" i="20"/>
  <c r="T93" i="20"/>
  <c r="S93" i="20"/>
  <c r="R93" i="20"/>
  <c r="Q93" i="20"/>
  <c r="P93" i="20"/>
  <c r="O93" i="20"/>
  <c r="N93" i="20"/>
  <c r="M93" i="20"/>
  <c r="L93" i="20"/>
  <c r="K93" i="20"/>
  <c r="J93" i="20"/>
  <c r="AR92" i="20"/>
  <c r="AQ92" i="20"/>
  <c r="AP92" i="20"/>
  <c r="AO92" i="20"/>
  <c r="AN92" i="20"/>
  <c r="AM92" i="20"/>
  <c r="AL92" i="20"/>
  <c r="AK92" i="20"/>
  <c r="AH92" i="20"/>
  <c r="AG92" i="20"/>
  <c r="AF92" i="20"/>
  <c r="AE92" i="20"/>
  <c r="AD92" i="20"/>
  <c r="AC92" i="20"/>
  <c r="AB92" i="20"/>
  <c r="AA92" i="20"/>
  <c r="Z92" i="20"/>
  <c r="Y92" i="20"/>
  <c r="X92" i="20"/>
  <c r="W92" i="20"/>
  <c r="V92" i="20"/>
  <c r="U92" i="20"/>
  <c r="T92" i="20"/>
  <c r="S92" i="20"/>
  <c r="R92" i="20"/>
  <c r="Q92" i="20"/>
  <c r="P92" i="20"/>
  <c r="O92" i="20"/>
  <c r="N92" i="20"/>
  <c r="M92" i="20"/>
  <c r="L92" i="20"/>
  <c r="K92" i="20"/>
  <c r="J92" i="20"/>
  <c r="AR91" i="20"/>
  <c r="AQ91" i="20"/>
  <c r="AP91" i="20"/>
  <c r="AO91" i="20"/>
  <c r="AN91" i="20"/>
  <c r="AM91" i="20"/>
  <c r="AL91" i="20"/>
  <c r="AK91" i="20"/>
  <c r="AH91" i="20"/>
  <c r="AG91" i="20"/>
  <c r="AF91" i="20"/>
  <c r="AE91" i="20"/>
  <c r="AD91" i="20"/>
  <c r="AC91" i="20"/>
  <c r="AB91" i="20"/>
  <c r="AA91" i="20"/>
  <c r="Z91" i="20"/>
  <c r="Y91" i="20"/>
  <c r="X91" i="20"/>
  <c r="W91" i="20"/>
  <c r="V91" i="20"/>
  <c r="U91" i="20"/>
  <c r="T91" i="20"/>
  <c r="S91" i="20"/>
  <c r="R91" i="20"/>
  <c r="Q91" i="20"/>
  <c r="P91" i="20"/>
  <c r="O91" i="20"/>
  <c r="N91" i="20"/>
  <c r="M91" i="20"/>
  <c r="L91" i="20"/>
  <c r="K91" i="20"/>
  <c r="J91" i="20"/>
  <c r="AR90" i="20"/>
  <c r="AQ90" i="20"/>
  <c r="AP90" i="20"/>
  <c r="AO90" i="20"/>
  <c r="AN90" i="20"/>
  <c r="AM90" i="20"/>
  <c r="AL90" i="20"/>
  <c r="AK90" i="20"/>
  <c r="AH90" i="20"/>
  <c r="AG90" i="20"/>
  <c r="AF90" i="20"/>
  <c r="AE90" i="20"/>
  <c r="AD90" i="20"/>
  <c r="AC90" i="20"/>
  <c r="AB90" i="20"/>
  <c r="AA90" i="20"/>
  <c r="Z90" i="20"/>
  <c r="Y90" i="20"/>
  <c r="X90" i="20"/>
  <c r="W90" i="20"/>
  <c r="V90" i="20"/>
  <c r="U90" i="20"/>
  <c r="T90" i="20"/>
  <c r="S90" i="20"/>
  <c r="R90" i="20"/>
  <c r="Q90" i="20"/>
  <c r="P90" i="20"/>
  <c r="O90" i="20"/>
  <c r="N90" i="20"/>
  <c r="M90" i="20"/>
  <c r="L90" i="20"/>
  <c r="K90" i="20"/>
  <c r="J90" i="20"/>
  <c r="AR89" i="20"/>
  <c r="AQ89" i="20"/>
  <c r="AP89" i="20"/>
  <c r="AO89" i="20"/>
  <c r="AN89" i="20"/>
  <c r="AM89" i="20"/>
  <c r="AL89" i="20"/>
  <c r="AK89" i="20"/>
  <c r="AH89" i="20"/>
  <c r="AG89" i="20"/>
  <c r="AF89" i="20"/>
  <c r="AE89" i="20"/>
  <c r="AD89" i="20"/>
  <c r="AC89" i="20"/>
  <c r="AB89" i="20"/>
  <c r="AA89" i="20"/>
  <c r="Z89" i="20"/>
  <c r="Y89" i="20"/>
  <c r="X89" i="20"/>
  <c r="W89" i="20"/>
  <c r="V89" i="20"/>
  <c r="U89" i="20"/>
  <c r="T89" i="20"/>
  <c r="S89" i="20"/>
  <c r="R89" i="20"/>
  <c r="Q89" i="20"/>
  <c r="P89" i="20"/>
  <c r="O89" i="20"/>
  <c r="N89" i="20"/>
  <c r="M89" i="20"/>
  <c r="L89" i="20"/>
  <c r="K89" i="20"/>
  <c r="J89" i="20"/>
  <c r="AR88" i="20"/>
  <c r="AQ88" i="20"/>
  <c r="AP88" i="20"/>
  <c r="AO88" i="20"/>
  <c r="AN88" i="20"/>
  <c r="AM88" i="20"/>
  <c r="AL88" i="20"/>
  <c r="AK88" i="20"/>
  <c r="AH88" i="20"/>
  <c r="AG88" i="20"/>
  <c r="AF88" i="20"/>
  <c r="AE88" i="20"/>
  <c r="AD88" i="20"/>
  <c r="AC88" i="20"/>
  <c r="AB88" i="20"/>
  <c r="AA88" i="20"/>
  <c r="Z88" i="20"/>
  <c r="Y88" i="20"/>
  <c r="X88" i="20"/>
  <c r="W88" i="20"/>
  <c r="V88" i="20"/>
  <c r="U88" i="20"/>
  <c r="T88" i="20"/>
  <c r="S88" i="20"/>
  <c r="R88" i="20"/>
  <c r="Q88" i="20"/>
  <c r="P88" i="20"/>
  <c r="O88" i="20"/>
  <c r="N88" i="20"/>
  <c r="M88" i="20"/>
  <c r="L88" i="20"/>
  <c r="K88" i="20"/>
  <c r="J88" i="20"/>
  <c r="AR87" i="20"/>
  <c r="AQ87" i="20"/>
  <c r="AP87" i="20"/>
  <c r="AO87" i="20"/>
  <c r="AN87" i="20"/>
  <c r="AM87" i="20"/>
  <c r="AL87" i="20"/>
  <c r="AK87" i="20"/>
  <c r="AH87" i="20"/>
  <c r="AG87" i="20"/>
  <c r="AF87" i="20"/>
  <c r="AE87" i="20"/>
  <c r="AD87" i="20"/>
  <c r="AC87" i="20"/>
  <c r="AB87" i="20"/>
  <c r="AA87" i="20"/>
  <c r="Z87" i="20"/>
  <c r="Y87" i="20"/>
  <c r="X87" i="20"/>
  <c r="W87" i="20"/>
  <c r="V87" i="20"/>
  <c r="U87" i="20"/>
  <c r="T87" i="20"/>
  <c r="S87" i="20"/>
  <c r="R87" i="20"/>
  <c r="Q87" i="20"/>
  <c r="P87" i="20"/>
  <c r="O87" i="20"/>
  <c r="N87" i="20"/>
  <c r="M87" i="20"/>
  <c r="L87" i="20"/>
  <c r="K87" i="20"/>
  <c r="J87" i="20"/>
  <c r="AR86" i="20"/>
  <c r="AQ86" i="20"/>
  <c r="AP86" i="20"/>
  <c r="AO86" i="20"/>
  <c r="AN86" i="20"/>
  <c r="AM86" i="20"/>
  <c r="AL86" i="20"/>
  <c r="AK86" i="20"/>
  <c r="AH86" i="20"/>
  <c r="AG86" i="20"/>
  <c r="AF86" i="20"/>
  <c r="AE86" i="20"/>
  <c r="AD86" i="20"/>
  <c r="AC86" i="20"/>
  <c r="AB86" i="20"/>
  <c r="AA86" i="20"/>
  <c r="Z86" i="20"/>
  <c r="Y86" i="20"/>
  <c r="X86" i="20"/>
  <c r="W86" i="20"/>
  <c r="V86" i="20"/>
  <c r="U86" i="20"/>
  <c r="T86" i="20"/>
  <c r="S86" i="20"/>
  <c r="R86" i="20"/>
  <c r="Q86" i="20"/>
  <c r="P86" i="20"/>
  <c r="O86" i="20"/>
  <c r="N86" i="20"/>
  <c r="M86" i="20"/>
  <c r="L86" i="20"/>
  <c r="K86" i="20"/>
  <c r="J86" i="20"/>
  <c r="AR85" i="20"/>
  <c r="AQ85" i="20"/>
  <c r="AP85" i="20"/>
  <c r="AO85" i="20"/>
  <c r="AN85" i="20"/>
  <c r="AM85" i="20"/>
  <c r="AL85" i="20"/>
  <c r="AK85" i="20"/>
  <c r="AH85" i="20"/>
  <c r="AG85" i="20"/>
  <c r="AF85" i="20"/>
  <c r="AE85" i="20"/>
  <c r="AD85" i="20"/>
  <c r="AC85" i="20"/>
  <c r="AB85" i="20"/>
  <c r="AA85" i="20"/>
  <c r="Z85" i="20"/>
  <c r="Y85" i="20"/>
  <c r="X85" i="20"/>
  <c r="W85" i="20"/>
  <c r="V85" i="20"/>
  <c r="U85" i="20"/>
  <c r="T85" i="20"/>
  <c r="S85" i="20"/>
  <c r="R85" i="20"/>
  <c r="Q85" i="20"/>
  <c r="P85" i="20"/>
  <c r="O85" i="20"/>
  <c r="N85" i="20"/>
  <c r="M85" i="20"/>
  <c r="L85" i="20"/>
  <c r="K85" i="20"/>
  <c r="J85" i="20"/>
  <c r="AR84" i="20"/>
  <c r="AQ84" i="20"/>
  <c r="AP84" i="20"/>
  <c r="AO84" i="20"/>
  <c r="AN84" i="20"/>
  <c r="AM84" i="20"/>
  <c r="AL84" i="20"/>
  <c r="AK84" i="20"/>
  <c r="AH84" i="20"/>
  <c r="AG84" i="20"/>
  <c r="AF84" i="20"/>
  <c r="AE84" i="20"/>
  <c r="AD84" i="20"/>
  <c r="AC84" i="20"/>
  <c r="AB84" i="20"/>
  <c r="AA84" i="20"/>
  <c r="Z84" i="20"/>
  <c r="Y84" i="20"/>
  <c r="X84" i="20"/>
  <c r="W84" i="20"/>
  <c r="V84" i="20"/>
  <c r="U84" i="20"/>
  <c r="T84" i="20"/>
  <c r="S84" i="20"/>
  <c r="R84" i="20"/>
  <c r="Q84" i="20"/>
  <c r="P84" i="20"/>
  <c r="O84" i="20"/>
  <c r="N84" i="20"/>
  <c r="M84" i="20"/>
  <c r="L84" i="20"/>
  <c r="K84" i="20"/>
  <c r="J84" i="20"/>
  <c r="AR83" i="20"/>
  <c r="AQ83" i="20"/>
  <c r="AP83" i="20"/>
  <c r="AO83" i="20"/>
  <c r="AN83" i="20"/>
  <c r="AM83" i="20"/>
  <c r="AL83" i="20"/>
  <c r="AK83" i="20"/>
  <c r="AH83" i="20"/>
  <c r="AG83" i="20"/>
  <c r="AF83" i="20"/>
  <c r="AE83" i="20"/>
  <c r="AD83" i="20"/>
  <c r="AC83" i="20"/>
  <c r="AB83" i="20"/>
  <c r="AA83" i="20"/>
  <c r="Z83" i="20"/>
  <c r="Y83" i="20"/>
  <c r="X83" i="20"/>
  <c r="W83" i="20"/>
  <c r="V83" i="20"/>
  <c r="U83" i="20"/>
  <c r="T83" i="20"/>
  <c r="S83" i="20"/>
  <c r="R83" i="20"/>
  <c r="Q83" i="20"/>
  <c r="P83" i="20"/>
  <c r="O83" i="20"/>
  <c r="N83" i="20"/>
  <c r="M83" i="20"/>
  <c r="L83" i="20"/>
  <c r="K83" i="20"/>
  <c r="J83" i="20"/>
  <c r="AR82" i="20"/>
  <c r="AQ82" i="20"/>
  <c r="AP82" i="20"/>
  <c r="AO82" i="20"/>
  <c r="AN82" i="20"/>
  <c r="AM82" i="20"/>
  <c r="AL82" i="20"/>
  <c r="AK82" i="20"/>
  <c r="AH82" i="20"/>
  <c r="AG82" i="20"/>
  <c r="AF82" i="20"/>
  <c r="AE82" i="20"/>
  <c r="AD82" i="20"/>
  <c r="AC82" i="20"/>
  <c r="AB82" i="20"/>
  <c r="AA82" i="20"/>
  <c r="Z82" i="20"/>
  <c r="Y82" i="20"/>
  <c r="X82" i="20"/>
  <c r="W82" i="20"/>
  <c r="V82" i="20"/>
  <c r="U82" i="20"/>
  <c r="T82" i="20"/>
  <c r="S82" i="20"/>
  <c r="R82" i="20"/>
  <c r="Q82" i="20"/>
  <c r="P82" i="20"/>
  <c r="O82" i="20"/>
  <c r="N82" i="20"/>
  <c r="M82" i="20"/>
  <c r="L82" i="20"/>
  <c r="K82" i="20"/>
  <c r="J82" i="20"/>
  <c r="AR81" i="20"/>
  <c r="AQ81" i="20"/>
  <c r="AP81" i="20"/>
  <c r="AO81" i="20"/>
  <c r="AN81" i="20"/>
  <c r="AM81" i="20"/>
  <c r="AL81" i="20"/>
  <c r="AK81" i="20"/>
  <c r="AH81" i="20"/>
  <c r="AG81" i="20"/>
  <c r="AF81" i="20"/>
  <c r="AE81" i="20"/>
  <c r="AD81" i="20"/>
  <c r="AC81" i="20"/>
  <c r="AB81" i="20"/>
  <c r="AA81" i="20"/>
  <c r="Z81" i="20"/>
  <c r="Y81" i="20"/>
  <c r="X81" i="20"/>
  <c r="W81" i="20"/>
  <c r="V81" i="20"/>
  <c r="U81" i="20"/>
  <c r="T81" i="20"/>
  <c r="S81" i="20"/>
  <c r="R81" i="20"/>
  <c r="Q81" i="20"/>
  <c r="P81" i="20"/>
  <c r="O81" i="20"/>
  <c r="N81" i="20"/>
  <c r="M81" i="20"/>
  <c r="L81" i="20"/>
  <c r="K81" i="20"/>
  <c r="J81" i="20"/>
  <c r="AR80" i="20"/>
  <c r="AQ80" i="20"/>
  <c r="AP80" i="20"/>
  <c r="AO80" i="20"/>
  <c r="AN80" i="20"/>
  <c r="AM80" i="20"/>
  <c r="AL80" i="20"/>
  <c r="AK80" i="20"/>
  <c r="AH80" i="20"/>
  <c r="AG80" i="20"/>
  <c r="AF80" i="20"/>
  <c r="AE80" i="20"/>
  <c r="AD80" i="20"/>
  <c r="AC80" i="20"/>
  <c r="AB80" i="20"/>
  <c r="AA80" i="20"/>
  <c r="Z80" i="20"/>
  <c r="Y80" i="20"/>
  <c r="X80" i="20"/>
  <c r="W80" i="20"/>
  <c r="V80" i="20"/>
  <c r="U80" i="20"/>
  <c r="T80" i="20"/>
  <c r="S80" i="20"/>
  <c r="R80" i="20"/>
  <c r="Q80" i="20"/>
  <c r="P80" i="20"/>
  <c r="O80" i="20"/>
  <c r="N80" i="20"/>
  <c r="M80" i="20"/>
  <c r="L80" i="20"/>
  <c r="K80" i="20"/>
  <c r="J80" i="20"/>
  <c r="AR79" i="20"/>
  <c r="AQ79" i="20"/>
  <c r="AP79" i="20"/>
  <c r="AO79" i="20"/>
  <c r="AN79" i="20"/>
  <c r="AM79" i="20"/>
  <c r="AL79" i="20"/>
  <c r="AK79" i="20"/>
  <c r="AH79" i="20"/>
  <c r="AG79" i="20"/>
  <c r="AF79" i="20"/>
  <c r="AE79" i="20"/>
  <c r="AD79" i="20"/>
  <c r="AC79" i="20"/>
  <c r="AB79" i="20"/>
  <c r="AA79" i="20"/>
  <c r="Z79" i="20"/>
  <c r="Y79" i="20"/>
  <c r="X79" i="20"/>
  <c r="W79" i="20"/>
  <c r="V79" i="20"/>
  <c r="U79" i="20"/>
  <c r="T79" i="20"/>
  <c r="S79" i="20"/>
  <c r="R79" i="20"/>
  <c r="Q79" i="20"/>
  <c r="P79" i="20"/>
  <c r="O79" i="20"/>
  <c r="N79" i="20"/>
  <c r="M79" i="20"/>
  <c r="L79" i="20"/>
  <c r="K79" i="20"/>
  <c r="J79" i="20"/>
  <c r="AR78" i="20"/>
  <c r="AQ78" i="20"/>
  <c r="AP78" i="20"/>
  <c r="AO78" i="20"/>
  <c r="AN78" i="20"/>
  <c r="AM78" i="20"/>
  <c r="AL78" i="20"/>
  <c r="AK78" i="20"/>
  <c r="AH78" i="20"/>
  <c r="AG78" i="20"/>
  <c r="AF78" i="20"/>
  <c r="AE78" i="20"/>
  <c r="AD78" i="20"/>
  <c r="AC78" i="20"/>
  <c r="AB78" i="20"/>
  <c r="AA78" i="20"/>
  <c r="Z78" i="20"/>
  <c r="Y78" i="20"/>
  <c r="X78" i="20"/>
  <c r="W78" i="20"/>
  <c r="V78" i="20"/>
  <c r="U78" i="20"/>
  <c r="T78" i="20"/>
  <c r="S78" i="20"/>
  <c r="R78" i="20"/>
  <c r="Q78" i="20"/>
  <c r="P78" i="20"/>
  <c r="O78" i="20"/>
  <c r="N78" i="20"/>
  <c r="M78" i="20"/>
  <c r="L78" i="20"/>
  <c r="K78" i="20"/>
  <c r="J78" i="20"/>
  <c r="AR77" i="20"/>
  <c r="AQ77" i="20"/>
  <c r="AP77" i="20"/>
  <c r="AO77" i="20"/>
  <c r="AN77" i="20"/>
  <c r="AM77" i="20"/>
  <c r="AL77" i="20"/>
  <c r="AK77" i="20"/>
  <c r="AH77" i="20"/>
  <c r="AG77" i="20"/>
  <c r="AF77" i="20"/>
  <c r="AE77" i="20"/>
  <c r="AD77" i="20"/>
  <c r="AC77" i="20"/>
  <c r="AB77" i="20"/>
  <c r="AA77" i="20"/>
  <c r="Z77" i="20"/>
  <c r="Y77" i="20"/>
  <c r="X77" i="20"/>
  <c r="W77" i="20"/>
  <c r="V77" i="20"/>
  <c r="U77" i="20"/>
  <c r="T77" i="20"/>
  <c r="S77" i="20"/>
  <c r="R77" i="20"/>
  <c r="Q77" i="20"/>
  <c r="P77" i="20"/>
  <c r="O77" i="20"/>
  <c r="N77" i="20"/>
  <c r="M77" i="20"/>
  <c r="L77" i="20"/>
  <c r="K77" i="20"/>
  <c r="J77" i="20"/>
  <c r="AR76" i="20"/>
  <c r="AQ76" i="20"/>
  <c r="AP76" i="20"/>
  <c r="AO76" i="20"/>
  <c r="AN76" i="20"/>
  <c r="AM76" i="20"/>
  <c r="AL76" i="20"/>
  <c r="AK76" i="20"/>
  <c r="AH76" i="20"/>
  <c r="AG76" i="20"/>
  <c r="AF76" i="20"/>
  <c r="AE76" i="20"/>
  <c r="AD76" i="20"/>
  <c r="AC76" i="20"/>
  <c r="AB76" i="20"/>
  <c r="AA76" i="20"/>
  <c r="Z76" i="20"/>
  <c r="Y76" i="20"/>
  <c r="X76" i="20"/>
  <c r="W76" i="20"/>
  <c r="V76" i="20"/>
  <c r="U76" i="20"/>
  <c r="T76" i="20"/>
  <c r="S76" i="20"/>
  <c r="R76" i="20"/>
  <c r="Q76" i="20"/>
  <c r="P76" i="20"/>
  <c r="O76" i="20"/>
  <c r="N76" i="20"/>
  <c r="M76" i="20"/>
  <c r="L76" i="20"/>
  <c r="K76" i="20"/>
  <c r="J76" i="20"/>
  <c r="AR75" i="20"/>
  <c r="AQ75" i="20"/>
  <c r="AP75" i="20"/>
  <c r="AO75" i="20"/>
  <c r="AN75" i="20"/>
  <c r="AM75" i="20"/>
  <c r="AL75" i="20"/>
  <c r="AK75" i="20"/>
  <c r="AH75" i="20"/>
  <c r="AG75" i="20"/>
  <c r="AF75" i="20"/>
  <c r="AE75" i="20"/>
  <c r="AD75" i="20"/>
  <c r="AC75" i="20"/>
  <c r="AB75" i="20"/>
  <c r="AA75" i="20"/>
  <c r="Z75" i="20"/>
  <c r="Y75" i="20"/>
  <c r="X75" i="20"/>
  <c r="W75" i="20"/>
  <c r="V75" i="20"/>
  <c r="U75" i="20"/>
  <c r="T75" i="20"/>
  <c r="S75" i="20"/>
  <c r="R75" i="20"/>
  <c r="Q75" i="20"/>
  <c r="P75" i="20"/>
  <c r="O75" i="20"/>
  <c r="N75" i="20"/>
  <c r="M75" i="20"/>
  <c r="L75" i="20"/>
  <c r="K75" i="20"/>
  <c r="J75" i="20"/>
  <c r="AR74" i="20"/>
  <c r="AQ74" i="20"/>
  <c r="AP74" i="20"/>
  <c r="AO74" i="20"/>
  <c r="AN74" i="20"/>
  <c r="AM74" i="20"/>
  <c r="AL74" i="20"/>
  <c r="AK74" i="20"/>
  <c r="AH74" i="20"/>
  <c r="AG74" i="20"/>
  <c r="AF74" i="20"/>
  <c r="AE74" i="20"/>
  <c r="AD74" i="20"/>
  <c r="AC74" i="20"/>
  <c r="AB74" i="20"/>
  <c r="AA74" i="20"/>
  <c r="Z74" i="20"/>
  <c r="Y74" i="20"/>
  <c r="X74" i="20"/>
  <c r="W74" i="20"/>
  <c r="V74" i="20"/>
  <c r="U74" i="20"/>
  <c r="T74" i="20"/>
  <c r="S74" i="20"/>
  <c r="R74" i="20"/>
  <c r="Q74" i="20"/>
  <c r="P74" i="20"/>
  <c r="O74" i="20"/>
  <c r="N74" i="20"/>
  <c r="M74" i="20"/>
  <c r="L74" i="20"/>
  <c r="K74" i="20"/>
  <c r="J74" i="20"/>
  <c r="AR73" i="20"/>
  <c r="AQ73" i="20"/>
  <c r="AP73" i="20"/>
  <c r="AO73" i="20"/>
  <c r="AN73" i="20"/>
  <c r="AM73" i="20"/>
  <c r="AL73" i="20"/>
  <c r="AK73" i="20"/>
  <c r="AH73" i="20"/>
  <c r="AG73" i="20"/>
  <c r="AF73" i="20"/>
  <c r="AE73" i="20"/>
  <c r="AD73" i="20"/>
  <c r="AC73" i="20"/>
  <c r="AB73" i="20"/>
  <c r="AA73" i="20"/>
  <c r="Z73" i="20"/>
  <c r="Y73" i="20"/>
  <c r="X73" i="20"/>
  <c r="W73" i="20"/>
  <c r="V73" i="20"/>
  <c r="U73" i="20"/>
  <c r="T73" i="20"/>
  <c r="S73" i="20"/>
  <c r="R73" i="20"/>
  <c r="Q73" i="20"/>
  <c r="P73" i="20"/>
  <c r="O73" i="20"/>
  <c r="N73" i="20"/>
  <c r="M73" i="20"/>
  <c r="L73" i="20"/>
  <c r="K73" i="20"/>
  <c r="J73" i="20"/>
  <c r="AR72" i="20"/>
  <c r="AQ72" i="20"/>
  <c r="AP72" i="20"/>
  <c r="AO72" i="20"/>
  <c r="AN72" i="20"/>
  <c r="AM72" i="20"/>
  <c r="AL72" i="20"/>
  <c r="AK72" i="20"/>
  <c r="AH72" i="20"/>
  <c r="AG72" i="20"/>
  <c r="AF72" i="20"/>
  <c r="AE72" i="20"/>
  <c r="AD72" i="20"/>
  <c r="AC72" i="20"/>
  <c r="AB72" i="20"/>
  <c r="AA72" i="20"/>
  <c r="Z72" i="20"/>
  <c r="Y72" i="20"/>
  <c r="X72" i="20"/>
  <c r="W72" i="20"/>
  <c r="V72" i="20"/>
  <c r="U72" i="20"/>
  <c r="T72" i="20"/>
  <c r="S72" i="20"/>
  <c r="R72" i="20"/>
  <c r="Q72" i="20"/>
  <c r="P72" i="20"/>
  <c r="O72" i="20"/>
  <c r="N72" i="20"/>
  <c r="M72" i="20"/>
  <c r="L72" i="20"/>
  <c r="K72" i="20"/>
  <c r="J72" i="20"/>
  <c r="AR71" i="20"/>
  <c r="AQ71" i="20"/>
  <c r="AP71" i="20"/>
  <c r="AO71" i="20"/>
  <c r="AN71" i="20"/>
  <c r="AM71" i="20"/>
  <c r="AL71" i="20"/>
  <c r="AK71" i="20"/>
  <c r="AH71" i="20"/>
  <c r="AG71" i="20"/>
  <c r="AF71" i="20"/>
  <c r="AE71" i="20"/>
  <c r="AD71" i="20"/>
  <c r="AC71" i="20"/>
  <c r="AB71" i="20"/>
  <c r="AA71" i="20"/>
  <c r="Z71" i="20"/>
  <c r="Y71" i="20"/>
  <c r="X71" i="20"/>
  <c r="W71" i="20"/>
  <c r="V71" i="20"/>
  <c r="U71" i="20"/>
  <c r="T71" i="20"/>
  <c r="S71" i="20"/>
  <c r="R71" i="20"/>
  <c r="Q71" i="20"/>
  <c r="P71" i="20"/>
  <c r="O71" i="20"/>
  <c r="N71" i="20"/>
  <c r="M71" i="20"/>
  <c r="L71" i="20"/>
  <c r="K71" i="20"/>
  <c r="J71" i="20"/>
  <c r="AR70" i="20"/>
  <c r="AQ70" i="20"/>
  <c r="AP70" i="20"/>
  <c r="AO70" i="20"/>
  <c r="AN70" i="20"/>
  <c r="AM70" i="20"/>
  <c r="AL70" i="20"/>
  <c r="AK70" i="20"/>
  <c r="AH70" i="20"/>
  <c r="AG70" i="20"/>
  <c r="AF70" i="20"/>
  <c r="AE70" i="20"/>
  <c r="AD70" i="20"/>
  <c r="AC70" i="20"/>
  <c r="AB70" i="20"/>
  <c r="AA70" i="20"/>
  <c r="Z70" i="20"/>
  <c r="Y70" i="20"/>
  <c r="X70" i="20"/>
  <c r="W70" i="20"/>
  <c r="V70" i="20"/>
  <c r="U70" i="20"/>
  <c r="T70" i="20"/>
  <c r="S70" i="20"/>
  <c r="R70" i="20"/>
  <c r="Q70" i="20"/>
  <c r="P70" i="20"/>
  <c r="O70" i="20"/>
  <c r="N70" i="20"/>
  <c r="M70" i="20"/>
  <c r="L70" i="20"/>
  <c r="K70" i="20"/>
  <c r="J70" i="20"/>
  <c r="AR69" i="20"/>
  <c r="AQ69" i="20"/>
  <c r="AP69" i="20"/>
  <c r="AO69" i="20"/>
  <c r="AN69" i="20"/>
  <c r="AM69" i="20"/>
  <c r="AL69" i="20"/>
  <c r="AK69" i="20"/>
  <c r="AH69" i="20"/>
  <c r="AG69" i="20"/>
  <c r="AF69" i="20"/>
  <c r="AE69" i="20"/>
  <c r="AD69" i="20"/>
  <c r="AC69" i="20"/>
  <c r="AB69" i="20"/>
  <c r="AA69" i="20"/>
  <c r="Z69" i="20"/>
  <c r="Y69" i="20"/>
  <c r="X69" i="20"/>
  <c r="W69" i="20"/>
  <c r="V69" i="20"/>
  <c r="U69" i="20"/>
  <c r="T69" i="20"/>
  <c r="S69" i="20"/>
  <c r="R69" i="20"/>
  <c r="Q69" i="20"/>
  <c r="P69" i="20"/>
  <c r="O69" i="20"/>
  <c r="N69" i="20"/>
  <c r="M69" i="20"/>
  <c r="L69" i="20"/>
  <c r="K69" i="20"/>
  <c r="J69" i="20"/>
  <c r="AR68" i="20"/>
  <c r="AQ68" i="20"/>
  <c r="AP68" i="20"/>
  <c r="AO68" i="20"/>
  <c r="AN68" i="20"/>
  <c r="AM68" i="20"/>
  <c r="AL68" i="20"/>
  <c r="AK68" i="20"/>
  <c r="AH68" i="20"/>
  <c r="AG68" i="20"/>
  <c r="AF68" i="20"/>
  <c r="AE68" i="20"/>
  <c r="AD68" i="20"/>
  <c r="AC68" i="20"/>
  <c r="AB68" i="20"/>
  <c r="AA68" i="20"/>
  <c r="Z68" i="20"/>
  <c r="Y68" i="20"/>
  <c r="X68" i="20"/>
  <c r="W68" i="20"/>
  <c r="V68" i="20"/>
  <c r="U68" i="20"/>
  <c r="T68" i="20"/>
  <c r="S68" i="20"/>
  <c r="R68" i="20"/>
  <c r="Q68" i="20"/>
  <c r="P68" i="20"/>
  <c r="O68" i="20"/>
  <c r="N68" i="20"/>
  <c r="M68" i="20"/>
  <c r="L68" i="20"/>
  <c r="K68" i="20"/>
  <c r="J68" i="20"/>
  <c r="AR67" i="20"/>
  <c r="AQ67" i="20"/>
  <c r="AP67" i="20"/>
  <c r="AO67" i="20"/>
  <c r="AN67" i="20"/>
  <c r="AM67" i="20"/>
  <c r="AL67" i="20"/>
  <c r="AK67" i="20"/>
  <c r="AH67" i="20"/>
  <c r="AG67" i="20"/>
  <c r="AF67" i="20"/>
  <c r="AE67" i="20"/>
  <c r="AD67" i="20"/>
  <c r="AC67" i="20"/>
  <c r="AB67" i="20"/>
  <c r="AA67" i="20"/>
  <c r="Z67" i="20"/>
  <c r="Y67" i="20"/>
  <c r="X67" i="20"/>
  <c r="W67" i="20"/>
  <c r="V67" i="20"/>
  <c r="U67" i="20"/>
  <c r="T67" i="20"/>
  <c r="S67" i="20"/>
  <c r="R67" i="20"/>
  <c r="Q67" i="20"/>
  <c r="P67" i="20"/>
  <c r="O67" i="20"/>
  <c r="N67" i="20"/>
  <c r="M67" i="20"/>
  <c r="L67" i="20"/>
  <c r="K67" i="20"/>
  <c r="J67" i="20"/>
  <c r="AR66" i="20"/>
  <c r="AQ66" i="20"/>
  <c r="AP66" i="20"/>
  <c r="AO66" i="20"/>
  <c r="AN66" i="20"/>
  <c r="AM66" i="20"/>
  <c r="AL66" i="20"/>
  <c r="AK66" i="20"/>
  <c r="AH66" i="20"/>
  <c r="AG66" i="20"/>
  <c r="AF66" i="20"/>
  <c r="AE66" i="20"/>
  <c r="AD66" i="20"/>
  <c r="AC66" i="20"/>
  <c r="AB66" i="20"/>
  <c r="AA66" i="20"/>
  <c r="Z66" i="20"/>
  <c r="Y66" i="20"/>
  <c r="X66" i="20"/>
  <c r="W66" i="20"/>
  <c r="V66" i="20"/>
  <c r="U66" i="20"/>
  <c r="T66" i="20"/>
  <c r="S66" i="20"/>
  <c r="R66" i="20"/>
  <c r="Q66" i="20"/>
  <c r="P66" i="20"/>
  <c r="O66" i="20"/>
  <c r="N66" i="20"/>
  <c r="M66" i="20"/>
  <c r="L66" i="20"/>
  <c r="K66" i="20"/>
  <c r="J66" i="20"/>
  <c r="AR65" i="20"/>
  <c r="AQ65" i="20"/>
  <c r="AP65" i="20"/>
  <c r="AO65" i="20"/>
  <c r="AN65" i="20"/>
  <c r="AM65" i="20"/>
  <c r="AL65" i="20"/>
  <c r="AK65" i="20"/>
  <c r="AH65" i="20"/>
  <c r="AG65" i="20"/>
  <c r="AF65" i="20"/>
  <c r="AE65" i="20"/>
  <c r="AD65" i="20"/>
  <c r="AC65" i="20"/>
  <c r="AB65" i="20"/>
  <c r="AA65" i="20"/>
  <c r="Z65" i="20"/>
  <c r="Y65" i="20"/>
  <c r="X65" i="20"/>
  <c r="W65" i="20"/>
  <c r="V65" i="20"/>
  <c r="U65" i="20"/>
  <c r="T65" i="20"/>
  <c r="S65" i="20"/>
  <c r="R65" i="20"/>
  <c r="Q65" i="20"/>
  <c r="P65" i="20"/>
  <c r="O65" i="20"/>
  <c r="N65" i="20"/>
  <c r="M65" i="20"/>
  <c r="L65" i="20"/>
  <c r="K65" i="20"/>
  <c r="J65" i="20"/>
  <c r="AR64" i="20"/>
  <c r="AQ64" i="20"/>
  <c r="AP64" i="20"/>
  <c r="AO64" i="20"/>
  <c r="AN64" i="20"/>
  <c r="AM64" i="20"/>
  <c r="AL64" i="20"/>
  <c r="AK64" i="20"/>
  <c r="AH64" i="20"/>
  <c r="AG64" i="20"/>
  <c r="AF64" i="20"/>
  <c r="AE64" i="20"/>
  <c r="AD64" i="20"/>
  <c r="AC64" i="20"/>
  <c r="AB64" i="20"/>
  <c r="AA64" i="20"/>
  <c r="Z64" i="20"/>
  <c r="Y64" i="20"/>
  <c r="X64" i="20"/>
  <c r="W64" i="20"/>
  <c r="V64" i="20"/>
  <c r="U64" i="20"/>
  <c r="T64" i="20"/>
  <c r="S64" i="20"/>
  <c r="R64" i="20"/>
  <c r="Q64" i="20"/>
  <c r="P64" i="20"/>
  <c r="O64" i="20"/>
  <c r="N64" i="20"/>
  <c r="M64" i="20"/>
  <c r="L64" i="20"/>
  <c r="K64" i="20"/>
  <c r="J64" i="20"/>
  <c r="AR63" i="20"/>
  <c r="AQ63" i="20"/>
  <c r="AP63" i="20"/>
  <c r="AO63" i="20"/>
  <c r="AN63" i="20"/>
  <c r="AM63" i="20"/>
  <c r="AL63" i="20"/>
  <c r="AK63" i="20"/>
  <c r="AH63" i="20"/>
  <c r="AG63" i="20"/>
  <c r="AF63" i="20"/>
  <c r="AE63" i="20"/>
  <c r="AD63" i="20"/>
  <c r="AC63" i="20"/>
  <c r="AB63" i="20"/>
  <c r="AA63" i="20"/>
  <c r="Z63" i="20"/>
  <c r="Y63" i="20"/>
  <c r="X63" i="20"/>
  <c r="W63" i="20"/>
  <c r="V63" i="20"/>
  <c r="U63" i="20"/>
  <c r="T63" i="20"/>
  <c r="S63" i="20"/>
  <c r="R63" i="20"/>
  <c r="Q63" i="20"/>
  <c r="P63" i="20"/>
  <c r="O63" i="20"/>
  <c r="N63" i="20"/>
  <c r="M63" i="20"/>
  <c r="L63" i="20"/>
  <c r="K63" i="20"/>
  <c r="J63" i="20"/>
  <c r="AR62" i="20"/>
  <c r="AQ62" i="20"/>
  <c r="AP62" i="20"/>
  <c r="AO62" i="20"/>
  <c r="AN62" i="20"/>
  <c r="AM62" i="20"/>
  <c r="AL62" i="20"/>
  <c r="AK62" i="20"/>
  <c r="AH62" i="20"/>
  <c r="AG62" i="20"/>
  <c r="AF62" i="20"/>
  <c r="AE62" i="20"/>
  <c r="AD62" i="20"/>
  <c r="AC62" i="20"/>
  <c r="AB62" i="20"/>
  <c r="AA62" i="20"/>
  <c r="Z62" i="20"/>
  <c r="Y62" i="20"/>
  <c r="X62" i="20"/>
  <c r="W62" i="20"/>
  <c r="V62" i="20"/>
  <c r="U62" i="20"/>
  <c r="T62" i="20"/>
  <c r="S62" i="20"/>
  <c r="R62" i="20"/>
  <c r="Q62" i="20"/>
  <c r="P62" i="20"/>
  <c r="O62" i="20"/>
  <c r="N62" i="20"/>
  <c r="M62" i="20"/>
  <c r="L62" i="20"/>
  <c r="K62" i="20"/>
  <c r="J62" i="20"/>
  <c r="AR61" i="20"/>
  <c r="AQ61" i="20"/>
  <c r="AP61" i="20"/>
  <c r="AO61" i="20"/>
  <c r="AN61" i="20"/>
  <c r="AM61" i="20"/>
  <c r="AL61" i="20"/>
  <c r="AK61" i="20"/>
  <c r="AH61" i="20"/>
  <c r="AG61" i="20"/>
  <c r="AF61" i="20"/>
  <c r="AE61" i="20"/>
  <c r="AD61" i="20"/>
  <c r="AC61" i="20"/>
  <c r="AB61" i="20"/>
  <c r="AA61" i="20"/>
  <c r="Z61" i="20"/>
  <c r="Y61" i="20"/>
  <c r="X61" i="20"/>
  <c r="W61" i="20"/>
  <c r="V61" i="20"/>
  <c r="U61" i="20"/>
  <c r="T61" i="20"/>
  <c r="S61" i="20"/>
  <c r="R61" i="20"/>
  <c r="Q61" i="20"/>
  <c r="P61" i="20"/>
  <c r="O61" i="20"/>
  <c r="N61" i="20"/>
  <c r="M61" i="20"/>
  <c r="L61" i="20"/>
  <c r="K61" i="20"/>
  <c r="J61" i="20"/>
  <c r="AR60" i="20"/>
  <c r="AQ60" i="20"/>
  <c r="AP60" i="20"/>
  <c r="AO60" i="20"/>
  <c r="AN60" i="20"/>
  <c r="AM60" i="20"/>
  <c r="AL60" i="20"/>
  <c r="AK60" i="20"/>
  <c r="AH60" i="20"/>
  <c r="AG60" i="20"/>
  <c r="AF60" i="20"/>
  <c r="AE60" i="20"/>
  <c r="AD60" i="20"/>
  <c r="AC60" i="20"/>
  <c r="AB60" i="20"/>
  <c r="AA60" i="20"/>
  <c r="Z60" i="20"/>
  <c r="Y60" i="20"/>
  <c r="X60" i="20"/>
  <c r="W60" i="20"/>
  <c r="V60" i="20"/>
  <c r="U60" i="20"/>
  <c r="T60" i="20"/>
  <c r="S60" i="20"/>
  <c r="R60" i="20"/>
  <c r="Q60" i="20"/>
  <c r="P60" i="20"/>
  <c r="O60" i="20"/>
  <c r="N60" i="20"/>
  <c r="M60" i="20"/>
  <c r="L60" i="20"/>
  <c r="K60" i="20"/>
  <c r="J60" i="20"/>
  <c r="AR59" i="20"/>
  <c r="AQ59" i="20"/>
  <c r="AP59" i="20"/>
  <c r="AO59" i="20"/>
  <c r="AN59" i="20"/>
  <c r="AM59" i="20"/>
  <c r="AL59" i="20"/>
  <c r="AK59" i="20"/>
  <c r="AH59" i="20"/>
  <c r="AG59" i="20"/>
  <c r="AF59" i="20"/>
  <c r="AE59" i="20"/>
  <c r="AD59" i="20"/>
  <c r="AC59" i="20"/>
  <c r="AB59" i="20"/>
  <c r="AA59" i="20"/>
  <c r="Z59" i="20"/>
  <c r="Y59" i="20"/>
  <c r="X59" i="20"/>
  <c r="W59" i="20"/>
  <c r="V59" i="20"/>
  <c r="U59" i="20"/>
  <c r="T59" i="20"/>
  <c r="S59" i="20"/>
  <c r="R59" i="20"/>
  <c r="Q59" i="20"/>
  <c r="P59" i="20"/>
  <c r="O59" i="20"/>
  <c r="N59" i="20"/>
  <c r="M59" i="20"/>
  <c r="L59" i="20"/>
  <c r="K59" i="20"/>
  <c r="J59" i="20"/>
  <c r="AR58" i="20"/>
  <c r="AQ58" i="20"/>
  <c r="AP58" i="20"/>
  <c r="AO58" i="20"/>
  <c r="AN58" i="20"/>
  <c r="AM58" i="20"/>
  <c r="AL58" i="20"/>
  <c r="AK58" i="20"/>
  <c r="AH58" i="20"/>
  <c r="AG58" i="20"/>
  <c r="AF58" i="20"/>
  <c r="AE58" i="20"/>
  <c r="AD58" i="20"/>
  <c r="AC58" i="20"/>
  <c r="AB58" i="20"/>
  <c r="AA58" i="20"/>
  <c r="Z58" i="20"/>
  <c r="Y58" i="20"/>
  <c r="X58" i="20"/>
  <c r="W58" i="20"/>
  <c r="V58" i="20"/>
  <c r="U58" i="20"/>
  <c r="T58" i="20"/>
  <c r="S58" i="20"/>
  <c r="R58" i="20"/>
  <c r="Q58" i="20"/>
  <c r="P58" i="20"/>
  <c r="O58" i="20"/>
  <c r="N58" i="20"/>
  <c r="M58" i="20"/>
  <c r="L58" i="20"/>
  <c r="K58" i="20"/>
  <c r="J58" i="20"/>
  <c r="AR57" i="20"/>
  <c r="AQ57" i="20"/>
  <c r="AP57" i="20"/>
  <c r="AO57" i="20"/>
  <c r="AN57" i="20"/>
  <c r="AM57" i="20"/>
  <c r="AL57" i="20"/>
  <c r="AK57" i="20"/>
  <c r="AH57" i="20"/>
  <c r="AG57" i="20"/>
  <c r="AF57" i="20"/>
  <c r="AE57" i="20"/>
  <c r="AD57" i="20"/>
  <c r="AC57" i="20"/>
  <c r="AB57" i="20"/>
  <c r="AA57" i="20"/>
  <c r="Z57" i="20"/>
  <c r="Y57" i="20"/>
  <c r="X57" i="20"/>
  <c r="W57" i="20"/>
  <c r="V57" i="20"/>
  <c r="U57" i="20"/>
  <c r="T57" i="20"/>
  <c r="S57" i="20"/>
  <c r="R57" i="20"/>
  <c r="Q57" i="20"/>
  <c r="P57" i="20"/>
  <c r="O57" i="20"/>
  <c r="N57" i="20"/>
  <c r="M57" i="20"/>
  <c r="L57" i="20"/>
  <c r="K57" i="20"/>
  <c r="J57" i="20"/>
  <c r="AR56" i="20"/>
  <c r="AQ56" i="20"/>
  <c r="AP56" i="20"/>
  <c r="AO56" i="20"/>
  <c r="AN56" i="20"/>
  <c r="AM56" i="20"/>
  <c r="AL56" i="20"/>
  <c r="AK56" i="20"/>
  <c r="AH56" i="20"/>
  <c r="AG56" i="20"/>
  <c r="AF56" i="20"/>
  <c r="AE56" i="20"/>
  <c r="AD56" i="20"/>
  <c r="AC56" i="20"/>
  <c r="AB56" i="20"/>
  <c r="AA56" i="20"/>
  <c r="Z56" i="20"/>
  <c r="Y56" i="20"/>
  <c r="X56" i="20"/>
  <c r="W56" i="20"/>
  <c r="V56" i="20"/>
  <c r="U56" i="20"/>
  <c r="T56" i="20"/>
  <c r="S56" i="20"/>
  <c r="R56" i="20"/>
  <c r="Q56" i="20"/>
  <c r="P56" i="20"/>
  <c r="O56" i="20"/>
  <c r="N56" i="20"/>
  <c r="M56" i="20"/>
  <c r="L56" i="20"/>
  <c r="K56" i="20"/>
  <c r="J56" i="20"/>
  <c r="AR55" i="20"/>
  <c r="AQ55" i="20"/>
  <c r="AP55" i="20"/>
  <c r="AO55" i="20"/>
  <c r="AN55" i="20"/>
  <c r="AM55" i="20"/>
  <c r="AL55" i="20"/>
  <c r="AK55" i="20"/>
  <c r="AH55" i="20"/>
  <c r="AG55" i="20"/>
  <c r="AF55" i="20"/>
  <c r="AE55" i="20"/>
  <c r="AD55" i="20"/>
  <c r="AC55" i="20"/>
  <c r="AB55" i="20"/>
  <c r="AA55" i="20"/>
  <c r="Z55" i="20"/>
  <c r="Y55" i="20"/>
  <c r="X55" i="20"/>
  <c r="W55" i="20"/>
  <c r="V55" i="20"/>
  <c r="U55" i="20"/>
  <c r="T55" i="20"/>
  <c r="S55" i="20"/>
  <c r="R55" i="20"/>
  <c r="Q55" i="20"/>
  <c r="P55" i="20"/>
  <c r="O55" i="20"/>
  <c r="N55" i="20"/>
  <c r="M55" i="20"/>
  <c r="L55" i="20"/>
  <c r="K55" i="20"/>
  <c r="J55" i="20"/>
  <c r="AR54" i="20"/>
  <c r="AQ54" i="20"/>
  <c r="AP54" i="20"/>
  <c r="AO54" i="20"/>
  <c r="AN54" i="20"/>
  <c r="AM54" i="20"/>
  <c r="AL54" i="20"/>
  <c r="AK54" i="20"/>
  <c r="AH54" i="20"/>
  <c r="AG54" i="20"/>
  <c r="AF54" i="20"/>
  <c r="AE54" i="20"/>
  <c r="AD54" i="20"/>
  <c r="AC54" i="20"/>
  <c r="AB54" i="20"/>
  <c r="AA54" i="20"/>
  <c r="Z54" i="20"/>
  <c r="Y54" i="20"/>
  <c r="X54" i="20"/>
  <c r="W54" i="20"/>
  <c r="V54" i="20"/>
  <c r="U54" i="20"/>
  <c r="T54" i="20"/>
  <c r="S54" i="20"/>
  <c r="R54" i="20"/>
  <c r="Q54" i="20"/>
  <c r="P54" i="20"/>
  <c r="O54" i="20"/>
  <c r="N54" i="20"/>
  <c r="M54" i="20"/>
  <c r="L54" i="20"/>
  <c r="K54" i="20"/>
  <c r="J54" i="20"/>
  <c r="AR53" i="20"/>
  <c r="AQ53" i="20"/>
  <c r="AP53" i="20"/>
  <c r="AO53" i="20"/>
  <c r="AN53" i="20"/>
  <c r="AM53" i="20"/>
  <c r="AL53" i="20"/>
  <c r="AK53" i="20"/>
  <c r="AH53" i="20"/>
  <c r="AG53" i="20"/>
  <c r="AF53" i="20"/>
  <c r="AE53" i="20"/>
  <c r="AD53" i="20"/>
  <c r="AC53" i="20"/>
  <c r="AB53" i="20"/>
  <c r="AA53" i="20"/>
  <c r="Z53" i="20"/>
  <c r="Y53" i="20"/>
  <c r="X53" i="20"/>
  <c r="W53" i="20"/>
  <c r="V53" i="20"/>
  <c r="U53" i="20"/>
  <c r="T53" i="20"/>
  <c r="S53" i="20"/>
  <c r="R53" i="20"/>
  <c r="Q53" i="20"/>
  <c r="P53" i="20"/>
  <c r="O53" i="20"/>
  <c r="N53" i="20"/>
  <c r="M53" i="20"/>
  <c r="L53" i="20"/>
  <c r="K53" i="20"/>
  <c r="J53" i="20"/>
  <c r="AR52" i="20"/>
  <c r="AQ52" i="20"/>
  <c r="AP52" i="20"/>
  <c r="AO52" i="20"/>
  <c r="AN52" i="20"/>
  <c r="AM52" i="20"/>
  <c r="AL52" i="20"/>
  <c r="AK52" i="20"/>
  <c r="AH52" i="20"/>
  <c r="AG52" i="20"/>
  <c r="AF52" i="20"/>
  <c r="AE52" i="20"/>
  <c r="AD52" i="20"/>
  <c r="AC52" i="20"/>
  <c r="AB52" i="20"/>
  <c r="AA52" i="20"/>
  <c r="Z52" i="20"/>
  <c r="Y52" i="20"/>
  <c r="X52" i="20"/>
  <c r="W52" i="20"/>
  <c r="V52" i="20"/>
  <c r="U52" i="20"/>
  <c r="T52" i="20"/>
  <c r="S52" i="20"/>
  <c r="R52" i="20"/>
  <c r="Q52" i="20"/>
  <c r="P52" i="20"/>
  <c r="O52" i="20"/>
  <c r="N52" i="20"/>
  <c r="M52" i="20"/>
  <c r="L52" i="20"/>
  <c r="K52" i="20"/>
  <c r="J52" i="20"/>
  <c r="AR51" i="20"/>
  <c r="AQ51" i="20"/>
  <c r="AP51" i="20"/>
  <c r="AO51" i="20"/>
  <c r="AN51" i="20"/>
  <c r="AM51" i="20"/>
  <c r="AL51" i="20"/>
  <c r="AK51" i="20"/>
  <c r="AH51" i="20"/>
  <c r="AG51" i="20"/>
  <c r="AF51" i="20"/>
  <c r="AE51" i="20"/>
  <c r="AD51" i="20"/>
  <c r="AC51" i="20"/>
  <c r="AB51" i="20"/>
  <c r="AA51" i="20"/>
  <c r="Z51" i="20"/>
  <c r="Y51" i="20"/>
  <c r="X51" i="20"/>
  <c r="W51" i="20"/>
  <c r="V51" i="20"/>
  <c r="U51" i="20"/>
  <c r="T51" i="20"/>
  <c r="S51" i="20"/>
  <c r="R51" i="20"/>
  <c r="Q51" i="20"/>
  <c r="P51" i="20"/>
  <c r="O51" i="20"/>
  <c r="N51" i="20"/>
  <c r="M51" i="20"/>
  <c r="L51" i="20"/>
  <c r="K51" i="20"/>
  <c r="J51" i="20"/>
  <c r="AR50" i="20"/>
  <c r="AQ50" i="20"/>
  <c r="AP50" i="20"/>
  <c r="AO50" i="20"/>
  <c r="AN50" i="20"/>
  <c r="AM50" i="20"/>
  <c r="AL50" i="20"/>
  <c r="AK50" i="20"/>
  <c r="AH50" i="20"/>
  <c r="AG50" i="20"/>
  <c r="AF50" i="20"/>
  <c r="AE50" i="20"/>
  <c r="AD50" i="20"/>
  <c r="AC50" i="20"/>
  <c r="AB50" i="20"/>
  <c r="AA50" i="20"/>
  <c r="Z50" i="20"/>
  <c r="Y50" i="20"/>
  <c r="X50" i="20"/>
  <c r="W50" i="20"/>
  <c r="V50" i="20"/>
  <c r="U50" i="20"/>
  <c r="T50" i="20"/>
  <c r="S50" i="20"/>
  <c r="R50" i="20"/>
  <c r="Q50" i="20"/>
  <c r="P50" i="20"/>
  <c r="O50" i="20"/>
  <c r="N50" i="20"/>
  <c r="M50" i="20"/>
  <c r="L50" i="20"/>
  <c r="K50" i="20"/>
  <c r="J50" i="20"/>
  <c r="AR49" i="20"/>
  <c r="AQ49" i="20"/>
  <c r="AP49" i="20"/>
  <c r="AO49" i="20"/>
  <c r="AN49" i="20"/>
  <c r="AM49" i="20"/>
  <c r="AL49" i="20"/>
  <c r="AK49" i="20"/>
  <c r="AH49" i="20"/>
  <c r="AG49" i="20"/>
  <c r="AF49" i="20"/>
  <c r="AE49" i="20"/>
  <c r="AD49" i="20"/>
  <c r="AC49" i="20"/>
  <c r="AB49" i="20"/>
  <c r="AA49" i="20"/>
  <c r="Z49" i="20"/>
  <c r="Y49" i="20"/>
  <c r="X49" i="20"/>
  <c r="W49" i="20"/>
  <c r="V49" i="20"/>
  <c r="U49" i="20"/>
  <c r="T49" i="20"/>
  <c r="S49" i="20"/>
  <c r="R49" i="20"/>
  <c r="Q49" i="20"/>
  <c r="P49" i="20"/>
  <c r="O49" i="20"/>
  <c r="N49" i="20"/>
  <c r="M49" i="20"/>
  <c r="L49" i="20"/>
  <c r="K49" i="20"/>
  <c r="J49" i="20"/>
  <c r="AR48" i="20"/>
  <c r="AQ48" i="20"/>
  <c r="AP48" i="20"/>
  <c r="AO48" i="20"/>
  <c r="AN48" i="20"/>
  <c r="AM48" i="20"/>
  <c r="AL48" i="20"/>
  <c r="AK48" i="20"/>
  <c r="AH48" i="20"/>
  <c r="AG48" i="20"/>
  <c r="AF48" i="20"/>
  <c r="AE48" i="20"/>
  <c r="AD48" i="20"/>
  <c r="AC48" i="20"/>
  <c r="AB48" i="20"/>
  <c r="AA48" i="20"/>
  <c r="Z48" i="20"/>
  <c r="Y48" i="20"/>
  <c r="X48" i="20"/>
  <c r="W48" i="20"/>
  <c r="V48" i="20"/>
  <c r="U48" i="20"/>
  <c r="T48" i="20"/>
  <c r="S48" i="20"/>
  <c r="R48" i="20"/>
  <c r="Q48" i="20"/>
  <c r="P48" i="20"/>
  <c r="O48" i="20"/>
  <c r="N48" i="20"/>
  <c r="M48" i="20"/>
  <c r="L48" i="20"/>
  <c r="K48" i="20"/>
  <c r="J48" i="20"/>
  <c r="AR47" i="20"/>
  <c r="AQ47" i="20"/>
  <c r="AP47" i="20"/>
  <c r="AO47" i="20"/>
  <c r="AN47" i="20"/>
  <c r="AM47" i="20"/>
  <c r="AL47" i="20"/>
  <c r="AK47" i="20"/>
  <c r="AH47" i="20"/>
  <c r="AG47" i="20"/>
  <c r="AF47" i="20"/>
  <c r="AE47" i="20"/>
  <c r="AD47" i="20"/>
  <c r="AC47" i="20"/>
  <c r="AB47" i="20"/>
  <c r="AA47" i="20"/>
  <c r="Z47" i="20"/>
  <c r="Y47" i="20"/>
  <c r="X47" i="20"/>
  <c r="W47" i="20"/>
  <c r="V47" i="20"/>
  <c r="U47" i="20"/>
  <c r="T47" i="20"/>
  <c r="S47" i="20"/>
  <c r="R47" i="20"/>
  <c r="Q47" i="20"/>
  <c r="P47" i="20"/>
  <c r="O47" i="20"/>
  <c r="N47" i="20"/>
  <c r="M47" i="20"/>
  <c r="L47" i="20"/>
  <c r="K47" i="20"/>
  <c r="J47" i="20"/>
  <c r="AR46" i="20"/>
  <c r="AQ46" i="20"/>
  <c r="AP46" i="20"/>
  <c r="AO46" i="20"/>
  <c r="AN46" i="20"/>
  <c r="AM46" i="20"/>
  <c r="AL46" i="20"/>
  <c r="AK46" i="20"/>
  <c r="AH46" i="20"/>
  <c r="AG46" i="20"/>
  <c r="AF46" i="20"/>
  <c r="AE46" i="20"/>
  <c r="AD46" i="20"/>
  <c r="AC46" i="20"/>
  <c r="AB46" i="20"/>
  <c r="AA46" i="20"/>
  <c r="Z46" i="20"/>
  <c r="Y46" i="20"/>
  <c r="X46" i="20"/>
  <c r="W46" i="20"/>
  <c r="V46" i="20"/>
  <c r="U46" i="20"/>
  <c r="T46" i="20"/>
  <c r="S46" i="20"/>
  <c r="R46" i="20"/>
  <c r="Q46" i="20"/>
  <c r="P46" i="20"/>
  <c r="O46" i="20"/>
  <c r="N46" i="20"/>
  <c r="M46" i="20"/>
  <c r="L46" i="20"/>
  <c r="K46" i="20"/>
  <c r="J46" i="20"/>
  <c r="AR45" i="20"/>
  <c r="AQ45" i="20"/>
  <c r="AP45" i="20"/>
  <c r="AO45" i="20"/>
  <c r="AN45" i="20"/>
  <c r="AM45" i="20"/>
  <c r="AL45" i="20"/>
  <c r="AK45" i="20"/>
  <c r="AH45" i="20"/>
  <c r="AG45" i="20"/>
  <c r="AF45" i="20"/>
  <c r="AE45" i="20"/>
  <c r="AD45" i="20"/>
  <c r="AC45" i="20"/>
  <c r="AB45" i="20"/>
  <c r="AA45" i="20"/>
  <c r="Z45" i="20"/>
  <c r="Y45" i="20"/>
  <c r="X45" i="20"/>
  <c r="W45" i="20"/>
  <c r="V45" i="20"/>
  <c r="U45" i="20"/>
  <c r="T45" i="20"/>
  <c r="S45" i="20"/>
  <c r="R45" i="20"/>
  <c r="Q45" i="20"/>
  <c r="P45" i="20"/>
  <c r="O45" i="20"/>
  <c r="N45" i="20"/>
  <c r="M45" i="20"/>
  <c r="L45" i="20"/>
  <c r="K45" i="20"/>
  <c r="J45" i="20"/>
  <c r="AR44" i="20"/>
  <c r="AQ44" i="20"/>
  <c r="AP44" i="20"/>
  <c r="AO44" i="20"/>
  <c r="AN44" i="20"/>
  <c r="AM44" i="20"/>
  <c r="AL44" i="20"/>
  <c r="AK44" i="20"/>
  <c r="AH44" i="20"/>
  <c r="AG44" i="20"/>
  <c r="AF44" i="20"/>
  <c r="AE44" i="20"/>
  <c r="AD44" i="20"/>
  <c r="AC44" i="20"/>
  <c r="AB44" i="20"/>
  <c r="AA44" i="20"/>
  <c r="Z44" i="20"/>
  <c r="Y44" i="20"/>
  <c r="X44" i="20"/>
  <c r="W44" i="20"/>
  <c r="V44" i="20"/>
  <c r="U44" i="20"/>
  <c r="T44" i="20"/>
  <c r="S44" i="20"/>
  <c r="R44" i="20"/>
  <c r="Q44" i="20"/>
  <c r="P44" i="20"/>
  <c r="O44" i="20"/>
  <c r="N44" i="20"/>
  <c r="M44" i="20"/>
  <c r="L44" i="20"/>
  <c r="K44" i="20"/>
  <c r="J44" i="20"/>
  <c r="AR43" i="20"/>
  <c r="AQ43" i="20"/>
  <c r="AP43" i="20"/>
  <c r="AO43" i="20"/>
  <c r="AN43" i="20"/>
  <c r="AM43" i="20"/>
  <c r="AL43" i="20"/>
  <c r="AK43" i="20"/>
  <c r="AH43" i="20"/>
  <c r="AG43" i="20"/>
  <c r="AF43" i="20"/>
  <c r="AE43" i="20"/>
  <c r="AD43" i="20"/>
  <c r="AC43" i="20"/>
  <c r="AB43" i="20"/>
  <c r="AA43" i="20"/>
  <c r="Z43" i="20"/>
  <c r="Y43" i="20"/>
  <c r="X43" i="20"/>
  <c r="W43" i="20"/>
  <c r="V43" i="20"/>
  <c r="U43" i="20"/>
  <c r="T43" i="20"/>
  <c r="S43" i="20"/>
  <c r="R43" i="20"/>
  <c r="Q43" i="20"/>
  <c r="P43" i="20"/>
  <c r="O43" i="20"/>
  <c r="N43" i="20"/>
  <c r="M43" i="20"/>
  <c r="L43" i="20"/>
  <c r="K43" i="20"/>
  <c r="J43" i="20"/>
  <c r="AR42" i="20"/>
  <c r="AQ42" i="20"/>
  <c r="AP42" i="20"/>
  <c r="AO42" i="20"/>
  <c r="AN42" i="20"/>
  <c r="AM42" i="20"/>
  <c r="AL42" i="20"/>
  <c r="AK42" i="20"/>
  <c r="AH42" i="20"/>
  <c r="AG42" i="20"/>
  <c r="AF42" i="20"/>
  <c r="AE42" i="20"/>
  <c r="AD42" i="20"/>
  <c r="AC42" i="20"/>
  <c r="AB42" i="20"/>
  <c r="AA42" i="20"/>
  <c r="Z42" i="20"/>
  <c r="Y42" i="20"/>
  <c r="X42" i="20"/>
  <c r="W42" i="20"/>
  <c r="V42" i="20"/>
  <c r="U42" i="20"/>
  <c r="T42" i="20"/>
  <c r="S42" i="20"/>
  <c r="R42" i="20"/>
  <c r="Q42" i="20"/>
  <c r="P42" i="20"/>
  <c r="O42" i="20"/>
  <c r="N42" i="20"/>
  <c r="M42" i="20"/>
  <c r="L42" i="20"/>
  <c r="K42" i="20"/>
  <c r="J42" i="20"/>
  <c r="AR41" i="20"/>
  <c r="AQ41" i="20"/>
  <c r="AP41" i="20"/>
  <c r="AO41" i="20"/>
  <c r="AN41" i="20"/>
  <c r="AM41" i="20"/>
  <c r="AL41" i="20"/>
  <c r="AK41" i="20"/>
  <c r="AH41" i="20"/>
  <c r="AG41" i="20"/>
  <c r="AF41" i="20"/>
  <c r="AE41" i="20"/>
  <c r="AD41" i="20"/>
  <c r="AC41" i="20"/>
  <c r="AB41" i="20"/>
  <c r="AA41" i="20"/>
  <c r="Z41" i="20"/>
  <c r="Y41" i="20"/>
  <c r="X41" i="20"/>
  <c r="W41" i="20"/>
  <c r="V41" i="20"/>
  <c r="U41" i="20"/>
  <c r="T41" i="20"/>
  <c r="S41" i="20"/>
  <c r="R41" i="20"/>
  <c r="Q41" i="20"/>
  <c r="P41" i="20"/>
  <c r="O41" i="20"/>
  <c r="N41" i="20"/>
  <c r="M41" i="20"/>
  <c r="L41" i="20"/>
  <c r="K41" i="20"/>
  <c r="J41" i="20"/>
  <c r="AR40" i="20"/>
  <c r="AQ40" i="20"/>
  <c r="AP40" i="20"/>
  <c r="AO40" i="20"/>
  <c r="AN40" i="20"/>
  <c r="AM40" i="20"/>
  <c r="AL40" i="20"/>
  <c r="AK40" i="20"/>
  <c r="AH40" i="20"/>
  <c r="AG40" i="20"/>
  <c r="AF40" i="20"/>
  <c r="AE40" i="20"/>
  <c r="AD40" i="20"/>
  <c r="AC40" i="20"/>
  <c r="AB40" i="20"/>
  <c r="AA40" i="20"/>
  <c r="Z40" i="20"/>
  <c r="Y40" i="20"/>
  <c r="X40" i="20"/>
  <c r="W40" i="20"/>
  <c r="V40" i="20"/>
  <c r="U40" i="20"/>
  <c r="T40" i="20"/>
  <c r="S40" i="20"/>
  <c r="R40" i="20"/>
  <c r="Q40" i="20"/>
  <c r="P40" i="20"/>
  <c r="O40" i="20"/>
  <c r="N40" i="20"/>
  <c r="M40" i="20"/>
  <c r="L40" i="20"/>
  <c r="K40" i="20"/>
  <c r="J40" i="20"/>
  <c r="AR39" i="20"/>
  <c r="AQ39" i="20"/>
  <c r="AP39" i="20"/>
  <c r="AO39" i="20"/>
  <c r="AN39" i="20"/>
  <c r="AM39" i="20"/>
  <c r="AL39" i="20"/>
  <c r="AK39" i="20"/>
  <c r="AH39" i="20"/>
  <c r="AG39" i="20"/>
  <c r="AF39" i="20"/>
  <c r="AE39" i="20"/>
  <c r="AD39" i="20"/>
  <c r="AC39" i="20"/>
  <c r="AB39" i="20"/>
  <c r="AA39" i="20"/>
  <c r="Z39" i="20"/>
  <c r="Y39" i="20"/>
  <c r="X39" i="20"/>
  <c r="W39" i="20"/>
  <c r="V39" i="20"/>
  <c r="U39" i="20"/>
  <c r="T39" i="20"/>
  <c r="S39" i="20"/>
  <c r="R39" i="20"/>
  <c r="Q39" i="20"/>
  <c r="P39" i="20"/>
  <c r="O39" i="20"/>
  <c r="N39" i="20"/>
  <c r="M39" i="20"/>
  <c r="L39" i="20"/>
  <c r="K39" i="20"/>
  <c r="J39" i="20"/>
  <c r="AR38" i="20"/>
  <c r="AQ38" i="20"/>
  <c r="AP38" i="20"/>
  <c r="AO38" i="20"/>
  <c r="AN38" i="20"/>
  <c r="AM38" i="20"/>
  <c r="AL38" i="20"/>
  <c r="AK38" i="20"/>
  <c r="AH38" i="20"/>
  <c r="AG38" i="20"/>
  <c r="AF38" i="20"/>
  <c r="AE38" i="20"/>
  <c r="AD38" i="20"/>
  <c r="AC38" i="20"/>
  <c r="AB38" i="20"/>
  <c r="AA38" i="20"/>
  <c r="Z38" i="20"/>
  <c r="Y38" i="20"/>
  <c r="X38" i="20"/>
  <c r="W38" i="20"/>
  <c r="V38" i="20"/>
  <c r="U38" i="20"/>
  <c r="T38" i="20"/>
  <c r="S38" i="20"/>
  <c r="R38" i="20"/>
  <c r="Q38" i="20"/>
  <c r="P38" i="20"/>
  <c r="O38" i="20"/>
  <c r="N38" i="20"/>
  <c r="M38" i="20"/>
  <c r="L38" i="20"/>
  <c r="K38" i="20"/>
  <c r="J38" i="20"/>
  <c r="AR37" i="20"/>
  <c r="AQ37" i="20"/>
  <c r="AP37" i="20"/>
  <c r="AO37" i="20"/>
  <c r="AN37" i="20"/>
  <c r="AM37" i="20"/>
  <c r="AL37" i="20"/>
  <c r="AK37" i="20"/>
  <c r="AH37" i="20"/>
  <c r="AG37" i="20"/>
  <c r="AF37" i="20"/>
  <c r="AE37" i="20"/>
  <c r="AD37" i="20"/>
  <c r="AC37" i="20"/>
  <c r="AB37" i="20"/>
  <c r="AA37" i="20"/>
  <c r="Z37" i="20"/>
  <c r="Y37" i="20"/>
  <c r="X37" i="20"/>
  <c r="W37" i="20"/>
  <c r="V37" i="20"/>
  <c r="U37" i="20"/>
  <c r="T37" i="20"/>
  <c r="S37" i="20"/>
  <c r="R37" i="20"/>
  <c r="Q37" i="20"/>
  <c r="P37" i="20"/>
  <c r="O37" i="20"/>
  <c r="N37" i="20"/>
  <c r="M37" i="20"/>
  <c r="L37" i="20"/>
  <c r="K37" i="20"/>
  <c r="J37" i="20"/>
  <c r="AR36" i="20"/>
  <c r="AQ36" i="20"/>
  <c r="AP36" i="20"/>
  <c r="AO36" i="20"/>
  <c r="AN36" i="20"/>
  <c r="AM36" i="20"/>
  <c r="AL36" i="20"/>
  <c r="AK36" i="20"/>
  <c r="AH36" i="20"/>
  <c r="AG36" i="20"/>
  <c r="AF36" i="20"/>
  <c r="AE36" i="20"/>
  <c r="AD36" i="20"/>
  <c r="AC36" i="20"/>
  <c r="AB36" i="20"/>
  <c r="AA36" i="20"/>
  <c r="Z36" i="20"/>
  <c r="Y36" i="20"/>
  <c r="X36" i="20"/>
  <c r="W36" i="20"/>
  <c r="V36" i="20"/>
  <c r="U36" i="20"/>
  <c r="T36" i="20"/>
  <c r="S36" i="20"/>
  <c r="R36" i="20"/>
  <c r="Q36" i="20"/>
  <c r="P36" i="20"/>
  <c r="O36" i="20"/>
  <c r="N36" i="20"/>
  <c r="M36" i="20"/>
  <c r="L36" i="20"/>
  <c r="K36" i="20"/>
  <c r="J36" i="20"/>
  <c r="AR35" i="20"/>
  <c r="AQ35" i="20"/>
  <c r="AP35" i="20"/>
  <c r="AO35" i="20"/>
  <c r="AN35" i="20"/>
  <c r="AM35" i="20"/>
  <c r="AL35" i="20"/>
  <c r="AK35" i="20"/>
  <c r="AH35" i="20"/>
  <c r="AG35" i="20"/>
  <c r="AF35" i="20"/>
  <c r="AE35" i="20"/>
  <c r="AD35" i="20"/>
  <c r="AC35" i="20"/>
  <c r="AB35" i="20"/>
  <c r="AA35" i="20"/>
  <c r="Z35" i="20"/>
  <c r="Y35" i="20"/>
  <c r="X35" i="20"/>
  <c r="W35" i="20"/>
  <c r="V35" i="20"/>
  <c r="U35" i="20"/>
  <c r="T35" i="20"/>
  <c r="S35" i="20"/>
  <c r="R35" i="20"/>
  <c r="Q35" i="20"/>
  <c r="P35" i="20"/>
  <c r="O35" i="20"/>
  <c r="N35" i="20"/>
  <c r="M35" i="20"/>
  <c r="L35" i="20"/>
  <c r="K35" i="20"/>
  <c r="J35" i="20"/>
  <c r="AR34" i="20"/>
  <c r="AQ34" i="20"/>
  <c r="AP34" i="20"/>
  <c r="AO34" i="20"/>
  <c r="AN34" i="20"/>
  <c r="AM34" i="20"/>
  <c r="AL34" i="20"/>
  <c r="AK34" i="20"/>
  <c r="AH34" i="20"/>
  <c r="AG34" i="20"/>
  <c r="AF34" i="20"/>
  <c r="AE34" i="20"/>
  <c r="AD34" i="20"/>
  <c r="AC34" i="20"/>
  <c r="AB34" i="20"/>
  <c r="AA34" i="20"/>
  <c r="Z34" i="20"/>
  <c r="Y34" i="20"/>
  <c r="X34" i="20"/>
  <c r="W34" i="20"/>
  <c r="V34" i="20"/>
  <c r="U34" i="20"/>
  <c r="T34" i="20"/>
  <c r="S34" i="20"/>
  <c r="R34" i="20"/>
  <c r="Q34" i="20"/>
  <c r="P34" i="20"/>
  <c r="O34" i="20"/>
  <c r="N34" i="20"/>
  <c r="M34" i="20"/>
  <c r="L34" i="20"/>
  <c r="K34" i="20"/>
  <c r="J34" i="20"/>
  <c r="AR33" i="20"/>
  <c r="AQ33" i="20"/>
  <c r="AP33" i="20"/>
  <c r="AO33" i="20"/>
  <c r="AN33" i="20"/>
  <c r="AM33" i="20"/>
  <c r="AL33" i="20"/>
  <c r="AK33" i="20"/>
  <c r="AH33" i="20"/>
  <c r="AG33" i="20"/>
  <c r="AF33" i="20"/>
  <c r="AE33" i="20"/>
  <c r="AD33" i="20"/>
  <c r="AC33" i="20"/>
  <c r="AB33" i="20"/>
  <c r="AA33" i="20"/>
  <c r="Z33" i="20"/>
  <c r="Y33" i="20"/>
  <c r="X33" i="20"/>
  <c r="W33" i="20"/>
  <c r="V33" i="20"/>
  <c r="U33" i="20"/>
  <c r="T33" i="20"/>
  <c r="S33" i="20"/>
  <c r="R33" i="20"/>
  <c r="Q33" i="20"/>
  <c r="P33" i="20"/>
  <c r="O33" i="20"/>
  <c r="N33" i="20"/>
  <c r="M33" i="20"/>
  <c r="L33" i="20"/>
  <c r="K33" i="20"/>
  <c r="J33" i="20"/>
  <c r="AR32" i="20"/>
  <c r="AQ32" i="20"/>
  <c r="AP32" i="20"/>
  <c r="AO32" i="20"/>
  <c r="AN32" i="20"/>
  <c r="AM32" i="20"/>
  <c r="AL32" i="20"/>
  <c r="AK32" i="20"/>
  <c r="AH32" i="20"/>
  <c r="AG32" i="20"/>
  <c r="AF32" i="20"/>
  <c r="AE32" i="20"/>
  <c r="AD32" i="20"/>
  <c r="AC32" i="20"/>
  <c r="AB32" i="20"/>
  <c r="AA32" i="20"/>
  <c r="Z32" i="20"/>
  <c r="Y32" i="20"/>
  <c r="X32" i="20"/>
  <c r="W32" i="20"/>
  <c r="V32" i="20"/>
  <c r="U32" i="20"/>
  <c r="T32" i="20"/>
  <c r="S32" i="20"/>
  <c r="R32" i="20"/>
  <c r="Q32" i="20"/>
  <c r="P32" i="20"/>
  <c r="O32" i="20"/>
  <c r="N32" i="20"/>
  <c r="M32" i="20"/>
  <c r="L32" i="20"/>
  <c r="K32" i="20"/>
  <c r="J32" i="20"/>
  <c r="AR31" i="20"/>
  <c r="AQ31" i="20"/>
  <c r="AP31" i="20"/>
  <c r="AO31" i="20"/>
  <c r="AN31" i="20"/>
  <c r="AM31" i="20"/>
  <c r="AL31" i="20"/>
  <c r="AK31" i="20"/>
  <c r="AH31" i="20"/>
  <c r="AG31" i="20"/>
  <c r="AF31" i="20"/>
  <c r="AE31" i="20"/>
  <c r="AD31" i="20"/>
  <c r="AC31" i="20"/>
  <c r="AB31" i="20"/>
  <c r="AA31" i="20"/>
  <c r="Z31" i="20"/>
  <c r="Y31" i="20"/>
  <c r="X31" i="20"/>
  <c r="W31" i="20"/>
  <c r="V31" i="20"/>
  <c r="U31" i="20"/>
  <c r="T31" i="20"/>
  <c r="S31" i="20"/>
  <c r="R31" i="20"/>
  <c r="Q31" i="20"/>
  <c r="P31" i="20"/>
  <c r="O31" i="20"/>
  <c r="N31" i="20"/>
  <c r="M31" i="20"/>
  <c r="L31" i="20"/>
  <c r="K31" i="20"/>
  <c r="J31" i="20"/>
  <c r="AR30" i="20"/>
  <c r="AQ30" i="20"/>
  <c r="AP30" i="20"/>
  <c r="AO30" i="20"/>
  <c r="AN30" i="20"/>
  <c r="AM30" i="20"/>
  <c r="AL30" i="20"/>
  <c r="AK30" i="20"/>
  <c r="AH30" i="20"/>
  <c r="AG30" i="20"/>
  <c r="AF30" i="20"/>
  <c r="AE30" i="20"/>
  <c r="AD30" i="20"/>
  <c r="AC30" i="20"/>
  <c r="AB30" i="20"/>
  <c r="AA30" i="20"/>
  <c r="Z30" i="20"/>
  <c r="Y30" i="20"/>
  <c r="X30" i="20"/>
  <c r="W30" i="20"/>
  <c r="V30" i="20"/>
  <c r="U30" i="20"/>
  <c r="T30" i="20"/>
  <c r="S30" i="20"/>
  <c r="R30" i="20"/>
  <c r="Q30" i="20"/>
  <c r="P30" i="20"/>
  <c r="O30" i="20"/>
  <c r="N30" i="20"/>
  <c r="M30" i="20"/>
  <c r="L30" i="20"/>
  <c r="K30" i="20"/>
  <c r="J30" i="20"/>
  <c r="AR29" i="20"/>
  <c r="AQ29" i="20"/>
  <c r="AP29" i="20"/>
  <c r="AO29" i="20"/>
  <c r="AN29" i="20"/>
  <c r="AM29" i="20"/>
  <c r="AL29" i="20"/>
  <c r="AK29" i="20"/>
  <c r="AH29" i="20"/>
  <c r="AG29" i="20"/>
  <c r="AF29" i="20"/>
  <c r="AE29" i="20"/>
  <c r="AD29" i="20"/>
  <c r="AC29" i="20"/>
  <c r="AB29" i="20"/>
  <c r="AA29" i="20"/>
  <c r="Z29" i="20"/>
  <c r="Y29" i="20"/>
  <c r="X29" i="20"/>
  <c r="W29" i="20"/>
  <c r="V29" i="20"/>
  <c r="U29" i="20"/>
  <c r="T29" i="20"/>
  <c r="S29" i="20"/>
  <c r="R29" i="20"/>
  <c r="Q29" i="20"/>
  <c r="P29" i="20"/>
  <c r="O29" i="20"/>
  <c r="N29" i="20"/>
  <c r="M29" i="20"/>
  <c r="L29" i="20"/>
  <c r="K29" i="20"/>
  <c r="J29" i="20"/>
  <c r="AR28" i="20"/>
  <c r="AQ28" i="20"/>
  <c r="AP28" i="20"/>
  <c r="AO28" i="20"/>
  <c r="AN28" i="20"/>
  <c r="AM28" i="20"/>
  <c r="AL28" i="20"/>
  <c r="AK28" i="20"/>
  <c r="AH28" i="20"/>
  <c r="AG28" i="20"/>
  <c r="AF28" i="20"/>
  <c r="AE28" i="20"/>
  <c r="AD28" i="20"/>
  <c r="AC28" i="20"/>
  <c r="AB28" i="20"/>
  <c r="AA28" i="20"/>
  <c r="Z28" i="20"/>
  <c r="Y28" i="20"/>
  <c r="X28" i="20"/>
  <c r="W28" i="20"/>
  <c r="V28" i="20"/>
  <c r="U28" i="20"/>
  <c r="T28" i="20"/>
  <c r="S28" i="20"/>
  <c r="R28" i="20"/>
  <c r="Q28" i="20"/>
  <c r="P28" i="20"/>
  <c r="O28" i="20"/>
  <c r="N28" i="20"/>
  <c r="M28" i="20"/>
  <c r="L28" i="20"/>
  <c r="K28" i="20"/>
  <c r="J28" i="20"/>
  <c r="AR27" i="20"/>
  <c r="AQ27" i="20"/>
  <c r="AP27" i="20"/>
  <c r="AO27" i="20"/>
  <c r="AN27" i="20"/>
  <c r="AM27" i="20"/>
  <c r="AL27" i="20"/>
  <c r="AK27" i="20"/>
  <c r="AH27" i="20"/>
  <c r="AG27" i="20"/>
  <c r="AF27" i="20"/>
  <c r="AE27" i="20"/>
  <c r="AD27" i="20"/>
  <c r="AC27" i="20"/>
  <c r="AB27" i="20"/>
  <c r="AA27" i="20"/>
  <c r="Z27" i="20"/>
  <c r="Y27" i="20"/>
  <c r="X27" i="20"/>
  <c r="W27" i="20"/>
  <c r="V27" i="20"/>
  <c r="U27" i="20"/>
  <c r="T27" i="20"/>
  <c r="S27" i="20"/>
  <c r="R27" i="20"/>
  <c r="Q27" i="20"/>
  <c r="P27" i="20"/>
  <c r="O27" i="20"/>
  <c r="N27" i="20"/>
  <c r="M27" i="20"/>
  <c r="L27" i="20"/>
  <c r="K27" i="20"/>
  <c r="J27" i="20"/>
  <c r="AR26" i="20"/>
  <c r="AQ26" i="20"/>
  <c r="AP26" i="20"/>
  <c r="AO26" i="20"/>
  <c r="AN26" i="20"/>
  <c r="AM26" i="20"/>
  <c r="AL26" i="20"/>
  <c r="AK26" i="20"/>
  <c r="AH26" i="20"/>
  <c r="AG26" i="20"/>
  <c r="AF26" i="20"/>
  <c r="AE26" i="20"/>
  <c r="AD26" i="20"/>
  <c r="AC26" i="20"/>
  <c r="AB26" i="20"/>
  <c r="AA26" i="20"/>
  <c r="Z26" i="20"/>
  <c r="Y26" i="20"/>
  <c r="X26" i="20"/>
  <c r="W26" i="20"/>
  <c r="V26" i="20"/>
  <c r="U26" i="20"/>
  <c r="T26" i="20"/>
  <c r="S26" i="20"/>
  <c r="R26" i="20"/>
  <c r="Q26" i="20"/>
  <c r="P26" i="20"/>
  <c r="O26" i="20"/>
  <c r="N26" i="20"/>
  <c r="M26" i="20"/>
  <c r="L26" i="20"/>
  <c r="K26" i="20"/>
  <c r="J26" i="20"/>
  <c r="AR25" i="20"/>
  <c r="AQ25" i="20"/>
  <c r="AP25" i="20"/>
  <c r="AO25" i="20"/>
  <c r="AN25" i="20"/>
  <c r="AM25" i="20"/>
  <c r="AL25" i="20"/>
  <c r="AK25" i="20"/>
  <c r="AH25" i="20"/>
  <c r="AG25" i="20"/>
  <c r="AF25" i="20"/>
  <c r="AE25" i="20"/>
  <c r="AD25" i="20"/>
  <c r="AC25" i="20"/>
  <c r="AB25" i="20"/>
  <c r="AA25" i="20"/>
  <c r="Z25" i="20"/>
  <c r="Y25" i="20"/>
  <c r="X25" i="20"/>
  <c r="W25" i="20"/>
  <c r="V25" i="20"/>
  <c r="U25" i="20"/>
  <c r="T25" i="20"/>
  <c r="S25" i="20"/>
  <c r="R25" i="20"/>
  <c r="Q25" i="20"/>
  <c r="P25" i="20"/>
  <c r="O25" i="20"/>
  <c r="N25" i="20"/>
  <c r="M25" i="20"/>
  <c r="L25" i="20"/>
  <c r="K25" i="20"/>
  <c r="J25" i="20"/>
  <c r="AR24" i="20"/>
  <c r="AQ24" i="20"/>
  <c r="AP24" i="20"/>
  <c r="AO24" i="20"/>
  <c r="AN24" i="20"/>
  <c r="AM24" i="20"/>
  <c r="AL24" i="20"/>
  <c r="AK24" i="20"/>
  <c r="AH24" i="20"/>
  <c r="AG24" i="20"/>
  <c r="AF24" i="20"/>
  <c r="AE24" i="20"/>
  <c r="AD24" i="20"/>
  <c r="AC24" i="20"/>
  <c r="AB24" i="20"/>
  <c r="AA24" i="20"/>
  <c r="Z24" i="20"/>
  <c r="Y24" i="20"/>
  <c r="X24" i="20"/>
  <c r="W24" i="20"/>
  <c r="V24" i="20"/>
  <c r="U24" i="20"/>
  <c r="T24" i="20"/>
  <c r="S24" i="20"/>
  <c r="R24" i="20"/>
  <c r="Q24" i="20"/>
  <c r="P24" i="20"/>
  <c r="O24" i="20"/>
  <c r="N24" i="20"/>
  <c r="M24" i="20"/>
  <c r="L24" i="20"/>
  <c r="K24" i="20"/>
  <c r="J24" i="20"/>
  <c r="AR23" i="20"/>
  <c r="AQ23" i="20"/>
  <c r="AP23" i="20"/>
  <c r="AO23" i="20"/>
  <c r="AN23" i="20"/>
  <c r="AM23" i="20"/>
  <c r="AL23" i="20"/>
  <c r="AK23" i="20"/>
  <c r="AH23" i="20"/>
  <c r="AG23" i="20"/>
  <c r="AF23" i="20"/>
  <c r="AE23" i="20"/>
  <c r="AD23" i="20"/>
  <c r="AC23" i="20"/>
  <c r="AB23" i="20"/>
  <c r="AA23" i="20"/>
  <c r="Z23" i="20"/>
  <c r="Y23" i="20"/>
  <c r="X23" i="20"/>
  <c r="W23" i="20"/>
  <c r="V23" i="20"/>
  <c r="U23" i="20"/>
  <c r="T23" i="20"/>
  <c r="S23" i="20"/>
  <c r="R23" i="20"/>
  <c r="Q23" i="20"/>
  <c r="P23" i="20"/>
  <c r="O23" i="20"/>
  <c r="N23" i="20"/>
  <c r="M23" i="20"/>
  <c r="L23" i="20"/>
  <c r="K23" i="20"/>
  <c r="J23" i="20"/>
  <c r="AR22" i="20"/>
  <c r="AQ22" i="20"/>
  <c r="AP22" i="20"/>
  <c r="AO22" i="20"/>
  <c r="AN22" i="20"/>
  <c r="AM22" i="20"/>
  <c r="AL22" i="20"/>
  <c r="AK22" i="20"/>
  <c r="AH22" i="20"/>
  <c r="AG22" i="20"/>
  <c r="AF22" i="20"/>
  <c r="AE22" i="20"/>
  <c r="AD22" i="20"/>
  <c r="AC22" i="20"/>
  <c r="AB22" i="20"/>
  <c r="AA22" i="20"/>
  <c r="Z22" i="20"/>
  <c r="Y22" i="20"/>
  <c r="X22" i="20"/>
  <c r="W22" i="20"/>
  <c r="V22" i="20"/>
  <c r="U22" i="20"/>
  <c r="T22" i="20"/>
  <c r="S22" i="20"/>
  <c r="R22" i="20"/>
  <c r="Q22" i="20"/>
  <c r="P22" i="20"/>
  <c r="O22" i="20"/>
  <c r="N22" i="20"/>
  <c r="M22" i="20"/>
  <c r="L22" i="20"/>
  <c r="K22" i="20"/>
  <c r="J22" i="20"/>
  <c r="AR21" i="20"/>
  <c r="AQ21" i="20"/>
  <c r="AP21" i="20"/>
  <c r="AO21" i="20"/>
  <c r="AN21" i="20"/>
  <c r="AM21" i="20"/>
  <c r="AL21" i="20"/>
  <c r="AK21" i="20"/>
  <c r="AH21" i="20"/>
  <c r="AG21" i="20"/>
  <c r="AF21" i="20"/>
  <c r="AE21" i="20"/>
  <c r="AD21" i="20"/>
  <c r="AC21" i="20"/>
  <c r="AB21" i="20"/>
  <c r="AA21" i="20"/>
  <c r="Z21" i="20"/>
  <c r="Y21" i="20"/>
  <c r="X21" i="20"/>
  <c r="W21" i="20"/>
  <c r="V21" i="20"/>
  <c r="U21" i="20"/>
  <c r="T21" i="20"/>
  <c r="S21" i="20"/>
  <c r="R21" i="20"/>
  <c r="Q21" i="20"/>
  <c r="P21" i="20"/>
  <c r="O21" i="20"/>
  <c r="N21" i="20"/>
  <c r="M21" i="20"/>
  <c r="L21" i="20"/>
  <c r="K21" i="20"/>
  <c r="J21" i="20"/>
  <c r="AR20" i="20"/>
  <c r="AQ20" i="20"/>
  <c r="AP20" i="20"/>
  <c r="AO20" i="20"/>
  <c r="AN20" i="20"/>
  <c r="AM20" i="20"/>
  <c r="AL20" i="20"/>
  <c r="AK20" i="20"/>
  <c r="AH20" i="20"/>
  <c r="AG20" i="20"/>
  <c r="AF20" i="20"/>
  <c r="AE20" i="20"/>
  <c r="AD20" i="20"/>
  <c r="AC20" i="20"/>
  <c r="AB20" i="20"/>
  <c r="AA20" i="20"/>
  <c r="Z20" i="20"/>
  <c r="Y20" i="20"/>
  <c r="X20" i="20"/>
  <c r="W20" i="20"/>
  <c r="V20" i="20"/>
  <c r="U20" i="20"/>
  <c r="T20" i="20"/>
  <c r="S20" i="20"/>
  <c r="R20" i="20"/>
  <c r="Q20" i="20"/>
  <c r="P20" i="20"/>
  <c r="O20" i="20"/>
  <c r="N20" i="20"/>
  <c r="M20" i="20"/>
  <c r="L20" i="20"/>
  <c r="K20" i="20"/>
  <c r="J20" i="20"/>
  <c r="AR19" i="20"/>
  <c r="AQ19" i="20"/>
  <c r="AP19" i="20"/>
  <c r="AO19" i="20"/>
  <c r="AN19" i="20"/>
  <c r="AM19" i="20"/>
  <c r="AL19" i="20"/>
  <c r="AK19" i="20"/>
  <c r="AH19" i="20"/>
  <c r="AG19" i="20"/>
  <c r="AF19" i="20"/>
  <c r="AE19" i="20"/>
  <c r="AD19" i="20"/>
  <c r="AC19" i="20"/>
  <c r="AB19" i="20"/>
  <c r="AA19" i="20"/>
  <c r="Z19" i="20"/>
  <c r="Y19" i="20"/>
  <c r="X19" i="20"/>
  <c r="W19" i="20"/>
  <c r="V19" i="20"/>
  <c r="U19" i="20"/>
  <c r="T19" i="20"/>
  <c r="S19" i="20"/>
  <c r="R19" i="20"/>
  <c r="Q19" i="20"/>
  <c r="P19" i="20"/>
  <c r="O19" i="20"/>
  <c r="N19" i="20"/>
  <c r="M19" i="20"/>
  <c r="L19" i="20"/>
  <c r="K19" i="20"/>
  <c r="J19" i="20"/>
  <c r="AR18" i="20"/>
  <c r="AQ18" i="20"/>
  <c r="AP18" i="20"/>
  <c r="AO18" i="20"/>
  <c r="AN18" i="20"/>
  <c r="AM18" i="20"/>
  <c r="AL18" i="20"/>
  <c r="AK18" i="20"/>
  <c r="AH18" i="20"/>
  <c r="AG18" i="20"/>
  <c r="AF18" i="20"/>
  <c r="AE18" i="20"/>
  <c r="AD18" i="20"/>
  <c r="AC18" i="20"/>
  <c r="AB18" i="20"/>
  <c r="AA18" i="20"/>
  <c r="Z18" i="20"/>
  <c r="Y18" i="20"/>
  <c r="X18" i="20"/>
  <c r="W18" i="20"/>
  <c r="V18" i="20"/>
  <c r="U18" i="20"/>
  <c r="T18" i="20"/>
  <c r="S18" i="20"/>
  <c r="R18" i="20"/>
  <c r="Q18" i="20"/>
  <c r="P18" i="20"/>
  <c r="O18" i="20"/>
  <c r="N18" i="20"/>
  <c r="M18" i="20"/>
  <c r="L18" i="20"/>
  <c r="K18" i="20"/>
  <c r="J18" i="20"/>
  <c r="AR17" i="20"/>
  <c r="AQ17" i="20"/>
  <c r="AP17" i="20"/>
  <c r="AO17" i="20"/>
  <c r="AN17" i="20"/>
  <c r="AM17" i="20"/>
  <c r="AL17" i="20"/>
  <c r="AK17" i="20"/>
  <c r="AH17" i="20"/>
  <c r="AG17" i="20"/>
  <c r="AF17" i="20"/>
  <c r="AE17" i="20"/>
  <c r="AD17" i="20"/>
  <c r="AC17" i="20"/>
  <c r="AB17" i="20"/>
  <c r="AA17" i="20"/>
  <c r="Z17" i="20"/>
  <c r="Y17" i="20"/>
  <c r="X17" i="20"/>
  <c r="W17" i="20"/>
  <c r="V17" i="20"/>
  <c r="U17" i="20"/>
  <c r="T17" i="20"/>
  <c r="S17" i="20"/>
  <c r="R17" i="20"/>
  <c r="Q17" i="20"/>
  <c r="P17" i="20"/>
  <c r="O17" i="20"/>
  <c r="N17" i="20"/>
  <c r="M17" i="20"/>
  <c r="L17" i="20"/>
  <c r="K17" i="20"/>
  <c r="J17" i="20"/>
  <c r="AR16" i="20"/>
  <c r="AQ16" i="20"/>
  <c r="AP16" i="20"/>
  <c r="AO16" i="20"/>
  <c r="AN16" i="20"/>
  <c r="AM16" i="20"/>
  <c r="AL16" i="20"/>
  <c r="AK16" i="20"/>
  <c r="AH16" i="20"/>
  <c r="AG16" i="20"/>
  <c r="AF16" i="20"/>
  <c r="AE16" i="20"/>
  <c r="AD16" i="20"/>
  <c r="AC16" i="20"/>
  <c r="AB16" i="20"/>
  <c r="AA16" i="20"/>
  <c r="Z16" i="20"/>
  <c r="Y16" i="20"/>
  <c r="X16" i="20"/>
  <c r="W16" i="20"/>
  <c r="V16" i="20"/>
  <c r="U16" i="20"/>
  <c r="T16" i="20"/>
  <c r="S16" i="20"/>
  <c r="R16" i="20"/>
  <c r="Q16" i="20"/>
  <c r="P16" i="20"/>
  <c r="O16" i="20"/>
  <c r="N16" i="20"/>
  <c r="M16" i="20"/>
  <c r="L16" i="20"/>
  <c r="K16" i="20"/>
  <c r="J16" i="20"/>
  <c r="AR15" i="20"/>
  <c r="AQ15" i="20"/>
  <c r="AP15" i="20"/>
  <c r="AO15" i="20"/>
  <c r="AN15" i="20"/>
  <c r="AM15" i="20"/>
  <c r="AL15" i="20"/>
  <c r="AK15" i="20"/>
  <c r="AH15" i="20"/>
  <c r="AG15" i="20"/>
  <c r="AF15" i="20"/>
  <c r="AE15" i="20"/>
  <c r="AD15" i="20"/>
  <c r="AC15" i="20"/>
  <c r="AB15" i="20"/>
  <c r="AA15" i="20"/>
  <c r="Z15" i="20"/>
  <c r="Y15" i="20"/>
  <c r="X15" i="20"/>
  <c r="W15" i="20"/>
  <c r="V15" i="20"/>
  <c r="U15" i="20"/>
  <c r="T15" i="20"/>
  <c r="S15" i="20"/>
  <c r="R15" i="20"/>
  <c r="Q15" i="20"/>
  <c r="P15" i="20"/>
  <c r="O15" i="20"/>
  <c r="N15" i="20"/>
  <c r="M15" i="20"/>
  <c r="L15" i="20"/>
  <c r="K15" i="20"/>
  <c r="J15" i="20"/>
  <c r="AR14" i="20"/>
  <c r="AQ14" i="20"/>
  <c r="AP14" i="20"/>
  <c r="AO14" i="20"/>
  <c r="AN14" i="20"/>
  <c r="AM14" i="20"/>
  <c r="AL14" i="20"/>
  <c r="AK14" i="20"/>
  <c r="AH14" i="20"/>
  <c r="AG14" i="20"/>
  <c r="AF14" i="20"/>
  <c r="AE14" i="20"/>
  <c r="AD14" i="20"/>
  <c r="AC14" i="20"/>
  <c r="AB14" i="20"/>
  <c r="AA14" i="20"/>
  <c r="Z14" i="20"/>
  <c r="Y14" i="20"/>
  <c r="X14" i="20"/>
  <c r="W14" i="20"/>
  <c r="V14" i="20"/>
  <c r="U14" i="20"/>
  <c r="T14" i="20"/>
  <c r="S14" i="20"/>
  <c r="R14" i="20"/>
  <c r="Q14" i="20"/>
  <c r="P14" i="20"/>
  <c r="O14" i="20"/>
  <c r="N14" i="20"/>
  <c r="M14" i="20"/>
  <c r="L14" i="20"/>
  <c r="K14" i="20"/>
  <c r="J14" i="20"/>
  <c r="AR13" i="20"/>
  <c r="AQ13" i="20"/>
  <c r="AP13" i="20"/>
  <c r="AO13" i="20"/>
  <c r="AN13" i="20"/>
  <c r="AM13" i="20"/>
  <c r="AL13" i="20"/>
  <c r="AK13" i="20"/>
  <c r="AH13" i="20"/>
  <c r="AG13" i="20"/>
  <c r="AF13" i="20"/>
  <c r="AE13" i="20"/>
  <c r="AD13" i="20"/>
  <c r="AC13" i="20"/>
  <c r="AB13" i="20"/>
  <c r="AA13" i="20"/>
  <c r="Z13" i="20"/>
  <c r="Y13" i="20"/>
  <c r="X13" i="20"/>
  <c r="W13" i="20"/>
  <c r="V13" i="20"/>
  <c r="U13" i="20"/>
  <c r="T13" i="20"/>
  <c r="S13" i="20"/>
  <c r="R13" i="20"/>
  <c r="Q13" i="20"/>
  <c r="P13" i="20"/>
  <c r="O13" i="20"/>
  <c r="N13" i="20"/>
  <c r="M13" i="20"/>
  <c r="L13" i="20"/>
  <c r="K13" i="20"/>
  <c r="J13" i="20"/>
  <c r="AR12" i="20"/>
  <c r="AQ12" i="20"/>
  <c r="AP12" i="20"/>
  <c r="AO12" i="20"/>
  <c r="AN12" i="20"/>
  <c r="AM12" i="20"/>
  <c r="AL12" i="20"/>
  <c r="AK12" i="20"/>
  <c r="AH12" i="20"/>
  <c r="AG12" i="20"/>
  <c r="AF12" i="20"/>
  <c r="AE12" i="20"/>
  <c r="AD12" i="20"/>
  <c r="AC12" i="20"/>
  <c r="AB12" i="20"/>
  <c r="AA12" i="20"/>
  <c r="Z12" i="20"/>
  <c r="Y12" i="20"/>
  <c r="X12" i="20"/>
  <c r="W12" i="20"/>
  <c r="V12" i="20"/>
  <c r="U12" i="20"/>
  <c r="T12" i="20"/>
  <c r="S12" i="20"/>
  <c r="R12" i="20"/>
  <c r="Q12" i="20"/>
  <c r="P12" i="20"/>
  <c r="O12" i="20"/>
  <c r="N12" i="20"/>
  <c r="M12" i="20"/>
  <c r="L12" i="20"/>
  <c r="K12" i="20"/>
  <c r="J12" i="20"/>
  <c r="AR11" i="20"/>
  <c r="AQ11" i="20"/>
  <c r="AP11" i="20"/>
  <c r="AO11" i="20"/>
  <c r="AN11" i="20"/>
  <c r="AM11" i="20"/>
  <c r="AL11" i="20"/>
  <c r="AK11" i="20"/>
  <c r="AH11" i="20"/>
  <c r="AG11" i="20"/>
  <c r="AF11" i="20"/>
  <c r="AE11" i="20"/>
  <c r="AD11" i="20"/>
  <c r="AC11" i="20"/>
  <c r="AB11" i="20"/>
  <c r="AA11" i="20"/>
  <c r="Z11" i="20"/>
  <c r="Y11" i="20"/>
  <c r="X11" i="20"/>
  <c r="W11" i="20"/>
  <c r="V11" i="20"/>
  <c r="U11" i="20"/>
  <c r="T11" i="20"/>
  <c r="S11" i="20"/>
  <c r="R11" i="20"/>
  <c r="Q11" i="20"/>
  <c r="P11" i="20"/>
  <c r="O11" i="20"/>
  <c r="N11" i="20"/>
  <c r="M11" i="20"/>
  <c r="L11" i="20"/>
  <c r="K11" i="20"/>
  <c r="J11" i="20"/>
  <c r="AR10" i="20"/>
  <c r="AQ10" i="20"/>
  <c r="AP10" i="20"/>
  <c r="AO10" i="20"/>
  <c r="AN10" i="20"/>
  <c r="AM10" i="20"/>
  <c r="AL10" i="20"/>
  <c r="AK10" i="20"/>
  <c r="AH10" i="20"/>
  <c r="AG10" i="20"/>
  <c r="AF10" i="20"/>
  <c r="AE10" i="20"/>
  <c r="AD10" i="20"/>
  <c r="AC10" i="20"/>
  <c r="AB10" i="20"/>
  <c r="AA10" i="20"/>
  <c r="Z10" i="20"/>
  <c r="Y10" i="20"/>
  <c r="X10" i="20"/>
  <c r="W10" i="20"/>
  <c r="V10" i="20"/>
  <c r="U10" i="20"/>
  <c r="T10" i="20"/>
  <c r="S10" i="20"/>
  <c r="R10" i="20"/>
  <c r="Q10" i="20"/>
  <c r="P10" i="20"/>
  <c r="O10" i="20"/>
  <c r="N10" i="20"/>
  <c r="M10" i="20"/>
  <c r="L10" i="20"/>
  <c r="K10" i="20"/>
  <c r="J10" i="20"/>
  <c r="AR9" i="20"/>
  <c r="AQ9" i="20"/>
  <c r="AP9" i="20"/>
  <c r="AO9" i="20"/>
  <c r="AN9" i="20"/>
  <c r="AM9" i="20"/>
  <c r="AL9" i="20"/>
  <c r="AK9" i="20"/>
  <c r="AH9" i="20"/>
  <c r="AG9" i="20"/>
  <c r="AF9" i="20"/>
  <c r="AE9" i="20"/>
  <c r="AD9" i="20"/>
  <c r="AC9" i="20"/>
  <c r="AB9" i="20"/>
  <c r="AA9" i="20"/>
  <c r="Z9" i="20"/>
  <c r="Y9" i="20"/>
  <c r="X9" i="20"/>
  <c r="W9" i="20"/>
  <c r="V9" i="20"/>
  <c r="U9" i="20"/>
  <c r="T9" i="20"/>
  <c r="S9" i="20"/>
  <c r="R9" i="20"/>
  <c r="Q9" i="20"/>
  <c r="P9" i="20"/>
  <c r="O9" i="20"/>
  <c r="N9" i="20"/>
  <c r="M9" i="20"/>
  <c r="L9" i="20"/>
  <c r="K9" i="20"/>
  <c r="J9" i="20"/>
  <c r="AR8" i="20"/>
  <c r="AQ8" i="20"/>
  <c r="AP8" i="20"/>
  <c r="AO8" i="20"/>
  <c r="AN8" i="20"/>
  <c r="AM8" i="20"/>
  <c r="AL8" i="20"/>
  <c r="AK8" i="20"/>
  <c r="AH8" i="20"/>
  <c r="AG8" i="20"/>
  <c r="AF8" i="20"/>
  <c r="AE8" i="20"/>
  <c r="AD8" i="20"/>
  <c r="AC8" i="20"/>
  <c r="AB8" i="20"/>
  <c r="AA8" i="20"/>
  <c r="Z8" i="20"/>
  <c r="Y8" i="20"/>
  <c r="X8" i="20"/>
  <c r="W8" i="20"/>
  <c r="V8" i="20"/>
  <c r="U8" i="20"/>
  <c r="T8" i="20"/>
  <c r="S8" i="20"/>
  <c r="R8" i="20"/>
  <c r="Q8" i="20"/>
  <c r="P8" i="20"/>
  <c r="O8" i="20"/>
  <c r="N8" i="20"/>
  <c r="M8" i="20"/>
  <c r="L8" i="20"/>
  <c r="K8" i="20"/>
  <c r="J8" i="20"/>
  <c r="AR7" i="20"/>
  <c r="AQ7" i="20"/>
  <c r="AP7" i="20"/>
  <c r="AO7" i="20"/>
  <c r="AN7" i="20"/>
  <c r="AM7" i="20"/>
  <c r="AL7" i="20"/>
  <c r="AK7" i="20"/>
  <c r="AH7" i="20"/>
  <c r="AG7" i="20"/>
  <c r="AF7" i="20"/>
  <c r="AE7" i="20"/>
  <c r="AD7" i="20"/>
  <c r="AC7" i="20"/>
  <c r="AB7" i="20"/>
  <c r="AA7" i="20"/>
  <c r="Z7" i="20"/>
  <c r="Y7" i="20"/>
  <c r="X7" i="20"/>
  <c r="W7" i="20"/>
  <c r="V7" i="20"/>
  <c r="U7" i="20"/>
  <c r="T7" i="20"/>
  <c r="S7" i="20"/>
  <c r="R7" i="20"/>
  <c r="Q7" i="20"/>
  <c r="P7" i="20"/>
  <c r="O7" i="20"/>
  <c r="N7" i="20"/>
  <c r="M7" i="20"/>
  <c r="L7" i="20"/>
  <c r="K7" i="20"/>
  <c r="J7" i="20"/>
  <c r="AR6" i="20"/>
  <c r="AQ6" i="20"/>
  <c r="AP6" i="20"/>
  <c r="AO6" i="20"/>
  <c r="AN6" i="20"/>
  <c r="AM6" i="20"/>
  <c r="AL6" i="20"/>
  <c r="AK6" i="20"/>
  <c r="AH6" i="20"/>
  <c r="AG6" i="20"/>
  <c r="AF6" i="20"/>
  <c r="AE6" i="20"/>
  <c r="AD6" i="20"/>
  <c r="AC6" i="20"/>
  <c r="AB6" i="20"/>
  <c r="AA6" i="20"/>
  <c r="Z6" i="20"/>
  <c r="Y6" i="20"/>
  <c r="X6" i="20"/>
  <c r="W6" i="20"/>
  <c r="V6" i="20"/>
  <c r="U6" i="20"/>
  <c r="T6" i="20"/>
  <c r="S6" i="20"/>
  <c r="R6" i="20"/>
  <c r="Q6" i="20"/>
  <c r="P6" i="20"/>
  <c r="O6" i="20"/>
  <c r="N6" i="20"/>
  <c r="M6" i="20"/>
  <c r="L6" i="20"/>
  <c r="K6" i="20"/>
  <c r="J6" i="20"/>
  <c r="AR5" i="20"/>
  <c r="AQ5" i="20"/>
  <c r="AP5" i="20"/>
  <c r="AO5" i="20"/>
  <c r="AN5" i="20"/>
  <c r="AM5" i="20"/>
  <c r="AL5" i="20"/>
  <c r="AK5" i="20"/>
  <c r="AH5" i="20"/>
  <c r="AG5" i="20"/>
  <c r="AF5" i="20"/>
  <c r="AE5" i="20"/>
  <c r="AD5" i="20"/>
  <c r="AC5" i="20"/>
  <c r="AB5" i="20"/>
  <c r="AA5" i="20"/>
  <c r="Z5" i="20"/>
  <c r="Y5" i="20"/>
  <c r="X5" i="20"/>
  <c r="W5" i="20"/>
  <c r="V5" i="20"/>
  <c r="U5" i="20"/>
  <c r="T5" i="20"/>
  <c r="S5" i="20"/>
  <c r="R5" i="20"/>
  <c r="Q5" i="20"/>
  <c r="P5" i="20"/>
  <c r="O5" i="20"/>
  <c r="N5" i="20"/>
  <c r="M5" i="20"/>
  <c r="L5" i="20"/>
  <c r="K5" i="20"/>
  <c r="J5" i="20"/>
  <c r="AR4" i="20"/>
  <c r="AQ4" i="20"/>
  <c r="AP4" i="20"/>
  <c r="AO4" i="20"/>
  <c r="AN4" i="20"/>
  <c r="AM4" i="20"/>
  <c r="AL4" i="20"/>
  <c r="AK4" i="20"/>
  <c r="AH4" i="20"/>
  <c r="AG4" i="20"/>
  <c r="AF4" i="20"/>
  <c r="AE4" i="20"/>
  <c r="AD4" i="20"/>
  <c r="AC4" i="20"/>
  <c r="AB4" i="20"/>
  <c r="AA4" i="20"/>
  <c r="Z4" i="20"/>
  <c r="Y4" i="20"/>
  <c r="X4" i="20"/>
  <c r="W4" i="20"/>
  <c r="V4" i="20"/>
  <c r="U4" i="20"/>
  <c r="T4" i="20"/>
  <c r="S4" i="20"/>
  <c r="R4" i="20"/>
  <c r="Q4" i="20"/>
  <c r="P4" i="20"/>
  <c r="O4" i="20"/>
  <c r="N4" i="20"/>
  <c r="M4" i="20"/>
  <c r="L4" i="20"/>
  <c r="K4" i="20"/>
  <c r="J4" i="20"/>
  <c r="AR3" i="20"/>
  <c r="AQ3" i="20"/>
  <c r="AP3" i="20"/>
  <c r="AO3" i="20"/>
  <c r="AN3" i="20"/>
  <c r="AM3" i="20"/>
  <c r="AL3" i="20"/>
  <c r="AK3" i="20"/>
  <c r="AH3" i="20"/>
  <c r="AG3" i="20"/>
  <c r="AF3" i="20"/>
  <c r="AE3" i="20"/>
  <c r="AD3" i="20"/>
  <c r="AC3" i="20"/>
  <c r="AB3" i="20"/>
  <c r="AA3" i="20"/>
  <c r="Z3" i="20"/>
  <c r="Y3" i="20"/>
  <c r="X3" i="20"/>
  <c r="W3" i="20"/>
  <c r="V3" i="20"/>
  <c r="U3" i="20"/>
  <c r="T3" i="20"/>
  <c r="S3" i="20"/>
  <c r="R3" i="20"/>
  <c r="Q3" i="20"/>
  <c r="P3" i="20"/>
  <c r="O3" i="20"/>
  <c r="N3" i="20"/>
  <c r="M3" i="20"/>
  <c r="L3" i="20"/>
  <c r="K3" i="20"/>
  <c r="J3" i="20"/>
  <c r="AR2" i="20"/>
  <c r="AQ2" i="20"/>
  <c r="AP2" i="20"/>
  <c r="AO2" i="20"/>
  <c r="AN2" i="20"/>
  <c r="AM2" i="20"/>
  <c r="AL2" i="20"/>
  <c r="AK2" i="20"/>
  <c r="AH2" i="20"/>
  <c r="AG2" i="20"/>
  <c r="AF2" i="20"/>
  <c r="AE2" i="20"/>
  <c r="AD2" i="20"/>
  <c r="AC2" i="20"/>
  <c r="AB2" i="20"/>
  <c r="AA2" i="20"/>
  <c r="Z2" i="20"/>
  <c r="Y2" i="20"/>
  <c r="X2" i="20"/>
  <c r="W2" i="20"/>
  <c r="V2" i="20"/>
  <c r="U2" i="20"/>
  <c r="T2" i="20"/>
  <c r="S2" i="20"/>
  <c r="R2" i="20"/>
  <c r="Q2" i="20"/>
  <c r="P2" i="20"/>
  <c r="O2" i="20"/>
  <c r="N2" i="20"/>
  <c r="M2" i="20"/>
  <c r="L2" i="20"/>
  <c r="K2" i="20"/>
  <c r="J2" i="20"/>
  <c r="I1158" i="20"/>
  <c r="I1157" i="20"/>
  <c r="I1156" i="20"/>
  <c r="I1155" i="20"/>
  <c r="I1154" i="20"/>
  <c r="I1153" i="20"/>
  <c r="I1152" i="20"/>
  <c r="I1151" i="20"/>
  <c r="I1150" i="20"/>
  <c r="I1149" i="20"/>
  <c r="I1148" i="20"/>
  <c r="I1147" i="20"/>
  <c r="I1146" i="20"/>
  <c r="I1145" i="20"/>
  <c r="I1144" i="20"/>
  <c r="I1143" i="20"/>
  <c r="I1142" i="20"/>
  <c r="I1141" i="20"/>
  <c r="I1140" i="20"/>
  <c r="I1139" i="20"/>
  <c r="I1138" i="20"/>
  <c r="I1137" i="20"/>
  <c r="I1136" i="20"/>
  <c r="I1135" i="20"/>
  <c r="I1134" i="20"/>
  <c r="I1133" i="20"/>
  <c r="I1132" i="20"/>
  <c r="I1131" i="20"/>
  <c r="I1130" i="20"/>
  <c r="I1129" i="20"/>
  <c r="I1128" i="20"/>
  <c r="I1127" i="20"/>
  <c r="I1126" i="20"/>
  <c r="I1125" i="20"/>
  <c r="I1124" i="20"/>
  <c r="I1123" i="20"/>
  <c r="I1122" i="20"/>
  <c r="I1121" i="20"/>
  <c r="I1120" i="20"/>
  <c r="I1119" i="20"/>
  <c r="I1118" i="20"/>
  <c r="I1117" i="20"/>
  <c r="I1116" i="20"/>
  <c r="I1115" i="20"/>
  <c r="I1114" i="20"/>
  <c r="I1113" i="20"/>
  <c r="I1112" i="20"/>
  <c r="I1111" i="20"/>
  <c r="I1110" i="20"/>
  <c r="I1109" i="20"/>
  <c r="I1108" i="20"/>
  <c r="I1107" i="20"/>
  <c r="I1106" i="20"/>
  <c r="I1105" i="20"/>
  <c r="I1104" i="20"/>
  <c r="I1103" i="20"/>
  <c r="I1102" i="20"/>
  <c r="I1101" i="20"/>
  <c r="I1100" i="20"/>
  <c r="I1099" i="20"/>
  <c r="I1098" i="20"/>
  <c r="I1097" i="20"/>
  <c r="I1096" i="20"/>
  <c r="I1095" i="20"/>
  <c r="I1094" i="20"/>
  <c r="I1093" i="20"/>
  <c r="I1092" i="20"/>
  <c r="I1091" i="20"/>
  <c r="I1090" i="20"/>
  <c r="I1089" i="20"/>
  <c r="I1088" i="20"/>
  <c r="I1087" i="20"/>
  <c r="I1086" i="20"/>
  <c r="I1085" i="20"/>
  <c r="I1084" i="20"/>
  <c r="I1083" i="20"/>
  <c r="I1082" i="20"/>
  <c r="I1081" i="20"/>
  <c r="I1080" i="20"/>
  <c r="I1079" i="20"/>
  <c r="I1078" i="20"/>
  <c r="I1077" i="20"/>
  <c r="I1076" i="20"/>
  <c r="I1075" i="20"/>
  <c r="I1074" i="20"/>
  <c r="I1073" i="20"/>
  <c r="I1072" i="20"/>
  <c r="I1071" i="20"/>
  <c r="I1070" i="20"/>
  <c r="I1069" i="20"/>
  <c r="I1068" i="20"/>
  <c r="I1067" i="20"/>
  <c r="I1066" i="20"/>
  <c r="I1065" i="20"/>
  <c r="I1064" i="20"/>
  <c r="I1063" i="20"/>
  <c r="I1062" i="20"/>
  <c r="I1061" i="20"/>
  <c r="I1060" i="20"/>
  <c r="I1059" i="20"/>
  <c r="I1058" i="20"/>
  <c r="I1057" i="20"/>
  <c r="I1056" i="20"/>
  <c r="I1055" i="20"/>
  <c r="I1054" i="20"/>
  <c r="I1053" i="20"/>
  <c r="I1052" i="20"/>
  <c r="I1051" i="20"/>
  <c r="I1050" i="20"/>
  <c r="I1049" i="20"/>
  <c r="I1048" i="20"/>
  <c r="I1047" i="20"/>
  <c r="I1046" i="20"/>
  <c r="I1045" i="20"/>
  <c r="I1044" i="20"/>
  <c r="I1043" i="20"/>
  <c r="I1042" i="20"/>
  <c r="I1041" i="20"/>
  <c r="I1040" i="20"/>
  <c r="I1039" i="20"/>
  <c r="I1038" i="20"/>
  <c r="I1037" i="20"/>
  <c r="I1036" i="20"/>
  <c r="I1035" i="20"/>
  <c r="I1034" i="20"/>
  <c r="I1033" i="20"/>
  <c r="I1032" i="20"/>
  <c r="I1031" i="20"/>
  <c r="I1030" i="20"/>
  <c r="I1029" i="20"/>
  <c r="I1028" i="20"/>
  <c r="I1027" i="20"/>
  <c r="I1026" i="20"/>
  <c r="I1025" i="20"/>
  <c r="I1024" i="20"/>
  <c r="I1023" i="20"/>
  <c r="I1022" i="20"/>
  <c r="I1021" i="20"/>
  <c r="I1020" i="20"/>
  <c r="I1019" i="20"/>
  <c r="I1018" i="20"/>
  <c r="I1017" i="20"/>
  <c r="I1016" i="20"/>
  <c r="I1015" i="20"/>
  <c r="I1014" i="20"/>
  <c r="I1013" i="20"/>
  <c r="I1012" i="20"/>
  <c r="I1011" i="20"/>
  <c r="I1010" i="20"/>
  <c r="I1009" i="20"/>
  <c r="I1008" i="20"/>
  <c r="I1007" i="20"/>
  <c r="I1006" i="20"/>
  <c r="I1005" i="20"/>
  <c r="I1004" i="20"/>
  <c r="I1003" i="20"/>
  <c r="I1002" i="20"/>
  <c r="I1001" i="20"/>
  <c r="I1000" i="20"/>
  <c r="I999" i="20"/>
  <c r="I998" i="20"/>
  <c r="I997" i="20"/>
  <c r="I996" i="20"/>
  <c r="I995" i="20"/>
  <c r="I994" i="20"/>
  <c r="I993" i="20"/>
  <c r="I992" i="20"/>
  <c r="I991" i="20"/>
  <c r="I990" i="20"/>
  <c r="I989" i="20"/>
  <c r="I988" i="20"/>
  <c r="I987" i="20"/>
  <c r="I986" i="20"/>
  <c r="I985" i="20"/>
  <c r="I984" i="20"/>
  <c r="I983" i="20"/>
  <c r="I982" i="20"/>
  <c r="I981" i="20"/>
  <c r="I980" i="20"/>
  <c r="I979" i="20"/>
  <c r="I978" i="20"/>
  <c r="I977" i="20"/>
  <c r="I976" i="20"/>
  <c r="I975" i="20"/>
  <c r="I974" i="20"/>
  <c r="I973" i="20"/>
  <c r="I972" i="20"/>
  <c r="I971" i="20"/>
  <c r="I970" i="20"/>
  <c r="I969" i="20"/>
  <c r="I968" i="20"/>
  <c r="I967" i="20"/>
  <c r="I966" i="20"/>
  <c r="I965" i="20"/>
  <c r="I964" i="20"/>
  <c r="I963" i="20"/>
  <c r="I962" i="20"/>
  <c r="I961" i="20"/>
  <c r="I960" i="20"/>
  <c r="I959" i="20"/>
  <c r="I958" i="20"/>
  <c r="I957" i="20"/>
  <c r="I956" i="20"/>
  <c r="I955" i="20"/>
  <c r="I954" i="20"/>
  <c r="I953" i="20"/>
  <c r="I952" i="20"/>
  <c r="I951" i="20"/>
  <c r="I950" i="20"/>
  <c r="I949" i="20"/>
  <c r="I948" i="20"/>
  <c r="I947" i="20"/>
  <c r="I946" i="20"/>
  <c r="I945" i="20"/>
  <c r="I944" i="20"/>
  <c r="I943" i="20"/>
  <c r="I942" i="20"/>
  <c r="I941" i="20"/>
  <c r="I940" i="20"/>
  <c r="I939" i="20"/>
  <c r="I938" i="20"/>
  <c r="I937" i="20"/>
  <c r="I936" i="20"/>
  <c r="I935" i="20"/>
  <c r="I934" i="20"/>
  <c r="I933" i="20"/>
  <c r="I932" i="20"/>
  <c r="I931" i="20"/>
  <c r="I930" i="20"/>
  <c r="I929" i="20"/>
  <c r="I928" i="20"/>
  <c r="I927" i="20"/>
  <c r="I926" i="20"/>
  <c r="I925" i="20"/>
  <c r="I924" i="20"/>
  <c r="I923" i="20"/>
  <c r="I922" i="20"/>
  <c r="I921" i="20"/>
  <c r="I920" i="20"/>
  <c r="I919" i="20"/>
  <c r="I918" i="20"/>
  <c r="I917" i="20"/>
  <c r="I916" i="20"/>
  <c r="I915" i="20"/>
  <c r="I914" i="20"/>
  <c r="I913" i="20"/>
  <c r="I912" i="20"/>
  <c r="I911" i="20"/>
  <c r="I910" i="20"/>
  <c r="I909" i="20"/>
  <c r="I908" i="20"/>
  <c r="I907" i="20"/>
  <c r="I906" i="20"/>
  <c r="I905" i="20"/>
  <c r="I904" i="20"/>
  <c r="I903" i="20"/>
  <c r="I902" i="20"/>
  <c r="I901" i="20"/>
  <c r="I900" i="20"/>
  <c r="I899" i="20"/>
  <c r="I898" i="20"/>
  <c r="I897" i="20"/>
  <c r="I896" i="20"/>
  <c r="I895" i="20"/>
  <c r="I894" i="20"/>
  <c r="I893" i="20"/>
  <c r="I892" i="20"/>
  <c r="I891" i="20"/>
  <c r="I890" i="20"/>
  <c r="I889" i="20"/>
  <c r="I888" i="20"/>
  <c r="I887" i="20"/>
  <c r="I886" i="20"/>
  <c r="I885" i="20"/>
  <c r="I884" i="20"/>
  <c r="I883" i="20"/>
  <c r="I882" i="20"/>
  <c r="I881" i="20"/>
  <c r="I880" i="20"/>
  <c r="I879" i="20"/>
  <c r="I878" i="20"/>
  <c r="I877" i="20"/>
  <c r="I876" i="20"/>
  <c r="I875" i="20"/>
  <c r="I874" i="20"/>
  <c r="I873" i="20"/>
  <c r="I872" i="20"/>
  <c r="I871" i="20"/>
  <c r="I870" i="20"/>
  <c r="I869" i="20"/>
  <c r="I868" i="20"/>
  <c r="I867" i="20"/>
  <c r="I866" i="20"/>
  <c r="I865" i="20"/>
  <c r="I864" i="20"/>
  <c r="I863" i="20"/>
  <c r="I862" i="20"/>
  <c r="I861" i="20"/>
  <c r="I860" i="20"/>
  <c r="I859" i="20"/>
  <c r="I858" i="20"/>
  <c r="I857" i="20"/>
  <c r="I856" i="20"/>
  <c r="I855" i="20"/>
  <c r="I854" i="20"/>
  <c r="I853" i="20"/>
  <c r="I852" i="20"/>
  <c r="I851" i="20"/>
  <c r="I850" i="20"/>
  <c r="I849" i="20"/>
  <c r="I848" i="20"/>
  <c r="I847" i="20"/>
  <c r="I846" i="20"/>
  <c r="I845" i="20"/>
  <c r="I844" i="20"/>
  <c r="I843" i="20"/>
  <c r="I842" i="20"/>
  <c r="I841" i="20"/>
  <c r="I840" i="20"/>
  <c r="I839" i="20"/>
  <c r="I838" i="20"/>
  <c r="I837" i="20"/>
  <c r="I836" i="20"/>
  <c r="I835" i="20"/>
  <c r="I834" i="20"/>
  <c r="I833" i="20"/>
  <c r="I832" i="20"/>
  <c r="I831" i="20"/>
  <c r="I830" i="20"/>
  <c r="I829" i="20"/>
  <c r="I828" i="20"/>
  <c r="I827" i="20"/>
  <c r="I826" i="20"/>
  <c r="I825" i="20"/>
  <c r="I824" i="20"/>
  <c r="I823" i="20"/>
  <c r="I822" i="20"/>
  <c r="I821" i="20"/>
  <c r="I820" i="20"/>
  <c r="I819" i="20"/>
  <c r="I818" i="20"/>
  <c r="I817" i="20"/>
  <c r="I816" i="20"/>
  <c r="I815" i="20"/>
  <c r="I814" i="20"/>
  <c r="I813" i="20"/>
  <c r="I812" i="20"/>
  <c r="I811" i="20"/>
  <c r="I810" i="20"/>
  <c r="I809" i="20"/>
  <c r="I808" i="20"/>
  <c r="I807" i="20"/>
  <c r="I806" i="20"/>
  <c r="I805" i="20"/>
  <c r="I804" i="20"/>
  <c r="I803" i="20"/>
  <c r="I802" i="20"/>
  <c r="I801" i="20"/>
  <c r="I800" i="20"/>
  <c r="I799" i="20"/>
  <c r="I798" i="20"/>
  <c r="I797" i="20"/>
  <c r="I796" i="20"/>
  <c r="I795" i="20"/>
  <c r="I794" i="20"/>
  <c r="I793" i="20"/>
  <c r="I792" i="20"/>
  <c r="I791" i="20"/>
  <c r="I790" i="20"/>
  <c r="I789" i="20"/>
  <c r="I788" i="20"/>
  <c r="I787" i="20"/>
  <c r="I786" i="20"/>
  <c r="I785" i="20"/>
  <c r="I784" i="20"/>
  <c r="I783" i="20"/>
  <c r="I782" i="20"/>
  <c r="I781" i="20"/>
  <c r="I780" i="20"/>
  <c r="I779" i="20"/>
  <c r="I778" i="20"/>
  <c r="I777" i="20"/>
  <c r="I776" i="20"/>
  <c r="I775" i="20"/>
  <c r="I774" i="20"/>
  <c r="I773" i="20"/>
  <c r="I772" i="20"/>
  <c r="I771" i="20"/>
  <c r="I770" i="20"/>
  <c r="I769" i="20"/>
  <c r="I768" i="20"/>
  <c r="I767" i="20"/>
  <c r="I766" i="20"/>
  <c r="I765" i="20"/>
  <c r="I764" i="20"/>
  <c r="I763" i="20"/>
  <c r="I762" i="20"/>
  <c r="I761" i="20"/>
  <c r="I760" i="20"/>
  <c r="I759" i="20"/>
  <c r="I758" i="20"/>
  <c r="I757" i="20"/>
  <c r="I756" i="20"/>
  <c r="I755" i="20"/>
  <c r="I754" i="20"/>
  <c r="I753" i="20"/>
  <c r="I752" i="20"/>
  <c r="I751" i="20"/>
  <c r="I750" i="20"/>
  <c r="I749" i="20"/>
  <c r="I748" i="20"/>
  <c r="I747" i="20"/>
  <c r="I746" i="20"/>
  <c r="I745" i="20"/>
  <c r="I744" i="20"/>
  <c r="I743" i="20"/>
  <c r="I742" i="20"/>
  <c r="I741" i="20"/>
  <c r="I740" i="20"/>
  <c r="I739" i="20"/>
  <c r="I738" i="20"/>
  <c r="I737" i="20"/>
  <c r="I736" i="20"/>
  <c r="I735" i="20"/>
  <c r="I734" i="20"/>
  <c r="I733" i="20"/>
  <c r="I732" i="20"/>
  <c r="I731" i="20"/>
  <c r="I730" i="20"/>
  <c r="I729" i="20"/>
  <c r="I728" i="20"/>
  <c r="I727" i="20"/>
  <c r="I726" i="20"/>
  <c r="I725" i="20"/>
  <c r="I724" i="20"/>
  <c r="I723" i="20"/>
  <c r="I722" i="20"/>
  <c r="I721" i="20"/>
  <c r="I720" i="20"/>
  <c r="I719" i="20"/>
  <c r="I718" i="20"/>
  <c r="I717" i="20"/>
  <c r="I716" i="20"/>
  <c r="I715" i="20"/>
  <c r="I714" i="20"/>
  <c r="I713" i="20"/>
  <c r="I712" i="20"/>
  <c r="I711" i="20"/>
  <c r="I710" i="20"/>
  <c r="I709" i="20"/>
  <c r="I708" i="20"/>
  <c r="I707" i="20"/>
  <c r="I706" i="20"/>
  <c r="I705" i="20"/>
  <c r="I704" i="20"/>
  <c r="I703" i="20"/>
  <c r="I702" i="20"/>
  <c r="I701" i="20"/>
  <c r="I700" i="20"/>
  <c r="I699" i="20"/>
  <c r="I698" i="20"/>
  <c r="I697" i="20"/>
  <c r="I696" i="20"/>
  <c r="I695" i="20"/>
  <c r="I694" i="20"/>
  <c r="I693" i="20"/>
  <c r="I692" i="20"/>
  <c r="I691" i="20"/>
  <c r="I690" i="20"/>
  <c r="I689" i="20"/>
  <c r="I688" i="20"/>
  <c r="I687" i="20"/>
  <c r="I686" i="20"/>
  <c r="I685" i="20"/>
  <c r="I684" i="20"/>
  <c r="I683" i="20"/>
  <c r="I682" i="20"/>
  <c r="I681" i="20"/>
  <c r="I680" i="20"/>
  <c r="I679" i="20"/>
  <c r="I678" i="20"/>
  <c r="I677" i="20"/>
  <c r="I676" i="20"/>
  <c r="I675" i="20"/>
  <c r="I674" i="20"/>
  <c r="I673" i="20"/>
  <c r="I672" i="20"/>
  <c r="I671" i="20"/>
  <c r="I670" i="20"/>
  <c r="I669" i="20"/>
  <c r="I668" i="20"/>
  <c r="I667" i="20"/>
  <c r="I666" i="20"/>
  <c r="I665" i="20"/>
  <c r="I664" i="20"/>
  <c r="I663" i="20"/>
  <c r="I662" i="20"/>
  <c r="I661" i="20"/>
  <c r="I660" i="20"/>
  <c r="I659" i="20"/>
  <c r="I658" i="20"/>
  <c r="I657" i="20"/>
  <c r="I656" i="20"/>
  <c r="I655" i="20"/>
  <c r="I654" i="20"/>
  <c r="I653" i="20"/>
  <c r="I652" i="20"/>
  <c r="I651" i="20"/>
  <c r="I650" i="20"/>
  <c r="I649" i="20"/>
  <c r="I648" i="20"/>
  <c r="I647" i="20"/>
  <c r="I646" i="20"/>
  <c r="I645" i="20"/>
  <c r="I644" i="20"/>
  <c r="I643" i="20"/>
  <c r="I642" i="20"/>
  <c r="I641" i="20"/>
  <c r="I640" i="20"/>
  <c r="I639" i="20"/>
  <c r="I638" i="20"/>
  <c r="I637" i="20"/>
  <c r="I636" i="20"/>
  <c r="I635" i="20"/>
  <c r="I634" i="20"/>
  <c r="I633" i="20"/>
  <c r="I632" i="20"/>
  <c r="I631" i="20"/>
  <c r="I630" i="20"/>
  <c r="I629" i="20"/>
  <c r="I628" i="20"/>
  <c r="I627" i="20"/>
  <c r="I626" i="20"/>
  <c r="I625" i="20"/>
  <c r="I624" i="20"/>
  <c r="I623" i="20"/>
  <c r="I622" i="20"/>
  <c r="I621" i="20"/>
  <c r="I620" i="20"/>
  <c r="I619" i="20"/>
  <c r="I618" i="20"/>
  <c r="I617" i="20"/>
  <c r="I616" i="20"/>
  <c r="I615" i="20"/>
  <c r="I614" i="20"/>
  <c r="I613" i="20"/>
  <c r="I612" i="20"/>
  <c r="I611" i="20"/>
  <c r="I610" i="20"/>
  <c r="I609" i="20"/>
  <c r="I608" i="20"/>
  <c r="I607" i="20"/>
  <c r="I606" i="20"/>
  <c r="I605" i="20"/>
  <c r="I604" i="20"/>
  <c r="I603" i="20"/>
  <c r="I602" i="20"/>
  <c r="I601" i="20"/>
  <c r="I600" i="20"/>
  <c r="I599" i="20"/>
  <c r="I598" i="20"/>
  <c r="I597" i="20"/>
  <c r="I596" i="20"/>
  <c r="I595" i="20"/>
  <c r="I594" i="20"/>
  <c r="I593" i="20"/>
  <c r="I592" i="20"/>
  <c r="I591" i="20"/>
  <c r="I590" i="20"/>
  <c r="I589" i="20"/>
  <c r="I588" i="20"/>
  <c r="I587" i="20"/>
  <c r="I586" i="20"/>
  <c r="I585" i="20"/>
  <c r="I584" i="20"/>
  <c r="I583" i="20"/>
  <c r="I582" i="20"/>
  <c r="I581" i="20"/>
  <c r="I580" i="20"/>
  <c r="I579" i="20"/>
  <c r="I578" i="20"/>
  <c r="I577" i="20"/>
  <c r="I576" i="20"/>
  <c r="I575" i="20"/>
  <c r="I574" i="20"/>
  <c r="I573" i="20"/>
  <c r="I572" i="20"/>
  <c r="I571" i="20"/>
  <c r="I570" i="20"/>
  <c r="I569" i="20"/>
  <c r="I568" i="20"/>
  <c r="I567" i="20"/>
  <c r="I566" i="20"/>
  <c r="I565" i="20"/>
  <c r="I564" i="20"/>
  <c r="I563" i="20"/>
  <c r="I562" i="20"/>
  <c r="I561" i="20"/>
  <c r="I560" i="20"/>
  <c r="I559" i="20"/>
  <c r="I558" i="20"/>
  <c r="I557" i="20"/>
  <c r="I556" i="20"/>
  <c r="I555" i="20"/>
  <c r="I554" i="20"/>
  <c r="I553" i="20"/>
  <c r="I552" i="20"/>
  <c r="I551" i="20"/>
  <c r="I550" i="20"/>
  <c r="I549" i="20"/>
  <c r="I548" i="20"/>
  <c r="I547" i="20"/>
  <c r="I546" i="20"/>
  <c r="I545" i="20"/>
  <c r="I544" i="20"/>
  <c r="I543" i="20"/>
  <c r="I542" i="20"/>
  <c r="I541" i="20"/>
  <c r="I540" i="20"/>
  <c r="I539" i="20"/>
  <c r="I538" i="20"/>
  <c r="I537" i="20"/>
  <c r="I536" i="20"/>
  <c r="I535" i="20"/>
  <c r="I534" i="20"/>
  <c r="I533" i="20"/>
  <c r="I532" i="20"/>
  <c r="I531" i="20"/>
  <c r="I530" i="20"/>
  <c r="I529" i="20"/>
  <c r="I528" i="20"/>
  <c r="I527" i="20"/>
  <c r="I526" i="20"/>
  <c r="I525" i="20"/>
  <c r="I524" i="20"/>
  <c r="I523" i="20"/>
  <c r="I522" i="20"/>
  <c r="I521" i="20"/>
  <c r="I520" i="20"/>
  <c r="I519" i="20"/>
  <c r="I518" i="20"/>
  <c r="I517" i="20"/>
  <c r="I516" i="20"/>
  <c r="I515" i="20"/>
  <c r="I514" i="20"/>
  <c r="I513" i="20"/>
  <c r="I512" i="20"/>
  <c r="I511" i="20"/>
  <c r="I510" i="20"/>
  <c r="I509" i="20"/>
  <c r="I508" i="20"/>
  <c r="I507" i="20"/>
  <c r="I506" i="20"/>
  <c r="I505" i="20"/>
  <c r="I504" i="20"/>
  <c r="I503" i="20"/>
  <c r="I502" i="20"/>
  <c r="I501" i="20"/>
  <c r="I500" i="20"/>
  <c r="I499" i="20"/>
  <c r="I498" i="20"/>
  <c r="I497" i="20"/>
  <c r="I496" i="20"/>
  <c r="I495" i="20"/>
  <c r="I494" i="20"/>
  <c r="I493" i="20"/>
  <c r="I492" i="20"/>
  <c r="I491" i="20"/>
  <c r="I490" i="20"/>
  <c r="I489" i="20"/>
  <c r="I488" i="20"/>
  <c r="I487" i="20"/>
  <c r="I486" i="20"/>
  <c r="I485" i="20"/>
  <c r="I484" i="20"/>
  <c r="I483" i="20"/>
  <c r="I482" i="20"/>
  <c r="I481" i="20"/>
  <c r="I480" i="20"/>
  <c r="I479" i="20"/>
  <c r="I478" i="20"/>
  <c r="I477" i="20"/>
  <c r="I476" i="20"/>
  <c r="I475" i="20"/>
  <c r="I474" i="20"/>
  <c r="I473" i="20"/>
  <c r="I472" i="20"/>
  <c r="I471" i="20"/>
  <c r="I470" i="20"/>
  <c r="I469" i="20"/>
  <c r="I468" i="20"/>
  <c r="I467" i="20"/>
  <c r="I466" i="20"/>
  <c r="I465" i="20"/>
  <c r="I464" i="20"/>
  <c r="I463" i="20"/>
  <c r="I462" i="20"/>
  <c r="I461" i="20"/>
  <c r="I460" i="20"/>
  <c r="I459" i="20"/>
  <c r="I458" i="20"/>
  <c r="I457" i="20"/>
  <c r="I456" i="20"/>
  <c r="I455" i="20"/>
  <c r="I454" i="20"/>
  <c r="I453" i="20"/>
  <c r="I452" i="20"/>
  <c r="I451" i="20"/>
  <c r="I450" i="20"/>
  <c r="I449" i="20"/>
  <c r="I448" i="20"/>
  <c r="I447" i="20"/>
  <c r="I446" i="20"/>
  <c r="I445" i="20"/>
  <c r="I444" i="20"/>
  <c r="I443" i="20"/>
  <c r="I442" i="20"/>
  <c r="I441" i="20"/>
  <c r="I440" i="20"/>
  <c r="I439" i="20"/>
  <c r="I438" i="20"/>
  <c r="I437" i="20"/>
  <c r="I436" i="20"/>
  <c r="I435" i="20"/>
  <c r="I434" i="20"/>
  <c r="I433" i="20"/>
  <c r="I432" i="20"/>
  <c r="I431" i="20"/>
  <c r="I430" i="20"/>
  <c r="I429" i="20"/>
  <c r="I428" i="20"/>
  <c r="I427" i="20"/>
  <c r="I426" i="20"/>
  <c r="I425" i="20"/>
  <c r="I424" i="20"/>
  <c r="I423" i="20"/>
  <c r="I422" i="20"/>
  <c r="I421" i="20"/>
  <c r="I420" i="20"/>
  <c r="I419" i="20"/>
  <c r="I418" i="20"/>
  <c r="I417" i="20"/>
  <c r="I416" i="20"/>
  <c r="I415" i="20"/>
  <c r="I414" i="20"/>
  <c r="I413" i="20"/>
  <c r="I412" i="20"/>
  <c r="I411" i="20"/>
  <c r="I410" i="20"/>
  <c r="I409" i="20"/>
  <c r="I408" i="20"/>
  <c r="I407" i="20"/>
  <c r="I406" i="20"/>
  <c r="I405" i="20"/>
  <c r="I404" i="20"/>
  <c r="I403" i="20"/>
  <c r="I402" i="20"/>
  <c r="I401" i="20"/>
  <c r="I400" i="20"/>
  <c r="I399" i="20"/>
  <c r="I398" i="20"/>
  <c r="I397" i="20"/>
  <c r="I396" i="20"/>
  <c r="I395" i="20"/>
  <c r="I394" i="20"/>
  <c r="I393" i="20"/>
  <c r="I392" i="20"/>
  <c r="I391" i="20"/>
  <c r="I390" i="20"/>
  <c r="I389" i="20"/>
  <c r="I388" i="20"/>
  <c r="I387" i="20"/>
  <c r="I386" i="20"/>
  <c r="I385" i="20"/>
  <c r="I384" i="20"/>
  <c r="I383" i="20"/>
  <c r="I382" i="20"/>
  <c r="I381" i="20"/>
  <c r="I380" i="20"/>
  <c r="I379" i="20"/>
  <c r="I378" i="20"/>
  <c r="I377" i="20"/>
  <c r="I376" i="20"/>
  <c r="I375" i="20"/>
  <c r="I374" i="20"/>
  <c r="I373" i="20"/>
  <c r="I372" i="20"/>
  <c r="I371" i="20"/>
  <c r="I370" i="20"/>
  <c r="I369" i="20"/>
  <c r="I368" i="20"/>
  <c r="I367" i="20"/>
  <c r="I366" i="20"/>
  <c r="I365" i="20"/>
  <c r="I364" i="20"/>
  <c r="I363" i="20"/>
  <c r="I362" i="20"/>
  <c r="I361" i="20"/>
  <c r="I360" i="20"/>
  <c r="I359" i="20"/>
  <c r="I358" i="20"/>
  <c r="I357" i="20"/>
  <c r="I356" i="20"/>
  <c r="I355" i="20"/>
  <c r="I354" i="20"/>
  <c r="I353" i="20"/>
  <c r="I352" i="20"/>
  <c r="I351" i="20"/>
  <c r="I350" i="20"/>
  <c r="I349" i="20"/>
  <c r="I348" i="20"/>
  <c r="I347" i="20"/>
  <c r="I346" i="20"/>
  <c r="I345" i="20"/>
  <c r="I344" i="20"/>
  <c r="I343" i="20"/>
  <c r="I342" i="20"/>
  <c r="I341" i="20"/>
  <c r="I340" i="20"/>
  <c r="I339" i="20"/>
  <c r="I338" i="20"/>
  <c r="I337" i="20"/>
  <c r="I336" i="20"/>
  <c r="I335" i="20"/>
  <c r="I334" i="20"/>
  <c r="I333" i="20"/>
  <c r="I332" i="20"/>
  <c r="I331" i="20"/>
  <c r="I330" i="20"/>
  <c r="I329" i="20"/>
  <c r="I328" i="20"/>
  <c r="I327" i="20"/>
  <c r="I326" i="20"/>
  <c r="I325" i="20"/>
  <c r="I324" i="20"/>
  <c r="I323" i="20"/>
  <c r="I322" i="20"/>
  <c r="I321" i="20"/>
  <c r="I320" i="20"/>
  <c r="I319" i="20"/>
  <c r="I318" i="20"/>
  <c r="I317" i="20"/>
  <c r="I316" i="20"/>
  <c r="I315" i="20"/>
  <c r="I314" i="20"/>
  <c r="I313" i="20"/>
  <c r="I312" i="20"/>
  <c r="I311" i="20"/>
  <c r="I310" i="20"/>
  <c r="I309" i="20"/>
  <c r="I308" i="20"/>
  <c r="I307" i="20"/>
  <c r="I306" i="20"/>
  <c r="I305" i="20"/>
  <c r="I304" i="20"/>
  <c r="I303" i="20"/>
  <c r="I302" i="20"/>
  <c r="I301" i="20"/>
  <c r="I300" i="20"/>
  <c r="I299" i="20"/>
  <c r="I298" i="20"/>
  <c r="I297" i="20"/>
  <c r="I296" i="20"/>
  <c r="I295" i="20"/>
  <c r="I294" i="20"/>
  <c r="I293" i="20"/>
  <c r="I292" i="20"/>
  <c r="I291" i="20"/>
  <c r="I290" i="20"/>
  <c r="I289" i="20"/>
  <c r="I288" i="20"/>
  <c r="I287" i="20"/>
  <c r="I286" i="20"/>
  <c r="I285" i="20"/>
  <c r="I284" i="20"/>
  <c r="I283" i="20"/>
  <c r="I282" i="20"/>
  <c r="I281" i="20"/>
  <c r="I280" i="20"/>
  <c r="I279" i="20"/>
  <c r="I278" i="20"/>
  <c r="I277" i="20"/>
  <c r="I276" i="20"/>
  <c r="I275" i="20"/>
  <c r="I274" i="20"/>
  <c r="I273" i="20"/>
  <c r="I272" i="20"/>
  <c r="I271" i="20"/>
  <c r="I270" i="20"/>
  <c r="I269" i="20"/>
  <c r="I268" i="20"/>
  <c r="I267" i="20"/>
  <c r="I266" i="20"/>
  <c r="I265" i="20"/>
  <c r="I264" i="20"/>
  <c r="I263" i="20"/>
  <c r="I262" i="20"/>
  <c r="I261" i="20"/>
  <c r="I260" i="20"/>
  <c r="I259" i="20"/>
  <c r="I258" i="20"/>
  <c r="I257" i="20"/>
  <c r="I256" i="20"/>
  <c r="I255" i="20"/>
  <c r="I254" i="20"/>
  <c r="I253" i="20"/>
  <c r="I252" i="20"/>
  <c r="I251" i="20"/>
  <c r="I250" i="20"/>
  <c r="I249" i="20"/>
  <c r="I248" i="20"/>
  <c r="I247" i="20"/>
  <c r="I246" i="20"/>
  <c r="I245" i="20"/>
  <c r="I244" i="20"/>
  <c r="I243" i="20"/>
  <c r="I242" i="20"/>
  <c r="I241" i="20"/>
  <c r="I240" i="20"/>
  <c r="I239" i="20"/>
  <c r="I238" i="20"/>
  <c r="I237" i="20"/>
  <c r="I236" i="20"/>
  <c r="I235" i="20"/>
  <c r="I234" i="20"/>
  <c r="I233" i="20"/>
  <c r="I232" i="20"/>
  <c r="I231" i="20"/>
  <c r="I230" i="20"/>
  <c r="I229" i="20"/>
  <c r="I228" i="20"/>
  <c r="I227" i="20"/>
  <c r="I226" i="20"/>
  <c r="I225" i="20"/>
  <c r="I224" i="20"/>
  <c r="I223" i="20"/>
  <c r="I222" i="20"/>
  <c r="I221" i="20"/>
  <c r="I220" i="20"/>
  <c r="I219" i="20"/>
  <c r="I218" i="20"/>
  <c r="I217" i="20"/>
  <c r="I216" i="20"/>
  <c r="I215" i="20"/>
  <c r="I214" i="20"/>
  <c r="I213" i="20"/>
  <c r="I212" i="20"/>
  <c r="I211" i="20"/>
  <c r="I210" i="20"/>
  <c r="I209" i="20"/>
  <c r="I208" i="20"/>
  <c r="I207" i="20"/>
  <c r="I206" i="20"/>
  <c r="I205" i="20"/>
  <c r="I204" i="20"/>
  <c r="I203" i="20"/>
  <c r="I202" i="20"/>
  <c r="I201" i="20"/>
  <c r="I200" i="20"/>
  <c r="I199" i="20"/>
  <c r="I198" i="20"/>
  <c r="I197" i="20"/>
  <c r="I196" i="20"/>
  <c r="I195" i="20"/>
  <c r="I194" i="20"/>
  <c r="I193" i="20"/>
  <c r="I192" i="20"/>
  <c r="I191" i="20"/>
  <c r="I190" i="20"/>
  <c r="I189" i="20"/>
  <c r="I188" i="20"/>
  <c r="I187" i="20"/>
  <c r="I186" i="20"/>
  <c r="I185" i="20"/>
  <c r="I184" i="20"/>
  <c r="I183" i="20"/>
  <c r="I182" i="20"/>
  <c r="I181" i="20"/>
  <c r="I180" i="20"/>
  <c r="I179" i="20"/>
  <c r="I178" i="20"/>
  <c r="I177" i="20"/>
  <c r="I176" i="20"/>
  <c r="I175" i="20"/>
  <c r="I174" i="20"/>
  <c r="I173" i="20"/>
  <c r="I172" i="20"/>
  <c r="I171" i="20"/>
  <c r="I170" i="20"/>
  <c r="I169" i="20"/>
  <c r="I168" i="20"/>
  <c r="I167" i="20"/>
  <c r="I166" i="20"/>
  <c r="I165" i="20"/>
  <c r="I164" i="20"/>
  <c r="I163" i="20"/>
  <c r="I162" i="20"/>
  <c r="I161" i="20"/>
  <c r="I160" i="20"/>
  <c r="I159" i="20"/>
  <c r="I158" i="20"/>
  <c r="I157" i="20"/>
  <c r="I156" i="20"/>
  <c r="I155" i="20"/>
  <c r="I154" i="20"/>
  <c r="I153" i="20"/>
  <c r="I152" i="20"/>
  <c r="I151" i="20"/>
  <c r="I150" i="20"/>
  <c r="I149" i="20"/>
  <c r="I148" i="20"/>
  <c r="I147" i="20"/>
  <c r="I146" i="20"/>
  <c r="I145" i="20"/>
  <c r="I144" i="20"/>
  <c r="I143" i="20"/>
  <c r="I142" i="20"/>
  <c r="I141" i="20"/>
  <c r="I140" i="20"/>
  <c r="I139" i="20"/>
  <c r="I138" i="20"/>
  <c r="I137" i="20"/>
  <c r="I136" i="20"/>
  <c r="I135" i="20"/>
  <c r="I134" i="20"/>
  <c r="I133" i="20"/>
  <c r="I132" i="20"/>
  <c r="I131" i="20"/>
  <c r="I130" i="20"/>
  <c r="I129" i="20"/>
  <c r="I128" i="20"/>
  <c r="I127" i="20"/>
  <c r="I126" i="20"/>
  <c r="I125" i="20"/>
  <c r="I124" i="20"/>
  <c r="I123" i="20"/>
  <c r="I122" i="20"/>
  <c r="I121" i="20"/>
  <c r="I120" i="20"/>
  <c r="I119" i="20"/>
  <c r="I118" i="20"/>
  <c r="I117" i="20"/>
  <c r="I116" i="20"/>
  <c r="I115" i="20"/>
  <c r="I114" i="20"/>
  <c r="I113" i="20"/>
  <c r="I112" i="20"/>
  <c r="I111" i="20"/>
  <c r="I110" i="20"/>
  <c r="I109" i="20"/>
  <c r="I108" i="20"/>
  <c r="I107" i="20"/>
  <c r="I106" i="20"/>
  <c r="I105" i="20"/>
  <c r="I104" i="20"/>
  <c r="I103" i="20"/>
  <c r="I102" i="20"/>
  <c r="I101" i="20"/>
  <c r="I100" i="20"/>
  <c r="I99" i="20"/>
  <c r="I98" i="20"/>
  <c r="I97" i="20"/>
  <c r="I96" i="20"/>
  <c r="I95" i="20"/>
  <c r="I94" i="20"/>
  <c r="I93" i="20"/>
  <c r="I92" i="20"/>
  <c r="I91" i="20"/>
  <c r="I90" i="20"/>
  <c r="I89" i="20"/>
  <c r="I88" i="20"/>
  <c r="I87" i="20"/>
  <c r="I86" i="20"/>
  <c r="I85" i="20"/>
  <c r="I84" i="20"/>
  <c r="I83" i="20"/>
  <c r="I82" i="20"/>
  <c r="I81" i="20"/>
  <c r="I80" i="20"/>
  <c r="I79" i="20"/>
  <c r="I78" i="20"/>
  <c r="I77" i="20"/>
  <c r="I76" i="20"/>
  <c r="I75" i="20"/>
  <c r="I74" i="20"/>
  <c r="I73" i="20"/>
  <c r="I72" i="20"/>
  <c r="I71" i="20"/>
  <c r="I70" i="20"/>
  <c r="I69" i="20"/>
  <c r="I68" i="20"/>
  <c r="I67" i="20"/>
  <c r="I66" i="20"/>
  <c r="I65" i="20"/>
  <c r="I64" i="20"/>
  <c r="I63" i="20"/>
  <c r="I62" i="20"/>
  <c r="I61" i="20"/>
  <c r="I60" i="20"/>
  <c r="I59" i="20"/>
  <c r="I58" i="20"/>
  <c r="I57" i="20"/>
  <c r="I56" i="20"/>
  <c r="I55" i="20"/>
  <c r="I54" i="20"/>
  <c r="I53" i="20"/>
  <c r="I52" i="20"/>
  <c r="I51" i="20"/>
  <c r="I50" i="20"/>
  <c r="I49" i="20"/>
  <c r="I48" i="20"/>
  <c r="I47" i="20"/>
  <c r="I46" i="20"/>
  <c r="I45" i="20"/>
  <c r="I44" i="20"/>
  <c r="I43" i="20"/>
  <c r="I42" i="20"/>
  <c r="I41" i="20"/>
  <c r="I40" i="20"/>
  <c r="I39" i="20"/>
  <c r="I38" i="20"/>
  <c r="I37" i="20"/>
  <c r="I36" i="20"/>
  <c r="I35" i="20"/>
  <c r="I34" i="20"/>
  <c r="I33" i="20"/>
  <c r="I32" i="20"/>
  <c r="I31" i="20"/>
  <c r="I30" i="20"/>
  <c r="I29" i="20"/>
  <c r="I28" i="20"/>
  <c r="I27" i="20"/>
  <c r="I26" i="20"/>
  <c r="I25" i="20"/>
  <c r="I24" i="20"/>
  <c r="I23" i="20"/>
  <c r="I22" i="20"/>
  <c r="I21" i="20"/>
  <c r="I20" i="20"/>
  <c r="I19" i="20"/>
  <c r="I18" i="20"/>
  <c r="I17" i="20"/>
  <c r="I16" i="20"/>
  <c r="I15" i="20"/>
  <c r="I14" i="20"/>
  <c r="I13" i="20"/>
  <c r="I12" i="20"/>
  <c r="I11" i="20"/>
  <c r="I10" i="20"/>
  <c r="I9" i="20"/>
  <c r="I8" i="20"/>
  <c r="I7" i="20"/>
  <c r="I6" i="20"/>
  <c r="I5" i="20"/>
  <c r="I4" i="20"/>
  <c r="I3" i="20"/>
  <c r="AR48" i="31"/>
  <c r="AQ48" i="31"/>
  <c r="AP48" i="31"/>
  <c r="AO48" i="31"/>
  <c r="AN7" i="31"/>
  <c r="AN33" i="31"/>
  <c r="AN8" i="31"/>
  <c r="AN34" i="31"/>
  <c r="AN9" i="31"/>
  <c r="AN35" i="31"/>
  <c r="AN10" i="31"/>
  <c r="AN36" i="31"/>
  <c r="AN11" i="31"/>
  <c r="AN37" i="31"/>
  <c r="AN12" i="31"/>
  <c r="AN38" i="31"/>
  <c r="AN13" i="31"/>
  <c r="AN39" i="31"/>
  <c r="AN14" i="31"/>
  <c r="AN40" i="31"/>
  <c r="AN15" i="31"/>
  <c r="AN41" i="31"/>
  <c r="AN16" i="31"/>
  <c r="AN42" i="31"/>
  <c r="AN17" i="31"/>
  <c r="AN43" i="31"/>
  <c r="AN18" i="31"/>
  <c r="AN44" i="31"/>
  <c r="AN48" i="31"/>
  <c r="AM7" i="31"/>
  <c r="AM33" i="31"/>
  <c r="AM8" i="31"/>
  <c r="AM34" i="31"/>
  <c r="AM9" i="31"/>
  <c r="AM35" i="31"/>
  <c r="AM10" i="31"/>
  <c r="AM36" i="31"/>
  <c r="AM11" i="31"/>
  <c r="AM37" i="31"/>
  <c r="AM12" i="31"/>
  <c r="AM38" i="31"/>
  <c r="AM13" i="31"/>
  <c r="AM39" i="31"/>
  <c r="AM14" i="31"/>
  <c r="AM40" i="31"/>
  <c r="AM15" i="31"/>
  <c r="AM41" i="31"/>
  <c r="AM16" i="31"/>
  <c r="AM42" i="31"/>
  <c r="AM17" i="31"/>
  <c r="AM43" i="31"/>
  <c r="AM18" i="31"/>
  <c r="AM44" i="31"/>
  <c r="AM48" i="31"/>
  <c r="AL7" i="31"/>
  <c r="AL33" i="31"/>
  <c r="AL8" i="31"/>
  <c r="AL34" i="31"/>
  <c r="AL9" i="31"/>
  <c r="AL35" i="31"/>
  <c r="AL10" i="31"/>
  <c r="AL36" i="31"/>
  <c r="AL11" i="31"/>
  <c r="AL37" i="31"/>
  <c r="AL12" i="31"/>
  <c r="AL38" i="31"/>
  <c r="AL13" i="31"/>
  <c r="AL39" i="31"/>
  <c r="AL14" i="31"/>
  <c r="AL40" i="31"/>
  <c r="AL15" i="31"/>
  <c r="AL41" i="31"/>
  <c r="AL16" i="31"/>
  <c r="AL42" i="31"/>
  <c r="AL17" i="31"/>
  <c r="AL43" i="31"/>
  <c r="AL18" i="31"/>
  <c r="AL44" i="31"/>
  <c r="AL48" i="31"/>
  <c r="AK7" i="31"/>
  <c r="AK33" i="31"/>
  <c r="AK8" i="31"/>
  <c r="AK34" i="31"/>
  <c r="AK9" i="31"/>
  <c r="AK35" i="31"/>
  <c r="AK10" i="31"/>
  <c r="AK36" i="31"/>
  <c r="AK11" i="31"/>
  <c r="AK37" i="31"/>
  <c r="AK12" i="31"/>
  <c r="AK38" i="31"/>
  <c r="AK13" i="31"/>
  <c r="AK39" i="31"/>
  <c r="AK14" i="31"/>
  <c r="AK40" i="31"/>
  <c r="AK15" i="31"/>
  <c r="AK41" i="31"/>
  <c r="AK16" i="31"/>
  <c r="AK42" i="31"/>
  <c r="AK17" i="31"/>
  <c r="AK43" i="31"/>
  <c r="AK18" i="31"/>
  <c r="AK44" i="31"/>
  <c r="AK48" i="31"/>
  <c r="AJ7" i="31"/>
  <c r="AJ33" i="31"/>
  <c r="AJ8" i="31"/>
  <c r="AJ34" i="31"/>
  <c r="AJ9" i="31"/>
  <c r="AJ35" i="31"/>
  <c r="AJ10" i="31"/>
  <c r="AJ36" i="31"/>
  <c r="AJ11" i="31"/>
  <c r="AJ37" i="31"/>
  <c r="AJ12" i="31"/>
  <c r="AJ38" i="31"/>
  <c r="AJ13" i="31"/>
  <c r="AJ39" i="31"/>
  <c r="AJ14" i="31"/>
  <c r="AJ40" i="31"/>
  <c r="AJ15" i="31"/>
  <c r="AJ41" i="31"/>
  <c r="AJ16" i="31"/>
  <c r="AJ42" i="31"/>
  <c r="AJ17" i="31"/>
  <c r="AJ43" i="31"/>
  <c r="AJ18" i="31"/>
  <c r="AJ44" i="31"/>
  <c r="AJ48" i="31"/>
  <c r="AI48" i="31"/>
  <c r="AH48" i="31"/>
  <c r="AG48" i="31"/>
  <c r="AF48" i="31"/>
  <c r="AE48" i="31"/>
  <c r="AD48" i="31"/>
  <c r="AS48" i="31"/>
  <c r="AM27" i="7"/>
  <c r="AM28" i="7"/>
  <c r="AM29" i="7"/>
  <c r="AM30" i="7"/>
  <c r="AM31" i="7"/>
  <c r="AM26" i="7"/>
  <c r="Z10" i="7"/>
  <c r="Y13" i="7"/>
  <c r="X13" i="7"/>
  <c r="W13" i="7"/>
  <c r="V13" i="7"/>
  <c r="AO83" i="7"/>
  <c r="AN83" i="7"/>
  <c r="AM83" i="7"/>
  <c r="AK13" i="7"/>
  <c r="AK14" i="7"/>
  <c r="AK12" i="7"/>
  <c r="AK6" i="7"/>
  <c r="AK7" i="7"/>
  <c r="AK8" i="7"/>
  <c r="AK9" i="7"/>
  <c r="AK10" i="7"/>
  <c r="AK5" i="7"/>
  <c r="AK11" i="7"/>
  <c r="AK15" i="7"/>
  <c r="AK83" i="7"/>
  <c r="AJ13" i="7"/>
  <c r="AJ14" i="7"/>
  <c r="AJ12" i="7"/>
  <c r="AJ6" i="7"/>
  <c r="AJ7" i="7"/>
  <c r="AJ8" i="7"/>
  <c r="AJ9" i="7"/>
  <c r="AJ10" i="7"/>
  <c r="AJ5" i="7"/>
  <c r="AJ11" i="7"/>
  <c r="AJ15" i="7"/>
  <c r="AJ83" i="7"/>
  <c r="AI13" i="7"/>
  <c r="AI14" i="7"/>
  <c r="AI12" i="7"/>
  <c r="AI6" i="7"/>
  <c r="AI7" i="7"/>
  <c r="AI8" i="7"/>
  <c r="AI9" i="7"/>
  <c r="AI10" i="7"/>
  <c r="AI5" i="7"/>
  <c r="AI11" i="7"/>
  <c r="AI15" i="7"/>
  <c r="AI83" i="7"/>
  <c r="AH13" i="7"/>
  <c r="AH14" i="7"/>
  <c r="AH12" i="7"/>
  <c r="AH6" i="7"/>
  <c r="AH7" i="7"/>
  <c r="AH8" i="7"/>
  <c r="AH9" i="7"/>
  <c r="AH10" i="7"/>
  <c r="AH5" i="7"/>
  <c r="AH11" i="7"/>
  <c r="AH15" i="7"/>
  <c r="AH83" i="7"/>
  <c r="AG13" i="7"/>
  <c r="AG14" i="7"/>
  <c r="AG12" i="7"/>
  <c r="AG6" i="7"/>
  <c r="AG7" i="7"/>
  <c r="AG8" i="7"/>
  <c r="AG9" i="7"/>
  <c r="AG10" i="7"/>
  <c r="AG5" i="7"/>
  <c r="AG11" i="7"/>
  <c r="AG15" i="7"/>
  <c r="AG83" i="7"/>
  <c r="AF83" i="7"/>
  <c r="AE83" i="7"/>
  <c r="AD83" i="7"/>
  <c r="AC83" i="7"/>
  <c r="AB83" i="7"/>
  <c r="AA83" i="7"/>
  <c r="Z6" i="7"/>
  <c r="Z7" i="7"/>
  <c r="Z8" i="7"/>
  <c r="Z9" i="7"/>
  <c r="Z5" i="7"/>
  <c r="Z13" i="7"/>
  <c r="Z14" i="7"/>
  <c r="Z12" i="7"/>
  <c r="Z11" i="7"/>
  <c r="Z15" i="7"/>
  <c r="Z83" i="7"/>
  <c r="Y14" i="7"/>
  <c r="Y12" i="7"/>
  <c r="Y6" i="7"/>
  <c r="Y7" i="7"/>
  <c r="Y8" i="7"/>
  <c r="Y9" i="7"/>
  <c r="Y10" i="7"/>
  <c r="Y5" i="7"/>
  <c r="Y11" i="7"/>
  <c r="Y15" i="7"/>
  <c r="Y83" i="7"/>
  <c r="X14" i="7"/>
  <c r="X12" i="7"/>
  <c r="X6" i="7"/>
  <c r="X7" i="7"/>
  <c r="X8" i="7"/>
  <c r="X9" i="7"/>
  <c r="X10" i="7"/>
  <c r="X5" i="7"/>
  <c r="X11" i="7"/>
  <c r="X15" i="7"/>
  <c r="X83" i="7"/>
  <c r="W14" i="7"/>
  <c r="W12" i="7"/>
  <c r="W6" i="7"/>
  <c r="W7" i="7"/>
  <c r="W8" i="7"/>
  <c r="W9" i="7"/>
  <c r="W10" i="7"/>
  <c r="W5" i="7"/>
  <c r="W11" i="7"/>
  <c r="W15" i="7"/>
  <c r="W83" i="7"/>
  <c r="V14" i="7"/>
  <c r="V12" i="7"/>
  <c r="V6" i="7"/>
  <c r="V7" i="7"/>
  <c r="V8" i="7"/>
  <c r="V9" i="7"/>
  <c r="V10" i="7"/>
  <c r="V5" i="7"/>
  <c r="V11" i="7"/>
  <c r="V15" i="7"/>
  <c r="V83" i="7"/>
  <c r="U13" i="7"/>
  <c r="U14" i="7"/>
  <c r="U12" i="7"/>
  <c r="U6" i="7"/>
  <c r="U7" i="7"/>
  <c r="U8" i="7"/>
  <c r="U9" i="7"/>
  <c r="U10" i="7"/>
  <c r="U5" i="7"/>
  <c r="U11" i="7"/>
  <c r="U15" i="7"/>
  <c r="U83" i="7"/>
  <c r="T13" i="7"/>
  <c r="T14" i="7"/>
  <c r="T12" i="7"/>
  <c r="T6" i="7"/>
  <c r="T7" i="7"/>
  <c r="T8" i="7"/>
  <c r="T9" i="7"/>
  <c r="T10" i="7"/>
  <c r="T5" i="7"/>
  <c r="T11" i="7"/>
  <c r="T15" i="7"/>
  <c r="T83" i="7"/>
  <c r="S13" i="7"/>
  <c r="S14" i="7"/>
  <c r="S12" i="7"/>
  <c r="S6" i="7"/>
  <c r="S7" i="7"/>
  <c r="S8" i="7"/>
  <c r="S9" i="7"/>
  <c r="S10" i="7"/>
  <c r="S5" i="7"/>
  <c r="S11" i="7"/>
  <c r="S15" i="7"/>
  <c r="S83" i="7"/>
  <c r="R13" i="7"/>
  <c r="R14" i="7"/>
  <c r="R12" i="7"/>
  <c r="R6" i="7"/>
  <c r="R7" i="7"/>
  <c r="R8" i="7"/>
  <c r="R9" i="7"/>
  <c r="R10" i="7"/>
  <c r="R5" i="7"/>
  <c r="R11" i="7"/>
  <c r="R15" i="7"/>
  <c r="R83" i="7"/>
  <c r="Q13" i="7"/>
  <c r="Q14" i="7"/>
  <c r="Q12" i="7"/>
  <c r="Q6" i="7"/>
  <c r="Q7" i="7"/>
  <c r="Q8" i="7"/>
  <c r="Q9" i="7"/>
  <c r="Q10" i="7"/>
  <c r="Q5" i="7"/>
  <c r="Q11" i="7"/>
  <c r="Q15" i="7"/>
  <c r="Q83" i="7"/>
  <c r="P13" i="7"/>
  <c r="P14" i="7"/>
  <c r="P12" i="7"/>
  <c r="P6" i="7"/>
  <c r="P7" i="7"/>
  <c r="P8" i="7"/>
  <c r="P9" i="7"/>
  <c r="P10" i="7"/>
  <c r="P5" i="7"/>
  <c r="P11" i="7"/>
  <c r="P15" i="7"/>
  <c r="P83" i="7"/>
  <c r="O13" i="7"/>
  <c r="O14" i="7"/>
  <c r="O12" i="7"/>
  <c r="O6" i="7"/>
  <c r="O7" i="7"/>
  <c r="O8" i="7"/>
  <c r="O9" i="7"/>
  <c r="O10" i="7"/>
  <c r="O5" i="7"/>
  <c r="O11" i="7"/>
  <c r="O15" i="7"/>
  <c r="O83" i="7"/>
  <c r="N13" i="7"/>
  <c r="N14" i="7"/>
  <c r="N12" i="7"/>
  <c r="N6" i="7"/>
  <c r="N7" i="7"/>
  <c r="N8" i="7"/>
  <c r="N9" i="7"/>
  <c r="N10" i="7"/>
  <c r="N5" i="7"/>
  <c r="N11" i="7"/>
  <c r="N15" i="7"/>
  <c r="N83" i="7"/>
  <c r="M13" i="7"/>
  <c r="M14" i="7"/>
  <c r="M12" i="7"/>
  <c r="M6" i="7"/>
  <c r="M7" i="7"/>
  <c r="M8" i="7"/>
  <c r="M9" i="7"/>
  <c r="M10" i="7"/>
  <c r="M5" i="7"/>
  <c r="M11" i="7"/>
  <c r="M15" i="7"/>
  <c r="M83" i="7"/>
  <c r="L13" i="7"/>
  <c r="L14" i="7"/>
  <c r="L12" i="7"/>
  <c r="L6" i="7"/>
  <c r="L7" i="7"/>
  <c r="L8" i="7"/>
  <c r="L9" i="7"/>
  <c r="L10" i="7"/>
  <c r="L5" i="7"/>
  <c r="L11" i="7"/>
  <c r="L15" i="7"/>
  <c r="L83" i="7"/>
  <c r="K13" i="7"/>
  <c r="K14" i="7"/>
  <c r="K12" i="7"/>
  <c r="K6" i="7"/>
  <c r="K7" i="7"/>
  <c r="K8" i="7"/>
  <c r="K9" i="7"/>
  <c r="K10" i="7"/>
  <c r="K5" i="7"/>
  <c r="K11" i="7"/>
  <c r="K15" i="7"/>
  <c r="K83" i="7"/>
  <c r="J13" i="7"/>
  <c r="J14" i="7"/>
  <c r="J12" i="7"/>
  <c r="J6" i="7"/>
  <c r="J7" i="7"/>
  <c r="J8" i="7"/>
  <c r="J9" i="7"/>
  <c r="J10" i="7"/>
  <c r="J5" i="7"/>
  <c r="J11" i="7"/>
  <c r="J15" i="7"/>
  <c r="J83" i="7"/>
  <c r="I13" i="7"/>
  <c r="I14" i="7"/>
  <c r="I12" i="7"/>
  <c r="I6" i="7"/>
  <c r="I7" i="7"/>
  <c r="I8" i="7"/>
  <c r="I9" i="7"/>
  <c r="I10" i="7"/>
  <c r="I5" i="7"/>
  <c r="I11" i="7"/>
  <c r="I15" i="7"/>
  <c r="I83" i="7"/>
  <c r="H13" i="7"/>
  <c r="H14" i="7"/>
  <c r="H12" i="7"/>
  <c r="H6" i="7"/>
  <c r="H7" i="7"/>
  <c r="H8" i="7"/>
  <c r="H9" i="7"/>
  <c r="H10" i="7"/>
  <c r="H5" i="7"/>
  <c r="H11" i="7"/>
  <c r="H15" i="7"/>
  <c r="H83" i="7"/>
  <c r="G13" i="7"/>
  <c r="G14" i="7"/>
  <c r="G12" i="7"/>
  <c r="G6" i="7"/>
  <c r="G7" i="7"/>
  <c r="G8" i="7"/>
  <c r="G9" i="7"/>
  <c r="G10" i="7"/>
  <c r="G5" i="7"/>
  <c r="G11" i="7"/>
  <c r="G15" i="7"/>
  <c r="G83" i="7"/>
  <c r="F13" i="7"/>
  <c r="F14" i="7"/>
  <c r="F12" i="7"/>
  <c r="F6" i="7"/>
  <c r="F7" i="7"/>
  <c r="F8" i="7"/>
  <c r="F9" i="7"/>
  <c r="F10" i="7"/>
  <c r="F5" i="7"/>
  <c r="F11" i="7"/>
  <c r="F15" i="7"/>
  <c r="F83" i="7"/>
  <c r="E13" i="7"/>
  <c r="E14" i="7"/>
  <c r="E12" i="7"/>
  <c r="E6" i="7"/>
  <c r="E7" i="7"/>
  <c r="E8" i="7"/>
  <c r="E9" i="7"/>
  <c r="E10" i="7"/>
  <c r="E5" i="7"/>
  <c r="E11" i="7"/>
  <c r="E15" i="7"/>
  <c r="E83" i="7"/>
  <c r="D13" i="7"/>
  <c r="D14" i="7"/>
  <c r="D12" i="7"/>
  <c r="D6" i="7"/>
  <c r="D7" i="7"/>
  <c r="D8" i="7"/>
  <c r="D9" i="7"/>
  <c r="D10" i="7"/>
  <c r="D5" i="7"/>
  <c r="D11" i="7"/>
  <c r="D15" i="7"/>
  <c r="D83" i="7"/>
  <c r="C13" i="7"/>
  <c r="C14" i="7"/>
  <c r="C12" i="7"/>
  <c r="C6" i="7"/>
  <c r="C7" i="7"/>
  <c r="C8" i="7"/>
  <c r="C9" i="7"/>
  <c r="C10" i="7"/>
  <c r="C5" i="7"/>
  <c r="C11" i="7"/>
  <c r="C15" i="7"/>
  <c r="C83" i="7"/>
  <c r="AV1052" i="13"/>
  <c r="AD51" i="7"/>
  <c r="AD52" i="7"/>
  <c r="AD50" i="7"/>
  <c r="AD44" i="7"/>
  <c r="AD45" i="7"/>
  <c r="AD46" i="7"/>
  <c r="AD47" i="7"/>
  <c r="AD48" i="7"/>
  <c r="AD43" i="7"/>
  <c r="AD49" i="7"/>
  <c r="AD53" i="7"/>
  <c r="AD56" i="7"/>
  <c r="AD77" i="7"/>
  <c r="AD71" i="7"/>
  <c r="AD70" i="7"/>
  <c r="AD69" i="7"/>
  <c r="AD68" i="7"/>
  <c r="AD67" i="7"/>
  <c r="AD66" i="7"/>
  <c r="AD65" i="7"/>
  <c r="AD64" i="7"/>
  <c r="AD63" i="7"/>
  <c r="AD62" i="7"/>
  <c r="AD61" i="7"/>
  <c r="AD60" i="7"/>
  <c r="AD34" i="7"/>
  <c r="AD35" i="7"/>
  <c r="AD33" i="7"/>
  <c r="AD27" i="7"/>
  <c r="AD28" i="7"/>
  <c r="AD29" i="7"/>
  <c r="AD30" i="7"/>
  <c r="AD31" i="7"/>
  <c r="AD26" i="7"/>
  <c r="AD32" i="7"/>
  <c r="AD36" i="7"/>
  <c r="AD39" i="7"/>
  <c r="AO116" i="7"/>
  <c r="AP116" i="11"/>
  <c r="AO115" i="7"/>
  <c r="AP115" i="11"/>
  <c r="AO114" i="7"/>
  <c r="AP114" i="11"/>
  <c r="AO113" i="7"/>
  <c r="AP113" i="11"/>
  <c r="AO111" i="7"/>
  <c r="AP111" i="11"/>
  <c r="AO110" i="7"/>
  <c r="AP110" i="11"/>
  <c r="AO109" i="7"/>
  <c r="AP109" i="11"/>
  <c r="AO108" i="7"/>
  <c r="AP108" i="11"/>
  <c r="AP104" i="11"/>
  <c r="AP103" i="11"/>
  <c r="AP102" i="11"/>
  <c r="AP101" i="11"/>
  <c r="AP99" i="11"/>
  <c r="AP98" i="11"/>
  <c r="AP97" i="11"/>
  <c r="AP96" i="11"/>
  <c r="AP95" i="11"/>
  <c r="AO91" i="7"/>
  <c r="AP91" i="11"/>
  <c r="AO90" i="7"/>
  <c r="AP90" i="11"/>
  <c r="AO89" i="7"/>
  <c r="AP89" i="11"/>
  <c r="AO88" i="7"/>
  <c r="AP88" i="11"/>
  <c r="AO86" i="7"/>
  <c r="AP86" i="11"/>
  <c r="AO85" i="7"/>
  <c r="AP85" i="11"/>
  <c r="AO84" i="7"/>
  <c r="AP84" i="11"/>
  <c r="AP83" i="11"/>
  <c r="AO82" i="7"/>
  <c r="AP82" i="11"/>
  <c r="AO77" i="7"/>
  <c r="AP77" i="11"/>
  <c r="AO75" i="7"/>
  <c r="AP75" i="11"/>
  <c r="AO74" i="7"/>
  <c r="AP74" i="11"/>
  <c r="AO71" i="7"/>
  <c r="AP71" i="11"/>
  <c r="AO70" i="7"/>
  <c r="AP70" i="11"/>
  <c r="AO69" i="7"/>
  <c r="AP69" i="11"/>
  <c r="AO68" i="7"/>
  <c r="AP68" i="11"/>
  <c r="AO67" i="7"/>
  <c r="AP67" i="11"/>
  <c r="AO66" i="7"/>
  <c r="AP66" i="11"/>
  <c r="AO65" i="7"/>
  <c r="AP65" i="11"/>
  <c r="AO64" i="7"/>
  <c r="AP64" i="11"/>
  <c r="AO63" i="7"/>
  <c r="AP63" i="11"/>
  <c r="AO62" i="7"/>
  <c r="AP62" i="11"/>
  <c r="AO61" i="7"/>
  <c r="AP61" i="11"/>
  <c r="AO60" i="7"/>
  <c r="AP60" i="11"/>
  <c r="AP56" i="11"/>
  <c r="AP54" i="11"/>
  <c r="AP53" i="11"/>
  <c r="AP52" i="11"/>
  <c r="AP51" i="11"/>
  <c r="AP50" i="11"/>
  <c r="AP49" i="11"/>
  <c r="AP48" i="11"/>
  <c r="AP47" i="11"/>
  <c r="AP46" i="11"/>
  <c r="AP45" i="11"/>
  <c r="AP44" i="11"/>
  <c r="AP43" i="11"/>
  <c r="AP39" i="11"/>
  <c r="AP37" i="11"/>
  <c r="AP36" i="11"/>
  <c r="AP35" i="11"/>
  <c r="AP34" i="11"/>
  <c r="AP33" i="11"/>
  <c r="AP32" i="11"/>
  <c r="AP31" i="11"/>
  <c r="AP30" i="11"/>
  <c r="AP29" i="11"/>
  <c r="AP28" i="11"/>
  <c r="AP27" i="11"/>
  <c r="AP26" i="11"/>
  <c r="AP22" i="11"/>
  <c r="AP20" i="11"/>
  <c r="AP19" i="11"/>
  <c r="AP16" i="11"/>
  <c r="AP15" i="11"/>
  <c r="AP14" i="11"/>
  <c r="AP13" i="11"/>
  <c r="AP12" i="11"/>
  <c r="AP11" i="11"/>
  <c r="AP10" i="11"/>
  <c r="AP9" i="11"/>
  <c r="AP8" i="11"/>
  <c r="AP7" i="11"/>
  <c r="AP6" i="11"/>
  <c r="AP5" i="11"/>
  <c r="AV1061" i="13"/>
  <c r="AV1055" i="13"/>
  <c r="AU1055" i="13"/>
  <c r="AT1055" i="13"/>
  <c r="AS1055" i="13"/>
  <c r="AQ1055" i="13"/>
  <c r="AP1055" i="13"/>
  <c r="AO1055" i="13"/>
  <c r="AN1055" i="13"/>
  <c r="AM1055" i="13"/>
  <c r="AL1055" i="13"/>
  <c r="AK1055" i="13"/>
  <c r="AJ1055" i="13"/>
  <c r="AI1055" i="13"/>
  <c r="AH1055" i="13"/>
  <c r="AG1055" i="13"/>
  <c r="AF1055" i="13"/>
  <c r="AE1055" i="13"/>
  <c r="AD1055" i="13"/>
  <c r="AC1055" i="13"/>
  <c r="AB1055" i="13"/>
  <c r="AA1055" i="13"/>
  <c r="Z1055" i="13"/>
  <c r="Y1055" i="13"/>
  <c r="X1055" i="13"/>
  <c r="W1055" i="13"/>
  <c r="V1055" i="13"/>
  <c r="U1055" i="13"/>
  <c r="T1055" i="13"/>
  <c r="S1055" i="13"/>
  <c r="R1055" i="13"/>
  <c r="Q1055" i="13"/>
  <c r="P1055" i="13"/>
  <c r="O1055" i="13"/>
  <c r="N1055" i="13"/>
  <c r="M1055" i="13"/>
  <c r="L1055" i="13"/>
  <c r="K1055" i="13"/>
  <c r="J1055" i="13"/>
  <c r="I1055" i="13"/>
  <c r="AV1054" i="13"/>
  <c r="AU1054" i="13"/>
  <c r="AT1054" i="13"/>
  <c r="AS1054" i="13"/>
  <c r="AQ1054" i="13"/>
  <c r="AP1054" i="13"/>
  <c r="AO1054" i="13"/>
  <c r="AN1054" i="13"/>
  <c r="AM1054" i="13"/>
  <c r="AL1054" i="13"/>
  <c r="AK1054" i="13"/>
  <c r="AJ1054" i="13"/>
  <c r="AI1054" i="13"/>
  <c r="AH1054" i="13"/>
  <c r="AG1054" i="13"/>
  <c r="AF1054" i="13"/>
  <c r="AE1054" i="13"/>
  <c r="AD1054" i="13"/>
  <c r="AC1054" i="13"/>
  <c r="AB1054" i="13"/>
  <c r="AA1054" i="13"/>
  <c r="Z1054" i="13"/>
  <c r="Y1054" i="13"/>
  <c r="X1054" i="13"/>
  <c r="W1054" i="13"/>
  <c r="V1054" i="13"/>
  <c r="U1054" i="13"/>
  <c r="T1054" i="13"/>
  <c r="S1054" i="13"/>
  <c r="R1054" i="13"/>
  <c r="Q1054" i="13"/>
  <c r="P1054" i="13"/>
  <c r="O1054" i="13"/>
  <c r="N1054" i="13"/>
  <c r="M1054" i="13"/>
  <c r="L1054" i="13"/>
  <c r="K1054" i="13"/>
  <c r="J1054" i="13"/>
  <c r="I1054" i="13"/>
  <c r="AV1053" i="13"/>
  <c r="AU1053" i="13"/>
  <c r="AT1053" i="13"/>
  <c r="AS1053" i="13"/>
  <c r="AQ1053" i="13"/>
  <c r="AP1053" i="13"/>
  <c r="AO1053" i="13"/>
  <c r="AN1053" i="13"/>
  <c r="AM1053" i="13"/>
  <c r="AL1053" i="13"/>
  <c r="AK1053" i="13"/>
  <c r="AJ1053" i="13"/>
  <c r="AI1053" i="13"/>
  <c r="AH1053" i="13"/>
  <c r="AG1053" i="13"/>
  <c r="AF1053" i="13"/>
  <c r="AE1053" i="13"/>
  <c r="AD1053" i="13"/>
  <c r="AC1053" i="13"/>
  <c r="AB1053" i="13"/>
  <c r="AA1053" i="13"/>
  <c r="Z1053" i="13"/>
  <c r="Y1053" i="13"/>
  <c r="X1053" i="13"/>
  <c r="W1053" i="13"/>
  <c r="V1053" i="13"/>
  <c r="U1053" i="13"/>
  <c r="T1053" i="13"/>
  <c r="S1053" i="13"/>
  <c r="R1053" i="13"/>
  <c r="Q1053" i="13"/>
  <c r="P1053" i="13"/>
  <c r="O1053" i="13"/>
  <c r="N1053" i="13"/>
  <c r="M1053" i="13"/>
  <c r="L1053" i="13"/>
  <c r="K1053" i="13"/>
  <c r="J1053" i="13"/>
  <c r="I1053" i="13"/>
  <c r="AU1052" i="13"/>
  <c r="AT1052" i="13"/>
  <c r="AS1052" i="13"/>
  <c r="AQ1052" i="13"/>
  <c r="AP1052" i="13"/>
  <c r="AO1052" i="13"/>
  <c r="AN1052" i="13"/>
  <c r="AM1052" i="13"/>
  <c r="AL1052" i="13"/>
  <c r="AK1052" i="13"/>
  <c r="AJ1052" i="13"/>
  <c r="AI1052" i="13"/>
  <c r="AH1052" i="13"/>
  <c r="AG1052" i="13"/>
  <c r="AF1052" i="13"/>
  <c r="AE1052" i="13"/>
  <c r="AD1052" i="13"/>
  <c r="AC1052" i="13"/>
  <c r="AB1052" i="13"/>
  <c r="AA1052" i="13"/>
  <c r="Z1052" i="13"/>
  <c r="Y1052" i="13"/>
  <c r="X1052" i="13"/>
  <c r="W1052" i="13"/>
  <c r="V1052" i="13"/>
  <c r="U1052" i="13"/>
  <c r="T1052" i="13"/>
  <c r="S1052" i="13"/>
  <c r="R1052" i="13"/>
  <c r="Q1052" i="13"/>
  <c r="P1052" i="13"/>
  <c r="O1052" i="13"/>
  <c r="N1052" i="13"/>
  <c r="M1052" i="13"/>
  <c r="L1052" i="13"/>
  <c r="K1052" i="13"/>
  <c r="J1052" i="13"/>
  <c r="I1052" i="13"/>
  <c r="AV1051" i="13"/>
  <c r="AU1051" i="13"/>
  <c r="AT1051" i="13"/>
  <c r="AS1051" i="13"/>
  <c r="AQ1051" i="13"/>
  <c r="AP1051" i="13"/>
  <c r="AO1051" i="13"/>
  <c r="AN1051" i="13"/>
  <c r="AM1051" i="13"/>
  <c r="AL1051" i="13"/>
  <c r="AK1051" i="13"/>
  <c r="AJ1051" i="13"/>
  <c r="AI1051" i="13"/>
  <c r="AH1051" i="13"/>
  <c r="AG1051" i="13"/>
  <c r="AF1051" i="13"/>
  <c r="AE1051" i="13"/>
  <c r="AD1051" i="13"/>
  <c r="AC1051" i="13"/>
  <c r="AB1051" i="13"/>
  <c r="AA1051" i="13"/>
  <c r="Z1051" i="13"/>
  <c r="Y1051" i="13"/>
  <c r="X1051" i="13"/>
  <c r="W1051" i="13"/>
  <c r="V1051" i="13"/>
  <c r="U1051" i="13"/>
  <c r="T1051" i="13"/>
  <c r="S1051" i="13"/>
  <c r="R1051" i="13"/>
  <c r="Q1051" i="13"/>
  <c r="P1051" i="13"/>
  <c r="O1051" i="13"/>
  <c r="N1051" i="13"/>
  <c r="M1051" i="13"/>
  <c r="L1051" i="13"/>
  <c r="K1051" i="13"/>
  <c r="J1051" i="13"/>
  <c r="I1051" i="13"/>
  <c r="H1051" i="13"/>
  <c r="AS57" i="31"/>
  <c r="AK54" i="7"/>
  <c r="AJ54" i="7"/>
  <c r="AI54" i="7"/>
  <c r="AH54" i="7"/>
  <c r="AG54" i="7"/>
  <c r="AK103" i="7"/>
  <c r="AJ103" i="7"/>
  <c r="AI103" i="7"/>
  <c r="AH103" i="7"/>
  <c r="AG103" i="7"/>
  <c r="E36" i="31"/>
  <c r="E37" i="31"/>
  <c r="E38" i="31"/>
  <c r="AN55" i="31"/>
  <c r="AK98" i="7"/>
  <c r="AM55" i="31"/>
  <c r="AJ98" i="7"/>
  <c r="AL55" i="31"/>
  <c r="AI98" i="7"/>
  <c r="AK55" i="31"/>
  <c r="AH98" i="7"/>
  <c r="AJ55" i="31"/>
  <c r="AG98" i="7"/>
  <c r="AC7" i="31"/>
  <c r="AC33" i="31"/>
  <c r="AC8" i="31"/>
  <c r="AC34" i="31"/>
  <c r="AC9" i="31"/>
  <c r="AC35" i="31"/>
  <c r="AC10" i="31"/>
  <c r="AC36" i="31"/>
  <c r="AC11" i="31"/>
  <c r="AC37" i="31"/>
  <c r="AC12" i="31"/>
  <c r="AC38" i="31"/>
  <c r="AC13" i="31"/>
  <c r="AC39" i="31"/>
  <c r="AC14" i="31"/>
  <c r="AC40" i="31"/>
  <c r="AC15" i="31"/>
  <c r="AC41" i="31"/>
  <c r="AC16" i="31"/>
  <c r="AC42" i="31"/>
  <c r="AC17" i="31"/>
  <c r="AC43" i="31"/>
  <c r="AC18" i="31"/>
  <c r="AC44" i="31"/>
  <c r="AC55" i="31"/>
  <c r="Z98" i="7"/>
  <c r="AB7" i="31"/>
  <c r="AB33" i="31"/>
  <c r="AB8" i="31"/>
  <c r="AB34" i="31"/>
  <c r="AB9" i="31"/>
  <c r="AB35" i="31"/>
  <c r="AB10" i="31"/>
  <c r="AB36" i="31"/>
  <c r="AB11" i="31"/>
  <c r="AB37" i="31"/>
  <c r="AB12" i="31"/>
  <c r="AB38" i="31"/>
  <c r="AB13" i="31"/>
  <c r="AB39" i="31"/>
  <c r="AB14" i="31"/>
  <c r="AB40" i="31"/>
  <c r="AB15" i="31"/>
  <c r="AB41" i="31"/>
  <c r="AB16" i="31"/>
  <c r="AB42" i="31"/>
  <c r="AB17" i="31"/>
  <c r="AB43" i="31"/>
  <c r="AB18" i="31"/>
  <c r="AB44" i="31"/>
  <c r="AB55" i="31"/>
  <c r="Y98" i="7"/>
  <c r="AA7" i="31"/>
  <c r="AA33" i="31"/>
  <c r="AA8" i="31"/>
  <c r="AA34" i="31"/>
  <c r="AA9" i="31"/>
  <c r="AA35" i="31"/>
  <c r="AA10" i="31"/>
  <c r="AA36" i="31"/>
  <c r="AA11" i="31"/>
  <c r="AA37" i="31"/>
  <c r="AA12" i="31"/>
  <c r="AA38" i="31"/>
  <c r="AA13" i="31"/>
  <c r="AA39" i="31"/>
  <c r="AA14" i="31"/>
  <c r="AA40" i="31"/>
  <c r="AA15" i="31"/>
  <c r="AA41" i="31"/>
  <c r="AA16" i="31"/>
  <c r="AA42" i="31"/>
  <c r="AA17" i="31"/>
  <c r="AA43" i="31"/>
  <c r="AA18" i="31"/>
  <c r="AA44" i="31"/>
  <c r="AA55" i="31"/>
  <c r="X98" i="7"/>
  <c r="Z7" i="31"/>
  <c r="Z33" i="31"/>
  <c r="Z8" i="31"/>
  <c r="Z34" i="31"/>
  <c r="Z9" i="31"/>
  <c r="Z35" i="31"/>
  <c r="Z10" i="31"/>
  <c r="Z36" i="31"/>
  <c r="Z11" i="31"/>
  <c r="Z37" i="31"/>
  <c r="Z12" i="31"/>
  <c r="Z38" i="31"/>
  <c r="Z13" i="31"/>
  <c r="Z39" i="31"/>
  <c r="Z14" i="31"/>
  <c r="Z40" i="31"/>
  <c r="Z15" i="31"/>
  <c r="Z41" i="31"/>
  <c r="Z16" i="31"/>
  <c r="Z42" i="31"/>
  <c r="Z17" i="31"/>
  <c r="Z43" i="31"/>
  <c r="Z18" i="31"/>
  <c r="Z44" i="31"/>
  <c r="Z55" i="31"/>
  <c r="W98" i="7"/>
  <c r="Y7" i="31"/>
  <c r="Y33" i="31"/>
  <c r="Y8" i="31"/>
  <c r="Y34" i="31"/>
  <c r="Y9" i="31"/>
  <c r="Y35" i="31"/>
  <c r="Y10" i="31"/>
  <c r="Y36" i="31"/>
  <c r="Y11" i="31"/>
  <c r="Y37" i="31"/>
  <c r="Y12" i="31"/>
  <c r="Y38" i="31"/>
  <c r="Y13" i="31"/>
  <c r="Y39" i="31"/>
  <c r="Y14" i="31"/>
  <c r="Y40" i="31"/>
  <c r="Y15" i="31"/>
  <c r="Y41" i="31"/>
  <c r="Y16" i="31"/>
  <c r="Y42" i="31"/>
  <c r="Y17" i="31"/>
  <c r="Y43" i="31"/>
  <c r="Y18" i="31"/>
  <c r="Y44" i="31"/>
  <c r="Y55" i="31"/>
  <c r="V98" i="7"/>
  <c r="X7" i="31"/>
  <c r="X33" i="31"/>
  <c r="X8" i="31"/>
  <c r="X34" i="31"/>
  <c r="X9" i="31"/>
  <c r="X35" i="31"/>
  <c r="X10" i="31"/>
  <c r="X36" i="31"/>
  <c r="X11" i="31"/>
  <c r="X37" i="31"/>
  <c r="X12" i="31"/>
  <c r="X38" i="31"/>
  <c r="X13" i="31"/>
  <c r="X39" i="31"/>
  <c r="X14" i="31"/>
  <c r="X40" i="31"/>
  <c r="X15" i="31"/>
  <c r="X41" i="31"/>
  <c r="X16" i="31"/>
  <c r="X42" i="31"/>
  <c r="X17" i="31"/>
  <c r="X43" i="31"/>
  <c r="X18" i="31"/>
  <c r="X44" i="31"/>
  <c r="X55" i="31"/>
  <c r="U98" i="7"/>
  <c r="W7" i="31"/>
  <c r="W33" i="31"/>
  <c r="W8" i="31"/>
  <c r="W34" i="31"/>
  <c r="W9" i="31"/>
  <c r="W35" i="31"/>
  <c r="W10" i="31"/>
  <c r="W36" i="31"/>
  <c r="W11" i="31"/>
  <c r="W37" i="31"/>
  <c r="W12" i="31"/>
  <c r="W38" i="31"/>
  <c r="W13" i="31"/>
  <c r="W39" i="31"/>
  <c r="W14" i="31"/>
  <c r="W40" i="31"/>
  <c r="W15" i="31"/>
  <c r="W41" i="31"/>
  <c r="W16" i="31"/>
  <c r="W42" i="31"/>
  <c r="W17" i="31"/>
  <c r="W43" i="31"/>
  <c r="W18" i="31"/>
  <c r="W44" i="31"/>
  <c r="W55" i="31"/>
  <c r="T98" i="7"/>
  <c r="V7" i="31"/>
  <c r="V33" i="31"/>
  <c r="V8" i="31"/>
  <c r="V34" i="31"/>
  <c r="V9" i="31"/>
  <c r="V35" i="31"/>
  <c r="V10" i="31"/>
  <c r="V36" i="31"/>
  <c r="V11" i="31"/>
  <c r="V37" i="31"/>
  <c r="V12" i="31"/>
  <c r="V38" i="31"/>
  <c r="V13" i="31"/>
  <c r="V39" i="31"/>
  <c r="V14" i="31"/>
  <c r="V40" i="31"/>
  <c r="V15" i="31"/>
  <c r="V41" i="31"/>
  <c r="V16" i="31"/>
  <c r="V42" i="31"/>
  <c r="V17" i="31"/>
  <c r="V43" i="31"/>
  <c r="V18" i="31"/>
  <c r="V44" i="31"/>
  <c r="V55" i="31"/>
  <c r="S98" i="7"/>
  <c r="U7" i="31"/>
  <c r="U33" i="31"/>
  <c r="U8" i="31"/>
  <c r="U34" i="31"/>
  <c r="U9" i="31"/>
  <c r="U35" i="31"/>
  <c r="U10" i="31"/>
  <c r="U36" i="31"/>
  <c r="U11" i="31"/>
  <c r="U37" i="31"/>
  <c r="U12" i="31"/>
  <c r="U38" i="31"/>
  <c r="U13" i="31"/>
  <c r="U39" i="31"/>
  <c r="U14" i="31"/>
  <c r="U40" i="31"/>
  <c r="U15" i="31"/>
  <c r="U41" i="31"/>
  <c r="U16" i="31"/>
  <c r="U42" i="31"/>
  <c r="U17" i="31"/>
  <c r="U43" i="31"/>
  <c r="U18" i="31"/>
  <c r="U44" i="31"/>
  <c r="U55" i="31"/>
  <c r="R98" i="7"/>
  <c r="T7" i="31"/>
  <c r="T33" i="31"/>
  <c r="T8" i="31"/>
  <c r="T34" i="31"/>
  <c r="T9" i="31"/>
  <c r="T35" i="31"/>
  <c r="T10" i="31"/>
  <c r="T36" i="31"/>
  <c r="T11" i="31"/>
  <c r="T37" i="31"/>
  <c r="T12" i="31"/>
  <c r="T38" i="31"/>
  <c r="T13" i="31"/>
  <c r="T39" i="31"/>
  <c r="T14" i="31"/>
  <c r="T40" i="31"/>
  <c r="T15" i="31"/>
  <c r="T41" i="31"/>
  <c r="T16" i="31"/>
  <c r="T42" i="31"/>
  <c r="T17" i="31"/>
  <c r="T43" i="31"/>
  <c r="T18" i="31"/>
  <c r="T44" i="31"/>
  <c r="T55" i="31"/>
  <c r="Q98" i="7"/>
  <c r="S7" i="31"/>
  <c r="S33" i="31"/>
  <c r="S8" i="31"/>
  <c r="S34" i="31"/>
  <c r="S9" i="31"/>
  <c r="S35" i="31"/>
  <c r="S10" i="31"/>
  <c r="S36" i="31"/>
  <c r="S11" i="31"/>
  <c r="S37" i="31"/>
  <c r="S12" i="31"/>
  <c r="S38" i="31"/>
  <c r="S13" i="31"/>
  <c r="S39" i="31"/>
  <c r="S14" i="31"/>
  <c r="S40" i="31"/>
  <c r="S15" i="31"/>
  <c r="S41" i="31"/>
  <c r="S16" i="31"/>
  <c r="S42" i="31"/>
  <c r="S17" i="31"/>
  <c r="S43" i="31"/>
  <c r="S18" i="31"/>
  <c r="S44" i="31"/>
  <c r="S55" i="31"/>
  <c r="P98" i="7"/>
  <c r="R7" i="31"/>
  <c r="R33" i="31"/>
  <c r="R8" i="31"/>
  <c r="R34" i="31"/>
  <c r="R9" i="31"/>
  <c r="R35" i="31"/>
  <c r="R10" i="31"/>
  <c r="R36" i="31"/>
  <c r="R11" i="31"/>
  <c r="R37" i="31"/>
  <c r="R12" i="31"/>
  <c r="R38" i="31"/>
  <c r="R13" i="31"/>
  <c r="R39" i="31"/>
  <c r="R14" i="31"/>
  <c r="R40" i="31"/>
  <c r="R15" i="31"/>
  <c r="R41" i="31"/>
  <c r="R16" i="31"/>
  <c r="R42" i="31"/>
  <c r="R17" i="31"/>
  <c r="R43" i="31"/>
  <c r="R18" i="31"/>
  <c r="R44" i="31"/>
  <c r="R55" i="31"/>
  <c r="O98" i="7"/>
  <c r="Q7" i="31"/>
  <c r="Q33" i="31"/>
  <c r="Q8" i="31"/>
  <c r="Q34" i="31"/>
  <c r="Q9" i="31"/>
  <c r="Q35" i="31"/>
  <c r="Q10" i="31"/>
  <c r="Q36" i="31"/>
  <c r="Q11" i="31"/>
  <c r="Q37" i="31"/>
  <c r="Q12" i="31"/>
  <c r="Q38" i="31"/>
  <c r="Q13" i="31"/>
  <c r="Q39" i="31"/>
  <c r="Q14" i="31"/>
  <c r="Q40" i="31"/>
  <c r="Q15" i="31"/>
  <c r="Q41" i="31"/>
  <c r="Q16" i="31"/>
  <c r="Q42" i="31"/>
  <c r="Q17" i="31"/>
  <c r="Q43" i="31"/>
  <c r="Q18" i="31"/>
  <c r="Q44" i="31"/>
  <c r="Q55" i="31"/>
  <c r="N98" i="7"/>
  <c r="P7" i="31"/>
  <c r="P33" i="31"/>
  <c r="P8" i="31"/>
  <c r="P34" i="31"/>
  <c r="P9" i="31"/>
  <c r="P35" i="31"/>
  <c r="P10" i="31"/>
  <c r="P36" i="31"/>
  <c r="P11" i="31"/>
  <c r="P37" i="31"/>
  <c r="P12" i="31"/>
  <c r="P38" i="31"/>
  <c r="P13" i="31"/>
  <c r="P39" i="31"/>
  <c r="P14" i="31"/>
  <c r="P40" i="31"/>
  <c r="P15" i="31"/>
  <c r="P41" i="31"/>
  <c r="P16" i="31"/>
  <c r="P42" i="31"/>
  <c r="P17" i="31"/>
  <c r="P43" i="31"/>
  <c r="P18" i="31"/>
  <c r="P44" i="31"/>
  <c r="P55" i="31"/>
  <c r="M98" i="7"/>
  <c r="O7" i="31"/>
  <c r="O33" i="31"/>
  <c r="O8" i="31"/>
  <c r="O34" i="31"/>
  <c r="O9" i="31"/>
  <c r="O35" i="31"/>
  <c r="O10" i="31"/>
  <c r="O36" i="31"/>
  <c r="O11" i="31"/>
  <c r="O37" i="31"/>
  <c r="O12" i="31"/>
  <c r="O38" i="31"/>
  <c r="O13" i="31"/>
  <c r="O39" i="31"/>
  <c r="O14" i="31"/>
  <c r="O40" i="31"/>
  <c r="O15" i="31"/>
  <c r="O41" i="31"/>
  <c r="O16" i="31"/>
  <c r="O42" i="31"/>
  <c r="O17" i="31"/>
  <c r="O43" i="31"/>
  <c r="O18" i="31"/>
  <c r="O44" i="31"/>
  <c r="O55" i="31"/>
  <c r="L98" i="7"/>
  <c r="N7" i="31"/>
  <c r="N33" i="31"/>
  <c r="N8" i="31"/>
  <c r="N34" i="31"/>
  <c r="N9" i="31"/>
  <c r="N35" i="31"/>
  <c r="N10" i="31"/>
  <c r="N36" i="31"/>
  <c r="N11" i="31"/>
  <c r="N37" i="31"/>
  <c r="N12" i="31"/>
  <c r="N38" i="31"/>
  <c r="N13" i="31"/>
  <c r="N39" i="31"/>
  <c r="N14" i="31"/>
  <c r="N40" i="31"/>
  <c r="N15" i="31"/>
  <c r="N41" i="31"/>
  <c r="N16" i="31"/>
  <c r="N42" i="31"/>
  <c r="N17" i="31"/>
  <c r="N43" i="31"/>
  <c r="N18" i="31"/>
  <c r="N44" i="31"/>
  <c r="N55" i="31"/>
  <c r="K98" i="7"/>
  <c r="M7" i="31"/>
  <c r="M33" i="31"/>
  <c r="M8" i="31"/>
  <c r="M34" i="31"/>
  <c r="M9" i="31"/>
  <c r="M35" i="31"/>
  <c r="M10" i="31"/>
  <c r="M36" i="31"/>
  <c r="M11" i="31"/>
  <c r="M37" i="31"/>
  <c r="M12" i="31"/>
  <c r="M38" i="31"/>
  <c r="M13" i="31"/>
  <c r="M39" i="31"/>
  <c r="M14" i="31"/>
  <c r="M40" i="31"/>
  <c r="M15" i="31"/>
  <c r="M41" i="31"/>
  <c r="M16" i="31"/>
  <c r="M42" i="31"/>
  <c r="M17" i="31"/>
  <c r="M43" i="31"/>
  <c r="M18" i="31"/>
  <c r="M44" i="31"/>
  <c r="M55" i="31"/>
  <c r="J98" i="7"/>
  <c r="L7" i="31"/>
  <c r="L33" i="31"/>
  <c r="L8" i="31"/>
  <c r="L34" i="31"/>
  <c r="L9" i="31"/>
  <c r="L35" i="31"/>
  <c r="L10" i="31"/>
  <c r="L36" i="31"/>
  <c r="L11" i="31"/>
  <c r="L37" i="31"/>
  <c r="L12" i="31"/>
  <c r="L38" i="31"/>
  <c r="L13" i="31"/>
  <c r="L39" i="31"/>
  <c r="L14" i="31"/>
  <c r="L40" i="31"/>
  <c r="L15" i="31"/>
  <c r="L41" i="31"/>
  <c r="L16" i="31"/>
  <c r="L42" i="31"/>
  <c r="L17" i="31"/>
  <c r="L43" i="31"/>
  <c r="L18" i="31"/>
  <c r="L44" i="31"/>
  <c r="L55" i="31"/>
  <c r="I98" i="7"/>
  <c r="K7" i="31"/>
  <c r="K33" i="31"/>
  <c r="K8" i="31"/>
  <c r="K34" i="31"/>
  <c r="K9" i="31"/>
  <c r="K35" i="31"/>
  <c r="K10" i="31"/>
  <c r="K36" i="31"/>
  <c r="K11" i="31"/>
  <c r="K37" i="31"/>
  <c r="K12" i="31"/>
  <c r="K38" i="31"/>
  <c r="K13" i="31"/>
  <c r="K39" i="31"/>
  <c r="K14" i="31"/>
  <c r="K40" i="31"/>
  <c r="K15" i="31"/>
  <c r="K41" i="31"/>
  <c r="K16" i="31"/>
  <c r="K42" i="31"/>
  <c r="K17" i="31"/>
  <c r="K43" i="31"/>
  <c r="K18" i="31"/>
  <c r="K44" i="31"/>
  <c r="K55" i="31"/>
  <c r="H98" i="7"/>
  <c r="J7" i="31"/>
  <c r="J33" i="31"/>
  <c r="J8" i="31"/>
  <c r="J34" i="31"/>
  <c r="J9" i="31"/>
  <c r="J35" i="31"/>
  <c r="J10" i="31"/>
  <c r="J36" i="31"/>
  <c r="J11" i="31"/>
  <c r="J37" i="31"/>
  <c r="J12" i="31"/>
  <c r="J38" i="31"/>
  <c r="J13" i="31"/>
  <c r="J39" i="31"/>
  <c r="J14" i="31"/>
  <c r="J40" i="31"/>
  <c r="J15" i="31"/>
  <c r="J41" i="31"/>
  <c r="J16" i="31"/>
  <c r="J42" i="31"/>
  <c r="J17" i="31"/>
  <c r="J43" i="31"/>
  <c r="J18" i="31"/>
  <c r="J44" i="31"/>
  <c r="J55" i="31"/>
  <c r="G98" i="7"/>
  <c r="I7" i="31"/>
  <c r="I33" i="31"/>
  <c r="I8" i="31"/>
  <c r="I34" i="31"/>
  <c r="I9" i="31"/>
  <c r="I35" i="31"/>
  <c r="I10" i="31"/>
  <c r="I36" i="31"/>
  <c r="I11" i="31"/>
  <c r="I37" i="31"/>
  <c r="I12" i="31"/>
  <c r="I38" i="31"/>
  <c r="I13" i="31"/>
  <c r="I39" i="31"/>
  <c r="I14" i="31"/>
  <c r="I40" i="31"/>
  <c r="I15" i="31"/>
  <c r="I41" i="31"/>
  <c r="I16" i="31"/>
  <c r="I42" i="31"/>
  <c r="I17" i="31"/>
  <c r="I43" i="31"/>
  <c r="I18" i="31"/>
  <c r="I44" i="31"/>
  <c r="I55" i="31"/>
  <c r="F98" i="7"/>
  <c r="H7" i="31"/>
  <c r="H33" i="31"/>
  <c r="H8" i="31"/>
  <c r="H34" i="31"/>
  <c r="H9" i="31"/>
  <c r="H35" i="31"/>
  <c r="H10" i="31"/>
  <c r="H36" i="31"/>
  <c r="H11" i="31"/>
  <c r="H37" i="31"/>
  <c r="H12" i="31"/>
  <c r="H38" i="31"/>
  <c r="H13" i="31"/>
  <c r="H39" i="31"/>
  <c r="H14" i="31"/>
  <c r="H40" i="31"/>
  <c r="H15" i="31"/>
  <c r="H41" i="31"/>
  <c r="H16" i="31"/>
  <c r="H42" i="31"/>
  <c r="H17" i="31"/>
  <c r="H43" i="31"/>
  <c r="H18" i="31"/>
  <c r="H44" i="31"/>
  <c r="H55" i="31"/>
  <c r="E98" i="7"/>
  <c r="G7" i="31"/>
  <c r="G33" i="31"/>
  <c r="G8" i="31"/>
  <c r="G34" i="31"/>
  <c r="G9" i="31"/>
  <c r="G35" i="31"/>
  <c r="G10" i="31"/>
  <c r="G36" i="31"/>
  <c r="G11" i="31"/>
  <c r="G37" i="31"/>
  <c r="G12" i="31"/>
  <c r="G38" i="31"/>
  <c r="G13" i="31"/>
  <c r="G39" i="31"/>
  <c r="G14" i="31"/>
  <c r="G40" i="31"/>
  <c r="G15" i="31"/>
  <c r="G41" i="31"/>
  <c r="G16" i="31"/>
  <c r="G42" i="31"/>
  <c r="G17" i="31"/>
  <c r="G43" i="31"/>
  <c r="G18" i="31"/>
  <c r="G44" i="31"/>
  <c r="G55" i="31"/>
  <c r="D98" i="7"/>
  <c r="F7" i="31"/>
  <c r="F33" i="31"/>
  <c r="F8" i="31"/>
  <c r="F34" i="31"/>
  <c r="F9" i="31"/>
  <c r="F35" i="31"/>
  <c r="F10" i="31"/>
  <c r="F36" i="31"/>
  <c r="F11" i="31"/>
  <c r="F37" i="31"/>
  <c r="F12" i="31"/>
  <c r="F38" i="31"/>
  <c r="F13" i="31"/>
  <c r="F39" i="31"/>
  <c r="F14" i="31"/>
  <c r="F40" i="31"/>
  <c r="F15" i="31"/>
  <c r="F41" i="31"/>
  <c r="F16" i="31"/>
  <c r="F42" i="31"/>
  <c r="F17" i="31"/>
  <c r="F43" i="31"/>
  <c r="F18" i="31"/>
  <c r="F44" i="31"/>
  <c r="F55" i="31"/>
  <c r="C98" i="7"/>
  <c r="AR57" i="31"/>
  <c r="AQ57" i="31"/>
  <c r="AP57" i="31"/>
  <c r="AO57" i="31"/>
  <c r="AN57" i="31"/>
  <c r="AM57" i="31"/>
  <c r="AL57" i="31"/>
  <c r="AK57" i="31"/>
  <c r="AJ57" i="31"/>
  <c r="AI57" i="31"/>
  <c r="AH57" i="31"/>
  <c r="AG57" i="31"/>
  <c r="AF57" i="31"/>
  <c r="AE57" i="31"/>
  <c r="AD57" i="31"/>
  <c r="AC57" i="31"/>
  <c r="AB57" i="31"/>
  <c r="AA57" i="31"/>
  <c r="Z57" i="31"/>
  <c r="Y57" i="31"/>
  <c r="X57" i="31"/>
  <c r="W57" i="31"/>
  <c r="V57" i="31"/>
  <c r="U57" i="31"/>
  <c r="T57" i="31"/>
  <c r="S57" i="31"/>
  <c r="R57" i="31"/>
  <c r="Q57" i="31"/>
  <c r="P57" i="31"/>
  <c r="O57" i="31"/>
  <c r="N57" i="31"/>
  <c r="M57" i="31"/>
  <c r="L57" i="31"/>
  <c r="K57" i="31"/>
  <c r="J57" i="31"/>
  <c r="I57" i="31"/>
  <c r="H57" i="31"/>
  <c r="G57" i="31"/>
  <c r="F57" i="31"/>
  <c r="D95" i="9"/>
  <c r="C95" i="9"/>
  <c r="B95" i="9"/>
  <c r="D94" i="9"/>
  <c r="C94" i="9"/>
  <c r="B94" i="9"/>
  <c r="D93" i="9"/>
  <c r="C93" i="9"/>
  <c r="B93" i="9"/>
  <c r="D92" i="9"/>
  <c r="AN116" i="7"/>
  <c r="C92" i="9"/>
  <c r="AM116" i="7"/>
  <c r="B92" i="9"/>
  <c r="D91" i="9"/>
  <c r="AN114" i="7"/>
  <c r="C91" i="9"/>
  <c r="AM114" i="7"/>
  <c r="B91" i="9"/>
  <c r="D90" i="9"/>
  <c r="AN113" i="7"/>
  <c r="C90" i="9"/>
  <c r="AM113" i="7"/>
  <c r="B90" i="9"/>
  <c r="D86" i="9"/>
  <c r="C86" i="9"/>
  <c r="B86" i="9"/>
  <c r="D85" i="9"/>
  <c r="C85" i="9"/>
  <c r="B85" i="9"/>
  <c r="D84" i="9"/>
  <c r="C84" i="9"/>
  <c r="B84" i="9"/>
  <c r="D83" i="9"/>
  <c r="AN51" i="7"/>
  <c r="AN52" i="7"/>
  <c r="AN50" i="7"/>
  <c r="AN44" i="7"/>
  <c r="AN45" i="7"/>
  <c r="AN46" i="7"/>
  <c r="AN47" i="7"/>
  <c r="AN48" i="7"/>
  <c r="AN43" i="7"/>
  <c r="AN49" i="7"/>
  <c r="AN53" i="7"/>
  <c r="AN111" i="7"/>
  <c r="C83" i="9"/>
  <c r="AM51" i="7"/>
  <c r="AM52" i="7"/>
  <c r="AM50" i="7"/>
  <c r="AM44" i="7"/>
  <c r="AM45" i="7"/>
  <c r="AM46" i="7"/>
  <c r="AM47" i="7"/>
  <c r="AM48" i="7"/>
  <c r="AM43" i="7"/>
  <c r="AM49" i="7"/>
  <c r="AM53" i="7"/>
  <c r="AM111" i="7"/>
  <c r="B83" i="9"/>
  <c r="D82" i="9"/>
  <c r="AN109" i="7"/>
  <c r="C82" i="9"/>
  <c r="AM109" i="7"/>
  <c r="B82" i="9"/>
  <c r="AN108" i="7"/>
  <c r="C81" i="9"/>
  <c r="D81" i="9"/>
  <c r="AM108" i="7"/>
  <c r="B81" i="9"/>
  <c r="AC51" i="7"/>
  <c r="AC52" i="7"/>
  <c r="AC50" i="7"/>
  <c r="AC44" i="7"/>
  <c r="AC45" i="7"/>
  <c r="AC46" i="7"/>
  <c r="AC47" i="7"/>
  <c r="AC48" i="7"/>
  <c r="AC43" i="7"/>
  <c r="AC49" i="7"/>
  <c r="AC53" i="7"/>
  <c r="AC56" i="7"/>
  <c r="AC34" i="7"/>
  <c r="AC35" i="7"/>
  <c r="AC33" i="7"/>
  <c r="AC27" i="7"/>
  <c r="AC28" i="7"/>
  <c r="AC29" i="7"/>
  <c r="AC30" i="7"/>
  <c r="AC31" i="7"/>
  <c r="AC26" i="7"/>
  <c r="AC32" i="7"/>
  <c r="AC36" i="7"/>
  <c r="AC39" i="7"/>
  <c r="AC77" i="7"/>
  <c r="AC71" i="7"/>
  <c r="AC70" i="7"/>
  <c r="AC69" i="7"/>
  <c r="AC68" i="7"/>
  <c r="AC67" i="7"/>
  <c r="AC66" i="7"/>
  <c r="AC65" i="7"/>
  <c r="AC64" i="7"/>
  <c r="AC63" i="7"/>
  <c r="AC62" i="7"/>
  <c r="AC61" i="7"/>
  <c r="AC60" i="7"/>
  <c r="AJ104" i="7"/>
  <c r="AK104" i="7"/>
  <c r="AJ102" i="7"/>
  <c r="AK102" i="7"/>
  <c r="AJ101" i="7"/>
  <c r="AK101" i="7"/>
  <c r="AJ99" i="7"/>
  <c r="AK99" i="7"/>
  <c r="AJ97" i="7"/>
  <c r="AK97" i="7"/>
  <c r="AJ96" i="7"/>
  <c r="AK96" i="7"/>
  <c r="AJ95" i="7"/>
  <c r="AK95" i="7"/>
  <c r="AJ19" i="7"/>
  <c r="AJ20" i="7"/>
  <c r="AJ16" i="7"/>
  <c r="AJ22" i="7"/>
  <c r="AK19" i="7"/>
  <c r="AK20" i="7"/>
  <c r="AK16" i="7"/>
  <c r="AK22" i="7"/>
  <c r="AU1061" i="13"/>
  <c r="AO116" i="11"/>
  <c r="AN115" i="7"/>
  <c r="AO115" i="11"/>
  <c r="AO114" i="11"/>
  <c r="AO113" i="11"/>
  <c r="AO111" i="11"/>
  <c r="AN110" i="7"/>
  <c r="AO110" i="11"/>
  <c r="AO109" i="11"/>
  <c r="AO108" i="11"/>
  <c r="AO104" i="11"/>
  <c r="AO103" i="11"/>
  <c r="AO102" i="11"/>
  <c r="AO101" i="11"/>
  <c r="AO99" i="11"/>
  <c r="AO98" i="11"/>
  <c r="AO97" i="11"/>
  <c r="AO96" i="11"/>
  <c r="AO95" i="11"/>
  <c r="AN91" i="7"/>
  <c r="AO91" i="11"/>
  <c r="AN90" i="7"/>
  <c r="AO90" i="11"/>
  <c r="AN89" i="7"/>
  <c r="AO89" i="11"/>
  <c r="AN88" i="7"/>
  <c r="AO88" i="11"/>
  <c r="AT1061" i="13"/>
  <c r="AN86" i="7"/>
  <c r="AO86" i="11"/>
  <c r="AN85" i="7"/>
  <c r="AO85" i="11"/>
  <c r="AN84" i="7"/>
  <c r="AO84" i="11"/>
  <c r="AO83" i="11"/>
  <c r="AN82" i="7"/>
  <c r="AO82" i="11"/>
  <c r="AN56" i="7"/>
  <c r="AN77" i="7"/>
  <c r="AO77" i="11"/>
  <c r="AN75" i="7"/>
  <c r="AO75" i="11"/>
  <c r="AN74" i="7"/>
  <c r="AO74" i="11"/>
  <c r="AN71" i="7"/>
  <c r="AO71" i="11"/>
  <c r="AN70" i="7"/>
  <c r="AO70" i="11"/>
  <c r="AN69" i="7"/>
  <c r="AO69" i="11"/>
  <c r="AN68" i="7"/>
  <c r="AO68" i="11"/>
  <c r="AN67" i="7"/>
  <c r="AO67" i="11"/>
  <c r="AN66" i="7"/>
  <c r="AO66" i="11"/>
  <c r="AN65" i="7"/>
  <c r="AO65" i="11"/>
  <c r="AN64" i="7"/>
  <c r="AO64" i="11"/>
  <c r="AN63" i="7"/>
  <c r="AO63" i="11"/>
  <c r="AN62" i="7"/>
  <c r="AO62" i="11"/>
  <c r="AN61" i="7"/>
  <c r="AO61" i="11"/>
  <c r="AN60" i="7"/>
  <c r="AO60" i="11"/>
  <c r="AO56" i="11"/>
  <c r="AO54" i="11"/>
  <c r="AO53" i="11"/>
  <c r="AO52" i="11"/>
  <c r="AO51" i="11"/>
  <c r="AO50" i="11"/>
  <c r="AO49" i="11"/>
  <c r="AO48" i="11"/>
  <c r="AO47" i="11"/>
  <c r="AO46" i="11"/>
  <c r="AO45" i="11"/>
  <c r="AO44" i="11"/>
  <c r="AO43" i="11"/>
  <c r="AN34" i="7"/>
  <c r="AN35" i="7"/>
  <c r="AN33" i="7"/>
  <c r="AN27" i="7"/>
  <c r="AN28" i="7"/>
  <c r="AN29" i="7"/>
  <c r="AN30" i="7"/>
  <c r="AN31" i="7"/>
  <c r="AN26" i="7"/>
  <c r="AN32" i="7"/>
  <c r="AN36" i="7"/>
  <c r="AN37" i="7"/>
  <c r="AN39" i="7"/>
  <c r="AO39" i="11"/>
  <c r="AO37" i="11"/>
  <c r="AO36" i="11"/>
  <c r="AO35" i="11"/>
  <c r="AO34" i="11"/>
  <c r="AO33" i="11"/>
  <c r="AO32" i="11"/>
  <c r="AO31" i="11"/>
  <c r="AO30" i="11"/>
  <c r="AO29" i="11"/>
  <c r="AO28" i="11"/>
  <c r="AO27" i="11"/>
  <c r="AO26" i="11"/>
  <c r="AO22" i="11"/>
  <c r="AO20" i="11"/>
  <c r="AO19" i="11"/>
  <c r="AO16" i="11"/>
  <c r="AO15" i="11"/>
  <c r="AO14" i="11"/>
  <c r="AO13" i="11"/>
  <c r="AO12" i="11"/>
  <c r="AO11" i="11"/>
  <c r="AO10" i="11"/>
  <c r="AO9" i="11"/>
  <c r="AO8" i="11"/>
  <c r="AO7" i="11"/>
  <c r="AO6" i="11"/>
  <c r="AO5" i="11"/>
  <c r="AS1061" i="13"/>
  <c r="AQ1061" i="13"/>
  <c r="AP1061" i="13"/>
  <c r="AO1061" i="13"/>
  <c r="AN1061" i="13"/>
  <c r="AM1061" i="13"/>
  <c r="AL1061" i="13"/>
  <c r="AK1061" i="13"/>
  <c r="AJ1061" i="13"/>
  <c r="AI1061" i="13"/>
  <c r="AH1061" i="13"/>
  <c r="AG1061" i="13"/>
  <c r="AB51" i="7"/>
  <c r="AB52" i="7"/>
  <c r="AB50" i="7"/>
  <c r="AB44" i="7"/>
  <c r="AB45" i="7"/>
  <c r="AB46" i="7"/>
  <c r="AB47" i="7"/>
  <c r="AB48" i="7"/>
  <c r="AB43" i="7"/>
  <c r="AB49" i="7"/>
  <c r="AB53" i="7"/>
  <c r="AB56" i="7"/>
  <c r="AB77" i="7"/>
  <c r="AB71" i="7"/>
  <c r="AB70" i="7"/>
  <c r="AB69" i="7"/>
  <c r="AB68" i="7"/>
  <c r="AB67" i="7"/>
  <c r="AB66" i="7"/>
  <c r="AB65" i="7"/>
  <c r="AB64" i="7"/>
  <c r="AB63" i="7"/>
  <c r="AB62" i="7"/>
  <c r="AB61" i="7"/>
  <c r="AB60" i="7"/>
  <c r="AB34" i="7"/>
  <c r="AB35" i="7"/>
  <c r="AB33" i="7"/>
  <c r="AB27" i="7"/>
  <c r="AB28" i="7"/>
  <c r="AB29" i="7"/>
  <c r="AB30" i="7"/>
  <c r="AB31" i="7"/>
  <c r="AB26" i="7"/>
  <c r="AB32" i="7"/>
  <c r="AB36" i="7"/>
  <c r="AB39" i="7"/>
  <c r="AN116" i="11"/>
  <c r="AM115" i="7"/>
  <c r="AN115" i="11"/>
  <c r="AN114" i="11"/>
  <c r="AN113" i="11"/>
  <c r="AN111" i="11"/>
  <c r="AM110" i="7"/>
  <c r="AN110" i="11"/>
  <c r="AN109" i="11"/>
  <c r="AN108" i="11"/>
  <c r="AN104" i="11"/>
  <c r="AN103" i="11"/>
  <c r="AN102" i="11"/>
  <c r="AN101" i="11"/>
  <c r="AN99" i="11"/>
  <c r="AN98" i="11"/>
  <c r="AN97" i="11"/>
  <c r="AN96" i="11"/>
  <c r="AN95" i="11"/>
  <c r="AM91" i="7"/>
  <c r="AN91" i="11"/>
  <c r="AM90" i="7"/>
  <c r="AN90" i="11"/>
  <c r="AM89" i="7"/>
  <c r="AN89" i="11"/>
  <c r="AM88" i="7"/>
  <c r="AN88" i="11"/>
  <c r="AM86" i="7"/>
  <c r="AN86" i="11"/>
  <c r="AM85" i="7"/>
  <c r="AN85" i="11"/>
  <c r="AM84" i="7"/>
  <c r="AN84" i="11"/>
  <c r="AN83" i="11"/>
  <c r="AM82" i="7"/>
  <c r="AN82" i="11"/>
  <c r="AM56" i="7"/>
  <c r="AM77" i="7"/>
  <c r="AN77" i="11"/>
  <c r="AM75" i="7"/>
  <c r="AN75" i="11"/>
  <c r="AM74" i="7"/>
  <c r="AN74" i="11"/>
  <c r="AM71" i="7"/>
  <c r="AN71" i="11"/>
  <c r="AM70" i="7"/>
  <c r="AN70" i="11"/>
  <c r="AM69" i="7"/>
  <c r="AN69" i="11"/>
  <c r="AM68" i="7"/>
  <c r="AN68" i="11"/>
  <c r="AM67" i="7"/>
  <c r="AN67" i="11"/>
  <c r="AM66" i="7"/>
  <c r="AN66" i="11"/>
  <c r="AM65" i="7"/>
  <c r="AN65" i="11"/>
  <c r="AM64" i="7"/>
  <c r="AN64" i="11"/>
  <c r="AM63" i="7"/>
  <c r="AN63" i="11"/>
  <c r="AM62" i="7"/>
  <c r="AN62" i="11"/>
  <c r="AM61" i="7"/>
  <c r="AN61" i="11"/>
  <c r="AM60" i="7"/>
  <c r="AN60" i="11"/>
  <c r="AN56" i="11"/>
  <c r="AN54" i="11"/>
  <c r="AN53" i="11"/>
  <c r="AN52" i="11"/>
  <c r="AN51" i="11"/>
  <c r="AN50" i="11"/>
  <c r="AN49" i="11"/>
  <c r="AN48" i="11"/>
  <c r="AN47" i="11"/>
  <c r="AN46" i="11"/>
  <c r="AN45" i="11"/>
  <c r="AN44" i="11"/>
  <c r="AN43" i="11"/>
  <c r="AM37" i="7"/>
  <c r="AM34" i="7"/>
  <c r="AM35" i="7"/>
  <c r="AM33" i="7"/>
  <c r="AM32" i="7"/>
  <c r="AM36" i="7"/>
  <c r="AM39" i="7"/>
  <c r="AN39" i="11"/>
  <c r="AN37" i="11"/>
  <c r="AN36" i="11"/>
  <c r="AN35" i="11"/>
  <c r="AN34" i="11"/>
  <c r="AN33" i="11"/>
  <c r="AN32" i="11"/>
  <c r="AN31" i="11"/>
  <c r="AN30" i="11"/>
  <c r="AN29" i="11"/>
  <c r="AN28" i="11"/>
  <c r="AN27" i="11"/>
  <c r="AN26" i="11"/>
  <c r="AN22" i="11"/>
  <c r="AN20" i="11"/>
  <c r="AN19" i="11"/>
  <c r="AN16" i="11"/>
  <c r="AN15" i="11"/>
  <c r="AN14" i="11"/>
  <c r="AN13" i="11"/>
  <c r="AN12" i="11"/>
  <c r="AN11" i="11"/>
  <c r="AN10" i="11"/>
  <c r="AN9" i="11"/>
  <c r="AN8" i="11"/>
  <c r="AN7" i="11"/>
  <c r="AN6" i="11"/>
  <c r="AN5" i="11"/>
  <c r="AK116" i="7"/>
  <c r="AL116" i="11"/>
  <c r="AJ116" i="7"/>
  <c r="AK116" i="11"/>
  <c r="AI104" i="7"/>
  <c r="AI116" i="7"/>
  <c r="AJ116" i="11"/>
  <c r="AH104" i="7"/>
  <c r="AH116" i="7"/>
  <c r="AI116" i="11"/>
  <c r="AG104" i="7"/>
  <c r="AG116" i="7"/>
  <c r="AH116" i="11"/>
  <c r="AG116" i="11"/>
  <c r="AF116" i="11"/>
  <c r="AE116" i="11"/>
  <c r="AD116" i="11"/>
  <c r="AC116" i="11"/>
  <c r="AB116" i="11"/>
  <c r="AA116" i="11"/>
  <c r="Z116" i="11"/>
  <c r="Y116" i="11"/>
  <c r="X116" i="11"/>
  <c r="W116" i="11"/>
  <c r="V116" i="11"/>
  <c r="U116" i="11"/>
  <c r="T116" i="11"/>
  <c r="S116" i="11"/>
  <c r="R116" i="11"/>
  <c r="Q116" i="11"/>
  <c r="P116" i="11"/>
  <c r="O116" i="11"/>
  <c r="N116" i="11"/>
  <c r="M116" i="11"/>
  <c r="L116" i="11"/>
  <c r="K116" i="11"/>
  <c r="J116" i="11"/>
  <c r="I116" i="11"/>
  <c r="H116" i="11"/>
  <c r="G116" i="11"/>
  <c r="F116" i="11"/>
  <c r="E116" i="11"/>
  <c r="D116" i="11"/>
  <c r="AK115" i="7"/>
  <c r="AL115" i="11"/>
  <c r="AJ115" i="7"/>
  <c r="AK115" i="11"/>
  <c r="AI115" i="7"/>
  <c r="AJ115" i="11"/>
  <c r="AH115" i="7"/>
  <c r="AI115" i="11"/>
  <c r="AG115" i="7"/>
  <c r="AH115" i="11"/>
  <c r="AG115" i="11"/>
  <c r="AF115" i="11"/>
  <c r="AE115" i="11"/>
  <c r="AD115" i="11"/>
  <c r="AC115" i="11"/>
  <c r="AB115" i="11"/>
  <c r="AA115" i="11"/>
  <c r="Z115" i="11"/>
  <c r="Y115" i="11"/>
  <c r="X115" i="11"/>
  <c r="W115" i="11"/>
  <c r="V115" i="11"/>
  <c r="U115" i="11"/>
  <c r="T115" i="11"/>
  <c r="S115" i="11"/>
  <c r="R115" i="11"/>
  <c r="Q115" i="11"/>
  <c r="P115" i="11"/>
  <c r="O115" i="11"/>
  <c r="N115" i="11"/>
  <c r="M115" i="11"/>
  <c r="L115" i="11"/>
  <c r="K115" i="11"/>
  <c r="J115" i="11"/>
  <c r="I115" i="11"/>
  <c r="H115" i="11"/>
  <c r="G115" i="11"/>
  <c r="F115" i="11"/>
  <c r="E115" i="11"/>
  <c r="D115" i="11"/>
  <c r="AK114" i="7"/>
  <c r="AL114" i="11"/>
  <c r="AJ114" i="7"/>
  <c r="AK114" i="11"/>
  <c r="AI102" i="7"/>
  <c r="AI114" i="7"/>
  <c r="AJ114" i="11"/>
  <c r="AH102" i="7"/>
  <c r="AH114" i="7"/>
  <c r="AI114" i="11"/>
  <c r="AG102" i="7"/>
  <c r="AG114" i="7"/>
  <c r="AH114" i="11"/>
  <c r="AG114" i="11"/>
  <c r="AF114" i="11"/>
  <c r="AE114" i="11"/>
  <c r="AD114" i="11"/>
  <c r="AC114" i="11"/>
  <c r="AB114" i="11"/>
  <c r="AA114" i="11"/>
  <c r="Z114" i="11"/>
  <c r="Y114" i="11"/>
  <c r="X114" i="11"/>
  <c r="W114" i="11"/>
  <c r="V114" i="11"/>
  <c r="U114" i="11"/>
  <c r="T114" i="11"/>
  <c r="S114" i="11"/>
  <c r="R114" i="11"/>
  <c r="Q114" i="11"/>
  <c r="P114" i="11"/>
  <c r="O114" i="11"/>
  <c r="N114" i="11"/>
  <c r="M114" i="11"/>
  <c r="L114" i="11"/>
  <c r="K114" i="11"/>
  <c r="J114" i="11"/>
  <c r="I114" i="11"/>
  <c r="H114" i="11"/>
  <c r="G114" i="11"/>
  <c r="F114" i="11"/>
  <c r="E114" i="11"/>
  <c r="D114" i="11"/>
  <c r="AK113" i="7"/>
  <c r="AL113" i="11"/>
  <c r="AJ113" i="7"/>
  <c r="AK113" i="11"/>
  <c r="AI101" i="7"/>
  <c r="AI113" i="7"/>
  <c r="AJ113" i="11"/>
  <c r="AH101" i="7"/>
  <c r="AH113" i="7"/>
  <c r="AI113" i="11"/>
  <c r="AG101" i="7"/>
  <c r="AG113" i="7"/>
  <c r="AH113" i="11"/>
  <c r="AG113" i="11"/>
  <c r="AF113" i="11"/>
  <c r="AE113" i="11"/>
  <c r="AD113" i="11"/>
  <c r="AC113" i="11"/>
  <c r="AB113" i="11"/>
  <c r="AA113" i="11"/>
  <c r="Z113" i="11"/>
  <c r="Y113" i="11"/>
  <c r="X113" i="11"/>
  <c r="W113" i="11"/>
  <c r="V113" i="11"/>
  <c r="U113" i="11"/>
  <c r="T113" i="11"/>
  <c r="S113" i="11"/>
  <c r="R113" i="11"/>
  <c r="Q113" i="11"/>
  <c r="P113" i="11"/>
  <c r="O113" i="11"/>
  <c r="N113" i="11"/>
  <c r="M113" i="11"/>
  <c r="L113" i="11"/>
  <c r="K113" i="11"/>
  <c r="J113" i="11"/>
  <c r="I113" i="11"/>
  <c r="H113" i="11"/>
  <c r="G113" i="11"/>
  <c r="F113" i="11"/>
  <c r="E113" i="11"/>
  <c r="D113" i="11"/>
  <c r="AK51" i="7"/>
  <c r="AK52" i="7"/>
  <c r="AK50" i="7"/>
  <c r="AK44" i="7"/>
  <c r="AK45" i="7"/>
  <c r="AK46" i="7"/>
  <c r="AK47" i="7"/>
  <c r="AK48" i="7"/>
  <c r="AK43" i="7"/>
  <c r="AK49" i="7"/>
  <c r="AK53" i="7"/>
  <c r="AK111" i="7"/>
  <c r="AL111" i="11"/>
  <c r="AJ51" i="7"/>
  <c r="AJ52" i="7"/>
  <c r="AJ50" i="7"/>
  <c r="AJ44" i="7"/>
  <c r="AJ45" i="7"/>
  <c r="AJ46" i="7"/>
  <c r="AJ47" i="7"/>
  <c r="AJ48" i="7"/>
  <c r="AJ43" i="7"/>
  <c r="AJ49" i="7"/>
  <c r="AJ53" i="7"/>
  <c r="AJ111" i="7"/>
  <c r="AK111" i="11"/>
  <c r="AI99" i="7"/>
  <c r="AI51" i="7"/>
  <c r="AI52" i="7"/>
  <c r="AI50" i="7"/>
  <c r="AI44" i="7"/>
  <c r="AI45" i="7"/>
  <c r="AI46" i="7"/>
  <c r="AI47" i="7"/>
  <c r="AI48" i="7"/>
  <c r="AI43" i="7"/>
  <c r="AI49" i="7"/>
  <c r="AI53" i="7"/>
  <c r="AI111" i="7"/>
  <c r="AJ111" i="11"/>
  <c r="AH99" i="7"/>
  <c r="AH51" i="7"/>
  <c r="AH52" i="7"/>
  <c r="AH50" i="7"/>
  <c r="AH44" i="7"/>
  <c r="AH45" i="7"/>
  <c r="AH46" i="7"/>
  <c r="AH47" i="7"/>
  <c r="AH48" i="7"/>
  <c r="AH43" i="7"/>
  <c r="AH49" i="7"/>
  <c r="AH53" i="7"/>
  <c r="AH111" i="7"/>
  <c r="AI111" i="11"/>
  <c r="AG99" i="7"/>
  <c r="AG51" i="7"/>
  <c r="AG52" i="7"/>
  <c r="AG50" i="7"/>
  <c r="AG44" i="7"/>
  <c r="AG45" i="7"/>
  <c r="AG46" i="7"/>
  <c r="AG47" i="7"/>
  <c r="AG48" i="7"/>
  <c r="AG43" i="7"/>
  <c r="AG49" i="7"/>
  <c r="AG53" i="7"/>
  <c r="AG111" i="7"/>
  <c r="AH111" i="11"/>
  <c r="AF111" i="7"/>
  <c r="AG111" i="11"/>
  <c r="AE111" i="7"/>
  <c r="AF111" i="11"/>
  <c r="AD111" i="7"/>
  <c r="AE111" i="11"/>
  <c r="AC111" i="7"/>
  <c r="AD111" i="11"/>
  <c r="AB111" i="7"/>
  <c r="AC111" i="11"/>
  <c r="AA51" i="7"/>
  <c r="AA52" i="7"/>
  <c r="AA50" i="7"/>
  <c r="AA44" i="7"/>
  <c r="AA45" i="7"/>
  <c r="AA46" i="7"/>
  <c r="AA47" i="7"/>
  <c r="AA48" i="7"/>
  <c r="AA43" i="7"/>
  <c r="AA49" i="7"/>
  <c r="AA53" i="7"/>
  <c r="AA111" i="7"/>
  <c r="AB111" i="11"/>
  <c r="Z99" i="7"/>
  <c r="Z51" i="7"/>
  <c r="Z52" i="7"/>
  <c r="Z50" i="7"/>
  <c r="Z44" i="7"/>
  <c r="Z45" i="7"/>
  <c r="Z46" i="7"/>
  <c r="Z47" i="7"/>
  <c r="Z48" i="7"/>
  <c r="Z43" i="7"/>
  <c r="Z49" i="7"/>
  <c r="Z53" i="7"/>
  <c r="Z111" i="7"/>
  <c r="AA111" i="11"/>
  <c r="Y99" i="7"/>
  <c r="Y51" i="7"/>
  <c r="Y52" i="7"/>
  <c r="Y50" i="7"/>
  <c r="Y44" i="7"/>
  <c r="Y45" i="7"/>
  <c r="Y46" i="7"/>
  <c r="Y47" i="7"/>
  <c r="Y48" i="7"/>
  <c r="Y43" i="7"/>
  <c r="Y49" i="7"/>
  <c r="Y53" i="7"/>
  <c r="Y111" i="7"/>
  <c r="Z111" i="11"/>
  <c r="X99" i="7"/>
  <c r="X51" i="7"/>
  <c r="X52" i="7"/>
  <c r="X50" i="7"/>
  <c r="X44" i="7"/>
  <c r="X45" i="7"/>
  <c r="X46" i="7"/>
  <c r="X47" i="7"/>
  <c r="X48" i="7"/>
  <c r="X43" i="7"/>
  <c r="X49" i="7"/>
  <c r="X53" i="7"/>
  <c r="X111" i="7"/>
  <c r="Y111" i="11"/>
  <c r="W99" i="7"/>
  <c r="W51" i="7"/>
  <c r="W52" i="7"/>
  <c r="W50" i="7"/>
  <c r="W44" i="7"/>
  <c r="W45" i="7"/>
  <c r="W46" i="7"/>
  <c r="W47" i="7"/>
  <c r="W48" i="7"/>
  <c r="W43" i="7"/>
  <c r="W49" i="7"/>
  <c r="W53" i="7"/>
  <c r="W111" i="7"/>
  <c r="X111" i="11"/>
  <c r="V99" i="7"/>
  <c r="V51" i="7"/>
  <c r="V52" i="7"/>
  <c r="V50" i="7"/>
  <c r="V44" i="7"/>
  <c r="V45" i="7"/>
  <c r="V46" i="7"/>
  <c r="V47" i="7"/>
  <c r="V48" i="7"/>
  <c r="V43" i="7"/>
  <c r="V49" i="7"/>
  <c r="V53" i="7"/>
  <c r="V111" i="7"/>
  <c r="W111" i="11"/>
  <c r="U99" i="7"/>
  <c r="U51" i="7"/>
  <c r="U52" i="7"/>
  <c r="U50" i="7"/>
  <c r="U44" i="7"/>
  <c r="U45" i="7"/>
  <c r="U46" i="7"/>
  <c r="U47" i="7"/>
  <c r="U48" i="7"/>
  <c r="U43" i="7"/>
  <c r="U49" i="7"/>
  <c r="U53" i="7"/>
  <c r="U111" i="7"/>
  <c r="V111" i="11"/>
  <c r="T99" i="7"/>
  <c r="T51" i="7"/>
  <c r="T52" i="7"/>
  <c r="T50" i="7"/>
  <c r="T44" i="7"/>
  <c r="T45" i="7"/>
  <c r="T46" i="7"/>
  <c r="T47" i="7"/>
  <c r="T48" i="7"/>
  <c r="T43" i="7"/>
  <c r="T49" i="7"/>
  <c r="T53" i="7"/>
  <c r="T111" i="7"/>
  <c r="U111" i="11"/>
  <c r="S99" i="7"/>
  <c r="S51" i="7"/>
  <c r="S52" i="7"/>
  <c r="S50" i="7"/>
  <c r="S44" i="7"/>
  <c r="S45" i="7"/>
  <c r="S46" i="7"/>
  <c r="S47" i="7"/>
  <c r="S48" i="7"/>
  <c r="S43" i="7"/>
  <c r="S49" i="7"/>
  <c r="S53" i="7"/>
  <c r="S111" i="7"/>
  <c r="T111" i="11"/>
  <c r="R99" i="7"/>
  <c r="R51" i="7"/>
  <c r="R52" i="7"/>
  <c r="R50" i="7"/>
  <c r="R44" i="7"/>
  <c r="R45" i="7"/>
  <c r="R46" i="7"/>
  <c r="R47" i="7"/>
  <c r="R48" i="7"/>
  <c r="R43" i="7"/>
  <c r="R49" i="7"/>
  <c r="R53" i="7"/>
  <c r="R111" i="7"/>
  <c r="S111" i="11"/>
  <c r="Q99" i="7"/>
  <c r="Q51" i="7"/>
  <c r="Q52" i="7"/>
  <c r="Q50" i="7"/>
  <c r="Q44" i="7"/>
  <c r="Q45" i="7"/>
  <c r="Q46" i="7"/>
  <c r="Q47" i="7"/>
  <c r="Q48" i="7"/>
  <c r="Q43" i="7"/>
  <c r="Q49" i="7"/>
  <c r="Q53" i="7"/>
  <c r="Q111" i="7"/>
  <c r="R111" i="11"/>
  <c r="P99" i="7"/>
  <c r="P51" i="7"/>
  <c r="P52" i="7"/>
  <c r="P50" i="7"/>
  <c r="P44" i="7"/>
  <c r="P45" i="7"/>
  <c r="P46" i="7"/>
  <c r="P47" i="7"/>
  <c r="P48" i="7"/>
  <c r="P43" i="7"/>
  <c r="P49" i="7"/>
  <c r="P53" i="7"/>
  <c r="P111" i="7"/>
  <c r="Q111" i="11"/>
  <c r="O99" i="7"/>
  <c r="O51" i="7"/>
  <c r="O52" i="7"/>
  <c r="O50" i="7"/>
  <c r="O44" i="7"/>
  <c r="O45" i="7"/>
  <c r="O46" i="7"/>
  <c r="O47" i="7"/>
  <c r="O48" i="7"/>
  <c r="O43" i="7"/>
  <c r="O49" i="7"/>
  <c r="O53" i="7"/>
  <c r="O111" i="7"/>
  <c r="P111" i="11"/>
  <c r="N99" i="7"/>
  <c r="N51" i="7"/>
  <c r="N52" i="7"/>
  <c r="N50" i="7"/>
  <c r="N44" i="7"/>
  <c r="N45" i="7"/>
  <c r="N46" i="7"/>
  <c r="N47" i="7"/>
  <c r="N48" i="7"/>
  <c r="N43" i="7"/>
  <c r="N49" i="7"/>
  <c r="N53" i="7"/>
  <c r="N111" i="7"/>
  <c r="O111" i="11"/>
  <c r="M99" i="7"/>
  <c r="M51" i="7"/>
  <c r="M52" i="7"/>
  <c r="M50" i="7"/>
  <c r="M44" i="7"/>
  <c r="M45" i="7"/>
  <c r="M46" i="7"/>
  <c r="M47" i="7"/>
  <c r="M48" i="7"/>
  <c r="M43" i="7"/>
  <c r="M49" i="7"/>
  <c r="M53" i="7"/>
  <c r="M111" i="7"/>
  <c r="N111" i="11"/>
  <c r="L99" i="7"/>
  <c r="L51" i="7"/>
  <c r="L52" i="7"/>
  <c r="L50" i="7"/>
  <c r="L44" i="7"/>
  <c r="L45" i="7"/>
  <c r="L46" i="7"/>
  <c r="L47" i="7"/>
  <c r="L48" i="7"/>
  <c r="L43" i="7"/>
  <c r="L49" i="7"/>
  <c r="L53" i="7"/>
  <c r="L111" i="7"/>
  <c r="M111" i="11"/>
  <c r="K99" i="7"/>
  <c r="K51" i="7"/>
  <c r="K52" i="7"/>
  <c r="K50" i="7"/>
  <c r="K44" i="7"/>
  <c r="K45" i="7"/>
  <c r="K46" i="7"/>
  <c r="K47" i="7"/>
  <c r="K48" i="7"/>
  <c r="K43" i="7"/>
  <c r="K49" i="7"/>
  <c r="K53" i="7"/>
  <c r="K111" i="7"/>
  <c r="L111" i="11"/>
  <c r="J99" i="7"/>
  <c r="J51" i="7"/>
  <c r="J52" i="7"/>
  <c r="J50" i="7"/>
  <c r="J44" i="7"/>
  <c r="J45" i="7"/>
  <c r="J46" i="7"/>
  <c r="J47" i="7"/>
  <c r="J48" i="7"/>
  <c r="J43" i="7"/>
  <c r="J49" i="7"/>
  <c r="J53" i="7"/>
  <c r="J111" i="7"/>
  <c r="K111" i="11"/>
  <c r="I99" i="7"/>
  <c r="I51" i="7"/>
  <c r="I52" i="7"/>
  <c r="I50" i="7"/>
  <c r="I44" i="7"/>
  <c r="I45" i="7"/>
  <c r="I46" i="7"/>
  <c r="I47" i="7"/>
  <c r="I48" i="7"/>
  <c r="I43" i="7"/>
  <c r="I49" i="7"/>
  <c r="I53" i="7"/>
  <c r="I111" i="7"/>
  <c r="J111" i="11"/>
  <c r="H99" i="7"/>
  <c r="H51" i="7"/>
  <c r="H52" i="7"/>
  <c r="H50" i="7"/>
  <c r="H44" i="7"/>
  <c r="H45" i="7"/>
  <c r="H46" i="7"/>
  <c r="H47" i="7"/>
  <c r="H48" i="7"/>
  <c r="H43" i="7"/>
  <c r="H49" i="7"/>
  <c r="H53" i="7"/>
  <c r="H111" i="7"/>
  <c r="I111" i="11"/>
  <c r="G99" i="7"/>
  <c r="G51" i="7"/>
  <c r="G52" i="7"/>
  <c r="G50" i="7"/>
  <c r="G44" i="7"/>
  <c r="G45" i="7"/>
  <c r="G46" i="7"/>
  <c r="G47" i="7"/>
  <c r="G48" i="7"/>
  <c r="G43" i="7"/>
  <c r="G49" i="7"/>
  <c r="G53" i="7"/>
  <c r="G111" i="7"/>
  <c r="H111" i="11"/>
  <c r="F99" i="7"/>
  <c r="F51" i="7"/>
  <c r="F52" i="7"/>
  <c r="F50" i="7"/>
  <c r="F44" i="7"/>
  <c r="F45" i="7"/>
  <c r="F46" i="7"/>
  <c r="F47" i="7"/>
  <c r="F48" i="7"/>
  <c r="F43" i="7"/>
  <c r="F49" i="7"/>
  <c r="F53" i="7"/>
  <c r="F111" i="7"/>
  <c r="G111" i="11"/>
  <c r="E99" i="7"/>
  <c r="E51" i="7"/>
  <c r="E52" i="7"/>
  <c r="E50" i="7"/>
  <c r="E44" i="7"/>
  <c r="E45" i="7"/>
  <c r="E46" i="7"/>
  <c r="E47" i="7"/>
  <c r="E48" i="7"/>
  <c r="E43" i="7"/>
  <c r="E49" i="7"/>
  <c r="E53" i="7"/>
  <c r="E111" i="7"/>
  <c r="F111" i="11"/>
  <c r="D99" i="7"/>
  <c r="D51" i="7"/>
  <c r="D52" i="7"/>
  <c r="D50" i="7"/>
  <c r="D44" i="7"/>
  <c r="D45" i="7"/>
  <c r="D46" i="7"/>
  <c r="D47" i="7"/>
  <c r="D48" i="7"/>
  <c r="D43" i="7"/>
  <c r="D49" i="7"/>
  <c r="D53" i="7"/>
  <c r="D111" i="7"/>
  <c r="E111" i="11"/>
  <c r="C99" i="7"/>
  <c r="C51" i="7"/>
  <c r="C52" i="7"/>
  <c r="C50" i="7"/>
  <c r="C44" i="7"/>
  <c r="C45" i="7"/>
  <c r="C46" i="7"/>
  <c r="C47" i="7"/>
  <c r="C48" i="7"/>
  <c r="C43" i="7"/>
  <c r="C49" i="7"/>
  <c r="C53" i="7"/>
  <c r="C111" i="7"/>
  <c r="D111" i="11"/>
  <c r="AK110" i="7"/>
  <c r="AL110" i="11"/>
  <c r="AJ110" i="7"/>
  <c r="AK110" i="11"/>
  <c r="AI110" i="7"/>
  <c r="AJ110" i="11"/>
  <c r="AH110" i="7"/>
  <c r="AI110" i="11"/>
  <c r="AG110" i="7"/>
  <c r="AH110" i="11"/>
  <c r="AF110" i="7"/>
  <c r="AG110" i="11"/>
  <c r="AE110" i="7"/>
  <c r="AF110" i="11"/>
  <c r="AD110" i="7"/>
  <c r="AE110" i="11"/>
  <c r="AC110" i="7"/>
  <c r="AD110" i="11"/>
  <c r="AB110" i="7"/>
  <c r="AC110" i="11"/>
  <c r="AA110" i="7"/>
  <c r="AB110" i="11"/>
  <c r="Z110" i="7"/>
  <c r="AA110" i="11"/>
  <c r="Y110" i="7"/>
  <c r="Z110" i="11"/>
  <c r="X110" i="7"/>
  <c r="Y110" i="11"/>
  <c r="W110" i="7"/>
  <c r="X110" i="11"/>
  <c r="V110" i="7"/>
  <c r="W110" i="11"/>
  <c r="U110" i="7"/>
  <c r="V110" i="11"/>
  <c r="T110" i="7"/>
  <c r="U110" i="11"/>
  <c r="S110" i="7"/>
  <c r="T110" i="11"/>
  <c r="R110" i="7"/>
  <c r="S110" i="11"/>
  <c r="Q110" i="7"/>
  <c r="R110" i="11"/>
  <c r="P110" i="7"/>
  <c r="Q110" i="11"/>
  <c r="O110" i="7"/>
  <c r="P110" i="11"/>
  <c r="N110" i="7"/>
  <c r="O110" i="11"/>
  <c r="M110" i="7"/>
  <c r="N110" i="11"/>
  <c r="L110" i="7"/>
  <c r="M110" i="11"/>
  <c r="K110" i="7"/>
  <c r="L110" i="11"/>
  <c r="J110" i="7"/>
  <c r="K110" i="11"/>
  <c r="I110" i="7"/>
  <c r="J110" i="11"/>
  <c r="H110" i="7"/>
  <c r="I110" i="11"/>
  <c r="G110" i="7"/>
  <c r="H110" i="11"/>
  <c r="F110" i="7"/>
  <c r="G110" i="11"/>
  <c r="E110" i="7"/>
  <c r="F110" i="11"/>
  <c r="D110" i="7"/>
  <c r="E110" i="11"/>
  <c r="C110" i="7"/>
  <c r="D110" i="11"/>
  <c r="AK109" i="7"/>
  <c r="AL109" i="11"/>
  <c r="AJ109" i="7"/>
  <c r="AK109" i="11"/>
  <c r="AI97" i="7"/>
  <c r="AI109" i="7"/>
  <c r="AJ109" i="11"/>
  <c r="AH97" i="7"/>
  <c r="AH109" i="7"/>
  <c r="AI109" i="11"/>
  <c r="AG97" i="7"/>
  <c r="AG109" i="7"/>
  <c r="AH109" i="11"/>
  <c r="AF109" i="7"/>
  <c r="AG109" i="11"/>
  <c r="AE109" i="7"/>
  <c r="AF109" i="11"/>
  <c r="AD109" i="7"/>
  <c r="AE109" i="11"/>
  <c r="AC109" i="7"/>
  <c r="AD109" i="11"/>
  <c r="AB109" i="7"/>
  <c r="AC109" i="11"/>
  <c r="AA109" i="7"/>
  <c r="AB109" i="11"/>
  <c r="Z97" i="7"/>
  <c r="Z109" i="7"/>
  <c r="AA109" i="11"/>
  <c r="Y97" i="7"/>
  <c r="Y109" i="7"/>
  <c r="Z109" i="11"/>
  <c r="X97" i="7"/>
  <c r="X109" i="7"/>
  <c r="Y109" i="11"/>
  <c r="W97" i="7"/>
  <c r="W109" i="7"/>
  <c r="X109" i="11"/>
  <c r="V97" i="7"/>
  <c r="V109" i="7"/>
  <c r="W109" i="11"/>
  <c r="U97" i="7"/>
  <c r="U109" i="7"/>
  <c r="V109" i="11"/>
  <c r="T97" i="7"/>
  <c r="T109" i="7"/>
  <c r="U109" i="11"/>
  <c r="S97" i="7"/>
  <c r="S109" i="7"/>
  <c r="T109" i="11"/>
  <c r="R97" i="7"/>
  <c r="R109" i="7"/>
  <c r="S109" i="11"/>
  <c r="Q97" i="7"/>
  <c r="Q109" i="7"/>
  <c r="R109" i="11"/>
  <c r="P97" i="7"/>
  <c r="P109" i="7"/>
  <c r="Q109" i="11"/>
  <c r="O97" i="7"/>
  <c r="O109" i="7"/>
  <c r="P109" i="11"/>
  <c r="N97" i="7"/>
  <c r="N109" i="7"/>
  <c r="O109" i="11"/>
  <c r="M97" i="7"/>
  <c r="M109" i="7"/>
  <c r="N109" i="11"/>
  <c r="L97" i="7"/>
  <c r="L109" i="7"/>
  <c r="M109" i="11"/>
  <c r="K97" i="7"/>
  <c r="K109" i="7"/>
  <c r="L109" i="11"/>
  <c r="J97" i="7"/>
  <c r="J109" i="7"/>
  <c r="K109" i="11"/>
  <c r="I97" i="7"/>
  <c r="I109" i="7"/>
  <c r="J109" i="11"/>
  <c r="H97" i="7"/>
  <c r="H109" i="7"/>
  <c r="I109" i="11"/>
  <c r="G97" i="7"/>
  <c r="G109" i="7"/>
  <c r="H109" i="11"/>
  <c r="F97" i="7"/>
  <c r="F109" i="7"/>
  <c r="G109" i="11"/>
  <c r="E97" i="7"/>
  <c r="E109" i="7"/>
  <c r="F109" i="11"/>
  <c r="D97" i="7"/>
  <c r="D109" i="7"/>
  <c r="E109" i="11"/>
  <c r="C97" i="7"/>
  <c r="C109" i="7"/>
  <c r="D109" i="11"/>
  <c r="AK108" i="7"/>
  <c r="AL108" i="11"/>
  <c r="AJ108" i="7"/>
  <c r="AK108" i="11"/>
  <c r="AI95" i="7"/>
  <c r="AI108" i="7"/>
  <c r="AJ108" i="11"/>
  <c r="AH95" i="7"/>
  <c r="AH108" i="7"/>
  <c r="AI108" i="11"/>
  <c r="AG95" i="7"/>
  <c r="AG108" i="7"/>
  <c r="AH108" i="11"/>
  <c r="AF108" i="7"/>
  <c r="AG108" i="11"/>
  <c r="AE108" i="7"/>
  <c r="AF108" i="11"/>
  <c r="AD108" i="7"/>
  <c r="AE108" i="11"/>
  <c r="AC108" i="7"/>
  <c r="AD108" i="11"/>
  <c r="AB108" i="7"/>
  <c r="AC108" i="11"/>
  <c r="AA108" i="7"/>
  <c r="AB108" i="11"/>
  <c r="Z95" i="7"/>
  <c r="Z108" i="7"/>
  <c r="AA108" i="11"/>
  <c r="Y95" i="7"/>
  <c r="Y108" i="7"/>
  <c r="Z108" i="11"/>
  <c r="X95" i="7"/>
  <c r="X108" i="7"/>
  <c r="Y108" i="11"/>
  <c r="W95" i="7"/>
  <c r="W108" i="7"/>
  <c r="X108" i="11"/>
  <c r="V95" i="7"/>
  <c r="V108" i="7"/>
  <c r="W108" i="11"/>
  <c r="U95" i="7"/>
  <c r="U108" i="7"/>
  <c r="V108" i="11"/>
  <c r="T95" i="7"/>
  <c r="T108" i="7"/>
  <c r="U108" i="11"/>
  <c r="S95" i="7"/>
  <c r="S108" i="7"/>
  <c r="T108" i="11"/>
  <c r="R95" i="7"/>
  <c r="R108" i="7"/>
  <c r="S108" i="11"/>
  <c r="Q95" i="7"/>
  <c r="Q108" i="7"/>
  <c r="R108" i="11"/>
  <c r="P95" i="7"/>
  <c r="P108" i="7"/>
  <c r="Q108" i="11"/>
  <c r="O95" i="7"/>
  <c r="O108" i="7"/>
  <c r="P108" i="11"/>
  <c r="N95" i="7"/>
  <c r="N108" i="7"/>
  <c r="O108" i="11"/>
  <c r="M95" i="7"/>
  <c r="M108" i="7"/>
  <c r="N108" i="11"/>
  <c r="L95" i="7"/>
  <c r="L108" i="7"/>
  <c r="M108" i="11"/>
  <c r="K95" i="7"/>
  <c r="K108" i="7"/>
  <c r="L108" i="11"/>
  <c r="J95" i="7"/>
  <c r="J108" i="7"/>
  <c r="K108" i="11"/>
  <c r="I95" i="7"/>
  <c r="I108" i="7"/>
  <c r="J108" i="11"/>
  <c r="H95" i="7"/>
  <c r="H108" i="7"/>
  <c r="I108" i="11"/>
  <c r="G95" i="7"/>
  <c r="G108" i="7"/>
  <c r="H108" i="11"/>
  <c r="F95" i="7"/>
  <c r="F108" i="7"/>
  <c r="G108" i="11"/>
  <c r="E95" i="7"/>
  <c r="E108" i="7"/>
  <c r="F108" i="11"/>
  <c r="D95" i="7"/>
  <c r="D108" i="7"/>
  <c r="E108" i="11"/>
  <c r="C95" i="7"/>
  <c r="C108" i="7"/>
  <c r="D108" i="11"/>
  <c r="AM116" i="11"/>
  <c r="AM115" i="11"/>
  <c r="AM114" i="11"/>
  <c r="AM113" i="11"/>
  <c r="AM111" i="11"/>
  <c r="AM110" i="11"/>
  <c r="AM109" i="11"/>
  <c r="AM108" i="11"/>
  <c r="AA56" i="7"/>
  <c r="AA77" i="7"/>
  <c r="AA71" i="7"/>
  <c r="AA70" i="7"/>
  <c r="AA69" i="7"/>
  <c r="AA68" i="7"/>
  <c r="AA67" i="7"/>
  <c r="AA66" i="7"/>
  <c r="AA65" i="7"/>
  <c r="AA64" i="7"/>
  <c r="AA63" i="7"/>
  <c r="AA62" i="7"/>
  <c r="AA61" i="7"/>
  <c r="AA60" i="7"/>
  <c r="AA34" i="7"/>
  <c r="AA35" i="7"/>
  <c r="AA33" i="7"/>
  <c r="AA27" i="7"/>
  <c r="AA28" i="7"/>
  <c r="AA29" i="7"/>
  <c r="AA30" i="7"/>
  <c r="AA31" i="7"/>
  <c r="AA26" i="7"/>
  <c r="AA32" i="7"/>
  <c r="AA36" i="7"/>
  <c r="AA39" i="7"/>
  <c r="AM103" i="11"/>
  <c r="AL103" i="11"/>
  <c r="AK103" i="11"/>
  <c r="AJ103" i="11"/>
  <c r="AI103" i="11"/>
  <c r="AH103" i="11"/>
  <c r="AM90" i="11"/>
  <c r="AK90" i="7"/>
  <c r="AL90" i="11"/>
  <c r="AJ90" i="7"/>
  <c r="AK90" i="11"/>
  <c r="AI19" i="7"/>
  <c r="AI90" i="7"/>
  <c r="AJ90" i="11"/>
  <c r="AH19" i="7"/>
  <c r="AH90" i="7"/>
  <c r="AI90" i="11"/>
  <c r="AG19" i="7"/>
  <c r="AG90" i="7"/>
  <c r="AH90" i="11"/>
  <c r="AM104" i="11"/>
  <c r="AM102" i="11"/>
  <c r="AM101" i="11"/>
  <c r="AM99" i="11"/>
  <c r="AM98" i="11"/>
  <c r="AM97" i="11"/>
  <c r="AM96" i="11"/>
  <c r="AM95" i="11"/>
  <c r="AM91" i="11"/>
  <c r="AM89" i="11"/>
  <c r="AM88" i="11"/>
  <c r="AM86" i="11"/>
  <c r="AM85" i="11"/>
  <c r="AM84" i="11"/>
  <c r="AM83" i="11"/>
  <c r="AM82" i="11"/>
  <c r="AM77" i="11"/>
  <c r="AM75" i="11"/>
  <c r="AM74" i="11"/>
  <c r="AM71" i="11"/>
  <c r="AM70" i="11"/>
  <c r="AM69" i="11"/>
  <c r="AM68" i="11"/>
  <c r="AM67" i="11"/>
  <c r="AM66" i="11"/>
  <c r="AM65" i="11"/>
  <c r="AM64" i="11"/>
  <c r="AM63" i="11"/>
  <c r="AM62" i="11"/>
  <c r="AM61" i="11"/>
  <c r="AM60" i="11"/>
  <c r="AM56" i="11"/>
  <c r="AM54" i="11"/>
  <c r="AM53" i="11"/>
  <c r="AM52" i="11"/>
  <c r="AM51" i="11"/>
  <c r="AM50" i="11"/>
  <c r="AM49" i="11"/>
  <c r="AM48" i="11"/>
  <c r="AM47" i="11"/>
  <c r="AM46" i="11"/>
  <c r="AM45" i="11"/>
  <c r="AM44" i="11"/>
  <c r="AM43" i="11"/>
  <c r="AM39" i="11"/>
  <c r="AM37" i="11"/>
  <c r="AM36" i="11"/>
  <c r="AM35" i="11"/>
  <c r="AM34" i="11"/>
  <c r="AM33" i="11"/>
  <c r="AM32" i="11"/>
  <c r="AM31" i="11"/>
  <c r="AM30" i="11"/>
  <c r="AM29" i="11"/>
  <c r="AM28" i="11"/>
  <c r="AM27" i="11"/>
  <c r="AM26" i="11"/>
  <c r="AM22" i="11"/>
  <c r="AM20" i="11"/>
  <c r="AM19" i="11"/>
  <c r="AM16" i="11"/>
  <c r="AM15" i="11"/>
  <c r="AM14" i="11"/>
  <c r="AM13" i="11"/>
  <c r="AM12" i="11"/>
  <c r="AM11" i="11"/>
  <c r="AM10" i="11"/>
  <c r="AM9" i="11"/>
  <c r="AM8" i="11"/>
  <c r="AM7" i="11"/>
  <c r="AM6" i="11"/>
  <c r="AM5" i="11"/>
  <c r="AS49" i="7"/>
  <c r="O96" i="7"/>
  <c r="P96" i="7"/>
  <c r="Q96" i="7"/>
  <c r="R96" i="7"/>
  <c r="S96" i="7"/>
  <c r="T96" i="7"/>
  <c r="U96" i="7"/>
  <c r="V96" i="7"/>
  <c r="W96" i="7"/>
  <c r="X96" i="7"/>
  <c r="Y96" i="7"/>
  <c r="Z96" i="7"/>
  <c r="AG96" i="7"/>
  <c r="AH96" i="7"/>
  <c r="AI96" i="7"/>
  <c r="AG20" i="7"/>
  <c r="AG16" i="7"/>
  <c r="AG22" i="7"/>
  <c r="AH20" i="7"/>
  <c r="AH16" i="7"/>
  <c r="AH22" i="7"/>
  <c r="AI20" i="7"/>
  <c r="AI16" i="7"/>
  <c r="AI22" i="7"/>
  <c r="O16" i="7"/>
  <c r="O22" i="7"/>
  <c r="P16" i="7"/>
  <c r="P22" i="7"/>
  <c r="Q16" i="7"/>
  <c r="Q22" i="7"/>
  <c r="R16" i="7"/>
  <c r="R22" i="7"/>
  <c r="S16" i="7"/>
  <c r="S22" i="7"/>
  <c r="T16" i="7"/>
  <c r="T22" i="7"/>
  <c r="U16" i="7"/>
  <c r="U22" i="7"/>
  <c r="V16" i="7"/>
  <c r="V22" i="7"/>
  <c r="W16" i="7"/>
  <c r="W22" i="7"/>
  <c r="X16" i="7"/>
  <c r="X22" i="7"/>
  <c r="Y16" i="7"/>
  <c r="Y22" i="7"/>
  <c r="Z16" i="7"/>
  <c r="Z22" i="7"/>
  <c r="Z56" i="7"/>
  <c r="Z34" i="7"/>
  <c r="Z35" i="7"/>
  <c r="Z33" i="7"/>
  <c r="Z27" i="7"/>
  <c r="Z28" i="7"/>
  <c r="Z29" i="7"/>
  <c r="Z30" i="7"/>
  <c r="Z31" i="7"/>
  <c r="Z26" i="7"/>
  <c r="Z32" i="7"/>
  <c r="Z36" i="7"/>
  <c r="Z39" i="7"/>
  <c r="Z77" i="7"/>
  <c r="Z71" i="7"/>
  <c r="Z70" i="7"/>
  <c r="Z69" i="7"/>
  <c r="Z68" i="7"/>
  <c r="Z67" i="7"/>
  <c r="Z66" i="7"/>
  <c r="Z65" i="7"/>
  <c r="Z64" i="7"/>
  <c r="Z63" i="7"/>
  <c r="Z62" i="7"/>
  <c r="Z61" i="7"/>
  <c r="Z60" i="7"/>
  <c r="AI56" i="7"/>
  <c r="AI37" i="7"/>
  <c r="AI34" i="7"/>
  <c r="AI35" i="7"/>
  <c r="AI33" i="7"/>
  <c r="AI27" i="7"/>
  <c r="AI28" i="7"/>
  <c r="AI29" i="7"/>
  <c r="AI30" i="7"/>
  <c r="AI31" i="7"/>
  <c r="AI26" i="7"/>
  <c r="AI32" i="7"/>
  <c r="AI36" i="7"/>
  <c r="AI39" i="7"/>
  <c r="AL104" i="11"/>
  <c r="AL102" i="11"/>
  <c r="AL101" i="11"/>
  <c r="AL99" i="11"/>
  <c r="AL98" i="11"/>
  <c r="AL97" i="11"/>
  <c r="AL96" i="11"/>
  <c r="AL95" i="11"/>
  <c r="AK91" i="7"/>
  <c r="AL91" i="11"/>
  <c r="AK89" i="7"/>
  <c r="AL89" i="11"/>
  <c r="AK88" i="7"/>
  <c r="AL88" i="11"/>
  <c r="AK86" i="7"/>
  <c r="AL86" i="11"/>
  <c r="AK85" i="7"/>
  <c r="AL85" i="11"/>
  <c r="AK84" i="7"/>
  <c r="AL84" i="11"/>
  <c r="AL83" i="11"/>
  <c r="AK82" i="7"/>
  <c r="AL82" i="11"/>
  <c r="AK56" i="7"/>
  <c r="AK77" i="7"/>
  <c r="AL77" i="11"/>
  <c r="AK75" i="7"/>
  <c r="AL75" i="11"/>
  <c r="AK74" i="7"/>
  <c r="AL74" i="11"/>
  <c r="AK71" i="7"/>
  <c r="AL71" i="11"/>
  <c r="AK70" i="7"/>
  <c r="AL70" i="11"/>
  <c r="AK69" i="7"/>
  <c r="AL69" i="11"/>
  <c r="AK68" i="7"/>
  <c r="AL68" i="11"/>
  <c r="AK67" i="7"/>
  <c r="AL67" i="11"/>
  <c r="AK66" i="7"/>
  <c r="AL66" i="11"/>
  <c r="AK65" i="7"/>
  <c r="AL65" i="11"/>
  <c r="AK64" i="7"/>
  <c r="AL64" i="11"/>
  <c r="AK63" i="7"/>
  <c r="AL63" i="11"/>
  <c r="AK62" i="7"/>
  <c r="AL62" i="11"/>
  <c r="AK61" i="7"/>
  <c r="AL61" i="11"/>
  <c r="AK60" i="7"/>
  <c r="AL60" i="11"/>
  <c r="AL56" i="11"/>
  <c r="AL54" i="11"/>
  <c r="AL53" i="11"/>
  <c r="AL52" i="11"/>
  <c r="AL51" i="11"/>
  <c r="AL50" i="11"/>
  <c r="AL49" i="11"/>
  <c r="AL48" i="11"/>
  <c r="AL47" i="11"/>
  <c r="AL46" i="11"/>
  <c r="AL45" i="11"/>
  <c r="AL44" i="11"/>
  <c r="AL43" i="11"/>
  <c r="AK37" i="7"/>
  <c r="AK34" i="7"/>
  <c r="AK35" i="7"/>
  <c r="AK33" i="7"/>
  <c r="AK27" i="7"/>
  <c r="AK28" i="7"/>
  <c r="AK29" i="7"/>
  <c r="AK30" i="7"/>
  <c r="AK31" i="7"/>
  <c r="AK26" i="7"/>
  <c r="AK32" i="7"/>
  <c r="AK36" i="7"/>
  <c r="AK39" i="7"/>
  <c r="AL39" i="11"/>
  <c r="AL37" i="11"/>
  <c r="AL36" i="11"/>
  <c r="AL35" i="11"/>
  <c r="AL34" i="11"/>
  <c r="AL33" i="11"/>
  <c r="AL32" i="11"/>
  <c r="AL31" i="11"/>
  <c r="AL30" i="11"/>
  <c r="AL29" i="11"/>
  <c r="AL28" i="11"/>
  <c r="AL27" i="11"/>
  <c r="AL26" i="11"/>
  <c r="AL22" i="11"/>
  <c r="AL20" i="11"/>
  <c r="AL19" i="11"/>
  <c r="AL16" i="11"/>
  <c r="AL15" i="11"/>
  <c r="AL14" i="11"/>
  <c r="AL13" i="11"/>
  <c r="AL12" i="11"/>
  <c r="AL11" i="11"/>
  <c r="AL10" i="11"/>
  <c r="AL9" i="11"/>
  <c r="AL8" i="11"/>
  <c r="AL7" i="11"/>
  <c r="AL6" i="11"/>
  <c r="AL5" i="11"/>
  <c r="H1055" i="13"/>
  <c r="H1054" i="13"/>
  <c r="H1053" i="13"/>
  <c r="H1052" i="13"/>
  <c r="AJ56" i="7"/>
  <c r="AJ77" i="7"/>
  <c r="AK77" i="11"/>
  <c r="AI77" i="7"/>
  <c r="AJ77" i="11"/>
  <c r="AH56" i="7"/>
  <c r="AH77" i="7"/>
  <c r="AI77" i="11"/>
  <c r="AG56" i="7"/>
  <c r="AG77" i="7"/>
  <c r="AH77" i="11"/>
  <c r="Y56" i="7"/>
  <c r="Y77" i="7"/>
  <c r="Y71" i="7"/>
  <c r="Y70" i="7"/>
  <c r="Y69" i="7"/>
  <c r="Y68" i="7"/>
  <c r="Y67" i="7"/>
  <c r="Y66" i="7"/>
  <c r="Y65" i="7"/>
  <c r="Y64" i="7"/>
  <c r="Y63" i="7"/>
  <c r="Y62" i="7"/>
  <c r="Y61" i="7"/>
  <c r="Y60" i="7"/>
  <c r="Y34" i="7"/>
  <c r="Y35" i="7"/>
  <c r="Y33" i="7"/>
  <c r="Y27" i="7"/>
  <c r="Y28" i="7"/>
  <c r="Y29" i="7"/>
  <c r="Y30" i="7"/>
  <c r="Y31" i="7"/>
  <c r="Y26" i="7"/>
  <c r="Y32" i="7"/>
  <c r="Y36" i="7"/>
  <c r="Y39" i="7"/>
  <c r="AK104" i="11"/>
  <c r="AK102" i="11"/>
  <c r="AK101" i="11"/>
  <c r="AK99" i="11"/>
  <c r="AK98" i="11"/>
  <c r="AK97" i="11"/>
  <c r="AK96" i="11"/>
  <c r="AK95" i="11"/>
  <c r="AJ91" i="7"/>
  <c r="AK91" i="11"/>
  <c r="AJ89" i="7"/>
  <c r="AK89" i="11"/>
  <c r="AJ88" i="7"/>
  <c r="AK88" i="11"/>
  <c r="AJ86" i="7"/>
  <c r="AK86" i="11"/>
  <c r="AJ85" i="7"/>
  <c r="AK85" i="11"/>
  <c r="AJ84" i="7"/>
  <c r="AK84" i="11"/>
  <c r="AK83" i="11"/>
  <c r="AJ82" i="7"/>
  <c r="AK82" i="11"/>
  <c r="AJ75" i="7"/>
  <c r="AK75" i="11"/>
  <c r="AJ74" i="7"/>
  <c r="AK74" i="11"/>
  <c r="AJ71" i="7"/>
  <c r="AK71" i="11"/>
  <c r="AJ70" i="7"/>
  <c r="AK70" i="11"/>
  <c r="AJ69" i="7"/>
  <c r="AK69" i="11"/>
  <c r="AJ68" i="7"/>
  <c r="AK68" i="11"/>
  <c r="AJ67" i="7"/>
  <c r="AK67" i="11"/>
  <c r="AJ66" i="7"/>
  <c r="AK66" i="11"/>
  <c r="AJ65" i="7"/>
  <c r="AK65" i="11"/>
  <c r="AJ64" i="7"/>
  <c r="AK64" i="11"/>
  <c r="AJ63" i="7"/>
  <c r="AK63" i="11"/>
  <c r="AJ62" i="7"/>
  <c r="AK62" i="11"/>
  <c r="AJ61" i="7"/>
  <c r="AK61" i="11"/>
  <c r="AJ60" i="7"/>
  <c r="AK60" i="11"/>
  <c r="AK56" i="11"/>
  <c r="AK54" i="11"/>
  <c r="AK53" i="11"/>
  <c r="AK52" i="11"/>
  <c r="AK51" i="11"/>
  <c r="AK50" i="11"/>
  <c r="AK49" i="11"/>
  <c r="AK48" i="11"/>
  <c r="AK47" i="11"/>
  <c r="AK46" i="11"/>
  <c r="AK45" i="11"/>
  <c r="AK44" i="11"/>
  <c r="AK43" i="11"/>
  <c r="AJ37" i="7"/>
  <c r="AJ34" i="7"/>
  <c r="AJ35" i="7"/>
  <c r="AJ33" i="7"/>
  <c r="AJ27" i="7"/>
  <c r="AJ28" i="7"/>
  <c r="AJ29" i="7"/>
  <c r="AJ30" i="7"/>
  <c r="AJ31" i="7"/>
  <c r="AJ26" i="7"/>
  <c r="AJ32" i="7"/>
  <c r="AJ36" i="7"/>
  <c r="AJ39" i="7"/>
  <c r="AK39" i="11"/>
  <c r="AK37" i="11"/>
  <c r="AK36" i="11"/>
  <c r="AK35" i="11"/>
  <c r="AK34" i="11"/>
  <c r="AK33" i="11"/>
  <c r="AK32" i="11"/>
  <c r="AK31" i="11"/>
  <c r="AK30" i="11"/>
  <c r="AK29" i="11"/>
  <c r="AK28" i="11"/>
  <c r="AK27" i="11"/>
  <c r="AK26" i="11"/>
  <c r="AK22" i="11"/>
  <c r="AK20" i="11"/>
  <c r="AK19" i="11"/>
  <c r="AK16" i="11"/>
  <c r="AK15" i="11"/>
  <c r="AK14" i="11"/>
  <c r="AK13" i="11"/>
  <c r="AK12" i="11"/>
  <c r="AK11" i="11"/>
  <c r="AK10" i="11"/>
  <c r="AK9" i="11"/>
  <c r="AK8" i="11"/>
  <c r="AK7" i="11"/>
  <c r="AK6" i="11"/>
  <c r="AK5" i="11"/>
  <c r="AI86" i="7"/>
  <c r="AH86" i="7"/>
  <c r="AG86" i="7"/>
  <c r="AF86" i="7"/>
  <c r="AE86" i="7"/>
  <c r="AD86" i="7"/>
  <c r="AC86" i="7"/>
  <c r="AB86" i="7"/>
  <c r="AA86" i="7"/>
  <c r="Z86" i="7"/>
  <c r="Y86" i="7"/>
  <c r="X86" i="7"/>
  <c r="W86" i="7"/>
  <c r="V86" i="7"/>
  <c r="U86" i="7"/>
  <c r="T86" i="7"/>
  <c r="S86" i="7"/>
  <c r="R86" i="7"/>
  <c r="Q86" i="7"/>
  <c r="P86" i="7"/>
  <c r="O86" i="7"/>
  <c r="N86" i="7"/>
  <c r="M86" i="7"/>
  <c r="L86" i="7"/>
  <c r="K86" i="7"/>
  <c r="J86" i="7"/>
  <c r="I86" i="7"/>
  <c r="H86" i="7"/>
  <c r="G86" i="7"/>
  <c r="F86" i="7"/>
  <c r="E86" i="7"/>
  <c r="D86" i="7"/>
  <c r="AI85" i="7"/>
  <c r="AH85" i="7"/>
  <c r="AG85" i="7"/>
  <c r="AF85" i="7"/>
  <c r="AE85" i="7"/>
  <c r="AD85" i="7"/>
  <c r="AC85" i="7"/>
  <c r="AB85" i="7"/>
  <c r="AA85" i="7"/>
  <c r="Z85" i="7"/>
  <c r="Y85" i="7"/>
  <c r="X85" i="7"/>
  <c r="W85" i="7"/>
  <c r="V85" i="7"/>
  <c r="U85" i="7"/>
  <c r="T85" i="7"/>
  <c r="S85" i="7"/>
  <c r="R85" i="7"/>
  <c r="Q85" i="7"/>
  <c r="P85" i="7"/>
  <c r="O85" i="7"/>
  <c r="N85" i="7"/>
  <c r="M85" i="7"/>
  <c r="L85" i="7"/>
  <c r="K85" i="7"/>
  <c r="J85" i="7"/>
  <c r="I85" i="7"/>
  <c r="H85" i="7"/>
  <c r="G85" i="7"/>
  <c r="F85" i="7"/>
  <c r="E85" i="7"/>
  <c r="D85" i="7"/>
  <c r="AI84" i="7"/>
  <c r="AH84" i="7"/>
  <c r="AG84" i="7"/>
  <c r="AF84" i="7"/>
  <c r="AE84" i="7"/>
  <c r="AD84" i="7"/>
  <c r="AC84" i="7"/>
  <c r="AB84" i="7"/>
  <c r="AA84" i="7"/>
  <c r="Z84" i="7"/>
  <c r="Y84" i="7"/>
  <c r="X84" i="7"/>
  <c r="W84" i="7"/>
  <c r="V84" i="7"/>
  <c r="U84" i="7"/>
  <c r="T84" i="7"/>
  <c r="S84" i="7"/>
  <c r="R84" i="7"/>
  <c r="Q84" i="7"/>
  <c r="P84" i="7"/>
  <c r="O84" i="7"/>
  <c r="N84" i="7"/>
  <c r="M84" i="7"/>
  <c r="L84" i="7"/>
  <c r="K84" i="7"/>
  <c r="J84" i="7"/>
  <c r="I84" i="7"/>
  <c r="H84" i="7"/>
  <c r="G84" i="7"/>
  <c r="F84" i="7"/>
  <c r="E84" i="7"/>
  <c r="D84" i="7"/>
  <c r="AI82" i="7"/>
  <c r="AH82" i="7"/>
  <c r="AG82" i="7"/>
  <c r="AF82" i="7"/>
  <c r="AE82" i="7"/>
  <c r="AD82" i="7"/>
  <c r="AC82" i="7"/>
  <c r="AB82" i="7"/>
  <c r="AA82" i="7"/>
  <c r="Z82" i="7"/>
  <c r="Y82" i="7"/>
  <c r="X82" i="7"/>
  <c r="W82" i="7"/>
  <c r="V82" i="7"/>
  <c r="U82" i="7"/>
  <c r="T82" i="7"/>
  <c r="S82" i="7"/>
  <c r="R82" i="7"/>
  <c r="Q82" i="7"/>
  <c r="P82" i="7"/>
  <c r="O82" i="7"/>
  <c r="N82" i="7"/>
  <c r="M82" i="7"/>
  <c r="L82" i="7"/>
  <c r="K82" i="7"/>
  <c r="J82" i="7"/>
  <c r="I82" i="7"/>
  <c r="H82" i="7"/>
  <c r="G82" i="7"/>
  <c r="F82" i="7"/>
  <c r="E82" i="7"/>
  <c r="D82" i="7"/>
  <c r="C86" i="7"/>
  <c r="C85" i="7"/>
  <c r="C84" i="7"/>
  <c r="C82" i="7"/>
  <c r="BH915" i="20"/>
  <c r="BH914" i="20"/>
  <c r="BH913" i="20"/>
  <c r="BH912" i="20"/>
  <c r="BH911" i="20"/>
  <c r="BH910" i="20"/>
  <c r="BH909" i="20"/>
  <c r="BH908" i="20"/>
  <c r="BH907" i="20"/>
  <c r="BH906" i="20"/>
  <c r="BH905" i="20"/>
  <c r="BH904" i="20"/>
  <c r="BH903" i="20"/>
  <c r="BH902" i="20"/>
  <c r="BH901" i="20"/>
  <c r="BH900" i="20"/>
  <c r="BH899" i="20"/>
  <c r="BH898" i="20"/>
  <c r="BH897" i="20"/>
  <c r="BH896" i="20"/>
  <c r="BH895" i="20"/>
  <c r="BH894" i="20"/>
  <c r="BH893" i="20"/>
  <c r="BH892" i="20"/>
  <c r="BH891" i="20"/>
  <c r="BH890" i="20"/>
  <c r="BH889" i="20"/>
  <c r="BH888" i="20"/>
  <c r="BH887" i="20"/>
  <c r="BH886" i="20"/>
  <c r="BH885" i="20"/>
  <c r="BH884" i="20"/>
  <c r="BH883" i="20"/>
  <c r="BH882" i="20"/>
  <c r="BH881" i="20"/>
  <c r="BH880" i="20"/>
  <c r="BH879" i="20"/>
  <c r="BH878" i="20"/>
  <c r="BH877" i="20"/>
  <c r="BH876" i="20"/>
  <c r="BH875" i="20"/>
  <c r="BH874" i="20"/>
  <c r="BH873" i="20"/>
  <c r="BH872" i="20"/>
  <c r="BH871" i="20"/>
  <c r="BH870" i="20"/>
  <c r="BH869" i="20"/>
  <c r="BH868" i="20"/>
  <c r="BH867" i="20"/>
  <c r="BH866" i="20"/>
  <c r="BH865" i="20"/>
  <c r="BH864" i="20"/>
  <c r="BH863" i="20"/>
  <c r="BH862" i="20"/>
  <c r="BH861" i="20"/>
  <c r="BH860" i="20"/>
  <c r="BH859" i="20"/>
  <c r="BH858" i="20"/>
  <c r="BH857" i="20"/>
  <c r="BH856" i="20"/>
  <c r="BH855" i="20"/>
  <c r="BH854" i="20"/>
  <c r="BH853" i="20"/>
  <c r="BH852" i="20"/>
  <c r="BH851" i="20"/>
  <c r="BH850" i="20"/>
  <c r="BH849" i="20"/>
  <c r="BH848" i="20"/>
  <c r="BH847" i="20"/>
  <c r="BH846" i="20"/>
  <c r="BH845" i="20"/>
  <c r="BH844" i="20"/>
  <c r="BH843" i="20"/>
  <c r="BH842" i="20"/>
  <c r="BH841" i="20"/>
  <c r="BH840" i="20"/>
  <c r="BH839" i="20"/>
  <c r="BH838" i="20"/>
  <c r="BH837" i="20"/>
  <c r="BH836" i="20"/>
  <c r="BH835" i="20"/>
  <c r="BH834" i="20"/>
  <c r="BH833" i="20"/>
  <c r="BH832" i="20"/>
  <c r="BH831" i="20"/>
  <c r="BH830" i="20"/>
  <c r="BH829" i="20"/>
  <c r="BH828" i="20"/>
  <c r="BH827" i="20"/>
  <c r="BH826" i="20"/>
  <c r="BH825" i="20"/>
  <c r="BH824" i="20"/>
  <c r="BH823" i="20"/>
  <c r="BH822" i="20"/>
  <c r="BH821" i="20"/>
  <c r="BH820" i="20"/>
  <c r="BH819" i="20"/>
  <c r="BH818" i="20"/>
  <c r="BH817" i="20"/>
  <c r="BH816" i="20"/>
  <c r="BH815" i="20"/>
  <c r="BH814" i="20"/>
  <c r="BH813" i="20"/>
  <c r="BH812" i="20"/>
  <c r="BH811" i="20"/>
  <c r="BH810" i="20"/>
  <c r="BH809" i="20"/>
  <c r="BH808" i="20"/>
  <c r="BH807" i="20"/>
  <c r="BH806" i="20"/>
  <c r="BH805" i="20"/>
  <c r="BH804" i="20"/>
  <c r="BH803" i="20"/>
  <c r="BH802" i="20"/>
  <c r="BH801" i="20"/>
  <c r="BH800" i="20"/>
  <c r="BH799" i="20"/>
  <c r="BH798" i="20"/>
  <c r="BH797" i="20"/>
  <c r="BH796" i="20"/>
  <c r="BH795" i="20"/>
  <c r="BH794" i="20"/>
  <c r="BH793" i="20"/>
  <c r="BH792" i="20"/>
  <c r="BH791" i="20"/>
  <c r="BH790" i="20"/>
  <c r="BH789" i="20"/>
  <c r="BH788" i="20"/>
  <c r="BH787" i="20"/>
  <c r="BH786" i="20"/>
  <c r="BH785" i="20"/>
  <c r="BH784" i="20"/>
  <c r="BH783" i="20"/>
  <c r="BH782" i="20"/>
  <c r="BH781" i="20"/>
  <c r="BH780" i="20"/>
  <c r="BH779" i="20"/>
  <c r="BH778" i="20"/>
  <c r="BH777" i="20"/>
  <c r="BH776" i="20"/>
  <c r="BH775" i="20"/>
  <c r="BH774" i="20"/>
  <c r="BH773" i="20"/>
  <c r="BH772" i="20"/>
  <c r="BH771" i="20"/>
  <c r="BH770" i="20"/>
  <c r="BH769" i="20"/>
  <c r="BH768" i="20"/>
  <c r="BH767" i="20"/>
  <c r="BH766" i="20"/>
  <c r="BH765" i="20"/>
  <c r="BH764" i="20"/>
  <c r="BH763" i="20"/>
  <c r="BH762" i="20"/>
  <c r="BH761" i="20"/>
  <c r="BH760" i="20"/>
  <c r="BH759" i="20"/>
  <c r="BH758" i="20"/>
  <c r="BH757" i="20"/>
  <c r="BH756" i="20"/>
  <c r="BH755" i="20"/>
  <c r="BH754" i="20"/>
  <c r="BH753" i="20"/>
  <c r="BH752" i="20"/>
  <c r="BH751" i="20"/>
  <c r="BH750" i="20"/>
  <c r="BH749" i="20"/>
  <c r="BH748" i="20"/>
  <c r="BH747" i="20"/>
  <c r="BH746" i="20"/>
  <c r="BH745" i="20"/>
  <c r="BH744" i="20"/>
  <c r="BH743" i="20"/>
  <c r="BH742" i="20"/>
  <c r="BH741" i="20"/>
  <c r="BH740" i="20"/>
  <c r="BH739" i="20"/>
  <c r="BH738" i="20"/>
  <c r="BH737" i="20"/>
  <c r="BH736" i="20"/>
  <c r="BH735" i="20"/>
  <c r="BH734" i="20"/>
  <c r="BH733" i="20"/>
  <c r="BH732" i="20"/>
  <c r="BH731" i="20"/>
  <c r="BH730" i="20"/>
  <c r="BH729" i="20"/>
  <c r="BH728" i="20"/>
  <c r="BH727" i="20"/>
  <c r="BH726" i="20"/>
  <c r="BH725" i="20"/>
  <c r="BH724" i="20"/>
  <c r="BH723" i="20"/>
  <c r="BH722" i="20"/>
  <c r="BH721" i="20"/>
  <c r="BH720" i="20"/>
  <c r="BH719" i="20"/>
  <c r="BH718" i="20"/>
  <c r="BH717" i="20"/>
  <c r="BH716" i="20"/>
  <c r="BH715" i="20"/>
  <c r="BH714" i="20"/>
  <c r="BH713" i="20"/>
  <c r="BH712" i="20"/>
  <c r="BH711" i="20"/>
  <c r="BH710" i="20"/>
  <c r="BH709" i="20"/>
  <c r="BH708" i="20"/>
  <c r="BH707" i="20"/>
  <c r="BH706" i="20"/>
  <c r="BH705" i="20"/>
  <c r="BH704" i="20"/>
  <c r="BH703" i="20"/>
  <c r="BH702" i="20"/>
  <c r="BH701" i="20"/>
  <c r="BH700" i="20"/>
  <c r="BH699" i="20"/>
  <c r="BH698" i="20"/>
  <c r="BH697" i="20"/>
  <c r="BH696" i="20"/>
  <c r="BH695" i="20"/>
  <c r="BH694" i="20"/>
  <c r="BH693" i="20"/>
  <c r="BH692" i="20"/>
  <c r="BH691" i="20"/>
  <c r="BH690" i="20"/>
  <c r="BH689" i="20"/>
  <c r="BH688" i="20"/>
  <c r="BH687" i="20"/>
  <c r="BH686" i="20"/>
  <c r="BH685" i="20"/>
  <c r="BH684" i="20"/>
  <c r="BH683" i="20"/>
  <c r="BH682" i="20"/>
  <c r="BH681" i="20"/>
  <c r="BH680" i="20"/>
  <c r="BH679" i="20"/>
  <c r="BH678" i="20"/>
  <c r="BH677" i="20"/>
  <c r="BH676" i="20"/>
  <c r="BH675" i="20"/>
  <c r="BH674" i="20"/>
  <c r="BH673" i="20"/>
  <c r="BH672" i="20"/>
  <c r="BH671" i="20"/>
  <c r="BH670" i="20"/>
  <c r="BH669" i="20"/>
  <c r="BH668" i="20"/>
  <c r="BH667" i="20"/>
  <c r="BH666" i="20"/>
  <c r="BH665" i="20"/>
  <c r="BH664" i="20"/>
  <c r="BH663" i="20"/>
  <c r="BH662" i="20"/>
  <c r="BH661" i="20"/>
  <c r="BH660" i="20"/>
  <c r="BH659" i="20"/>
  <c r="BH658" i="20"/>
  <c r="BH657" i="20"/>
  <c r="BH656" i="20"/>
  <c r="BH655" i="20"/>
  <c r="BH654" i="20"/>
  <c r="BH653" i="20"/>
  <c r="BH652" i="20"/>
  <c r="BH651" i="20"/>
  <c r="BH650" i="20"/>
  <c r="BH649" i="20"/>
  <c r="BH648" i="20"/>
  <c r="BH647" i="20"/>
  <c r="BH646" i="20"/>
  <c r="BH645" i="20"/>
  <c r="BH644" i="20"/>
  <c r="BH643" i="20"/>
  <c r="BH642" i="20"/>
  <c r="BH641" i="20"/>
  <c r="BH640" i="20"/>
  <c r="BH639" i="20"/>
  <c r="BH638" i="20"/>
  <c r="BH637" i="20"/>
  <c r="BH636" i="20"/>
  <c r="BH635" i="20"/>
  <c r="BH634" i="20"/>
  <c r="BH633" i="20"/>
  <c r="BH632" i="20"/>
  <c r="BH631" i="20"/>
  <c r="BH630" i="20"/>
  <c r="BH629" i="20"/>
  <c r="BH628" i="20"/>
  <c r="BH627" i="20"/>
  <c r="BH626" i="20"/>
  <c r="BH625" i="20"/>
  <c r="BH624" i="20"/>
  <c r="BH623" i="20"/>
  <c r="BH622" i="20"/>
  <c r="BH621" i="20"/>
  <c r="BH620" i="20"/>
  <c r="BH619" i="20"/>
  <c r="BH618" i="20"/>
  <c r="BH617" i="20"/>
  <c r="BH616" i="20"/>
  <c r="BH615" i="20"/>
  <c r="BH614" i="20"/>
  <c r="BH613" i="20"/>
  <c r="BH612" i="20"/>
  <c r="BH611" i="20"/>
  <c r="BH610" i="20"/>
  <c r="BH609" i="20"/>
  <c r="BH608" i="20"/>
  <c r="BH607" i="20"/>
  <c r="BH606" i="20"/>
  <c r="BH605" i="20"/>
  <c r="BH604" i="20"/>
  <c r="BH603" i="20"/>
  <c r="BH602" i="20"/>
  <c r="BH601" i="20"/>
  <c r="BH600" i="20"/>
  <c r="BH599" i="20"/>
  <c r="BH598" i="20"/>
  <c r="BH597" i="20"/>
  <c r="BH596" i="20"/>
  <c r="BH595" i="20"/>
  <c r="BH594" i="20"/>
  <c r="BH593" i="20"/>
  <c r="BH592" i="20"/>
  <c r="BH591" i="20"/>
  <c r="BH590" i="20"/>
  <c r="BH589" i="20"/>
  <c r="BH588" i="20"/>
  <c r="BH587" i="20"/>
  <c r="BH586" i="20"/>
  <c r="BH585" i="20"/>
  <c r="BH584" i="20"/>
  <c r="BH583" i="20"/>
  <c r="BH582" i="20"/>
  <c r="BH581" i="20"/>
  <c r="BH580" i="20"/>
  <c r="BH579" i="20"/>
  <c r="BH578" i="20"/>
  <c r="BH577" i="20"/>
  <c r="BH576" i="20"/>
  <c r="BH575" i="20"/>
  <c r="BH574" i="20"/>
  <c r="BH573" i="20"/>
  <c r="BH572" i="20"/>
  <c r="BH571" i="20"/>
  <c r="BH570" i="20"/>
  <c r="BH569" i="20"/>
  <c r="BH568" i="20"/>
  <c r="BH567" i="20"/>
  <c r="BH566" i="20"/>
  <c r="BH565" i="20"/>
  <c r="BH564" i="20"/>
  <c r="BH563" i="20"/>
  <c r="BH562" i="20"/>
  <c r="BH561" i="20"/>
  <c r="BH560" i="20"/>
  <c r="BH559" i="20"/>
  <c r="BH558" i="20"/>
  <c r="BH557" i="20"/>
  <c r="BH556" i="20"/>
  <c r="BH555" i="20"/>
  <c r="BH554" i="20"/>
  <c r="BH553" i="20"/>
  <c r="BH552" i="20"/>
  <c r="BH551" i="20"/>
  <c r="BH550" i="20"/>
  <c r="BH549" i="20"/>
  <c r="BH548" i="20"/>
  <c r="BH547" i="20"/>
  <c r="BH546" i="20"/>
  <c r="BH545" i="20"/>
  <c r="BH544" i="20"/>
  <c r="BH543" i="20"/>
  <c r="BH542" i="20"/>
  <c r="BH541" i="20"/>
  <c r="BH540" i="20"/>
  <c r="BH539" i="20"/>
  <c r="BH538" i="20"/>
  <c r="BH537" i="20"/>
  <c r="BH536" i="20"/>
  <c r="BH535" i="20"/>
  <c r="BH534" i="20"/>
  <c r="BH533" i="20"/>
  <c r="BH532" i="20"/>
  <c r="BH531" i="20"/>
  <c r="BH530" i="20"/>
  <c r="BH529" i="20"/>
  <c r="BH528" i="20"/>
  <c r="BH527" i="20"/>
  <c r="BH526" i="20"/>
  <c r="BH525" i="20"/>
  <c r="BH524" i="20"/>
  <c r="BH523" i="20"/>
  <c r="BH522" i="20"/>
  <c r="BH521" i="20"/>
  <c r="BH520" i="20"/>
  <c r="BH519" i="20"/>
  <c r="BH518" i="20"/>
  <c r="BH517" i="20"/>
  <c r="BH516" i="20"/>
  <c r="BH515" i="20"/>
  <c r="BH514" i="20"/>
  <c r="BH513" i="20"/>
  <c r="BH512" i="20"/>
  <c r="BH511" i="20"/>
  <c r="BH510" i="20"/>
  <c r="BH509" i="20"/>
  <c r="BH508" i="20"/>
  <c r="BH507" i="20"/>
  <c r="BH506" i="20"/>
  <c r="BH505" i="20"/>
  <c r="BH504" i="20"/>
  <c r="BH503" i="20"/>
  <c r="BH502" i="20"/>
  <c r="BH501" i="20"/>
  <c r="BH500" i="20"/>
  <c r="BH499" i="20"/>
  <c r="BH498" i="20"/>
  <c r="BH497" i="20"/>
  <c r="BH496" i="20"/>
  <c r="BH495" i="20"/>
  <c r="BH494" i="20"/>
  <c r="BH493" i="20"/>
  <c r="BH492" i="20"/>
  <c r="BH491" i="20"/>
  <c r="BH490" i="20"/>
  <c r="BH489" i="20"/>
  <c r="BH488" i="20"/>
  <c r="BH487" i="20"/>
  <c r="BH486" i="20"/>
  <c r="BH485" i="20"/>
  <c r="BH484" i="20"/>
  <c r="BH483" i="20"/>
  <c r="BH482" i="20"/>
  <c r="BH481" i="20"/>
  <c r="BH480" i="20"/>
  <c r="BH479" i="20"/>
  <c r="BH478" i="20"/>
  <c r="BH477" i="20"/>
  <c r="BH476" i="20"/>
  <c r="BH475" i="20"/>
  <c r="BH474" i="20"/>
  <c r="BH473" i="20"/>
  <c r="BH472" i="20"/>
  <c r="BH471" i="20"/>
  <c r="BH470" i="20"/>
  <c r="BH469" i="20"/>
  <c r="BH468" i="20"/>
  <c r="BH467" i="20"/>
  <c r="BH466" i="20"/>
  <c r="BH465" i="20"/>
  <c r="BH464" i="20"/>
  <c r="BH463" i="20"/>
  <c r="BH462" i="20"/>
  <c r="BH461" i="20"/>
  <c r="BH460" i="20"/>
  <c r="BH459" i="20"/>
  <c r="BH458" i="20"/>
  <c r="BH457" i="20"/>
  <c r="BH456" i="20"/>
  <c r="BH455" i="20"/>
  <c r="BH454" i="20"/>
  <c r="BH453" i="20"/>
  <c r="BH452" i="20"/>
  <c r="BH451" i="20"/>
  <c r="BH450" i="20"/>
  <c r="BH449" i="20"/>
  <c r="BH448" i="20"/>
  <c r="BH447" i="20"/>
  <c r="BH446" i="20"/>
  <c r="BH445" i="20"/>
  <c r="BH444" i="20"/>
  <c r="BH443" i="20"/>
  <c r="BH442" i="20"/>
  <c r="BH441" i="20"/>
  <c r="BH440" i="20"/>
  <c r="BH439" i="20"/>
  <c r="BH438" i="20"/>
  <c r="BH437" i="20"/>
  <c r="BH436" i="20"/>
  <c r="BH435" i="20"/>
  <c r="BH434" i="20"/>
  <c r="BH433" i="20"/>
  <c r="BH432" i="20"/>
  <c r="BH431" i="20"/>
  <c r="BH430" i="20"/>
  <c r="BH429" i="20"/>
  <c r="BH428" i="20"/>
  <c r="BH427" i="20"/>
  <c r="BH426" i="20"/>
  <c r="BH425" i="20"/>
  <c r="BH424" i="20"/>
  <c r="BH423" i="20"/>
  <c r="BH422" i="20"/>
  <c r="BH421" i="20"/>
  <c r="BH420" i="20"/>
  <c r="BH419" i="20"/>
  <c r="BH418" i="20"/>
  <c r="BH417" i="20"/>
  <c r="BH416" i="20"/>
  <c r="BH415" i="20"/>
  <c r="BH414" i="20"/>
  <c r="BH413" i="20"/>
  <c r="BH412" i="20"/>
  <c r="BH411" i="20"/>
  <c r="BH410" i="20"/>
  <c r="BH409" i="20"/>
  <c r="BH408" i="20"/>
  <c r="BH407" i="20"/>
  <c r="BH406" i="20"/>
  <c r="BH405" i="20"/>
  <c r="BH404" i="20"/>
  <c r="BH403" i="20"/>
  <c r="BH402" i="20"/>
  <c r="BH401" i="20"/>
  <c r="BH400" i="20"/>
  <c r="BH399" i="20"/>
  <c r="BH398" i="20"/>
  <c r="BH397" i="20"/>
  <c r="BH396" i="20"/>
  <c r="BH395" i="20"/>
  <c r="BH394" i="20"/>
  <c r="BH393" i="20"/>
  <c r="BH392" i="20"/>
  <c r="BH391" i="20"/>
  <c r="BH390" i="20"/>
  <c r="BH389" i="20"/>
  <c r="BH388" i="20"/>
  <c r="BH387" i="20"/>
  <c r="BH386" i="20"/>
  <c r="BH385" i="20"/>
  <c r="BH384" i="20"/>
  <c r="BH383" i="20"/>
  <c r="BH382" i="20"/>
  <c r="BH381" i="20"/>
  <c r="BH380" i="20"/>
  <c r="BH379" i="20"/>
  <c r="BH378" i="20"/>
  <c r="BH377" i="20"/>
  <c r="BH376" i="20"/>
  <c r="BH375" i="20"/>
  <c r="BH374" i="20"/>
  <c r="BH373" i="20"/>
  <c r="BH372" i="20"/>
  <c r="BH371" i="20"/>
  <c r="BH370" i="20"/>
  <c r="BH369" i="20"/>
  <c r="BH368" i="20"/>
  <c r="BH367" i="20"/>
  <c r="BH366" i="20"/>
  <c r="BH365" i="20"/>
  <c r="BH364" i="20"/>
  <c r="BH363" i="20"/>
  <c r="BH362" i="20"/>
  <c r="BH361" i="20"/>
  <c r="BH360" i="20"/>
  <c r="BH359" i="20"/>
  <c r="BH358" i="20"/>
  <c r="BH357" i="20"/>
  <c r="BH356" i="20"/>
  <c r="BH355" i="20"/>
  <c r="BH354" i="20"/>
  <c r="BH353" i="20"/>
  <c r="BH352" i="20"/>
  <c r="BH351" i="20"/>
  <c r="BH350" i="20"/>
  <c r="BH349" i="20"/>
  <c r="BH348" i="20"/>
  <c r="BH347" i="20"/>
  <c r="BH346" i="20"/>
  <c r="BH345" i="20"/>
  <c r="BH344" i="20"/>
  <c r="BH343" i="20"/>
  <c r="BH342" i="20"/>
  <c r="BH341" i="20"/>
  <c r="BH340" i="20"/>
  <c r="BH339" i="20"/>
  <c r="BH338" i="20"/>
  <c r="BH337" i="20"/>
  <c r="BH336" i="20"/>
  <c r="BH335" i="20"/>
  <c r="BH334" i="20"/>
  <c r="BH333" i="20"/>
  <c r="BH332" i="20"/>
  <c r="BH331" i="20"/>
  <c r="BH330" i="20"/>
  <c r="BH329" i="20"/>
  <c r="BH328" i="20"/>
  <c r="BH327" i="20"/>
  <c r="BH326" i="20"/>
  <c r="BH325" i="20"/>
  <c r="BH324" i="20"/>
  <c r="BH323" i="20"/>
  <c r="BH322" i="20"/>
  <c r="BH321" i="20"/>
  <c r="BH320" i="20"/>
  <c r="BH319" i="20"/>
  <c r="BH318" i="20"/>
  <c r="BH317" i="20"/>
  <c r="BH316" i="20"/>
  <c r="BH315" i="20"/>
  <c r="BH314" i="20"/>
  <c r="BH313" i="20"/>
  <c r="BH312" i="20"/>
  <c r="BH311" i="20"/>
  <c r="BH310" i="20"/>
  <c r="BH309" i="20"/>
  <c r="BH308" i="20"/>
  <c r="BH307" i="20"/>
  <c r="BH306" i="20"/>
  <c r="BH305" i="20"/>
  <c r="BH304" i="20"/>
  <c r="BH303" i="20"/>
  <c r="BH302" i="20"/>
  <c r="BH301" i="20"/>
  <c r="BH300" i="20"/>
  <c r="BH299" i="20"/>
  <c r="BH298" i="20"/>
  <c r="BH297" i="20"/>
  <c r="BH296" i="20"/>
  <c r="BH295" i="20"/>
  <c r="BH294" i="20"/>
  <c r="BH293" i="20"/>
  <c r="BH292" i="20"/>
  <c r="BH291" i="20"/>
  <c r="BH290" i="20"/>
  <c r="BH289" i="20"/>
  <c r="BH288" i="20"/>
  <c r="BH287" i="20"/>
  <c r="BH286" i="20"/>
  <c r="BH285" i="20"/>
  <c r="BH284" i="20"/>
  <c r="BH283" i="20"/>
  <c r="BH282" i="20"/>
  <c r="BH281" i="20"/>
  <c r="BH280" i="20"/>
  <c r="BH279" i="20"/>
  <c r="BH278" i="20"/>
  <c r="BH277" i="20"/>
  <c r="BH276" i="20"/>
  <c r="BH275" i="20"/>
  <c r="BH274" i="20"/>
  <c r="BH273" i="20"/>
  <c r="BH272" i="20"/>
  <c r="BH271" i="20"/>
  <c r="BH270" i="20"/>
  <c r="BH269" i="20"/>
  <c r="BH268" i="20"/>
  <c r="BH267" i="20"/>
  <c r="BH266" i="20"/>
  <c r="BH265" i="20"/>
  <c r="BH264" i="20"/>
  <c r="BH263" i="20"/>
  <c r="BH262" i="20"/>
  <c r="BH261" i="20"/>
  <c r="BH260" i="20"/>
  <c r="BH259" i="20"/>
  <c r="BH258" i="20"/>
  <c r="BH257" i="20"/>
  <c r="BH256" i="20"/>
  <c r="BH255" i="20"/>
  <c r="BH254" i="20"/>
  <c r="BH253" i="20"/>
  <c r="BH252" i="20"/>
  <c r="BH251" i="20"/>
  <c r="BH250" i="20"/>
  <c r="BH249" i="20"/>
  <c r="BH248" i="20"/>
  <c r="BH247" i="20"/>
  <c r="BH246" i="20"/>
  <c r="BH245" i="20"/>
  <c r="BH244" i="20"/>
  <c r="BH243" i="20"/>
  <c r="BH242" i="20"/>
  <c r="BH241" i="20"/>
  <c r="BH240" i="20"/>
  <c r="BH239" i="20"/>
  <c r="BH238" i="20"/>
  <c r="BH237" i="20"/>
  <c r="BH236" i="20"/>
  <c r="BH235" i="20"/>
  <c r="BH234" i="20"/>
  <c r="BH233" i="20"/>
  <c r="BH232" i="20"/>
  <c r="BH231" i="20"/>
  <c r="BH230" i="20"/>
  <c r="BH229" i="20"/>
  <c r="BH228" i="20"/>
  <c r="BH227" i="20"/>
  <c r="BH226" i="20"/>
  <c r="BH225" i="20"/>
  <c r="BH224" i="20"/>
  <c r="BH223" i="20"/>
  <c r="BH222" i="20"/>
  <c r="BH221" i="20"/>
  <c r="BH220" i="20"/>
  <c r="BH219" i="20"/>
  <c r="BH218" i="20"/>
  <c r="BH217" i="20"/>
  <c r="BH216" i="20"/>
  <c r="BH215" i="20"/>
  <c r="BH214" i="20"/>
  <c r="BH213" i="20"/>
  <c r="BH212" i="20"/>
  <c r="BH211" i="20"/>
  <c r="BH210" i="20"/>
  <c r="BH209" i="20"/>
  <c r="BH208" i="20"/>
  <c r="BH207" i="20"/>
  <c r="BH206" i="20"/>
  <c r="BH205" i="20"/>
  <c r="BH204" i="20"/>
  <c r="BH203" i="20"/>
  <c r="BH202" i="20"/>
  <c r="BH201" i="20"/>
  <c r="BH200" i="20"/>
  <c r="BH199" i="20"/>
  <c r="BH198" i="20"/>
  <c r="BH197" i="20"/>
  <c r="BH196" i="20"/>
  <c r="BH195" i="20"/>
  <c r="BH194" i="20"/>
  <c r="BH193" i="20"/>
  <c r="BH192" i="20"/>
  <c r="BH191" i="20"/>
  <c r="BH190" i="20"/>
  <c r="BH189" i="20"/>
  <c r="BH188" i="20"/>
  <c r="BH187" i="20"/>
  <c r="BH186" i="20"/>
  <c r="BH185" i="20"/>
  <c r="BH184" i="20"/>
  <c r="BH183" i="20"/>
  <c r="BH182" i="20"/>
  <c r="BH181" i="20"/>
  <c r="BH180" i="20"/>
  <c r="BH179" i="20"/>
  <c r="BH178" i="20"/>
  <c r="BH177" i="20"/>
  <c r="BH176" i="20"/>
  <c r="BH175" i="20"/>
  <c r="BH174" i="20"/>
  <c r="BH173" i="20"/>
  <c r="BH172" i="20"/>
  <c r="BH171" i="20"/>
  <c r="BH170" i="20"/>
  <c r="BH169" i="20"/>
  <c r="BH168" i="20"/>
  <c r="BH167" i="20"/>
  <c r="BH166" i="20"/>
  <c r="BH165" i="20"/>
  <c r="BH164" i="20"/>
  <c r="BH163" i="20"/>
  <c r="BH162" i="20"/>
  <c r="BH161" i="20"/>
  <c r="BH160" i="20"/>
  <c r="BH159" i="20"/>
  <c r="BH158" i="20"/>
  <c r="BH157" i="20"/>
  <c r="BH156" i="20"/>
  <c r="BH155" i="20"/>
  <c r="BH154" i="20"/>
  <c r="BH153" i="20"/>
  <c r="BH152" i="20"/>
  <c r="BH151" i="20"/>
  <c r="BH150" i="20"/>
  <c r="BH149" i="20"/>
  <c r="BH148" i="20"/>
  <c r="BH147" i="20"/>
  <c r="BH146" i="20"/>
  <c r="BH145" i="20"/>
  <c r="BH144" i="20"/>
  <c r="BH143" i="20"/>
  <c r="BH142" i="20"/>
  <c r="BH141" i="20"/>
  <c r="BH140" i="20"/>
  <c r="BH139" i="20"/>
  <c r="BH138" i="20"/>
  <c r="BH137" i="20"/>
  <c r="BH136" i="20"/>
  <c r="BH135" i="20"/>
  <c r="BH134" i="20"/>
  <c r="BH133" i="20"/>
  <c r="BH132" i="20"/>
  <c r="BH131" i="20"/>
  <c r="BH130" i="20"/>
  <c r="BH129" i="20"/>
  <c r="BH128" i="20"/>
  <c r="BH127" i="20"/>
  <c r="BH126" i="20"/>
  <c r="BH125" i="20"/>
  <c r="BH124" i="20"/>
  <c r="BH123" i="20"/>
  <c r="BH122" i="20"/>
  <c r="BH121" i="20"/>
  <c r="BH120" i="20"/>
  <c r="BH119" i="20"/>
  <c r="BH118" i="20"/>
  <c r="BH117" i="20"/>
  <c r="BH116" i="20"/>
  <c r="BH115" i="20"/>
  <c r="BH114" i="20"/>
  <c r="BH113" i="20"/>
  <c r="BH112" i="20"/>
  <c r="BH111" i="20"/>
  <c r="BH110" i="20"/>
  <c r="BH109" i="20"/>
  <c r="BH108" i="20"/>
  <c r="BH107" i="20"/>
  <c r="BH106" i="20"/>
  <c r="BH105" i="20"/>
  <c r="BH104" i="20"/>
  <c r="BH103" i="20"/>
  <c r="BH102" i="20"/>
  <c r="BH101" i="20"/>
  <c r="BH100" i="20"/>
  <c r="BH99" i="20"/>
  <c r="BH98" i="20"/>
  <c r="BH97" i="20"/>
  <c r="BH96" i="20"/>
  <c r="BH95" i="20"/>
  <c r="BH94" i="20"/>
  <c r="BH93" i="20"/>
  <c r="BH92" i="20"/>
  <c r="BH91" i="20"/>
  <c r="BH90" i="20"/>
  <c r="BH89" i="20"/>
  <c r="BH88" i="20"/>
  <c r="BH87" i="20"/>
  <c r="BH86" i="20"/>
  <c r="BH85" i="20"/>
  <c r="BH84" i="20"/>
  <c r="BH83" i="20"/>
  <c r="BH82" i="20"/>
  <c r="BH81" i="20"/>
  <c r="BH80" i="20"/>
  <c r="BH79" i="20"/>
  <c r="BH78" i="20"/>
  <c r="BH77" i="20"/>
  <c r="BH76" i="20"/>
  <c r="BH75" i="20"/>
  <c r="BH74" i="20"/>
  <c r="BH73" i="20"/>
  <c r="BH72" i="20"/>
  <c r="BH71" i="20"/>
  <c r="BH70" i="20"/>
  <c r="BH69" i="20"/>
  <c r="BH68" i="20"/>
  <c r="BH67" i="20"/>
  <c r="BH66" i="20"/>
  <c r="BH65" i="20"/>
  <c r="BH64" i="20"/>
  <c r="BH63" i="20"/>
  <c r="BH62" i="20"/>
  <c r="BH61" i="20"/>
  <c r="BH60" i="20"/>
  <c r="BH59" i="20"/>
  <c r="BH58" i="20"/>
  <c r="BH57" i="20"/>
  <c r="BH56" i="20"/>
  <c r="BH55" i="20"/>
  <c r="BH54" i="20"/>
  <c r="BH53" i="20"/>
  <c r="BH52" i="20"/>
  <c r="BH51" i="20"/>
  <c r="BH50" i="20"/>
  <c r="BH49" i="20"/>
  <c r="BH48" i="20"/>
  <c r="BH47" i="20"/>
  <c r="BH46" i="20"/>
  <c r="BH45" i="20"/>
  <c r="BH44" i="20"/>
  <c r="BH43" i="20"/>
  <c r="BH42" i="20"/>
  <c r="BH41" i="20"/>
  <c r="BH40" i="20"/>
  <c r="BH39" i="20"/>
  <c r="BH38" i="20"/>
  <c r="BH37" i="20"/>
  <c r="BH36" i="20"/>
  <c r="BH35" i="20"/>
  <c r="BH34" i="20"/>
  <c r="BH33" i="20"/>
  <c r="BH32" i="20"/>
  <c r="BH31" i="20"/>
  <c r="BH30" i="20"/>
  <c r="BH29" i="20"/>
  <c r="BH28" i="20"/>
  <c r="BH27" i="20"/>
  <c r="BH26" i="20"/>
  <c r="BH25" i="20"/>
  <c r="BH24" i="20"/>
  <c r="BH23" i="20"/>
  <c r="BH22" i="20"/>
  <c r="BH21" i="20"/>
  <c r="BH20" i="20"/>
  <c r="BH19" i="20"/>
  <c r="BH18" i="20"/>
  <c r="BH17" i="20"/>
  <c r="BH16" i="20"/>
  <c r="BH15" i="20"/>
  <c r="BH14" i="20"/>
  <c r="BH13" i="20"/>
  <c r="BH12" i="20"/>
  <c r="BH11" i="20"/>
  <c r="BH10" i="20"/>
  <c r="BH9" i="20"/>
  <c r="BH8" i="20"/>
  <c r="BH7" i="20"/>
  <c r="BH6" i="20"/>
  <c r="BH5" i="20"/>
  <c r="BH4" i="20"/>
  <c r="BH3" i="20"/>
  <c r="BH2" i="20"/>
  <c r="AX2" i="20"/>
  <c r="AX3" i="20"/>
  <c r="AX4" i="20"/>
  <c r="AX5" i="20"/>
  <c r="AX6" i="20"/>
  <c r="AX7" i="20"/>
  <c r="AX8" i="20"/>
  <c r="AX9" i="20"/>
  <c r="AX10" i="20"/>
  <c r="AX11" i="20"/>
  <c r="AX12" i="20"/>
  <c r="AX13" i="20"/>
  <c r="AX14" i="20"/>
  <c r="AX15" i="20"/>
  <c r="AX16" i="20"/>
  <c r="AX17" i="20"/>
  <c r="AX18" i="20"/>
  <c r="AX19" i="20"/>
  <c r="AX20" i="20"/>
  <c r="AX21" i="20"/>
  <c r="AX22" i="20"/>
  <c r="AX23" i="20"/>
  <c r="AX24" i="20"/>
  <c r="AX25" i="20"/>
  <c r="AX26" i="20"/>
  <c r="AX27" i="20"/>
  <c r="AX28" i="20"/>
  <c r="AX29" i="20"/>
  <c r="AX30" i="20"/>
  <c r="AX31" i="20"/>
  <c r="AX32" i="20"/>
  <c r="AX33" i="20"/>
  <c r="AX34" i="20"/>
  <c r="AX35" i="20"/>
  <c r="AX36" i="20"/>
  <c r="AX37" i="20"/>
  <c r="AX38" i="20"/>
  <c r="AX39" i="20"/>
  <c r="AX40" i="20"/>
  <c r="AX41" i="20"/>
  <c r="AX42" i="20"/>
  <c r="AX43" i="20"/>
  <c r="AX44" i="20"/>
  <c r="AX45" i="20"/>
  <c r="AX46" i="20"/>
  <c r="AX47" i="20"/>
  <c r="AX48" i="20"/>
  <c r="AX49" i="20"/>
  <c r="AX50" i="20"/>
  <c r="AX51" i="20"/>
  <c r="AX52" i="20"/>
  <c r="AX53" i="20"/>
  <c r="AX54" i="20"/>
  <c r="AX55" i="20"/>
  <c r="AX56" i="20"/>
  <c r="AX57" i="20"/>
  <c r="AX58" i="20"/>
  <c r="AX59" i="20"/>
  <c r="AX60" i="20"/>
  <c r="AX61" i="20"/>
  <c r="AX62" i="20"/>
  <c r="AX63" i="20"/>
  <c r="AX64" i="20"/>
  <c r="AX65" i="20"/>
  <c r="AX66" i="20"/>
  <c r="AX67" i="20"/>
  <c r="AX68" i="20"/>
  <c r="AX69" i="20"/>
  <c r="AX70" i="20"/>
  <c r="AX71" i="20"/>
  <c r="AX72" i="20"/>
  <c r="AX73" i="20"/>
  <c r="AX74" i="20"/>
  <c r="AX75" i="20"/>
  <c r="AX76" i="20"/>
  <c r="AX77" i="20"/>
  <c r="AX78" i="20"/>
  <c r="AX79" i="20"/>
  <c r="AX80" i="20"/>
  <c r="AX81" i="20"/>
  <c r="AX82" i="20"/>
  <c r="AX83" i="20"/>
  <c r="AX84" i="20"/>
  <c r="AX85" i="20"/>
  <c r="AX86" i="20"/>
  <c r="AX87" i="20"/>
  <c r="AX88" i="20"/>
  <c r="AX89" i="20"/>
  <c r="AX90" i="20"/>
  <c r="AX91" i="20"/>
  <c r="AX92" i="20"/>
  <c r="AX93" i="20"/>
  <c r="AX94" i="20"/>
  <c r="AX95" i="20"/>
  <c r="AX96" i="20"/>
  <c r="AX97" i="20"/>
  <c r="AX98" i="20"/>
  <c r="AX99" i="20"/>
  <c r="AX100" i="20"/>
  <c r="AX101" i="20"/>
  <c r="AX102" i="20"/>
  <c r="AX103" i="20"/>
  <c r="AX104" i="20"/>
  <c r="AX105" i="20"/>
  <c r="AX106" i="20"/>
  <c r="AX107" i="20"/>
  <c r="AX108" i="20"/>
  <c r="AX109" i="20"/>
  <c r="AX110" i="20"/>
  <c r="AX111" i="20"/>
  <c r="AX112" i="20"/>
  <c r="AX113" i="20"/>
  <c r="AX114" i="20"/>
  <c r="AX115" i="20"/>
  <c r="AX116" i="20"/>
  <c r="AX117" i="20"/>
  <c r="AX118" i="20"/>
  <c r="AX119" i="20"/>
  <c r="AX120" i="20"/>
  <c r="AX121" i="20"/>
  <c r="AX122" i="20"/>
  <c r="AX123" i="20"/>
  <c r="AX124" i="20"/>
  <c r="AX125" i="20"/>
  <c r="AX126" i="20"/>
  <c r="AX127" i="20"/>
  <c r="AX128" i="20"/>
  <c r="AX129" i="20"/>
  <c r="AX130" i="20"/>
  <c r="AX131" i="20"/>
  <c r="AX132" i="20"/>
  <c r="AX133" i="20"/>
  <c r="AX134" i="20"/>
  <c r="AX135" i="20"/>
  <c r="AX136" i="20"/>
  <c r="AX137" i="20"/>
  <c r="AX138" i="20"/>
  <c r="AX139" i="20"/>
  <c r="AX140" i="20"/>
  <c r="AX141" i="20"/>
  <c r="AX142" i="20"/>
  <c r="AX143" i="20"/>
  <c r="AX144" i="20"/>
  <c r="AX145" i="20"/>
  <c r="AX146" i="20"/>
  <c r="AX147" i="20"/>
  <c r="AX148" i="20"/>
  <c r="AX149" i="20"/>
  <c r="AX150" i="20"/>
  <c r="AX151" i="20"/>
  <c r="AX152" i="20"/>
  <c r="AX153" i="20"/>
  <c r="AX154" i="20"/>
  <c r="AX155" i="20"/>
  <c r="AX156" i="20"/>
  <c r="AX157" i="20"/>
  <c r="AX158" i="20"/>
  <c r="AX159" i="20"/>
  <c r="AX160" i="20"/>
  <c r="AX161" i="20"/>
  <c r="AX162" i="20"/>
  <c r="AX163" i="20"/>
  <c r="AX164" i="20"/>
  <c r="AX165" i="20"/>
  <c r="AX166" i="20"/>
  <c r="AX167" i="20"/>
  <c r="AX168" i="20"/>
  <c r="AX169" i="20"/>
  <c r="AX170" i="20"/>
  <c r="AX171" i="20"/>
  <c r="AX172" i="20"/>
  <c r="AX173" i="20"/>
  <c r="AX174" i="20"/>
  <c r="AX175" i="20"/>
  <c r="AX176" i="20"/>
  <c r="AX177" i="20"/>
  <c r="AX178" i="20"/>
  <c r="AX179" i="20"/>
  <c r="AX180" i="20"/>
  <c r="AX181" i="20"/>
  <c r="AX182" i="20"/>
  <c r="AX183" i="20"/>
  <c r="AX184" i="20"/>
  <c r="AX185" i="20"/>
  <c r="AX186" i="20"/>
  <c r="AX187" i="20"/>
  <c r="AX188" i="20"/>
  <c r="AX189" i="20"/>
  <c r="AX190" i="20"/>
  <c r="AX191" i="20"/>
  <c r="AX192" i="20"/>
  <c r="AX193" i="20"/>
  <c r="AX194" i="20"/>
  <c r="AX195" i="20"/>
  <c r="AX196" i="20"/>
  <c r="AX197" i="20"/>
  <c r="AX198" i="20"/>
  <c r="AX199" i="20"/>
  <c r="AX200" i="20"/>
  <c r="AX201" i="20"/>
  <c r="AX202" i="20"/>
  <c r="AX203" i="20"/>
  <c r="AX204" i="20"/>
  <c r="AX205" i="20"/>
  <c r="AX206" i="20"/>
  <c r="AX207" i="20"/>
  <c r="AX208" i="20"/>
  <c r="AX209" i="20"/>
  <c r="AX210" i="20"/>
  <c r="AX211" i="20"/>
  <c r="AX212" i="20"/>
  <c r="AX213" i="20"/>
  <c r="AX214" i="20"/>
  <c r="AX215" i="20"/>
  <c r="AX216" i="20"/>
  <c r="AX217" i="20"/>
  <c r="AX218" i="20"/>
  <c r="AX219" i="20"/>
  <c r="AX220" i="20"/>
  <c r="AX221" i="20"/>
  <c r="AX222" i="20"/>
  <c r="AX223" i="20"/>
  <c r="AX224" i="20"/>
  <c r="AX225" i="20"/>
  <c r="AX226" i="20"/>
  <c r="AX227" i="20"/>
  <c r="AX228" i="20"/>
  <c r="AX229" i="20"/>
  <c r="AX230" i="20"/>
  <c r="AX231" i="20"/>
  <c r="AX232" i="20"/>
  <c r="AX233" i="20"/>
  <c r="AX234" i="20"/>
  <c r="AX235" i="20"/>
  <c r="AX236" i="20"/>
  <c r="AX237" i="20"/>
  <c r="AX238" i="20"/>
  <c r="AX239" i="20"/>
  <c r="AX240" i="20"/>
  <c r="AX241" i="20"/>
  <c r="AX242" i="20"/>
  <c r="AX243" i="20"/>
  <c r="AX244" i="20"/>
  <c r="AX245" i="20"/>
  <c r="AX246" i="20"/>
  <c r="AX247" i="20"/>
  <c r="AX248" i="20"/>
  <c r="AX249" i="20"/>
  <c r="AX250" i="20"/>
  <c r="AX251" i="20"/>
  <c r="AX252" i="20"/>
  <c r="AX253" i="20"/>
  <c r="AX254" i="20"/>
  <c r="AX255" i="20"/>
  <c r="AX256" i="20"/>
  <c r="AX257" i="20"/>
  <c r="AX258" i="20"/>
  <c r="AX259" i="20"/>
  <c r="AX260" i="20"/>
  <c r="AX261" i="20"/>
  <c r="AX262" i="20"/>
  <c r="AX263" i="20"/>
  <c r="AX264" i="20"/>
  <c r="AX265" i="20"/>
  <c r="AX266" i="20"/>
  <c r="AX267" i="20"/>
  <c r="AX268" i="20"/>
  <c r="AX269" i="20"/>
  <c r="AX270" i="20"/>
  <c r="AX271" i="20"/>
  <c r="AX272" i="20"/>
  <c r="AX273" i="20"/>
  <c r="AX274" i="20"/>
  <c r="AX275" i="20"/>
  <c r="AX276" i="20"/>
  <c r="AX277" i="20"/>
  <c r="AX278" i="20"/>
  <c r="AX279" i="20"/>
  <c r="AX280" i="20"/>
  <c r="AX281" i="20"/>
  <c r="AX282" i="20"/>
  <c r="AX283" i="20"/>
  <c r="AX284" i="20"/>
  <c r="AX285" i="20"/>
  <c r="AX286" i="20"/>
  <c r="AX287" i="20"/>
  <c r="AX288" i="20"/>
  <c r="AX289" i="20"/>
  <c r="AX290" i="20"/>
  <c r="AX291" i="20"/>
  <c r="AX292" i="20"/>
  <c r="AX293" i="20"/>
  <c r="AX294" i="20"/>
  <c r="AX295" i="20"/>
  <c r="AX296" i="20"/>
  <c r="AX297" i="20"/>
  <c r="AX298" i="20"/>
  <c r="AX299" i="20"/>
  <c r="AX300" i="20"/>
  <c r="AX301" i="20"/>
  <c r="AX302" i="20"/>
  <c r="AX303" i="20"/>
  <c r="AX304" i="20"/>
  <c r="AX305" i="20"/>
  <c r="AX306" i="20"/>
  <c r="AX307" i="20"/>
  <c r="AX308" i="20"/>
  <c r="AX309" i="20"/>
  <c r="AX310" i="20"/>
  <c r="AX311" i="20"/>
  <c r="AX312" i="20"/>
  <c r="AX313" i="20"/>
  <c r="AX314" i="20"/>
  <c r="AX315" i="20"/>
  <c r="AX316" i="20"/>
  <c r="AX317" i="20"/>
  <c r="AX318" i="20"/>
  <c r="AX319" i="20"/>
  <c r="AX320" i="20"/>
  <c r="AX321" i="20"/>
  <c r="AX322" i="20"/>
  <c r="AX323" i="20"/>
  <c r="AX324" i="20"/>
  <c r="AX325" i="20"/>
  <c r="AX326" i="20"/>
  <c r="AX327" i="20"/>
  <c r="AX328" i="20"/>
  <c r="AX329" i="20"/>
  <c r="AX330" i="20"/>
  <c r="AX331" i="20"/>
  <c r="AX332" i="20"/>
  <c r="AX333" i="20"/>
  <c r="AX334" i="20"/>
  <c r="AX335" i="20"/>
  <c r="AX336" i="20"/>
  <c r="AX337" i="20"/>
  <c r="AX338" i="20"/>
  <c r="AX339" i="20"/>
  <c r="AX340" i="20"/>
  <c r="AX341" i="20"/>
  <c r="AX342" i="20"/>
  <c r="AX343" i="20"/>
  <c r="AX344" i="20"/>
  <c r="AX345" i="20"/>
  <c r="AX346" i="20"/>
  <c r="AX347" i="20"/>
  <c r="AX348" i="20"/>
  <c r="AX349" i="20"/>
  <c r="AX350" i="20"/>
  <c r="AX351" i="20"/>
  <c r="AX352" i="20"/>
  <c r="AX353" i="20"/>
  <c r="AX354" i="20"/>
  <c r="AX355" i="20"/>
  <c r="AX356" i="20"/>
  <c r="AX357" i="20"/>
  <c r="AX358" i="20"/>
  <c r="AX359" i="20"/>
  <c r="AX360" i="20"/>
  <c r="AX361" i="20"/>
  <c r="AX362" i="20"/>
  <c r="AX363" i="20"/>
  <c r="AX364" i="20"/>
  <c r="AX365" i="20"/>
  <c r="AX366" i="20"/>
  <c r="AX367" i="20"/>
  <c r="AX368" i="20"/>
  <c r="AX369" i="20"/>
  <c r="AX370" i="20"/>
  <c r="AX371" i="20"/>
  <c r="AX372" i="20"/>
  <c r="AX373" i="20"/>
  <c r="AX374" i="20"/>
  <c r="AX375" i="20"/>
  <c r="AX376" i="20"/>
  <c r="AX377" i="20"/>
  <c r="AX378" i="20"/>
  <c r="AX379" i="20"/>
  <c r="AX380" i="20"/>
  <c r="AX381" i="20"/>
  <c r="AX382" i="20"/>
  <c r="AX383" i="20"/>
  <c r="AX384" i="20"/>
  <c r="AX385" i="20"/>
  <c r="AX386" i="20"/>
  <c r="AX387" i="20"/>
  <c r="AX388" i="20"/>
  <c r="AX389" i="20"/>
  <c r="AX390" i="20"/>
  <c r="AX391" i="20"/>
  <c r="AX392" i="20"/>
  <c r="AX393" i="20"/>
  <c r="AX394" i="20"/>
  <c r="AX395" i="20"/>
  <c r="AX396" i="20"/>
  <c r="AX397" i="20"/>
  <c r="AX398" i="20"/>
  <c r="AX399" i="20"/>
  <c r="AX400" i="20"/>
  <c r="AX401" i="20"/>
  <c r="AX402" i="20"/>
  <c r="AX403" i="20"/>
  <c r="AX404" i="20"/>
  <c r="AX405" i="20"/>
  <c r="AX406" i="20"/>
  <c r="AX407" i="20"/>
  <c r="AX408" i="20"/>
  <c r="AX409" i="20"/>
  <c r="AX410" i="20"/>
  <c r="AX411" i="20"/>
  <c r="AX412" i="20"/>
  <c r="AX413" i="20"/>
  <c r="AX414" i="20"/>
  <c r="AX415" i="20"/>
  <c r="AX416" i="20"/>
  <c r="AX417" i="20"/>
  <c r="AX418" i="20"/>
  <c r="AX419" i="20"/>
  <c r="AX420" i="20"/>
  <c r="AX421" i="20"/>
  <c r="AX422" i="20"/>
  <c r="AX423" i="20"/>
  <c r="AX424" i="20"/>
  <c r="AX425" i="20"/>
  <c r="AX426" i="20"/>
  <c r="AX427" i="20"/>
  <c r="AX428" i="20"/>
  <c r="AX429" i="20"/>
  <c r="AX430" i="20"/>
  <c r="AX431" i="20"/>
  <c r="AX432" i="20"/>
  <c r="AX433" i="20"/>
  <c r="AX434" i="20"/>
  <c r="AX435" i="20"/>
  <c r="AX436" i="20"/>
  <c r="AX437" i="20"/>
  <c r="AX438" i="20"/>
  <c r="AX439" i="20"/>
  <c r="AX440" i="20"/>
  <c r="AX441" i="20"/>
  <c r="AX442" i="20"/>
  <c r="AX443" i="20"/>
  <c r="AX444" i="20"/>
  <c r="AX445" i="20"/>
  <c r="AX446" i="20"/>
  <c r="AX447" i="20"/>
  <c r="AX448" i="20"/>
  <c r="AX449" i="20"/>
  <c r="AX450" i="20"/>
  <c r="AX451" i="20"/>
  <c r="AX452" i="20"/>
  <c r="AX453" i="20"/>
  <c r="AX454" i="20"/>
  <c r="AX455" i="20"/>
  <c r="AX456" i="20"/>
  <c r="AX457" i="20"/>
  <c r="AX458" i="20"/>
  <c r="AX459" i="20"/>
  <c r="AX460" i="20"/>
  <c r="AX461" i="20"/>
  <c r="AX462" i="20"/>
  <c r="AX463" i="20"/>
  <c r="AX464" i="20"/>
  <c r="AX465" i="20"/>
  <c r="AX466" i="20"/>
  <c r="AX467" i="20"/>
  <c r="AX468" i="20"/>
  <c r="AX469" i="20"/>
  <c r="AX470" i="20"/>
  <c r="AX471" i="20"/>
  <c r="AX472" i="20"/>
  <c r="AX473" i="20"/>
  <c r="AX474" i="20"/>
  <c r="AX475" i="20"/>
  <c r="AX476" i="20"/>
  <c r="AX477" i="20"/>
  <c r="AX478" i="20"/>
  <c r="AX479" i="20"/>
  <c r="AX480" i="20"/>
  <c r="AX481" i="20"/>
  <c r="AX482" i="20"/>
  <c r="AX483" i="20"/>
  <c r="AX484" i="20"/>
  <c r="AX485" i="20"/>
  <c r="AX486" i="20"/>
  <c r="AX487" i="20"/>
  <c r="AX488" i="20"/>
  <c r="AX489" i="20"/>
  <c r="AX490" i="20"/>
  <c r="AX491" i="20"/>
  <c r="AX492" i="20"/>
  <c r="AX493" i="20"/>
  <c r="AX494" i="20"/>
  <c r="AX495" i="20"/>
  <c r="AX496" i="20"/>
  <c r="AX497" i="20"/>
  <c r="AX498" i="20"/>
  <c r="AX499" i="20"/>
  <c r="AX500" i="20"/>
  <c r="AX501" i="20"/>
  <c r="AX502" i="20"/>
  <c r="AX503" i="20"/>
  <c r="AX504" i="20"/>
  <c r="AX505" i="20"/>
  <c r="AX506" i="20"/>
  <c r="AX507" i="20"/>
  <c r="AX508" i="20"/>
  <c r="AX509" i="20"/>
  <c r="AX510" i="20"/>
  <c r="AX511" i="20"/>
  <c r="AX512" i="20"/>
  <c r="AX513" i="20"/>
  <c r="AX514" i="20"/>
  <c r="AX515" i="20"/>
  <c r="AX516" i="20"/>
  <c r="AX517" i="20"/>
  <c r="AX518" i="20"/>
  <c r="AX519" i="20"/>
  <c r="AX520" i="20"/>
  <c r="AX521" i="20"/>
  <c r="AX522" i="20"/>
  <c r="AX523" i="20"/>
  <c r="AX524" i="20"/>
  <c r="AX525" i="20"/>
  <c r="AX526" i="20"/>
  <c r="AX527" i="20"/>
  <c r="AX528" i="20"/>
  <c r="AX529" i="20"/>
  <c r="AX530" i="20"/>
  <c r="AX531" i="20"/>
  <c r="AX532" i="20"/>
  <c r="AX533" i="20"/>
  <c r="AX534" i="20"/>
  <c r="AX535" i="20"/>
  <c r="AX536" i="20"/>
  <c r="AX537" i="20"/>
  <c r="AX538" i="20"/>
  <c r="AX539" i="20"/>
  <c r="AX540" i="20"/>
  <c r="AX541" i="20"/>
  <c r="AX542" i="20"/>
  <c r="AX543" i="20"/>
  <c r="AX544" i="20"/>
  <c r="AX545" i="20"/>
  <c r="AX546" i="20"/>
  <c r="AX547" i="20"/>
  <c r="AX548" i="20"/>
  <c r="AX549" i="20"/>
  <c r="AX550" i="20"/>
  <c r="AX551" i="20"/>
  <c r="AX552" i="20"/>
  <c r="AX553" i="20"/>
  <c r="AX554" i="20"/>
  <c r="AX555" i="20"/>
  <c r="AX556" i="20"/>
  <c r="AX557" i="20"/>
  <c r="AX558" i="20"/>
  <c r="AX559" i="20"/>
  <c r="AX560" i="20"/>
  <c r="AX561" i="20"/>
  <c r="AX562" i="20"/>
  <c r="AX563" i="20"/>
  <c r="AX564" i="20"/>
  <c r="AX565" i="20"/>
  <c r="AX566" i="20"/>
  <c r="AX567" i="20"/>
  <c r="AX568" i="20"/>
  <c r="AX569" i="20"/>
  <c r="AX570" i="20"/>
  <c r="AX571" i="20"/>
  <c r="AX572" i="20"/>
  <c r="AX573" i="20"/>
  <c r="AX574" i="20"/>
  <c r="AX575" i="20"/>
  <c r="AX576" i="20"/>
  <c r="AX577" i="20"/>
  <c r="AX578" i="20"/>
  <c r="AX579" i="20"/>
  <c r="AX580" i="20"/>
  <c r="AX581" i="20"/>
  <c r="AX582" i="20"/>
  <c r="AX583" i="20"/>
  <c r="AX584" i="20"/>
  <c r="AX585" i="20"/>
  <c r="AX586" i="20"/>
  <c r="AX587" i="20"/>
  <c r="AX588" i="20"/>
  <c r="AX589" i="20"/>
  <c r="AX590" i="20"/>
  <c r="AX591" i="20"/>
  <c r="AX592" i="20"/>
  <c r="AX593" i="20"/>
  <c r="AX594" i="20"/>
  <c r="AX595" i="20"/>
  <c r="AX596" i="20"/>
  <c r="AX597" i="20"/>
  <c r="AX598" i="20"/>
  <c r="AX599" i="20"/>
  <c r="AX600" i="20"/>
  <c r="AX601" i="20"/>
  <c r="AX602" i="20"/>
  <c r="AX603" i="20"/>
  <c r="AX604" i="20"/>
  <c r="AX605" i="20"/>
  <c r="AX606" i="20"/>
  <c r="AX607" i="20"/>
  <c r="AX608" i="20"/>
  <c r="AX609" i="20"/>
  <c r="AX610" i="20"/>
  <c r="AX611" i="20"/>
  <c r="AX612" i="20"/>
  <c r="AX613" i="20"/>
  <c r="AX614" i="20"/>
  <c r="AX615" i="20"/>
  <c r="AX616" i="20"/>
  <c r="AX617" i="20"/>
  <c r="AX618" i="20"/>
  <c r="AX619" i="20"/>
  <c r="AX620" i="20"/>
  <c r="AX621" i="20"/>
  <c r="AX622" i="20"/>
  <c r="AX623" i="20"/>
  <c r="AX624" i="20"/>
  <c r="AX625" i="20"/>
  <c r="AX626" i="20"/>
  <c r="AX627" i="20"/>
  <c r="AX628" i="20"/>
  <c r="AX629" i="20"/>
  <c r="AX630" i="20"/>
  <c r="AX631" i="20"/>
  <c r="AX632" i="20"/>
  <c r="AX633" i="20"/>
  <c r="AX634" i="20"/>
  <c r="AX635" i="20"/>
  <c r="AX636" i="20"/>
  <c r="AX637" i="20"/>
  <c r="AX638" i="20"/>
  <c r="AX639" i="20"/>
  <c r="AX640" i="20"/>
  <c r="AX641" i="20"/>
  <c r="AX642" i="20"/>
  <c r="AX643" i="20"/>
  <c r="AX644" i="20"/>
  <c r="AX645" i="20"/>
  <c r="AX646" i="20"/>
  <c r="AX647" i="20"/>
  <c r="AX648" i="20"/>
  <c r="AX649" i="20"/>
  <c r="AX650" i="20"/>
  <c r="AX651" i="20"/>
  <c r="AX652" i="20"/>
  <c r="AX653" i="20"/>
  <c r="AX654" i="20"/>
  <c r="AX655" i="20"/>
  <c r="AX656" i="20"/>
  <c r="AX657" i="20"/>
  <c r="AX658" i="20"/>
  <c r="AX659" i="20"/>
  <c r="AX660" i="20"/>
  <c r="AX661" i="20"/>
  <c r="AX662" i="20"/>
  <c r="AX663" i="20"/>
  <c r="AX664" i="20"/>
  <c r="AX665" i="20"/>
  <c r="AX666" i="20"/>
  <c r="AX667" i="20"/>
  <c r="AX668" i="20"/>
  <c r="AX669" i="20"/>
  <c r="AX670" i="20"/>
  <c r="AX671" i="20"/>
  <c r="AX672" i="20"/>
  <c r="AX673" i="20"/>
  <c r="AX674" i="20"/>
  <c r="AX675" i="20"/>
  <c r="AX676" i="20"/>
  <c r="AX677" i="20"/>
  <c r="AX678" i="20"/>
  <c r="AX679" i="20"/>
  <c r="AX680" i="20"/>
  <c r="AX681" i="20"/>
  <c r="AX682" i="20"/>
  <c r="AX683" i="20"/>
  <c r="AX684" i="20"/>
  <c r="AX685" i="20"/>
  <c r="AX686" i="20"/>
  <c r="AX687" i="20"/>
  <c r="AX688" i="20"/>
  <c r="AX689" i="20"/>
  <c r="AX690" i="20"/>
  <c r="AX691" i="20"/>
  <c r="AX692" i="20"/>
  <c r="AX693" i="20"/>
  <c r="AX694" i="20"/>
  <c r="AX695" i="20"/>
  <c r="AX696" i="20"/>
  <c r="AX697" i="20"/>
  <c r="AX698" i="20"/>
  <c r="AX699" i="20"/>
  <c r="AX700" i="20"/>
  <c r="AX701" i="20"/>
  <c r="AX702" i="20"/>
  <c r="AX703" i="20"/>
  <c r="AX704" i="20"/>
  <c r="AX705" i="20"/>
  <c r="AX706" i="20"/>
  <c r="AX707" i="20"/>
  <c r="AX708" i="20"/>
  <c r="AX709" i="20"/>
  <c r="AX710" i="20"/>
  <c r="AX711" i="20"/>
  <c r="AX712" i="20"/>
  <c r="AX713" i="20"/>
  <c r="AX714" i="20"/>
  <c r="AX715" i="20"/>
  <c r="AX716" i="20"/>
  <c r="AX717" i="20"/>
  <c r="AX718" i="20"/>
  <c r="AX719" i="20"/>
  <c r="AX720" i="20"/>
  <c r="AX721" i="20"/>
  <c r="AX722" i="20"/>
  <c r="AX723" i="20"/>
  <c r="AX724" i="20"/>
  <c r="AX725" i="20"/>
  <c r="AX726" i="20"/>
  <c r="AX727" i="20"/>
  <c r="AX728" i="20"/>
  <c r="AX729" i="20"/>
  <c r="AX730" i="20"/>
  <c r="AX731" i="20"/>
  <c r="AX732" i="20"/>
  <c r="AX733" i="20"/>
  <c r="AX734" i="20"/>
  <c r="AX735" i="20"/>
  <c r="AX736" i="20"/>
  <c r="AX737" i="20"/>
  <c r="AX738" i="20"/>
  <c r="AX739" i="20"/>
  <c r="AX740" i="20"/>
  <c r="AX741" i="20"/>
  <c r="AX742" i="20"/>
  <c r="AX743" i="20"/>
  <c r="AX744" i="20"/>
  <c r="AX745" i="20"/>
  <c r="AX746" i="20"/>
  <c r="AX747" i="20"/>
  <c r="AX748" i="20"/>
  <c r="AX749" i="20"/>
  <c r="AX750" i="20"/>
  <c r="AX751" i="20"/>
  <c r="AX752" i="20"/>
  <c r="AX753" i="20"/>
  <c r="AX754" i="20"/>
  <c r="AX755" i="20"/>
  <c r="AX756" i="20"/>
  <c r="AX757" i="20"/>
  <c r="AX758" i="20"/>
  <c r="AX759" i="20"/>
  <c r="AX760" i="20"/>
  <c r="AX761" i="20"/>
  <c r="AX762" i="20"/>
  <c r="AX763" i="20"/>
  <c r="AX764" i="20"/>
  <c r="AX765" i="20"/>
  <c r="AX766" i="20"/>
  <c r="AX767" i="20"/>
  <c r="AX768" i="20"/>
  <c r="AX769" i="20"/>
  <c r="AX770" i="20"/>
  <c r="AX771" i="20"/>
  <c r="AX772" i="20"/>
  <c r="AX773" i="20"/>
  <c r="AX774" i="20"/>
  <c r="AX775" i="20"/>
  <c r="AX776" i="20"/>
  <c r="AX777" i="20"/>
  <c r="AX778" i="20"/>
  <c r="AX779" i="20"/>
  <c r="AX780" i="20"/>
  <c r="AX781" i="20"/>
  <c r="AX782" i="20"/>
  <c r="AX783" i="20"/>
  <c r="AX784" i="20"/>
  <c r="AX785" i="20"/>
  <c r="AX786" i="20"/>
  <c r="AX787" i="20"/>
  <c r="AX788" i="20"/>
  <c r="AX789" i="20"/>
  <c r="AX790" i="20"/>
  <c r="AX791" i="20"/>
  <c r="AX792" i="20"/>
  <c r="AX793" i="20"/>
  <c r="AX794" i="20"/>
  <c r="AX795" i="20"/>
  <c r="AX796" i="20"/>
  <c r="AX797" i="20"/>
  <c r="AX798" i="20"/>
  <c r="AX799" i="20"/>
  <c r="AX800" i="20"/>
  <c r="AX801" i="20"/>
  <c r="AX802" i="20"/>
  <c r="AX803" i="20"/>
  <c r="AX804" i="20"/>
  <c r="AX805" i="20"/>
  <c r="AX806" i="20"/>
  <c r="AX807" i="20"/>
  <c r="AX808" i="20"/>
  <c r="AX809" i="20"/>
  <c r="AX810" i="20"/>
  <c r="AX811" i="20"/>
  <c r="AX812" i="20"/>
  <c r="AX813" i="20"/>
  <c r="AX814" i="20"/>
  <c r="AX815" i="20"/>
  <c r="AX816" i="20"/>
  <c r="AX817" i="20"/>
  <c r="AX818" i="20"/>
  <c r="AX819" i="20"/>
  <c r="AX820" i="20"/>
  <c r="AX821" i="20"/>
  <c r="AX822" i="20"/>
  <c r="AX823" i="20"/>
  <c r="AX824" i="20"/>
  <c r="AX825" i="20"/>
  <c r="AX826" i="20"/>
  <c r="AX827" i="20"/>
  <c r="AX828" i="20"/>
  <c r="AX829" i="20"/>
  <c r="AX830" i="20"/>
  <c r="AX831" i="20"/>
  <c r="AX832" i="20"/>
  <c r="AX833" i="20"/>
  <c r="AX834" i="20"/>
  <c r="AX835" i="20"/>
  <c r="AX836" i="20"/>
  <c r="AX837" i="20"/>
  <c r="AX838" i="20"/>
  <c r="AX839" i="20"/>
  <c r="AX840" i="20"/>
  <c r="AX841" i="20"/>
  <c r="AX842" i="20"/>
  <c r="AX843" i="20"/>
  <c r="AX844" i="20"/>
  <c r="AX845" i="20"/>
  <c r="AX846" i="20"/>
  <c r="AX847" i="20"/>
  <c r="AX848" i="20"/>
  <c r="AX849" i="20"/>
  <c r="AX850" i="20"/>
  <c r="AX851" i="20"/>
  <c r="AX852" i="20"/>
  <c r="AX853" i="20"/>
  <c r="AX854" i="20"/>
  <c r="AX855" i="20"/>
  <c r="AX856" i="20"/>
  <c r="AX857" i="20"/>
  <c r="AX858" i="20"/>
  <c r="AX859" i="20"/>
  <c r="AX860" i="20"/>
  <c r="AX861" i="20"/>
  <c r="AX862" i="20"/>
  <c r="AX863" i="20"/>
  <c r="AX864" i="20"/>
  <c r="AX865" i="20"/>
  <c r="AX866" i="20"/>
  <c r="AX867" i="20"/>
  <c r="AX868" i="20"/>
  <c r="AX869" i="20"/>
  <c r="AX870" i="20"/>
  <c r="AX871" i="20"/>
  <c r="AX872" i="20"/>
  <c r="AX873" i="20"/>
  <c r="AX874" i="20"/>
  <c r="AX875" i="20"/>
  <c r="AX876" i="20"/>
  <c r="AX877" i="20"/>
  <c r="AX878" i="20"/>
  <c r="AX879" i="20"/>
  <c r="AX880" i="20"/>
  <c r="AX881" i="20"/>
  <c r="AX882" i="20"/>
  <c r="AX883" i="20"/>
  <c r="AX884" i="20"/>
  <c r="AX885" i="20"/>
  <c r="AX886" i="20"/>
  <c r="AX887" i="20"/>
  <c r="AX888" i="20"/>
  <c r="AX889" i="20"/>
  <c r="AX890" i="20"/>
  <c r="AX891" i="20"/>
  <c r="AX892" i="20"/>
  <c r="AX893" i="20"/>
  <c r="AX894" i="20"/>
  <c r="AX895" i="20"/>
  <c r="AX896" i="20"/>
  <c r="AX897" i="20"/>
  <c r="AX898" i="20"/>
  <c r="AX899" i="20"/>
  <c r="AX900" i="20"/>
  <c r="AX901" i="20"/>
  <c r="AX902" i="20"/>
  <c r="AX903" i="20"/>
  <c r="AX904" i="20"/>
  <c r="AX905" i="20"/>
  <c r="AX906" i="20"/>
  <c r="AX907" i="20"/>
  <c r="AX908" i="20"/>
  <c r="AX909" i="20"/>
  <c r="AX910" i="20"/>
  <c r="AX911" i="20"/>
  <c r="AX912" i="20"/>
  <c r="AX913" i="20"/>
  <c r="AX914" i="20"/>
  <c r="AX915" i="20"/>
  <c r="AX976" i="20"/>
  <c r="AY2" i="20"/>
  <c r="AY3" i="20"/>
  <c r="AY4" i="20"/>
  <c r="AY5" i="20"/>
  <c r="AY6" i="20"/>
  <c r="AY7" i="20"/>
  <c r="AY8" i="20"/>
  <c r="AY9" i="20"/>
  <c r="AY10" i="20"/>
  <c r="AY11" i="20"/>
  <c r="AY12" i="20"/>
  <c r="AY13" i="20"/>
  <c r="AY14" i="20"/>
  <c r="AY15" i="20"/>
  <c r="AY16" i="20"/>
  <c r="AY17" i="20"/>
  <c r="AY18" i="20"/>
  <c r="AY19" i="20"/>
  <c r="AY20" i="20"/>
  <c r="AY21" i="20"/>
  <c r="AY22" i="20"/>
  <c r="AY23" i="20"/>
  <c r="AY24" i="20"/>
  <c r="AY25" i="20"/>
  <c r="AY26" i="20"/>
  <c r="AY27" i="20"/>
  <c r="AY28" i="20"/>
  <c r="AY29" i="20"/>
  <c r="AY30" i="20"/>
  <c r="AY31" i="20"/>
  <c r="AY32" i="20"/>
  <c r="AY33" i="20"/>
  <c r="AY34" i="20"/>
  <c r="AY35" i="20"/>
  <c r="AY36" i="20"/>
  <c r="AY37" i="20"/>
  <c r="AY38" i="20"/>
  <c r="AY39" i="20"/>
  <c r="AY40" i="20"/>
  <c r="AY41" i="20"/>
  <c r="AY42" i="20"/>
  <c r="AY43" i="20"/>
  <c r="AY44" i="20"/>
  <c r="AY45" i="20"/>
  <c r="AY46" i="20"/>
  <c r="AY47" i="20"/>
  <c r="AY48" i="20"/>
  <c r="AY49" i="20"/>
  <c r="AY50" i="20"/>
  <c r="AY51" i="20"/>
  <c r="AY52" i="20"/>
  <c r="AY53" i="20"/>
  <c r="AY54" i="20"/>
  <c r="AY55" i="20"/>
  <c r="AY56" i="20"/>
  <c r="AY57" i="20"/>
  <c r="AY58" i="20"/>
  <c r="AY59" i="20"/>
  <c r="AY60" i="20"/>
  <c r="AY61" i="20"/>
  <c r="AY62" i="20"/>
  <c r="AY63" i="20"/>
  <c r="AY64" i="20"/>
  <c r="AY65" i="20"/>
  <c r="AY66" i="20"/>
  <c r="AY67" i="20"/>
  <c r="AY68" i="20"/>
  <c r="AY69" i="20"/>
  <c r="AY70" i="20"/>
  <c r="AY71" i="20"/>
  <c r="AY72" i="20"/>
  <c r="AY73" i="20"/>
  <c r="AY74" i="20"/>
  <c r="AY75" i="20"/>
  <c r="AY76" i="20"/>
  <c r="AY77" i="20"/>
  <c r="AY78" i="20"/>
  <c r="AY79" i="20"/>
  <c r="AY80" i="20"/>
  <c r="AY81" i="20"/>
  <c r="AY82" i="20"/>
  <c r="AY83" i="20"/>
  <c r="AY84" i="20"/>
  <c r="AY85" i="20"/>
  <c r="AY86" i="20"/>
  <c r="AY87" i="20"/>
  <c r="AY88" i="20"/>
  <c r="AY89" i="20"/>
  <c r="AY90" i="20"/>
  <c r="AY91" i="20"/>
  <c r="AY92" i="20"/>
  <c r="AY93" i="20"/>
  <c r="AY94" i="20"/>
  <c r="AY95" i="20"/>
  <c r="AY96" i="20"/>
  <c r="AY97" i="20"/>
  <c r="AY98" i="20"/>
  <c r="AY99" i="20"/>
  <c r="AY100" i="20"/>
  <c r="AY101" i="20"/>
  <c r="AY102" i="20"/>
  <c r="AY103" i="20"/>
  <c r="AY104" i="20"/>
  <c r="AY105" i="20"/>
  <c r="AY106" i="20"/>
  <c r="AY107" i="20"/>
  <c r="AY108" i="20"/>
  <c r="AY109" i="20"/>
  <c r="AY110" i="20"/>
  <c r="AY111" i="20"/>
  <c r="AY112" i="20"/>
  <c r="AY113" i="20"/>
  <c r="AY114" i="20"/>
  <c r="AY115" i="20"/>
  <c r="AY116" i="20"/>
  <c r="AY117" i="20"/>
  <c r="AY118" i="20"/>
  <c r="AY119" i="20"/>
  <c r="AY120" i="20"/>
  <c r="AY121" i="20"/>
  <c r="AY122" i="20"/>
  <c r="AY123" i="20"/>
  <c r="AY124" i="20"/>
  <c r="AY125" i="20"/>
  <c r="AY126" i="20"/>
  <c r="AY127" i="20"/>
  <c r="AY128" i="20"/>
  <c r="AY129" i="20"/>
  <c r="AY130" i="20"/>
  <c r="AY131" i="20"/>
  <c r="AY132" i="20"/>
  <c r="AY133" i="20"/>
  <c r="AY134" i="20"/>
  <c r="AY135" i="20"/>
  <c r="AY136" i="20"/>
  <c r="AY137" i="20"/>
  <c r="AY138" i="20"/>
  <c r="AY139" i="20"/>
  <c r="AY140" i="20"/>
  <c r="AY141" i="20"/>
  <c r="AY142" i="20"/>
  <c r="AY143" i="20"/>
  <c r="AY144" i="20"/>
  <c r="AY145" i="20"/>
  <c r="AY146" i="20"/>
  <c r="AY147" i="20"/>
  <c r="AY148" i="20"/>
  <c r="AY149" i="20"/>
  <c r="AY150" i="20"/>
  <c r="AY151" i="20"/>
  <c r="AY152" i="20"/>
  <c r="AY153" i="20"/>
  <c r="AY154" i="20"/>
  <c r="AY155" i="20"/>
  <c r="AY156" i="20"/>
  <c r="AY157" i="20"/>
  <c r="AY158" i="20"/>
  <c r="AY159" i="20"/>
  <c r="AY160" i="20"/>
  <c r="AY161" i="20"/>
  <c r="AY162" i="20"/>
  <c r="AY163" i="20"/>
  <c r="AY164" i="20"/>
  <c r="AY165" i="20"/>
  <c r="AY166" i="20"/>
  <c r="AY167" i="20"/>
  <c r="AY168" i="20"/>
  <c r="AY169" i="20"/>
  <c r="AY170" i="20"/>
  <c r="AY171" i="20"/>
  <c r="AY172" i="20"/>
  <c r="AY173" i="20"/>
  <c r="AY174" i="20"/>
  <c r="AY175" i="20"/>
  <c r="AY176" i="20"/>
  <c r="AY177" i="20"/>
  <c r="AY178" i="20"/>
  <c r="AY179" i="20"/>
  <c r="AY180" i="20"/>
  <c r="AY181" i="20"/>
  <c r="AY182" i="20"/>
  <c r="AY183" i="20"/>
  <c r="AY184" i="20"/>
  <c r="AY185" i="20"/>
  <c r="AY186" i="20"/>
  <c r="AY187" i="20"/>
  <c r="AY188" i="20"/>
  <c r="AY189" i="20"/>
  <c r="AY190" i="20"/>
  <c r="AY191" i="20"/>
  <c r="AY192" i="20"/>
  <c r="AY193" i="20"/>
  <c r="AY194" i="20"/>
  <c r="AY195" i="20"/>
  <c r="AY196" i="20"/>
  <c r="AY197" i="20"/>
  <c r="AY198" i="20"/>
  <c r="AY199" i="20"/>
  <c r="AY200" i="20"/>
  <c r="AY201" i="20"/>
  <c r="AY202" i="20"/>
  <c r="AY203" i="20"/>
  <c r="AY204" i="20"/>
  <c r="AY205" i="20"/>
  <c r="AY206" i="20"/>
  <c r="AY207" i="20"/>
  <c r="AY208" i="20"/>
  <c r="AY209" i="20"/>
  <c r="AY210" i="20"/>
  <c r="AY211" i="20"/>
  <c r="AY212" i="20"/>
  <c r="AY213" i="20"/>
  <c r="AY214" i="20"/>
  <c r="AY215" i="20"/>
  <c r="AY216" i="20"/>
  <c r="AY217" i="20"/>
  <c r="AY218" i="20"/>
  <c r="AY219" i="20"/>
  <c r="AY220" i="20"/>
  <c r="AY221" i="20"/>
  <c r="AY222" i="20"/>
  <c r="AY223" i="20"/>
  <c r="AY224" i="20"/>
  <c r="AY225" i="20"/>
  <c r="AY226" i="20"/>
  <c r="AY227" i="20"/>
  <c r="AY228" i="20"/>
  <c r="AY229" i="20"/>
  <c r="AY230" i="20"/>
  <c r="AY231" i="20"/>
  <c r="AY232" i="20"/>
  <c r="AY233" i="20"/>
  <c r="AY234" i="20"/>
  <c r="AY235" i="20"/>
  <c r="AY236" i="20"/>
  <c r="AY237" i="20"/>
  <c r="AY238" i="20"/>
  <c r="AY239" i="20"/>
  <c r="AY240" i="20"/>
  <c r="AY241" i="20"/>
  <c r="AY242" i="20"/>
  <c r="AY243" i="20"/>
  <c r="AY244" i="20"/>
  <c r="AY245" i="20"/>
  <c r="AY246" i="20"/>
  <c r="AY247" i="20"/>
  <c r="AY248" i="20"/>
  <c r="AY249" i="20"/>
  <c r="AY250" i="20"/>
  <c r="AY251" i="20"/>
  <c r="AY252" i="20"/>
  <c r="AY253" i="20"/>
  <c r="AY254" i="20"/>
  <c r="AY255" i="20"/>
  <c r="AY256" i="20"/>
  <c r="AY257" i="20"/>
  <c r="AY258" i="20"/>
  <c r="AY259" i="20"/>
  <c r="AY260" i="20"/>
  <c r="AY261" i="20"/>
  <c r="AY262" i="20"/>
  <c r="AY263" i="20"/>
  <c r="AY264" i="20"/>
  <c r="AY265" i="20"/>
  <c r="AY266" i="20"/>
  <c r="AY267" i="20"/>
  <c r="AY268" i="20"/>
  <c r="AY269" i="20"/>
  <c r="AY270" i="20"/>
  <c r="AY271" i="20"/>
  <c r="AY272" i="20"/>
  <c r="AY273" i="20"/>
  <c r="AY274" i="20"/>
  <c r="AY275" i="20"/>
  <c r="AY276" i="20"/>
  <c r="AY277" i="20"/>
  <c r="AY278" i="20"/>
  <c r="AY279" i="20"/>
  <c r="AY280" i="20"/>
  <c r="AY281" i="20"/>
  <c r="AY282" i="20"/>
  <c r="AY283" i="20"/>
  <c r="AY284" i="20"/>
  <c r="AY285" i="20"/>
  <c r="AY286" i="20"/>
  <c r="AY287" i="20"/>
  <c r="AY288" i="20"/>
  <c r="AY289" i="20"/>
  <c r="AY290" i="20"/>
  <c r="AY291" i="20"/>
  <c r="AY292" i="20"/>
  <c r="AY293" i="20"/>
  <c r="AY294" i="20"/>
  <c r="AY295" i="20"/>
  <c r="AY296" i="20"/>
  <c r="AY297" i="20"/>
  <c r="AY298" i="20"/>
  <c r="AY299" i="20"/>
  <c r="AY300" i="20"/>
  <c r="AY301" i="20"/>
  <c r="AY302" i="20"/>
  <c r="AY303" i="20"/>
  <c r="AY304" i="20"/>
  <c r="AY305" i="20"/>
  <c r="AY306" i="20"/>
  <c r="AY307" i="20"/>
  <c r="AY308" i="20"/>
  <c r="AY309" i="20"/>
  <c r="AY310" i="20"/>
  <c r="AY311" i="20"/>
  <c r="AY312" i="20"/>
  <c r="AY313" i="20"/>
  <c r="AY314" i="20"/>
  <c r="AY315" i="20"/>
  <c r="AY316" i="20"/>
  <c r="AY317" i="20"/>
  <c r="AY318" i="20"/>
  <c r="AY319" i="20"/>
  <c r="AY320" i="20"/>
  <c r="AY321" i="20"/>
  <c r="AY322" i="20"/>
  <c r="AY323" i="20"/>
  <c r="AY324" i="20"/>
  <c r="AY325" i="20"/>
  <c r="AY326" i="20"/>
  <c r="AY327" i="20"/>
  <c r="AY328" i="20"/>
  <c r="AY329" i="20"/>
  <c r="AY330" i="20"/>
  <c r="AY331" i="20"/>
  <c r="AY332" i="20"/>
  <c r="AY333" i="20"/>
  <c r="AY334" i="20"/>
  <c r="AY335" i="20"/>
  <c r="AY336" i="20"/>
  <c r="AY337" i="20"/>
  <c r="AY338" i="20"/>
  <c r="AY339" i="20"/>
  <c r="AY340" i="20"/>
  <c r="AY341" i="20"/>
  <c r="AY342" i="20"/>
  <c r="AY343" i="20"/>
  <c r="AY344" i="20"/>
  <c r="AY345" i="20"/>
  <c r="AY346" i="20"/>
  <c r="AY347" i="20"/>
  <c r="AY348" i="20"/>
  <c r="AY349" i="20"/>
  <c r="AY350" i="20"/>
  <c r="AY351" i="20"/>
  <c r="AY352" i="20"/>
  <c r="AY353" i="20"/>
  <c r="AY354" i="20"/>
  <c r="AY355" i="20"/>
  <c r="AY356" i="20"/>
  <c r="AY357" i="20"/>
  <c r="AY358" i="20"/>
  <c r="AY359" i="20"/>
  <c r="AY360" i="20"/>
  <c r="AY361" i="20"/>
  <c r="AY362" i="20"/>
  <c r="AY363" i="20"/>
  <c r="AY364" i="20"/>
  <c r="AY365" i="20"/>
  <c r="AY366" i="20"/>
  <c r="AY367" i="20"/>
  <c r="AY368" i="20"/>
  <c r="AY369" i="20"/>
  <c r="AY370" i="20"/>
  <c r="AY371" i="20"/>
  <c r="AY372" i="20"/>
  <c r="AY373" i="20"/>
  <c r="AY374" i="20"/>
  <c r="AY375" i="20"/>
  <c r="AY376" i="20"/>
  <c r="AY377" i="20"/>
  <c r="AY378" i="20"/>
  <c r="AY379" i="20"/>
  <c r="AY380" i="20"/>
  <c r="AY381" i="20"/>
  <c r="AY382" i="20"/>
  <c r="AY383" i="20"/>
  <c r="AY384" i="20"/>
  <c r="AY385" i="20"/>
  <c r="AY386" i="20"/>
  <c r="AY387" i="20"/>
  <c r="AY388" i="20"/>
  <c r="AY389" i="20"/>
  <c r="AY390" i="20"/>
  <c r="AY391" i="20"/>
  <c r="AY392" i="20"/>
  <c r="AY393" i="20"/>
  <c r="AY394" i="20"/>
  <c r="AY395" i="20"/>
  <c r="AY396" i="20"/>
  <c r="AY397" i="20"/>
  <c r="AY398" i="20"/>
  <c r="AY399" i="20"/>
  <c r="AY400" i="20"/>
  <c r="AY401" i="20"/>
  <c r="AY402" i="20"/>
  <c r="AY403" i="20"/>
  <c r="AY404" i="20"/>
  <c r="AY405" i="20"/>
  <c r="AY406" i="20"/>
  <c r="AY407" i="20"/>
  <c r="AY408" i="20"/>
  <c r="AY409" i="20"/>
  <c r="AY410" i="20"/>
  <c r="AY411" i="20"/>
  <c r="AY412" i="20"/>
  <c r="AY413" i="20"/>
  <c r="AY414" i="20"/>
  <c r="AY415" i="20"/>
  <c r="AY416" i="20"/>
  <c r="AY417" i="20"/>
  <c r="AY418" i="20"/>
  <c r="AY419" i="20"/>
  <c r="AY420" i="20"/>
  <c r="AY421" i="20"/>
  <c r="AY422" i="20"/>
  <c r="AY423" i="20"/>
  <c r="AY424" i="20"/>
  <c r="AY425" i="20"/>
  <c r="AY426" i="20"/>
  <c r="AY427" i="20"/>
  <c r="AY428" i="20"/>
  <c r="AY429" i="20"/>
  <c r="AY430" i="20"/>
  <c r="AY431" i="20"/>
  <c r="AY432" i="20"/>
  <c r="AY433" i="20"/>
  <c r="AY434" i="20"/>
  <c r="AY435" i="20"/>
  <c r="AY436" i="20"/>
  <c r="AY437" i="20"/>
  <c r="AY438" i="20"/>
  <c r="AY439" i="20"/>
  <c r="AY440" i="20"/>
  <c r="AY441" i="20"/>
  <c r="AY442" i="20"/>
  <c r="AY443" i="20"/>
  <c r="AY444" i="20"/>
  <c r="AY445" i="20"/>
  <c r="AY446" i="20"/>
  <c r="AY447" i="20"/>
  <c r="AY448" i="20"/>
  <c r="AY449" i="20"/>
  <c r="AY450" i="20"/>
  <c r="AY451" i="20"/>
  <c r="AY452" i="20"/>
  <c r="AY453" i="20"/>
  <c r="AY454" i="20"/>
  <c r="AY455" i="20"/>
  <c r="AY456" i="20"/>
  <c r="AY457" i="20"/>
  <c r="AY458" i="20"/>
  <c r="AY459" i="20"/>
  <c r="AY460" i="20"/>
  <c r="AY461" i="20"/>
  <c r="AY462" i="20"/>
  <c r="AY463" i="20"/>
  <c r="AY464" i="20"/>
  <c r="AY465" i="20"/>
  <c r="AY466" i="20"/>
  <c r="AY467" i="20"/>
  <c r="AY468" i="20"/>
  <c r="AY469" i="20"/>
  <c r="AY470" i="20"/>
  <c r="AY471" i="20"/>
  <c r="AY472" i="20"/>
  <c r="AY473" i="20"/>
  <c r="AY474" i="20"/>
  <c r="AY475" i="20"/>
  <c r="AY476" i="20"/>
  <c r="AY477" i="20"/>
  <c r="AY478" i="20"/>
  <c r="AY479" i="20"/>
  <c r="AY480" i="20"/>
  <c r="AY481" i="20"/>
  <c r="AY482" i="20"/>
  <c r="AY483" i="20"/>
  <c r="AY484" i="20"/>
  <c r="AY485" i="20"/>
  <c r="AY486" i="20"/>
  <c r="AY487" i="20"/>
  <c r="AY488" i="20"/>
  <c r="AY489" i="20"/>
  <c r="AY490" i="20"/>
  <c r="AY491" i="20"/>
  <c r="AY492" i="20"/>
  <c r="AY493" i="20"/>
  <c r="AY494" i="20"/>
  <c r="AY495" i="20"/>
  <c r="AY496" i="20"/>
  <c r="AY497" i="20"/>
  <c r="AY498" i="20"/>
  <c r="AY499" i="20"/>
  <c r="AY500" i="20"/>
  <c r="AY501" i="20"/>
  <c r="AY502" i="20"/>
  <c r="AY503" i="20"/>
  <c r="AY504" i="20"/>
  <c r="AY505" i="20"/>
  <c r="AY506" i="20"/>
  <c r="AY507" i="20"/>
  <c r="AY508" i="20"/>
  <c r="AY509" i="20"/>
  <c r="AY510" i="20"/>
  <c r="AY511" i="20"/>
  <c r="AY512" i="20"/>
  <c r="AY513" i="20"/>
  <c r="AY514" i="20"/>
  <c r="AY515" i="20"/>
  <c r="AY516" i="20"/>
  <c r="AY517" i="20"/>
  <c r="AY518" i="20"/>
  <c r="AY519" i="20"/>
  <c r="AY520" i="20"/>
  <c r="AY521" i="20"/>
  <c r="AY522" i="20"/>
  <c r="AY523" i="20"/>
  <c r="AY524" i="20"/>
  <c r="AY525" i="20"/>
  <c r="AY526" i="20"/>
  <c r="AY527" i="20"/>
  <c r="AY528" i="20"/>
  <c r="AY529" i="20"/>
  <c r="AY530" i="20"/>
  <c r="AY531" i="20"/>
  <c r="AY532" i="20"/>
  <c r="AY533" i="20"/>
  <c r="AY534" i="20"/>
  <c r="AY535" i="20"/>
  <c r="AY536" i="20"/>
  <c r="AY537" i="20"/>
  <c r="AY538" i="20"/>
  <c r="AY539" i="20"/>
  <c r="AY540" i="20"/>
  <c r="AY541" i="20"/>
  <c r="AY542" i="20"/>
  <c r="AY543" i="20"/>
  <c r="AY544" i="20"/>
  <c r="AY545" i="20"/>
  <c r="AY546" i="20"/>
  <c r="AY547" i="20"/>
  <c r="AY548" i="20"/>
  <c r="AY549" i="20"/>
  <c r="AY550" i="20"/>
  <c r="AY551" i="20"/>
  <c r="AY552" i="20"/>
  <c r="AY553" i="20"/>
  <c r="AY554" i="20"/>
  <c r="AY555" i="20"/>
  <c r="AY556" i="20"/>
  <c r="AY557" i="20"/>
  <c r="AY558" i="20"/>
  <c r="AY559" i="20"/>
  <c r="AY560" i="20"/>
  <c r="AY561" i="20"/>
  <c r="AY562" i="20"/>
  <c r="AY563" i="20"/>
  <c r="AY564" i="20"/>
  <c r="AY565" i="20"/>
  <c r="AY566" i="20"/>
  <c r="AY567" i="20"/>
  <c r="AY568" i="20"/>
  <c r="AY569" i="20"/>
  <c r="AY570" i="20"/>
  <c r="AY571" i="20"/>
  <c r="AY572" i="20"/>
  <c r="AY573" i="20"/>
  <c r="AY574" i="20"/>
  <c r="AY575" i="20"/>
  <c r="AY576" i="20"/>
  <c r="AY577" i="20"/>
  <c r="AY578" i="20"/>
  <c r="AY579" i="20"/>
  <c r="AY580" i="20"/>
  <c r="AY581" i="20"/>
  <c r="AY582" i="20"/>
  <c r="AY583" i="20"/>
  <c r="AY584" i="20"/>
  <c r="AY585" i="20"/>
  <c r="AY586" i="20"/>
  <c r="AY587" i="20"/>
  <c r="AY588" i="20"/>
  <c r="AY589" i="20"/>
  <c r="AY590" i="20"/>
  <c r="AY591" i="20"/>
  <c r="AY592" i="20"/>
  <c r="AY593" i="20"/>
  <c r="AY594" i="20"/>
  <c r="AY595" i="20"/>
  <c r="AY596" i="20"/>
  <c r="AY597" i="20"/>
  <c r="AY598" i="20"/>
  <c r="AY599" i="20"/>
  <c r="AY600" i="20"/>
  <c r="AY601" i="20"/>
  <c r="AY602" i="20"/>
  <c r="AY603" i="20"/>
  <c r="AY604" i="20"/>
  <c r="AY605" i="20"/>
  <c r="AY606" i="20"/>
  <c r="AY607" i="20"/>
  <c r="AY608" i="20"/>
  <c r="AY609" i="20"/>
  <c r="AY610" i="20"/>
  <c r="AY611" i="20"/>
  <c r="AY612" i="20"/>
  <c r="AY613" i="20"/>
  <c r="AY614" i="20"/>
  <c r="AY615" i="20"/>
  <c r="AY616" i="20"/>
  <c r="AY617" i="20"/>
  <c r="AY618" i="20"/>
  <c r="AY619" i="20"/>
  <c r="AY620" i="20"/>
  <c r="AY621" i="20"/>
  <c r="AY622" i="20"/>
  <c r="AY623" i="20"/>
  <c r="AY624" i="20"/>
  <c r="AY625" i="20"/>
  <c r="AY626" i="20"/>
  <c r="AY627" i="20"/>
  <c r="AY628" i="20"/>
  <c r="AY629" i="20"/>
  <c r="AY630" i="20"/>
  <c r="AY631" i="20"/>
  <c r="AY632" i="20"/>
  <c r="AY633" i="20"/>
  <c r="AY634" i="20"/>
  <c r="AY635" i="20"/>
  <c r="AY636" i="20"/>
  <c r="AY637" i="20"/>
  <c r="AY638" i="20"/>
  <c r="AY639" i="20"/>
  <c r="AY640" i="20"/>
  <c r="AY641" i="20"/>
  <c r="AY642" i="20"/>
  <c r="AY643" i="20"/>
  <c r="AY644" i="20"/>
  <c r="AY645" i="20"/>
  <c r="AY646" i="20"/>
  <c r="AY647" i="20"/>
  <c r="AY648" i="20"/>
  <c r="AY649" i="20"/>
  <c r="AY650" i="20"/>
  <c r="AY651" i="20"/>
  <c r="AY652" i="20"/>
  <c r="AY653" i="20"/>
  <c r="AY654" i="20"/>
  <c r="AY655" i="20"/>
  <c r="AY656" i="20"/>
  <c r="AY657" i="20"/>
  <c r="AY658" i="20"/>
  <c r="AY659" i="20"/>
  <c r="AY660" i="20"/>
  <c r="AY661" i="20"/>
  <c r="AY662" i="20"/>
  <c r="AY663" i="20"/>
  <c r="AY664" i="20"/>
  <c r="AY665" i="20"/>
  <c r="AY666" i="20"/>
  <c r="AY667" i="20"/>
  <c r="AY668" i="20"/>
  <c r="AY669" i="20"/>
  <c r="AY670" i="20"/>
  <c r="AY671" i="20"/>
  <c r="AY672" i="20"/>
  <c r="AY673" i="20"/>
  <c r="AY674" i="20"/>
  <c r="AY675" i="20"/>
  <c r="AY676" i="20"/>
  <c r="AY677" i="20"/>
  <c r="AY678" i="20"/>
  <c r="AY679" i="20"/>
  <c r="AY680" i="20"/>
  <c r="AY681" i="20"/>
  <c r="AY682" i="20"/>
  <c r="AY683" i="20"/>
  <c r="AY684" i="20"/>
  <c r="AY685" i="20"/>
  <c r="AY686" i="20"/>
  <c r="AY687" i="20"/>
  <c r="AY688" i="20"/>
  <c r="AY689" i="20"/>
  <c r="AY690" i="20"/>
  <c r="AY691" i="20"/>
  <c r="AY692" i="20"/>
  <c r="AY693" i="20"/>
  <c r="AY694" i="20"/>
  <c r="AY695" i="20"/>
  <c r="AY696" i="20"/>
  <c r="AY697" i="20"/>
  <c r="AY698" i="20"/>
  <c r="AY699" i="20"/>
  <c r="AY700" i="20"/>
  <c r="AY701" i="20"/>
  <c r="AY702" i="20"/>
  <c r="AY703" i="20"/>
  <c r="AY704" i="20"/>
  <c r="AY705" i="20"/>
  <c r="AY706" i="20"/>
  <c r="AY707" i="20"/>
  <c r="AY708" i="20"/>
  <c r="AY709" i="20"/>
  <c r="AY710" i="20"/>
  <c r="AY711" i="20"/>
  <c r="AY712" i="20"/>
  <c r="AY713" i="20"/>
  <c r="AY714" i="20"/>
  <c r="AY715" i="20"/>
  <c r="AY716" i="20"/>
  <c r="AY717" i="20"/>
  <c r="AY718" i="20"/>
  <c r="AY719" i="20"/>
  <c r="AY720" i="20"/>
  <c r="AY721" i="20"/>
  <c r="AY722" i="20"/>
  <c r="AY723" i="20"/>
  <c r="AY724" i="20"/>
  <c r="AY725" i="20"/>
  <c r="AY726" i="20"/>
  <c r="AY727" i="20"/>
  <c r="AY728" i="20"/>
  <c r="AY729" i="20"/>
  <c r="AY730" i="20"/>
  <c r="AY731" i="20"/>
  <c r="AY732" i="20"/>
  <c r="AY733" i="20"/>
  <c r="AY734" i="20"/>
  <c r="AY735" i="20"/>
  <c r="AY736" i="20"/>
  <c r="AY737" i="20"/>
  <c r="AY738" i="20"/>
  <c r="AY739" i="20"/>
  <c r="AY740" i="20"/>
  <c r="AY741" i="20"/>
  <c r="AY742" i="20"/>
  <c r="AY743" i="20"/>
  <c r="AY744" i="20"/>
  <c r="AY745" i="20"/>
  <c r="AY746" i="20"/>
  <c r="AY747" i="20"/>
  <c r="AY748" i="20"/>
  <c r="AY749" i="20"/>
  <c r="AY750" i="20"/>
  <c r="AY751" i="20"/>
  <c r="AY752" i="20"/>
  <c r="AY753" i="20"/>
  <c r="AY754" i="20"/>
  <c r="AY755" i="20"/>
  <c r="AY756" i="20"/>
  <c r="AY757" i="20"/>
  <c r="AY758" i="20"/>
  <c r="AY759" i="20"/>
  <c r="AY760" i="20"/>
  <c r="AY761" i="20"/>
  <c r="AY762" i="20"/>
  <c r="AY763" i="20"/>
  <c r="AY764" i="20"/>
  <c r="AY765" i="20"/>
  <c r="AY766" i="20"/>
  <c r="AY767" i="20"/>
  <c r="AY768" i="20"/>
  <c r="AY769" i="20"/>
  <c r="AY770" i="20"/>
  <c r="AY771" i="20"/>
  <c r="AY772" i="20"/>
  <c r="AY773" i="20"/>
  <c r="AY774" i="20"/>
  <c r="AY775" i="20"/>
  <c r="AY776" i="20"/>
  <c r="AY777" i="20"/>
  <c r="AY778" i="20"/>
  <c r="AY779" i="20"/>
  <c r="AY780" i="20"/>
  <c r="AY781" i="20"/>
  <c r="AY782" i="20"/>
  <c r="AY783" i="20"/>
  <c r="AY784" i="20"/>
  <c r="AY785" i="20"/>
  <c r="AY786" i="20"/>
  <c r="AY787" i="20"/>
  <c r="AY788" i="20"/>
  <c r="AY789" i="20"/>
  <c r="AY790" i="20"/>
  <c r="AY791" i="20"/>
  <c r="AY792" i="20"/>
  <c r="AY793" i="20"/>
  <c r="AY794" i="20"/>
  <c r="AY795" i="20"/>
  <c r="AY796" i="20"/>
  <c r="AY797" i="20"/>
  <c r="AY798" i="20"/>
  <c r="AY799" i="20"/>
  <c r="AY800" i="20"/>
  <c r="AY801" i="20"/>
  <c r="AY802" i="20"/>
  <c r="AY803" i="20"/>
  <c r="AY804" i="20"/>
  <c r="AY805" i="20"/>
  <c r="AY806" i="20"/>
  <c r="AY807" i="20"/>
  <c r="AY808" i="20"/>
  <c r="AY809" i="20"/>
  <c r="AY810" i="20"/>
  <c r="AY811" i="20"/>
  <c r="AY812" i="20"/>
  <c r="AY813" i="20"/>
  <c r="AY814" i="20"/>
  <c r="AY815" i="20"/>
  <c r="AY816" i="20"/>
  <c r="AY817" i="20"/>
  <c r="AY818" i="20"/>
  <c r="AY819" i="20"/>
  <c r="AY820" i="20"/>
  <c r="AY821" i="20"/>
  <c r="AY822" i="20"/>
  <c r="AY823" i="20"/>
  <c r="AY824" i="20"/>
  <c r="AY825" i="20"/>
  <c r="AY826" i="20"/>
  <c r="AY827" i="20"/>
  <c r="AY828" i="20"/>
  <c r="AY829" i="20"/>
  <c r="AY830" i="20"/>
  <c r="AY831" i="20"/>
  <c r="AY832" i="20"/>
  <c r="AY833" i="20"/>
  <c r="AY834" i="20"/>
  <c r="AY835" i="20"/>
  <c r="AY836" i="20"/>
  <c r="AY837" i="20"/>
  <c r="AY838" i="20"/>
  <c r="AY839" i="20"/>
  <c r="AY840" i="20"/>
  <c r="AY841" i="20"/>
  <c r="AY842" i="20"/>
  <c r="AY843" i="20"/>
  <c r="AY844" i="20"/>
  <c r="AY845" i="20"/>
  <c r="AY846" i="20"/>
  <c r="AY847" i="20"/>
  <c r="AY848" i="20"/>
  <c r="AY849" i="20"/>
  <c r="AY850" i="20"/>
  <c r="AY851" i="20"/>
  <c r="AY852" i="20"/>
  <c r="AY853" i="20"/>
  <c r="AY854" i="20"/>
  <c r="AY855" i="20"/>
  <c r="AY856" i="20"/>
  <c r="AY857" i="20"/>
  <c r="AY858" i="20"/>
  <c r="AY859" i="20"/>
  <c r="AY860" i="20"/>
  <c r="AY861" i="20"/>
  <c r="AY862" i="20"/>
  <c r="AY863" i="20"/>
  <c r="AY864" i="20"/>
  <c r="AY865" i="20"/>
  <c r="AY866" i="20"/>
  <c r="AY867" i="20"/>
  <c r="AY868" i="20"/>
  <c r="AY869" i="20"/>
  <c r="AY870" i="20"/>
  <c r="AY871" i="20"/>
  <c r="AY872" i="20"/>
  <c r="AY873" i="20"/>
  <c r="AY874" i="20"/>
  <c r="AY875" i="20"/>
  <c r="AY876" i="20"/>
  <c r="AY877" i="20"/>
  <c r="AY878" i="20"/>
  <c r="AY879" i="20"/>
  <c r="AY880" i="20"/>
  <c r="AY881" i="20"/>
  <c r="AY882" i="20"/>
  <c r="AY883" i="20"/>
  <c r="AY884" i="20"/>
  <c r="AY885" i="20"/>
  <c r="AY886" i="20"/>
  <c r="AY887" i="20"/>
  <c r="AY888" i="20"/>
  <c r="AY889" i="20"/>
  <c r="AY890" i="20"/>
  <c r="AY891" i="20"/>
  <c r="AY892" i="20"/>
  <c r="AY893" i="20"/>
  <c r="AY894" i="20"/>
  <c r="AY895" i="20"/>
  <c r="AY896" i="20"/>
  <c r="AY897" i="20"/>
  <c r="AY898" i="20"/>
  <c r="AY899" i="20"/>
  <c r="AY900" i="20"/>
  <c r="AY901" i="20"/>
  <c r="AY902" i="20"/>
  <c r="AY903" i="20"/>
  <c r="AY904" i="20"/>
  <c r="AY905" i="20"/>
  <c r="AY906" i="20"/>
  <c r="AY907" i="20"/>
  <c r="AY908" i="20"/>
  <c r="AY909" i="20"/>
  <c r="AY910" i="20"/>
  <c r="AY911" i="20"/>
  <c r="AY912" i="20"/>
  <c r="AY913" i="20"/>
  <c r="AY914" i="20"/>
  <c r="AY915" i="20"/>
  <c r="AY976" i="20"/>
  <c r="AZ2" i="20"/>
  <c r="AZ3" i="20"/>
  <c r="AZ4" i="20"/>
  <c r="AZ5" i="20"/>
  <c r="AZ6" i="20"/>
  <c r="AZ7" i="20"/>
  <c r="AZ8" i="20"/>
  <c r="AZ9" i="20"/>
  <c r="AZ10" i="20"/>
  <c r="AZ11" i="20"/>
  <c r="AZ12" i="20"/>
  <c r="AZ13" i="20"/>
  <c r="AZ14" i="20"/>
  <c r="AZ15" i="20"/>
  <c r="AZ16" i="20"/>
  <c r="AZ17" i="20"/>
  <c r="AZ18" i="20"/>
  <c r="AZ19" i="20"/>
  <c r="AZ20" i="20"/>
  <c r="AZ21" i="20"/>
  <c r="AZ22" i="20"/>
  <c r="AZ23" i="20"/>
  <c r="AZ24" i="20"/>
  <c r="AZ25" i="20"/>
  <c r="AZ26" i="20"/>
  <c r="AZ27" i="20"/>
  <c r="AZ28" i="20"/>
  <c r="AZ29" i="20"/>
  <c r="AZ30" i="20"/>
  <c r="AZ31" i="20"/>
  <c r="AZ32" i="20"/>
  <c r="AZ33" i="20"/>
  <c r="AZ34" i="20"/>
  <c r="AZ35" i="20"/>
  <c r="AZ36" i="20"/>
  <c r="AZ37" i="20"/>
  <c r="AZ38" i="20"/>
  <c r="AZ39" i="20"/>
  <c r="AZ40" i="20"/>
  <c r="AZ41" i="20"/>
  <c r="AZ42" i="20"/>
  <c r="AZ43" i="20"/>
  <c r="AZ44" i="20"/>
  <c r="AZ45" i="20"/>
  <c r="AZ46" i="20"/>
  <c r="AZ47" i="20"/>
  <c r="AZ48" i="20"/>
  <c r="AZ49" i="20"/>
  <c r="AZ50" i="20"/>
  <c r="AZ51" i="20"/>
  <c r="AZ52" i="20"/>
  <c r="AZ53" i="20"/>
  <c r="AZ54" i="20"/>
  <c r="AZ55" i="20"/>
  <c r="AZ56" i="20"/>
  <c r="AZ57" i="20"/>
  <c r="AZ58" i="20"/>
  <c r="AZ59" i="20"/>
  <c r="AZ60" i="20"/>
  <c r="AZ61" i="20"/>
  <c r="AZ62" i="20"/>
  <c r="AZ63" i="20"/>
  <c r="AZ64" i="20"/>
  <c r="AZ65" i="20"/>
  <c r="AZ66" i="20"/>
  <c r="AZ67" i="20"/>
  <c r="AZ68" i="20"/>
  <c r="AZ69" i="20"/>
  <c r="AZ70" i="20"/>
  <c r="AZ71" i="20"/>
  <c r="AZ72" i="20"/>
  <c r="AZ73" i="20"/>
  <c r="AZ74" i="20"/>
  <c r="AZ75" i="20"/>
  <c r="AZ76" i="20"/>
  <c r="AZ77" i="20"/>
  <c r="AZ78" i="20"/>
  <c r="AZ79" i="20"/>
  <c r="AZ80" i="20"/>
  <c r="AZ81" i="20"/>
  <c r="AZ82" i="20"/>
  <c r="AZ83" i="20"/>
  <c r="AZ84" i="20"/>
  <c r="AZ85" i="20"/>
  <c r="AZ86" i="20"/>
  <c r="AZ87" i="20"/>
  <c r="AZ88" i="20"/>
  <c r="AZ89" i="20"/>
  <c r="AZ90" i="20"/>
  <c r="AZ91" i="20"/>
  <c r="AZ92" i="20"/>
  <c r="AZ93" i="20"/>
  <c r="AZ94" i="20"/>
  <c r="AZ95" i="20"/>
  <c r="AZ96" i="20"/>
  <c r="AZ97" i="20"/>
  <c r="AZ98" i="20"/>
  <c r="AZ99" i="20"/>
  <c r="AZ100" i="20"/>
  <c r="AZ101" i="20"/>
  <c r="AZ102" i="20"/>
  <c r="AZ103" i="20"/>
  <c r="AZ104" i="20"/>
  <c r="AZ105" i="20"/>
  <c r="AZ106" i="20"/>
  <c r="AZ107" i="20"/>
  <c r="AZ108" i="20"/>
  <c r="AZ109" i="20"/>
  <c r="AZ110" i="20"/>
  <c r="AZ111" i="20"/>
  <c r="AZ112" i="20"/>
  <c r="AZ113" i="20"/>
  <c r="AZ114" i="20"/>
  <c r="AZ115" i="20"/>
  <c r="AZ116" i="20"/>
  <c r="AZ117" i="20"/>
  <c r="AZ118" i="20"/>
  <c r="AZ119" i="20"/>
  <c r="AZ120" i="20"/>
  <c r="AZ121" i="20"/>
  <c r="AZ122" i="20"/>
  <c r="AZ123" i="20"/>
  <c r="AZ124" i="20"/>
  <c r="AZ125" i="20"/>
  <c r="AZ126" i="20"/>
  <c r="AZ127" i="20"/>
  <c r="AZ128" i="20"/>
  <c r="AZ129" i="20"/>
  <c r="AZ130" i="20"/>
  <c r="AZ131" i="20"/>
  <c r="AZ132" i="20"/>
  <c r="AZ133" i="20"/>
  <c r="AZ134" i="20"/>
  <c r="AZ135" i="20"/>
  <c r="AZ136" i="20"/>
  <c r="AZ137" i="20"/>
  <c r="AZ138" i="20"/>
  <c r="AZ139" i="20"/>
  <c r="AZ140" i="20"/>
  <c r="AZ141" i="20"/>
  <c r="AZ142" i="20"/>
  <c r="AZ143" i="20"/>
  <c r="AZ144" i="20"/>
  <c r="AZ145" i="20"/>
  <c r="AZ146" i="20"/>
  <c r="AZ147" i="20"/>
  <c r="AZ148" i="20"/>
  <c r="AZ149" i="20"/>
  <c r="AZ150" i="20"/>
  <c r="AZ151" i="20"/>
  <c r="AZ152" i="20"/>
  <c r="AZ153" i="20"/>
  <c r="AZ154" i="20"/>
  <c r="AZ155" i="20"/>
  <c r="AZ156" i="20"/>
  <c r="AZ157" i="20"/>
  <c r="AZ158" i="20"/>
  <c r="AZ159" i="20"/>
  <c r="AZ160" i="20"/>
  <c r="AZ161" i="20"/>
  <c r="AZ162" i="20"/>
  <c r="AZ163" i="20"/>
  <c r="AZ164" i="20"/>
  <c r="AZ165" i="20"/>
  <c r="AZ166" i="20"/>
  <c r="AZ167" i="20"/>
  <c r="AZ168" i="20"/>
  <c r="AZ169" i="20"/>
  <c r="AZ170" i="20"/>
  <c r="AZ171" i="20"/>
  <c r="AZ172" i="20"/>
  <c r="AZ173" i="20"/>
  <c r="AZ174" i="20"/>
  <c r="AZ175" i="20"/>
  <c r="AZ176" i="20"/>
  <c r="AZ177" i="20"/>
  <c r="AZ178" i="20"/>
  <c r="AZ179" i="20"/>
  <c r="AZ180" i="20"/>
  <c r="AZ181" i="20"/>
  <c r="AZ182" i="20"/>
  <c r="AZ183" i="20"/>
  <c r="AZ184" i="20"/>
  <c r="AZ185" i="20"/>
  <c r="AZ186" i="20"/>
  <c r="AZ187" i="20"/>
  <c r="AZ188" i="20"/>
  <c r="AZ189" i="20"/>
  <c r="AZ190" i="20"/>
  <c r="AZ191" i="20"/>
  <c r="AZ192" i="20"/>
  <c r="AZ193" i="20"/>
  <c r="AZ194" i="20"/>
  <c r="AZ195" i="20"/>
  <c r="AZ196" i="20"/>
  <c r="AZ197" i="20"/>
  <c r="AZ198" i="20"/>
  <c r="AZ199" i="20"/>
  <c r="AZ200" i="20"/>
  <c r="AZ201" i="20"/>
  <c r="AZ202" i="20"/>
  <c r="AZ203" i="20"/>
  <c r="AZ204" i="20"/>
  <c r="AZ205" i="20"/>
  <c r="AZ206" i="20"/>
  <c r="AZ207" i="20"/>
  <c r="AZ208" i="20"/>
  <c r="AZ209" i="20"/>
  <c r="AZ210" i="20"/>
  <c r="AZ211" i="20"/>
  <c r="AZ212" i="20"/>
  <c r="AZ213" i="20"/>
  <c r="AZ214" i="20"/>
  <c r="AZ215" i="20"/>
  <c r="AZ216" i="20"/>
  <c r="AZ217" i="20"/>
  <c r="AZ218" i="20"/>
  <c r="AZ219" i="20"/>
  <c r="AZ220" i="20"/>
  <c r="AZ221" i="20"/>
  <c r="AZ222" i="20"/>
  <c r="AZ223" i="20"/>
  <c r="AZ224" i="20"/>
  <c r="AZ225" i="20"/>
  <c r="AZ226" i="20"/>
  <c r="AZ227" i="20"/>
  <c r="AZ228" i="20"/>
  <c r="AZ229" i="20"/>
  <c r="AZ230" i="20"/>
  <c r="AZ231" i="20"/>
  <c r="AZ232" i="20"/>
  <c r="AZ233" i="20"/>
  <c r="AZ234" i="20"/>
  <c r="AZ235" i="20"/>
  <c r="AZ236" i="20"/>
  <c r="AZ237" i="20"/>
  <c r="AZ238" i="20"/>
  <c r="AZ239" i="20"/>
  <c r="AZ240" i="20"/>
  <c r="AZ241" i="20"/>
  <c r="AZ242" i="20"/>
  <c r="AZ243" i="20"/>
  <c r="AZ244" i="20"/>
  <c r="AZ245" i="20"/>
  <c r="AZ246" i="20"/>
  <c r="AZ247" i="20"/>
  <c r="AZ248" i="20"/>
  <c r="AZ249" i="20"/>
  <c r="AZ250" i="20"/>
  <c r="AZ251" i="20"/>
  <c r="AZ252" i="20"/>
  <c r="AZ253" i="20"/>
  <c r="AZ254" i="20"/>
  <c r="AZ255" i="20"/>
  <c r="AZ256" i="20"/>
  <c r="AZ257" i="20"/>
  <c r="AZ258" i="20"/>
  <c r="AZ259" i="20"/>
  <c r="AZ260" i="20"/>
  <c r="AZ261" i="20"/>
  <c r="AZ262" i="20"/>
  <c r="AZ263" i="20"/>
  <c r="AZ264" i="20"/>
  <c r="AZ265" i="20"/>
  <c r="AZ266" i="20"/>
  <c r="AZ267" i="20"/>
  <c r="AZ268" i="20"/>
  <c r="AZ269" i="20"/>
  <c r="AZ270" i="20"/>
  <c r="AZ271" i="20"/>
  <c r="AZ272" i="20"/>
  <c r="AZ273" i="20"/>
  <c r="AZ274" i="20"/>
  <c r="AZ275" i="20"/>
  <c r="AZ276" i="20"/>
  <c r="AZ277" i="20"/>
  <c r="AZ278" i="20"/>
  <c r="AZ279" i="20"/>
  <c r="AZ280" i="20"/>
  <c r="AZ281" i="20"/>
  <c r="AZ282" i="20"/>
  <c r="AZ283" i="20"/>
  <c r="AZ284" i="20"/>
  <c r="AZ285" i="20"/>
  <c r="AZ286" i="20"/>
  <c r="AZ287" i="20"/>
  <c r="AZ288" i="20"/>
  <c r="AZ289" i="20"/>
  <c r="AZ290" i="20"/>
  <c r="AZ291" i="20"/>
  <c r="AZ292" i="20"/>
  <c r="AZ293" i="20"/>
  <c r="AZ294" i="20"/>
  <c r="AZ295" i="20"/>
  <c r="AZ296" i="20"/>
  <c r="AZ297" i="20"/>
  <c r="AZ298" i="20"/>
  <c r="AZ299" i="20"/>
  <c r="AZ300" i="20"/>
  <c r="AZ301" i="20"/>
  <c r="AZ302" i="20"/>
  <c r="AZ303" i="20"/>
  <c r="AZ304" i="20"/>
  <c r="AZ305" i="20"/>
  <c r="AZ306" i="20"/>
  <c r="AZ307" i="20"/>
  <c r="AZ308" i="20"/>
  <c r="AZ309" i="20"/>
  <c r="AZ310" i="20"/>
  <c r="AZ311" i="20"/>
  <c r="AZ312" i="20"/>
  <c r="AZ313" i="20"/>
  <c r="AZ314" i="20"/>
  <c r="AZ315" i="20"/>
  <c r="AZ316" i="20"/>
  <c r="AZ317" i="20"/>
  <c r="AZ318" i="20"/>
  <c r="AZ319" i="20"/>
  <c r="AZ320" i="20"/>
  <c r="AZ321" i="20"/>
  <c r="AZ322" i="20"/>
  <c r="AZ323" i="20"/>
  <c r="AZ324" i="20"/>
  <c r="AZ325" i="20"/>
  <c r="AZ326" i="20"/>
  <c r="AZ327" i="20"/>
  <c r="AZ328" i="20"/>
  <c r="AZ329" i="20"/>
  <c r="AZ330" i="20"/>
  <c r="AZ331" i="20"/>
  <c r="AZ332" i="20"/>
  <c r="AZ333" i="20"/>
  <c r="AZ334" i="20"/>
  <c r="AZ335" i="20"/>
  <c r="AZ336" i="20"/>
  <c r="AZ337" i="20"/>
  <c r="AZ338" i="20"/>
  <c r="AZ339" i="20"/>
  <c r="AZ340" i="20"/>
  <c r="AZ341" i="20"/>
  <c r="AZ342" i="20"/>
  <c r="AZ343" i="20"/>
  <c r="AZ344" i="20"/>
  <c r="AZ345" i="20"/>
  <c r="AZ346" i="20"/>
  <c r="AZ347" i="20"/>
  <c r="AZ348" i="20"/>
  <c r="AZ349" i="20"/>
  <c r="AZ350" i="20"/>
  <c r="AZ351" i="20"/>
  <c r="AZ352" i="20"/>
  <c r="AZ353" i="20"/>
  <c r="AZ354" i="20"/>
  <c r="AZ355" i="20"/>
  <c r="AZ356" i="20"/>
  <c r="AZ357" i="20"/>
  <c r="AZ358" i="20"/>
  <c r="AZ359" i="20"/>
  <c r="AZ360" i="20"/>
  <c r="AZ361" i="20"/>
  <c r="AZ362" i="20"/>
  <c r="AZ363" i="20"/>
  <c r="AZ364" i="20"/>
  <c r="AZ365" i="20"/>
  <c r="AZ366" i="20"/>
  <c r="AZ367" i="20"/>
  <c r="AZ368" i="20"/>
  <c r="AZ369" i="20"/>
  <c r="AZ370" i="20"/>
  <c r="AZ371" i="20"/>
  <c r="AZ372" i="20"/>
  <c r="AZ373" i="20"/>
  <c r="AZ374" i="20"/>
  <c r="AZ375" i="20"/>
  <c r="AZ376" i="20"/>
  <c r="AZ377" i="20"/>
  <c r="AZ378" i="20"/>
  <c r="AZ379" i="20"/>
  <c r="AZ380" i="20"/>
  <c r="AZ381" i="20"/>
  <c r="AZ382" i="20"/>
  <c r="AZ383" i="20"/>
  <c r="AZ384" i="20"/>
  <c r="AZ385" i="20"/>
  <c r="AZ386" i="20"/>
  <c r="AZ387" i="20"/>
  <c r="AZ388" i="20"/>
  <c r="AZ389" i="20"/>
  <c r="AZ390" i="20"/>
  <c r="AZ391" i="20"/>
  <c r="AZ392" i="20"/>
  <c r="AZ393" i="20"/>
  <c r="AZ394" i="20"/>
  <c r="AZ395" i="20"/>
  <c r="AZ396" i="20"/>
  <c r="AZ397" i="20"/>
  <c r="AZ398" i="20"/>
  <c r="AZ399" i="20"/>
  <c r="AZ400" i="20"/>
  <c r="AZ401" i="20"/>
  <c r="AZ402" i="20"/>
  <c r="AZ403" i="20"/>
  <c r="AZ404" i="20"/>
  <c r="AZ405" i="20"/>
  <c r="AZ406" i="20"/>
  <c r="AZ407" i="20"/>
  <c r="AZ408" i="20"/>
  <c r="AZ409" i="20"/>
  <c r="AZ410" i="20"/>
  <c r="AZ411" i="20"/>
  <c r="AZ412" i="20"/>
  <c r="AZ413" i="20"/>
  <c r="AZ414" i="20"/>
  <c r="AZ415" i="20"/>
  <c r="AZ416" i="20"/>
  <c r="AZ417" i="20"/>
  <c r="AZ418" i="20"/>
  <c r="AZ419" i="20"/>
  <c r="AZ420" i="20"/>
  <c r="AZ421" i="20"/>
  <c r="AZ422" i="20"/>
  <c r="AZ423" i="20"/>
  <c r="AZ424" i="20"/>
  <c r="AZ425" i="20"/>
  <c r="AZ426" i="20"/>
  <c r="AZ427" i="20"/>
  <c r="AZ428" i="20"/>
  <c r="AZ429" i="20"/>
  <c r="AZ430" i="20"/>
  <c r="AZ431" i="20"/>
  <c r="AZ432" i="20"/>
  <c r="AZ433" i="20"/>
  <c r="AZ434" i="20"/>
  <c r="AZ435" i="20"/>
  <c r="AZ436" i="20"/>
  <c r="AZ437" i="20"/>
  <c r="AZ438" i="20"/>
  <c r="AZ439" i="20"/>
  <c r="AZ440" i="20"/>
  <c r="AZ441" i="20"/>
  <c r="AZ442" i="20"/>
  <c r="AZ443" i="20"/>
  <c r="AZ444" i="20"/>
  <c r="AZ445" i="20"/>
  <c r="AZ446" i="20"/>
  <c r="AZ447" i="20"/>
  <c r="AZ448" i="20"/>
  <c r="AZ449" i="20"/>
  <c r="AZ450" i="20"/>
  <c r="AZ451" i="20"/>
  <c r="AZ452" i="20"/>
  <c r="AZ453" i="20"/>
  <c r="AZ454" i="20"/>
  <c r="AZ455" i="20"/>
  <c r="AZ456" i="20"/>
  <c r="AZ457" i="20"/>
  <c r="AZ458" i="20"/>
  <c r="AZ459" i="20"/>
  <c r="AZ460" i="20"/>
  <c r="AZ461" i="20"/>
  <c r="AZ462" i="20"/>
  <c r="AZ463" i="20"/>
  <c r="AZ464" i="20"/>
  <c r="AZ465" i="20"/>
  <c r="AZ466" i="20"/>
  <c r="AZ467" i="20"/>
  <c r="AZ468" i="20"/>
  <c r="AZ469" i="20"/>
  <c r="AZ470" i="20"/>
  <c r="AZ471" i="20"/>
  <c r="AZ472" i="20"/>
  <c r="AZ473" i="20"/>
  <c r="AZ474" i="20"/>
  <c r="AZ475" i="20"/>
  <c r="AZ476" i="20"/>
  <c r="AZ477" i="20"/>
  <c r="AZ478" i="20"/>
  <c r="AZ479" i="20"/>
  <c r="AZ480" i="20"/>
  <c r="AZ481" i="20"/>
  <c r="AZ482" i="20"/>
  <c r="AZ483" i="20"/>
  <c r="AZ484" i="20"/>
  <c r="AZ485" i="20"/>
  <c r="AZ486" i="20"/>
  <c r="AZ487" i="20"/>
  <c r="AZ488" i="20"/>
  <c r="AZ489" i="20"/>
  <c r="AZ490" i="20"/>
  <c r="AZ491" i="20"/>
  <c r="AZ492" i="20"/>
  <c r="AZ493" i="20"/>
  <c r="AZ494" i="20"/>
  <c r="AZ495" i="20"/>
  <c r="AZ496" i="20"/>
  <c r="AZ497" i="20"/>
  <c r="AZ498" i="20"/>
  <c r="AZ499" i="20"/>
  <c r="AZ500" i="20"/>
  <c r="AZ501" i="20"/>
  <c r="AZ502" i="20"/>
  <c r="AZ503" i="20"/>
  <c r="AZ504" i="20"/>
  <c r="AZ505" i="20"/>
  <c r="AZ506" i="20"/>
  <c r="AZ507" i="20"/>
  <c r="AZ508" i="20"/>
  <c r="AZ509" i="20"/>
  <c r="AZ510" i="20"/>
  <c r="AZ511" i="20"/>
  <c r="AZ512" i="20"/>
  <c r="AZ513" i="20"/>
  <c r="AZ514" i="20"/>
  <c r="AZ515" i="20"/>
  <c r="AZ516" i="20"/>
  <c r="AZ517" i="20"/>
  <c r="AZ518" i="20"/>
  <c r="AZ519" i="20"/>
  <c r="AZ520" i="20"/>
  <c r="AZ521" i="20"/>
  <c r="AZ522" i="20"/>
  <c r="AZ523" i="20"/>
  <c r="AZ524" i="20"/>
  <c r="AZ525" i="20"/>
  <c r="AZ526" i="20"/>
  <c r="AZ527" i="20"/>
  <c r="AZ528" i="20"/>
  <c r="AZ529" i="20"/>
  <c r="AZ530" i="20"/>
  <c r="AZ531" i="20"/>
  <c r="AZ532" i="20"/>
  <c r="AZ533" i="20"/>
  <c r="AZ534" i="20"/>
  <c r="AZ535" i="20"/>
  <c r="AZ536" i="20"/>
  <c r="AZ537" i="20"/>
  <c r="AZ538" i="20"/>
  <c r="AZ539" i="20"/>
  <c r="AZ540" i="20"/>
  <c r="AZ541" i="20"/>
  <c r="AZ542" i="20"/>
  <c r="AZ543" i="20"/>
  <c r="AZ544" i="20"/>
  <c r="AZ545" i="20"/>
  <c r="AZ546" i="20"/>
  <c r="AZ547" i="20"/>
  <c r="AZ548" i="20"/>
  <c r="AZ549" i="20"/>
  <c r="AZ550" i="20"/>
  <c r="AZ551" i="20"/>
  <c r="AZ552" i="20"/>
  <c r="AZ553" i="20"/>
  <c r="AZ554" i="20"/>
  <c r="AZ555" i="20"/>
  <c r="AZ556" i="20"/>
  <c r="AZ557" i="20"/>
  <c r="AZ558" i="20"/>
  <c r="AZ559" i="20"/>
  <c r="AZ560" i="20"/>
  <c r="AZ561" i="20"/>
  <c r="AZ562" i="20"/>
  <c r="AZ563" i="20"/>
  <c r="AZ564" i="20"/>
  <c r="AZ565" i="20"/>
  <c r="AZ566" i="20"/>
  <c r="AZ567" i="20"/>
  <c r="AZ568" i="20"/>
  <c r="AZ569" i="20"/>
  <c r="AZ570" i="20"/>
  <c r="AZ571" i="20"/>
  <c r="AZ572" i="20"/>
  <c r="AZ573" i="20"/>
  <c r="AZ574" i="20"/>
  <c r="AZ575" i="20"/>
  <c r="AZ576" i="20"/>
  <c r="AZ577" i="20"/>
  <c r="AZ578" i="20"/>
  <c r="AZ579" i="20"/>
  <c r="AZ580" i="20"/>
  <c r="AZ581" i="20"/>
  <c r="AZ582" i="20"/>
  <c r="AZ583" i="20"/>
  <c r="AZ584" i="20"/>
  <c r="AZ585" i="20"/>
  <c r="AZ586" i="20"/>
  <c r="AZ587" i="20"/>
  <c r="AZ588" i="20"/>
  <c r="AZ589" i="20"/>
  <c r="AZ590" i="20"/>
  <c r="AZ591" i="20"/>
  <c r="AZ592" i="20"/>
  <c r="AZ593" i="20"/>
  <c r="AZ594" i="20"/>
  <c r="AZ595" i="20"/>
  <c r="AZ596" i="20"/>
  <c r="AZ597" i="20"/>
  <c r="AZ598" i="20"/>
  <c r="AZ599" i="20"/>
  <c r="AZ600" i="20"/>
  <c r="AZ601" i="20"/>
  <c r="AZ602" i="20"/>
  <c r="AZ603" i="20"/>
  <c r="AZ604" i="20"/>
  <c r="AZ605" i="20"/>
  <c r="AZ606" i="20"/>
  <c r="AZ607" i="20"/>
  <c r="AZ608" i="20"/>
  <c r="AZ609" i="20"/>
  <c r="AZ610" i="20"/>
  <c r="AZ611" i="20"/>
  <c r="AZ612" i="20"/>
  <c r="AZ613" i="20"/>
  <c r="AZ614" i="20"/>
  <c r="AZ615" i="20"/>
  <c r="AZ616" i="20"/>
  <c r="AZ617" i="20"/>
  <c r="AZ618" i="20"/>
  <c r="AZ619" i="20"/>
  <c r="AZ620" i="20"/>
  <c r="AZ621" i="20"/>
  <c r="AZ622" i="20"/>
  <c r="AZ623" i="20"/>
  <c r="AZ624" i="20"/>
  <c r="AZ625" i="20"/>
  <c r="AZ626" i="20"/>
  <c r="AZ627" i="20"/>
  <c r="AZ628" i="20"/>
  <c r="AZ629" i="20"/>
  <c r="AZ630" i="20"/>
  <c r="AZ631" i="20"/>
  <c r="AZ632" i="20"/>
  <c r="AZ633" i="20"/>
  <c r="AZ634" i="20"/>
  <c r="AZ635" i="20"/>
  <c r="AZ636" i="20"/>
  <c r="AZ637" i="20"/>
  <c r="AZ638" i="20"/>
  <c r="AZ639" i="20"/>
  <c r="AZ640" i="20"/>
  <c r="AZ641" i="20"/>
  <c r="AZ642" i="20"/>
  <c r="AZ643" i="20"/>
  <c r="AZ644" i="20"/>
  <c r="AZ645" i="20"/>
  <c r="AZ646" i="20"/>
  <c r="AZ647" i="20"/>
  <c r="AZ648" i="20"/>
  <c r="AZ649" i="20"/>
  <c r="AZ650" i="20"/>
  <c r="AZ651" i="20"/>
  <c r="AZ652" i="20"/>
  <c r="AZ653" i="20"/>
  <c r="AZ654" i="20"/>
  <c r="AZ655" i="20"/>
  <c r="AZ656" i="20"/>
  <c r="AZ657" i="20"/>
  <c r="AZ658" i="20"/>
  <c r="AZ659" i="20"/>
  <c r="AZ660" i="20"/>
  <c r="AZ661" i="20"/>
  <c r="AZ662" i="20"/>
  <c r="AZ663" i="20"/>
  <c r="AZ664" i="20"/>
  <c r="AZ665" i="20"/>
  <c r="AZ666" i="20"/>
  <c r="AZ667" i="20"/>
  <c r="AZ668" i="20"/>
  <c r="AZ669" i="20"/>
  <c r="AZ670" i="20"/>
  <c r="AZ671" i="20"/>
  <c r="AZ672" i="20"/>
  <c r="AZ673" i="20"/>
  <c r="AZ674" i="20"/>
  <c r="AZ675" i="20"/>
  <c r="AZ676" i="20"/>
  <c r="AZ677" i="20"/>
  <c r="AZ678" i="20"/>
  <c r="AZ679" i="20"/>
  <c r="AZ680" i="20"/>
  <c r="AZ681" i="20"/>
  <c r="AZ682" i="20"/>
  <c r="AZ683" i="20"/>
  <c r="AZ684" i="20"/>
  <c r="AZ685" i="20"/>
  <c r="AZ686" i="20"/>
  <c r="AZ687" i="20"/>
  <c r="AZ688" i="20"/>
  <c r="AZ689" i="20"/>
  <c r="AZ690" i="20"/>
  <c r="AZ691" i="20"/>
  <c r="AZ692" i="20"/>
  <c r="AZ693" i="20"/>
  <c r="AZ694" i="20"/>
  <c r="AZ695" i="20"/>
  <c r="AZ696" i="20"/>
  <c r="AZ697" i="20"/>
  <c r="AZ698" i="20"/>
  <c r="AZ699" i="20"/>
  <c r="AZ700" i="20"/>
  <c r="AZ701" i="20"/>
  <c r="AZ702" i="20"/>
  <c r="AZ703" i="20"/>
  <c r="AZ704" i="20"/>
  <c r="AZ705" i="20"/>
  <c r="AZ706" i="20"/>
  <c r="AZ707" i="20"/>
  <c r="AZ708" i="20"/>
  <c r="AZ709" i="20"/>
  <c r="AZ710" i="20"/>
  <c r="AZ711" i="20"/>
  <c r="AZ712" i="20"/>
  <c r="AZ713" i="20"/>
  <c r="AZ714" i="20"/>
  <c r="AZ715" i="20"/>
  <c r="AZ716" i="20"/>
  <c r="AZ717" i="20"/>
  <c r="AZ718" i="20"/>
  <c r="AZ719" i="20"/>
  <c r="AZ720" i="20"/>
  <c r="AZ721" i="20"/>
  <c r="AZ722" i="20"/>
  <c r="AZ723" i="20"/>
  <c r="AZ724" i="20"/>
  <c r="AZ725" i="20"/>
  <c r="AZ726" i="20"/>
  <c r="AZ727" i="20"/>
  <c r="AZ728" i="20"/>
  <c r="AZ729" i="20"/>
  <c r="AZ730" i="20"/>
  <c r="AZ731" i="20"/>
  <c r="AZ732" i="20"/>
  <c r="AZ733" i="20"/>
  <c r="AZ734" i="20"/>
  <c r="AZ735" i="20"/>
  <c r="AZ736" i="20"/>
  <c r="AZ737" i="20"/>
  <c r="AZ738" i="20"/>
  <c r="AZ739" i="20"/>
  <c r="AZ740" i="20"/>
  <c r="AZ741" i="20"/>
  <c r="AZ742" i="20"/>
  <c r="AZ743" i="20"/>
  <c r="AZ744" i="20"/>
  <c r="AZ745" i="20"/>
  <c r="AZ746" i="20"/>
  <c r="AZ747" i="20"/>
  <c r="AZ748" i="20"/>
  <c r="AZ749" i="20"/>
  <c r="AZ750" i="20"/>
  <c r="AZ751" i="20"/>
  <c r="AZ752" i="20"/>
  <c r="AZ753" i="20"/>
  <c r="AZ754" i="20"/>
  <c r="AZ755" i="20"/>
  <c r="AZ756" i="20"/>
  <c r="AZ757" i="20"/>
  <c r="AZ758" i="20"/>
  <c r="AZ759" i="20"/>
  <c r="AZ760" i="20"/>
  <c r="AZ761" i="20"/>
  <c r="AZ762" i="20"/>
  <c r="AZ763" i="20"/>
  <c r="AZ764" i="20"/>
  <c r="AZ765" i="20"/>
  <c r="AZ766" i="20"/>
  <c r="AZ767" i="20"/>
  <c r="AZ768" i="20"/>
  <c r="AZ769" i="20"/>
  <c r="AZ770" i="20"/>
  <c r="AZ771" i="20"/>
  <c r="AZ772" i="20"/>
  <c r="AZ773" i="20"/>
  <c r="AZ774" i="20"/>
  <c r="AZ775" i="20"/>
  <c r="AZ776" i="20"/>
  <c r="AZ777" i="20"/>
  <c r="AZ778" i="20"/>
  <c r="AZ779" i="20"/>
  <c r="AZ780" i="20"/>
  <c r="AZ781" i="20"/>
  <c r="AZ782" i="20"/>
  <c r="AZ783" i="20"/>
  <c r="AZ784" i="20"/>
  <c r="AZ785" i="20"/>
  <c r="AZ786" i="20"/>
  <c r="AZ787" i="20"/>
  <c r="AZ788" i="20"/>
  <c r="AZ789" i="20"/>
  <c r="AZ790" i="20"/>
  <c r="AZ791" i="20"/>
  <c r="AZ792" i="20"/>
  <c r="AZ793" i="20"/>
  <c r="AZ794" i="20"/>
  <c r="AZ795" i="20"/>
  <c r="AZ796" i="20"/>
  <c r="AZ797" i="20"/>
  <c r="AZ798" i="20"/>
  <c r="AZ799" i="20"/>
  <c r="AZ800" i="20"/>
  <c r="AZ801" i="20"/>
  <c r="AZ802" i="20"/>
  <c r="AZ803" i="20"/>
  <c r="AZ804" i="20"/>
  <c r="AZ805" i="20"/>
  <c r="AZ806" i="20"/>
  <c r="AZ807" i="20"/>
  <c r="AZ808" i="20"/>
  <c r="AZ809" i="20"/>
  <c r="AZ810" i="20"/>
  <c r="AZ811" i="20"/>
  <c r="AZ812" i="20"/>
  <c r="AZ813" i="20"/>
  <c r="AZ814" i="20"/>
  <c r="AZ815" i="20"/>
  <c r="AZ816" i="20"/>
  <c r="AZ817" i="20"/>
  <c r="AZ818" i="20"/>
  <c r="AZ819" i="20"/>
  <c r="AZ820" i="20"/>
  <c r="AZ821" i="20"/>
  <c r="AZ822" i="20"/>
  <c r="AZ823" i="20"/>
  <c r="AZ824" i="20"/>
  <c r="AZ825" i="20"/>
  <c r="AZ826" i="20"/>
  <c r="AZ827" i="20"/>
  <c r="AZ828" i="20"/>
  <c r="AZ829" i="20"/>
  <c r="AZ830" i="20"/>
  <c r="AZ831" i="20"/>
  <c r="AZ832" i="20"/>
  <c r="AZ833" i="20"/>
  <c r="AZ834" i="20"/>
  <c r="AZ835" i="20"/>
  <c r="AZ836" i="20"/>
  <c r="AZ837" i="20"/>
  <c r="AZ838" i="20"/>
  <c r="AZ839" i="20"/>
  <c r="AZ840" i="20"/>
  <c r="AZ841" i="20"/>
  <c r="AZ842" i="20"/>
  <c r="AZ843" i="20"/>
  <c r="AZ844" i="20"/>
  <c r="AZ845" i="20"/>
  <c r="AZ846" i="20"/>
  <c r="AZ847" i="20"/>
  <c r="AZ848" i="20"/>
  <c r="AZ849" i="20"/>
  <c r="AZ850" i="20"/>
  <c r="AZ851" i="20"/>
  <c r="AZ852" i="20"/>
  <c r="AZ853" i="20"/>
  <c r="AZ854" i="20"/>
  <c r="AZ855" i="20"/>
  <c r="AZ856" i="20"/>
  <c r="AZ857" i="20"/>
  <c r="AZ858" i="20"/>
  <c r="AZ859" i="20"/>
  <c r="AZ860" i="20"/>
  <c r="AZ861" i="20"/>
  <c r="AZ862" i="20"/>
  <c r="AZ863" i="20"/>
  <c r="AZ864" i="20"/>
  <c r="AZ865" i="20"/>
  <c r="AZ866" i="20"/>
  <c r="AZ867" i="20"/>
  <c r="AZ868" i="20"/>
  <c r="AZ869" i="20"/>
  <c r="AZ870" i="20"/>
  <c r="AZ871" i="20"/>
  <c r="AZ872" i="20"/>
  <c r="AZ873" i="20"/>
  <c r="AZ874" i="20"/>
  <c r="AZ875" i="20"/>
  <c r="AZ876" i="20"/>
  <c r="AZ877" i="20"/>
  <c r="AZ878" i="20"/>
  <c r="AZ879" i="20"/>
  <c r="AZ880" i="20"/>
  <c r="AZ881" i="20"/>
  <c r="AZ882" i="20"/>
  <c r="AZ883" i="20"/>
  <c r="AZ884" i="20"/>
  <c r="AZ885" i="20"/>
  <c r="AZ886" i="20"/>
  <c r="AZ887" i="20"/>
  <c r="AZ888" i="20"/>
  <c r="AZ889" i="20"/>
  <c r="AZ890" i="20"/>
  <c r="AZ891" i="20"/>
  <c r="AZ892" i="20"/>
  <c r="AZ893" i="20"/>
  <c r="AZ894" i="20"/>
  <c r="AZ895" i="20"/>
  <c r="AZ896" i="20"/>
  <c r="AZ897" i="20"/>
  <c r="AZ898" i="20"/>
  <c r="AZ899" i="20"/>
  <c r="AZ900" i="20"/>
  <c r="AZ901" i="20"/>
  <c r="AZ902" i="20"/>
  <c r="AZ903" i="20"/>
  <c r="AZ904" i="20"/>
  <c r="AZ905" i="20"/>
  <c r="AZ906" i="20"/>
  <c r="AZ907" i="20"/>
  <c r="AZ908" i="20"/>
  <c r="AZ909" i="20"/>
  <c r="AZ910" i="20"/>
  <c r="AZ911" i="20"/>
  <c r="AZ912" i="20"/>
  <c r="AZ913" i="20"/>
  <c r="AZ914" i="20"/>
  <c r="AZ915" i="20"/>
  <c r="AZ976" i="20"/>
  <c r="BA2" i="20"/>
  <c r="BA3" i="20"/>
  <c r="BA4" i="20"/>
  <c r="BA5" i="20"/>
  <c r="BA6" i="20"/>
  <c r="BA7" i="20"/>
  <c r="BA8" i="20"/>
  <c r="BA9" i="20"/>
  <c r="BA10" i="20"/>
  <c r="BA11" i="20"/>
  <c r="BA12" i="20"/>
  <c r="BA13" i="20"/>
  <c r="BA14" i="20"/>
  <c r="BA15" i="20"/>
  <c r="BA16" i="20"/>
  <c r="BA17" i="20"/>
  <c r="BA18" i="20"/>
  <c r="BA19" i="20"/>
  <c r="BA20" i="20"/>
  <c r="BA21" i="20"/>
  <c r="BA22" i="20"/>
  <c r="BA23" i="20"/>
  <c r="BA24" i="20"/>
  <c r="BA25" i="20"/>
  <c r="BA26" i="20"/>
  <c r="BA27" i="20"/>
  <c r="BA28" i="20"/>
  <c r="BA29" i="20"/>
  <c r="BA30" i="20"/>
  <c r="BA31" i="20"/>
  <c r="BA32" i="20"/>
  <c r="BA33" i="20"/>
  <c r="BA34" i="20"/>
  <c r="BA35" i="20"/>
  <c r="BA36" i="20"/>
  <c r="BA37" i="20"/>
  <c r="BA38" i="20"/>
  <c r="BA39" i="20"/>
  <c r="BA40" i="20"/>
  <c r="BA41" i="20"/>
  <c r="BA42" i="20"/>
  <c r="BA43" i="20"/>
  <c r="BA44" i="20"/>
  <c r="BA45" i="20"/>
  <c r="BA46" i="20"/>
  <c r="BA47" i="20"/>
  <c r="BA48" i="20"/>
  <c r="BA49" i="20"/>
  <c r="BA50" i="20"/>
  <c r="BA51" i="20"/>
  <c r="BA52" i="20"/>
  <c r="BA53" i="20"/>
  <c r="BA54" i="20"/>
  <c r="BA55" i="20"/>
  <c r="BA56" i="20"/>
  <c r="BA57" i="20"/>
  <c r="BA58" i="20"/>
  <c r="BA59" i="20"/>
  <c r="BA60" i="20"/>
  <c r="BA61" i="20"/>
  <c r="BA62" i="20"/>
  <c r="BA63" i="20"/>
  <c r="BA64" i="20"/>
  <c r="BA65" i="20"/>
  <c r="BA66" i="20"/>
  <c r="BA67" i="20"/>
  <c r="BA68" i="20"/>
  <c r="BA69" i="20"/>
  <c r="BA70" i="20"/>
  <c r="BA71" i="20"/>
  <c r="BA72" i="20"/>
  <c r="BA73" i="20"/>
  <c r="BA74" i="20"/>
  <c r="BA75" i="20"/>
  <c r="BA76" i="20"/>
  <c r="BA77" i="20"/>
  <c r="BA78" i="20"/>
  <c r="BA79" i="20"/>
  <c r="BA80" i="20"/>
  <c r="BA81" i="20"/>
  <c r="BA82" i="20"/>
  <c r="BA83" i="20"/>
  <c r="BA84" i="20"/>
  <c r="BA85" i="20"/>
  <c r="BA86" i="20"/>
  <c r="BA87" i="20"/>
  <c r="BA88" i="20"/>
  <c r="BA89" i="20"/>
  <c r="BA90" i="20"/>
  <c r="BA91" i="20"/>
  <c r="BA92" i="20"/>
  <c r="BA93" i="20"/>
  <c r="BA94" i="20"/>
  <c r="BA95" i="20"/>
  <c r="BA96" i="20"/>
  <c r="BA97" i="20"/>
  <c r="BA98" i="20"/>
  <c r="BA99" i="20"/>
  <c r="BA100" i="20"/>
  <c r="BA101" i="20"/>
  <c r="BA102" i="20"/>
  <c r="BA103" i="20"/>
  <c r="BA104" i="20"/>
  <c r="BA105" i="20"/>
  <c r="BA106" i="20"/>
  <c r="BA107" i="20"/>
  <c r="BA108" i="20"/>
  <c r="BA109" i="20"/>
  <c r="BA110" i="20"/>
  <c r="BA111" i="20"/>
  <c r="BA112" i="20"/>
  <c r="BA113" i="20"/>
  <c r="BA114" i="20"/>
  <c r="BA115" i="20"/>
  <c r="BA116" i="20"/>
  <c r="BA117" i="20"/>
  <c r="BA118" i="20"/>
  <c r="BA119" i="20"/>
  <c r="BA120" i="20"/>
  <c r="BA121" i="20"/>
  <c r="BA122" i="20"/>
  <c r="BA123" i="20"/>
  <c r="BA124" i="20"/>
  <c r="BA125" i="20"/>
  <c r="BA126" i="20"/>
  <c r="BA127" i="20"/>
  <c r="BA128" i="20"/>
  <c r="BA129" i="20"/>
  <c r="BA130" i="20"/>
  <c r="BA131" i="20"/>
  <c r="BA132" i="20"/>
  <c r="BA133" i="20"/>
  <c r="BA134" i="20"/>
  <c r="BA135" i="20"/>
  <c r="BA136" i="20"/>
  <c r="BA137" i="20"/>
  <c r="BA138" i="20"/>
  <c r="BA139" i="20"/>
  <c r="BA140" i="20"/>
  <c r="BA141" i="20"/>
  <c r="BA142" i="20"/>
  <c r="BA143" i="20"/>
  <c r="BA144" i="20"/>
  <c r="BA145" i="20"/>
  <c r="BA146" i="20"/>
  <c r="BA147" i="20"/>
  <c r="BA148" i="20"/>
  <c r="BA149" i="20"/>
  <c r="BA150" i="20"/>
  <c r="BA151" i="20"/>
  <c r="BA152" i="20"/>
  <c r="BA153" i="20"/>
  <c r="BA154" i="20"/>
  <c r="BA155" i="20"/>
  <c r="BA156" i="20"/>
  <c r="BA157" i="20"/>
  <c r="BA158" i="20"/>
  <c r="BA159" i="20"/>
  <c r="BA160" i="20"/>
  <c r="BA161" i="20"/>
  <c r="BA162" i="20"/>
  <c r="BA163" i="20"/>
  <c r="BA164" i="20"/>
  <c r="BA165" i="20"/>
  <c r="BA166" i="20"/>
  <c r="BA167" i="20"/>
  <c r="BA168" i="20"/>
  <c r="BA169" i="20"/>
  <c r="BA170" i="20"/>
  <c r="BA171" i="20"/>
  <c r="BA172" i="20"/>
  <c r="BA173" i="20"/>
  <c r="BA174" i="20"/>
  <c r="BA175" i="20"/>
  <c r="BA176" i="20"/>
  <c r="BA177" i="20"/>
  <c r="BA178" i="20"/>
  <c r="BA179" i="20"/>
  <c r="BA180" i="20"/>
  <c r="BA181" i="20"/>
  <c r="BA182" i="20"/>
  <c r="BA183" i="20"/>
  <c r="BA184" i="20"/>
  <c r="BA185" i="20"/>
  <c r="BA186" i="20"/>
  <c r="BA187" i="20"/>
  <c r="BA188" i="20"/>
  <c r="BA189" i="20"/>
  <c r="BA190" i="20"/>
  <c r="BA191" i="20"/>
  <c r="BA192" i="20"/>
  <c r="BA193" i="20"/>
  <c r="BA194" i="20"/>
  <c r="BA195" i="20"/>
  <c r="BA196" i="20"/>
  <c r="BA197" i="20"/>
  <c r="BA198" i="20"/>
  <c r="BA199" i="20"/>
  <c r="BA200" i="20"/>
  <c r="BA201" i="20"/>
  <c r="BA202" i="20"/>
  <c r="BA203" i="20"/>
  <c r="BA204" i="20"/>
  <c r="BA205" i="20"/>
  <c r="BA206" i="20"/>
  <c r="BA207" i="20"/>
  <c r="BA208" i="20"/>
  <c r="BA209" i="20"/>
  <c r="BA210" i="20"/>
  <c r="BA211" i="20"/>
  <c r="BA212" i="20"/>
  <c r="BA213" i="20"/>
  <c r="BA214" i="20"/>
  <c r="BA215" i="20"/>
  <c r="BA216" i="20"/>
  <c r="BA217" i="20"/>
  <c r="BA218" i="20"/>
  <c r="BA219" i="20"/>
  <c r="BA220" i="20"/>
  <c r="BA221" i="20"/>
  <c r="BA222" i="20"/>
  <c r="BA223" i="20"/>
  <c r="BA224" i="20"/>
  <c r="BA225" i="20"/>
  <c r="BA226" i="20"/>
  <c r="BA227" i="20"/>
  <c r="BA228" i="20"/>
  <c r="BA229" i="20"/>
  <c r="BA230" i="20"/>
  <c r="BA231" i="20"/>
  <c r="BA232" i="20"/>
  <c r="BA233" i="20"/>
  <c r="BA234" i="20"/>
  <c r="BA235" i="20"/>
  <c r="BA236" i="20"/>
  <c r="BA237" i="20"/>
  <c r="BA238" i="20"/>
  <c r="BA239" i="20"/>
  <c r="BA240" i="20"/>
  <c r="BA241" i="20"/>
  <c r="BA242" i="20"/>
  <c r="BA243" i="20"/>
  <c r="BA244" i="20"/>
  <c r="BA245" i="20"/>
  <c r="BA246" i="20"/>
  <c r="BA247" i="20"/>
  <c r="BA248" i="20"/>
  <c r="BA249" i="20"/>
  <c r="BA250" i="20"/>
  <c r="BA251" i="20"/>
  <c r="BA252" i="20"/>
  <c r="BA253" i="20"/>
  <c r="BA254" i="20"/>
  <c r="BA255" i="20"/>
  <c r="BA256" i="20"/>
  <c r="BA257" i="20"/>
  <c r="BA258" i="20"/>
  <c r="BA259" i="20"/>
  <c r="BA260" i="20"/>
  <c r="BA261" i="20"/>
  <c r="BA262" i="20"/>
  <c r="BA263" i="20"/>
  <c r="BA264" i="20"/>
  <c r="BA265" i="20"/>
  <c r="BA266" i="20"/>
  <c r="BA267" i="20"/>
  <c r="BA268" i="20"/>
  <c r="BA269" i="20"/>
  <c r="BA270" i="20"/>
  <c r="BA271" i="20"/>
  <c r="BA272" i="20"/>
  <c r="BA273" i="20"/>
  <c r="BA274" i="20"/>
  <c r="BA275" i="20"/>
  <c r="BA276" i="20"/>
  <c r="BA277" i="20"/>
  <c r="BA278" i="20"/>
  <c r="BA279" i="20"/>
  <c r="BA280" i="20"/>
  <c r="BA281" i="20"/>
  <c r="BA282" i="20"/>
  <c r="BA283" i="20"/>
  <c r="BA284" i="20"/>
  <c r="BA285" i="20"/>
  <c r="BA286" i="20"/>
  <c r="BA287" i="20"/>
  <c r="BA288" i="20"/>
  <c r="BA289" i="20"/>
  <c r="BA290" i="20"/>
  <c r="BA291" i="20"/>
  <c r="BA292" i="20"/>
  <c r="BA293" i="20"/>
  <c r="BA294" i="20"/>
  <c r="BA295" i="20"/>
  <c r="BA296" i="20"/>
  <c r="BA297" i="20"/>
  <c r="BA298" i="20"/>
  <c r="BA299" i="20"/>
  <c r="BA300" i="20"/>
  <c r="BA301" i="20"/>
  <c r="BA302" i="20"/>
  <c r="BA303" i="20"/>
  <c r="BA304" i="20"/>
  <c r="BA305" i="20"/>
  <c r="BA306" i="20"/>
  <c r="BA307" i="20"/>
  <c r="BA308" i="20"/>
  <c r="BA309" i="20"/>
  <c r="BA310" i="20"/>
  <c r="BA311" i="20"/>
  <c r="BA312" i="20"/>
  <c r="BA313" i="20"/>
  <c r="BA314" i="20"/>
  <c r="BA315" i="20"/>
  <c r="BA316" i="20"/>
  <c r="BA317" i="20"/>
  <c r="BA318" i="20"/>
  <c r="BA319" i="20"/>
  <c r="BA320" i="20"/>
  <c r="BA321" i="20"/>
  <c r="BA322" i="20"/>
  <c r="BA323" i="20"/>
  <c r="BA324" i="20"/>
  <c r="BA325" i="20"/>
  <c r="BA326" i="20"/>
  <c r="BA327" i="20"/>
  <c r="BA328" i="20"/>
  <c r="BA329" i="20"/>
  <c r="BA330" i="20"/>
  <c r="BA331" i="20"/>
  <c r="BA332" i="20"/>
  <c r="BA333" i="20"/>
  <c r="BA334" i="20"/>
  <c r="BA335" i="20"/>
  <c r="BA336" i="20"/>
  <c r="BA337" i="20"/>
  <c r="BA338" i="20"/>
  <c r="BA339" i="20"/>
  <c r="BA340" i="20"/>
  <c r="BA341" i="20"/>
  <c r="BA342" i="20"/>
  <c r="BA343" i="20"/>
  <c r="BA344" i="20"/>
  <c r="BA345" i="20"/>
  <c r="BA346" i="20"/>
  <c r="BA347" i="20"/>
  <c r="BA348" i="20"/>
  <c r="BA349" i="20"/>
  <c r="BA350" i="20"/>
  <c r="BA351" i="20"/>
  <c r="BA352" i="20"/>
  <c r="BA353" i="20"/>
  <c r="BA354" i="20"/>
  <c r="BA355" i="20"/>
  <c r="BA356" i="20"/>
  <c r="BA357" i="20"/>
  <c r="BA358" i="20"/>
  <c r="BA359" i="20"/>
  <c r="BA360" i="20"/>
  <c r="BA361" i="20"/>
  <c r="BA362" i="20"/>
  <c r="BA363" i="20"/>
  <c r="BA364" i="20"/>
  <c r="BA365" i="20"/>
  <c r="BA366" i="20"/>
  <c r="BA367" i="20"/>
  <c r="BA368" i="20"/>
  <c r="BA369" i="20"/>
  <c r="BA370" i="20"/>
  <c r="BA371" i="20"/>
  <c r="BA372" i="20"/>
  <c r="BA373" i="20"/>
  <c r="BA374" i="20"/>
  <c r="BA375" i="20"/>
  <c r="BA376" i="20"/>
  <c r="BA377" i="20"/>
  <c r="BA378" i="20"/>
  <c r="BA379" i="20"/>
  <c r="BA380" i="20"/>
  <c r="BA381" i="20"/>
  <c r="BA382" i="20"/>
  <c r="BA383" i="20"/>
  <c r="BA384" i="20"/>
  <c r="BA385" i="20"/>
  <c r="BA386" i="20"/>
  <c r="BA387" i="20"/>
  <c r="BA388" i="20"/>
  <c r="BA389" i="20"/>
  <c r="BA390" i="20"/>
  <c r="BA391" i="20"/>
  <c r="BA392" i="20"/>
  <c r="BA393" i="20"/>
  <c r="BA394" i="20"/>
  <c r="BA395" i="20"/>
  <c r="BA396" i="20"/>
  <c r="BA397" i="20"/>
  <c r="BA398" i="20"/>
  <c r="BA399" i="20"/>
  <c r="BA400" i="20"/>
  <c r="BA401" i="20"/>
  <c r="BA402" i="20"/>
  <c r="BA403" i="20"/>
  <c r="BA404" i="20"/>
  <c r="BA405" i="20"/>
  <c r="BA406" i="20"/>
  <c r="BA407" i="20"/>
  <c r="BA408" i="20"/>
  <c r="BA409" i="20"/>
  <c r="BA410" i="20"/>
  <c r="BA411" i="20"/>
  <c r="BA412" i="20"/>
  <c r="BA413" i="20"/>
  <c r="BA414" i="20"/>
  <c r="BA415" i="20"/>
  <c r="BA416" i="20"/>
  <c r="BA417" i="20"/>
  <c r="BA418" i="20"/>
  <c r="BA419" i="20"/>
  <c r="BA420" i="20"/>
  <c r="BA421" i="20"/>
  <c r="BA422" i="20"/>
  <c r="BA423" i="20"/>
  <c r="BA424" i="20"/>
  <c r="BA425" i="20"/>
  <c r="BA426" i="20"/>
  <c r="BA427" i="20"/>
  <c r="BA428" i="20"/>
  <c r="BA429" i="20"/>
  <c r="BA430" i="20"/>
  <c r="BA431" i="20"/>
  <c r="BA432" i="20"/>
  <c r="BA433" i="20"/>
  <c r="BA434" i="20"/>
  <c r="BA435" i="20"/>
  <c r="BA436" i="20"/>
  <c r="BA437" i="20"/>
  <c r="BA438" i="20"/>
  <c r="BA439" i="20"/>
  <c r="BA440" i="20"/>
  <c r="BA441" i="20"/>
  <c r="BA442" i="20"/>
  <c r="BA443" i="20"/>
  <c r="BA444" i="20"/>
  <c r="BA445" i="20"/>
  <c r="BA446" i="20"/>
  <c r="BA447" i="20"/>
  <c r="BA448" i="20"/>
  <c r="BA449" i="20"/>
  <c r="BA450" i="20"/>
  <c r="BA451" i="20"/>
  <c r="BA452" i="20"/>
  <c r="BA453" i="20"/>
  <c r="BA454" i="20"/>
  <c r="BA455" i="20"/>
  <c r="BA456" i="20"/>
  <c r="BA457" i="20"/>
  <c r="BA458" i="20"/>
  <c r="BA459" i="20"/>
  <c r="BA460" i="20"/>
  <c r="BA461" i="20"/>
  <c r="BA462" i="20"/>
  <c r="BA463" i="20"/>
  <c r="BA464" i="20"/>
  <c r="BA465" i="20"/>
  <c r="BA466" i="20"/>
  <c r="BA467" i="20"/>
  <c r="BA468" i="20"/>
  <c r="BA469" i="20"/>
  <c r="BA470" i="20"/>
  <c r="BA471" i="20"/>
  <c r="BA472" i="20"/>
  <c r="BA473" i="20"/>
  <c r="BA474" i="20"/>
  <c r="BA475" i="20"/>
  <c r="BA476" i="20"/>
  <c r="BA477" i="20"/>
  <c r="BA478" i="20"/>
  <c r="BA479" i="20"/>
  <c r="BA480" i="20"/>
  <c r="BA481" i="20"/>
  <c r="BA482" i="20"/>
  <c r="BA483" i="20"/>
  <c r="BA484" i="20"/>
  <c r="BA485" i="20"/>
  <c r="BA486" i="20"/>
  <c r="BA487" i="20"/>
  <c r="BA488" i="20"/>
  <c r="BA489" i="20"/>
  <c r="BA490" i="20"/>
  <c r="BA491" i="20"/>
  <c r="BA492" i="20"/>
  <c r="BA493" i="20"/>
  <c r="BA494" i="20"/>
  <c r="BA495" i="20"/>
  <c r="BA496" i="20"/>
  <c r="BA497" i="20"/>
  <c r="BA498" i="20"/>
  <c r="BA499" i="20"/>
  <c r="BA500" i="20"/>
  <c r="BA501" i="20"/>
  <c r="BA502" i="20"/>
  <c r="BA503" i="20"/>
  <c r="BA504" i="20"/>
  <c r="BA505" i="20"/>
  <c r="BA506" i="20"/>
  <c r="BA507" i="20"/>
  <c r="BA508" i="20"/>
  <c r="BA509" i="20"/>
  <c r="BA510" i="20"/>
  <c r="BA511" i="20"/>
  <c r="BA512" i="20"/>
  <c r="BA513" i="20"/>
  <c r="BA514" i="20"/>
  <c r="BA515" i="20"/>
  <c r="BA516" i="20"/>
  <c r="BA517" i="20"/>
  <c r="BA518" i="20"/>
  <c r="BA519" i="20"/>
  <c r="BA520" i="20"/>
  <c r="BA521" i="20"/>
  <c r="BA522" i="20"/>
  <c r="BA523" i="20"/>
  <c r="BA524" i="20"/>
  <c r="BA525" i="20"/>
  <c r="BA526" i="20"/>
  <c r="BA527" i="20"/>
  <c r="BA528" i="20"/>
  <c r="BA529" i="20"/>
  <c r="BA530" i="20"/>
  <c r="BA531" i="20"/>
  <c r="BA532" i="20"/>
  <c r="BA533" i="20"/>
  <c r="BA534" i="20"/>
  <c r="BA535" i="20"/>
  <c r="BA536" i="20"/>
  <c r="BA537" i="20"/>
  <c r="BA538" i="20"/>
  <c r="BA539" i="20"/>
  <c r="BA540" i="20"/>
  <c r="BA541" i="20"/>
  <c r="BA542" i="20"/>
  <c r="BA543" i="20"/>
  <c r="BA544" i="20"/>
  <c r="BA545" i="20"/>
  <c r="BA546" i="20"/>
  <c r="BA547" i="20"/>
  <c r="BA548" i="20"/>
  <c r="BA549" i="20"/>
  <c r="BA550" i="20"/>
  <c r="BA551" i="20"/>
  <c r="BA552" i="20"/>
  <c r="BA553" i="20"/>
  <c r="BA554" i="20"/>
  <c r="BA555" i="20"/>
  <c r="BA556" i="20"/>
  <c r="BA557" i="20"/>
  <c r="BA558" i="20"/>
  <c r="BA559" i="20"/>
  <c r="BA560" i="20"/>
  <c r="BA561" i="20"/>
  <c r="BA562" i="20"/>
  <c r="BA563" i="20"/>
  <c r="BA564" i="20"/>
  <c r="BA565" i="20"/>
  <c r="BA566" i="20"/>
  <c r="BA567" i="20"/>
  <c r="BA568" i="20"/>
  <c r="BA569" i="20"/>
  <c r="BA570" i="20"/>
  <c r="BA571" i="20"/>
  <c r="BA572" i="20"/>
  <c r="BA573" i="20"/>
  <c r="BA574" i="20"/>
  <c r="BA575" i="20"/>
  <c r="BA576" i="20"/>
  <c r="BA577" i="20"/>
  <c r="BA578" i="20"/>
  <c r="BA579" i="20"/>
  <c r="BA580" i="20"/>
  <c r="BA581" i="20"/>
  <c r="BA582" i="20"/>
  <c r="BA583" i="20"/>
  <c r="BA584" i="20"/>
  <c r="BA585" i="20"/>
  <c r="BA586" i="20"/>
  <c r="BA587" i="20"/>
  <c r="BA588" i="20"/>
  <c r="BA589" i="20"/>
  <c r="BA590" i="20"/>
  <c r="BA591" i="20"/>
  <c r="BA592" i="20"/>
  <c r="BA593" i="20"/>
  <c r="BA594" i="20"/>
  <c r="BA595" i="20"/>
  <c r="BA596" i="20"/>
  <c r="BA597" i="20"/>
  <c r="BA598" i="20"/>
  <c r="BA599" i="20"/>
  <c r="BA600" i="20"/>
  <c r="BA601" i="20"/>
  <c r="BA602" i="20"/>
  <c r="BA603" i="20"/>
  <c r="BA604" i="20"/>
  <c r="BA605" i="20"/>
  <c r="BA606" i="20"/>
  <c r="BA607" i="20"/>
  <c r="BA608" i="20"/>
  <c r="BA609" i="20"/>
  <c r="BA610" i="20"/>
  <c r="BA611" i="20"/>
  <c r="BA612" i="20"/>
  <c r="BA613" i="20"/>
  <c r="BA614" i="20"/>
  <c r="BA615" i="20"/>
  <c r="BA616" i="20"/>
  <c r="BA617" i="20"/>
  <c r="BA618" i="20"/>
  <c r="BA619" i="20"/>
  <c r="BA620" i="20"/>
  <c r="BA621" i="20"/>
  <c r="BA622" i="20"/>
  <c r="BA623" i="20"/>
  <c r="BA624" i="20"/>
  <c r="BA625" i="20"/>
  <c r="BA626" i="20"/>
  <c r="BA627" i="20"/>
  <c r="BA628" i="20"/>
  <c r="BA629" i="20"/>
  <c r="BA630" i="20"/>
  <c r="BA631" i="20"/>
  <c r="BA632" i="20"/>
  <c r="BA633" i="20"/>
  <c r="BA634" i="20"/>
  <c r="BA635" i="20"/>
  <c r="BA636" i="20"/>
  <c r="BA637" i="20"/>
  <c r="BA638" i="20"/>
  <c r="BA639" i="20"/>
  <c r="BA640" i="20"/>
  <c r="BA641" i="20"/>
  <c r="BA642" i="20"/>
  <c r="BA643" i="20"/>
  <c r="BA644" i="20"/>
  <c r="BA645" i="20"/>
  <c r="BA646" i="20"/>
  <c r="BA647" i="20"/>
  <c r="BA648" i="20"/>
  <c r="BA649" i="20"/>
  <c r="BA650" i="20"/>
  <c r="BA651" i="20"/>
  <c r="BA652" i="20"/>
  <c r="BA653" i="20"/>
  <c r="BA654" i="20"/>
  <c r="BA655" i="20"/>
  <c r="BA656" i="20"/>
  <c r="BA657" i="20"/>
  <c r="BA658" i="20"/>
  <c r="BA659" i="20"/>
  <c r="BA660" i="20"/>
  <c r="BA661" i="20"/>
  <c r="BA662" i="20"/>
  <c r="BA663" i="20"/>
  <c r="BA664" i="20"/>
  <c r="BA665" i="20"/>
  <c r="BA666" i="20"/>
  <c r="BA667" i="20"/>
  <c r="BA668" i="20"/>
  <c r="BA669" i="20"/>
  <c r="BA670" i="20"/>
  <c r="BA671" i="20"/>
  <c r="BA672" i="20"/>
  <c r="BA673" i="20"/>
  <c r="BA674" i="20"/>
  <c r="BA675" i="20"/>
  <c r="BA676" i="20"/>
  <c r="BA677" i="20"/>
  <c r="BA678" i="20"/>
  <c r="BA679" i="20"/>
  <c r="BA680" i="20"/>
  <c r="BA681" i="20"/>
  <c r="BA682" i="20"/>
  <c r="BA683" i="20"/>
  <c r="BA684" i="20"/>
  <c r="BA685" i="20"/>
  <c r="BA686" i="20"/>
  <c r="BA687" i="20"/>
  <c r="BA688" i="20"/>
  <c r="BA689" i="20"/>
  <c r="BA690" i="20"/>
  <c r="BA691" i="20"/>
  <c r="BA692" i="20"/>
  <c r="BA693" i="20"/>
  <c r="BA694" i="20"/>
  <c r="BA695" i="20"/>
  <c r="BA696" i="20"/>
  <c r="BA697" i="20"/>
  <c r="BA698" i="20"/>
  <c r="BA699" i="20"/>
  <c r="BA700" i="20"/>
  <c r="BA701" i="20"/>
  <c r="BA702" i="20"/>
  <c r="BA703" i="20"/>
  <c r="BA704" i="20"/>
  <c r="BA705" i="20"/>
  <c r="BA706" i="20"/>
  <c r="BA707" i="20"/>
  <c r="BA708" i="20"/>
  <c r="BA709" i="20"/>
  <c r="BA710" i="20"/>
  <c r="BA711" i="20"/>
  <c r="BA712" i="20"/>
  <c r="BA713" i="20"/>
  <c r="BA714" i="20"/>
  <c r="BA715" i="20"/>
  <c r="BA716" i="20"/>
  <c r="BA717" i="20"/>
  <c r="BA718" i="20"/>
  <c r="BA719" i="20"/>
  <c r="BA720" i="20"/>
  <c r="BA721" i="20"/>
  <c r="BA722" i="20"/>
  <c r="BA723" i="20"/>
  <c r="BA724" i="20"/>
  <c r="BA725" i="20"/>
  <c r="BA726" i="20"/>
  <c r="BA727" i="20"/>
  <c r="BA728" i="20"/>
  <c r="BA729" i="20"/>
  <c r="BA730" i="20"/>
  <c r="BA731" i="20"/>
  <c r="BA732" i="20"/>
  <c r="BA733" i="20"/>
  <c r="BA734" i="20"/>
  <c r="BA735" i="20"/>
  <c r="BA736" i="20"/>
  <c r="BA737" i="20"/>
  <c r="BA738" i="20"/>
  <c r="BA739" i="20"/>
  <c r="BA740" i="20"/>
  <c r="BA741" i="20"/>
  <c r="BA742" i="20"/>
  <c r="BA743" i="20"/>
  <c r="BA744" i="20"/>
  <c r="BA745" i="20"/>
  <c r="BA746" i="20"/>
  <c r="BA747" i="20"/>
  <c r="BA748" i="20"/>
  <c r="BA749" i="20"/>
  <c r="BA750" i="20"/>
  <c r="BA751" i="20"/>
  <c r="BA752" i="20"/>
  <c r="BA753" i="20"/>
  <c r="BA754" i="20"/>
  <c r="BA755" i="20"/>
  <c r="BA756" i="20"/>
  <c r="BA757" i="20"/>
  <c r="BA758" i="20"/>
  <c r="BA759" i="20"/>
  <c r="BA760" i="20"/>
  <c r="BA761" i="20"/>
  <c r="BA762" i="20"/>
  <c r="BA763" i="20"/>
  <c r="BA764" i="20"/>
  <c r="BA765" i="20"/>
  <c r="BA766" i="20"/>
  <c r="BA767" i="20"/>
  <c r="BA768" i="20"/>
  <c r="BA769" i="20"/>
  <c r="BA770" i="20"/>
  <c r="BA771" i="20"/>
  <c r="BA772" i="20"/>
  <c r="BA773" i="20"/>
  <c r="BA774" i="20"/>
  <c r="BA775" i="20"/>
  <c r="BA776" i="20"/>
  <c r="BA777" i="20"/>
  <c r="BA778" i="20"/>
  <c r="BA779" i="20"/>
  <c r="BA780" i="20"/>
  <c r="BA781" i="20"/>
  <c r="BA782" i="20"/>
  <c r="BA783" i="20"/>
  <c r="BA784" i="20"/>
  <c r="BA785" i="20"/>
  <c r="BA786" i="20"/>
  <c r="BA787" i="20"/>
  <c r="BA788" i="20"/>
  <c r="BA789" i="20"/>
  <c r="BA790" i="20"/>
  <c r="BA791" i="20"/>
  <c r="BA792" i="20"/>
  <c r="BA793" i="20"/>
  <c r="BA794" i="20"/>
  <c r="BA795" i="20"/>
  <c r="BA796" i="20"/>
  <c r="BA797" i="20"/>
  <c r="BA798" i="20"/>
  <c r="BA799" i="20"/>
  <c r="BA800" i="20"/>
  <c r="BA801" i="20"/>
  <c r="BA802" i="20"/>
  <c r="BA803" i="20"/>
  <c r="BA804" i="20"/>
  <c r="BA805" i="20"/>
  <c r="BA806" i="20"/>
  <c r="BA807" i="20"/>
  <c r="BA808" i="20"/>
  <c r="BA809" i="20"/>
  <c r="BA810" i="20"/>
  <c r="BA811" i="20"/>
  <c r="BA812" i="20"/>
  <c r="BA813" i="20"/>
  <c r="BA814" i="20"/>
  <c r="BA815" i="20"/>
  <c r="BA816" i="20"/>
  <c r="BA817" i="20"/>
  <c r="BA818" i="20"/>
  <c r="BA819" i="20"/>
  <c r="BA820" i="20"/>
  <c r="BA821" i="20"/>
  <c r="BA822" i="20"/>
  <c r="BA823" i="20"/>
  <c r="BA824" i="20"/>
  <c r="BA825" i="20"/>
  <c r="BA826" i="20"/>
  <c r="BA827" i="20"/>
  <c r="BA828" i="20"/>
  <c r="BA829" i="20"/>
  <c r="BA830" i="20"/>
  <c r="BA831" i="20"/>
  <c r="BA832" i="20"/>
  <c r="BA833" i="20"/>
  <c r="BA834" i="20"/>
  <c r="BA835" i="20"/>
  <c r="BA836" i="20"/>
  <c r="BA837" i="20"/>
  <c r="BA838" i="20"/>
  <c r="BA839" i="20"/>
  <c r="BA840" i="20"/>
  <c r="BA841" i="20"/>
  <c r="BA842" i="20"/>
  <c r="BA843" i="20"/>
  <c r="BA844" i="20"/>
  <c r="BA845" i="20"/>
  <c r="BA846" i="20"/>
  <c r="BA847" i="20"/>
  <c r="BA848" i="20"/>
  <c r="BA849" i="20"/>
  <c r="BA850" i="20"/>
  <c r="BA851" i="20"/>
  <c r="BA852" i="20"/>
  <c r="BA853" i="20"/>
  <c r="BA854" i="20"/>
  <c r="BA855" i="20"/>
  <c r="BA856" i="20"/>
  <c r="BA857" i="20"/>
  <c r="BA858" i="20"/>
  <c r="BA859" i="20"/>
  <c r="BA860" i="20"/>
  <c r="BA861" i="20"/>
  <c r="BA862" i="20"/>
  <c r="BA863" i="20"/>
  <c r="BA864" i="20"/>
  <c r="BA865" i="20"/>
  <c r="BA866" i="20"/>
  <c r="BA867" i="20"/>
  <c r="BA868" i="20"/>
  <c r="BA869" i="20"/>
  <c r="BA870" i="20"/>
  <c r="BA871" i="20"/>
  <c r="BA872" i="20"/>
  <c r="BA873" i="20"/>
  <c r="BA874" i="20"/>
  <c r="BA875" i="20"/>
  <c r="BA876" i="20"/>
  <c r="BA877" i="20"/>
  <c r="BA878" i="20"/>
  <c r="BA879" i="20"/>
  <c r="BA880" i="20"/>
  <c r="BA881" i="20"/>
  <c r="BA882" i="20"/>
  <c r="BA883" i="20"/>
  <c r="BA884" i="20"/>
  <c r="BA885" i="20"/>
  <c r="BA886" i="20"/>
  <c r="BA887" i="20"/>
  <c r="BA888" i="20"/>
  <c r="BA889" i="20"/>
  <c r="BA890" i="20"/>
  <c r="BA891" i="20"/>
  <c r="BA892" i="20"/>
  <c r="BA893" i="20"/>
  <c r="BA894" i="20"/>
  <c r="BA895" i="20"/>
  <c r="BA896" i="20"/>
  <c r="BA897" i="20"/>
  <c r="BA898" i="20"/>
  <c r="BA899" i="20"/>
  <c r="BA900" i="20"/>
  <c r="BA901" i="20"/>
  <c r="BA902" i="20"/>
  <c r="BA903" i="20"/>
  <c r="BA904" i="20"/>
  <c r="BA905" i="20"/>
  <c r="BA906" i="20"/>
  <c r="BA907" i="20"/>
  <c r="BA908" i="20"/>
  <c r="BA909" i="20"/>
  <c r="BA910" i="20"/>
  <c r="BA911" i="20"/>
  <c r="BA912" i="20"/>
  <c r="BA913" i="20"/>
  <c r="BA914" i="20"/>
  <c r="BA915" i="20"/>
  <c r="BA976" i="20"/>
  <c r="BB2" i="20"/>
  <c r="BB3" i="20"/>
  <c r="BB4" i="20"/>
  <c r="BB5" i="20"/>
  <c r="BB6" i="20"/>
  <c r="BB7" i="20"/>
  <c r="BB8" i="20"/>
  <c r="BB9" i="20"/>
  <c r="BB10" i="20"/>
  <c r="BB11" i="20"/>
  <c r="BB12" i="20"/>
  <c r="BB13" i="20"/>
  <c r="BB14" i="20"/>
  <c r="BB15" i="20"/>
  <c r="BB16" i="20"/>
  <c r="BB17" i="20"/>
  <c r="BB18" i="20"/>
  <c r="BB19" i="20"/>
  <c r="BB20" i="20"/>
  <c r="BB21" i="20"/>
  <c r="BB22" i="20"/>
  <c r="BB23" i="20"/>
  <c r="BB24" i="20"/>
  <c r="BB25" i="20"/>
  <c r="BB26" i="20"/>
  <c r="BB27" i="20"/>
  <c r="BB28" i="20"/>
  <c r="BB29" i="20"/>
  <c r="BB30" i="20"/>
  <c r="BB31" i="20"/>
  <c r="BB32" i="20"/>
  <c r="BB33" i="20"/>
  <c r="BB34" i="20"/>
  <c r="BB35" i="20"/>
  <c r="BB36" i="20"/>
  <c r="BB37" i="20"/>
  <c r="BB38" i="20"/>
  <c r="BB39" i="20"/>
  <c r="BB40" i="20"/>
  <c r="BB41" i="20"/>
  <c r="BB42" i="20"/>
  <c r="BB43" i="20"/>
  <c r="BB44" i="20"/>
  <c r="BB45" i="20"/>
  <c r="BB46" i="20"/>
  <c r="BB47" i="20"/>
  <c r="BB48" i="20"/>
  <c r="BB49" i="20"/>
  <c r="BB50" i="20"/>
  <c r="BB51" i="20"/>
  <c r="BB52" i="20"/>
  <c r="BB53" i="20"/>
  <c r="BB54" i="20"/>
  <c r="BB55" i="20"/>
  <c r="BB56" i="20"/>
  <c r="BB57" i="20"/>
  <c r="BB58" i="20"/>
  <c r="BB59" i="20"/>
  <c r="BB60" i="20"/>
  <c r="BB61" i="20"/>
  <c r="BB62" i="20"/>
  <c r="BB63" i="20"/>
  <c r="BB64" i="20"/>
  <c r="BB65" i="20"/>
  <c r="BB66" i="20"/>
  <c r="BB67" i="20"/>
  <c r="BB68" i="20"/>
  <c r="BB69" i="20"/>
  <c r="BB70" i="20"/>
  <c r="BB71" i="20"/>
  <c r="BB72" i="20"/>
  <c r="BB73" i="20"/>
  <c r="BB74" i="20"/>
  <c r="BB75" i="20"/>
  <c r="BB76" i="20"/>
  <c r="BB77" i="20"/>
  <c r="BB78" i="20"/>
  <c r="BB79" i="20"/>
  <c r="BB80" i="20"/>
  <c r="BB81" i="20"/>
  <c r="BB82" i="20"/>
  <c r="BB83" i="20"/>
  <c r="BB84" i="20"/>
  <c r="BB85" i="20"/>
  <c r="BB86" i="20"/>
  <c r="BB87" i="20"/>
  <c r="BB88" i="20"/>
  <c r="BB89" i="20"/>
  <c r="BB90" i="20"/>
  <c r="BB91" i="20"/>
  <c r="BB92" i="20"/>
  <c r="BB93" i="20"/>
  <c r="BB94" i="20"/>
  <c r="BB95" i="20"/>
  <c r="BB96" i="20"/>
  <c r="BB97" i="20"/>
  <c r="BB98" i="20"/>
  <c r="BB99" i="20"/>
  <c r="BB100" i="20"/>
  <c r="BB101" i="20"/>
  <c r="BB102" i="20"/>
  <c r="BB103" i="20"/>
  <c r="BB104" i="20"/>
  <c r="BB105" i="20"/>
  <c r="BB106" i="20"/>
  <c r="BB107" i="20"/>
  <c r="BB108" i="20"/>
  <c r="BB109" i="20"/>
  <c r="BB110" i="20"/>
  <c r="BB111" i="20"/>
  <c r="BB112" i="20"/>
  <c r="BB113" i="20"/>
  <c r="BB114" i="20"/>
  <c r="BB115" i="20"/>
  <c r="BB116" i="20"/>
  <c r="BB117" i="20"/>
  <c r="BB118" i="20"/>
  <c r="BB119" i="20"/>
  <c r="BB120" i="20"/>
  <c r="BB121" i="20"/>
  <c r="BB122" i="20"/>
  <c r="BB123" i="20"/>
  <c r="BB124" i="20"/>
  <c r="BB125" i="20"/>
  <c r="BB126" i="20"/>
  <c r="BB127" i="20"/>
  <c r="BB128" i="20"/>
  <c r="BB129" i="20"/>
  <c r="BB130" i="20"/>
  <c r="BB131" i="20"/>
  <c r="BB132" i="20"/>
  <c r="BB133" i="20"/>
  <c r="BB134" i="20"/>
  <c r="BB135" i="20"/>
  <c r="BB136" i="20"/>
  <c r="BB137" i="20"/>
  <c r="BB138" i="20"/>
  <c r="BB139" i="20"/>
  <c r="BB140" i="20"/>
  <c r="BB141" i="20"/>
  <c r="BB142" i="20"/>
  <c r="BB143" i="20"/>
  <c r="BB144" i="20"/>
  <c r="BB145" i="20"/>
  <c r="BB146" i="20"/>
  <c r="BB147" i="20"/>
  <c r="BB148" i="20"/>
  <c r="BB149" i="20"/>
  <c r="BB150" i="20"/>
  <c r="BB151" i="20"/>
  <c r="BB152" i="20"/>
  <c r="BB153" i="20"/>
  <c r="BB154" i="20"/>
  <c r="BB155" i="20"/>
  <c r="BB156" i="20"/>
  <c r="BB157" i="20"/>
  <c r="BB158" i="20"/>
  <c r="BB159" i="20"/>
  <c r="BB160" i="20"/>
  <c r="BB161" i="20"/>
  <c r="BB162" i="20"/>
  <c r="BB163" i="20"/>
  <c r="BB164" i="20"/>
  <c r="BB165" i="20"/>
  <c r="BB166" i="20"/>
  <c r="BB167" i="20"/>
  <c r="BB168" i="20"/>
  <c r="BB169" i="20"/>
  <c r="BB170" i="20"/>
  <c r="BB171" i="20"/>
  <c r="BB172" i="20"/>
  <c r="BB173" i="20"/>
  <c r="BB174" i="20"/>
  <c r="BB175" i="20"/>
  <c r="BB176" i="20"/>
  <c r="BB177" i="20"/>
  <c r="BB178" i="20"/>
  <c r="BB179" i="20"/>
  <c r="BB180" i="20"/>
  <c r="BB181" i="20"/>
  <c r="BB182" i="20"/>
  <c r="BB183" i="20"/>
  <c r="BB184" i="20"/>
  <c r="BB185" i="20"/>
  <c r="BB186" i="20"/>
  <c r="BB187" i="20"/>
  <c r="BB188" i="20"/>
  <c r="BB189" i="20"/>
  <c r="BB190" i="20"/>
  <c r="BB191" i="20"/>
  <c r="BB192" i="20"/>
  <c r="BB193" i="20"/>
  <c r="BB194" i="20"/>
  <c r="BB195" i="20"/>
  <c r="BB196" i="20"/>
  <c r="BB197" i="20"/>
  <c r="BB198" i="20"/>
  <c r="BB199" i="20"/>
  <c r="BB200" i="20"/>
  <c r="BB201" i="20"/>
  <c r="BB202" i="20"/>
  <c r="BB203" i="20"/>
  <c r="BB204" i="20"/>
  <c r="BB205" i="20"/>
  <c r="BB206" i="20"/>
  <c r="BB207" i="20"/>
  <c r="BB208" i="20"/>
  <c r="BB209" i="20"/>
  <c r="BB210" i="20"/>
  <c r="BB211" i="20"/>
  <c r="BB212" i="20"/>
  <c r="BB213" i="20"/>
  <c r="BB214" i="20"/>
  <c r="BB215" i="20"/>
  <c r="BB216" i="20"/>
  <c r="BB217" i="20"/>
  <c r="BB218" i="20"/>
  <c r="BB219" i="20"/>
  <c r="BB220" i="20"/>
  <c r="BB221" i="20"/>
  <c r="BB222" i="20"/>
  <c r="BB223" i="20"/>
  <c r="BB224" i="20"/>
  <c r="BB225" i="20"/>
  <c r="BB226" i="20"/>
  <c r="BB227" i="20"/>
  <c r="BB228" i="20"/>
  <c r="BB229" i="20"/>
  <c r="BB230" i="20"/>
  <c r="BB231" i="20"/>
  <c r="BB232" i="20"/>
  <c r="BB233" i="20"/>
  <c r="BB234" i="20"/>
  <c r="BB235" i="20"/>
  <c r="BB236" i="20"/>
  <c r="BB237" i="20"/>
  <c r="BB238" i="20"/>
  <c r="BB239" i="20"/>
  <c r="BB240" i="20"/>
  <c r="BB241" i="20"/>
  <c r="BB242" i="20"/>
  <c r="BB243" i="20"/>
  <c r="BB244" i="20"/>
  <c r="BB245" i="20"/>
  <c r="BB246" i="20"/>
  <c r="BB247" i="20"/>
  <c r="BB248" i="20"/>
  <c r="BB249" i="20"/>
  <c r="BB250" i="20"/>
  <c r="BB251" i="20"/>
  <c r="BB252" i="20"/>
  <c r="BB253" i="20"/>
  <c r="BB254" i="20"/>
  <c r="BB255" i="20"/>
  <c r="BB256" i="20"/>
  <c r="BB257" i="20"/>
  <c r="BB258" i="20"/>
  <c r="BB259" i="20"/>
  <c r="BB260" i="20"/>
  <c r="BB261" i="20"/>
  <c r="BB262" i="20"/>
  <c r="BB263" i="20"/>
  <c r="BB264" i="20"/>
  <c r="BB265" i="20"/>
  <c r="BB266" i="20"/>
  <c r="BB267" i="20"/>
  <c r="BB268" i="20"/>
  <c r="BB269" i="20"/>
  <c r="BB270" i="20"/>
  <c r="BB271" i="20"/>
  <c r="BB272" i="20"/>
  <c r="BB273" i="20"/>
  <c r="BB274" i="20"/>
  <c r="BB275" i="20"/>
  <c r="BB276" i="20"/>
  <c r="BB277" i="20"/>
  <c r="BB278" i="20"/>
  <c r="BB279" i="20"/>
  <c r="BB280" i="20"/>
  <c r="BB281" i="20"/>
  <c r="BB282" i="20"/>
  <c r="BB283" i="20"/>
  <c r="BB284" i="20"/>
  <c r="BB285" i="20"/>
  <c r="BB286" i="20"/>
  <c r="BB287" i="20"/>
  <c r="BB288" i="20"/>
  <c r="BB289" i="20"/>
  <c r="BB290" i="20"/>
  <c r="BB291" i="20"/>
  <c r="BB292" i="20"/>
  <c r="BB293" i="20"/>
  <c r="BB294" i="20"/>
  <c r="BB295" i="20"/>
  <c r="BB296" i="20"/>
  <c r="BB297" i="20"/>
  <c r="BB298" i="20"/>
  <c r="BB299" i="20"/>
  <c r="BB300" i="20"/>
  <c r="BB301" i="20"/>
  <c r="BB302" i="20"/>
  <c r="BB303" i="20"/>
  <c r="BB304" i="20"/>
  <c r="BB305" i="20"/>
  <c r="BB306" i="20"/>
  <c r="BB307" i="20"/>
  <c r="BB308" i="20"/>
  <c r="BB309" i="20"/>
  <c r="BB310" i="20"/>
  <c r="BB311" i="20"/>
  <c r="BB312" i="20"/>
  <c r="BB313" i="20"/>
  <c r="BB314" i="20"/>
  <c r="BB315" i="20"/>
  <c r="BB316" i="20"/>
  <c r="BB317" i="20"/>
  <c r="BB318" i="20"/>
  <c r="BB319" i="20"/>
  <c r="BB320" i="20"/>
  <c r="BB321" i="20"/>
  <c r="BB322" i="20"/>
  <c r="BB323" i="20"/>
  <c r="BB324" i="20"/>
  <c r="BB325" i="20"/>
  <c r="BB326" i="20"/>
  <c r="BB327" i="20"/>
  <c r="BB328" i="20"/>
  <c r="BB329" i="20"/>
  <c r="BB330" i="20"/>
  <c r="BB331" i="20"/>
  <c r="BB332" i="20"/>
  <c r="BB333" i="20"/>
  <c r="BB334" i="20"/>
  <c r="BB335" i="20"/>
  <c r="BB336" i="20"/>
  <c r="BB337" i="20"/>
  <c r="BB338" i="20"/>
  <c r="BB339" i="20"/>
  <c r="BB340" i="20"/>
  <c r="BB341" i="20"/>
  <c r="BB342" i="20"/>
  <c r="BB343" i="20"/>
  <c r="BB344" i="20"/>
  <c r="BB345" i="20"/>
  <c r="BB346" i="20"/>
  <c r="BB347" i="20"/>
  <c r="BB348" i="20"/>
  <c r="BB349" i="20"/>
  <c r="BB350" i="20"/>
  <c r="BB351" i="20"/>
  <c r="BB352" i="20"/>
  <c r="BB353" i="20"/>
  <c r="BB354" i="20"/>
  <c r="BB355" i="20"/>
  <c r="BB356" i="20"/>
  <c r="BB357" i="20"/>
  <c r="BB358" i="20"/>
  <c r="BB359" i="20"/>
  <c r="BB360" i="20"/>
  <c r="BB361" i="20"/>
  <c r="BB362" i="20"/>
  <c r="BB363" i="20"/>
  <c r="BB364" i="20"/>
  <c r="BB365" i="20"/>
  <c r="BB366" i="20"/>
  <c r="BB367" i="20"/>
  <c r="BB368" i="20"/>
  <c r="BB369" i="20"/>
  <c r="BB370" i="20"/>
  <c r="BB371" i="20"/>
  <c r="BB372" i="20"/>
  <c r="BB373" i="20"/>
  <c r="BB374" i="20"/>
  <c r="BB375" i="20"/>
  <c r="BB376" i="20"/>
  <c r="BB377" i="20"/>
  <c r="BB378" i="20"/>
  <c r="BB379" i="20"/>
  <c r="BB380" i="20"/>
  <c r="BB381" i="20"/>
  <c r="BB382" i="20"/>
  <c r="BB383" i="20"/>
  <c r="BB384" i="20"/>
  <c r="BB385" i="20"/>
  <c r="BB386" i="20"/>
  <c r="BB387" i="20"/>
  <c r="BB388" i="20"/>
  <c r="BB389" i="20"/>
  <c r="BB390" i="20"/>
  <c r="BB391" i="20"/>
  <c r="BB392" i="20"/>
  <c r="BB393" i="20"/>
  <c r="BB394" i="20"/>
  <c r="BB395" i="20"/>
  <c r="BB396" i="20"/>
  <c r="BB397" i="20"/>
  <c r="BB398" i="20"/>
  <c r="BB399" i="20"/>
  <c r="BB400" i="20"/>
  <c r="BB401" i="20"/>
  <c r="BB402" i="20"/>
  <c r="BB403" i="20"/>
  <c r="BB404" i="20"/>
  <c r="BB405" i="20"/>
  <c r="BB406" i="20"/>
  <c r="BB407" i="20"/>
  <c r="BB408" i="20"/>
  <c r="BB409" i="20"/>
  <c r="BB410" i="20"/>
  <c r="BB411" i="20"/>
  <c r="BB412" i="20"/>
  <c r="BB413" i="20"/>
  <c r="BB414" i="20"/>
  <c r="BB415" i="20"/>
  <c r="BB416" i="20"/>
  <c r="BB417" i="20"/>
  <c r="BB418" i="20"/>
  <c r="BB419" i="20"/>
  <c r="BB420" i="20"/>
  <c r="BB421" i="20"/>
  <c r="BB422" i="20"/>
  <c r="BB423" i="20"/>
  <c r="BB424" i="20"/>
  <c r="BB425" i="20"/>
  <c r="BB426" i="20"/>
  <c r="BB427" i="20"/>
  <c r="BB428" i="20"/>
  <c r="BB429" i="20"/>
  <c r="BB430" i="20"/>
  <c r="BB431" i="20"/>
  <c r="BB432" i="20"/>
  <c r="BB433" i="20"/>
  <c r="BB434" i="20"/>
  <c r="BB435" i="20"/>
  <c r="BB436" i="20"/>
  <c r="BB437" i="20"/>
  <c r="BB438" i="20"/>
  <c r="BB439" i="20"/>
  <c r="BB440" i="20"/>
  <c r="BB441" i="20"/>
  <c r="BB442" i="20"/>
  <c r="BB443" i="20"/>
  <c r="BB444" i="20"/>
  <c r="BB445" i="20"/>
  <c r="BB446" i="20"/>
  <c r="BB447" i="20"/>
  <c r="BB448" i="20"/>
  <c r="BB449" i="20"/>
  <c r="BB450" i="20"/>
  <c r="BB451" i="20"/>
  <c r="BB452" i="20"/>
  <c r="BB453" i="20"/>
  <c r="BB454" i="20"/>
  <c r="BB455" i="20"/>
  <c r="BB456" i="20"/>
  <c r="BB457" i="20"/>
  <c r="BB458" i="20"/>
  <c r="BB459" i="20"/>
  <c r="BB460" i="20"/>
  <c r="BB461" i="20"/>
  <c r="BB462" i="20"/>
  <c r="BB463" i="20"/>
  <c r="BB464" i="20"/>
  <c r="BB465" i="20"/>
  <c r="BB466" i="20"/>
  <c r="BB467" i="20"/>
  <c r="BB468" i="20"/>
  <c r="BB469" i="20"/>
  <c r="BB470" i="20"/>
  <c r="BB471" i="20"/>
  <c r="BB472" i="20"/>
  <c r="BB473" i="20"/>
  <c r="BB474" i="20"/>
  <c r="BB475" i="20"/>
  <c r="BB476" i="20"/>
  <c r="BB477" i="20"/>
  <c r="BB478" i="20"/>
  <c r="BB479" i="20"/>
  <c r="BB480" i="20"/>
  <c r="BB481" i="20"/>
  <c r="BB482" i="20"/>
  <c r="BB483" i="20"/>
  <c r="BB484" i="20"/>
  <c r="BB485" i="20"/>
  <c r="BB486" i="20"/>
  <c r="BB487" i="20"/>
  <c r="BB488" i="20"/>
  <c r="BB489" i="20"/>
  <c r="BB490" i="20"/>
  <c r="BB491" i="20"/>
  <c r="BB492" i="20"/>
  <c r="BB493" i="20"/>
  <c r="BB494" i="20"/>
  <c r="BB495" i="20"/>
  <c r="BB496" i="20"/>
  <c r="BB497" i="20"/>
  <c r="BB498" i="20"/>
  <c r="BB499" i="20"/>
  <c r="BB500" i="20"/>
  <c r="BB501" i="20"/>
  <c r="BB502" i="20"/>
  <c r="BB503" i="20"/>
  <c r="BB504" i="20"/>
  <c r="BB505" i="20"/>
  <c r="BB506" i="20"/>
  <c r="BB507" i="20"/>
  <c r="BB508" i="20"/>
  <c r="BB509" i="20"/>
  <c r="BB510" i="20"/>
  <c r="BB511" i="20"/>
  <c r="BB512" i="20"/>
  <c r="BB513" i="20"/>
  <c r="BB514" i="20"/>
  <c r="BB515" i="20"/>
  <c r="BB516" i="20"/>
  <c r="BB517" i="20"/>
  <c r="BB518" i="20"/>
  <c r="BB519" i="20"/>
  <c r="BB520" i="20"/>
  <c r="BB521" i="20"/>
  <c r="BB522" i="20"/>
  <c r="BB523" i="20"/>
  <c r="BB524" i="20"/>
  <c r="BB525" i="20"/>
  <c r="BB526" i="20"/>
  <c r="BB527" i="20"/>
  <c r="BB528" i="20"/>
  <c r="BB529" i="20"/>
  <c r="BB530" i="20"/>
  <c r="BB531" i="20"/>
  <c r="BB532" i="20"/>
  <c r="BB533" i="20"/>
  <c r="BB534" i="20"/>
  <c r="BB535" i="20"/>
  <c r="BB536" i="20"/>
  <c r="BB537" i="20"/>
  <c r="BB538" i="20"/>
  <c r="BB539" i="20"/>
  <c r="BB540" i="20"/>
  <c r="BB541" i="20"/>
  <c r="BB542" i="20"/>
  <c r="BB543" i="20"/>
  <c r="BB544" i="20"/>
  <c r="BB545" i="20"/>
  <c r="BB546" i="20"/>
  <c r="BB547" i="20"/>
  <c r="BB548" i="20"/>
  <c r="BB549" i="20"/>
  <c r="BB550" i="20"/>
  <c r="BB551" i="20"/>
  <c r="BB552" i="20"/>
  <c r="BB553" i="20"/>
  <c r="BB554" i="20"/>
  <c r="BB555" i="20"/>
  <c r="BB556" i="20"/>
  <c r="BB557" i="20"/>
  <c r="BB558" i="20"/>
  <c r="BB559" i="20"/>
  <c r="BB560" i="20"/>
  <c r="BB561" i="20"/>
  <c r="BB562" i="20"/>
  <c r="BB563" i="20"/>
  <c r="BB564" i="20"/>
  <c r="BB565" i="20"/>
  <c r="BB566" i="20"/>
  <c r="BB567" i="20"/>
  <c r="BB568" i="20"/>
  <c r="BB569" i="20"/>
  <c r="BB570" i="20"/>
  <c r="BB571" i="20"/>
  <c r="BB572" i="20"/>
  <c r="BB573" i="20"/>
  <c r="BB574" i="20"/>
  <c r="BB575" i="20"/>
  <c r="BB576" i="20"/>
  <c r="BB577" i="20"/>
  <c r="BB578" i="20"/>
  <c r="BB579" i="20"/>
  <c r="BB580" i="20"/>
  <c r="BB581" i="20"/>
  <c r="BB582" i="20"/>
  <c r="BB583" i="20"/>
  <c r="BB584" i="20"/>
  <c r="BB585" i="20"/>
  <c r="BB586" i="20"/>
  <c r="BB587" i="20"/>
  <c r="BB588" i="20"/>
  <c r="BB589" i="20"/>
  <c r="BB590" i="20"/>
  <c r="BB591" i="20"/>
  <c r="BB592" i="20"/>
  <c r="BB593" i="20"/>
  <c r="BB594" i="20"/>
  <c r="BB595" i="20"/>
  <c r="BB596" i="20"/>
  <c r="BB597" i="20"/>
  <c r="BB598" i="20"/>
  <c r="BB599" i="20"/>
  <c r="BB600" i="20"/>
  <c r="BB601" i="20"/>
  <c r="BB602" i="20"/>
  <c r="BB603" i="20"/>
  <c r="BB604" i="20"/>
  <c r="BB605" i="20"/>
  <c r="BB606" i="20"/>
  <c r="BB607" i="20"/>
  <c r="BB608" i="20"/>
  <c r="BB609" i="20"/>
  <c r="BB610" i="20"/>
  <c r="BB611" i="20"/>
  <c r="BB612" i="20"/>
  <c r="BB613" i="20"/>
  <c r="BB614" i="20"/>
  <c r="BB615" i="20"/>
  <c r="BB616" i="20"/>
  <c r="BB617" i="20"/>
  <c r="BB618" i="20"/>
  <c r="BB619" i="20"/>
  <c r="BB620" i="20"/>
  <c r="BB621" i="20"/>
  <c r="BB622" i="20"/>
  <c r="BB623" i="20"/>
  <c r="BB624" i="20"/>
  <c r="BB625" i="20"/>
  <c r="BB626" i="20"/>
  <c r="BB627" i="20"/>
  <c r="BB628" i="20"/>
  <c r="BB629" i="20"/>
  <c r="BB630" i="20"/>
  <c r="BB631" i="20"/>
  <c r="BB632" i="20"/>
  <c r="BB633" i="20"/>
  <c r="BB634" i="20"/>
  <c r="BB635" i="20"/>
  <c r="BB636" i="20"/>
  <c r="BB637" i="20"/>
  <c r="BB638" i="20"/>
  <c r="BB639" i="20"/>
  <c r="BB640" i="20"/>
  <c r="BB641" i="20"/>
  <c r="BB642" i="20"/>
  <c r="BB643" i="20"/>
  <c r="BB644" i="20"/>
  <c r="BB645" i="20"/>
  <c r="BB646" i="20"/>
  <c r="BB647" i="20"/>
  <c r="BB648" i="20"/>
  <c r="BB649" i="20"/>
  <c r="BB650" i="20"/>
  <c r="BB651" i="20"/>
  <c r="BB652" i="20"/>
  <c r="BB653" i="20"/>
  <c r="BB654" i="20"/>
  <c r="BB655" i="20"/>
  <c r="BB656" i="20"/>
  <c r="BB657" i="20"/>
  <c r="BB658" i="20"/>
  <c r="BB659" i="20"/>
  <c r="BB660" i="20"/>
  <c r="BB661" i="20"/>
  <c r="BB662" i="20"/>
  <c r="BB663" i="20"/>
  <c r="BB664" i="20"/>
  <c r="BB665" i="20"/>
  <c r="BB666" i="20"/>
  <c r="BB667" i="20"/>
  <c r="BB668" i="20"/>
  <c r="BB669" i="20"/>
  <c r="BB670" i="20"/>
  <c r="BB671" i="20"/>
  <c r="BB672" i="20"/>
  <c r="BB673" i="20"/>
  <c r="BB674" i="20"/>
  <c r="BB675" i="20"/>
  <c r="BB676" i="20"/>
  <c r="BB677" i="20"/>
  <c r="BB678" i="20"/>
  <c r="BB679" i="20"/>
  <c r="BB680" i="20"/>
  <c r="BB681" i="20"/>
  <c r="BB682" i="20"/>
  <c r="BB683" i="20"/>
  <c r="BB684" i="20"/>
  <c r="BB685" i="20"/>
  <c r="BB686" i="20"/>
  <c r="BB687" i="20"/>
  <c r="BB688" i="20"/>
  <c r="BB689" i="20"/>
  <c r="BB690" i="20"/>
  <c r="BB691" i="20"/>
  <c r="BB692" i="20"/>
  <c r="BB693" i="20"/>
  <c r="BB694" i="20"/>
  <c r="BB695" i="20"/>
  <c r="BB696" i="20"/>
  <c r="BB697" i="20"/>
  <c r="BB698" i="20"/>
  <c r="BB699" i="20"/>
  <c r="BB700" i="20"/>
  <c r="BB701" i="20"/>
  <c r="BB702" i="20"/>
  <c r="BB703" i="20"/>
  <c r="BB704" i="20"/>
  <c r="BB705" i="20"/>
  <c r="BB706" i="20"/>
  <c r="BB707" i="20"/>
  <c r="BB708" i="20"/>
  <c r="BB709" i="20"/>
  <c r="BB710" i="20"/>
  <c r="BB711" i="20"/>
  <c r="BB712" i="20"/>
  <c r="BB713" i="20"/>
  <c r="BB714" i="20"/>
  <c r="BB715" i="20"/>
  <c r="BB716" i="20"/>
  <c r="BB717" i="20"/>
  <c r="BB718" i="20"/>
  <c r="BB719" i="20"/>
  <c r="BB720" i="20"/>
  <c r="BB721" i="20"/>
  <c r="BB722" i="20"/>
  <c r="BB723" i="20"/>
  <c r="BB724" i="20"/>
  <c r="BB725" i="20"/>
  <c r="BB726" i="20"/>
  <c r="BB727" i="20"/>
  <c r="BB728" i="20"/>
  <c r="BB729" i="20"/>
  <c r="BB730" i="20"/>
  <c r="BB731" i="20"/>
  <c r="BB732" i="20"/>
  <c r="BB733" i="20"/>
  <c r="BB734" i="20"/>
  <c r="BB735" i="20"/>
  <c r="BB736" i="20"/>
  <c r="BB737" i="20"/>
  <c r="BB738" i="20"/>
  <c r="BB739" i="20"/>
  <c r="BB740" i="20"/>
  <c r="BB741" i="20"/>
  <c r="BB742" i="20"/>
  <c r="BB743" i="20"/>
  <c r="BB744" i="20"/>
  <c r="BB745" i="20"/>
  <c r="BB746" i="20"/>
  <c r="BB747" i="20"/>
  <c r="BB748" i="20"/>
  <c r="BB749" i="20"/>
  <c r="BB750" i="20"/>
  <c r="BB751" i="20"/>
  <c r="BB752" i="20"/>
  <c r="BB753" i="20"/>
  <c r="BB754" i="20"/>
  <c r="BB755" i="20"/>
  <c r="BB756" i="20"/>
  <c r="BB757" i="20"/>
  <c r="BB758" i="20"/>
  <c r="BB759" i="20"/>
  <c r="BB760" i="20"/>
  <c r="BB761" i="20"/>
  <c r="BB762" i="20"/>
  <c r="BB763" i="20"/>
  <c r="BB764" i="20"/>
  <c r="BB765" i="20"/>
  <c r="BB766" i="20"/>
  <c r="BB767" i="20"/>
  <c r="BB768" i="20"/>
  <c r="BB769" i="20"/>
  <c r="BB770" i="20"/>
  <c r="BB771" i="20"/>
  <c r="BB772" i="20"/>
  <c r="BB773" i="20"/>
  <c r="BB774" i="20"/>
  <c r="BB775" i="20"/>
  <c r="BB776" i="20"/>
  <c r="BB777" i="20"/>
  <c r="BB778" i="20"/>
  <c r="BB779" i="20"/>
  <c r="BB780" i="20"/>
  <c r="BB781" i="20"/>
  <c r="BB782" i="20"/>
  <c r="BB783" i="20"/>
  <c r="BB784" i="20"/>
  <c r="BB785" i="20"/>
  <c r="BB786" i="20"/>
  <c r="BB787" i="20"/>
  <c r="BB788" i="20"/>
  <c r="BB789" i="20"/>
  <c r="BB790" i="20"/>
  <c r="BB791" i="20"/>
  <c r="BB792" i="20"/>
  <c r="BB793" i="20"/>
  <c r="BB794" i="20"/>
  <c r="BB795" i="20"/>
  <c r="BB796" i="20"/>
  <c r="BB797" i="20"/>
  <c r="BB798" i="20"/>
  <c r="BB799" i="20"/>
  <c r="BB800" i="20"/>
  <c r="BB801" i="20"/>
  <c r="BB802" i="20"/>
  <c r="BB803" i="20"/>
  <c r="BB804" i="20"/>
  <c r="BB805" i="20"/>
  <c r="BB806" i="20"/>
  <c r="BB807" i="20"/>
  <c r="BB808" i="20"/>
  <c r="BB809" i="20"/>
  <c r="BB810" i="20"/>
  <c r="BB811" i="20"/>
  <c r="BB812" i="20"/>
  <c r="BB813" i="20"/>
  <c r="BB814" i="20"/>
  <c r="BB815" i="20"/>
  <c r="BB816" i="20"/>
  <c r="BB817" i="20"/>
  <c r="BB818" i="20"/>
  <c r="BB819" i="20"/>
  <c r="BB820" i="20"/>
  <c r="BB821" i="20"/>
  <c r="BB822" i="20"/>
  <c r="BB823" i="20"/>
  <c r="BB824" i="20"/>
  <c r="BB825" i="20"/>
  <c r="BB826" i="20"/>
  <c r="BB827" i="20"/>
  <c r="BB828" i="20"/>
  <c r="BB829" i="20"/>
  <c r="BB830" i="20"/>
  <c r="BB831" i="20"/>
  <c r="BB832" i="20"/>
  <c r="BB833" i="20"/>
  <c r="BB834" i="20"/>
  <c r="BB835" i="20"/>
  <c r="BB836" i="20"/>
  <c r="BB837" i="20"/>
  <c r="BB838" i="20"/>
  <c r="BB839" i="20"/>
  <c r="BB840" i="20"/>
  <c r="BB841" i="20"/>
  <c r="BB842" i="20"/>
  <c r="BB843" i="20"/>
  <c r="BB844" i="20"/>
  <c r="BB845" i="20"/>
  <c r="BB846" i="20"/>
  <c r="BB847" i="20"/>
  <c r="BB848" i="20"/>
  <c r="BB849" i="20"/>
  <c r="BB850" i="20"/>
  <c r="BB851" i="20"/>
  <c r="BB852" i="20"/>
  <c r="BB853" i="20"/>
  <c r="BB854" i="20"/>
  <c r="BB855" i="20"/>
  <c r="BB856" i="20"/>
  <c r="BB857" i="20"/>
  <c r="BB858" i="20"/>
  <c r="BB859" i="20"/>
  <c r="BB860" i="20"/>
  <c r="BB861" i="20"/>
  <c r="BB862" i="20"/>
  <c r="BB863" i="20"/>
  <c r="BB864" i="20"/>
  <c r="BB865" i="20"/>
  <c r="BB866" i="20"/>
  <c r="BB867" i="20"/>
  <c r="BB868" i="20"/>
  <c r="BB869" i="20"/>
  <c r="BB870" i="20"/>
  <c r="BB871" i="20"/>
  <c r="BB872" i="20"/>
  <c r="BB873" i="20"/>
  <c r="BB874" i="20"/>
  <c r="BB875" i="20"/>
  <c r="BB876" i="20"/>
  <c r="BB877" i="20"/>
  <c r="BB878" i="20"/>
  <c r="BB879" i="20"/>
  <c r="BB880" i="20"/>
  <c r="BB881" i="20"/>
  <c r="BB882" i="20"/>
  <c r="BB883" i="20"/>
  <c r="BB884" i="20"/>
  <c r="BB885" i="20"/>
  <c r="BB886" i="20"/>
  <c r="BB887" i="20"/>
  <c r="BB888" i="20"/>
  <c r="BB889" i="20"/>
  <c r="BB890" i="20"/>
  <c r="BB891" i="20"/>
  <c r="BB892" i="20"/>
  <c r="BB893" i="20"/>
  <c r="BB894" i="20"/>
  <c r="BB895" i="20"/>
  <c r="BB896" i="20"/>
  <c r="BB897" i="20"/>
  <c r="BB898" i="20"/>
  <c r="BB899" i="20"/>
  <c r="BB900" i="20"/>
  <c r="BB901" i="20"/>
  <c r="BB902" i="20"/>
  <c r="BB903" i="20"/>
  <c r="BB904" i="20"/>
  <c r="BB905" i="20"/>
  <c r="BB906" i="20"/>
  <c r="BB907" i="20"/>
  <c r="BB908" i="20"/>
  <c r="BB909" i="20"/>
  <c r="BB910" i="20"/>
  <c r="BB911" i="20"/>
  <c r="BB912" i="20"/>
  <c r="BB913" i="20"/>
  <c r="BB914" i="20"/>
  <c r="BB915" i="20"/>
  <c r="BB976" i="20"/>
  <c r="BC2" i="20"/>
  <c r="BC3" i="20"/>
  <c r="BC4" i="20"/>
  <c r="BC5" i="20"/>
  <c r="BC6" i="20"/>
  <c r="BC7" i="20"/>
  <c r="BC8" i="20"/>
  <c r="BC9" i="20"/>
  <c r="BC10" i="20"/>
  <c r="BC11" i="20"/>
  <c r="BC12" i="20"/>
  <c r="BC13" i="20"/>
  <c r="BC14" i="20"/>
  <c r="BC15" i="20"/>
  <c r="BC16" i="20"/>
  <c r="BC17" i="20"/>
  <c r="BC18" i="20"/>
  <c r="BC19" i="20"/>
  <c r="BC20" i="20"/>
  <c r="BC21" i="20"/>
  <c r="BC22" i="20"/>
  <c r="BC23" i="20"/>
  <c r="BC24" i="20"/>
  <c r="BC25" i="20"/>
  <c r="BC26" i="20"/>
  <c r="BC27" i="20"/>
  <c r="BC28" i="20"/>
  <c r="BC29" i="20"/>
  <c r="BC30" i="20"/>
  <c r="BC31" i="20"/>
  <c r="BC32" i="20"/>
  <c r="BC33" i="20"/>
  <c r="BC34" i="20"/>
  <c r="BC35" i="20"/>
  <c r="BC36" i="20"/>
  <c r="BC37" i="20"/>
  <c r="BC38" i="20"/>
  <c r="BC39" i="20"/>
  <c r="BC40" i="20"/>
  <c r="BC41" i="20"/>
  <c r="BC42" i="20"/>
  <c r="BC43" i="20"/>
  <c r="BC44" i="20"/>
  <c r="BC45" i="20"/>
  <c r="BC46" i="20"/>
  <c r="BC47" i="20"/>
  <c r="BC48" i="20"/>
  <c r="BC49" i="20"/>
  <c r="BC50" i="20"/>
  <c r="BC51" i="20"/>
  <c r="BC52" i="20"/>
  <c r="BC53" i="20"/>
  <c r="BC54" i="20"/>
  <c r="BC55" i="20"/>
  <c r="BC56" i="20"/>
  <c r="BC57" i="20"/>
  <c r="BC58" i="20"/>
  <c r="BC59" i="20"/>
  <c r="BC60" i="20"/>
  <c r="BC61" i="20"/>
  <c r="BC62" i="20"/>
  <c r="BC63" i="20"/>
  <c r="BC64" i="20"/>
  <c r="BC65" i="20"/>
  <c r="BC66" i="20"/>
  <c r="BC67" i="20"/>
  <c r="BC68" i="20"/>
  <c r="BC69" i="20"/>
  <c r="BC70" i="20"/>
  <c r="BC71" i="20"/>
  <c r="BC72" i="20"/>
  <c r="BC73" i="20"/>
  <c r="BC74" i="20"/>
  <c r="BC75" i="20"/>
  <c r="BC76" i="20"/>
  <c r="BC77" i="20"/>
  <c r="BC78" i="20"/>
  <c r="BC79" i="20"/>
  <c r="BC80" i="20"/>
  <c r="BC81" i="20"/>
  <c r="BC82" i="20"/>
  <c r="BC83" i="20"/>
  <c r="BC84" i="20"/>
  <c r="BC85" i="20"/>
  <c r="BC86" i="20"/>
  <c r="BC87" i="20"/>
  <c r="BC88" i="20"/>
  <c r="BC89" i="20"/>
  <c r="BC90" i="20"/>
  <c r="BC91" i="20"/>
  <c r="BC92" i="20"/>
  <c r="BC93" i="20"/>
  <c r="BC94" i="20"/>
  <c r="BC95" i="20"/>
  <c r="BC96" i="20"/>
  <c r="BC97" i="20"/>
  <c r="BC98" i="20"/>
  <c r="BC99" i="20"/>
  <c r="BC100" i="20"/>
  <c r="BC101" i="20"/>
  <c r="BC102" i="20"/>
  <c r="BC103" i="20"/>
  <c r="BC104" i="20"/>
  <c r="BC105" i="20"/>
  <c r="BC106" i="20"/>
  <c r="BC107" i="20"/>
  <c r="BC108" i="20"/>
  <c r="BC109" i="20"/>
  <c r="BC110" i="20"/>
  <c r="BC111" i="20"/>
  <c r="BC112" i="20"/>
  <c r="BC113" i="20"/>
  <c r="BC114" i="20"/>
  <c r="BC115" i="20"/>
  <c r="BC116" i="20"/>
  <c r="BC117" i="20"/>
  <c r="BC118" i="20"/>
  <c r="BC119" i="20"/>
  <c r="BC120" i="20"/>
  <c r="BC121" i="20"/>
  <c r="BC122" i="20"/>
  <c r="BC123" i="20"/>
  <c r="BC124" i="20"/>
  <c r="BC125" i="20"/>
  <c r="BC126" i="20"/>
  <c r="BC127" i="20"/>
  <c r="BC128" i="20"/>
  <c r="BC129" i="20"/>
  <c r="BC130" i="20"/>
  <c r="BC131" i="20"/>
  <c r="BC132" i="20"/>
  <c r="BC133" i="20"/>
  <c r="BC134" i="20"/>
  <c r="BC135" i="20"/>
  <c r="BC136" i="20"/>
  <c r="BC137" i="20"/>
  <c r="BC138" i="20"/>
  <c r="BC139" i="20"/>
  <c r="BC140" i="20"/>
  <c r="BC141" i="20"/>
  <c r="BC142" i="20"/>
  <c r="BC143" i="20"/>
  <c r="BC144" i="20"/>
  <c r="BC145" i="20"/>
  <c r="BC146" i="20"/>
  <c r="BC147" i="20"/>
  <c r="BC148" i="20"/>
  <c r="BC149" i="20"/>
  <c r="BC150" i="20"/>
  <c r="BC151" i="20"/>
  <c r="BC152" i="20"/>
  <c r="BC153" i="20"/>
  <c r="BC154" i="20"/>
  <c r="BC155" i="20"/>
  <c r="BC156" i="20"/>
  <c r="BC157" i="20"/>
  <c r="BC158" i="20"/>
  <c r="BC159" i="20"/>
  <c r="BC160" i="20"/>
  <c r="BC161" i="20"/>
  <c r="BC162" i="20"/>
  <c r="BC163" i="20"/>
  <c r="BC164" i="20"/>
  <c r="BC165" i="20"/>
  <c r="BC166" i="20"/>
  <c r="BC167" i="20"/>
  <c r="BC168" i="20"/>
  <c r="BC169" i="20"/>
  <c r="BC170" i="20"/>
  <c r="BC171" i="20"/>
  <c r="BC172" i="20"/>
  <c r="BC173" i="20"/>
  <c r="BC174" i="20"/>
  <c r="BC175" i="20"/>
  <c r="BC176" i="20"/>
  <c r="BC177" i="20"/>
  <c r="BC178" i="20"/>
  <c r="BC179" i="20"/>
  <c r="BC180" i="20"/>
  <c r="BC181" i="20"/>
  <c r="BC182" i="20"/>
  <c r="BC183" i="20"/>
  <c r="BC184" i="20"/>
  <c r="BC185" i="20"/>
  <c r="BC186" i="20"/>
  <c r="BC187" i="20"/>
  <c r="BC188" i="20"/>
  <c r="BC189" i="20"/>
  <c r="BC190" i="20"/>
  <c r="BC191" i="20"/>
  <c r="BC192" i="20"/>
  <c r="BC193" i="20"/>
  <c r="BC194" i="20"/>
  <c r="BC195" i="20"/>
  <c r="BC196" i="20"/>
  <c r="BC197" i="20"/>
  <c r="BC198" i="20"/>
  <c r="BC199" i="20"/>
  <c r="BC200" i="20"/>
  <c r="BC201" i="20"/>
  <c r="BC202" i="20"/>
  <c r="BC203" i="20"/>
  <c r="BC204" i="20"/>
  <c r="BC205" i="20"/>
  <c r="BC206" i="20"/>
  <c r="BC207" i="20"/>
  <c r="BC208" i="20"/>
  <c r="BC209" i="20"/>
  <c r="BC210" i="20"/>
  <c r="BC211" i="20"/>
  <c r="BC212" i="20"/>
  <c r="BC213" i="20"/>
  <c r="BC214" i="20"/>
  <c r="BC215" i="20"/>
  <c r="BC216" i="20"/>
  <c r="BC217" i="20"/>
  <c r="BC218" i="20"/>
  <c r="BC219" i="20"/>
  <c r="BC220" i="20"/>
  <c r="BC221" i="20"/>
  <c r="BC222" i="20"/>
  <c r="BC223" i="20"/>
  <c r="BC224" i="20"/>
  <c r="BC225" i="20"/>
  <c r="BC226" i="20"/>
  <c r="BC227" i="20"/>
  <c r="BC228" i="20"/>
  <c r="BC229" i="20"/>
  <c r="BC230" i="20"/>
  <c r="BC231" i="20"/>
  <c r="BC232" i="20"/>
  <c r="BC233" i="20"/>
  <c r="BC234" i="20"/>
  <c r="BC235" i="20"/>
  <c r="BC236" i="20"/>
  <c r="BC237" i="20"/>
  <c r="BC238" i="20"/>
  <c r="BC239" i="20"/>
  <c r="BC240" i="20"/>
  <c r="BC241" i="20"/>
  <c r="BC242" i="20"/>
  <c r="BC243" i="20"/>
  <c r="BC244" i="20"/>
  <c r="BC245" i="20"/>
  <c r="BC246" i="20"/>
  <c r="BC247" i="20"/>
  <c r="BC248" i="20"/>
  <c r="BC249" i="20"/>
  <c r="BC250" i="20"/>
  <c r="BC251" i="20"/>
  <c r="BC252" i="20"/>
  <c r="BC253" i="20"/>
  <c r="BC254" i="20"/>
  <c r="BC255" i="20"/>
  <c r="BC256" i="20"/>
  <c r="BC257" i="20"/>
  <c r="BC258" i="20"/>
  <c r="BC259" i="20"/>
  <c r="BC260" i="20"/>
  <c r="BC261" i="20"/>
  <c r="BC262" i="20"/>
  <c r="BC263" i="20"/>
  <c r="BC264" i="20"/>
  <c r="BC265" i="20"/>
  <c r="BC266" i="20"/>
  <c r="BC267" i="20"/>
  <c r="BC268" i="20"/>
  <c r="BC269" i="20"/>
  <c r="BC270" i="20"/>
  <c r="BC271" i="20"/>
  <c r="BC272" i="20"/>
  <c r="BC273" i="20"/>
  <c r="BC274" i="20"/>
  <c r="BC275" i="20"/>
  <c r="BC276" i="20"/>
  <c r="BC277" i="20"/>
  <c r="BC278" i="20"/>
  <c r="BC279" i="20"/>
  <c r="BC280" i="20"/>
  <c r="BC281" i="20"/>
  <c r="BC282" i="20"/>
  <c r="BC283" i="20"/>
  <c r="BC284" i="20"/>
  <c r="BC285" i="20"/>
  <c r="BC286" i="20"/>
  <c r="BC287" i="20"/>
  <c r="BC288" i="20"/>
  <c r="BC289" i="20"/>
  <c r="BC290" i="20"/>
  <c r="BC291" i="20"/>
  <c r="BC292" i="20"/>
  <c r="BC293" i="20"/>
  <c r="BC294" i="20"/>
  <c r="BC295" i="20"/>
  <c r="BC296" i="20"/>
  <c r="BC297" i="20"/>
  <c r="BC298" i="20"/>
  <c r="BC299" i="20"/>
  <c r="BC300" i="20"/>
  <c r="BC301" i="20"/>
  <c r="BC302" i="20"/>
  <c r="BC303" i="20"/>
  <c r="BC304" i="20"/>
  <c r="BC305" i="20"/>
  <c r="BC306" i="20"/>
  <c r="BC307" i="20"/>
  <c r="BC308" i="20"/>
  <c r="BC309" i="20"/>
  <c r="BC310" i="20"/>
  <c r="BC311" i="20"/>
  <c r="BC312" i="20"/>
  <c r="BC313" i="20"/>
  <c r="BC314" i="20"/>
  <c r="BC315" i="20"/>
  <c r="BC316" i="20"/>
  <c r="BC317" i="20"/>
  <c r="BC318" i="20"/>
  <c r="BC319" i="20"/>
  <c r="BC320" i="20"/>
  <c r="BC321" i="20"/>
  <c r="BC322" i="20"/>
  <c r="BC323" i="20"/>
  <c r="BC324" i="20"/>
  <c r="BC325" i="20"/>
  <c r="BC326" i="20"/>
  <c r="BC327" i="20"/>
  <c r="BC328" i="20"/>
  <c r="BC329" i="20"/>
  <c r="BC330" i="20"/>
  <c r="BC331" i="20"/>
  <c r="BC332" i="20"/>
  <c r="BC333" i="20"/>
  <c r="BC334" i="20"/>
  <c r="BC335" i="20"/>
  <c r="BC336" i="20"/>
  <c r="BC337" i="20"/>
  <c r="BC338" i="20"/>
  <c r="BC339" i="20"/>
  <c r="BC340" i="20"/>
  <c r="BC341" i="20"/>
  <c r="BC342" i="20"/>
  <c r="BC343" i="20"/>
  <c r="BC344" i="20"/>
  <c r="BC345" i="20"/>
  <c r="BC346" i="20"/>
  <c r="BC347" i="20"/>
  <c r="BC348" i="20"/>
  <c r="BC349" i="20"/>
  <c r="BC350" i="20"/>
  <c r="BC351" i="20"/>
  <c r="BC352" i="20"/>
  <c r="BC353" i="20"/>
  <c r="BC354" i="20"/>
  <c r="BC355" i="20"/>
  <c r="BC356" i="20"/>
  <c r="BC357" i="20"/>
  <c r="BC358" i="20"/>
  <c r="BC359" i="20"/>
  <c r="BC360" i="20"/>
  <c r="BC361" i="20"/>
  <c r="BC362" i="20"/>
  <c r="BC363" i="20"/>
  <c r="BC364" i="20"/>
  <c r="BC365" i="20"/>
  <c r="BC366" i="20"/>
  <c r="BC367" i="20"/>
  <c r="BC368" i="20"/>
  <c r="BC369" i="20"/>
  <c r="BC370" i="20"/>
  <c r="BC371" i="20"/>
  <c r="BC372" i="20"/>
  <c r="BC373" i="20"/>
  <c r="BC374" i="20"/>
  <c r="BC375" i="20"/>
  <c r="BC376" i="20"/>
  <c r="BC377" i="20"/>
  <c r="BC378" i="20"/>
  <c r="BC379" i="20"/>
  <c r="BC380" i="20"/>
  <c r="BC381" i="20"/>
  <c r="BC382" i="20"/>
  <c r="BC383" i="20"/>
  <c r="BC384" i="20"/>
  <c r="BC385" i="20"/>
  <c r="BC386" i="20"/>
  <c r="BC387" i="20"/>
  <c r="BC388" i="20"/>
  <c r="BC389" i="20"/>
  <c r="BC390" i="20"/>
  <c r="BC391" i="20"/>
  <c r="BC392" i="20"/>
  <c r="BC393" i="20"/>
  <c r="BC394" i="20"/>
  <c r="BC395" i="20"/>
  <c r="BC396" i="20"/>
  <c r="BC397" i="20"/>
  <c r="BC398" i="20"/>
  <c r="BC399" i="20"/>
  <c r="BC400" i="20"/>
  <c r="BC401" i="20"/>
  <c r="BC402" i="20"/>
  <c r="BC403" i="20"/>
  <c r="BC404" i="20"/>
  <c r="BC405" i="20"/>
  <c r="BC406" i="20"/>
  <c r="BC407" i="20"/>
  <c r="BC408" i="20"/>
  <c r="BC409" i="20"/>
  <c r="BC410" i="20"/>
  <c r="BC411" i="20"/>
  <c r="BC412" i="20"/>
  <c r="BC413" i="20"/>
  <c r="BC414" i="20"/>
  <c r="BC415" i="20"/>
  <c r="BC416" i="20"/>
  <c r="BC417" i="20"/>
  <c r="BC418" i="20"/>
  <c r="BC419" i="20"/>
  <c r="BC420" i="20"/>
  <c r="BC421" i="20"/>
  <c r="BC422" i="20"/>
  <c r="BC423" i="20"/>
  <c r="BC424" i="20"/>
  <c r="BC425" i="20"/>
  <c r="BC426" i="20"/>
  <c r="BC427" i="20"/>
  <c r="BC428" i="20"/>
  <c r="BC429" i="20"/>
  <c r="BC430" i="20"/>
  <c r="BC431" i="20"/>
  <c r="BC432" i="20"/>
  <c r="BC433" i="20"/>
  <c r="BC434" i="20"/>
  <c r="BC435" i="20"/>
  <c r="BC436" i="20"/>
  <c r="BC437" i="20"/>
  <c r="BC438" i="20"/>
  <c r="BC439" i="20"/>
  <c r="BC440" i="20"/>
  <c r="BC441" i="20"/>
  <c r="BC442" i="20"/>
  <c r="BC443" i="20"/>
  <c r="BC444" i="20"/>
  <c r="BC445" i="20"/>
  <c r="BC446" i="20"/>
  <c r="BC447" i="20"/>
  <c r="BC448" i="20"/>
  <c r="BC449" i="20"/>
  <c r="BC450" i="20"/>
  <c r="BC451" i="20"/>
  <c r="BC452" i="20"/>
  <c r="BC453" i="20"/>
  <c r="BC454" i="20"/>
  <c r="BC455" i="20"/>
  <c r="BC456" i="20"/>
  <c r="BC457" i="20"/>
  <c r="BC458" i="20"/>
  <c r="BC459" i="20"/>
  <c r="BC460" i="20"/>
  <c r="BC461" i="20"/>
  <c r="BC462" i="20"/>
  <c r="BC463" i="20"/>
  <c r="BC464" i="20"/>
  <c r="BC465" i="20"/>
  <c r="BC466" i="20"/>
  <c r="BC467" i="20"/>
  <c r="BC468" i="20"/>
  <c r="BC469" i="20"/>
  <c r="BC470" i="20"/>
  <c r="BC471" i="20"/>
  <c r="BC472" i="20"/>
  <c r="BC473" i="20"/>
  <c r="BC474" i="20"/>
  <c r="BC475" i="20"/>
  <c r="BC476" i="20"/>
  <c r="BC477" i="20"/>
  <c r="BC478" i="20"/>
  <c r="BC479" i="20"/>
  <c r="BC480" i="20"/>
  <c r="BC481" i="20"/>
  <c r="BC482" i="20"/>
  <c r="BC483" i="20"/>
  <c r="BC484" i="20"/>
  <c r="BC485" i="20"/>
  <c r="BC486" i="20"/>
  <c r="BC487" i="20"/>
  <c r="BC488" i="20"/>
  <c r="BC489" i="20"/>
  <c r="BC490" i="20"/>
  <c r="BC491" i="20"/>
  <c r="BC492" i="20"/>
  <c r="BC493" i="20"/>
  <c r="BC494" i="20"/>
  <c r="BC495" i="20"/>
  <c r="BC496" i="20"/>
  <c r="BC497" i="20"/>
  <c r="BC498" i="20"/>
  <c r="BC499" i="20"/>
  <c r="BC500" i="20"/>
  <c r="BC501" i="20"/>
  <c r="BC502" i="20"/>
  <c r="BC503" i="20"/>
  <c r="BC504" i="20"/>
  <c r="BC505" i="20"/>
  <c r="BC506" i="20"/>
  <c r="BC507" i="20"/>
  <c r="BC508" i="20"/>
  <c r="BC509" i="20"/>
  <c r="BC510" i="20"/>
  <c r="BC511" i="20"/>
  <c r="BC512" i="20"/>
  <c r="BC513" i="20"/>
  <c r="BC514" i="20"/>
  <c r="BC515" i="20"/>
  <c r="BC516" i="20"/>
  <c r="BC517" i="20"/>
  <c r="BC518" i="20"/>
  <c r="BC519" i="20"/>
  <c r="BC520" i="20"/>
  <c r="BC521" i="20"/>
  <c r="BC522" i="20"/>
  <c r="BC523" i="20"/>
  <c r="BC524" i="20"/>
  <c r="BC525" i="20"/>
  <c r="BC526" i="20"/>
  <c r="BC527" i="20"/>
  <c r="BC528" i="20"/>
  <c r="BC529" i="20"/>
  <c r="BC530" i="20"/>
  <c r="BC531" i="20"/>
  <c r="BC532" i="20"/>
  <c r="BC533" i="20"/>
  <c r="BC534" i="20"/>
  <c r="BC535" i="20"/>
  <c r="BC536" i="20"/>
  <c r="BC537" i="20"/>
  <c r="BC538" i="20"/>
  <c r="BC539" i="20"/>
  <c r="BC540" i="20"/>
  <c r="BC541" i="20"/>
  <c r="BC542" i="20"/>
  <c r="BC543" i="20"/>
  <c r="BC544" i="20"/>
  <c r="BC545" i="20"/>
  <c r="BC546" i="20"/>
  <c r="BC547" i="20"/>
  <c r="BC548" i="20"/>
  <c r="BC549" i="20"/>
  <c r="BC550" i="20"/>
  <c r="BC551" i="20"/>
  <c r="BC552" i="20"/>
  <c r="BC553" i="20"/>
  <c r="BC554" i="20"/>
  <c r="BC555" i="20"/>
  <c r="BC556" i="20"/>
  <c r="BC557" i="20"/>
  <c r="BC558" i="20"/>
  <c r="BC559" i="20"/>
  <c r="BC560" i="20"/>
  <c r="BC561" i="20"/>
  <c r="BC562" i="20"/>
  <c r="BC563" i="20"/>
  <c r="BC564" i="20"/>
  <c r="BC565" i="20"/>
  <c r="BC566" i="20"/>
  <c r="BC567" i="20"/>
  <c r="BC568" i="20"/>
  <c r="BC569" i="20"/>
  <c r="BC570" i="20"/>
  <c r="BC571" i="20"/>
  <c r="BC572" i="20"/>
  <c r="BC573" i="20"/>
  <c r="BC574" i="20"/>
  <c r="BC575" i="20"/>
  <c r="BC576" i="20"/>
  <c r="BC577" i="20"/>
  <c r="BC578" i="20"/>
  <c r="BC579" i="20"/>
  <c r="BC580" i="20"/>
  <c r="BC581" i="20"/>
  <c r="BC582" i="20"/>
  <c r="BC583" i="20"/>
  <c r="BC584" i="20"/>
  <c r="BC585" i="20"/>
  <c r="BC586" i="20"/>
  <c r="BC587" i="20"/>
  <c r="BC588" i="20"/>
  <c r="BC589" i="20"/>
  <c r="BC590" i="20"/>
  <c r="BC591" i="20"/>
  <c r="BC592" i="20"/>
  <c r="BC593" i="20"/>
  <c r="BC594" i="20"/>
  <c r="BC595" i="20"/>
  <c r="BC596" i="20"/>
  <c r="BC597" i="20"/>
  <c r="BC598" i="20"/>
  <c r="BC599" i="20"/>
  <c r="BC600" i="20"/>
  <c r="BC601" i="20"/>
  <c r="BC602" i="20"/>
  <c r="BC603" i="20"/>
  <c r="BC604" i="20"/>
  <c r="BC605" i="20"/>
  <c r="BC606" i="20"/>
  <c r="BC607" i="20"/>
  <c r="BC608" i="20"/>
  <c r="BC609" i="20"/>
  <c r="BC610" i="20"/>
  <c r="BC611" i="20"/>
  <c r="BC612" i="20"/>
  <c r="BC613" i="20"/>
  <c r="BC614" i="20"/>
  <c r="BC615" i="20"/>
  <c r="BC616" i="20"/>
  <c r="BC617" i="20"/>
  <c r="BC618" i="20"/>
  <c r="BC619" i="20"/>
  <c r="BC620" i="20"/>
  <c r="BC621" i="20"/>
  <c r="BC622" i="20"/>
  <c r="BC623" i="20"/>
  <c r="BC624" i="20"/>
  <c r="BC625" i="20"/>
  <c r="BC626" i="20"/>
  <c r="BC627" i="20"/>
  <c r="BC628" i="20"/>
  <c r="BC629" i="20"/>
  <c r="BC630" i="20"/>
  <c r="BC631" i="20"/>
  <c r="BC632" i="20"/>
  <c r="BC633" i="20"/>
  <c r="BC634" i="20"/>
  <c r="BC635" i="20"/>
  <c r="BC636" i="20"/>
  <c r="BC637" i="20"/>
  <c r="BC638" i="20"/>
  <c r="BC639" i="20"/>
  <c r="BC640" i="20"/>
  <c r="BC641" i="20"/>
  <c r="BC642" i="20"/>
  <c r="BC643" i="20"/>
  <c r="BC644" i="20"/>
  <c r="BC645" i="20"/>
  <c r="BC646" i="20"/>
  <c r="BC647" i="20"/>
  <c r="BC648" i="20"/>
  <c r="BC649" i="20"/>
  <c r="BC650" i="20"/>
  <c r="BC651" i="20"/>
  <c r="BC652" i="20"/>
  <c r="BC653" i="20"/>
  <c r="BC654" i="20"/>
  <c r="BC655" i="20"/>
  <c r="BC656" i="20"/>
  <c r="BC657" i="20"/>
  <c r="BC658" i="20"/>
  <c r="BC659" i="20"/>
  <c r="BC660" i="20"/>
  <c r="BC661" i="20"/>
  <c r="BC662" i="20"/>
  <c r="BC663" i="20"/>
  <c r="BC664" i="20"/>
  <c r="BC665" i="20"/>
  <c r="BC666" i="20"/>
  <c r="BC667" i="20"/>
  <c r="BC668" i="20"/>
  <c r="BC669" i="20"/>
  <c r="BC670" i="20"/>
  <c r="BC671" i="20"/>
  <c r="BC672" i="20"/>
  <c r="BC673" i="20"/>
  <c r="BC674" i="20"/>
  <c r="BC675" i="20"/>
  <c r="BC676" i="20"/>
  <c r="BC677" i="20"/>
  <c r="BC678" i="20"/>
  <c r="BC679" i="20"/>
  <c r="BC680" i="20"/>
  <c r="BC681" i="20"/>
  <c r="BC682" i="20"/>
  <c r="BC683" i="20"/>
  <c r="BC684" i="20"/>
  <c r="BC685" i="20"/>
  <c r="BC686" i="20"/>
  <c r="BC687" i="20"/>
  <c r="BC688" i="20"/>
  <c r="BC689" i="20"/>
  <c r="BC690" i="20"/>
  <c r="BC691" i="20"/>
  <c r="BC692" i="20"/>
  <c r="BC693" i="20"/>
  <c r="BC694" i="20"/>
  <c r="BC695" i="20"/>
  <c r="BC696" i="20"/>
  <c r="BC697" i="20"/>
  <c r="BC698" i="20"/>
  <c r="BC699" i="20"/>
  <c r="BC700" i="20"/>
  <c r="BC701" i="20"/>
  <c r="BC702" i="20"/>
  <c r="BC703" i="20"/>
  <c r="BC704" i="20"/>
  <c r="BC705" i="20"/>
  <c r="BC706" i="20"/>
  <c r="BC707" i="20"/>
  <c r="BC708" i="20"/>
  <c r="BC709" i="20"/>
  <c r="BC710" i="20"/>
  <c r="BC711" i="20"/>
  <c r="BC712" i="20"/>
  <c r="BC713" i="20"/>
  <c r="BC714" i="20"/>
  <c r="BC715" i="20"/>
  <c r="BC716" i="20"/>
  <c r="BC717" i="20"/>
  <c r="BC718" i="20"/>
  <c r="BC719" i="20"/>
  <c r="BC720" i="20"/>
  <c r="BC721" i="20"/>
  <c r="BC722" i="20"/>
  <c r="BC723" i="20"/>
  <c r="BC724" i="20"/>
  <c r="BC725" i="20"/>
  <c r="BC726" i="20"/>
  <c r="BC727" i="20"/>
  <c r="BC728" i="20"/>
  <c r="BC729" i="20"/>
  <c r="BC730" i="20"/>
  <c r="BC731" i="20"/>
  <c r="BC732" i="20"/>
  <c r="BC733" i="20"/>
  <c r="BC734" i="20"/>
  <c r="BC735" i="20"/>
  <c r="BC736" i="20"/>
  <c r="BC737" i="20"/>
  <c r="BC738" i="20"/>
  <c r="BC739" i="20"/>
  <c r="BC740" i="20"/>
  <c r="BC741" i="20"/>
  <c r="BC742" i="20"/>
  <c r="BC743" i="20"/>
  <c r="BC744" i="20"/>
  <c r="BC745" i="20"/>
  <c r="BC746" i="20"/>
  <c r="BC747" i="20"/>
  <c r="BC748" i="20"/>
  <c r="BC749" i="20"/>
  <c r="BC750" i="20"/>
  <c r="BC751" i="20"/>
  <c r="BC752" i="20"/>
  <c r="BC753" i="20"/>
  <c r="BC754" i="20"/>
  <c r="BC755" i="20"/>
  <c r="BC756" i="20"/>
  <c r="BC757" i="20"/>
  <c r="BC758" i="20"/>
  <c r="BC759" i="20"/>
  <c r="BC760" i="20"/>
  <c r="BC761" i="20"/>
  <c r="BC762" i="20"/>
  <c r="BC763" i="20"/>
  <c r="BC764" i="20"/>
  <c r="BC765" i="20"/>
  <c r="BC766" i="20"/>
  <c r="BC767" i="20"/>
  <c r="BC768" i="20"/>
  <c r="BC769" i="20"/>
  <c r="BC770" i="20"/>
  <c r="BC771" i="20"/>
  <c r="BC772" i="20"/>
  <c r="BC773" i="20"/>
  <c r="BC774" i="20"/>
  <c r="BC775" i="20"/>
  <c r="BC776" i="20"/>
  <c r="BC777" i="20"/>
  <c r="BC778" i="20"/>
  <c r="BC779" i="20"/>
  <c r="BC780" i="20"/>
  <c r="BC781" i="20"/>
  <c r="BC782" i="20"/>
  <c r="BC783" i="20"/>
  <c r="BC784" i="20"/>
  <c r="BC785" i="20"/>
  <c r="BC786" i="20"/>
  <c r="BC787" i="20"/>
  <c r="BC788" i="20"/>
  <c r="BC789" i="20"/>
  <c r="BC790" i="20"/>
  <c r="BC791" i="20"/>
  <c r="BC792" i="20"/>
  <c r="BC793" i="20"/>
  <c r="BC794" i="20"/>
  <c r="BC795" i="20"/>
  <c r="BC796" i="20"/>
  <c r="BC797" i="20"/>
  <c r="BC798" i="20"/>
  <c r="BC799" i="20"/>
  <c r="BC800" i="20"/>
  <c r="BC801" i="20"/>
  <c r="BC802" i="20"/>
  <c r="BC803" i="20"/>
  <c r="BC804" i="20"/>
  <c r="BC805" i="20"/>
  <c r="BC806" i="20"/>
  <c r="BC807" i="20"/>
  <c r="BC808" i="20"/>
  <c r="BC809" i="20"/>
  <c r="BC810" i="20"/>
  <c r="BC811" i="20"/>
  <c r="BC812" i="20"/>
  <c r="BC813" i="20"/>
  <c r="BC814" i="20"/>
  <c r="BC815" i="20"/>
  <c r="BC816" i="20"/>
  <c r="BC817" i="20"/>
  <c r="BC818" i="20"/>
  <c r="BC819" i="20"/>
  <c r="BC820" i="20"/>
  <c r="BC821" i="20"/>
  <c r="BC822" i="20"/>
  <c r="BC823" i="20"/>
  <c r="BC824" i="20"/>
  <c r="BC825" i="20"/>
  <c r="BC826" i="20"/>
  <c r="BC827" i="20"/>
  <c r="BC828" i="20"/>
  <c r="BC829" i="20"/>
  <c r="BC830" i="20"/>
  <c r="BC831" i="20"/>
  <c r="BC832" i="20"/>
  <c r="BC833" i="20"/>
  <c r="BC834" i="20"/>
  <c r="BC835" i="20"/>
  <c r="BC836" i="20"/>
  <c r="BC837" i="20"/>
  <c r="BC838" i="20"/>
  <c r="BC839" i="20"/>
  <c r="BC840" i="20"/>
  <c r="BC841" i="20"/>
  <c r="BC842" i="20"/>
  <c r="BC843" i="20"/>
  <c r="BC844" i="20"/>
  <c r="BC845" i="20"/>
  <c r="BC846" i="20"/>
  <c r="BC847" i="20"/>
  <c r="BC848" i="20"/>
  <c r="BC849" i="20"/>
  <c r="BC850" i="20"/>
  <c r="BC851" i="20"/>
  <c r="BC852" i="20"/>
  <c r="BC853" i="20"/>
  <c r="BC854" i="20"/>
  <c r="BC855" i="20"/>
  <c r="BC856" i="20"/>
  <c r="BC857" i="20"/>
  <c r="BC858" i="20"/>
  <c r="BC859" i="20"/>
  <c r="BC860" i="20"/>
  <c r="BC861" i="20"/>
  <c r="BC862" i="20"/>
  <c r="BC863" i="20"/>
  <c r="BC864" i="20"/>
  <c r="BC865" i="20"/>
  <c r="BC866" i="20"/>
  <c r="BC867" i="20"/>
  <c r="BC868" i="20"/>
  <c r="BC869" i="20"/>
  <c r="BC870" i="20"/>
  <c r="BC871" i="20"/>
  <c r="BC872" i="20"/>
  <c r="BC873" i="20"/>
  <c r="BC874" i="20"/>
  <c r="BC875" i="20"/>
  <c r="BC876" i="20"/>
  <c r="BC877" i="20"/>
  <c r="BC878" i="20"/>
  <c r="BC879" i="20"/>
  <c r="BC880" i="20"/>
  <c r="BC881" i="20"/>
  <c r="BC882" i="20"/>
  <c r="BC883" i="20"/>
  <c r="BC884" i="20"/>
  <c r="BC885" i="20"/>
  <c r="BC886" i="20"/>
  <c r="BC887" i="20"/>
  <c r="BC888" i="20"/>
  <c r="BC889" i="20"/>
  <c r="BC890" i="20"/>
  <c r="BC891" i="20"/>
  <c r="BC892" i="20"/>
  <c r="BC893" i="20"/>
  <c r="BC894" i="20"/>
  <c r="BC895" i="20"/>
  <c r="BC896" i="20"/>
  <c r="BC897" i="20"/>
  <c r="BC898" i="20"/>
  <c r="BC899" i="20"/>
  <c r="BC900" i="20"/>
  <c r="BC901" i="20"/>
  <c r="BC902" i="20"/>
  <c r="BC903" i="20"/>
  <c r="BC904" i="20"/>
  <c r="BC905" i="20"/>
  <c r="BC906" i="20"/>
  <c r="BC907" i="20"/>
  <c r="BC908" i="20"/>
  <c r="BC909" i="20"/>
  <c r="BC910" i="20"/>
  <c r="BC911" i="20"/>
  <c r="BC912" i="20"/>
  <c r="BC913" i="20"/>
  <c r="BC914" i="20"/>
  <c r="BC915" i="20"/>
  <c r="BC976" i="20"/>
  <c r="BD2" i="20"/>
  <c r="BD3" i="20"/>
  <c r="BD4" i="20"/>
  <c r="BD5" i="20"/>
  <c r="BD6" i="20"/>
  <c r="BD7" i="20"/>
  <c r="BD8" i="20"/>
  <c r="BD9" i="20"/>
  <c r="BD10" i="20"/>
  <c r="BD11" i="20"/>
  <c r="BD12" i="20"/>
  <c r="BD13" i="20"/>
  <c r="BD14" i="20"/>
  <c r="BD15" i="20"/>
  <c r="BD16" i="20"/>
  <c r="BD17" i="20"/>
  <c r="BD18" i="20"/>
  <c r="BD19" i="20"/>
  <c r="BD20" i="20"/>
  <c r="BD21" i="20"/>
  <c r="BD22" i="20"/>
  <c r="BD23" i="20"/>
  <c r="BD24" i="20"/>
  <c r="BD25" i="20"/>
  <c r="BD26" i="20"/>
  <c r="BD27" i="20"/>
  <c r="BD28" i="20"/>
  <c r="BD29" i="20"/>
  <c r="BD30" i="20"/>
  <c r="BD31" i="20"/>
  <c r="BD32" i="20"/>
  <c r="BD33" i="20"/>
  <c r="BD34" i="20"/>
  <c r="BD35" i="20"/>
  <c r="BD36" i="20"/>
  <c r="BD37" i="20"/>
  <c r="BD38" i="20"/>
  <c r="BD39" i="20"/>
  <c r="BD40" i="20"/>
  <c r="BD41" i="20"/>
  <c r="BD42" i="20"/>
  <c r="BD43" i="20"/>
  <c r="BD44" i="20"/>
  <c r="BD45" i="20"/>
  <c r="BD46" i="20"/>
  <c r="BD47" i="20"/>
  <c r="BD48" i="20"/>
  <c r="BD49" i="20"/>
  <c r="BD50" i="20"/>
  <c r="BD51" i="20"/>
  <c r="BD52" i="20"/>
  <c r="BD53" i="20"/>
  <c r="BD54" i="20"/>
  <c r="BD55" i="20"/>
  <c r="BD56" i="20"/>
  <c r="BD57" i="20"/>
  <c r="BD58" i="20"/>
  <c r="BD59" i="20"/>
  <c r="BD60" i="20"/>
  <c r="BD61" i="20"/>
  <c r="BD62" i="20"/>
  <c r="BD63" i="20"/>
  <c r="BD64" i="20"/>
  <c r="BD65" i="20"/>
  <c r="BD66" i="20"/>
  <c r="BD67" i="20"/>
  <c r="BD68" i="20"/>
  <c r="BD69" i="20"/>
  <c r="BD70" i="20"/>
  <c r="BD71" i="20"/>
  <c r="BD72" i="20"/>
  <c r="BD73" i="20"/>
  <c r="BD74" i="20"/>
  <c r="BD75" i="20"/>
  <c r="BD76" i="20"/>
  <c r="BD77" i="20"/>
  <c r="BD78" i="20"/>
  <c r="BD79" i="20"/>
  <c r="BD80" i="20"/>
  <c r="BD81" i="20"/>
  <c r="BD82" i="20"/>
  <c r="BD83" i="20"/>
  <c r="BD84" i="20"/>
  <c r="BD85" i="20"/>
  <c r="BD86" i="20"/>
  <c r="BD87" i="20"/>
  <c r="BD88" i="20"/>
  <c r="BD89" i="20"/>
  <c r="BD90" i="20"/>
  <c r="BD91" i="20"/>
  <c r="BD92" i="20"/>
  <c r="BD93" i="20"/>
  <c r="BD94" i="20"/>
  <c r="BD95" i="20"/>
  <c r="BD96" i="20"/>
  <c r="BD97" i="20"/>
  <c r="BD98" i="20"/>
  <c r="BD99" i="20"/>
  <c r="BD100" i="20"/>
  <c r="BD101" i="20"/>
  <c r="BD102" i="20"/>
  <c r="BD103" i="20"/>
  <c r="BD104" i="20"/>
  <c r="BD105" i="20"/>
  <c r="BD106" i="20"/>
  <c r="BD107" i="20"/>
  <c r="BD108" i="20"/>
  <c r="BD109" i="20"/>
  <c r="BD110" i="20"/>
  <c r="BD111" i="20"/>
  <c r="BD112" i="20"/>
  <c r="BD113" i="20"/>
  <c r="BD114" i="20"/>
  <c r="BD115" i="20"/>
  <c r="BD116" i="20"/>
  <c r="BD117" i="20"/>
  <c r="BD118" i="20"/>
  <c r="BD119" i="20"/>
  <c r="BD120" i="20"/>
  <c r="BD121" i="20"/>
  <c r="BD122" i="20"/>
  <c r="BD123" i="20"/>
  <c r="BD124" i="20"/>
  <c r="BD125" i="20"/>
  <c r="BD126" i="20"/>
  <c r="BD127" i="20"/>
  <c r="BD128" i="20"/>
  <c r="BD129" i="20"/>
  <c r="BD130" i="20"/>
  <c r="BD131" i="20"/>
  <c r="BD132" i="20"/>
  <c r="BD133" i="20"/>
  <c r="BD134" i="20"/>
  <c r="BD135" i="20"/>
  <c r="BD136" i="20"/>
  <c r="BD137" i="20"/>
  <c r="BD138" i="20"/>
  <c r="BD139" i="20"/>
  <c r="BD140" i="20"/>
  <c r="BD141" i="20"/>
  <c r="BD142" i="20"/>
  <c r="BD143" i="20"/>
  <c r="BD144" i="20"/>
  <c r="BD145" i="20"/>
  <c r="BD146" i="20"/>
  <c r="BD147" i="20"/>
  <c r="BD148" i="20"/>
  <c r="BD149" i="20"/>
  <c r="BD150" i="20"/>
  <c r="BD151" i="20"/>
  <c r="BD152" i="20"/>
  <c r="BD153" i="20"/>
  <c r="BD154" i="20"/>
  <c r="BD155" i="20"/>
  <c r="BD156" i="20"/>
  <c r="BD157" i="20"/>
  <c r="BD158" i="20"/>
  <c r="BD159" i="20"/>
  <c r="BD160" i="20"/>
  <c r="BD161" i="20"/>
  <c r="BD162" i="20"/>
  <c r="BD163" i="20"/>
  <c r="BD164" i="20"/>
  <c r="BD165" i="20"/>
  <c r="BD166" i="20"/>
  <c r="BD167" i="20"/>
  <c r="BD168" i="20"/>
  <c r="BD169" i="20"/>
  <c r="BD170" i="20"/>
  <c r="BD171" i="20"/>
  <c r="BD172" i="20"/>
  <c r="BD173" i="20"/>
  <c r="BD174" i="20"/>
  <c r="BD175" i="20"/>
  <c r="BD176" i="20"/>
  <c r="BD177" i="20"/>
  <c r="BD178" i="20"/>
  <c r="BD179" i="20"/>
  <c r="BD180" i="20"/>
  <c r="BD181" i="20"/>
  <c r="BD182" i="20"/>
  <c r="BD183" i="20"/>
  <c r="BD184" i="20"/>
  <c r="BD185" i="20"/>
  <c r="BD186" i="20"/>
  <c r="BD187" i="20"/>
  <c r="BD188" i="20"/>
  <c r="BD189" i="20"/>
  <c r="BD190" i="20"/>
  <c r="BD191" i="20"/>
  <c r="BD192" i="20"/>
  <c r="BD193" i="20"/>
  <c r="BD194" i="20"/>
  <c r="BD195" i="20"/>
  <c r="BD196" i="20"/>
  <c r="BD197" i="20"/>
  <c r="BD198" i="20"/>
  <c r="BD199" i="20"/>
  <c r="BD200" i="20"/>
  <c r="BD201" i="20"/>
  <c r="BD202" i="20"/>
  <c r="BD203" i="20"/>
  <c r="BD204" i="20"/>
  <c r="BD205" i="20"/>
  <c r="BD206" i="20"/>
  <c r="BD207" i="20"/>
  <c r="BD208" i="20"/>
  <c r="BD209" i="20"/>
  <c r="BD210" i="20"/>
  <c r="BD211" i="20"/>
  <c r="BD212" i="20"/>
  <c r="BD213" i="20"/>
  <c r="BD214" i="20"/>
  <c r="BD215" i="20"/>
  <c r="BD216" i="20"/>
  <c r="BD217" i="20"/>
  <c r="BD218" i="20"/>
  <c r="BD219" i="20"/>
  <c r="BD220" i="20"/>
  <c r="BD221" i="20"/>
  <c r="BD222" i="20"/>
  <c r="BD223" i="20"/>
  <c r="BD224" i="20"/>
  <c r="BD225" i="20"/>
  <c r="BD226" i="20"/>
  <c r="BD227" i="20"/>
  <c r="BD228" i="20"/>
  <c r="BD229" i="20"/>
  <c r="BD230" i="20"/>
  <c r="BD231" i="20"/>
  <c r="BD232" i="20"/>
  <c r="BD233" i="20"/>
  <c r="BD234" i="20"/>
  <c r="BD235" i="20"/>
  <c r="BD236" i="20"/>
  <c r="BD237" i="20"/>
  <c r="BD238" i="20"/>
  <c r="BD239" i="20"/>
  <c r="BD240" i="20"/>
  <c r="BD241" i="20"/>
  <c r="BD242" i="20"/>
  <c r="BD243" i="20"/>
  <c r="BD244" i="20"/>
  <c r="BD245" i="20"/>
  <c r="BD246" i="20"/>
  <c r="BD247" i="20"/>
  <c r="BD248" i="20"/>
  <c r="BD249" i="20"/>
  <c r="BD250" i="20"/>
  <c r="BD251" i="20"/>
  <c r="BD252" i="20"/>
  <c r="BD253" i="20"/>
  <c r="BD254" i="20"/>
  <c r="BD255" i="20"/>
  <c r="BD256" i="20"/>
  <c r="BD257" i="20"/>
  <c r="BD258" i="20"/>
  <c r="BD259" i="20"/>
  <c r="BD260" i="20"/>
  <c r="BD261" i="20"/>
  <c r="BD262" i="20"/>
  <c r="BD263" i="20"/>
  <c r="BD264" i="20"/>
  <c r="BD265" i="20"/>
  <c r="BD266" i="20"/>
  <c r="BD267" i="20"/>
  <c r="BD268" i="20"/>
  <c r="BD269" i="20"/>
  <c r="BD270" i="20"/>
  <c r="BD271" i="20"/>
  <c r="BD272" i="20"/>
  <c r="BD273" i="20"/>
  <c r="BD274" i="20"/>
  <c r="BD275" i="20"/>
  <c r="BD276" i="20"/>
  <c r="BD277" i="20"/>
  <c r="BD278" i="20"/>
  <c r="BD279" i="20"/>
  <c r="BD280" i="20"/>
  <c r="BD281" i="20"/>
  <c r="BD282" i="20"/>
  <c r="BD283" i="20"/>
  <c r="BD284" i="20"/>
  <c r="BD285" i="20"/>
  <c r="BD286" i="20"/>
  <c r="BD287" i="20"/>
  <c r="BD288" i="20"/>
  <c r="BD289" i="20"/>
  <c r="BD290" i="20"/>
  <c r="BD291" i="20"/>
  <c r="BD292" i="20"/>
  <c r="BD293" i="20"/>
  <c r="BD294" i="20"/>
  <c r="BD295" i="20"/>
  <c r="BD296" i="20"/>
  <c r="BD297" i="20"/>
  <c r="BD298" i="20"/>
  <c r="BD299" i="20"/>
  <c r="BD300" i="20"/>
  <c r="BD301" i="20"/>
  <c r="BD302" i="20"/>
  <c r="BD303" i="20"/>
  <c r="BD304" i="20"/>
  <c r="BD305" i="20"/>
  <c r="BD306" i="20"/>
  <c r="BD307" i="20"/>
  <c r="BD308" i="20"/>
  <c r="BD309" i="20"/>
  <c r="BD310" i="20"/>
  <c r="BD311" i="20"/>
  <c r="BD312" i="20"/>
  <c r="BD313" i="20"/>
  <c r="BD314" i="20"/>
  <c r="BD315" i="20"/>
  <c r="BD316" i="20"/>
  <c r="BD317" i="20"/>
  <c r="BD318" i="20"/>
  <c r="BD319" i="20"/>
  <c r="BD320" i="20"/>
  <c r="BD321" i="20"/>
  <c r="BD322" i="20"/>
  <c r="BD323" i="20"/>
  <c r="BD324" i="20"/>
  <c r="BD325" i="20"/>
  <c r="BD326" i="20"/>
  <c r="BD327" i="20"/>
  <c r="BD328" i="20"/>
  <c r="BD329" i="20"/>
  <c r="BD330" i="20"/>
  <c r="BD331" i="20"/>
  <c r="BD332" i="20"/>
  <c r="BD333" i="20"/>
  <c r="BD334" i="20"/>
  <c r="BD335" i="20"/>
  <c r="BD336" i="20"/>
  <c r="BD337" i="20"/>
  <c r="BD338" i="20"/>
  <c r="BD339" i="20"/>
  <c r="BD340" i="20"/>
  <c r="BD341" i="20"/>
  <c r="BD342" i="20"/>
  <c r="BD343" i="20"/>
  <c r="BD344" i="20"/>
  <c r="BD345" i="20"/>
  <c r="BD346" i="20"/>
  <c r="BD347" i="20"/>
  <c r="BD348" i="20"/>
  <c r="BD349" i="20"/>
  <c r="BD350" i="20"/>
  <c r="BD351" i="20"/>
  <c r="BD352" i="20"/>
  <c r="BD353" i="20"/>
  <c r="BD354" i="20"/>
  <c r="BD355" i="20"/>
  <c r="BD356" i="20"/>
  <c r="BD357" i="20"/>
  <c r="BD358" i="20"/>
  <c r="BD359" i="20"/>
  <c r="BD360" i="20"/>
  <c r="BD361" i="20"/>
  <c r="BD362" i="20"/>
  <c r="BD363" i="20"/>
  <c r="BD364" i="20"/>
  <c r="BD365" i="20"/>
  <c r="BD366" i="20"/>
  <c r="BD367" i="20"/>
  <c r="BD368" i="20"/>
  <c r="BD369" i="20"/>
  <c r="BD370" i="20"/>
  <c r="BD371" i="20"/>
  <c r="BD372" i="20"/>
  <c r="BD373" i="20"/>
  <c r="BD374" i="20"/>
  <c r="BD375" i="20"/>
  <c r="BD376" i="20"/>
  <c r="BD377" i="20"/>
  <c r="BD378" i="20"/>
  <c r="BD379" i="20"/>
  <c r="BD380" i="20"/>
  <c r="BD381" i="20"/>
  <c r="BD382" i="20"/>
  <c r="BD383" i="20"/>
  <c r="BD384" i="20"/>
  <c r="BD385" i="20"/>
  <c r="BD386" i="20"/>
  <c r="BD387" i="20"/>
  <c r="BD388" i="20"/>
  <c r="BD389" i="20"/>
  <c r="BD390" i="20"/>
  <c r="BD391" i="20"/>
  <c r="BD392" i="20"/>
  <c r="BD393" i="20"/>
  <c r="BD394" i="20"/>
  <c r="BD395" i="20"/>
  <c r="BD396" i="20"/>
  <c r="BD397" i="20"/>
  <c r="BD398" i="20"/>
  <c r="BD399" i="20"/>
  <c r="BD400" i="20"/>
  <c r="BD401" i="20"/>
  <c r="BD402" i="20"/>
  <c r="BD403" i="20"/>
  <c r="BD404" i="20"/>
  <c r="BD405" i="20"/>
  <c r="BD406" i="20"/>
  <c r="BD407" i="20"/>
  <c r="BD408" i="20"/>
  <c r="BD409" i="20"/>
  <c r="BD410" i="20"/>
  <c r="BD411" i="20"/>
  <c r="BD412" i="20"/>
  <c r="BD413" i="20"/>
  <c r="BD414" i="20"/>
  <c r="BD415" i="20"/>
  <c r="BD416" i="20"/>
  <c r="BD417" i="20"/>
  <c r="BD418" i="20"/>
  <c r="BD419" i="20"/>
  <c r="BD420" i="20"/>
  <c r="BD421" i="20"/>
  <c r="BD422" i="20"/>
  <c r="BD423" i="20"/>
  <c r="BD424" i="20"/>
  <c r="BD425" i="20"/>
  <c r="BD426" i="20"/>
  <c r="BD427" i="20"/>
  <c r="BD428" i="20"/>
  <c r="BD429" i="20"/>
  <c r="BD430" i="20"/>
  <c r="BD431" i="20"/>
  <c r="BD432" i="20"/>
  <c r="BD433" i="20"/>
  <c r="BD434" i="20"/>
  <c r="BD435" i="20"/>
  <c r="BD436" i="20"/>
  <c r="BD437" i="20"/>
  <c r="BD438" i="20"/>
  <c r="BD439" i="20"/>
  <c r="BD440" i="20"/>
  <c r="BD441" i="20"/>
  <c r="BD442" i="20"/>
  <c r="BD443" i="20"/>
  <c r="BD444" i="20"/>
  <c r="BD445" i="20"/>
  <c r="BD446" i="20"/>
  <c r="BD447" i="20"/>
  <c r="BD448" i="20"/>
  <c r="BD449" i="20"/>
  <c r="BD450" i="20"/>
  <c r="BD451" i="20"/>
  <c r="BD452" i="20"/>
  <c r="BD453" i="20"/>
  <c r="BD454" i="20"/>
  <c r="BD455" i="20"/>
  <c r="BD456" i="20"/>
  <c r="BD457" i="20"/>
  <c r="BD458" i="20"/>
  <c r="BD459" i="20"/>
  <c r="BD460" i="20"/>
  <c r="BD461" i="20"/>
  <c r="BD462" i="20"/>
  <c r="BD463" i="20"/>
  <c r="BD464" i="20"/>
  <c r="BD465" i="20"/>
  <c r="BD466" i="20"/>
  <c r="BD467" i="20"/>
  <c r="BD468" i="20"/>
  <c r="BD469" i="20"/>
  <c r="BD470" i="20"/>
  <c r="BD471" i="20"/>
  <c r="BD472" i="20"/>
  <c r="BD473" i="20"/>
  <c r="BD474" i="20"/>
  <c r="BD475" i="20"/>
  <c r="BD476" i="20"/>
  <c r="BD477" i="20"/>
  <c r="BD478" i="20"/>
  <c r="BD479" i="20"/>
  <c r="BD480" i="20"/>
  <c r="BD481" i="20"/>
  <c r="BD482" i="20"/>
  <c r="BD483" i="20"/>
  <c r="BD484" i="20"/>
  <c r="BD485" i="20"/>
  <c r="BD486" i="20"/>
  <c r="BD487" i="20"/>
  <c r="BD488" i="20"/>
  <c r="BD489" i="20"/>
  <c r="BD490" i="20"/>
  <c r="BD491" i="20"/>
  <c r="BD492" i="20"/>
  <c r="BD493" i="20"/>
  <c r="BD494" i="20"/>
  <c r="BD495" i="20"/>
  <c r="BD496" i="20"/>
  <c r="BD497" i="20"/>
  <c r="BD498" i="20"/>
  <c r="BD499" i="20"/>
  <c r="BD500" i="20"/>
  <c r="BD501" i="20"/>
  <c r="BD502" i="20"/>
  <c r="BD503" i="20"/>
  <c r="BD504" i="20"/>
  <c r="BD505" i="20"/>
  <c r="BD506" i="20"/>
  <c r="BD507" i="20"/>
  <c r="BD508" i="20"/>
  <c r="BD509" i="20"/>
  <c r="BD510" i="20"/>
  <c r="BD511" i="20"/>
  <c r="BD512" i="20"/>
  <c r="BD513" i="20"/>
  <c r="BD514" i="20"/>
  <c r="BD515" i="20"/>
  <c r="BD516" i="20"/>
  <c r="BD517" i="20"/>
  <c r="BD518" i="20"/>
  <c r="BD519" i="20"/>
  <c r="BD520" i="20"/>
  <c r="BD521" i="20"/>
  <c r="BD522" i="20"/>
  <c r="BD523" i="20"/>
  <c r="BD524" i="20"/>
  <c r="BD525" i="20"/>
  <c r="BD526" i="20"/>
  <c r="BD527" i="20"/>
  <c r="BD528" i="20"/>
  <c r="BD529" i="20"/>
  <c r="BD530" i="20"/>
  <c r="BD531" i="20"/>
  <c r="BD532" i="20"/>
  <c r="BD533" i="20"/>
  <c r="BD534" i="20"/>
  <c r="BD535" i="20"/>
  <c r="BD536" i="20"/>
  <c r="BD537" i="20"/>
  <c r="BD538" i="20"/>
  <c r="BD539" i="20"/>
  <c r="BD540" i="20"/>
  <c r="BD541" i="20"/>
  <c r="BD542" i="20"/>
  <c r="BD543" i="20"/>
  <c r="BD544" i="20"/>
  <c r="BD545" i="20"/>
  <c r="BD546" i="20"/>
  <c r="BD547" i="20"/>
  <c r="BD548" i="20"/>
  <c r="BD549" i="20"/>
  <c r="BD550" i="20"/>
  <c r="BD551" i="20"/>
  <c r="BD552" i="20"/>
  <c r="BD553" i="20"/>
  <c r="BD554" i="20"/>
  <c r="BD555" i="20"/>
  <c r="BD556" i="20"/>
  <c r="BD557" i="20"/>
  <c r="BD558" i="20"/>
  <c r="BD559" i="20"/>
  <c r="BD560" i="20"/>
  <c r="BD561" i="20"/>
  <c r="BD562" i="20"/>
  <c r="BD563" i="20"/>
  <c r="BD564" i="20"/>
  <c r="BD565" i="20"/>
  <c r="BD566" i="20"/>
  <c r="BD567" i="20"/>
  <c r="BD568" i="20"/>
  <c r="BD569" i="20"/>
  <c r="BD570" i="20"/>
  <c r="BD571" i="20"/>
  <c r="BD572" i="20"/>
  <c r="BD573" i="20"/>
  <c r="BD574" i="20"/>
  <c r="BD575" i="20"/>
  <c r="BD576" i="20"/>
  <c r="BD577" i="20"/>
  <c r="BD578" i="20"/>
  <c r="BD579" i="20"/>
  <c r="BD580" i="20"/>
  <c r="BD581" i="20"/>
  <c r="BD582" i="20"/>
  <c r="BD583" i="20"/>
  <c r="BD584" i="20"/>
  <c r="BD585" i="20"/>
  <c r="BD586" i="20"/>
  <c r="BD587" i="20"/>
  <c r="BD588" i="20"/>
  <c r="BD589" i="20"/>
  <c r="BD590" i="20"/>
  <c r="BD591" i="20"/>
  <c r="BD592" i="20"/>
  <c r="BD593" i="20"/>
  <c r="BD594" i="20"/>
  <c r="BD595" i="20"/>
  <c r="BD596" i="20"/>
  <c r="BD597" i="20"/>
  <c r="BD598" i="20"/>
  <c r="BD599" i="20"/>
  <c r="BD600" i="20"/>
  <c r="BD601" i="20"/>
  <c r="BD602" i="20"/>
  <c r="BD603" i="20"/>
  <c r="BD604" i="20"/>
  <c r="BD605" i="20"/>
  <c r="BD606" i="20"/>
  <c r="BD607" i="20"/>
  <c r="BD608" i="20"/>
  <c r="BD609" i="20"/>
  <c r="BD610" i="20"/>
  <c r="BD611" i="20"/>
  <c r="BD612" i="20"/>
  <c r="BD613" i="20"/>
  <c r="BD614" i="20"/>
  <c r="BD615" i="20"/>
  <c r="BD616" i="20"/>
  <c r="BD617" i="20"/>
  <c r="BD618" i="20"/>
  <c r="BD619" i="20"/>
  <c r="BD620" i="20"/>
  <c r="BD621" i="20"/>
  <c r="BD622" i="20"/>
  <c r="BD623" i="20"/>
  <c r="BD624" i="20"/>
  <c r="BD625" i="20"/>
  <c r="BD626" i="20"/>
  <c r="BD627" i="20"/>
  <c r="BD628" i="20"/>
  <c r="BD629" i="20"/>
  <c r="BD630" i="20"/>
  <c r="BD631" i="20"/>
  <c r="BD632" i="20"/>
  <c r="BD633" i="20"/>
  <c r="BD634" i="20"/>
  <c r="BD635" i="20"/>
  <c r="BD636" i="20"/>
  <c r="BD637" i="20"/>
  <c r="BD638" i="20"/>
  <c r="BD639" i="20"/>
  <c r="BD640" i="20"/>
  <c r="BD641" i="20"/>
  <c r="BD642" i="20"/>
  <c r="BD643" i="20"/>
  <c r="BD644" i="20"/>
  <c r="BD645" i="20"/>
  <c r="BD646" i="20"/>
  <c r="BD647" i="20"/>
  <c r="BD648" i="20"/>
  <c r="BD649" i="20"/>
  <c r="BD650" i="20"/>
  <c r="BD651" i="20"/>
  <c r="BD652" i="20"/>
  <c r="BD653" i="20"/>
  <c r="BD654" i="20"/>
  <c r="BD655" i="20"/>
  <c r="BD656" i="20"/>
  <c r="BD657" i="20"/>
  <c r="BD658" i="20"/>
  <c r="BD659" i="20"/>
  <c r="BD660" i="20"/>
  <c r="BD661" i="20"/>
  <c r="BD662" i="20"/>
  <c r="BD663" i="20"/>
  <c r="BD664" i="20"/>
  <c r="BD665" i="20"/>
  <c r="BD666" i="20"/>
  <c r="BD667" i="20"/>
  <c r="BD668" i="20"/>
  <c r="BD669" i="20"/>
  <c r="BD670" i="20"/>
  <c r="BD671" i="20"/>
  <c r="BD672" i="20"/>
  <c r="BD673" i="20"/>
  <c r="BD674" i="20"/>
  <c r="BD675" i="20"/>
  <c r="BD676" i="20"/>
  <c r="BD677" i="20"/>
  <c r="BD678" i="20"/>
  <c r="BD679" i="20"/>
  <c r="BD680" i="20"/>
  <c r="BD681" i="20"/>
  <c r="BD682" i="20"/>
  <c r="BD683" i="20"/>
  <c r="BD684" i="20"/>
  <c r="BD685" i="20"/>
  <c r="BD686" i="20"/>
  <c r="BD687" i="20"/>
  <c r="BD688" i="20"/>
  <c r="BD689" i="20"/>
  <c r="BD690" i="20"/>
  <c r="BD691" i="20"/>
  <c r="BD692" i="20"/>
  <c r="BD693" i="20"/>
  <c r="BD694" i="20"/>
  <c r="BD695" i="20"/>
  <c r="BD696" i="20"/>
  <c r="BD697" i="20"/>
  <c r="BD698" i="20"/>
  <c r="BD699" i="20"/>
  <c r="BD700" i="20"/>
  <c r="BD701" i="20"/>
  <c r="BD702" i="20"/>
  <c r="BD703" i="20"/>
  <c r="BD704" i="20"/>
  <c r="BD705" i="20"/>
  <c r="BD706" i="20"/>
  <c r="BD707" i="20"/>
  <c r="BD708" i="20"/>
  <c r="BD709" i="20"/>
  <c r="BD710" i="20"/>
  <c r="BD711" i="20"/>
  <c r="BD712" i="20"/>
  <c r="BD713" i="20"/>
  <c r="BD714" i="20"/>
  <c r="BD715" i="20"/>
  <c r="BD716" i="20"/>
  <c r="BD717" i="20"/>
  <c r="BD718" i="20"/>
  <c r="BD719" i="20"/>
  <c r="BD720" i="20"/>
  <c r="BD721" i="20"/>
  <c r="BD722" i="20"/>
  <c r="BD723" i="20"/>
  <c r="BD724" i="20"/>
  <c r="BD725" i="20"/>
  <c r="BD726" i="20"/>
  <c r="BD727" i="20"/>
  <c r="BD728" i="20"/>
  <c r="BD729" i="20"/>
  <c r="BD730" i="20"/>
  <c r="BD731" i="20"/>
  <c r="BD732" i="20"/>
  <c r="BD733" i="20"/>
  <c r="BD734" i="20"/>
  <c r="BD735" i="20"/>
  <c r="BD736" i="20"/>
  <c r="BD737" i="20"/>
  <c r="BD738" i="20"/>
  <c r="BD739" i="20"/>
  <c r="BD740" i="20"/>
  <c r="BD741" i="20"/>
  <c r="BD742" i="20"/>
  <c r="BD743" i="20"/>
  <c r="BD744" i="20"/>
  <c r="BD745" i="20"/>
  <c r="BD746" i="20"/>
  <c r="BD747" i="20"/>
  <c r="BD748" i="20"/>
  <c r="BD749" i="20"/>
  <c r="BD750" i="20"/>
  <c r="BD751" i="20"/>
  <c r="BD752" i="20"/>
  <c r="BD753" i="20"/>
  <c r="BD754" i="20"/>
  <c r="BD755" i="20"/>
  <c r="BD756" i="20"/>
  <c r="BD757" i="20"/>
  <c r="BD758" i="20"/>
  <c r="BD759" i="20"/>
  <c r="BD760" i="20"/>
  <c r="BD761" i="20"/>
  <c r="BD762" i="20"/>
  <c r="BD763" i="20"/>
  <c r="BD764" i="20"/>
  <c r="BD765" i="20"/>
  <c r="BD766" i="20"/>
  <c r="BD767" i="20"/>
  <c r="BD768" i="20"/>
  <c r="BD769" i="20"/>
  <c r="BD770" i="20"/>
  <c r="BD771" i="20"/>
  <c r="BD772" i="20"/>
  <c r="BD773" i="20"/>
  <c r="BD774" i="20"/>
  <c r="BD775" i="20"/>
  <c r="BD776" i="20"/>
  <c r="BD777" i="20"/>
  <c r="BD778" i="20"/>
  <c r="BD779" i="20"/>
  <c r="BD780" i="20"/>
  <c r="BD781" i="20"/>
  <c r="BD782" i="20"/>
  <c r="BD783" i="20"/>
  <c r="BD784" i="20"/>
  <c r="BD785" i="20"/>
  <c r="BD786" i="20"/>
  <c r="BD787" i="20"/>
  <c r="BD788" i="20"/>
  <c r="BD789" i="20"/>
  <c r="BD790" i="20"/>
  <c r="BD791" i="20"/>
  <c r="BD792" i="20"/>
  <c r="BD793" i="20"/>
  <c r="BD794" i="20"/>
  <c r="BD795" i="20"/>
  <c r="BD796" i="20"/>
  <c r="BD797" i="20"/>
  <c r="BD798" i="20"/>
  <c r="BD799" i="20"/>
  <c r="BD800" i="20"/>
  <c r="BD801" i="20"/>
  <c r="BD802" i="20"/>
  <c r="BD803" i="20"/>
  <c r="BD804" i="20"/>
  <c r="BD805" i="20"/>
  <c r="BD806" i="20"/>
  <c r="BD807" i="20"/>
  <c r="BD808" i="20"/>
  <c r="BD809" i="20"/>
  <c r="BD810" i="20"/>
  <c r="BD811" i="20"/>
  <c r="BD812" i="20"/>
  <c r="BD813" i="20"/>
  <c r="BD814" i="20"/>
  <c r="BD815" i="20"/>
  <c r="BD816" i="20"/>
  <c r="BD817" i="20"/>
  <c r="BD818" i="20"/>
  <c r="BD819" i="20"/>
  <c r="BD820" i="20"/>
  <c r="BD821" i="20"/>
  <c r="BD822" i="20"/>
  <c r="BD823" i="20"/>
  <c r="BD824" i="20"/>
  <c r="BD825" i="20"/>
  <c r="BD826" i="20"/>
  <c r="BD827" i="20"/>
  <c r="BD828" i="20"/>
  <c r="BD829" i="20"/>
  <c r="BD830" i="20"/>
  <c r="BD831" i="20"/>
  <c r="BD832" i="20"/>
  <c r="BD833" i="20"/>
  <c r="BD834" i="20"/>
  <c r="BD835" i="20"/>
  <c r="BD836" i="20"/>
  <c r="BD837" i="20"/>
  <c r="BD838" i="20"/>
  <c r="BD839" i="20"/>
  <c r="BD840" i="20"/>
  <c r="BD841" i="20"/>
  <c r="BD842" i="20"/>
  <c r="BD843" i="20"/>
  <c r="BD844" i="20"/>
  <c r="BD845" i="20"/>
  <c r="BD846" i="20"/>
  <c r="BD847" i="20"/>
  <c r="BD848" i="20"/>
  <c r="BD849" i="20"/>
  <c r="BD850" i="20"/>
  <c r="BD851" i="20"/>
  <c r="BD852" i="20"/>
  <c r="BD853" i="20"/>
  <c r="BD854" i="20"/>
  <c r="BD855" i="20"/>
  <c r="BD856" i="20"/>
  <c r="BD857" i="20"/>
  <c r="BD858" i="20"/>
  <c r="BD859" i="20"/>
  <c r="BD860" i="20"/>
  <c r="BD861" i="20"/>
  <c r="BD862" i="20"/>
  <c r="BD863" i="20"/>
  <c r="BD864" i="20"/>
  <c r="BD865" i="20"/>
  <c r="BD866" i="20"/>
  <c r="BD867" i="20"/>
  <c r="BD868" i="20"/>
  <c r="BD869" i="20"/>
  <c r="BD870" i="20"/>
  <c r="BD871" i="20"/>
  <c r="BD872" i="20"/>
  <c r="BD873" i="20"/>
  <c r="BD874" i="20"/>
  <c r="BD875" i="20"/>
  <c r="BD876" i="20"/>
  <c r="BD877" i="20"/>
  <c r="BD878" i="20"/>
  <c r="BD879" i="20"/>
  <c r="BD880" i="20"/>
  <c r="BD881" i="20"/>
  <c r="BD882" i="20"/>
  <c r="BD883" i="20"/>
  <c r="BD884" i="20"/>
  <c r="BD885" i="20"/>
  <c r="BD886" i="20"/>
  <c r="BD887" i="20"/>
  <c r="BD888" i="20"/>
  <c r="BD889" i="20"/>
  <c r="BD890" i="20"/>
  <c r="BD891" i="20"/>
  <c r="BD892" i="20"/>
  <c r="BD893" i="20"/>
  <c r="BD894" i="20"/>
  <c r="BD895" i="20"/>
  <c r="BD896" i="20"/>
  <c r="BD897" i="20"/>
  <c r="BD898" i="20"/>
  <c r="BD899" i="20"/>
  <c r="BD900" i="20"/>
  <c r="BD901" i="20"/>
  <c r="BD902" i="20"/>
  <c r="BD903" i="20"/>
  <c r="BD904" i="20"/>
  <c r="BD905" i="20"/>
  <c r="BD906" i="20"/>
  <c r="BD907" i="20"/>
  <c r="BD908" i="20"/>
  <c r="BD909" i="20"/>
  <c r="BD910" i="20"/>
  <c r="BD911" i="20"/>
  <c r="BD912" i="20"/>
  <c r="BD913" i="20"/>
  <c r="BD914" i="20"/>
  <c r="BD915" i="20"/>
  <c r="BD976" i="20"/>
  <c r="BE2" i="20"/>
  <c r="BE3" i="20"/>
  <c r="BE4" i="20"/>
  <c r="BE5" i="20"/>
  <c r="BE6" i="20"/>
  <c r="BE7" i="20"/>
  <c r="BE8" i="20"/>
  <c r="BE9" i="20"/>
  <c r="BE10" i="20"/>
  <c r="BE11" i="20"/>
  <c r="BE12" i="20"/>
  <c r="BE13" i="20"/>
  <c r="BE14" i="20"/>
  <c r="BE15" i="20"/>
  <c r="BE16" i="20"/>
  <c r="BE17" i="20"/>
  <c r="BE18" i="20"/>
  <c r="BE19" i="20"/>
  <c r="BE20" i="20"/>
  <c r="BE21" i="20"/>
  <c r="BE22" i="20"/>
  <c r="BE23" i="20"/>
  <c r="BE24" i="20"/>
  <c r="BE25" i="20"/>
  <c r="BE26" i="20"/>
  <c r="BE27" i="20"/>
  <c r="BE28" i="20"/>
  <c r="BE29" i="20"/>
  <c r="BE30" i="20"/>
  <c r="BE31" i="20"/>
  <c r="BE32" i="20"/>
  <c r="BE33" i="20"/>
  <c r="BE34" i="20"/>
  <c r="BE35" i="20"/>
  <c r="BE36" i="20"/>
  <c r="BE37" i="20"/>
  <c r="BE38" i="20"/>
  <c r="BE39" i="20"/>
  <c r="BE40" i="20"/>
  <c r="BE41" i="20"/>
  <c r="BE42" i="20"/>
  <c r="BE43" i="20"/>
  <c r="BE44" i="20"/>
  <c r="BE45" i="20"/>
  <c r="BE46" i="20"/>
  <c r="BE47" i="20"/>
  <c r="BE48" i="20"/>
  <c r="BE49" i="20"/>
  <c r="BE50" i="20"/>
  <c r="BE51" i="20"/>
  <c r="BE52" i="20"/>
  <c r="BE53" i="20"/>
  <c r="BE54" i="20"/>
  <c r="BE55" i="20"/>
  <c r="BE56" i="20"/>
  <c r="BE57" i="20"/>
  <c r="BE58" i="20"/>
  <c r="BE59" i="20"/>
  <c r="BE60" i="20"/>
  <c r="BE61" i="20"/>
  <c r="BE62" i="20"/>
  <c r="BE63" i="20"/>
  <c r="BE64" i="20"/>
  <c r="BE65" i="20"/>
  <c r="BE66" i="20"/>
  <c r="BE67" i="20"/>
  <c r="BE68" i="20"/>
  <c r="BE69" i="20"/>
  <c r="BE70" i="20"/>
  <c r="BE71" i="20"/>
  <c r="BE72" i="20"/>
  <c r="BE73" i="20"/>
  <c r="BE74" i="20"/>
  <c r="BE75" i="20"/>
  <c r="BE76" i="20"/>
  <c r="BE77" i="20"/>
  <c r="BE78" i="20"/>
  <c r="BE79" i="20"/>
  <c r="BE80" i="20"/>
  <c r="BE81" i="20"/>
  <c r="BE82" i="20"/>
  <c r="BE83" i="20"/>
  <c r="BE84" i="20"/>
  <c r="BE85" i="20"/>
  <c r="BE86" i="20"/>
  <c r="BE87" i="20"/>
  <c r="BE88" i="20"/>
  <c r="BE89" i="20"/>
  <c r="BE90" i="20"/>
  <c r="BE91" i="20"/>
  <c r="BE92" i="20"/>
  <c r="BE93" i="20"/>
  <c r="BE94" i="20"/>
  <c r="BE95" i="20"/>
  <c r="BE96" i="20"/>
  <c r="BE97" i="20"/>
  <c r="BE98" i="20"/>
  <c r="BE99" i="20"/>
  <c r="BE100" i="20"/>
  <c r="BE101" i="20"/>
  <c r="BE102" i="20"/>
  <c r="BE103" i="20"/>
  <c r="BE104" i="20"/>
  <c r="BE105" i="20"/>
  <c r="BE106" i="20"/>
  <c r="BE107" i="20"/>
  <c r="BE108" i="20"/>
  <c r="BE109" i="20"/>
  <c r="BE110" i="20"/>
  <c r="BE111" i="20"/>
  <c r="BE112" i="20"/>
  <c r="BE113" i="20"/>
  <c r="BE114" i="20"/>
  <c r="BE115" i="20"/>
  <c r="BE116" i="20"/>
  <c r="BE117" i="20"/>
  <c r="BE118" i="20"/>
  <c r="BE119" i="20"/>
  <c r="BE120" i="20"/>
  <c r="BE121" i="20"/>
  <c r="BE122" i="20"/>
  <c r="BE123" i="20"/>
  <c r="BE124" i="20"/>
  <c r="BE125" i="20"/>
  <c r="BE126" i="20"/>
  <c r="BE127" i="20"/>
  <c r="BE128" i="20"/>
  <c r="BE129" i="20"/>
  <c r="BE130" i="20"/>
  <c r="BE131" i="20"/>
  <c r="BE132" i="20"/>
  <c r="BE133" i="20"/>
  <c r="BE134" i="20"/>
  <c r="BE135" i="20"/>
  <c r="BE136" i="20"/>
  <c r="BE137" i="20"/>
  <c r="BE138" i="20"/>
  <c r="BE139" i="20"/>
  <c r="BE140" i="20"/>
  <c r="BE141" i="20"/>
  <c r="BE142" i="20"/>
  <c r="BE143" i="20"/>
  <c r="BE144" i="20"/>
  <c r="BE145" i="20"/>
  <c r="BE146" i="20"/>
  <c r="BE147" i="20"/>
  <c r="BE148" i="20"/>
  <c r="BE149" i="20"/>
  <c r="BE150" i="20"/>
  <c r="BE151" i="20"/>
  <c r="BE152" i="20"/>
  <c r="BE153" i="20"/>
  <c r="BE154" i="20"/>
  <c r="BE155" i="20"/>
  <c r="BE156" i="20"/>
  <c r="BE157" i="20"/>
  <c r="BE158" i="20"/>
  <c r="BE159" i="20"/>
  <c r="BE160" i="20"/>
  <c r="BE161" i="20"/>
  <c r="BE162" i="20"/>
  <c r="BE163" i="20"/>
  <c r="BE164" i="20"/>
  <c r="BE165" i="20"/>
  <c r="BE166" i="20"/>
  <c r="BE167" i="20"/>
  <c r="BE168" i="20"/>
  <c r="BE169" i="20"/>
  <c r="BE170" i="20"/>
  <c r="BE171" i="20"/>
  <c r="BE172" i="20"/>
  <c r="BE173" i="20"/>
  <c r="BE174" i="20"/>
  <c r="BE175" i="20"/>
  <c r="BE176" i="20"/>
  <c r="BE177" i="20"/>
  <c r="BE178" i="20"/>
  <c r="BE179" i="20"/>
  <c r="BE180" i="20"/>
  <c r="BE181" i="20"/>
  <c r="BE182" i="20"/>
  <c r="BE183" i="20"/>
  <c r="BE184" i="20"/>
  <c r="BE185" i="20"/>
  <c r="BE186" i="20"/>
  <c r="BE187" i="20"/>
  <c r="BE188" i="20"/>
  <c r="BE189" i="20"/>
  <c r="BE190" i="20"/>
  <c r="BE191" i="20"/>
  <c r="BE192" i="20"/>
  <c r="BE193" i="20"/>
  <c r="BE194" i="20"/>
  <c r="BE195" i="20"/>
  <c r="BE196" i="20"/>
  <c r="BE197" i="20"/>
  <c r="BE198" i="20"/>
  <c r="BE199" i="20"/>
  <c r="BE200" i="20"/>
  <c r="BE201" i="20"/>
  <c r="BE202" i="20"/>
  <c r="BE203" i="20"/>
  <c r="BE204" i="20"/>
  <c r="BE205" i="20"/>
  <c r="BE206" i="20"/>
  <c r="BE207" i="20"/>
  <c r="BE208" i="20"/>
  <c r="BE209" i="20"/>
  <c r="BE210" i="20"/>
  <c r="BE211" i="20"/>
  <c r="BE212" i="20"/>
  <c r="BE213" i="20"/>
  <c r="BE214" i="20"/>
  <c r="BE215" i="20"/>
  <c r="BE216" i="20"/>
  <c r="BE217" i="20"/>
  <c r="BE218" i="20"/>
  <c r="BE219" i="20"/>
  <c r="BE220" i="20"/>
  <c r="BE221" i="20"/>
  <c r="BE222" i="20"/>
  <c r="BE223" i="20"/>
  <c r="BE224" i="20"/>
  <c r="BE225" i="20"/>
  <c r="BE226" i="20"/>
  <c r="BE227" i="20"/>
  <c r="BE228" i="20"/>
  <c r="BE229" i="20"/>
  <c r="BE230" i="20"/>
  <c r="BE231" i="20"/>
  <c r="BE232" i="20"/>
  <c r="BE233" i="20"/>
  <c r="BE234" i="20"/>
  <c r="BE235" i="20"/>
  <c r="BE236" i="20"/>
  <c r="BE237" i="20"/>
  <c r="BE238" i="20"/>
  <c r="BE239" i="20"/>
  <c r="BE240" i="20"/>
  <c r="BE241" i="20"/>
  <c r="BE242" i="20"/>
  <c r="BE243" i="20"/>
  <c r="BE244" i="20"/>
  <c r="BE245" i="20"/>
  <c r="BE246" i="20"/>
  <c r="BE247" i="20"/>
  <c r="BE248" i="20"/>
  <c r="BE249" i="20"/>
  <c r="BE250" i="20"/>
  <c r="BE251" i="20"/>
  <c r="BE252" i="20"/>
  <c r="BE253" i="20"/>
  <c r="BE254" i="20"/>
  <c r="BE255" i="20"/>
  <c r="BE256" i="20"/>
  <c r="BE257" i="20"/>
  <c r="BE258" i="20"/>
  <c r="BE259" i="20"/>
  <c r="BE260" i="20"/>
  <c r="BE261" i="20"/>
  <c r="BE262" i="20"/>
  <c r="BE263" i="20"/>
  <c r="BE264" i="20"/>
  <c r="BE265" i="20"/>
  <c r="BE266" i="20"/>
  <c r="BE267" i="20"/>
  <c r="BE268" i="20"/>
  <c r="BE269" i="20"/>
  <c r="BE270" i="20"/>
  <c r="BE271" i="20"/>
  <c r="BE272" i="20"/>
  <c r="BE273" i="20"/>
  <c r="BE274" i="20"/>
  <c r="BE275" i="20"/>
  <c r="BE276" i="20"/>
  <c r="BE277" i="20"/>
  <c r="BE278" i="20"/>
  <c r="BE279" i="20"/>
  <c r="BE280" i="20"/>
  <c r="BE281" i="20"/>
  <c r="BE282" i="20"/>
  <c r="BE283" i="20"/>
  <c r="BE284" i="20"/>
  <c r="BE285" i="20"/>
  <c r="BE286" i="20"/>
  <c r="BE287" i="20"/>
  <c r="BE288" i="20"/>
  <c r="BE289" i="20"/>
  <c r="BE290" i="20"/>
  <c r="BE291" i="20"/>
  <c r="BE292" i="20"/>
  <c r="BE293" i="20"/>
  <c r="BE294" i="20"/>
  <c r="BE295" i="20"/>
  <c r="BE296" i="20"/>
  <c r="BE297" i="20"/>
  <c r="BE298" i="20"/>
  <c r="BE299" i="20"/>
  <c r="BE300" i="20"/>
  <c r="BE301" i="20"/>
  <c r="BE302" i="20"/>
  <c r="BE303" i="20"/>
  <c r="BE304" i="20"/>
  <c r="BE305" i="20"/>
  <c r="BE306" i="20"/>
  <c r="BE307" i="20"/>
  <c r="BE308" i="20"/>
  <c r="BE309" i="20"/>
  <c r="BE310" i="20"/>
  <c r="BE311" i="20"/>
  <c r="BE312" i="20"/>
  <c r="BE313" i="20"/>
  <c r="BE314" i="20"/>
  <c r="BE315" i="20"/>
  <c r="BE316" i="20"/>
  <c r="BE317" i="20"/>
  <c r="BE318" i="20"/>
  <c r="BE319" i="20"/>
  <c r="BE320" i="20"/>
  <c r="BE321" i="20"/>
  <c r="BE322" i="20"/>
  <c r="BE323" i="20"/>
  <c r="BE324" i="20"/>
  <c r="BE325" i="20"/>
  <c r="BE326" i="20"/>
  <c r="BE327" i="20"/>
  <c r="BE328" i="20"/>
  <c r="BE329" i="20"/>
  <c r="BE330" i="20"/>
  <c r="BE331" i="20"/>
  <c r="BE332" i="20"/>
  <c r="BE333" i="20"/>
  <c r="BE334" i="20"/>
  <c r="BE335" i="20"/>
  <c r="BE336" i="20"/>
  <c r="BE337" i="20"/>
  <c r="BE338" i="20"/>
  <c r="BE339" i="20"/>
  <c r="BE340" i="20"/>
  <c r="BE341" i="20"/>
  <c r="BE342" i="20"/>
  <c r="BE343" i="20"/>
  <c r="BE344" i="20"/>
  <c r="BE345" i="20"/>
  <c r="BE346" i="20"/>
  <c r="BE347" i="20"/>
  <c r="BE348" i="20"/>
  <c r="BE349" i="20"/>
  <c r="BE350" i="20"/>
  <c r="BE351" i="20"/>
  <c r="BE352" i="20"/>
  <c r="BE353" i="20"/>
  <c r="BE354" i="20"/>
  <c r="BE355" i="20"/>
  <c r="BE356" i="20"/>
  <c r="BE357" i="20"/>
  <c r="BE358" i="20"/>
  <c r="BE359" i="20"/>
  <c r="BE360" i="20"/>
  <c r="BE361" i="20"/>
  <c r="BE362" i="20"/>
  <c r="BE363" i="20"/>
  <c r="BE364" i="20"/>
  <c r="BE365" i="20"/>
  <c r="BE366" i="20"/>
  <c r="BE367" i="20"/>
  <c r="BE368" i="20"/>
  <c r="BE369" i="20"/>
  <c r="BE370" i="20"/>
  <c r="BE371" i="20"/>
  <c r="BE372" i="20"/>
  <c r="BE373" i="20"/>
  <c r="BE374" i="20"/>
  <c r="BE375" i="20"/>
  <c r="BE376" i="20"/>
  <c r="BE377" i="20"/>
  <c r="BE378" i="20"/>
  <c r="BE379" i="20"/>
  <c r="BE380" i="20"/>
  <c r="BE381" i="20"/>
  <c r="BE382" i="20"/>
  <c r="BE383" i="20"/>
  <c r="BE384" i="20"/>
  <c r="BE385" i="20"/>
  <c r="BE386" i="20"/>
  <c r="BE387" i="20"/>
  <c r="BE388" i="20"/>
  <c r="BE389" i="20"/>
  <c r="BE390" i="20"/>
  <c r="BE391" i="20"/>
  <c r="BE392" i="20"/>
  <c r="BE393" i="20"/>
  <c r="BE394" i="20"/>
  <c r="BE395" i="20"/>
  <c r="BE396" i="20"/>
  <c r="BE397" i="20"/>
  <c r="BE398" i="20"/>
  <c r="BE399" i="20"/>
  <c r="BE400" i="20"/>
  <c r="BE401" i="20"/>
  <c r="BE402" i="20"/>
  <c r="BE403" i="20"/>
  <c r="BE404" i="20"/>
  <c r="BE405" i="20"/>
  <c r="BE406" i="20"/>
  <c r="BE407" i="20"/>
  <c r="BE408" i="20"/>
  <c r="BE409" i="20"/>
  <c r="BE410" i="20"/>
  <c r="BE411" i="20"/>
  <c r="BE412" i="20"/>
  <c r="BE413" i="20"/>
  <c r="BE414" i="20"/>
  <c r="BE415" i="20"/>
  <c r="BE416" i="20"/>
  <c r="BE417" i="20"/>
  <c r="BE418" i="20"/>
  <c r="BE419" i="20"/>
  <c r="BE420" i="20"/>
  <c r="BE421" i="20"/>
  <c r="BE422" i="20"/>
  <c r="BE423" i="20"/>
  <c r="BE424" i="20"/>
  <c r="BE425" i="20"/>
  <c r="BE426" i="20"/>
  <c r="BE427" i="20"/>
  <c r="BE428" i="20"/>
  <c r="BE429" i="20"/>
  <c r="BE430" i="20"/>
  <c r="BE431" i="20"/>
  <c r="BE432" i="20"/>
  <c r="BE433" i="20"/>
  <c r="BE434" i="20"/>
  <c r="BE435" i="20"/>
  <c r="BE436" i="20"/>
  <c r="BE437" i="20"/>
  <c r="BE438" i="20"/>
  <c r="BE439" i="20"/>
  <c r="BE440" i="20"/>
  <c r="BE441" i="20"/>
  <c r="BE442" i="20"/>
  <c r="BE443" i="20"/>
  <c r="BE444" i="20"/>
  <c r="BE445" i="20"/>
  <c r="BE446" i="20"/>
  <c r="BE447" i="20"/>
  <c r="BE448" i="20"/>
  <c r="BE449" i="20"/>
  <c r="BE450" i="20"/>
  <c r="BE451" i="20"/>
  <c r="BE452" i="20"/>
  <c r="BE453" i="20"/>
  <c r="BE454" i="20"/>
  <c r="BE455" i="20"/>
  <c r="BE456" i="20"/>
  <c r="BE457" i="20"/>
  <c r="BE458" i="20"/>
  <c r="BE459" i="20"/>
  <c r="BE460" i="20"/>
  <c r="BE461" i="20"/>
  <c r="BE462" i="20"/>
  <c r="BE463" i="20"/>
  <c r="BE464" i="20"/>
  <c r="BE465" i="20"/>
  <c r="BE466" i="20"/>
  <c r="BE467" i="20"/>
  <c r="BE468" i="20"/>
  <c r="BE469" i="20"/>
  <c r="BE470" i="20"/>
  <c r="BE471" i="20"/>
  <c r="BE472" i="20"/>
  <c r="BE473" i="20"/>
  <c r="BE474" i="20"/>
  <c r="BE475" i="20"/>
  <c r="BE476" i="20"/>
  <c r="BE477" i="20"/>
  <c r="BE478" i="20"/>
  <c r="BE479" i="20"/>
  <c r="BE480" i="20"/>
  <c r="BE481" i="20"/>
  <c r="BE482" i="20"/>
  <c r="BE483" i="20"/>
  <c r="BE484" i="20"/>
  <c r="BE485" i="20"/>
  <c r="BE486" i="20"/>
  <c r="BE487" i="20"/>
  <c r="BE488" i="20"/>
  <c r="BE489" i="20"/>
  <c r="BE490" i="20"/>
  <c r="BE491" i="20"/>
  <c r="BE492" i="20"/>
  <c r="BE493" i="20"/>
  <c r="BE494" i="20"/>
  <c r="BE495" i="20"/>
  <c r="BE496" i="20"/>
  <c r="BE497" i="20"/>
  <c r="BE498" i="20"/>
  <c r="BE499" i="20"/>
  <c r="BE500" i="20"/>
  <c r="BE501" i="20"/>
  <c r="BE502" i="20"/>
  <c r="BE503" i="20"/>
  <c r="BE504" i="20"/>
  <c r="BE505" i="20"/>
  <c r="BE506" i="20"/>
  <c r="BE507" i="20"/>
  <c r="BE508" i="20"/>
  <c r="BE509" i="20"/>
  <c r="BE510" i="20"/>
  <c r="BE511" i="20"/>
  <c r="BE512" i="20"/>
  <c r="BE513" i="20"/>
  <c r="BE514" i="20"/>
  <c r="BE515" i="20"/>
  <c r="BE516" i="20"/>
  <c r="BE517" i="20"/>
  <c r="BE518" i="20"/>
  <c r="BE519" i="20"/>
  <c r="BE520" i="20"/>
  <c r="BE521" i="20"/>
  <c r="BE522" i="20"/>
  <c r="BE523" i="20"/>
  <c r="BE524" i="20"/>
  <c r="BE525" i="20"/>
  <c r="BE526" i="20"/>
  <c r="BE527" i="20"/>
  <c r="BE528" i="20"/>
  <c r="BE529" i="20"/>
  <c r="BE530" i="20"/>
  <c r="BE531" i="20"/>
  <c r="BE532" i="20"/>
  <c r="BE533" i="20"/>
  <c r="BE534" i="20"/>
  <c r="BE535" i="20"/>
  <c r="BE536" i="20"/>
  <c r="BE537" i="20"/>
  <c r="BE538" i="20"/>
  <c r="BE539" i="20"/>
  <c r="BE540" i="20"/>
  <c r="BE541" i="20"/>
  <c r="BE542" i="20"/>
  <c r="BE543" i="20"/>
  <c r="BE544" i="20"/>
  <c r="BE545" i="20"/>
  <c r="BE546" i="20"/>
  <c r="BE547" i="20"/>
  <c r="BE548" i="20"/>
  <c r="BE549" i="20"/>
  <c r="BE550" i="20"/>
  <c r="BE551" i="20"/>
  <c r="BE552" i="20"/>
  <c r="BE553" i="20"/>
  <c r="BE554" i="20"/>
  <c r="BE555" i="20"/>
  <c r="BE556" i="20"/>
  <c r="BE557" i="20"/>
  <c r="BE558" i="20"/>
  <c r="BE559" i="20"/>
  <c r="BE560" i="20"/>
  <c r="BE561" i="20"/>
  <c r="BE562" i="20"/>
  <c r="BE563" i="20"/>
  <c r="BE564" i="20"/>
  <c r="BE565" i="20"/>
  <c r="BE566" i="20"/>
  <c r="BE567" i="20"/>
  <c r="BE568" i="20"/>
  <c r="BE569" i="20"/>
  <c r="BE570" i="20"/>
  <c r="BE571" i="20"/>
  <c r="BE572" i="20"/>
  <c r="BE573" i="20"/>
  <c r="BE574" i="20"/>
  <c r="BE575" i="20"/>
  <c r="BE576" i="20"/>
  <c r="BE577" i="20"/>
  <c r="BE578" i="20"/>
  <c r="BE579" i="20"/>
  <c r="BE580" i="20"/>
  <c r="BE581" i="20"/>
  <c r="BE582" i="20"/>
  <c r="BE583" i="20"/>
  <c r="BE584" i="20"/>
  <c r="BE585" i="20"/>
  <c r="BE586" i="20"/>
  <c r="BE587" i="20"/>
  <c r="BE588" i="20"/>
  <c r="BE589" i="20"/>
  <c r="BE590" i="20"/>
  <c r="BE591" i="20"/>
  <c r="BE592" i="20"/>
  <c r="BE593" i="20"/>
  <c r="BE594" i="20"/>
  <c r="BE595" i="20"/>
  <c r="BE596" i="20"/>
  <c r="BE597" i="20"/>
  <c r="BE598" i="20"/>
  <c r="BE599" i="20"/>
  <c r="BE600" i="20"/>
  <c r="BE601" i="20"/>
  <c r="BE602" i="20"/>
  <c r="BE603" i="20"/>
  <c r="BE604" i="20"/>
  <c r="BE605" i="20"/>
  <c r="BE606" i="20"/>
  <c r="BE607" i="20"/>
  <c r="BE608" i="20"/>
  <c r="BE609" i="20"/>
  <c r="BE610" i="20"/>
  <c r="BE611" i="20"/>
  <c r="BE612" i="20"/>
  <c r="BE613" i="20"/>
  <c r="BE614" i="20"/>
  <c r="BE615" i="20"/>
  <c r="BE616" i="20"/>
  <c r="BE617" i="20"/>
  <c r="BE618" i="20"/>
  <c r="BE619" i="20"/>
  <c r="BE620" i="20"/>
  <c r="BE621" i="20"/>
  <c r="BE622" i="20"/>
  <c r="BE623" i="20"/>
  <c r="BE624" i="20"/>
  <c r="BE625" i="20"/>
  <c r="BE626" i="20"/>
  <c r="BE627" i="20"/>
  <c r="BE628" i="20"/>
  <c r="BE629" i="20"/>
  <c r="BE630" i="20"/>
  <c r="BE631" i="20"/>
  <c r="BE632" i="20"/>
  <c r="BE633" i="20"/>
  <c r="BE634" i="20"/>
  <c r="BE635" i="20"/>
  <c r="BE636" i="20"/>
  <c r="BE637" i="20"/>
  <c r="BE638" i="20"/>
  <c r="BE639" i="20"/>
  <c r="BE640" i="20"/>
  <c r="BE641" i="20"/>
  <c r="BE642" i="20"/>
  <c r="BE643" i="20"/>
  <c r="BE644" i="20"/>
  <c r="BE645" i="20"/>
  <c r="BE646" i="20"/>
  <c r="BE647" i="20"/>
  <c r="BE648" i="20"/>
  <c r="BE649" i="20"/>
  <c r="BE650" i="20"/>
  <c r="BE651" i="20"/>
  <c r="BE652" i="20"/>
  <c r="BE653" i="20"/>
  <c r="BE654" i="20"/>
  <c r="BE655" i="20"/>
  <c r="BE656" i="20"/>
  <c r="BE657" i="20"/>
  <c r="BE658" i="20"/>
  <c r="BE659" i="20"/>
  <c r="BE660" i="20"/>
  <c r="BE661" i="20"/>
  <c r="BE662" i="20"/>
  <c r="BE663" i="20"/>
  <c r="BE664" i="20"/>
  <c r="BE665" i="20"/>
  <c r="BE666" i="20"/>
  <c r="BE667" i="20"/>
  <c r="BE668" i="20"/>
  <c r="BE669" i="20"/>
  <c r="BE670" i="20"/>
  <c r="BE671" i="20"/>
  <c r="BE672" i="20"/>
  <c r="BE673" i="20"/>
  <c r="BE674" i="20"/>
  <c r="BE675" i="20"/>
  <c r="BE676" i="20"/>
  <c r="BE677" i="20"/>
  <c r="BE678" i="20"/>
  <c r="BE679" i="20"/>
  <c r="BE680" i="20"/>
  <c r="BE681" i="20"/>
  <c r="BE682" i="20"/>
  <c r="BE683" i="20"/>
  <c r="BE684" i="20"/>
  <c r="BE685" i="20"/>
  <c r="BE686" i="20"/>
  <c r="BE687" i="20"/>
  <c r="BE688" i="20"/>
  <c r="BE689" i="20"/>
  <c r="BE690" i="20"/>
  <c r="BE691" i="20"/>
  <c r="BE692" i="20"/>
  <c r="BE693" i="20"/>
  <c r="BE694" i="20"/>
  <c r="BE695" i="20"/>
  <c r="BE696" i="20"/>
  <c r="BE697" i="20"/>
  <c r="BE698" i="20"/>
  <c r="BE699" i="20"/>
  <c r="BE700" i="20"/>
  <c r="BE701" i="20"/>
  <c r="BE702" i="20"/>
  <c r="BE703" i="20"/>
  <c r="BE704" i="20"/>
  <c r="BE705" i="20"/>
  <c r="BE706" i="20"/>
  <c r="BE707" i="20"/>
  <c r="BE708" i="20"/>
  <c r="BE709" i="20"/>
  <c r="BE710" i="20"/>
  <c r="BE711" i="20"/>
  <c r="BE712" i="20"/>
  <c r="BE713" i="20"/>
  <c r="BE714" i="20"/>
  <c r="BE715" i="20"/>
  <c r="BE716" i="20"/>
  <c r="BE717" i="20"/>
  <c r="BE718" i="20"/>
  <c r="BE719" i="20"/>
  <c r="BE720" i="20"/>
  <c r="BE721" i="20"/>
  <c r="BE722" i="20"/>
  <c r="BE723" i="20"/>
  <c r="BE724" i="20"/>
  <c r="BE725" i="20"/>
  <c r="BE726" i="20"/>
  <c r="BE727" i="20"/>
  <c r="BE728" i="20"/>
  <c r="BE729" i="20"/>
  <c r="BE730" i="20"/>
  <c r="BE731" i="20"/>
  <c r="BE732" i="20"/>
  <c r="BE733" i="20"/>
  <c r="BE734" i="20"/>
  <c r="BE735" i="20"/>
  <c r="BE736" i="20"/>
  <c r="BE737" i="20"/>
  <c r="BE738" i="20"/>
  <c r="BE739" i="20"/>
  <c r="BE740" i="20"/>
  <c r="BE741" i="20"/>
  <c r="BE742" i="20"/>
  <c r="BE743" i="20"/>
  <c r="BE744" i="20"/>
  <c r="BE745" i="20"/>
  <c r="BE746" i="20"/>
  <c r="BE747" i="20"/>
  <c r="BE748" i="20"/>
  <c r="BE749" i="20"/>
  <c r="BE750" i="20"/>
  <c r="BE751" i="20"/>
  <c r="BE752" i="20"/>
  <c r="BE753" i="20"/>
  <c r="BE754" i="20"/>
  <c r="BE755" i="20"/>
  <c r="BE756" i="20"/>
  <c r="BE757" i="20"/>
  <c r="BE758" i="20"/>
  <c r="BE759" i="20"/>
  <c r="BE760" i="20"/>
  <c r="BE761" i="20"/>
  <c r="BE762" i="20"/>
  <c r="BE763" i="20"/>
  <c r="BE764" i="20"/>
  <c r="BE765" i="20"/>
  <c r="BE766" i="20"/>
  <c r="BE767" i="20"/>
  <c r="BE768" i="20"/>
  <c r="BE769" i="20"/>
  <c r="BE770" i="20"/>
  <c r="BE771" i="20"/>
  <c r="BE772" i="20"/>
  <c r="BE773" i="20"/>
  <c r="BE774" i="20"/>
  <c r="BE775" i="20"/>
  <c r="BE776" i="20"/>
  <c r="BE777" i="20"/>
  <c r="BE778" i="20"/>
  <c r="BE779" i="20"/>
  <c r="BE780" i="20"/>
  <c r="BE781" i="20"/>
  <c r="BE782" i="20"/>
  <c r="BE783" i="20"/>
  <c r="BE784" i="20"/>
  <c r="BE785" i="20"/>
  <c r="BE786" i="20"/>
  <c r="BE787" i="20"/>
  <c r="BE788" i="20"/>
  <c r="BE789" i="20"/>
  <c r="BE790" i="20"/>
  <c r="BE791" i="20"/>
  <c r="BE792" i="20"/>
  <c r="BE793" i="20"/>
  <c r="BE794" i="20"/>
  <c r="BE795" i="20"/>
  <c r="BE796" i="20"/>
  <c r="BE797" i="20"/>
  <c r="BE798" i="20"/>
  <c r="BE799" i="20"/>
  <c r="BE800" i="20"/>
  <c r="BE801" i="20"/>
  <c r="BE802" i="20"/>
  <c r="BE803" i="20"/>
  <c r="BE804" i="20"/>
  <c r="BE805" i="20"/>
  <c r="BE806" i="20"/>
  <c r="BE807" i="20"/>
  <c r="BE808" i="20"/>
  <c r="BE809" i="20"/>
  <c r="BE810" i="20"/>
  <c r="BE811" i="20"/>
  <c r="BE812" i="20"/>
  <c r="BE813" i="20"/>
  <c r="BE814" i="20"/>
  <c r="BE815" i="20"/>
  <c r="BE816" i="20"/>
  <c r="BE817" i="20"/>
  <c r="BE818" i="20"/>
  <c r="BE819" i="20"/>
  <c r="BE820" i="20"/>
  <c r="BE821" i="20"/>
  <c r="BE822" i="20"/>
  <c r="BE823" i="20"/>
  <c r="BE824" i="20"/>
  <c r="BE825" i="20"/>
  <c r="BE826" i="20"/>
  <c r="BE827" i="20"/>
  <c r="BE828" i="20"/>
  <c r="BE829" i="20"/>
  <c r="BE830" i="20"/>
  <c r="BE831" i="20"/>
  <c r="BE832" i="20"/>
  <c r="BE833" i="20"/>
  <c r="BE834" i="20"/>
  <c r="BE835" i="20"/>
  <c r="BE836" i="20"/>
  <c r="BE837" i="20"/>
  <c r="BE838" i="20"/>
  <c r="BE839" i="20"/>
  <c r="BE840" i="20"/>
  <c r="BE841" i="20"/>
  <c r="BE842" i="20"/>
  <c r="BE843" i="20"/>
  <c r="BE844" i="20"/>
  <c r="BE845" i="20"/>
  <c r="BE846" i="20"/>
  <c r="BE847" i="20"/>
  <c r="BE848" i="20"/>
  <c r="BE849" i="20"/>
  <c r="BE850" i="20"/>
  <c r="BE851" i="20"/>
  <c r="BE852" i="20"/>
  <c r="BE853" i="20"/>
  <c r="BE854" i="20"/>
  <c r="BE855" i="20"/>
  <c r="BE856" i="20"/>
  <c r="BE857" i="20"/>
  <c r="BE858" i="20"/>
  <c r="BE859" i="20"/>
  <c r="BE860" i="20"/>
  <c r="BE861" i="20"/>
  <c r="BE862" i="20"/>
  <c r="BE863" i="20"/>
  <c r="BE864" i="20"/>
  <c r="BE865" i="20"/>
  <c r="BE866" i="20"/>
  <c r="BE867" i="20"/>
  <c r="BE868" i="20"/>
  <c r="BE869" i="20"/>
  <c r="BE870" i="20"/>
  <c r="BE871" i="20"/>
  <c r="BE872" i="20"/>
  <c r="BE873" i="20"/>
  <c r="BE874" i="20"/>
  <c r="BE875" i="20"/>
  <c r="BE876" i="20"/>
  <c r="BE877" i="20"/>
  <c r="BE878" i="20"/>
  <c r="BE879" i="20"/>
  <c r="BE880" i="20"/>
  <c r="BE881" i="20"/>
  <c r="BE882" i="20"/>
  <c r="BE883" i="20"/>
  <c r="BE884" i="20"/>
  <c r="BE885" i="20"/>
  <c r="BE886" i="20"/>
  <c r="BE887" i="20"/>
  <c r="BE888" i="20"/>
  <c r="BE889" i="20"/>
  <c r="BE890" i="20"/>
  <c r="BE891" i="20"/>
  <c r="BE892" i="20"/>
  <c r="BE893" i="20"/>
  <c r="BE894" i="20"/>
  <c r="BE895" i="20"/>
  <c r="BE896" i="20"/>
  <c r="BE897" i="20"/>
  <c r="BE898" i="20"/>
  <c r="BE899" i="20"/>
  <c r="BE900" i="20"/>
  <c r="BE901" i="20"/>
  <c r="BE902" i="20"/>
  <c r="BE903" i="20"/>
  <c r="BE904" i="20"/>
  <c r="BE905" i="20"/>
  <c r="BE906" i="20"/>
  <c r="BE907" i="20"/>
  <c r="BE908" i="20"/>
  <c r="BE909" i="20"/>
  <c r="BE910" i="20"/>
  <c r="BE911" i="20"/>
  <c r="BE912" i="20"/>
  <c r="BE913" i="20"/>
  <c r="BE914" i="20"/>
  <c r="BE915" i="20"/>
  <c r="BE976" i="20"/>
  <c r="AX977" i="20"/>
  <c r="AY977" i="20"/>
  <c r="AZ977" i="20"/>
  <c r="BA977" i="20"/>
  <c r="BB977" i="20"/>
  <c r="BC977" i="20"/>
  <c r="BD977" i="20"/>
  <c r="BE977" i="20"/>
  <c r="AX978" i="20"/>
  <c r="AY978" i="20"/>
  <c r="AZ978" i="20"/>
  <c r="BA978" i="20"/>
  <c r="BB978" i="20"/>
  <c r="BC978" i="20"/>
  <c r="BD978" i="20"/>
  <c r="BE978" i="20"/>
  <c r="X56" i="7"/>
  <c r="X77" i="7"/>
  <c r="X71" i="7"/>
  <c r="X70" i="7"/>
  <c r="X69" i="7"/>
  <c r="X68" i="7"/>
  <c r="X67" i="7"/>
  <c r="X66" i="7"/>
  <c r="X65" i="7"/>
  <c r="X64" i="7"/>
  <c r="X63" i="7"/>
  <c r="X62" i="7"/>
  <c r="X61" i="7"/>
  <c r="X60" i="7"/>
  <c r="X34" i="7"/>
  <c r="X35" i="7"/>
  <c r="X33" i="7"/>
  <c r="X27" i="7"/>
  <c r="X28" i="7"/>
  <c r="X29" i="7"/>
  <c r="X30" i="7"/>
  <c r="X31" i="7"/>
  <c r="X26" i="7"/>
  <c r="X32" i="7"/>
  <c r="X36" i="7"/>
  <c r="X39" i="7"/>
  <c r="AJ104" i="11"/>
  <c r="AJ102" i="11"/>
  <c r="AJ101" i="11"/>
  <c r="AJ99" i="11"/>
  <c r="AJ98" i="11"/>
  <c r="AJ97" i="11"/>
  <c r="AJ96" i="11"/>
  <c r="AJ95" i="11"/>
  <c r="AI91" i="7"/>
  <c r="AJ91" i="11"/>
  <c r="AI89" i="7"/>
  <c r="AJ89" i="11"/>
  <c r="AI88" i="7"/>
  <c r="AJ88" i="11"/>
  <c r="AJ86" i="11"/>
  <c r="AJ85" i="11"/>
  <c r="AJ84" i="11"/>
  <c r="AJ83" i="11"/>
  <c r="AJ82" i="11"/>
  <c r="AI75" i="7"/>
  <c r="AJ75" i="11"/>
  <c r="AI74" i="7"/>
  <c r="AJ74" i="11"/>
  <c r="AI71" i="7"/>
  <c r="AJ71" i="11"/>
  <c r="AI70" i="7"/>
  <c r="AJ70" i="11"/>
  <c r="AI69" i="7"/>
  <c r="AJ69" i="11"/>
  <c r="AI68" i="7"/>
  <c r="AJ68" i="11"/>
  <c r="AI67" i="7"/>
  <c r="AJ67" i="11"/>
  <c r="AI66" i="7"/>
  <c r="AJ66" i="11"/>
  <c r="AI65" i="7"/>
  <c r="AJ65" i="11"/>
  <c r="AI64" i="7"/>
  <c r="AJ64" i="11"/>
  <c r="AI63" i="7"/>
  <c r="AJ63" i="11"/>
  <c r="AI62" i="7"/>
  <c r="AJ62" i="11"/>
  <c r="AI61" i="7"/>
  <c r="AJ61" i="11"/>
  <c r="AI60" i="7"/>
  <c r="AJ60" i="11"/>
  <c r="AJ56" i="11"/>
  <c r="AJ54" i="11"/>
  <c r="AJ53" i="11"/>
  <c r="AJ52" i="11"/>
  <c r="AJ51" i="11"/>
  <c r="AJ50" i="11"/>
  <c r="AJ49" i="11"/>
  <c r="AJ48" i="11"/>
  <c r="AJ47" i="11"/>
  <c r="AJ46" i="11"/>
  <c r="AJ45" i="11"/>
  <c r="AJ44" i="11"/>
  <c r="AJ43" i="11"/>
  <c r="AJ39" i="11"/>
  <c r="AJ37" i="11"/>
  <c r="AJ36" i="11"/>
  <c r="AJ35" i="11"/>
  <c r="AJ34" i="11"/>
  <c r="AJ33" i="11"/>
  <c r="AJ32" i="11"/>
  <c r="AJ31" i="11"/>
  <c r="AJ30" i="11"/>
  <c r="AJ29" i="11"/>
  <c r="AJ28" i="11"/>
  <c r="AJ27" i="11"/>
  <c r="AJ26" i="11"/>
  <c r="AJ22" i="11"/>
  <c r="AJ20" i="11"/>
  <c r="AJ19" i="11"/>
  <c r="AJ16" i="11"/>
  <c r="AJ15" i="11"/>
  <c r="AJ14" i="11"/>
  <c r="AJ13" i="11"/>
  <c r="AJ12" i="11"/>
  <c r="AJ11" i="11"/>
  <c r="AJ10" i="11"/>
  <c r="AJ9" i="11"/>
  <c r="AJ8" i="11"/>
  <c r="AJ7" i="11"/>
  <c r="AJ6" i="11"/>
  <c r="AJ5" i="11"/>
  <c r="BG915" i="20"/>
  <c r="BF915" i="20"/>
  <c r="BG914" i="20"/>
  <c r="BF914" i="20"/>
  <c r="BG913" i="20"/>
  <c r="BF913" i="20"/>
  <c r="BG912" i="20"/>
  <c r="BF912" i="20"/>
  <c r="BG911" i="20"/>
  <c r="BF911" i="20"/>
  <c r="BG910" i="20"/>
  <c r="BF910" i="20"/>
  <c r="BG909" i="20"/>
  <c r="BF909" i="20"/>
  <c r="BG908" i="20"/>
  <c r="BF908" i="20"/>
  <c r="BG907" i="20"/>
  <c r="BF907" i="20"/>
  <c r="BG906" i="20"/>
  <c r="BF906" i="20"/>
  <c r="BG905" i="20"/>
  <c r="BF905" i="20"/>
  <c r="BG904" i="20"/>
  <c r="BF904" i="20"/>
  <c r="BG903" i="20"/>
  <c r="BF903" i="20"/>
  <c r="BG902" i="20"/>
  <c r="BF902" i="20"/>
  <c r="BG901" i="20"/>
  <c r="BF901" i="20"/>
  <c r="BG900" i="20"/>
  <c r="BF900" i="20"/>
  <c r="BG899" i="20"/>
  <c r="BF899" i="20"/>
  <c r="BG898" i="20"/>
  <c r="BF898" i="20"/>
  <c r="BG897" i="20"/>
  <c r="BF897" i="20"/>
  <c r="BG896" i="20"/>
  <c r="BF896" i="20"/>
  <c r="BG895" i="20"/>
  <c r="BF895" i="20"/>
  <c r="BG894" i="20"/>
  <c r="BF894" i="20"/>
  <c r="BG893" i="20"/>
  <c r="BF893" i="20"/>
  <c r="BG892" i="20"/>
  <c r="BF892" i="20"/>
  <c r="BG891" i="20"/>
  <c r="BF891" i="20"/>
  <c r="BG890" i="20"/>
  <c r="BF890" i="20"/>
  <c r="BG889" i="20"/>
  <c r="BF889" i="20"/>
  <c r="BG888" i="20"/>
  <c r="BF888" i="20"/>
  <c r="BG887" i="20"/>
  <c r="BF887" i="20"/>
  <c r="BG886" i="20"/>
  <c r="BF886" i="20"/>
  <c r="BG885" i="20"/>
  <c r="BF885" i="20"/>
  <c r="BG884" i="20"/>
  <c r="BF884" i="20"/>
  <c r="BG883" i="20"/>
  <c r="BF883" i="20"/>
  <c r="BG882" i="20"/>
  <c r="BF882" i="20"/>
  <c r="BG881" i="20"/>
  <c r="BF881" i="20"/>
  <c r="BG880" i="20"/>
  <c r="BF880" i="20"/>
  <c r="BG879" i="20"/>
  <c r="BF879" i="20"/>
  <c r="BG878" i="20"/>
  <c r="BF878" i="20"/>
  <c r="BG877" i="20"/>
  <c r="BF877" i="20"/>
  <c r="BG876" i="20"/>
  <c r="BF876" i="20"/>
  <c r="BG875" i="20"/>
  <c r="BF875" i="20"/>
  <c r="BG874" i="20"/>
  <c r="BF874" i="20"/>
  <c r="BG873" i="20"/>
  <c r="BF873" i="20"/>
  <c r="BG872" i="20"/>
  <c r="BF872" i="20"/>
  <c r="BG871" i="20"/>
  <c r="BF871" i="20"/>
  <c r="BG870" i="20"/>
  <c r="BF870" i="20"/>
  <c r="BG869" i="20"/>
  <c r="BF869" i="20"/>
  <c r="BG868" i="20"/>
  <c r="BF868" i="20"/>
  <c r="BG867" i="20"/>
  <c r="BF867" i="20"/>
  <c r="BG866" i="20"/>
  <c r="BF866" i="20"/>
  <c r="BG865" i="20"/>
  <c r="BF865" i="20"/>
  <c r="BG864" i="20"/>
  <c r="BF864" i="20"/>
  <c r="BG863" i="20"/>
  <c r="BF863" i="20"/>
  <c r="BG862" i="20"/>
  <c r="BF862" i="20"/>
  <c r="BG861" i="20"/>
  <c r="BF861" i="20"/>
  <c r="BG860" i="20"/>
  <c r="BF860" i="20"/>
  <c r="BG859" i="20"/>
  <c r="BF859" i="20"/>
  <c r="BG858" i="20"/>
  <c r="BF858" i="20"/>
  <c r="BG857" i="20"/>
  <c r="BF857" i="20"/>
  <c r="BG856" i="20"/>
  <c r="BF856" i="20"/>
  <c r="BG855" i="20"/>
  <c r="BF855" i="20"/>
  <c r="BG854" i="20"/>
  <c r="BF854" i="20"/>
  <c r="BG853" i="20"/>
  <c r="BF853" i="20"/>
  <c r="BG852" i="20"/>
  <c r="BF852" i="20"/>
  <c r="BG851" i="20"/>
  <c r="BF851" i="20"/>
  <c r="BG850" i="20"/>
  <c r="BF850" i="20"/>
  <c r="BG849" i="20"/>
  <c r="BF849" i="20"/>
  <c r="BG848" i="20"/>
  <c r="BF848" i="20"/>
  <c r="BG847" i="20"/>
  <c r="BF847" i="20"/>
  <c r="BG846" i="20"/>
  <c r="BF846" i="20"/>
  <c r="BG845" i="20"/>
  <c r="BF845" i="20"/>
  <c r="BG844" i="20"/>
  <c r="BF844" i="20"/>
  <c r="BG843" i="20"/>
  <c r="BF843" i="20"/>
  <c r="BG842" i="20"/>
  <c r="BF842" i="20"/>
  <c r="BG841" i="20"/>
  <c r="BF841" i="20"/>
  <c r="BG840" i="20"/>
  <c r="BF840" i="20"/>
  <c r="BG839" i="20"/>
  <c r="BF839" i="20"/>
  <c r="BG838" i="20"/>
  <c r="BF838" i="20"/>
  <c r="BG837" i="20"/>
  <c r="BF837" i="20"/>
  <c r="BG836" i="20"/>
  <c r="BF836" i="20"/>
  <c r="BG835" i="20"/>
  <c r="BF835" i="20"/>
  <c r="BG834" i="20"/>
  <c r="BF834" i="20"/>
  <c r="BG833" i="20"/>
  <c r="BF833" i="20"/>
  <c r="BG832" i="20"/>
  <c r="BF832" i="20"/>
  <c r="BG831" i="20"/>
  <c r="BF831" i="20"/>
  <c r="BG830" i="20"/>
  <c r="BF830" i="20"/>
  <c r="BG829" i="20"/>
  <c r="BF829" i="20"/>
  <c r="BG828" i="20"/>
  <c r="BF828" i="20"/>
  <c r="BG827" i="20"/>
  <c r="BF827" i="20"/>
  <c r="BG826" i="20"/>
  <c r="BF826" i="20"/>
  <c r="BG825" i="20"/>
  <c r="BF825" i="20"/>
  <c r="BG824" i="20"/>
  <c r="BF824" i="20"/>
  <c r="BG823" i="20"/>
  <c r="BF823" i="20"/>
  <c r="BG822" i="20"/>
  <c r="BF822" i="20"/>
  <c r="BG821" i="20"/>
  <c r="BF821" i="20"/>
  <c r="BG820" i="20"/>
  <c r="BF820" i="20"/>
  <c r="BG819" i="20"/>
  <c r="BF819" i="20"/>
  <c r="BG818" i="20"/>
  <c r="BF818" i="20"/>
  <c r="BG817" i="20"/>
  <c r="BF817" i="20"/>
  <c r="BG816" i="20"/>
  <c r="BF816" i="20"/>
  <c r="BG815" i="20"/>
  <c r="BF815" i="20"/>
  <c r="BG814" i="20"/>
  <c r="BF814" i="20"/>
  <c r="BG813" i="20"/>
  <c r="BF813" i="20"/>
  <c r="BG812" i="20"/>
  <c r="BF812" i="20"/>
  <c r="BG811" i="20"/>
  <c r="BF811" i="20"/>
  <c r="BG810" i="20"/>
  <c r="BF810" i="20"/>
  <c r="BG809" i="20"/>
  <c r="BF809" i="20"/>
  <c r="BG808" i="20"/>
  <c r="BF808" i="20"/>
  <c r="BG807" i="20"/>
  <c r="BF807" i="20"/>
  <c r="BG806" i="20"/>
  <c r="BF806" i="20"/>
  <c r="BG805" i="20"/>
  <c r="BF805" i="20"/>
  <c r="BG804" i="20"/>
  <c r="BF804" i="20"/>
  <c r="BG803" i="20"/>
  <c r="BF803" i="20"/>
  <c r="BG802" i="20"/>
  <c r="BF802" i="20"/>
  <c r="BG801" i="20"/>
  <c r="BF801" i="20"/>
  <c r="BG800" i="20"/>
  <c r="BF800" i="20"/>
  <c r="BG799" i="20"/>
  <c r="BF799" i="20"/>
  <c r="BG798" i="20"/>
  <c r="BF798" i="20"/>
  <c r="BG797" i="20"/>
  <c r="BF797" i="20"/>
  <c r="BG796" i="20"/>
  <c r="BF796" i="20"/>
  <c r="BG795" i="20"/>
  <c r="BF795" i="20"/>
  <c r="BG794" i="20"/>
  <c r="BF794" i="20"/>
  <c r="BG793" i="20"/>
  <c r="BF793" i="20"/>
  <c r="BG792" i="20"/>
  <c r="BF792" i="20"/>
  <c r="BG791" i="20"/>
  <c r="BF791" i="20"/>
  <c r="BG790" i="20"/>
  <c r="BF790" i="20"/>
  <c r="BG789" i="20"/>
  <c r="BF789" i="20"/>
  <c r="BG788" i="20"/>
  <c r="BF788" i="20"/>
  <c r="BG787" i="20"/>
  <c r="BF787" i="20"/>
  <c r="BG786" i="20"/>
  <c r="BF786" i="20"/>
  <c r="BG785" i="20"/>
  <c r="BF785" i="20"/>
  <c r="BG784" i="20"/>
  <c r="BF784" i="20"/>
  <c r="BG783" i="20"/>
  <c r="BF783" i="20"/>
  <c r="BG782" i="20"/>
  <c r="BF782" i="20"/>
  <c r="BG781" i="20"/>
  <c r="BF781" i="20"/>
  <c r="BG780" i="20"/>
  <c r="BF780" i="20"/>
  <c r="BG779" i="20"/>
  <c r="BF779" i="20"/>
  <c r="BG778" i="20"/>
  <c r="BF778" i="20"/>
  <c r="BG777" i="20"/>
  <c r="BF777" i="20"/>
  <c r="BG776" i="20"/>
  <c r="BF776" i="20"/>
  <c r="BG775" i="20"/>
  <c r="BF775" i="20"/>
  <c r="BG774" i="20"/>
  <c r="BF774" i="20"/>
  <c r="BG773" i="20"/>
  <c r="BF773" i="20"/>
  <c r="BG772" i="20"/>
  <c r="BF772" i="20"/>
  <c r="BG771" i="20"/>
  <c r="BF771" i="20"/>
  <c r="BG770" i="20"/>
  <c r="BF770" i="20"/>
  <c r="BG769" i="20"/>
  <c r="BF769" i="20"/>
  <c r="BG768" i="20"/>
  <c r="BF768" i="20"/>
  <c r="BG767" i="20"/>
  <c r="BF767" i="20"/>
  <c r="BG766" i="20"/>
  <c r="BF766" i="20"/>
  <c r="BG765" i="20"/>
  <c r="BF765" i="20"/>
  <c r="BG764" i="20"/>
  <c r="BF764" i="20"/>
  <c r="BG763" i="20"/>
  <c r="BF763" i="20"/>
  <c r="BG762" i="20"/>
  <c r="BF762" i="20"/>
  <c r="BG761" i="20"/>
  <c r="BF761" i="20"/>
  <c r="BG760" i="20"/>
  <c r="BF760" i="20"/>
  <c r="BG759" i="20"/>
  <c r="BF759" i="20"/>
  <c r="BG758" i="20"/>
  <c r="BF758" i="20"/>
  <c r="BG757" i="20"/>
  <c r="BF757" i="20"/>
  <c r="BG756" i="20"/>
  <c r="BF756" i="20"/>
  <c r="BG755" i="20"/>
  <c r="BF755" i="20"/>
  <c r="BG754" i="20"/>
  <c r="BF754" i="20"/>
  <c r="BG753" i="20"/>
  <c r="BF753" i="20"/>
  <c r="BG752" i="20"/>
  <c r="BF752" i="20"/>
  <c r="BG751" i="20"/>
  <c r="BF751" i="20"/>
  <c r="BG750" i="20"/>
  <c r="BF750" i="20"/>
  <c r="BG749" i="20"/>
  <c r="BF749" i="20"/>
  <c r="BG748" i="20"/>
  <c r="BF748" i="20"/>
  <c r="BG747" i="20"/>
  <c r="BF747" i="20"/>
  <c r="BG746" i="20"/>
  <c r="BF746" i="20"/>
  <c r="BG745" i="20"/>
  <c r="BF745" i="20"/>
  <c r="BG744" i="20"/>
  <c r="BF744" i="20"/>
  <c r="BG743" i="20"/>
  <c r="BF743" i="20"/>
  <c r="BG742" i="20"/>
  <c r="BF742" i="20"/>
  <c r="BG741" i="20"/>
  <c r="BF741" i="20"/>
  <c r="BG740" i="20"/>
  <c r="BF740" i="20"/>
  <c r="BG739" i="20"/>
  <c r="BF739" i="20"/>
  <c r="BG738" i="20"/>
  <c r="BF738" i="20"/>
  <c r="BG737" i="20"/>
  <c r="BF737" i="20"/>
  <c r="BG736" i="20"/>
  <c r="BF736" i="20"/>
  <c r="BG735" i="20"/>
  <c r="BF735" i="20"/>
  <c r="BG734" i="20"/>
  <c r="BF734" i="20"/>
  <c r="BG733" i="20"/>
  <c r="BF733" i="20"/>
  <c r="BG732" i="20"/>
  <c r="BF732" i="20"/>
  <c r="BG731" i="20"/>
  <c r="BF731" i="20"/>
  <c r="BG730" i="20"/>
  <c r="BF730" i="20"/>
  <c r="BG729" i="20"/>
  <c r="BF729" i="20"/>
  <c r="BG728" i="20"/>
  <c r="BF728" i="20"/>
  <c r="BG727" i="20"/>
  <c r="BF727" i="20"/>
  <c r="BG726" i="20"/>
  <c r="BF726" i="20"/>
  <c r="BG725" i="20"/>
  <c r="BF725" i="20"/>
  <c r="BG724" i="20"/>
  <c r="BF724" i="20"/>
  <c r="BG723" i="20"/>
  <c r="BF723" i="20"/>
  <c r="BG722" i="20"/>
  <c r="BF722" i="20"/>
  <c r="BG721" i="20"/>
  <c r="BF721" i="20"/>
  <c r="BG720" i="20"/>
  <c r="BF720" i="20"/>
  <c r="BG719" i="20"/>
  <c r="BF719" i="20"/>
  <c r="BG718" i="20"/>
  <c r="BF718" i="20"/>
  <c r="BG717" i="20"/>
  <c r="BF717" i="20"/>
  <c r="BG716" i="20"/>
  <c r="BF716" i="20"/>
  <c r="BG715" i="20"/>
  <c r="BF715" i="20"/>
  <c r="BG714" i="20"/>
  <c r="BF714" i="20"/>
  <c r="BG713" i="20"/>
  <c r="BF713" i="20"/>
  <c r="BG712" i="20"/>
  <c r="BF712" i="20"/>
  <c r="BG711" i="20"/>
  <c r="BF711" i="20"/>
  <c r="BG710" i="20"/>
  <c r="BF710" i="20"/>
  <c r="BG709" i="20"/>
  <c r="BF709" i="20"/>
  <c r="BG708" i="20"/>
  <c r="BF708" i="20"/>
  <c r="BG707" i="20"/>
  <c r="BF707" i="20"/>
  <c r="BG706" i="20"/>
  <c r="BF706" i="20"/>
  <c r="BG705" i="20"/>
  <c r="BF705" i="20"/>
  <c r="BG704" i="20"/>
  <c r="BF704" i="20"/>
  <c r="BG703" i="20"/>
  <c r="BF703" i="20"/>
  <c r="BG702" i="20"/>
  <c r="BF702" i="20"/>
  <c r="BG701" i="20"/>
  <c r="BF701" i="20"/>
  <c r="BG700" i="20"/>
  <c r="BF700" i="20"/>
  <c r="BG699" i="20"/>
  <c r="BF699" i="20"/>
  <c r="BG698" i="20"/>
  <c r="BF698" i="20"/>
  <c r="BG697" i="20"/>
  <c r="BF697" i="20"/>
  <c r="BG696" i="20"/>
  <c r="BF696" i="20"/>
  <c r="BG695" i="20"/>
  <c r="BF695" i="20"/>
  <c r="BG694" i="20"/>
  <c r="BF694" i="20"/>
  <c r="BG693" i="20"/>
  <c r="BF693" i="20"/>
  <c r="BG692" i="20"/>
  <c r="BF692" i="20"/>
  <c r="BG691" i="20"/>
  <c r="BF691" i="20"/>
  <c r="BG690" i="20"/>
  <c r="BF690" i="20"/>
  <c r="BG689" i="20"/>
  <c r="BF689" i="20"/>
  <c r="BG688" i="20"/>
  <c r="BF688" i="20"/>
  <c r="BG687" i="20"/>
  <c r="BF687" i="20"/>
  <c r="BG686" i="20"/>
  <c r="BF686" i="20"/>
  <c r="BG685" i="20"/>
  <c r="BF685" i="20"/>
  <c r="BG684" i="20"/>
  <c r="BF684" i="20"/>
  <c r="BG683" i="20"/>
  <c r="BF683" i="20"/>
  <c r="BG682" i="20"/>
  <c r="BF682" i="20"/>
  <c r="BG681" i="20"/>
  <c r="BF681" i="20"/>
  <c r="BG680" i="20"/>
  <c r="BF680" i="20"/>
  <c r="BG679" i="20"/>
  <c r="BF679" i="20"/>
  <c r="BG678" i="20"/>
  <c r="BF678" i="20"/>
  <c r="BG677" i="20"/>
  <c r="BF677" i="20"/>
  <c r="BG676" i="20"/>
  <c r="BF676" i="20"/>
  <c r="BG675" i="20"/>
  <c r="BF675" i="20"/>
  <c r="BG674" i="20"/>
  <c r="BF674" i="20"/>
  <c r="BG673" i="20"/>
  <c r="BF673" i="20"/>
  <c r="BG672" i="20"/>
  <c r="BF672" i="20"/>
  <c r="BG671" i="20"/>
  <c r="BF671" i="20"/>
  <c r="BG670" i="20"/>
  <c r="BF670" i="20"/>
  <c r="BG669" i="20"/>
  <c r="BF669" i="20"/>
  <c r="BG668" i="20"/>
  <c r="BF668" i="20"/>
  <c r="BG667" i="20"/>
  <c r="BF667" i="20"/>
  <c r="BG666" i="20"/>
  <c r="BF666" i="20"/>
  <c r="BG665" i="20"/>
  <c r="BF665" i="20"/>
  <c r="BG664" i="20"/>
  <c r="BF664" i="20"/>
  <c r="BG663" i="20"/>
  <c r="BF663" i="20"/>
  <c r="BG662" i="20"/>
  <c r="BF662" i="20"/>
  <c r="BG661" i="20"/>
  <c r="BF661" i="20"/>
  <c r="BG660" i="20"/>
  <c r="BF660" i="20"/>
  <c r="BG659" i="20"/>
  <c r="BF659" i="20"/>
  <c r="BG658" i="20"/>
  <c r="BF658" i="20"/>
  <c r="BG657" i="20"/>
  <c r="BF657" i="20"/>
  <c r="BG656" i="20"/>
  <c r="BF656" i="20"/>
  <c r="BG655" i="20"/>
  <c r="BF655" i="20"/>
  <c r="BG654" i="20"/>
  <c r="BF654" i="20"/>
  <c r="BG653" i="20"/>
  <c r="BF653" i="20"/>
  <c r="BG652" i="20"/>
  <c r="BF652" i="20"/>
  <c r="BG651" i="20"/>
  <c r="BF651" i="20"/>
  <c r="BG650" i="20"/>
  <c r="BF650" i="20"/>
  <c r="BG649" i="20"/>
  <c r="BF649" i="20"/>
  <c r="BG648" i="20"/>
  <c r="BF648" i="20"/>
  <c r="BG647" i="20"/>
  <c r="BF647" i="20"/>
  <c r="BG646" i="20"/>
  <c r="BF646" i="20"/>
  <c r="BG645" i="20"/>
  <c r="BF645" i="20"/>
  <c r="BG644" i="20"/>
  <c r="BF644" i="20"/>
  <c r="BG643" i="20"/>
  <c r="BF643" i="20"/>
  <c r="BG642" i="20"/>
  <c r="BF642" i="20"/>
  <c r="BG641" i="20"/>
  <c r="BF641" i="20"/>
  <c r="BG640" i="20"/>
  <c r="BF640" i="20"/>
  <c r="BG639" i="20"/>
  <c r="BF639" i="20"/>
  <c r="BG638" i="20"/>
  <c r="BF638" i="20"/>
  <c r="BG637" i="20"/>
  <c r="BF637" i="20"/>
  <c r="BG636" i="20"/>
  <c r="BF636" i="20"/>
  <c r="BG635" i="20"/>
  <c r="BF635" i="20"/>
  <c r="BG634" i="20"/>
  <c r="BF634" i="20"/>
  <c r="BG633" i="20"/>
  <c r="BF633" i="20"/>
  <c r="BG632" i="20"/>
  <c r="BF632" i="20"/>
  <c r="BG631" i="20"/>
  <c r="BF631" i="20"/>
  <c r="BG630" i="20"/>
  <c r="BF630" i="20"/>
  <c r="BG629" i="20"/>
  <c r="BF629" i="20"/>
  <c r="BG628" i="20"/>
  <c r="BF628" i="20"/>
  <c r="BG627" i="20"/>
  <c r="BF627" i="20"/>
  <c r="BG626" i="20"/>
  <c r="BF626" i="20"/>
  <c r="BG625" i="20"/>
  <c r="BF625" i="20"/>
  <c r="BG624" i="20"/>
  <c r="BF624" i="20"/>
  <c r="BG623" i="20"/>
  <c r="BF623" i="20"/>
  <c r="BG622" i="20"/>
  <c r="BF622" i="20"/>
  <c r="BG621" i="20"/>
  <c r="BF621" i="20"/>
  <c r="BG620" i="20"/>
  <c r="BF620" i="20"/>
  <c r="BG619" i="20"/>
  <c r="BF619" i="20"/>
  <c r="BG618" i="20"/>
  <c r="BF618" i="20"/>
  <c r="BG617" i="20"/>
  <c r="BF617" i="20"/>
  <c r="BG616" i="20"/>
  <c r="BF616" i="20"/>
  <c r="BG615" i="20"/>
  <c r="BF615" i="20"/>
  <c r="BG614" i="20"/>
  <c r="BF614" i="20"/>
  <c r="BG613" i="20"/>
  <c r="BF613" i="20"/>
  <c r="BG612" i="20"/>
  <c r="BF612" i="20"/>
  <c r="BG611" i="20"/>
  <c r="BF611" i="20"/>
  <c r="BG610" i="20"/>
  <c r="BF610" i="20"/>
  <c r="BG609" i="20"/>
  <c r="BF609" i="20"/>
  <c r="BG608" i="20"/>
  <c r="BF608" i="20"/>
  <c r="BG607" i="20"/>
  <c r="BF607" i="20"/>
  <c r="BG606" i="20"/>
  <c r="BF606" i="20"/>
  <c r="BG605" i="20"/>
  <c r="BF605" i="20"/>
  <c r="BG604" i="20"/>
  <c r="BF604" i="20"/>
  <c r="BG603" i="20"/>
  <c r="BF603" i="20"/>
  <c r="BG602" i="20"/>
  <c r="BF602" i="20"/>
  <c r="BG601" i="20"/>
  <c r="BF601" i="20"/>
  <c r="BG600" i="20"/>
  <c r="BF600" i="20"/>
  <c r="BG599" i="20"/>
  <c r="BF599" i="20"/>
  <c r="BG598" i="20"/>
  <c r="BF598" i="20"/>
  <c r="BG597" i="20"/>
  <c r="BF597" i="20"/>
  <c r="BG596" i="20"/>
  <c r="BF596" i="20"/>
  <c r="BG595" i="20"/>
  <c r="BF595" i="20"/>
  <c r="BG594" i="20"/>
  <c r="BF594" i="20"/>
  <c r="BG593" i="20"/>
  <c r="BF593" i="20"/>
  <c r="BG592" i="20"/>
  <c r="BF592" i="20"/>
  <c r="BG591" i="20"/>
  <c r="BF591" i="20"/>
  <c r="BG590" i="20"/>
  <c r="BF590" i="20"/>
  <c r="BG589" i="20"/>
  <c r="BF589" i="20"/>
  <c r="BG588" i="20"/>
  <c r="BF588" i="20"/>
  <c r="BG587" i="20"/>
  <c r="BF587" i="20"/>
  <c r="BG586" i="20"/>
  <c r="BF586" i="20"/>
  <c r="BG585" i="20"/>
  <c r="BF585" i="20"/>
  <c r="BG584" i="20"/>
  <c r="BF584" i="20"/>
  <c r="BG583" i="20"/>
  <c r="BF583" i="20"/>
  <c r="BG582" i="20"/>
  <c r="BF582" i="20"/>
  <c r="BG581" i="20"/>
  <c r="BF581" i="20"/>
  <c r="BG580" i="20"/>
  <c r="BF580" i="20"/>
  <c r="BG579" i="20"/>
  <c r="BF579" i="20"/>
  <c r="BG578" i="20"/>
  <c r="BF578" i="20"/>
  <c r="BG577" i="20"/>
  <c r="BF577" i="20"/>
  <c r="BG576" i="20"/>
  <c r="BF576" i="20"/>
  <c r="BG575" i="20"/>
  <c r="BF575" i="20"/>
  <c r="BG574" i="20"/>
  <c r="BF574" i="20"/>
  <c r="BG573" i="20"/>
  <c r="BF573" i="20"/>
  <c r="BG572" i="20"/>
  <c r="BF572" i="20"/>
  <c r="BG571" i="20"/>
  <c r="BF571" i="20"/>
  <c r="BG570" i="20"/>
  <c r="BF570" i="20"/>
  <c r="BG569" i="20"/>
  <c r="BF569" i="20"/>
  <c r="BG568" i="20"/>
  <c r="BF568" i="20"/>
  <c r="BG567" i="20"/>
  <c r="BF567" i="20"/>
  <c r="BG566" i="20"/>
  <c r="BF566" i="20"/>
  <c r="BG565" i="20"/>
  <c r="BF565" i="20"/>
  <c r="BG564" i="20"/>
  <c r="BF564" i="20"/>
  <c r="BG563" i="20"/>
  <c r="BF563" i="20"/>
  <c r="BG562" i="20"/>
  <c r="BF562" i="20"/>
  <c r="BG561" i="20"/>
  <c r="BF561" i="20"/>
  <c r="BG560" i="20"/>
  <c r="BF560" i="20"/>
  <c r="BG559" i="20"/>
  <c r="BF559" i="20"/>
  <c r="BG558" i="20"/>
  <c r="BF558" i="20"/>
  <c r="BG557" i="20"/>
  <c r="BF557" i="20"/>
  <c r="BG556" i="20"/>
  <c r="BF556" i="20"/>
  <c r="BG555" i="20"/>
  <c r="BF555" i="20"/>
  <c r="BG554" i="20"/>
  <c r="BF554" i="20"/>
  <c r="BG553" i="20"/>
  <c r="BF553" i="20"/>
  <c r="BG552" i="20"/>
  <c r="BF552" i="20"/>
  <c r="BG551" i="20"/>
  <c r="BF551" i="20"/>
  <c r="BG550" i="20"/>
  <c r="BF550" i="20"/>
  <c r="BG549" i="20"/>
  <c r="BF549" i="20"/>
  <c r="BG548" i="20"/>
  <c r="BF548" i="20"/>
  <c r="BG547" i="20"/>
  <c r="BF547" i="20"/>
  <c r="BG546" i="20"/>
  <c r="BF546" i="20"/>
  <c r="BG545" i="20"/>
  <c r="BF545" i="20"/>
  <c r="BG544" i="20"/>
  <c r="BF544" i="20"/>
  <c r="BG543" i="20"/>
  <c r="BF543" i="20"/>
  <c r="BG542" i="20"/>
  <c r="BF542" i="20"/>
  <c r="BG541" i="20"/>
  <c r="BF541" i="20"/>
  <c r="BG540" i="20"/>
  <c r="BF540" i="20"/>
  <c r="BG539" i="20"/>
  <c r="BF539" i="20"/>
  <c r="BG538" i="20"/>
  <c r="BF538" i="20"/>
  <c r="BG537" i="20"/>
  <c r="BF537" i="20"/>
  <c r="BG536" i="20"/>
  <c r="BF536" i="20"/>
  <c r="BG535" i="20"/>
  <c r="BF535" i="20"/>
  <c r="BG534" i="20"/>
  <c r="BF534" i="20"/>
  <c r="BG533" i="20"/>
  <c r="BF533" i="20"/>
  <c r="BG532" i="20"/>
  <c r="BF532" i="20"/>
  <c r="BG531" i="20"/>
  <c r="BF531" i="20"/>
  <c r="BG530" i="20"/>
  <c r="BF530" i="20"/>
  <c r="BG529" i="20"/>
  <c r="BF529" i="20"/>
  <c r="BG528" i="20"/>
  <c r="BF528" i="20"/>
  <c r="BG527" i="20"/>
  <c r="BF527" i="20"/>
  <c r="BG526" i="20"/>
  <c r="BF526" i="20"/>
  <c r="BG525" i="20"/>
  <c r="BF525" i="20"/>
  <c r="BG524" i="20"/>
  <c r="BF524" i="20"/>
  <c r="BG523" i="20"/>
  <c r="BF523" i="20"/>
  <c r="BG522" i="20"/>
  <c r="BF522" i="20"/>
  <c r="BG521" i="20"/>
  <c r="BF521" i="20"/>
  <c r="BG520" i="20"/>
  <c r="BF520" i="20"/>
  <c r="BG519" i="20"/>
  <c r="BF519" i="20"/>
  <c r="BG518" i="20"/>
  <c r="BF518" i="20"/>
  <c r="BG517" i="20"/>
  <c r="BF517" i="20"/>
  <c r="BG516" i="20"/>
  <c r="BF516" i="20"/>
  <c r="BG515" i="20"/>
  <c r="BF515" i="20"/>
  <c r="BG514" i="20"/>
  <c r="BF514" i="20"/>
  <c r="BG513" i="20"/>
  <c r="BF513" i="20"/>
  <c r="BG512" i="20"/>
  <c r="BF512" i="20"/>
  <c r="BG511" i="20"/>
  <c r="BF511" i="20"/>
  <c r="BG510" i="20"/>
  <c r="BF510" i="20"/>
  <c r="BG509" i="20"/>
  <c r="BF509" i="20"/>
  <c r="BG508" i="20"/>
  <c r="BF508" i="20"/>
  <c r="BG507" i="20"/>
  <c r="BF507" i="20"/>
  <c r="BG506" i="20"/>
  <c r="BF506" i="20"/>
  <c r="BG505" i="20"/>
  <c r="BF505" i="20"/>
  <c r="BG504" i="20"/>
  <c r="BF504" i="20"/>
  <c r="BG503" i="20"/>
  <c r="BF503" i="20"/>
  <c r="BG502" i="20"/>
  <c r="BF502" i="20"/>
  <c r="BG501" i="20"/>
  <c r="BF501" i="20"/>
  <c r="BG500" i="20"/>
  <c r="BF500" i="20"/>
  <c r="BG499" i="20"/>
  <c r="BF499" i="20"/>
  <c r="BG498" i="20"/>
  <c r="BF498" i="20"/>
  <c r="BG497" i="20"/>
  <c r="BF497" i="20"/>
  <c r="BG496" i="20"/>
  <c r="BF496" i="20"/>
  <c r="BG495" i="20"/>
  <c r="BF495" i="20"/>
  <c r="BG494" i="20"/>
  <c r="BF494" i="20"/>
  <c r="BG493" i="20"/>
  <c r="BF493" i="20"/>
  <c r="BG492" i="20"/>
  <c r="BF492" i="20"/>
  <c r="BG491" i="20"/>
  <c r="BF491" i="20"/>
  <c r="BG490" i="20"/>
  <c r="BF490" i="20"/>
  <c r="BG489" i="20"/>
  <c r="BF489" i="20"/>
  <c r="BG488" i="20"/>
  <c r="BF488" i="20"/>
  <c r="BG487" i="20"/>
  <c r="BF487" i="20"/>
  <c r="BG486" i="20"/>
  <c r="BF486" i="20"/>
  <c r="BG485" i="20"/>
  <c r="BF485" i="20"/>
  <c r="BG484" i="20"/>
  <c r="BF484" i="20"/>
  <c r="BG483" i="20"/>
  <c r="BF483" i="20"/>
  <c r="BG482" i="20"/>
  <c r="BF482" i="20"/>
  <c r="BG481" i="20"/>
  <c r="BF481" i="20"/>
  <c r="BG480" i="20"/>
  <c r="BF480" i="20"/>
  <c r="BG479" i="20"/>
  <c r="BF479" i="20"/>
  <c r="BG478" i="20"/>
  <c r="BF478" i="20"/>
  <c r="BG477" i="20"/>
  <c r="BF477" i="20"/>
  <c r="BG476" i="20"/>
  <c r="BF476" i="20"/>
  <c r="BG475" i="20"/>
  <c r="BF475" i="20"/>
  <c r="BG474" i="20"/>
  <c r="BF474" i="20"/>
  <c r="BG473" i="20"/>
  <c r="BF473" i="20"/>
  <c r="BG472" i="20"/>
  <c r="BF472" i="20"/>
  <c r="BG471" i="20"/>
  <c r="BF471" i="20"/>
  <c r="BG470" i="20"/>
  <c r="BF470" i="20"/>
  <c r="BG469" i="20"/>
  <c r="BF469" i="20"/>
  <c r="BG468" i="20"/>
  <c r="BF468" i="20"/>
  <c r="BG467" i="20"/>
  <c r="BF467" i="20"/>
  <c r="BG466" i="20"/>
  <c r="BF466" i="20"/>
  <c r="BG465" i="20"/>
  <c r="BF465" i="20"/>
  <c r="BG464" i="20"/>
  <c r="BF464" i="20"/>
  <c r="BG463" i="20"/>
  <c r="BF463" i="20"/>
  <c r="BG462" i="20"/>
  <c r="BF462" i="20"/>
  <c r="BG461" i="20"/>
  <c r="BF461" i="20"/>
  <c r="BG460" i="20"/>
  <c r="BF460" i="20"/>
  <c r="BG459" i="20"/>
  <c r="BF459" i="20"/>
  <c r="BG458" i="20"/>
  <c r="BF458" i="20"/>
  <c r="BG457" i="20"/>
  <c r="BF457" i="20"/>
  <c r="BG456" i="20"/>
  <c r="BF456" i="20"/>
  <c r="BG455" i="20"/>
  <c r="BF455" i="20"/>
  <c r="BG454" i="20"/>
  <c r="BF454" i="20"/>
  <c r="BG453" i="20"/>
  <c r="BF453" i="20"/>
  <c r="BG452" i="20"/>
  <c r="BF452" i="20"/>
  <c r="BG451" i="20"/>
  <c r="BF451" i="20"/>
  <c r="BG450" i="20"/>
  <c r="BF450" i="20"/>
  <c r="BG449" i="20"/>
  <c r="BF449" i="20"/>
  <c r="BG448" i="20"/>
  <c r="BF448" i="20"/>
  <c r="BG447" i="20"/>
  <c r="BF447" i="20"/>
  <c r="BG446" i="20"/>
  <c r="BF446" i="20"/>
  <c r="BG445" i="20"/>
  <c r="BF445" i="20"/>
  <c r="BG444" i="20"/>
  <c r="BF444" i="20"/>
  <c r="BG443" i="20"/>
  <c r="BF443" i="20"/>
  <c r="BG442" i="20"/>
  <c r="BF442" i="20"/>
  <c r="BG441" i="20"/>
  <c r="BF441" i="20"/>
  <c r="BG440" i="20"/>
  <c r="BF440" i="20"/>
  <c r="BG439" i="20"/>
  <c r="BF439" i="20"/>
  <c r="BG438" i="20"/>
  <c r="BF438" i="20"/>
  <c r="BG437" i="20"/>
  <c r="BF437" i="20"/>
  <c r="BG436" i="20"/>
  <c r="BF436" i="20"/>
  <c r="BG435" i="20"/>
  <c r="BF435" i="20"/>
  <c r="BG434" i="20"/>
  <c r="BF434" i="20"/>
  <c r="BG433" i="20"/>
  <c r="BF433" i="20"/>
  <c r="BG432" i="20"/>
  <c r="BF432" i="20"/>
  <c r="BG431" i="20"/>
  <c r="BF431" i="20"/>
  <c r="BG430" i="20"/>
  <c r="BF430" i="20"/>
  <c r="BG429" i="20"/>
  <c r="BF429" i="20"/>
  <c r="BG428" i="20"/>
  <c r="BF428" i="20"/>
  <c r="BG427" i="20"/>
  <c r="BF427" i="20"/>
  <c r="BG426" i="20"/>
  <c r="BF426" i="20"/>
  <c r="BG425" i="20"/>
  <c r="BF425" i="20"/>
  <c r="BG424" i="20"/>
  <c r="BF424" i="20"/>
  <c r="BG423" i="20"/>
  <c r="BF423" i="20"/>
  <c r="BG422" i="20"/>
  <c r="BF422" i="20"/>
  <c r="BG421" i="20"/>
  <c r="BF421" i="20"/>
  <c r="BG420" i="20"/>
  <c r="BF420" i="20"/>
  <c r="BG419" i="20"/>
  <c r="BF419" i="20"/>
  <c r="BG418" i="20"/>
  <c r="BF418" i="20"/>
  <c r="BG417" i="20"/>
  <c r="BF417" i="20"/>
  <c r="BG416" i="20"/>
  <c r="BF416" i="20"/>
  <c r="BG415" i="20"/>
  <c r="BF415" i="20"/>
  <c r="BG414" i="20"/>
  <c r="BF414" i="20"/>
  <c r="BG413" i="20"/>
  <c r="BF413" i="20"/>
  <c r="BG412" i="20"/>
  <c r="BF412" i="20"/>
  <c r="BG411" i="20"/>
  <c r="BF411" i="20"/>
  <c r="BG410" i="20"/>
  <c r="BF410" i="20"/>
  <c r="BG409" i="20"/>
  <c r="BF409" i="20"/>
  <c r="BG408" i="20"/>
  <c r="BF408" i="20"/>
  <c r="BG407" i="20"/>
  <c r="BF407" i="20"/>
  <c r="BG406" i="20"/>
  <c r="BF406" i="20"/>
  <c r="BG405" i="20"/>
  <c r="BF405" i="20"/>
  <c r="BG404" i="20"/>
  <c r="BF404" i="20"/>
  <c r="BG403" i="20"/>
  <c r="BF403" i="20"/>
  <c r="BG402" i="20"/>
  <c r="BF402" i="20"/>
  <c r="BG401" i="20"/>
  <c r="BF401" i="20"/>
  <c r="BG400" i="20"/>
  <c r="BF400" i="20"/>
  <c r="BG399" i="20"/>
  <c r="BF399" i="20"/>
  <c r="BG398" i="20"/>
  <c r="BF398" i="20"/>
  <c r="BG397" i="20"/>
  <c r="BF397" i="20"/>
  <c r="BG396" i="20"/>
  <c r="BF396" i="20"/>
  <c r="BG395" i="20"/>
  <c r="BF395" i="20"/>
  <c r="BG394" i="20"/>
  <c r="BF394" i="20"/>
  <c r="BG393" i="20"/>
  <c r="BF393" i="20"/>
  <c r="BG392" i="20"/>
  <c r="BF392" i="20"/>
  <c r="BG391" i="20"/>
  <c r="BF391" i="20"/>
  <c r="BG390" i="20"/>
  <c r="BF390" i="20"/>
  <c r="BG389" i="20"/>
  <c r="BF389" i="20"/>
  <c r="BG388" i="20"/>
  <c r="BF388" i="20"/>
  <c r="BG387" i="20"/>
  <c r="BF387" i="20"/>
  <c r="BG386" i="20"/>
  <c r="BF386" i="20"/>
  <c r="BG385" i="20"/>
  <c r="BF385" i="20"/>
  <c r="BG384" i="20"/>
  <c r="BF384" i="20"/>
  <c r="BG383" i="20"/>
  <c r="BF383" i="20"/>
  <c r="BG382" i="20"/>
  <c r="BF382" i="20"/>
  <c r="BG381" i="20"/>
  <c r="BF381" i="20"/>
  <c r="BG380" i="20"/>
  <c r="BF380" i="20"/>
  <c r="BG379" i="20"/>
  <c r="BF379" i="20"/>
  <c r="BG378" i="20"/>
  <c r="BF378" i="20"/>
  <c r="BG377" i="20"/>
  <c r="BF377" i="20"/>
  <c r="BG376" i="20"/>
  <c r="BF376" i="20"/>
  <c r="BG375" i="20"/>
  <c r="BF375" i="20"/>
  <c r="BG374" i="20"/>
  <c r="BF374" i="20"/>
  <c r="BG373" i="20"/>
  <c r="BF373" i="20"/>
  <c r="BG372" i="20"/>
  <c r="BF372" i="20"/>
  <c r="BG371" i="20"/>
  <c r="BF371" i="20"/>
  <c r="BG370" i="20"/>
  <c r="BF370" i="20"/>
  <c r="BG369" i="20"/>
  <c r="BF369" i="20"/>
  <c r="BG368" i="20"/>
  <c r="BF368" i="20"/>
  <c r="BG367" i="20"/>
  <c r="BF367" i="20"/>
  <c r="BG366" i="20"/>
  <c r="BF366" i="20"/>
  <c r="BG365" i="20"/>
  <c r="BF365" i="20"/>
  <c r="BG364" i="20"/>
  <c r="BF364" i="20"/>
  <c r="BG363" i="20"/>
  <c r="BF363" i="20"/>
  <c r="BG362" i="20"/>
  <c r="BF362" i="20"/>
  <c r="BG361" i="20"/>
  <c r="BF361" i="20"/>
  <c r="BG360" i="20"/>
  <c r="BF360" i="20"/>
  <c r="BG359" i="20"/>
  <c r="BF359" i="20"/>
  <c r="BG358" i="20"/>
  <c r="BF358" i="20"/>
  <c r="BG357" i="20"/>
  <c r="BF357" i="20"/>
  <c r="BG356" i="20"/>
  <c r="BF356" i="20"/>
  <c r="BG355" i="20"/>
  <c r="BF355" i="20"/>
  <c r="BG354" i="20"/>
  <c r="BF354" i="20"/>
  <c r="BG353" i="20"/>
  <c r="BF353" i="20"/>
  <c r="BG352" i="20"/>
  <c r="BF352" i="20"/>
  <c r="BG351" i="20"/>
  <c r="BF351" i="20"/>
  <c r="BG350" i="20"/>
  <c r="BF350" i="20"/>
  <c r="BG349" i="20"/>
  <c r="BF349" i="20"/>
  <c r="BG348" i="20"/>
  <c r="BF348" i="20"/>
  <c r="BG347" i="20"/>
  <c r="BF347" i="20"/>
  <c r="BG346" i="20"/>
  <c r="BF346" i="20"/>
  <c r="BG345" i="20"/>
  <c r="BF345" i="20"/>
  <c r="BG344" i="20"/>
  <c r="BF344" i="20"/>
  <c r="BG343" i="20"/>
  <c r="BF343" i="20"/>
  <c r="BG342" i="20"/>
  <c r="BF342" i="20"/>
  <c r="BG341" i="20"/>
  <c r="BF341" i="20"/>
  <c r="BG340" i="20"/>
  <c r="BF340" i="20"/>
  <c r="BG339" i="20"/>
  <c r="BF339" i="20"/>
  <c r="BG338" i="20"/>
  <c r="BF338" i="20"/>
  <c r="BG337" i="20"/>
  <c r="BF337" i="20"/>
  <c r="BG336" i="20"/>
  <c r="BF336" i="20"/>
  <c r="BG335" i="20"/>
  <c r="BF335" i="20"/>
  <c r="BG334" i="20"/>
  <c r="BF334" i="20"/>
  <c r="BG333" i="20"/>
  <c r="BF333" i="20"/>
  <c r="BG332" i="20"/>
  <c r="BF332" i="20"/>
  <c r="BG331" i="20"/>
  <c r="BF331" i="20"/>
  <c r="BG330" i="20"/>
  <c r="BF330" i="20"/>
  <c r="BG329" i="20"/>
  <c r="BF329" i="20"/>
  <c r="BG328" i="20"/>
  <c r="BF328" i="20"/>
  <c r="BG327" i="20"/>
  <c r="BF327" i="20"/>
  <c r="BG326" i="20"/>
  <c r="BF326" i="20"/>
  <c r="BG325" i="20"/>
  <c r="BF325" i="20"/>
  <c r="BG324" i="20"/>
  <c r="BF324" i="20"/>
  <c r="BG323" i="20"/>
  <c r="BF323" i="20"/>
  <c r="BG322" i="20"/>
  <c r="BF322" i="20"/>
  <c r="BG321" i="20"/>
  <c r="BF321" i="20"/>
  <c r="BG320" i="20"/>
  <c r="BF320" i="20"/>
  <c r="BG319" i="20"/>
  <c r="BF319" i="20"/>
  <c r="BG318" i="20"/>
  <c r="BF318" i="20"/>
  <c r="BG317" i="20"/>
  <c r="BF317" i="20"/>
  <c r="BG316" i="20"/>
  <c r="BF316" i="20"/>
  <c r="BG315" i="20"/>
  <c r="BF315" i="20"/>
  <c r="BG314" i="20"/>
  <c r="BF314" i="20"/>
  <c r="BG313" i="20"/>
  <c r="BF313" i="20"/>
  <c r="BG312" i="20"/>
  <c r="BF312" i="20"/>
  <c r="BG311" i="20"/>
  <c r="BF311" i="20"/>
  <c r="BG310" i="20"/>
  <c r="BF310" i="20"/>
  <c r="BG309" i="20"/>
  <c r="BF309" i="20"/>
  <c r="BG308" i="20"/>
  <c r="BF308" i="20"/>
  <c r="BG307" i="20"/>
  <c r="BF307" i="20"/>
  <c r="BG306" i="20"/>
  <c r="BF306" i="20"/>
  <c r="BG305" i="20"/>
  <c r="BF305" i="20"/>
  <c r="BG304" i="20"/>
  <c r="BF304" i="20"/>
  <c r="BG303" i="20"/>
  <c r="BF303" i="20"/>
  <c r="BG302" i="20"/>
  <c r="BF302" i="20"/>
  <c r="BG301" i="20"/>
  <c r="BF301" i="20"/>
  <c r="BG300" i="20"/>
  <c r="BF300" i="20"/>
  <c r="BG299" i="20"/>
  <c r="BF299" i="20"/>
  <c r="BG298" i="20"/>
  <c r="BF298" i="20"/>
  <c r="BG297" i="20"/>
  <c r="BF297" i="20"/>
  <c r="BG296" i="20"/>
  <c r="BF296" i="20"/>
  <c r="BG295" i="20"/>
  <c r="BF295" i="20"/>
  <c r="BG294" i="20"/>
  <c r="BF294" i="20"/>
  <c r="BG293" i="20"/>
  <c r="BF293" i="20"/>
  <c r="BG292" i="20"/>
  <c r="BF292" i="20"/>
  <c r="BG291" i="20"/>
  <c r="BF291" i="20"/>
  <c r="BG290" i="20"/>
  <c r="BF290" i="20"/>
  <c r="BG289" i="20"/>
  <c r="BF289" i="20"/>
  <c r="BG288" i="20"/>
  <c r="BF288" i="20"/>
  <c r="BG287" i="20"/>
  <c r="BF287" i="20"/>
  <c r="BG286" i="20"/>
  <c r="BF286" i="20"/>
  <c r="BG285" i="20"/>
  <c r="BF285" i="20"/>
  <c r="BG284" i="20"/>
  <c r="BF284" i="20"/>
  <c r="BG283" i="20"/>
  <c r="BF283" i="20"/>
  <c r="BG282" i="20"/>
  <c r="BF282" i="20"/>
  <c r="BG281" i="20"/>
  <c r="BF281" i="20"/>
  <c r="BG280" i="20"/>
  <c r="BF280" i="20"/>
  <c r="BG279" i="20"/>
  <c r="BF279" i="20"/>
  <c r="BG278" i="20"/>
  <c r="BF278" i="20"/>
  <c r="BG277" i="20"/>
  <c r="BF277" i="20"/>
  <c r="BG276" i="20"/>
  <c r="BF276" i="20"/>
  <c r="BG275" i="20"/>
  <c r="BF275" i="20"/>
  <c r="BG274" i="20"/>
  <c r="BF274" i="20"/>
  <c r="BG273" i="20"/>
  <c r="BF273" i="20"/>
  <c r="BG272" i="20"/>
  <c r="BF272" i="20"/>
  <c r="BG271" i="20"/>
  <c r="BF271" i="20"/>
  <c r="BG270" i="20"/>
  <c r="BF270" i="20"/>
  <c r="BG269" i="20"/>
  <c r="BF269" i="20"/>
  <c r="BG268" i="20"/>
  <c r="BF268" i="20"/>
  <c r="BG267" i="20"/>
  <c r="BF267" i="20"/>
  <c r="BG266" i="20"/>
  <c r="BF266" i="20"/>
  <c r="BG265" i="20"/>
  <c r="BF265" i="20"/>
  <c r="BG264" i="20"/>
  <c r="BF264" i="20"/>
  <c r="BG263" i="20"/>
  <c r="BF263" i="20"/>
  <c r="BG262" i="20"/>
  <c r="BF262" i="20"/>
  <c r="BG261" i="20"/>
  <c r="BF261" i="20"/>
  <c r="BG260" i="20"/>
  <c r="BF260" i="20"/>
  <c r="BG259" i="20"/>
  <c r="BF259" i="20"/>
  <c r="BG258" i="20"/>
  <c r="BF258" i="20"/>
  <c r="BG257" i="20"/>
  <c r="BF257" i="20"/>
  <c r="BG256" i="20"/>
  <c r="BF256" i="20"/>
  <c r="BG255" i="20"/>
  <c r="BF255" i="20"/>
  <c r="BG254" i="20"/>
  <c r="BF254" i="20"/>
  <c r="BG253" i="20"/>
  <c r="BF253" i="20"/>
  <c r="BG252" i="20"/>
  <c r="BF252" i="20"/>
  <c r="BG251" i="20"/>
  <c r="BF251" i="20"/>
  <c r="BG250" i="20"/>
  <c r="BF250" i="20"/>
  <c r="BG249" i="20"/>
  <c r="BF249" i="20"/>
  <c r="BG248" i="20"/>
  <c r="BF248" i="20"/>
  <c r="BG247" i="20"/>
  <c r="BF247" i="20"/>
  <c r="BG246" i="20"/>
  <c r="BF246" i="20"/>
  <c r="BG245" i="20"/>
  <c r="BF245" i="20"/>
  <c r="BG244" i="20"/>
  <c r="BF244" i="20"/>
  <c r="BG243" i="20"/>
  <c r="BF243" i="20"/>
  <c r="BG242" i="20"/>
  <c r="BF242" i="20"/>
  <c r="BG241" i="20"/>
  <c r="BF241" i="20"/>
  <c r="BG240" i="20"/>
  <c r="BF240" i="20"/>
  <c r="BG239" i="20"/>
  <c r="BF239" i="20"/>
  <c r="BG238" i="20"/>
  <c r="BF238" i="20"/>
  <c r="BG237" i="20"/>
  <c r="BF237" i="20"/>
  <c r="BG236" i="20"/>
  <c r="BF236" i="20"/>
  <c r="BG235" i="20"/>
  <c r="BF235" i="20"/>
  <c r="BG234" i="20"/>
  <c r="BF234" i="20"/>
  <c r="BG233" i="20"/>
  <c r="BF233" i="20"/>
  <c r="BG232" i="20"/>
  <c r="BF232" i="20"/>
  <c r="BG231" i="20"/>
  <c r="BF231" i="20"/>
  <c r="BG230" i="20"/>
  <c r="BF230" i="20"/>
  <c r="BG229" i="20"/>
  <c r="BF229" i="20"/>
  <c r="BG228" i="20"/>
  <c r="BF228" i="20"/>
  <c r="BG227" i="20"/>
  <c r="BF227" i="20"/>
  <c r="BG226" i="20"/>
  <c r="BF226" i="20"/>
  <c r="BG225" i="20"/>
  <c r="BF225" i="20"/>
  <c r="BG224" i="20"/>
  <c r="BF224" i="20"/>
  <c r="BG223" i="20"/>
  <c r="BF223" i="20"/>
  <c r="BG222" i="20"/>
  <c r="BF222" i="20"/>
  <c r="BG221" i="20"/>
  <c r="BF221" i="20"/>
  <c r="BG220" i="20"/>
  <c r="BF220" i="20"/>
  <c r="BG219" i="20"/>
  <c r="BF219" i="20"/>
  <c r="BG218" i="20"/>
  <c r="BF218" i="20"/>
  <c r="BG217" i="20"/>
  <c r="BF217" i="20"/>
  <c r="BG216" i="20"/>
  <c r="BF216" i="20"/>
  <c r="BG215" i="20"/>
  <c r="BF215" i="20"/>
  <c r="BG214" i="20"/>
  <c r="BF214" i="20"/>
  <c r="BG213" i="20"/>
  <c r="BF213" i="20"/>
  <c r="BG212" i="20"/>
  <c r="BF212" i="20"/>
  <c r="BG211" i="20"/>
  <c r="BF211" i="20"/>
  <c r="BG210" i="20"/>
  <c r="BF210" i="20"/>
  <c r="BG209" i="20"/>
  <c r="BF209" i="20"/>
  <c r="BG208" i="20"/>
  <c r="BF208" i="20"/>
  <c r="BG207" i="20"/>
  <c r="BF207" i="20"/>
  <c r="BG206" i="20"/>
  <c r="BF206" i="20"/>
  <c r="BG205" i="20"/>
  <c r="BF205" i="20"/>
  <c r="BG204" i="20"/>
  <c r="BF204" i="20"/>
  <c r="BG203" i="20"/>
  <c r="BF203" i="20"/>
  <c r="BG202" i="20"/>
  <c r="BF202" i="20"/>
  <c r="BG201" i="20"/>
  <c r="BF201" i="20"/>
  <c r="BG200" i="20"/>
  <c r="BF200" i="20"/>
  <c r="BG199" i="20"/>
  <c r="BF199" i="20"/>
  <c r="BG198" i="20"/>
  <c r="BF198" i="20"/>
  <c r="BG197" i="20"/>
  <c r="BF197" i="20"/>
  <c r="BG196" i="20"/>
  <c r="BF196" i="20"/>
  <c r="BG195" i="20"/>
  <c r="BF195" i="20"/>
  <c r="BG194" i="20"/>
  <c r="BF194" i="20"/>
  <c r="BG193" i="20"/>
  <c r="BF193" i="20"/>
  <c r="BG192" i="20"/>
  <c r="BF192" i="20"/>
  <c r="BG191" i="20"/>
  <c r="BF191" i="20"/>
  <c r="BG190" i="20"/>
  <c r="BF190" i="20"/>
  <c r="BG189" i="20"/>
  <c r="BF189" i="20"/>
  <c r="BG188" i="20"/>
  <c r="BF188" i="20"/>
  <c r="BG187" i="20"/>
  <c r="BF187" i="20"/>
  <c r="BG186" i="20"/>
  <c r="BF186" i="20"/>
  <c r="BG185" i="20"/>
  <c r="BF185" i="20"/>
  <c r="BG184" i="20"/>
  <c r="BF184" i="20"/>
  <c r="BG183" i="20"/>
  <c r="BF183" i="20"/>
  <c r="BG182" i="20"/>
  <c r="BF182" i="20"/>
  <c r="BG181" i="20"/>
  <c r="BF181" i="20"/>
  <c r="BG180" i="20"/>
  <c r="BF180" i="20"/>
  <c r="BG179" i="20"/>
  <c r="BF179" i="20"/>
  <c r="BG178" i="20"/>
  <c r="BF178" i="20"/>
  <c r="BG177" i="20"/>
  <c r="BF177" i="20"/>
  <c r="BG176" i="20"/>
  <c r="BF176" i="20"/>
  <c r="BG175" i="20"/>
  <c r="BF175" i="20"/>
  <c r="BG174" i="20"/>
  <c r="BF174" i="20"/>
  <c r="BG173" i="20"/>
  <c r="BF173" i="20"/>
  <c r="BG172" i="20"/>
  <c r="BF172" i="20"/>
  <c r="BG171" i="20"/>
  <c r="BF171" i="20"/>
  <c r="BG170" i="20"/>
  <c r="BF170" i="20"/>
  <c r="BG169" i="20"/>
  <c r="BF169" i="20"/>
  <c r="BG168" i="20"/>
  <c r="BF168" i="20"/>
  <c r="BG167" i="20"/>
  <c r="BF167" i="20"/>
  <c r="BG166" i="20"/>
  <c r="BF166" i="20"/>
  <c r="BG165" i="20"/>
  <c r="BF165" i="20"/>
  <c r="BG164" i="20"/>
  <c r="BF164" i="20"/>
  <c r="BG163" i="20"/>
  <c r="BF163" i="20"/>
  <c r="BG162" i="20"/>
  <c r="BF162" i="20"/>
  <c r="BG161" i="20"/>
  <c r="BF161" i="20"/>
  <c r="BG160" i="20"/>
  <c r="BF160" i="20"/>
  <c r="BG159" i="20"/>
  <c r="BF159" i="20"/>
  <c r="BG158" i="20"/>
  <c r="BF158" i="20"/>
  <c r="BG157" i="20"/>
  <c r="BF157" i="20"/>
  <c r="BG156" i="20"/>
  <c r="BF156" i="20"/>
  <c r="BG155" i="20"/>
  <c r="BF155" i="20"/>
  <c r="BG154" i="20"/>
  <c r="BF154" i="20"/>
  <c r="BG153" i="20"/>
  <c r="BF153" i="20"/>
  <c r="BG152" i="20"/>
  <c r="BF152" i="20"/>
  <c r="BG151" i="20"/>
  <c r="BF151" i="20"/>
  <c r="BG150" i="20"/>
  <c r="BF150" i="20"/>
  <c r="BG149" i="20"/>
  <c r="BF149" i="20"/>
  <c r="BG148" i="20"/>
  <c r="BF148" i="20"/>
  <c r="BG147" i="20"/>
  <c r="BF147" i="20"/>
  <c r="BG146" i="20"/>
  <c r="BF146" i="20"/>
  <c r="BG145" i="20"/>
  <c r="BF145" i="20"/>
  <c r="BG144" i="20"/>
  <c r="BF144" i="20"/>
  <c r="BG143" i="20"/>
  <c r="BF143" i="20"/>
  <c r="BG142" i="20"/>
  <c r="BF142" i="20"/>
  <c r="BG141" i="20"/>
  <c r="BF141" i="20"/>
  <c r="BG140" i="20"/>
  <c r="BF140" i="20"/>
  <c r="BG139" i="20"/>
  <c r="BF139" i="20"/>
  <c r="BG138" i="20"/>
  <c r="BF138" i="20"/>
  <c r="BG137" i="20"/>
  <c r="BF137" i="20"/>
  <c r="BG136" i="20"/>
  <c r="BF136" i="20"/>
  <c r="BG135" i="20"/>
  <c r="BF135" i="20"/>
  <c r="BG134" i="20"/>
  <c r="BF134" i="20"/>
  <c r="BG133" i="20"/>
  <c r="BF133" i="20"/>
  <c r="BG132" i="20"/>
  <c r="BF132" i="20"/>
  <c r="BG131" i="20"/>
  <c r="BF131" i="20"/>
  <c r="BG130" i="20"/>
  <c r="BF130" i="20"/>
  <c r="BG129" i="20"/>
  <c r="BF129" i="20"/>
  <c r="BG128" i="20"/>
  <c r="BF128" i="20"/>
  <c r="BG127" i="20"/>
  <c r="BF127" i="20"/>
  <c r="BG126" i="20"/>
  <c r="BF126" i="20"/>
  <c r="BG125" i="20"/>
  <c r="BF125" i="20"/>
  <c r="BG124" i="20"/>
  <c r="BF124" i="20"/>
  <c r="BG123" i="20"/>
  <c r="BF123" i="20"/>
  <c r="BG122" i="20"/>
  <c r="BF122" i="20"/>
  <c r="BG121" i="20"/>
  <c r="BF121" i="20"/>
  <c r="BG120" i="20"/>
  <c r="BF120" i="20"/>
  <c r="BG119" i="20"/>
  <c r="BF119" i="20"/>
  <c r="BG118" i="20"/>
  <c r="BF118" i="20"/>
  <c r="BG117" i="20"/>
  <c r="BF117" i="20"/>
  <c r="BG116" i="20"/>
  <c r="BF116" i="20"/>
  <c r="BG115" i="20"/>
  <c r="BF115" i="20"/>
  <c r="BG114" i="20"/>
  <c r="BF114" i="20"/>
  <c r="BG113" i="20"/>
  <c r="BF113" i="20"/>
  <c r="BG112" i="20"/>
  <c r="BF112" i="20"/>
  <c r="BG111" i="20"/>
  <c r="BF111" i="20"/>
  <c r="BG110" i="20"/>
  <c r="BF110" i="20"/>
  <c r="BG109" i="20"/>
  <c r="BF109" i="20"/>
  <c r="BG108" i="20"/>
  <c r="BF108" i="20"/>
  <c r="BG107" i="20"/>
  <c r="BF107" i="20"/>
  <c r="BG106" i="20"/>
  <c r="BF106" i="20"/>
  <c r="BG105" i="20"/>
  <c r="BF105" i="20"/>
  <c r="BG104" i="20"/>
  <c r="BF104" i="20"/>
  <c r="BG103" i="20"/>
  <c r="BF103" i="20"/>
  <c r="BG102" i="20"/>
  <c r="BF102" i="20"/>
  <c r="BG101" i="20"/>
  <c r="BF101" i="20"/>
  <c r="BG100" i="20"/>
  <c r="BF100" i="20"/>
  <c r="BG99" i="20"/>
  <c r="BF99" i="20"/>
  <c r="BG98" i="20"/>
  <c r="BF98" i="20"/>
  <c r="BG97" i="20"/>
  <c r="BF97" i="20"/>
  <c r="BG96" i="20"/>
  <c r="BF96" i="20"/>
  <c r="BG95" i="20"/>
  <c r="BF95" i="20"/>
  <c r="BG94" i="20"/>
  <c r="BF94" i="20"/>
  <c r="BG93" i="20"/>
  <c r="BF93" i="20"/>
  <c r="BG92" i="20"/>
  <c r="BF92" i="20"/>
  <c r="BG91" i="20"/>
  <c r="BF91" i="20"/>
  <c r="BG90" i="20"/>
  <c r="BF90" i="20"/>
  <c r="BG89" i="20"/>
  <c r="BF89" i="20"/>
  <c r="BG88" i="20"/>
  <c r="BF88" i="20"/>
  <c r="BG87" i="20"/>
  <c r="BF87" i="20"/>
  <c r="BG86" i="20"/>
  <c r="BF86" i="20"/>
  <c r="BG85" i="20"/>
  <c r="BF85" i="20"/>
  <c r="BG84" i="20"/>
  <c r="BF84" i="20"/>
  <c r="BG83" i="20"/>
  <c r="BF83" i="20"/>
  <c r="BG82" i="20"/>
  <c r="BF82" i="20"/>
  <c r="BG81" i="20"/>
  <c r="BF81" i="20"/>
  <c r="BG80" i="20"/>
  <c r="BF80" i="20"/>
  <c r="BG79" i="20"/>
  <c r="BF79" i="20"/>
  <c r="BG78" i="20"/>
  <c r="BF78" i="20"/>
  <c r="BG77" i="20"/>
  <c r="BF77" i="20"/>
  <c r="BG76" i="20"/>
  <c r="BF76" i="20"/>
  <c r="BG75" i="20"/>
  <c r="BF75" i="20"/>
  <c r="BG74" i="20"/>
  <c r="BF74" i="20"/>
  <c r="BG73" i="20"/>
  <c r="BF73" i="20"/>
  <c r="BG72" i="20"/>
  <c r="BF72" i="20"/>
  <c r="BG71" i="20"/>
  <c r="BF71" i="20"/>
  <c r="BG70" i="20"/>
  <c r="BF70" i="20"/>
  <c r="BG69" i="20"/>
  <c r="BF69" i="20"/>
  <c r="BG68" i="20"/>
  <c r="BF68" i="20"/>
  <c r="BG67" i="20"/>
  <c r="BF67" i="20"/>
  <c r="BG66" i="20"/>
  <c r="BF66" i="20"/>
  <c r="BG65" i="20"/>
  <c r="BF65" i="20"/>
  <c r="BG64" i="20"/>
  <c r="BF64" i="20"/>
  <c r="BG63" i="20"/>
  <c r="BF63" i="20"/>
  <c r="BG62" i="20"/>
  <c r="BF62" i="20"/>
  <c r="BG61" i="20"/>
  <c r="BF61" i="20"/>
  <c r="BG60" i="20"/>
  <c r="BF60" i="20"/>
  <c r="BG59" i="20"/>
  <c r="BF59" i="20"/>
  <c r="BG58" i="20"/>
  <c r="BF58" i="20"/>
  <c r="BG57" i="20"/>
  <c r="BF57" i="20"/>
  <c r="BG56" i="20"/>
  <c r="BF56" i="20"/>
  <c r="BG55" i="20"/>
  <c r="BF55" i="20"/>
  <c r="BG54" i="20"/>
  <c r="BF54" i="20"/>
  <c r="BG53" i="20"/>
  <c r="BF53" i="20"/>
  <c r="BG52" i="20"/>
  <c r="BF52" i="20"/>
  <c r="BG51" i="20"/>
  <c r="BF51" i="20"/>
  <c r="BG50" i="20"/>
  <c r="BF50" i="20"/>
  <c r="BG49" i="20"/>
  <c r="BF49" i="20"/>
  <c r="BG48" i="20"/>
  <c r="BF48" i="20"/>
  <c r="BG47" i="20"/>
  <c r="BF47" i="20"/>
  <c r="BG46" i="20"/>
  <c r="BF46" i="20"/>
  <c r="BG45" i="20"/>
  <c r="BF45" i="20"/>
  <c r="BG44" i="20"/>
  <c r="BF44" i="20"/>
  <c r="BG43" i="20"/>
  <c r="BF43" i="20"/>
  <c r="BG42" i="20"/>
  <c r="BF42" i="20"/>
  <c r="BG41" i="20"/>
  <c r="BF41" i="20"/>
  <c r="BG40" i="20"/>
  <c r="BF40" i="20"/>
  <c r="BG39" i="20"/>
  <c r="BF39" i="20"/>
  <c r="BG38" i="20"/>
  <c r="BF38" i="20"/>
  <c r="BG37" i="20"/>
  <c r="BF37" i="20"/>
  <c r="BG36" i="20"/>
  <c r="BF36" i="20"/>
  <c r="BG35" i="20"/>
  <c r="BF35" i="20"/>
  <c r="BG34" i="20"/>
  <c r="BF34" i="20"/>
  <c r="BG33" i="20"/>
  <c r="BF33" i="20"/>
  <c r="BG32" i="20"/>
  <c r="BF32" i="20"/>
  <c r="BG31" i="20"/>
  <c r="BF31" i="20"/>
  <c r="BG30" i="20"/>
  <c r="BF30" i="20"/>
  <c r="BG29" i="20"/>
  <c r="BF29" i="20"/>
  <c r="BG28" i="20"/>
  <c r="BF28" i="20"/>
  <c r="BG27" i="20"/>
  <c r="BF27" i="20"/>
  <c r="BG26" i="20"/>
  <c r="BF26" i="20"/>
  <c r="BG25" i="20"/>
  <c r="BF25" i="20"/>
  <c r="BG24" i="20"/>
  <c r="BF24" i="20"/>
  <c r="BG23" i="20"/>
  <c r="BF23" i="20"/>
  <c r="BG22" i="20"/>
  <c r="BF22" i="20"/>
  <c r="BG21" i="20"/>
  <c r="BF21" i="20"/>
  <c r="BG20" i="20"/>
  <c r="BF20" i="20"/>
  <c r="BG19" i="20"/>
  <c r="BF19" i="20"/>
  <c r="BG18" i="20"/>
  <c r="BF18" i="20"/>
  <c r="BG17" i="20"/>
  <c r="BF17" i="20"/>
  <c r="BG16" i="20"/>
  <c r="BF16" i="20"/>
  <c r="BG15" i="20"/>
  <c r="BF15" i="20"/>
  <c r="BG14" i="20"/>
  <c r="BF14" i="20"/>
  <c r="BG13" i="20"/>
  <c r="BF13" i="20"/>
  <c r="BG12" i="20"/>
  <c r="BF12" i="20"/>
  <c r="BG11" i="20"/>
  <c r="BF11" i="20"/>
  <c r="BG10" i="20"/>
  <c r="BF10" i="20"/>
  <c r="BG9" i="20"/>
  <c r="BF9" i="20"/>
  <c r="BG8" i="20"/>
  <c r="BF8" i="20"/>
  <c r="BG7" i="20"/>
  <c r="BF7" i="20"/>
  <c r="BG6" i="20"/>
  <c r="BF6" i="20"/>
  <c r="BG5" i="20"/>
  <c r="BF5" i="20"/>
  <c r="BG4" i="20"/>
  <c r="BF4" i="20"/>
  <c r="BG3" i="20"/>
  <c r="BF3" i="20"/>
  <c r="BG2" i="20"/>
  <c r="BF2" i="20"/>
  <c r="W70" i="7"/>
  <c r="W69" i="7"/>
  <c r="W68" i="7"/>
  <c r="W67" i="7"/>
  <c r="W66" i="7"/>
  <c r="W65" i="7"/>
  <c r="W64" i="7"/>
  <c r="W63" i="7"/>
  <c r="W62" i="7"/>
  <c r="W61" i="7"/>
  <c r="W60" i="7"/>
  <c r="W34" i="7"/>
  <c r="W35" i="7"/>
  <c r="W33" i="7"/>
  <c r="W27" i="7"/>
  <c r="W28" i="7"/>
  <c r="W29" i="7"/>
  <c r="W30" i="7"/>
  <c r="W31" i="7"/>
  <c r="W26" i="7"/>
  <c r="W32" i="7"/>
  <c r="W36" i="7"/>
  <c r="AI104" i="11"/>
  <c r="AI102" i="11"/>
  <c r="AI101" i="11"/>
  <c r="AI99" i="11"/>
  <c r="AI98" i="11"/>
  <c r="AI97" i="11"/>
  <c r="AI96" i="11"/>
  <c r="AI95" i="11"/>
  <c r="AH104" i="11"/>
  <c r="AH102" i="11"/>
  <c r="AH101" i="11"/>
  <c r="AH91" i="7"/>
  <c r="AI91" i="11"/>
  <c r="AH89" i="7"/>
  <c r="AI89" i="11"/>
  <c r="AH88" i="7"/>
  <c r="AI88" i="11"/>
  <c r="AI86" i="11"/>
  <c r="AI85" i="11"/>
  <c r="AI84" i="11"/>
  <c r="AI83" i="11"/>
  <c r="AI82" i="11"/>
  <c r="AG91" i="7"/>
  <c r="AH91" i="11"/>
  <c r="AG89" i="7"/>
  <c r="AH89" i="11"/>
  <c r="AG88" i="7"/>
  <c r="AH88" i="11"/>
  <c r="AH75" i="7"/>
  <c r="AI75" i="11"/>
  <c r="AH74" i="7"/>
  <c r="AI74" i="11"/>
  <c r="AH71" i="7"/>
  <c r="AI71" i="11"/>
  <c r="AH70" i="7"/>
  <c r="AI70" i="11"/>
  <c r="AH69" i="7"/>
  <c r="AI69" i="11"/>
  <c r="AH68" i="7"/>
  <c r="AI68" i="11"/>
  <c r="AH67" i="7"/>
  <c r="AI67" i="11"/>
  <c r="AH66" i="7"/>
  <c r="AI66" i="11"/>
  <c r="AH65" i="7"/>
  <c r="AI65" i="11"/>
  <c r="AH64" i="7"/>
  <c r="AI64" i="11"/>
  <c r="AH63" i="7"/>
  <c r="AI63" i="11"/>
  <c r="AH62" i="7"/>
  <c r="AI62" i="11"/>
  <c r="AH61" i="7"/>
  <c r="AI61" i="11"/>
  <c r="AH60" i="7"/>
  <c r="AI60" i="11"/>
  <c r="AG75" i="7"/>
  <c r="AH75" i="11"/>
  <c r="AG74" i="7"/>
  <c r="AH74" i="11"/>
  <c r="AG71" i="7"/>
  <c r="AH71" i="11"/>
  <c r="AI56" i="11"/>
  <c r="AI54" i="11"/>
  <c r="AI53" i="11"/>
  <c r="AI52" i="11"/>
  <c r="AI51" i="11"/>
  <c r="AI50" i="11"/>
  <c r="AI49" i="11"/>
  <c r="AI48" i="11"/>
  <c r="AI47" i="11"/>
  <c r="AI46" i="11"/>
  <c r="AI45" i="11"/>
  <c r="AI44" i="11"/>
  <c r="AI43" i="11"/>
  <c r="AH56" i="11"/>
  <c r="AH54" i="11"/>
  <c r="AH34" i="7"/>
  <c r="AH35" i="7"/>
  <c r="AH33" i="7"/>
  <c r="AH27" i="7"/>
  <c r="AH28" i="7"/>
  <c r="AH29" i="7"/>
  <c r="AH30" i="7"/>
  <c r="AH31" i="7"/>
  <c r="AH26" i="7"/>
  <c r="AH32" i="7"/>
  <c r="AH36" i="7"/>
  <c r="AH39" i="7"/>
  <c r="AI39" i="11"/>
  <c r="AI37" i="11"/>
  <c r="AI36" i="11"/>
  <c r="AI35" i="11"/>
  <c r="AI34" i="11"/>
  <c r="AI33" i="11"/>
  <c r="AI32" i="11"/>
  <c r="AI31" i="11"/>
  <c r="AI30" i="11"/>
  <c r="AI29" i="11"/>
  <c r="AI28" i="11"/>
  <c r="AI27" i="11"/>
  <c r="AI26" i="11"/>
  <c r="AG34" i="7"/>
  <c r="AG35" i="7"/>
  <c r="AG33" i="7"/>
  <c r="AG27" i="7"/>
  <c r="AG28" i="7"/>
  <c r="AG29" i="7"/>
  <c r="AG30" i="7"/>
  <c r="AG31" i="7"/>
  <c r="AG26" i="7"/>
  <c r="AG32" i="7"/>
  <c r="AG36" i="7"/>
  <c r="AG39" i="7"/>
  <c r="AH39" i="11"/>
  <c r="AH37" i="11"/>
  <c r="AI22" i="11"/>
  <c r="AI20" i="11"/>
  <c r="AI19" i="11"/>
  <c r="AI16" i="11"/>
  <c r="AI15" i="11"/>
  <c r="AI14" i="11"/>
  <c r="AI13" i="11"/>
  <c r="AI12" i="11"/>
  <c r="AI11" i="11"/>
  <c r="AI10" i="11"/>
  <c r="AI9" i="11"/>
  <c r="AI8" i="11"/>
  <c r="AI7" i="11"/>
  <c r="AI6" i="11"/>
  <c r="AI5" i="11"/>
  <c r="AH20" i="11"/>
  <c r="AH19" i="11"/>
  <c r="AH16" i="11"/>
  <c r="AG16" i="11"/>
  <c r="AF16" i="11"/>
  <c r="AE16" i="11"/>
  <c r="AD16" i="11"/>
  <c r="AC16" i="11"/>
  <c r="AB16" i="11"/>
  <c r="AA16" i="11"/>
  <c r="Z16" i="11"/>
  <c r="Y16" i="11"/>
  <c r="X16" i="11"/>
  <c r="W16" i="11"/>
  <c r="V16" i="11"/>
  <c r="U16" i="11"/>
  <c r="T16" i="11"/>
  <c r="S16" i="11"/>
  <c r="R16" i="11"/>
  <c r="Q16" i="11"/>
  <c r="P16" i="11"/>
  <c r="N16" i="7"/>
  <c r="O16" i="11"/>
  <c r="M16" i="7"/>
  <c r="N16" i="11"/>
  <c r="L16" i="7"/>
  <c r="M16" i="11"/>
  <c r="K16" i="7"/>
  <c r="L16" i="11"/>
  <c r="J16" i="7"/>
  <c r="K16" i="11"/>
  <c r="I16" i="7"/>
  <c r="J16" i="11"/>
  <c r="H16" i="7"/>
  <c r="I16" i="11"/>
  <c r="G16" i="7"/>
  <c r="H16" i="11"/>
  <c r="F16" i="7"/>
  <c r="G16" i="11"/>
  <c r="E16" i="7"/>
  <c r="F16" i="11"/>
  <c r="D16" i="7"/>
  <c r="E16" i="11"/>
  <c r="C16" i="7"/>
  <c r="D16" i="11"/>
  <c r="AH99" i="11"/>
  <c r="AG99" i="11"/>
  <c r="AF99" i="11"/>
  <c r="AE99" i="11"/>
  <c r="AD99" i="11"/>
  <c r="AC99" i="11"/>
  <c r="AB99" i="11"/>
  <c r="AA99" i="11"/>
  <c r="Z99" i="11"/>
  <c r="Y99" i="11"/>
  <c r="X99" i="11"/>
  <c r="W99" i="11"/>
  <c r="V99" i="11"/>
  <c r="U99" i="11"/>
  <c r="T99" i="11"/>
  <c r="S99" i="11"/>
  <c r="R99" i="11"/>
  <c r="Q99" i="11"/>
  <c r="P99" i="11"/>
  <c r="O99" i="11"/>
  <c r="N99" i="11"/>
  <c r="M99" i="11"/>
  <c r="L99" i="11"/>
  <c r="K99" i="11"/>
  <c r="J99" i="11"/>
  <c r="I99" i="11"/>
  <c r="H99" i="11"/>
  <c r="G99" i="11"/>
  <c r="F99" i="11"/>
  <c r="E99" i="11"/>
  <c r="D99" i="11"/>
  <c r="D98" i="11"/>
  <c r="E98"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AH86" i="11"/>
  <c r="AG86" i="11"/>
  <c r="AF86" i="11"/>
  <c r="AE86" i="11"/>
  <c r="AD86" i="11"/>
  <c r="AC86" i="11"/>
  <c r="AB86" i="11"/>
  <c r="AA86" i="11"/>
  <c r="Z86" i="11"/>
  <c r="Y86" i="11"/>
  <c r="X86" i="11"/>
  <c r="W86" i="11"/>
  <c r="V86" i="11"/>
  <c r="U86" i="11"/>
  <c r="T86" i="11"/>
  <c r="S86" i="11"/>
  <c r="R86" i="11"/>
  <c r="Q86" i="11"/>
  <c r="P86" i="11"/>
  <c r="O86" i="11"/>
  <c r="N86" i="11"/>
  <c r="M86" i="11"/>
  <c r="L86" i="11"/>
  <c r="K86" i="11"/>
  <c r="J86" i="11"/>
  <c r="I86" i="11"/>
  <c r="H86" i="11"/>
  <c r="G86" i="11"/>
  <c r="F86" i="11"/>
  <c r="E86" i="11"/>
  <c r="D86" i="11"/>
  <c r="W56" i="7"/>
  <c r="W77" i="7"/>
  <c r="V56" i="7"/>
  <c r="V77" i="7"/>
  <c r="U56" i="7"/>
  <c r="U77" i="7"/>
  <c r="T56" i="7"/>
  <c r="T77" i="7"/>
  <c r="S56" i="7"/>
  <c r="S77" i="7"/>
  <c r="R56" i="7"/>
  <c r="R77" i="7"/>
  <c r="Q56" i="7"/>
  <c r="Q77" i="7"/>
  <c r="P56" i="7"/>
  <c r="P77" i="7"/>
  <c r="O56" i="7"/>
  <c r="O77" i="7"/>
  <c r="N22" i="7"/>
  <c r="N56" i="7"/>
  <c r="N77" i="7"/>
  <c r="M22" i="7"/>
  <c r="M56" i="7"/>
  <c r="M77" i="7"/>
  <c r="L22" i="7"/>
  <c r="L56" i="7"/>
  <c r="L77" i="7"/>
  <c r="K22" i="7"/>
  <c r="K56" i="7"/>
  <c r="K77" i="7"/>
  <c r="J22" i="7"/>
  <c r="J56" i="7"/>
  <c r="J77" i="7"/>
  <c r="I22" i="7"/>
  <c r="I56" i="7"/>
  <c r="I77" i="7"/>
  <c r="H22" i="7"/>
  <c r="H56" i="7"/>
  <c r="H77" i="7"/>
  <c r="G22" i="7"/>
  <c r="G56" i="7"/>
  <c r="G77" i="7"/>
  <c r="F22" i="7"/>
  <c r="F56" i="7"/>
  <c r="F77" i="7"/>
  <c r="E22" i="7"/>
  <c r="E56" i="7"/>
  <c r="E77" i="7"/>
  <c r="D22" i="7"/>
  <c r="D56" i="7"/>
  <c r="D77" i="7"/>
  <c r="C22" i="7"/>
  <c r="C56" i="7"/>
  <c r="C77" i="7"/>
  <c r="W71" i="7"/>
  <c r="V71" i="7"/>
  <c r="U71" i="7"/>
  <c r="T71" i="7"/>
  <c r="S71" i="7"/>
  <c r="R71" i="7"/>
  <c r="Q71" i="7"/>
  <c r="P71" i="7"/>
  <c r="O71" i="7"/>
  <c r="N71" i="7"/>
  <c r="M71" i="7"/>
  <c r="L71" i="7"/>
  <c r="K71" i="7"/>
  <c r="J71" i="7"/>
  <c r="I71" i="7"/>
  <c r="H71" i="7"/>
  <c r="G71" i="7"/>
  <c r="F71" i="7"/>
  <c r="E71" i="7"/>
  <c r="D71" i="7"/>
  <c r="C71" i="7"/>
  <c r="AG70" i="7"/>
  <c r="V70" i="7"/>
  <c r="U70" i="7"/>
  <c r="T70" i="7"/>
  <c r="S70" i="7"/>
  <c r="R70" i="7"/>
  <c r="Q70" i="7"/>
  <c r="P70" i="7"/>
  <c r="O70" i="7"/>
  <c r="N70" i="7"/>
  <c r="M70" i="7"/>
  <c r="L70" i="7"/>
  <c r="K70" i="7"/>
  <c r="J70" i="7"/>
  <c r="I70" i="7"/>
  <c r="H70" i="7"/>
  <c r="G70" i="7"/>
  <c r="F70" i="7"/>
  <c r="E70" i="7"/>
  <c r="D70" i="7"/>
  <c r="C70" i="7"/>
  <c r="W39" i="7"/>
  <c r="V34" i="7"/>
  <c r="V35" i="7"/>
  <c r="V33" i="7"/>
  <c r="V27" i="7"/>
  <c r="V28" i="7"/>
  <c r="V29" i="7"/>
  <c r="V30" i="7"/>
  <c r="V31" i="7"/>
  <c r="V26" i="7"/>
  <c r="V32" i="7"/>
  <c r="V36" i="7"/>
  <c r="V39" i="7"/>
  <c r="U34" i="7"/>
  <c r="U35" i="7"/>
  <c r="U33" i="7"/>
  <c r="U27" i="7"/>
  <c r="U28" i="7"/>
  <c r="U29" i="7"/>
  <c r="U30" i="7"/>
  <c r="U31" i="7"/>
  <c r="U26" i="7"/>
  <c r="U32" i="7"/>
  <c r="U36" i="7"/>
  <c r="U39" i="7"/>
  <c r="T34" i="7"/>
  <c r="T35" i="7"/>
  <c r="T33" i="7"/>
  <c r="T27" i="7"/>
  <c r="T28" i="7"/>
  <c r="T29" i="7"/>
  <c r="T30" i="7"/>
  <c r="T31" i="7"/>
  <c r="T26" i="7"/>
  <c r="T32" i="7"/>
  <c r="T36" i="7"/>
  <c r="T39" i="7"/>
  <c r="S34" i="7"/>
  <c r="S35" i="7"/>
  <c r="S33" i="7"/>
  <c r="S27" i="7"/>
  <c r="S28" i="7"/>
  <c r="S29" i="7"/>
  <c r="S30" i="7"/>
  <c r="S31" i="7"/>
  <c r="S26" i="7"/>
  <c r="S32" i="7"/>
  <c r="S36" i="7"/>
  <c r="S39" i="7"/>
  <c r="R34" i="7"/>
  <c r="R35" i="7"/>
  <c r="R33" i="7"/>
  <c r="R27" i="7"/>
  <c r="R28" i="7"/>
  <c r="R29" i="7"/>
  <c r="R30" i="7"/>
  <c r="R31" i="7"/>
  <c r="R26" i="7"/>
  <c r="R32" i="7"/>
  <c r="R36" i="7"/>
  <c r="R39" i="7"/>
  <c r="Q34" i="7"/>
  <c r="Q35" i="7"/>
  <c r="Q33" i="7"/>
  <c r="Q27" i="7"/>
  <c r="Q28" i="7"/>
  <c r="Q29" i="7"/>
  <c r="Q30" i="7"/>
  <c r="Q31" i="7"/>
  <c r="Q26" i="7"/>
  <c r="Q32" i="7"/>
  <c r="Q36" i="7"/>
  <c r="Q39" i="7"/>
  <c r="P34" i="7"/>
  <c r="P35" i="7"/>
  <c r="P33" i="7"/>
  <c r="P27" i="7"/>
  <c r="P28" i="7"/>
  <c r="P29" i="7"/>
  <c r="P30" i="7"/>
  <c r="P31" i="7"/>
  <c r="P26" i="7"/>
  <c r="P32" i="7"/>
  <c r="P36" i="7"/>
  <c r="P39" i="7"/>
  <c r="O34" i="7"/>
  <c r="O35" i="7"/>
  <c r="O33" i="7"/>
  <c r="O27" i="7"/>
  <c r="O28" i="7"/>
  <c r="O29" i="7"/>
  <c r="O30" i="7"/>
  <c r="O31" i="7"/>
  <c r="O26" i="7"/>
  <c r="O32" i="7"/>
  <c r="O36" i="7"/>
  <c r="O39" i="7"/>
  <c r="N34" i="7"/>
  <c r="N35" i="7"/>
  <c r="N33" i="7"/>
  <c r="N27" i="7"/>
  <c r="N28" i="7"/>
  <c r="N29" i="7"/>
  <c r="N30" i="7"/>
  <c r="N31" i="7"/>
  <c r="N26" i="7"/>
  <c r="N32" i="7"/>
  <c r="N36" i="7"/>
  <c r="N39" i="7"/>
  <c r="M34" i="7"/>
  <c r="M35" i="7"/>
  <c r="M33" i="7"/>
  <c r="M27" i="7"/>
  <c r="M28" i="7"/>
  <c r="M29" i="7"/>
  <c r="M30" i="7"/>
  <c r="M31" i="7"/>
  <c r="M26" i="7"/>
  <c r="M32" i="7"/>
  <c r="M36" i="7"/>
  <c r="M39" i="7"/>
  <c r="L34" i="7"/>
  <c r="L35" i="7"/>
  <c r="L33" i="7"/>
  <c r="L27" i="7"/>
  <c r="L28" i="7"/>
  <c r="L29" i="7"/>
  <c r="L30" i="7"/>
  <c r="L31" i="7"/>
  <c r="L26" i="7"/>
  <c r="L32" i="7"/>
  <c r="L36" i="7"/>
  <c r="L39" i="7"/>
  <c r="K34" i="7"/>
  <c r="K35" i="7"/>
  <c r="K33" i="7"/>
  <c r="K27" i="7"/>
  <c r="K28" i="7"/>
  <c r="K29" i="7"/>
  <c r="K30" i="7"/>
  <c r="K31" i="7"/>
  <c r="K26" i="7"/>
  <c r="K32" i="7"/>
  <c r="K36" i="7"/>
  <c r="K39" i="7"/>
  <c r="J34" i="7"/>
  <c r="J35" i="7"/>
  <c r="J33" i="7"/>
  <c r="J27" i="7"/>
  <c r="J28" i="7"/>
  <c r="J29" i="7"/>
  <c r="J30" i="7"/>
  <c r="J31" i="7"/>
  <c r="J26" i="7"/>
  <c r="J32" i="7"/>
  <c r="J36" i="7"/>
  <c r="J39" i="7"/>
  <c r="I34" i="7"/>
  <c r="I35" i="7"/>
  <c r="I33" i="7"/>
  <c r="I27" i="7"/>
  <c r="I28" i="7"/>
  <c r="I29" i="7"/>
  <c r="I30" i="7"/>
  <c r="I31" i="7"/>
  <c r="I26" i="7"/>
  <c r="I32" i="7"/>
  <c r="I36" i="7"/>
  <c r="I39" i="7"/>
  <c r="H34" i="7"/>
  <c r="H35" i="7"/>
  <c r="H33" i="7"/>
  <c r="H27" i="7"/>
  <c r="H28" i="7"/>
  <c r="H29" i="7"/>
  <c r="H30" i="7"/>
  <c r="H31" i="7"/>
  <c r="H26" i="7"/>
  <c r="H32" i="7"/>
  <c r="H36" i="7"/>
  <c r="H39" i="7"/>
  <c r="G34" i="7"/>
  <c r="G35" i="7"/>
  <c r="G33" i="7"/>
  <c r="G27" i="7"/>
  <c r="G28" i="7"/>
  <c r="G29" i="7"/>
  <c r="G30" i="7"/>
  <c r="G31" i="7"/>
  <c r="G26" i="7"/>
  <c r="G32" i="7"/>
  <c r="G36" i="7"/>
  <c r="G39" i="7"/>
  <c r="F34" i="7"/>
  <c r="F35" i="7"/>
  <c r="F33" i="7"/>
  <c r="F27" i="7"/>
  <c r="F28" i="7"/>
  <c r="F29" i="7"/>
  <c r="F30" i="7"/>
  <c r="F31" i="7"/>
  <c r="F26" i="7"/>
  <c r="F32" i="7"/>
  <c r="F36" i="7"/>
  <c r="F39" i="7"/>
  <c r="I2" i="20"/>
  <c r="E34" i="7"/>
  <c r="E35" i="7"/>
  <c r="E33" i="7"/>
  <c r="E27" i="7"/>
  <c r="E28" i="7"/>
  <c r="E29" i="7"/>
  <c r="E30" i="7"/>
  <c r="E31" i="7"/>
  <c r="E26" i="7"/>
  <c r="E32" i="7"/>
  <c r="E36" i="7"/>
  <c r="E39" i="7"/>
  <c r="D34" i="7"/>
  <c r="D35" i="7"/>
  <c r="D33" i="7"/>
  <c r="D27" i="7"/>
  <c r="D28" i="7"/>
  <c r="D29" i="7"/>
  <c r="D30" i="7"/>
  <c r="D31" i="7"/>
  <c r="D26" i="7"/>
  <c r="D32" i="7"/>
  <c r="D36" i="7"/>
  <c r="D39" i="7"/>
  <c r="C34" i="7"/>
  <c r="C35" i="7"/>
  <c r="C33" i="7"/>
  <c r="C27" i="7"/>
  <c r="C28" i="7"/>
  <c r="C29" i="7"/>
  <c r="C30" i="7"/>
  <c r="C31" i="7"/>
  <c r="C26" i="7"/>
  <c r="C32" i="7"/>
  <c r="C36" i="7"/>
  <c r="C39" i="7"/>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D22" i="11"/>
  <c r="AH36" i="11"/>
  <c r="AG36" i="11"/>
  <c r="AF36"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D36" i="11"/>
  <c r="AH35" i="11"/>
  <c r="AG35" i="11"/>
  <c r="AF35" i="11"/>
  <c r="AE35" i="11"/>
  <c r="AD35" i="11"/>
  <c r="AC35" i="11"/>
  <c r="AB35" i="11"/>
  <c r="AA35" i="11"/>
  <c r="Z35" i="11"/>
  <c r="Y35" i="11"/>
  <c r="X35" i="11"/>
  <c r="W35" i="11"/>
  <c r="V35" i="11"/>
  <c r="U35" i="11"/>
  <c r="T35" i="11"/>
  <c r="S35" i="11"/>
  <c r="R35" i="11"/>
  <c r="Q35" i="11"/>
  <c r="P35" i="11"/>
  <c r="O35" i="11"/>
  <c r="N35" i="11"/>
  <c r="M35" i="11"/>
  <c r="L35" i="11"/>
  <c r="K35" i="11"/>
  <c r="J35" i="11"/>
  <c r="I35" i="11"/>
  <c r="H35" i="11"/>
  <c r="G35" i="11"/>
  <c r="F35" i="11"/>
  <c r="E35" i="11"/>
  <c r="D35" i="11"/>
  <c r="AH34" i="11"/>
  <c r="AG34" i="11"/>
  <c r="AF34" i="11"/>
  <c r="AE34" i="11"/>
  <c r="AD34" i="11"/>
  <c r="AC34" i="11"/>
  <c r="AB34" i="11"/>
  <c r="AA34" i="11"/>
  <c r="Z34" i="11"/>
  <c r="Y34" i="11"/>
  <c r="X34" i="11"/>
  <c r="W34" i="11"/>
  <c r="V34" i="11"/>
  <c r="U34" i="11"/>
  <c r="T34" i="11"/>
  <c r="S34" i="11"/>
  <c r="R34" i="11"/>
  <c r="Q34" i="11"/>
  <c r="P34" i="11"/>
  <c r="O34" i="11"/>
  <c r="N34" i="11"/>
  <c r="M34" i="11"/>
  <c r="L34" i="11"/>
  <c r="K34" i="11"/>
  <c r="J34" i="11"/>
  <c r="I34" i="11"/>
  <c r="H34" i="11"/>
  <c r="G34" i="11"/>
  <c r="F34" i="11"/>
  <c r="E34" i="11"/>
  <c r="D34"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AH32" i="11"/>
  <c r="AG32" i="11"/>
  <c r="AF32" i="11"/>
  <c r="AE32" i="11"/>
  <c r="AD32" i="11"/>
  <c r="AC32" i="11"/>
  <c r="AB32" i="11"/>
  <c r="AA32" i="11"/>
  <c r="Z32" i="11"/>
  <c r="Y32" i="11"/>
  <c r="X32" i="11"/>
  <c r="W32" i="11"/>
  <c r="V32" i="11"/>
  <c r="U32" i="11"/>
  <c r="T32" i="11"/>
  <c r="S32" i="11"/>
  <c r="R32" i="11"/>
  <c r="Q32" i="11"/>
  <c r="P32" i="11"/>
  <c r="O32" i="11"/>
  <c r="N32" i="11"/>
  <c r="M32" i="11"/>
  <c r="L32" i="11"/>
  <c r="K32" i="11"/>
  <c r="J32" i="11"/>
  <c r="I32" i="11"/>
  <c r="H32" i="11"/>
  <c r="G32" i="11"/>
  <c r="F32" i="11"/>
  <c r="E32" i="11"/>
  <c r="D32" i="11"/>
  <c r="AH31" i="11"/>
  <c r="AG31" i="11"/>
  <c r="AF31" i="11"/>
  <c r="AE31" i="11"/>
  <c r="AD31"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D31" i="11"/>
  <c r="AH30" i="11"/>
  <c r="AG30" i="11"/>
  <c r="AF30" i="11"/>
  <c r="AE30" i="11"/>
  <c r="AD30" i="11"/>
  <c r="AC30" i="11"/>
  <c r="AB30" i="11"/>
  <c r="AA30" i="11"/>
  <c r="Z30" i="11"/>
  <c r="Y30" i="11"/>
  <c r="X30" i="11"/>
  <c r="W30" i="11"/>
  <c r="V30" i="11"/>
  <c r="U30" i="11"/>
  <c r="T30" i="11"/>
  <c r="S30" i="11"/>
  <c r="R30" i="11"/>
  <c r="Q30" i="11"/>
  <c r="P30" i="11"/>
  <c r="O30" i="11"/>
  <c r="N30" i="11"/>
  <c r="M30" i="11"/>
  <c r="L30" i="11"/>
  <c r="K30" i="11"/>
  <c r="J30" i="11"/>
  <c r="I30" i="11"/>
  <c r="H30" i="11"/>
  <c r="G30" i="11"/>
  <c r="F30" i="11"/>
  <c r="E30" i="11"/>
  <c r="D30" i="11"/>
  <c r="AH29" i="11"/>
  <c r="AG29" i="11"/>
  <c r="AF29" i="11"/>
  <c r="AE29" i="11"/>
  <c r="AD29" i="11"/>
  <c r="AC29" i="11"/>
  <c r="AB29" i="11"/>
  <c r="AA29" i="11"/>
  <c r="Z29" i="11"/>
  <c r="Y29" i="11"/>
  <c r="X29" i="11"/>
  <c r="W29" i="11"/>
  <c r="V29" i="11"/>
  <c r="U29" i="11"/>
  <c r="T29" i="11"/>
  <c r="S29" i="11"/>
  <c r="R29" i="11"/>
  <c r="Q29" i="11"/>
  <c r="P29" i="11"/>
  <c r="O29" i="11"/>
  <c r="N29" i="11"/>
  <c r="M29" i="11"/>
  <c r="L29" i="11"/>
  <c r="K29" i="11"/>
  <c r="J29" i="11"/>
  <c r="I29" i="11"/>
  <c r="H29" i="11"/>
  <c r="G29" i="11"/>
  <c r="F29" i="11"/>
  <c r="E29" i="11"/>
  <c r="D29"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F28" i="11"/>
  <c r="E28" i="11"/>
  <c r="D28" i="11"/>
  <c r="AH27" i="11"/>
  <c r="AG27" i="11"/>
  <c r="AF27" i="11"/>
  <c r="AE27" i="11"/>
  <c r="AD27" i="11"/>
  <c r="AC27" i="11"/>
  <c r="AB27" i="11"/>
  <c r="AA27" i="11"/>
  <c r="Z27" i="11"/>
  <c r="Y27" i="11"/>
  <c r="X27" i="11"/>
  <c r="W27" i="11"/>
  <c r="V27" i="11"/>
  <c r="U27" i="11"/>
  <c r="T27" i="11"/>
  <c r="S27" i="11"/>
  <c r="R27" i="11"/>
  <c r="Q27" i="11"/>
  <c r="P27" i="11"/>
  <c r="O27" i="11"/>
  <c r="N27" i="11"/>
  <c r="M27" i="11"/>
  <c r="L27" i="11"/>
  <c r="K27" i="11"/>
  <c r="J27" i="11"/>
  <c r="I27" i="11"/>
  <c r="H27" i="11"/>
  <c r="G27" i="11"/>
  <c r="F27" i="11"/>
  <c r="E27" i="11"/>
  <c r="D27"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D26" i="11"/>
  <c r="B11" i="7"/>
  <c r="V69" i="7"/>
  <c r="V68" i="7"/>
  <c r="V67" i="7"/>
  <c r="V66" i="7"/>
  <c r="V65" i="7"/>
  <c r="V64" i="7"/>
  <c r="V63" i="7"/>
  <c r="V62" i="7"/>
  <c r="V61" i="7"/>
  <c r="V60" i="7"/>
  <c r="AH97" i="11"/>
  <c r="AH96" i="11"/>
  <c r="AH95" i="11"/>
  <c r="AH85" i="11"/>
  <c r="AH84" i="11"/>
  <c r="AH83" i="11"/>
  <c r="AH82" i="11"/>
  <c r="AH70" i="11"/>
  <c r="AG69" i="7"/>
  <c r="AH69" i="11"/>
  <c r="AG68" i="7"/>
  <c r="AH68" i="11"/>
  <c r="AG67" i="7"/>
  <c r="AH67" i="11"/>
  <c r="AG66" i="7"/>
  <c r="AH66" i="11"/>
  <c r="AG65" i="7"/>
  <c r="AH65" i="11"/>
  <c r="AG64" i="7"/>
  <c r="AH64" i="11"/>
  <c r="AG63" i="7"/>
  <c r="AH63" i="11"/>
  <c r="AG62" i="7"/>
  <c r="AH62" i="11"/>
  <c r="AG61" i="7"/>
  <c r="AH61" i="11"/>
  <c r="AG60" i="7"/>
  <c r="AH60" i="11"/>
  <c r="AH53" i="11"/>
  <c r="AH52" i="11"/>
  <c r="AH51" i="11"/>
  <c r="AH50" i="11"/>
  <c r="AH49" i="11"/>
  <c r="AH48" i="11"/>
  <c r="AH47" i="11"/>
  <c r="AH46" i="11"/>
  <c r="AH45" i="11"/>
  <c r="AH44" i="11"/>
  <c r="AH43" i="11"/>
  <c r="AH15" i="11"/>
  <c r="AH14" i="11"/>
  <c r="AH13" i="11"/>
  <c r="AH12" i="11"/>
  <c r="AH11" i="11"/>
  <c r="AH10" i="11"/>
  <c r="AH9" i="11"/>
  <c r="AH8" i="11"/>
  <c r="AH7" i="11"/>
  <c r="AH6" i="11"/>
  <c r="AH5" i="11"/>
  <c r="AG97"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F97" i="11"/>
  <c r="E97" i="11"/>
  <c r="AG96" i="11"/>
  <c r="AF96" i="11"/>
  <c r="AE96" i="11"/>
  <c r="AD96" i="11"/>
  <c r="AC96" i="11"/>
  <c r="AB96" i="11"/>
  <c r="AA96" i="11"/>
  <c r="Z96" i="11"/>
  <c r="Y96" i="11"/>
  <c r="X96" i="11"/>
  <c r="W96" i="11"/>
  <c r="V96" i="11"/>
  <c r="U96" i="11"/>
  <c r="T96" i="11"/>
  <c r="S96" i="11"/>
  <c r="R96" i="11"/>
  <c r="Q96" i="11"/>
  <c r="P96" i="11"/>
  <c r="N96" i="7"/>
  <c r="O96" i="11"/>
  <c r="M96" i="7"/>
  <c r="N96" i="11"/>
  <c r="L96" i="7"/>
  <c r="M96" i="11"/>
  <c r="K96" i="7"/>
  <c r="L96" i="11"/>
  <c r="J96" i="7"/>
  <c r="K96" i="11"/>
  <c r="I96" i="7"/>
  <c r="J96" i="11"/>
  <c r="H96" i="7"/>
  <c r="I96" i="11"/>
  <c r="G96" i="7"/>
  <c r="H96" i="11"/>
  <c r="F96" i="7"/>
  <c r="G96" i="11"/>
  <c r="E96" i="7"/>
  <c r="F96" i="11"/>
  <c r="D96" i="7"/>
  <c r="E96" i="11"/>
  <c r="AG95" i="11"/>
  <c r="AF95" i="11"/>
  <c r="AE95" i="11"/>
  <c r="AD95" i="11"/>
  <c r="AC95" i="11"/>
  <c r="AB95" i="11"/>
  <c r="AA95" i="11"/>
  <c r="Z95" i="11"/>
  <c r="Y95" i="11"/>
  <c r="X95" i="11"/>
  <c r="W95" i="11"/>
  <c r="V95" i="11"/>
  <c r="U95" i="11"/>
  <c r="T95" i="11"/>
  <c r="S95" i="11"/>
  <c r="R95" i="11"/>
  <c r="Q95" i="11"/>
  <c r="P95" i="11"/>
  <c r="O95" i="11"/>
  <c r="N95" i="11"/>
  <c r="M95" i="11"/>
  <c r="L95" i="11"/>
  <c r="K95" i="11"/>
  <c r="J95" i="11"/>
  <c r="I95" i="11"/>
  <c r="H95" i="11"/>
  <c r="G95" i="11"/>
  <c r="F95" i="11"/>
  <c r="E95" i="11"/>
  <c r="AG85" i="11"/>
  <c r="AF85"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F85" i="11"/>
  <c r="E85" i="11"/>
  <c r="AG84" i="11"/>
  <c r="AF84" i="11"/>
  <c r="AE84" i="11"/>
  <c r="AD84" i="11"/>
  <c r="AC84" i="11"/>
  <c r="AB84" i="11"/>
  <c r="AA84" i="11"/>
  <c r="Z84" i="11"/>
  <c r="Y84" i="11"/>
  <c r="X84" i="11"/>
  <c r="W84" i="11"/>
  <c r="V84" i="11"/>
  <c r="U84" i="11"/>
  <c r="T84" i="11"/>
  <c r="S84" i="11"/>
  <c r="R84" i="11"/>
  <c r="Q84" i="11"/>
  <c r="P84" i="11"/>
  <c r="O84" i="11"/>
  <c r="N84" i="11"/>
  <c r="M84" i="11"/>
  <c r="L84" i="11"/>
  <c r="K84" i="11"/>
  <c r="J84" i="11"/>
  <c r="I84" i="11"/>
  <c r="H84" i="11"/>
  <c r="G84" i="11"/>
  <c r="F84" i="11"/>
  <c r="E84" i="11"/>
  <c r="AG83" i="11"/>
  <c r="AF83" i="11"/>
  <c r="AE83" i="11"/>
  <c r="AD83" i="11"/>
  <c r="AC83" i="11"/>
  <c r="AB83" i="11"/>
  <c r="AA83" i="11"/>
  <c r="Z83" i="11"/>
  <c r="Y83" i="11"/>
  <c r="X83" i="11"/>
  <c r="W83" i="11"/>
  <c r="V83" i="11"/>
  <c r="U83" i="11"/>
  <c r="T83" i="11"/>
  <c r="S83" i="11"/>
  <c r="R83" i="11"/>
  <c r="Q83" i="11"/>
  <c r="P83" i="11"/>
  <c r="O83" i="11"/>
  <c r="N83" i="11"/>
  <c r="M83" i="11"/>
  <c r="L83" i="11"/>
  <c r="K83" i="11"/>
  <c r="J83" i="11"/>
  <c r="I83" i="11"/>
  <c r="H83" i="11"/>
  <c r="G83" i="11"/>
  <c r="F83" i="11"/>
  <c r="E83" i="11"/>
  <c r="AG82" i="11"/>
  <c r="AF82" i="11"/>
  <c r="AE82" i="11"/>
  <c r="AD82" i="11"/>
  <c r="AC82" i="11"/>
  <c r="AB82" i="11"/>
  <c r="AA82" i="11"/>
  <c r="Z82" i="11"/>
  <c r="Y82" i="11"/>
  <c r="X82" i="11"/>
  <c r="W82" i="11"/>
  <c r="V82" i="11"/>
  <c r="U82" i="11"/>
  <c r="T82" i="11"/>
  <c r="S82" i="11"/>
  <c r="R82" i="11"/>
  <c r="Q82" i="11"/>
  <c r="P82" i="11"/>
  <c r="O82" i="11"/>
  <c r="N82" i="11"/>
  <c r="M82" i="11"/>
  <c r="L82" i="11"/>
  <c r="K82" i="11"/>
  <c r="J82" i="11"/>
  <c r="I82" i="11"/>
  <c r="H82" i="11"/>
  <c r="G82" i="11"/>
  <c r="F82" i="11"/>
  <c r="E82" i="11"/>
  <c r="D97" i="11"/>
  <c r="C96" i="7"/>
  <c r="D96" i="11"/>
  <c r="D95" i="11"/>
  <c r="D85" i="11"/>
  <c r="D84" i="11"/>
  <c r="D83" i="11"/>
  <c r="D82" i="11"/>
  <c r="U69" i="7"/>
  <c r="U68" i="7"/>
  <c r="U67" i="7"/>
  <c r="U66" i="7"/>
  <c r="U65" i="7"/>
  <c r="U64" i="7"/>
  <c r="U63" i="7"/>
  <c r="U62" i="7"/>
  <c r="U61" i="7"/>
  <c r="U60" i="7"/>
  <c r="AG70" i="11"/>
  <c r="AG69" i="11"/>
  <c r="AG68" i="11"/>
  <c r="AG67" i="11"/>
  <c r="AG66" i="11"/>
  <c r="AG65" i="11"/>
  <c r="AG64" i="11"/>
  <c r="AG63" i="11"/>
  <c r="AG62" i="11"/>
  <c r="AG61" i="11"/>
  <c r="AG60" i="11"/>
  <c r="AG53" i="11"/>
  <c r="AG52" i="11"/>
  <c r="AG51" i="11"/>
  <c r="AG50" i="11"/>
  <c r="AG49" i="11"/>
  <c r="AG48" i="11"/>
  <c r="AG47" i="11"/>
  <c r="AG46" i="11"/>
  <c r="AG45" i="11"/>
  <c r="AG44" i="11"/>
  <c r="AG43" i="11"/>
  <c r="AG15" i="11"/>
  <c r="AG14" i="11"/>
  <c r="AG13" i="11"/>
  <c r="AG12" i="11"/>
  <c r="AG11" i="11"/>
  <c r="AG10" i="11"/>
  <c r="AG9" i="11"/>
  <c r="AG8" i="11"/>
  <c r="AG7" i="11"/>
  <c r="AG6" i="11"/>
  <c r="AG5" i="11"/>
  <c r="T69" i="7"/>
  <c r="T68" i="7"/>
  <c r="T67" i="7"/>
  <c r="T66" i="7"/>
  <c r="T65" i="7"/>
  <c r="T64" i="7"/>
  <c r="T63" i="7"/>
  <c r="T62" i="7"/>
  <c r="T61" i="7"/>
  <c r="T60" i="7"/>
  <c r="AF70" i="11"/>
  <c r="AF69" i="11"/>
  <c r="AF68" i="11"/>
  <c r="AF67" i="11"/>
  <c r="AF66" i="11"/>
  <c r="AF65" i="11"/>
  <c r="AF64" i="11"/>
  <c r="AF63" i="11"/>
  <c r="AF62" i="11"/>
  <c r="AF61" i="11"/>
  <c r="AF60" i="11"/>
  <c r="AF53" i="11"/>
  <c r="AF52" i="11"/>
  <c r="AF51" i="11"/>
  <c r="AF50" i="11"/>
  <c r="AF49" i="11"/>
  <c r="AF48" i="11"/>
  <c r="AF47" i="11"/>
  <c r="AF46" i="11"/>
  <c r="AF45" i="11"/>
  <c r="AF44" i="11"/>
  <c r="AF43" i="11"/>
  <c r="AF15" i="11"/>
  <c r="AF14" i="11"/>
  <c r="AF13" i="11"/>
  <c r="AF12" i="11"/>
  <c r="AF11" i="11"/>
  <c r="AF10" i="11"/>
  <c r="AF9" i="11"/>
  <c r="AF8" i="11"/>
  <c r="AF7" i="11"/>
  <c r="AF6" i="11"/>
  <c r="AF5" i="11"/>
  <c r="S69" i="7"/>
  <c r="S68" i="7"/>
  <c r="S67" i="7"/>
  <c r="S66" i="7"/>
  <c r="S65" i="7"/>
  <c r="S64" i="7"/>
  <c r="S63" i="7"/>
  <c r="S62" i="7"/>
  <c r="S61" i="7"/>
  <c r="S60" i="7"/>
  <c r="AE70" i="11"/>
  <c r="AE69" i="11"/>
  <c r="AE68" i="11"/>
  <c r="AE67" i="11"/>
  <c r="AE66" i="11"/>
  <c r="AE65" i="11"/>
  <c r="AE64" i="11"/>
  <c r="AE63" i="11"/>
  <c r="AE62" i="11"/>
  <c r="AE61" i="11"/>
  <c r="AE60" i="11"/>
  <c r="AE53" i="11"/>
  <c r="AE52" i="11"/>
  <c r="AE51" i="11"/>
  <c r="AE50" i="11"/>
  <c r="AE49" i="11"/>
  <c r="AE48" i="11"/>
  <c r="AE47" i="11"/>
  <c r="AE46" i="11"/>
  <c r="AE45" i="11"/>
  <c r="AE44" i="11"/>
  <c r="AE43" i="11"/>
  <c r="AE15" i="11"/>
  <c r="AE14" i="11"/>
  <c r="AE13" i="11"/>
  <c r="AE12" i="11"/>
  <c r="AE11" i="11"/>
  <c r="AE10" i="11"/>
  <c r="AE9" i="11"/>
  <c r="AE8" i="11"/>
  <c r="AE7" i="11"/>
  <c r="AE6" i="11"/>
  <c r="AE5" i="11"/>
  <c r="R69" i="7"/>
  <c r="R68" i="7"/>
  <c r="R67" i="7"/>
  <c r="R66" i="7"/>
  <c r="R65" i="7"/>
  <c r="R64" i="7"/>
  <c r="R63" i="7"/>
  <c r="R62" i="7"/>
  <c r="R61" i="7"/>
  <c r="R60" i="7"/>
  <c r="AD60" i="11"/>
  <c r="AD61" i="11"/>
  <c r="AD62" i="11"/>
  <c r="AD63" i="11"/>
  <c r="AD64" i="11"/>
  <c r="AD65" i="11"/>
  <c r="AD66" i="11"/>
  <c r="AD67" i="11"/>
  <c r="AD68" i="11"/>
  <c r="AD69" i="11"/>
  <c r="AD70" i="11"/>
  <c r="AD43" i="11"/>
  <c r="AD44" i="11"/>
  <c r="AD45" i="11"/>
  <c r="AD46" i="11"/>
  <c r="AD47" i="11"/>
  <c r="AD48" i="11"/>
  <c r="AD49" i="11"/>
  <c r="AD50" i="11"/>
  <c r="AD51" i="11"/>
  <c r="AD52" i="11"/>
  <c r="AD53" i="11"/>
  <c r="AD5" i="11"/>
  <c r="AD6" i="11"/>
  <c r="AD7" i="11"/>
  <c r="AD8" i="11"/>
  <c r="AD9" i="11"/>
  <c r="AD10" i="11"/>
  <c r="AD11" i="11"/>
  <c r="AD12" i="11"/>
  <c r="AD13" i="11"/>
  <c r="AD14" i="11"/>
  <c r="AD15" i="11"/>
  <c r="AB70" i="11"/>
  <c r="AA70" i="11"/>
  <c r="Z70" i="11"/>
  <c r="Y70" i="11"/>
  <c r="X70" i="11"/>
  <c r="W70" i="11"/>
  <c r="V70" i="11"/>
  <c r="U70" i="11"/>
  <c r="T70" i="11"/>
  <c r="S70" i="11"/>
  <c r="R70" i="11"/>
  <c r="Q70" i="11"/>
  <c r="P70" i="11"/>
  <c r="O70" i="11"/>
  <c r="N70" i="11"/>
  <c r="M70" i="11"/>
  <c r="L70" i="11"/>
  <c r="K70" i="11"/>
  <c r="J70" i="11"/>
  <c r="I70" i="11"/>
  <c r="H70" i="11"/>
  <c r="G70" i="11"/>
  <c r="F70" i="11"/>
  <c r="E70" i="11"/>
  <c r="D70" i="11"/>
  <c r="AB69" i="11"/>
  <c r="AA69" i="11"/>
  <c r="Z69" i="11"/>
  <c r="Y69" i="11"/>
  <c r="X69" i="11"/>
  <c r="W69" i="11"/>
  <c r="V69" i="11"/>
  <c r="U69" i="11"/>
  <c r="T69" i="11"/>
  <c r="S69" i="11"/>
  <c r="Q69" i="7"/>
  <c r="R69" i="11"/>
  <c r="P69" i="7"/>
  <c r="Q69" i="11"/>
  <c r="O69" i="7"/>
  <c r="P69" i="11"/>
  <c r="N69" i="7"/>
  <c r="O69" i="11"/>
  <c r="M69" i="7"/>
  <c r="N69" i="11"/>
  <c r="L69" i="7"/>
  <c r="M69" i="11"/>
  <c r="K69" i="7"/>
  <c r="L69" i="11"/>
  <c r="J69" i="7"/>
  <c r="K69" i="11"/>
  <c r="I69" i="7"/>
  <c r="J69" i="11"/>
  <c r="H69" i="7"/>
  <c r="I69" i="11"/>
  <c r="G69" i="7"/>
  <c r="H69" i="11"/>
  <c r="F69" i="7"/>
  <c r="G69" i="11"/>
  <c r="E69" i="7"/>
  <c r="F69" i="11"/>
  <c r="D69" i="7"/>
  <c r="E69" i="11"/>
  <c r="C69" i="7"/>
  <c r="D69" i="11"/>
  <c r="AB68" i="11"/>
  <c r="AA68" i="11"/>
  <c r="Z68" i="11"/>
  <c r="Y68" i="11"/>
  <c r="X68" i="11"/>
  <c r="W68" i="11"/>
  <c r="V68" i="11"/>
  <c r="U68" i="11"/>
  <c r="T68" i="11"/>
  <c r="S68" i="11"/>
  <c r="Q68" i="7"/>
  <c r="R68" i="11"/>
  <c r="P68" i="7"/>
  <c r="Q68" i="11"/>
  <c r="O68" i="7"/>
  <c r="P68" i="11"/>
  <c r="N68" i="7"/>
  <c r="O68" i="11"/>
  <c r="M68" i="7"/>
  <c r="N68" i="11"/>
  <c r="L68" i="7"/>
  <c r="M68" i="11"/>
  <c r="K68" i="7"/>
  <c r="L68" i="11"/>
  <c r="J68" i="7"/>
  <c r="K68" i="11"/>
  <c r="I68" i="7"/>
  <c r="J68" i="11"/>
  <c r="H68" i="7"/>
  <c r="I68" i="11"/>
  <c r="G68" i="7"/>
  <c r="H68" i="11"/>
  <c r="F68" i="7"/>
  <c r="G68" i="11"/>
  <c r="E68" i="7"/>
  <c r="F68" i="11"/>
  <c r="D68" i="7"/>
  <c r="E68" i="11"/>
  <c r="C68" i="7"/>
  <c r="D68" i="11"/>
  <c r="AB67" i="11"/>
  <c r="AA67" i="11"/>
  <c r="Z67" i="11"/>
  <c r="Y67" i="11"/>
  <c r="X67" i="11"/>
  <c r="W67" i="11"/>
  <c r="V67" i="11"/>
  <c r="U67" i="11"/>
  <c r="T67" i="11"/>
  <c r="S67" i="11"/>
  <c r="Q67" i="7"/>
  <c r="R67" i="11"/>
  <c r="P67" i="7"/>
  <c r="Q67" i="11"/>
  <c r="O67" i="7"/>
  <c r="P67" i="11"/>
  <c r="N67" i="7"/>
  <c r="O67" i="11"/>
  <c r="M67" i="7"/>
  <c r="N67" i="11"/>
  <c r="L67" i="7"/>
  <c r="M67" i="11"/>
  <c r="K67" i="7"/>
  <c r="L67" i="11"/>
  <c r="J67" i="7"/>
  <c r="K67" i="11"/>
  <c r="I67" i="7"/>
  <c r="J67" i="11"/>
  <c r="H67" i="7"/>
  <c r="I67" i="11"/>
  <c r="G67" i="7"/>
  <c r="H67" i="11"/>
  <c r="F67" i="7"/>
  <c r="G67" i="11"/>
  <c r="E67" i="7"/>
  <c r="F67" i="11"/>
  <c r="D67" i="7"/>
  <c r="E67" i="11"/>
  <c r="C67" i="7"/>
  <c r="D67" i="11"/>
  <c r="AB66" i="11"/>
  <c r="AA66" i="11"/>
  <c r="Z66" i="11"/>
  <c r="Y66" i="11"/>
  <c r="X66" i="11"/>
  <c r="W66" i="11"/>
  <c r="V66" i="11"/>
  <c r="U66" i="11"/>
  <c r="T66" i="11"/>
  <c r="S66" i="11"/>
  <c r="Q66" i="7"/>
  <c r="R66" i="11"/>
  <c r="P66" i="7"/>
  <c r="Q66" i="11"/>
  <c r="O66" i="7"/>
  <c r="P66" i="11"/>
  <c r="N66" i="7"/>
  <c r="O66" i="11"/>
  <c r="M66" i="7"/>
  <c r="N66" i="11"/>
  <c r="L66" i="7"/>
  <c r="M66" i="11"/>
  <c r="K66" i="7"/>
  <c r="L66" i="11"/>
  <c r="J66" i="7"/>
  <c r="K66" i="11"/>
  <c r="I66" i="7"/>
  <c r="J66" i="11"/>
  <c r="H66" i="7"/>
  <c r="I66" i="11"/>
  <c r="G66" i="7"/>
  <c r="H66" i="11"/>
  <c r="F66" i="7"/>
  <c r="G66" i="11"/>
  <c r="E66" i="7"/>
  <c r="F66" i="11"/>
  <c r="D66" i="7"/>
  <c r="E66" i="11"/>
  <c r="C66" i="7"/>
  <c r="D66" i="11"/>
  <c r="AB65" i="11"/>
  <c r="AA65" i="11"/>
  <c r="Z65" i="11"/>
  <c r="Y65" i="11"/>
  <c r="X65" i="11"/>
  <c r="W65" i="11"/>
  <c r="V65" i="11"/>
  <c r="U65" i="11"/>
  <c r="T65" i="11"/>
  <c r="S65" i="11"/>
  <c r="Q65" i="7"/>
  <c r="R65" i="11"/>
  <c r="P65" i="7"/>
  <c r="Q65" i="11"/>
  <c r="O65" i="7"/>
  <c r="P65" i="11"/>
  <c r="N65" i="7"/>
  <c r="O65" i="11"/>
  <c r="M65" i="7"/>
  <c r="N65" i="11"/>
  <c r="L65" i="7"/>
  <c r="M65" i="11"/>
  <c r="K65" i="7"/>
  <c r="L65" i="11"/>
  <c r="J65" i="7"/>
  <c r="K65" i="11"/>
  <c r="I65" i="7"/>
  <c r="J65" i="11"/>
  <c r="H65" i="7"/>
  <c r="I65" i="11"/>
  <c r="G65" i="7"/>
  <c r="H65" i="11"/>
  <c r="F65" i="7"/>
  <c r="G65" i="11"/>
  <c r="E65" i="7"/>
  <c r="F65" i="11"/>
  <c r="D65" i="7"/>
  <c r="E65" i="11"/>
  <c r="C65" i="7"/>
  <c r="D65" i="11"/>
  <c r="AB64" i="11"/>
  <c r="AA64" i="11"/>
  <c r="Z64" i="11"/>
  <c r="Y64" i="11"/>
  <c r="X64" i="11"/>
  <c r="W64" i="11"/>
  <c r="V64" i="11"/>
  <c r="U64" i="11"/>
  <c r="T64" i="11"/>
  <c r="S64" i="11"/>
  <c r="Q64" i="7"/>
  <c r="R64" i="11"/>
  <c r="P64" i="7"/>
  <c r="Q64" i="11"/>
  <c r="O64" i="7"/>
  <c r="P64" i="11"/>
  <c r="N64" i="7"/>
  <c r="O64" i="11"/>
  <c r="M64" i="7"/>
  <c r="N64" i="11"/>
  <c r="L64" i="7"/>
  <c r="M64" i="11"/>
  <c r="K64" i="7"/>
  <c r="L64" i="11"/>
  <c r="J64" i="7"/>
  <c r="K64" i="11"/>
  <c r="I64" i="7"/>
  <c r="J64" i="11"/>
  <c r="H64" i="7"/>
  <c r="I64" i="11"/>
  <c r="G64" i="7"/>
  <c r="H64" i="11"/>
  <c r="F64" i="7"/>
  <c r="G64" i="11"/>
  <c r="E64" i="7"/>
  <c r="F64" i="11"/>
  <c r="D64" i="7"/>
  <c r="E64" i="11"/>
  <c r="C64" i="7"/>
  <c r="D64" i="11"/>
  <c r="AB63" i="11"/>
  <c r="AA63" i="11"/>
  <c r="Z63" i="11"/>
  <c r="Y63" i="11"/>
  <c r="X63" i="11"/>
  <c r="W63" i="11"/>
  <c r="V63" i="11"/>
  <c r="U63" i="11"/>
  <c r="T63" i="11"/>
  <c r="S63" i="11"/>
  <c r="Q63" i="7"/>
  <c r="R63" i="11"/>
  <c r="P63" i="7"/>
  <c r="Q63" i="11"/>
  <c r="O63" i="7"/>
  <c r="P63" i="11"/>
  <c r="N63" i="7"/>
  <c r="O63" i="11"/>
  <c r="M63" i="7"/>
  <c r="N63" i="11"/>
  <c r="L63" i="7"/>
  <c r="M63" i="11"/>
  <c r="K63" i="7"/>
  <c r="L63" i="11"/>
  <c r="J63" i="7"/>
  <c r="K63" i="11"/>
  <c r="I63" i="7"/>
  <c r="J63" i="11"/>
  <c r="H63" i="7"/>
  <c r="I63" i="11"/>
  <c r="G63" i="7"/>
  <c r="H63" i="11"/>
  <c r="F63" i="7"/>
  <c r="G63" i="11"/>
  <c r="E63" i="7"/>
  <c r="F63" i="11"/>
  <c r="D63" i="7"/>
  <c r="E63" i="11"/>
  <c r="C63" i="7"/>
  <c r="D63" i="11"/>
  <c r="AB62" i="11"/>
  <c r="AA62" i="11"/>
  <c r="Z62" i="11"/>
  <c r="Y62" i="11"/>
  <c r="X62" i="11"/>
  <c r="W62" i="11"/>
  <c r="V62" i="11"/>
  <c r="U62" i="11"/>
  <c r="T62" i="11"/>
  <c r="S62" i="11"/>
  <c r="Q62" i="7"/>
  <c r="R62" i="11"/>
  <c r="P62" i="7"/>
  <c r="Q62" i="11"/>
  <c r="O62" i="7"/>
  <c r="P62" i="11"/>
  <c r="N62" i="7"/>
  <c r="O62" i="11"/>
  <c r="M62" i="7"/>
  <c r="N62" i="11"/>
  <c r="L62" i="7"/>
  <c r="M62" i="11"/>
  <c r="K62" i="7"/>
  <c r="L62" i="11"/>
  <c r="J62" i="7"/>
  <c r="K62" i="11"/>
  <c r="I62" i="7"/>
  <c r="J62" i="11"/>
  <c r="H62" i="7"/>
  <c r="I62" i="11"/>
  <c r="G62" i="7"/>
  <c r="H62" i="11"/>
  <c r="F62" i="7"/>
  <c r="G62" i="11"/>
  <c r="E62" i="7"/>
  <c r="F62" i="11"/>
  <c r="D62" i="7"/>
  <c r="E62" i="11"/>
  <c r="C62" i="7"/>
  <c r="D62" i="11"/>
  <c r="AB61" i="11"/>
  <c r="AA61" i="11"/>
  <c r="Z61" i="11"/>
  <c r="Y61" i="11"/>
  <c r="X61" i="11"/>
  <c r="W61" i="11"/>
  <c r="V61" i="11"/>
  <c r="U61" i="11"/>
  <c r="T61" i="11"/>
  <c r="S61" i="11"/>
  <c r="Q61" i="7"/>
  <c r="R61" i="11"/>
  <c r="P61" i="7"/>
  <c r="Q61" i="11"/>
  <c r="O61" i="7"/>
  <c r="P61" i="11"/>
  <c r="N61" i="7"/>
  <c r="O61" i="11"/>
  <c r="M61" i="7"/>
  <c r="N61" i="11"/>
  <c r="L61" i="7"/>
  <c r="M61" i="11"/>
  <c r="K61" i="7"/>
  <c r="L61" i="11"/>
  <c r="J61" i="7"/>
  <c r="K61" i="11"/>
  <c r="I61" i="7"/>
  <c r="J61" i="11"/>
  <c r="H61" i="7"/>
  <c r="I61" i="11"/>
  <c r="G61" i="7"/>
  <c r="H61" i="11"/>
  <c r="F61" i="7"/>
  <c r="G61" i="11"/>
  <c r="E61" i="7"/>
  <c r="F61" i="11"/>
  <c r="D61" i="7"/>
  <c r="E61" i="11"/>
  <c r="C61" i="7"/>
  <c r="D61" i="11"/>
  <c r="AB60" i="11"/>
  <c r="AA60" i="11"/>
  <c r="Z60" i="11"/>
  <c r="Y60" i="11"/>
  <c r="X60" i="11"/>
  <c r="W60" i="11"/>
  <c r="V60" i="11"/>
  <c r="U60" i="11"/>
  <c r="T60" i="11"/>
  <c r="S60" i="11"/>
  <c r="Q60" i="7"/>
  <c r="R60" i="11"/>
  <c r="P60" i="7"/>
  <c r="Q60" i="11"/>
  <c r="O60" i="7"/>
  <c r="P60" i="11"/>
  <c r="N60" i="7"/>
  <c r="O60" i="11"/>
  <c r="M60" i="7"/>
  <c r="N60" i="11"/>
  <c r="L60" i="7"/>
  <c r="M60" i="11"/>
  <c r="K60" i="7"/>
  <c r="L60" i="11"/>
  <c r="J60" i="7"/>
  <c r="K60" i="11"/>
  <c r="I60" i="7"/>
  <c r="J60" i="11"/>
  <c r="H60" i="7"/>
  <c r="I60" i="11"/>
  <c r="G60" i="7"/>
  <c r="H60" i="11"/>
  <c r="F60" i="7"/>
  <c r="G60" i="11"/>
  <c r="E60" i="7"/>
  <c r="F60" i="11"/>
  <c r="D60" i="7"/>
  <c r="E60" i="11"/>
  <c r="C60" i="7"/>
  <c r="D60" i="11"/>
  <c r="AC70" i="11"/>
  <c r="AC69" i="11"/>
  <c r="AC68" i="11"/>
  <c r="AC67" i="11"/>
  <c r="AC66" i="11"/>
  <c r="AC65" i="11"/>
  <c r="AC64" i="11"/>
  <c r="AC63" i="11"/>
  <c r="AC62" i="11"/>
  <c r="AC61" i="11"/>
  <c r="AC60" i="11"/>
  <c r="AC53" i="11"/>
  <c r="AB53" i="11"/>
  <c r="AA53" i="11"/>
  <c r="Z53" i="11"/>
  <c r="Y53" i="11"/>
  <c r="X53" i="11"/>
  <c r="W53" i="11"/>
  <c r="V53" i="11"/>
  <c r="U53" i="11"/>
  <c r="T53" i="11"/>
  <c r="S53" i="11"/>
  <c r="R53" i="11"/>
  <c r="Q53" i="11"/>
  <c r="P53" i="11"/>
  <c r="O53" i="11"/>
  <c r="N53" i="11"/>
  <c r="M53" i="11"/>
  <c r="L53" i="11"/>
  <c r="K53" i="11"/>
  <c r="J53" i="11"/>
  <c r="I53" i="11"/>
  <c r="H53" i="11"/>
  <c r="G53" i="11"/>
  <c r="F53" i="11"/>
  <c r="E53" i="11"/>
  <c r="AC52" i="11"/>
  <c r="AB52" i="11"/>
  <c r="AA52" i="11"/>
  <c r="Z52" i="11"/>
  <c r="Y52" i="11"/>
  <c r="X52" i="11"/>
  <c r="W52" i="11"/>
  <c r="V52" i="11"/>
  <c r="U52" i="11"/>
  <c r="T52" i="11"/>
  <c r="S52" i="11"/>
  <c r="R52" i="11"/>
  <c r="Q52" i="11"/>
  <c r="P52" i="11"/>
  <c r="O52" i="11"/>
  <c r="N52" i="11"/>
  <c r="M52" i="11"/>
  <c r="L52" i="11"/>
  <c r="K52" i="11"/>
  <c r="J52" i="11"/>
  <c r="I52" i="11"/>
  <c r="H52" i="11"/>
  <c r="G52" i="11"/>
  <c r="F52" i="11"/>
  <c r="E52" i="11"/>
  <c r="AC51" i="11"/>
  <c r="AB51" i="11"/>
  <c r="AA51" i="11"/>
  <c r="Z51" i="11"/>
  <c r="Y51" i="11"/>
  <c r="X51" i="11"/>
  <c r="W51" i="11"/>
  <c r="V51" i="11"/>
  <c r="U51" i="11"/>
  <c r="T51" i="11"/>
  <c r="S51" i="11"/>
  <c r="R51" i="11"/>
  <c r="Q51" i="11"/>
  <c r="P51" i="11"/>
  <c r="O51" i="11"/>
  <c r="N51" i="11"/>
  <c r="M51" i="11"/>
  <c r="L51" i="11"/>
  <c r="K51" i="11"/>
  <c r="J51" i="11"/>
  <c r="I51" i="11"/>
  <c r="H51" i="11"/>
  <c r="G51" i="11"/>
  <c r="F51" i="11"/>
  <c r="E51" i="11"/>
  <c r="AC50" i="11"/>
  <c r="AB50" i="11"/>
  <c r="AA50" i="11"/>
  <c r="Z50" i="11"/>
  <c r="Y50" i="11"/>
  <c r="X50" i="11"/>
  <c r="W50" i="11"/>
  <c r="V50" i="11"/>
  <c r="U50" i="11"/>
  <c r="T50" i="11"/>
  <c r="S50" i="11"/>
  <c r="R50" i="11"/>
  <c r="Q50" i="11"/>
  <c r="P50" i="11"/>
  <c r="O50" i="11"/>
  <c r="N50" i="11"/>
  <c r="M50" i="11"/>
  <c r="L50" i="11"/>
  <c r="K50" i="11"/>
  <c r="J50" i="11"/>
  <c r="I50" i="11"/>
  <c r="H50" i="11"/>
  <c r="G50" i="11"/>
  <c r="F50" i="11"/>
  <c r="E50" i="11"/>
  <c r="AC49" i="11"/>
  <c r="AB49" i="11"/>
  <c r="AA49" i="11"/>
  <c r="Z49" i="11"/>
  <c r="Y49" i="11"/>
  <c r="X49" i="11"/>
  <c r="W49" i="11"/>
  <c r="V49" i="11"/>
  <c r="U49" i="11"/>
  <c r="T49" i="11"/>
  <c r="S49" i="11"/>
  <c r="R49" i="11"/>
  <c r="Q49" i="11"/>
  <c r="P49" i="11"/>
  <c r="O49" i="11"/>
  <c r="N49" i="11"/>
  <c r="M49" i="11"/>
  <c r="L49" i="11"/>
  <c r="K49" i="11"/>
  <c r="J49" i="11"/>
  <c r="I49" i="11"/>
  <c r="H49" i="11"/>
  <c r="G49" i="11"/>
  <c r="F49" i="11"/>
  <c r="E49" i="11"/>
  <c r="AC48" i="11"/>
  <c r="AB48" i="11"/>
  <c r="AA48" i="11"/>
  <c r="Z48" i="11"/>
  <c r="Y48" i="11"/>
  <c r="X48" i="11"/>
  <c r="W48" i="11"/>
  <c r="V48" i="11"/>
  <c r="U48" i="11"/>
  <c r="T48" i="11"/>
  <c r="S48" i="11"/>
  <c r="R48" i="11"/>
  <c r="Q48" i="11"/>
  <c r="P48" i="11"/>
  <c r="O48" i="11"/>
  <c r="N48" i="11"/>
  <c r="M48" i="11"/>
  <c r="L48" i="11"/>
  <c r="K48" i="11"/>
  <c r="J48" i="11"/>
  <c r="I48" i="11"/>
  <c r="H48" i="11"/>
  <c r="G48" i="11"/>
  <c r="F48" i="11"/>
  <c r="E48" i="11"/>
  <c r="AC47" i="11"/>
  <c r="AB47" i="11"/>
  <c r="AA47" i="11"/>
  <c r="Z47" i="11"/>
  <c r="Y47" i="11"/>
  <c r="X47" i="11"/>
  <c r="W47" i="11"/>
  <c r="V47" i="11"/>
  <c r="U47" i="11"/>
  <c r="T47" i="11"/>
  <c r="S47" i="11"/>
  <c r="R47" i="11"/>
  <c r="Q47" i="11"/>
  <c r="P47" i="11"/>
  <c r="O47" i="11"/>
  <c r="N47" i="11"/>
  <c r="M47" i="11"/>
  <c r="L47" i="11"/>
  <c r="K47" i="11"/>
  <c r="J47" i="11"/>
  <c r="I47" i="11"/>
  <c r="H47" i="11"/>
  <c r="G47" i="11"/>
  <c r="F47" i="11"/>
  <c r="E47" i="11"/>
  <c r="AC46" i="11"/>
  <c r="AB46" i="11"/>
  <c r="AA46" i="11"/>
  <c r="Z46" i="11"/>
  <c r="Y46" i="11"/>
  <c r="X46" i="11"/>
  <c r="W46" i="11"/>
  <c r="V46" i="11"/>
  <c r="U46" i="11"/>
  <c r="T46" i="11"/>
  <c r="S46" i="11"/>
  <c r="R46" i="11"/>
  <c r="Q46" i="11"/>
  <c r="P46" i="11"/>
  <c r="O46" i="11"/>
  <c r="N46" i="11"/>
  <c r="M46" i="11"/>
  <c r="L46" i="11"/>
  <c r="K46" i="11"/>
  <c r="J46" i="11"/>
  <c r="I46" i="11"/>
  <c r="H46" i="11"/>
  <c r="G46" i="11"/>
  <c r="F46" i="11"/>
  <c r="E46" i="11"/>
  <c r="AC45" i="11"/>
  <c r="AB45" i="11"/>
  <c r="AA45" i="11"/>
  <c r="Z45" i="11"/>
  <c r="Y45" i="11"/>
  <c r="X45" i="11"/>
  <c r="W45" i="11"/>
  <c r="V45" i="11"/>
  <c r="U45" i="11"/>
  <c r="T45" i="11"/>
  <c r="S45" i="11"/>
  <c r="R45" i="11"/>
  <c r="Q45" i="11"/>
  <c r="P45" i="11"/>
  <c r="O45" i="11"/>
  <c r="N45" i="11"/>
  <c r="M45" i="11"/>
  <c r="L45" i="11"/>
  <c r="K45" i="11"/>
  <c r="J45" i="11"/>
  <c r="I45" i="11"/>
  <c r="H45" i="11"/>
  <c r="G45" i="11"/>
  <c r="F45" i="11"/>
  <c r="E45" i="11"/>
  <c r="AC44" i="11"/>
  <c r="AB44" i="11"/>
  <c r="AA44" i="11"/>
  <c r="Z44" i="11"/>
  <c r="Y44" i="11"/>
  <c r="X44" i="11"/>
  <c r="W44" i="11"/>
  <c r="V44" i="11"/>
  <c r="U44" i="11"/>
  <c r="T44" i="11"/>
  <c r="S44" i="11"/>
  <c r="R44" i="11"/>
  <c r="Q44" i="11"/>
  <c r="P44" i="11"/>
  <c r="O44" i="11"/>
  <c r="N44" i="11"/>
  <c r="M44" i="11"/>
  <c r="L44" i="11"/>
  <c r="K44" i="11"/>
  <c r="J44" i="11"/>
  <c r="I44" i="11"/>
  <c r="H44" i="11"/>
  <c r="G44" i="11"/>
  <c r="F44" i="11"/>
  <c r="E44" i="11"/>
  <c r="AC43" i="11"/>
  <c r="AB43" i="11"/>
  <c r="AA43" i="11"/>
  <c r="Z43" i="11"/>
  <c r="Y43" i="11"/>
  <c r="X43" i="11"/>
  <c r="W43" i="11"/>
  <c r="V43" i="11"/>
  <c r="U43" i="11"/>
  <c r="T43" i="11"/>
  <c r="S43" i="11"/>
  <c r="R43" i="11"/>
  <c r="Q43" i="11"/>
  <c r="P43" i="11"/>
  <c r="O43" i="11"/>
  <c r="N43" i="11"/>
  <c r="M43" i="11"/>
  <c r="L43" i="11"/>
  <c r="K43" i="11"/>
  <c r="J43" i="11"/>
  <c r="I43" i="11"/>
  <c r="H43" i="11"/>
  <c r="G43" i="11"/>
  <c r="F43" i="11"/>
  <c r="E43" i="11"/>
  <c r="AC15" i="11"/>
  <c r="AB15" i="11"/>
  <c r="AA15" i="11"/>
  <c r="Z15" i="11"/>
  <c r="Y15" i="11"/>
  <c r="X15" i="11"/>
  <c r="W15" i="11"/>
  <c r="V15" i="11"/>
  <c r="U15" i="11"/>
  <c r="T15" i="11"/>
  <c r="S15" i="11"/>
  <c r="R15" i="11"/>
  <c r="Q15" i="11"/>
  <c r="P15" i="11"/>
  <c r="O15" i="11"/>
  <c r="N15" i="11"/>
  <c r="M15" i="11"/>
  <c r="L15" i="11"/>
  <c r="K15" i="11"/>
  <c r="J15" i="11"/>
  <c r="I15" i="11"/>
  <c r="H15" i="11"/>
  <c r="G15" i="11"/>
  <c r="F15" i="11"/>
  <c r="E15" i="11"/>
  <c r="AC14" i="11"/>
  <c r="AB14" i="11"/>
  <c r="AA14" i="11"/>
  <c r="Z14" i="11"/>
  <c r="Y14" i="11"/>
  <c r="X14" i="11"/>
  <c r="W14" i="11"/>
  <c r="V14" i="11"/>
  <c r="U14" i="11"/>
  <c r="T14" i="11"/>
  <c r="S14" i="11"/>
  <c r="R14" i="11"/>
  <c r="Q14" i="11"/>
  <c r="P14" i="11"/>
  <c r="O14" i="11"/>
  <c r="N14" i="11"/>
  <c r="M14" i="11"/>
  <c r="L14" i="11"/>
  <c r="K14" i="11"/>
  <c r="J14" i="11"/>
  <c r="I14" i="11"/>
  <c r="H14" i="11"/>
  <c r="G14" i="11"/>
  <c r="F14" i="11"/>
  <c r="E14" i="11"/>
  <c r="AC13" i="11"/>
  <c r="AB13" i="11"/>
  <c r="AA13" i="11"/>
  <c r="Z13" i="11"/>
  <c r="Y13" i="11"/>
  <c r="X13" i="11"/>
  <c r="W13" i="11"/>
  <c r="V13" i="11"/>
  <c r="U13" i="11"/>
  <c r="T13" i="11"/>
  <c r="S13" i="11"/>
  <c r="R13" i="11"/>
  <c r="Q13" i="11"/>
  <c r="P13" i="11"/>
  <c r="O13" i="11"/>
  <c r="N13" i="11"/>
  <c r="M13" i="11"/>
  <c r="L13" i="11"/>
  <c r="K13" i="11"/>
  <c r="J13" i="11"/>
  <c r="I13" i="11"/>
  <c r="H13" i="11"/>
  <c r="G13" i="11"/>
  <c r="F13" i="11"/>
  <c r="E13"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AC11" i="11"/>
  <c r="AB11" i="11"/>
  <c r="AA11" i="11"/>
  <c r="Z11" i="11"/>
  <c r="Y11" i="11"/>
  <c r="X11" i="11"/>
  <c r="W11" i="11"/>
  <c r="V11" i="11"/>
  <c r="U11" i="11"/>
  <c r="T11" i="11"/>
  <c r="S11" i="11"/>
  <c r="R11" i="11"/>
  <c r="Q11" i="11"/>
  <c r="P11" i="11"/>
  <c r="O11" i="11"/>
  <c r="N11" i="11"/>
  <c r="M11" i="11"/>
  <c r="L11" i="11"/>
  <c r="K11" i="11"/>
  <c r="J11" i="11"/>
  <c r="I11" i="11"/>
  <c r="H11" i="11"/>
  <c r="G11" i="11"/>
  <c r="F11" i="11"/>
  <c r="E11" i="11"/>
  <c r="AC10" i="11"/>
  <c r="AB10" i="11"/>
  <c r="AA10" i="11"/>
  <c r="Z10" i="11"/>
  <c r="Y10" i="11"/>
  <c r="X10" i="11"/>
  <c r="W10" i="11"/>
  <c r="V10" i="11"/>
  <c r="U10" i="11"/>
  <c r="T10" i="11"/>
  <c r="S10" i="11"/>
  <c r="R10" i="11"/>
  <c r="Q10" i="11"/>
  <c r="P10" i="11"/>
  <c r="O10" i="11"/>
  <c r="N10" i="11"/>
  <c r="M10" i="11"/>
  <c r="L10" i="11"/>
  <c r="K10" i="11"/>
  <c r="J10" i="11"/>
  <c r="I10" i="11"/>
  <c r="H10" i="11"/>
  <c r="G10" i="11"/>
  <c r="F10" i="11"/>
  <c r="E10" i="11"/>
  <c r="AC9" i="11"/>
  <c r="AB9" i="11"/>
  <c r="AA9" i="11"/>
  <c r="Z9" i="11"/>
  <c r="Y9" i="11"/>
  <c r="X9" i="11"/>
  <c r="W9" i="11"/>
  <c r="V9" i="11"/>
  <c r="U9" i="11"/>
  <c r="T9" i="11"/>
  <c r="S9" i="11"/>
  <c r="R9" i="11"/>
  <c r="Q9" i="11"/>
  <c r="P9" i="11"/>
  <c r="O9" i="11"/>
  <c r="N9" i="11"/>
  <c r="M9" i="11"/>
  <c r="L9" i="11"/>
  <c r="K9" i="11"/>
  <c r="J9" i="11"/>
  <c r="I9" i="11"/>
  <c r="H9" i="11"/>
  <c r="G9" i="11"/>
  <c r="F9" i="11"/>
  <c r="E9" i="11"/>
  <c r="AC8" i="11"/>
  <c r="AB8" i="11"/>
  <c r="AA8" i="11"/>
  <c r="Z8" i="11"/>
  <c r="Y8" i="11"/>
  <c r="X8" i="11"/>
  <c r="W8" i="11"/>
  <c r="V8" i="11"/>
  <c r="U8" i="11"/>
  <c r="T8" i="11"/>
  <c r="S8" i="11"/>
  <c r="R8" i="11"/>
  <c r="Q8" i="11"/>
  <c r="P8" i="11"/>
  <c r="O8" i="11"/>
  <c r="N8" i="11"/>
  <c r="M8" i="11"/>
  <c r="L8" i="11"/>
  <c r="K8" i="11"/>
  <c r="J8" i="11"/>
  <c r="I8" i="11"/>
  <c r="H8" i="11"/>
  <c r="G8" i="11"/>
  <c r="F8" i="11"/>
  <c r="E8" i="11"/>
  <c r="AC7" i="11"/>
  <c r="AB7" i="11"/>
  <c r="AA7" i="11"/>
  <c r="Z7" i="11"/>
  <c r="Y7" i="11"/>
  <c r="X7" i="11"/>
  <c r="W7" i="11"/>
  <c r="V7" i="11"/>
  <c r="U7" i="11"/>
  <c r="T7" i="11"/>
  <c r="S7" i="11"/>
  <c r="R7" i="11"/>
  <c r="Q7" i="11"/>
  <c r="P7" i="11"/>
  <c r="O7" i="11"/>
  <c r="N7" i="11"/>
  <c r="M7" i="11"/>
  <c r="L7" i="11"/>
  <c r="K7" i="11"/>
  <c r="J7" i="11"/>
  <c r="I7" i="11"/>
  <c r="H7" i="11"/>
  <c r="G7" i="11"/>
  <c r="F7" i="11"/>
  <c r="E7" i="11"/>
  <c r="AC6" i="11"/>
  <c r="AB6" i="11"/>
  <c r="AA6" i="11"/>
  <c r="Z6" i="11"/>
  <c r="Y6" i="11"/>
  <c r="X6" i="11"/>
  <c r="W6" i="11"/>
  <c r="V6" i="11"/>
  <c r="U6" i="11"/>
  <c r="T6" i="11"/>
  <c r="S6" i="11"/>
  <c r="R6" i="11"/>
  <c r="Q6" i="11"/>
  <c r="P6" i="11"/>
  <c r="O6" i="11"/>
  <c r="N6" i="11"/>
  <c r="M6" i="11"/>
  <c r="L6" i="11"/>
  <c r="K6" i="11"/>
  <c r="J6" i="11"/>
  <c r="I6" i="11"/>
  <c r="H6" i="11"/>
  <c r="G6" i="11"/>
  <c r="F6" i="11"/>
  <c r="E6" i="11"/>
  <c r="AC5" i="11"/>
  <c r="AB5" i="11"/>
  <c r="AA5" i="11"/>
  <c r="Z5" i="11"/>
  <c r="Y5" i="11"/>
  <c r="X5" i="11"/>
  <c r="W5" i="11"/>
  <c r="V5" i="11"/>
  <c r="U5" i="11"/>
  <c r="T5" i="11"/>
  <c r="S5" i="11"/>
  <c r="R5" i="11"/>
  <c r="Q5" i="11"/>
  <c r="P5" i="11"/>
  <c r="O5" i="11"/>
  <c r="N5" i="11"/>
  <c r="M5" i="11"/>
  <c r="L5" i="11"/>
  <c r="K5" i="11"/>
  <c r="J5" i="11"/>
  <c r="I5" i="11"/>
  <c r="H5" i="11"/>
  <c r="G5" i="11"/>
  <c r="F5" i="11"/>
  <c r="E5" i="11"/>
  <c r="D53" i="11"/>
  <c r="D52" i="11"/>
  <c r="D51" i="11"/>
  <c r="D50" i="11"/>
  <c r="D49" i="11"/>
  <c r="D48" i="11"/>
  <c r="D47" i="11"/>
  <c r="D46" i="11"/>
  <c r="D45" i="11"/>
  <c r="D44" i="11"/>
  <c r="D43" i="11"/>
  <c r="D15" i="11"/>
  <c r="D14" i="11"/>
  <c r="D13" i="11"/>
  <c r="D12" i="11"/>
  <c r="D11" i="11"/>
  <c r="D10" i="11"/>
  <c r="D9" i="11"/>
  <c r="D8" i="11"/>
  <c r="D7" i="11"/>
  <c r="D6" i="11"/>
  <c r="D5" i="11"/>
  <c r="B69" i="7"/>
  <c r="B68" i="7"/>
  <c r="B66" i="7"/>
  <c r="B65" i="7"/>
  <c r="B64" i="7"/>
  <c r="B63" i="7"/>
  <c r="B62" i="7"/>
  <c r="B61" i="7"/>
  <c r="B14" i="7"/>
  <c r="B13" i="7"/>
  <c r="B10" i="7"/>
  <c r="B9" i="7"/>
  <c r="B8" i="7"/>
  <c r="B7" i="7"/>
  <c r="B6" i="7"/>
</calcChain>
</file>

<file path=xl/comments1.xml><?xml version="1.0" encoding="utf-8"?>
<comments xmlns="http://schemas.openxmlformats.org/spreadsheetml/2006/main">
  <authors>
    <author>Author</author>
  </authors>
  <commentList>
    <comment ref="AS4" authorId="0">
      <text>
        <r>
          <rPr>
            <b/>
            <sz val="9"/>
            <color indexed="81"/>
            <rFont val="Calibri"/>
            <family val="2"/>
          </rPr>
          <t>Author:</t>
        </r>
        <r>
          <rPr>
            <sz val="9"/>
            <color indexed="81"/>
            <rFont val="Calibri"/>
            <family val="2"/>
          </rPr>
          <t xml:space="preserve">
Based on Q2 Re-Forecast</t>
        </r>
      </text>
    </comment>
    <comment ref="Z10" authorId="0">
      <text>
        <r>
          <rPr>
            <b/>
            <sz val="9"/>
            <color indexed="81"/>
            <rFont val="Calibri"/>
            <family val="2"/>
          </rPr>
          <t>Author:</t>
        </r>
        <r>
          <rPr>
            <sz val="9"/>
            <color indexed="81"/>
            <rFont val="Calibri"/>
            <family val="2"/>
          </rPr>
          <t xml:space="preserve">
December '12 Tula data missing due to lost computer. Entered manually.</t>
        </r>
      </text>
    </comment>
    <comment ref="V13" authorId="0">
      <text>
        <r>
          <rPr>
            <b/>
            <sz val="9"/>
            <color indexed="81"/>
            <rFont val="Calibri"/>
            <family val="2"/>
          </rPr>
          <t>Author:</t>
        </r>
        <r>
          <rPr>
            <sz val="9"/>
            <color indexed="81"/>
            <rFont val="Calibri"/>
            <family val="2"/>
          </rPr>
          <t xml:space="preserve">
Masaka August - November 2012 data not in datamart b/c POS not luanhced until December. Entered manually.</t>
        </r>
      </text>
    </comment>
    <comment ref="W13" authorId="0">
      <text>
        <r>
          <rPr>
            <b/>
            <sz val="9"/>
            <color indexed="81"/>
            <rFont val="Calibri"/>
            <family val="2"/>
          </rPr>
          <t>Author:</t>
        </r>
        <r>
          <rPr>
            <sz val="9"/>
            <color indexed="81"/>
            <rFont val="Calibri"/>
            <family val="2"/>
          </rPr>
          <t xml:space="preserve">
Masaka August - November 2012 data not in datamart b/c POS not luanhced until December. Entered manually.</t>
        </r>
      </text>
    </comment>
    <comment ref="X13" authorId="0">
      <text>
        <r>
          <rPr>
            <b/>
            <sz val="9"/>
            <color indexed="81"/>
            <rFont val="Calibri"/>
            <family val="2"/>
          </rPr>
          <t>Author:</t>
        </r>
        <r>
          <rPr>
            <sz val="9"/>
            <color indexed="81"/>
            <rFont val="Calibri"/>
            <family val="2"/>
          </rPr>
          <t xml:space="preserve">
Masaka August - November 2012 data not in datamart b/c POS not luanhced until December. Entered manually.</t>
        </r>
      </text>
    </comment>
    <comment ref="Y13" authorId="0">
      <text>
        <r>
          <rPr>
            <b/>
            <sz val="9"/>
            <color indexed="81"/>
            <rFont val="Calibri"/>
            <family val="2"/>
          </rPr>
          <t>Author:</t>
        </r>
        <r>
          <rPr>
            <sz val="9"/>
            <color indexed="81"/>
            <rFont val="Calibri"/>
            <family val="2"/>
          </rPr>
          <t xml:space="preserve">
Masaka August - November 2012 data not in datamart b/c POS not luanhced until December. Entered manually.</t>
        </r>
      </text>
    </comment>
    <comment ref="A25" authorId="0">
      <text>
        <r>
          <rPr>
            <b/>
            <sz val="9"/>
            <color indexed="81"/>
            <rFont val="Calibri"/>
            <family val="2"/>
          </rPr>
          <t>Author:</t>
        </r>
        <r>
          <rPr>
            <sz val="9"/>
            <color indexed="81"/>
            <rFont val="Calibri"/>
            <family val="2"/>
          </rPr>
          <t xml:space="preserve">
Number of active agents making a purchase in the last 3 months.</t>
        </r>
      </text>
    </comment>
    <comment ref="Z31" authorId="0">
      <text>
        <r>
          <rPr>
            <b/>
            <sz val="9"/>
            <color indexed="81"/>
            <rFont val="Calibri"/>
            <family val="2"/>
          </rPr>
          <t>Author:</t>
        </r>
        <r>
          <rPr>
            <sz val="9"/>
            <color indexed="81"/>
            <rFont val="Calibri"/>
            <family val="2"/>
          </rPr>
          <t xml:space="preserve">
December '12 Tula data missing due to lost computer</t>
        </r>
      </text>
    </comment>
    <comment ref="X33" authorId="0">
      <text>
        <r>
          <rPr>
            <b/>
            <sz val="9"/>
            <color indexed="81"/>
            <rFont val="Calibri"/>
            <family val="2"/>
          </rPr>
          <t>Author:</t>
        </r>
        <r>
          <rPr>
            <sz val="9"/>
            <color indexed="81"/>
            <rFont val="Calibri"/>
            <family val="2"/>
          </rPr>
          <t xml:space="preserve">
Masaka October &amp; November 2012 data not in datamart b/c POS not luanhced until December.</t>
        </r>
      </text>
    </comment>
    <comment ref="Y33" authorId="0">
      <text>
        <r>
          <rPr>
            <b/>
            <sz val="9"/>
            <color indexed="81"/>
            <rFont val="Calibri"/>
            <family val="2"/>
          </rPr>
          <t>Author:</t>
        </r>
        <r>
          <rPr>
            <sz val="9"/>
            <color indexed="81"/>
            <rFont val="Calibri"/>
            <family val="2"/>
          </rPr>
          <t xml:space="preserve">
Masaka October &amp; November 2012 data not in datamart b/c POS not luanhced until December.</t>
        </r>
      </text>
    </comment>
    <comment ref="A42" authorId="0">
      <text>
        <r>
          <rPr>
            <b/>
            <sz val="9"/>
            <color indexed="81"/>
            <rFont val="Calibri"/>
            <family val="2"/>
          </rPr>
          <t>Author:</t>
        </r>
        <r>
          <rPr>
            <sz val="9"/>
            <color indexed="81"/>
            <rFont val="Calibri"/>
            <family val="2"/>
          </rPr>
          <t xml:space="preserve">
Number of active agents making a purchase in just this month.</t>
        </r>
      </text>
    </comment>
    <comment ref="Z48" authorId="0">
      <text>
        <r>
          <rPr>
            <b/>
            <sz val="9"/>
            <color indexed="81"/>
            <rFont val="Calibri"/>
            <family val="2"/>
          </rPr>
          <t>Author:</t>
        </r>
        <r>
          <rPr>
            <sz val="9"/>
            <color indexed="81"/>
            <rFont val="Calibri"/>
            <family val="2"/>
          </rPr>
          <t xml:space="preserve">
December '12 Tula data missing due to lost computer</t>
        </r>
      </text>
    </comment>
    <comment ref="X50" authorId="0">
      <text>
        <r>
          <rPr>
            <b/>
            <sz val="9"/>
            <color indexed="81"/>
            <rFont val="Calibri"/>
            <family val="2"/>
          </rPr>
          <t>Author:</t>
        </r>
        <r>
          <rPr>
            <sz val="9"/>
            <color indexed="81"/>
            <rFont val="Calibri"/>
            <family val="2"/>
          </rPr>
          <t xml:space="preserve">
Masaka October &amp; November 2012 data not in datamart b/c POS not luanhced until December.</t>
        </r>
      </text>
    </comment>
    <comment ref="Y50" authorId="0">
      <text>
        <r>
          <rPr>
            <b/>
            <sz val="9"/>
            <color indexed="81"/>
            <rFont val="Calibri"/>
            <family val="2"/>
          </rPr>
          <t>Author:</t>
        </r>
        <r>
          <rPr>
            <sz val="9"/>
            <color indexed="81"/>
            <rFont val="Calibri"/>
            <family val="2"/>
          </rPr>
          <t xml:space="preserve">
Masaka October &amp; November 2012 data not in datamart b/c POS not luanhced until December.</t>
        </r>
      </text>
    </comment>
    <comment ref="A59" authorId="0">
      <text>
        <r>
          <rPr>
            <b/>
            <sz val="9"/>
            <color indexed="81"/>
            <rFont val="Calibri"/>
            <family val="2"/>
          </rPr>
          <t>Author:</t>
        </r>
        <r>
          <rPr>
            <sz val="9"/>
            <color indexed="81"/>
            <rFont val="Calibri"/>
            <family val="2"/>
          </rPr>
          <t xml:space="preserve">
Sales per agents actively making purchase in just that one mont.</t>
        </r>
      </text>
    </comment>
  </commentList>
</comments>
</file>

<file path=xl/comments2.xml><?xml version="1.0" encoding="utf-8"?>
<comments xmlns="http://schemas.openxmlformats.org/spreadsheetml/2006/main">
  <authors>
    <author>Author</author>
  </authors>
  <commentList>
    <comment ref="A25" authorId="0">
      <text>
        <r>
          <rPr>
            <b/>
            <sz val="9"/>
            <color indexed="81"/>
            <rFont val="Calibri"/>
            <family val="2"/>
          </rPr>
          <t>Author:</t>
        </r>
        <r>
          <rPr>
            <sz val="9"/>
            <color indexed="81"/>
            <rFont val="Calibri"/>
            <family val="2"/>
          </rPr>
          <t xml:space="preserve">
Number of active agents making a purchase in the last 3 months.</t>
        </r>
      </text>
    </comment>
    <comment ref="A42" authorId="0">
      <text>
        <r>
          <rPr>
            <b/>
            <sz val="9"/>
            <color indexed="81"/>
            <rFont val="Calibri"/>
            <family val="2"/>
          </rPr>
          <t>Author:</t>
        </r>
        <r>
          <rPr>
            <sz val="9"/>
            <color indexed="81"/>
            <rFont val="Calibri"/>
            <family val="2"/>
          </rPr>
          <t xml:space="preserve">
Number of active agents making a purchase in just this month.</t>
        </r>
      </text>
    </comment>
    <comment ref="A59" authorId="0">
      <text>
        <r>
          <rPr>
            <b/>
            <sz val="9"/>
            <color indexed="81"/>
            <rFont val="Calibri"/>
            <family val="2"/>
          </rPr>
          <t>Author:</t>
        </r>
        <r>
          <rPr>
            <sz val="9"/>
            <color indexed="81"/>
            <rFont val="Calibri"/>
            <family val="2"/>
          </rPr>
          <t xml:space="preserve">
Sales per agents actively making purchase in just that one mont.</t>
        </r>
      </text>
    </comment>
  </commentList>
</comments>
</file>

<file path=xl/comments3.xml><?xml version="1.0" encoding="utf-8"?>
<comments xmlns="http://schemas.openxmlformats.org/spreadsheetml/2006/main">
  <authors>
    <author>Author</author>
  </authors>
  <commentList>
    <comment ref="D5" authorId="0">
      <text>
        <r>
          <rPr>
            <b/>
            <sz val="9"/>
            <color indexed="81"/>
            <rFont val="Calibri"/>
            <family val="2"/>
          </rPr>
          <t>Author:</t>
        </r>
        <r>
          <rPr>
            <sz val="9"/>
            <color indexed="81"/>
            <rFont val="Calibri"/>
            <family val="2"/>
          </rPr>
          <t xml:space="preserve">
No growth and small churn in first half of 2014</t>
        </r>
      </text>
    </comment>
    <comment ref="J5" authorId="0">
      <text>
        <r>
          <rPr>
            <b/>
            <sz val="9"/>
            <color indexed="81"/>
            <rFont val="Calibri"/>
            <family val="2"/>
          </rPr>
          <t>Author:</t>
        </r>
        <r>
          <rPr>
            <sz val="9"/>
            <color indexed="81"/>
            <rFont val="Calibri"/>
            <family val="2"/>
          </rPr>
          <t xml:space="preserve">
60 new agents recruited for Mpigi and Mafubira</t>
        </r>
      </text>
    </comment>
    <comment ref="L5" authorId="0">
      <text>
        <r>
          <rPr>
            <b/>
            <sz val="9"/>
            <color indexed="81"/>
            <rFont val="Calibri"/>
            <family val="2"/>
          </rPr>
          <t>Author:</t>
        </r>
        <r>
          <rPr>
            <sz val="9"/>
            <color indexed="81"/>
            <rFont val="Calibri"/>
            <family val="2"/>
          </rPr>
          <t xml:space="preserve">
Straight-line growth starting Septebmer until EOY target.</t>
        </r>
      </text>
    </comment>
    <comment ref="B16" authorId="0">
      <text>
        <r>
          <rPr>
            <b/>
            <sz val="9"/>
            <color indexed="81"/>
            <rFont val="Calibri"/>
            <family val="2"/>
          </rPr>
          <t>Author:</t>
        </r>
        <r>
          <rPr>
            <sz val="9"/>
            <color indexed="81"/>
            <rFont val="Calibri"/>
            <family val="2"/>
          </rPr>
          <t xml:space="preserve">
HHs * people per HH * 3-month active agents. Use EOY number, as not cumulative</t>
        </r>
      </text>
    </comment>
    <comment ref="C50" authorId="0">
      <text>
        <r>
          <rPr>
            <b/>
            <sz val="9"/>
            <color indexed="81"/>
            <rFont val="Calibri"/>
            <family val="2"/>
          </rPr>
          <t>Author:</t>
        </r>
        <r>
          <rPr>
            <sz val="9"/>
            <color indexed="81"/>
            <rFont val="Calibri"/>
            <family val="2"/>
          </rPr>
          <t xml:space="preserve">
Note 2013 YTD average in Seelct was 7.6 new pregnancy registrations per month per active agent (paper records). Per discussion with MC, lowering to 5 to better reflect actual pregnancy data in regio and to account for tightening up what we consider legitimate pregnancy reg's. (ie, not just clinc reg's)</t>
        </r>
      </text>
    </comment>
    <comment ref="C54" authorId="0">
      <text>
        <r>
          <rPr>
            <b/>
            <sz val="9"/>
            <color indexed="81"/>
            <rFont val="Calibri"/>
            <family val="2"/>
          </rPr>
          <t>Author:</t>
        </r>
        <r>
          <rPr>
            <sz val="9"/>
            <color indexed="81"/>
            <rFont val="Calibri"/>
            <family val="2"/>
          </rPr>
          <t xml:space="preserve">
Placeholder for EOY 2013 active number to serve as starting point for total pregnancies supported</t>
        </r>
      </text>
    </comment>
    <comment ref="C58" authorId="0">
      <text>
        <r>
          <rPr>
            <b/>
            <sz val="9"/>
            <color indexed="81"/>
            <rFont val="Calibri"/>
            <family val="2"/>
          </rPr>
          <t>Author:</t>
        </r>
        <r>
          <rPr>
            <sz val="9"/>
            <color indexed="81"/>
            <rFont val="Calibri"/>
            <family val="2"/>
          </rPr>
          <t xml:space="preserve">
UG dipped below 2.0 for first time in November.</t>
        </r>
      </text>
    </comment>
    <comment ref="C60" authorId="0">
      <text>
        <r>
          <rPr>
            <b/>
            <sz val="9"/>
            <color indexed="81"/>
            <rFont val="Calibri"/>
            <family val="2"/>
          </rPr>
          <t>Author:</t>
        </r>
        <r>
          <rPr>
            <sz val="9"/>
            <color indexed="81"/>
            <rFont val="Calibri"/>
            <family val="2"/>
          </rPr>
          <t xml:space="preserve">
UG dipped below 2.0 for first time in November.</t>
        </r>
      </text>
    </comment>
    <comment ref="C67" authorId="0">
      <text>
        <r>
          <rPr>
            <b/>
            <sz val="9"/>
            <color indexed="81"/>
            <rFont val="Calibri"/>
            <family val="2"/>
          </rPr>
          <t>Author:</t>
        </r>
        <r>
          <rPr>
            <sz val="9"/>
            <color indexed="81"/>
            <rFont val="Calibri"/>
            <family val="2"/>
          </rPr>
          <t xml:space="preserve">
Conservative estimate based on secondary resaerch, as well as our own customer surveys. Use applied to all stove sales - higher end stoves will return more; when we sell more of those (versus Ugastoves), can re-visit a belnded figure
</t>
        </r>
      </text>
    </comment>
    <comment ref="C68" authorId="0">
      <text>
        <r>
          <rPr>
            <b/>
            <sz val="9"/>
            <color indexed="81"/>
            <rFont val="Calibri"/>
            <family val="2"/>
          </rPr>
          <t>Author:</t>
        </r>
        <r>
          <rPr>
            <sz val="9"/>
            <color indexed="81"/>
            <rFont val="Calibri"/>
            <family val="2"/>
          </rPr>
          <t xml:space="preserve">
Belnded average based on proportion of Scode sales versus higher end Burn/Zoom sales. Assume $150 in savings per Scode (80% of sales) and $300 per Zoom/Burn (20% of sales). Based on secondary research and customer surveys; sales based on Oct-Jan avg. For actuals, will calc savings based on $300 and $150 applied to actual units sold.</t>
        </r>
      </text>
    </comment>
    <comment ref="C72" authorId="0">
      <text>
        <r>
          <rPr>
            <b/>
            <sz val="9"/>
            <color indexed="81"/>
            <rFont val="Calibri"/>
            <family val="2"/>
          </rPr>
          <t>Author:</t>
        </r>
        <r>
          <rPr>
            <sz val="9"/>
            <color indexed="81"/>
            <rFont val="Calibri"/>
            <family val="2"/>
          </rPr>
          <t xml:space="preserve">
UG averaging ~0.2</t>
        </r>
      </text>
    </comment>
    <comment ref="C74" authorId="0">
      <text>
        <r>
          <rPr>
            <b/>
            <sz val="9"/>
            <color indexed="81"/>
            <rFont val="Calibri"/>
            <family val="2"/>
          </rPr>
          <t>Author:</t>
        </r>
        <r>
          <rPr>
            <sz val="9"/>
            <color indexed="81"/>
            <rFont val="Calibri"/>
            <family val="2"/>
          </rPr>
          <t xml:space="preserve">
UG averaging ~0.2</t>
        </r>
      </text>
    </comment>
    <comment ref="C81" authorId="0">
      <text>
        <r>
          <rPr>
            <b/>
            <sz val="9"/>
            <color indexed="81"/>
            <rFont val="Calibri"/>
            <family val="2"/>
          </rPr>
          <t>Author:</t>
        </r>
        <r>
          <rPr>
            <sz val="9"/>
            <color indexed="81"/>
            <rFont val="Calibri"/>
            <family val="2"/>
          </rPr>
          <t xml:space="preserve">
Blended average of lamps with and without mobile charging (50-50 based on 2013 sales). Without charging is modelled as $50 lifetime savings . This is lower than our secondary research based on our own customer surveys and the low total is driven by majority of these unit sales coming from Little Sun, which has the shortest lifetime at 2 years). With mobile charging modelled at $300 per unit, based on $100 LT savings for solar fuel and $200 for mobile charging.
</t>
        </r>
      </text>
    </comment>
    <comment ref="C82" authorId="0">
      <text>
        <r>
          <rPr>
            <b/>
            <sz val="9"/>
            <color indexed="81"/>
            <rFont val="Calibri"/>
            <family val="2"/>
          </rPr>
          <t>Author:</t>
        </r>
        <r>
          <rPr>
            <sz val="9"/>
            <color indexed="81"/>
            <rFont val="Calibri"/>
            <family val="2"/>
          </rPr>
          <t xml:space="preserve">
Belnded average based on proportion of sales with and without mobile chargings. Assume $200 in savings from lamp (based on both secondary resaerch and confirmed with our customer surveys) and $400 for lamps with mobile charging (confirmed with research and surveys). Blended avg is based on 70% of units sales (Nov'13-Jan'14) coming from lamps without and 30% with mobile charging.</t>
        </r>
      </text>
    </comment>
    <comment ref="C86" authorId="0">
      <text>
        <r>
          <rPr>
            <b/>
            <sz val="9"/>
            <color indexed="81"/>
            <rFont val="Calibri"/>
            <family val="2"/>
          </rPr>
          <t>Author:</t>
        </r>
        <r>
          <rPr>
            <sz val="9"/>
            <color indexed="81"/>
            <rFont val="Calibri"/>
            <family val="2"/>
          </rPr>
          <t xml:space="preserve">
UG averaging ~2.0</t>
        </r>
      </text>
    </comment>
    <comment ref="C94" authorId="0">
      <text>
        <r>
          <rPr>
            <b/>
            <sz val="9"/>
            <color indexed="81"/>
            <rFont val="Calibri"/>
            <family val="2"/>
          </rPr>
          <t>Author:</t>
        </r>
        <r>
          <rPr>
            <sz val="9"/>
            <color indexed="81"/>
            <rFont val="Calibri"/>
            <family val="2"/>
          </rPr>
          <t xml:space="preserve">
Average mass per unit</t>
        </r>
      </text>
    </comment>
    <comment ref="C95" authorId="0">
      <text>
        <r>
          <rPr>
            <b/>
            <sz val="9"/>
            <color indexed="81"/>
            <rFont val="Calibri"/>
            <family val="2"/>
          </rPr>
          <t>Author:</t>
        </r>
        <r>
          <rPr>
            <sz val="9"/>
            <color indexed="81"/>
            <rFont val="Calibri"/>
            <family val="2"/>
          </rPr>
          <t xml:space="preserve">
Produc timpact model… each unit costs ~$0.50 and results in a 30% savings in daily fuel costs</t>
        </r>
      </text>
    </comment>
    <comment ref="C100" authorId="0">
      <text>
        <r>
          <rPr>
            <b/>
            <sz val="9"/>
            <color indexed="81"/>
            <rFont val="Calibri"/>
            <family val="2"/>
          </rPr>
          <t xml:space="preserve">Brad Presner:2013 average ~75-80; Q1 2014 ~60. With discussion with MC, settled on 70 servings per month per agent in UG.
</t>
        </r>
      </text>
    </comment>
    <comment ref="C104" authorId="0">
      <text>
        <r>
          <rPr>
            <b/>
            <sz val="9"/>
            <color indexed="81"/>
            <rFont val="Calibri"/>
            <family val="2"/>
          </rPr>
          <t>Author:</t>
        </r>
        <r>
          <rPr>
            <sz val="9"/>
            <color indexed="81"/>
            <rFont val="Calibri"/>
            <family val="2"/>
          </rPr>
          <t xml:space="preserve">
Using early MixMe data and anticipated Healthy Start goals. Target set by goal of 1 bag of MixMe per agent per month (1 bag = 10 servings at 0.5 kg) plus 10 additional servings of MNP's when they launch. So roughly 20, with anticipation of increasing in 2015 as get more traction and history.</t>
        </r>
      </text>
    </comment>
    <comment ref="B113" authorId="0">
      <text>
        <r>
          <rPr>
            <b/>
            <sz val="9"/>
            <color indexed="81"/>
            <rFont val="Calibri"/>
            <family val="2"/>
          </rPr>
          <t>Author:</t>
        </r>
        <r>
          <rPr>
            <sz val="9"/>
            <color indexed="81"/>
            <rFont val="Calibri"/>
            <family val="2"/>
          </rPr>
          <t xml:space="preserve">
For now, only using cookstoves and solar. Fuel in future if becomes significant.</t>
        </r>
      </text>
    </comment>
    <comment ref="B129" authorId="0">
      <text>
        <r>
          <rPr>
            <b/>
            <sz val="9"/>
            <color indexed="81"/>
            <rFont val="Calibri"/>
            <family val="2"/>
          </rPr>
          <t>Author:</t>
        </r>
        <r>
          <rPr>
            <sz val="9"/>
            <color indexed="81"/>
            <rFont val="Calibri"/>
            <family val="2"/>
          </rPr>
          <t xml:space="preserve">
Include downlines plus health incentives?</t>
        </r>
      </text>
    </comment>
    <comment ref="C129" authorId="0">
      <text>
        <r>
          <rPr>
            <b/>
            <sz val="9"/>
            <color indexed="81"/>
            <rFont val="Calibri"/>
            <family val="2"/>
          </rPr>
          <t>Author:</t>
        </r>
        <r>
          <rPr>
            <sz val="9"/>
            <color indexed="81"/>
            <rFont val="Calibri"/>
            <family val="2"/>
          </rPr>
          <t xml:space="preserve">
% of wholesale sales</t>
        </r>
      </text>
    </comment>
    <comment ref="P137" authorId="0">
      <text>
        <r>
          <rPr>
            <b/>
            <sz val="9"/>
            <color indexed="81"/>
            <rFont val="Calibri"/>
            <family val="2"/>
          </rPr>
          <t>Author:</t>
        </r>
        <r>
          <rPr>
            <sz val="9"/>
            <color indexed="81"/>
            <rFont val="Calibri"/>
            <family val="2"/>
          </rPr>
          <t xml:space="preserve">
Average of annualized incomes</t>
        </r>
      </text>
    </comment>
    <comment ref="P138" authorId="0">
      <text>
        <r>
          <rPr>
            <b/>
            <sz val="9"/>
            <color indexed="81"/>
            <rFont val="Calibri"/>
            <family val="2"/>
          </rPr>
          <t>Author:</t>
        </r>
        <r>
          <rPr>
            <sz val="9"/>
            <color indexed="81"/>
            <rFont val="Calibri"/>
            <family val="2"/>
          </rPr>
          <t xml:space="preserve">
Average of annualized incomes</t>
        </r>
      </text>
    </comment>
    <comment ref="P139" authorId="0">
      <text>
        <r>
          <rPr>
            <b/>
            <sz val="9"/>
            <color indexed="81"/>
            <rFont val="Calibri"/>
            <family val="2"/>
          </rPr>
          <t>Author:</t>
        </r>
        <r>
          <rPr>
            <sz val="9"/>
            <color indexed="81"/>
            <rFont val="Calibri"/>
            <family val="2"/>
          </rPr>
          <t xml:space="preserve">
Average of annualized incomes</t>
        </r>
      </text>
    </comment>
    <comment ref="P140" authorId="0">
      <text>
        <r>
          <rPr>
            <b/>
            <sz val="9"/>
            <color indexed="81"/>
            <rFont val="Calibri"/>
            <family val="2"/>
          </rPr>
          <t>Author:</t>
        </r>
        <r>
          <rPr>
            <sz val="9"/>
            <color indexed="81"/>
            <rFont val="Calibri"/>
            <family val="2"/>
          </rPr>
          <t xml:space="preserve">
Average of annualized incomes</t>
        </r>
      </text>
    </comment>
  </commentList>
</comments>
</file>

<file path=xl/sharedStrings.xml><?xml version="1.0" encoding="utf-8"?>
<sst xmlns="http://schemas.openxmlformats.org/spreadsheetml/2006/main" count="24489" uniqueCount="3418">
  <si>
    <t>4BW42</t>
  </si>
  <si>
    <t>1MP22</t>
  </si>
  <si>
    <t>1BW19</t>
  </si>
  <si>
    <t>4BW51</t>
  </si>
  <si>
    <t>2MF43</t>
  </si>
  <si>
    <t>3MF90</t>
  </si>
  <si>
    <t>0400003000272</t>
  </si>
  <si>
    <t>1TL34</t>
  </si>
  <si>
    <t>3TL102</t>
  </si>
  <si>
    <t>1NS26</t>
  </si>
  <si>
    <t>4NS21</t>
  </si>
  <si>
    <t>2TL47</t>
  </si>
  <si>
    <t>2TL40</t>
  </si>
  <si>
    <t>3TL96</t>
  </si>
  <si>
    <t>2MF48</t>
  </si>
  <si>
    <t>1BW20</t>
  </si>
  <si>
    <t>1MP10</t>
  </si>
  <si>
    <t>2BW23</t>
  </si>
  <si>
    <t>4BW44</t>
  </si>
  <si>
    <t>4BW45</t>
  </si>
  <si>
    <t>MAS74</t>
  </si>
  <si>
    <t>1MF21</t>
  </si>
  <si>
    <t>4BW70</t>
  </si>
  <si>
    <t>4MP13</t>
  </si>
  <si>
    <t>0400002000044</t>
  </si>
  <si>
    <t>3MF87</t>
  </si>
  <si>
    <t>4MF02</t>
  </si>
  <si>
    <t>3MP12</t>
  </si>
  <si>
    <t>3TL77</t>
  </si>
  <si>
    <t>4MP18</t>
  </si>
  <si>
    <t>MAS45</t>
  </si>
  <si>
    <t>3MF82</t>
  </si>
  <si>
    <t>3TL72</t>
  </si>
  <si>
    <t>1BW21</t>
  </si>
  <si>
    <t>1MF08</t>
  </si>
  <si>
    <t>3TL81</t>
  </si>
  <si>
    <t>1MP14</t>
  </si>
  <si>
    <t>3TL82</t>
  </si>
  <si>
    <t>0400002000099</t>
  </si>
  <si>
    <t>1MF28</t>
  </si>
  <si>
    <t>1NS19</t>
  </si>
  <si>
    <t>3NS34</t>
  </si>
  <si>
    <t>3TL94</t>
  </si>
  <si>
    <t>1NS20</t>
  </si>
  <si>
    <t>1NS21</t>
  </si>
  <si>
    <t>4NS10</t>
  </si>
  <si>
    <t>4NS18</t>
  </si>
  <si>
    <t>2TL50</t>
  </si>
  <si>
    <t>2NS15</t>
  </si>
  <si>
    <t>0400004000035</t>
  </si>
  <si>
    <t>4NS17</t>
  </si>
  <si>
    <t>3BW29</t>
  </si>
  <si>
    <t>2TL48</t>
  </si>
  <si>
    <t>2TL44</t>
  </si>
  <si>
    <t>3BW37</t>
  </si>
  <si>
    <t>2MP37</t>
  </si>
  <si>
    <t>4NS13</t>
  </si>
  <si>
    <t>4MP17</t>
  </si>
  <si>
    <t>1BW14</t>
  </si>
  <si>
    <t>3MF79</t>
  </si>
  <si>
    <t>2TL60</t>
  </si>
  <si>
    <t>1NS22</t>
  </si>
  <si>
    <t>2MP38</t>
  </si>
  <si>
    <t>2TL63</t>
  </si>
  <si>
    <t>2TL46</t>
  </si>
  <si>
    <t>3NS35</t>
  </si>
  <si>
    <t>1MP17</t>
  </si>
  <si>
    <t>2BW21</t>
  </si>
  <si>
    <t>1MP18</t>
  </si>
  <si>
    <t>4NS15</t>
  </si>
  <si>
    <t>1TL31</t>
  </si>
  <si>
    <t>2MF47</t>
  </si>
  <si>
    <t>3TL79</t>
  </si>
  <si>
    <t>1MF14</t>
  </si>
  <si>
    <t>1MF17</t>
  </si>
  <si>
    <t>3TL83</t>
  </si>
  <si>
    <t>2TL38</t>
  </si>
  <si>
    <t>4MF10</t>
  </si>
  <si>
    <t>1TL32</t>
  </si>
  <si>
    <t>1TL33</t>
  </si>
  <si>
    <t>1BW16</t>
  </si>
  <si>
    <t>0400004000066</t>
  </si>
  <si>
    <t>2NS16</t>
  </si>
  <si>
    <t>1BW17</t>
  </si>
  <si>
    <t>1NS23</t>
  </si>
  <si>
    <t>1NS24</t>
  </si>
  <si>
    <t>2TL65</t>
  </si>
  <si>
    <t>3MF66</t>
  </si>
  <si>
    <t>3BW40</t>
  </si>
  <si>
    <t>1BW18</t>
  </si>
  <si>
    <t>2MF34</t>
  </si>
  <si>
    <t>3TL95</t>
  </si>
  <si>
    <t>3TL86</t>
  </si>
  <si>
    <t>3TL101</t>
  </si>
  <si>
    <t>4BW46</t>
  </si>
  <si>
    <t>4BW74</t>
  </si>
  <si>
    <t>3MP16</t>
  </si>
  <si>
    <t>4NS02</t>
  </si>
  <si>
    <t>2NS12</t>
  </si>
  <si>
    <t>2BW16</t>
  </si>
  <si>
    <t>1BW13</t>
  </si>
  <si>
    <t>1BW11</t>
  </si>
  <si>
    <t>2BW17</t>
  </si>
  <si>
    <t>3TL84</t>
  </si>
  <si>
    <t>2MP34</t>
  </si>
  <si>
    <t>1MP08</t>
  </si>
  <si>
    <t>0400003000289</t>
  </si>
  <si>
    <t>4MP15</t>
  </si>
  <si>
    <t>3TL103</t>
  </si>
  <si>
    <t>2MP35</t>
  </si>
  <si>
    <t>3MP09</t>
  </si>
  <si>
    <t>2TL55</t>
  </si>
  <si>
    <t>1BW12</t>
  </si>
  <si>
    <t>4NS22</t>
  </si>
  <si>
    <t>4NS05</t>
  </si>
  <si>
    <t>1MP27</t>
  </si>
  <si>
    <t>3MP04</t>
  </si>
  <si>
    <t>1NS18</t>
  </si>
  <si>
    <t>3MP14</t>
  </si>
  <si>
    <t>4MP4</t>
  </si>
  <si>
    <t>3TL108</t>
  </si>
  <si>
    <t>1TL24</t>
  </si>
  <si>
    <t>1MF04</t>
  </si>
  <si>
    <t>3MP10</t>
  </si>
  <si>
    <t>3NS30</t>
  </si>
  <si>
    <t>4MP2</t>
  </si>
  <si>
    <t>1MP09</t>
  </si>
  <si>
    <t>3BW38</t>
  </si>
  <si>
    <t>3MP05</t>
  </si>
  <si>
    <t>2BW18</t>
  </si>
  <si>
    <t>1MP28</t>
  </si>
  <si>
    <t>3TL107</t>
  </si>
  <si>
    <t>1MP13</t>
  </si>
  <si>
    <t>1MP16</t>
  </si>
  <si>
    <t>2MP36</t>
  </si>
  <si>
    <t>3NS31</t>
  </si>
  <si>
    <t>1MF12</t>
  </si>
  <si>
    <t>4MP16</t>
  </si>
  <si>
    <t>3NS32</t>
  </si>
  <si>
    <t>3TL89</t>
  </si>
  <si>
    <t>3MF75</t>
  </si>
  <si>
    <t>2MF37</t>
  </si>
  <si>
    <t>3NS33</t>
  </si>
  <si>
    <t>1MF31</t>
  </si>
  <si>
    <t>2TL54</t>
  </si>
  <si>
    <t>4NS04</t>
  </si>
  <si>
    <t>2TL45</t>
  </si>
  <si>
    <t>3TL76</t>
  </si>
  <si>
    <t>2MF56</t>
  </si>
  <si>
    <t>1MF20</t>
  </si>
  <si>
    <t>2MF33</t>
  </si>
  <si>
    <t>3BW35</t>
  </si>
  <si>
    <t>1BW09</t>
  </si>
  <si>
    <t>2BW12</t>
  </si>
  <si>
    <t>2BW13</t>
  </si>
  <si>
    <t>4NS11</t>
  </si>
  <si>
    <t>3TL105</t>
  </si>
  <si>
    <t>3TL88</t>
  </si>
  <si>
    <t>1NS11</t>
  </si>
  <si>
    <t>3MP08</t>
  </si>
  <si>
    <t>3TL73</t>
  </si>
  <si>
    <t>1TL16</t>
  </si>
  <si>
    <t>1MF02</t>
  </si>
  <si>
    <t>1MP07</t>
  </si>
  <si>
    <t>3MP13</t>
  </si>
  <si>
    <t>3BW27</t>
  </si>
  <si>
    <t>BW27</t>
  </si>
  <si>
    <t>1MP25</t>
  </si>
  <si>
    <t>4MP7</t>
  </si>
  <si>
    <t>1TL18</t>
  </si>
  <si>
    <t>2TL49</t>
  </si>
  <si>
    <t>1TL19</t>
  </si>
  <si>
    <t>1MF29</t>
  </si>
  <si>
    <t>2MF42</t>
  </si>
  <si>
    <t>2MP31</t>
  </si>
  <si>
    <t>4NS07</t>
  </si>
  <si>
    <t>3MP01</t>
  </si>
  <si>
    <t>2TL68</t>
  </si>
  <si>
    <t>3MP03</t>
  </si>
  <si>
    <t>2NS11</t>
  </si>
  <si>
    <t>2BW14</t>
  </si>
  <si>
    <t>1NS13</t>
  </si>
  <si>
    <t>1MP05</t>
  </si>
  <si>
    <t>4MP1</t>
  </si>
  <si>
    <t>1TL20</t>
  </si>
  <si>
    <t>1NS14</t>
  </si>
  <si>
    <t>2MP32</t>
  </si>
  <si>
    <t>4NS16</t>
  </si>
  <si>
    <t>1MP11</t>
  </si>
  <si>
    <t>1TL21</t>
  </si>
  <si>
    <t>2MF55</t>
  </si>
  <si>
    <t>2BW15</t>
  </si>
  <si>
    <t>3MF89</t>
  </si>
  <si>
    <t>1MP04</t>
  </si>
  <si>
    <t>3TL97</t>
  </si>
  <si>
    <t>1NS15</t>
  </si>
  <si>
    <t>2MP33</t>
  </si>
  <si>
    <t>1NS16</t>
  </si>
  <si>
    <t>4MP14</t>
  </si>
  <si>
    <t>3TL106</t>
  </si>
  <si>
    <t>1MP02</t>
  </si>
  <si>
    <t>1BW10</t>
  </si>
  <si>
    <t>4NS01</t>
  </si>
  <si>
    <t>3BW28</t>
  </si>
  <si>
    <t>1TL22</t>
  </si>
  <si>
    <t>1TL23</t>
  </si>
  <si>
    <t>0400004000059</t>
  </si>
  <si>
    <t>1MP15</t>
  </si>
  <si>
    <t>2MF57</t>
  </si>
  <si>
    <t>1TL10</t>
  </si>
  <si>
    <t>3TL92</t>
  </si>
  <si>
    <t>1MF09</t>
  </si>
  <si>
    <t>1MF06</t>
  </si>
  <si>
    <t>2MF61</t>
  </si>
  <si>
    <t>3MF67</t>
  </si>
  <si>
    <t>2MF59</t>
  </si>
  <si>
    <t>2TL59</t>
  </si>
  <si>
    <t>3TL93</t>
  </si>
  <si>
    <t>2TL51</t>
  </si>
  <si>
    <t>1TL11</t>
  </si>
  <si>
    <t>1MF10</t>
  </si>
  <si>
    <t>2TL57</t>
  </si>
  <si>
    <t>1TL12</t>
  </si>
  <si>
    <t>2MF41</t>
  </si>
  <si>
    <t>1NS09</t>
  </si>
  <si>
    <t>4NS09</t>
  </si>
  <si>
    <t>2NS07</t>
  </si>
  <si>
    <t>1MF16</t>
  </si>
  <si>
    <t>3MF73</t>
  </si>
  <si>
    <t>2MF36</t>
  </si>
  <si>
    <t>3BW34</t>
  </si>
  <si>
    <t>2TL66</t>
  </si>
  <si>
    <t>4MP11</t>
  </si>
  <si>
    <t>2BW09</t>
  </si>
  <si>
    <t>1MF19</t>
  </si>
  <si>
    <t>1MF30</t>
  </si>
  <si>
    <t>2NS08</t>
  </si>
  <si>
    <t>2MF35</t>
  </si>
  <si>
    <t>3MF77</t>
  </si>
  <si>
    <t>3MF74</t>
  </si>
  <si>
    <t>4NS08</t>
  </si>
  <si>
    <t>3TL98</t>
  </si>
  <si>
    <t>2MP30</t>
  </si>
  <si>
    <t>4MP3</t>
  </si>
  <si>
    <t>3TL87</t>
  </si>
  <si>
    <t>4MP9</t>
  </si>
  <si>
    <t>2BW10</t>
  </si>
  <si>
    <t>1MF23</t>
  </si>
  <si>
    <t>4MP6</t>
  </si>
  <si>
    <t>2TL61</t>
  </si>
  <si>
    <t>4NS12</t>
  </si>
  <si>
    <t>1MP20</t>
  </si>
  <si>
    <t>2NS09</t>
  </si>
  <si>
    <t>2TL41</t>
  </si>
  <si>
    <t>2MF53</t>
  </si>
  <si>
    <t>2TL37</t>
  </si>
  <si>
    <t>0400003000043</t>
  </si>
  <si>
    <t>1MP23</t>
  </si>
  <si>
    <t>3TL74</t>
  </si>
  <si>
    <t>3MP15</t>
  </si>
  <si>
    <t>1TL14</t>
  </si>
  <si>
    <t>2TL52</t>
  </si>
  <si>
    <t>2NS10</t>
  </si>
  <si>
    <t>1MF15</t>
  </si>
  <si>
    <t>4NS20</t>
  </si>
  <si>
    <t>3TL104</t>
  </si>
  <si>
    <t>1MF26</t>
  </si>
  <si>
    <t>1TL02</t>
  </si>
  <si>
    <t>3TL109</t>
  </si>
  <si>
    <t>2TL39</t>
  </si>
  <si>
    <t>3MF70</t>
  </si>
  <si>
    <t>2MF51</t>
  </si>
  <si>
    <t>4MP5</t>
  </si>
  <si>
    <t>2NS01</t>
  </si>
  <si>
    <t>2TL53</t>
  </si>
  <si>
    <t>2TL69</t>
  </si>
  <si>
    <t>3MF86</t>
  </si>
  <si>
    <t>2MF52</t>
  </si>
  <si>
    <t>1MF18</t>
  </si>
  <si>
    <t>1MF13</t>
  </si>
  <si>
    <t>3MF80</t>
  </si>
  <si>
    <t>2MF49</t>
  </si>
  <si>
    <t>2NS02</t>
  </si>
  <si>
    <t>1MP21</t>
  </si>
  <si>
    <t>3TL71</t>
  </si>
  <si>
    <t>1MF11</t>
  </si>
  <si>
    <t>2MF46</t>
  </si>
  <si>
    <t>1TL04</t>
  </si>
  <si>
    <t>5MP02</t>
  </si>
  <si>
    <t>3TL99</t>
  </si>
  <si>
    <t>1NS01</t>
  </si>
  <si>
    <t>4MP8</t>
  </si>
  <si>
    <t>3BW31</t>
  </si>
  <si>
    <t>4MP10</t>
  </si>
  <si>
    <t>1MP03</t>
  </si>
  <si>
    <t>1BW06</t>
  </si>
  <si>
    <t>2TL42</t>
  </si>
  <si>
    <t>2BW07</t>
  </si>
  <si>
    <t>4BW67</t>
  </si>
  <si>
    <t>4BW65</t>
  </si>
  <si>
    <t>2TL70</t>
  </si>
  <si>
    <t>2MF64</t>
  </si>
  <si>
    <t>1MP12</t>
  </si>
  <si>
    <t>2TL62</t>
  </si>
  <si>
    <t>3NS28</t>
  </si>
  <si>
    <t>1MF24</t>
  </si>
  <si>
    <t>1NS07</t>
  </si>
  <si>
    <t>4NS19</t>
  </si>
  <si>
    <t>1NS08</t>
  </si>
  <si>
    <t>2MF44</t>
  </si>
  <si>
    <t>2MF45</t>
  </si>
  <si>
    <t>3TL100</t>
  </si>
  <si>
    <t>2NS06</t>
  </si>
  <si>
    <t>2MF60</t>
  </si>
  <si>
    <t>4BW72</t>
  </si>
  <si>
    <t>4BW41</t>
  </si>
  <si>
    <t>5MP01</t>
  </si>
  <si>
    <t>0400006000026</t>
  </si>
  <si>
    <t>2BW08</t>
  </si>
  <si>
    <t>3MP06</t>
  </si>
  <si>
    <t>1TL06</t>
  </si>
  <si>
    <t>1MF07</t>
  </si>
  <si>
    <t>2MF40</t>
  </si>
  <si>
    <t>2TL43</t>
  </si>
  <si>
    <t>2BW03</t>
  </si>
  <si>
    <t>2MP29</t>
  </si>
  <si>
    <t>MAS19</t>
  </si>
  <si>
    <t>3TL90</t>
  </si>
  <si>
    <t>2NS03</t>
  </si>
  <si>
    <t>1BW03</t>
  </si>
  <si>
    <t>2NS04</t>
  </si>
  <si>
    <t>1TL07</t>
  </si>
  <si>
    <t>1MF32</t>
  </si>
  <si>
    <t>3NS27</t>
  </si>
  <si>
    <t>3BW26</t>
  </si>
  <si>
    <t>2TL67</t>
  </si>
  <si>
    <t>3MF83</t>
  </si>
  <si>
    <t>3MF69</t>
  </si>
  <si>
    <t>1TL36</t>
  </si>
  <si>
    <t>3TL91</t>
  </si>
  <si>
    <t>MAS20</t>
  </si>
  <si>
    <t>3MF85</t>
  </si>
  <si>
    <t>4MP19</t>
  </si>
  <si>
    <t>MAS43</t>
  </si>
  <si>
    <t>3MF68</t>
  </si>
  <si>
    <t>1MP24</t>
  </si>
  <si>
    <t>1BW04</t>
  </si>
  <si>
    <t>1NS04</t>
  </si>
  <si>
    <t>4NS14</t>
  </si>
  <si>
    <t>2MF50</t>
  </si>
  <si>
    <t>2BW05</t>
  </si>
  <si>
    <t>3TL75</t>
  </si>
  <si>
    <t>1TL08</t>
  </si>
  <si>
    <t>3BW33</t>
  </si>
  <si>
    <t>1BW05</t>
  </si>
  <si>
    <t>1NS05</t>
  </si>
  <si>
    <t>3BW30</t>
  </si>
  <si>
    <t>4NS06</t>
  </si>
  <si>
    <t>2MF54</t>
  </si>
  <si>
    <t>3TL80</t>
  </si>
  <si>
    <t>3TL85</t>
  </si>
  <si>
    <t>2MF58</t>
  </si>
  <si>
    <t>1MP26</t>
  </si>
  <si>
    <t>1TL01</t>
  </si>
  <si>
    <t>4BW81</t>
  </si>
  <si>
    <t>3BW36</t>
  </si>
  <si>
    <t>1MF27</t>
  </si>
  <si>
    <t>3MP11</t>
  </si>
  <si>
    <t>4BW43</t>
  </si>
  <si>
    <t>3MF84</t>
  </si>
  <si>
    <t>3MF71</t>
  </si>
  <si>
    <t>0400002000235</t>
  </si>
  <si>
    <t>4NS03</t>
  </si>
  <si>
    <t>3TL78</t>
  </si>
  <si>
    <t>3MF81</t>
  </si>
  <si>
    <t>1MF05</t>
  </si>
  <si>
    <t>MAFUBIRA</t>
  </si>
  <si>
    <t>1BW01</t>
  </si>
  <si>
    <t>2MF63</t>
  </si>
  <si>
    <t>3MF72</t>
  </si>
  <si>
    <t>0400002000365</t>
  </si>
  <si>
    <t>3MF65</t>
  </si>
  <si>
    <t>1MP01</t>
  </si>
  <si>
    <t>MPIGI</t>
  </si>
  <si>
    <t>4BW71</t>
  </si>
  <si>
    <t>4MF05</t>
  </si>
  <si>
    <t>4BW54</t>
  </si>
  <si>
    <t>MAS29</t>
  </si>
  <si>
    <t>2BW01</t>
  </si>
  <si>
    <t>0400004000028</t>
  </si>
  <si>
    <t>NSANGI</t>
  </si>
  <si>
    <t>0400002000259</t>
  </si>
  <si>
    <t>0400001000380</t>
  </si>
  <si>
    <t>HQ</t>
  </si>
  <si>
    <t>4BW49</t>
  </si>
  <si>
    <t>1TL05</t>
  </si>
  <si>
    <t>TULA</t>
  </si>
  <si>
    <t>0400003000180</t>
  </si>
  <si>
    <t>4BW75</t>
  </si>
  <si>
    <t>0400002000273</t>
  </si>
  <si>
    <t>4BW79</t>
  </si>
  <si>
    <t>0400002000464</t>
  </si>
  <si>
    <t>3MF76</t>
  </si>
  <si>
    <t>3BW32</t>
  </si>
  <si>
    <t>2MF39</t>
  </si>
  <si>
    <t>2MF38</t>
  </si>
  <si>
    <t>1BW02</t>
  </si>
  <si>
    <t>2TL64</t>
  </si>
  <si>
    <t>2TL58</t>
  </si>
  <si>
    <t>2TL56</t>
  </si>
  <si>
    <t>3MF88</t>
  </si>
  <si>
    <t>1MF03</t>
  </si>
  <si>
    <t>Pampers Maxi - diapers</t>
  </si>
  <si>
    <t>H06</t>
  </si>
  <si>
    <t>Always Ultra Normal - pads</t>
  </si>
  <si>
    <t>H07</t>
  </si>
  <si>
    <t>Always Super Plus - Pads</t>
  </si>
  <si>
    <t>H20</t>
  </si>
  <si>
    <t>Always Ultra Normal LARGE -pad</t>
  </si>
  <si>
    <t>H23</t>
  </si>
  <si>
    <t>Afripads - reusable pads SMALL</t>
  </si>
  <si>
    <t>H24</t>
  </si>
  <si>
    <t>Afripads - reusable pads LARGE</t>
  </si>
  <si>
    <t>L04</t>
  </si>
  <si>
    <t>Firefly Solar lantern - 12 LED</t>
  </si>
  <si>
    <t>L08</t>
  </si>
  <si>
    <t>Kiran Solar Lantern</t>
  </si>
  <si>
    <t>L12</t>
  </si>
  <si>
    <t>Solar lantern-12 LED w/cell ch</t>
  </si>
  <si>
    <t>L14</t>
  </si>
  <si>
    <t>Phone Adaptor and Solar Panel</t>
  </si>
  <si>
    <t>L15</t>
  </si>
  <si>
    <t>LED Lamp</t>
  </si>
  <si>
    <t>L16</t>
  </si>
  <si>
    <t>Radio Batteries</t>
  </si>
  <si>
    <t>L17</t>
  </si>
  <si>
    <t>Power Pack</t>
  </si>
  <si>
    <t>L18</t>
  </si>
  <si>
    <t>Phone Adaptor</t>
  </si>
  <si>
    <t>L24</t>
  </si>
  <si>
    <t>Nova Solar Light with mobile</t>
  </si>
  <si>
    <t>L37</t>
  </si>
  <si>
    <t>Solar lantern - F10 MOBILE</t>
  </si>
  <si>
    <t>L41</t>
  </si>
  <si>
    <t>Power pack Jnr. 2.5W</t>
  </si>
  <si>
    <t>L42</t>
  </si>
  <si>
    <t>Power pack 5W</t>
  </si>
  <si>
    <t>SKU</t>
  </si>
  <si>
    <t>Total</t>
  </si>
  <si>
    <t>% of Sales from Cookstoves</t>
  </si>
  <si>
    <t>201101</t>
  </si>
  <si>
    <t>201102</t>
  </si>
  <si>
    <t>201103</t>
  </si>
  <si>
    <t>201104</t>
  </si>
  <si>
    <t>201105</t>
  </si>
  <si>
    <t>201106</t>
  </si>
  <si>
    <t>201107</t>
  </si>
  <si>
    <t>201108</t>
  </si>
  <si>
    <t>201109</t>
  </si>
  <si>
    <t>201110</t>
  </si>
  <si>
    <t>201111</t>
  </si>
  <si>
    <t>201112</t>
  </si>
  <si>
    <t>201201</t>
  </si>
  <si>
    <t>201202</t>
  </si>
  <si>
    <t>201203</t>
  </si>
  <si>
    <t>201204</t>
  </si>
  <si>
    <t>201205</t>
  </si>
  <si>
    <t>201206</t>
  </si>
  <si>
    <t>201207</t>
  </si>
  <si>
    <t>201208</t>
  </si>
  <si>
    <t>201209</t>
  </si>
  <si>
    <t>201210</t>
  </si>
  <si>
    <t>201211</t>
  </si>
  <si>
    <t>201212</t>
  </si>
  <si>
    <t>201301</t>
  </si>
  <si>
    <t>201302</t>
  </si>
  <si>
    <t>201303</t>
  </si>
  <si>
    <t>3BW39</t>
  </si>
  <si>
    <t>BWAISE</t>
  </si>
  <si>
    <t>L19</t>
  </si>
  <si>
    <t>ARIEL - Laundry Detergent</t>
  </si>
  <si>
    <t>L20</t>
  </si>
  <si>
    <t>Jik SMALL - clenaing solution</t>
  </si>
  <si>
    <t>L21</t>
  </si>
  <si>
    <t>Bathing Soap - GEISHA</t>
  </si>
  <si>
    <t>L22</t>
  </si>
  <si>
    <t>ARIEL LARGE - laundry detergen</t>
  </si>
  <si>
    <t>L23</t>
  </si>
  <si>
    <t>Bathing Soap - SAFEGUARD</t>
  </si>
  <si>
    <t>L26</t>
  </si>
  <si>
    <t>Baby Oil</t>
  </si>
  <si>
    <t>L27</t>
  </si>
  <si>
    <t>Baby Powder</t>
  </si>
  <si>
    <t>L29</t>
  </si>
  <si>
    <t>Deodorant</t>
  </si>
  <si>
    <t>L30</t>
  </si>
  <si>
    <t>Baby Bed Sheets</t>
  </si>
  <si>
    <t>L31</t>
  </si>
  <si>
    <t>Baby Clothes (assorted)</t>
  </si>
  <si>
    <t>L32</t>
  </si>
  <si>
    <t>Baby Caps &amp; Socks</t>
  </si>
  <si>
    <t>L33</t>
  </si>
  <si>
    <t>LED Lamp - SUPERBRIGHT</t>
  </si>
  <si>
    <t>L34</t>
  </si>
  <si>
    <t>Solar Planel 1.5 Watt</t>
  </si>
  <si>
    <t>L35</t>
  </si>
  <si>
    <t>Phone Adaptor 4 pack</t>
  </si>
  <si>
    <t>L36</t>
  </si>
  <si>
    <t>Extension Cord</t>
  </si>
  <si>
    <t>L38</t>
  </si>
  <si>
    <t>Universal Mobile Phone Charger</t>
  </si>
  <si>
    <t>L40</t>
  </si>
  <si>
    <t>Power Pack Village Kit 15W</t>
  </si>
  <si>
    <t>L43</t>
  </si>
  <si>
    <t>Briketi - e. efficient charcoa</t>
  </si>
  <si>
    <t>M01</t>
  </si>
  <si>
    <t>Fansidar - malaria prophylaxis</t>
  </si>
  <si>
    <t>M02</t>
  </si>
  <si>
    <t>LLIN</t>
  </si>
  <si>
    <t>M03</t>
  </si>
  <si>
    <t>ACT - Lumartem malaria treat.</t>
  </si>
  <si>
    <t>M04</t>
  </si>
  <si>
    <t>M05</t>
  </si>
  <si>
    <t>ACT - Artefan malaria treat.</t>
  </si>
  <si>
    <t>M06</t>
  </si>
  <si>
    <t>LLIN Curtains</t>
  </si>
  <si>
    <t>P01</t>
  </si>
  <si>
    <t>Paracetamol Tablets - LARGE</t>
  </si>
  <si>
    <t>P02</t>
  </si>
  <si>
    <t>Kof Off - cough syrup</t>
  </si>
  <si>
    <t>P03</t>
  </si>
  <si>
    <t>ColdCap Syrup</t>
  </si>
  <si>
    <t>P04</t>
  </si>
  <si>
    <t>Tetracycline - Eye ointment</t>
  </si>
  <si>
    <t>P05</t>
  </si>
  <si>
    <t>Antacid - Magnesium Suspension</t>
  </si>
  <si>
    <t>P06</t>
  </si>
  <si>
    <t>Cetamol - paracetamol syrup</t>
  </si>
  <si>
    <t>P07</t>
  </si>
  <si>
    <t>Plaster</t>
  </si>
  <si>
    <t>P08</t>
  </si>
  <si>
    <t>Coldcap Capsules - cold relief</t>
  </si>
  <si>
    <t>P09</t>
  </si>
  <si>
    <t>Ibuprofen Tablet</t>
  </si>
  <si>
    <t>P10</t>
  </si>
  <si>
    <t>Magnesium Tablet</t>
  </si>
  <si>
    <t>P11</t>
  </si>
  <si>
    <t>Gentamycin</t>
  </si>
  <si>
    <t>P12</t>
  </si>
  <si>
    <t>Mentho Plus - linament</t>
  </si>
  <si>
    <t>P13</t>
  </si>
  <si>
    <t>Amoxycillin</t>
  </si>
  <si>
    <t>P14</t>
  </si>
  <si>
    <t>Coldease Capsules - cold relie</t>
  </si>
  <si>
    <t>P15</t>
  </si>
  <si>
    <t>Amoxycillin Capsules</t>
  </si>
  <si>
    <t>P16</t>
  </si>
  <si>
    <t>Paracetamol Tablets - Small</t>
  </si>
  <si>
    <t>R01</t>
  </si>
  <si>
    <t>Lifeguard Condoms</t>
  </si>
  <si>
    <t>R02</t>
  </si>
  <si>
    <t>R03</t>
  </si>
  <si>
    <t>PilPlan - oral contraceptives</t>
  </si>
  <si>
    <t>R04</t>
  </si>
  <si>
    <t>Gloves</t>
  </si>
  <si>
    <t>R05</t>
  </si>
  <si>
    <t>Delivery Kit - Large</t>
  </si>
  <si>
    <t>R06</t>
  </si>
  <si>
    <t>Pregnancy Test</t>
  </si>
  <si>
    <t>R07</t>
  </si>
  <si>
    <t>Gauze</t>
  </si>
  <si>
    <t>R08</t>
  </si>
  <si>
    <t>Protector Condoms</t>
  </si>
  <si>
    <t>V01</t>
  </si>
  <si>
    <t>Vitamin A</t>
  </si>
  <si>
    <t>V03</t>
  </si>
  <si>
    <t>Iron Folate</t>
  </si>
  <si>
    <t>V04</t>
  </si>
  <si>
    <t>Vitamin C</t>
  </si>
  <si>
    <t>V05</t>
  </si>
  <si>
    <t>Multivitamin Syrup</t>
  </si>
  <si>
    <t>H11</t>
  </si>
  <si>
    <t>Pampers Mini - diapers</t>
  </si>
  <si>
    <t>H12</t>
  </si>
  <si>
    <t>Pampers Midi - diapers</t>
  </si>
  <si>
    <t>H13</t>
  </si>
  <si>
    <t>Little Readers Blue 1.00</t>
  </si>
  <si>
    <t>E17</t>
  </si>
  <si>
    <t>Little Readers Blue 1.5</t>
  </si>
  <si>
    <t>E18</t>
  </si>
  <si>
    <t>Little Readers Blue 2.00</t>
  </si>
  <si>
    <t>E19</t>
  </si>
  <si>
    <t>Little Readers Blue 2.50</t>
  </si>
  <si>
    <t>E20</t>
  </si>
  <si>
    <t>Little Readers Blue 3.00</t>
  </si>
  <si>
    <t>E21</t>
  </si>
  <si>
    <t>Look &amp; Read Gold 1.00</t>
  </si>
  <si>
    <t>E22</t>
  </si>
  <si>
    <t>Look &amp; Read Gold 1.50</t>
  </si>
  <si>
    <t>E23</t>
  </si>
  <si>
    <t>Look &amp; Read Gold 2.00</t>
  </si>
  <si>
    <t>E24</t>
  </si>
  <si>
    <t>Look &amp; Read Gold 2.50</t>
  </si>
  <si>
    <t>E25</t>
  </si>
  <si>
    <t>Look &amp; Read Gold 3.00</t>
  </si>
  <si>
    <t>E26</t>
  </si>
  <si>
    <t>Look &amp; Read Black 1.00</t>
  </si>
  <si>
    <t>E27</t>
  </si>
  <si>
    <t>Look &amp; Read Black 1.50</t>
  </si>
  <si>
    <t>E28</t>
  </si>
  <si>
    <t>Look &amp; Read Black 2.00</t>
  </si>
  <si>
    <t>E29</t>
  </si>
  <si>
    <t>Look &amp; Read Black 2.50</t>
  </si>
  <si>
    <t>E30</t>
  </si>
  <si>
    <t>Look &amp; Read Black 3.00</t>
  </si>
  <si>
    <t>E31</t>
  </si>
  <si>
    <t>Sun &amp; Shade Gold 0.00</t>
  </si>
  <si>
    <t>E32</t>
  </si>
  <si>
    <t>Sun &amp; Shade Gold 1.00</t>
  </si>
  <si>
    <t>E33</t>
  </si>
  <si>
    <t>Sun &amp; Shade Gold 1.50</t>
  </si>
  <si>
    <t>E34</t>
  </si>
  <si>
    <t>Sun &amp; Shade Gold 2.00</t>
  </si>
  <si>
    <t>E35</t>
  </si>
  <si>
    <t>Sun &amp; Shade Gold 2.50</t>
  </si>
  <si>
    <t>E36</t>
  </si>
  <si>
    <t>Sun &amp; Shade Gold 3.00</t>
  </si>
  <si>
    <t>E37</t>
  </si>
  <si>
    <t>Sun &amp; Shade Black 0.00</t>
  </si>
  <si>
    <t>E38</t>
  </si>
  <si>
    <t>Sun &amp; Shade Black 1.00</t>
  </si>
  <si>
    <t>E39</t>
  </si>
  <si>
    <t>Sun &amp; Shade Black 1.50</t>
  </si>
  <si>
    <t>E40</t>
  </si>
  <si>
    <t>Sun &amp; Shade Black 2.00</t>
  </si>
  <si>
    <t>E41</t>
  </si>
  <si>
    <t>Sun &amp; Shade Black 2.50</t>
  </si>
  <si>
    <t>E43</t>
  </si>
  <si>
    <t>Eyeglass Case</t>
  </si>
  <si>
    <t>E44</t>
  </si>
  <si>
    <t>Cord</t>
  </si>
  <si>
    <t>H01</t>
  </si>
  <si>
    <t>Oral Rehydration Salts</t>
  </si>
  <si>
    <t>H02</t>
  </si>
  <si>
    <t>Zinc Gluconate</t>
  </si>
  <si>
    <t>H03</t>
  </si>
  <si>
    <t>Aquasafe - Water Purification</t>
  </si>
  <si>
    <t>H04</t>
  </si>
  <si>
    <t>Pur - Water Purification</t>
  </si>
  <si>
    <t>H05</t>
  </si>
  <si>
    <t>Crystal Pur - Water Filter</t>
  </si>
  <si>
    <t>H08</t>
  </si>
  <si>
    <t>ABC Dent - Toothpaste</t>
  </si>
  <si>
    <t>H14</t>
  </si>
  <si>
    <t>Toilet paper</t>
  </si>
  <si>
    <t>H16</t>
  </si>
  <si>
    <t>ORS + Zinc - Under 2 dosage</t>
  </si>
  <si>
    <t>H17</t>
  </si>
  <si>
    <t>ORS + zinc - 2 - 12 years</t>
  </si>
  <si>
    <t>H19</t>
  </si>
  <si>
    <t>Kevlon - Antiseptic</t>
  </si>
  <si>
    <t>H21</t>
  </si>
  <si>
    <t>Delident - Toothpaste</t>
  </si>
  <si>
    <t>H26</t>
  </si>
  <si>
    <t>Crystal Pur - Filter</t>
  </si>
  <si>
    <t>H29</t>
  </si>
  <si>
    <t>ORS - Flavoured</t>
  </si>
  <si>
    <t>I01</t>
  </si>
  <si>
    <t>Bendex - Deworming pill</t>
  </si>
  <si>
    <t>I02</t>
  </si>
  <si>
    <t>Whitfield - scabacide ointment</t>
  </si>
  <si>
    <t>I03</t>
  </si>
  <si>
    <t>Sulphur - Fungal Treatment</t>
  </si>
  <si>
    <t>I04</t>
  </si>
  <si>
    <t>Fungistin - Fungal Treatment</t>
  </si>
  <si>
    <t>I05</t>
  </si>
  <si>
    <t>ABZ - Deworming pills</t>
  </si>
  <si>
    <t>L01</t>
  </si>
  <si>
    <t>L02</t>
  </si>
  <si>
    <t>L03</t>
  </si>
  <si>
    <t>OMO - Laundry Detergent</t>
  </si>
  <si>
    <t>L09</t>
  </si>
  <si>
    <t>L10</t>
  </si>
  <si>
    <t>Skin Doctor Facial Jelly</t>
  </si>
  <si>
    <t>L11</t>
  </si>
  <si>
    <t>Skin Doctor Soap</t>
  </si>
  <si>
    <t>L13</t>
  </si>
  <si>
    <t>Jik LARGE - cleaning solution</t>
  </si>
  <si>
    <t>sku</t>
  </si>
  <si>
    <t/>
  </si>
  <si>
    <t>F19</t>
  </si>
  <si>
    <t>H09</t>
  </si>
  <si>
    <t>Kyapa White - laundry soap</t>
  </si>
  <si>
    <t>H10</t>
  </si>
  <si>
    <t>Kyapa Blue - laundry soap</t>
  </si>
  <si>
    <t>H22</t>
  </si>
  <si>
    <t>Kyapa Brown - laundry soap</t>
  </si>
  <si>
    <t>H25</t>
  </si>
  <si>
    <t>Star White - laundry soap</t>
  </si>
  <si>
    <t>L06</t>
  </si>
  <si>
    <t>High-efficiency Cookstove SMAL</t>
  </si>
  <si>
    <t>L07</t>
  </si>
  <si>
    <t>High-efficiency Cookstove LARG</t>
  </si>
  <si>
    <t>L25</t>
  </si>
  <si>
    <t>Woodburing Cookstove - JikoPoa</t>
  </si>
  <si>
    <t>L28</t>
  </si>
  <si>
    <t>Woodburing Cookstove - Envirof</t>
  </si>
  <si>
    <t>L39</t>
  </si>
  <si>
    <t>High-efficiency Cookstoves - X</t>
  </si>
  <si>
    <t>F01</t>
  </si>
  <si>
    <t>Fortified Oil</t>
  </si>
  <si>
    <t>F02</t>
  </si>
  <si>
    <t>Fortifed Maize - Kendo</t>
  </si>
  <si>
    <t>F04</t>
  </si>
  <si>
    <t>Fortified sugar</t>
  </si>
  <si>
    <t>F05</t>
  </si>
  <si>
    <t>Blueband - fortified, small</t>
  </si>
  <si>
    <t>F06</t>
  </si>
  <si>
    <t>Iodized Salt</t>
  </si>
  <si>
    <t>F07</t>
  </si>
  <si>
    <t>Fortified Millet Flour</t>
  </si>
  <si>
    <t>F08</t>
  </si>
  <si>
    <t>Blueband - fortified, large</t>
  </si>
  <si>
    <t>F09</t>
  </si>
  <si>
    <t>Ujii Infants</t>
  </si>
  <si>
    <t>F10</t>
  </si>
  <si>
    <t>Ujii Children</t>
  </si>
  <si>
    <t>F11</t>
  </si>
  <si>
    <t>Ujii Family</t>
  </si>
  <si>
    <t>F12</t>
  </si>
  <si>
    <t>Sprinkles</t>
  </si>
  <si>
    <t>F13</t>
  </si>
  <si>
    <t>Barbeque Shells</t>
  </si>
  <si>
    <t>F14</t>
  </si>
  <si>
    <t>Cheese Curls</t>
  </si>
  <si>
    <t>F15</t>
  </si>
  <si>
    <t>Tomato Shells</t>
  </si>
  <si>
    <t>F16</t>
  </si>
  <si>
    <t>Chocolate Balls</t>
  </si>
  <si>
    <t>F17</t>
  </si>
  <si>
    <t>Honey Stars</t>
  </si>
  <si>
    <t>F18</t>
  </si>
  <si>
    <t>Fortified Soya Rice- Enkejje</t>
  </si>
  <si>
    <t>E01</t>
  </si>
  <si>
    <t>Wonder Workers Gold 1.00</t>
  </si>
  <si>
    <t>E02</t>
  </si>
  <si>
    <t>Wonder Workers Gold 1.50</t>
  </si>
  <si>
    <t>E03</t>
  </si>
  <si>
    <t>Wonder Workers Gold 2.00</t>
  </si>
  <si>
    <t>E04</t>
  </si>
  <si>
    <t>Wonder Workers Gold 2.50</t>
  </si>
  <si>
    <t>E05</t>
  </si>
  <si>
    <t>Wonder Workers Gold 3.00</t>
  </si>
  <si>
    <t>E06</t>
  </si>
  <si>
    <t>Wonder Workers Black 1.00</t>
  </si>
  <si>
    <t>E07</t>
  </si>
  <si>
    <t>Wonder Workers Black 1.50</t>
  </si>
  <si>
    <t>E08</t>
  </si>
  <si>
    <t>Wonder Workers Black 2.00</t>
  </si>
  <si>
    <t>E09</t>
  </si>
  <si>
    <t>Wonder Workers Black 2.50</t>
  </si>
  <si>
    <t>E10</t>
  </si>
  <si>
    <t>Wonder Workers Black 3.00</t>
  </si>
  <si>
    <t>E11</t>
  </si>
  <si>
    <t>Little Readers Silver 1.00</t>
  </si>
  <si>
    <t>E12</t>
  </si>
  <si>
    <t>Little Readers Silver 1.50</t>
  </si>
  <si>
    <t>E13</t>
  </si>
  <si>
    <t>Little Readers Silver 2.00</t>
  </si>
  <si>
    <t>E14</t>
  </si>
  <si>
    <t>Little Readers Silver 2.50</t>
  </si>
  <si>
    <t>E15</t>
  </si>
  <si>
    <t>Little Readers Silver 3.00</t>
  </si>
  <si>
    <t>E16</t>
  </si>
  <si>
    <t>MAS81</t>
  </si>
  <si>
    <t>MASAKA</t>
  </si>
  <si>
    <t>MAS96</t>
  </si>
  <si>
    <t>MAS82</t>
  </si>
  <si>
    <t>MAS84</t>
  </si>
  <si>
    <t>MAS97</t>
  </si>
  <si>
    <t>MAS95</t>
  </si>
  <si>
    <t>MAS125</t>
  </si>
  <si>
    <t>MAS132</t>
  </si>
  <si>
    <t>MAS98</t>
  </si>
  <si>
    <t>MAS108</t>
  </si>
  <si>
    <t>MAS151</t>
  </si>
  <si>
    <t>MAS64</t>
  </si>
  <si>
    <t>MAS143</t>
  </si>
  <si>
    <t>MAS86</t>
  </si>
  <si>
    <t>MAS99</t>
  </si>
  <si>
    <t>MAS164</t>
  </si>
  <si>
    <t>MAS167</t>
  </si>
  <si>
    <t>MAS15</t>
  </si>
  <si>
    <t>MAS153</t>
  </si>
  <si>
    <t>MAS78</t>
  </si>
  <si>
    <t>MAS73</t>
  </si>
  <si>
    <t>MAS105</t>
  </si>
  <si>
    <t>MAS116</t>
  </si>
  <si>
    <t>MAS189</t>
  </si>
  <si>
    <t>MAS145</t>
  </si>
  <si>
    <t>MAS124</t>
  </si>
  <si>
    <t>MAS139</t>
  </si>
  <si>
    <t>MAS114</t>
  </si>
  <si>
    <t>MAS17</t>
  </si>
  <si>
    <t>MAS161</t>
  </si>
  <si>
    <t>MAS77</t>
  </si>
  <si>
    <t>MAS165</t>
  </si>
  <si>
    <t>MAS63</t>
  </si>
  <si>
    <t>MAS133</t>
  </si>
  <si>
    <t>MAS186</t>
  </si>
  <si>
    <t>MAS59</t>
  </si>
  <si>
    <t>MAS21</t>
  </si>
  <si>
    <t>MAS119</t>
  </si>
  <si>
    <t>MAS150</t>
  </si>
  <si>
    <t>MAS10</t>
  </si>
  <si>
    <t>MAS42</t>
  </si>
  <si>
    <t>MAS89</t>
  </si>
  <si>
    <t>MAS70</t>
  </si>
  <si>
    <t>MAS168</t>
  </si>
  <si>
    <t>MAS92</t>
  </si>
  <si>
    <t>MAS100</t>
  </si>
  <si>
    <t>MAS67</t>
  </si>
  <si>
    <t>0400006000644</t>
  </si>
  <si>
    <t>MAS166</t>
  </si>
  <si>
    <t>MAS104</t>
  </si>
  <si>
    <t>MAS41</t>
  </si>
  <si>
    <t>MAS94</t>
  </si>
  <si>
    <t>MAS18</t>
  </si>
  <si>
    <t>MAS147</t>
  </si>
  <si>
    <t>MAS158</t>
  </si>
  <si>
    <t>MAS182</t>
  </si>
  <si>
    <t>MAS146</t>
  </si>
  <si>
    <t>MAS113</t>
  </si>
  <si>
    <t>MAS152</t>
  </si>
  <si>
    <t>MAS109</t>
  </si>
  <si>
    <t>MAS148</t>
  </si>
  <si>
    <t>MAS75</t>
  </si>
  <si>
    <t>MAS55</t>
  </si>
  <si>
    <t>MAS25</t>
  </si>
  <si>
    <t>MAS31</t>
  </si>
  <si>
    <t>MAS137</t>
  </si>
  <si>
    <t>MAS163</t>
  </si>
  <si>
    <t>MAS88</t>
  </si>
  <si>
    <t>MAS40</t>
  </si>
  <si>
    <t>MAS142</t>
  </si>
  <si>
    <t>MAS154</t>
  </si>
  <si>
    <t>MAS24</t>
  </si>
  <si>
    <t>MAS118</t>
  </si>
  <si>
    <t>MAS176</t>
  </si>
  <si>
    <t>MAS170</t>
  </si>
  <si>
    <t>MAS169</t>
  </si>
  <si>
    <t>MAS171</t>
  </si>
  <si>
    <t>MAS65</t>
  </si>
  <si>
    <t>MAS155</t>
  </si>
  <si>
    <t>MAS128</t>
  </si>
  <si>
    <t>MAS141</t>
  </si>
  <si>
    <t>MAS57</t>
  </si>
  <si>
    <t>MAS136</t>
  </si>
  <si>
    <t>MAS71</t>
  </si>
  <si>
    <t>MAS159</t>
  </si>
  <si>
    <t>MAS181</t>
  </si>
  <si>
    <t>MAS131</t>
  </si>
  <si>
    <t>MAS76</t>
  </si>
  <si>
    <t>MAS127</t>
  </si>
  <si>
    <t>MAS134</t>
  </si>
  <si>
    <t>MAS130</t>
  </si>
  <si>
    <t>MAS56</t>
  </si>
  <si>
    <t>MAS80</t>
  </si>
  <si>
    <t>MAS83</t>
  </si>
  <si>
    <t>MAS37</t>
  </si>
  <si>
    <t>MAS175</t>
  </si>
  <si>
    <t>MAS149</t>
  </si>
  <si>
    <t>MAS112</t>
  </si>
  <si>
    <t>MAS85</t>
  </si>
  <si>
    <t>MAS173</t>
  </si>
  <si>
    <t>MAS129</t>
  </si>
  <si>
    <t>MAS68</t>
  </si>
  <si>
    <t>MAS69</t>
  </si>
  <si>
    <t>MAS79</t>
  </si>
  <si>
    <t>MAS144</t>
  </si>
  <si>
    <t>MAS30</t>
  </si>
  <si>
    <t>MAS66</t>
  </si>
  <si>
    <t>MAS101</t>
  </si>
  <si>
    <t>MAS12</t>
  </si>
  <si>
    <t>MAS04</t>
  </si>
  <si>
    <t>0400007001114</t>
  </si>
  <si>
    <t>MAS121</t>
  </si>
  <si>
    <t>MAS120</t>
  </si>
  <si>
    <t>MAS48</t>
  </si>
  <si>
    <t>MAS126</t>
  </si>
  <si>
    <t>MAS160</t>
  </si>
  <si>
    <t>MAS187</t>
  </si>
  <si>
    <t>MAS44</t>
  </si>
  <si>
    <t>MAS180</t>
  </si>
  <si>
    <t>MAS183</t>
  </si>
  <si>
    <t>MAS177</t>
  </si>
  <si>
    <t>MAS103</t>
  </si>
  <si>
    <t>MAS107</t>
  </si>
  <si>
    <t>MAS90</t>
  </si>
  <si>
    <t>MAS185</t>
  </si>
  <si>
    <t>MAS172</t>
  </si>
  <si>
    <t>MAS135</t>
  </si>
  <si>
    <t>MAS184</t>
  </si>
  <si>
    <t>MAS162</t>
  </si>
  <si>
    <t>MAS72</t>
  </si>
  <si>
    <t>MAS140</t>
  </si>
  <si>
    <t>MAS157</t>
  </si>
  <si>
    <t>MAS156</t>
  </si>
  <si>
    <t>MAS22</t>
  </si>
  <si>
    <t>MAS111</t>
  </si>
  <si>
    <t>MAS110</t>
  </si>
  <si>
    <t>MAS188</t>
  </si>
  <si>
    <t>MAS138</t>
  </si>
  <si>
    <t>MAS123</t>
  </si>
  <si>
    <t>MAS178</t>
  </si>
  <si>
    <t>MAS51</t>
  </si>
  <si>
    <t>MAS115</t>
  </si>
  <si>
    <t>MAS174</t>
  </si>
  <si>
    <t>MAS36</t>
  </si>
  <si>
    <t>MAS106</t>
  </si>
  <si>
    <t>MAS49</t>
  </si>
  <si>
    <t>MAS38</t>
  </si>
  <si>
    <t>MAS16</t>
  </si>
  <si>
    <t>MAS58</t>
  </si>
  <si>
    <t>MAS91</t>
  </si>
  <si>
    <t>MAS60</t>
  </si>
  <si>
    <t>MAS34</t>
  </si>
  <si>
    <t>Select</t>
  </si>
  <si>
    <t>Open</t>
  </si>
  <si>
    <t>Bwaise</t>
  </si>
  <si>
    <t>Mafubira</t>
  </si>
  <si>
    <t>Masaka</t>
  </si>
  <si>
    <t>Mpigi</t>
  </si>
  <si>
    <t>Mukono</t>
  </si>
  <si>
    <t>Nsangi</t>
  </si>
  <si>
    <t>Tula</t>
  </si>
  <si>
    <t>Sales Summary</t>
  </si>
  <si>
    <t>LG Agents, Select</t>
  </si>
  <si>
    <t>LG Agents, Open</t>
  </si>
  <si>
    <t>TOTAL Agents</t>
  </si>
  <si>
    <t>Sales per Agent Summary</t>
  </si>
  <si>
    <t>Month</t>
  </si>
  <si>
    <t xml:space="preserve">Source: </t>
  </si>
  <si>
    <t>http://www.oanda.com/currency/historical-rates/</t>
  </si>
  <si>
    <t>Based on last month of quarter</t>
  </si>
  <si>
    <t>Living Goods Sales Dashboard:</t>
  </si>
  <si>
    <t>Variances on core Sales metrics</t>
  </si>
  <si>
    <t>TOTAL Sales (USD)</t>
  </si>
  <si>
    <t>chp_code</t>
  </si>
  <si>
    <t>chp_name</t>
  </si>
  <si>
    <t>location_name</t>
  </si>
  <si>
    <t>branch_type</t>
  </si>
  <si>
    <t>SumOfsku_extended_price1</t>
  </si>
  <si>
    <t>201304</t>
  </si>
  <si>
    <t>SELECT</t>
  </si>
  <si>
    <t>0400001000489</t>
  </si>
  <si>
    <t>OPEN</t>
  </si>
  <si>
    <t>MAS194</t>
  </si>
  <si>
    <t>0400007001329</t>
  </si>
  <si>
    <t>MAS197</t>
  </si>
  <si>
    <t>MAS179</t>
  </si>
  <si>
    <t>MAS190</t>
  </si>
  <si>
    <t>MAS191</t>
  </si>
  <si>
    <t>MAS198</t>
  </si>
  <si>
    <t>MAS193</t>
  </si>
  <si>
    <t>MAS199</t>
  </si>
  <si>
    <t>MAS47</t>
  </si>
  <si>
    <t>MAS200</t>
  </si>
  <si>
    <t>MAS32</t>
  </si>
  <si>
    <t>MAS196</t>
  </si>
  <si>
    <t>MAS195</t>
  </si>
  <si>
    <t>MAS192</t>
  </si>
  <si>
    <t>MUK01</t>
  </si>
  <si>
    <t>MUKONO</t>
  </si>
  <si>
    <t>MUK05</t>
  </si>
  <si>
    <t>MUK16</t>
  </si>
  <si>
    <t>MUK30</t>
  </si>
  <si>
    <t>MUK03</t>
  </si>
  <si>
    <t>MUK10</t>
  </si>
  <si>
    <t>MUK28</t>
  </si>
  <si>
    <t>MUK15</t>
  </si>
  <si>
    <t>MUK14</t>
  </si>
  <si>
    <t>MUK13</t>
  </si>
  <si>
    <t>MUK25</t>
  </si>
  <si>
    <t>MUK31</t>
  </si>
  <si>
    <t>MUK08</t>
  </si>
  <si>
    <t>MUK21</t>
  </si>
  <si>
    <t>MUK20</t>
  </si>
  <si>
    <t>MUK07</t>
  </si>
  <si>
    <t>MUK22</t>
  </si>
  <si>
    <t>MUK29</t>
  </si>
  <si>
    <t>MUK18</t>
  </si>
  <si>
    <t>MUK17</t>
  </si>
  <si>
    <t>MUK19</t>
  </si>
  <si>
    <t>MUK12</t>
  </si>
  <si>
    <t>MUK02</t>
  </si>
  <si>
    <t>MUK23</t>
  </si>
  <si>
    <t>MUK24</t>
  </si>
  <si>
    <t>MUK26</t>
  </si>
  <si>
    <t>MUK09</t>
  </si>
  <si>
    <t>MUK04</t>
  </si>
  <si>
    <t>MUK11</t>
  </si>
  <si>
    <t>MUK06</t>
  </si>
  <si>
    <t>country</t>
  </si>
  <si>
    <t>201305</t>
  </si>
  <si>
    <t>Uganda</t>
  </si>
  <si>
    <t>Milo</t>
  </si>
  <si>
    <t>H28</t>
  </si>
  <si>
    <t>BOB water storage</t>
  </si>
  <si>
    <t>Samona</t>
  </si>
  <si>
    <t>L44</t>
  </si>
  <si>
    <t>Sun King Pro</t>
  </si>
  <si>
    <t>L45</t>
  </si>
  <si>
    <t>Sun King Solo</t>
  </si>
  <si>
    <t>Product Category (added by BP)</t>
  </si>
  <si>
    <t>201306</t>
  </si>
  <si>
    <t>0400002000228</t>
  </si>
  <si>
    <t>MAS117</t>
  </si>
  <si>
    <t>MAS201</t>
  </si>
  <si>
    <t>0400007001145</t>
  </si>
  <si>
    <t>MAS202</t>
  </si>
  <si>
    <t>MUK35</t>
  </si>
  <si>
    <t>MUK34</t>
  </si>
  <si>
    <t>MUK33</t>
  </si>
  <si>
    <t>MUK40</t>
  </si>
  <si>
    <t>MUK38</t>
  </si>
  <si>
    <t>MUK39</t>
  </si>
  <si>
    <t>MUK44</t>
  </si>
  <si>
    <t>MUK42</t>
  </si>
  <si>
    <t>MUK43</t>
  </si>
  <si>
    <t>MUK41</t>
  </si>
  <si>
    <t>MUK32</t>
  </si>
  <si>
    <t>MUK37</t>
  </si>
  <si>
    <t>A02</t>
  </si>
  <si>
    <t>Silver Starter Business Kit</t>
  </si>
  <si>
    <t>A03</t>
  </si>
  <si>
    <t>Gold Starter Business Kit</t>
  </si>
  <si>
    <t>A04</t>
  </si>
  <si>
    <t>Platinum Starter Business Kit</t>
  </si>
  <si>
    <t>Soap</t>
  </si>
  <si>
    <t>201307</t>
  </si>
  <si>
    <t>4MF03</t>
  </si>
  <si>
    <t>4MF07</t>
  </si>
  <si>
    <t>MAS203</t>
  </si>
  <si>
    <t>MUK27</t>
  </si>
  <si>
    <t>MUK49</t>
  </si>
  <si>
    <t>MUK47</t>
  </si>
  <si>
    <t>MUK46</t>
  </si>
  <si>
    <t>MUK45</t>
  </si>
  <si>
    <t>L49</t>
  </si>
  <si>
    <t>Solar Lantern Little Sun</t>
  </si>
  <si>
    <t>L47</t>
  </si>
  <si>
    <t>Ecosmart cookstove small</t>
  </si>
  <si>
    <t>TOTAL</t>
  </si>
  <si>
    <t>Fortified Foods</t>
  </si>
  <si>
    <t>Solar</t>
  </si>
  <si>
    <t>Briketi</t>
  </si>
  <si>
    <t>Category</t>
  </si>
  <si>
    <t>Description</t>
  </si>
  <si>
    <t>Little Readers Blue 1.50</t>
  </si>
  <si>
    <t>Sun &amp; Shade Black 2.0</t>
  </si>
  <si>
    <t>Eyeglass Cord</t>
  </si>
  <si>
    <t>Fortified Oil Ufuta</t>
  </si>
  <si>
    <t>Fortified Maize Kendo Mills</t>
  </si>
  <si>
    <t>F03</t>
  </si>
  <si>
    <t>Fortified Maize Maganjo</t>
  </si>
  <si>
    <t>Fortified Sugar Kendo</t>
  </si>
  <si>
    <t>Fortified Blue Band Small</t>
  </si>
  <si>
    <t>Iodized Salt Habari</t>
  </si>
  <si>
    <t>Fortified Millet Kendo</t>
  </si>
  <si>
    <t>Fortified Blue Band Large</t>
  </si>
  <si>
    <t>Ujii-Children</t>
  </si>
  <si>
    <t>Ujii-Family</t>
  </si>
  <si>
    <t>UHMG Sprinkles</t>
  </si>
  <si>
    <t>Wanji Barbeque Shells</t>
  </si>
  <si>
    <t>Wanji Cheese Curls</t>
  </si>
  <si>
    <t>Wanji Tomato Shells</t>
  </si>
  <si>
    <t>Wanji Chocolate Balls</t>
  </si>
  <si>
    <t>Wanji Honey Stars</t>
  </si>
  <si>
    <t>Fortified Soya Rice Blend</t>
  </si>
  <si>
    <t>Aquasafe Water Purification</t>
  </si>
  <si>
    <t>PUR Water Purification</t>
  </si>
  <si>
    <t>CrystalPur Water Filter</t>
  </si>
  <si>
    <t>Sanitary Pads Always Normal</t>
  </si>
  <si>
    <t>Sanitary Pads Always Plus</t>
  </si>
  <si>
    <t>Toothpaste ABCDent</t>
  </si>
  <si>
    <t>Mukwano Soap Kyapa White</t>
  </si>
  <si>
    <t>Mukwano Soap Kyapa Blue</t>
  </si>
  <si>
    <t>Diapers Pampers Mini</t>
  </si>
  <si>
    <t>Diapers Pampers Midi</t>
  </si>
  <si>
    <t>Diapers Pampers Maxi</t>
  </si>
  <si>
    <t>Toilet Paper Luxury</t>
  </si>
  <si>
    <t>H15</t>
  </si>
  <si>
    <t>Antiseptic Kevlon</t>
  </si>
  <si>
    <t>ORS plus Zinc - Under 2 dos</t>
  </si>
  <si>
    <t>ORS plus Zinc- 2- 12 years</t>
  </si>
  <si>
    <t>Sanitary Pads Normal Large</t>
  </si>
  <si>
    <t>Toothpaste Delident</t>
  </si>
  <si>
    <t>Mukwano Soap Kyapa Brown</t>
  </si>
  <si>
    <t>Standard Menstrual Kit</t>
  </si>
  <si>
    <t>Deluxe Menstrual Kit</t>
  </si>
  <si>
    <t>Laundry Soap</t>
  </si>
  <si>
    <t>Water Filter Ceramic</t>
  </si>
  <si>
    <t>Oral Rehydration Salts Flav</t>
  </si>
  <si>
    <t>Bendex Deworming</t>
  </si>
  <si>
    <t>Whitefield's Ointment</t>
  </si>
  <si>
    <t>Sulphur Ointment</t>
  </si>
  <si>
    <t>Anti-candidiasis Fungistin</t>
  </si>
  <si>
    <t>Albendazole Deworming</t>
  </si>
  <si>
    <t>Hand/ Toilet Soap Samona</t>
  </si>
  <si>
    <t>Facial Jelly Samona</t>
  </si>
  <si>
    <t>Laundry Detergent Omo</t>
  </si>
  <si>
    <t>L03.1</t>
  </si>
  <si>
    <t>Solar Lantern Firefly 12LED</t>
  </si>
  <si>
    <t>L05</t>
  </si>
  <si>
    <t>Solar Lantern Firefly 5LED</t>
  </si>
  <si>
    <t>Cook Stove Small</t>
  </si>
  <si>
    <t>Cook Stove Large</t>
  </si>
  <si>
    <t>Solar Lantern Kiran</t>
  </si>
  <si>
    <t>Solar Lantern Solata</t>
  </si>
  <si>
    <t>Solar Lantern 12 LED mobile</t>
  </si>
  <si>
    <t>JIK</t>
  </si>
  <si>
    <t>Phone Charger and panel</t>
  </si>
  <si>
    <t>Laundry Detergent - Ariel</t>
  </si>
  <si>
    <t>L19.1</t>
  </si>
  <si>
    <t>1 Laundry Detergent Ariel</t>
  </si>
  <si>
    <t>Bathing Soap - Geisha</t>
  </si>
  <si>
    <t>Ariel Large</t>
  </si>
  <si>
    <t>Safeguard</t>
  </si>
  <si>
    <t>Nova Solar Lantern w/Mobile</t>
  </si>
  <si>
    <t>Cookstoves - Wood Burning J</t>
  </si>
  <si>
    <t>Woodburning Cookstove</t>
  </si>
  <si>
    <t>Baby Clothes</t>
  </si>
  <si>
    <t>LED Lamp-Superbright</t>
  </si>
  <si>
    <t>Solar Panel 1.5 Watt</t>
  </si>
  <si>
    <t>Phone Adaptor 4 Pack</t>
  </si>
  <si>
    <t>Solar Lantern Mobile -F10</t>
  </si>
  <si>
    <t>Unvrsl Mobile Phone Charger</t>
  </si>
  <si>
    <t>Cookstoves -X large</t>
  </si>
  <si>
    <t>Power pack Village Kit</t>
  </si>
  <si>
    <t>Power Pack Jnr.2.5w Matrix</t>
  </si>
  <si>
    <t>Power Pack 5W</t>
  </si>
  <si>
    <t>Brickets</t>
  </si>
  <si>
    <t>Sunking Pro Solar Lantern</t>
  </si>
  <si>
    <t>Sunking Solo Codes</t>
  </si>
  <si>
    <t>L46</t>
  </si>
  <si>
    <t>Mobile Phone</t>
  </si>
  <si>
    <t>Malaria Prophylaxis S/P</t>
  </si>
  <si>
    <t>LLIN - Permanet</t>
  </si>
  <si>
    <t>ACT - Lumartem</t>
  </si>
  <si>
    <t>Children's Coartem</t>
  </si>
  <si>
    <t>Artefan</t>
  </si>
  <si>
    <t>Mosquitos Curtains</t>
  </si>
  <si>
    <t>N/A</t>
  </si>
  <si>
    <t>Eyeglasses</t>
  </si>
  <si>
    <t>Paracetamol</t>
  </si>
  <si>
    <t>Cough Syrup - Kof Off</t>
  </si>
  <si>
    <t>Coldcap Syrup</t>
  </si>
  <si>
    <t>Eye Ointment - Tetracycline</t>
  </si>
  <si>
    <t>Antacid - Magnesium</t>
  </si>
  <si>
    <t>Paracetamol Syrup</t>
  </si>
  <si>
    <t>Coldcap Capsules</t>
  </si>
  <si>
    <t>Magnesium Trisilicate</t>
  </si>
  <si>
    <t>Gentramycin</t>
  </si>
  <si>
    <t>Linament - Menthoplus Balm</t>
  </si>
  <si>
    <t>Amoxicyllin</t>
  </si>
  <si>
    <t>Coldease Capsules</t>
  </si>
  <si>
    <t>Panadol Blister Pack</t>
  </si>
  <si>
    <t>Condoms - Lifeguard</t>
  </si>
  <si>
    <t>Clean Delivery Kit</t>
  </si>
  <si>
    <t>Oral Contraception -Pilplan</t>
  </si>
  <si>
    <t>Clean Delivery Kit LARGE</t>
  </si>
  <si>
    <t>V02</t>
  </si>
  <si>
    <t>Iron Tablets</t>
  </si>
  <si>
    <t>Rinavit Syrup</t>
  </si>
  <si>
    <t>VS1</t>
  </si>
  <si>
    <t>Bifocal Eyeglasses</t>
  </si>
  <si>
    <t>VS2</t>
  </si>
  <si>
    <t>Single Vision Eyeglasses</t>
  </si>
  <si>
    <t>VS3</t>
  </si>
  <si>
    <t>Photochromic Bifocal</t>
  </si>
  <si>
    <t>VS5</t>
  </si>
  <si>
    <t>VS6</t>
  </si>
  <si>
    <t>Fuel</t>
  </si>
  <si>
    <t>Starter Kit</t>
  </si>
  <si>
    <t>% of Sales from Soap</t>
  </si>
  <si>
    <t>201308</t>
  </si>
  <si>
    <t>4BW77</t>
  </si>
  <si>
    <t>4BW60</t>
  </si>
  <si>
    <t>4BW55</t>
  </si>
  <si>
    <t>4BW50</t>
  </si>
  <si>
    <t>4BW69</t>
  </si>
  <si>
    <t>4BW61</t>
  </si>
  <si>
    <t>4BW53</t>
  </si>
  <si>
    <t>4BW59</t>
  </si>
  <si>
    <t>4BW62</t>
  </si>
  <si>
    <t>4BW64</t>
  </si>
  <si>
    <t>4BW58</t>
  </si>
  <si>
    <t>4BW63</t>
  </si>
  <si>
    <t>4BW68</t>
  </si>
  <si>
    <t>4BW47</t>
  </si>
  <si>
    <t>0400001000496</t>
  </si>
  <si>
    <t>4MF06</t>
  </si>
  <si>
    <t>MAS23</t>
  </si>
  <si>
    <t>MASS206</t>
  </si>
  <si>
    <t>MAS14</t>
  </si>
  <si>
    <t>MAS206</t>
  </si>
  <si>
    <t>MAS205</t>
  </si>
  <si>
    <t>MUK57</t>
  </si>
  <si>
    <t>MUK52</t>
  </si>
  <si>
    <t>MUK54</t>
  </si>
  <si>
    <t>MUK53</t>
  </si>
  <si>
    <t>MUK59</t>
  </si>
  <si>
    <t>MUK58</t>
  </si>
  <si>
    <t>MUK50</t>
  </si>
  <si>
    <t>MUK55</t>
  </si>
  <si>
    <t>MUK56</t>
  </si>
  <si>
    <t>MUK51</t>
  </si>
  <si>
    <t>MUK36</t>
  </si>
  <si>
    <t>F23</t>
  </si>
  <si>
    <t>Fortified Millet Flour - 50gm</t>
  </si>
  <si>
    <t>L48</t>
  </si>
  <si>
    <t>Ecosmart cookstove large</t>
  </si>
  <si>
    <t>Products: Contribution to Sales</t>
  </si>
  <si>
    <t>% of Sales from Solar</t>
  </si>
  <si>
    <t>% of Sales from Fortified Foods</t>
  </si>
  <si>
    <t>% of Sales from Fuel</t>
  </si>
  <si>
    <t>Products: Units Sold</t>
  </si>
  <si>
    <t>Units Sales of Cookstoves</t>
  </si>
  <si>
    <t>Unit Sales of Soap</t>
  </si>
  <si>
    <t>Unit Sales of Solar</t>
  </si>
  <si>
    <t>Units Sales of Fortified Foods</t>
  </si>
  <si>
    <t>Unit Sales of Fuel</t>
  </si>
  <si>
    <t>SumOforder_qty</t>
  </si>
  <si>
    <t>Cookstoves</t>
  </si>
  <si>
    <t>F20</t>
  </si>
  <si>
    <t>Fortified Maize - Kendo 1kg</t>
  </si>
  <si>
    <t>F21</t>
  </si>
  <si>
    <t>Fortified Maize - Kendo 50gm</t>
  </si>
  <si>
    <t>F22</t>
  </si>
  <si>
    <t>Fortified Millet Flour 1kg</t>
  </si>
  <si>
    <t>201309</t>
  </si>
  <si>
    <t>0400004000097</t>
  </si>
  <si>
    <t>MAS210</t>
  </si>
  <si>
    <t>0400004000158</t>
  </si>
  <si>
    <t>4BW57</t>
  </si>
  <si>
    <t>MAS213</t>
  </si>
  <si>
    <t>0400004000523</t>
  </si>
  <si>
    <t>0400004000325</t>
  </si>
  <si>
    <t>MAS87</t>
  </si>
  <si>
    <t>0400004000431</t>
  </si>
  <si>
    <t>0400004000165</t>
  </si>
  <si>
    <t>MAS208</t>
  </si>
  <si>
    <t>MUK61</t>
  </si>
  <si>
    <t>0400004000080</t>
  </si>
  <si>
    <t>MAS211</t>
  </si>
  <si>
    <t>0400007001138</t>
  </si>
  <si>
    <t>MAS53</t>
  </si>
  <si>
    <t>MAS209</t>
  </si>
  <si>
    <t>MAS207</t>
  </si>
  <si>
    <t>0400002000495</t>
  </si>
  <si>
    <t>MAS13</t>
  </si>
  <si>
    <t>MUK60</t>
  </si>
  <si>
    <t>0400004000363</t>
  </si>
  <si>
    <t>0400004000424</t>
  </si>
  <si>
    <t>0400004000516</t>
  </si>
  <si>
    <t>0400004000073</t>
  </si>
  <si>
    <t>0400004000486</t>
  </si>
  <si>
    <t>0400007001350</t>
  </si>
  <si>
    <t>MAS212</t>
  </si>
  <si>
    <t>Agent Summary (active this month)</t>
  </si>
  <si>
    <t>Agent Summary (active last 3 months)</t>
  </si>
  <si>
    <t>Aug'13 Churn</t>
  </si>
  <si>
    <t>Jan'13 Churn</t>
  </si>
  <si>
    <t>Feb'13 Churn</t>
  </si>
  <si>
    <t>March'13 Churn</t>
  </si>
  <si>
    <t>April'13 Churn</t>
  </si>
  <si>
    <t>May '13 Churn</t>
  </si>
  <si>
    <t>July'13 Churn</t>
  </si>
  <si>
    <t>Agent</t>
  </si>
  <si>
    <t>FBI</t>
  </si>
  <si>
    <t>Fruit Bearers Initiative (FBI)</t>
  </si>
  <si>
    <t>Mr. Alex Makutu Amakuyu</t>
  </si>
  <si>
    <t>Mr. Elmer Ombogo Onyancha</t>
  </si>
  <si>
    <t>Mr. Emmanuel Odhiambo Ogal</t>
  </si>
  <si>
    <t>Mr. Eric Gitau</t>
  </si>
  <si>
    <t>Mr. Ezekiel Aran Ondieki</t>
  </si>
  <si>
    <t>Mr. George Otuol Otuol</t>
  </si>
  <si>
    <t>Mr. Hillary Liyai Inzahuli</t>
  </si>
  <si>
    <t>Mr. Ignatius Lilech Luyenji</t>
  </si>
  <si>
    <t>Mr. Irene Kinya Ntongai</t>
  </si>
  <si>
    <t>Mr. Jacob Mutunga Ndambuki</t>
  </si>
  <si>
    <t>Mr. James Raila Jaoko</t>
  </si>
  <si>
    <t>Mr. John Chege Thuo</t>
  </si>
  <si>
    <t>Mr. Joshua Peter Kimeu</t>
  </si>
  <si>
    <t>Mr. Julius Mageto Mochere</t>
  </si>
  <si>
    <t>Mr. Julius Maithya Mumo</t>
  </si>
  <si>
    <t>Mr. Lucas Bwire Ouma</t>
  </si>
  <si>
    <t>Mr. Maina Bonface Onyancha</t>
  </si>
  <si>
    <t>Mr. Newton Ochieng Ogolla</t>
  </si>
  <si>
    <t>Mr. Paul Mbuvi Musili</t>
  </si>
  <si>
    <t>Mr. Paul Mungai Kairu</t>
  </si>
  <si>
    <t>Mr. Peter Njoroge Ngugi</t>
  </si>
  <si>
    <t>Mr. Peterson Muraya Karuga</t>
  </si>
  <si>
    <t>Mr. Raphael Wamburu Mundia</t>
  </si>
  <si>
    <t>Mr. Richard Omaya Owitsi</t>
  </si>
  <si>
    <t>Mr. Samuel Chege Kabiru</t>
  </si>
  <si>
    <t>Mr. Simon Kinyanjui Kimani</t>
  </si>
  <si>
    <t>Mr. Simon Maina Ndung'u</t>
  </si>
  <si>
    <t>Mr. Stephen Mburu Murugi</t>
  </si>
  <si>
    <t>Mr. Victor Macarius Okello</t>
  </si>
  <si>
    <t>Mrs. Agnes Nyambura Karumo</t>
  </si>
  <si>
    <t>Mrs. Agnes Waithera Kago</t>
  </si>
  <si>
    <t>Mrs. Alice Njoki Mungai</t>
  </si>
  <si>
    <t>Mrs. Alice Nyakabete Muriu</t>
  </si>
  <si>
    <t>Mrs. Beatrice Awuor Adede</t>
  </si>
  <si>
    <t>Mrs. Beatrice Chabaya Angaluki</t>
  </si>
  <si>
    <t>Mrs. Beatrice Njeri Kaguku</t>
  </si>
  <si>
    <t>Mrs. Benedettah Nthenya Mutiso</t>
  </si>
  <si>
    <t>Mrs. Daisy Imbosa Shongo</t>
  </si>
  <si>
    <t>Mrs. Diana Wairimu Karanja</t>
  </si>
  <si>
    <t>Mrs. Dorcas Wambui Kamau</t>
  </si>
  <si>
    <t>Mrs. Elizabeth Aor Achieng</t>
  </si>
  <si>
    <t>Mrs. Elizabeth Wambui Gathua</t>
  </si>
  <si>
    <t>Mrs. Esther Nyaboke Onchieku</t>
  </si>
  <si>
    <t>Mrs. Eunice Wanjiru Mwangi</t>
  </si>
  <si>
    <t>Mrs. Evaline Achira Ombima</t>
  </si>
  <si>
    <t>Mrs. Everlyne Nakhanu Mamai</t>
  </si>
  <si>
    <t>Mrs. Filomena Kalondu Kilolo</t>
  </si>
  <si>
    <t>Mrs. Gentrix Afandi</t>
  </si>
  <si>
    <t>Mrs. Gladys Kombo Ayako</t>
  </si>
  <si>
    <t>Mrs. Gladys Wangui Gichuki</t>
  </si>
  <si>
    <t>Mrs. Goretty Awino Odhiambo</t>
  </si>
  <si>
    <t>Mrs. Grace Nyakonyu Kirongothi</t>
  </si>
  <si>
    <t>Mrs. Jackline Saraphine Awino</t>
  </si>
  <si>
    <t>Mrs. Jane Ngina Musyoki</t>
  </si>
  <si>
    <t>Mrs. Jane Odundo Membo</t>
  </si>
  <si>
    <t>Mrs. Jennifer Atieno Onyango</t>
  </si>
  <si>
    <t>Mrs. Joyce Akoth Opado</t>
  </si>
  <si>
    <t>Mrs. Joyce Wamuyu Kamande</t>
  </si>
  <si>
    <t>Mrs. Leah Nyokabi Kanuri</t>
  </si>
  <si>
    <t>Mrs. Loice Nyagothie Kamutu</t>
  </si>
  <si>
    <t>Mrs. Loise Nyaguthi Kamutu</t>
  </si>
  <si>
    <t>Mrs. Lucy Nduiyi Gichuru</t>
  </si>
  <si>
    <t>Mrs. Margaret Adhiambo Ombuga</t>
  </si>
  <si>
    <t>Mrs. Margaret Wambui Mwangi</t>
  </si>
  <si>
    <t>Mrs. Mercy Njoki Kamau</t>
  </si>
  <si>
    <t>Mrs. Mirriam Mweni Mutuku</t>
  </si>
  <si>
    <t>Mrs. Rose Auma Wasiaya</t>
  </si>
  <si>
    <t>Mrs. Ruth Nyambura Githua</t>
  </si>
  <si>
    <t>Mrs. Salome Njeri Gichuki</t>
  </si>
  <si>
    <t>Mrs. Salome Wanjiru Kamau</t>
  </si>
  <si>
    <t>Mrs. Serry Caroline Andayi</t>
  </si>
  <si>
    <t>Mrs. Teresa Adhiambo Alwala</t>
  </si>
  <si>
    <t>Ms. Carren Kerubo Meshack</t>
  </si>
  <si>
    <t>Ms. Damaris Mutheu Muela</t>
  </si>
  <si>
    <t>Ms. Elizabeth Eshiboko Nyanje</t>
  </si>
  <si>
    <t>Ms. Grace Atieno Omondi</t>
  </si>
  <si>
    <t>Ms. Peninah Nthenya Musyimi</t>
  </si>
  <si>
    <t>Stewell Supermarket</t>
  </si>
  <si>
    <t>Active Agents</t>
  </si>
  <si>
    <t>Sales per Active Agent</t>
  </si>
  <si>
    <t>Product</t>
  </si>
  <si>
    <t>15g Milo Satchet</t>
  </si>
  <si>
    <t>15g sachet Milo</t>
  </si>
  <si>
    <t>Always Thick Reg Wings 18*8</t>
  </si>
  <si>
    <t>Burn Cook Stove - Tank</t>
  </si>
  <si>
    <t>Catalog</t>
  </si>
  <si>
    <t>Ceramaji</t>
  </si>
  <si>
    <t>Cinem Briquette</t>
  </si>
  <si>
    <t>Cinem Promotion Briquette</t>
  </si>
  <si>
    <t>Delivery Kit</t>
  </si>
  <si>
    <t>Firefly Mobile Lamp</t>
  </si>
  <si>
    <t>Gold Starter Kit</t>
  </si>
  <si>
    <t>Home Sign</t>
  </si>
  <si>
    <t>LG Branded Cap</t>
  </si>
  <si>
    <t>LG Tote Bag</t>
  </si>
  <si>
    <t>Medpharm Intercept 4*6 Round Wh</t>
  </si>
  <si>
    <t>Pampers  Junior Unisex 8</t>
  </si>
  <si>
    <t>Re-Usable Pads</t>
  </si>
  <si>
    <t>Scode Promotion Cookstove</t>
  </si>
  <si>
    <t>Scode Stove - KCJ 12 inch</t>
  </si>
  <si>
    <t>Silver Starter Kit</t>
  </si>
  <si>
    <t>Solar Light s20</t>
  </si>
  <si>
    <t>Sunking Pro Solar Lamp</t>
  </si>
  <si>
    <t>T-Shirt</t>
  </si>
  <si>
    <t>Team Recruiting Brochures</t>
  </si>
  <si>
    <t>Team Recruitment Brochure</t>
  </si>
  <si>
    <t>Trust (1x3)</t>
  </si>
  <si>
    <t>Uji Afya 1kg</t>
  </si>
  <si>
    <t>Water Guard</t>
  </si>
  <si>
    <t>Zoom Jet  28cm</t>
  </si>
  <si>
    <t>% of sales from stoves</t>
  </si>
  <si>
    <t>% of sales from solar</t>
  </si>
  <si>
    <t>TOTAL Uganda Sales (UGS)</t>
  </si>
  <si>
    <t>UGS to USD Rate</t>
  </si>
  <si>
    <t>KES to USD Rate</t>
  </si>
  <si>
    <t>Sales, LG Kenya, Kariobangi (KES)</t>
  </si>
  <si>
    <t>TOTAL Uganda Agents</t>
  </si>
  <si>
    <t>LG Agents, Select (UG)</t>
  </si>
  <si>
    <t>LG Agents, Open (UG)</t>
  </si>
  <si>
    <t>Item Code</t>
  </si>
  <si>
    <t>Product Category (Kennedy)</t>
  </si>
  <si>
    <t>nutrition</t>
  </si>
  <si>
    <t>hygiene &amp; sanitation</t>
  </si>
  <si>
    <t>energy - high end stove</t>
  </si>
  <si>
    <t>promotion material</t>
  </si>
  <si>
    <t>energy - fuel</t>
  </si>
  <si>
    <t>family health</t>
  </si>
  <si>
    <t>energy - solar</t>
  </si>
  <si>
    <t>startup kit</t>
  </si>
  <si>
    <t>energy - normal stove</t>
  </si>
  <si>
    <t>Energy - Solar</t>
  </si>
  <si>
    <t>Product Category (BP)</t>
  </si>
  <si>
    <t>Uganda Sales (USD)</t>
  </si>
  <si>
    <t>Kariobangi</t>
  </si>
  <si>
    <t>Sales, LG Uganda, Select (UGS)</t>
  </si>
  <si>
    <t>Sales, LG Uganda, Open (UGS)</t>
  </si>
  <si>
    <t>Kenya Sales (USD)</t>
  </si>
  <si>
    <t>June '13 Churn</t>
  </si>
  <si>
    <t>Agents, LG Kenya (Kariobangi)</t>
  </si>
  <si>
    <t>Sales/Agent, Uganda LG Select (UGS)</t>
  </si>
  <si>
    <t>Sales/Agent, Uganda LG Open (UGS)</t>
  </si>
  <si>
    <t>Uganda Sales/Agent (USD)</t>
  </si>
  <si>
    <t>OVERALL Uganda Sales/Agent (UGS)</t>
  </si>
  <si>
    <t>Sales/Agent, Kenya (KES)</t>
  </si>
  <si>
    <t>Kenya Sales/Agent (USD)</t>
  </si>
  <si>
    <t>OVERALL Sales/Agent (USD)</t>
  </si>
  <si>
    <t>Product Category</t>
  </si>
  <si>
    <t>201310</t>
  </si>
  <si>
    <t>4BW66</t>
  </si>
  <si>
    <t>HQ15</t>
  </si>
  <si>
    <t>HQ08</t>
  </si>
  <si>
    <t>MAS204</t>
  </si>
  <si>
    <t>MAS214</t>
  </si>
  <si>
    <t>MAS215</t>
  </si>
  <si>
    <t>MAS216</t>
  </si>
  <si>
    <t>MAS11</t>
  </si>
  <si>
    <t>MAS28</t>
  </si>
  <si>
    <t>MUK69</t>
  </si>
  <si>
    <t>MUK65</t>
  </si>
  <si>
    <t>MUK63</t>
  </si>
  <si>
    <t>MUK48</t>
  </si>
  <si>
    <t>MUK72</t>
  </si>
  <si>
    <t>MUK66</t>
  </si>
  <si>
    <t>MUK64</t>
  </si>
  <si>
    <t>MUK67</t>
  </si>
  <si>
    <t>MUK68</t>
  </si>
  <si>
    <t>MUK62</t>
  </si>
  <si>
    <t>MUK70</t>
  </si>
  <si>
    <t>MUK71</t>
  </si>
  <si>
    <t>1TL17</t>
  </si>
  <si>
    <t>F24</t>
  </si>
  <si>
    <t>L50</t>
  </si>
  <si>
    <t>Fortified Milk Powder</t>
  </si>
  <si>
    <t>Ezy Stoves</t>
  </si>
  <si>
    <t>Uganda:</t>
  </si>
  <si>
    <t>Kenya</t>
  </si>
  <si>
    <t>Unit Sales of Cookstoves</t>
  </si>
  <si>
    <r>
      <t>% of Sales from F</t>
    </r>
    <r>
      <rPr>
        <sz val="12"/>
        <color theme="1"/>
        <rFont val="Calibri"/>
        <family val="2"/>
        <scheme val="minor"/>
      </rPr>
      <t>uel</t>
    </r>
  </si>
  <si>
    <r>
      <t>Unit Sales of F</t>
    </r>
    <r>
      <rPr>
        <sz val="12"/>
        <color theme="1"/>
        <rFont val="Calibri"/>
        <family val="2"/>
        <scheme val="minor"/>
      </rPr>
      <t>uel</t>
    </r>
  </si>
  <si>
    <t>201311</t>
  </si>
  <si>
    <t>4BW73</t>
  </si>
  <si>
    <t>400002000471</t>
  </si>
  <si>
    <t>400006000033</t>
  </si>
  <si>
    <t>400006000125</t>
  </si>
  <si>
    <t>MAS221</t>
  </si>
  <si>
    <t>MAS217</t>
  </si>
  <si>
    <t>MAS218</t>
  </si>
  <si>
    <t>MAS219</t>
  </si>
  <si>
    <t>MAS222</t>
  </si>
  <si>
    <t>MAS220</t>
  </si>
  <si>
    <t>MAS223</t>
  </si>
  <si>
    <t>MAS224</t>
  </si>
  <si>
    <t>400003000050</t>
  </si>
  <si>
    <t>400003000036</t>
  </si>
  <si>
    <t>400003000029</t>
  </si>
  <si>
    <t>400003000067</t>
  </si>
  <si>
    <t>400003000241</t>
  </si>
  <si>
    <t>400003000128</t>
  </si>
  <si>
    <t>400003000074</t>
  </si>
  <si>
    <t>400003000203</t>
  </si>
  <si>
    <t>400003000111</t>
  </si>
  <si>
    <t>400003000104</t>
  </si>
  <si>
    <t>400003000227</t>
  </si>
  <si>
    <t>MUK78</t>
  </si>
  <si>
    <t>MUK75</t>
  </si>
  <si>
    <t>MUK79</t>
  </si>
  <si>
    <t>MUK74</t>
  </si>
  <si>
    <t>MUK76</t>
  </si>
  <si>
    <t>MUK73</t>
  </si>
  <si>
    <t>MUK77</t>
  </si>
  <si>
    <t>0400004000578</t>
  </si>
  <si>
    <t>Sept'13 Churn</t>
  </si>
  <si>
    <t>Oct'13 Churn</t>
  </si>
  <si>
    <t>A01</t>
  </si>
  <si>
    <t>T03</t>
  </si>
  <si>
    <t>Starter Business Kit</t>
  </si>
  <si>
    <t>Diarrhea Treatment</t>
  </si>
  <si>
    <t>Water filtration and storage</t>
  </si>
  <si>
    <t>Malaria Treatment &amp; Prevention</t>
  </si>
  <si>
    <t>Condoms / contraceptives</t>
  </si>
  <si>
    <t>Pregnancy &amp; Delivery</t>
  </si>
  <si>
    <t>Mr. Christopher Njagi Njue</t>
  </si>
  <si>
    <t>Mr. Damiziano Kabwi Marimba</t>
  </si>
  <si>
    <t>Mr. David Maina Kioria</t>
  </si>
  <si>
    <t>Mr. Henfrey Miriti</t>
  </si>
  <si>
    <t>Mr. John Wahome</t>
  </si>
  <si>
    <t>Mr. Joseph Mutuku Muthoka</t>
  </si>
  <si>
    <t>Mr. Julius Wafula Sikuku</t>
  </si>
  <si>
    <t>Mr. Justus Mwangi Ndirangu</t>
  </si>
  <si>
    <t>Mr. Keter Lidoro</t>
  </si>
  <si>
    <t>Mr. Lucky Mugambi Kigwulu</t>
  </si>
  <si>
    <t>Mr. Moses Otunga Anungo</t>
  </si>
  <si>
    <t>Mr. Njuguna Mugatha</t>
  </si>
  <si>
    <t>Mr. Peter  Otieno Olonde</t>
  </si>
  <si>
    <t>Mr. Peterson Muremi Gitonga</t>
  </si>
  <si>
    <t>Mrs. Benter Akinyi Omungo</t>
  </si>
  <si>
    <t>Mrs. Beverly Tsindoli</t>
  </si>
  <si>
    <t>Mrs. Deyce Imbosa Shongo</t>
  </si>
  <si>
    <t>Mrs. Edwina Ondiege Ebrahim</t>
  </si>
  <si>
    <t>Mrs. Jane Wangechi Mbuci</t>
  </si>
  <si>
    <t>Mrs. Joyce Wanjiru Muchina</t>
  </si>
  <si>
    <t>Mrs. Mary Wanjiku Kimama</t>
  </si>
  <si>
    <t>Mrs. Mary Wanjiru Kibuthu</t>
  </si>
  <si>
    <t>Mrs. Mary Wanjiru Kirai</t>
  </si>
  <si>
    <t>Mrs. Naomi Wambui Manyeki</t>
  </si>
  <si>
    <t>Mrs. Rose Eder Atieno</t>
  </si>
  <si>
    <t>Ms. Elizabeth Awino Atieno</t>
  </si>
  <si>
    <t>Ms. Florence Chepng'etich Tuei</t>
  </si>
  <si>
    <t>Ms. Grace Akinyi Akomo</t>
  </si>
  <si>
    <t>Technotec</t>
  </si>
  <si>
    <t>Payment On Account</t>
  </si>
  <si>
    <t>201312</t>
  </si>
  <si>
    <t>400006000064</t>
  </si>
  <si>
    <t>MAS35</t>
  </si>
  <si>
    <t>MAS226</t>
  </si>
  <si>
    <t>MAS06</t>
  </si>
  <si>
    <t>MAS03</t>
  </si>
  <si>
    <t>MAS08</t>
  </si>
  <si>
    <t>MAS225</t>
  </si>
  <si>
    <t>MUK81</t>
  </si>
  <si>
    <t>MUK80</t>
  </si>
  <si>
    <t>Vitamin C 1,000 Tablets</t>
  </si>
  <si>
    <t>GreenBell Communications Ltd</t>
  </si>
  <si>
    <t>Mr. David Mbiwa Orinda</t>
  </si>
  <si>
    <t>Mr. Dickson Owuor Ounyo</t>
  </si>
  <si>
    <t>Mr. Gabriel Mukunzi Mulamula</t>
  </si>
  <si>
    <t>Mr. Kester Lidoro</t>
  </si>
  <si>
    <t>Mrs. Agnes Ruguru Njeru</t>
  </si>
  <si>
    <t>Mrs. Asnas Omunyasia Khayongo</t>
  </si>
  <si>
    <t>Mrs. Beatrice Nyaboke Nyakundi</t>
  </si>
  <si>
    <t>Mrs. Bilha Mwela Ingaso</t>
  </si>
  <si>
    <t>Mrs. Elizabeth Atieno Abonyo</t>
  </si>
  <si>
    <t>Mrs. Faith njoki muthee</t>
  </si>
  <si>
    <t>Mrs. Gladys Muthoni Kibui</t>
  </si>
  <si>
    <t>Mrs. Irene Moraa Mose</t>
  </si>
  <si>
    <t>Mrs. Jennifer Muthoni Asitiba</t>
  </si>
  <si>
    <t>Mrs. Mariam Wakesho Mbaruku</t>
  </si>
  <si>
    <t>Mrs. Milliescent Owuor Otieno</t>
  </si>
  <si>
    <t>Mrs. Nancy Nyambura Wainaina</t>
  </si>
  <si>
    <t>Mrs. Rose Cheben Mghas</t>
  </si>
  <si>
    <t>Mrs. Wilfrida Odeny Owino</t>
  </si>
  <si>
    <t>Ms. Irene Kinya Ntongai</t>
  </si>
  <si>
    <t>Ms. Violet Atieno Oketch</t>
  </si>
  <si>
    <t>Afripads Deluxe Menstrual Kit</t>
  </si>
  <si>
    <t>Always Ult Nor Unscented 16*8</t>
  </si>
  <si>
    <t>Gift Certificate</t>
  </si>
  <si>
    <t>Interest Charge</t>
  </si>
  <si>
    <t>Mix Me 1g</t>
  </si>
  <si>
    <t>Pampers Maxi Unisex LC 9*8</t>
  </si>
  <si>
    <t>Pampers Maxi Unisex VP 3*64</t>
  </si>
  <si>
    <t>Pampers Midi Unisex LC 9*9</t>
  </si>
  <si>
    <t>Pampers Midi Unisex VP 3*72</t>
  </si>
  <si>
    <t>Pampers Mini Unisex VP 3*80</t>
  </si>
  <si>
    <t>Scode Stove - KCJ 10 inch</t>
  </si>
  <si>
    <t>Solar Light S300</t>
  </si>
  <si>
    <t>Trust Studded</t>
  </si>
  <si>
    <t>Hygiene</t>
  </si>
  <si>
    <t>Other</t>
  </si>
  <si>
    <t>Other Health</t>
  </si>
  <si>
    <t>LG Agent Business</t>
  </si>
  <si>
    <t>V06</t>
  </si>
  <si>
    <t>Vitamin C 100 Tablets</t>
  </si>
  <si>
    <t>Mr. Ernest Okiya Mirikau</t>
  </si>
  <si>
    <t>Mr. Isack Warui Kamotho</t>
  </si>
  <si>
    <t>Mr. Otieno Mikwa</t>
  </si>
  <si>
    <t>Mr. Samuel Kisengi</t>
  </si>
  <si>
    <t>Mr. Wilson Irungu Maina</t>
  </si>
  <si>
    <t>Mrs. Grace Wangari Kiongo</t>
  </si>
  <si>
    <t>Mrs. Jane nyambura kamau</t>
  </si>
  <si>
    <t>Mrs. Joyce Wanjiru</t>
  </si>
  <si>
    <t>Mrs. Judy Muthoni Kariuki</t>
  </si>
  <si>
    <t>Mrs. Mary Wanjiru Kondoro</t>
  </si>
  <si>
    <t>Mrs. Mercyline adhiambo obonyo</t>
  </si>
  <si>
    <t>Mrs. Penninah Syombua Mutua</t>
  </si>
  <si>
    <t>Mrs. Rachael Wanjira Mwangi</t>
  </si>
  <si>
    <t>Mrs. Rose Omol</t>
  </si>
  <si>
    <t>Mrs. Serry Caroline Andai</t>
  </si>
  <si>
    <t>Ms. Brigite Tembesi Mukalo</t>
  </si>
  <si>
    <t>Vibra</t>
  </si>
  <si>
    <t>201401</t>
  </si>
  <si>
    <t>MAS227</t>
  </si>
  <si>
    <t>MAS228</t>
  </si>
  <si>
    <t>MAS07</t>
  </si>
  <si>
    <t>MUK82</t>
  </si>
  <si>
    <t>400004000264</t>
  </si>
  <si>
    <t>OLD!! SKU Margin (Added by BP)</t>
  </si>
  <si>
    <t>John Kamotho Kamau</t>
  </si>
  <si>
    <t>Mr. DANIEL MORARA</t>
  </si>
  <si>
    <t>Mr. Francis Atuki</t>
  </si>
  <si>
    <t>Mr. James Wambugu Kariuki</t>
  </si>
  <si>
    <t>Mr. Joseph Ogola Okoth</t>
  </si>
  <si>
    <t>Mr. Maurice Otieno Nyangun</t>
  </si>
  <si>
    <t>Mr. Misheck Guandaro</t>
  </si>
  <si>
    <t>Mr. Vincent Mmbaka Lihanga</t>
  </si>
  <si>
    <t>Mrs. Ann Adhiambo Duno</t>
  </si>
  <si>
    <t>Mrs. Benter Atieno Juma</t>
  </si>
  <si>
    <t>Mrs. Beth Mumbi Njuguna</t>
  </si>
  <si>
    <t>Mrs. Cecily Njeri Mbogo</t>
  </si>
  <si>
    <t>Mrs. Esther Wanza Wathome</t>
  </si>
  <si>
    <t>Mrs. Fridah Wanjiru Wachira</t>
  </si>
  <si>
    <t>Mrs. Irene Wanjiru Kuria</t>
  </si>
  <si>
    <t>Ms. Severina Wambui Nyamoo</t>
  </si>
  <si>
    <t>TOTAL 3-Month Active</t>
  </si>
  <si>
    <t>201402</t>
  </si>
  <si>
    <t>HQ16</t>
  </si>
  <si>
    <t>MAS02</t>
  </si>
  <si>
    <t>MAS01</t>
  </si>
  <si>
    <t>MAS05</t>
  </si>
  <si>
    <t>400006000040</t>
  </si>
  <si>
    <t>MUK84</t>
  </si>
  <si>
    <t>MUK83</t>
  </si>
  <si>
    <t>V07</t>
  </si>
  <si>
    <t>Iron Folate 100 Tabs</t>
  </si>
  <si>
    <t>YTD (FY 2014)</t>
  </si>
  <si>
    <t>External Metric</t>
  </si>
  <si>
    <t>CS Notes</t>
  </si>
  <si>
    <t>Notes</t>
  </si>
  <si>
    <t>x</t>
  </si>
  <si>
    <t>Active Agents (3 months)</t>
  </si>
  <si>
    <t>Uganda-Select</t>
  </si>
  <si>
    <t>Zero growth first half of 2014 then steady growth to EOY number</t>
  </si>
  <si>
    <t>Uganda-Open</t>
  </si>
  <si>
    <t>XX</t>
  </si>
  <si>
    <t>Active Agents (1 month)</t>
  </si>
  <si>
    <t>Population Served</t>
  </si>
  <si>
    <t>Wholesales Sales (USD)</t>
  </si>
  <si>
    <t>Weekly Sales, LG-Select (USD)</t>
  </si>
  <si>
    <t>Weekly Sales, LG-Open (USD)</t>
  </si>
  <si>
    <t>Weekly Sales, LG-Kenya</t>
  </si>
  <si>
    <t>TOTAL Weekly Sales Target</t>
  </si>
  <si>
    <t>Wholesales Sales (Local Currency)</t>
  </si>
  <si>
    <t>Uganda-Select (UGS)</t>
  </si>
  <si>
    <t>Weekly Sales, LG-Select (UGS)</t>
  </si>
  <si>
    <t>Uganda-Open (UGS)</t>
  </si>
  <si>
    <t>Weekly Sales, LG-Open (UGS)</t>
  </si>
  <si>
    <t>Kenya (KSH)</t>
  </si>
  <si>
    <t>Weekly Sales, LG-Kenya (KSH)</t>
  </si>
  <si>
    <t>Key Impact Targets for 2014:</t>
  </si>
  <si>
    <t>Target (Per Agent Per Month)</t>
  </si>
  <si>
    <t>2014 TOTAL Target</t>
  </si>
  <si>
    <t>Definition</t>
  </si>
  <si>
    <t>Under-5 Treatments</t>
  </si>
  <si>
    <t>U5 Malaria Treatments (UG)</t>
  </si>
  <si>
    <t>Have we revisited these targets?</t>
  </si>
  <si>
    <t>Under 5 M treatments, as reported by Select CHPs (paper to begin, migreate to mobile)</t>
  </si>
  <si>
    <t>U5 Diarrhea Treatments (UG)</t>
  </si>
  <si>
    <t>Total U5 Treatments</t>
  </si>
  <si>
    <t>Not including Amox, which may increase totals staring mid-year. Per CHP target would be ~3/agent/month</t>
  </si>
  <si>
    <t>Total of U5 M+D Treatments</t>
  </si>
  <si>
    <t>New Pregnancies Registered (UG-Select)</t>
  </si>
  <si>
    <t>New pregnancy registrations, per paper recordss</t>
  </si>
  <si>
    <t>New Pregnancies Registered (UG-Open)</t>
  </si>
  <si>
    <t>Zero out, not focus</t>
  </si>
  <si>
    <t>[Exclude Open?] New pregnancy registrations, per mobile registration</t>
  </si>
  <si>
    <t>New Pregnancies Registered (UG-Kenya)</t>
  </si>
  <si>
    <t>Zero out unless we have a way of monetizing through clinics</t>
  </si>
  <si>
    <t>New pregnancy registrations, per mobile registration</t>
  </si>
  <si>
    <t>Total Pregnancies Registered</t>
  </si>
  <si>
    <t>Sum</t>
  </si>
  <si>
    <t>Pregnancies Supported (Cumulative)</t>
  </si>
  <si>
    <t>Defined as the number of active as of Dec 2013 plus all new registrations. Note, balance metric, so Year-end number is not cumulative</t>
  </si>
  <si>
    <t>Key Product Sales and Savings</t>
  </si>
  <si>
    <t>Cookstoves:</t>
  </si>
  <si>
    <t>Cookstoves Sold (UG-Select)</t>
  </si>
  <si>
    <t>Units sold from POS</t>
  </si>
  <si>
    <t>Weekly Stove Sales, LG-Select</t>
  </si>
  <si>
    <t>Cookstoves Sold (UG-Open)</t>
  </si>
  <si>
    <t>Cookstoves Sold (Kenya)</t>
  </si>
  <si>
    <t>Raise bar?</t>
  </si>
  <si>
    <t>Total Stoves Sold</t>
  </si>
  <si>
    <t>TOTAL Weekly Stove Sales Target</t>
  </si>
  <si>
    <t>Total Customer Savings from Stoves</t>
  </si>
  <si>
    <t>need to think about prior years</t>
  </si>
  <si>
    <t>Economic impact model in progress. This calc would take the per stove lifetime savings (weighted to our product mix) and multiply by stove targets for sales in the month. For actual savings, will use product specific sales in the month and impact model lifetime savings to calculate customer savings.</t>
  </si>
  <si>
    <t xml:space="preserve">    Stove Savings (UG)</t>
  </si>
  <si>
    <t>Solar:</t>
  </si>
  <si>
    <t>Solar Units Sold (UG-Select)</t>
  </si>
  <si>
    <t>Weekly Solar Sales, LG-Select</t>
  </si>
  <si>
    <t>Solar Units Sold (UG-Open)</t>
  </si>
  <si>
    <t>Solar Units Sold (Kenya)</t>
  </si>
  <si>
    <t>Must raise bar</t>
  </si>
  <si>
    <t>Total Solar Units Sold</t>
  </si>
  <si>
    <t>TOTAL Weekly Solar Sales Target</t>
  </si>
  <si>
    <t>Total Customer Savings from Solar</t>
  </si>
  <si>
    <t>Economic impact model in progress. This calc would take the per solar light lifetime savings (weighted to our product mix) and multiply by solar targets for sales in the month. For actual savings, will use product specific sales in the month and impact model lifetime savings to calculate customer savings.</t>
  </si>
  <si>
    <t xml:space="preserve">    Solar Savings (UG)</t>
  </si>
  <si>
    <t xml:space="preserve">    Solar Savings (KE)</t>
  </si>
  <si>
    <t>Fuel:</t>
  </si>
  <si>
    <t>Briqueti Units Sold (UG-Select)</t>
  </si>
  <si>
    <t>Needs discussion</t>
  </si>
  <si>
    <t>Weekly Briqueti Sales, LG-Select</t>
  </si>
  <si>
    <t>Briqueti Units Sold (UG-Open)</t>
  </si>
  <si>
    <t>Briqueti Units Sold (Kenya)</t>
  </si>
  <si>
    <t>Needs more thought and attention from maketing team</t>
  </si>
  <si>
    <t>Total Briqueti Units Sold</t>
  </si>
  <si>
    <t>TOTAL Weekly Briqueti Sales Target</t>
  </si>
  <si>
    <t>Total Briqueti Sold (kilograms)</t>
  </si>
  <si>
    <t>Sum with conversion from units to mass</t>
  </si>
  <si>
    <t>XX (omit for now)</t>
  </si>
  <si>
    <t>Total Customer Savings from Briqueti</t>
  </si>
  <si>
    <t xml:space="preserve">Econoimc impact model in progress. This calc would take the savings per unit of briqueti and multiply by target units sold. </t>
  </si>
  <si>
    <t xml:space="preserve">    Fuel Savings (UG)</t>
  </si>
  <si>
    <t xml:space="preserve">    Fuel Savings (KE)</t>
  </si>
  <si>
    <t>Nutrition:</t>
  </si>
  <si>
    <t>clearly we need more thought on this</t>
  </si>
  <si>
    <t>Units sold from POS (includes flours, sugar, salt, milk); need to clarify which SKUs should be included going forward.</t>
  </si>
  <si>
    <t>Weekly Fortified Food Units Sales, LG-Select</t>
  </si>
  <si>
    <t>Currently includes al fort foods… should it be just flours?</t>
  </si>
  <si>
    <t>Number of subscription plans</t>
  </si>
  <si>
    <t>TBD</t>
  </si>
  <si>
    <t>Needs operational decisions. Hold for now.</t>
  </si>
  <si>
    <t>Need to define target if have subscirption model</t>
  </si>
  <si>
    <t># of children U5 consistently using fortified foods</t>
  </si>
  <si>
    <t>Agent and Customer Income</t>
  </si>
  <si>
    <t>TOTAL Customer Savings from LG Products</t>
  </si>
  <si>
    <t>Sum (from stoves, solar, and fuel), each of which need modeling</t>
  </si>
  <si>
    <t xml:space="preserve">    Customer Savings (UG)</t>
  </si>
  <si>
    <t xml:space="preserve">    Customer Savings (KE)</t>
  </si>
  <si>
    <t>Monthly Agent Wholesales Sales (UG-Select)</t>
  </si>
  <si>
    <t>Monthly Agent Wholesales Sales (UG-Open)</t>
  </si>
  <si>
    <t>Monthly Agent Wholesales Sales (Kenya)</t>
  </si>
  <si>
    <t>Overall sales/agent</t>
  </si>
  <si>
    <t>Monthly Agent Margin (UG-Select)</t>
  </si>
  <si>
    <t>Monthly Agent Margin (UG-Open)</t>
  </si>
  <si>
    <t>Monthly Agent Margin (Kenya)</t>
  </si>
  <si>
    <t>Overall margin/agent</t>
  </si>
  <si>
    <t xml:space="preserve">    Margin/Agent, UG</t>
  </si>
  <si>
    <t>Agent Incentives (UG-Select)</t>
  </si>
  <si>
    <t>base this on fixed $ per year</t>
  </si>
  <si>
    <t>Agent Incentives (UG-Open)</t>
  </si>
  <si>
    <t>too low</t>
  </si>
  <si>
    <t>Agent Incentives (UG-Kenya)</t>
  </si>
  <si>
    <t>Too low</t>
  </si>
  <si>
    <t>Total Agent Incentives</t>
  </si>
  <si>
    <t>Total Incentives per Agent</t>
  </si>
  <si>
    <t xml:space="preserve">    Incentives per Agent (UG)</t>
  </si>
  <si>
    <t xml:space="preserve">    Incentives per Agent (KE)</t>
  </si>
  <si>
    <t>Total Agent Income from LG Business Sales (Annualized)</t>
  </si>
  <si>
    <t>Total Agent Income from LG Business Sales + Product Adoption (Annualized)</t>
  </si>
  <si>
    <t>Sales/incentive income plus product. Product use $200 saved per stove divided by 36 month lifetime. Assume 1 stove/agent.</t>
  </si>
  <si>
    <t xml:space="preserve">    Total Agent Income, Uganda</t>
  </si>
  <si>
    <t xml:space="preserve">    Total Agent Income, Kenya</t>
  </si>
  <si>
    <t>Product Access, Usage, and Health</t>
  </si>
  <si>
    <t>*Note, these are not monthly metrics, but less frequent using our customer impact surveys</t>
  </si>
  <si>
    <t>Customer Product Savings:</t>
  </si>
  <si>
    <t>Water Filters</t>
  </si>
  <si>
    <t>Nutrition</t>
  </si>
  <si>
    <t>% New Adopters</t>
  </si>
  <si>
    <t>Need to get real data asap</t>
  </si>
  <si>
    <t>Based on customer surveys - % of customers who didn't previously own improved product</t>
  </si>
  <si>
    <t>% of households with ALL improved product</t>
  </si>
  <si>
    <t>n/a</t>
  </si>
  <si>
    <t>Key question for products like stoves is replacing all inefficient stoves, so customer surveys will ask about overall adotpion within household</t>
  </si>
  <si>
    <t>% Consistently Still Using Product after 6 months</t>
  </si>
  <si>
    <t>Product survey follow-up questions. Need to bulid out process for follow-up surveys and questions</t>
  </si>
  <si>
    <t>Health Improvements from Product</t>
  </si>
  <si>
    <t xml:space="preserve">Need to define what we mean and how we would measure, but customer surveys will ask about reduction in incidence of ARIs, </t>
  </si>
  <si>
    <t>%/# of households with pregnancy woman or U5 child consistently using fortified foods</t>
  </si>
  <si>
    <t>????</t>
  </si>
  <si>
    <t>Define as number of subscribers; denomiantor based on market research of % population in our regions with a pregnant woman or child under 5.</t>
  </si>
  <si>
    <t>Agent Product Savings:</t>
  </si>
  <si>
    <t>Point of discussion - consider separating agent product ownership from income. Product savings calculated above from total units, so doulbe counting to include here. We should track agent ownership via agent surveys.</t>
  </si>
  <si>
    <t>Agents owning more efficient cookstove</t>
  </si>
  <si>
    <t>Surveyed at baseline and then ongoing annually</t>
  </si>
  <si>
    <t>Average Agent Product Savings</t>
  </si>
  <si>
    <t>We can calc overall agent savings based on blended %'s and applying the product specific impact assumptions to those to get a weighted average per agent.</t>
  </si>
  <si>
    <t>Additional Metrics to track on org or specific dashboards</t>
  </si>
  <si>
    <t>sales/margin/profitability. Need targets based on sales and epxnese models</t>
  </si>
  <si>
    <t>Need consensus on key sustainability ratios (branch / field cost recovery, country level sustainability, etc)</t>
  </si>
  <si>
    <t>Cost per captia served, esp Select</t>
  </si>
  <si>
    <t>% of agents / sales via downlines</t>
  </si>
  <si>
    <t xml:space="preserve">% CHPs health reporting consistently through mobile </t>
  </si>
  <si>
    <t xml:space="preserve">customer net promoter score? (measured through customer sample survey monthly)  - purpose would be to have metric to track how we're doing vis a vis customers </t>
  </si>
  <si>
    <t># people served (based on agent count and average HHs/agent for Uganda and Kenya). Needs better assumptions around HHs / population served per agent</t>
  </si>
  <si>
    <t xml:space="preserve">Partnerships/Influence </t>
  </si>
  <si>
    <t xml:space="preserve"># qualified leads </t>
  </si>
  <si>
    <t xml:space="preserve"># active partners </t>
  </si>
  <si>
    <t xml:space="preserve"># BoP customers served through LG partnerships (cumulative starting in 2013) </t>
  </si>
  <si>
    <t xml:space="preserve">size of salesforce database </t>
  </si>
  <si>
    <t xml:space="preserve">Unique website visitors </t>
  </si>
  <si>
    <t>Key Products Sold per Agent</t>
  </si>
  <si>
    <r>
      <t>Unit Sales of Solar</t>
    </r>
    <r>
      <rPr>
        <sz val="12"/>
        <color theme="1"/>
        <rFont val="Calibri"/>
        <family val="2"/>
        <scheme val="minor"/>
      </rPr>
      <t xml:space="preserve"> / agent</t>
    </r>
  </si>
  <si>
    <r>
      <t>Units Sales of Fortified Foods</t>
    </r>
    <r>
      <rPr>
        <sz val="12"/>
        <color theme="1"/>
        <rFont val="Calibri"/>
        <family val="2"/>
        <scheme val="minor"/>
      </rPr>
      <t xml:space="preserve"> / agent</t>
    </r>
  </si>
  <si>
    <r>
      <t>Unit Sales of Fuel</t>
    </r>
    <r>
      <rPr>
        <sz val="12"/>
        <color theme="1"/>
        <rFont val="Calibri"/>
        <family val="2"/>
        <scheme val="minor"/>
      </rPr>
      <t xml:space="preserve"> / agent</t>
    </r>
  </si>
  <si>
    <r>
      <t>Unit Sales of Cookstoves</t>
    </r>
    <r>
      <rPr>
        <sz val="12"/>
        <color theme="1"/>
        <rFont val="Calibri"/>
        <family val="2"/>
        <scheme val="minor"/>
      </rPr>
      <t xml:space="preserve"> / agent</t>
    </r>
  </si>
  <si>
    <r>
      <t>Unit</t>
    </r>
    <r>
      <rPr>
        <sz val="12"/>
        <color theme="1"/>
        <rFont val="Calibri"/>
        <family val="2"/>
        <scheme val="minor"/>
      </rPr>
      <t xml:space="preserve"> </t>
    </r>
    <r>
      <rPr>
        <sz val="12"/>
        <color theme="1"/>
        <rFont val="Calibri"/>
        <family val="2"/>
        <scheme val="minor"/>
      </rPr>
      <t>Sales of Cookstoves</t>
    </r>
  </si>
  <si>
    <t>201403</t>
  </si>
  <si>
    <t>400002000419</t>
  </si>
  <si>
    <t>HQ09</t>
  </si>
  <si>
    <t>0400001000458</t>
  </si>
  <si>
    <t>MAS231</t>
  </si>
  <si>
    <t>MAS09</t>
  </si>
  <si>
    <t>MAS230</t>
  </si>
  <si>
    <t>MAS229</t>
  </si>
  <si>
    <t>Mr. Bernard Kiranga Maina</t>
  </si>
  <si>
    <t>Mr. Francis Macharia Mark</t>
  </si>
  <si>
    <t>Mr. Julius Karani</t>
  </si>
  <si>
    <t>Mr. Mohamud Mohammed Ibrahim</t>
  </si>
  <si>
    <t>Mr. Peter Waithaka</t>
  </si>
  <si>
    <t>Mr. Samuel Makau Kisengi</t>
  </si>
  <si>
    <t>Mrs. Alice Wangui Mugambi</t>
  </si>
  <si>
    <t>Mrs. Doreen Achieng Obudi</t>
  </si>
  <si>
    <t>Mrs. Florence Achieng</t>
  </si>
  <si>
    <t>Mrs. Jane Wanjiru Njenga</t>
  </si>
  <si>
    <t>Mrs. Janet Wanjira Muthike</t>
  </si>
  <si>
    <t>Mrs. Josphine Mito Ochola</t>
  </si>
  <si>
    <t>Mrs. Julia Wangari Muturi</t>
  </si>
  <si>
    <t>Mrs. Karren Wambui Wachira</t>
  </si>
  <si>
    <t>Mrs. Lucy Nduiyi Churu</t>
  </si>
  <si>
    <t>Mrs. Margaret Muthoni Muchoki</t>
  </si>
  <si>
    <t>Mrs. Margaret Waringa Wambugu</t>
  </si>
  <si>
    <t>Mrs. Mary Anyango Odera</t>
  </si>
  <si>
    <t>Mrs. Monicah Wangeci Irungu</t>
  </si>
  <si>
    <t>Mrs. Purity Wambui Ngatia</t>
  </si>
  <si>
    <t>Ms. Elizabeth Wangui Ngatia</t>
  </si>
  <si>
    <t>Ms. Ruth Njeri Kirai</t>
  </si>
  <si>
    <t>UG</t>
  </si>
  <si>
    <t>KE</t>
  </si>
  <si>
    <t>Total UG</t>
  </si>
  <si>
    <t>Global</t>
  </si>
  <si>
    <t>HQ11</t>
  </si>
  <si>
    <t>400003000197</t>
  </si>
  <si>
    <t>400003000265</t>
  </si>
  <si>
    <t>0400003000333</t>
  </si>
  <si>
    <t>0400003000326</t>
  </si>
  <si>
    <t>400004000219</t>
  </si>
  <si>
    <t>400004000554</t>
  </si>
  <si>
    <t>400004000332</t>
  </si>
  <si>
    <t>400004000301</t>
  </si>
  <si>
    <t>400004000356</t>
  </si>
  <si>
    <t>400004000110</t>
  </si>
  <si>
    <t>400004000271</t>
  </si>
  <si>
    <t>400004000141</t>
  </si>
  <si>
    <t>400004000189</t>
  </si>
  <si>
    <t>P17</t>
  </si>
  <si>
    <t>Amoxicillin Tablets</t>
  </si>
  <si>
    <t>Pneumonia Treatment</t>
  </si>
  <si>
    <t>Held Sister Initiative</t>
  </si>
  <si>
    <t>Mr. Daniel Mutei Mutiso</t>
  </si>
  <si>
    <t>Mr. Dismas Wafula Wepukhulu</t>
  </si>
  <si>
    <t>Mr. Joseph Githuku Gicharu</t>
  </si>
  <si>
    <t>Mrs. Consolata Ndunge Musau</t>
  </si>
  <si>
    <t>Mrs. Eunice Wathithi Maina</t>
  </si>
  <si>
    <t>Mrs. Gladys Gesare Ogembo</t>
  </si>
  <si>
    <t>Mrs. Irene Ndothia Nzilani</t>
  </si>
  <si>
    <t>Mrs. Joyce Ngigi</t>
  </si>
  <si>
    <t>Mrs. Magdalene Ngina Kithuka</t>
  </si>
  <si>
    <t>Mrs. Mary Wangari Wanyoike</t>
  </si>
  <si>
    <t>Mrs. Naomi Njambi Mungai</t>
  </si>
  <si>
    <t>Mrs. Phelistus Shitoko Lumula</t>
  </si>
  <si>
    <t>Mrs. Priscillah Njoki Kiiru</t>
  </si>
  <si>
    <t>Mrs. Winfred Mbula Kavoo</t>
  </si>
  <si>
    <t>Uwezo Energy Solutions</t>
  </si>
  <si>
    <t>BioMix Briquette 1kg</t>
  </si>
  <si>
    <t>Cookstoves sold/agent</t>
  </si>
  <si>
    <t>Solar Units sold/agent</t>
  </si>
  <si>
    <t>Briqetti Units sold/agent</t>
  </si>
  <si>
    <t>Cookstoves / agent target</t>
  </si>
  <si>
    <t>Solar Units / agent target</t>
  </si>
  <si>
    <t>Briqetti Units / agent target</t>
  </si>
  <si>
    <t>Servings of Fortified Foods</t>
  </si>
  <si>
    <t>Fortified Foods: Translating Units to Servings</t>
  </si>
  <si>
    <t>Uganda Fortified Food SKUs</t>
  </si>
  <si>
    <t>FF Food?</t>
  </si>
  <si>
    <t>Wholesale Unit Size</t>
  </si>
  <si>
    <t>Servings per Unit Sold</t>
  </si>
  <si>
    <t>Yes</t>
  </si>
  <si>
    <t>1-500 gram package</t>
  </si>
  <si>
    <t>1 package 250gm</t>
  </si>
  <si>
    <t>1 package 400 gm</t>
  </si>
  <si>
    <t>1 package 850 gm</t>
  </si>
  <si>
    <t>1 gram sachet</t>
  </si>
  <si>
    <t>1-1kg package</t>
  </si>
  <si>
    <t>1-50 gram package</t>
  </si>
  <si>
    <t>Kenya Fortified Food SKUs</t>
  </si>
  <si>
    <t>1 Box of 30 sachets</t>
  </si>
  <si>
    <t>Units Sold:</t>
  </si>
  <si>
    <t>Servings Sold:</t>
  </si>
  <si>
    <t>SERVINGS of FF Sold, Uganda</t>
  </si>
  <si>
    <t>SERVINGS of FF Sold, Kenya</t>
  </si>
  <si>
    <t>SERVINGS of FF Sold, TOTAL</t>
  </si>
  <si>
    <r>
      <rPr>
        <sz val="12"/>
        <color theme="1"/>
        <rFont val="Calibri"/>
        <family val="2"/>
        <scheme val="minor"/>
      </rPr>
      <t xml:space="preserve">Servings </t>
    </r>
    <r>
      <rPr>
        <sz val="12"/>
        <color theme="1"/>
        <rFont val="Calibri"/>
        <family val="2"/>
        <scheme val="minor"/>
      </rPr>
      <t>of Fortified Foods</t>
    </r>
    <r>
      <rPr>
        <sz val="12"/>
        <color theme="1"/>
        <rFont val="Calibri"/>
        <family val="2"/>
        <scheme val="minor"/>
      </rPr>
      <t xml:space="preserve"> / agent</t>
    </r>
  </si>
  <si>
    <t>SERVINGS of Fortified Food  Sold (UG-Select)</t>
  </si>
  <si>
    <t>SERVINGS of Fortified Food  Sold (UG-Open)</t>
  </si>
  <si>
    <t>SERVINGS of Fortified Food  Sold (Kenya)</t>
  </si>
  <si>
    <t>Total SERVINGS of Fortified Food Sold</t>
  </si>
  <si>
    <t>TOTAL Weekly Fortified Food SERVINGS Sales Target</t>
  </si>
  <si>
    <t>Sales -VAT</t>
  </si>
  <si>
    <t>Sales +VAT</t>
  </si>
  <si>
    <t>Mr. Augustus John Simba</t>
  </si>
  <si>
    <t>Mr. Charles Wachira Magondu</t>
  </si>
  <si>
    <t>Mr. Kelvin Paul Kamau</t>
  </si>
  <si>
    <t>Mr. Ruto Wilson</t>
  </si>
  <si>
    <t>Mrs. Jane Muthoni Mukami</t>
  </si>
  <si>
    <t>Mrs. Lucy Moraa Nyariki</t>
  </si>
  <si>
    <t>Mrs. Margaret Muthoni Chege</t>
  </si>
  <si>
    <t>Mrs. Martha Njeri Njoroge</t>
  </si>
  <si>
    <t>Mrs. Rose Waithera Kamau</t>
  </si>
  <si>
    <t>Mrs. ROSE WANGECHI KANYI</t>
  </si>
  <si>
    <t>Mrs. Veronica Wangui Nga'ng'a</t>
  </si>
  <si>
    <t>Mrs. Virginia Wangui Mwangi</t>
  </si>
  <si>
    <t>Ms. Jacinta Njoki</t>
  </si>
  <si>
    <t>Ms. Molly Awino Otieno</t>
  </si>
  <si>
    <t>Ms. Sarah Kemunto Mogere</t>
  </si>
  <si>
    <t>LG Ceramic stove</t>
  </si>
  <si>
    <t>Safi pads 2pack</t>
  </si>
  <si>
    <t>Safi Sanitary Pad (10x 2)</t>
  </si>
  <si>
    <t>tot_ bags</t>
  </si>
  <si>
    <t>*First month with VAT for KE</t>
  </si>
  <si>
    <t>201404</t>
  </si>
  <si>
    <t>4BW78</t>
  </si>
  <si>
    <t>4BW56</t>
  </si>
  <si>
    <t>HQ10</t>
  </si>
  <si>
    <t>HQ13</t>
  </si>
  <si>
    <t>HQ01</t>
  </si>
  <si>
    <t>HQ06</t>
  </si>
  <si>
    <t>HQ02</t>
  </si>
  <si>
    <t>HQ07</t>
  </si>
  <si>
    <t>0400001000236</t>
  </si>
  <si>
    <t>400006000057</t>
  </si>
  <si>
    <t>400006000095</t>
  </si>
  <si>
    <t>400001000526</t>
  </si>
  <si>
    <t>400007001237</t>
  </si>
  <si>
    <t>400007001343</t>
  </si>
  <si>
    <t>400003000234</t>
  </si>
  <si>
    <t>400004000462</t>
  </si>
  <si>
    <t>400004000318</t>
  </si>
  <si>
    <t>400004000257</t>
  </si>
  <si>
    <t>400004000226</t>
  </si>
  <si>
    <t>400004000530</t>
  </si>
  <si>
    <t>400004000561</t>
  </si>
  <si>
    <t>400004000233</t>
  </si>
  <si>
    <t>400004000288</t>
  </si>
  <si>
    <t>400004000370</t>
  </si>
  <si>
    <t>400004000349</t>
  </si>
  <si>
    <t>400004000202</t>
  </si>
  <si>
    <t>400004000509</t>
  </si>
  <si>
    <t>400004000127</t>
  </si>
  <si>
    <t>400004000387</t>
  </si>
  <si>
    <t>400004000417</t>
  </si>
  <si>
    <t>400004000240</t>
  </si>
  <si>
    <t>400004000455</t>
  </si>
  <si>
    <t>400004000042</t>
  </si>
  <si>
    <t>400004000172</t>
  </si>
  <si>
    <t>400004000493</t>
  </si>
  <si>
    <t>400004000196</t>
  </si>
  <si>
    <t>400004000479</t>
  </si>
  <si>
    <t>400004000134</t>
  </si>
  <si>
    <t>400004000103</t>
  </si>
  <si>
    <t>400004000394</t>
  </si>
  <si>
    <t>400004000400</t>
  </si>
  <si>
    <t>400004000295</t>
  </si>
  <si>
    <t>400004000547</t>
  </si>
  <si>
    <t>400004000448</t>
  </si>
  <si>
    <t>H30</t>
  </si>
  <si>
    <t>201405</t>
  </si>
  <si>
    <t>ORS &amp; Zinc Promo Pack</t>
  </si>
  <si>
    <t>Malaria Prevention</t>
  </si>
  <si>
    <t>Malaria Treatment</t>
  </si>
  <si>
    <t>MixMe 3x1g strip</t>
  </si>
  <si>
    <t>MixMe 30x1g box</t>
  </si>
  <si>
    <t>3-1g sachets</t>
  </si>
  <si>
    <t>30-1g sachets</t>
  </si>
  <si>
    <t>201406</t>
  </si>
  <si>
    <t>KENYA STORE 2</t>
  </si>
  <si>
    <t>7345150</t>
  </si>
  <si>
    <t>AGNES NYAMBURA KARUMO</t>
  </si>
  <si>
    <t>21779097</t>
  </si>
  <si>
    <t>AGNES RUGURU NJERU</t>
  </si>
  <si>
    <t>22738334</t>
  </si>
  <si>
    <t>AGNES WAITHERA KAGO</t>
  </si>
  <si>
    <t>21874764</t>
  </si>
  <si>
    <t>ALEX MAKUTU AMAKUYU</t>
  </si>
  <si>
    <t>9440020</t>
  </si>
  <si>
    <t>ALICE NJOKI MUNGAI</t>
  </si>
  <si>
    <t>13779616</t>
  </si>
  <si>
    <t>ALICE NYAKABET MURIU</t>
  </si>
  <si>
    <t>12779949</t>
  </si>
  <si>
    <t>ALICE WANGUI MUGAMBI</t>
  </si>
  <si>
    <t>12508447</t>
  </si>
  <si>
    <t>ANN ADHIAMBO DUNO</t>
  </si>
  <si>
    <t>28170414</t>
  </si>
  <si>
    <t>ASNAS OMUNYASI KHAYONGO</t>
  </si>
  <si>
    <t>23876849</t>
  </si>
  <si>
    <t>AUGUSTUS JOHN SIMBA</t>
  </si>
  <si>
    <t>25461845</t>
  </si>
  <si>
    <t>BEATRICE AWUOR ADEDE</t>
  </si>
  <si>
    <t>6657624</t>
  </si>
  <si>
    <t>BEATRICE CHABA ANGALUKI</t>
  </si>
  <si>
    <t>6458988</t>
  </si>
  <si>
    <t>BEATRICE NJERI KAGUKU</t>
  </si>
  <si>
    <t>22636143</t>
  </si>
  <si>
    <t>BEATRICE NYABO NYAKUNDI</t>
  </si>
  <si>
    <t>22753884</t>
  </si>
  <si>
    <t>BENEDETTAH NTH MUTISO</t>
  </si>
  <si>
    <t>3330844</t>
  </si>
  <si>
    <t>BENTER AKINYI OMUNGO</t>
  </si>
  <si>
    <t>9941964</t>
  </si>
  <si>
    <t>BENTER ATIENO JUMA</t>
  </si>
  <si>
    <t>6090224</t>
  </si>
  <si>
    <t>BERNARD KIRANG MAINA</t>
  </si>
  <si>
    <t>20759967</t>
  </si>
  <si>
    <t>BETH MUMBI NJUGUNA</t>
  </si>
  <si>
    <t>13706150</t>
  </si>
  <si>
    <t>BEVERLY TSINDOLI</t>
  </si>
  <si>
    <t>13582482</t>
  </si>
  <si>
    <t>BILHA MWELA INGASO</t>
  </si>
  <si>
    <t>27434120</t>
  </si>
  <si>
    <t>BRIGITE TEMBES MUKALO</t>
  </si>
  <si>
    <t>7376922</t>
  </si>
  <si>
    <t>CARREN KERUBO MESHACK</t>
  </si>
  <si>
    <t>20335215</t>
  </si>
  <si>
    <t>CECILY NJERI MBOGO</t>
  </si>
  <si>
    <t>5925739</t>
  </si>
  <si>
    <t>CHARLES WACHIR MAGONDU</t>
  </si>
  <si>
    <t>5096268</t>
  </si>
  <si>
    <t>CHRISTOPHER NJ NJUE</t>
  </si>
  <si>
    <t>22546158</t>
  </si>
  <si>
    <t>CONSOLATA NDUN MUSAU</t>
  </si>
  <si>
    <t>27156839</t>
  </si>
  <si>
    <t>DAMARIS MUTHEU MUELA</t>
  </si>
  <si>
    <t>9433851</t>
  </si>
  <si>
    <t>DAMIZIANO KABW MARIMBA</t>
  </si>
  <si>
    <t>12793616</t>
  </si>
  <si>
    <t>DANIEL MORARA</t>
  </si>
  <si>
    <t>22099361</t>
  </si>
  <si>
    <t>DANIEL MUTEI MUTISO</t>
  </si>
  <si>
    <t>14703313</t>
  </si>
  <si>
    <t>DAVID MAINA KIORIA</t>
  </si>
  <si>
    <t>9040450</t>
  </si>
  <si>
    <t>DAVID MBIWA ORINDA</t>
  </si>
  <si>
    <t>7968805</t>
  </si>
  <si>
    <t>DEYCE IMBOSA SHONGO</t>
  </si>
  <si>
    <t>24444352</t>
  </si>
  <si>
    <t>DIANA WAIRIMU KARANJA</t>
  </si>
  <si>
    <t>20055753</t>
  </si>
  <si>
    <t>DICKSON OWUOR OUNYO</t>
  </si>
  <si>
    <t>0400002000112</t>
  </si>
  <si>
    <t>DISMAS WAFULA WEPUKHULU</t>
  </si>
  <si>
    <t>22860639</t>
  </si>
  <si>
    <t>DORCAS WAMBUI KAMAU</t>
  </si>
  <si>
    <t>23986708</t>
  </si>
  <si>
    <t>DOREEN ACHIENG OBUDI</t>
  </si>
  <si>
    <t>0775458</t>
  </si>
  <si>
    <t>EDWINA ONDIEGE EBRAHIM</t>
  </si>
  <si>
    <t>12518974</t>
  </si>
  <si>
    <t>ELIZABETH AOR ACHIENG</t>
  </si>
  <si>
    <t>20831756</t>
  </si>
  <si>
    <t>ELIZABETH ATIE ABONYO</t>
  </si>
  <si>
    <t>0400002000051</t>
  </si>
  <si>
    <t>ELIZABETH AWIN ATIENO</t>
  </si>
  <si>
    <t>25361830</t>
  </si>
  <si>
    <t>ELIZABETH ESHI NYANJE</t>
  </si>
  <si>
    <t>14648451</t>
  </si>
  <si>
    <t>ELIZABETH WAMB GATHUA</t>
  </si>
  <si>
    <t>24661091</t>
  </si>
  <si>
    <t>ELIZABETH WANG NGATIA</t>
  </si>
  <si>
    <t>21995868</t>
  </si>
  <si>
    <t>ELMER OMBOGO ONYANCHA</t>
  </si>
  <si>
    <t>10177958</t>
  </si>
  <si>
    <t>EMMANUEL ODHIA OGAL</t>
  </si>
  <si>
    <t>14627624</t>
  </si>
  <si>
    <t>ERIC GITAU</t>
  </si>
  <si>
    <t>23675912</t>
  </si>
  <si>
    <t>ERNEST OKIYA MIRIKAU</t>
  </si>
  <si>
    <t>21637528</t>
  </si>
  <si>
    <t>ESTHER NYABOKE ONCHIEKU</t>
  </si>
  <si>
    <t>1476738</t>
  </si>
  <si>
    <t>ESTHER WANZA WATHOME</t>
  </si>
  <si>
    <t>7803457</t>
  </si>
  <si>
    <t>EUNICE WANJIRU MWANGI</t>
  </si>
  <si>
    <t>7436685</t>
  </si>
  <si>
    <t>EUNICE WATHITH MAINA</t>
  </si>
  <si>
    <t>20961122</t>
  </si>
  <si>
    <t>EVALINE ACHIRA OMBIMA</t>
  </si>
  <si>
    <t>12848549</t>
  </si>
  <si>
    <t>EVERLYNE NAKHA MAMAI</t>
  </si>
  <si>
    <t>8646461</t>
  </si>
  <si>
    <t>EZEKIEL ARAN ONDIEKI</t>
  </si>
  <si>
    <t>13273366</t>
  </si>
  <si>
    <t>FAITH NJOKI MUTHEE</t>
  </si>
  <si>
    <t>4877079</t>
  </si>
  <si>
    <t>FILOMENA KALON KILOLO</t>
  </si>
  <si>
    <t>20369982</t>
  </si>
  <si>
    <t>FLORENCE ACHIENG</t>
  </si>
  <si>
    <t>20082222</t>
  </si>
  <si>
    <t>FLORENCE CHEPN TUEI</t>
  </si>
  <si>
    <t>11537532</t>
  </si>
  <si>
    <t>FRANCIS ATUKI</t>
  </si>
  <si>
    <t>0493660</t>
  </si>
  <si>
    <t>FRANCIS MACHAR MARK</t>
  </si>
  <si>
    <t>21251016</t>
  </si>
  <si>
    <t>FRIDAH WANJIRU WACHIRA</t>
  </si>
  <si>
    <t>OP.218/051/12-</t>
  </si>
  <si>
    <t>FRUIT BEARERS INITIATIVE</t>
  </si>
  <si>
    <t>26206785</t>
  </si>
  <si>
    <t>GABRIEL MUKUNZ MULAMULA</t>
  </si>
  <si>
    <t>5779513</t>
  </si>
  <si>
    <t>GENTRIX AFANDI</t>
  </si>
  <si>
    <t>24002893</t>
  </si>
  <si>
    <t>GEORGE OTUOL OTUOL</t>
  </si>
  <si>
    <t>0400002000129</t>
  </si>
  <si>
    <t>GLADYS GESARE OGEMBO</t>
  </si>
  <si>
    <t>10444301</t>
  </si>
  <si>
    <t>GLADYS KOMBO AYAKO</t>
  </si>
  <si>
    <t>9116587</t>
  </si>
  <si>
    <t>GLADYS MUTHONI KIBUI</t>
  </si>
  <si>
    <t>23183281</t>
  </si>
  <si>
    <t>GLADYS WANGUI GICHUKI</t>
  </si>
  <si>
    <t>22960247</t>
  </si>
  <si>
    <t>GORETTY AWINO ODHIAMBO</t>
  </si>
  <si>
    <t>25076019</t>
  </si>
  <si>
    <t>GRACE AKINYI AKOMO</t>
  </si>
  <si>
    <t>22881633</t>
  </si>
  <si>
    <t>GRACE ATIENO OMONDI</t>
  </si>
  <si>
    <t>3493259</t>
  </si>
  <si>
    <t>GRACE NYAKONYU KIRONGOTHI</t>
  </si>
  <si>
    <t>14705403</t>
  </si>
  <si>
    <t>GRACE WANGARI KIONGO</t>
  </si>
  <si>
    <t>20601578</t>
  </si>
  <si>
    <t xml:space="preserve">GREEN BELL COM </t>
  </si>
  <si>
    <t>22721765</t>
  </si>
  <si>
    <t>HENFREY MIRITI</t>
  </si>
  <si>
    <t>24667001</t>
  </si>
  <si>
    <t>HILLARY LIYAI INZAHULI</t>
  </si>
  <si>
    <t>13503010</t>
  </si>
  <si>
    <t>IGNATIUS LILEC LUYENJI</t>
  </si>
  <si>
    <t>29179873</t>
  </si>
  <si>
    <t>IRENE KINYA NTONGAI</t>
  </si>
  <si>
    <t>13480217</t>
  </si>
  <si>
    <t>IRENE MORAA MOSE</t>
  </si>
  <si>
    <t>21280292</t>
  </si>
  <si>
    <t>IRENE NDOTHIA NZILANI</t>
  </si>
  <si>
    <t>9290999</t>
  </si>
  <si>
    <t>IRENE WANJIRU KURIA</t>
  </si>
  <si>
    <t>22955300</t>
  </si>
  <si>
    <t>ISACK WARUI KAMOTHO</t>
  </si>
  <si>
    <t>3456371</t>
  </si>
  <si>
    <t>JACINTA NJOKI</t>
  </si>
  <si>
    <t>9609335</t>
  </si>
  <si>
    <t>JACKLINE SARAP AWINO</t>
  </si>
  <si>
    <t>11623147</t>
  </si>
  <si>
    <t>JACOB MUTUNGA NDAMBUKI</t>
  </si>
  <si>
    <t>21577777</t>
  </si>
  <si>
    <t>JAMES RAILA JAOKO</t>
  </si>
  <si>
    <t>10682686</t>
  </si>
  <si>
    <t>JAMES WAMBUGU KARIUKI</t>
  </si>
  <si>
    <t>9385936</t>
  </si>
  <si>
    <t>JANE MUTHONI MUKAMI</t>
  </si>
  <si>
    <t>11862677</t>
  </si>
  <si>
    <t>JANE NGINA MUSYOKI</t>
  </si>
  <si>
    <t>21872107</t>
  </si>
  <si>
    <t>JANE NYAMBURA KAMAU</t>
  </si>
  <si>
    <t>1121466</t>
  </si>
  <si>
    <t>JANE ODUNDO MEMBO</t>
  </si>
  <si>
    <t>4400588</t>
  </si>
  <si>
    <t>JANE WANGECHI MBUCI</t>
  </si>
  <si>
    <t>4874892</t>
  </si>
  <si>
    <t>JANE WANJIRU NJENGA</t>
  </si>
  <si>
    <t>13252645</t>
  </si>
  <si>
    <t>JANET WANJIRA MUTHIKE</t>
  </si>
  <si>
    <t>11798840</t>
  </si>
  <si>
    <t>JENNIFER ATIEN ONYANGO</t>
  </si>
  <si>
    <t>10474928</t>
  </si>
  <si>
    <t>JENNIFER MUTHO ASITIBA</t>
  </si>
  <si>
    <t>22146338</t>
  </si>
  <si>
    <t>JOHN CHEGE THUO</t>
  </si>
  <si>
    <t>4916462</t>
  </si>
  <si>
    <t>JOHN KAMOTHO KAMAU</t>
  </si>
  <si>
    <t>9370676</t>
  </si>
  <si>
    <t>JOHN WAHOME</t>
  </si>
  <si>
    <t>0520673</t>
  </si>
  <si>
    <t>JOSEPH GITHUKU GICHARU</t>
  </si>
  <si>
    <t>7272177</t>
  </si>
  <si>
    <t>JOSEPH MUTUKU MUTHOKA</t>
  </si>
  <si>
    <t>2734705</t>
  </si>
  <si>
    <t>JOSEPH OGOLA OKOTH</t>
  </si>
  <si>
    <t>20098318</t>
  </si>
  <si>
    <t>JOSHUA PETER KIMEU</t>
  </si>
  <si>
    <t>4078009</t>
  </si>
  <si>
    <t>JOSPHINE MITO OCHOLA</t>
  </si>
  <si>
    <t>21410900</t>
  </si>
  <si>
    <t>JOYCE AKOTH OPADO</t>
  </si>
  <si>
    <t>0813638</t>
  </si>
  <si>
    <t>JOYCE NGIGI</t>
  </si>
  <si>
    <t>29664807</t>
  </si>
  <si>
    <t>JOYCE WAMUYU KAMANDE</t>
  </si>
  <si>
    <t>8510054</t>
  </si>
  <si>
    <t>JOYCE WANJIRU</t>
  </si>
  <si>
    <t>23531244</t>
  </si>
  <si>
    <t>JUDY MUTHONI KARIUKI</t>
  </si>
  <si>
    <t>22485691</t>
  </si>
  <si>
    <t>JULIA WANGARI MUTURI</t>
  </si>
  <si>
    <t>6091620</t>
  </si>
  <si>
    <t>JULIUS KARANI</t>
  </si>
  <si>
    <t>9314962</t>
  </si>
  <si>
    <t>JULIUS MAGETO MOCHERE</t>
  </si>
  <si>
    <t>21962450</t>
  </si>
  <si>
    <t>JULIUS MAITHYA MUMO</t>
  </si>
  <si>
    <t>23047722</t>
  </si>
  <si>
    <t>JULIUS WAFULA SIKUKU</t>
  </si>
  <si>
    <t>222200777</t>
  </si>
  <si>
    <t>JUSTUS MWANGI NDIRANGU</t>
  </si>
  <si>
    <t>23116653</t>
  </si>
  <si>
    <t>KARREN WAMBUI WACHIRA</t>
  </si>
  <si>
    <t>26799442</t>
  </si>
  <si>
    <t>KELVIN PAUL KAMAU</t>
  </si>
  <si>
    <t>24338073</t>
  </si>
  <si>
    <t>KESTER LIDORO</t>
  </si>
  <si>
    <t>10088531</t>
  </si>
  <si>
    <t>LEAH NYOKABI KANURI</t>
  </si>
  <si>
    <t>0400002000082</t>
  </si>
  <si>
    <t>LIVING GOODS DUMMY</t>
  </si>
  <si>
    <t>8106613</t>
  </si>
  <si>
    <t>LOISE NYAGUTHI KAMUTU</t>
  </si>
  <si>
    <t>13827617</t>
  </si>
  <si>
    <t>LUCAS BWIRE OUMA</t>
  </si>
  <si>
    <t>23077149</t>
  </si>
  <si>
    <t>LUCKY MUGAMBI KIGWULU</t>
  </si>
  <si>
    <t>27493443</t>
  </si>
  <si>
    <t>LUCY MORAA NYARIKI</t>
  </si>
  <si>
    <t>11669963</t>
  </si>
  <si>
    <t>LUCY NDUIYI CHURU</t>
  </si>
  <si>
    <t>8897292</t>
  </si>
  <si>
    <t>MAGDALENE NGIN KITHUKA</t>
  </si>
  <si>
    <t>28052200</t>
  </si>
  <si>
    <t>MAINA BONFACE ONYANCHA</t>
  </si>
  <si>
    <t>6428802</t>
  </si>
  <si>
    <t>MARGARET ADHIA OMBUGA</t>
  </si>
  <si>
    <t>0989131</t>
  </si>
  <si>
    <t>MARGARET MUTHO CHEGE</t>
  </si>
  <si>
    <t>1891279</t>
  </si>
  <si>
    <t>MARGARET MUTHO MUCHOKI</t>
  </si>
  <si>
    <t>5559744</t>
  </si>
  <si>
    <t>MARGARET WAMBU MWANGI</t>
  </si>
  <si>
    <t>13885340</t>
  </si>
  <si>
    <t>MARGARET WARIN WAMBUGU</t>
  </si>
  <si>
    <t>11869185</t>
  </si>
  <si>
    <t>MARIAM WAKESHO MBARUKU</t>
  </si>
  <si>
    <t>4431936</t>
  </si>
  <si>
    <t>MARTHA NJERI NJOROGE</t>
  </si>
  <si>
    <t>11724448</t>
  </si>
  <si>
    <t>MARY ANYANGO ODERA</t>
  </si>
  <si>
    <t>22318033</t>
  </si>
  <si>
    <t>MARY WANGARI WANYOIKE</t>
  </si>
  <si>
    <t>1877331</t>
  </si>
  <si>
    <t>MARY WANJIKU KIMAMA</t>
  </si>
  <si>
    <t>11679617</t>
  </si>
  <si>
    <t>MARY WANJIRU KIBUTHU</t>
  </si>
  <si>
    <t>23064052</t>
  </si>
  <si>
    <t>MARY WANJIRU KIRAI</t>
  </si>
  <si>
    <t>12742821</t>
  </si>
  <si>
    <t>MARY WANJIRU KONDORO</t>
  </si>
  <si>
    <t>13042867</t>
  </si>
  <si>
    <t>MAURICE OTIENO NYANGUN</t>
  </si>
  <si>
    <t>20766199</t>
  </si>
  <si>
    <t>MERCY NJOKI KAMAU</t>
  </si>
  <si>
    <t>23817293</t>
  </si>
  <si>
    <t>MERCYLINE ADHI OBONYO</t>
  </si>
  <si>
    <t>3509435</t>
  </si>
  <si>
    <t>MILLIESCENT OW OTIENO</t>
  </si>
  <si>
    <t>5550733</t>
  </si>
  <si>
    <t>MIRRIAM MWENI MUTUKU</t>
  </si>
  <si>
    <t>5795652</t>
  </si>
  <si>
    <t>MISHECK GUANDARO</t>
  </si>
  <si>
    <t>21825678</t>
  </si>
  <si>
    <t>MOHAMUD MOHAMM IBRAHIM</t>
  </si>
  <si>
    <t>28298283</t>
  </si>
  <si>
    <t>MOLLY AWINO OTIENO</t>
  </si>
  <si>
    <t>13827974</t>
  </si>
  <si>
    <t>MONICAH WANGEC IRUNGU</t>
  </si>
  <si>
    <t>4810487</t>
  </si>
  <si>
    <t>MOSES OTUNGA ANUNGO</t>
  </si>
  <si>
    <t>8613219</t>
  </si>
  <si>
    <t>NANCY NYAMBURA WAINAINA</t>
  </si>
  <si>
    <t>11154369</t>
  </si>
  <si>
    <t>NAOMI NJAMBI MUNGAI</t>
  </si>
  <si>
    <t>9090465</t>
  </si>
  <si>
    <t>NAOMI WAMBUI MANYEKI</t>
  </si>
  <si>
    <t>27644022</t>
  </si>
  <si>
    <t>NEWTON OCHIENG OGOLLA</t>
  </si>
  <si>
    <t>2004312</t>
  </si>
  <si>
    <t>NJUGUNA MUGATHA</t>
  </si>
  <si>
    <t>13658139</t>
  </si>
  <si>
    <t>OTIENO MIKWA</t>
  </si>
  <si>
    <t>10435030</t>
  </si>
  <si>
    <t>PAUL MBUVI MUSILI</t>
  </si>
  <si>
    <t>11617976</t>
  </si>
  <si>
    <t>PAUL MUNGAI KAIRU</t>
  </si>
  <si>
    <t>20010875</t>
  </si>
  <si>
    <t>PENINAH NTHENY MUSYIMI</t>
  </si>
  <si>
    <t>23754652</t>
  </si>
  <si>
    <t>PENNINAH SYOMB MUTUA</t>
  </si>
  <si>
    <t>25371015</t>
  </si>
  <si>
    <t>PETER  OTIENO OLONDE</t>
  </si>
  <si>
    <t>9153659</t>
  </si>
  <si>
    <t>PETER NJOROGE NGUGI</t>
  </si>
  <si>
    <t>22215017</t>
  </si>
  <si>
    <t>PETER WAITHAKA</t>
  </si>
  <si>
    <t>2046030</t>
  </si>
  <si>
    <t>PETERSON MURAY KARUGA</t>
  </si>
  <si>
    <t>25551001</t>
  </si>
  <si>
    <t>PETERSON MUREM GITONGA</t>
  </si>
  <si>
    <t>21840836</t>
  </si>
  <si>
    <t>PHELISTUS SHIT LUMULA</t>
  </si>
  <si>
    <t>7228458</t>
  </si>
  <si>
    <t>PRISCILLAH NJO KIIRU</t>
  </si>
  <si>
    <t>26181047</t>
  </si>
  <si>
    <t>PURITY WAMBUI NGATIA</t>
  </si>
  <si>
    <t>25963523</t>
  </si>
  <si>
    <t>RACHAEL WANJIR MWANGI</t>
  </si>
  <si>
    <t>11594025</t>
  </si>
  <si>
    <t>RAPHAEL WAMBUR MUNDIA</t>
  </si>
  <si>
    <t>22736591</t>
  </si>
  <si>
    <t>RICHARD OMAYA OWITSI</t>
  </si>
  <si>
    <t>21694051</t>
  </si>
  <si>
    <t>ROSE AUMA WASIAYA</t>
  </si>
  <si>
    <t>3991198</t>
  </si>
  <si>
    <t>ROSE EDER ATIENO</t>
  </si>
  <si>
    <t>10009891</t>
  </si>
  <si>
    <t>ROSE OMOL</t>
  </si>
  <si>
    <t>10015034</t>
  </si>
  <si>
    <t>ROSE WAITHERA KAMAU</t>
  </si>
  <si>
    <t>16054608</t>
  </si>
  <si>
    <t>ROSE WANGECHI KANYI</t>
  </si>
  <si>
    <t>12710444</t>
  </si>
  <si>
    <t>RUTH NJERI KIRAI</t>
  </si>
  <si>
    <t>11590527</t>
  </si>
  <si>
    <t>RUTH NYAMBURA GITHUA</t>
  </si>
  <si>
    <t>13010522</t>
  </si>
  <si>
    <t>RUTO WILSON</t>
  </si>
  <si>
    <t>21735583</t>
  </si>
  <si>
    <t>SALOME NJERI GICHUKI</t>
  </si>
  <si>
    <t>11190741</t>
  </si>
  <si>
    <t>SALOME WANJIRU KAMAU</t>
  </si>
  <si>
    <t>24502568</t>
  </si>
  <si>
    <t>SAMUEL CHEGE KABIRU</t>
  </si>
  <si>
    <t>14582826</t>
  </si>
  <si>
    <t>SAMUEL MAKAU KISENGI</t>
  </si>
  <si>
    <t>21450816</t>
  </si>
  <si>
    <t>SARAH KEMUNTO MOGERE</t>
  </si>
  <si>
    <t>3438693</t>
  </si>
  <si>
    <t>SERRY CAROLINE ANDAI</t>
  </si>
  <si>
    <t>28108809</t>
  </si>
  <si>
    <t>SEVERINA WAMBU NYAMOO</t>
  </si>
  <si>
    <t>22127465</t>
  </si>
  <si>
    <t>SIMON KINYANJU KIMANI</t>
  </si>
  <si>
    <t>22558278</t>
  </si>
  <si>
    <t>SIMON MAINA NDUNG'U</t>
  </si>
  <si>
    <t>13058900</t>
  </si>
  <si>
    <t>STEPHEN MBURU MURUGI</t>
  </si>
  <si>
    <t>0173361J</t>
  </si>
  <si>
    <t>STEWELL SUPERMARKET</t>
  </si>
  <si>
    <t>CPR/2012/74838</t>
  </si>
  <si>
    <t>TECHNOTEC ENER SYSTEMS</t>
  </si>
  <si>
    <t>25076916</t>
  </si>
  <si>
    <t>TERESA ADHIAMB ALWALA</t>
  </si>
  <si>
    <t>0400002000136</t>
  </si>
  <si>
    <t>UWEZO ENERGY SOLUTIONS</t>
  </si>
  <si>
    <t>5373883</t>
  </si>
  <si>
    <t>VERONICA WANGU NGA'NG'A</t>
  </si>
  <si>
    <t>30178387</t>
  </si>
  <si>
    <t>VICTOR MACARIU OKELLO</t>
  </si>
  <si>
    <t>23246423</t>
  </si>
  <si>
    <t>VINCENT MMBAKA LIHANGA</t>
  </si>
  <si>
    <t>25191939</t>
  </si>
  <si>
    <t>VIOLET ATIENO OKETCH</t>
  </si>
  <si>
    <t>9153464</t>
  </si>
  <si>
    <t>VIRGINIA WANGU MWANGI</t>
  </si>
  <si>
    <t>14583470</t>
  </si>
  <si>
    <t>WILFRIDA ODENY OWINO</t>
  </si>
  <si>
    <t>3413699</t>
  </si>
  <si>
    <t>WILSON IRUNGU MAINA</t>
  </si>
  <si>
    <t>22950129</t>
  </si>
  <si>
    <t>WINFRED MBULA KAVOO</t>
  </si>
  <si>
    <t>0400001000342</t>
  </si>
  <si>
    <t>0400006000149</t>
  </si>
  <si>
    <t>10031</t>
  </si>
  <si>
    <t>MAF10001</t>
  </si>
  <si>
    <t>MAF10002</t>
  </si>
  <si>
    <t>MAF10003</t>
  </si>
  <si>
    <t>MAF10005</t>
  </si>
  <si>
    <t>MAF10006</t>
  </si>
  <si>
    <t>MAF10008</t>
  </si>
  <si>
    <t>MAF10010</t>
  </si>
  <si>
    <t>MAF10011</t>
  </si>
  <si>
    <t>MAF10012</t>
  </si>
  <si>
    <t>MAF10013</t>
  </si>
  <si>
    <t>MAF10014</t>
  </si>
  <si>
    <t>MAF10015</t>
  </si>
  <si>
    <t>MAF10016</t>
  </si>
  <si>
    <t>MAF10017</t>
  </si>
  <si>
    <t>MAF10018</t>
  </si>
  <si>
    <t>MAF10019</t>
  </si>
  <si>
    <t>MAF10020</t>
  </si>
  <si>
    <t>MAF10021</t>
  </si>
  <si>
    <t>MAF10022</t>
  </si>
  <si>
    <t>MAF10024</t>
  </si>
  <si>
    <t>MAF10026</t>
  </si>
  <si>
    <t>MAF10027</t>
  </si>
  <si>
    <t>MAF10031</t>
  </si>
  <si>
    <t>MAF10032</t>
  </si>
  <si>
    <t>MAF10033</t>
  </si>
  <si>
    <t>MAF10035</t>
  </si>
  <si>
    <t>MAF10039</t>
  </si>
  <si>
    <t>MFU10009</t>
  </si>
  <si>
    <t>MAS93</t>
  </si>
  <si>
    <t>400004000097</t>
  </si>
  <si>
    <t>400004000158</t>
  </si>
  <si>
    <t>400004000431</t>
  </si>
  <si>
    <t>sku_desc</t>
  </si>
  <si>
    <t>Burn Cookstoves- Sample</t>
  </si>
  <si>
    <t>B1</t>
  </si>
  <si>
    <t>C1</t>
  </si>
  <si>
    <t>C2</t>
  </si>
  <si>
    <t>C4</t>
  </si>
  <si>
    <t>F1</t>
  </si>
  <si>
    <t>Medpharm Intercept 4*6 Round W</t>
  </si>
  <si>
    <t>H1</t>
  </si>
  <si>
    <t>H2</t>
  </si>
  <si>
    <t>H3</t>
  </si>
  <si>
    <t>LG1</t>
  </si>
  <si>
    <t>MK1</t>
  </si>
  <si>
    <t>MK2</t>
  </si>
  <si>
    <t>MK3</t>
  </si>
  <si>
    <t>MK4</t>
  </si>
  <si>
    <t>MK5</t>
  </si>
  <si>
    <t>N1</t>
  </si>
  <si>
    <t>N2</t>
  </si>
  <si>
    <t>N3</t>
  </si>
  <si>
    <t>S1</t>
  </si>
  <si>
    <t>S2</t>
  </si>
  <si>
    <t>S3</t>
  </si>
  <si>
    <t>SK1</t>
  </si>
  <si>
    <t>W1</t>
  </si>
  <si>
    <t>W2</t>
  </si>
  <si>
    <t>W3</t>
  </si>
  <si>
    <t>W4</t>
  </si>
  <si>
    <t>Samona Hand/ Toilet Soap</t>
  </si>
  <si>
    <t>Samona Facial Jelly</t>
  </si>
  <si>
    <t>Delivery Kit - Small</t>
  </si>
  <si>
    <t>F25</t>
  </si>
  <si>
    <t>MixMe - 3 Sachets</t>
  </si>
  <si>
    <t>F26</t>
  </si>
  <si>
    <t>MixMe - 30 Sachet Box</t>
  </si>
  <si>
    <t>samona soap</t>
  </si>
  <si>
    <t>samona jelly</t>
  </si>
  <si>
    <t>Samona jerry</t>
  </si>
  <si>
    <t>S0lata</t>
  </si>
  <si>
    <t>Solata</t>
  </si>
  <si>
    <t>samona</t>
  </si>
  <si>
    <t>SAMONA  SOAP</t>
  </si>
  <si>
    <t>Samona Jelly</t>
  </si>
  <si>
    <t>Samona soap</t>
  </si>
  <si>
    <t>Mr. Cosmas Mwendwa Mutiso</t>
  </si>
  <si>
    <t>Mr. Kibet Benard Too</t>
  </si>
  <si>
    <t>Mr. Nicholas Owino Owiro</t>
  </si>
  <si>
    <t>Mr. Patrick Alukhaba Arungula</t>
  </si>
  <si>
    <t>Mrs. Ann Josphat Wanjiku</t>
  </si>
  <si>
    <t>Mrs. Teresia Mutheu Muloki</t>
  </si>
  <si>
    <t>Ceramic Filters</t>
  </si>
  <si>
    <t>Little sun solar</t>
  </si>
  <si>
    <t>Sun king Pro 2</t>
  </si>
  <si>
    <t>Transport Home Zone</t>
  </si>
  <si>
    <t>Transport Zone 1</t>
  </si>
  <si>
    <t>Transport Zone 2</t>
  </si>
  <si>
    <t>Transport Zone 3 &amp; Zone 4</t>
  </si>
  <si>
    <t>Delivery</t>
  </si>
  <si>
    <t>No VAT</t>
  </si>
  <si>
    <t>With VAT</t>
  </si>
  <si>
    <t>June 2014</t>
  </si>
  <si>
    <t>June 2014, Target</t>
  </si>
  <si>
    <t>2014 TOTAL (LINKED)</t>
  </si>
  <si>
    <t>2014 TOTAL (ORIGINAL, De-Linked)</t>
  </si>
  <si>
    <t>Pregnancies Supported</t>
  </si>
  <si>
    <t xml:space="preserve">    Stove Savings (KE)*</t>
  </si>
  <si>
    <t>*Note - Kenya is a blended weighted avg, based on $150 savings for Scodes and $300 for higher-end Burn/Zoom Stoves</t>
  </si>
  <si>
    <t>*See Comments for specifics on solar blended savings assumptions</t>
  </si>
  <si>
    <t>2014 Monthly Forecast, as approved by BOD, June 2014 (RE-FORECAST)</t>
  </si>
  <si>
    <t>Most Recent Full Quarter (Q2'14)</t>
  </si>
  <si>
    <t>Current QTD (Apr - June '14)</t>
  </si>
  <si>
    <t>201407</t>
  </si>
  <si>
    <t>22096773</t>
  </si>
  <si>
    <t>ALICE THERU NDEGWA</t>
  </si>
  <si>
    <t>7085674</t>
  </si>
  <si>
    <t>ANN JOSPHAT WANJIKU</t>
  </si>
  <si>
    <t>22977735</t>
  </si>
  <si>
    <t>BRIGITE NDANU</t>
  </si>
  <si>
    <t>0400002000167</t>
  </si>
  <si>
    <t>CAPACITY WHEAL SOLUTIONS</t>
  </si>
  <si>
    <t>27705508</t>
  </si>
  <si>
    <t>COSMAS MWENDWA MUTISO</t>
  </si>
  <si>
    <t>4302639</t>
  </si>
  <si>
    <t>HANNAH MUTHONI</t>
  </si>
  <si>
    <t>14618659</t>
  </si>
  <si>
    <t>HELLEN WANGECH MWANGI</t>
  </si>
  <si>
    <t>20650660</t>
  </si>
  <si>
    <t>JOSEPH MBITHI MULI</t>
  </si>
  <si>
    <t>3719646</t>
  </si>
  <si>
    <t>JOSPHINE KAMBU MUTIE</t>
  </si>
  <si>
    <t>23886976</t>
  </si>
  <si>
    <t>KIBET BENARD TOO</t>
  </si>
  <si>
    <t>0400001000021</t>
  </si>
  <si>
    <t>LG KARIOBANGI BRANCH</t>
  </si>
  <si>
    <t>6833722</t>
  </si>
  <si>
    <t>MARGARET WANGA GACHOKI</t>
  </si>
  <si>
    <t>8290168</t>
  </si>
  <si>
    <t>MIRIAM WANGUI NDUNG'U</t>
  </si>
  <si>
    <t>2844652</t>
  </si>
  <si>
    <t>NICHOLAS OWINO OWIRO</t>
  </si>
  <si>
    <t>9801035</t>
  </si>
  <si>
    <t>PATRICK ALUKHABA ARUNGULA</t>
  </si>
  <si>
    <t>13800867</t>
  </si>
  <si>
    <t>PAUL KARANJA WANYORO</t>
  </si>
  <si>
    <t>23187691</t>
  </si>
  <si>
    <t>ROSE ISOE OKEMO</t>
  </si>
  <si>
    <t>2985976</t>
  </si>
  <si>
    <t>TERESIA MUTHEU MULOKI</t>
  </si>
  <si>
    <t>0400002000150</t>
  </si>
  <si>
    <t>VALENTINE NTHOKI KINANGAYA</t>
  </si>
  <si>
    <t>13287128</t>
  </si>
  <si>
    <t>VERONICA BENZA ONG'AU</t>
  </si>
  <si>
    <t>ABBO JERUSHA</t>
  </si>
  <si>
    <t>AGNES NANSKOMBI</t>
  </si>
  <si>
    <t>AKIIKI FARIDAH</t>
  </si>
  <si>
    <t>ALICE MWEYOGEREZE</t>
  </si>
  <si>
    <t>ALICE NAKKU</t>
  </si>
  <si>
    <t>AMINAH KIRAMBA</t>
  </si>
  <si>
    <t>BUSINGYE COSTER</t>
  </si>
  <si>
    <t>BYAKIKA ZAM</t>
  </si>
  <si>
    <t>CHARITY.S NAMAKOYE</t>
  </si>
  <si>
    <t>CHRISTINE NEEMA</t>
  </si>
  <si>
    <t>DOREEN KYOBULA</t>
  </si>
  <si>
    <t>DOROTHY SENGOOBA</t>
  </si>
  <si>
    <t>ELEANOR MAKUNE</t>
  </si>
  <si>
    <t>FRANCIS OBWALINGA</t>
  </si>
  <si>
    <t>GOKYALA HADIJA</t>
  </si>
  <si>
    <t>HADIJA KIRWA</t>
  </si>
  <si>
    <t>HADIJA NABUUMA</t>
  </si>
  <si>
    <t>HADIJAH KUTAMBA</t>
  </si>
  <si>
    <t>HAJARA KIDDA</t>
  </si>
  <si>
    <t>HAJARA NAMUBIRU</t>
  </si>
  <si>
    <t>HAJAT NUBUWART KADALA</t>
  </si>
  <si>
    <t>HARRIET NABUKEERA</t>
  </si>
  <si>
    <t>HARRIET NAKKU</t>
  </si>
  <si>
    <t>HARRIET NASASI</t>
  </si>
  <si>
    <t>IMMACULATE SEBULIBA</t>
  </si>
  <si>
    <t>IRENE.A AMONO</t>
  </si>
  <si>
    <t>JALIA NAZZIWA</t>
  </si>
  <si>
    <t>JOSEPHINE AMANYIRE</t>
  </si>
  <si>
    <t>JULIAN KIRABO</t>
  </si>
  <si>
    <t>JUSTINE NAGUJJA</t>
  </si>
  <si>
    <t>JUSTINE NANKUMBA</t>
  </si>
  <si>
    <t>JUSTINE NANTAMU</t>
  </si>
  <si>
    <t>JUSTINE. N MATOVU</t>
  </si>
  <si>
    <t>KABAHUMA IMELDA</t>
  </si>
  <si>
    <t>KABISWA MARGARET</t>
  </si>
  <si>
    <t>KANTALAMA EVA</t>
  </si>
  <si>
    <t>KASULE JANAT</t>
  </si>
  <si>
    <t>KATUSABE MOLLY</t>
  </si>
  <si>
    <t>KIMMULA IMMACULATE</t>
  </si>
  <si>
    <t>KIRAMBA AMINAH</t>
  </si>
  <si>
    <t>KITAKA REHEMA</t>
  </si>
  <si>
    <t>KIWANUKA SARAH</t>
  </si>
  <si>
    <t>KIWANUKA SCOTT</t>
  </si>
  <si>
    <t>KOBUSINYE ROSE</t>
  </si>
  <si>
    <t>LUBUULWA SAMALI</t>
  </si>
  <si>
    <t>LUKIIKWA JOSEPHINE</t>
  </si>
  <si>
    <t>LULE JULIET</t>
  </si>
  <si>
    <t>MADINAH NASAZI</t>
  </si>
  <si>
    <t>MADINAH NASSAZI</t>
  </si>
  <si>
    <t>MIKE KEDI</t>
  </si>
  <si>
    <t>MIREMBE RACHEL</t>
  </si>
  <si>
    <t>MSAJAGE SARAH</t>
  </si>
  <si>
    <t>MUSIIMENTA CHRISTINE</t>
  </si>
  <si>
    <t>MUSOKE MAGGIE</t>
  </si>
  <si>
    <t>NABALE BETTY</t>
  </si>
  <si>
    <t>NAJEMBA JANE SEBUGWAYO</t>
  </si>
  <si>
    <t>NAJJINGO HADIJAH</t>
  </si>
  <si>
    <t>NAJUMA ESTHER</t>
  </si>
  <si>
    <t>NAKABIRA MADINAH</t>
  </si>
  <si>
    <t>NAKAMYA REBECA</t>
  </si>
  <si>
    <t>NAKAMYA REBECCA</t>
  </si>
  <si>
    <t>NAKANWAGI JALIA</t>
  </si>
  <si>
    <t>NAKIRYOMA MARY MARGRET</t>
  </si>
  <si>
    <t>NAKYAMBADDE SARAH</t>
  </si>
  <si>
    <t>NAKYANZI GORETH</t>
  </si>
  <si>
    <t>NAKYANZI SUSAN SAISON</t>
  </si>
  <si>
    <t>NALONGO NAMUYUMBA</t>
  </si>
  <si>
    <t>NALONGO SENTONGO</t>
  </si>
  <si>
    <t>NALONGO TAGAYIKA</t>
  </si>
  <si>
    <t>NALUGYA HANIFA</t>
  </si>
  <si>
    <t>NAMAGEMBE AMINAH</t>
  </si>
  <si>
    <t>NAMISI KIZITO</t>
  </si>
  <si>
    <t>NAMUBIRU JANE</t>
  </si>
  <si>
    <t>NANTALE BETTY</t>
  </si>
  <si>
    <t>NANTONGO WINNIE</t>
  </si>
  <si>
    <t>NANYANZI REHEMA</t>
  </si>
  <si>
    <t>NASSIWA OLIVA</t>
  </si>
  <si>
    <t>0400002000501</t>
  </si>
  <si>
    <t>NAVUG</t>
  </si>
  <si>
    <t>NOELINE KIWANUKA</t>
  </si>
  <si>
    <t>NSIBAMBI ZAMIN</t>
  </si>
  <si>
    <t>NYAKECHO CHRISTINE</t>
  </si>
  <si>
    <t>NYANJA MILLY</t>
  </si>
  <si>
    <t>PROSKEVIN NALUBOWA</t>
  </si>
  <si>
    <t>PROSSY NANKYA</t>
  </si>
  <si>
    <t>RITAH KEBIRUNGI</t>
  </si>
  <si>
    <t>ROSETTE MUYINGO</t>
  </si>
  <si>
    <t>RUTH MIREMBE</t>
  </si>
  <si>
    <t>RUTH SSESANGA</t>
  </si>
  <si>
    <t>SARAH NALWAGA</t>
  </si>
  <si>
    <t>SARAH NALWOGA</t>
  </si>
  <si>
    <t>SHAMIRAH NAKIGANDA</t>
  </si>
  <si>
    <t>SHARON MUSIIMENTA</t>
  </si>
  <si>
    <t>SHARON MUSIMENTA</t>
  </si>
  <si>
    <t>SSALI SAFIANAH</t>
  </si>
  <si>
    <t>SSERUNJOGI ZAINA</t>
  </si>
  <si>
    <t>STELLA NAKAWESA</t>
  </si>
  <si>
    <t>SUSAN NALUNKUMA</t>
  </si>
  <si>
    <t>SUZAN NALUBANGA</t>
  </si>
  <si>
    <t>TAUSI KADAM</t>
  </si>
  <si>
    <t>TEST TEST</t>
  </si>
  <si>
    <t>TWINOMUSASIZI JOY</t>
  </si>
  <si>
    <t>ZERIDAH NAVUGA</t>
  </si>
  <si>
    <t xml:space="preserve"> HEADQUARTERS</t>
  </si>
  <si>
    <t xml:space="preserve"> MICHAEL RUSOKE</t>
  </si>
  <si>
    <t>AKOTH MARGRET</t>
  </si>
  <si>
    <t>ARIJIT BASU</t>
  </si>
  <si>
    <t>GILBERT MUHUMUZA</t>
  </si>
  <si>
    <t>HEAD OFFICE HEAD OFFICE</t>
  </si>
  <si>
    <t>HENRY BYARUGABA</t>
  </si>
  <si>
    <t>JOE SPEICHER</t>
  </si>
  <si>
    <t>MUKWANA RONALD</t>
  </si>
  <si>
    <t>RONALD MUSANA</t>
  </si>
  <si>
    <t>STELLA IKILA</t>
  </si>
  <si>
    <t>AKOTH KEVIN</t>
  </si>
  <si>
    <t>ALIBATYA MARIUM</t>
  </si>
  <si>
    <t>ALITUBERA EVA</t>
  </si>
  <si>
    <t>ALITUBERA KETTY</t>
  </si>
  <si>
    <t>APOKA JANE</t>
  </si>
  <si>
    <t>ASUMPTA IRAKU</t>
  </si>
  <si>
    <t>AWORI JOSEPHINE</t>
  </si>
  <si>
    <t>BABULA RUTH</t>
  </si>
  <si>
    <t>BAFUKAWA JANE</t>
  </si>
  <si>
    <t>BAGAGA JESCA</t>
  </si>
  <si>
    <t>BAIDHUKIRA ROSE</t>
  </si>
  <si>
    <t>BAKAIRA ROSE</t>
  </si>
  <si>
    <t>BALIKOWA AGATHA</t>
  </si>
  <si>
    <t>BALISANYUKA SARAH</t>
  </si>
  <si>
    <t>BALONZEMU HELLEN</t>
  </si>
  <si>
    <t>BAMUWAMYE ANNET</t>
  </si>
  <si>
    <t>BETTY BETARAWO</t>
  </si>
  <si>
    <t>BIRABWA JESCA</t>
  </si>
  <si>
    <t>BITAWANGA ANNET</t>
  </si>
  <si>
    <t>BWAISE COHORT 1</t>
  </si>
  <si>
    <t>BWOOGO ANNET</t>
  </si>
  <si>
    <t>BYAKIKA MONIC</t>
  </si>
  <si>
    <t>BYARUGAIRE ANNET</t>
  </si>
  <si>
    <t>CHANDIRU EUNICE</t>
  </si>
  <si>
    <t>CHELANGAT ANNET</t>
  </si>
  <si>
    <t>CISSY NYANZI</t>
  </si>
  <si>
    <t>DOROTHY ACHEN ADUPA</t>
  </si>
  <si>
    <t>DRICHIMA EMMANUEL</t>
  </si>
  <si>
    <t>0400001001349</t>
  </si>
  <si>
    <t>ELIZABETH JARMAN 1</t>
  </si>
  <si>
    <t>ESTHER NKOOBE</t>
  </si>
  <si>
    <t>FLORENCE NAKAFERO</t>
  </si>
  <si>
    <t>MAF10009</t>
  </si>
  <si>
    <t>IBANDA MONICA</t>
  </si>
  <si>
    <t>ISIKO ROSE</t>
  </si>
  <si>
    <t>KAAMA FATUMA</t>
  </si>
  <si>
    <t>KABAKA RONAH</t>
  </si>
  <si>
    <t>KABANDA HILDA</t>
  </si>
  <si>
    <t>KAGOYA SARAH</t>
  </si>
  <si>
    <t>KAKO DAMALI</t>
  </si>
  <si>
    <t>KALIKWANI CISSY</t>
  </si>
  <si>
    <t>KAMBOGO JANE</t>
  </si>
  <si>
    <t>KASIMBI JOSEPH</t>
  </si>
  <si>
    <t>KATO HADIJAH</t>
  </si>
  <si>
    <t>KAUDHA ESTER</t>
  </si>
  <si>
    <t>KAUDHA MIRABU</t>
  </si>
  <si>
    <t>KAUMA BARBRA</t>
  </si>
  <si>
    <t>KAWESI DENIS</t>
  </si>
  <si>
    <t>KAYAGA ROSE</t>
  </si>
  <si>
    <t>KEMIGISHA JUDITH</t>
  </si>
  <si>
    <t>KHAINZA BETTY</t>
  </si>
  <si>
    <t>KIGENYI LOY</t>
  </si>
  <si>
    <t>KISAKYE ROSEMARY</t>
  </si>
  <si>
    <t>KYEBAWAIRE FLAVIA</t>
  </si>
  <si>
    <t>MAFUBIA - COHORT 2</t>
  </si>
  <si>
    <t>MAITEKYALO ESTHER</t>
  </si>
  <si>
    <t>MALIYA BETTY</t>
  </si>
  <si>
    <t>MBADHI HARRIET</t>
  </si>
  <si>
    <t>MIREMBE ANNITAH</t>
  </si>
  <si>
    <t>MIREMBE CHRISTINE</t>
  </si>
  <si>
    <t>MIREMBE FLORENCE</t>
  </si>
  <si>
    <t>0400001001325</t>
  </si>
  <si>
    <t>MOSES K.SPECIAL HIRE SERVICES 1</t>
  </si>
  <si>
    <t>MPIGI COHORT 2</t>
  </si>
  <si>
    <t>MUDHUNGU HAWA</t>
  </si>
  <si>
    <t>MUDYADYA JENNIFER</t>
  </si>
  <si>
    <t>MUGABANE MARGRET</t>
  </si>
  <si>
    <t>MUGABI SYLVIA</t>
  </si>
  <si>
    <t>MUGALA AMINA</t>
  </si>
  <si>
    <t>MUGALU PENINAH</t>
  </si>
  <si>
    <t>MUGERWA BETTY</t>
  </si>
  <si>
    <t>MUKAJANGA MONICA</t>
  </si>
  <si>
    <t>MUKYALA PAMELA</t>
  </si>
  <si>
    <t>MUMANSE LUKIA</t>
  </si>
  <si>
    <t>MUSANA JESCA</t>
  </si>
  <si>
    <t>MUSASIZI MONICA</t>
  </si>
  <si>
    <t>MUSENERO JUSTINE</t>
  </si>
  <si>
    <t>MUSUBIKA RUTH</t>
  </si>
  <si>
    <t>MUSULO PROSSY</t>
  </si>
  <si>
    <t>MUTEBE ZAUMA</t>
  </si>
  <si>
    <t>MUTESI JALIA</t>
  </si>
  <si>
    <t>MUTESI NUBUAT</t>
  </si>
  <si>
    <t>MUTESI ROSE</t>
  </si>
  <si>
    <t>MUZIRA PEACE</t>
  </si>
  <si>
    <t>NABATANZI RUTH</t>
  </si>
  <si>
    <t>NABIRYE JULIET</t>
  </si>
  <si>
    <t>NABUKWASI SUSAN</t>
  </si>
  <si>
    <t>NAIGA DOROTHY</t>
  </si>
  <si>
    <t>NAIGEMBE SARAH</t>
  </si>
  <si>
    <t>NAIGEMBE SAUBA</t>
  </si>
  <si>
    <t>NAIGULU ELIZABETH</t>
  </si>
  <si>
    <t>NAKALANZI MEDINA</t>
  </si>
  <si>
    <t>NAKAMATE FLORENCE</t>
  </si>
  <si>
    <t>NAKAMYA LYDIA</t>
  </si>
  <si>
    <t>NAKATO MARIAM</t>
  </si>
  <si>
    <t>NAKATO STELLAH</t>
  </si>
  <si>
    <t>NAKIRYA FLORENCE</t>
  </si>
  <si>
    <t>NAKISIGE REHEMA</t>
  </si>
  <si>
    <t>NALONGO KIRYAGANA</t>
  </si>
  <si>
    <t>NALULE VERONICA</t>
  </si>
  <si>
    <t>NAMALWA FELISTER</t>
  </si>
  <si>
    <t>NAMBAVU FIDAH</t>
  </si>
  <si>
    <t>NAMUKASA LOUISA</t>
  </si>
  <si>
    <t>NAMULONDO ANNET</t>
  </si>
  <si>
    <t>NAMULONDO SALAMA</t>
  </si>
  <si>
    <t>NAMUSOBYA IRENE</t>
  </si>
  <si>
    <t>NAMUWAYA HABIA</t>
  </si>
  <si>
    <t>NAMWEMBE FLORENCE</t>
  </si>
  <si>
    <t>NANANGWE JANE</t>
  </si>
  <si>
    <t>NANANGWE ZAUJA</t>
  </si>
  <si>
    <t>NANDASE HELLEN</t>
  </si>
  <si>
    <t>NANDHEGO ROSEMARY</t>
  </si>
  <si>
    <t>NANDIYI JESCA</t>
  </si>
  <si>
    <t>NANFUNA RUTH</t>
  </si>
  <si>
    <t>NANGOBI ROSE</t>
  </si>
  <si>
    <t>NANKABIRWA NOOR</t>
  </si>
  <si>
    <t>NANYAZI MARIAM</t>
  </si>
  <si>
    <t>NAWOLI HARRIET</t>
  </si>
  <si>
    <t>NAZIWA CLAIRE</t>
  </si>
  <si>
    <t>NAZZIWA JOWERIA</t>
  </si>
  <si>
    <t>NDIBULYAWA ESTHER</t>
  </si>
  <si>
    <t>NTEGE BETTY</t>
  </si>
  <si>
    <t>NYAGO REBBECA</t>
  </si>
  <si>
    <t>NYANZI ESTHER</t>
  </si>
  <si>
    <t>OBUA LOYCE</t>
  </si>
  <si>
    <t>PANDE MUTESI</t>
  </si>
  <si>
    <t>PROSSY BITALI</t>
  </si>
  <si>
    <t>RECHEAL NAMUKOSE</t>
  </si>
  <si>
    <t>RUTH MUSUBIKA</t>
  </si>
  <si>
    <t>SABANO CHRISTINE</t>
  </si>
  <si>
    <t>SANYU JULIET</t>
  </si>
  <si>
    <t>SAUDA NAKIBUKA</t>
  </si>
  <si>
    <t>SSALI NOLAH</t>
  </si>
  <si>
    <t>SUZAN NKOOBE</t>
  </si>
  <si>
    <t>TAMALE FRANCIS</t>
  </si>
  <si>
    <t>TATWALE JUSTINE</t>
  </si>
  <si>
    <t>TIBIWA PROSSY</t>
  </si>
  <si>
    <t>TIBIZINDWA HELLEN</t>
  </si>
  <si>
    <t>TINA NAMUGERWA</t>
  </si>
  <si>
    <t>TUSIIME PEACE</t>
  </si>
  <si>
    <t>TUSUBIRA JANET</t>
  </si>
  <si>
    <t>WANGADYA IRENE</t>
  </si>
  <si>
    <t>YIGA ABBAS</t>
  </si>
  <si>
    <t>ABULO HARRIET</t>
  </si>
  <si>
    <t>ADAM KAGGWA</t>
  </si>
  <si>
    <t>AIDAH NAMUJJU</t>
  </si>
  <si>
    <t>BAHIRE JUSTINE</t>
  </si>
  <si>
    <t>BAINHO C</t>
  </si>
  <si>
    <t>BAINHO CHRIS</t>
  </si>
  <si>
    <t>BEYAGALE JOHN</t>
  </si>
  <si>
    <t>BIRUNGI KAGODA SUZAN</t>
  </si>
  <si>
    <t>BUKENYA ROGERS</t>
  </si>
  <si>
    <t>BUSUULWA PETER</t>
  </si>
  <si>
    <t>BWANIKA CHARLES</t>
  </si>
  <si>
    <t>BYAKATONDA FRED</t>
  </si>
  <si>
    <t>CHRISTINE NANYONJO</t>
  </si>
  <si>
    <t>DDAMBA MADINAH</t>
  </si>
  <si>
    <t>DDUMBA JOAKHIM</t>
  </si>
  <si>
    <t>DDUNGU ADRIAN</t>
  </si>
  <si>
    <t>FAIRVALUE HARDWARE</t>
  </si>
  <si>
    <t>GIMADU BRIAN</t>
  </si>
  <si>
    <t>GORDON HARDWARE</t>
  </si>
  <si>
    <t>HAJJI HAMUZA ZIRAGIRA</t>
  </si>
  <si>
    <t>HARDWARE SHAFIQ</t>
  </si>
  <si>
    <t>JJUKO CHARLES</t>
  </si>
  <si>
    <t>JJUKO DENIS</t>
  </si>
  <si>
    <t>JJUKO VICENT</t>
  </si>
  <si>
    <t>KAGGWA DOROTHY</t>
  </si>
  <si>
    <t>KAKUNGULU BADRU</t>
  </si>
  <si>
    <t>KALIISA SLYVIA</t>
  </si>
  <si>
    <t>KAMALA JUDE</t>
  </si>
  <si>
    <t>KAMULEGEYA JOHN</t>
  </si>
  <si>
    <t>KASOZI FRED</t>
  </si>
  <si>
    <t>KASUJJA TEDDY</t>
  </si>
  <si>
    <t>KASULE TEO</t>
  </si>
  <si>
    <t>KATONGOLE DAUDA</t>
  </si>
  <si>
    <t>KATONGOLE EMMANUEL</t>
  </si>
  <si>
    <t>KATONGOLE JAMES</t>
  </si>
  <si>
    <t>KATUMBA GEORGE</t>
  </si>
  <si>
    <t>KATUMBA SSEGAWA</t>
  </si>
  <si>
    <t>KATUMBA UCHUM</t>
  </si>
  <si>
    <t>KAVUMA DAVID</t>
  </si>
  <si>
    <t>KAVUMA MONDAY</t>
  </si>
  <si>
    <t>KAWAAWA ABDUL</t>
  </si>
  <si>
    <t>KAWEESA MARGARET</t>
  </si>
  <si>
    <t>KAWOOYA ABDUL</t>
  </si>
  <si>
    <t>KAYONDO SYLVIA</t>
  </si>
  <si>
    <t>KIBIRA PAUL</t>
  </si>
  <si>
    <t>KIBONEKA HARDWARE</t>
  </si>
  <si>
    <t>KIBULE EMMA</t>
  </si>
  <si>
    <t>KIGGUNDU LYDIA</t>
  </si>
  <si>
    <t>KIGUNDU YASIN</t>
  </si>
  <si>
    <t>KILISA MIKE</t>
  </si>
  <si>
    <t>KINTU FRED</t>
  </si>
  <si>
    <t>KINTU MERAB</t>
  </si>
  <si>
    <t>KISAAKYE ANNET</t>
  </si>
  <si>
    <t>KISAASA STEVEN</t>
  </si>
  <si>
    <t>KISAKYE MARGRET</t>
  </si>
  <si>
    <t>KIWANUKA EDWARD</t>
  </si>
  <si>
    <t>KIZITO SIRAJE</t>
  </si>
  <si>
    <t>KIZZA GEORGE WILLIAM</t>
  </si>
  <si>
    <t>KIZZA YASIN</t>
  </si>
  <si>
    <t>KUKILIZA JENNIFER</t>
  </si>
  <si>
    <t>KUTEESA GEOFREY</t>
  </si>
  <si>
    <t>KUTEESA MASAKA</t>
  </si>
  <si>
    <t>KWAGALA ALLAN</t>
  </si>
  <si>
    <t>KWAGALA BETTY</t>
  </si>
  <si>
    <t>KYAMBADDE JOSEPH</t>
  </si>
  <si>
    <t>KYEYUNE HARRIET</t>
  </si>
  <si>
    <t>LAISE HARDWARE</t>
  </si>
  <si>
    <t>LUBEGA GEORGE</t>
  </si>
  <si>
    <t>LUBEGA VICENT</t>
  </si>
  <si>
    <t>LUGEMWA FULUGYENSIO</t>
  </si>
  <si>
    <t>LUKAANGA JUDITH</t>
  </si>
  <si>
    <t>LUKINDU EMMANUEL</t>
  </si>
  <si>
    <t>LUKYAMUZI JOSEPH</t>
  </si>
  <si>
    <t>LUMU MARGARET</t>
  </si>
  <si>
    <t>LUTAAYA BOSCO</t>
  </si>
  <si>
    <t>LUYINDA DAVID</t>
  </si>
  <si>
    <t>LWANYAGA JOSEPH</t>
  </si>
  <si>
    <t>MAAMA SSEMANDA</t>
  </si>
  <si>
    <t>MABONGA HENRY</t>
  </si>
  <si>
    <t>MABONGA SARAH</t>
  </si>
  <si>
    <t>MAGANDA HENRY M</t>
  </si>
  <si>
    <t>MAGANDA RUTH</t>
  </si>
  <si>
    <t>MAGENI MESACH</t>
  </si>
  <si>
    <t>MAMA JOAN RETAILSHOP</t>
  </si>
  <si>
    <t>MASIGA SAMUEL</t>
  </si>
  <si>
    <t>MATOVU JOHN</t>
  </si>
  <si>
    <t>MATOVU RONALD</t>
  </si>
  <si>
    <t>MAWANDA STEVEN</t>
  </si>
  <si>
    <t>MAZINGA RESTY</t>
  </si>
  <si>
    <t>MIREMBE HARDWARE</t>
  </si>
  <si>
    <t>MPOZA ALEX</t>
  </si>
  <si>
    <t>MUBIRU JOSEPH</t>
  </si>
  <si>
    <t>MUGERWA JAMIL</t>
  </si>
  <si>
    <t>MUGERWA JOSEPH</t>
  </si>
  <si>
    <t>MUGERWA RONALD JOSEPH</t>
  </si>
  <si>
    <t>MUGWANYA ROLENCE</t>
  </si>
  <si>
    <t>MUHIRE EMMANUEL</t>
  </si>
  <si>
    <t>MUKAMA GENERALHARDWARE</t>
  </si>
  <si>
    <t>MULONGO MARTHA</t>
  </si>
  <si>
    <t>MUMBEJJA MARIAT</t>
  </si>
  <si>
    <t>MUSAJJAAWAZA TARNUS</t>
  </si>
  <si>
    <t>MUSINGUZI GILBERT</t>
  </si>
  <si>
    <t>MUSOBOZI DEOGRATIUS</t>
  </si>
  <si>
    <t>MUSOKE HENRY</t>
  </si>
  <si>
    <t>MUSOKE LAWRENCE</t>
  </si>
  <si>
    <t>MUTAGUBYA GERALD</t>
  </si>
  <si>
    <t>MUTAWE DEO</t>
  </si>
  <si>
    <t>MUTEESI RUTH</t>
  </si>
  <si>
    <t>MUTIMA RONALD</t>
  </si>
  <si>
    <t>MUTO HARDWARE</t>
  </si>
  <si>
    <t>MUWONGE JOHN</t>
  </si>
  <si>
    <t>MUWONGE JULIUS</t>
  </si>
  <si>
    <t>MUWONGE KENNETH</t>
  </si>
  <si>
    <t>MUYINGO GEREVASIO</t>
  </si>
  <si>
    <t>MWEBE FRANCIS</t>
  </si>
  <si>
    <t>N MARGARET</t>
  </si>
  <si>
    <t>NABATEREGA JANAT</t>
  </si>
  <si>
    <t>NABATONGOLE FLORENCE</t>
  </si>
  <si>
    <t>NABAWESI REGINA</t>
  </si>
  <si>
    <t>NABBABI REBECCA</t>
  </si>
  <si>
    <t>NABULYA THERESA</t>
  </si>
  <si>
    <t>NABUNYA IMMACULATE</t>
  </si>
  <si>
    <t>NABWIRE ZAINAB</t>
  </si>
  <si>
    <t>NAGASHA PHIONAH</t>
  </si>
  <si>
    <t>NAGUJJA RASHIDAH</t>
  </si>
  <si>
    <t>NAIGA HARRIET</t>
  </si>
  <si>
    <t>NAJJEMBA HASIFAH</t>
  </si>
  <si>
    <t>NAKABIITO GEORGINA</t>
  </si>
  <si>
    <t>NAKAGGWA MATILDA</t>
  </si>
  <si>
    <t>NAKAGOLO JENIFFER</t>
  </si>
  <si>
    <t>NAKALYANGO ANNET</t>
  </si>
  <si>
    <t>NAKANWAGI BETTY</t>
  </si>
  <si>
    <t>NAKANWAGI ZAITUNA</t>
  </si>
  <si>
    <t>NAKASINGA LAZIA</t>
  </si>
  <si>
    <t>NAKASSAGA BETTY</t>
  </si>
  <si>
    <t>NAKATO JANE</t>
  </si>
  <si>
    <t>NAKATO WINIE</t>
  </si>
  <si>
    <t>NAKAZIBWE GRACE OLIVER</t>
  </si>
  <si>
    <t>NAKIBULE MARY</t>
  </si>
  <si>
    <t>NAKIGANDA BETTY</t>
  </si>
  <si>
    <t>NAKIMERA CHRISTINE</t>
  </si>
  <si>
    <t>NAKIMULI SARAH</t>
  </si>
  <si>
    <t>NAKINTU HADIJJA</t>
  </si>
  <si>
    <t>NAKINTU HAKIM</t>
  </si>
  <si>
    <t>NAKINTU JANE</t>
  </si>
  <si>
    <t>NAKIRUUTA MARGRET</t>
  </si>
  <si>
    <t>NAKITENDE IMMACULATE</t>
  </si>
  <si>
    <t>NAKITENDE MILLY</t>
  </si>
  <si>
    <t>NAKITENDE VALELIYA</t>
  </si>
  <si>
    <t>NAKIYEMBA SHALOM FAUSTA</t>
  </si>
  <si>
    <t>NALUBIRI LYDIA</t>
  </si>
  <si>
    <t>NALUJJA MAGDALENE</t>
  </si>
  <si>
    <t>NALUJJA SARAH</t>
  </si>
  <si>
    <t>NALUKWAGO DOREEN</t>
  </si>
  <si>
    <t>NALWADDA EVANS</t>
  </si>
  <si>
    <t>NALWOGA MARGARET</t>
  </si>
  <si>
    <t>NAMAGANDA MOLLY</t>
  </si>
  <si>
    <t>NAMALE SIEMA</t>
  </si>
  <si>
    <t>NAMANDA JULIET</t>
  </si>
  <si>
    <t>NAMASINGA JOYCE</t>
  </si>
  <si>
    <t>NAMATOVU PAULINE</t>
  </si>
  <si>
    <t>NAMATTO HASIFAH</t>
  </si>
  <si>
    <t>NAMAYANJA MADINA</t>
  </si>
  <si>
    <t>NAMAYANJA SHALOM</t>
  </si>
  <si>
    <t>NAMBALIRWA STELLAH</t>
  </si>
  <si>
    <t>NAMBALIRWA VIOLET</t>
  </si>
  <si>
    <t>NAMUDDU AIDAH</t>
  </si>
  <si>
    <t>NAMUDU AIDA</t>
  </si>
  <si>
    <t>NAMUGENYI LYDIA</t>
  </si>
  <si>
    <t>NAMUGERWA ESTHER</t>
  </si>
  <si>
    <t>NAMUKASA HAMIDAH</t>
  </si>
  <si>
    <t>NAMUKISA RUTH</t>
  </si>
  <si>
    <t>NAMULI PROSSY</t>
  </si>
  <si>
    <t>NAMUSISI REBBECCA</t>
  </si>
  <si>
    <t>NAMUSOKE WINNIE</t>
  </si>
  <si>
    <t>NAMUTEBI EDITH</t>
  </si>
  <si>
    <t>NAMUTEBI SYLVIA KEVIN</t>
  </si>
  <si>
    <t>NANKABIRWA SAFINA</t>
  </si>
  <si>
    <t>NANSUBUGA CISSY</t>
  </si>
  <si>
    <t>NANYANZI FARIDAH</t>
  </si>
  <si>
    <t>NANYOMBI JUDITH</t>
  </si>
  <si>
    <t>NANYONJO WINNIE</t>
  </si>
  <si>
    <t>NASAMULA SANYU</t>
  </si>
  <si>
    <t>NASSANGA AMINA</t>
  </si>
  <si>
    <t>NASSIWA SULAINA</t>
  </si>
  <si>
    <t>NASSOZI IRENE</t>
  </si>
  <si>
    <t>NASSUNA FAITH</t>
  </si>
  <si>
    <t>NASSUNA GORRETI</t>
  </si>
  <si>
    <t>NGABI HARDWARE</t>
  </si>
  <si>
    <t>NSUBUGA MUHAMADHI</t>
  </si>
  <si>
    <t>OGWAL RHODA</t>
  </si>
  <si>
    <t>SADIC METALWORKS</t>
  </si>
  <si>
    <t>SALIMAH HAWA</t>
  </si>
  <si>
    <t>SEMAKULA STELLA</t>
  </si>
  <si>
    <t>SERWANGA HUZAIFAH</t>
  </si>
  <si>
    <t>SSAGALA MEDI</t>
  </si>
  <si>
    <t>SSEBOWA JAMES</t>
  </si>
  <si>
    <t>SSEBUGWAWO DIRISA</t>
  </si>
  <si>
    <t>SSEBULIBA HUSSEIN</t>
  </si>
  <si>
    <t>SSEBUMA JOHN</t>
  </si>
  <si>
    <t>SSEKANJAKO VICENT</t>
  </si>
  <si>
    <t>SSEKYANZI EMMANUEL</t>
  </si>
  <si>
    <t>SSEMAKULA GREGORY</t>
  </si>
  <si>
    <t>SSEMATIMBA JOSEPH</t>
  </si>
  <si>
    <t>SSENDAGI TWAHA</t>
  </si>
  <si>
    <t>SSENGENDO ANNET</t>
  </si>
  <si>
    <t>SSENYOMO HAJJI NOORDIN</t>
  </si>
  <si>
    <t>SSENYONDO HADIJAH</t>
  </si>
  <si>
    <t>SSENYONDO STEPHEN</t>
  </si>
  <si>
    <t>SSENYONGA TOM</t>
  </si>
  <si>
    <t>SSERUMAGA MATHIAS</t>
  </si>
  <si>
    <t>SSERWANJJA CHRISTOPHER</t>
  </si>
  <si>
    <t>TAMALE IVAN</t>
  </si>
  <si>
    <t>TITUS ROSE</t>
  </si>
  <si>
    <t>TUMUHIMBISE EDWARD</t>
  </si>
  <si>
    <t>TUMUKUNDE BETTY</t>
  </si>
  <si>
    <t>TUMUSIIME JAMES</t>
  </si>
  <si>
    <t>WAKO MOSES</t>
  </si>
  <si>
    <t>WANGARA DEBORAH</t>
  </si>
  <si>
    <t>YAWE RICHARD</t>
  </si>
  <si>
    <t>ACHIRO DIANAH</t>
  </si>
  <si>
    <t>AISHA NAMATOVU</t>
  </si>
  <si>
    <t>AMINAH LUBWAMA</t>
  </si>
  <si>
    <t>BABIRYE ALLEN</t>
  </si>
  <si>
    <t>BATTE IMMACULATE</t>
  </si>
  <si>
    <t>BBUYE BBUYE</t>
  </si>
  <si>
    <t>BRENDA MWESIGWA</t>
  </si>
  <si>
    <t>DDUNGO FLORENCE</t>
  </si>
  <si>
    <t>EDITH NABAKOOZA</t>
  </si>
  <si>
    <t>EFRANCE NABAWANGA</t>
  </si>
  <si>
    <t>FARIDAH NALUYANGE</t>
  </si>
  <si>
    <t>FRANCIS NABATEESA</t>
  </si>
  <si>
    <t>GORETTE TUMWEBAZE</t>
  </si>
  <si>
    <t>JESCA NANMUDDU</t>
  </si>
  <si>
    <t>JOAN NAMUKWAYA</t>
  </si>
  <si>
    <t>JOSEPHINE NAKANWAGI</t>
  </si>
  <si>
    <t>KANYIKE JANE</t>
  </si>
  <si>
    <t>KAYEGI SCOVIA</t>
  </si>
  <si>
    <t>KIKOMEDO BERNADDETE</t>
  </si>
  <si>
    <t>KYOBE MARGARET</t>
  </si>
  <si>
    <t>KYOBE SYLVIA</t>
  </si>
  <si>
    <t>LUBWAMA AMINA</t>
  </si>
  <si>
    <t>LUKENGE VICTO</t>
  </si>
  <si>
    <t>MARIA TEOPISTA NALWADDA</t>
  </si>
  <si>
    <t>MUBIRU BETTY</t>
  </si>
  <si>
    <t>MUSISI ANNET</t>
  </si>
  <si>
    <t>MUWUMUZA JULIET</t>
  </si>
  <si>
    <t>NABADA EDITH</t>
  </si>
  <si>
    <t>NABADDA DOROTHY</t>
  </si>
  <si>
    <t>NABAKOOZA EDITH</t>
  </si>
  <si>
    <t>NABATEESA FRANCIS</t>
  </si>
  <si>
    <t>NABAWANGA EFRANCE</t>
  </si>
  <si>
    <t>NABUNYA TEDY</t>
  </si>
  <si>
    <t>NAGADYA HAJARA</t>
  </si>
  <si>
    <t>NAGADYA HAJJARAH</t>
  </si>
  <si>
    <t>NAKAFERO HALIMA</t>
  </si>
  <si>
    <t>NAKALEMA PROSCOVIA</t>
  </si>
  <si>
    <t>NAKAMATTE HASIFAH</t>
  </si>
  <si>
    <t>NAKATUDE ZAM</t>
  </si>
  <si>
    <t>NAKAYIMA FAYIMA</t>
  </si>
  <si>
    <t>NAKAYIZA SYLIVIA</t>
  </si>
  <si>
    <t>NAKIBUUKA EVA</t>
  </si>
  <si>
    <t>NAKIBUUKA REGINA</t>
  </si>
  <si>
    <t>NAKIGANDA JOSEPHINE</t>
  </si>
  <si>
    <t>NAKIMERA ERINAH</t>
  </si>
  <si>
    <t>NAKIRANDA EDITH MERCY</t>
  </si>
  <si>
    <t>NAKIWU MARY</t>
  </si>
  <si>
    <t>NAKUBULWA FARIDAH</t>
  </si>
  <si>
    <t>NALONGO ANNET</t>
  </si>
  <si>
    <t>NALONGO BUYONDO</t>
  </si>
  <si>
    <t>NALONGO MARGRET</t>
  </si>
  <si>
    <t>NALUGGYA JUSTINE</t>
  </si>
  <si>
    <t>NALUNYANGE MARY</t>
  </si>
  <si>
    <t>NALUWAGGA SARAH</t>
  </si>
  <si>
    <t>NALUWOOZA REGINAH</t>
  </si>
  <si>
    <t>NALWADA TEO</t>
  </si>
  <si>
    <t>NAMAGANDA CATHERENE</t>
  </si>
  <si>
    <t>NAMAKULA SHANIA KATENDE</t>
  </si>
  <si>
    <t>NAMALE AFUSWAH</t>
  </si>
  <si>
    <t>NAMATOVU FLAVIA</t>
  </si>
  <si>
    <t>NAMATOVU SPECIOZA</t>
  </si>
  <si>
    <t>NAMBAZIRA SARAH</t>
  </si>
  <si>
    <t>NAMIGADDE ANNET</t>
  </si>
  <si>
    <t>NAMIRIMU FLORENCE</t>
  </si>
  <si>
    <t>NAMPIMA MARY</t>
  </si>
  <si>
    <t>NAMUBIRU JOYCE KIZZA</t>
  </si>
  <si>
    <t>NAMUDDU JESCA</t>
  </si>
  <si>
    <t>NAMUDDU ROSE</t>
  </si>
  <si>
    <t>NAMUGENYI JOAN</t>
  </si>
  <si>
    <t>NAMUKWAYA JOAN</t>
  </si>
  <si>
    <t>NANYANGE KATEESA OLIVIA</t>
  </si>
  <si>
    <t>NANYANZI IRENE</t>
  </si>
  <si>
    <t>NASANGA STELLA</t>
  </si>
  <si>
    <t>NASSANGA TEDDY</t>
  </si>
  <si>
    <t>NASSUMA POULINE</t>
  </si>
  <si>
    <t>NNALONGO MUSISI</t>
  </si>
  <si>
    <t>SSEMUGGWI SUSAN</t>
  </si>
  <si>
    <t>TEREZA BBUYE</t>
  </si>
  <si>
    <t>TUMUGIIBWA WALOB</t>
  </si>
  <si>
    <t>ZAM MAYAJA</t>
  </si>
  <si>
    <t>ABRAHAM TEMU</t>
  </si>
  <si>
    <t>ADWONG KEVIN</t>
  </si>
  <si>
    <t>AGARO EOJU BEATRICE</t>
  </si>
  <si>
    <t>AJIBO DIANA</t>
  </si>
  <si>
    <t>AKELLO MONIKA OTIKA</t>
  </si>
  <si>
    <t>ALIGUMINKIRIZA MAGRET</t>
  </si>
  <si>
    <t>AMINA KAIRE</t>
  </si>
  <si>
    <t>AMINU FRANCIS</t>
  </si>
  <si>
    <t>AMODING BRENDA</t>
  </si>
  <si>
    <t>AREMO BEATRICE</t>
  </si>
  <si>
    <t>BABILYE CAROLINE</t>
  </si>
  <si>
    <t>BAINE FAITH</t>
  </si>
  <si>
    <t>BIRABWA ESTHER</t>
  </si>
  <si>
    <t>BUTERABA ROSE</t>
  </si>
  <si>
    <t>EDDAH KOBONG</t>
  </si>
  <si>
    <t>GINGO JOHN</t>
  </si>
  <si>
    <t>0400001001110</t>
  </si>
  <si>
    <t>GWOKYALA BRENDA</t>
  </si>
  <si>
    <t>GWOKYALYA BRENDA</t>
  </si>
  <si>
    <t>HABIBU KAMANTO</t>
  </si>
  <si>
    <t>HENRY SERUSIRI</t>
  </si>
  <si>
    <t>JERALD SENKUNGU</t>
  </si>
  <si>
    <t>JOSEPH CHARLES KOBONG</t>
  </si>
  <si>
    <t>KAAYA SARAH</t>
  </si>
  <si>
    <t>KABALI ROBINAH</t>
  </si>
  <si>
    <t>KAGIRI RONALD</t>
  </si>
  <si>
    <t>KAIBANDA JAMES</t>
  </si>
  <si>
    <t>KATEREGA MAGRET</t>
  </si>
  <si>
    <t>KATEWU GERALD</t>
  </si>
  <si>
    <t>KIBULE JUMA</t>
  </si>
  <si>
    <t>KITAMILIKE IDDHI</t>
  </si>
  <si>
    <t>KIZZA FRED</t>
  </si>
  <si>
    <t>KOBONG EBALU CHARLES</t>
  </si>
  <si>
    <t>KWAGALA REBECCA</t>
  </si>
  <si>
    <t>KYAMBADDE WILLIAM SALONGO</t>
  </si>
  <si>
    <t>LAURENCE ONYAIT</t>
  </si>
  <si>
    <t>LUKYAMUZI ROBINA</t>
  </si>
  <si>
    <t>LUTAAYA DAVID</t>
  </si>
  <si>
    <t>MILLY NAMBI</t>
  </si>
  <si>
    <t>MOHAMAD MANDE</t>
  </si>
  <si>
    <t>MUBANGIZI NICHOLAS</t>
  </si>
  <si>
    <t>MUSUBIKA MARY</t>
  </si>
  <si>
    <t>MUTESASIRA MOHAMMED</t>
  </si>
  <si>
    <t>MUTESI JOY</t>
  </si>
  <si>
    <t>MWANJA RONALD</t>
  </si>
  <si>
    <t>MWANJE ROBINAH</t>
  </si>
  <si>
    <t>NABUKENYA ZAMU</t>
  </si>
  <si>
    <t>NABULYA NORAH</t>
  </si>
  <si>
    <t>NAIGAGA EDDY</t>
  </si>
  <si>
    <t>NAJJUMA MUKIIBI</t>
  </si>
  <si>
    <t>NAKAMYA AGNES</t>
  </si>
  <si>
    <t>NAKAYINGA TOPISTA</t>
  </si>
  <si>
    <t>NAKIBULE CATHERINE</t>
  </si>
  <si>
    <t>NAKIGUDE MILLY</t>
  </si>
  <si>
    <t>NAKIRANDA BETTY</t>
  </si>
  <si>
    <t>NAKIWALA JOANITAR</t>
  </si>
  <si>
    <t>NAKIYIMBA MARIA</t>
  </si>
  <si>
    <t>NAKKU MARGRET</t>
  </si>
  <si>
    <t>NAKYANZI DEBORAH</t>
  </si>
  <si>
    <t>NALONGO NABASIRYE NALUNGA FLORENCE</t>
  </si>
  <si>
    <t>NALWOGA RUTH</t>
  </si>
  <si>
    <t>NAMATOVU RECHEAL</t>
  </si>
  <si>
    <t>NAMBOZE TEDDY</t>
  </si>
  <si>
    <t>NAMPIJJA ANNET</t>
  </si>
  <si>
    <t>NAMPIMA EVALINE</t>
  </si>
  <si>
    <t>NAMUDDU ROBINAH</t>
  </si>
  <si>
    <t>NAMULI MUKISA STELLA</t>
  </si>
  <si>
    <t>NAMUTEBI JOLLY</t>
  </si>
  <si>
    <t>NAMUTEBI ZAMU</t>
  </si>
  <si>
    <t>NAMUWAYA PROSSY</t>
  </si>
  <si>
    <t>NANKYA JUSTINE</t>
  </si>
  <si>
    <t>NANSUBUGA PROSSY</t>
  </si>
  <si>
    <t>NANTEGE PEACE</t>
  </si>
  <si>
    <t>OILE IVAN</t>
  </si>
  <si>
    <t>OKEMBO SUNDAY</t>
  </si>
  <si>
    <t>OPADI EMMA</t>
  </si>
  <si>
    <t>REGISIA HARRIET</t>
  </si>
  <si>
    <t>SEBUGENYI A. PAUL</t>
  </si>
  <si>
    <t>SSEMPALA CHARLES</t>
  </si>
  <si>
    <t>SSENKUBUGE KIZITO</t>
  </si>
  <si>
    <t>SSENYONJO GODFREY</t>
  </si>
  <si>
    <t>TAHIR KAIRE</t>
  </si>
  <si>
    <t>TUGUME JANE</t>
  </si>
  <si>
    <t>WAMBALE DICKENS</t>
  </si>
  <si>
    <t>WANDYAKA ANNET</t>
  </si>
  <si>
    <t>WILLIAM BOGERE</t>
  </si>
  <si>
    <t>ZALWANGO LYDIA</t>
  </si>
  <si>
    <t>AGNES NAKALYANGO</t>
  </si>
  <si>
    <t>AGNES NAKANWAGI</t>
  </si>
  <si>
    <t>AIDAH NANTUMBWE</t>
  </si>
  <si>
    <t>ANGEL NABAKKA</t>
  </si>
  <si>
    <t>ANNET ANNET</t>
  </si>
  <si>
    <t>ANNET KOMUGIGI</t>
  </si>
  <si>
    <t>ANNET MIREMBE</t>
  </si>
  <si>
    <t>BABIRYE JULIET</t>
  </si>
  <si>
    <t>BABIRYE SAUDA</t>
  </si>
  <si>
    <t>BABRA NANDAULA</t>
  </si>
  <si>
    <t>BANTEGYE MILLY</t>
  </si>
  <si>
    <t>BEATRICE POLLY SSENZIZI</t>
  </si>
  <si>
    <t>BULYA IRENE</t>
  </si>
  <si>
    <t>CHRISTINE MAYUMBA</t>
  </si>
  <si>
    <t>DEBORAH NAKAMYA</t>
  </si>
  <si>
    <t>ESTHER NANOZI</t>
  </si>
  <si>
    <t>FLORENCE NABISASO</t>
  </si>
  <si>
    <t>GRACE NANNOZI</t>
  </si>
  <si>
    <t>HARRIET NAKACWA</t>
  </si>
  <si>
    <t>HARRIET SSEMAKULA</t>
  </si>
  <si>
    <t>HASIFA NAKUNGU</t>
  </si>
  <si>
    <t>HASIFAH KIVUMBI</t>
  </si>
  <si>
    <t>IMMACULATE NAMUKASA</t>
  </si>
  <si>
    <t>IRENE BIRUNGI</t>
  </si>
  <si>
    <t>IRENE NABIRYO</t>
  </si>
  <si>
    <t>IRENE NAKASUJJA</t>
  </si>
  <si>
    <t>JOSEPHINE KATO</t>
  </si>
  <si>
    <t>JUSTINE NAMATOVU</t>
  </si>
  <si>
    <t>KASSAGA MOLLY</t>
  </si>
  <si>
    <t>KATENDE HARRIET</t>
  </si>
  <si>
    <t>KATTA JULIET</t>
  </si>
  <si>
    <t>KIRAGA CISSY</t>
  </si>
  <si>
    <t>KISAKWE ESTHER</t>
  </si>
  <si>
    <t>KIZZA EDITH</t>
  </si>
  <si>
    <t>KULUTHUM NAMUDDU</t>
  </si>
  <si>
    <t>KYAMBADE DORCUS</t>
  </si>
  <si>
    <t>MANJERI SABAWEBWA</t>
  </si>
  <si>
    <t>MARGRET BABIRYE</t>
  </si>
  <si>
    <t>MARGRET KIKABI</t>
  </si>
  <si>
    <t>MARIA NAYIGA</t>
  </si>
  <si>
    <t>MARIAM NAMAGEMBE</t>
  </si>
  <si>
    <t>MARYAMU SSEKALEGGA</t>
  </si>
  <si>
    <t>MAYOMBWE GORRETI</t>
  </si>
  <si>
    <t>MBATUDE DOREEN</t>
  </si>
  <si>
    <t>MBEKEKA PRISCA</t>
  </si>
  <si>
    <t>MBUGA FLORENCE</t>
  </si>
  <si>
    <t>MILLY BULAMU</t>
  </si>
  <si>
    <t>MIREMBE NAKKAZZI</t>
  </si>
  <si>
    <t>MPANJA TUSABE</t>
  </si>
  <si>
    <t>MULINDWA VICTORIA</t>
  </si>
  <si>
    <t>MULUMBA JOSEPHINE</t>
  </si>
  <si>
    <t>MUNYAMPETA DEBORAH</t>
  </si>
  <si>
    <t>MUTAAWE HARRIET</t>
  </si>
  <si>
    <t>MWOYO BULAGE MARY</t>
  </si>
  <si>
    <t>NABAYEGO JEOLIA</t>
  </si>
  <si>
    <t>NABIMANYA JASSY</t>
  </si>
  <si>
    <t>NAGAWA SSANYU</t>
  </si>
  <si>
    <t>NAKABUYE IRENE</t>
  </si>
  <si>
    <t>NAKACHWA JOYCE</t>
  </si>
  <si>
    <t>NAKASIGE MIRIAM</t>
  </si>
  <si>
    <t>NAKAYENGA CATHY</t>
  </si>
  <si>
    <t>NAKAZIBWE ALLEN</t>
  </si>
  <si>
    <t>NAKIBUKA REBECCA</t>
  </si>
  <si>
    <t>NAKIMULI WINFRED</t>
  </si>
  <si>
    <t>NAKIWU GRACE</t>
  </si>
  <si>
    <t>NAKKAZZI SAMALIE</t>
  </si>
  <si>
    <t>NALONGO NAMAMONDE</t>
  </si>
  <si>
    <t>NALONGO SSALI STELLA</t>
  </si>
  <si>
    <t>NAMAGEMBE ROSE</t>
  </si>
  <si>
    <t>NAMAKULA JANET</t>
  </si>
  <si>
    <t>NAMATA ANGELLA</t>
  </si>
  <si>
    <t>NAMBOZE JOYCE</t>
  </si>
  <si>
    <t>NAMUGGA JOSEPHINE</t>
  </si>
  <si>
    <t>NAMUKWAYA SOPHIA</t>
  </si>
  <si>
    <t>NAMUSISI CLAIRE</t>
  </si>
  <si>
    <t>NANGENDO CHRISTINE</t>
  </si>
  <si>
    <t>NANKANJA GLORIA KIRABO</t>
  </si>
  <si>
    <t>NANKYA FELISTA</t>
  </si>
  <si>
    <t>Nankya Hasifa</t>
  </si>
  <si>
    <t>NANKYA HASIFA</t>
  </si>
  <si>
    <t>NANKYA SCOVIA</t>
  </si>
  <si>
    <t>NANOZI GRACE</t>
  </si>
  <si>
    <t>NANSUBUGA BETTY</t>
  </si>
  <si>
    <t>NANSUBUGA SARAH</t>
  </si>
  <si>
    <t>NANYANZI HARRIET</t>
  </si>
  <si>
    <t>NASANGA SARAH</t>
  </si>
  <si>
    <t>NASUNA ANET</t>
  </si>
  <si>
    <t>NORAH NAKABUYE</t>
  </si>
  <si>
    <t>NSANGI JOYCE</t>
  </si>
  <si>
    <t>NSANGI JOYCE TUSUBIRA</t>
  </si>
  <si>
    <t>NSUDE CHRISTINE</t>
  </si>
  <si>
    <t>OLIVE MAYANJA</t>
  </si>
  <si>
    <t>PAULINA NANYONJO</t>
  </si>
  <si>
    <t>PROSSY NAKAWUMA</t>
  </si>
  <si>
    <t>PROSSY ZAWEDDE</t>
  </si>
  <si>
    <t>REBECCA NAKIMBUGWE</t>
  </si>
  <si>
    <t>REBECCA NASSIMBWA</t>
  </si>
  <si>
    <t>REGINA NAKINTU</t>
  </si>
  <si>
    <t>REHEMA NAMWANGA</t>
  </si>
  <si>
    <t>RESTY MUMBEJJA</t>
  </si>
  <si>
    <t>ROBINAH NAMUSWE</t>
  </si>
  <si>
    <t>ROBINAH NAMUTEBI</t>
  </si>
  <si>
    <t>SAUDAH NAMAGEMBE</t>
  </si>
  <si>
    <t>SEMAKULA HARRIET</t>
  </si>
  <si>
    <t>SENGENDO MARIA</t>
  </si>
  <si>
    <t>SENOGA RUTH</t>
  </si>
  <si>
    <t>SOPHIA NALUBEGA</t>
  </si>
  <si>
    <t>SSENGENDO</t>
  </si>
  <si>
    <t>STELLA NAKAZIBWE</t>
  </si>
  <si>
    <t>SUMAYIYA NAKABUGO</t>
  </si>
  <si>
    <t>SYLVIA NALULE</t>
  </si>
  <si>
    <t>SYLVIA NAMUGERWA</t>
  </si>
  <si>
    <t>VIOLA NAGUJJA</t>
  </si>
  <si>
    <t>ACHOM ANGELLA</t>
  </si>
  <si>
    <t>ANYANGO SCOVIA</t>
  </si>
  <si>
    <t>ASIIMWE MARGARET</t>
  </si>
  <si>
    <t>ASSIMWE BETTY</t>
  </si>
  <si>
    <t>BABIRYE YUDAYA</t>
  </si>
  <si>
    <t>BBUMBA EDITH</t>
  </si>
  <si>
    <t>BONGOLE JANET</t>
  </si>
  <si>
    <t>BULASA VICTORIA</t>
  </si>
  <si>
    <t>JB SSENTONGO</t>
  </si>
  <si>
    <t>KABONA JOY</t>
  </si>
  <si>
    <t>KABULE IRENE</t>
  </si>
  <si>
    <t>KADOGO DOROTHY</t>
  </si>
  <si>
    <t>KALEMA SARAH</t>
  </si>
  <si>
    <t>KANJEYO HARIET</t>
  </si>
  <si>
    <t>KASINGA LILIAN</t>
  </si>
  <si>
    <t>KATIMBO BEATRICE</t>
  </si>
  <si>
    <t>KAUDHA MARY</t>
  </si>
  <si>
    <t>KAWALA SAMALIE</t>
  </si>
  <si>
    <t>KIWALABYE ROSE</t>
  </si>
  <si>
    <t>KIWANUKA JUSTINE</t>
  </si>
  <si>
    <t>LULE JOY</t>
  </si>
  <si>
    <t>MAGULU FAITH</t>
  </si>
  <si>
    <t>MAYANJA MABLE</t>
  </si>
  <si>
    <t>MUBIRU MARGRET</t>
  </si>
  <si>
    <t>MUBIRU ROSE</t>
  </si>
  <si>
    <t>MUGALU SUSAAN</t>
  </si>
  <si>
    <t>MUGAMBE AISHA</t>
  </si>
  <si>
    <t>MUGAMBE SARAH</t>
  </si>
  <si>
    <t>MUGANGA IMMACULATE</t>
  </si>
  <si>
    <t>MUKASA MARIA</t>
  </si>
  <si>
    <t>MUKISA RITAH</t>
  </si>
  <si>
    <t>MUSIIMENTA WINNIE</t>
  </si>
  <si>
    <t>NABABI LYDIA</t>
  </si>
  <si>
    <t>NABADDA SHAMIM</t>
  </si>
  <si>
    <t>NABAWESI IRENE</t>
  </si>
  <si>
    <t>NABIRYE EDITH</t>
  </si>
  <si>
    <t>NABULYA REHEMA</t>
  </si>
  <si>
    <t>NABUSUBI HAFSUAH</t>
  </si>
  <si>
    <t>NAGAWA DAMALIE</t>
  </si>
  <si>
    <t>NAGAWA GETRUDE</t>
  </si>
  <si>
    <t>NAIGAGA PROSSY</t>
  </si>
  <si>
    <t>NAKACHWA FLORENCE</t>
  </si>
  <si>
    <t>NAKAKAWA DOROTHY</t>
  </si>
  <si>
    <t>NAKALANDA PHIONA</t>
  </si>
  <si>
    <t>NAKATE FALIDAH</t>
  </si>
  <si>
    <t>NAKATE SYLVIA</t>
  </si>
  <si>
    <t>NAKATO BRENDA</t>
  </si>
  <si>
    <t>NAKAYIZA HAFISWA</t>
  </si>
  <si>
    <t>NAKIBUUKA TEO</t>
  </si>
  <si>
    <t>NAKIRIGYA CHRISTINE</t>
  </si>
  <si>
    <t>NAKIWALA JESCA</t>
  </si>
  <si>
    <t>NAKKU HARRIET</t>
  </si>
  <si>
    <t>NAKYEJWE ALICE S.</t>
  </si>
  <si>
    <t>NAKYONYI FLORENCE</t>
  </si>
  <si>
    <t>NALUNKUMA RUTH</t>
  </si>
  <si>
    <t>NALWANGA CHRISTINE</t>
  </si>
  <si>
    <t>NAMAGANDA EDITH</t>
  </si>
  <si>
    <t>NAMAYANJA FLORENCE</t>
  </si>
  <si>
    <t>NAMBALIRWA GERTRUDE</t>
  </si>
  <si>
    <t>NAMUDDU CHRISTINE</t>
  </si>
  <si>
    <t>NAMULINDWA REBECCA</t>
  </si>
  <si>
    <t>NAMUSOKE SAIDA</t>
  </si>
  <si>
    <t>NAMUTEBI FLORENCE</t>
  </si>
  <si>
    <t>NAMUYIMBWA RUTH</t>
  </si>
  <si>
    <t>NANKIGA ANNET</t>
  </si>
  <si>
    <t>NANSERA REHEMA</t>
  </si>
  <si>
    <t>NANTE JANE</t>
  </si>
  <si>
    <t>NANTEGE MARGARET</t>
  </si>
  <si>
    <t>NASAMULA SHARIFA</t>
  </si>
  <si>
    <t>NASAZI MARY</t>
  </si>
  <si>
    <t>NASSALI MARIAM</t>
  </si>
  <si>
    <t>NATUMANYA PEREPETWA</t>
  </si>
  <si>
    <t>NAYENGA JENIPHER</t>
  </si>
  <si>
    <t>NAZZIWA MARIAM</t>
  </si>
  <si>
    <t>NDAULA VICTORIA</t>
  </si>
  <si>
    <t>NKINGA ROSE</t>
  </si>
  <si>
    <t>NNAKKU FOSTER</t>
  </si>
  <si>
    <t>NTIMBA JOYCE</t>
  </si>
  <si>
    <t>NYIRABUNTU ROBINAH</t>
  </si>
  <si>
    <t>OCHIENG SUSAN</t>
  </si>
  <si>
    <t>OKUKU BETTY</t>
  </si>
  <si>
    <t>SEMAYOBE HASIFAH</t>
  </si>
  <si>
    <t>SENTAMU CAROLINE</t>
  </si>
  <si>
    <t>SENTONGO EDITH</t>
  </si>
  <si>
    <t>SENYONGA MARY</t>
  </si>
  <si>
    <t>TUMUKWASIBWE HOPE</t>
  </si>
  <si>
    <t>TWANZA ESTHER</t>
  </si>
  <si>
    <t>WAVAMUNO JENNIPHER</t>
  </si>
  <si>
    <t>ZAWEDDE FAITH</t>
  </si>
  <si>
    <t>Always Ult Nor 16*8- Bonus</t>
  </si>
  <si>
    <t>Briqquette ,fireball ; 2kg</t>
  </si>
  <si>
    <t>Briquette; 10 kg pack</t>
  </si>
  <si>
    <t>Healthy Start</t>
  </si>
  <si>
    <t>Little solar STAND</t>
  </si>
  <si>
    <t>Sun King Eco</t>
  </si>
  <si>
    <t>sunking mobile</t>
  </si>
  <si>
    <t>TOTAL UG Only</t>
  </si>
  <si>
    <t>Alice Theru Ndegwa</t>
  </si>
  <si>
    <t>Capacity Whealth Solutions</t>
  </si>
  <si>
    <t>Living Goods Marketing Promo</t>
  </si>
  <si>
    <t>Mr. Joseph Mbithi Muli</t>
  </si>
  <si>
    <t>Mr. Paul Karanja Wanyoro</t>
  </si>
  <si>
    <t>Mrs. Brigite Ndanu</t>
  </si>
  <si>
    <t>Mrs. Hannah Muthoni</t>
  </si>
  <si>
    <t>Mrs. Hellen Wangechi Mwangi</t>
  </si>
  <si>
    <t>Mrs. Josphine Kambua Mutie</t>
  </si>
  <si>
    <t>Mrs. Miriam Wangui Ndung'u</t>
  </si>
  <si>
    <t>Mrs. Valentine Nthoki Kinangaya</t>
  </si>
  <si>
    <t>Mrs. Veronica Benzari Ong'au</t>
  </si>
  <si>
    <t>Refuge Point</t>
  </si>
  <si>
    <t>Sanergy</t>
  </si>
  <si>
    <t>Vs. Target June '14 (Actual vs. Target)</t>
  </si>
  <si>
    <t>Q-Q (Q1'14-&gt;Q2'14)</t>
  </si>
  <si>
    <t>YoY, Month June'13 -&gt; June'14</t>
  </si>
  <si>
    <t>YoY, Quarter
(Q2'13 -&gt; Q2'14)</t>
  </si>
  <si>
    <t>YoY, YTD
(Jan'13 - June'13 -&gt; Jan'14 - June'14)</t>
  </si>
  <si>
    <t>1000000004</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</si>
</sst>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5" formatCode="&quot;$&quot;#,##0;\-&quot;$&quot;#,##0"/>
    <numFmt numFmtId="43" formatCode="_-* #,##0.00_-;\-* #,##0.00_-;_-* &quot;-&quot;??_-;_-@_-"/>
    <numFmt numFmtId="164" formatCode="_(&quot;$&quot;* #,##0_);_(&quot;$&quot;* \(#,##0\);_(&quot;$&quot;* &quot;-&quot;_);_(@_)"/>
    <numFmt numFmtId="165" formatCode="_(&quot;$&quot;* #,##0.00_);_(&quot;$&quot;* \(#,##0.00\);_(&quot;$&quot;* &quot;-&quot;??_);_(@_)"/>
    <numFmt numFmtId="166" formatCode="_(* #,##0.00_);_(* \(#,##0.00\);_(* &quot;-&quot;??_);_(@_)"/>
    <numFmt numFmtId="167" formatCode="_(* #,##0_);_(* \(#,##0\);_(* &quot;-&quot;??_);_(@_)"/>
    <numFmt numFmtId="168" formatCode="0.0%"/>
    <numFmt numFmtId="169" formatCode="_(&quot;$&quot;* #,##0_);_(&quot;$&quot;* \(#,##0\);_(&quot;$&quot;* &quot;-&quot;??_);_(@_)"/>
    <numFmt numFmtId="170" formatCode="&quot;$&quot;#,##0.00;\(&quot;$&quot;#,##0.00\)"/>
    <numFmt numFmtId="171" formatCode="[$-409]mmm\-yy;@"/>
    <numFmt numFmtId="172" formatCode="_ [$€]\ * #,##0.00_ ;_ [$€]\ * \-#,##0.00_ ;_ [$€]\ * &quot;-&quot;??_ ;_ @_ "/>
    <numFmt numFmtId="173" formatCode="0_)"/>
    <numFmt numFmtId="174" formatCode="&quot;$&quot;#,##0;\(&quot;$&quot;#,##0\)"/>
    <numFmt numFmtId="175" formatCode="0.0"/>
    <numFmt numFmtId="176" formatCode="_(* #,##0.0_);_(* \(#,##0.0\);_(* &quot;-&quot;??_);_(@_)"/>
    <numFmt numFmtId="177" formatCode="0.000%"/>
  </numFmts>
  <fonts count="116"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10"/>
      <color indexed="8"/>
      <name val="Arial"/>
    </font>
    <font>
      <b/>
      <sz val="11"/>
      <color indexed="8"/>
      <name val="Calibri"/>
      <family val="2"/>
    </font>
    <font>
      <sz val="10"/>
      <name val="Verdana"/>
    </font>
    <font>
      <sz val="11"/>
      <name val="Calibri"/>
      <family val="2"/>
      <scheme val="minor"/>
    </font>
    <font>
      <sz val="8"/>
      <name val="Verdana"/>
    </font>
    <font>
      <b/>
      <sz val="12"/>
      <color theme="1"/>
      <name val="Calibri"/>
      <family val="2"/>
      <scheme val="minor"/>
    </font>
    <font>
      <b/>
      <sz val="11"/>
      <color theme="1" tint="0.499984740745262"/>
      <name val="Calibri"/>
      <scheme val="minor"/>
    </font>
    <font>
      <sz val="11"/>
      <color theme="1" tint="0.499984740745262"/>
      <name val="Calibri"/>
      <scheme val="minor"/>
    </font>
    <font>
      <u/>
      <sz val="11"/>
      <color theme="10"/>
      <name val="Calibri"/>
      <family val="2"/>
      <scheme val="minor"/>
    </font>
    <font>
      <u/>
      <sz val="11"/>
      <color theme="11"/>
      <name val="Calibri"/>
      <family val="2"/>
      <scheme val="minor"/>
    </font>
    <font>
      <sz val="10"/>
      <color theme="1"/>
      <name val="Calibri"/>
      <scheme val="minor"/>
    </font>
    <font>
      <sz val="12"/>
      <color theme="1" tint="0.499984740745262"/>
      <name val="Calibri"/>
      <scheme val="minor"/>
    </font>
    <font>
      <b/>
      <sz val="12"/>
      <color theme="1" tint="0.499984740745262"/>
      <name val="Calibri"/>
      <scheme val="minor"/>
    </font>
    <font>
      <b/>
      <u/>
      <sz val="11"/>
      <color theme="1"/>
      <name val="Calibri"/>
      <scheme val="minor"/>
    </font>
    <font>
      <i/>
      <sz val="11"/>
      <color theme="1"/>
      <name val="Calibri"/>
      <scheme val="minor"/>
    </font>
    <font>
      <sz val="10"/>
      <color theme="1" tint="0.499984740745262"/>
      <name val="Calibri"/>
      <scheme val="minor"/>
    </font>
    <font>
      <b/>
      <sz val="14"/>
      <color theme="1"/>
      <name val="Calibri"/>
      <scheme val="minor"/>
    </font>
    <font>
      <b/>
      <sz val="11"/>
      <color rgb="FFFF0000"/>
      <name val="Calibri"/>
      <scheme val="minor"/>
    </font>
    <font>
      <sz val="9"/>
      <color indexed="81"/>
      <name val="Calibri"/>
      <family val="2"/>
    </font>
    <font>
      <b/>
      <sz val="9"/>
      <color indexed="81"/>
      <name val="Calibri"/>
      <family val="2"/>
    </font>
    <font>
      <sz val="11"/>
      <color rgb="FF0000FF"/>
      <name val="Calibri"/>
      <scheme val="minor"/>
    </font>
    <font>
      <b/>
      <sz val="11"/>
      <color rgb="FF0000FF"/>
      <name val="Calibri"/>
      <scheme val="minor"/>
    </font>
    <font>
      <sz val="12"/>
      <color rgb="FF0000FF"/>
      <name val="Calibri"/>
      <scheme val="minor"/>
    </font>
    <font>
      <sz val="10"/>
      <color rgb="FF0000FF"/>
      <name val="Calibri"/>
      <scheme val="minor"/>
    </font>
    <font>
      <b/>
      <sz val="12"/>
      <color rgb="FF0000FF"/>
      <name val="Calibri"/>
      <scheme val="minor"/>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2"/>
      <name val="Helvetica"/>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0"/>
      <name val="Geneva"/>
    </font>
    <font>
      <sz val="11"/>
      <color indexed="60"/>
      <name val="Calibri"/>
      <family val="2"/>
    </font>
    <font>
      <b/>
      <sz val="11"/>
      <color indexed="63"/>
      <name val="Calibri"/>
      <family val="2"/>
    </font>
    <font>
      <b/>
      <sz val="18"/>
      <color indexed="56"/>
      <name val="Cambria"/>
      <family val="2"/>
    </font>
    <font>
      <sz val="9"/>
      <name val="Helvetica"/>
    </font>
    <font>
      <b/>
      <i/>
      <sz val="9"/>
      <name val="Helvetica"/>
    </font>
    <font>
      <sz val="11"/>
      <color indexed="10"/>
      <name val="Calibri"/>
      <family val="2"/>
    </font>
    <font>
      <sz val="12"/>
      <color rgb="FFFF0000"/>
      <name val="Calibri"/>
      <family val="2"/>
      <scheme val="minor"/>
    </font>
    <font>
      <sz val="11"/>
      <color rgb="FFFF0000"/>
      <name val="Calibri"/>
      <scheme val="minor"/>
    </font>
    <font>
      <sz val="10"/>
      <color rgb="FFFF0000"/>
      <name val="Calibri"/>
      <scheme val="minor"/>
    </font>
    <font>
      <b/>
      <sz val="12"/>
      <color rgb="FFFF0000"/>
      <name val="Calibri"/>
      <scheme val="minor"/>
    </font>
    <font>
      <sz val="12"/>
      <name val="Calibri"/>
      <scheme val="minor"/>
    </font>
    <font>
      <sz val="10"/>
      <name val="Calibri"/>
      <scheme val="minor"/>
    </font>
    <font>
      <b/>
      <sz val="12"/>
      <name val="Calibri"/>
      <scheme val="minor"/>
    </font>
    <font>
      <b/>
      <sz val="16"/>
      <color theme="1"/>
      <name val="Calibri"/>
      <scheme val="minor"/>
    </font>
    <font>
      <b/>
      <sz val="11"/>
      <name val="Calibri"/>
      <scheme val="minor"/>
    </font>
    <font>
      <sz val="11"/>
      <color theme="0" tint="-0.249977111117893"/>
      <name val="Calibri"/>
      <scheme val="minor"/>
    </font>
    <font>
      <b/>
      <sz val="18"/>
      <color rgb="FFFF0000"/>
      <name val="Calibri"/>
      <scheme val="minor"/>
    </font>
    <font>
      <sz val="12"/>
      <color indexed="8"/>
      <name val="Calibri"/>
      <family val="2"/>
    </font>
    <font>
      <sz val="12"/>
      <color rgb="FF000000"/>
      <name val="Calibri"/>
      <scheme val="minor"/>
    </font>
    <font>
      <sz val="11"/>
      <color rgb="FFFF0000"/>
      <name val="Calibri"/>
    </font>
    <font>
      <i/>
      <sz val="11"/>
      <color rgb="FFFF0000"/>
      <name val="Calibri"/>
      <scheme val="minor"/>
    </font>
    <font>
      <i/>
      <sz val="10"/>
      <color rgb="FF800000"/>
      <name val="Calibri"/>
      <scheme val="minor"/>
    </font>
    <font>
      <i/>
      <sz val="10"/>
      <color theme="1"/>
      <name val="Calibri"/>
      <scheme val="minor"/>
    </font>
    <font>
      <b/>
      <i/>
      <sz val="10"/>
      <color rgb="FF800000"/>
      <name val="Calibri"/>
      <scheme val="minor"/>
    </font>
    <font>
      <b/>
      <i/>
      <sz val="10"/>
      <color theme="1"/>
      <name val="Calibri"/>
      <scheme val="minor"/>
    </font>
    <font>
      <i/>
      <sz val="10"/>
      <color rgb="FF0000FF"/>
      <name val="Calibri"/>
      <scheme val="minor"/>
    </font>
    <font>
      <b/>
      <u/>
      <sz val="14"/>
      <color theme="1"/>
      <name val="Calibri"/>
      <family val="2"/>
      <scheme val="minor"/>
    </font>
    <font>
      <b/>
      <i/>
      <sz val="11"/>
      <color rgb="FF800000"/>
      <name val="Calibri"/>
      <scheme val="minor"/>
    </font>
    <font>
      <i/>
      <sz val="11"/>
      <name val="Calibri"/>
      <scheme val="minor"/>
    </font>
    <font>
      <sz val="12"/>
      <color theme="0" tint="-0.499984740745262"/>
      <name val="Calibri"/>
      <scheme val="minor"/>
    </font>
    <font>
      <b/>
      <sz val="12"/>
      <color theme="0" tint="-0.499984740745262"/>
      <name val="Calibri"/>
      <scheme val="minor"/>
    </font>
    <font>
      <sz val="11"/>
      <color rgb="FF000000"/>
      <name val="Calibri"/>
      <family val="2"/>
      <scheme val="minor"/>
    </font>
    <font>
      <u/>
      <sz val="11"/>
      <color theme="1"/>
      <name val="Calibri"/>
      <scheme val="minor"/>
    </font>
    <font>
      <b/>
      <u/>
      <sz val="12"/>
      <color theme="1"/>
      <name val="Calibri"/>
      <scheme val="minor"/>
    </font>
    <font>
      <sz val="11"/>
      <color rgb="FF008000"/>
      <name val="Calibri"/>
      <scheme val="minor"/>
    </font>
    <font>
      <b/>
      <i/>
      <sz val="11"/>
      <color rgb="FFFF0000"/>
      <name val="Calibri"/>
      <scheme val="minor"/>
    </font>
    <font>
      <sz val="8"/>
      <color indexed="8"/>
      <name val="Arial"/>
      <family val="2"/>
    </font>
    <font>
      <b/>
      <sz val="11"/>
      <color indexed="8"/>
      <name val="Arial"/>
      <family val="2"/>
    </font>
    <font>
      <b/>
      <sz val="8"/>
      <color indexed="12"/>
      <name val="Courier New"/>
      <family val="3"/>
    </font>
    <font>
      <b/>
      <sz val="8"/>
      <color indexed="25"/>
      <name val="Arial"/>
      <family val="2"/>
    </font>
    <font>
      <b/>
      <sz val="8"/>
      <color indexed="21"/>
      <name val="Times New Roman"/>
      <family val="1"/>
    </font>
    <font>
      <b/>
      <i/>
      <sz val="11"/>
      <color indexed="8"/>
      <name val="Times New Roman"/>
      <family val="1"/>
    </font>
    <font>
      <b/>
      <i/>
      <sz val="8"/>
      <color indexed="10"/>
      <name val="Arial"/>
      <family val="2"/>
    </font>
    <font>
      <b/>
      <sz val="11"/>
      <color indexed="20"/>
      <name val="Arial"/>
      <family val="2"/>
    </font>
    <font>
      <b/>
      <sz val="8"/>
      <color indexed="8"/>
      <name val="Arial"/>
      <family val="2"/>
    </font>
    <font>
      <b/>
      <sz val="8"/>
      <color indexed="8"/>
      <name val="Times New Roman"/>
      <family val="1"/>
    </font>
    <font>
      <b/>
      <sz val="9"/>
      <color indexed="8"/>
      <name val="Arial"/>
      <family val="2"/>
    </font>
    <font>
      <b/>
      <sz val="8"/>
      <color indexed="54"/>
      <name val="Courier New"/>
      <family val="3"/>
    </font>
    <font>
      <sz val="9"/>
      <color indexed="8"/>
      <name val="Segoe UI"/>
      <family val="2"/>
    </font>
    <font>
      <b/>
      <sz val="8"/>
      <color indexed="52"/>
      <name val="Arial"/>
      <family val="2"/>
    </font>
    <font>
      <b/>
      <sz val="8"/>
      <color indexed="49"/>
      <name val="Arial"/>
      <family val="2"/>
    </font>
    <font>
      <b/>
      <sz val="8"/>
      <color indexed="60"/>
      <name val="Arial"/>
      <family val="2"/>
    </font>
    <font>
      <sz val="10"/>
      <color indexed="8"/>
      <name val="Courier New"/>
      <family val="3"/>
    </font>
    <font>
      <b/>
      <sz val="8"/>
      <color indexed="30"/>
      <name val="Courier New"/>
      <family val="3"/>
    </font>
  </fonts>
  <fills count="37">
    <fill>
      <patternFill patternType="none"/>
    </fill>
    <fill>
      <patternFill patternType="gray125"/>
    </fill>
    <fill>
      <patternFill patternType="solid">
        <fgColor rgb="FFFFEB9C"/>
      </patternFill>
    </fill>
    <fill>
      <patternFill patternType="solid">
        <fgColor indexed="22"/>
        <bgColor indexed="0"/>
      </patternFill>
    </fill>
    <fill>
      <patternFill patternType="solid">
        <fgColor theme="9" tint="0.79998168889431442"/>
        <bgColor indexed="64"/>
      </patternFill>
    </fill>
    <fill>
      <patternFill patternType="solid">
        <fgColor theme="2"/>
        <bgColor indexed="64"/>
      </patternFill>
    </fill>
    <fill>
      <patternFill patternType="solid">
        <fgColor rgb="FFFFFF00"/>
        <bgColor indexed="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9" tint="0.59999389629810485"/>
        <bgColor indexed="64"/>
      </patternFill>
    </fill>
  </fills>
  <borders count="37">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thin">
        <color rgb="FFC0C0C0"/>
      </left>
      <right style="thin">
        <color rgb="FFC0C0C0"/>
      </right>
      <top style="thin">
        <color rgb="FFC0C0C0"/>
      </top>
      <bottom style="thin">
        <color rgb="FFC0C0C0"/>
      </bottom>
      <diagonal/>
    </border>
  </borders>
  <cellStyleXfs count="3495">
    <xf numFmtId="0" fontId="0" fillId="0" borderId="0"/>
    <xf numFmtId="166" fontId="18" fillId="0" borderId="0" applyFont="0" applyFill="0" applyBorder="0" applyAlignment="0" applyProtection="0"/>
    <xf numFmtId="9" fontId="18" fillId="0" borderId="0" applyFont="0" applyFill="0" applyBorder="0" applyAlignment="0" applyProtection="0"/>
    <xf numFmtId="0" fontId="24" fillId="0" borderId="0"/>
    <xf numFmtId="9" fontId="24" fillId="0" borderId="0" applyFont="0" applyFill="0" applyBorder="0" applyAlignment="0" applyProtection="0"/>
    <xf numFmtId="0" fontId="19" fillId="2" borderId="0" applyNumberFormat="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22" fillId="0" borderId="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48" fillId="17"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48" fillId="17"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48" fillId="14"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48" fillId="15"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48" fillId="20"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50" fillId="25" borderId="8" applyNumberFormat="0" applyAlignment="0" applyProtection="0"/>
    <xf numFmtId="0" fontId="50" fillId="25" borderId="8" applyNumberFormat="0" applyAlignment="0" applyProtection="0"/>
    <xf numFmtId="0" fontId="50" fillId="25" borderId="8" applyNumberFormat="0" applyAlignment="0" applyProtection="0"/>
    <xf numFmtId="0" fontId="50" fillId="25" borderId="8" applyNumberFormat="0" applyAlignment="0" applyProtection="0"/>
    <xf numFmtId="0" fontId="51" fillId="26" borderId="9" applyNumberFormat="0" applyAlignment="0" applyProtection="0"/>
    <xf numFmtId="0" fontId="51" fillId="26" borderId="9" applyNumberFormat="0" applyAlignment="0" applyProtection="0"/>
    <xf numFmtId="0" fontId="51" fillId="26" borderId="9" applyNumberFormat="0" applyAlignment="0" applyProtection="0"/>
    <xf numFmtId="0" fontId="51" fillId="26" borderId="9" applyNumberFormat="0" applyAlignment="0" applyProtection="0"/>
    <xf numFmtId="166" fontId="18" fillId="0" borderId="0" applyFont="0" applyFill="0" applyBorder="0" applyAlignment="0" applyProtection="0"/>
    <xf numFmtId="166" fontId="47" fillId="0" borderId="0" applyFont="0" applyFill="0" applyBorder="0" applyAlignment="0" applyProtection="0"/>
    <xf numFmtId="43" fontId="21" fillId="0" borderId="0" applyFont="0" applyFill="0" applyBorder="0" applyAlignment="0" applyProtection="0"/>
    <xf numFmtId="166" fontId="24" fillId="0" borderId="0" applyFont="0" applyFill="0" applyBorder="0" applyAlignment="0" applyProtection="0"/>
    <xf numFmtId="166" fontId="47" fillId="0" borderId="0" applyNumberFormat="0" applyFill="0" applyBorder="0" applyAlignment="0" applyProtection="0"/>
    <xf numFmtId="166" fontId="18" fillId="0" borderId="0" applyFont="0" applyFill="0" applyBorder="0" applyAlignment="0" applyProtection="0"/>
    <xf numFmtId="166" fontId="47" fillId="0" borderId="0" applyFont="0" applyFill="0" applyBorder="0" applyAlignment="0" applyProtection="0"/>
    <xf numFmtId="166" fontId="21" fillId="0" borderId="0" applyFont="0" applyFill="0" applyBorder="0" applyAlignment="0" applyProtection="0"/>
    <xf numFmtId="166" fontId="18" fillId="0" borderId="0" applyFont="0" applyFill="0" applyBorder="0" applyAlignment="0" applyProtection="0"/>
    <xf numFmtId="43"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3" fontId="47" fillId="0" borderId="0" applyFont="0" applyFill="0" applyBorder="0" applyAlignment="0" applyProtection="0"/>
    <xf numFmtId="165" fontId="47" fillId="0" borderId="0" applyNumberFormat="0" applyFill="0" applyBorder="0" applyAlignment="0" applyProtection="0"/>
    <xf numFmtId="165" fontId="18" fillId="0" borderId="0" applyFont="0" applyFill="0" applyBorder="0" applyAlignment="0" applyProtection="0"/>
    <xf numFmtId="165" fontId="16" fillId="0" borderId="0" applyFont="0" applyFill="0" applyBorder="0" applyAlignment="0" applyProtection="0"/>
    <xf numFmtId="165" fontId="18" fillId="0" borderId="0" applyFont="0" applyFill="0" applyBorder="0" applyAlignment="0" applyProtection="0"/>
    <xf numFmtId="165" fontId="21" fillId="0" borderId="0" applyFont="0" applyFill="0" applyBorder="0" applyAlignment="0" applyProtection="0"/>
    <xf numFmtId="165" fontId="47" fillId="0" borderId="0" applyFont="0" applyFill="0" applyBorder="0" applyAlignment="0" applyProtection="0"/>
    <xf numFmtId="5" fontId="47" fillId="0" borderId="0" applyFont="0" applyFill="0" applyBorder="0" applyAlignment="0" applyProtection="0"/>
    <xf numFmtId="14" fontId="47" fillId="0" borderId="0" applyFont="0" applyFill="0" applyBorder="0" applyAlignment="0" applyProtection="0"/>
    <xf numFmtId="172" fontId="47" fillId="0" borderId="0" applyFon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2" fontId="47" fillId="0" borderId="0" applyFont="0" applyFill="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173" fontId="54" fillId="0" borderId="4" applyNumberFormat="0" applyFill="0" applyBorder="0" applyProtection="0">
      <alignment horizontal="left"/>
    </xf>
    <xf numFmtId="0" fontId="55" fillId="0" borderId="10" applyNumberFormat="0" applyFill="0" applyAlignment="0" applyProtection="0"/>
    <xf numFmtId="0" fontId="55" fillId="0" borderId="10" applyNumberFormat="0" applyFill="0" applyAlignment="0" applyProtection="0"/>
    <xf numFmtId="0" fontId="55" fillId="0" borderId="10" applyNumberFormat="0" applyFill="0" applyAlignment="0" applyProtection="0"/>
    <xf numFmtId="0" fontId="55" fillId="0" borderId="10" applyNumberFormat="0" applyFill="0" applyAlignment="0" applyProtection="0"/>
    <xf numFmtId="0" fontId="56" fillId="0" borderId="11" applyNumberFormat="0" applyFill="0" applyAlignment="0" applyProtection="0"/>
    <xf numFmtId="0" fontId="56" fillId="0" borderId="11" applyNumberFormat="0" applyFill="0" applyAlignment="0" applyProtection="0"/>
    <xf numFmtId="0" fontId="56" fillId="0" borderId="11" applyNumberFormat="0" applyFill="0" applyAlignment="0" applyProtection="0"/>
    <xf numFmtId="0" fontId="56" fillId="0" borderId="11" applyNumberFormat="0" applyFill="0" applyAlignment="0" applyProtection="0"/>
    <xf numFmtId="0" fontId="57" fillId="0" borderId="12" applyNumberFormat="0" applyFill="0" applyAlignment="0" applyProtection="0"/>
    <xf numFmtId="0" fontId="57" fillId="0" borderId="12" applyNumberFormat="0" applyFill="0" applyAlignment="0" applyProtection="0"/>
    <xf numFmtId="0" fontId="57" fillId="0" borderId="12" applyNumberFormat="0" applyFill="0" applyAlignment="0" applyProtection="0"/>
    <xf numFmtId="0" fontId="57" fillId="0" borderId="12"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9" fillId="12" borderId="8" applyNumberFormat="0" applyAlignment="0" applyProtection="0"/>
    <xf numFmtId="0" fontId="59" fillId="12" borderId="8" applyNumberFormat="0" applyAlignment="0" applyProtection="0"/>
    <xf numFmtId="0" fontId="59" fillId="12" borderId="8" applyNumberFormat="0" applyAlignment="0" applyProtection="0"/>
    <xf numFmtId="0" fontId="59" fillId="12" borderId="8" applyNumberFormat="0" applyAlignment="0" applyProtection="0"/>
    <xf numFmtId="0" fontId="60" fillId="0" borderId="13" applyNumberFormat="0" applyFill="0" applyAlignment="0" applyProtection="0"/>
    <xf numFmtId="0" fontId="60" fillId="0" borderId="13" applyNumberFormat="0" applyFill="0" applyAlignment="0" applyProtection="0"/>
    <xf numFmtId="0" fontId="60" fillId="0" borderId="13" applyNumberFormat="0" applyFill="0" applyAlignment="0" applyProtection="0"/>
    <xf numFmtId="0" fontId="60" fillId="0" borderId="13" applyNumberFormat="0" applyFill="0" applyAlignment="0" applyProtection="0"/>
    <xf numFmtId="0" fontId="61" fillId="0" borderId="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47" fillId="0" borderId="0"/>
    <xf numFmtId="0" fontId="18" fillId="0" borderId="0"/>
    <xf numFmtId="0" fontId="47" fillId="0" borderId="0"/>
    <xf numFmtId="0" fontId="21" fillId="0" borderId="0"/>
    <xf numFmtId="0" fontId="21" fillId="0" borderId="0"/>
    <xf numFmtId="0" fontId="47" fillId="0" borderId="0"/>
    <xf numFmtId="0" fontId="18" fillId="0" borderId="0"/>
    <xf numFmtId="0" fontId="21" fillId="0" borderId="0"/>
    <xf numFmtId="0" fontId="18" fillId="0" borderId="0"/>
    <xf numFmtId="0" fontId="47" fillId="0" borderId="0"/>
    <xf numFmtId="0" fontId="18" fillId="0" borderId="0"/>
    <xf numFmtId="0" fontId="18" fillId="0" borderId="0"/>
    <xf numFmtId="0" fontId="18" fillId="0" borderId="0"/>
    <xf numFmtId="0" fontId="18" fillId="0" borderId="0"/>
    <xf numFmtId="0" fontId="21" fillId="0" borderId="0"/>
    <xf numFmtId="0" fontId="21" fillId="0" borderId="0"/>
    <xf numFmtId="0" fontId="24" fillId="0" borderId="0"/>
    <xf numFmtId="0" fontId="47" fillId="28" borderId="2" applyNumberFormat="0" applyFont="0" applyAlignment="0" applyProtection="0"/>
    <xf numFmtId="0" fontId="47" fillId="28" borderId="2" applyNumberFormat="0" applyFont="0" applyAlignment="0" applyProtection="0"/>
    <xf numFmtId="0" fontId="47" fillId="28" borderId="2" applyNumberFormat="0" applyFont="0" applyAlignment="0" applyProtection="0"/>
    <xf numFmtId="0" fontId="47" fillId="28" borderId="2" applyNumberFormat="0" applyFont="0" applyAlignment="0" applyProtection="0"/>
    <xf numFmtId="0" fontId="63" fillId="25" borderId="14" applyNumberFormat="0" applyAlignment="0" applyProtection="0"/>
    <xf numFmtId="0" fontId="63" fillId="25" borderId="14" applyNumberFormat="0" applyAlignment="0" applyProtection="0"/>
    <xf numFmtId="0" fontId="63" fillId="25" borderId="14" applyNumberFormat="0" applyAlignment="0" applyProtection="0"/>
    <xf numFmtId="0" fontId="63" fillId="25" borderId="14" applyNumberFormat="0" applyAlignment="0" applyProtection="0"/>
    <xf numFmtId="9" fontId="24" fillId="0" borderId="0" applyFont="0" applyFill="0" applyBorder="0" applyAlignment="0" applyProtection="0"/>
    <xf numFmtId="9" fontId="47"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1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64" fillId="0" borderId="0" applyNumberFormat="0" applyFill="0" applyBorder="0" applyAlignment="0" applyProtection="0"/>
    <xf numFmtId="173" fontId="65" fillId="0" borderId="4" applyNumberFormat="0" applyFill="0" applyBorder="0" applyProtection="0">
      <alignment horizontal="left"/>
    </xf>
    <xf numFmtId="0" fontId="64" fillId="0" borderId="0" applyNumberFormat="0" applyFill="0" applyBorder="0" applyAlignment="0" applyProtection="0"/>
    <xf numFmtId="173" fontId="65" fillId="0" borderId="4" applyNumberFormat="0" applyFill="0" applyBorder="0" applyProtection="0">
      <alignment horizontal="right"/>
    </xf>
    <xf numFmtId="0" fontId="23" fillId="0" borderId="15" applyNumberFormat="0" applyFill="0" applyAlignment="0" applyProtection="0"/>
    <xf numFmtId="0" fontId="23" fillId="0" borderId="15" applyNumberFormat="0" applyFill="0" applyAlignment="0" applyProtection="0"/>
    <xf numFmtId="0" fontId="23" fillId="0" borderId="15" applyNumberFormat="0" applyFill="0" applyAlignment="0" applyProtection="0"/>
    <xf numFmtId="0" fontId="23" fillId="0" borderId="15" applyNumberFormat="0" applyFill="0" applyAlignment="0" applyProtection="0"/>
    <xf numFmtId="173" fontId="66" fillId="0" borderId="0" applyNumberFormat="0" applyFill="0" applyBorder="0" applyAlignment="0" applyProtection="0">
      <alignment horizontal="left"/>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22" fillId="0" borderId="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2" fillId="0" borderId="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165" fontId="18"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166" fontId="21" fillId="0" borderId="0" applyFont="0" applyFill="0" applyBorder="0" applyAlignment="0" applyProtection="0"/>
    <xf numFmtId="166" fontId="79" fillId="0" borderId="0" applyFont="0" applyFill="0" applyBorder="0" applyAlignment="0" applyProtection="0"/>
    <xf numFmtId="0" fontId="8" fillId="0" borderId="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43" fontId="47"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0" fontId="47" fillId="0" borderId="0"/>
    <xf numFmtId="0" fontId="18" fillId="0" borderId="0"/>
    <xf numFmtId="0" fontId="47" fillId="0" borderId="0"/>
    <xf numFmtId="9" fontId="4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5" fillId="0" borderId="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22" fillId="0" borderId="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166" fontId="24"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166" fontId="47" fillId="0" borderId="0" applyNumberFormat="0" applyFill="0" applyBorder="0" applyAlignment="0" applyProtection="0"/>
    <xf numFmtId="166" fontId="18" fillId="0" borderId="0" applyFont="0" applyFill="0" applyBorder="0" applyAlignment="0" applyProtection="0"/>
    <xf numFmtId="43" fontId="18" fillId="0" borderId="0" applyFont="0" applyFill="0" applyBorder="0" applyAlignment="0" applyProtection="0"/>
    <xf numFmtId="165" fontId="47" fillId="0" borderId="0" applyNumberFormat="0" applyFill="0" applyBorder="0" applyAlignment="0" applyProtection="0"/>
    <xf numFmtId="165" fontId="18" fillId="0" borderId="0" applyFont="0" applyFill="0" applyBorder="0" applyAlignment="0" applyProtection="0"/>
    <xf numFmtId="165" fontId="2" fillId="0" borderId="0" applyFont="0" applyFill="0" applyBorder="0" applyAlignment="0" applyProtection="0"/>
    <xf numFmtId="0" fontId="24" fillId="0" borderId="0"/>
    <xf numFmtId="0" fontId="18" fillId="0" borderId="0"/>
    <xf numFmtId="0" fontId="18" fillId="0" borderId="0"/>
    <xf numFmtId="9" fontId="47" fillId="0" borderId="0" applyNumberFormat="0" applyFill="0" applyBorder="0" applyAlignment="0" applyProtection="0"/>
    <xf numFmtId="9" fontId="18" fillId="0" borderId="0" applyFont="0" applyFill="0" applyBorder="0" applyAlignment="0" applyProtection="0"/>
    <xf numFmtId="0" fontId="98" fillId="0" borderId="0"/>
    <xf numFmtId="0" fontId="99" fillId="0" borderId="0"/>
    <xf numFmtId="0" fontId="99" fillId="0" borderId="0"/>
    <xf numFmtId="0" fontId="100" fillId="0" borderId="0"/>
    <xf numFmtId="0" fontId="100" fillId="0" borderId="0"/>
    <xf numFmtId="0" fontId="100" fillId="0" borderId="0"/>
    <xf numFmtId="0" fontId="101" fillId="0" borderId="0"/>
    <xf numFmtId="0" fontId="102" fillId="0" borderId="0"/>
    <xf numFmtId="0" fontId="103" fillId="0" borderId="0"/>
    <xf numFmtId="0" fontId="104" fillId="0" borderId="0"/>
    <xf numFmtId="0" fontId="105" fillId="0" borderId="0"/>
    <xf numFmtId="0" fontId="106" fillId="0" borderId="0"/>
    <xf numFmtId="0" fontId="107" fillId="0" borderId="0"/>
    <xf numFmtId="0" fontId="108" fillId="0" borderId="0"/>
    <xf numFmtId="0" fontId="108" fillId="0" borderId="0"/>
    <xf numFmtId="0" fontId="98" fillId="0" borderId="0"/>
    <xf numFmtId="0" fontId="109" fillId="0" borderId="0"/>
    <xf numFmtId="0" fontId="110" fillId="0" borderId="0"/>
    <xf numFmtId="0" fontId="111" fillId="0" borderId="0"/>
    <xf numFmtId="0" fontId="112" fillId="0" borderId="0"/>
    <xf numFmtId="0" fontId="113" fillId="0" borderId="0"/>
    <xf numFmtId="0" fontId="101" fillId="0" borderId="0"/>
    <xf numFmtId="0" fontId="114" fillId="0" borderId="0"/>
    <xf numFmtId="0" fontId="108" fillId="0" borderId="0"/>
    <xf numFmtId="0" fontId="108" fillId="0" borderId="0"/>
    <xf numFmtId="0" fontId="106" fillId="0" borderId="0"/>
    <xf numFmtId="0" fontId="106" fillId="0" borderId="0"/>
    <xf numFmtId="0" fontId="98" fillId="0" borderId="0"/>
    <xf numFmtId="0" fontId="98" fillId="0" borderId="0"/>
    <xf numFmtId="0" fontId="98" fillId="0" borderId="0"/>
    <xf numFmtId="0" fontId="98" fillId="0" borderId="0"/>
    <xf numFmtId="0" fontId="106" fillId="0" borderId="0"/>
    <xf numFmtId="0" fontId="106" fillId="0" borderId="0"/>
    <xf numFmtId="0" fontId="115" fillId="0" borderId="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22" fillId="0" borderId="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22" fillId="0" borderId="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cellStyleXfs>
  <cellXfs count="588">
    <xf numFmtId="0" fontId="0" fillId="0" borderId="0" xfId="0"/>
    <xf numFmtId="167" fontId="0" fillId="0" borderId="0" xfId="0" applyNumberFormat="1"/>
    <xf numFmtId="0" fontId="20" fillId="0" borderId="0" xfId="0" applyFont="1"/>
    <xf numFmtId="167" fontId="0" fillId="0" borderId="0" xfId="1" applyNumberFormat="1" applyFont="1"/>
    <xf numFmtId="0" fontId="28" fillId="0" borderId="0" xfId="0" applyFont="1"/>
    <xf numFmtId="0" fontId="29" fillId="0" borderId="0" xfId="0" applyFont="1"/>
    <xf numFmtId="0" fontId="32" fillId="0" borderId="0" xfId="0" applyFont="1" applyAlignment="1">
      <alignment horizontal="left" indent="1"/>
    </xf>
    <xf numFmtId="0" fontId="17" fillId="0" borderId="0" xfId="0" applyFont="1"/>
    <xf numFmtId="0" fontId="27" fillId="0" borderId="0" xfId="0" applyFont="1"/>
    <xf numFmtId="0" fontId="35" fillId="0" borderId="0" xfId="0" applyFont="1"/>
    <xf numFmtId="0" fontId="37" fillId="0" borderId="0" xfId="0" applyFont="1"/>
    <xf numFmtId="167" fontId="32" fillId="0" borderId="0" xfId="1" applyNumberFormat="1" applyFont="1"/>
    <xf numFmtId="0" fontId="32" fillId="0" borderId="0" xfId="0" applyFont="1"/>
    <xf numFmtId="0" fontId="38" fillId="0" borderId="0" xfId="0" applyFont="1"/>
    <xf numFmtId="0" fontId="33" fillId="0" borderId="7" xfId="0" applyFont="1" applyBorder="1"/>
    <xf numFmtId="167" fontId="17" fillId="0" borderId="7" xfId="1" applyNumberFormat="1" applyFont="1" applyBorder="1"/>
    <xf numFmtId="17" fontId="20" fillId="0" borderId="0" xfId="0" applyNumberFormat="1" applyFont="1"/>
    <xf numFmtId="0" fontId="38" fillId="4" borderId="5" xfId="0" applyFont="1" applyFill="1" applyBorder="1"/>
    <xf numFmtId="9" fontId="17" fillId="0" borderId="7" xfId="2" applyFont="1" applyBorder="1"/>
    <xf numFmtId="9" fontId="32" fillId="0" borderId="0" xfId="2" applyFont="1"/>
    <xf numFmtId="9" fontId="27" fillId="0" borderId="0" xfId="2" applyFont="1"/>
    <xf numFmtId="167" fontId="27" fillId="0" borderId="0" xfId="0" applyNumberFormat="1" applyFont="1" applyBorder="1"/>
    <xf numFmtId="0" fontId="0" fillId="0" borderId="0" xfId="0" applyBorder="1"/>
    <xf numFmtId="4" fontId="0" fillId="0" borderId="0" xfId="0" applyNumberFormat="1"/>
    <xf numFmtId="164" fontId="27" fillId="0" borderId="0" xfId="0" applyNumberFormat="1" applyFont="1"/>
    <xf numFmtId="164" fontId="34" fillId="0" borderId="0" xfId="0" applyNumberFormat="1" applyFont="1"/>
    <xf numFmtId="0" fontId="39" fillId="0" borderId="0" xfId="0" applyFont="1"/>
    <xf numFmtId="168" fontId="0" fillId="0" borderId="0" xfId="2" applyNumberFormat="1" applyFont="1"/>
    <xf numFmtId="167" fontId="0" fillId="0" borderId="7" xfId="1" applyNumberFormat="1" applyFont="1" applyBorder="1"/>
    <xf numFmtId="0" fontId="21" fillId="3" borderId="1" xfId="320" applyFont="1" applyFill="1" applyBorder="1" applyAlignment="1">
      <alignment horizontal="center"/>
    </xf>
    <xf numFmtId="170" fontId="21" fillId="0" borderId="2" xfId="320" applyNumberFormat="1" applyFont="1" applyFill="1" applyBorder="1" applyAlignment="1">
      <alignment horizontal="right"/>
    </xf>
    <xf numFmtId="0" fontId="22" fillId="0" borderId="0" xfId="320" applyAlignment="1"/>
    <xf numFmtId="0" fontId="21" fillId="6" borderId="1" xfId="320" applyFont="1" applyFill="1" applyBorder="1" applyAlignment="1">
      <alignment horizontal="center"/>
    </xf>
    <xf numFmtId="166" fontId="0" fillId="0" borderId="0" xfId="0" applyNumberFormat="1"/>
    <xf numFmtId="165" fontId="0" fillId="0" borderId="0" xfId="0" applyNumberFormat="1"/>
    <xf numFmtId="0" fontId="0" fillId="0" borderId="0" xfId="0" applyFont="1"/>
    <xf numFmtId="0" fontId="36" fillId="0" borderId="0" xfId="0" applyFont="1"/>
    <xf numFmtId="167" fontId="0" fillId="0" borderId="0" xfId="1" applyNumberFormat="1" applyFont="1" applyBorder="1"/>
    <xf numFmtId="0" fontId="42" fillId="0" borderId="0" xfId="0" applyFont="1"/>
    <xf numFmtId="167" fontId="45" fillId="0" borderId="0" xfId="1" applyNumberFormat="1" applyFont="1"/>
    <xf numFmtId="164" fontId="46" fillId="0" borderId="0" xfId="0" applyNumberFormat="1" applyFont="1"/>
    <xf numFmtId="167" fontId="42" fillId="0" borderId="0" xfId="1" applyNumberFormat="1" applyFont="1"/>
    <xf numFmtId="167" fontId="42" fillId="0" borderId="0" xfId="0" applyNumberFormat="1" applyFont="1"/>
    <xf numFmtId="9" fontId="42" fillId="0" borderId="0" xfId="2" applyFont="1"/>
    <xf numFmtId="167" fontId="46" fillId="0" borderId="7" xfId="1" applyNumberFormat="1" applyFont="1" applyBorder="1"/>
    <xf numFmtId="167" fontId="44" fillId="0" borderId="7" xfId="1" applyNumberFormat="1" applyFont="1" applyBorder="1"/>
    <xf numFmtId="0" fontId="27" fillId="0" borderId="16" xfId="0" applyFont="1" applyBorder="1"/>
    <xf numFmtId="0" fontId="34" fillId="0" borderId="17" xfId="0" applyFont="1" applyBorder="1"/>
    <xf numFmtId="167" fontId="27" fillId="0" borderId="17" xfId="0" applyNumberFormat="1" applyFont="1" applyBorder="1"/>
    <xf numFmtId="167" fontId="46" fillId="0" borderId="18" xfId="0" applyNumberFormat="1" applyFont="1" applyBorder="1"/>
    <xf numFmtId="0" fontId="0" fillId="0" borderId="0" xfId="0" applyFill="1"/>
    <xf numFmtId="9" fontId="44" fillId="0" borderId="7" xfId="2" applyFont="1" applyBorder="1"/>
    <xf numFmtId="0" fontId="0" fillId="0" borderId="0" xfId="0" applyAlignment="1">
      <alignment horizontal="left"/>
    </xf>
    <xf numFmtId="17" fontId="20" fillId="30" borderId="19" xfId="0" applyNumberFormat="1" applyFont="1" applyFill="1" applyBorder="1"/>
    <xf numFmtId="167" fontId="15" fillId="30" borderId="20" xfId="1" applyNumberFormat="1" applyFont="1" applyFill="1" applyBorder="1"/>
    <xf numFmtId="167" fontId="32" fillId="30" borderId="21" xfId="1" applyNumberFormat="1" applyFont="1" applyFill="1" applyBorder="1"/>
    <xf numFmtId="9" fontId="0" fillId="30" borderId="21" xfId="2" applyFont="1" applyFill="1" applyBorder="1"/>
    <xf numFmtId="0" fontId="0" fillId="30" borderId="21" xfId="0" applyFill="1" applyBorder="1"/>
    <xf numFmtId="167" fontId="27" fillId="30" borderId="23" xfId="0" applyNumberFormat="1" applyFont="1" applyFill="1" applyBorder="1"/>
    <xf numFmtId="9" fontId="32" fillId="30" borderId="21" xfId="2" applyFont="1" applyFill="1" applyBorder="1"/>
    <xf numFmtId="9" fontId="27" fillId="30" borderId="21" xfId="2" applyFont="1" applyFill="1" applyBorder="1"/>
    <xf numFmtId="0" fontId="21" fillId="0" borderId="2" xfId="822" applyFont="1" applyFill="1" applyBorder="1" applyAlignment="1"/>
    <xf numFmtId="0" fontId="69" fillId="0" borderId="0" xfId="0" applyFont="1"/>
    <xf numFmtId="9" fontId="70" fillId="0" borderId="0" xfId="2" applyFont="1"/>
    <xf numFmtId="168" fontId="21" fillId="0" borderId="2" xfId="2" applyNumberFormat="1" applyFont="1" applyFill="1" applyBorder="1" applyAlignment="1"/>
    <xf numFmtId="0" fontId="21" fillId="0" borderId="0" xfId="822" applyFont="1" applyFill="1" applyBorder="1" applyAlignment="1"/>
    <xf numFmtId="9" fontId="0" fillId="0" borderId="0" xfId="2" applyFont="1"/>
    <xf numFmtId="0" fontId="0" fillId="0" borderId="0" xfId="0" applyNumberFormat="1"/>
    <xf numFmtId="0" fontId="75" fillId="0" borderId="0" xfId="0" applyFont="1"/>
    <xf numFmtId="17" fontId="43" fillId="0" borderId="0" xfId="0" applyNumberFormat="1" applyFont="1" applyFill="1" applyAlignment="1">
      <alignment horizontal="center" wrapText="1"/>
    </xf>
    <xf numFmtId="0" fontId="20" fillId="0" borderId="0" xfId="0" applyFont="1" applyFill="1"/>
    <xf numFmtId="164" fontId="14" fillId="0" borderId="0" xfId="0" applyNumberFormat="1" applyFont="1"/>
    <xf numFmtId="168" fontId="14" fillId="0" borderId="0" xfId="2" applyNumberFormat="1" applyFont="1"/>
    <xf numFmtId="168" fontId="14" fillId="30" borderId="21" xfId="2" applyNumberFormat="1" applyFont="1" applyFill="1" applyBorder="1"/>
    <xf numFmtId="167" fontId="0" fillId="30" borderId="21" xfId="1" applyNumberFormat="1" applyFont="1" applyFill="1" applyBorder="1"/>
    <xf numFmtId="0" fontId="29" fillId="0" borderId="7" xfId="0" applyFont="1" applyBorder="1"/>
    <xf numFmtId="0" fontId="0" fillId="0" borderId="7" xfId="0" applyBorder="1"/>
    <xf numFmtId="166" fontId="0" fillId="0" borderId="7" xfId="1" applyNumberFormat="1" applyFont="1" applyBorder="1"/>
    <xf numFmtId="166" fontId="0" fillId="0" borderId="7" xfId="1" applyNumberFormat="1" applyFont="1" applyFill="1" applyBorder="1"/>
    <xf numFmtId="168" fontId="14" fillId="0" borderId="7" xfId="2" applyNumberFormat="1" applyFont="1" applyBorder="1"/>
    <xf numFmtId="0" fontId="0" fillId="0" borderId="7" xfId="0" applyFill="1" applyBorder="1"/>
    <xf numFmtId="0" fontId="0" fillId="30" borderId="20" xfId="0" applyFill="1" applyBorder="1"/>
    <xf numFmtId="0" fontId="42" fillId="0" borderId="0" xfId="0" applyFont="1" applyBorder="1"/>
    <xf numFmtId="168" fontId="46" fillId="0" borderId="0" xfId="2" applyNumberFormat="1" applyFont="1" applyBorder="1"/>
    <xf numFmtId="10" fontId="46" fillId="0" borderId="0" xfId="2" applyNumberFormat="1" applyFont="1" applyBorder="1"/>
    <xf numFmtId="0" fontId="0" fillId="0" borderId="0" xfId="0" applyAlignment="1">
      <alignment horizontal="left" indent="1"/>
    </xf>
    <xf numFmtId="0" fontId="22" fillId="0" borderId="0" xfId="320" applyBorder="1" applyAlignment="1"/>
    <xf numFmtId="170" fontId="21" fillId="0" borderId="0" xfId="320" applyNumberFormat="1" applyFont="1" applyFill="1" applyBorder="1" applyAlignment="1">
      <alignment horizontal="right"/>
    </xf>
    <xf numFmtId="0" fontId="22" fillId="0" borderId="2" xfId="320" applyBorder="1" applyAlignment="1"/>
    <xf numFmtId="0" fontId="76" fillId="0" borderId="0" xfId="0" applyFont="1" applyFill="1" applyAlignment="1">
      <alignment wrapText="1"/>
    </xf>
    <xf numFmtId="0" fontId="25" fillId="0" borderId="0" xfId="0" applyFont="1"/>
    <xf numFmtId="167" fontId="25" fillId="0" borderId="0" xfId="0" applyNumberFormat="1" applyFont="1"/>
    <xf numFmtId="0" fontId="13" fillId="0" borderId="0" xfId="0" applyFont="1" applyAlignment="1">
      <alignment horizontal="left"/>
    </xf>
    <xf numFmtId="167" fontId="13" fillId="0" borderId="0" xfId="1" applyNumberFormat="1" applyFont="1"/>
    <xf numFmtId="167" fontId="13" fillId="30" borderId="21" xfId="1" applyNumberFormat="1" applyFont="1" applyFill="1" applyBorder="1"/>
    <xf numFmtId="167" fontId="44" fillId="0" borderId="0" xfId="1" applyNumberFormat="1" applyFont="1"/>
    <xf numFmtId="0" fontId="13" fillId="0" borderId="0" xfId="0" applyFont="1"/>
    <xf numFmtId="9" fontId="13" fillId="30" borderId="21" xfId="2" applyFont="1" applyFill="1" applyBorder="1"/>
    <xf numFmtId="9" fontId="17" fillId="0" borderId="0" xfId="2" applyFont="1" applyBorder="1"/>
    <xf numFmtId="0" fontId="68" fillId="0" borderId="0" xfId="0" applyFont="1"/>
    <xf numFmtId="0" fontId="70" fillId="0" borderId="0" xfId="0" applyFont="1"/>
    <xf numFmtId="0" fontId="68" fillId="0" borderId="0" xfId="0" applyFont="1" applyBorder="1"/>
    <xf numFmtId="0" fontId="71" fillId="0" borderId="0" xfId="0" applyFont="1"/>
    <xf numFmtId="0" fontId="21" fillId="0" borderId="0" xfId="320" applyFont="1" applyFill="1" applyBorder="1" applyAlignment="1">
      <alignment horizontal="center"/>
    </xf>
    <xf numFmtId="170" fontId="0" fillId="0" borderId="0" xfId="0" applyNumberFormat="1" applyFill="1"/>
    <xf numFmtId="167" fontId="20" fillId="0" borderId="0" xfId="0" applyNumberFormat="1" applyFont="1"/>
    <xf numFmtId="0" fontId="27" fillId="0" borderId="24" xfId="0" applyFont="1" applyBorder="1"/>
    <xf numFmtId="0" fontId="34" fillId="0" borderId="0" xfId="0" applyFont="1" applyBorder="1"/>
    <xf numFmtId="167" fontId="46" fillId="0" borderId="0" xfId="0" applyNumberFormat="1" applyFont="1" applyBorder="1"/>
    <xf numFmtId="0" fontId="42" fillId="0" borderId="7" xfId="0" applyFont="1" applyBorder="1"/>
    <xf numFmtId="4" fontId="0" fillId="0" borderId="0" xfId="0" applyNumberFormat="1" applyFont="1"/>
    <xf numFmtId="166" fontId="18" fillId="0" borderId="0" xfId="1" applyFont="1"/>
    <xf numFmtId="0" fontId="27" fillId="0" borderId="0" xfId="1325" applyFont="1"/>
    <xf numFmtId="0" fontId="12" fillId="0" borderId="0" xfId="1325"/>
    <xf numFmtId="0" fontId="27" fillId="0" borderId="24" xfId="0" applyFont="1" applyBorder="1" applyAlignment="1">
      <alignment horizontal="left" indent="1"/>
    </xf>
    <xf numFmtId="0" fontId="27" fillId="0" borderId="26" xfId="0" applyFont="1" applyBorder="1"/>
    <xf numFmtId="0" fontId="34" fillId="0" borderId="27" xfId="0" applyFont="1" applyBorder="1"/>
    <xf numFmtId="167" fontId="27" fillId="0" borderId="27" xfId="0" applyNumberFormat="1" applyFont="1" applyBorder="1"/>
    <xf numFmtId="167" fontId="46" fillId="0" borderId="27" xfId="0" applyNumberFormat="1" applyFont="1" applyBorder="1"/>
    <xf numFmtId="0" fontId="27" fillId="0" borderId="29" xfId="0" applyFont="1" applyBorder="1" applyAlignment="1">
      <alignment horizontal="left" indent="1"/>
    </xf>
    <xf numFmtId="0" fontId="34" fillId="0" borderId="30" xfId="0" applyFont="1" applyBorder="1"/>
    <xf numFmtId="167" fontId="27" fillId="0" borderId="30" xfId="0" applyNumberFormat="1" applyFont="1" applyBorder="1"/>
    <xf numFmtId="167" fontId="27" fillId="30" borderId="19" xfId="0" applyNumberFormat="1" applyFont="1" applyFill="1" applyBorder="1"/>
    <xf numFmtId="169" fontId="27" fillId="0" borderId="30" xfId="1330" applyNumberFormat="1" applyFont="1" applyBorder="1"/>
    <xf numFmtId="0" fontId="27" fillId="31" borderId="5" xfId="0" applyFont="1" applyFill="1" applyBorder="1"/>
    <xf numFmtId="169" fontId="0" fillId="0" borderId="0" xfId="1330" applyNumberFormat="1" applyFont="1" applyBorder="1"/>
    <xf numFmtId="169" fontId="27" fillId="30" borderId="22" xfId="1330" applyNumberFormat="1" applyFont="1" applyFill="1" applyBorder="1"/>
    <xf numFmtId="169" fontId="0" fillId="30" borderId="22" xfId="1330" applyNumberFormat="1" applyFont="1" applyFill="1" applyBorder="1"/>
    <xf numFmtId="164" fontId="27" fillId="5" borderId="16" xfId="0" applyNumberFormat="1" applyFont="1" applyFill="1" applyBorder="1"/>
    <xf numFmtId="164" fontId="34" fillId="5" borderId="17" xfId="0" applyNumberFormat="1" applyFont="1" applyFill="1" applyBorder="1"/>
    <xf numFmtId="164" fontId="27" fillId="5" borderId="17" xfId="0" applyNumberFormat="1" applyFont="1" applyFill="1" applyBorder="1"/>
    <xf numFmtId="164" fontId="46" fillId="5" borderId="17" xfId="0" applyNumberFormat="1" applyFont="1" applyFill="1" applyBorder="1"/>
    <xf numFmtId="0" fontId="27" fillId="31" borderId="6" xfId="0" applyFont="1" applyFill="1" applyBorder="1"/>
    <xf numFmtId="0" fontId="32" fillId="0" borderId="26" xfId="0" applyFont="1" applyBorder="1" applyAlignment="1">
      <alignment horizontal="left" indent="1"/>
    </xf>
    <xf numFmtId="167" fontId="0" fillId="0" borderId="27" xfId="0" applyNumberFormat="1" applyFont="1" applyBorder="1"/>
    <xf numFmtId="167" fontId="0" fillId="30" borderId="19" xfId="0" applyNumberFormat="1" applyFont="1" applyFill="1" applyBorder="1"/>
    <xf numFmtId="0" fontId="74" fillId="0" borderId="24" xfId="0" applyFont="1" applyBorder="1"/>
    <xf numFmtId="167" fontId="74" fillId="5" borderId="16" xfId="1" applyNumberFormat="1" applyFont="1" applyFill="1" applyBorder="1"/>
    <xf numFmtId="167" fontId="28" fillId="5" borderId="17" xfId="1" applyNumberFormat="1" applyFont="1" applyFill="1" applyBorder="1"/>
    <xf numFmtId="167" fontId="20" fillId="5" borderId="17" xfId="1" applyNumberFormat="1" applyFont="1" applyFill="1" applyBorder="1"/>
    <xf numFmtId="167" fontId="72" fillId="0" borderId="0" xfId="0" applyNumberFormat="1" applyFont="1" applyBorder="1"/>
    <xf numFmtId="167" fontId="25" fillId="30" borderId="21" xfId="0" applyNumberFormat="1" applyFont="1" applyFill="1" applyBorder="1"/>
    <xf numFmtId="164" fontId="74" fillId="5" borderId="16" xfId="0" applyNumberFormat="1" applyFont="1" applyFill="1" applyBorder="1"/>
    <xf numFmtId="167" fontId="74" fillId="5" borderId="17" xfId="0" applyNumberFormat="1" applyFont="1" applyFill="1" applyBorder="1"/>
    <xf numFmtId="0" fontId="29" fillId="0" borderId="30" xfId="0" applyFont="1" applyBorder="1"/>
    <xf numFmtId="165" fontId="20" fillId="0" borderId="30" xfId="1330" applyFont="1" applyBorder="1"/>
    <xf numFmtId="4" fontId="20" fillId="0" borderId="30" xfId="0" applyNumberFormat="1" applyFont="1" applyBorder="1"/>
    <xf numFmtId="0" fontId="20" fillId="0" borderId="30" xfId="0" applyFont="1" applyFill="1" applyBorder="1"/>
    <xf numFmtId="0" fontId="20" fillId="0" borderId="30" xfId="0" applyFont="1" applyBorder="1"/>
    <xf numFmtId="165" fontId="20" fillId="0" borderId="30" xfId="1330" applyFont="1" applyFill="1" applyBorder="1"/>
    <xf numFmtId="0" fontId="74" fillId="31" borderId="5" xfId="0" applyFont="1" applyFill="1" applyBorder="1"/>
    <xf numFmtId="0" fontId="74" fillId="0" borderId="0" xfId="0" applyFont="1" applyFill="1" applyBorder="1"/>
    <xf numFmtId="167" fontId="72" fillId="0" borderId="0" xfId="0" applyNumberFormat="1" applyFont="1" applyFill="1" applyBorder="1"/>
    <xf numFmtId="0" fontId="25" fillId="0" borderId="0" xfId="0" applyFont="1" applyFill="1"/>
    <xf numFmtId="164" fontId="27" fillId="0" borderId="0" xfId="0" applyNumberFormat="1" applyFont="1" applyFill="1" applyBorder="1"/>
    <xf numFmtId="168" fontId="0" fillId="30" borderId="19" xfId="2" applyNumberFormat="1" applyFont="1" applyFill="1" applyBorder="1"/>
    <xf numFmtId="165" fontId="20" fillId="30" borderId="22" xfId="1330" applyFont="1" applyFill="1" applyBorder="1"/>
    <xf numFmtId="167" fontId="46" fillId="0" borderId="28" xfId="1" applyNumberFormat="1" applyFont="1" applyBorder="1"/>
    <xf numFmtId="0" fontId="29" fillId="0" borderId="27" xfId="0" applyFont="1" applyBorder="1"/>
    <xf numFmtId="4" fontId="0" fillId="0" borderId="27" xfId="0" applyNumberFormat="1" applyBorder="1"/>
    <xf numFmtId="0" fontId="0" fillId="0" borderId="27" xfId="0" applyFill="1" applyBorder="1"/>
    <xf numFmtId="0" fontId="0" fillId="0" borderId="27" xfId="0" applyBorder="1"/>
    <xf numFmtId="167" fontId="0" fillId="0" borderId="27" xfId="1" applyNumberFormat="1" applyFont="1" applyBorder="1"/>
    <xf numFmtId="167" fontId="0" fillId="30" borderId="19" xfId="1" applyNumberFormat="1" applyFont="1" applyFill="1" applyBorder="1"/>
    <xf numFmtId="0" fontId="28" fillId="0" borderId="30" xfId="0" applyFont="1" applyBorder="1"/>
    <xf numFmtId="0" fontId="28" fillId="5" borderId="17" xfId="0" applyFont="1" applyFill="1" applyBorder="1"/>
    <xf numFmtId="165" fontId="20" fillId="5" borderId="17" xfId="1330" applyFont="1" applyFill="1" applyBorder="1"/>
    <xf numFmtId="164" fontId="11" fillId="0" borderId="0" xfId="0" applyNumberFormat="1" applyFont="1"/>
    <xf numFmtId="164" fontId="11" fillId="0" borderId="7" xfId="0" applyNumberFormat="1" applyFont="1" applyBorder="1"/>
    <xf numFmtId="0" fontId="78" fillId="0" borderId="0" xfId="0" applyFont="1"/>
    <xf numFmtId="0" fontId="10" fillId="0" borderId="0" xfId="0" applyFont="1"/>
    <xf numFmtId="169" fontId="20" fillId="0" borderId="30" xfId="1330" applyNumberFormat="1" applyFont="1" applyBorder="1"/>
    <xf numFmtId="169" fontId="20" fillId="30" borderId="22" xfId="1330" applyNumberFormat="1" applyFont="1" applyFill="1" applyBorder="1"/>
    <xf numFmtId="0" fontId="21" fillId="0" borderId="2" xfId="822" applyFont="1" applyFill="1" applyBorder="1" applyAlignment="1">
      <alignment wrapText="1"/>
    </xf>
    <xf numFmtId="166" fontId="0" fillId="30" borderId="20" xfId="1" applyNumberFormat="1" applyFont="1" applyFill="1" applyBorder="1"/>
    <xf numFmtId="168" fontId="14" fillId="30" borderId="20" xfId="2" applyNumberFormat="1" applyFont="1" applyFill="1" applyBorder="1"/>
    <xf numFmtId="167" fontId="0" fillId="30" borderId="20" xfId="1" applyNumberFormat="1" applyFont="1" applyFill="1" applyBorder="1"/>
    <xf numFmtId="0" fontId="33" fillId="0" borderId="0" xfId="0" applyFont="1" applyBorder="1"/>
    <xf numFmtId="0" fontId="10" fillId="0" borderId="0" xfId="0" applyFont="1" applyBorder="1"/>
    <xf numFmtId="167" fontId="10" fillId="0" borderId="0" xfId="1" applyNumberFormat="1" applyFont="1" applyBorder="1"/>
    <xf numFmtId="0" fontId="44" fillId="0" borderId="0" xfId="0" applyFont="1" applyBorder="1"/>
    <xf numFmtId="0" fontId="72" fillId="0" borderId="0" xfId="0" applyFont="1"/>
    <xf numFmtId="0" fontId="27" fillId="32" borderId="5" xfId="0" applyFont="1" applyFill="1" applyBorder="1"/>
    <xf numFmtId="0" fontId="10" fillId="0" borderId="0" xfId="0" applyFont="1" applyFill="1" applyBorder="1"/>
    <xf numFmtId="0" fontId="10" fillId="30" borderId="21" xfId="0" applyFont="1" applyFill="1" applyBorder="1"/>
    <xf numFmtId="164" fontId="27" fillId="30" borderId="23" xfId="0" applyNumberFormat="1" applyFont="1" applyFill="1" applyBorder="1"/>
    <xf numFmtId="167" fontId="74" fillId="30" borderId="23" xfId="0" applyNumberFormat="1" applyFont="1" applyFill="1" applyBorder="1"/>
    <xf numFmtId="167" fontId="20" fillId="30" borderId="23" xfId="1" applyNumberFormat="1" applyFont="1" applyFill="1" applyBorder="1"/>
    <xf numFmtId="165" fontId="20" fillId="30" borderId="23" xfId="1330" applyFont="1" applyFill="1" applyBorder="1"/>
    <xf numFmtId="168" fontId="0" fillId="30" borderId="21" xfId="2" applyNumberFormat="1" applyFont="1" applyFill="1" applyBorder="1"/>
    <xf numFmtId="168" fontId="0" fillId="30" borderId="20" xfId="2" applyNumberFormat="1" applyFont="1" applyFill="1" applyBorder="1"/>
    <xf numFmtId="164" fontId="10" fillId="0" borderId="7" xfId="0" applyNumberFormat="1" applyFont="1" applyBorder="1"/>
    <xf numFmtId="168" fontId="0" fillId="0" borderId="7" xfId="2" applyNumberFormat="1" applyFont="1" applyBorder="1"/>
    <xf numFmtId="0" fontId="69" fillId="0" borderId="0" xfId="0" applyFont="1" applyFill="1"/>
    <xf numFmtId="0" fontId="39" fillId="0" borderId="0" xfId="0" applyFont="1" applyFill="1"/>
    <xf numFmtId="9" fontId="27" fillId="0" borderId="0" xfId="2" applyFont="1" applyFill="1" applyBorder="1"/>
    <xf numFmtId="9" fontId="38" fillId="4" borderId="5" xfId="2" applyFont="1" applyFill="1" applyBorder="1"/>
    <xf numFmtId="9" fontId="28" fillId="0" borderId="0" xfId="2" applyFont="1"/>
    <xf numFmtId="9" fontId="27" fillId="31" borderId="5" xfId="2" applyFont="1" applyFill="1" applyBorder="1"/>
    <xf numFmtId="9" fontId="33" fillId="0" borderId="7" xfId="2" applyFont="1" applyBorder="1"/>
    <xf numFmtId="9" fontId="15" fillId="30" borderId="20" xfId="2" applyFont="1" applyFill="1" applyBorder="1"/>
    <xf numFmtId="9" fontId="32" fillId="0" borderId="0" xfId="2" applyFont="1" applyAlignment="1">
      <alignment horizontal="left" indent="1"/>
    </xf>
    <xf numFmtId="9" fontId="37" fillId="0" borderId="0" xfId="2" applyFont="1"/>
    <xf numFmtId="9" fontId="13" fillId="0" borderId="0" xfId="2" applyFont="1" applyAlignment="1">
      <alignment horizontal="left"/>
    </xf>
    <xf numFmtId="9" fontId="27" fillId="0" borderId="26" xfId="2" applyFont="1" applyBorder="1"/>
    <xf numFmtId="9" fontId="34" fillId="0" borderId="27" xfId="2" applyFont="1" applyBorder="1"/>
    <xf numFmtId="9" fontId="27" fillId="0" borderId="27" xfId="2" applyFont="1" applyBorder="1"/>
    <xf numFmtId="9" fontId="27" fillId="30" borderId="19" xfId="2" applyFont="1" applyFill="1" applyBorder="1"/>
    <xf numFmtId="9" fontId="27" fillId="0" borderId="29" xfId="2" applyFont="1" applyBorder="1" applyAlignment="1">
      <alignment horizontal="left" indent="1"/>
    </xf>
    <xf numFmtId="9" fontId="34" fillId="0" borderId="30" xfId="2" applyFont="1" applyBorder="1"/>
    <xf numFmtId="9" fontId="27" fillId="0" borderId="30" xfId="2" applyFont="1" applyBorder="1"/>
    <xf numFmtId="9" fontId="27" fillId="30" borderId="22" xfId="2" applyFont="1" applyFill="1" applyBorder="1"/>
    <xf numFmtId="9" fontId="27" fillId="0" borderId="24" xfId="2" applyFont="1" applyBorder="1"/>
    <xf numFmtId="9" fontId="34" fillId="0" borderId="0" xfId="2" applyFont="1" applyBorder="1"/>
    <xf numFmtId="9" fontId="27" fillId="0" borderId="0" xfId="2" applyFont="1" applyBorder="1"/>
    <xf numFmtId="9" fontId="46" fillId="0" borderId="0" xfId="2" applyFont="1" applyBorder="1"/>
    <xf numFmtId="9" fontId="27" fillId="31" borderId="6" xfId="2" applyFont="1" applyFill="1" applyBorder="1"/>
    <xf numFmtId="9" fontId="32" fillId="0" borderId="26" xfId="2" applyFont="1" applyBorder="1" applyAlignment="1">
      <alignment horizontal="left" indent="1"/>
    </xf>
    <xf numFmtId="9" fontId="0" fillId="0" borderId="27" xfId="2" applyFont="1" applyBorder="1"/>
    <xf numFmtId="9" fontId="0" fillId="30" borderId="19" xfId="2" applyFont="1" applyFill="1" applyBorder="1"/>
    <xf numFmtId="9" fontId="20" fillId="0" borderId="30" xfId="2" applyFont="1" applyBorder="1"/>
    <xf numFmtId="9" fontId="20" fillId="30" borderId="22" xfId="2" applyFont="1" applyFill="1" applyBorder="1"/>
    <xf numFmtId="9" fontId="0" fillId="0" borderId="0" xfId="2" applyFont="1" applyBorder="1"/>
    <xf numFmtId="9" fontId="0" fillId="30" borderId="22" xfId="2" applyFont="1" applyFill="1" applyBorder="1"/>
    <xf numFmtId="9" fontId="27" fillId="5" borderId="16" xfId="2" applyFont="1" applyFill="1" applyBorder="1"/>
    <xf numFmtId="9" fontId="34" fillId="5" borderId="17" xfId="2" applyFont="1" applyFill="1" applyBorder="1"/>
    <xf numFmtId="9" fontId="27" fillId="5" borderId="17" xfId="2" applyFont="1" applyFill="1" applyBorder="1"/>
    <xf numFmtId="9" fontId="27" fillId="30" borderId="23" xfId="2" applyFont="1" applyFill="1" applyBorder="1"/>
    <xf numFmtId="9" fontId="33" fillId="0" borderId="0" xfId="2" applyFont="1" applyBorder="1"/>
    <xf numFmtId="9" fontId="15" fillId="30" borderId="21" xfId="2" applyFont="1" applyFill="1" applyBorder="1"/>
    <xf numFmtId="9" fontId="37" fillId="0" borderId="27" xfId="2" applyFont="1" applyBorder="1"/>
    <xf numFmtId="9" fontId="32" fillId="0" borderId="27" xfId="2" applyFont="1" applyBorder="1"/>
    <xf numFmtId="9" fontId="32" fillId="30" borderId="19" xfId="2" applyFont="1" applyFill="1" applyBorder="1"/>
    <xf numFmtId="9" fontId="45" fillId="0" borderId="28" xfId="2" applyFont="1" applyBorder="1"/>
    <xf numFmtId="9" fontId="32" fillId="0" borderId="24" xfId="2" applyFont="1" applyBorder="1" applyAlignment="1">
      <alignment horizontal="left" indent="1"/>
    </xf>
    <xf numFmtId="9" fontId="37" fillId="0" borderId="0" xfId="2" applyFont="1" applyBorder="1"/>
    <xf numFmtId="9" fontId="32" fillId="0" borderId="0" xfId="2" applyFont="1" applyBorder="1"/>
    <xf numFmtId="9" fontId="45" fillId="0" borderId="25" xfId="2" applyFont="1" applyBorder="1"/>
    <xf numFmtId="9" fontId="45" fillId="0" borderId="0" xfId="2" applyFont="1" applyBorder="1"/>
    <xf numFmtId="9" fontId="13" fillId="0" borderId="24" xfId="2" applyFont="1" applyBorder="1" applyAlignment="1">
      <alignment horizontal="left"/>
    </xf>
    <xf numFmtId="9" fontId="13" fillId="0" borderId="0" xfId="2" applyFont="1" applyBorder="1"/>
    <xf numFmtId="9" fontId="44" fillId="0" borderId="25" xfId="2" applyFont="1" applyBorder="1"/>
    <xf numFmtId="9" fontId="27" fillId="31" borderId="33" xfId="2" applyFont="1" applyFill="1" applyBorder="1"/>
    <xf numFmtId="9" fontId="46" fillId="0" borderId="32" xfId="2" applyFont="1" applyBorder="1"/>
    <xf numFmtId="9" fontId="46" fillId="0" borderId="28" xfId="2" applyFont="1" applyBorder="1"/>
    <xf numFmtId="9" fontId="46" fillId="0" borderId="31" xfId="2" applyFont="1" applyBorder="1"/>
    <xf numFmtId="9" fontId="46" fillId="0" borderId="25" xfId="2" applyFont="1" applyBorder="1"/>
    <xf numFmtId="9" fontId="27" fillId="31" borderId="34" xfId="2" applyFont="1" applyFill="1" applyBorder="1"/>
    <xf numFmtId="9" fontId="46" fillId="5" borderId="18" xfId="2" applyFont="1" applyFill="1" applyBorder="1"/>
    <xf numFmtId="171" fontId="20" fillId="0" borderId="0" xfId="2" applyNumberFormat="1" applyFont="1"/>
    <xf numFmtId="171" fontId="20" fillId="30" borderId="19" xfId="2" applyNumberFormat="1" applyFont="1" applyFill="1" applyBorder="1"/>
    <xf numFmtId="171" fontId="43" fillId="0" borderId="0" xfId="2" applyNumberFormat="1" applyFont="1" applyFill="1" applyAlignment="1">
      <alignment horizontal="center" wrapText="1"/>
    </xf>
    <xf numFmtId="9" fontId="29" fillId="0" borderId="0" xfId="2" applyFont="1"/>
    <xf numFmtId="9" fontId="27" fillId="0" borderId="16" xfId="2" applyFont="1" applyBorder="1"/>
    <xf numFmtId="9" fontId="34" fillId="0" borderId="17" xfId="2" applyFont="1" applyBorder="1"/>
    <xf numFmtId="9" fontId="27" fillId="0" borderId="17" xfId="2" applyFont="1" applyBorder="1"/>
    <xf numFmtId="9" fontId="74" fillId="31" borderId="5" xfId="2" applyFont="1" applyFill="1" applyBorder="1"/>
    <xf numFmtId="9" fontId="72" fillId="0" borderId="0" xfId="2" applyFont="1" applyBorder="1"/>
    <xf numFmtId="9" fontId="25" fillId="30" borderId="21" xfId="2" applyFont="1" applyFill="1" applyBorder="1"/>
    <xf numFmtId="9" fontId="74" fillId="0" borderId="0" xfId="2" applyFont="1" applyFill="1" applyBorder="1"/>
    <xf numFmtId="9" fontId="72" fillId="0" borderId="0" xfId="2" applyFont="1" applyFill="1" applyBorder="1"/>
    <xf numFmtId="9" fontId="74" fillId="5" borderId="16" xfId="2" applyFont="1" applyFill="1" applyBorder="1"/>
    <xf numFmtId="9" fontId="74" fillId="5" borderId="17" xfId="2" applyFont="1" applyFill="1" applyBorder="1"/>
    <xf numFmtId="9" fontId="74" fillId="30" borderId="23" xfId="2" applyFont="1" applyFill="1" applyBorder="1"/>
    <xf numFmtId="0" fontId="0" fillId="0" borderId="25" xfId="0" applyFill="1" applyBorder="1"/>
    <xf numFmtId="9" fontId="69" fillId="0" borderId="0" xfId="2" applyFont="1"/>
    <xf numFmtId="9" fontId="74" fillId="0" borderId="24" xfId="2" applyFont="1" applyBorder="1"/>
    <xf numFmtId="9" fontId="28" fillId="5" borderId="17" xfId="2" applyFont="1" applyFill="1" applyBorder="1"/>
    <xf numFmtId="9" fontId="20" fillId="5" borderId="17" xfId="2" applyFont="1" applyFill="1" applyBorder="1"/>
    <xf numFmtId="9" fontId="20" fillId="30" borderId="23" xfId="2" applyFont="1" applyFill="1" applyBorder="1"/>
    <xf numFmtId="165" fontId="20" fillId="0" borderId="30" xfId="1330" applyNumberFormat="1" applyFont="1" applyBorder="1"/>
    <xf numFmtId="165" fontId="20" fillId="30" borderId="22" xfId="1330" applyNumberFormat="1" applyFont="1" applyFill="1" applyBorder="1"/>
    <xf numFmtId="9" fontId="29" fillId="0" borderId="30" xfId="2" applyFont="1" applyBorder="1"/>
    <xf numFmtId="9" fontId="20" fillId="0" borderId="30" xfId="2" applyFont="1" applyFill="1" applyBorder="1"/>
    <xf numFmtId="9" fontId="0" fillId="0" borderId="0" xfId="2" applyFont="1" applyFill="1"/>
    <xf numFmtId="9" fontId="29" fillId="0" borderId="27" xfId="2" applyFont="1" applyBorder="1"/>
    <xf numFmtId="9" fontId="0" fillId="0" borderId="27" xfId="2" applyFont="1" applyFill="1" applyBorder="1"/>
    <xf numFmtId="9" fontId="28" fillId="0" borderId="30" xfId="2" applyFont="1" applyBorder="1"/>
    <xf numFmtId="9" fontId="27" fillId="0" borderId="24" xfId="2" applyFont="1" applyBorder="1" applyAlignment="1">
      <alignment horizontal="left" indent="1"/>
    </xf>
    <xf numFmtId="0" fontId="9" fillId="0" borderId="0" xfId="0" applyFont="1"/>
    <xf numFmtId="9" fontId="29" fillId="0" borderId="7" xfId="2" applyFont="1" applyBorder="1"/>
    <xf numFmtId="9" fontId="0" fillId="0" borderId="7" xfId="2" applyFont="1" applyBorder="1"/>
    <xf numFmtId="9" fontId="0" fillId="0" borderId="7" xfId="2" applyFont="1" applyFill="1" applyBorder="1"/>
    <xf numFmtId="9" fontId="0" fillId="30" borderId="20" xfId="2" applyFont="1" applyFill="1" applyBorder="1"/>
    <xf numFmtId="9" fontId="27" fillId="32" borderId="5" xfId="2" applyFont="1" applyFill="1" applyBorder="1"/>
    <xf numFmtId="9" fontId="10" fillId="0" borderId="0" xfId="2" applyFont="1" applyBorder="1"/>
    <xf numFmtId="9" fontId="10" fillId="0" borderId="0" xfId="2" applyFont="1" applyFill="1" applyBorder="1"/>
    <xf numFmtId="9" fontId="10" fillId="30" borderId="21" xfId="2" applyFont="1" applyFill="1" applyBorder="1"/>
    <xf numFmtId="9" fontId="11" fillId="0" borderId="0" xfId="2" applyFont="1"/>
    <xf numFmtId="9" fontId="14" fillId="0" borderId="0" xfId="2" applyFont="1"/>
    <xf numFmtId="9" fontId="14" fillId="30" borderId="21" xfId="2" applyFont="1" applyFill="1" applyBorder="1"/>
    <xf numFmtId="9" fontId="11" fillId="0" borderId="7" xfId="2" applyFont="1" applyBorder="1"/>
    <xf numFmtId="9" fontId="14" fillId="0" borderId="7" xfId="2" applyFont="1" applyBorder="1"/>
    <xf numFmtId="9" fontId="14" fillId="30" borderId="20" xfId="2" applyFont="1" applyFill="1" applyBorder="1"/>
    <xf numFmtId="9" fontId="10" fillId="0" borderId="7" xfId="2" applyFont="1" applyBorder="1"/>
    <xf numFmtId="169" fontId="46" fillId="0" borderId="30" xfId="1330" applyNumberFormat="1" applyFont="1" applyBorder="1"/>
    <xf numFmtId="167" fontId="42" fillId="0" borderId="28" xfId="1" applyNumberFormat="1" applyFont="1" applyBorder="1"/>
    <xf numFmtId="165" fontId="43" fillId="0" borderId="31" xfId="1330" applyFont="1" applyBorder="1"/>
    <xf numFmtId="0" fontId="0" fillId="0" borderId="0" xfId="0" applyFont="1" applyFill="1" applyBorder="1"/>
    <xf numFmtId="0" fontId="80" fillId="0" borderId="0" xfId="0" applyFont="1"/>
    <xf numFmtId="167" fontId="46" fillId="0" borderId="25" xfId="0" applyNumberFormat="1" applyFont="1" applyBorder="1"/>
    <xf numFmtId="0" fontId="0" fillId="0" borderId="0" xfId="0" applyFill="1" applyBorder="1"/>
    <xf numFmtId="9" fontId="27" fillId="5" borderId="30" xfId="2" applyFont="1" applyFill="1" applyBorder="1"/>
    <xf numFmtId="9" fontId="0" fillId="0" borderId="17" xfId="2" applyFont="1" applyBorder="1"/>
    <xf numFmtId="9" fontId="27" fillId="0" borderId="27" xfId="2" applyNumberFormat="1" applyFont="1" applyBorder="1"/>
    <xf numFmtId="9" fontId="27" fillId="30" borderId="19" xfId="2" applyNumberFormat="1" applyFont="1" applyFill="1" applyBorder="1"/>
    <xf numFmtId="0" fontId="22" fillId="0" borderId="0" xfId="822" applyAlignment="1"/>
    <xf numFmtId="167" fontId="46" fillId="5" borderId="18" xfId="1" applyNumberFormat="1" applyFont="1" applyFill="1" applyBorder="1"/>
    <xf numFmtId="0" fontId="0" fillId="29" borderId="0" xfId="0" applyFill="1"/>
    <xf numFmtId="0" fontId="69" fillId="29" borderId="0" xfId="0" applyFont="1" applyFill="1"/>
    <xf numFmtId="0" fontId="81" fillId="6" borderId="1" xfId="320" applyFont="1" applyFill="1" applyBorder="1" applyAlignment="1">
      <alignment horizontal="center"/>
    </xf>
    <xf numFmtId="170" fontId="21" fillId="0" borderId="0" xfId="822" applyNumberFormat="1" applyFont="1" applyFill="1" applyBorder="1" applyAlignment="1">
      <alignment horizontal="right"/>
    </xf>
    <xf numFmtId="174" fontId="21" fillId="0" borderId="0" xfId="822" applyNumberFormat="1" applyFont="1" applyFill="1" applyBorder="1" applyAlignment="1">
      <alignment horizontal="right"/>
    </xf>
    <xf numFmtId="167" fontId="32" fillId="30" borderId="22" xfId="1" applyNumberFormat="1" applyFont="1" applyFill="1" applyBorder="1"/>
    <xf numFmtId="166" fontId="27" fillId="30" borderId="21" xfId="0" applyNumberFormat="1" applyFont="1" applyFill="1" applyBorder="1"/>
    <xf numFmtId="164" fontId="71" fillId="0" borderId="0" xfId="0" applyNumberFormat="1" applyFont="1" applyFill="1" applyBorder="1"/>
    <xf numFmtId="0" fontId="20" fillId="0" borderId="0" xfId="0" applyFont="1" applyAlignment="1">
      <alignment horizontal="left"/>
    </xf>
    <xf numFmtId="0" fontId="68" fillId="0" borderId="7" xfId="0" applyFont="1" applyBorder="1"/>
    <xf numFmtId="0" fontId="71" fillId="0" borderId="27" xfId="0" applyFont="1" applyBorder="1"/>
    <xf numFmtId="0" fontId="71" fillId="0" borderId="30" xfId="0" applyFont="1" applyBorder="1"/>
    <xf numFmtId="0" fontId="71" fillId="0" borderId="0" xfId="0" applyFont="1" applyBorder="1"/>
    <xf numFmtId="164" fontId="71" fillId="5" borderId="17" xfId="0" applyNumberFormat="1" applyFont="1" applyFill="1" applyBorder="1"/>
    <xf numFmtId="164" fontId="71" fillId="0" borderId="0" xfId="0" applyNumberFormat="1" applyFont="1"/>
    <xf numFmtId="167" fontId="69" fillId="0" borderId="0" xfId="0" applyNumberFormat="1" applyFont="1"/>
    <xf numFmtId="0" fontId="69" fillId="0" borderId="7" xfId="0" applyFont="1" applyBorder="1"/>
    <xf numFmtId="9" fontId="68" fillId="0" borderId="7" xfId="2" applyFont="1" applyBorder="1"/>
    <xf numFmtId="9" fontId="71" fillId="0" borderId="0" xfId="2" applyFont="1"/>
    <xf numFmtId="0" fontId="20" fillId="0" borderId="0" xfId="0" applyFont="1" applyFill="1" applyBorder="1"/>
    <xf numFmtId="0" fontId="42" fillId="0" borderId="0" xfId="0" applyFont="1" applyFill="1" applyBorder="1"/>
    <xf numFmtId="0" fontId="77" fillId="0" borderId="0" xfId="0" applyFont="1"/>
    <xf numFmtId="17" fontId="0" fillId="0" borderId="0" xfId="0" applyNumberFormat="1"/>
    <xf numFmtId="17" fontId="42" fillId="0" borderId="0" xfId="0" applyNumberFormat="1" applyFont="1" applyFill="1" applyBorder="1"/>
    <xf numFmtId="0" fontId="20" fillId="30" borderId="5" xfId="0" applyFont="1" applyFill="1" applyBorder="1"/>
    <xf numFmtId="167" fontId="43" fillId="0" borderId="0" xfId="1" applyNumberFormat="1" applyFont="1"/>
    <xf numFmtId="167" fontId="42" fillId="0" borderId="0" xfId="1" applyNumberFormat="1" applyFont="1" applyFill="1" applyBorder="1"/>
    <xf numFmtId="167" fontId="43" fillId="0" borderId="7" xfId="1" applyNumberFormat="1" applyFont="1" applyBorder="1"/>
    <xf numFmtId="167" fontId="20" fillId="0" borderId="0" xfId="1" applyNumberFormat="1" applyFont="1"/>
    <xf numFmtId="0" fontId="20" fillId="33" borderId="5" xfId="0" applyFont="1" applyFill="1" applyBorder="1"/>
    <xf numFmtId="167" fontId="20" fillId="0" borderId="7" xfId="1" applyNumberFormat="1" applyFont="1" applyBorder="1"/>
    <xf numFmtId="0" fontId="20" fillId="0" borderId="7" xfId="0" applyFont="1" applyBorder="1"/>
    <xf numFmtId="167" fontId="20" fillId="0" borderId="0" xfId="0" applyNumberFormat="1" applyFont="1" applyFill="1"/>
    <xf numFmtId="167" fontId="20" fillId="33" borderId="0" xfId="0" applyNumberFormat="1" applyFont="1" applyFill="1"/>
    <xf numFmtId="169" fontId="0" fillId="0" borderId="0" xfId="1330" applyNumberFormat="1" applyFont="1"/>
    <xf numFmtId="169" fontId="20" fillId="0" borderId="0" xfId="0" applyNumberFormat="1" applyFont="1"/>
    <xf numFmtId="0" fontId="83" fillId="0" borderId="0" xfId="0" applyFont="1" applyAlignment="1">
      <alignment horizontal="left" indent="1"/>
    </xf>
    <xf numFmtId="169" fontId="83" fillId="0" borderId="0" xfId="1330" applyNumberFormat="1" applyFont="1"/>
    <xf numFmtId="169" fontId="20" fillId="0" borderId="0" xfId="0" applyNumberFormat="1" applyFont="1" applyBorder="1"/>
    <xf numFmtId="0" fontId="83" fillId="0" borderId="7" xfId="0" applyFont="1" applyBorder="1" applyAlignment="1">
      <alignment horizontal="left" indent="1"/>
    </xf>
    <xf numFmtId="169" fontId="83" fillId="0" borderId="7" xfId="1330" applyNumberFormat="1" applyFont="1" applyBorder="1"/>
    <xf numFmtId="169" fontId="20" fillId="0" borderId="7" xfId="0" applyNumberFormat="1" applyFont="1" applyBorder="1"/>
    <xf numFmtId="169" fontId="20" fillId="0" borderId="0" xfId="1330" applyNumberFormat="1" applyFont="1"/>
    <xf numFmtId="169" fontId="20" fillId="0" borderId="0" xfId="1330" applyNumberFormat="1" applyFont="1" applyFill="1" applyBorder="1"/>
    <xf numFmtId="0" fontId="84" fillId="0" borderId="0" xfId="0" applyFont="1"/>
    <xf numFmtId="0" fontId="85" fillId="0" borderId="0" xfId="0" applyFont="1" applyAlignment="1">
      <alignment horizontal="left" indent="1"/>
    </xf>
    <xf numFmtId="167" fontId="86" fillId="0" borderId="0" xfId="1" applyNumberFormat="1" applyFont="1"/>
    <xf numFmtId="169" fontId="85" fillId="0" borderId="0" xfId="1330" applyNumberFormat="1" applyFont="1"/>
    <xf numFmtId="169" fontId="86" fillId="0" borderId="0" xfId="1330" applyNumberFormat="1" applyFont="1"/>
    <xf numFmtId="167" fontId="87" fillId="0" borderId="0" xfId="1" applyNumberFormat="1" applyFont="1" applyFill="1" applyBorder="1"/>
    <xf numFmtId="0" fontId="86" fillId="0" borderId="0" xfId="0" applyFont="1"/>
    <xf numFmtId="167" fontId="83" fillId="0" borderId="0" xfId="1" applyNumberFormat="1" applyFont="1"/>
    <xf numFmtId="167" fontId="85" fillId="0" borderId="0" xfId="1" applyNumberFormat="1" applyFont="1"/>
    <xf numFmtId="167" fontId="20" fillId="0" borderId="0" xfId="1" applyNumberFormat="1" applyFont="1" applyBorder="1"/>
    <xf numFmtId="0" fontId="83" fillId="0" borderId="7" xfId="0" applyFont="1" applyBorder="1"/>
    <xf numFmtId="167" fontId="83" fillId="0" borderId="7" xfId="1" applyNumberFormat="1" applyFont="1" applyBorder="1"/>
    <xf numFmtId="167" fontId="85" fillId="0" borderId="7" xfId="1" applyNumberFormat="1" applyFont="1" applyBorder="1"/>
    <xf numFmtId="0" fontId="88" fillId="0" borderId="0" xfId="0" applyFont="1"/>
    <xf numFmtId="0" fontId="43" fillId="34" borderId="0" xfId="0" applyFont="1" applyFill="1" applyAlignment="1">
      <alignment horizontal="center" wrapText="1"/>
    </xf>
    <xf numFmtId="0" fontId="42" fillId="0" borderId="0" xfId="0" applyFont="1" applyFill="1" applyBorder="1" applyAlignment="1">
      <alignment horizontal="left" wrapText="1"/>
    </xf>
    <xf numFmtId="0" fontId="20" fillId="4" borderId="5" xfId="0" applyFont="1" applyFill="1" applyBorder="1"/>
    <xf numFmtId="0" fontId="43" fillId="34" borderId="0" xfId="0" applyFont="1" applyFill="1" applyAlignment="1">
      <alignment horizontal="center"/>
    </xf>
    <xf numFmtId="0" fontId="20" fillId="0" borderId="0" xfId="0" applyFont="1" applyBorder="1"/>
    <xf numFmtId="0" fontId="42" fillId="0" borderId="0" xfId="0" applyFont="1" applyFill="1" applyBorder="1" applyAlignment="1">
      <alignment horizontal="left"/>
    </xf>
    <xf numFmtId="175" fontId="43" fillId="34" borderId="0" xfId="0" applyNumberFormat="1" applyFont="1" applyFill="1" applyAlignment="1">
      <alignment horizontal="center"/>
    </xf>
    <xf numFmtId="167" fontId="20" fillId="0" borderId="0" xfId="0" applyNumberFormat="1" applyFont="1" applyBorder="1"/>
    <xf numFmtId="167" fontId="20" fillId="0" borderId="0" xfId="0" applyNumberFormat="1" applyFont="1" applyFill="1" applyBorder="1"/>
    <xf numFmtId="175" fontId="42" fillId="0" borderId="0" xfId="0" applyNumberFormat="1" applyFont="1" applyFill="1" applyBorder="1" applyAlignment="1">
      <alignment horizontal="left"/>
    </xf>
    <xf numFmtId="175" fontId="43" fillId="34" borderId="7" xfId="0" applyNumberFormat="1" applyFont="1" applyFill="1" applyBorder="1" applyAlignment="1">
      <alignment horizontal="center"/>
    </xf>
    <xf numFmtId="167" fontId="20" fillId="0" borderId="7" xfId="0" applyNumberFormat="1" applyFont="1" applyBorder="1"/>
    <xf numFmtId="167" fontId="20" fillId="33" borderId="0" xfId="0" applyNumberFormat="1" applyFont="1" applyFill="1" applyBorder="1"/>
    <xf numFmtId="167" fontId="0" fillId="0" borderId="7" xfId="0" applyNumberFormat="1" applyBorder="1"/>
    <xf numFmtId="0" fontId="43" fillId="0" borderId="0" xfId="0" applyFont="1" applyFill="1" applyBorder="1" applyAlignment="1">
      <alignment horizontal="left"/>
    </xf>
    <xf numFmtId="167" fontId="43" fillId="34" borderId="0" xfId="1" applyNumberFormat="1" applyFont="1" applyFill="1" applyAlignment="1">
      <alignment horizontal="center"/>
    </xf>
    <xf numFmtId="167" fontId="42" fillId="0" borderId="0" xfId="1" applyNumberFormat="1" applyFont="1" applyFill="1" applyBorder="1" applyAlignment="1">
      <alignment horizontal="left"/>
    </xf>
    <xf numFmtId="0" fontId="35" fillId="0" borderId="0" xfId="0" applyFont="1" applyFill="1" applyBorder="1"/>
    <xf numFmtId="2" fontId="43" fillId="34" borderId="0" xfId="0" applyNumberFormat="1" applyFont="1" applyFill="1" applyAlignment="1">
      <alignment horizontal="center"/>
    </xf>
    <xf numFmtId="2" fontId="43" fillId="34" borderId="7" xfId="0" applyNumberFormat="1" applyFont="1" applyFill="1" applyBorder="1" applyAlignment="1">
      <alignment horizontal="center"/>
    </xf>
    <xf numFmtId="0" fontId="20" fillId="0" borderId="4" xfId="0" applyFont="1" applyBorder="1"/>
    <xf numFmtId="0" fontId="89" fillId="0" borderId="0" xfId="0" applyFont="1" applyBorder="1" applyAlignment="1">
      <alignment horizontal="left" indent="1"/>
    </xf>
    <xf numFmtId="165" fontId="43" fillId="34" borderId="0" xfId="1330" applyFont="1" applyFill="1" applyAlignment="1">
      <alignment horizontal="center"/>
    </xf>
    <xf numFmtId="169" fontId="20" fillId="0" borderId="0" xfId="1330" applyNumberFormat="1" applyFont="1" applyBorder="1"/>
    <xf numFmtId="165" fontId="42" fillId="0" borderId="0" xfId="1330" applyFont="1" applyFill="1" applyBorder="1" applyAlignment="1">
      <alignment horizontal="left"/>
    </xf>
    <xf numFmtId="0" fontId="0" fillId="34" borderId="0" xfId="0" applyFill="1"/>
    <xf numFmtId="175" fontId="43" fillId="34" borderId="0" xfId="0" applyNumberFormat="1" applyFont="1" applyFill="1" applyBorder="1" applyAlignment="1">
      <alignment horizontal="center"/>
    </xf>
    <xf numFmtId="0" fontId="0" fillId="0" borderId="4" xfId="0" applyFont="1" applyBorder="1"/>
    <xf numFmtId="167" fontId="20" fillId="33" borderId="0" xfId="1" applyNumberFormat="1" applyFont="1" applyFill="1"/>
    <xf numFmtId="9" fontId="43" fillId="34" borderId="0" xfId="0" applyNumberFormat="1" applyFont="1" applyFill="1" applyAlignment="1">
      <alignment horizontal="center"/>
    </xf>
    <xf numFmtId="9" fontId="0" fillId="0" borderId="0" xfId="0" applyNumberFormat="1"/>
    <xf numFmtId="9" fontId="42" fillId="0" borderId="0" xfId="0" applyNumberFormat="1" applyFont="1" applyFill="1" applyBorder="1" applyAlignment="1">
      <alignment horizontal="left"/>
    </xf>
    <xf numFmtId="166" fontId="20" fillId="0" borderId="0" xfId="0" applyNumberFormat="1" applyFont="1"/>
    <xf numFmtId="2" fontId="0" fillId="0" borderId="0" xfId="0" applyNumberFormat="1"/>
    <xf numFmtId="0" fontId="20" fillId="34" borderId="0" xfId="0" applyFont="1" applyFill="1"/>
    <xf numFmtId="169" fontId="20" fillId="33" borderId="0" xfId="1330" applyNumberFormat="1" applyFont="1" applyFill="1" applyBorder="1"/>
    <xf numFmtId="0" fontId="0" fillId="0" borderId="0" xfId="0" applyFont="1" applyFill="1"/>
    <xf numFmtId="2" fontId="0" fillId="0" borderId="0" xfId="0" applyNumberFormat="1" applyFill="1"/>
    <xf numFmtId="165" fontId="43" fillId="34" borderId="0" xfId="0" applyNumberFormat="1" applyFont="1" applyFill="1" applyAlignment="1">
      <alignment horizontal="center"/>
    </xf>
    <xf numFmtId="165" fontId="20" fillId="0" borderId="0" xfId="1330" applyNumberFormat="1" applyFont="1"/>
    <xf numFmtId="165" fontId="42" fillId="0" borderId="0" xfId="0" applyNumberFormat="1" applyFont="1" applyFill="1" applyBorder="1" applyAlignment="1">
      <alignment horizontal="left"/>
    </xf>
    <xf numFmtId="165" fontId="43" fillId="34" borderId="7" xfId="0" applyNumberFormat="1" applyFont="1" applyFill="1" applyBorder="1" applyAlignment="1">
      <alignment horizontal="center"/>
    </xf>
    <xf numFmtId="165" fontId="0" fillId="0" borderId="7" xfId="0" applyNumberFormat="1" applyBorder="1"/>
    <xf numFmtId="165" fontId="20" fillId="0" borderId="7" xfId="1330" applyNumberFormat="1" applyFont="1" applyBorder="1"/>
    <xf numFmtId="165" fontId="0" fillId="0" borderId="0" xfId="0" applyNumberFormat="1" applyFill="1" applyBorder="1"/>
    <xf numFmtId="9" fontId="43" fillId="34" borderId="7" xfId="0" applyNumberFormat="1" applyFont="1" applyFill="1" applyBorder="1" applyAlignment="1">
      <alignment horizontal="center"/>
    </xf>
    <xf numFmtId="166" fontId="20" fillId="0" borderId="0" xfId="1" applyFont="1"/>
    <xf numFmtId="169" fontId="0" fillId="0" borderId="7" xfId="1330" applyNumberFormat="1" applyFont="1" applyBorder="1"/>
    <xf numFmtId="169" fontId="20" fillId="0" borderId="7" xfId="1330" applyNumberFormat="1" applyFont="1" applyBorder="1"/>
    <xf numFmtId="165" fontId="0" fillId="0" borderId="0" xfId="1330" applyFont="1"/>
    <xf numFmtId="0" fontId="43" fillId="34" borderId="0" xfId="0" applyFont="1" applyFill="1"/>
    <xf numFmtId="165" fontId="20" fillId="0" borderId="0" xfId="0" applyNumberFormat="1" applyFont="1"/>
    <xf numFmtId="165" fontId="20" fillId="33" borderId="0" xfId="0" applyNumberFormat="1" applyFont="1" applyFill="1"/>
    <xf numFmtId="165" fontId="20" fillId="0" borderId="0" xfId="0" applyNumberFormat="1" applyFont="1" applyFill="1"/>
    <xf numFmtId="9" fontId="43" fillId="0" borderId="0" xfId="0" applyNumberFormat="1" applyFont="1" applyAlignment="1">
      <alignment horizontal="center"/>
    </xf>
    <xf numFmtId="9" fontId="42" fillId="0" borderId="0" xfId="0" applyNumberFormat="1" applyFont="1" applyFill="1" applyBorder="1" applyAlignment="1">
      <alignment horizontal="center"/>
    </xf>
    <xf numFmtId="0" fontId="0" fillId="0" borderId="0" xfId="0" applyAlignment="1">
      <alignment wrapText="1"/>
    </xf>
    <xf numFmtId="165" fontId="43" fillId="0" borderId="0" xfId="1330" applyFont="1"/>
    <xf numFmtId="165" fontId="43" fillId="0" borderId="0" xfId="1330" applyFont="1" applyBorder="1"/>
    <xf numFmtId="0" fontId="82" fillId="0" borderId="0" xfId="0" applyFont="1"/>
    <xf numFmtId="167" fontId="46" fillId="0" borderId="25" xfId="0" applyNumberFormat="1" applyFont="1" applyFill="1" applyBorder="1"/>
    <xf numFmtId="167" fontId="42" fillId="0" borderId="0" xfId="1" applyNumberFormat="1" applyFont="1" applyBorder="1"/>
    <xf numFmtId="167" fontId="42" fillId="0" borderId="7" xfId="1" applyNumberFormat="1" applyFont="1" applyBorder="1"/>
    <xf numFmtId="9" fontId="43" fillId="35" borderId="23" xfId="2" applyFont="1" applyFill="1" applyBorder="1"/>
    <xf numFmtId="9" fontId="46" fillId="0" borderId="35" xfId="2" applyFont="1" applyBorder="1"/>
    <xf numFmtId="9" fontId="42" fillId="0" borderId="21" xfId="2" applyFont="1" applyBorder="1"/>
    <xf numFmtId="9" fontId="46" fillId="0" borderId="20" xfId="2" applyFont="1" applyBorder="1"/>
    <xf numFmtId="9" fontId="46" fillId="0" borderId="23" xfId="2" applyFont="1" applyBorder="1"/>
    <xf numFmtId="9" fontId="46" fillId="0" borderId="21" xfId="2" applyFont="1" applyBorder="1"/>
    <xf numFmtId="9" fontId="46" fillId="0" borderId="21" xfId="2" applyFont="1" applyFill="1" applyBorder="1"/>
    <xf numFmtId="9" fontId="46" fillId="5" borderId="23" xfId="2" applyFont="1" applyFill="1" applyBorder="1"/>
    <xf numFmtId="9" fontId="44" fillId="0" borderId="35" xfId="2" applyFont="1" applyBorder="1"/>
    <xf numFmtId="9" fontId="44" fillId="0" borderId="20" xfId="2" applyFont="1" applyBorder="1"/>
    <xf numFmtId="9" fontId="46" fillId="0" borderId="19" xfId="2" applyFont="1" applyBorder="1"/>
    <xf numFmtId="9" fontId="42" fillId="0" borderId="22" xfId="2" applyFont="1" applyBorder="1"/>
    <xf numFmtId="9" fontId="42" fillId="0" borderId="19" xfId="2" applyFont="1" applyBorder="1"/>
    <xf numFmtId="9" fontId="43" fillId="0" borderId="22" xfId="2" applyFont="1" applyBorder="1"/>
    <xf numFmtId="0" fontId="0" fillId="0" borderId="24" xfId="0" applyBorder="1"/>
    <xf numFmtId="0" fontId="0" fillId="0" borderId="19" xfId="0" applyBorder="1"/>
    <xf numFmtId="9" fontId="42" fillId="0" borderId="20" xfId="2" applyFont="1" applyBorder="1"/>
    <xf numFmtId="0" fontId="76" fillId="0" borderId="0" xfId="0" applyFont="1" applyFill="1"/>
    <xf numFmtId="9" fontId="72" fillId="0" borderId="7" xfId="2" applyFont="1" applyBorder="1"/>
    <xf numFmtId="9" fontId="73" fillId="0" borderId="0" xfId="2" applyFont="1"/>
    <xf numFmtId="9" fontId="72" fillId="0" borderId="0" xfId="2" applyFont="1"/>
    <xf numFmtId="168" fontId="74" fillId="0" borderId="0" xfId="2" applyNumberFormat="1" applyFont="1"/>
    <xf numFmtId="167" fontId="90" fillId="5" borderId="5" xfId="0" applyNumberFormat="1" applyFont="1" applyFill="1" applyBorder="1" applyAlignment="1">
      <alignment horizontal="left" wrapText="1"/>
    </xf>
    <xf numFmtId="9" fontId="74" fillId="0" borderId="0" xfId="2" applyFont="1"/>
    <xf numFmtId="9" fontId="25" fillId="0" borderId="0" xfId="2" applyFont="1"/>
    <xf numFmtId="9" fontId="72" fillId="0" borderId="7" xfId="2" applyNumberFormat="1" applyFont="1" applyBorder="1"/>
    <xf numFmtId="164" fontId="6" fillId="0" borderId="0" xfId="0" applyNumberFormat="1" applyFont="1"/>
    <xf numFmtId="165" fontId="43" fillId="35" borderId="18" xfId="1330" applyFont="1" applyFill="1" applyBorder="1"/>
    <xf numFmtId="0" fontId="0" fillId="0" borderId="21" xfId="0" applyBorder="1"/>
    <xf numFmtId="164" fontId="6" fillId="0" borderId="7" xfId="0" applyNumberFormat="1" applyFont="1" applyBorder="1"/>
    <xf numFmtId="176" fontId="0" fillId="30" borderId="21" xfId="1" applyNumberFormat="1" applyFont="1" applyFill="1" applyBorder="1"/>
    <xf numFmtId="176" fontId="0" fillId="30" borderId="22" xfId="1" applyNumberFormat="1" applyFont="1" applyFill="1" applyBorder="1"/>
    <xf numFmtId="176" fontId="0" fillId="30" borderId="20" xfId="1" applyNumberFormat="1" applyFont="1" applyFill="1" applyBorder="1"/>
    <xf numFmtId="176" fontId="0" fillId="0" borderId="0" xfId="1" applyNumberFormat="1" applyFont="1"/>
    <xf numFmtId="176" fontId="0" fillId="0" borderId="7" xfId="1" applyNumberFormat="1" applyFont="1" applyBorder="1"/>
    <xf numFmtId="176" fontId="42" fillId="0" borderId="0" xfId="1" applyNumberFormat="1" applyFont="1" applyBorder="1"/>
    <xf numFmtId="176" fontId="42" fillId="0" borderId="7" xfId="1" applyNumberFormat="1" applyFont="1" applyBorder="1"/>
    <xf numFmtId="176" fontId="42" fillId="0" borderId="0" xfId="1" applyNumberFormat="1" applyFont="1"/>
    <xf numFmtId="0" fontId="0" fillId="30" borderId="19" xfId="0" applyFill="1" applyBorder="1"/>
    <xf numFmtId="9" fontId="0" fillId="0" borderId="32" xfId="2" applyFont="1" applyBorder="1"/>
    <xf numFmtId="0" fontId="0" fillId="0" borderId="20" xfId="0" applyBorder="1"/>
    <xf numFmtId="0" fontId="20" fillId="0" borderId="0" xfId="0" quotePrefix="1" applyFont="1"/>
    <xf numFmtId="0" fontId="21" fillId="3" borderId="0" xfId="320" applyFont="1" applyFill="1" applyBorder="1" applyAlignment="1">
      <alignment horizontal="center"/>
    </xf>
    <xf numFmtId="0" fontId="91" fillId="0" borderId="0" xfId="0" applyFont="1" applyFill="1" applyBorder="1"/>
    <xf numFmtId="0" fontId="92" fillId="5" borderId="17" xfId="0" applyFont="1" applyFill="1" applyBorder="1"/>
    <xf numFmtId="0" fontId="92" fillId="0" borderId="0" xfId="0" applyFont="1" applyBorder="1"/>
    <xf numFmtId="166" fontId="0" fillId="0" borderId="0" xfId="1" applyNumberFormat="1" applyFont="1"/>
    <xf numFmtId="166" fontId="0" fillId="30" borderId="21" xfId="1" applyNumberFormat="1" applyFont="1" applyFill="1" applyBorder="1"/>
    <xf numFmtId="166" fontId="42" fillId="0" borderId="0" xfId="1" applyNumberFormat="1" applyFont="1" applyBorder="1"/>
    <xf numFmtId="0" fontId="21" fillId="0" borderId="2" xfId="320" applyFont="1" applyFill="1" applyBorder="1" applyAlignment="1"/>
    <xf numFmtId="0" fontId="93" fillId="0" borderId="0" xfId="0" applyFont="1"/>
    <xf numFmtId="166" fontId="0" fillId="30" borderId="21" xfId="0" applyNumberFormat="1" applyFill="1" applyBorder="1"/>
    <xf numFmtId="0" fontId="94" fillId="0" borderId="0" xfId="0" applyFont="1"/>
    <xf numFmtId="166" fontId="42" fillId="0" borderId="0" xfId="1" applyNumberFormat="1" applyFont="1"/>
    <xf numFmtId="0" fontId="88" fillId="0" borderId="0" xfId="2751" applyFont="1"/>
    <xf numFmtId="0" fontId="5" fillId="0" borderId="0" xfId="2751"/>
    <xf numFmtId="0" fontId="95" fillId="0" borderId="0" xfId="2751" applyFont="1"/>
    <xf numFmtId="0" fontId="27" fillId="0" borderId="0" xfId="2751" applyFont="1"/>
    <xf numFmtId="0" fontId="27" fillId="29" borderId="0" xfId="2751" applyFont="1" applyFill="1"/>
    <xf numFmtId="0" fontId="5" fillId="29" borderId="0" xfId="2751" applyFill="1"/>
    <xf numFmtId="0" fontId="68" fillId="0" borderId="0" xfId="2751" applyFont="1"/>
    <xf numFmtId="0" fontId="68" fillId="29" borderId="0" xfId="2751" applyFont="1" applyFill="1"/>
    <xf numFmtId="0" fontId="5" fillId="0" borderId="0" xfId="2751" applyFont="1"/>
    <xf numFmtId="167" fontId="5" fillId="0" borderId="0" xfId="1" applyNumberFormat="1" applyFont="1"/>
    <xf numFmtId="17" fontId="27" fillId="0" borderId="0" xfId="2751" applyNumberFormat="1" applyFont="1"/>
    <xf numFmtId="0" fontId="38" fillId="36" borderId="23" xfId="2751" applyFont="1" applyFill="1" applyBorder="1"/>
    <xf numFmtId="167" fontId="5" fillId="0" borderId="0" xfId="2751" applyNumberFormat="1"/>
    <xf numFmtId="167" fontId="27" fillId="0" borderId="0" xfId="2751" applyNumberFormat="1" applyFont="1"/>
    <xf numFmtId="0" fontId="27" fillId="0" borderId="7" xfId="2751" applyFont="1" applyBorder="1"/>
    <xf numFmtId="0" fontId="5" fillId="0" borderId="7" xfId="2751" applyBorder="1"/>
    <xf numFmtId="167" fontId="5" fillId="0" borderId="7" xfId="2751" applyNumberFormat="1" applyBorder="1"/>
    <xf numFmtId="164" fontId="72" fillId="0" borderId="0" xfId="0" applyNumberFormat="1" applyFont="1"/>
    <xf numFmtId="0" fontId="72" fillId="29" borderId="0" xfId="2751" applyFont="1" applyFill="1"/>
    <xf numFmtId="167" fontId="10" fillId="0" borderId="0" xfId="1" applyNumberFormat="1" applyFont="1" applyFill="1" applyBorder="1"/>
    <xf numFmtId="167" fontId="10" fillId="30" borderId="21" xfId="1" applyNumberFormat="1" applyFont="1" applyFill="1" applyBorder="1"/>
    <xf numFmtId="164" fontId="4" fillId="0" borderId="0" xfId="0" applyNumberFormat="1" applyFont="1"/>
    <xf numFmtId="0" fontId="96" fillId="0" borderId="0" xfId="0" applyFont="1"/>
    <xf numFmtId="0" fontId="97" fillId="0" borderId="0" xfId="0" applyFont="1" applyFill="1"/>
    <xf numFmtId="0" fontId="21" fillId="0" borderId="2" xfId="2898" applyFont="1" applyFill="1" applyBorder="1" applyAlignment="1"/>
    <xf numFmtId="0" fontId="93" fillId="0" borderId="36" xfId="0" applyFont="1" applyBorder="1"/>
    <xf numFmtId="166" fontId="44" fillId="0" borderId="0" xfId="0" applyNumberFormat="1" applyFont="1" applyBorder="1"/>
    <xf numFmtId="0" fontId="21" fillId="0" borderId="0" xfId="822" applyFont="1" applyFill="1" applyBorder="1" applyAlignment="1">
      <alignment wrapText="1"/>
    </xf>
    <xf numFmtId="0" fontId="3" fillId="0" borderId="0" xfId="0" applyFont="1"/>
    <xf numFmtId="0" fontId="20" fillId="29" borderId="0" xfId="0" applyFont="1" applyFill="1"/>
    <xf numFmtId="0" fontId="83" fillId="0" borderId="0" xfId="0" applyFont="1"/>
    <xf numFmtId="0" fontId="20" fillId="35" borderId="3" xfId="0" applyFont="1" applyFill="1" applyBorder="1"/>
    <xf numFmtId="2" fontId="43" fillId="29" borderId="0" xfId="0" applyNumberFormat="1" applyFont="1" applyFill="1" applyAlignment="1">
      <alignment horizontal="center"/>
    </xf>
    <xf numFmtId="2" fontId="43" fillId="29" borderId="0" xfId="0" applyNumberFormat="1" applyFont="1" applyFill="1" applyBorder="1" applyAlignment="1">
      <alignment horizontal="center"/>
    </xf>
    <xf numFmtId="167" fontId="20" fillId="30" borderId="0" xfId="1" applyNumberFormat="1" applyFont="1" applyFill="1"/>
    <xf numFmtId="165" fontId="20" fillId="0" borderId="0" xfId="1330" applyFont="1"/>
    <xf numFmtId="166" fontId="20" fillId="0" borderId="0" xfId="0" applyNumberFormat="1" applyFont="1" applyFill="1" applyBorder="1"/>
    <xf numFmtId="165" fontId="43" fillId="0" borderId="0" xfId="1330" applyFont="1" applyFill="1" applyBorder="1" applyAlignment="1">
      <alignment horizontal="left"/>
    </xf>
    <xf numFmtId="165" fontId="20" fillId="0" borderId="0" xfId="1330" applyFont="1" applyFill="1" applyBorder="1"/>
    <xf numFmtId="165" fontId="0" fillId="0" borderId="7" xfId="1330" applyFont="1" applyBorder="1"/>
    <xf numFmtId="0" fontId="21" fillId="3" borderId="1" xfId="822" applyFont="1" applyFill="1" applyBorder="1" applyAlignment="1">
      <alignment horizontal="center"/>
    </xf>
    <xf numFmtId="170" fontId="21" fillId="0" borderId="2" xfId="822" applyNumberFormat="1" applyFont="1" applyFill="1" applyBorder="1" applyAlignment="1">
      <alignment horizontal="right"/>
    </xf>
    <xf numFmtId="0" fontId="21" fillId="3" borderId="1" xfId="3333" applyFont="1" applyFill="1" applyBorder="1" applyAlignment="1">
      <alignment horizontal="center"/>
    </xf>
    <xf numFmtId="0" fontId="21" fillId="0" borderId="2" xfId="3333" applyFont="1" applyFill="1" applyBorder="1" applyAlignment="1"/>
    <xf numFmtId="0" fontId="21" fillId="0" borderId="2" xfId="3333" applyFont="1" applyFill="1" applyBorder="1" applyAlignment="1">
      <alignment horizontal="right"/>
    </xf>
    <xf numFmtId="0" fontId="22" fillId="0" borderId="0" xfId="3333" applyAlignment="1"/>
    <xf numFmtId="0" fontId="2" fillId="0" borderId="0" xfId="1325" applyFont="1"/>
    <xf numFmtId="0" fontId="5" fillId="0" borderId="0" xfId="2751" applyFill="1"/>
    <xf numFmtId="0" fontId="2" fillId="0" borderId="0" xfId="2751" applyFont="1" applyFill="1"/>
    <xf numFmtId="167" fontId="5" fillId="0" borderId="0" xfId="2751" applyNumberFormat="1" applyFill="1"/>
    <xf numFmtId="167" fontId="5" fillId="0" borderId="0" xfId="1" applyNumberFormat="1" applyFont="1" applyFill="1"/>
    <xf numFmtId="17" fontId="76" fillId="0" borderId="0" xfId="0" applyNumberFormat="1" applyFont="1" applyFill="1" applyAlignment="1">
      <alignment wrapText="1"/>
    </xf>
    <xf numFmtId="167" fontId="72" fillId="0" borderId="7" xfId="1" applyNumberFormat="1" applyFont="1" applyBorder="1"/>
    <xf numFmtId="167" fontId="73" fillId="0" borderId="0" xfId="1" applyNumberFormat="1" applyFont="1"/>
    <xf numFmtId="167" fontId="72" fillId="0" borderId="0" xfId="1" applyNumberFormat="1" applyFont="1"/>
    <xf numFmtId="167" fontId="74" fillId="0" borderId="27" xfId="0" applyNumberFormat="1" applyFont="1" applyBorder="1"/>
    <xf numFmtId="169" fontId="74" fillId="0" borderId="30" xfId="1330" applyNumberFormat="1" applyFont="1" applyBorder="1"/>
    <xf numFmtId="167" fontId="74" fillId="0" borderId="0" xfId="0" applyNumberFormat="1" applyFont="1" applyBorder="1"/>
    <xf numFmtId="167" fontId="73" fillId="0" borderId="27" xfId="0" applyNumberFormat="1" applyFont="1" applyBorder="1"/>
    <xf numFmtId="164" fontId="74" fillId="5" borderId="17" xfId="0" applyNumberFormat="1" applyFont="1" applyFill="1" applyBorder="1"/>
    <xf numFmtId="167" fontId="25" fillId="0" borderId="0" xfId="1" applyNumberFormat="1" applyFont="1"/>
    <xf numFmtId="177" fontId="25" fillId="0" borderId="0" xfId="2" applyNumberFormat="1" applyFont="1"/>
    <xf numFmtId="167" fontId="72" fillId="0" borderId="0" xfId="1" applyNumberFormat="1" applyFont="1" applyBorder="1"/>
    <xf numFmtId="167" fontId="73" fillId="0" borderId="0" xfId="1" applyNumberFormat="1" applyFont="1" applyBorder="1"/>
    <xf numFmtId="167" fontId="74" fillId="0" borderId="0" xfId="0" applyNumberFormat="1" applyFont="1" applyFill="1" applyBorder="1"/>
    <xf numFmtId="9" fontId="74" fillId="0" borderId="0" xfId="2" applyFont="1" applyBorder="1"/>
    <xf numFmtId="167" fontId="25" fillId="0" borderId="0" xfId="0" applyNumberFormat="1" applyFont="1" applyBorder="1"/>
    <xf numFmtId="167" fontId="76" fillId="5" borderId="17" xfId="1" applyNumberFormat="1" applyFont="1" applyFill="1" applyBorder="1"/>
    <xf numFmtId="0" fontId="25" fillId="0" borderId="0" xfId="0" applyFont="1" applyBorder="1"/>
    <xf numFmtId="166" fontId="74" fillId="0" borderId="0" xfId="0" applyNumberFormat="1" applyFont="1" applyBorder="1"/>
    <xf numFmtId="165" fontId="76" fillId="0" borderId="0" xfId="0" applyNumberFormat="1" applyFont="1"/>
    <xf numFmtId="164" fontId="74" fillId="0" borderId="0" xfId="0" applyNumberFormat="1" applyFont="1"/>
    <xf numFmtId="0" fontId="25" fillId="0" borderId="7" xfId="0" applyFont="1" applyBorder="1"/>
    <xf numFmtId="0" fontId="72" fillId="0" borderId="0" xfId="0" applyFont="1" applyBorder="1"/>
    <xf numFmtId="0" fontId="76" fillId="0" borderId="0" xfId="0" applyFont="1"/>
    <xf numFmtId="167" fontId="74" fillId="0" borderId="28" xfId="0" applyNumberFormat="1" applyFont="1" applyBorder="1"/>
    <xf numFmtId="169" fontId="74" fillId="0" borderId="31" xfId="1330" applyNumberFormat="1" applyFont="1" applyBorder="1"/>
    <xf numFmtId="167" fontId="74" fillId="0" borderId="25" xfId="0" applyNumberFormat="1" applyFont="1" applyBorder="1"/>
    <xf numFmtId="167" fontId="73" fillId="0" borderId="28" xfId="0" applyNumberFormat="1" applyFont="1" applyBorder="1"/>
    <xf numFmtId="164" fontId="74" fillId="5" borderId="18" xfId="0" applyNumberFormat="1" applyFont="1" applyFill="1" applyBorder="1"/>
    <xf numFmtId="0" fontId="21" fillId="3" borderId="1" xfId="3474" applyFont="1" applyFill="1" applyBorder="1" applyAlignment="1">
      <alignment horizontal="center"/>
    </xf>
    <xf numFmtId="0" fontId="21" fillId="0" borderId="2" xfId="3474" applyFont="1" applyFill="1" applyBorder="1" applyAlignment="1"/>
    <xf numFmtId="170" fontId="21" fillId="0" borderId="2" xfId="3474" applyNumberFormat="1" applyFont="1" applyFill="1" applyBorder="1" applyAlignment="1">
      <alignment horizontal="right"/>
    </xf>
    <xf numFmtId="0" fontId="22" fillId="0" borderId="0" xfId="3474" applyAlignment="1"/>
    <xf numFmtId="167" fontId="25" fillId="30" borderId="21" xfId="1" applyNumberFormat="1" applyFont="1" applyFill="1" applyBorder="1"/>
    <xf numFmtId="167" fontId="25" fillId="30" borderId="20" xfId="1" applyNumberFormat="1" applyFont="1" applyFill="1" applyBorder="1"/>
    <xf numFmtId="17" fontId="76" fillId="0" borderId="0" xfId="0" applyNumberFormat="1" applyFont="1"/>
    <xf numFmtId="0" fontId="74" fillId="0" borderId="0" xfId="0" applyFont="1"/>
    <xf numFmtId="167" fontId="25" fillId="0" borderId="27" xfId="0" applyNumberFormat="1" applyFont="1" applyBorder="1"/>
    <xf numFmtId="169" fontId="76" fillId="0" borderId="30" xfId="1330" applyNumberFormat="1" applyFont="1" applyBorder="1"/>
    <xf numFmtId="169" fontId="25" fillId="0" borderId="0" xfId="1330" applyNumberFormat="1" applyFont="1" applyBorder="1"/>
    <xf numFmtId="167" fontId="74" fillId="0" borderId="17" xfId="0" applyNumberFormat="1" applyFont="1" applyBorder="1"/>
    <xf numFmtId="165" fontId="76" fillId="0" borderId="30" xfId="1330" applyNumberFormat="1" applyFont="1" applyBorder="1"/>
    <xf numFmtId="167" fontId="25" fillId="0" borderId="27" xfId="1" applyNumberFormat="1" applyFont="1" applyBorder="1"/>
    <xf numFmtId="165" fontId="76" fillId="0" borderId="30" xfId="1330" applyFont="1" applyBorder="1"/>
    <xf numFmtId="165" fontId="76" fillId="5" borderId="17" xfId="1330" applyFont="1" applyFill="1" applyBorder="1"/>
    <xf numFmtId="166" fontId="25" fillId="0" borderId="7" xfId="1" applyNumberFormat="1" applyFont="1" applyBorder="1"/>
    <xf numFmtId="168" fontId="72" fillId="0" borderId="0" xfId="2" applyNumberFormat="1" applyFont="1"/>
    <xf numFmtId="168" fontId="72" fillId="0" borderId="7" xfId="2" applyNumberFormat="1" applyFont="1" applyBorder="1"/>
    <xf numFmtId="168" fontId="25" fillId="0" borderId="0" xfId="2" applyNumberFormat="1" applyFont="1"/>
    <xf numFmtId="168" fontId="25" fillId="0" borderId="7" xfId="2" applyNumberFormat="1" applyFont="1" applyBorder="1"/>
    <xf numFmtId="167" fontId="25" fillId="0" borderId="7" xfId="1" applyNumberFormat="1" applyFont="1" applyBorder="1"/>
    <xf numFmtId="176" fontId="25" fillId="0" borderId="0" xfId="1" applyNumberFormat="1" applyFont="1"/>
    <xf numFmtId="166" fontId="25" fillId="0" borderId="0" xfId="1" applyNumberFormat="1" applyFont="1"/>
    <xf numFmtId="176" fontId="25" fillId="0" borderId="7" xfId="1" applyNumberFormat="1" applyFont="1" applyBorder="1"/>
  </cellXfs>
  <cellStyles count="3495">
    <cellStyle name="20% - Accent1 2" xfId="411"/>
    <cellStyle name="20% - Accent2 2" xfId="412"/>
    <cellStyle name="20% - Accent3 2" xfId="413"/>
    <cellStyle name="20% - Accent4 2" xfId="414"/>
    <cellStyle name="20% - Accent5 2" xfId="415"/>
    <cellStyle name="20% - Accent6 2" xfId="416"/>
    <cellStyle name="40% - Accent1 2" xfId="417"/>
    <cellStyle name="40% - Accent2 2" xfId="418"/>
    <cellStyle name="40% - Accent3 2" xfId="419"/>
    <cellStyle name="40% - Accent4 2" xfId="420"/>
    <cellStyle name="40% - Accent5 2" xfId="421"/>
    <cellStyle name="40% - Accent6 2" xfId="422"/>
    <cellStyle name="60% - Accent1 2" xfId="423"/>
    <cellStyle name="60% - Accent2 2" xfId="424"/>
    <cellStyle name="60% - Accent3 2" xfId="425"/>
    <cellStyle name="60% - Accent4 2" xfId="426"/>
    <cellStyle name="60% - Accent5 2" xfId="427"/>
    <cellStyle name="60% - Accent6 2" xfId="428"/>
    <cellStyle name="Accent1 - 20%" xfId="429"/>
    <cellStyle name="Accent1 - 20% 2" xfId="430"/>
    <cellStyle name="Accent1 - 40%" xfId="431"/>
    <cellStyle name="Accent1 - 40% 2" xfId="432"/>
    <cellStyle name="Accent1 - 60%" xfId="433"/>
    <cellStyle name="Accent1 10" xfId="434"/>
    <cellStyle name="Accent1 11" xfId="435"/>
    <cellStyle name="Accent1 12" xfId="436"/>
    <cellStyle name="Accent1 13" xfId="437"/>
    <cellStyle name="Accent1 14" xfId="438"/>
    <cellStyle name="Accent1 15" xfId="439"/>
    <cellStyle name="Accent1 16" xfId="440"/>
    <cellStyle name="Accent1 17" xfId="441"/>
    <cellStyle name="Accent1 18" xfId="442"/>
    <cellStyle name="Accent1 19" xfId="443"/>
    <cellStyle name="Accent1 2" xfId="444"/>
    <cellStyle name="Accent1 20" xfId="445"/>
    <cellStyle name="Accent1 3" xfId="446"/>
    <cellStyle name="Accent1 4" xfId="447"/>
    <cellStyle name="Accent1 5" xfId="448"/>
    <cellStyle name="Accent1 6" xfId="449"/>
    <cellStyle name="Accent1 7" xfId="450"/>
    <cellStyle name="Accent1 8" xfId="451"/>
    <cellStyle name="Accent1 9" xfId="452"/>
    <cellStyle name="Accent2 - 20%" xfId="453"/>
    <cellStyle name="Accent2 - 20% 2" xfId="454"/>
    <cellStyle name="Accent2 - 40%" xfId="455"/>
    <cellStyle name="Accent2 - 40% 2" xfId="456"/>
    <cellStyle name="Accent2 - 60%" xfId="457"/>
    <cellStyle name="Accent2 10" xfId="458"/>
    <cellStyle name="Accent2 11" xfId="459"/>
    <cellStyle name="Accent2 12" xfId="460"/>
    <cellStyle name="Accent2 13" xfId="461"/>
    <cellStyle name="Accent2 14" xfId="462"/>
    <cellStyle name="Accent2 15" xfId="463"/>
    <cellStyle name="Accent2 16" xfId="464"/>
    <cellStyle name="Accent2 17" xfId="465"/>
    <cellStyle name="Accent2 18" xfId="466"/>
    <cellStyle name="Accent2 19" xfId="467"/>
    <cellStyle name="Accent2 2" xfId="468"/>
    <cellStyle name="Accent2 20" xfId="469"/>
    <cellStyle name="Accent2 3" xfId="470"/>
    <cellStyle name="Accent2 4" xfId="471"/>
    <cellStyle name="Accent2 5" xfId="472"/>
    <cellStyle name="Accent2 6" xfId="473"/>
    <cellStyle name="Accent2 7" xfId="474"/>
    <cellStyle name="Accent2 8" xfId="475"/>
    <cellStyle name="Accent2 9" xfId="476"/>
    <cellStyle name="Accent3 - 20%" xfId="477"/>
    <cellStyle name="Accent3 - 20% 2" xfId="478"/>
    <cellStyle name="Accent3 - 40%" xfId="479"/>
    <cellStyle name="Accent3 - 40% 2" xfId="480"/>
    <cellStyle name="Accent3 - 60%" xfId="481"/>
    <cellStyle name="Accent3 10" xfId="482"/>
    <cellStyle name="Accent3 11" xfId="483"/>
    <cellStyle name="Accent3 12" xfId="484"/>
    <cellStyle name="Accent3 13" xfId="485"/>
    <cellStyle name="Accent3 14" xfId="486"/>
    <cellStyle name="Accent3 15" xfId="487"/>
    <cellStyle name="Accent3 16" xfId="488"/>
    <cellStyle name="Accent3 17" xfId="489"/>
    <cellStyle name="Accent3 18" xfId="490"/>
    <cellStyle name="Accent3 19" xfId="491"/>
    <cellStyle name="Accent3 2" xfId="492"/>
    <cellStyle name="Accent3 20" xfId="493"/>
    <cellStyle name="Accent3 3" xfId="494"/>
    <cellStyle name="Accent3 4" xfId="495"/>
    <cellStyle name="Accent3 5" xfId="496"/>
    <cellStyle name="Accent3 6" xfId="497"/>
    <cellStyle name="Accent3 7" xfId="498"/>
    <cellStyle name="Accent3 8" xfId="499"/>
    <cellStyle name="Accent3 9" xfId="500"/>
    <cellStyle name="Accent4 - 20%" xfId="501"/>
    <cellStyle name="Accent4 - 20% 2" xfId="502"/>
    <cellStyle name="Accent4 - 40%" xfId="503"/>
    <cellStyle name="Accent4 - 40% 2" xfId="504"/>
    <cellStyle name="Accent4 - 60%" xfId="505"/>
    <cellStyle name="Accent4 10" xfId="506"/>
    <cellStyle name="Accent4 11" xfId="507"/>
    <cellStyle name="Accent4 12" xfId="508"/>
    <cellStyle name="Accent4 13" xfId="509"/>
    <cellStyle name="Accent4 14" xfId="510"/>
    <cellStyle name="Accent4 15" xfId="511"/>
    <cellStyle name="Accent4 16" xfId="512"/>
    <cellStyle name="Accent4 17" xfId="513"/>
    <cellStyle name="Accent4 18" xfId="514"/>
    <cellStyle name="Accent4 19" xfId="515"/>
    <cellStyle name="Accent4 2" xfId="516"/>
    <cellStyle name="Accent4 20" xfId="517"/>
    <cellStyle name="Accent4 3" xfId="518"/>
    <cellStyle name="Accent4 4" xfId="519"/>
    <cellStyle name="Accent4 5" xfId="520"/>
    <cellStyle name="Accent4 6" xfId="521"/>
    <cellStyle name="Accent4 7" xfId="522"/>
    <cellStyle name="Accent4 8" xfId="523"/>
    <cellStyle name="Accent4 9" xfId="524"/>
    <cellStyle name="Accent5 - 20%" xfId="525"/>
    <cellStyle name="Accent5 - 20% 2" xfId="526"/>
    <cellStyle name="Accent5 - 40%" xfId="527"/>
    <cellStyle name="Accent5 - 40% 2" xfId="528"/>
    <cellStyle name="Accent5 - 60%" xfId="529"/>
    <cellStyle name="Accent5 10" xfId="530"/>
    <cellStyle name="Accent5 11" xfId="531"/>
    <cellStyle name="Accent5 12" xfId="532"/>
    <cellStyle name="Accent5 13" xfId="533"/>
    <cellStyle name="Accent5 14" xfId="534"/>
    <cellStyle name="Accent5 15" xfId="535"/>
    <cellStyle name="Accent5 16" xfId="536"/>
    <cellStyle name="Accent5 17" xfId="537"/>
    <cellStyle name="Accent5 18" xfId="538"/>
    <cellStyle name="Accent5 19" xfId="539"/>
    <cellStyle name="Accent5 2" xfId="540"/>
    <cellStyle name="Accent5 20" xfId="541"/>
    <cellStyle name="Accent5 3" xfId="542"/>
    <cellStyle name="Accent5 4" xfId="543"/>
    <cellStyle name="Accent5 5" xfId="544"/>
    <cellStyle name="Accent5 6" xfId="545"/>
    <cellStyle name="Accent5 7" xfId="546"/>
    <cellStyle name="Accent5 8" xfId="547"/>
    <cellStyle name="Accent5 9" xfId="548"/>
    <cellStyle name="Accent6 - 20%" xfId="549"/>
    <cellStyle name="Accent6 - 20% 2" xfId="550"/>
    <cellStyle name="Accent6 - 40%" xfId="551"/>
    <cellStyle name="Accent6 - 40% 2" xfId="552"/>
    <cellStyle name="Accent6 - 60%" xfId="553"/>
    <cellStyle name="Accent6 10" xfId="554"/>
    <cellStyle name="Accent6 11" xfId="555"/>
    <cellStyle name="Accent6 12" xfId="556"/>
    <cellStyle name="Accent6 13" xfId="557"/>
    <cellStyle name="Accent6 14" xfId="558"/>
    <cellStyle name="Accent6 15" xfId="559"/>
    <cellStyle name="Accent6 16" xfId="560"/>
    <cellStyle name="Accent6 17" xfId="561"/>
    <cellStyle name="Accent6 18" xfId="562"/>
    <cellStyle name="Accent6 19" xfId="563"/>
    <cellStyle name="Accent6 2" xfId="564"/>
    <cellStyle name="Accent6 20" xfId="565"/>
    <cellStyle name="Accent6 3" xfId="566"/>
    <cellStyle name="Accent6 4" xfId="567"/>
    <cellStyle name="Accent6 5" xfId="568"/>
    <cellStyle name="Accent6 6" xfId="569"/>
    <cellStyle name="Accent6 7" xfId="570"/>
    <cellStyle name="Accent6 8" xfId="571"/>
    <cellStyle name="Accent6 9" xfId="572"/>
    <cellStyle name="Bad 2" xfId="573"/>
    <cellStyle name="Bad 3" xfId="574"/>
    <cellStyle name="Bad 4" xfId="575"/>
    <cellStyle name="Bad 5" xfId="576"/>
    <cellStyle name="Calculation 2" xfId="577"/>
    <cellStyle name="Calculation 3" xfId="578"/>
    <cellStyle name="Calculation 4" xfId="579"/>
    <cellStyle name="Calculation 5" xfId="580"/>
    <cellStyle name="Check Cell 2" xfId="581"/>
    <cellStyle name="Check Cell 3" xfId="582"/>
    <cellStyle name="Check Cell 4" xfId="583"/>
    <cellStyle name="Check Cell 5" xfId="584"/>
    <cellStyle name="Comma" xfId="1" builtinId="3"/>
    <cellStyle name="Comma 10" xfId="585"/>
    <cellStyle name="Comma 11" xfId="1638"/>
    <cellStyle name="Comma 13" xfId="586"/>
    <cellStyle name="Comma 2" xfId="587"/>
    <cellStyle name="Comma 2 2" xfId="588"/>
    <cellStyle name="Comma 2 2 2" xfId="3235"/>
    <cellStyle name="Comma 2 3" xfId="1637"/>
    <cellStyle name="Comma 2 3 2" xfId="3236"/>
    <cellStyle name="Comma 2 4" xfId="3237"/>
    <cellStyle name="Comma 3" xfId="589"/>
    <cellStyle name="Comma 3 2" xfId="590"/>
    <cellStyle name="Comma 3 2 2 2" xfId="2216"/>
    <cellStyle name="Comma 3 3" xfId="591"/>
    <cellStyle name="Comma 3 4" xfId="3238"/>
    <cellStyle name="Comma 32" xfId="592"/>
    <cellStyle name="Comma 4" xfId="593"/>
    <cellStyle name="Comma 4 2" xfId="3239"/>
    <cellStyle name="Comma 5" xfId="594"/>
    <cellStyle name="Comma 5 2" xfId="3240"/>
    <cellStyle name="Comma 6" xfId="595"/>
    <cellStyle name="Comma 7" xfId="596"/>
    <cellStyle name="Comma 8" xfId="597"/>
    <cellStyle name="Comma 9" xfId="598"/>
    <cellStyle name="Comma0" xfId="599"/>
    <cellStyle name="Currency" xfId="1330" builtinId="4"/>
    <cellStyle name="Currency 2" xfId="600"/>
    <cellStyle name="Currency 2 2" xfId="3241"/>
    <cellStyle name="Currency 3" xfId="601"/>
    <cellStyle name="Currency 3 2" xfId="3242"/>
    <cellStyle name="Currency 4" xfId="602"/>
    <cellStyle name="Currency 4 2" xfId="3243"/>
    <cellStyle name="Currency 5" xfId="603"/>
    <cellStyle name="Currency 5 2" xfId="2217"/>
    <cellStyle name="Currency 6" xfId="604"/>
    <cellStyle name="Currency 7" xfId="605"/>
    <cellStyle name="Currency 8" xfId="2218"/>
    <cellStyle name="Currency0" xfId="606"/>
    <cellStyle name="Date" xfId="607"/>
    <cellStyle name="Euro" xfId="608"/>
    <cellStyle name="Explanatory Text 2" xfId="609"/>
    <cellStyle name="Explanatory Text 3" xfId="610"/>
    <cellStyle name="Explanatory Text 4" xfId="611"/>
    <cellStyle name="Explanatory Text 5" xfId="612"/>
    <cellStyle name="Fixed" xfId="613"/>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Followed Hyperlink" xfId="1242" builtinId="9" hidden="1"/>
    <cellStyle name="Followed Hyperlink" xfId="1244" builtinId="9" hidden="1"/>
    <cellStyle name="Followed Hyperlink" xfId="1246" builtinId="9" hidden="1"/>
    <cellStyle name="Followed Hyperlink" xfId="1248" builtinId="9" hidden="1"/>
    <cellStyle name="Followed Hyperlink" xfId="1250" builtinId="9" hidden="1"/>
    <cellStyle name="Followed Hyperlink" xfId="1252" builtinId="9" hidden="1"/>
    <cellStyle name="Followed Hyperlink" xfId="1254" builtinId="9" hidden="1"/>
    <cellStyle name="Followed Hyperlink" xfId="1256" builtinId="9" hidden="1"/>
    <cellStyle name="Followed Hyperlink" xfId="1258" builtinId="9" hidden="1"/>
    <cellStyle name="Followed Hyperlink" xfId="1260" builtinId="9" hidden="1"/>
    <cellStyle name="Followed Hyperlink" xfId="1262" builtinId="9" hidden="1"/>
    <cellStyle name="Followed Hyperlink" xfId="1264" builtinId="9" hidden="1"/>
    <cellStyle name="Followed Hyperlink" xfId="1266" builtinId="9" hidden="1"/>
    <cellStyle name="Followed Hyperlink" xfId="1268" builtinId="9" hidden="1"/>
    <cellStyle name="Followed Hyperlink" xfId="1270" builtinId="9" hidden="1"/>
    <cellStyle name="Followed Hyperlink" xfId="1272" builtinId="9" hidden="1"/>
    <cellStyle name="Followed Hyperlink" xfId="1274" builtinId="9" hidden="1"/>
    <cellStyle name="Followed Hyperlink" xfId="1276" builtinId="9" hidden="1"/>
    <cellStyle name="Followed Hyperlink" xfId="1278" builtinId="9" hidden="1"/>
    <cellStyle name="Followed Hyperlink" xfId="1280" builtinId="9" hidden="1"/>
    <cellStyle name="Followed Hyperlink" xfId="1282" builtinId="9" hidden="1"/>
    <cellStyle name="Followed Hyperlink" xfId="1284" builtinId="9" hidden="1"/>
    <cellStyle name="Followed Hyperlink" xfId="1286" builtinId="9" hidden="1"/>
    <cellStyle name="Followed Hyperlink" xfId="1288" builtinId="9" hidden="1"/>
    <cellStyle name="Followed Hyperlink" xfId="1290" builtinId="9" hidden="1"/>
    <cellStyle name="Followed Hyperlink" xfId="1292" builtinId="9" hidden="1"/>
    <cellStyle name="Followed Hyperlink" xfId="1294" builtinId="9" hidden="1"/>
    <cellStyle name="Followed Hyperlink" xfId="1296" builtinId="9" hidden="1"/>
    <cellStyle name="Followed Hyperlink" xfId="1298" builtinId="9" hidden="1"/>
    <cellStyle name="Followed Hyperlink" xfId="1300" builtinId="9" hidden="1"/>
    <cellStyle name="Followed Hyperlink" xfId="1302" builtinId="9" hidden="1"/>
    <cellStyle name="Followed Hyperlink" xfId="1304" builtinId="9" hidden="1"/>
    <cellStyle name="Followed Hyperlink" xfId="1306" builtinId="9" hidden="1"/>
    <cellStyle name="Followed Hyperlink" xfId="1308" builtinId="9" hidden="1"/>
    <cellStyle name="Followed Hyperlink" xfId="1310" builtinId="9" hidden="1"/>
    <cellStyle name="Followed Hyperlink" xfId="1312" builtinId="9" hidden="1"/>
    <cellStyle name="Followed Hyperlink" xfId="1314" builtinId="9" hidden="1"/>
    <cellStyle name="Followed Hyperlink" xfId="1316" builtinId="9" hidden="1"/>
    <cellStyle name="Followed Hyperlink" xfId="1318" builtinId="9" hidden="1"/>
    <cellStyle name="Followed Hyperlink" xfId="1320" builtinId="9" hidden="1"/>
    <cellStyle name="Followed Hyperlink" xfId="1322" builtinId="9" hidden="1"/>
    <cellStyle name="Followed Hyperlink" xfId="1324" builtinId="9" hidden="1"/>
    <cellStyle name="Followed Hyperlink" xfId="1327" builtinId="9" hidden="1"/>
    <cellStyle name="Followed Hyperlink" xfId="1329" builtinId="9" hidden="1"/>
    <cellStyle name="Followed Hyperlink" xfId="1332" builtinId="9" hidden="1"/>
    <cellStyle name="Followed Hyperlink" xfId="1334" builtinId="9" hidden="1"/>
    <cellStyle name="Followed Hyperlink" xfId="1336" builtinId="9" hidden="1"/>
    <cellStyle name="Followed Hyperlink" xfId="1338" builtinId="9" hidden="1"/>
    <cellStyle name="Followed Hyperlink" xfId="1340" builtinId="9" hidden="1"/>
    <cellStyle name="Followed Hyperlink" xfId="1342" builtinId="9" hidden="1"/>
    <cellStyle name="Followed Hyperlink" xfId="1344" builtinId="9" hidden="1"/>
    <cellStyle name="Followed Hyperlink" xfId="1346" builtinId="9" hidden="1"/>
    <cellStyle name="Followed Hyperlink" xfId="1348" builtinId="9" hidden="1"/>
    <cellStyle name="Followed Hyperlink" xfId="1350" builtinId="9" hidden="1"/>
    <cellStyle name="Followed Hyperlink" xfId="1352" builtinId="9" hidden="1"/>
    <cellStyle name="Followed Hyperlink" xfId="1354" builtinId="9" hidden="1"/>
    <cellStyle name="Followed Hyperlink" xfId="1356" builtinId="9" hidden="1"/>
    <cellStyle name="Followed Hyperlink" xfId="1358" builtinId="9" hidden="1"/>
    <cellStyle name="Followed Hyperlink" xfId="1360" builtinId="9" hidden="1"/>
    <cellStyle name="Followed Hyperlink" xfId="1362" builtinId="9" hidden="1"/>
    <cellStyle name="Followed Hyperlink" xfId="1364" builtinId="9" hidden="1"/>
    <cellStyle name="Followed Hyperlink" xfId="1366" builtinId="9" hidden="1"/>
    <cellStyle name="Followed Hyperlink" xfId="1368" builtinId="9" hidden="1"/>
    <cellStyle name="Followed Hyperlink" xfId="1370" builtinId="9" hidden="1"/>
    <cellStyle name="Followed Hyperlink" xfId="1372" builtinId="9" hidden="1"/>
    <cellStyle name="Followed Hyperlink" xfId="1374" builtinId="9" hidden="1"/>
    <cellStyle name="Followed Hyperlink" xfId="1376" builtinId="9" hidden="1"/>
    <cellStyle name="Followed Hyperlink" xfId="1378" builtinId="9" hidden="1"/>
    <cellStyle name="Followed Hyperlink" xfId="1380" builtinId="9" hidden="1"/>
    <cellStyle name="Followed Hyperlink" xfId="1382" builtinId="9" hidden="1"/>
    <cellStyle name="Followed Hyperlink" xfId="1384" builtinId="9" hidden="1"/>
    <cellStyle name="Followed Hyperlink" xfId="1386" builtinId="9" hidden="1"/>
    <cellStyle name="Followed Hyperlink" xfId="1388" builtinId="9" hidden="1"/>
    <cellStyle name="Followed Hyperlink" xfId="1390" builtinId="9" hidden="1"/>
    <cellStyle name="Followed Hyperlink" xfId="1392" builtinId="9" hidden="1"/>
    <cellStyle name="Followed Hyperlink" xfId="1394" builtinId="9" hidden="1"/>
    <cellStyle name="Followed Hyperlink" xfId="1396" builtinId="9" hidden="1"/>
    <cellStyle name="Followed Hyperlink" xfId="1398" builtinId="9" hidden="1"/>
    <cellStyle name="Followed Hyperlink" xfId="1400" builtinId="9" hidden="1"/>
    <cellStyle name="Followed Hyperlink" xfId="1402" builtinId="9" hidden="1"/>
    <cellStyle name="Followed Hyperlink" xfId="1404" builtinId="9" hidden="1"/>
    <cellStyle name="Followed Hyperlink" xfId="1406" builtinId="9" hidden="1"/>
    <cellStyle name="Followed Hyperlink" xfId="1408" builtinId="9" hidden="1"/>
    <cellStyle name="Followed Hyperlink" xfId="1410" builtinId="9" hidden="1"/>
    <cellStyle name="Followed Hyperlink" xfId="1412" builtinId="9" hidden="1"/>
    <cellStyle name="Followed Hyperlink" xfId="1414" builtinId="9" hidden="1"/>
    <cellStyle name="Followed Hyperlink" xfId="1416" builtinId="9" hidden="1"/>
    <cellStyle name="Followed Hyperlink" xfId="1418" builtinId="9" hidden="1"/>
    <cellStyle name="Followed Hyperlink" xfId="1420" builtinId="9" hidden="1"/>
    <cellStyle name="Followed Hyperlink" xfId="1422" builtinId="9" hidden="1"/>
    <cellStyle name="Followed Hyperlink" xfId="1424" builtinId="9" hidden="1"/>
    <cellStyle name="Followed Hyperlink" xfId="1426" builtinId="9" hidden="1"/>
    <cellStyle name="Followed Hyperlink" xfId="1428" builtinId="9" hidden="1"/>
    <cellStyle name="Followed Hyperlink" xfId="1430" builtinId="9" hidden="1"/>
    <cellStyle name="Followed Hyperlink" xfId="1432" builtinId="9" hidden="1"/>
    <cellStyle name="Followed Hyperlink" xfId="1434" builtinId="9" hidden="1"/>
    <cellStyle name="Followed Hyperlink" xfId="1436" builtinId="9" hidden="1"/>
    <cellStyle name="Followed Hyperlink" xfId="1438" builtinId="9" hidden="1"/>
    <cellStyle name="Followed Hyperlink" xfId="1440" builtinId="9" hidden="1"/>
    <cellStyle name="Followed Hyperlink" xfId="1442" builtinId="9" hidden="1"/>
    <cellStyle name="Followed Hyperlink" xfId="1444" builtinId="9" hidden="1"/>
    <cellStyle name="Followed Hyperlink" xfId="1446" builtinId="9" hidden="1"/>
    <cellStyle name="Followed Hyperlink" xfId="1448" builtinId="9" hidden="1"/>
    <cellStyle name="Followed Hyperlink" xfId="1450" builtinId="9" hidden="1"/>
    <cellStyle name="Followed Hyperlink" xfId="1452" builtinId="9" hidden="1"/>
    <cellStyle name="Followed Hyperlink" xfId="1454" builtinId="9" hidden="1"/>
    <cellStyle name="Followed Hyperlink" xfId="1456" builtinId="9" hidden="1"/>
    <cellStyle name="Followed Hyperlink" xfId="1458" builtinId="9" hidden="1"/>
    <cellStyle name="Followed Hyperlink" xfId="1460" builtinId="9" hidden="1"/>
    <cellStyle name="Followed Hyperlink" xfId="1462" builtinId="9" hidden="1"/>
    <cellStyle name="Followed Hyperlink" xfId="1464" builtinId="9" hidden="1"/>
    <cellStyle name="Followed Hyperlink" xfId="1466" builtinId="9" hidden="1"/>
    <cellStyle name="Followed Hyperlink" xfId="1468" builtinId="9" hidden="1"/>
    <cellStyle name="Followed Hyperlink" xfId="1470" builtinId="9" hidden="1"/>
    <cellStyle name="Followed Hyperlink" xfId="1472" builtinId="9" hidden="1"/>
    <cellStyle name="Followed Hyperlink" xfId="1474" builtinId="9" hidden="1"/>
    <cellStyle name="Followed Hyperlink" xfId="1476" builtinId="9" hidden="1"/>
    <cellStyle name="Followed Hyperlink" xfId="1478" builtinId="9" hidden="1"/>
    <cellStyle name="Followed Hyperlink" xfId="1480" builtinId="9" hidden="1"/>
    <cellStyle name="Followed Hyperlink" xfId="1482" builtinId="9" hidden="1"/>
    <cellStyle name="Followed Hyperlink" xfId="1484" builtinId="9" hidden="1"/>
    <cellStyle name="Followed Hyperlink" xfId="1486" builtinId="9" hidden="1"/>
    <cellStyle name="Followed Hyperlink" xfId="1488" builtinId="9" hidden="1"/>
    <cellStyle name="Followed Hyperlink" xfId="1490" builtinId="9" hidden="1"/>
    <cellStyle name="Followed Hyperlink" xfId="1492" builtinId="9" hidden="1"/>
    <cellStyle name="Followed Hyperlink" xfId="1494" builtinId="9" hidden="1"/>
    <cellStyle name="Followed Hyperlink" xfId="1496" builtinId="9" hidden="1"/>
    <cellStyle name="Followed Hyperlink" xfId="1498" builtinId="9" hidden="1"/>
    <cellStyle name="Followed Hyperlink" xfId="1500" builtinId="9" hidden="1"/>
    <cellStyle name="Followed Hyperlink" xfId="1502" builtinId="9" hidden="1"/>
    <cellStyle name="Followed Hyperlink" xfId="1504" builtinId="9" hidden="1"/>
    <cellStyle name="Followed Hyperlink" xfId="1506" builtinId="9" hidden="1"/>
    <cellStyle name="Followed Hyperlink" xfId="1508" builtinId="9" hidden="1"/>
    <cellStyle name="Followed Hyperlink" xfId="1510" builtinId="9" hidden="1"/>
    <cellStyle name="Followed Hyperlink" xfId="1512" builtinId="9" hidden="1"/>
    <cellStyle name="Followed Hyperlink" xfId="1514" builtinId="9" hidden="1"/>
    <cellStyle name="Followed Hyperlink" xfId="1516" builtinId="9" hidden="1"/>
    <cellStyle name="Followed Hyperlink" xfId="1518" builtinId="9" hidden="1"/>
    <cellStyle name="Followed Hyperlink" xfId="1520" builtinId="9" hidden="1"/>
    <cellStyle name="Followed Hyperlink" xfId="1522" builtinId="9" hidden="1"/>
    <cellStyle name="Followed Hyperlink" xfId="1524" builtinId="9" hidden="1"/>
    <cellStyle name="Followed Hyperlink" xfId="1526" builtinId="9" hidden="1"/>
    <cellStyle name="Followed Hyperlink" xfId="1528" builtinId="9" hidden="1"/>
    <cellStyle name="Followed Hyperlink" xfId="1530" builtinId="9" hidden="1"/>
    <cellStyle name="Followed Hyperlink" xfId="1532" builtinId="9" hidden="1"/>
    <cellStyle name="Followed Hyperlink" xfId="1534" builtinId="9" hidden="1"/>
    <cellStyle name="Followed Hyperlink" xfId="1536" builtinId="9" hidden="1"/>
    <cellStyle name="Followed Hyperlink" xfId="1538" builtinId="9" hidden="1"/>
    <cellStyle name="Followed Hyperlink" xfId="1540" builtinId="9" hidden="1"/>
    <cellStyle name="Followed Hyperlink" xfId="1542" builtinId="9" hidden="1"/>
    <cellStyle name="Followed Hyperlink" xfId="1544" builtinId="9" hidden="1"/>
    <cellStyle name="Followed Hyperlink" xfId="1546" builtinId="9" hidden="1"/>
    <cellStyle name="Followed Hyperlink" xfId="1548" builtinId="9" hidden="1"/>
    <cellStyle name="Followed Hyperlink" xfId="1550" builtinId="9" hidden="1"/>
    <cellStyle name="Followed Hyperlink" xfId="1552" builtinId="9" hidden="1"/>
    <cellStyle name="Followed Hyperlink" xfId="1554" builtinId="9" hidden="1"/>
    <cellStyle name="Followed Hyperlink" xfId="1556" builtinId="9" hidden="1"/>
    <cellStyle name="Followed Hyperlink" xfId="1558" builtinId="9" hidden="1"/>
    <cellStyle name="Followed Hyperlink" xfId="1560" builtinId="9" hidden="1"/>
    <cellStyle name="Followed Hyperlink" xfId="1562" builtinId="9" hidden="1"/>
    <cellStyle name="Followed Hyperlink" xfId="1564" builtinId="9" hidden="1"/>
    <cellStyle name="Followed Hyperlink" xfId="1566" builtinId="9" hidden="1"/>
    <cellStyle name="Followed Hyperlink" xfId="1568" builtinId="9" hidden="1"/>
    <cellStyle name="Followed Hyperlink" xfId="1570" builtinId="9" hidden="1"/>
    <cellStyle name="Followed Hyperlink" xfId="1572" builtinId="9" hidden="1"/>
    <cellStyle name="Followed Hyperlink" xfId="1574" builtinId="9" hidden="1"/>
    <cellStyle name="Followed Hyperlink" xfId="1576" builtinId="9" hidden="1"/>
    <cellStyle name="Followed Hyperlink" xfId="1578" builtinId="9" hidden="1"/>
    <cellStyle name="Followed Hyperlink" xfId="1580" builtinId="9" hidden="1"/>
    <cellStyle name="Followed Hyperlink" xfId="1582" builtinId="9" hidden="1"/>
    <cellStyle name="Followed Hyperlink" xfId="1584" builtinId="9" hidden="1"/>
    <cellStyle name="Followed Hyperlink" xfId="1586" builtinId="9" hidden="1"/>
    <cellStyle name="Followed Hyperlink" xfId="1588" builtinId="9" hidden="1"/>
    <cellStyle name="Followed Hyperlink" xfId="1590" builtinId="9" hidden="1"/>
    <cellStyle name="Followed Hyperlink" xfId="1592" builtinId="9" hidden="1"/>
    <cellStyle name="Followed Hyperlink" xfId="1594" builtinId="9" hidden="1"/>
    <cellStyle name="Followed Hyperlink" xfId="1596" builtinId="9" hidden="1"/>
    <cellStyle name="Followed Hyperlink" xfId="1598" builtinId="9" hidden="1"/>
    <cellStyle name="Followed Hyperlink" xfId="1600" builtinId="9" hidden="1"/>
    <cellStyle name="Followed Hyperlink" xfId="1602" builtinId="9" hidden="1"/>
    <cellStyle name="Followed Hyperlink" xfId="1604" builtinId="9" hidden="1"/>
    <cellStyle name="Followed Hyperlink" xfId="1606" builtinId="9" hidden="1"/>
    <cellStyle name="Followed Hyperlink" xfId="1608" builtinId="9" hidden="1"/>
    <cellStyle name="Followed Hyperlink" xfId="1610" builtinId="9" hidden="1"/>
    <cellStyle name="Followed Hyperlink" xfId="1612" builtinId="9" hidden="1"/>
    <cellStyle name="Followed Hyperlink" xfId="1614" builtinId="9" hidden="1"/>
    <cellStyle name="Followed Hyperlink" xfId="1616" builtinId="9" hidden="1"/>
    <cellStyle name="Followed Hyperlink" xfId="1618" builtinId="9" hidden="1"/>
    <cellStyle name="Followed Hyperlink" xfId="1620" builtinId="9" hidden="1"/>
    <cellStyle name="Followed Hyperlink" xfId="1622" builtinId="9" hidden="1"/>
    <cellStyle name="Followed Hyperlink" xfId="1624" builtinId="9" hidden="1"/>
    <cellStyle name="Followed Hyperlink" xfId="1626" builtinId="9" hidden="1"/>
    <cellStyle name="Followed Hyperlink" xfId="1628" builtinId="9" hidden="1"/>
    <cellStyle name="Followed Hyperlink" xfId="1630" builtinId="9" hidden="1"/>
    <cellStyle name="Followed Hyperlink" xfId="1632" builtinId="9" hidden="1"/>
    <cellStyle name="Followed Hyperlink" xfId="1634" builtinId="9" hidden="1"/>
    <cellStyle name="Followed Hyperlink" xfId="1636" builtinId="9" hidden="1"/>
    <cellStyle name="Followed Hyperlink" xfId="1641" builtinId="9" hidden="1"/>
    <cellStyle name="Followed Hyperlink" xfId="1643" builtinId="9" hidden="1"/>
    <cellStyle name="Followed Hyperlink" xfId="1645" builtinId="9" hidden="1"/>
    <cellStyle name="Followed Hyperlink" xfId="1647" builtinId="9" hidden="1"/>
    <cellStyle name="Followed Hyperlink" xfId="1649" builtinId="9" hidden="1"/>
    <cellStyle name="Followed Hyperlink" xfId="1651" builtinId="9" hidden="1"/>
    <cellStyle name="Followed Hyperlink" xfId="1653" builtinId="9" hidden="1"/>
    <cellStyle name="Followed Hyperlink" xfId="1655" builtinId="9" hidden="1"/>
    <cellStyle name="Followed Hyperlink" xfId="1657" builtinId="9" hidden="1"/>
    <cellStyle name="Followed Hyperlink" xfId="1659" builtinId="9" hidden="1"/>
    <cellStyle name="Followed Hyperlink" xfId="1661" builtinId="9" hidden="1"/>
    <cellStyle name="Followed Hyperlink" xfId="1663" builtinId="9" hidden="1"/>
    <cellStyle name="Followed Hyperlink" xfId="1665" builtinId="9" hidden="1"/>
    <cellStyle name="Followed Hyperlink" xfId="1667" builtinId="9" hidden="1"/>
    <cellStyle name="Followed Hyperlink" xfId="1669" builtinId="9" hidden="1"/>
    <cellStyle name="Followed Hyperlink" xfId="1671" builtinId="9" hidden="1"/>
    <cellStyle name="Followed Hyperlink" xfId="1673" builtinId="9" hidden="1"/>
    <cellStyle name="Followed Hyperlink" xfId="1675" builtinId="9" hidden="1"/>
    <cellStyle name="Followed Hyperlink" xfId="1677" builtinId="9" hidden="1"/>
    <cellStyle name="Followed Hyperlink" xfId="1679" builtinId="9" hidden="1"/>
    <cellStyle name="Followed Hyperlink" xfId="1681" builtinId="9" hidden="1"/>
    <cellStyle name="Followed Hyperlink" xfId="1683" builtinId="9" hidden="1"/>
    <cellStyle name="Followed Hyperlink" xfId="1685" builtinId="9" hidden="1"/>
    <cellStyle name="Followed Hyperlink" xfId="1687" builtinId="9" hidden="1"/>
    <cellStyle name="Followed Hyperlink" xfId="1689" builtinId="9" hidden="1"/>
    <cellStyle name="Followed Hyperlink" xfId="1691" builtinId="9" hidden="1"/>
    <cellStyle name="Followed Hyperlink" xfId="1693" builtinId="9" hidden="1"/>
    <cellStyle name="Followed Hyperlink" xfId="1695" builtinId="9" hidden="1"/>
    <cellStyle name="Followed Hyperlink" xfId="1697" builtinId="9" hidden="1"/>
    <cellStyle name="Followed Hyperlink" xfId="1699" builtinId="9" hidden="1"/>
    <cellStyle name="Followed Hyperlink" xfId="1701" builtinId="9" hidden="1"/>
    <cellStyle name="Followed Hyperlink" xfId="1703" builtinId="9" hidden="1"/>
    <cellStyle name="Followed Hyperlink" xfId="1705" builtinId="9" hidden="1"/>
    <cellStyle name="Followed Hyperlink" xfId="1707" builtinId="9" hidden="1"/>
    <cellStyle name="Followed Hyperlink" xfId="1709" builtinId="9" hidden="1"/>
    <cellStyle name="Followed Hyperlink" xfId="1711" builtinId="9" hidden="1"/>
    <cellStyle name="Followed Hyperlink" xfId="1713" builtinId="9" hidden="1"/>
    <cellStyle name="Followed Hyperlink" xfId="1715" builtinId="9" hidden="1"/>
    <cellStyle name="Followed Hyperlink" xfId="1717" builtinId="9" hidden="1"/>
    <cellStyle name="Followed Hyperlink" xfId="1719" builtinId="9" hidden="1"/>
    <cellStyle name="Followed Hyperlink" xfId="1721" builtinId="9" hidden="1"/>
    <cellStyle name="Followed Hyperlink" xfId="1723" builtinId="9" hidden="1"/>
    <cellStyle name="Followed Hyperlink" xfId="1725" builtinId="9" hidden="1"/>
    <cellStyle name="Followed Hyperlink" xfId="1727" builtinId="9" hidden="1"/>
    <cellStyle name="Followed Hyperlink" xfId="1729" builtinId="9" hidden="1"/>
    <cellStyle name="Followed Hyperlink" xfId="1731" builtinId="9" hidden="1"/>
    <cellStyle name="Followed Hyperlink" xfId="1733" builtinId="9" hidden="1"/>
    <cellStyle name="Followed Hyperlink" xfId="1735" builtinId="9" hidden="1"/>
    <cellStyle name="Followed Hyperlink" xfId="1737" builtinId="9" hidden="1"/>
    <cellStyle name="Followed Hyperlink" xfId="1739" builtinId="9" hidden="1"/>
    <cellStyle name="Followed Hyperlink" xfId="1741" builtinId="9" hidden="1"/>
    <cellStyle name="Followed Hyperlink" xfId="1743" builtinId="9" hidden="1"/>
    <cellStyle name="Followed Hyperlink" xfId="1745" builtinId="9" hidden="1"/>
    <cellStyle name="Followed Hyperlink" xfId="1747" builtinId="9" hidden="1"/>
    <cellStyle name="Followed Hyperlink" xfId="1749" builtinId="9" hidden="1"/>
    <cellStyle name="Followed Hyperlink" xfId="1751" builtinId="9" hidden="1"/>
    <cellStyle name="Followed Hyperlink" xfId="1753" builtinId="9" hidden="1"/>
    <cellStyle name="Followed Hyperlink" xfId="1755" builtinId="9" hidden="1"/>
    <cellStyle name="Followed Hyperlink" xfId="1757" builtinId="9" hidden="1"/>
    <cellStyle name="Followed Hyperlink" xfId="1759" builtinId="9" hidden="1"/>
    <cellStyle name="Followed Hyperlink" xfId="1761" builtinId="9" hidden="1"/>
    <cellStyle name="Followed Hyperlink" xfId="1763" builtinId="9" hidden="1"/>
    <cellStyle name="Followed Hyperlink" xfId="1765" builtinId="9" hidden="1"/>
    <cellStyle name="Followed Hyperlink" xfId="1767" builtinId="9" hidden="1"/>
    <cellStyle name="Followed Hyperlink" xfId="1769" builtinId="9" hidden="1"/>
    <cellStyle name="Followed Hyperlink" xfId="1771" builtinId="9" hidden="1"/>
    <cellStyle name="Followed Hyperlink" xfId="1773" builtinId="9" hidden="1"/>
    <cellStyle name="Followed Hyperlink" xfId="1775" builtinId="9" hidden="1"/>
    <cellStyle name="Followed Hyperlink" xfId="1777" builtinId="9" hidden="1"/>
    <cellStyle name="Followed Hyperlink" xfId="1779" builtinId="9" hidden="1"/>
    <cellStyle name="Followed Hyperlink" xfId="1781" builtinId="9" hidden="1"/>
    <cellStyle name="Followed Hyperlink" xfId="1783" builtinId="9" hidden="1"/>
    <cellStyle name="Followed Hyperlink" xfId="1785" builtinId="9" hidden="1"/>
    <cellStyle name="Followed Hyperlink" xfId="1787" builtinId="9" hidden="1"/>
    <cellStyle name="Followed Hyperlink" xfId="1789" builtinId="9" hidden="1"/>
    <cellStyle name="Followed Hyperlink" xfId="1791" builtinId="9" hidden="1"/>
    <cellStyle name="Followed Hyperlink" xfId="1793" builtinId="9" hidden="1"/>
    <cellStyle name="Followed Hyperlink" xfId="1795" builtinId="9" hidden="1"/>
    <cellStyle name="Followed Hyperlink" xfId="1797" builtinId="9" hidden="1"/>
    <cellStyle name="Followed Hyperlink" xfId="1799" builtinId="9" hidden="1"/>
    <cellStyle name="Followed Hyperlink" xfId="1801" builtinId="9" hidden="1"/>
    <cellStyle name="Followed Hyperlink" xfId="1803" builtinId="9" hidden="1"/>
    <cellStyle name="Followed Hyperlink" xfId="1805" builtinId="9" hidden="1"/>
    <cellStyle name="Followed Hyperlink" xfId="1807" builtinId="9" hidden="1"/>
    <cellStyle name="Followed Hyperlink" xfId="1809" builtinId="9" hidden="1"/>
    <cellStyle name="Followed Hyperlink" xfId="1811" builtinId="9" hidden="1"/>
    <cellStyle name="Followed Hyperlink" xfId="1813" builtinId="9" hidden="1"/>
    <cellStyle name="Followed Hyperlink" xfId="1815" builtinId="9" hidden="1"/>
    <cellStyle name="Followed Hyperlink" xfId="1817" builtinId="9" hidden="1"/>
    <cellStyle name="Followed Hyperlink" xfId="1819" builtinId="9" hidden="1"/>
    <cellStyle name="Followed Hyperlink" xfId="1821" builtinId="9" hidden="1"/>
    <cellStyle name="Followed Hyperlink" xfId="1823" builtinId="9" hidden="1"/>
    <cellStyle name="Followed Hyperlink" xfId="1825" builtinId="9" hidden="1"/>
    <cellStyle name="Followed Hyperlink" xfId="1827" builtinId="9" hidden="1"/>
    <cellStyle name="Followed Hyperlink" xfId="1829" builtinId="9" hidden="1"/>
    <cellStyle name="Followed Hyperlink" xfId="1831" builtinId="9" hidden="1"/>
    <cellStyle name="Followed Hyperlink" xfId="1833" builtinId="9" hidden="1"/>
    <cellStyle name="Followed Hyperlink" xfId="1835" builtinId="9" hidden="1"/>
    <cellStyle name="Followed Hyperlink" xfId="1837" builtinId="9" hidden="1"/>
    <cellStyle name="Followed Hyperlink" xfId="1839" builtinId="9" hidden="1"/>
    <cellStyle name="Followed Hyperlink" xfId="1841" builtinId="9" hidden="1"/>
    <cellStyle name="Followed Hyperlink" xfId="1843" builtinId="9" hidden="1"/>
    <cellStyle name="Followed Hyperlink" xfId="1845" builtinId="9" hidden="1"/>
    <cellStyle name="Followed Hyperlink" xfId="1847" builtinId="9" hidden="1"/>
    <cellStyle name="Followed Hyperlink" xfId="1849" builtinId="9" hidden="1"/>
    <cellStyle name="Followed Hyperlink" xfId="1851" builtinId="9" hidden="1"/>
    <cellStyle name="Followed Hyperlink" xfId="1853" builtinId="9" hidden="1"/>
    <cellStyle name="Followed Hyperlink" xfId="1855" builtinId="9" hidden="1"/>
    <cellStyle name="Followed Hyperlink" xfId="1857" builtinId="9" hidden="1"/>
    <cellStyle name="Followed Hyperlink" xfId="1859" builtinId="9" hidden="1"/>
    <cellStyle name="Followed Hyperlink" xfId="1861" builtinId="9" hidden="1"/>
    <cellStyle name="Followed Hyperlink" xfId="1863" builtinId="9" hidden="1"/>
    <cellStyle name="Followed Hyperlink" xfId="1865" builtinId="9" hidden="1"/>
    <cellStyle name="Followed Hyperlink" xfId="1867" builtinId="9" hidden="1"/>
    <cellStyle name="Followed Hyperlink" xfId="1869" builtinId="9" hidden="1"/>
    <cellStyle name="Followed Hyperlink" xfId="1871" builtinId="9" hidden="1"/>
    <cellStyle name="Followed Hyperlink" xfId="1873" builtinId="9" hidden="1"/>
    <cellStyle name="Followed Hyperlink" xfId="1875" builtinId="9" hidden="1"/>
    <cellStyle name="Followed Hyperlink" xfId="1877" builtinId="9" hidden="1"/>
    <cellStyle name="Followed Hyperlink" xfId="1879" builtinId="9" hidden="1"/>
    <cellStyle name="Followed Hyperlink" xfId="1881" builtinId="9" hidden="1"/>
    <cellStyle name="Followed Hyperlink" xfId="1883" builtinId="9" hidden="1"/>
    <cellStyle name="Followed Hyperlink" xfId="1885" builtinId="9" hidden="1"/>
    <cellStyle name="Followed Hyperlink" xfId="1887" builtinId="9" hidden="1"/>
    <cellStyle name="Followed Hyperlink" xfId="1889" builtinId="9" hidden="1"/>
    <cellStyle name="Followed Hyperlink" xfId="1891" builtinId="9" hidden="1"/>
    <cellStyle name="Followed Hyperlink" xfId="1893" builtinId="9" hidden="1"/>
    <cellStyle name="Followed Hyperlink" xfId="1895" builtinId="9" hidden="1"/>
    <cellStyle name="Followed Hyperlink" xfId="1897" builtinId="9" hidden="1"/>
    <cellStyle name="Followed Hyperlink" xfId="1899" builtinId="9" hidden="1"/>
    <cellStyle name="Followed Hyperlink" xfId="1901" builtinId="9" hidden="1"/>
    <cellStyle name="Followed Hyperlink" xfId="1903" builtinId="9" hidden="1"/>
    <cellStyle name="Followed Hyperlink" xfId="1905" builtinId="9" hidden="1"/>
    <cellStyle name="Followed Hyperlink" xfId="1907" builtinId="9" hidden="1"/>
    <cellStyle name="Followed Hyperlink" xfId="1909" builtinId="9" hidden="1"/>
    <cellStyle name="Followed Hyperlink" xfId="1911" builtinId="9" hidden="1"/>
    <cellStyle name="Followed Hyperlink" xfId="1913" builtinId="9" hidden="1"/>
    <cellStyle name="Followed Hyperlink" xfId="1915" builtinId="9" hidden="1"/>
    <cellStyle name="Followed Hyperlink" xfId="1917" builtinId="9" hidden="1"/>
    <cellStyle name="Followed Hyperlink" xfId="1919" builtinId="9" hidden="1"/>
    <cellStyle name="Followed Hyperlink" xfId="1921" builtinId="9" hidden="1"/>
    <cellStyle name="Followed Hyperlink" xfId="1923" builtinId="9" hidden="1"/>
    <cellStyle name="Followed Hyperlink" xfId="1925" builtinId="9" hidden="1"/>
    <cellStyle name="Followed Hyperlink" xfId="1927" builtinId="9" hidden="1"/>
    <cellStyle name="Followed Hyperlink" xfId="1929" builtinId="9" hidden="1"/>
    <cellStyle name="Followed Hyperlink" xfId="1931" builtinId="9" hidden="1"/>
    <cellStyle name="Followed Hyperlink" xfId="1933" builtinId="9" hidden="1"/>
    <cellStyle name="Followed Hyperlink" xfId="1935" builtinId="9" hidden="1"/>
    <cellStyle name="Followed Hyperlink" xfId="1937" builtinId="9" hidden="1"/>
    <cellStyle name="Followed Hyperlink" xfId="1939" builtinId="9" hidden="1"/>
    <cellStyle name="Followed Hyperlink" xfId="1941" builtinId="9" hidden="1"/>
    <cellStyle name="Followed Hyperlink" xfId="1943" builtinId="9" hidden="1"/>
    <cellStyle name="Followed Hyperlink" xfId="1945" builtinId="9" hidden="1"/>
    <cellStyle name="Followed Hyperlink" xfId="1947" builtinId="9" hidden="1"/>
    <cellStyle name="Followed Hyperlink" xfId="1949" builtinId="9" hidden="1"/>
    <cellStyle name="Followed Hyperlink" xfId="1951" builtinId="9" hidden="1"/>
    <cellStyle name="Followed Hyperlink" xfId="1953" builtinId="9" hidden="1"/>
    <cellStyle name="Followed Hyperlink" xfId="1955" builtinId="9" hidden="1"/>
    <cellStyle name="Followed Hyperlink" xfId="1957" builtinId="9" hidden="1"/>
    <cellStyle name="Followed Hyperlink" xfId="1959" builtinId="9" hidden="1"/>
    <cellStyle name="Followed Hyperlink" xfId="1961" builtinId="9" hidden="1"/>
    <cellStyle name="Followed Hyperlink" xfId="1963" builtinId="9" hidden="1"/>
    <cellStyle name="Followed Hyperlink" xfId="1965" builtinId="9" hidden="1"/>
    <cellStyle name="Followed Hyperlink" xfId="1967" builtinId="9" hidden="1"/>
    <cellStyle name="Followed Hyperlink" xfId="1969" builtinId="9" hidden="1"/>
    <cellStyle name="Followed Hyperlink" xfId="1971" builtinId="9" hidden="1"/>
    <cellStyle name="Followed Hyperlink" xfId="1973" builtinId="9" hidden="1"/>
    <cellStyle name="Followed Hyperlink" xfId="1975" builtinId="9" hidden="1"/>
    <cellStyle name="Followed Hyperlink" xfId="1977" builtinId="9" hidden="1"/>
    <cellStyle name="Followed Hyperlink" xfId="1979" builtinId="9" hidden="1"/>
    <cellStyle name="Followed Hyperlink" xfId="1981" builtinId="9" hidden="1"/>
    <cellStyle name="Followed Hyperlink" xfId="1983" builtinId="9" hidden="1"/>
    <cellStyle name="Followed Hyperlink" xfId="1985" builtinId="9" hidden="1"/>
    <cellStyle name="Followed Hyperlink" xfId="1987" builtinId="9" hidden="1"/>
    <cellStyle name="Followed Hyperlink" xfId="1989" builtinId="9" hidden="1"/>
    <cellStyle name="Followed Hyperlink" xfId="1991" builtinId="9" hidden="1"/>
    <cellStyle name="Followed Hyperlink" xfId="1993" builtinId="9" hidden="1"/>
    <cellStyle name="Followed Hyperlink" xfId="1995" builtinId="9" hidden="1"/>
    <cellStyle name="Followed Hyperlink" xfId="1997" builtinId="9" hidden="1"/>
    <cellStyle name="Followed Hyperlink" xfId="1999" builtinId="9" hidden="1"/>
    <cellStyle name="Followed Hyperlink" xfId="2001" builtinId="9" hidden="1"/>
    <cellStyle name="Followed Hyperlink" xfId="2003" builtinId="9" hidden="1"/>
    <cellStyle name="Followed Hyperlink" xfId="2005" builtinId="9" hidden="1"/>
    <cellStyle name="Followed Hyperlink" xfId="2007" builtinId="9" hidden="1"/>
    <cellStyle name="Followed Hyperlink" xfId="2009" builtinId="9" hidden="1"/>
    <cellStyle name="Followed Hyperlink" xfId="2011" builtinId="9" hidden="1"/>
    <cellStyle name="Followed Hyperlink" xfId="2013" builtinId="9" hidden="1"/>
    <cellStyle name="Followed Hyperlink" xfId="2015" builtinId="9" hidden="1"/>
    <cellStyle name="Followed Hyperlink" xfId="2017" builtinId="9" hidden="1"/>
    <cellStyle name="Followed Hyperlink" xfId="2019" builtinId="9" hidden="1"/>
    <cellStyle name="Followed Hyperlink" xfId="2021" builtinId="9" hidden="1"/>
    <cellStyle name="Followed Hyperlink" xfId="2023" builtinId="9" hidden="1"/>
    <cellStyle name="Followed Hyperlink" xfId="2025" builtinId="9" hidden="1"/>
    <cellStyle name="Followed Hyperlink" xfId="2027" builtinId="9" hidden="1"/>
    <cellStyle name="Followed Hyperlink" xfId="2029" builtinId="9" hidden="1"/>
    <cellStyle name="Followed Hyperlink" xfId="2031" builtinId="9" hidden="1"/>
    <cellStyle name="Followed Hyperlink" xfId="2033" builtinId="9" hidden="1"/>
    <cellStyle name="Followed Hyperlink" xfId="2035" builtinId="9" hidden="1"/>
    <cellStyle name="Followed Hyperlink" xfId="2037" builtinId="9" hidden="1"/>
    <cellStyle name="Followed Hyperlink" xfId="2039" builtinId="9" hidden="1"/>
    <cellStyle name="Followed Hyperlink" xfId="2041" builtinId="9" hidden="1"/>
    <cellStyle name="Followed Hyperlink" xfId="2043" builtinId="9" hidden="1"/>
    <cellStyle name="Followed Hyperlink" xfId="2045" builtinId="9" hidden="1"/>
    <cellStyle name="Followed Hyperlink" xfId="2047" builtinId="9" hidden="1"/>
    <cellStyle name="Followed Hyperlink" xfId="2049" builtinId="9" hidden="1"/>
    <cellStyle name="Followed Hyperlink" xfId="2051" builtinId="9" hidden="1"/>
    <cellStyle name="Followed Hyperlink" xfId="2053" builtinId="9" hidden="1"/>
    <cellStyle name="Followed Hyperlink" xfId="2055" builtinId="9" hidden="1"/>
    <cellStyle name="Followed Hyperlink" xfId="2057" builtinId="9" hidden="1"/>
    <cellStyle name="Followed Hyperlink" xfId="2059" builtinId="9" hidden="1"/>
    <cellStyle name="Followed Hyperlink" xfId="2061" builtinId="9" hidden="1"/>
    <cellStyle name="Followed Hyperlink" xfId="2063" builtinId="9" hidden="1"/>
    <cellStyle name="Followed Hyperlink" xfId="2065" builtinId="9" hidden="1"/>
    <cellStyle name="Followed Hyperlink" xfId="2067" builtinId="9" hidden="1"/>
    <cellStyle name="Followed Hyperlink" xfId="2069" builtinId="9" hidden="1"/>
    <cellStyle name="Followed Hyperlink" xfId="2071" builtinId="9" hidden="1"/>
    <cellStyle name="Followed Hyperlink" xfId="2073" builtinId="9" hidden="1"/>
    <cellStyle name="Followed Hyperlink" xfId="2075" builtinId="9" hidden="1"/>
    <cellStyle name="Followed Hyperlink" xfId="2077" builtinId="9" hidden="1"/>
    <cellStyle name="Followed Hyperlink" xfId="2079" builtinId="9" hidden="1"/>
    <cellStyle name="Followed Hyperlink" xfId="2081" builtinId="9" hidden="1"/>
    <cellStyle name="Followed Hyperlink" xfId="2083" builtinId="9" hidden="1"/>
    <cellStyle name="Followed Hyperlink" xfId="2085" builtinId="9" hidden="1"/>
    <cellStyle name="Followed Hyperlink" xfId="2087" builtinId="9" hidden="1"/>
    <cellStyle name="Followed Hyperlink" xfId="2089" builtinId="9" hidden="1"/>
    <cellStyle name="Followed Hyperlink" xfId="2091" builtinId="9" hidden="1"/>
    <cellStyle name="Followed Hyperlink" xfId="2093" builtinId="9" hidden="1"/>
    <cellStyle name="Followed Hyperlink" xfId="2095" builtinId="9" hidden="1"/>
    <cellStyle name="Followed Hyperlink" xfId="2097" builtinId="9" hidden="1"/>
    <cellStyle name="Followed Hyperlink" xfId="2099" builtinId="9" hidden="1"/>
    <cellStyle name="Followed Hyperlink" xfId="2101" builtinId="9" hidden="1"/>
    <cellStyle name="Followed Hyperlink" xfId="2103" builtinId="9" hidden="1"/>
    <cellStyle name="Followed Hyperlink" xfId="2105" builtinId="9" hidden="1"/>
    <cellStyle name="Followed Hyperlink" xfId="2107" builtinId="9" hidden="1"/>
    <cellStyle name="Followed Hyperlink" xfId="2109" builtinId="9" hidden="1"/>
    <cellStyle name="Followed Hyperlink" xfId="2111" builtinId="9" hidden="1"/>
    <cellStyle name="Followed Hyperlink" xfId="2113" builtinId="9" hidden="1"/>
    <cellStyle name="Followed Hyperlink" xfId="2115" builtinId="9" hidden="1"/>
    <cellStyle name="Followed Hyperlink" xfId="2117" builtinId="9" hidden="1"/>
    <cellStyle name="Followed Hyperlink" xfId="2119" builtinId="9" hidden="1"/>
    <cellStyle name="Followed Hyperlink" xfId="2121" builtinId="9" hidden="1"/>
    <cellStyle name="Followed Hyperlink" xfId="2123" builtinId="9" hidden="1"/>
    <cellStyle name="Followed Hyperlink" xfId="2125" builtinId="9" hidden="1"/>
    <cellStyle name="Followed Hyperlink" xfId="2127" builtinId="9" hidden="1"/>
    <cellStyle name="Followed Hyperlink" xfId="2129" builtinId="9" hidden="1"/>
    <cellStyle name="Followed Hyperlink" xfId="2131" builtinId="9" hidden="1"/>
    <cellStyle name="Followed Hyperlink" xfId="2133" builtinId="9" hidden="1"/>
    <cellStyle name="Followed Hyperlink" xfId="2135" builtinId="9" hidden="1"/>
    <cellStyle name="Followed Hyperlink" xfId="2137" builtinId="9" hidden="1"/>
    <cellStyle name="Followed Hyperlink" xfId="2139" builtinId="9" hidden="1"/>
    <cellStyle name="Followed Hyperlink" xfId="2141" builtinId="9" hidden="1"/>
    <cellStyle name="Followed Hyperlink" xfId="2143" builtinId="9" hidden="1"/>
    <cellStyle name="Followed Hyperlink" xfId="2145" builtinId="9" hidden="1"/>
    <cellStyle name="Followed Hyperlink" xfId="2147" builtinId="9" hidden="1"/>
    <cellStyle name="Followed Hyperlink" xfId="2149" builtinId="9" hidden="1"/>
    <cellStyle name="Followed Hyperlink" xfId="2151" builtinId="9" hidden="1"/>
    <cellStyle name="Followed Hyperlink" xfId="2153" builtinId="9" hidden="1"/>
    <cellStyle name="Followed Hyperlink" xfId="2155" builtinId="9" hidden="1"/>
    <cellStyle name="Followed Hyperlink" xfId="2157" builtinId="9" hidden="1"/>
    <cellStyle name="Followed Hyperlink" xfId="2159" builtinId="9" hidden="1"/>
    <cellStyle name="Followed Hyperlink" xfId="2161" builtinId="9" hidden="1"/>
    <cellStyle name="Followed Hyperlink" xfId="2163" builtinId="9" hidden="1"/>
    <cellStyle name="Followed Hyperlink" xfId="2165" builtinId="9" hidden="1"/>
    <cellStyle name="Followed Hyperlink" xfId="2167" builtinId="9" hidden="1"/>
    <cellStyle name="Followed Hyperlink" xfId="2169" builtinId="9" hidden="1"/>
    <cellStyle name="Followed Hyperlink" xfId="2171" builtinId="9" hidden="1"/>
    <cellStyle name="Followed Hyperlink" xfId="2173" builtinId="9" hidden="1"/>
    <cellStyle name="Followed Hyperlink" xfId="2175" builtinId="9" hidden="1"/>
    <cellStyle name="Followed Hyperlink" xfId="2177" builtinId="9" hidden="1"/>
    <cellStyle name="Followed Hyperlink" xfId="2179" builtinId="9" hidden="1"/>
    <cellStyle name="Followed Hyperlink" xfId="2181" builtinId="9" hidden="1"/>
    <cellStyle name="Followed Hyperlink" xfId="2183" builtinId="9" hidden="1"/>
    <cellStyle name="Followed Hyperlink" xfId="2185" builtinId="9" hidden="1"/>
    <cellStyle name="Followed Hyperlink" xfId="2187" builtinId="9" hidden="1"/>
    <cellStyle name="Followed Hyperlink" xfId="2189" builtinId="9" hidden="1"/>
    <cellStyle name="Followed Hyperlink" xfId="2191" builtinId="9" hidden="1"/>
    <cellStyle name="Followed Hyperlink" xfId="2193" builtinId="9" hidden="1"/>
    <cellStyle name="Followed Hyperlink" xfId="2195" builtinId="9" hidden="1"/>
    <cellStyle name="Followed Hyperlink" xfId="2197" builtinId="9" hidden="1"/>
    <cellStyle name="Followed Hyperlink" xfId="2199" builtinId="9" hidden="1"/>
    <cellStyle name="Followed Hyperlink" xfId="2201" builtinId="9" hidden="1"/>
    <cellStyle name="Followed Hyperlink" xfId="2203" builtinId="9" hidden="1"/>
    <cellStyle name="Followed Hyperlink" xfId="2205" builtinId="9" hidden="1"/>
    <cellStyle name="Followed Hyperlink" xfId="2207" builtinId="9" hidden="1"/>
    <cellStyle name="Followed Hyperlink" xfId="2209" builtinId="9" hidden="1"/>
    <cellStyle name="Followed Hyperlink" xfId="2211" builtinId="9" hidden="1"/>
    <cellStyle name="Followed Hyperlink" xfId="2213" builtinId="9" hidden="1"/>
    <cellStyle name="Followed Hyperlink" xfId="2215" builtinId="9" hidden="1"/>
    <cellStyle name="Followed Hyperlink" xfId="2226" builtinId="9" hidden="1"/>
    <cellStyle name="Followed Hyperlink" xfId="2228" builtinId="9" hidden="1"/>
    <cellStyle name="Followed Hyperlink" xfId="2230" builtinId="9" hidden="1"/>
    <cellStyle name="Followed Hyperlink" xfId="2232" builtinId="9" hidden="1"/>
    <cellStyle name="Followed Hyperlink" xfId="2234" builtinId="9" hidden="1"/>
    <cellStyle name="Followed Hyperlink" xfId="2236" builtinId="9" hidden="1"/>
    <cellStyle name="Followed Hyperlink" xfId="2238" builtinId="9" hidden="1"/>
    <cellStyle name="Followed Hyperlink" xfId="2240" builtinId="9" hidden="1"/>
    <cellStyle name="Followed Hyperlink" xfId="2242" builtinId="9" hidden="1"/>
    <cellStyle name="Followed Hyperlink" xfId="2244" builtinId="9" hidden="1"/>
    <cellStyle name="Followed Hyperlink" xfId="2246" builtinId="9" hidden="1"/>
    <cellStyle name="Followed Hyperlink" xfId="2248" builtinId="9" hidden="1"/>
    <cellStyle name="Followed Hyperlink" xfId="2250" builtinId="9" hidden="1"/>
    <cellStyle name="Followed Hyperlink" xfId="2252" builtinId="9" hidden="1"/>
    <cellStyle name="Followed Hyperlink" xfId="2254" builtinId="9" hidden="1"/>
    <cellStyle name="Followed Hyperlink" xfId="2256" builtinId="9" hidden="1"/>
    <cellStyle name="Followed Hyperlink" xfId="2258" builtinId="9" hidden="1"/>
    <cellStyle name="Followed Hyperlink" xfId="2260" builtinId="9" hidden="1"/>
    <cellStyle name="Followed Hyperlink" xfId="2262" builtinId="9" hidden="1"/>
    <cellStyle name="Followed Hyperlink" xfId="2264" builtinId="9" hidden="1"/>
    <cellStyle name="Followed Hyperlink" xfId="2266" builtinId="9" hidden="1"/>
    <cellStyle name="Followed Hyperlink" xfId="2268" builtinId="9" hidden="1"/>
    <cellStyle name="Followed Hyperlink" xfId="2270" builtinId="9" hidden="1"/>
    <cellStyle name="Followed Hyperlink" xfId="2272" builtinId="9" hidden="1"/>
    <cellStyle name="Followed Hyperlink" xfId="2274" builtinId="9" hidden="1"/>
    <cellStyle name="Followed Hyperlink" xfId="2276" builtinId="9" hidden="1"/>
    <cellStyle name="Followed Hyperlink" xfId="2278" builtinId="9" hidden="1"/>
    <cellStyle name="Followed Hyperlink" xfId="2280" builtinId="9" hidden="1"/>
    <cellStyle name="Followed Hyperlink" xfId="2282" builtinId="9" hidden="1"/>
    <cellStyle name="Followed Hyperlink" xfId="2284" builtinId="9" hidden="1"/>
    <cellStyle name="Followed Hyperlink" xfId="2286" builtinId="9" hidden="1"/>
    <cellStyle name="Followed Hyperlink" xfId="2288" builtinId="9" hidden="1"/>
    <cellStyle name="Followed Hyperlink" xfId="2290" builtinId="9" hidden="1"/>
    <cellStyle name="Followed Hyperlink" xfId="2292" builtinId="9" hidden="1"/>
    <cellStyle name="Followed Hyperlink" xfId="2294" builtinId="9" hidden="1"/>
    <cellStyle name="Followed Hyperlink" xfId="2296" builtinId="9" hidden="1"/>
    <cellStyle name="Followed Hyperlink" xfId="2298" builtinId="9" hidden="1"/>
    <cellStyle name="Followed Hyperlink" xfId="2300" builtinId="9" hidden="1"/>
    <cellStyle name="Followed Hyperlink" xfId="2302" builtinId="9" hidden="1"/>
    <cellStyle name="Followed Hyperlink" xfId="2304" builtinId="9" hidden="1"/>
    <cellStyle name="Followed Hyperlink" xfId="2306" builtinId="9" hidden="1"/>
    <cellStyle name="Followed Hyperlink" xfId="2308" builtinId="9" hidden="1"/>
    <cellStyle name="Followed Hyperlink" xfId="2310" builtinId="9" hidden="1"/>
    <cellStyle name="Followed Hyperlink" xfId="2312" builtinId="9" hidden="1"/>
    <cellStyle name="Followed Hyperlink" xfId="2314" builtinId="9" hidden="1"/>
    <cellStyle name="Followed Hyperlink" xfId="2316" builtinId="9" hidden="1"/>
    <cellStyle name="Followed Hyperlink" xfId="2318" builtinId="9" hidden="1"/>
    <cellStyle name="Followed Hyperlink" xfId="2320" builtinId="9" hidden="1"/>
    <cellStyle name="Followed Hyperlink" xfId="2322" builtinId="9" hidden="1"/>
    <cellStyle name="Followed Hyperlink" xfId="2324" builtinId="9" hidden="1"/>
    <cellStyle name="Followed Hyperlink" xfId="2326" builtinId="9" hidden="1"/>
    <cellStyle name="Followed Hyperlink" xfId="2328" builtinId="9" hidden="1"/>
    <cellStyle name="Followed Hyperlink" xfId="2330" builtinId="9" hidden="1"/>
    <cellStyle name="Followed Hyperlink" xfId="2332" builtinId="9" hidden="1"/>
    <cellStyle name="Followed Hyperlink" xfId="2334" builtinId="9" hidden="1"/>
    <cellStyle name="Followed Hyperlink" xfId="2336" builtinId="9" hidden="1"/>
    <cellStyle name="Followed Hyperlink" xfId="2338" builtinId="9" hidden="1"/>
    <cellStyle name="Followed Hyperlink" xfId="2340" builtinId="9" hidden="1"/>
    <cellStyle name="Followed Hyperlink" xfId="2342" builtinId="9" hidden="1"/>
    <cellStyle name="Followed Hyperlink" xfId="2344" builtinId="9" hidden="1"/>
    <cellStyle name="Followed Hyperlink" xfId="2346" builtinId="9" hidden="1"/>
    <cellStyle name="Followed Hyperlink" xfId="2348" builtinId="9" hidden="1"/>
    <cellStyle name="Followed Hyperlink" xfId="2350" builtinId="9" hidden="1"/>
    <cellStyle name="Followed Hyperlink" xfId="2352" builtinId="9" hidden="1"/>
    <cellStyle name="Followed Hyperlink" xfId="2354" builtinId="9" hidden="1"/>
    <cellStyle name="Followed Hyperlink" xfId="2356" builtinId="9" hidden="1"/>
    <cellStyle name="Followed Hyperlink" xfId="2358" builtinId="9" hidden="1"/>
    <cellStyle name="Followed Hyperlink" xfId="2360" builtinId="9" hidden="1"/>
    <cellStyle name="Followed Hyperlink" xfId="2362" builtinId="9" hidden="1"/>
    <cellStyle name="Followed Hyperlink" xfId="2364" builtinId="9" hidden="1"/>
    <cellStyle name="Followed Hyperlink" xfId="2366" builtinId="9" hidden="1"/>
    <cellStyle name="Followed Hyperlink" xfId="2368" builtinId="9" hidden="1"/>
    <cellStyle name="Followed Hyperlink" xfId="2370" builtinId="9" hidden="1"/>
    <cellStyle name="Followed Hyperlink" xfId="2372" builtinId="9" hidden="1"/>
    <cellStyle name="Followed Hyperlink" xfId="2374" builtinId="9" hidden="1"/>
    <cellStyle name="Followed Hyperlink" xfId="2376" builtinId="9" hidden="1"/>
    <cellStyle name="Followed Hyperlink" xfId="2378" builtinId="9" hidden="1"/>
    <cellStyle name="Followed Hyperlink" xfId="2380" builtinId="9" hidden="1"/>
    <cellStyle name="Followed Hyperlink" xfId="2382" builtinId="9" hidden="1"/>
    <cellStyle name="Followed Hyperlink" xfId="2384" builtinId="9" hidden="1"/>
    <cellStyle name="Followed Hyperlink" xfId="2386" builtinId="9" hidden="1"/>
    <cellStyle name="Followed Hyperlink" xfId="2388" builtinId="9" hidden="1"/>
    <cellStyle name="Followed Hyperlink" xfId="2390" builtinId="9" hidden="1"/>
    <cellStyle name="Followed Hyperlink" xfId="2392" builtinId="9" hidden="1"/>
    <cellStyle name="Followed Hyperlink" xfId="2394" builtinId="9" hidden="1"/>
    <cellStyle name="Followed Hyperlink" xfId="2396" builtinId="9" hidden="1"/>
    <cellStyle name="Followed Hyperlink" xfId="2398" builtinId="9" hidden="1"/>
    <cellStyle name="Followed Hyperlink" xfId="2400" builtinId="9" hidden="1"/>
    <cellStyle name="Followed Hyperlink" xfId="2402" builtinId="9" hidden="1"/>
    <cellStyle name="Followed Hyperlink" xfId="2404" builtinId="9" hidden="1"/>
    <cellStyle name="Followed Hyperlink" xfId="2406" builtinId="9" hidden="1"/>
    <cellStyle name="Followed Hyperlink" xfId="2408" builtinId="9" hidden="1"/>
    <cellStyle name="Followed Hyperlink" xfId="2410" builtinId="9" hidden="1"/>
    <cellStyle name="Followed Hyperlink" xfId="2412" builtinId="9" hidden="1"/>
    <cellStyle name="Followed Hyperlink" xfId="2414" builtinId="9" hidden="1"/>
    <cellStyle name="Followed Hyperlink" xfId="2416" builtinId="9" hidden="1"/>
    <cellStyle name="Followed Hyperlink" xfId="2418" builtinId="9" hidden="1"/>
    <cellStyle name="Followed Hyperlink" xfId="2420" builtinId="9" hidden="1"/>
    <cellStyle name="Followed Hyperlink" xfId="2422" builtinId="9" hidden="1"/>
    <cellStyle name="Followed Hyperlink" xfId="2424" builtinId="9" hidden="1"/>
    <cellStyle name="Followed Hyperlink" xfId="2426" builtinId="9" hidden="1"/>
    <cellStyle name="Followed Hyperlink" xfId="2428" builtinId="9" hidden="1"/>
    <cellStyle name="Followed Hyperlink" xfId="2430" builtinId="9" hidden="1"/>
    <cellStyle name="Followed Hyperlink" xfId="2432" builtinId="9" hidden="1"/>
    <cellStyle name="Followed Hyperlink" xfId="2434" builtinId="9" hidden="1"/>
    <cellStyle name="Followed Hyperlink" xfId="2436" builtinId="9" hidden="1"/>
    <cellStyle name="Followed Hyperlink" xfId="2438" builtinId="9" hidden="1"/>
    <cellStyle name="Followed Hyperlink" xfId="2440" builtinId="9" hidden="1"/>
    <cellStyle name="Followed Hyperlink" xfId="2442" builtinId="9" hidden="1"/>
    <cellStyle name="Followed Hyperlink" xfId="2444" builtinId="9" hidden="1"/>
    <cellStyle name="Followed Hyperlink" xfId="2446" builtinId="9" hidden="1"/>
    <cellStyle name="Followed Hyperlink" xfId="2448" builtinId="9" hidden="1"/>
    <cellStyle name="Followed Hyperlink" xfId="2450" builtinId="9" hidden="1"/>
    <cellStyle name="Followed Hyperlink" xfId="2452" builtinId="9" hidden="1"/>
    <cellStyle name="Followed Hyperlink" xfId="2454" builtinId="9" hidden="1"/>
    <cellStyle name="Followed Hyperlink" xfId="2456" builtinId="9" hidden="1"/>
    <cellStyle name="Followed Hyperlink" xfId="2458" builtinId="9" hidden="1"/>
    <cellStyle name="Followed Hyperlink" xfId="2460" builtinId="9" hidden="1"/>
    <cellStyle name="Followed Hyperlink" xfId="2462" builtinId="9" hidden="1"/>
    <cellStyle name="Followed Hyperlink" xfId="2464" builtinId="9" hidden="1"/>
    <cellStyle name="Followed Hyperlink" xfId="2466" builtinId="9" hidden="1"/>
    <cellStyle name="Followed Hyperlink" xfId="2468" builtinId="9" hidden="1"/>
    <cellStyle name="Followed Hyperlink" xfId="2470" builtinId="9" hidden="1"/>
    <cellStyle name="Followed Hyperlink" xfId="2472" builtinId="9" hidden="1"/>
    <cellStyle name="Followed Hyperlink" xfId="2474" builtinId="9" hidden="1"/>
    <cellStyle name="Followed Hyperlink" xfId="2476" builtinId="9" hidden="1"/>
    <cellStyle name="Followed Hyperlink" xfId="2478" builtinId="9" hidden="1"/>
    <cellStyle name="Followed Hyperlink" xfId="2480" builtinId="9" hidden="1"/>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3" builtinId="9" hidden="1"/>
    <cellStyle name="Followed Hyperlink" xfId="2755" builtinId="9" hidden="1"/>
    <cellStyle name="Followed Hyperlink" xfId="2757" builtinId="9" hidden="1"/>
    <cellStyle name="Followed Hyperlink" xfId="2759" builtinId="9" hidden="1"/>
    <cellStyle name="Followed Hyperlink" xfId="2761" builtinId="9" hidden="1"/>
    <cellStyle name="Followed Hyperlink" xfId="2763" builtinId="9" hidden="1"/>
    <cellStyle name="Followed Hyperlink" xfId="2765" builtinId="9" hidden="1"/>
    <cellStyle name="Followed Hyperlink" xfId="2767" builtinId="9" hidden="1"/>
    <cellStyle name="Followed Hyperlink" xfId="2769" builtinId="9" hidden="1"/>
    <cellStyle name="Followed Hyperlink" xfId="2771" builtinId="9" hidden="1"/>
    <cellStyle name="Followed Hyperlink" xfId="2773" builtinId="9" hidden="1"/>
    <cellStyle name="Followed Hyperlink" xfId="2775" builtinId="9" hidden="1"/>
    <cellStyle name="Followed Hyperlink" xfId="2777" builtinId="9" hidden="1"/>
    <cellStyle name="Followed Hyperlink" xfId="2779" builtinId="9" hidden="1"/>
    <cellStyle name="Followed Hyperlink" xfId="2781" builtinId="9" hidden="1"/>
    <cellStyle name="Followed Hyperlink" xfId="2783" builtinId="9" hidden="1"/>
    <cellStyle name="Followed Hyperlink" xfId="2785" builtinId="9" hidden="1"/>
    <cellStyle name="Followed Hyperlink" xfId="2787" builtinId="9" hidden="1"/>
    <cellStyle name="Followed Hyperlink" xfId="2789" builtinId="9" hidden="1"/>
    <cellStyle name="Followed Hyperlink" xfId="2791" builtinId="9" hidden="1"/>
    <cellStyle name="Followed Hyperlink" xfId="2793" builtinId="9" hidden="1"/>
    <cellStyle name="Followed Hyperlink" xfId="2795" builtinId="9" hidden="1"/>
    <cellStyle name="Followed Hyperlink" xfId="2797" builtinId="9" hidden="1"/>
    <cellStyle name="Followed Hyperlink" xfId="2799" builtinId="9" hidden="1"/>
    <cellStyle name="Followed Hyperlink" xfId="2801" builtinId="9" hidden="1"/>
    <cellStyle name="Followed Hyperlink" xfId="2803" builtinId="9" hidden="1"/>
    <cellStyle name="Followed Hyperlink" xfId="2805" builtinId="9" hidden="1"/>
    <cellStyle name="Followed Hyperlink" xfId="2807" builtinId="9" hidden="1"/>
    <cellStyle name="Followed Hyperlink" xfId="2809" builtinId="9" hidden="1"/>
    <cellStyle name="Followed Hyperlink" xfId="2811" builtinId="9" hidden="1"/>
    <cellStyle name="Followed Hyperlink" xfId="2813" builtinId="9" hidden="1"/>
    <cellStyle name="Followed Hyperlink" xfId="2815" builtinId="9" hidden="1"/>
    <cellStyle name="Followed Hyperlink" xfId="2817" builtinId="9" hidden="1"/>
    <cellStyle name="Followed Hyperlink" xfId="2819" builtinId="9" hidden="1"/>
    <cellStyle name="Followed Hyperlink" xfId="2821" builtinId="9" hidden="1"/>
    <cellStyle name="Followed Hyperlink" xfId="2823" builtinId="9" hidden="1"/>
    <cellStyle name="Followed Hyperlink" xfId="2825" builtinId="9" hidden="1"/>
    <cellStyle name="Followed Hyperlink" xfId="2827" builtinId="9" hidden="1"/>
    <cellStyle name="Followed Hyperlink" xfId="2829" builtinId="9" hidden="1"/>
    <cellStyle name="Followed Hyperlink" xfId="2831" builtinId="9" hidden="1"/>
    <cellStyle name="Followed Hyperlink" xfId="2833" builtinId="9" hidden="1"/>
    <cellStyle name="Followed Hyperlink" xfId="2835" builtinId="9" hidden="1"/>
    <cellStyle name="Followed Hyperlink" xfId="2837" builtinId="9" hidden="1"/>
    <cellStyle name="Followed Hyperlink" xfId="2839" builtinId="9" hidden="1"/>
    <cellStyle name="Followed Hyperlink" xfId="2841" builtinId="9" hidden="1"/>
    <cellStyle name="Followed Hyperlink" xfId="2843" builtinId="9" hidden="1"/>
    <cellStyle name="Followed Hyperlink" xfId="2845" builtinId="9" hidden="1"/>
    <cellStyle name="Followed Hyperlink" xfId="2847" builtinId="9" hidden="1"/>
    <cellStyle name="Followed Hyperlink" xfId="2849" builtinId="9" hidden="1"/>
    <cellStyle name="Followed Hyperlink" xfId="2851" builtinId="9" hidden="1"/>
    <cellStyle name="Followed Hyperlink" xfId="2853" builtinId="9" hidden="1"/>
    <cellStyle name="Followed Hyperlink" xfId="2855" builtinId="9" hidden="1"/>
    <cellStyle name="Followed Hyperlink" xfId="2857" builtinId="9" hidden="1"/>
    <cellStyle name="Followed Hyperlink" xfId="2859" builtinId="9" hidden="1"/>
    <cellStyle name="Followed Hyperlink" xfId="2861" builtinId="9" hidden="1"/>
    <cellStyle name="Followed Hyperlink" xfId="2863" builtinId="9" hidden="1"/>
    <cellStyle name="Followed Hyperlink" xfId="2865" builtinId="9" hidden="1"/>
    <cellStyle name="Followed Hyperlink" xfId="2867" builtinId="9" hidden="1"/>
    <cellStyle name="Followed Hyperlink" xfId="2869" builtinId="9" hidden="1"/>
    <cellStyle name="Followed Hyperlink" xfId="2871" builtinId="9" hidden="1"/>
    <cellStyle name="Followed Hyperlink" xfId="2873" builtinId="9" hidden="1"/>
    <cellStyle name="Followed Hyperlink" xfId="2875" builtinId="9" hidden="1"/>
    <cellStyle name="Followed Hyperlink" xfId="2877" builtinId="9" hidden="1"/>
    <cellStyle name="Followed Hyperlink" xfId="2879" builtinId="9" hidden="1"/>
    <cellStyle name="Followed Hyperlink" xfId="2881" builtinId="9" hidden="1"/>
    <cellStyle name="Followed Hyperlink" xfId="2883" builtinId="9" hidden="1"/>
    <cellStyle name="Followed Hyperlink" xfId="2885" builtinId="9" hidden="1"/>
    <cellStyle name="Followed Hyperlink" xfId="2887" builtinId="9" hidden="1"/>
    <cellStyle name="Followed Hyperlink" xfId="2889" builtinId="9" hidden="1"/>
    <cellStyle name="Followed Hyperlink" xfId="2891" builtinId="9" hidden="1"/>
    <cellStyle name="Followed Hyperlink" xfId="2893" builtinId="9" hidden="1"/>
    <cellStyle name="Followed Hyperlink" xfId="2895" builtinId="9" hidden="1"/>
    <cellStyle name="Followed Hyperlink" xfId="2897"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0" builtinId="9" hidden="1"/>
    <cellStyle name="Followed Hyperlink" xfId="3152" builtinId="9" hidden="1"/>
    <cellStyle name="Followed Hyperlink" xfId="3154" builtinId="9" hidden="1"/>
    <cellStyle name="Followed Hyperlink" xfId="3156" builtinId="9" hidden="1"/>
    <cellStyle name="Followed Hyperlink" xfId="3158" builtinId="9" hidden="1"/>
    <cellStyle name="Followed Hyperlink" xfId="3160" builtinId="9" hidden="1"/>
    <cellStyle name="Followed Hyperlink" xfId="3162" builtinId="9" hidden="1"/>
    <cellStyle name="Followed Hyperlink" xfId="3164" builtinId="9" hidden="1"/>
    <cellStyle name="Followed Hyperlink" xfId="3166" builtinId="9" hidden="1"/>
    <cellStyle name="Followed Hyperlink" xfId="3168" builtinId="9" hidden="1"/>
    <cellStyle name="Followed Hyperlink" xfId="3170" builtinId="9" hidden="1"/>
    <cellStyle name="Followed Hyperlink" xfId="3172" builtinId="9" hidden="1"/>
    <cellStyle name="Followed Hyperlink" xfId="3174" builtinId="9" hidden="1"/>
    <cellStyle name="Followed Hyperlink" xfId="3176" builtinId="9" hidden="1"/>
    <cellStyle name="Followed Hyperlink" xfId="3178" builtinId="9" hidden="1"/>
    <cellStyle name="Followed Hyperlink" xfId="3180" builtinId="9" hidden="1"/>
    <cellStyle name="Followed Hyperlink" xfId="3182" builtinId="9" hidden="1"/>
    <cellStyle name="Followed Hyperlink" xfId="3184" builtinId="9" hidden="1"/>
    <cellStyle name="Followed Hyperlink" xfId="3186" builtinId="9" hidden="1"/>
    <cellStyle name="Followed Hyperlink" xfId="3188" builtinId="9" hidden="1"/>
    <cellStyle name="Followed Hyperlink" xfId="3190" builtinId="9" hidden="1"/>
    <cellStyle name="Followed Hyperlink" xfId="3192" builtinId="9" hidden="1"/>
    <cellStyle name="Followed Hyperlink" xfId="3194" builtinId="9" hidden="1"/>
    <cellStyle name="Followed Hyperlink" xfId="3196" builtinId="9" hidden="1"/>
    <cellStyle name="Followed Hyperlink" xfId="3198" builtinId="9" hidden="1"/>
    <cellStyle name="Followed Hyperlink" xfId="3200" builtinId="9" hidden="1"/>
    <cellStyle name="Followed Hyperlink" xfId="3202" builtinId="9" hidden="1"/>
    <cellStyle name="Followed Hyperlink" xfId="3204" builtinId="9" hidden="1"/>
    <cellStyle name="Followed Hyperlink" xfId="3206" builtinId="9" hidden="1"/>
    <cellStyle name="Followed Hyperlink" xfId="3208" builtinId="9" hidden="1"/>
    <cellStyle name="Followed Hyperlink" xfId="3210" builtinId="9" hidden="1"/>
    <cellStyle name="Followed Hyperlink" xfId="3212" builtinId="9" hidden="1"/>
    <cellStyle name="Followed Hyperlink" xfId="3214" builtinId="9" hidden="1"/>
    <cellStyle name="Followed Hyperlink" xfId="3216" builtinId="9" hidden="1"/>
    <cellStyle name="Followed Hyperlink" xfId="3218" builtinId="9" hidden="1"/>
    <cellStyle name="Followed Hyperlink" xfId="3220" builtinId="9" hidden="1"/>
    <cellStyle name="Followed Hyperlink" xfId="3222" builtinId="9" hidden="1"/>
    <cellStyle name="Followed Hyperlink" xfId="3224" builtinId="9" hidden="1"/>
    <cellStyle name="Followed Hyperlink" xfId="3226" builtinId="9" hidden="1"/>
    <cellStyle name="Followed Hyperlink" xfId="3228" builtinId="9" hidden="1"/>
    <cellStyle name="Followed Hyperlink" xfId="3230" builtinId="9" hidden="1"/>
    <cellStyle name="Followed Hyperlink" xfId="3232" builtinId="9" hidden="1"/>
    <cellStyle name="Followed Hyperlink" xfId="3234" builtinId="9" hidden="1"/>
    <cellStyle name="Followed Hyperlink" xfId="3284" builtinId="9" hidden="1"/>
    <cellStyle name="Followed Hyperlink" xfId="3286" builtinId="9" hidden="1"/>
    <cellStyle name="Followed Hyperlink" xfId="3288" builtinId="9" hidden="1"/>
    <cellStyle name="Followed Hyperlink" xfId="3290" builtinId="9" hidden="1"/>
    <cellStyle name="Followed Hyperlink" xfId="3292" builtinId="9" hidden="1"/>
    <cellStyle name="Followed Hyperlink" xfId="3294" builtinId="9" hidden="1"/>
    <cellStyle name="Followed Hyperlink" xfId="3296" builtinId="9" hidden="1"/>
    <cellStyle name="Followed Hyperlink" xfId="3298" builtinId="9" hidden="1"/>
    <cellStyle name="Followed Hyperlink" xfId="3300" builtinId="9" hidden="1"/>
    <cellStyle name="Followed Hyperlink" xfId="3302" builtinId="9" hidden="1"/>
    <cellStyle name="Followed Hyperlink" xfId="3304" builtinId="9" hidden="1"/>
    <cellStyle name="Followed Hyperlink" xfId="3306" builtinId="9" hidden="1"/>
    <cellStyle name="Followed Hyperlink" xfId="3308" builtinId="9" hidden="1"/>
    <cellStyle name="Followed Hyperlink" xfId="3310" builtinId="9" hidden="1"/>
    <cellStyle name="Followed Hyperlink" xfId="3312" builtinId="9" hidden="1"/>
    <cellStyle name="Followed Hyperlink" xfId="3314" builtinId="9" hidden="1"/>
    <cellStyle name="Followed Hyperlink" xfId="3316" builtinId="9" hidden="1"/>
    <cellStyle name="Followed Hyperlink" xfId="3318" builtinId="9" hidden="1"/>
    <cellStyle name="Followed Hyperlink" xfId="3320" builtinId="9" hidden="1"/>
    <cellStyle name="Followed Hyperlink" xfId="3322" builtinId="9" hidden="1"/>
    <cellStyle name="Followed Hyperlink" xfId="3324" builtinId="9" hidden="1"/>
    <cellStyle name="Followed Hyperlink" xfId="3326" builtinId="9" hidden="1"/>
    <cellStyle name="Followed Hyperlink" xfId="3328" builtinId="9" hidden="1"/>
    <cellStyle name="Followed Hyperlink" xfId="3330" builtinId="9" hidden="1"/>
    <cellStyle name="Followed Hyperlink" xfId="3332" builtinId="9" hidden="1"/>
    <cellStyle name="Followed Hyperlink" xfId="3335" builtinId="9" hidden="1"/>
    <cellStyle name="Followed Hyperlink" xfId="3337" builtinId="9" hidden="1"/>
    <cellStyle name="Followed Hyperlink" xfId="3339" builtinId="9" hidden="1"/>
    <cellStyle name="Followed Hyperlink" xfId="3341" builtinId="9" hidden="1"/>
    <cellStyle name="Followed Hyperlink" xfId="3343" builtinId="9" hidden="1"/>
    <cellStyle name="Followed Hyperlink" xfId="3345" builtinId="9" hidden="1"/>
    <cellStyle name="Followed Hyperlink" xfId="3347" builtinId="9" hidden="1"/>
    <cellStyle name="Followed Hyperlink" xfId="3349" builtinId="9" hidden="1"/>
    <cellStyle name="Followed Hyperlink" xfId="3351" builtinId="9" hidden="1"/>
    <cellStyle name="Followed Hyperlink" xfId="3353" builtinId="9" hidden="1"/>
    <cellStyle name="Followed Hyperlink" xfId="3355" builtinId="9" hidden="1"/>
    <cellStyle name="Followed Hyperlink" xfId="3357" builtinId="9" hidden="1"/>
    <cellStyle name="Followed Hyperlink" xfId="3359" builtinId="9" hidden="1"/>
    <cellStyle name="Followed Hyperlink" xfId="3361" builtinId="9" hidden="1"/>
    <cellStyle name="Followed Hyperlink" xfId="3363" builtinId="9" hidden="1"/>
    <cellStyle name="Followed Hyperlink" xfId="3365" builtinId="9" hidden="1"/>
    <cellStyle name="Followed Hyperlink" xfId="3367" builtinId="9" hidden="1"/>
    <cellStyle name="Followed Hyperlink" xfId="3369" builtinId="9" hidden="1"/>
    <cellStyle name="Followed Hyperlink" xfId="3371" builtinId="9" hidden="1"/>
    <cellStyle name="Followed Hyperlink" xfId="3373" builtinId="9" hidden="1"/>
    <cellStyle name="Followed Hyperlink" xfId="3375" builtinId="9" hidden="1"/>
    <cellStyle name="Followed Hyperlink" xfId="3377" builtinId="9" hidden="1"/>
    <cellStyle name="Followed Hyperlink" xfId="3379" builtinId="9" hidden="1"/>
    <cellStyle name="Followed Hyperlink" xfId="3381" builtinId="9" hidden="1"/>
    <cellStyle name="Followed Hyperlink" xfId="3383" builtinId="9" hidden="1"/>
    <cellStyle name="Followed Hyperlink" xfId="3385" builtinId="9" hidden="1"/>
    <cellStyle name="Followed Hyperlink" xfId="3387" builtinId="9" hidden="1"/>
    <cellStyle name="Followed Hyperlink" xfId="3389" builtinId="9" hidden="1"/>
    <cellStyle name="Followed Hyperlink" xfId="3391" builtinId="9" hidden="1"/>
    <cellStyle name="Followed Hyperlink" xfId="3393" builtinId="9" hidden="1"/>
    <cellStyle name="Followed Hyperlink" xfId="3395" builtinId="9" hidden="1"/>
    <cellStyle name="Followed Hyperlink" xfId="3397" builtinId="9" hidden="1"/>
    <cellStyle name="Followed Hyperlink" xfId="3399" builtinId="9" hidden="1"/>
    <cellStyle name="Followed Hyperlink" xfId="3401" builtinId="9" hidden="1"/>
    <cellStyle name="Followed Hyperlink" xfId="3403" builtinId="9" hidden="1"/>
    <cellStyle name="Followed Hyperlink" xfId="3405" builtinId="9" hidden="1"/>
    <cellStyle name="Followed Hyperlink" xfId="3407" builtinId="9" hidden="1"/>
    <cellStyle name="Followed Hyperlink" xfId="3409" builtinId="9" hidden="1"/>
    <cellStyle name="Followed Hyperlink" xfId="3411" builtinId="9" hidden="1"/>
    <cellStyle name="Followed Hyperlink" xfId="3413" builtinId="9" hidden="1"/>
    <cellStyle name="Followed Hyperlink" xfId="3415" builtinId="9" hidden="1"/>
    <cellStyle name="Followed Hyperlink" xfId="3417" builtinId="9" hidden="1"/>
    <cellStyle name="Followed Hyperlink" xfId="3419" builtinId="9" hidden="1"/>
    <cellStyle name="Followed Hyperlink" xfId="3421" builtinId="9" hidden="1"/>
    <cellStyle name="Followed Hyperlink" xfId="3423" builtinId="9" hidden="1"/>
    <cellStyle name="Followed Hyperlink" xfId="3425" builtinId="9" hidden="1"/>
    <cellStyle name="Followed Hyperlink" xfId="3427" builtinId="9" hidden="1"/>
    <cellStyle name="Followed Hyperlink" xfId="3429" builtinId="9" hidden="1"/>
    <cellStyle name="Followed Hyperlink" xfId="3431" builtinId="9" hidden="1"/>
    <cellStyle name="Followed Hyperlink" xfId="3433" builtinId="9" hidden="1"/>
    <cellStyle name="Followed Hyperlink" xfId="3435" builtinId="9" hidden="1"/>
    <cellStyle name="Followed Hyperlink" xfId="3437" builtinId="9" hidden="1"/>
    <cellStyle name="Followed Hyperlink" xfId="3439" builtinId="9" hidden="1"/>
    <cellStyle name="Followed Hyperlink" xfId="3441" builtinId="9" hidden="1"/>
    <cellStyle name="Followed Hyperlink" xfId="3443" builtinId="9" hidden="1"/>
    <cellStyle name="Followed Hyperlink" xfId="3445" builtinId="9" hidden="1"/>
    <cellStyle name="Followed Hyperlink" xfId="3447" builtinId="9" hidden="1"/>
    <cellStyle name="Followed Hyperlink" xfId="3449" builtinId="9" hidden="1"/>
    <cellStyle name="Followed Hyperlink" xfId="3451" builtinId="9" hidden="1"/>
    <cellStyle name="Followed Hyperlink" xfId="3453" builtinId="9" hidden="1"/>
    <cellStyle name="Followed Hyperlink" xfId="3455" builtinId="9" hidden="1"/>
    <cellStyle name="Followed Hyperlink" xfId="3457" builtinId="9" hidden="1"/>
    <cellStyle name="Followed Hyperlink" xfId="3459" builtinId="9" hidden="1"/>
    <cellStyle name="Followed Hyperlink" xfId="3461" builtinId="9" hidden="1"/>
    <cellStyle name="Followed Hyperlink" xfId="3463" builtinId="9" hidden="1"/>
    <cellStyle name="Followed Hyperlink" xfId="3465" builtinId="9" hidden="1"/>
    <cellStyle name="Followed Hyperlink" xfId="3467" builtinId="9" hidden="1"/>
    <cellStyle name="Followed Hyperlink" xfId="3469" builtinId="9" hidden="1"/>
    <cellStyle name="Followed Hyperlink" xfId="3471" builtinId="9" hidden="1"/>
    <cellStyle name="Followed Hyperlink" xfId="3473" builtinId="9" hidden="1"/>
    <cellStyle name="Followed Hyperlink" xfId="3476" builtinId="9" hidden="1"/>
    <cellStyle name="Followed Hyperlink" xfId="3478" builtinId="9" hidden="1"/>
    <cellStyle name="Followed Hyperlink" xfId="3480" builtinId="9" hidden="1"/>
    <cellStyle name="Followed Hyperlink" xfId="3482" builtinId="9" hidden="1"/>
    <cellStyle name="Followed Hyperlink" xfId="3484" builtinId="9" hidden="1"/>
    <cellStyle name="Followed Hyperlink" xfId="3486" builtinId="9" hidden="1"/>
    <cellStyle name="Followed Hyperlink" xfId="3488" builtinId="9" hidden="1"/>
    <cellStyle name="Followed Hyperlink" xfId="3490" builtinId="9" hidden="1"/>
    <cellStyle name="Followed Hyperlink" xfId="3492" builtinId="9" hidden="1"/>
    <cellStyle name="Followed Hyperlink" xfId="3494" builtinId="9" hidden="1"/>
    <cellStyle name="Good 2" xfId="614"/>
    <cellStyle name="Good 3" xfId="615"/>
    <cellStyle name="Good 4" xfId="616"/>
    <cellStyle name="Good 5" xfId="617"/>
    <cellStyle name="Heading" xfId="618"/>
    <cellStyle name="Heading 1 2" xfId="619"/>
    <cellStyle name="Heading 1 3" xfId="620"/>
    <cellStyle name="Heading 1 4" xfId="621"/>
    <cellStyle name="Heading 1 5" xfId="622"/>
    <cellStyle name="Heading 2 2" xfId="623"/>
    <cellStyle name="Heading 2 3" xfId="624"/>
    <cellStyle name="Heading 2 4" xfId="625"/>
    <cellStyle name="Heading 2 5" xfId="626"/>
    <cellStyle name="Heading 3 2" xfId="627"/>
    <cellStyle name="Heading 3 3" xfId="628"/>
    <cellStyle name="Heading 3 4" xfId="629"/>
    <cellStyle name="Heading 3 5" xfId="630"/>
    <cellStyle name="Heading 4 2" xfId="631"/>
    <cellStyle name="Heading 4 3" xfId="632"/>
    <cellStyle name="Heading 4 4" xfId="633"/>
    <cellStyle name="Heading 4 5" xfId="634"/>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Hyperlink" xfId="1241" builtinId="8" hidden="1"/>
    <cellStyle name="Hyperlink" xfId="1243" builtinId="8" hidden="1"/>
    <cellStyle name="Hyperlink" xfId="1245" builtinId="8" hidden="1"/>
    <cellStyle name="Hyperlink" xfId="1247" builtinId="8" hidden="1"/>
    <cellStyle name="Hyperlink" xfId="1249" builtinId="8" hidden="1"/>
    <cellStyle name="Hyperlink" xfId="1251" builtinId="8" hidden="1"/>
    <cellStyle name="Hyperlink" xfId="1253" builtinId="8" hidden="1"/>
    <cellStyle name="Hyperlink" xfId="1255" builtinId="8" hidden="1"/>
    <cellStyle name="Hyperlink" xfId="1257" builtinId="8" hidden="1"/>
    <cellStyle name="Hyperlink" xfId="1259" builtinId="8" hidden="1"/>
    <cellStyle name="Hyperlink" xfId="1261" builtinId="8" hidden="1"/>
    <cellStyle name="Hyperlink" xfId="1263" builtinId="8" hidden="1"/>
    <cellStyle name="Hyperlink" xfId="1265" builtinId="8" hidden="1"/>
    <cellStyle name="Hyperlink" xfId="1267" builtinId="8" hidden="1"/>
    <cellStyle name="Hyperlink" xfId="1269" builtinId="8" hidden="1"/>
    <cellStyle name="Hyperlink" xfId="1271" builtinId="8" hidden="1"/>
    <cellStyle name="Hyperlink" xfId="1273" builtinId="8" hidden="1"/>
    <cellStyle name="Hyperlink" xfId="1275" builtinId="8" hidden="1"/>
    <cellStyle name="Hyperlink" xfId="1277" builtinId="8" hidden="1"/>
    <cellStyle name="Hyperlink" xfId="1279" builtinId="8" hidden="1"/>
    <cellStyle name="Hyperlink" xfId="1281" builtinId="8" hidden="1"/>
    <cellStyle name="Hyperlink" xfId="1283" builtinId="8" hidden="1"/>
    <cellStyle name="Hyperlink" xfId="1285" builtinId="8" hidden="1"/>
    <cellStyle name="Hyperlink" xfId="1287" builtinId="8" hidden="1"/>
    <cellStyle name="Hyperlink" xfId="1289" builtinId="8" hidden="1"/>
    <cellStyle name="Hyperlink" xfId="1291" builtinId="8" hidden="1"/>
    <cellStyle name="Hyperlink" xfId="1293" builtinId="8" hidden="1"/>
    <cellStyle name="Hyperlink" xfId="1295" builtinId="8" hidden="1"/>
    <cellStyle name="Hyperlink" xfId="1297" builtinId="8" hidden="1"/>
    <cellStyle name="Hyperlink" xfId="1299" builtinId="8" hidden="1"/>
    <cellStyle name="Hyperlink" xfId="1301" builtinId="8" hidden="1"/>
    <cellStyle name="Hyperlink" xfId="1303" builtinId="8" hidden="1"/>
    <cellStyle name="Hyperlink" xfId="1305" builtinId="8" hidden="1"/>
    <cellStyle name="Hyperlink" xfId="1307" builtinId="8" hidden="1"/>
    <cellStyle name="Hyperlink" xfId="1309" builtinId="8" hidden="1"/>
    <cellStyle name="Hyperlink" xfId="1311" builtinId="8" hidden="1"/>
    <cellStyle name="Hyperlink" xfId="1313" builtinId="8" hidden="1"/>
    <cellStyle name="Hyperlink" xfId="1315" builtinId="8" hidden="1"/>
    <cellStyle name="Hyperlink" xfId="1317" builtinId="8" hidden="1"/>
    <cellStyle name="Hyperlink" xfId="1319" builtinId="8" hidden="1"/>
    <cellStyle name="Hyperlink" xfId="1321" builtinId="8" hidden="1"/>
    <cellStyle name="Hyperlink" xfId="1323" builtinId="8" hidden="1"/>
    <cellStyle name="Hyperlink" xfId="1326" builtinId="8" hidden="1"/>
    <cellStyle name="Hyperlink" xfId="1328" builtinId="8" hidden="1"/>
    <cellStyle name="Hyperlink" xfId="1331" builtinId="8" hidden="1"/>
    <cellStyle name="Hyperlink" xfId="1333" builtinId="8" hidden="1"/>
    <cellStyle name="Hyperlink" xfId="1335" builtinId="8" hidden="1"/>
    <cellStyle name="Hyperlink" xfId="1337" builtinId="8" hidden="1"/>
    <cellStyle name="Hyperlink" xfId="1339" builtinId="8" hidden="1"/>
    <cellStyle name="Hyperlink" xfId="1341" builtinId="8" hidden="1"/>
    <cellStyle name="Hyperlink" xfId="1343" builtinId="8" hidden="1"/>
    <cellStyle name="Hyperlink" xfId="1345" builtinId="8" hidden="1"/>
    <cellStyle name="Hyperlink" xfId="1347" builtinId="8" hidden="1"/>
    <cellStyle name="Hyperlink" xfId="1349" builtinId="8" hidden="1"/>
    <cellStyle name="Hyperlink" xfId="1351" builtinId="8" hidden="1"/>
    <cellStyle name="Hyperlink" xfId="1353" builtinId="8" hidden="1"/>
    <cellStyle name="Hyperlink" xfId="1355" builtinId="8" hidden="1"/>
    <cellStyle name="Hyperlink" xfId="1357" builtinId="8" hidden="1"/>
    <cellStyle name="Hyperlink" xfId="1359" builtinId="8" hidden="1"/>
    <cellStyle name="Hyperlink" xfId="1361" builtinId="8" hidden="1"/>
    <cellStyle name="Hyperlink" xfId="1363" builtinId="8" hidden="1"/>
    <cellStyle name="Hyperlink" xfId="1365" builtinId="8" hidden="1"/>
    <cellStyle name="Hyperlink" xfId="1367" builtinId="8" hidden="1"/>
    <cellStyle name="Hyperlink" xfId="1369" builtinId="8" hidden="1"/>
    <cellStyle name="Hyperlink" xfId="1371" builtinId="8" hidden="1"/>
    <cellStyle name="Hyperlink" xfId="1373" builtinId="8" hidden="1"/>
    <cellStyle name="Hyperlink" xfId="1375" builtinId="8" hidden="1"/>
    <cellStyle name="Hyperlink" xfId="1377" builtinId="8" hidden="1"/>
    <cellStyle name="Hyperlink" xfId="1379" builtinId="8" hidden="1"/>
    <cellStyle name="Hyperlink" xfId="1381" builtinId="8" hidden="1"/>
    <cellStyle name="Hyperlink" xfId="1383" builtinId="8" hidden="1"/>
    <cellStyle name="Hyperlink" xfId="1385" builtinId="8" hidden="1"/>
    <cellStyle name="Hyperlink" xfId="1387" builtinId="8" hidden="1"/>
    <cellStyle name="Hyperlink" xfId="1389" builtinId="8" hidden="1"/>
    <cellStyle name="Hyperlink" xfId="1391" builtinId="8" hidden="1"/>
    <cellStyle name="Hyperlink" xfId="1393" builtinId="8" hidden="1"/>
    <cellStyle name="Hyperlink" xfId="1395" builtinId="8" hidden="1"/>
    <cellStyle name="Hyperlink" xfId="1397" builtinId="8" hidden="1"/>
    <cellStyle name="Hyperlink" xfId="1399" builtinId="8" hidden="1"/>
    <cellStyle name="Hyperlink" xfId="1401" builtinId="8" hidden="1"/>
    <cellStyle name="Hyperlink" xfId="1403" builtinId="8" hidden="1"/>
    <cellStyle name="Hyperlink" xfId="1405" builtinId="8" hidden="1"/>
    <cellStyle name="Hyperlink" xfId="1407" builtinId="8" hidden="1"/>
    <cellStyle name="Hyperlink" xfId="1409" builtinId="8" hidden="1"/>
    <cellStyle name="Hyperlink" xfId="1411" builtinId="8" hidden="1"/>
    <cellStyle name="Hyperlink" xfId="1413" builtinId="8" hidden="1"/>
    <cellStyle name="Hyperlink" xfId="1415" builtinId="8" hidden="1"/>
    <cellStyle name="Hyperlink" xfId="1417" builtinId="8" hidden="1"/>
    <cellStyle name="Hyperlink" xfId="1419" builtinId="8" hidden="1"/>
    <cellStyle name="Hyperlink" xfId="1421" builtinId="8" hidden="1"/>
    <cellStyle name="Hyperlink" xfId="1423" builtinId="8" hidden="1"/>
    <cellStyle name="Hyperlink" xfId="1425" builtinId="8" hidden="1"/>
    <cellStyle name="Hyperlink" xfId="1427" builtinId="8" hidden="1"/>
    <cellStyle name="Hyperlink" xfId="1429" builtinId="8" hidden="1"/>
    <cellStyle name="Hyperlink" xfId="1431" builtinId="8" hidden="1"/>
    <cellStyle name="Hyperlink" xfId="1433" builtinId="8" hidden="1"/>
    <cellStyle name="Hyperlink" xfId="1435" builtinId="8" hidden="1"/>
    <cellStyle name="Hyperlink" xfId="1437" builtinId="8" hidden="1"/>
    <cellStyle name="Hyperlink" xfId="1439" builtinId="8" hidden="1"/>
    <cellStyle name="Hyperlink" xfId="1441" builtinId="8" hidden="1"/>
    <cellStyle name="Hyperlink" xfId="1443" builtinId="8" hidden="1"/>
    <cellStyle name="Hyperlink" xfId="1445" builtinId="8" hidden="1"/>
    <cellStyle name="Hyperlink" xfId="1447" builtinId="8" hidden="1"/>
    <cellStyle name="Hyperlink" xfId="1449" builtinId="8" hidden="1"/>
    <cellStyle name="Hyperlink" xfId="1451" builtinId="8" hidden="1"/>
    <cellStyle name="Hyperlink" xfId="1453" builtinId="8" hidden="1"/>
    <cellStyle name="Hyperlink" xfId="1455" builtinId="8" hidden="1"/>
    <cellStyle name="Hyperlink" xfId="1457" builtinId="8" hidden="1"/>
    <cellStyle name="Hyperlink" xfId="1459" builtinId="8" hidden="1"/>
    <cellStyle name="Hyperlink" xfId="1461" builtinId="8" hidden="1"/>
    <cellStyle name="Hyperlink" xfId="1463" builtinId="8" hidden="1"/>
    <cellStyle name="Hyperlink" xfId="1465" builtinId="8" hidden="1"/>
    <cellStyle name="Hyperlink" xfId="1467" builtinId="8" hidden="1"/>
    <cellStyle name="Hyperlink" xfId="1469" builtinId="8" hidden="1"/>
    <cellStyle name="Hyperlink" xfId="1471" builtinId="8" hidden="1"/>
    <cellStyle name="Hyperlink" xfId="1473" builtinId="8" hidden="1"/>
    <cellStyle name="Hyperlink" xfId="1475" builtinId="8" hidden="1"/>
    <cellStyle name="Hyperlink" xfId="1477" builtinId="8" hidden="1"/>
    <cellStyle name="Hyperlink" xfId="1479" builtinId="8" hidden="1"/>
    <cellStyle name="Hyperlink" xfId="1481" builtinId="8" hidden="1"/>
    <cellStyle name="Hyperlink" xfId="1483" builtinId="8" hidden="1"/>
    <cellStyle name="Hyperlink" xfId="1485" builtinId="8" hidden="1"/>
    <cellStyle name="Hyperlink" xfId="1487" builtinId="8" hidden="1"/>
    <cellStyle name="Hyperlink" xfId="1489" builtinId="8" hidden="1"/>
    <cellStyle name="Hyperlink" xfId="1491" builtinId="8" hidden="1"/>
    <cellStyle name="Hyperlink" xfId="1493" builtinId="8" hidden="1"/>
    <cellStyle name="Hyperlink" xfId="1495" builtinId="8" hidden="1"/>
    <cellStyle name="Hyperlink" xfId="1497" builtinId="8" hidden="1"/>
    <cellStyle name="Hyperlink" xfId="1499" builtinId="8" hidden="1"/>
    <cellStyle name="Hyperlink" xfId="1501" builtinId="8" hidden="1"/>
    <cellStyle name="Hyperlink" xfId="1503" builtinId="8" hidden="1"/>
    <cellStyle name="Hyperlink" xfId="1505" builtinId="8" hidden="1"/>
    <cellStyle name="Hyperlink" xfId="1507" builtinId="8" hidden="1"/>
    <cellStyle name="Hyperlink" xfId="1509" builtinId="8" hidden="1"/>
    <cellStyle name="Hyperlink" xfId="1511" builtinId="8" hidden="1"/>
    <cellStyle name="Hyperlink" xfId="1513" builtinId="8" hidden="1"/>
    <cellStyle name="Hyperlink" xfId="1515" builtinId="8" hidden="1"/>
    <cellStyle name="Hyperlink" xfId="1517" builtinId="8" hidden="1"/>
    <cellStyle name="Hyperlink" xfId="1519" builtinId="8" hidden="1"/>
    <cellStyle name="Hyperlink" xfId="1521" builtinId="8" hidden="1"/>
    <cellStyle name="Hyperlink" xfId="1523" builtinId="8" hidden="1"/>
    <cellStyle name="Hyperlink" xfId="1525" builtinId="8" hidden="1"/>
    <cellStyle name="Hyperlink" xfId="1527" builtinId="8" hidden="1"/>
    <cellStyle name="Hyperlink" xfId="1529" builtinId="8" hidden="1"/>
    <cellStyle name="Hyperlink" xfId="1531" builtinId="8" hidden="1"/>
    <cellStyle name="Hyperlink" xfId="1533" builtinId="8" hidden="1"/>
    <cellStyle name="Hyperlink" xfId="1535" builtinId="8" hidden="1"/>
    <cellStyle name="Hyperlink" xfId="1537" builtinId="8" hidden="1"/>
    <cellStyle name="Hyperlink" xfId="1539" builtinId="8" hidden="1"/>
    <cellStyle name="Hyperlink" xfId="1541" builtinId="8" hidden="1"/>
    <cellStyle name="Hyperlink" xfId="1543" builtinId="8" hidden="1"/>
    <cellStyle name="Hyperlink" xfId="1545" builtinId="8" hidden="1"/>
    <cellStyle name="Hyperlink" xfId="1547" builtinId="8" hidden="1"/>
    <cellStyle name="Hyperlink" xfId="1549" builtinId="8" hidden="1"/>
    <cellStyle name="Hyperlink" xfId="1551" builtinId="8" hidden="1"/>
    <cellStyle name="Hyperlink" xfId="1553" builtinId="8" hidden="1"/>
    <cellStyle name="Hyperlink" xfId="1555" builtinId="8" hidden="1"/>
    <cellStyle name="Hyperlink" xfId="1557" builtinId="8" hidden="1"/>
    <cellStyle name="Hyperlink" xfId="1559" builtinId="8" hidden="1"/>
    <cellStyle name="Hyperlink" xfId="1561" builtinId="8" hidden="1"/>
    <cellStyle name="Hyperlink" xfId="1563" builtinId="8" hidden="1"/>
    <cellStyle name="Hyperlink" xfId="1565" builtinId="8" hidden="1"/>
    <cellStyle name="Hyperlink" xfId="1567" builtinId="8" hidden="1"/>
    <cellStyle name="Hyperlink" xfId="1569" builtinId="8" hidden="1"/>
    <cellStyle name="Hyperlink" xfId="1571" builtinId="8" hidden="1"/>
    <cellStyle name="Hyperlink" xfId="1573" builtinId="8" hidden="1"/>
    <cellStyle name="Hyperlink" xfId="1575" builtinId="8" hidden="1"/>
    <cellStyle name="Hyperlink" xfId="1577" builtinId="8" hidden="1"/>
    <cellStyle name="Hyperlink" xfId="1579" builtinId="8" hidden="1"/>
    <cellStyle name="Hyperlink" xfId="1581" builtinId="8" hidden="1"/>
    <cellStyle name="Hyperlink" xfId="1583" builtinId="8" hidden="1"/>
    <cellStyle name="Hyperlink" xfId="1585" builtinId="8" hidden="1"/>
    <cellStyle name="Hyperlink" xfId="1587" builtinId="8" hidden="1"/>
    <cellStyle name="Hyperlink" xfId="1589" builtinId="8" hidden="1"/>
    <cellStyle name="Hyperlink" xfId="1591" builtinId="8" hidden="1"/>
    <cellStyle name="Hyperlink" xfId="1593" builtinId="8" hidden="1"/>
    <cellStyle name="Hyperlink" xfId="1595" builtinId="8" hidden="1"/>
    <cellStyle name="Hyperlink" xfId="1597" builtinId="8" hidden="1"/>
    <cellStyle name="Hyperlink" xfId="1599" builtinId="8" hidden="1"/>
    <cellStyle name="Hyperlink" xfId="1601" builtinId="8" hidden="1"/>
    <cellStyle name="Hyperlink" xfId="1603" builtinId="8" hidden="1"/>
    <cellStyle name="Hyperlink" xfId="1605" builtinId="8" hidden="1"/>
    <cellStyle name="Hyperlink" xfId="1607" builtinId="8" hidden="1"/>
    <cellStyle name="Hyperlink" xfId="1609" builtinId="8" hidden="1"/>
    <cellStyle name="Hyperlink" xfId="1611" builtinId="8" hidden="1"/>
    <cellStyle name="Hyperlink" xfId="1613" builtinId="8" hidden="1"/>
    <cellStyle name="Hyperlink" xfId="1615" builtinId="8" hidden="1"/>
    <cellStyle name="Hyperlink" xfId="1617" builtinId="8" hidden="1"/>
    <cellStyle name="Hyperlink" xfId="1619" builtinId="8" hidden="1"/>
    <cellStyle name="Hyperlink" xfId="1621" builtinId="8" hidden="1"/>
    <cellStyle name="Hyperlink" xfId="1623" builtinId="8" hidden="1"/>
    <cellStyle name="Hyperlink" xfId="1625" builtinId="8" hidden="1"/>
    <cellStyle name="Hyperlink" xfId="1627" builtinId="8" hidden="1"/>
    <cellStyle name="Hyperlink" xfId="1629" builtinId="8" hidden="1"/>
    <cellStyle name="Hyperlink" xfId="1631" builtinId="8" hidden="1"/>
    <cellStyle name="Hyperlink" xfId="1633" builtinId="8" hidden="1"/>
    <cellStyle name="Hyperlink" xfId="1635" builtinId="8" hidden="1"/>
    <cellStyle name="Hyperlink" xfId="1640" builtinId="8" hidden="1"/>
    <cellStyle name="Hyperlink" xfId="1642" builtinId="8" hidden="1"/>
    <cellStyle name="Hyperlink" xfId="1644" builtinId="8" hidden="1"/>
    <cellStyle name="Hyperlink" xfId="1646" builtinId="8" hidden="1"/>
    <cellStyle name="Hyperlink" xfId="1648" builtinId="8" hidden="1"/>
    <cellStyle name="Hyperlink" xfId="1650" builtinId="8" hidden="1"/>
    <cellStyle name="Hyperlink" xfId="1652" builtinId="8" hidden="1"/>
    <cellStyle name="Hyperlink" xfId="1654" builtinId="8" hidden="1"/>
    <cellStyle name="Hyperlink" xfId="1656" builtinId="8" hidden="1"/>
    <cellStyle name="Hyperlink" xfId="1658" builtinId="8" hidden="1"/>
    <cellStyle name="Hyperlink" xfId="1660" builtinId="8" hidden="1"/>
    <cellStyle name="Hyperlink" xfId="1662" builtinId="8" hidden="1"/>
    <cellStyle name="Hyperlink" xfId="1664" builtinId="8" hidden="1"/>
    <cellStyle name="Hyperlink" xfId="1666" builtinId="8" hidden="1"/>
    <cellStyle name="Hyperlink" xfId="1668" builtinId="8" hidden="1"/>
    <cellStyle name="Hyperlink" xfId="1670" builtinId="8" hidden="1"/>
    <cellStyle name="Hyperlink" xfId="1672" builtinId="8" hidden="1"/>
    <cellStyle name="Hyperlink" xfId="1674" builtinId="8" hidden="1"/>
    <cellStyle name="Hyperlink" xfId="1676" builtinId="8" hidden="1"/>
    <cellStyle name="Hyperlink" xfId="1678" builtinId="8" hidden="1"/>
    <cellStyle name="Hyperlink" xfId="1680" builtinId="8" hidden="1"/>
    <cellStyle name="Hyperlink" xfId="1682" builtinId="8" hidden="1"/>
    <cellStyle name="Hyperlink" xfId="1684" builtinId="8" hidden="1"/>
    <cellStyle name="Hyperlink" xfId="1686" builtinId="8" hidden="1"/>
    <cellStyle name="Hyperlink" xfId="1688" builtinId="8" hidden="1"/>
    <cellStyle name="Hyperlink" xfId="1690" builtinId="8" hidden="1"/>
    <cellStyle name="Hyperlink" xfId="1692" builtinId="8" hidden="1"/>
    <cellStyle name="Hyperlink" xfId="1694" builtinId="8" hidden="1"/>
    <cellStyle name="Hyperlink" xfId="1696" builtinId="8" hidden="1"/>
    <cellStyle name="Hyperlink" xfId="1698" builtinId="8" hidden="1"/>
    <cellStyle name="Hyperlink" xfId="1700" builtinId="8" hidden="1"/>
    <cellStyle name="Hyperlink" xfId="1702" builtinId="8" hidden="1"/>
    <cellStyle name="Hyperlink" xfId="1704" builtinId="8" hidden="1"/>
    <cellStyle name="Hyperlink" xfId="1706" builtinId="8" hidden="1"/>
    <cellStyle name="Hyperlink" xfId="1708" builtinId="8" hidden="1"/>
    <cellStyle name="Hyperlink" xfId="1710" builtinId="8" hidden="1"/>
    <cellStyle name="Hyperlink" xfId="1712" builtinId="8" hidden="1"/>
    <cellStyle name="Hyperlink" xfId="1714" builtinId="8" hidden="1"/>
    <cellStyle name="Hyperlink" xfId="1716" builtinId="8" hidden="1"/>
    <cellStyle name="Hyperlink" xfId="1718" builtinId="8" hidden="1"/>
    <cellStyle name="Hyperlink" xfId="1720" builtinId="8" hidden="1"/>
    <cellStyle name="Hyperlink" xfId="1722" builtinId="8" hidden="1"/>
    <cellStyle name="Hyperlink" xfId="1724" builtinId="8" hidden="1"/>
    <cellStyle name="Hyperlink" xfId="1726" builtinId="8" hidden="1"/>
    <cellStyle name="Hyperlink" xfId="1728" builtinId="8" hidden="1"/>
    <cellStyle name="Hyperlink" xfId="1730" builtinId="8" hidden="1"/>
    <cellStyle name="Hyperlink" xfId="1732" builtinId="8" hidden="1"/>
    <cellStyle name="Hyperlink" xfId="1734" builtinId="8" hidden="1"/>
    <cellStyle name="Hyperlink" xfId="1736" builtinId="8" hidden="1"/>
    <cellStyle name="Hyperlink" xfId="1738" builtinId="8" hidden="1"/>
    <cellStyle name="Hyperlink" xfId="1740" builtinId="8" hidden="1"/>
    <cellStyle name="Hyperlink" xfId="1742" builtinId="8" hidden="1"/>
    <cellStyle name="Hyperlink" xfId="1744" builtinId="8" hidden="1"/>
    <cellStyle name="Hyperlink" xfId="1746" builtinId="8" hidden="1"/>
    <cellStyle name="Hyperlink" xfId="1748" builtinId="8" hidden="1"/>
    <cellStyle name="Hyperlink" xfId="1750" builtinId="8" hidden="1"/>
    <cellStyle name="Hyperlink" xfId="1752" builtinId="8" hidden="1"/>
    <cellStyle name="Hyperlink" xfId="1754" builtinId="8" hidden="1"/>
    <cellStyle name="Hyperlink" xfId="1756" builtinId="8" hidden="1"/>
    <cellStyle name="Hyperlink" xfId="1758" builtinId="8" hidden="1"/>
    <cellStyle name="Hyperlink" xfId="1760" builtinId="8" hidden="1"/>
    <cellStyle name="Hyperlink" xfId="1762" builtinId="8" hidden="1"/>
    <cellStyle name="Hyperlink" xfId="1764" builtinId="8" hidden="1"/>
    <cellStyle name="Hyperlink" xfId="1766" builtinId="8" hidden="1"/>
    <cellStyle name="Hyperlink" xfId="1768" builtinId="8" hidden="1"/>
    <cellStyle name="Hyperlink" xfId="1770" builtinId="8" hidden="1"/>
    <cellStyle name="Hyperlink" xfId="1772" builtinId="8" hidden="1"/>
    <cellStyle name="Hyperlink" xfId="1774" builtinId="8" hidden="1"/>
    <cellStyle name="Hyperlink" xfId="1776" builtinId="8" hidden="1"/>
    <cellStyle name="Hyperlink" xfId="1778" builtinId="8" hidden="1"/>
    <cellStyle name="Hyperlink" xfId="1780" builtinId="8" hidden="1"/>
    <cellStyle name="Hyperlink" xfId="1782" builtinId="8" hidden="1"/>
    <cellStyle name="Hyperlink" xfId="1784" builtinId="8" hidden="1"/>
    <cellStyle name="Hyperlink" xfId="1786" builtinId="8" hidden="1"/>
    <cellStyle name="Hyperlink" xfId="1788" builtinId="8" hidden="1"/>
    <cellStyle name="Hyperlink" xfId="1790" builtinId="8" hidden="1"/>
    <cellStyle name="Hyperlink" xfId="1792" builtinId="8" hidden="1"/>
    <cellStyle name="Hyperlink" xfId="1794" builtinId="8" hidden="1"/>
    <cellStyle name="Hyperlink" xfId="1796" builtinId="8" hidden="1"/>
    <cellStyle name="Hyperlink" xfId="1798" builtinId="8" hidden="1"/>
    <cellStyle name="Hyperlink" xfId="1800" builtinId="8" hidden="1"/>
    <cellStyle name="Hyperlink" xfId="1802" builtinId="8" hidden="1"/>
    <cellStyle name="Hyperlink" xfId="1804" builtinId="8" hidden="1"/>
    <cellStyle name="Hyperlink" xfId="1806" builtinId="8" hidden="1"/>
    <cellStyle name="Hyperlink" xfId="1808" builtinId="8" hidden="1"/>
    <cellStyle name="Hyperlink" xfId="1810" builtinId="8" hidden="1"/>
    <cellStyle name="Hyperlink" xfId="1812" builtinId="8" hidden="1"/>
    <cellStyle name="Hyperlink" xfId="1814" builtinId="8" hidden="1"/>
    <cellStyle name="Hyperlink" xfId="1816" builtinId="8" hidden="1"/>
    <cellStyle name="Hyperlink" xfId="1818" builtinId="8" hidden="1"/>
    <cellStyle name="Hyperlink" xfId="1820" builtinId="8" hidden="1"/>
    <cellStyle name="Hyperlink" xfId="1822" builtinId="8" hidden="1"/>
    <cellStyle name="Hyperlink" xfId="1824" builtinId="8" hidden="1"/>
    <cellStyle name="Hyperlink" xfId="1826" builtinId="8" hidden="1"/>
    <cellStyle name="Hyperlink" xfId="1828" builtinId="8" hidden="1"/>
    <cellStyle name="Hyperlink" xfId="1830" builtinId="8" hidden="1"/>
    <cellStyle name="Hyperlink" xfId="1832" builtinId="8" hidden="1"/>
    <cellStyle name="Hyperlink" xfId="1834" builtinId="8" hidden="1"/>
    <cellStyle name="Hyperlink" xfId="1836" builtinId="8" hidden="1"/>
    <cellStyle name="Hyperlink" xfId="1838" builtinId="8" hidden="1"/>
    <cellStyle name="Hyperlink" xfId="1840" builtinId="8" hidden="1"/>
    <cellStyle name="Hyperlink" xfId="1842" builtinId="8" hidden="1"/>
    <cellStyle name="Hyperlink" xfId="1844" builtinId="8" hidden="1"/>
    <cellStyle name="Hyperlink" xfId="1846" builtinId="8" hidden="1"/>
    <cellStyle name="Hyperlink" xfId="1848" builtinId="8" hidden="1"/>
    <cellStyle name="Hyperlink" xfId="1850" builtinId="8" hidden="1"/>
    <cellStyle name="Hyperlink" xfId="1852" builtinId="8" hidden="1"/>
    <cellStyle name="Hyperlink" xfId="1854" builtinId="8" hidden="1"/>
    <cellStyle name="Hyperlink" xfId="1856" builtinId="8" hidden="1"/>
    <cellStyle name="Hyperlink" xfId="1858" builtinId="8" hidden="1"/>
    <cellStyle name="Hyperlink" xfId="1860" builtinId="8" hidden="1"/>
    <cellStyle name="Hyperlink" xfId="1862" builtinId="8" hidden="1"/>
    <cellStyle name="Hyperlink" xfId="1864" builtinId="8" hidden="1"/>
    <cellStyle name="Hyperlink" xfId="1866" builtinId="8" hidden="1"/>
    <cellStyle name="Hyperlink" xfId="1868" builtinId="8" hidden="1"/>
    <cellStyle name="Hyperlink" xfId="1870" builtinId="8" hidden="1"/>
    <cellStyle name="Hyperlink" xfId="1872" builtinId="8" hidden="1"/>
    <cellStyle name="Hyperlink" xfId="1874" builtinId="8" hidden="1"/>
    <cellStyle name="Hyperlink" xfId="1876" builtinId="8" hidden="1"/>
    <cellStyle name="Hyperlink" xfId="1878" builtinId="8" hidden="1"/>
    <cellStyle name="Hyperlink" xfId="1880" builtinId="8" hidden="1"/>
    <cellStyle name="Hyperlink" xfId="1882" builtinId="8" hidden="1"/>
    <cellStyle name="Hyperlink" xfId="1884" builtinId="8" hidden="1"/>
    <cellStyle name="Hyperlink" xfId="1886" builtinId="8" hidden="1"/>
    <cellStyle name="Hyperlink" xfId="1888" builtinId="8" hidden="1"/>
    <cellStyle name="Hyperlink" xfId="1890" builtinId="8" hidden="1"/>
    <cellStyle name="Hyperlink" xfId="1892" builtinId="8" hidden="1"/>
    <cellStyle name="Hyperlink" xfId="1894" builtinId="8" hidden="1"/>
    <cellStyle name="Hyperlink" xfId="1896" builtinId="8" hidden="1"/>
    <cellStyle name="Hyperlink" xfId="1898" builtinId="8" hidden="1"/>
    <cellStyle name="Hyperlink" xfId="1900" builtinId="8" hidden="1"/>
    <cellStyle name="Hyperlink" xfId="1902" builtinId="8" hidden="1"/>
    <cellStyle name="Hyperlink" xfId="1904" builtinId="8" hidden="1"/>
    <cellStyle name="Hyperlink" xfId="1906" builtinId="8" hidden="1"/>
    <cellStyle name="Hyperlink" xfId="1908" builtinId="8" hidden="1"/>
    <cellStyle name="Hyperlink" xfId="1910" builtinId="8" hidden="1"/>
    <cellStyle name="Hyperlink" xfId="1912" builtinId="8" hidden="1"/>
    <cellStyle name="Hyperlink" xfId="1914" builtinId="8" hidden="1"/>
    <cellStyle name="Hyperlink" xfId="1916" builtinId="8" hidden="1"/>
    <cellStyle name="Hyperlink" xfId="1918" builtinId="8" hidden="1"/>
    <cellStyle name="Hyperlink" xfId="1920" builtinId="8" hidden="1"/>
    <cellStyle name="Hyperlink" xfId="1922" builtinId="8" hidden="1"/>
    <cellStyle name="Hyperlink" xfId="1924" builtinId="8" hidden="1"/>
    <cellStyle name="Hyperlink" xfId="1926" builtinId="8" hidden="1"/>
    <cellStyle name="Hyperlink" xfId="1928" builtinId="8" hidden="1"/>
    <cellStyle name="Hyperlink" xfId="1930" builtinId="8" hidden="1"/>
    <cellStyle name="Hyperlink" xfId="1932" builtinId="8" hidden="1"/>
    <cellStyle name="Hyperlink" xfId="1934" builtinId="8" hidden="1"/>
    <cellStyle name="Hyperlink" xfId="1936" builtinId="8" hidden="1"/>
    <cellStyle name="Hyperlink" xfId="1938" builtinId="8" hidden="1"/>
    <cellStyle name="Hyperlink" xfId="1940" builtinId="8" hidden="1"/>
    <cellStyle name="Hyperlink" xfId="1942" builtinId="8" hidden="1"/>
    <cellStyle name="Hyperlink" xfId="1944" builtinId="8" hidden="1"/>
    <cellStyle name="Hyperlink" xfId="1946" builtinId="8" hidden="1"/>
    <cellStyle name="Hyperlink" xfId="1948" builtinId="8" hidden="1"/>
    <cellStyle name="Hyperlink" xfId="1950" builtinId="8" hidden="1"/>
    <cellStyle name="Hyperlink" xfId="1952" builtinId="8" hidden="1"/>
    <cellStyle name="Hyperlink" xfId="1954" builtinId="8" hidden="1"/>
    <cellStyle name="Hyperlink" xfId="1956" builtinId="8" hidden="1"/>
    <cellStyle name="Hyperlink" xfId="1958" builtinId="8" hidden="1"/>
    <cellStyle name="Hyperlink" xfId="1960" builtinId="8" hidden="1"/>
    <cellStyle name="Hyperlink" xfId="1962" builtinId="8" hidden="1"/>
    <cellStyle name="Hyperlink" xfId="1964" builtinId="8" hidden="1"/>
    <cellStyle name="Hyperlink" xfId="1966" builtinId="8" hidden="1"/>
    <cellStyle name="Hyperlink" xfId="1968" builtinId="8" hidden="1"/>
    <cellStyle name="Hyperlink" xfId="1970" builtinId="8" hidden="1"/>
    <cellStyle name="Hyperlink" xfId="1972" builtinId="8" hidden="1"/>
    <cellStyle name="Hyperlink" xfId="1974" builtinId="8" hidden="1"/>
    <cellStyle name="Hyperlink" xfId="1976" builtinId="8" hidden="1"/>
    <cellStyle name="Hyperlink" xfId="1978" builtinId="8" hidden="1"/>
    <cellStyle name="Hyperlink" xfId="1980" builtinId="8" hidden="1"/>
    <cellStyle name="Hyperlink" xfId="1982" builtinId="8" hidden="1"/>
    <cellStyle name="Hyperlink" xfId="1984" builtinId="8" hidden="1"/>
    <cellStyle name="Hyperlink" xfId="1986" builtinId="8" hidden="1"/>
    <cellStyle name="Hyperlink" xfId="1988" builtinId="8" hidden="1"/>
    <cellStyle name="Hyperlink" xfId="1990" builtinId="8" hidden="1"/>
    <cellStyle name="Hyperlink" xfId="1992" builtinId="8" hidden="1"/>
    <cellStyle name="Hyperlink" xfId="1994" builtinId="8" hidden="1"/>
    <cellStyle name="Hyperlink" xfId="1996" builtinId="8" hidden="1"/>
    <cellStyle name="Hyperlink" xfId="1998" builtinId="8" hidden="1"/>
    <cellStyle name="Hyperlink" xfId="2000" builtinId="8" hidden="1"/>
    <cellStyle name="Hyperlink" xfId="2002" builtinId="8" hidden="1"/>
    <cellStyle name="Hyperlink" xfId="2004" builtinId="8" hidden="1"/>
    <cellStyle name="Hyperlink" xfId="2006" builtinId="8" hidden="1"/>
    <cellStyle name="Hyperlink" xfId="2008" builtinId="8" hidden="1"/>
    <cellStyle name="Hyperlink" xfId="2010" builtinId="8" hidden="1"/>
    <cellStyle name="Hyperlink" xfId="2012" builtinId="8" hidden="1"/>
    <cellStyle name="Hyperlink" xfId="2014" builtinId="8" hidden="1"/>
    <cellStyle name="Hyperlink" xfId="2016" builtinId="8" hidden="1"/>
    <cellStyle name="Hyperlink" xfId="2018" builtinId="8" hidden="1"/>
    <cellStyle name="Hyperlink" xfId="2020" builtinId="8" hidden="1"/>
    <cellStyle name="Hyperlink" xfId="2022" builtinId="8" hidden="1"/>
    <cellStyle name="Hyperlink" xfId="2024" builtinId="8" hidden="1"/>
    <cellStyle name="Hyperlink" xfId="2026" builtinId="8" hidden="1"/>
    <cellStyle name="Hyperlink" xfId="2028" builtinId="8" hidden="1"/>
    <cellStyle name="Hyperlink" xfId="2030" builtinId="8" hidden="1"/>
    <cellStyle name="Hyperlink" xfId="2032" builtinId="8" hidden="1"/>
    <cellStyle name="Hyperlink" xfId="2034" builtinId="8" hidden="1"/>
    <cellStyle name="Hyperlink" xfId="2036" builtinId="8" hidden="1"/>
    <cellStyle name="Hyperlink" xfId="2038" builtinId="8" hidden="1"/>
    <cellStyle name="Hyperlink" xfId="2040" builtinId="8" hidden="1"/>
    <cellStyle name="Hyperlink" xfId="2042" builtinId="8" hidden="1"/>
    <cellStyle name="Hyperlink" xfId="2044" builtinId="8" hidden="1"/>
    <cellStyle name="Hyperlink" xfId="2046" builtinId="8" hidden="1"/>
    <cellStyle name="Hyperlink" xfId="2048" builtinId="8" hidden="1"/>
    <cellStyle name="Hyperlink" xfId="2050" builtinId="8" hidden="1"/>
    <cellStyle name="Hyperlink" xfId="2052" builtinId="8" hidden="1"/>
    <cellStyle name="Hyperlink" xfId="2054" builtinId="8" hidden="1"/>
    <cellStyle name="Hyperlink" xfId="2056" builtinId="8" hidden="1"/>
    <cellStyle name="Hyperlink" xfId="2058" builtinId="8" hidden="1"/>
    <cellStyle name="Hyperlink" xfId="2060" builtinId="8" hidden="1"/>
    <cellStyle name="Hyperlink" xfId="2062" builtinId="8" hidden="1"/>
    <cellStyle name="Hyperlink" xfId="2064" builtinId="8" hidden="1"/>
    <cellStyle name="Hyperlink" xfId="2066" builtinId="8" hidden="1"/>
    <cellStyle name="Hyperlink" xfId="2068" builtinId="8" hidden="1"/>
    <cellStyle name="Hyperlink" xfId="2070" builtinId="8" hidden="1"/>
    <cellStyle name="Hyperlink" xfId="2072" builtinId="8" hidden="1"/>
    <cellStyle name="Hyperlink" xfId="2074" builtinId="8" hidden="1"/>
    <cellStyle name="Hyperlink" xfId="2076" builtinId="8" hidden="1"/>
    <cellStyle name="Hyperlink" xfId="2078" builtinId="8" hidden="1"/>
    <cellStyle name="Hyperlink" xfId="2080" builtinId="8" hidden="1"/>
    <cellStyle name="Hyperlink" xfId="2082" builtinId="8" hidden="1"/>
    <cellStyle name="Hyperlink" xfId="2084" builtinId="8" hidden="1"/>
    <cellStyle name="Hyperlink" xfId="2086" builtinId="8" hidden="1"/>
    <cellStyle name="Hyperlink" xfId="2088" builtinId="8" hidden="1"/>
    <cellStyle name="Hyperlink" xfId="2090" builtinId="8" hidden="1"/>
    <cellStyle name="Hyperlink" xfId="2092" builtinId="8" hidden="1"/>
    <cellStyle name="Hyperlink" xfId="2094" builtinId="8" hidden="1"/>
    <cellStyle name="Hyperlink" xfId="2096" builtinId="8" hidden="1"/>
    <cellStyle name="Hyperlink" xfId="2098" builtinId="8" hidden="1"/>
    <cellStyle name="Hyperlink" xfId="2100" builtinId="8" hidden="1"/>
    <cellStyle name="Hyperlink" xfId="2102" builtinId="8" hidden="1"/>
    <cellStyle name="Hyperlink" xfId="2104" builtinId="8" hidden="1"/>
    <cellStyle name="Hyperlink" xfId="2106" builtinId="8" hidden="1"/>
    <cellStyle name="Hyperlink" xfId="2108" builtinId="8" hidden="1"/>
    <cellStyle name="Hyperlink" xfId="2110" builtinId="8" hidden="1"/>
    <cellStyle name="Hyperlink" xfId="2112" builtinId="8" hidden="1"/>
    <cellStyle name="Hyperlink" xfId="2114" builtinId="8" hidden="1"/>
    <cellStyle name="Hyperlink" xfId="2116" builtinId="8" hidden="1"/>
    <cellStyle name="Hyperlink" xfId="2118" builtinId="8" hidden="1"/>
    <cellStyle name="Hyperlink" xfId="2120" builtinId="8" hidden="1"/>
    <cellStyle name="Hyperlink" xfId="2122" builtinId="8" hidden="1"/>
    <cellStyle name="Hyperlink" xfId="2124" builtinId="8" hidden="1"/>
    <cellStyle name="Hyperlink" xfId="2126" builtinId="8" hidden="1"/>
    <cellStyle name="Hyperlink" xfId="2128" builtinId="8" hidden="1"/>
    <cellStyle name="Hyperlink" xfId="2130" builtinId="8" hidden="1"/>
    <cellStyle name="Hyperlink" xfId="2132" builtinId="8" hidden="1"/>
    <cellStyle name="Hyperlink" xfId="2134" builtinId="8" hidden="1"/>
    <cellStyle name="Hyperlink" xfId="2136" builtinId="8" hidden="1"/>
    <cellStyle name="Hyperlink" xfId="2138" builtinId="8" hidden="1"/>
    <cellStyle name="Hyperlink" xfId="2140" builtinId="8" hidden="1"/>
    <cellStyle name="Hyperlink" xfId="2142" builtinId="8" hidden="1"/>
    <cellStyle name="Hyperlink" xfId="2144" builtinId="8" hidden="1"/>
    <cellStyle name="Hyperlink" xfId="2146" builtinId="8" hidden="1"/>
    <cellStyle name="Hyperlink" xfId="2148" builtinId="8" hidden="1"/>
    <cellStyle name="Hyperlink" xfId="2150" builtinId="8" hidden="1"/>
    <cellStyle name="Hyperlink" xfId="2152" builtinId="8" hidden="1"/>
    <cellStyle name="Hyperlink" xfId="2154" builtinId="8" hidden="1"/>
    <cellStyle name="Hyperlink" xfId="2156" builtinId="8" hidden="1"/>
    <cellStyle name="Hyperlink" xfId="2158" builtinId="8" hidden="1"/>
    <cellStyle name="Hyperlink" xfId="2160" builtinId="8" hidden="1"/>
    <cellStyle name="Hyperlink" xfId="2162" builtinId="8" hidden="1"/>
    <cellStyle name="Hyperlink" xfId="2164" builtinId="8" hidden="1"/>
    <cellStyle name="Hyperlink" xfId="2166" builtinId="8" hidden="1"/>
    <cellStyle name="Hyperlink" xfId="2168" builtinId="8" hidden="1"/>
    <cellStyle name="Hyperlink" xfId="2170" builtinId="8" hidden="1"/>
    <cellStyle name="Hyperlink" xfId="2172" builtinId="8" hidden="1"/>
    <cellStyle name="Hyperlink" xfId="2174" builtinId="8" hidden="1"/>
    <cellStyle name="Hyperlink" xfId="2176" builtinId="8" hidden="1"/>
    <cellStyle name="Hyperlink" xfId="2178" builtinId="8" hidden="1"/>
    <cellStyle name="Hyperlink" xfId="2180" builtinId="8" hidden="1"/>
    <cellStyle name="Hyperlink" xfId="2182" builtinId="8" hidden="1"/>
    <cellStyle name="Hyperlink" xfId="2184" builtinId="8" hidden="1"/>
    <cellStyle name="Hyperlink" xfId="2186" builtinId="8" hidden="1"/>
    <cellStyle name="Hyperlink" xfId="2188" builtinId="8" hidden="1"/>
    <cellStyle name="Hyperlink" xfId="2190" builtinId="8" hidden="1"/>
    <cellStyle name="Hyperlink" xfId="2192" builtinId="8" hidden="1"/>
    <cellStyle name="Hyperlink" xfId="2194" builtinId="8" hidden="1"/>
    <cellStyle name="Hyperlink" xfId="2196" builtinId="8" hidden="1"/>
    <cellStyle name="Hyperlink" xfId="2198" builtinId="8" hidden="1"/>
    <cellStyle name="Hyperlink" xfId="2200" builtinId="8" hidden="1"/>
    <cellStyle name="Hyperlink" xfId="2202" builtinId="8" hidden="1"/>
    <cellStyle name="Hyperlink" xfId="2204" builtinId="8" hidden="1"/>
    <cellStyle name="Hyperlink" xfId="2206" builtinId="8" hidden="1"/>
    <cellStyle name="Hyperlink" xfId="2208" builtinId="8" hidden="1"/>
    <cellStyle name="Hyperlink" xfId="2210" builtinId="8" hidden="1"/>
    <cellStyle name="Hyperlink" xfId="2212" builtinId="8" hidden="1"/>
    <cellStyle name="Hyperlink" xfId="2214" builtinId="8" hidden="1"/>
    <cellStyle name="Hyperlink" xfId="2225" builtinId="8" hidden="1"/>
    <cellStyle name="Hyperlink" xfId="2227" builtinId="8" hidden="1"/>
    <cellStyle name="Hyperlink" xfId="2229" builtinId="8" hidden="1"/>
    <cellStyle name="Hyperlink" xfId="2231" builtinId="8" hidden="1"/>
    <cellStyle name="Hyperlink" xfId="2233" builtinId="8" hidden="1"/>
    <cellStyle name="Hyperlink" xfId="2235" builtinId="8" hidden="1"/>
    <cellStyle name="Hyperlink" xfId="2237" builtinId="8" hidden="1"/>
    <cellStyle name="Hyperlink" xfId="2239" builtinId="8" hidden="1"/>
    <cellStyle name="Hyperlink" xfId="2241" builtinId="8" hidden="1"/>
    <cellStyle name="Hyperlink" xfId="2243" builtinId="8" hidden="1"/>
    <cellStyle name="Hyperlink" xfId="2245" builtinId="8" hidden="1"/>
    <cellStyle name="Hyperlink" xfId="2247" builtinId="8" hidden="1"/>
    <cellStyle name="Hyperlink" xfId="2249" builtinId="8" hidden="1"/>
    <cellStyle name="Hyperlink" xfId="2251" builtinId="8" hidden="1"/>
    <cellStyle name="Hyperlink" xfId="2253" builtinId="8" hidden="1"/>
    <cellStyle name="Hyperlink" xfId="2255" builtinId="8" hidden="1"/>
    <cellStyle name="Hyperlink" xfId="2257" builtinId="8" hidden="1"/>
    <cellStyle name="Hyperlink" xfId="2259" builtinId="8" hidden="1"/>
    <cellStyle name="Hyperlink" xfId="2261" builtinId="8" hidden="1"/>
    <cellStyle name="Hyperlink" xfId="2263" builtinId="8" hidden="1"/>
    <cellStyle name="Hyperlink" xfId="2265" builtinId="8" hidden="1"/>
    <cellStyle name="Hyperlink" xfId="2267" builtinId="8" hidden="1"/>
    <cellStyle name="Hyperlink" xfId="2269" builtinId="8" hidden="1"/>
    <cellStyle name="Hyperlink" xfId="2271" builtinId="8" hidden="1"/>
    <cellStyle name="Hyperlink" xfId="2273" builtinId="8" hidden="1"/>
    <cellStyle name="Hyperlink" xfId="2275" builtinId="8" hidden="1"/>
    <cellStyle name="Hyperlink" xfId="2277" builtinId="8" hidden="1"/>
    <cellStyle name="Hyperlink" xfId="2279" builtinId="8" hidden="1"/>
    <cellStyle name="Hyperlink" xfId="2281" builtinId="8" hidden="1"/>
    <cellStyle name="Hyperlink" xfId="2283" builtinId="8" hidden="1"/>
    <cellStyle name="Hyperlink" xfId="2285" builtinId="8" hidden="1"/>
    <cellStyle name="Hyperlink" xfId="2287" builtinId="8" hidden="1"/>
    <cellStyle name="Hyperlink" xfId="2289" builtinId="8" hidden="1"/>
    <cellStyle name="Hyperlink" xfId="2291" builtinId="8" hidden="1"/>
    <cellStyle name="Hyperlink" xfId="2293" builtinId="8" hidden="1"/>
    <cellStyle name="Hyperlink" xfId="2295" builtinId="8" hidden="1"/>
    <cellStyle name="Hyperlink" xfId="2297" builtinId="8" hidden="1"/>
    <cellStyle name="Hyperlink" xfId="2299" builtinId="8" hidden="1"/>
    <cellStyle name="Hyperlink" xfId="2301" builtinId="8" hidden="1"/>
    <cellStyle name="Hyperlink" xfId="2303" builtinId="8" hidden="1"/>
    <cellStyle name="Hyperlink" xfId="2305" builtinId="8" hidden="1"/>
    <cellStyle name="Hyperlink" xfId="2307" builtinId="8" hidden="1"/>
    <cellStyle name="Hyperlink" xfId="2309" builtinId="8" hidden="1"/>
    <cellStyle name="Hyperlink" xfId="2311" builtinId="8" hidden="1"/>
    <cellStyle name="Hyperlink" xfId="2313" builtinId="8" hidden="1"/>
    <cellStyle name="Hyperlink" xfId="2315" builtinId="8" hidden="1"/>
    <cellStyle name="Hyperlink" xfId="2317" builtinId="8" hidden="1"/>
    <cellStyle name="Hyperlink" xfId="2319" builtinId="8" hidden="1"/>
    <cellStyle name="Hyperlink" xfId="2321" builtinId="8" hidden="1"/>
    <cellStyle name="Hyperlink" xfId="2323" builtinId="8" hidden="1"/>
    <cellStyle name="Hyperlink" xfId="2325" builtinId="8" hidden="1"/>
    <cellStyle name="Hyperlink" xfId="2327" builtinId="8" hidden="1"/>
    <cellStyle name="Hyperlink" xfId="2329" builtinId="8" hidden="1"/>
    <cellStyle name="Hyperlink" xfId="2331" builtinId="8" hidden="1"/>
    <cellStyle name="Hyperlink" xfId="2333" builtinId="8" hidden="1"/>
    <cellStyle name="Hyperlink" xfId="2335" builtinId="8" hidden="1"/>
    <cellStyle name="Hyperlink" xfId="2337" builtinId="8" hidden="1"/>
    <cellStyle name="Hyperlink" xfId="2339" builtinId="8" hidden="1"/>
    <cellStyle name="Hyperlink" xfId="2341" builtinId="8" hidden="1"/>
    <cellStyle name="Hyperlink" xfId="2343" builtinId="8" hidden="1"/>
    <cellStyle name="Hyperlink" xfId="2345" builtinId="8" hidden="1"/>
    <cellStyle name="Hyperlink" xfId="2347" builtinId="8" hidden="1"/>
    <cellStyle name="Hyperlink" xfId="2349" builtinId="8" hidden="1"/>
    <cellStyle name="Hyperlink" xfId="2351" builtinId="8" hidden="1"/>
    <cellStyle name="Hyperlink" xfId="2353" builtinId="8" hidden="1"/>
    <cellStyle name="Hyperlink" xfId="2355" builtinId="8" hidden="1"/>
    <cellStyle name="Hyperlink" xfId="2357" builtinId="8" hidden="1"/>
    <cellStyle name="Hyperlink" xfId="2359" builtinId="8" hidden="1"/>
    <cellStyle name="Hyperlink" xfId="2361" builtinId="8" hidden="1"/>
    <cellStyle name="Hyperlink" xfId="2363" builtinId="8" hidden="1"/>
    <cellStyle name="Hyperlink" xfId="2365" builtinId="8" hidden="1"/>
    <cellStyle name="Hyperlink" xfId="2367" builtinId="8" hidden="1"/>
    <cellStyle name="Hyperlink" xfId="2369" builtinId="8" hidden="1"/>
    <cellStyle name="Hyperlink" xfId="2371" builtinId="8" hidden="1"/>
    <cellStyle name="Hyperlink" xfId="2373" builtinId="8" hidden="1"/>
    <cellStyle name="Hyperlink" xfId="2375" builtinId="8" hidden="1"/>
    <cellStyle name="Hyperlink" xfId="2377" builtinId="8" hidden="1"/>
    <cellStyle name="Hyperlink" xfId="2379" builtinId="8" hidden="1"/>
    <cellStyle name="Hyperlink" xfId="2381" builtinId="8" hidden="1"/>
    <cellStyle name="Hyperlink" xfId="2383" builtinId="8" hidden="1"/>
    <cellStyle name="Hyperlink" xfId="2385" builtinId="8" hidden="1"/>
    <cellStyle name="Hyperlink" xfId="2387" builtinId="8" hidden="1"/>
    <cellStyle name="Hyperlink" xfId="2389" builtinId="8" hidden="1"/>
    <cellStyle name="Hyperlink" xfId="2391" builtinId="8" hidden="1"/>
    <cellStyle name="Hyperlink" xfId="2393" builtinId="8" hidden="1"/>
    <cellStyle name="Hyperlink" xfId="2395" builtinId="8" hidden="1"/>
    <cellStyle name="Hyperlink" xfId="2397" builtinId="8" hidden="1"/>
    <cellStyle name="Hyperlink" xfId="2399" builtinId="8" hidden="1"/>
    <cellStyle name="Hyperlink" xfId="2401" builtinId="8" hidden="1"/>
    <cellStyle name="Hyperlink" xfId="2403" builtinId="8" hidden="1"/>
    <cellStyle name="Hyperlink" xfId="2405" builtinId="8" hidden="1"/>
    <cellStyle name="Hyperlink" xfId="2407" builtinId="8" hidden="1"/>
    <cellStyle name="Hyperlink" xfId="2409" builtinId="8" hidden="1"/>
    <cellStyle name="Hyperlink" xfId="2411" builtinId="8" hidden="1"/>
    <cellStyle name="Hyperlink" xfId="2413" builtinId="8" hidden="1"/>
    <cellStyle name="Hyperlink" xfId="2415" builtinId="8" hidden="1"/>
    <cellStyle name="Hyperlink" xfId="2417" builtinId="8" hidden="1"/>
    <cellStyle name="Hyperlink" xfId="2419" builtinId="8" hidden="1"/>
    <cellStyle name="Hyperlink" xfId="2421" builtinId="8" hidden="1"/>
    <cellStyle name="Hyperlink" xfId="2423" builtinId="8" hidden="1"/>
    <cellStyle name="Hyperlink" xfId="2425" builtinId="8" hidden="1"/>
    <cellStyle name="Hyperlink" xfId="2427" builtinId="8" hidden="1"/>
    <cellStyle name="Hyperlink" xfId="2429" builtinId="8" hidden="1"/>
    <cellStyle name="Hyperlink" xfId="2431" builtinId="8" hidden="1"/>
    <cellStyle name="Hyperlink" xfId="2433" builtinId="8" hidden="1"/>
    <cellStyle name="Hyperlink" xfId="2435" builtinId="8" hidden="1"/>
    <cellStyle name="Hyperlink" xfId="2437" builtinId="8" hidden="1"/>
    <cellStyle name="Hyperlink" xfId="2439" builtinId="8" hidden="1"/>
    <cellStyle name="Hyperlink" xfId="2441" builtinId="8" hidden="1"/>
    <cellStyle name="Hyperlink" xfId="2443" builtinId="8" hidden="1"/>
    <cellStyle name="Hyperlink" xfId="2445" builtinId="8" hidden="1"/>
    <cellStyle name="Hyperlink" xfId="2447" builtinId="8" hidden="1"/>
    <cellStyle name="Hyperlink" xfId="2449" builtinId="8" hidden="1"/>
    <cellStyle name="Hyperlink" xfId="2451" builtinId="8" hidden="1"/>
    <cellStyle name="Hyperlink" xfId="2453" builtinId="8" hidden="1"/>
    <cellStyle name="Hyperlink" xfId="2455" builtinId="8" hidden="1"/>
    <cellStyle name="Hyperlink" xfId="2457" builtinId="8" hidden="1"/>
    <cellStyle name="Hyperlink" xfId="2459" builtinId="8" hidden="1"/>
    <cellStyle name="Hyperlink" xfId="2461" builtinId="8" hidden="1"/>
    <cellStyle name="Hyperlink" xfId="2463" builtinId="8" hidden="1"/>
    <cellStyle name="Hyperlink" xfId="2465" builtinId="8" hidden="1"/>
    <cellStyle name="Hyperlink" xfId="2467" builtinId="8" hidden="1"/>
    <cellStyle name="Hyperlink" xfId="2469" builtinId="8" hidden="1"/>
    <cellStyle name="Hyperlink" xfId="2471" builtinId="8" hidden="1"/>
    <cellStyle name="Hyperlink" xfId="2473" builtinId="8" hidden="1"/>
    <cellStyle name="Hyperlink" xfId="2475" builtinId="8" hidden="1"/>
    <cellStyle name="Hyperlink" xfId="2477" builtinId="8" hidden="1"/>
    <cellStyle name="Hyperlink" xfId="2479" builtinId="8"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2" builtinId="8" hidden="1"/>
    <cellStyle name="Hyperlink" xfId="2754" builtinId="8" hidden="1"/>
    <cellStyle name="Hyperlink" xfId="2756" builtinId="8" hidden="1"/>
    <cellStyle name="Hyperlink" xfId="2758" builtinId="8" hidden="1"/>
    <cellStyle name="Hyperlink" xfId="2760" builtinId="8" hidden="1"/>
    <cellStyle name="Hyperlink" xfId="2762" builtinId="8" hidden="1"/>
    <cellStyle name="Hyperlink" xfId="2764" builtinId="8" hidden="1"/>
    <cellStyle name="Hyperlink" xfId="2766" builtinId="8" hidden="1"/>
    <cellStyle name="Hyperlink" xfId="2768" builtinId="8" hidden="1"/>
    <cellStyle name="Hyperlink" xfId="2770" builtinId="8" hidden="1"/>
    <cellStyle name="Hyperlink" xfId="2772" builtinId="8" hidden="1"/>
    <cellStyle name="Hyperlink" xfId="2774" builtinId="8" hidden="1"/>
    <cellStyle name="Hyperlink" xfId="2776" builtinId="8" hidden="1"/>
    <cellStyle name="Hyperlink" xfId="2778" builtinId="8" hidden="1"/>
    <cellStyle name="Hyperlink" xfId="2780" builtinId="8" hidden="1"/>
    <cellStyle name="Hyperlink" xfId="2782" builtinId="8" hidden="1"/>
    <cellStyle name="Hyperlink" xfId="2784" builtinId="8" hidden="1"/>
    <cellStyle name="Hyperlink" xfId="2786" builtinId="8" hidden="1"/>
    <cellStyle name="Hyperlink" xfId="2788" builtinId="8" hidden="1"/>
    <cellStyle name="Hyperlink" xfId="2790" builtinId="8" hidden="1"/>
    <cellStyle name="Hyperlink" xfId="2792" builtinId="8" hidden="1"/>
    <cellStyle name="Hyperlink" xfId="2794" builtinId="8" hidden="1"/>
    <cellStyle name="Hyperlink" xfId="2796" builtinId="8" hidden="1"/>
    <cellStyle name="Hyperlink" xfId="2798" builtinId="8" hidden="1"/>
    <cellStyle name="Hyperlink" xfId="2800" builtinId="8" hidden="1"/>
    <cellStyle name="Hyperlink" xfId="2802" builtinId="8" hidden="1"/>
    <cellStyle name="Hyperlink" xfId="2804" builtinId="8" hidden="1"/>
    <cellStyle name="Hyperlink" xfId="2806" builtinId="8" hidden="1"/>
    <cellStyle name="Hyperlink" xfId="2808" builtinId="8" hidden="1"/>
    <cellStyle name="Hyperlink" xfId="2810" builtinId="8" hidden="1"/>
    <cellStyle name="Hyperlink" xfId="2812" builtinId="8" hidden="1"/>
    <cellStyle name="Hyperlink" xfId="2814" builtinId="8" hidden="1"/>
    <cellStyle name="Hyperlink" xfId="2816" builtinId="8" hidden="1"/>
    <cellStyle name="Hyperlink" xfId="2818" builtinId="8" hidden="1"/>
    <cellStyle name="Hyperlink" xfId="2820" builtinId="8" hidden="1"/>
    <cellStyle name="Hyperlink" xfId="2822" builtinId="8" hidden="1"/>
    <cellStyle name="Hyperlink" xfId="2824" builtinId="8" hidden="1"/>
    <cellStyle name="Hyperlink" xfId="2826" builtinId="8" hidden="1"/>
    <cellStyle name="Hyperlink" xfId="2828" builtinId="8" hidden="1"/>
    <cellStyle name="Hyperlink" xfId="2830" builtinId="8" hidden="1"/>
    <cellStyle name="Hyperlink" xfId="2832" builtinId="8" hidden="1"/>
    <cellStyle name="Hyperlink" xfId="2834" builtinId="8" hidden="1"/>
    <cellStyle name="Hyperlink" xfId="2836" builtinId="8" hidden="1"/>
    <cellStyle name="Hyperlink" xfId="2838" builtinId="8" hidden="1"/>
    <cellStyle name="Hyperlink" xfId="2840" builtinId="8" hidden="1"/>
    <cellStyle name="Hyperlink" xfId="2842" builtinId="8" hidden="1"/>
    <cellStyle name="Hyperlink" xfId="2844" builtinId="8" hidden="1"/>
    <cellStyle name="Hyperlink" xfId="2846" builtinId="8" hidden="1"/>
    <cellStyle name="Hyperlink" xfId="2848" builtinId="8" hidden="1"/>
    <cellStyle name="Hyperlink" xfId="2850" builtinId="8" hidden="1"/>
    <cellStyle name="Hyperlink" xfId="2852" builtinId="8" hidden="1"/>
    <cellStyle name="Hyperlink" xfId="2854" builtinId="8" hidden="1"/>
    <cellStyle name="Hyperlink" xfId="2856" builtinId="8" hidden="1"/>
    <cellStyle name="Hyperlink" xfId="2858" builtinId="8" hidden="1"/>
    <cellStyle name="Hyperlink" xfId="2860" builtinId="8" hidden="1"/>
    <cellStyle name="Hyperlink" xfId="2862" builtinId="8" hidden="1"/>
    <cellStyle name="Hyperlink" xfId="2864" builtinId="8" hidden="1"/>
    <cellStyle name="Hyperlink" xfId="2866" builtinId="8" hidden="1"/>
    <cellStyle name="Hyperlink" xfId="2868" builtinId="8" hidden="1"/>
    <cellStyle name="Hyperlink" xfId="2870" builtinId="8" hidden="1"/>
    <cellStyle name="Hyperlink" xfId="2872" builtinId="8" hidden="1"/>
    <cellStyle name="Hyperlink" xfId="2874" builtinId="8" hidden="1"/>
    <cellStyle name="Hyperlink" xfId="2876" builtinId="8" hidden="1"/>
    <cellStyle name="Hyperlink" xfId="2878" builtinId="8" hidden="1"/>
    <cellStyle name="Hyperlink" xfId="2880" builtinId="8" hidden="1"/>
    <cellStyle name="Hyperlink" xfId="2882" builtinId="8" hidden="1"/>
    <cellStyle name="Hyperlink" xfId="2884" builtinId="8" hidden="1"/>
    <cellStyle name="Hyperlink" xfId="2886" builtinId="8" hidden="1"/>
    <cellStyle name="Hyperlink" xfId="2888" builtinId="8" hidden="1"/>
    <cellStyle name="Hyperlink" xfId="2890" builtinId="8" hidden="1"/>
    <cellStyle name="Hyperlink" xfId="2892" builtinId="8" hidden="1"/>
    <cellStyle name="Hyperlink" xfId="2894" builtinId="8" hidden="1"/>
    <cellStyle name="Hyperlink" xfId="2896"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49" builtinId="8" hidden="1"/>
    <cellStyle name="Hyperlink" xfId="3151" builtinId="8" hidden="1"/>
    <cellStyle name="Hyperlink" xfId="3153" builtinId="8" hidden="1"/>
    <cellStyle name="Hyperlink" xfId="3155" builtinId="8" hidden="1"/>
    <cellStyle name="Hyperlink" xfId="3157" builtinId="8" hidden="1"/>
    <cellStyle name="Hyperlink" xfId="3159" builtinId="8" hidden="1"/>
    <cellStyle name="Hyperlink" xfId="3161" builtinId="8" hidden="1"/>
    <cellStyle name="Hyperlink" xfId="3163" builtinId="8" hidden="1"/>
    <cellStyle name="Hyperlink" xfId="3165" builtinId="8" hidden="1"/>
    <cellStyle name="Hyperlink" xfId="3167" builtinId="8" hidden="1"/>
    <cellStyle name="Hyperlink" xfId="3169" builtinId="8" hidden="1"/>
    <cellStyle name="Hyperlink" xfId="3171" builtinId="8" hidden="1"/>
    <cellStyle name="Hyperlink" xfId="3173" builtinId="8" hidden="1"/>
    <cellStyle name="Hyperlink" xfId="3175" builtinId="8" hidden="1"/>
    <cellStyle name="Hyperlink" xfId="3177" builtinId="8" hidden="1"/>
    <cellStyle name="Hyperlink" xfId="3179" builtinId="8" hidden="1"/>
    <cellStyle name="Hyperlink" xfId="3181" builtinId="8" hidden="1"/>
    <cellStyle name="Hyperlink" xfId="3183" builtinId="8" hidden="1"/>
    <cellStyle name="Hyperlink" xfId="3185" builtinId="8" hidden="1"/>
    <cellStyle name="Hyperlink" xfId="3187" builtinId="8" hidden="1"/>
    <cellStyle name="Hyperlink" xfId="3189" builtinId="8" hidden="1"/>
    <cellStyle name="Hyperlink" xfId="3191" builtinId="8" hidden="1"/>
    <cellStyle name="Hyperlink" xfId="3193" builtinId="8" hidden="1"/>
    <cellStyle name="Hyperlink" xfId="3195" builtinId="8" hidden="1"/>
    <cellStyle name="Hyperlink" xfId="3197" builtinId="8" hidden="1"/>
    <cellStyle name="Hyperlink" xfId="3199" builtinId="8" hidden="1"/>
    <cellStyle name="Hyperlink" xfId="3201" builtinId="8" hidden="1"/>
    <cellStyle name="Hyperlink" xfId="3203" builtinId="8" hidden="1"/>
    <cellStyle name="Hyperlink" xfId="3205" builtinId="8" hidden="1"/>
    <cellStyle name="Hyperlink" xfId="3207" builtinId="8" hidden="1"/>
    <cellStyle name="Hyperlink" xfId="3209" builtinId="8" hidden="1"/>
    <cellStyle name="Hyperlink" xfId="3211" builtinId="8" hidden="1"/>
    <cellStyle name="Hyperlink" xfId="3213" builtinId="8" hidden="1"/>
    <cellStyle name="Hyperlink" xfId="3215" builtinId="8" hidden="1"/>
    <cellStyle name="Hyperlink" xfId="3217" builtinId="8" hidden="1"/>
    <cellStyle name="Hyperlink" xfId="3219" builtinId="8" hidden="1"/>
    <cellStyle name="Hyperlink" xfId="3221" builtinId="8" hidden="1"/>
    <cellStyle name="Hyperlink" xfId="3223" builtinId="8" hidden="1"/>
    <cellStyle name="Hyperlink" xfId="3225" builtinId="8" hidden="1"/>
    <cellStyle name="Hyperlink" xfId="3227" builtinId="8" hidden="1"/>
    <cellStyle name="Hyperlink" xfId="3229" builtinId="8" hidden="1"/>
    <cellStyle name="Hyperlink" xfId="3231" builtinId="8" hidden="1"/>
    <cellStyle name="Hyperlink" xfId="3233" builtinId="8" hidden="1"/>
    <cellStyle name="Hyperlink" xfId="3283" builtinId="8" hidden="1"/>
    <cellStyle name="Hyperlink" xfId="3285" builtinId="8" hidden="1"/>
    <cellStyle name="Hyperlink" xfId="3287" builtinId="8" hidden="1"/>
    <cellStyle name="Hyperlink" xfId="3289" builtinId="8" hidden="1"/>
    <cellStyle name="Hyperlink" xfId="3291" builtinId="8" hidden="1"/>
    <cellStyle name="Hyperlink" xfId="3293" builtinId="8" hidden="1"/>
    <cellStyle name="Hyperlink" xfId="3295" builtinId="8" hidden="1"/>
    <cellStyle name="Hyperlink" xfId="3297" builtinId="8" hidden="1"/>
    <cellStyle name="Hyperlink" xfId="3299" builtinId="8" hidden="1"/>
    <cellStyle name="Hyperlink" xfId="3301" builtinId="8" hidden="1"/>
    <cellStyle name="Hyperlink" xfId="3303" builtinId="8" hidden="1"/>
    <cellStyle name="Hyperlink" xfId="3305" builtinId="8" hidden="1"/>
    <cellStyle name="Hyperlink" xfId="3307" builtinId="8" hidden="1"/>
    <cellStyle name="Hyperlink" xfId="3309" builtinId="8" hidden="1"/>
    <cellStyle name="Hyperlink" xfId="3311" builtinId="8" hidden="1"/>
    <cellStyle name="Hyperlink" xfId="3313" builtinId="8" hidden="1"/>
    <cellStyle name="Hyperlink" xfId="3315" builtinId="8" hidden="1"/>
    <cellStyle name="Hyperlink" xfId="3317" builtinId="8" hidden="1"/>
    <cellStyle name="Hyperlink" xfId="3319" builtinId="8" hidden="1"/>
    <cellStyle name="Hyperlink" xfId="3321" builtinId="8" hidden="1"/>
    <cellStyle name="Hyperlink" xfId="3323" builtinId="8" hidden="1"/>
    <cellStyle name="Hyperlink" xfId="3325" builtinId="8" hidden="1"/>
    <cellStyle name="Hyperlink" xfId="3327" builtinId="8" hidden="1"/>
    <cellStyle name="Hyperlink" xfId="3329" builtinId="8" hidden="1"/>
    <cellStyle name="Hyperlink" xfId="3331" builtinId="8" hidden="1"/>
    <cellStyle name="Hyperlink" xfId="3334" builtinId="8" hidden="1"/>
    <cellStyle name="Hyperlink" xfId="3336" builtinId="8" hidden="1"/>
    <cellStyle name="Hyperlink" xfId="3338" builtinId="8" hidden="1"/>
    <cellStyle name="Hyperlink" xfId="3340" builtinId="8" hidden="1"/>
    <cellStyle name="Hyperlink" xfId="3342" builtinId="8" hidden="1"/>
    <cellStyle name="Hyperlink" xfId="3344" builtinId="8" hidden="1"/>
    <cellStyle name="Hyperlink" xfId="3346" builtinId="8" hidden="1"/>
    <cellStyle name="Hyperlink" xfId="3348" builtinId="8" hidden="1"/>
    <cellStyle name="Hyperlink" xfId="3350" builtinId="8" hidden="1"/>
    <cellStyle name="Hyperlink" xfId="3352" builtinId="8" hidden="1"/>
    <cellStyle name="Hyperlink" xfId="3354" builtinId="8" hidden="1"/>
    <cellStyle name="Hyperlink" xfId="3356" builtinId="8" hidden="1"/>
    <cellStyle name="Hyperlink" xfId="3358" builtinId="8" hidden="1"/>
    <cellStyle name="Hyperlink" xfId="3360" builtinId="8" hidden="1"/>
    <cellStyle name="Hyperlink" xfId="3362" builtinId="8" hidden="1"/>
    <cellStyle name="Hyperlink" xfId="3364" builtinId="8" hidden="1"/>
    <cellStyle name="Hyperlink" xfId="3366" builtinId="8" hidden="1"/>
    <cellStyle name="Hyperlink" xfId="3368" builtinId="8" hidden="1"/>
    <cellStyle name="Hyperlink" xfId="3370" builtinId="8" hidden="1"/>
    <cellStyle name="Hyperlink" xfId="3372" builtinId="8" hidden="1"/>
    <cellStyle name="Hyperlink" xfId="3374" builtinId="8" hidden="1"/>
    <cellStyle name="Hyperlink" xfId="3376" builtinId="8" hidden="1"/>
    <cellStyle name="Hyperlink" xfId="3378" builtinId="8" hidden="1"/>
    <cellStyle name="Hyperlink" xfId="3380" builtinId="8" hidden="1"/>
    <cellStyle name="Hyperlink" xfId="3382" builtinId="8" hidden="1"/>
    <cellStyle name="Hyperlink" xfId="3384" builtinId="8" hidden="1"/>
    <cellStyle name="Hyperlink" xfId="3386" builtinId="8" hidden="1"/>
    <cellStyle name="Hyperlink" xfId="3388" builtinId="8" hidden="1"/>
    <cellStyle name="Hyperlink" xfId="3390" builtinId="8" hidden="1"/>
    <cellStyle name="Hyperlink" xfId="3392" builtinId="8" hidden="1"/>
    <cellStyle name="Hyperlink" xfId="3394" builtinId="8" hidden="1"/>
    <cellStyle name="Hyperlink" xfId="3396" builtinId="8" hidden="1"/>
    <cellStyle name="Hyperlink" xfId="3398" builtinId="8" hidden="1"/>
    <cellStyle name="Hyperlink" xfId="3400" builtinId="8" hidden="1"/>
    <cellStyle name="Hyperlink" xfId="3402" builtinId="8" hidden="1"/>
    <cellStyle name="Hyperlink" xfId="3404" builtinId="8" hidden="1"/>
    <cellStyle name="Hyperlink" xfId="3406" builtinId="8" hidden="1"/>
    <cellStyle name="Hyperlink" xfId="3408" builtinId="8" hidden="1"/>
    <cellStyle name="Hyperlink" xfId="3410" builtinId="8" hidden="1"/>
    <cellStyle name="Hyperlink" xfId="3412" builtinId="8" hidden="1"/>
    <cellStyle name="Hyperlink" xfId="3414" builtinId="8" hidden="1"/>
    <cellStyle name="Hyperlink" xfId="3416" builtinId="8" hidden="1"/>
    <cellStyle name="Hyperlink" xfId="3418" builtinId="8" hidden="1"/>
    <cellStyle name="Hyperlink" xfId="3420" builtinId="8" hidden="1"/>
    <cellStyle name="Hyperlink" xfId="3422" builtinId="8" hidden="1"/>
    <cellStyle name="Hyperlink" xfId="3424" builtinId="8" hidden="1"/>
    <cellStyle name="Hyperlink" xfId="3426" builtinId="8" hidden="1"/>
    <cellStyle name="Hyperlink" xfId="3428" builtinId="8" hidden="1"/>
    <cellStyle name="Hyperlink" xfId="3430" builtinId="8" hidden="1"/>
    <cellStyle name="Hyperlink" xfId="3432" builtinId="8" hidden="1"/>
    <cellStyle name="Hyperlink" xfId="3434" builtinId="8" hidden="1"/>
    <cellStyle name="Hyperlink" xfId="3436" builtinId="8" hidden="1"/>
    <cellStyle name="Hyperlink" xfId="3438" builtinId="8" hidden="1"/>
    <cellStyle name="Hyperlink" xfId="3440" builtinId="8" hidden="1"/>
    <cellStyle name="Hyperlink" xfId="3442" builtinId="8" hidden="1"/>
    <cellStyle name="Hyperlink" xfId="3444" builtinId="8" hidden="1"/>
    <cellStyle name="Hyperlink" xfId="3446" builtinId="8" hidden="1"/>
    <cellStyle name="Hyperlink" xfId="3448" builtinId="8" hidden="1"/>
    <cellStyle name="Hyperlink" xfId="3450" builtinId="8" hidden="1"/>
    <cellStyle name="Hyperlink" xfId="3452" builtinId="8" hidden="1"/>
    <cellStyle name="Hyperlink" xfId="3454" builtinId="8" hidden="1"/>
    <cellStyle name="Hyperlink" xfId="3456" builtinId="8" hidden="1"/>
    <cellStyle name="Hyperlink" xfId="3458" builtinId="8" hidden="1"/>
    <cellStyle name="Hyperlink" xfId="3460" builtinId="8" hidden="1"/>
    <cellStyle name="Hyperlink" xfId="3462" builtinId="8" hidden="1"/>
    <cellStyle name="Hyperlink" xfId="3464" builtinId="8" hidden="1"/>
    <cellStyle name="Hyperlink" xfId="3466" builtinId="8" hidden="1"/>
    <cellStyle name="Hyperlink" xfId="3468" builtinId="8" hidden="1"/>
    <cellStyle name="Hyperlink" xfId="3470" builtinId="8" hidden="1"/>
    <cellStyle name="Hyperlink" xfId="3472" builtinId="8" hidden="1"/>
    <cellStyle name="Hyperlink" xfId="3475" builtinId="8" hidden="1"/>
    <cellStyle name="Hyperlink" xfId="3477" builtinId="8" hidden="1"/>
    <cellStyle name="Hyperlink" xfId="3479" builtinId="8" hidden="1"/>
    <cellStyle name="Hyperlink" xfId="3481" builtinId="8" hidden="1"/>
    <cellStyle name="Hyperlink" xfId="3483" builtinId="8" hidden="1"/>
    <cellStyle name="Hyperlink" xfId="3485" builtinId="8" hidden="1"/>
    <cellStyle name="Hyperlink" xfId="3487" builtinId="8" hidden="1"/>
    <cellStyle name="Hyperlink" xfId="3489" builtinId="8" hidden="1"/>
    <cellStyle name="Hyperlink" xfId="3491" builtinId="8" hidden="1"/>
    <cellStyle name="Hyperlink" xfId="3493" builtinId="8" hidden="1"/>
    <cellStyle name="Hyperlink 2" xfId="635"/>
    <cellStyle name="Input 2" xfId="636"/>
    <cellStyle name="Input 3" xfId="637"/>
    <cellStyle name="Input 4" xfId="638"/>
    <cellStyle name="Input 5" xfId="639"/>
    <cellStyle name="Linked Cell 2" xfId="640"/>
    <cellStyle name="Linked Cell 3" xfId="641"/>
    <cellStyle name="Linked Cell 4" xfId="642"/>
    <cellStyle name="Linked Cell 5" xfId="643"/>
    <cellStyle name="Microsoft Excel found an error in the formula you entered. Do you want to accept the correction proposed below?_x000a__x000a_|_x000a__x000a_• To accept the correction, click Yes._x000a_• To close this message and correct the formula yourself, click No." xfId="644"/>
    <cellStyle name="Neutral 2" xfId="5"/>
    <cellStyle name="Neutral 3" xfId="645"/>
    <cellStyle name="Neutral 4" xfId="646"/>
    <cellStyle name="Neutral 5" xfId="647"/>
    <cellStyle name="Normal" xfId="0" builtinId="0"/>
    <cellStyle name="Normal 10" xfId="648"/>
    <cellStyle name="Normal 10 2" xfId="649"/>
    <cellStyle name="Normal 11" xfId="650"/>
    <cellStyle name="Normal 12" xfId="651"/>
    <cellStyle name="Normal 13" xfId="652"/>
    <cellStyle name="Normal 14" xfId="653"/>
    <cellStyle name="Normal 15" xfId="654"/>
    <cellStyle name="Normal 16" xfId="1325"/>
    <cellStyle name="Normal 17" xfId="1639"/>
    <cellStyle name="Normal 18" xfId="2751"/>
    <cellStyle name="Normal 2" xfId="3"/>
    <cellStyle name="Normal 2 10" xfId="2219"/>
    <cellStyle name="Normal 2 2" xfId="655"/>
    <cellStyle name="Normal 2 2 2" xfId="656"/>
    <cellStyle name="Normal 2 2 3" xfId="3244"/>
    <cellStyle name="Normal 2 3" xfId="2220"/>
    <cellStyle name="Normal 2 6" xfId="657"/>
    <cellStyle name="Normal 2 9" xfId="2221"/>
    <cellStyle name="Normal 3" xfId="658"/>
    <cellStyle name="Normal 3 2" xfId="659"/>
    <cellStyle name="Normal 3 3" xfId="660"/>
    <cellStyle name="Normal 3 4" xfId="661"/>
    <cellStyle name="Normal 4" xfId="662"/>
    <cellStyle name="Normal 4 2" xfId="663"/>
    <cellStyle name="Normal 4 3" xfId="3245"/>
    <cellStyle name="Normal 5" xfId="664"/>
    <cellStyle name="Normal 5 2" xfId="665"/>
    <cellStyle name="Normal 5 3" xfId="3246"/>
    <cellStyle name="Normal 6" xfId="666"/>
    <cellStyle name="Normal 6 2" xfId="667"/>
    <cellStyle name="Normal 6 3" xfId="668"/>
    <cellStyle name="Normal 7" xfId="669"/>
    <cellStyle name="Normal 8" xfId="670"/>
    <cellStyle name="Normal 8 2" xfId="671"/>
    <cellStyle name="Normal 9" xfId="672"/>
    <cellStyle name="Normal_Sheet1" xfId="3474"/>
    <cellStyle name="Normal_Sheet2" xfId="320"/>
    <cellStyle name="Normal_Sheet3" xfId="2898"/>
    <cellStyle name="Normal_Sheet4" xfId="822"/>
    <cellStyle name="Normal_Sheet6" xfId="3333"/>
    <cellStyle name="Note 2" xfId="673"/>
    <cellStyle name="Note 3" xfId="674"/>
    <cellStyle name="Note 4" xfId="675"/>
    <cellStyle name="Note 5" xfId="676"/>
    <cellStyle name="Output 2" xfId="677"/>
    <cellStyle name="Output 3" xfId="678"/>
    <cellStyle name="Output 4" xfId="679"/>
    <cellStyle name="Output 5" xfId="680"/>
    <cellStyle name="Percent" xfId="2" builtinId="5"/>
    <cellStyle name="Percent 2" xfId="4"/>
    <cellStyle name="Percent 2 2" xfId="681"/>
    <cellStyle name="Percent 2 3" xfId="3247"/>
    <cellStyle name="Percent 2 9" xfId="2222"/>
    <cellStyle name="Percent 3" xfId="682"/>
    <cellStyle name="Percent 3 2" xfId="2223"/>
    <cellStyle name="Percent 4" xfId="683"/>
    <cellStyle name="Percent 4 2" xfId="3248"/>
    <cellStyle name="Percent 5" xfId="684"/>
    <cellStyle name="Percent 5 2" xfId="685"/>
    <cellStyle name="Percent 6" xfId="686"/>
    <cellStyle name="Percent 7" xfId="687"/>
    <cellStyle name="Percent 8" xfId="688"/>
    <cellStyle name="Percent 9" xfId="2224"/>
    <cellStyle name="rf0" xfId="3249"/>
    <cellStyle name="rf1" xfId="3250"/>
    <cellStyle name="rf1 2" xfId="3251"/>
    <cellStyle name="rf10" xfId="3252"/>
    <cellStyle name="rf11" xfId="3253"/>
    <cellStyle name="rf12" xfId="3254"/>
    <cellStyle name="rf13" xfId="3255"/>
    <cellStyle name="rf14" xfId="3256"/>
    <cellStyle name="rf15" xfId="3257"/>
    <cellStyle name="rf16" xfId="3258"/>
    <cellStyle name="rf17" xfId="3259"/>
    <cellStyle name="rf18" xfId="3260"/>
    <cellStyle name="rf19" xfId="3261"/>
    <cellStyle name="rf2" xfId="3262"/>
    <cellStyle name="rf2 2" xfId="3263"/>
    <cellStyle name="rf20" xfId="3264"/>
    <cellStyle name="rf21" xfId="3265"/>
    <cellStyle name="rf22" xfId="3266"/>
    <cellStyle name="rf23" xfId="3267"/>
    <cellStyle name="rf24" xfId="3268"/>
    <cellStyle name="rf25" xfId="3269"/>
    <cellStyle name="rf26" xfId="3270"/>
    <cellStyle name="rf27" xfId="3271"/>
    <cellStyle name="rf3" xfId="3272"/>
    <cellStyle name="rf3 2" xfId="3273"/>
    <cellStyle name="rf4" xfId="3274"/>
    <cellStyle name="rf4 2" xfId="3275"/>
    <cellStyle name="rf5" xfId="3276"/>
    <cellStyle name="rf5 2" xfId="3277"/>
    <cellStyle name="rf6" xfId="3278"/>
    <cellStyle name="rf7" xfId="3279"/>
    <cellStyle name="rf8" xfId="3280"/>
    <cellStyle name="rf8 2" xfId="3281"/>
    <cellStyle name="rf9" xfId="3282"/>
    <cellStyle name="Sheet Title" xfId="689"/>
    <cellStyle name="Stub" xfId="690"/>
    <cellStyle name="Title 2" xfId="691"/>
    <cellStyle name="Top" xfId="692"/>
    <cellStyle name="Total 2" xfId="693"/>
    <cellStyle name="Total 3" xfId="694"/>
    <cellStyle name="Total 4" xfId="695"/>
    <cellStyle name="Total 5" xfId="696"/>
    <cellStyle name="Totals" xfId="697"/>
    <cellStyle name="Warning Text 2" xfId="698"/>
    <cellStyle name="Warning Text 3" xfId="699"/>
    <cellStyle name="Warning Text 4" xfId="700"/>
    <cellStyle name="Warning Text 5" xfId="701"/>
  </cellStyles>
  <dxfs count="0"/>
  <tableStyles count="0" defaultTableStyle="TableStyleMedium2"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externalLink" Target="externalLinks/externalLink4.xml"/><Relationship Id="rId21" Type="http://schemas.openxmlformats.org/officeDocument/2006/relationships/externalLink" Target="externalLinks/externalLink5.xml"/><Relationship Id="rId22" Type="http://schemas.openxmlformats.org/officeDocument/2006/relationships/externalLink" Target="externalLinks/externalLink6.xml"/><Relationship Id="rId23" Type="http://schemas.openxmlformats.org/officeDocument/2006/relationships/theme" Target="theme/theme1.xml"/><Relationship Id="rId24" Type="http://schemas.openxmlformats.org/officeDocument/2006/relationships/styles" Target="styles.xml"/><Relationship Id="rId25" Type="http://schemas.openxmlformats.org/officeDocument/2006/relationships/sharedStrings" Target="sharedStrings.xml"/><Relationship Id="rId26"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externalLink" Target="externalLinks/externalLink1.xml"/><Relationship Id="rId18" Type="http://schemas.openxmlformats.org/officeDocument/2006/relationships/externalLink" Target="externalLinks/externalLink2.xml"/><Relationship Id="rId19" Type="http://schemas.openxmlformats.org/officeDocument/2006/relationships/externalLink" Target="externalLinks/externalLink3.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Monthly Sales (USD)</a:t>
            </a:r>
          </a:p>
        </c:rich>
      </c:tx>
      <c:layout>
        <c:manualLayout>
          <c:xMode val="edge"/>
          <c:yMode val="edge"/>
          <c:x val="0.334407226314453"/>
          <c:y val="0.0227272727272727"/>
        </c:manualLayout>
      </c:layout>
      <c:overlay val="0"/>
    </c:title>
    <c:autoTitleDeleted val="0"/>
    <c:plotArea>
      <c:layout/>
      <c:lineChart>
        <c:grouping val="standard"/>
        <c:varyColors val="0"/>
        <c:ser>
          <c:idx val="2"/>
          <c:order val="0"/>
          <c:tx>
            <c:strRef>
              <c:f>'Sales Dashboard'!$B$22</c:f>
              <c:strCache>
                <c:ptCount val="1"/>
                <c:pt idx="0">
                  <c:v>Global</c:v>
                </c:pt>
              </c:strCache>
            </c:strRef>
          </c:tx>
          <c:spPr>
            <a:ln w="38100">
              <a:solidFill>
                <a:schemeClr val="tx1"/>
              </a:solidFill>
            </a:ln>
          </c:spPr>
          <c:marker>
            <c:symbol val="none"/>
          </c:marker>
          <c:cat>
            <c:numRef>
              <c:f>'Sales Dashboard'!$C$4:$AR$4</c:f>
              <c:numCache>
                <c:formatCode>mmm\-yy</c:formatCode>
                <c:ptCount val="42"/>
                <c:pt idx="0">
                  <c:v>40544.0</c:v>
                </c:pt>
                <c:pt idx="1">
                  <c:v>40575.0</c:v>
                </c:pt>
                <c:pt idx="2">
                  <c:v>40603.0</c:v>
                </c:pt>
                <c:pt idx="3">
                  <c:v>40634.0</c:v>
                </c:pt>
                <c:pt idx="4">
                  <c:v>40664.0</c:v>
                </c:pt>
                <c:pt idx="5">
                  <c:v>40695.0</c:v>
                </c:pt>
                <c:pt idx="6">
                  <c:v>40725.0</c:v>
                </c:pt>
                <c:pt idx="7">
                  <c:v>40756.0</c:v>
                </c:pt>
                <c:pt idx="8">
                  <c:v>40787.0</c:v>
                </c:pt>
                <c:pt idx="9">
                  <c:v>40817.0</c:v>
                </c:pt>
                <c:pt idx="10">
                  <c:v>40848.0</c:v>
                </c:pt>
                <c:pt idx="11">
                  <c:v>40878.0</c:v>
                </c:pt>
                <c:pt idx="12">
                  <c:v>40909.0</c:v>
                </c:pt>
                <c:pt idx="13">
                  <c:v>40940.0</c:v>
                </c:pt>
                <c:pt idx="14">
                  <c:v>40969.0</c:v>
                </c:pt>
                <c:pt idx="15">
                  <c:v>41000.0</c:v>
                </c:pt>
                <c:pt idx="16">
                  <c:v>41030.0</c:v>
                </c:pt>
                <c:pt idx="17">
                  <c:v>41061.0</c:v>
                </c:pt>
                <c:pt idx="18">
                  <c:v>41091.0</c:v>
                </c:pt>
                <c:pt idx="19">
                  <c:v>41122.0</c:v>
                </c:pt>
                <c:pt idx="20">
                  <c:v>41153.0</c:v>
                </c:pt>
                <c:pt idx="21">
                  <c:v>41183.0</c:v>
                </c:pt>
                <c:pt idx="22">
                  <c:v>41214.0</c:v>
                </c:pt>
                <c:pt idx="23">
                  <c:v>41244.0</c:v>
                </c:pt>
                <c:pt idx="24">
                  <c:v>41275.0</c:v>
                </c:pt>
                <c:pt idx="25">
                  <c:v>41306.0</c:v>
                </c:pt>
                <c:pt idx="26">
                  <c:v>41334.0</c:v>
                </c:pt>
                <c:pt idx="27">
                  <c:v>41365.0</c:v>
                </c:pt>
                <c:pt idx="28">
                  <c:v>41395.0</c:v>
                </c:pt>
                <c:pt idx="29">
                  <c:v>41426.0</c:v>
                </c:pt>
                <c:pt idx="30">
                  <c:v>41456.0</c:v>
                </c:pt>
                <c:pt idx="31">
                  <c:v>41487.0</c:v>
                </c:pt>
                <c:pt idx="32">
                  <c:v>41518.0</c:v>
                </c:pt>
                <c:pt idx="33">
                  <c:v>41548.0</c:v>
                </c:pt>
                <c:pt idx="34">
                  <c:v>41579.0</c:v>
                </c:pt>
                <c:pt idx="35">
                  <c:v>41609.0</c:v>
                </c:pt>
                <c:pt idx="36">
                  <c:v>41640.0</c:v>
                </c:pt>
                <c:pt idx="37">
                  <c:v>41671.0</c:v>
                </c:pt>
                <c:pt idx="38">
                  <c:v>41699.0</c:v>
                </c:pt>
                <c:pt idx="39">
                  <c:v>41730.0</c:v>
                </c:pt>
                <c:pt idx="40">
                  <c:v>41760.0</c:v>
                </c:pt>
                <c:pt idx="41">
                  <c:v>41791.0</c:v>
                </c:pt>
              </c:numCache>
            </c:numRef>
          </c:cat>
          <c:val>
            <c:numRef>
              <c:f>'Sales Dashboard'!$C$22:$AR$22</c:f>
              <c:numCache>
                <c:formatCode>_("$"* #,##0_);_("$"* \(#,##0\);_("$"* "-"_);_(@_)</c:formatCode>
                <c:ptCount val="42"/>
                <c:pt idx="0">
                  <c:v>17800.81362716732</c:v>
                </c:pt>
                <c:pt idx="1">
                  <c:v>11496.57759471107</c:v>
                </c:pt>
                <c:pt idx="2">
                  <c:v>11708.87420244724</c:v>
                </c:pt>
                <c:pt idx="3">
                  <c:v>10187.87151031362</c:v>
                </c:pt>
                <c:pt idx="4">
                  <c:v>11870.90271543035</c:v>
                </c:pt>
                <c:pt idx="5">
                  <c:v>13669.77437383564</c:v>
                </c:pt>
                <c:pt idx="6">
                  <c:v>18223.0374031076</c:v>
                </c:pt>
                <c:pt idx="7">
                  <c:v>19422.97048310425</c:v>
                </c:pt>
                <c:pt idx="8">
                  <c:v>17474.14385718656</c:v>
                </c:pt>
                <c:pt idx="9">
                  <c:v>17311.95302740668</c:v>
                </c:pt>
                <c:pt idx="10">
                  <c:v>16929.21886139118</c:v>
                </c:pt>
                <c:pt idx="11">
                  <c:v>18399.19178410151</c:v>
                </c:pt>
                <c:pt idx="12">
                  <c:v>17352.97102148125</c:v>
                </c:pt>
                <c:pt idx="13">
                  <c:v>13431.91785544408</c:v>
                </c:pt>
                <c:pt idx="14">
                  <c:v>12559.27683856861</c:v>
                </c:pt>
                <c:pt idx="15">
                  <c:v>16891.58152426811</c:v>
                </c:pt>
                <c:pt idx="16">
                  <c:v>14998.47411310381</c:v>
                </c:pt>
                <c:pt idx="17">
                  <c:v>16769.00629013075</c:v>
                </c:pt>
                <c:pt idx="18">
                  <c:v>20513.1692237046</c:v>
                </c:pt>
                <c:pt idx="19">
                  <c:v>16181.62009793002</c:v>
                </c:pt>
                <c:pt idx="20">
                  <c:v>15932.78165744964</c:v>
                </c:pt>
                <c:pt idx="21">
                  <c:v>19235.0509793136</c:v>
                </c:pt>
                <c:pt idx="22">
                  <c:v>29352.91838292563</c:v>
                </c:pt>
                <c:pt idx="23">
                  <c:v>38034.44119753943</c:v>
                </c:pt>
                <c:pt idx="24">
                  <c:v>25816.08952224077</c:v>
                </c:pt>
                <c:pt idx="25">
                  <c:v>29704.28471440309</c:v>
                </c:pt>
                <c:pt idx="26">
                  <c:v>39438.1812178707</c:v>
                </c:pt>
                <c:pt idx="27">
                  <c:v>27371.24403174678</c:v>
                </c:pt>
                <c:pt idx="28">
                  <c:v>37300.39401754894</c:v>
                </c:pt>
                <c:pt idx="29">
                  <c:v>33139.69375855601</c:v>
                </c:pt>
                <c:pt idx="30">
                  <c:v>35608.7254799591</c:v>
                </c:pt>
                <c:pt idx="31">
                  <c:v>33914.05429559275</c:v>
                </c:pt>
                <c:pt idx="32">
                  <c:v>31686.82442880373</c:v>
                </c:pt>
                <c:pt idx="33">
                  <c:v>29911.70468524604</c:v>
                </c:pt>
                <c:pt idx="34">
                  <c:v>26910.27857270858</c:v>
                </c:pt>
                <c:pt idx="35">
                  <c:v>34534.67041837412</c:v>
                </c:pt>
                <c:pt idx="36">
                  <c:v>17883.17841414816</c:v>
                </c:pt>
                <c:pt idx="37">
                  <c:v>21086.64828504501</c:v>
                </c:pt>
                <c:pt idx="38">
                  <c:v>28479.91435997834</c:v>
                </c:pt>
                <c:pt idx="39">
                  <c:v>28920.70635689341</c:v>
                </c:pt>
                <c:pt idx="40">
                  <c:v>28492.6431289109</c:v>
                </c:pt>
                <c:pt idx="41">
                  <c:v>25976.4118224433</c:v>
                </c:pt>
              </c:numCache>
            </c:numRef>
          </c:val>
          <c:smooth val="0"/>
        </c:ser>
        <c:ser>
          <c:idx val="0"/>
          <c:order val="1"/>
          <c:tx>
            <c:strRef>
              <c:f>'Sales Dashboard'!$B$16</c:f>
              <c:strCache>
                <c:ptCount val="1"/>
                <c:pt idx="0">
                  <c:v>UG</c:v>
                </c:pt>
              </c:strCache>
            </c:strRef>
          </c:tx>
          <c:spPr>
            <a:ln w="38100">
              <a:solidFill>
                <a:srgbClr val="3366FF"/>
              </a:solidFill>
            </a:ln>
          </c:spPr>
          <c:marker>
            <c:symbol val="none"/>
          </c:marker>
          <c:cat>
            <c:numRef>
              <c:f>'Sales Dashboard'!$C$4:$AR$4</c:f>
              <c:numCache>
                <c:formatCode>mmm\-yy</c:formatCode>
                <c:ptCount val="42"/>
                <c:pt idx="0">
                  <c:v>40544.0</c:v>
                </c:pt>
                <c:pt idx="1">
                  <c:v>40575.0</c:v>
                </c:pt>
                <c:pt idx="2">
                  <c:v>40603.0</c:v>
                </c:pt>
                <c:pt idx="3">
                  <c:v>40634.0</c:v>
                </c:pt>
                <c:pt idx="4">
                  <c:v>40664.0</c:v>
                </c:pt>
                <c:pt idx="5">
                  <c:v>40695.0</c:v>
                </c:pt>
                <c:pt idx="6">
                  <c:v>40725.0</c:v>
                </c:pt>
                <c:pt idx="7">
                  <c:v>40756.0</c:v>
                </c:pt>
                <c:pt idx="8">
                  <c:v>40787.0</c:v>
                </c:pt>
                <c:pt idx="9">
                  <c:v>40817.0</c:v>
                </c:pt>
                <c:pt idx="10">
                  <c:v>40848.0</c:v>
                </c:pt>
                <c:pt idx="11">
                  <c:v>40878.0</c:v>
                </c:pt>
                <c:pt idx="12">
                  <c:v>40909.0</c:v>
                </c:pt>
                <c:pt idx="13">
                  <c:v>40940.0</c:v>
                </c:pt>
                <c:pt idx="14">
                  <c:v>40969.0</c:v>
                </c:pt>
                <c:pt idx="15">
                  <c:v>41000.0</c:v>
                </c:pt>
                <c:pt idx="16">
                  <c:v>41030.0</c:v>
                </c:pt>
                <c:pt idx="17">
                  <c:v>41061.0</c:v>
                </c:pt>
                <c:pt idx="18">
                  <c:v>41091.0</c:v>
                </c:pt>
                <c:pt idx="19">
                  <c:v>41122.0</c:v>
                </c:pt>
                <c:pt idx="20">
                  <c:v>41153.0</c:v>
                </c:pt>
                <c:pt idx="21">
                  <c:v>41183.0</c:v>
                </c:pt>
                <c:pt idx="22">
                  <c:v>41214.0</c:v>
                </c:pt>
                <c:pt idx="23">
                  <c:v>41244.0</c:v>
                </c:pt>
                <c:pt idx="24">
                  <c:v>41275.0</c:v>
                </c:pt>
                <c:pt idx="25">
                  <c:v>41306.0</c:v>
                </c:pt>
                <c:pt idx="26">
                  <c:v>41334.0</c:v>
                </c:pt>
                <c:pt idx="27">
                  <c:v>41365.0</c:v>
                </c:pt>
                <c:pt idx="28">
                  <c:v>41395.0</c:v>
                </c:pt>
                <c:pt idx="29">
                  <c:v>41426.0</c:v>
                </c:pt>
                <c:pt idx="30">
                  <c:v>41456.0</c:v>
                </c:pt>
                <c:pt idx="31">
                  <c:v>41487.0</c:v>
                </c:pt>
                <c:pt idx="32">
                  <c:v>41518.0</c:v>
                </c:pt>
                <c:pt idx="33">
                  <c:v>41548.0</c:v>
                </c:pt>
                <c:pt idx="34">
                  <c:v>41579.0</c:v>
                </c:pt>
                <c:pt idx="35">
                  <c:v>41609.0</c:v>
                </c:pt>
                <c:pt idx="36">
                  <c:v>41640.0</c:v>
                </c:pt>
                <c:pt idx="37">
                  <c:v>41671.0</c:v>
                </c:pt>
                <c:pt idx="38">
                  <c:v>41699.0</c:v>
                </c:pt>
                <c:pt idx="39">
                  <c:v>41730.0</c:v>
                </c:pt>
                <c:pt idx="40">
                  <c:v>41760.0</c:v>
                </c:pt>
                <c:pt idx="41">
                  <c:v>41791.0</c:v>
                </c:pt>
              </c:numCache>
            </c:numRef>
          </c:cat>
          <c:val>
            <c:numRef>
              <c:f>'Sales Dashboard'!$C$16:$AR$16</c:f>
              <c:numCache>
                <c:formatCode>_("$"* #,##0_);_("$"* \(#,##0\);_("$"* "-"??_);_(@_)</c:formatCode>
                <c:ptCount val="42"/>
                <c:pt idx="0">
                  <c:v>17800.81362716732</c:v>
                </c:pt>
                <c:pt idx="1">
                  <c:v>11496.57759471107</c:v>
                </c:pt>
                <c:pt idx="2">
                  <c:v>11708.87420244724</c:v>
                </c:pt>
                <c:pt idx="3">
                  <c:v>10187.87151031362</c:v>
                </c:pt>
                <c:pt idx="4">
                  <c:v>11870.90271543035</c:v>
                </c:pt>
                <c:pt idx="5">
                  <c:v>13669.77437383564</c:v>
                </c:pt>
                <c:pt idx="6">
                  <c:v>18223.0374031076</c:v>
                </c:pt>
                <c:pt idx="7">
                  <c:v>19422.97048310425</c:v>
                </c:pt>
                <c:pt idx="8">
                  <c:v>17474.14385718656</c:v>
                </c:pt>
                <c:pt idx="9">
                  <c:v>17311.95302740668</c:v>
                </c:pt>
                <c:pt idx="10">
                  <c:v>16929.21886139118</c:v>
                </c:pt>
                <c:pt idx="11">
                  <c:v>18399.19178410151</c:v>
                </c:pt>
                <c:pt idx="12">
                  <c:v>17352.97102148125</c:v>
                </c:pt>
                <c:pt idx="13">
                  <c:v>13431.91785544408</c:v>
                </c:pt>
                <c:pt idx="14">
                  <c:v>12559.27683856861</c:v>
                </c:pt>
                <c:pt idx="15">
                  <c:v>16891.58152426811</c:v>
                </c:pt>
                <c:pt idx="16">
                  <c:v>14998.47411310381</c:v>
                </c:pt>
                <c:pt idx="17">
                  <c:v>16769.00629013075</c:v>
                </c:pt>
                <c:pt idx="18">
                  <c:v>20513.1692237046</c:v>
                </c:pt>
                <c:pt idx="19">
                  <c:v>16181.62009793002</c:v>
                </c:pt>
                <c:pt idx="20">
                  <c:v>15932.78165744964</c:v>
                </c:pt>
                <c:pt idx="21">
                  <c:v>19235.0509793136</c:v>
                </c:pt>
                <c:pt idx="22">
                  <c:v>29352.91838292563</c:v>
                </c:pt>
                <c:pt idx="23">
                  <c:v>38034.44119753943</c:v>
                </c:pt>
                <c:pt idx="24">
                  <c:v>25816.08952224077</c:v>
                </c:pt>
                <c:pt idx="25">
                  <c:v>29704.28471440309</c:v>
                </c:pt>
                <c:pt idx="26">
                  <c:v>39438.1812178707</c:v>
                </c:pt>
                <c:pt idx="27">
                  <c:v>27371.24403174678</c:v>
                </c:pt>
                <c:pt idx="28">
                  <c:v>37300.39401754894</c:v>
                </c:pt>
                <c:pt idx="29">
                  <c:v>33139.69375855601</c:v>
                </c:pt>
                <c:pt idx="30">
                  <c:v>35465.05126711673</c:v>
                </c:pt>
                <c:pt idx="31">
                  <c:v>31735.8205993097</c:v>
                </c:pt>
                <c:pt idx="32">
                  <c:v>27777.12301610761</c:v>
                </c:pt>
                <c:pt idx="33">
                  <c:v>25481.70335023759</c:v>
                </c:pt>
                <c:pt idx="34">
                  <c:v>23723.20918676573</c:v>
                </c:pt>
                <c:pt idx="35">
                  <c:v>30089.27926331139</c:v>
                </c:pt>
                <c:pt idx="36">
                  <c:v>15388.79221036542</c:v>
                </c:pt>
                <c:pt idx="37">
                  <c:v>16987.71551600284</c:v>
                </c:pt>
                <c:pt idx="38">
                  <c:v>23231.67177116903</c:v>
                </c:pt>
                <c:pt idx="39">
                  <c:v>22803.86145508977</c:v>
                </c:pt>
                <c:pt idx="40">
                  <c:v>22862.26984292104</c:v>
                </c:pt>
                <c:pt idx="41">
                  <c:v>20534.6151729776</c:v>
                </c:pt>
              </c:numCache>
            </c:numRef>
          </c:val>
          <c:smooth val="0"/>
        </c:ser>
        <c:ser>
          <c:idx val="1"/>
          <c:order val="2"/>
          <c:tx>
            <c:strRef>
              <c:f>'Sales Dashboard'!$B$20</c:f>
              <c:strCache>
                <c:ptCount val="1"/>
                <c:pt idx="0">
                  <c:v>KE</c:v>
                </c:pt>
              </c:strCache>
            </c:strRef>
          </c:tx>
          <c:spPr>
            <a:ln w="38100">
              <a:solidFill>
                <a:srgbClr val="800000"/>
              </a:solidFill>
            </a:ln>
          </c:spPr>
          <c:marker>
            <c:symbol val="none"/>
          </c:marker>
          <c:dPt>
            <c:idx val="1"/>
            <c:bubble3D val="0"/>
            <c:spPr>
              <a:ln w="38100">
                <a:noFill/>
              </a:ln>
            </c:spPr>
          </c:dPt>
          <c:dPt>
            <c:idx val="2"/>
            <c:bubble3D val="0"/>
            <c:spPr>
              <a:ln w="38100">
                <a:noFill/>
              </a:ln>
            </c:spPr>
          </c:dPt>
          <c:dPt>
            <c:idx val="3"/>
            <c:bubble3D val="0"/>
            <c:spPr>
              <a:ln w="38100">
                <a:noFill/>
              </a:ln>
            </c:spPr>
          </c:dPt>
          <c:dPt>
            <c:idx val="4"/>
            <c:bubble3D val="0"/>
            <c:spPr>
              <a:ln w="38100">
                <a:noFill/>
              </a:ln>
            </c:spPr>
          </c:dPt>
          <c:dPt>
            <c:idx val="5"/>
            <c:bubble3D val="0"/>
            <c:spPr>
              <a:ln w="38100">
                <a:noFill/>
              </a:ln>
            </c:spPr>
          </c:dPt>
          <c:dPt>
            <c:idx val="6"/>
            <c:bubble3D val="0"/>
            <c:spPr>
              <a:ln w="38100">
                <a:noFill/>
              </a:ln>
            </c:spPr>
          </c:dPt>
          <c:dPt>
            <c:idx val="7"/>
            <c:bubble3D val="0"/>
            <c:spPr>
              <a:ln w="38100">
                <a:noFill/>
              </a:ln>
            </c:spPr>
          </c:dPt>
          <c:dPt>
            <c:idx val="8"/>
            <c:bubble3D val="0"/>
            <c:spPr>
              <a:ln w="38100">
                <a:noFill/>
              </a:ln>
            </c:spPr>
          </c:dPt>
          <c:dPt>
            <c:idx val="9"/>
            <c:bubble3D val="0"/>
            <c:spPr>
              <a:ln w="38100">
                <a:noFill/>
              </a:ln>
            </c:spPr>
          </c:dPt>
          <c:dPt>
            <c:idx val="10"/>
            <c:bubble3D val="0"/>
            <c:spPr>
              <a:ln w="38100">
                <a:noFill/>
              </a:ln>
            </c:spPr>
          </c:dPt>
          <c:dPt>
            <c:idx val="11"/>
            <c:bubble3D val="0"/>
            <c:spPr>
              <a:ln w="38100">
                <a:noFill/>
              </a:ln>
            </c:spPr>
          </c:dPt>
          <c:dPt>
            <c:idx val="12"/>
            <c:bubble3D val="0"/>
            <c:spPr>
              <a:ln w="38100">
                <a:noFill/>
              </a:ln>
            </c:spPr>
          </c:dPt>
          <c:dPt>
            <c:idx val="13"/>
            <c:bubble3D val="0"/>
            <c:spPr>
              <a:ln w="38100">
                <a:noFill/>
              </a:ln>
            </c:spPr>
          </c:dPt>
          <c:dPt>
            <c:idx val="14"/>
            <c:bubble3D val="0"/>
            <c:spPr>
              <a:ln w="38100">
                <a:noFill/>
              </a:ln>
            </c:spPr>
          </c:dPt>
          <c:dPt>
            <c:idx val="15"/>
            <c:bubble3D val="0"/>
            <c:spPr>
              <a:ln w="38100">
                <a:noFill/>
              </a:ln>
            </c:spPr>
          </c:dPt>
          <c:dPt>
            <c:idx val="16"/>
            <c:bubble3D val="0"/>
            <c:spPr>
              <a:ln w="38100">
                <a:noFill/>
              </a:ln>
            </c:spPr>
          </c:dPt>
          <c:dPt>
            <c:idx val="17"/>
            <c:bubble3D val="0"/>
            <c:spPr>
              <a:ln w="38100">
                <a:noFill/>
              </a:ln>
            </c:spPr>
          </c:dPt>
          <c:dPt>
            <c:idx val="18"/>
            <c:bubble3D val="0"/>
            <c:spPr>
              <a:ln w="38100">
                <a:noFill/>
              </a:ln>
            </c:spPr>
          </c:dPt>
          <c:dPt>
            <c:idx val="19"/>
            <c:bubble3D val="0"/>
            <c:spPr>
              <a:ln w="38100">
                <a:noFill/>
              </a:ln>
            </c:spPr>
          </c:dPt>
          <c:dPt>
            <c:idx val="20"/>
            <c:bubble3D val="0"/>
            <c:spPr>
              <a:ln w="38100">
                <a:noFill/>
              </a:ln>
            </c:spPr>
          </c:dPt>
          <c:dPt>
            <c:idx val="21"/>
            <c:bubble3D val="0"/>
            <c:spPr>
              <a:ln w="38100">
                <a:noFill/>
              </a:ln>
            </c:spPr>
          </c:dPt>
          <c:dPt>
            <c:idx val="22"/>
            <c:bubble3D val="0"/>
            <c:spPr>
              <a:ln w="38100">
                <a:noFill/>
              </a:ln>
            </c:spPr>
          </c:dPt>
          <c:dPt>
            <c:idx val="23"/>
            <c:bubble3D val="0"/>
            <c:spPr>
              <a:ln w="38100">
                <a:noFill/>
              </a:ln>
            </c:spPr>
          </c:dPt>
          <c:cat>
            <c:numRef>
              <c:f>'Sales Dashboard'!$C$4:$AR$4</c:f>
              <c:numCache>
                <c:formatCode>mmm\-yy</c:formatCode>
                <c:ptCount val="42"/>
                <c:pt idx="0">
                  <c:v>40544.0</c:v>
                </c:pt>
                <c:pt idx="1">
                  <c:v>40575.0</c:v>
                </c:pt>
                <c:pt idx="2">
                  <c:v>40603.0</c:v>
                </c:pt>
                <c:pt idx="3">
                  <c:v>40634.0</c:v>
                </c:pt>
                <c:pt idx="4">
                  <c:v>40664.0</c:v>
                </c:pt>
                <c:pt idx="5">
                  <c:v>40695.0</c:v>
                </c:pt>
                <c:pt idx="6">
                  <c:v>40725.0</c:v>
                </c:pt>
                <c:pt idx="7">
                  <c:v>40756.0</c:v>
                </c:pt>
                <c:pt idx="8">
                  <c:v>40787.0</c:v>
                </c:pt>
                <c:pt idx="9">
                  <c:v>40817.0</c:v>
                </c:pt>
                <c:pt idx="10">
                  <c:v>40848.0</c:v>
                </c:pt>
                <c:pt idx="11">
                  <c:v>40878.0</c:v>
                </c:pt>
                <c:pt idx="12">
                  <c:v>40909.0</c:v>
                </c:pt>
                <c:pt idx="13">
                  <c:v>40940.0</c:v>
                </c:pt>
                <c:pt idx="14">
                  <c:v>40969.0</c:v>
                </c:pt>
                <c:pt idx="15">
                  <c:v>41000.0</c:v>
                </c:pt>
                <c:pt idx="16">
                  <c:v>41030.0</c:v>
                </c:pt>
                <c:pt idx="17">
                  <c:v>41061.0</c:v>
                </c:pt>
                <c:pt idx="18">
                  <c:v>41091.0</c:v>
                </c:pt>
                <c:pt idx="19">
                  <c:v>41122.0</c:v>
                </c:pt>
                <c:pt idx="20">
                  <c:v>41153.0</c:v>
                </c:pt>
                <c:pt idx="21">
                  <c:v>41183.0</c:v>
                </c:pt>
                <c:pt idx="22">
                  <c:v>41214.0</c:v>
                </c:pt>
                <c:pt idx="23">
                  <c:v>41244.0</c:v>
                </c:pt>
                <c:pt idx="24">
                  <c:v>41275.0</c:v>
                </c:pt>
                <c:pt idx="25">
                  <c:v>41306.0</c:v>
                </c:pt>
                <c:pt idx="26">
                  <c:v>41334.0</c:v>
                </c:pt>
                <c:pt idx="27">
                  <c:v>41365.0</c:v>
                </c:pt>
                <c:pt idx="28">
                  <c:v>41395.0</c:v>
                </c:pt>
                <c:pt idx="29">
                  <c:v>41426.0</c:v>
                </c:pt>
                <c:pt idx="30">
                  <c:v>41456.0</c:v>
                </c:pt>
                <c:pt idx="31">
                  <c:v>41487.0</c:v>
                </c:pt>
                <c:pt idx="32">
                  <c:v>41518.0</c:v>
                </c:pt>
                <c:pt idx="33">
                  <c:v>41548.0</c:v>
                </c:pt>
                <c:pt idx="34">
                  <c:v>41579.0</c:v>
                </c:pt>
                <c:pt idx="35">
                  <c:v>41609.0</c:v>
                </c:pt>
                <c:pt idx="36">
                  <c:v>41640.0</c:v>
                </c:pt>
                <c:pt idx="37">
                  <c:v>41671.0</c:v>
                </c:pt>
                <c:pt idx="38">
                  <c:v>41699.0</c:v>
                </c:pt>
                <c:pt idx="39">
                  <c:v>41730.0</c:v>
                </c:pt>
                <c:pt idx="40">
                  <c:v>41760.0</c:v>
                </c:pt>
                <c:pt idx="41">
                  <c:v>41791.0</c:v>
                </c:pt>
              </c:numCache>
            </c:numRef>
          </c:cat>
          <c:val>
            <c:numRef>
              <c:f>'Sales Dashboard'!$C$20:$AR$20</c:f>
              <c:numCache>
                <c:formatCode>_(* #,##0_);_(* \(#,##0\);_(* "-"??_);_(@_)</c:formatCode>
                <c:ptCount val="42"/>
                <c:pt idx="30" formatCode="_(&quot;$&quot;* #,##0_);_(&quot;$&quot;* \(#,##0\);_(&quot;$&quot;* &quot;-&quot;??_);_(@_)">
                  <c:v>143.6742128423721</c:v>
                </c:pt>
                <c:pt idx="31" formatCode="_(&quot;$&quot;* #,##0_);_(&quot;$&quot;* \(#,##0\);_(&quot;$&quot;* &quot;-&quot;??_);_(@_)">
                  <c:v>2178.233696283054</c:v>
                </c:pt>
                <c:pt idx="32" formatCode="_(&quot;$&quot;* #,##0_);_(&quot;$&quot;* \(#,##0\);_(&quot;$&quot;* &quot;-&quot;??_);_(@_)">
                  <c:v>3909.701412696122</c:v>
                </c:pt>
                <c:pt idx="33" formatCode="_(&quot;$&quot;* #,##0_);_(&quot;$&quot;* \(#,##0\);_(&quot;$&quot;* &quot;-&quot;??_);_(@_)">
                  <c:v>4430.00133500845</c:v>
                </c:pt>
                <c:pt idx="34" formatCode="_(&quot;$&quot;* #,##0_);_(&quot;$&quot;* \(#,##0\);_(&quot;$&quot;* &quot;-&quot;??_);_(@_)">
                  <c:v>3187.069385942847</c:v>
                </c:pt>
                <c:pt idx="35" formatCode="_(&quot;$&quot;* #,##0_);_(&quot;$&quot;* \(#,##0\);_(&quot;$&quot;* &quot;-&quot;??_);_(@_)">
                  <c:v>4445.391155062732</c:v>
                </c:pt>
                <c:pt idx="36" formatCode="_(&quot;$&quot;* #,##0_);_(&quot;$&quot;* \(#,##0\);_(&quot;$&quot;* &quot;-&quot;??_);_(@_)">
                  <c:v>2494.386203782743</c:v>
                </c:pt>
                <c:pt idx="37" formatCode="_(&quot;$&quot;* #,##0_);_(&quot;$&quot;* \(#,##0\);_(&quot;$&quot;* &quot;-&quot;??_);_(@_)">
                  <c:v>4098.932769042176</c:v>
                </c:pt>
                <c:pt idx="38" formatCode="_(&quot;$&quot;* #,##0_);_(&quot;$&quot;* \(#,##0\);_(&quot;$&quot;* &quot;-&quot;??_);_(@_)">
                  <c:v>5248.242588809315</c:v>
                </c:pt>
                <c:pt idx="39" formatCode="_(&quot;$&quot;* #,##0_);_(&quot;$&quot;* \(#,##0\);_(&quot;$&quot;* &quot;-&quot;??_);_(@_)">
                  <c:v>6116.844901803632</c:v>
                </c:pt>
                <c:pt idx="40" formatCode="_(&quot;$&quot;* #,##0_);_(&quot;$&quot;* \(#,##0\);_(&quot;$&quot;* &quot;-&quot;??_);_(@_)">
                  <c:v>5630.37328598985</c:v>
                </c:pt>
                <c:pt idx="41" formatCode="_(&quot;$&quot;* #,##0_);_(&quot;$&quot;* \(#,##0\);_(&quot;$&quot;* &quot;-&quot;??_);_(@_)">
                  <c:v>5441.796649465694</c:v>
                </c:pt>
              </c:numCache>
            </c:numRef>
          </c:val>
          <c:smooth val="0"/>
        </c:ser>
        <c:dLbls>
          <c:showLegendKey val="0"/>
          <c:showVal val="0"/>
          <c:showCatName val="0"/>
          <c:showSerName val="0"/>
          <c:showPercent val="0"/>
          <c:showBubbleSize val="0"/>
        </c:dLbls>
        <c:marker val="1"/>
        <c:smooth val="0"/>
        <c:axId val="-2116582648"/>
        <c:axId val="-2116579576"/>
      </c:lineChart>
      <c:dateAx>
        <c:axId val="-2116582648"/>
        <c:scaling>
          <c:orientation val="minMax"/>
        </c:scaling>
        <c:delete val="0"/>
        <c:axPos val="b"/>
        <c:numFmt formatCode="mmm\-yy" sourceLinked="1"/>
        <c:majorTickMark val="none"/>
        <c:minorTickMark val="none"/>
        <c:tickLblPos val="nextTo"/>
        <c:txPr>
          <a:bodyPr rot="-5400000" vert="horz"/>
          <a:lstStyle/>
          <a:p>
            <a:pPr>
              <a:defRPr sz="1200" b="1" i="0" baseline="0"/>
            </a:pPr>
            <a:endParaRPr lang="en-US"/>
          </a:p>
        </c:txPr>
        <c:crossAx val="-2116579576"/>
        <c:crosses val="autoZero"/>
        <c:auto val="1"/>
        <c:lblOffset val="100"/>
        <c:baseTimeUnit val="months"/>
      </c:dateAx>
      <c:valAx>
        <c:axId val="-2116579576"/>
        <c:scaling>
          <c:orientation val="minMax"/>
        </c:scaling>
        <c:delete val="0"/>
        <c:axPos val="l"/>
        <c:majorGridlines/>
        <c:numFmt formatCode="_(&quot;$&quot;* #,##0_);_(&quot;$&quot;* \(#,##0\);_(&quot;$&quot;* &quot;-&quot;_);_(@_)" sourceLinked="1"/>
        <c:majorTickMark val="none"/>
        <c:minorTickMark val="none"/>
        <c:tickLblPos val="nextTo"/>
        <c:spPr>
          <a:ln w="9525">
            <a:noFill/>
          </a:ln>
        </c:spPr>
        <c:txPr>
          <a:bodyPr/>
          <a:lstStyle/>
          <a:p>
            <a:pPr>
              <a:defRPr sz="1200" b="1" i="0"/>
            </a:pPr>
            <a:endParaRPr lang="en-US"/>
          </a:p>
        </c:txPr>
        <c:crossAx val="-2116582648"/>
        <c:crosses val="autoZero"/>
        <c:crossBetween val="between"/>
      </c:valAx>
    </c:plotArea>
    <c:legend>
      <c:legendPos val="b"/>
      <c:overlay val="0"/>
      <c:spPr>
        <a:ln>
          <a:solidFill>
            <a:schemeClr val="tx1">
              <a:lumMod val="50000"/>
              <a:lumOff val="50000"/>
            </a:schemeClr>
          </a:solidFill>
        </a:ln>
      </c:spPr>
      <c:txPr>
        <a:bodyPr/>
        <a:lstStyle/>
        <a:p>
          <a:pPr>
            <a:defRPr sz="1200" b="1" i="0"/>
          </a:pPr>
          <a:endParaRPr lang="en-US"/>
        </a:p>
      </c:txPr>
    </c:legend>
    <c:plotVisOnly val="1"/>
    <c:dispBlanksAs val="gap"/>
    <c:showDLblsOverMax val="0"/>
  </c:chart>
  <c:printSettings>
    <c:headerFooter/>
    <c:pageMargins b="1.0" l="0.75" r="0.75" t="1.0"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Monthly Agents (3-month active)</a:t>
            </a:r>
          </a:p>
        </c:rich>
      </c:tx>
      <c:layout>
        <c:manualLayout>
          <c:xMode val="edge"/>
          <c:yMode val="edge"/>
          <c:x val="0.249729806959614"/>
          <c:y val="0.025974025974026"/>
        </c:manualLayout>
      </c:layout>
      <c:overlay val="0"/>
    </c:title>
    <c:autoTitleDeleted val="0"/>
    <c:plotArea>
      <c:layout/>
      <c:lineChart>
        <c:grouping val="standard"/>
        <c:varyColors val="0"/>
        <c:ser>
          <c:idx val="2"/>
          <c:order val="0"/>
          <c:tx>
            <c:strRef>
              <c:f>'Sales Dashboard'!$B$39</c:f>
              <c:strCache>
                <c:ptCount val="1"/>
                <c:pt idx="0">
                  <c:v>Global</c:v>
                </c:pt>
              </c:strCache>
            </c:strRef>
          </c:tx>
          <c:spPr>
            <a:ln w="38100">
              <a:solidFill>
                <a:schemeClr val="tx1"/>
              </a:solidFill>
            </a:ln>
          </c:spPr>
          <c:marker>
            <c:symbol val="none"/>
          </c:marker>
          <c:cat>
            <c:numRef>
              <c:f>'Sales Dashboard'!$C$4:$AR$4</c:f>
              <c:numCache>
                <c:formatCode>mmm\-yy</c:formatCode>
                <c:ptCount val="42"/>
                <c:pt idx="0">
                  <c:v>40544.0</c:v>
                </c:pt>
                <c:pt idx="1">
                  <c:v>40575.0</c:v>
                </c:pt>
                <c:pt idx="2">
                  <c:v>40603.0</c:v>
                </c:pt>
                <c:pt idx="3">
                  <c:v>40634.0</c:v>
                </c:pt>
                <c:pt idx="4">
                  <c:v>40664.0</c:v>
                </c:pt>
                <c:pt idx="5">
                  <c:v>40695.0</c:v>
                </c:pt>
                <c:pt idx="6">
                  <c:v>40725.0</c:v>
                </c:pt>
                <c:pt idx="7">
                  <c:v>40756.0</c:v>
                </c:pt>
                <c:pt idx="8">
                  <c:v>40787.0</c:v>
                </c:pt>
                <c:pt idx="9">
                  <c:v>40817.0</c:v>
                </c:pt>
                <c:pt idx="10">
                  <c:v>40848.0</c:v>
                </c:pt>
                <c:pt idx="11">
                  <c:v>40878.0</c:v>
                </c:pt>
                <c:pt idx="12">
                  <c:v>40909.0</c:v>
                </c:pt>
                <c:pt idx="13">
                  <c:v>40940.0</c:v>
                </c:pt>
                <c:pt idx="14">
                  <c:v>40969.0</c:v>
                </c:pt>
                <c:pt idx="15">
                  <c:v>41000.0</c:v>
                </c:pt>
                <c:pt idx="16">
                  <c:v>41030.0</c:v>
                </c:pt>
                <c:pt idx="17">
                  <c:v>41061.0</c:v>
                </c:pt>
                <c:pt idx="18">
                  <c:v>41091.0</c:v>
                </c:pt>
                <c:pt idx="19">
                  <c:v>41122.0</c:v>
                </c:pt>
                <c:pt idx="20">
                  <c:v>41153.0</c:v>
                </c:pt>
                <c:pt idx="21">
                  <c:v>41183.0</c:v>
                </c:pt>
                <c:pt idx="22">
                  <c:v>41214.0</c:v>
                </c:pt>
                <c:pt idx="23">
                  <c:v>41244.0</c:v>
                </c:pt>
                <c:pt idx="24">
                  <c:v>41275.0</c:v>
                </c:pt>
                <c:pt idx="25">
                  <c:v>41306.0</c:v>
                </c:pt>
                <c:pt idx="26">
                  <c:v>41334.0</c:v>
                </c:pt>
                <c:pt idx="27">
                  <c:v>41365.0</c:v>
                </c:pt>
                <c:pt idx="28">
                  <c:v>41395.0</c:v>
                </c:pt>
                <c:pt idx="29">
                  <c:v>41426.0</c:v>
                </c:pt>
                <c:pt idx="30">
                  <c:v>41456.0</c:v>
                </c:pt>
                <c:pt idx="31">
                  <c:v>41487.0</c:v>
                </c:pt>
                <c:pt idx="32">
                  <c:v>41518.0</c:v>
                </c:pt>
                <c:pt idx="33">
                  <c:v>41548.0</c:v>
                </c:pt>
                <c:pt idx="34">
                  <c:v>41579.0</c:v>
                </c:pt>
                <c:pt idx="35">
                  <c:v>41609.0</c:v>
                </c:pt>
                <c:pt idx="36">
                  <c:v>41640.0</c:v>
                </c:pt>
                <c:pt idx="37">
                  <c:v>41671.0</c:v>
                </c:pt>
                <c:pt idx="38">
                  <c:v>41699.0</c:v>
                </c:pt>
                <c:pt idx="39">
                  <c:v>41730.0</c:v>
                </c:pt>
                <c:pt idx="40">
                  <c:v>41760.0</c:v>
                </c:pt>
                <c:pt idx="41">
                  <c:v>41791.0</c:v>
                </c:pt>
              </c:numCache>
            </c:numRef>
          </c:cat>
          <c:val>
            <c:numRef>
              <c:f>'Sales Dashboard'!$C$39:$AR$39</c:f>
              <c:numCache>
                <c:formatCode>_(* #,##0_);_(* \(#,##0\);_(* "-"??_);_(@_)</c:formatCode>
                <c:ptCount val="42"/>
                <c:pt idx="0">
                  <c:v>0.0</c:v>
                </c:pt>
                <c:pt idx="1">
                  <c:v>0.0</c:v>
                </c:pt>
                <c:pt idx="2">
                  <c:v>180.0</c:v>
                </c:pt>
                <c:pt idx="3">
                  <c:v>177.0</c:v>
                </c:pt>
                <c:pt idx="4">
                  <c:v>197.0</c:v>
                </c:pt>
                <c:pt idx="5">
                  <c:v>210.0</c:v>
                </c:pt>
                <c:pt idx="6">
                  <c:v>249.0</c:v>
                </c:pt>
                <c:pt idx="7">
                  <c:v>242.0</c:v>
                </c:pt>
                <c:pt idx="8">
                  <c:v>236.0</c:v>
                </c:pt>
                <c:pt idx="9">
                  <c:v>203.0</c:v>
                </c:pt>
                <c:pt idx="10">
                  <c:v>226.0</c:v>
                </c:pt>
                <c:pt idx="11">
                  <c:v>223.0</c:v>
                </c:pt>
                <c:pt idx="12">
                  <c:v>220.0</c:v>
                </c:pt>
                <c:pt idx="13">
                  <c:v>213.0</c:v>
                </c:pt>
                <c:pt idx="14">
                  <c:v>210.0</c:v>
                </c:pt>
                <c:pt idx="15">
                  <c:v>227.0</c:v>
                </c:pt>
                <c:pt idx="16">
                  <c:v>249.0</c:v>
                </c:pt>
                <c:pt idx="17">
                  <c:v>252.0</c:v>
                </c:pt>
                <c:pt idx="18">
                  <c:v>249.0</c:v>
                </c:pt>
                <c:pt idx="19">
                  <c:v>246.0</c:v>
                </c:pt>
                <c:pt idx="20">
                  <c:v>241.0</c:v>
                </c:pt>
                <c:pt idx="21">
                  <c:v>239.0</c:v>
                </c:pt>
                <c:pt idx="22">
                  <c:v>286.0</c:v>
                </c:pt>
                <c:pt idx="23">
                  <c:v>436.0</c:v>
                </c:pt>
                <c:pt idx="24">
                  <c:v>434.0</c:v>
                </c:pt>
                <c:pt idx="25">
                  <c:v>455.0</c:v>
                </c:pt>
                <c:pt idx="26">
                  <c:v>478.0</c:v>
                </c:pt>
                <c:pt idx="27">
                  <c:v>508.0</c:v>
                </c:pt>
                <c:pt idx="28">
                  <c:v>506.0</c:v>
                </c:pt>
                <c:pt idx="29">
                  <c:v>483.0</c:v>
                </c:pt>
                <c:pt idx="30">
                  <c:v>473.0</c:v>
                </c:pt>
                <c:pt idx="31">
                  <c:v>525.0</c:v>
                </c:pt>
                <c:pt idx="32">
                  <c:v>612.0</c:v>
                </c:pt>
                <c:pt idx="33">
                  <c:v>635.0</c:v>
                </c:pt>
                <c:pt idx="34">
                  <c:v>593.0</c:v>
                </c:pt>
                <c:pt idx="35">
                  <c:v>602.0</c:v>
                </c:pt>
                <c:pt idx="36">
                  <c:v>612.0</c:v>
                </c:pt>
                <c:pt idx="37">
                  <c:v>626.0</c:v>
                </c:pt>
                <c:pt idx="38">
                  <c:v>611.0</c:v>
                </c:pt>
                <c:pt idx="39">
                  <c:v>653.0</c:v>
                </c:pt>
                <c:pt idx="40">
                  <c:v>680.0</c:v>
                </c:pt>
                <c:pt idx="41">
                  <c:v>674.0</c:v>
                </c:pt>
              </c:numCache>
            </c:numRef>
          </c:val>
          <c:smooth val="0"/>
        </c:ser>
        <c:ser>
          <c:idx val="0"/>
          <c:order val="1"/>
          <c:tx>
            <c:strRef>
              <c:f>'Sales Dashboard'!$B$36</c:f>
              <c:strCache>
                <c:ptCount val="1"/>
                <c:pt idx="0">
                  <c:v>UG</c:v>
                </c:pt>
              </c:strCache>
            </c:strRef>
          </c:tx>
          <c:spPr>
            <a:ln w="38100">
              <a:solidFill>
                <a:srgbClr val="3366FF"/>
              </a:solidFill>
            </a:ln>
          </c:spPr>
          <c:marker>
            <c:symbol val="none"/>
          </c:marker>
          <c:cat>
            <c:numRef>
              <c:f>'Sales Dashboard'!$C$4:$AR$4</c:f>
              <c:numCache>
                <c:formatCode>mmm\-yy</c:formatCode>
                <c:ptCount val="42"/>
                <c:pt idx="0">
                  <c:v>40544.0</c:v>
                </c:pt>
                <c:pt idx="1">
                  <c:v>40575.0</c:v>
                </c:pt>
                <c:pt idx="2">
                  <c:v>40603.0</c:v>
                </c:pt>
                <c:pt idx="3">
                  <c:v>40634.0</c:v>
                </c:pt>
                <c:pt idx="4">
                  <c:v>40664.0</c:v>
                </c:pt>
                <c:pt idx="5">
                  <c:v>40695.0</c:v>
                </c:pt>
                <c:pt idx="6">
                  <c:v>40725.0</c:v>
                </c:pt>
                <c:pt idx="7">
                  <c:v>40756.0</c:v>
                </c:pt>
                <c:pt idx="8">
                  <c:v>40787.0</c:v>
                </c:pt>
                <c:pt idx="9">
                  <c:v>40817.0</c:v>
                </c:pt>
                <c:pt idx="10">
                  <c:v>40848.0</c:v>
                </c:pt>
                <c:pt idx="11">
                  <c:v>40878.0</c:v>
                </c:pt>
                <c:pt idx="12">
                  <c:v>40909.0</c:v>
                </c:pt>
                <c:pt idx="13">
                  <c:v>40940.0</c:v>
                </c:pt>
                <c:pt idx="14">
                  <c:v>40969.0</c:v>
                </c:pt>
                <c:pt idx="15">
                  <c:v>41000.0</c:v>
                </c:pt>
                <c:pt idx="16">
                  <c:v>41030.0</c:v>
                </c:pt>
                <c:pt idx="17">
                  <c:v>41061.0</c:v>
                </c:pt>
                <c:pt idx="18">
                  <c:v>41091.0</c:v>
                </c:pt>
                <c:pt idx="19">
                  <c:v>41122.0</c:v>
                </c:pt>
                <c:pt idx="20">
                  <c:v>41153.0</c:v>
                </c:pt>
                <c:pt idx="21">
                  <c:v>41183.0</c:v>
                </c:pt>
                <c:pt idx="22">
                  <c:v>41214.0</c:v>
                </c:pt>
                <c:pt idx="23">
                  <c:v>41244.0</c:v>
                </c:pt>
                <c:pt idx="24">
                  <c:v>41275.0</c:v>
                </c:pt>
                <c:pt idx="25">
                  <c:v>41306.0</c:v>
                </c:pt>
                <c:pt idx="26">
                  <c:v>41334.0</c:v>
                </c:pt>
                <c:pt idx="27">
                  <c:v>41365.0</c:v>
                </c:pt>
                <c:pt idx="28">
                  <c:v>41395.0</c:v>
                </c:pt>
                <c:pt idx="29">
                  <c:v>41426.0</c:v>
                </c:pt>
                <c:pt idx="30">
                  <c:v>41456.0</c:v>
                </c:pt>
                <c:pt idx="31">
                  <c:v>41487.0</c:v>
                </c:pt>
                <c:pt idx="32">
                  <c:v>41518.0</c:v>
                </c:pt>
                <c:pt idx="33">
                  <c:v>41548.0</c:v>
                </c:pt>
                <c:pt idx="34">
                  <c:v>41579.0</c:v>
                </c:pt>
                <c:pt idx="35">
                  <c:v>41609.0</c:v>
                </c:pt>
                <c:pt idx="36">
                  <c:v>41640.0</c:v>
                </c:pt>
                <c:pt idx="37">
                  <c:v>41671.0</c:v>
                </c:pt>
                <c:pt idx="38">
                  <c:v>41699.0</c:v>
                </c:pt>
                <c:pt idx="39">
                  <c:v>41730.0</c:v>
                </c:pt>
                <c:pt idx="40">
                  <c:v>41760.0</c:v>
                </c:pt>
                <c:pt idx="41">
                  <c:v>41791.0</c:v>
                </c:pt>
              </c:numCache>
            </c:numRef>
          </c:cat>
          <c:val>
            <c:numRef>
              <c:f>'Sales Dashboard'!$C$36:$AR$36</c:f>
              <c:numCache>
                <c:formatCode>_(* #,##0_);_(* \(#,##0\);_(* "-"??_);_(@_)</c:formatCode>
                <c:ptCount val="42"/>
                <c:pt idx="0">
                  <c:v>0.0</c:v>
                </c:pt>
                <c:pt idx="1">
                  <c:v>0.0</c:v>
                </c:pt>
                <c:pt idx="2">
                  <c:v>180.0</c:v>
                </c:pt>
                <c:pt idx="3">
                  <c:v>177.0</c:v>
                </c:pt>
                <c:pt idx="4">
                  <c:v>197.0</c:v>
                </c:pt>
                <c:pt idx="5">
                  <c:v>210.0</c:v>
                </c:pt>
                <c:pt idx="6">
                  <c:v>249.0</c:v>
                </c:pt>
                <c:pt idx="7">
                  <c:v>242.0</c:v>
                </c:pt>
                <c:pt idx="8">
                  <c:v>236.0</c:v>
                </c:pt>
                <c:pt idx="9">
                  <c:v>203.0</c:v>
                </c:pt>
                <c:pt idx="10">
                  <c:v>226.0</c:v>
                </c:pt>
                <c:pt idx="11">
                  <c:v>223.0</c:v>
                </c:pt>
                <c:pt idx="12">
                  <c:v>220.0</c:v>
                </c:pt>
                <c:pt idx="13">
                  <c:v>213.0</c:v>
                </c:pt>
                <c:pt idx="14">
                  <c:v>210.0</c:v>
                </c:pt>
                <c:pt idx="15">
                  <c:v>227.0</c:v>
                </c:pt>
                <c:pt idx="16">
                  <c:v>249.0</c:v>
                </c:pt>
                <c:pt idx="17">
                  <c:v>252.0</c:v>
                </c:pt>
                <c:pt idx="18">
                  <c:v>249.0</c:v>
                </c:pt>
                <c:pt idx="19">
                  <c:v>246.0</c:v>
                </c:pt>
                <c:pt idx="20">
                  <c:v>241.0</c:v>
                </c:pt>
                <c:pt idx="21">
                  <c:v>239.0</c:v>
                </c:pt>
                <c:pt idx="22">
                  <c:v>286.0</c:v>
                </c:pt>
                <c:pt idx="23">
                  <c:v>436.0</c:v>
                </c:pt>
                <c:pt idx="24">
                  <c:v>434.0</c:v>
                </c:pt>
                <c:pt idx="25">
                  <c:v>455.0</c:v>
                </c:pt>
                <c:pt idx="26">
                  <c:v>478.0</c:v>
                </c:pt>
                <c:pt idx="27">
                  <c:v>508.0</c:v>
                </c:pt>
                <c:pt idx="28">
                  <c:v>506.0</c:v>
                </c:pt>
                <c:pt idx="29">
                  <c:v>483.0</c:v>
                </c:pt>
                <c:pt idx="30">
                  <c:v>473.0</c:v>
                </c:pt>
                <c:pt idx="31">
                  <c:v>525.0</c:v>
                </c:pt>
                <c:pt idx="32">
                  <c:v>532.0</c:v>
                </c:pt>
                <c:pt idx="33">
                  <c:v>527.0</c:v>
                </c:pt>
                <c:pt idx="34">
                  <c:v>475.0</c:v>
                </c:pt>
                <c:pt idx="35">
                  <c:v>477.0</c:v>
                </c:pt>
                <c:pt idx="36">
                  <c:v>495.0</c:v>
                </c:pt>
                <c:pt idx="37">
                  <c:v>491.0</c:v>
                </c:pt>
                <c:pt idx="38">
                  <c:v>462.0</c:v>
                </c:pt>
                <c:pt idx="39">
                  <c:v>490.0</c:v>
                </c:pt>
                <c:pt idx="40">
                  <c:v>523.0</c:v>
                </c:pt>
                <c:pt idx="41">
                  <c:v>511.0</c:v>
                </c:pt>
              </c:numCache>
            </c:numRef>
          </c:val>
          <c:smooth val="0"/>
        </c:ser>
        <c:ser>
          <c:idx val="1"/>
          <c:order val="2"/>
          <c:tx>
            <c:strRef>
              <c:f>'Sales Dashboard'!$B$37</c:f>
              <c:strCache>
                <c:ptCount val="1"/>
                <c:pt idx="0">
                  <c:v>KE</c:v>
                </c:pt>
              </c:strCache>
            </c:strRef>
          </c:tx>
          <c:spPr>
            <a:ln w="38100">
              <a:solidFill>
                <a:srgbClr val="800000"/>
              </a:solidFill>
            </a:ln>
          </c:spPr>
          <c:marker>
            <c:symbol val="none"/>
          </c:marker>
          <c:dPt>
            <c:idx val="1"/>
            <c:bubble3D val="0"/>
            <c:spPr>
              <a:ln w="38100">
                <a:solidFill>
                  <a:srgbClr val="800000">
                    <a:alpha val="0"/>
                  </a:srgbClr>
                </a:solidFill>
              </a:ln>
            </c:spPr>
          </c:dPt>
          <c:dPt>
            <c:idx val="2"/>
            <c:bubble3D val="0"/>
            <c:spPr>
              <a:ln w="38100">
                <a:solidFill>
                  <a:srgbClr val="800000">
                    <a:alpha val="0"/>
                  </a:srgbClr>
                </a:solidFill>
              </a:ln>
            </c:spPr>
          </c:dPt>
          <c:dPt>
            <c:idx val="3"/>
            <c:bubble3D val="0"/>
            <c:spPr>
              <a:ln w="38100">
                <a:solidFill>
                  <a:srgbClr val="800000">
                    <a:alpha val="0"/>
                  </a:srgbClr>
                </a:solidFill>
              </a:ln>
            </c:spPr>
          </c:dPt>
          <c:dPt>
            <c:idx val="4"/>
            <c:bubble3D val="0"/>
            <c:spPr>
              <a:ln w="38100">
                <a:solidFill>
                  <a:srgbClr val="800000">
                    <a:alpha val="0"/>
                  </a:srgbClr>
                </a:solidFill>
              </a:ln>
            </c:spPr>
          </c:dPt>
          <c:dPt>
            <c:idx val="5"/>
            <c:bubble3D val="0"/>
            <c:spPr>
              <a:ln w="38100">
                <a:solidFill>
                  <a:srgbClr val="800000">
                    <a:alpha val="0"/>
                  </a:srgbClr>
                </a:solidFill>
              </a:ln>
            </c:spPr>
          </c:dPt>
          <c:dPt>
            <c:idx val="6"/>
            <c:bubble3D val="0"/>
            <c:spPr>
              <a:ln w="38100">
                <a:solidFill>
                  <a:srgbClr val="800000">
                    <a:alpha val="0"/>
                  </a:srgbClr>
                </a:solidFill>
              </a:ln>
            </c:spPr>
          </c:dPt>
          <c:dPt>
            <c:idx val="7"/>
            <c:bubble3D val="0"/>
            <c:spPr>
              <a:ln w="38100">
                <a:solidFill>
                  <a:srgbClr val="800000">
                    <a:alpha val="0"/>
                  </a:srgbClr>
                </a:solidFill>
              </a:ln>
            </c:spPr>
          </c:dPt>
          <c:dPt>
            <c:idx val="8"/>
            <c:bubble3D val="0"/>
            <c:spPr>
              <a:ln w="38100">
                <a:solidFill>
                  <a:srgbClr val="800000">
                    <a:alpha val="0"/>
                  </a:srgbClr>
                </a:solidFill>
              </a:ln>
            </c:spPr>
          </c:dPt>
          <c:dPt>
            <c:idx val="9"/>
            <c:bubble3D val="0"/>
            <c:spPr>
              <a:ln w="38100">
                <a:solidFill>
                  <a:srgbClr val="800000">
                    <a:alpha val="0"/>
                  </a:srgbClr>
                </a:solidFill>
              </a:ln>
            </c:spPr>
          </c:dPt>
          <c:dPt>
            <c:idx val="10"/>
            <c:bubble3D val="0"/>
            <c:spPr>
              <a:ln w="38100">
                <a:solidFill>
                  <a:srgbClr val="800000">
                    <a:alpha val="0"/>
                  </a:srgbClr>
                </a:solidFill>
              </a:ln>
            </c:spPr>
          </c:dPt>
          <c:dPt>
            <c:idx val="11"/>
            <c:bubble3D val="0"/>
            <c:spPr>
              <a:ln w="38100">
                <a:solidFill>
                  <a:srgbClr val="800000">
                    <a:alpha val="0"/>
                  </a:srgbClr>
                </a:solidFill>
              </a:ln>
            </c:spPr>
          </c:dPt>
          <c:dPt>
            <c:idx val="12"/>
            <c:bubble3D val="0"/>
            <c:spPr>
              <a:ln w="38100">
                <a:solidFill>
                  <a:srgbClr val="800000">
                    <a:alpha val="0"/>
                  </a:srgbClr>
                </a:solidFill>
              </a:ln>
            </c:spPr>
          </c:dPt>
          <c:dPt>
            <c:idx val="13"/>
            <c:bubble3D val="0"/>
            <c:spPr>
              <a:ln w="38100">
                <a:solidFill>
                  <a:srgbClr val="800000">
                    <a:alpha val="0"/>
                  </a:srgbClr>
                </a:solidFill>
              </a:ln>
            </c:spPr>
          </c:dPt>
          <c:dPt>
            <c:idx val="14"/>
            <c:bubble3D val="0"/>
            <c:spPr>
              <a:ln w="38100">
                <a:solidFill>
                  <a:srgbClr val="800000">
                    <a:alpha val="0"/>
                  </a:srgbClr>
                </a:solidFill>
              </a:ln>
            </c:spPr>
          </c:dPt>
          <c:dPt>
            <c:idx val="15"/>
            <c:bubble3D val="0"/>
            <c:spPr>
              <a:ln w="38100">
                <a:solidFill>
                  <a:srgbClr val="800000">
                    <a:alpha val="0"/>
                  </a:srgbClr>
                </a:solidFill>
              </a:ln>
            </c:spPr>
          </c:dPt>
          <c:dPt>
            <c:idx val="16"/>
            <c:bubble3D val="0"/>
            <c:spPr>
              <a:ln w="38100">
                <a:solidFill>
                  <a:srgbClr val="800000">
                    <a:alpha val="0"/>
                  </a:srgbClr>
                </a:solidFill>
              </a:ln>
            </c:spPr>
          </c:dPt>
          <c:dPt>
            <c:idx val="17"/>
            <c:bubble3D val="0"/>
            <c:spPr>
              <a:ln w="38100">
                <a:solidFill>
                  <a:srgbClr val="800000">
                    <a:alpha val="0"/>
                  </a:srgbClr>
                </a:solidFill>
              </a:ln>
            </c:spPr>
          </c:dPt>
          <c:dPt>
            <c:idx val="18"/>
            <c:bubble3D val="0"/>
            <c:spPr>
              <a:ln w="38100">
                <a:solidFill>
                  <a:srgbClr val="800000">
                    <a:alpha val="0"/>
                  </a:srgbClr>
                </a:solidFill>
              </a:ln>
            </c:spPr>
          </c:dPt>
          <c:dPt>
            <c:idx val="19"/>
            <c:bubble3D val="0"/>
            <c:spPr>
              <a:ln w="38100">
                <a:solidFill>
                  <a:srgbClr val="800000">
                    <a:alpha val="0"/>
                  </a:srgbClr>
                </a:solidFill>
              </a:ln>
            </c:spPr>
          </c:dPt>
          <c:dPt>
            <c:idx val="20"/>
            <c:bubble3D val="0"/>
            <c:spPr>
              <a:ln w="38100">
                <a:solidFill>
                  <a:srgbClr val="800000">
                    <a:alpha val="0"/>
                  </a:srgbClr>
                </a:solidFill>
              </a:ln>
            </c:spPr>
          </c:dPt>
          <c:dPt>
            <c:idx val="21"/>
            <c:bubble3D val="0"/>
            <c:spPr>
              <a:ln w="38100">
                <a:solidFill>
                  <a:srgbClr val="800000">
                    <a:alpha val="0"/>
                  </a:srgbClr>
                </a:solidFill>
              </a:ln>
            </c:spPr>
          </c:dPt>
          <c:dPt>
            <c:idx val="22"/>
            <c:bubble3D val="0"/>
            <c:spPr>
              <a:ln w="38100">
                <a:solidFill>
                  <a:srgbClr val="800000">
                    <a:alpha val="0"/>
                  </a:srgbClr>
                </a:solidFill>
              </a:ln>
            </c:spPr>
          </c:dPt>
          <c:dPt>
            <c:idx val="24"/>
            <c:bubble3D val="0"/>
          </c:dPt>
          <c:dPt>
            <c:idx val="25"/>
            <c:bubble3D val="0"/>
          </c:dPt>
          <c:dPt>
            <c:idx val="26"/>
            <c:bubble3D val="0"/>
          </c:dPt>
          <c:dPt>
            <c:idx val="27"/>
            <c:bubble3D val="0"/>
          </c:dPt>
          <c:cat>
            <c:numRef>
              <c:f>'Sales Dashboard'!$C$4:$AR$4</c:f>
              <c:numCache>
                <c:formatCode>mmm\-yy</c:formatCode>
                <c:ptCount val="42"/>
                <c:pt idx="0">
                  <c:v>40544.0</c:v>
                </c:pt>
                <c:pt idx="1">
                  <c:v>40575.0</c:v>
                </c:pt>
                <c:pt idx="2">
                  <c:v>40603.0</c:v>
                </c:pt>
                <c:pt idx="3">
                  <c:v>40634.0</c:v>
                </c:pt>
                <c:pt idx="4">
                  <c:v>40664.0</c:v>
                </c:pt>
                <c:pt idx="5">
                  <c:v>40695.0</c:v>
                </c:pt>
                <c:pt idx="6">
                  <c:v>40725.0</c:v>
                </c:pt>
                <c:pt idx="7">
                  <c:v>40756.0</c:v>
                </c:pt>
                <c:pt idx="8">
                  <c:v>40787.0</c:v>
                </c:pt>
                <c:pt idx="9">
                  <c:v>40817.0</c:v>
                </c:pt>
                <c:pt idx="10">
                  <c:v>40848.0</c:v>
                </c:pt>
                <c:pt idx="11">
                  <c:v>40878.0</c:v>
                </c:pt>
                <c:pt idx="12">
                  <c:v>40909.0</c:v>
                </c:pt>
                <c:pt idx="13">
                  <c:v>40940.0</c:v>
                </c:pt>
                <c:pt idx="14">
                  <c:v>40969.0</c:v>
                </c:pt>
                <c:pt idx="15">
                  <c:v>41000.0</c:v>
                </c:pt>
                <c:pt idx="16">
                  <c:v>41030.0</c:v>
                </c:pt>
                <c:pt idx="17">
                  <c:v>41061.0</c:v>
                </c:pt>
                <c:pt idx="18">
                  <c:v>41091.0</c:v>
                </c:pt>
                <c:pt idx="19">
                  <c:v>41122.0</c:v>
                </c:pt>
                <c:pt idx="20">
                  <c:v>41153.0</c:v>
                </c:pt>
                <c:pt idx="21">
                  <c:v>41183.0</c:v>
                </c:pt>
                <c:pt idx="22">
                  <c:v>41214.0</c:v>
                </c:pt>
                <c:pt idx="23">
                  <c:v>41244.0</c:v>
                </c:pt>
                <c:pt idx="24">
                  <c:v>41275.0</c:v>
                </c:pt>
                <c:pt idx="25">
                  <c:v>41306.0</c:v>
                </c:pt>
                <c:pt idx="26">
                  <c:v>41334.0</c:v>
                </c:pt>
                <c:pt idx="27">
                  <c:v>41365.0</c:v>
                </c:pt>
                <c:pt idx="28">
                  <c:v>41395.0</c:v>
                </c:pt>
                <c:pt idx="29">
                  <c:v>41426.0</c:v>
                </c:pt>
                <c:pt idx="30">
                  <c:v>41456.0</c:v>
                </c:pt>
                <c:pt idx="31">
                  <c:v>41487.0</c:v>
                </c:pt>
                <c:pt idx="32">
                  <c:v>41518.0</c:v>
                </c:pt>
                <c:pt idx="33">
                  <c:v>41548.0</c:v>
                </c:pt>
                <c:pt idx="34">
                  <c:v>41579.0</c:v>
                </c:pt>
                <c:pt idx="35">
                  <c:v>41609.0</c:v>
                </c:pt>
                <c:pt idx="36">
                  <c:v>41640.0</c:v>
                </c:pt>
                <c:pt idx="37">
                  <c:v>41671.0</c:v>
                </c:pt>
                <c:pt idx="38">
                  <c:v>41699.0</c:v>
                </c:pt>
                <c:pt idx="39">
                  <c:v>41730.0</c:v>
                </c:pt>
                <c:pt idx="40">
                  <c:v>41760.0</c:v>
                </c:pt>
                <c:pt idx="41">
                  <c:v>41791.0</c:v>
                </c:pt>
              </c:numCache>
            </c:numRef>
          </c:cat>
          <c:val>
            <c:numRef>
              <c:f>'Sales Dashboard'!$C$37:$AR$37</c:f>
              <c:numCache>
                <c:formatCode>_(* #,##0_);_(* \(#,##0\);_(* "-"??_);_(@_)</c:formatCode>
                <c:ptCount val="42"/>
                <c:pt idx="32">
                  <c:v>80.0</c:v>
                </c:pt>
                <c:pt idx="33">
                  <c:v>108.0</c:v>
                </c:pt>
                <c:pt idx="34">
                  <c:v>118.0</c:v>
                </c:pt>
                <c:pt idx="35">
                  <c:v>125.0</c:v>
                </c:pt>
                <c:pt idx="36">
                  <c:v>117.0</c:v>
                </c:pt>
                <c:pt idx="37">
                  <c:v>135.0</c:v>
                </c:pt>
                <c:pt idx="38">
                  <c:v>149.0</c:v>
                </c:pt>
                <c:pt idx="39">
                  <c:v>163.0</c:v>
                </c:pt>
                <c:pt idx="40">
                  <c:v>157.0</c:v>
                </c:pt>
                <c:pt idx="41">
                  <c:v>163.0</c:v>
                </c:pt>
              </c:numCache>
            </c:numRef>
          </c:val>
          <c:smooth val="0"/>
        </c:ser>
        <c:dLbls>
          <c:showLegendKey val="0"/>
          <c:showVal val="0"/>
          <c:showCatName val="0"/>
          <c:showSerName val="0"/>
          <c:showPercent val="0"/>
          <c:showBubbleSize val="0"/>
        </c:dLbls>
        <c:marker val="1"/>
        <c:smooth val="0"/>
        <c:axId val="2117007912"/>
        <c:axId val="2116688104"/>
      </c:lineChart>
      <c:dateAx>
        <c:axId val="2117007912"/>
        <c:scaling>
          <c:orientation val="minMax"/>
        </c:scaling>
        <c:delete val="0"/>
        <c:axPos val="b"/>
        <c:numFmt formatCode="mmm\-yy" sourceLinked="1"/>
        <c:majorTickMark val="none"/>
        <c:minorTickMark val="none"/>
        <c:tickLblPos val="nextTo"/>
        <c:txPr>
          <a:bodyPr rot="-5400000" vert="horz"/>
          <a:lstStyle/>
          <a:p>
            <a:pPr>
              <a:defRPr sz="1200" b="1" i="0" baseline="0"/>
            </a:pPr>
            <a:endParaRPr lang="en-US"/>
          </a:p>
        </c:txPr>
        <c:crossAx val="2116688104"/>
        <c:crosses val="autoZero"/>
        <c:auto val="1"/>
        <c:lblOffset val="100"/>
        <c:baseTimeUnit val="months"/>
      </c:dateAx>
      <c:valAx>
        <c:axId val="2116688104"/>
        <c:scaling>
          <c:orientation val="minMax"/>
          <c:max val="800.0"/>
        </c:scaling>
        <c:delete val="0"/>
        <c:axPos val="l"/>
        <c:majorGridlines/>
        <c:numFmt formatCode="_(* #,##0_);_(* \(#,##0\);_(* &quot;-&quot;??_);_(@_)" sourceLinked="1"/>
        <c:majorTickMark val="none"/>
        <c:minorTickMark val="none"/>
        <c:tickLblPos val="nextTo"/>
        <c:spPr>
          <a:ln w="9525">
            <a:noFill/>
          </a:ln>
        </c:spPr>
        <c:txPr>
          <a:bodyPr/>
          <a:lstStyle/>
          <a:p>
            <a:pPr>
              <a:defRPr sz="1200" b="1" i="0"/>
            </a:pPr>
            <a:endParaRPr lang="en-US"/>
          </a:p>
        </c:txPr>
        <c:crossAx val="2117007912"/>
        <c:crosses val="autoZero"/>
        <c:crossBetween val="between"/>
        <c:majorUnit val="100.0"/>
      </c:valAx>
    </c:plotArea>
    <c:legend>
      <c:legendPos val="b"/>
      <c:overlay val="0"/>
      <c:spPr>
        <a:ln>
          <a:solidFill>
            <a:schemeClr val="tx1">
              <a:lumMod val="50000"/>
              <a:lumOff val="50000"/>
            </a:schemeClr>
          </a:solidFill>
        </a:ln>
      </c:spPr>
      <c:txPr>
        <a:bodyPr/>
        <a:lstStyle/>
        <a:p>
          <a:pPr>
            <a:defRPr sz="1200" b="1" i="0"/>
          </a:pPr>
          <a:endParaRPr lang="en-US"/>
        </a:p>
      </c:txPr>
    </c:legend>
    <c:plotVisOnly val="1"/>
    <c:dispBlanksAs val="gap"/>
    <c:showDLblsOverMax val="0"/>
  </c:chart>
  <c:printSettings>
    <c:headerFooter/>
    <c:pageMargins b="1.0" l="0.75" r="0.75" t="1.0"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Monthly Sales per Agent (USD)</a:t>
            </a:r>
          </a:p>
        </c:rich>
      </c:tx>
      <c:layout>
        <c:manualLayout>
          <c:xMode val="edge"/>
          <c:yMode val="edge"/>
          <c:x val="0.288036258572517"/>
          <c:y val="0.0227272727272727"/>
        </c:manualLayout>
      </c:layout>
      <c:overlay val="0"/>
    </c:title>
    <c:autoTitleDeleted val="0"/>
    <c:plotArea>
      <c:layout/>
      <c:lineChart>
        <c:grouping val="standard"/>
        <c:varyColors val="0"/>
        <c:ser>
          <c:idx val="2"/>
          <c:order val="0"/>
          <c:tx>
            <c:strRef>
              <c:f>'Sales Dashboard'!$B$77</c:f>
              <c:strCache>
                <c:ptCount val="1"/>
                <c:pt idx="0">
                  <c:v>Global</c:v>
                </c:pt>
              </c:strCache>
            </c:strRef>
          </c:tx>
          <c:spPr>
            <a:ln w="38100">
              <a:solidFill>
                <a:schemeClr val="tx1"/>
              </a:solidFill>
            </a:ln>
          </c:spPr>
          <c:marker>
            <c:symbol val="none"/>
          </c:marker>
          <c:cat>
            <c:numRef>
              <c:f>'Sales Dashboard'!$C$4:$AR$4</c:f>
              <c:numCache>
                <c:formatCode>mmm\-yy</c:formatCode>
                <c:ptCount val="42"/>
                <c:pt idx="0">
                  <c:v>40544.0</c:v>
                </c:pt>
                <c:pt idx="1">
                  <c:v>40575.0</c:v>
                </c:pt>
                <c:pt idx="2">
                  <c:v>40603.0</c:v>
                </c:pt>
                <c:pt idx="3">
                  <c:v>40634.0</c:v>
                </c:pt>
                <c:pt idx="4">
                  <c:v>40664.0</c:v>
                </c:pt>
                <c:pt idx="5">
                  <c:v>40695.0</c:v>
                </c:pt>
                <c:pt idx="6">
                  <c:v>40725.0</c:v>
                </c:pt>
                <c:pt idx="7">
                  <c:v>40756.0</c:v>
                </c:pt>
                <c:pt idx="8">
                  <c:v>40787.0</c:v>
                </c:pt>
                <c:pt idx="9">
                  <c:v>40817.0</c:v>
                </c:pt>
                <c:pt idx="10">
                  <c:v>40848.0</c:v>
                </c:pt>
                <c:pt idx="11">
                  <c:v>40878.0</c:v>
                </c:pt>
                <c:pt idx="12">
                  <c:v>40909.0</c:v>
                </c:pt>
                <c:pt idx="13">
                  <c:v>40940.0</c:v>
                </c:pt>
                <c:pt idx="14">
                  <c:v>40969.0</c:v>
                </c:pt>
                <c:pt idx="15">
                  <c:v>41000.0</c:v>
                </c:pt>
                <c:pt idx="16">
                  <c:v>41030.0</c:v>
                </c:pt>
                <c:pt idx="17">
                  <c:v>41061.0</c:v>
                </c:pt>
                <c:pt idx="18">
                  <c:v>41091.0</c:v>
                </c:pt>
                <c:pt idx="19">
                  <c:v>41122.0</c:v>
                </c:pt>
                <c:pt idx="20">
                  <c:v>41153.0</c:v>
                </c:pt>
                <c:pt idx="21">
                  <c:v>41183.0</c:v>
                </c:pt>
                <c:pt idx="22">
                  <c:v>41214.0</c:v>
                </c:pt>
                <c:pt idx="23">
                  <c:v>41244.0</c:v>
                </c:pt>
                <c:pt idx="24">
                  <c:v>41275.0</c:v>
                </c:pt>
                <c:pt idx="25">
                  <c:v>41306.0</c:v>
                </c:pt>
                <c:pt idx="26">
                  <c:v>41334.0</c:v>
                </c:pt>
                <c:pt idx="27">
                  <c:v>41365.0</c:v>
                </c:pt>
                <c:pt idx="28">
                  <c:v>41395.0</c:v>
                </c:pt>
                <c:pt idx="29">
                  <c:v>41426.0</c:v>
                </c:pt>
                <c:pt idx="30">
                  <c:v>41456.0</c:v>
                </c:pt>
                <c:pt idx="31">
                  <c:v>41487.0</c:v>
                </c:pt>
                <c:pt idx="32">
                  <c:v>41518.0</c:v>
                </c:pt>
                <c:pt idx="33">
                  <c:v>41548.0</c:v>
                </c:pt>
                <c:pt idx="34">
                  <c:v>41579.0</c:v>
                </c:pt>
                <c:pt idx="35">
                  <c:v>41609.0</c:v>
                </c:pt>
                <c:pt idx="36">
                  <c:v>41640.0</c:v>
                </c:pt>
                <c:pt idx="37">
                  <c:v>41671.0</c:v>
                </c:pt>
                <c:pt idx="38">
                  <c:v>41699.0</c:v>
                </c:pt>
                <c:pt idx="39">
                  <c:v>41730.0</c:v>
                </c:pt>
                <c:pt idx="40">
                  <c:v>41760.0</c:v>
                </c:pt>
                <c:pt idx="41">
                  <c:v>41791.0</c:v>
                </c:pt>
              </c:numCache>
            </c:numRef>
          </c:cat>
          <c:val>
            <c:numRef>
              <c:f>'Sales Dashboard'!$C$77:$AR$77</c:f>
              <c:numCache>
                <c:formatCode>_("$"* #,##0.00_);_("$"* \(#,##0.00\);_("$"* "-"??_);_(@_)</c:formatCode>
                <c:ptCount val="42"/>
                <c:pt idx="0">
                  <c:v>140.1638868280891</c:v>
                </c:pt>
                <c:pt idx="1">
                  <c:v>68.02708635923707</c:v>
                </c:pt>
                <c:pt idx="2">
                  <c:v>70.9628739542257</c:v>
                </c:pt>
                <c:pt idx="3">
                  <c:v>72.25440787456465</c:v>
                </c:pt>
                <c:pt idx="4">
                  <c:v>66.69046469342894</c:v>
                </c:pt>
                <c:pt idx="5">
                  <c:v>71.94618091492444</c:v>
                </c:pt>
                <c:pt idx="6">
                  <c:v>82.45718281949139</c:v>
                </c:pt>
                <c:pt idx="7">
                  <c:v>100.6371527621982</c:v>
                </c:pt>
                <c:pt idx="8">
                  <c:v>92.94757370843916</c:v>
                </c:pt>
                <c:pt idx="9">
                  <c:v>94.60083621533704</c:v>
                </c:pt>
                <c:pt idx="10">
                  <c:v>85.50110536056151</c:v>
                </c:pt>
                <c:pt idx="11">
                  <c:v>91.99595892050754</c:v>
                </c:pt>
                <c:pt idx="12">
                  <c:v>88.53556643612885</c:v>
                </c:pt>
                <c:pt idx="13">
                  <c:v>73.80174645848398</c:v>
                </c:pt>
                <c:pt idx="14">
                  <c:v>66.10145704509794</c:v>
                </c:pt>
                <c:pt idx="15">
                  <c:v>83.20976120329119</c:v>
                </c:pt>
                <c:pt idx="16">
                  <c:v>68.48618316485757</c:v>
                </c:pt>
                <c:pt idx="17">
                  <c:v>77.99537809363137</c:v>
                </c:pt>
                <c:pt idx="18">
                  <c:v>93.6674393776466</c:v>
                </c:pt>
                <c:pt idx="19">
                  <c:v>75.26334929269778</c:v>
                </c:pt>
                <c:pt idx="20">
                  <c:v>79.6639082872482</c:v>
                </c:pt>
                <c:pt idx="21">
                  <c:v>85.87076330050714</c:v>
                </c:pt>
                <c:pt idx="22">
                  <c:v>121.7963418378657</c:v>
                </c:pt>
                <c:pt idx="23">
                  <c:v>123.4884454465566</c:v>
                </c:pt>
                <c:pt idx="24">
                  <c:v>74.39795251366218</c:v>
                </c:pt>
                <c:pt idx="25">
                  <c:v>78.58276379471716</c:v>
                </c:pt>
                <c:pt idx="26">
                  <c:v>104.0585256408198</c:v>
                </c:pt>
                <c:pt idx="27">
                  <c:v>67.41685722105118</c:v>
                </c:pt>
                <c:pt idx="28">
                  <c:v>94.91194406501</c:v>
                </c:pt>
                <c:pt idx="29">
                  <c:v>93.61495412021471</c:v>
                </c:pt>
                <c:pt idx="30">
                  <c:v>97.55815199988795</c:v>
                </c:pt>
                <c:pt idx="31">
                  <c:v>71.54863775441508</c:v>
                </c:pt>
                <c:pt idx="32">
                  <c:v>73.0111161954003</c:v>
                </c:pt>
                <c:pt idx="33">
                  <c:v>67.06660243328707</c:v>
                </c:pt>
                <c:pt idx="34">
                  <c:v>64.53304214078796</c:v>
                </c:pt>
                <c:pt idx="35">
                  <c:v>81.44969438295784</c:v>
                </c:pt>
                <c:pt idx="36">
                  <c:v>42.98840964939462</c:v>
                </c:pt>
                <c:pt idx="37">
                  <c:v>45.2503182082511</c:v>
                </c:pt>
                <c:pt idx="38">
                  <c:v>58.72147290717183</c:v>
                </c:pt>
                <c:pt idx="39">
                  <c:v>57.72596079220241</c:v>
                </c:pt>
                <c:pt idx="40">
                  <c:v>54.37527314677651</c:v>
                </c:pt>
                <c:pt idx="41">
                  <c:v>49.66809143870611</c:v>
                </c:pt>
              </c:numCache>
            </c:numRef>
          </c:val>
          <c:smooth val="0"/>
        </c:ser>
        <c:ser>
          <c:idx val="0"/>
          <c:order val="1"/>
          <c:tx>
            <c:strRef>
              <c:f>'Sales Dashboard'!$B$71</c:f>
              <c:strCache>
                <c:ptCount val="1"/>
                <c:pt idx="0">
                  <c:v>UG</c:v>
                </c:pt>
              </c:strCache>
            </c:strRef>
          </c:tx>
          <c:spPr>
            <a:ln w="38100">
              <a:solidFill>
                <a:srgbClr val="3366FF"/>
              </a:solidFill>
            </a:ln>
          </c:spPr>
          <c:marker>
            <c:symbol val="none"/>
          </c:marker>
          <c:cat>
            <c:numRef>
              <c:f>'Sales Dashboard'!$C$4:$AR$4</c:f>
              <c:numCache>
                <c:formatCode>mmm\-yy</c:formatCode>
                <c:ptCount val="42"/>
                <c:pt idx="0">
                  <c:v>40544.0</c:v>
                </c:pt>
                <c:pt idx="1">
                  <c:v>40575.0</c:v>
                </c:pt>
                <c:pt idx="2">
                  <c:v>40603.0</c:v>
                </c:pt>
                <c:pt idx="3">
                  <c:v>40634.0</c:v>
                </c:pt>
                <c:pt idx="4">
                  <c:v>40664.0</c:v>
                </c:pt>
                <c:pt idx="5">
                  <c:v>40695.0</c:v>
                </c:pt>
                <c:pt idx="6">
                  <c:v>40725.0</c:v>
                </c:pt>
                <c:pt idx="7">
                  <c:v>40756.0</c:v>
                </c:pt>
                <c:pt idx="8">
                  <c:v>40787.0</c:v>
                </c:pt>
                <c:pt idx="9">
                  <c:v>40817.0</c:v>
                </c:pt>
                <c:pt idx="10">
                  <c:v>40848.0</c:v>
                </c:pt>
                <c:pt idx="11">
                  <c:v>40878.0</c:v>
                </c:pt>
                <c:pt idx="12">
                  <c:v>40909.0</c:v>
                </c:pt>
                <c:pt idx="13">
                  <c:v>40940.0</c:v>
                </c:pt>
                <c:pt idx="14">
                  <c:v>40969.0</c:v>
                </c:pt>
                <c:pt idx="15">
                  <c:v>41000.0</c:v>
                </c:pt>
                <c:pt idx="16">
                  <c:v>41030.0</c:v>
                </c:pt>
                <c:pt idx="17">
                  <c:v>41061.0</c:v>
                </c:pt>
                <c:pt idx="18">
                  <c:v>41091.0</c:v>
                </c:pt>
                <c:pt idx="19">
                  <c:v>41122.0</c:v>
                </c:pt>
                <c:pt idx="20">
                  <c:v>41153.0</c:v>
                </c:pt>
                <c:pt idx="21">
                  <c:v>41183.0</c:v>
                </c:pt>
                <c:pt idx="22">
                  <c:v>41214.0</c:v>
                </c:pt>
                <c:pt idx="23">
                  <c:v>41244.0</c:v>
                </c:pt>
                <c:pt idx="24">
                  <c:v>41275.0</c:v>
                </c:pt>
                <c:pt idx="25">
                  <c:v>41306.0</c:v>
                </c:pt>
                <c:pt idx="26">
                  <c:v>41334.0</c:v>
                </c:pt>
                <c:pt idx="27">
                  <c:v>41365.0</c:v>
                </c:pt>
                <c:pt idx="28">
                  <c:v>41395.0</c:v>
                </c:pt>
                <c:pt idx="29">
                  <c:v>41426.0</c:v>
                </c:pt>
                <c:pt idx="30">
                  <c:v>41456.0</c:v>
                </c:pt>
                <c:pt idx="31">
                  <c:v>41487.0</c:v>
                </c:pt>
                <c:pt idx="32">
                  <c:v>41518.0</c:v>
                </c:pt>
                <c:pt idx="33">
                  <c:v>41548.0</c:v>
                </c:pt>
                <c:pt idx="34">
                  <c:v>41579.0</c:v>
                </c:pt>
                <c:pt idx="35">
                  <c:v>41609.0</c:v>
                </c:pt>
                <c:pt idx="36">
                  <c:v>41640.0</c:v>
                </c:pt>
                <c:pt idx="37">
                  <c:v>41671.0</c:v>
                </c:pt>
                <c:pt idx="38">
                  <c:v>41699.0</c:v>
                </c:pt>
                <c:pt idx="39">
                  <c:v>41730.0</c:v>
                </c:pt>
                <c:pt idx="40">
                  <c:v>41760.0</c:v>
                </c:pt>
                <c:pt idx="41">
                  <c:v>41791.0</c:v>
                </c:pt>
              </c:numCache>
            </c:numRef>
          </c:cat>
          <c:val>
            <c:numRef>
              <c:f>'Sales Dashboard'!$C$71:$AR$71</c:f>
              <c:numCache>
                <c:formatCode>_("$"* #,##0.00_);_("$"* \(#,##0.00\);_("$"* "-"??_);_(@_)</c:formatCode>
                <c:ptCount val="42"/>
                <c:pt idx="0">
                  <c:v>140.1638868280891</c:v>
                </c:pt>
                <c:pt idx="1">
                  <c:v>68.02708635923707</c:v>
                </c:pt>
                <c:pt idx="2">
                  <c:v>70.9628739542257</c:v>
                </c:pt>
                <c:pt idx="3">
                  <c:v>72.25440787456465</c:v>
                </c:pt>
                <c:pt idx="4">
                  <c:v>66.69046469342894</c:v>
                </c:pt>
                <c:pt idx="5">
                  <c:v>71.94618091492444</c:v>
                </c:pt>
                <c:pt idx="6">
                  <c:v>82.45718281949139</c:v>
                </c:pt>
                <c:pt idx="7">
                  <c:v>100.6371527621982</c:v>
                </c:pt>
                <c:pt idx="8">
                  <c:v>92.94757370843916</c:v>
                </c:pt>
                <c:pt idx="9">
                  <c:v>94.60083621533704</c:v>
                </c:pt>
                <c:pt idx="10">
                  <c:v>85.50110536056151</c:v>
                </c:pt>
                <c:pt idx="11">
                  <c:v>91.99595892050754</c:v>
                </c:pt>
                <c:pt idx="12">
                  <c:v>88.53556643612885</c:v>
                </c:pt>
                <c:pt idx="13">
                  <c:v>73.80174645848398</c:v>
                </c:pt>
                <c:pt idx="14">
                  <c:v>66.10145704509794</c:v>
                </c:pt>
                <c:pt idx="15">
                  <c:v>83.20976120329119</c:v>
                </c:pt>
                <c:pt idx="16">
                  <c:v>68.48618316485757</c:v>
                </c:pt>
                <c:pt idx="17">
                  <c:v>77.99537809363137</c:v>
                </c:pt>
                <c:pt idx="18">
                  <c:v>93.6674393776466</c:v>
                </c:pt>
                <c:pt idx="19">
                  <c:v>75.26334929269778</c:v>
                </c:pt>
                <c:pt idx="20">
                  <c:v>79.6639082872482</c:v>
                </c:pt>
                <c:pt idx="21">
                  <c:v>85.87076330050714</c:v>
                </c:pt>
                <c:pt idx="22">
                  <c:v>121.7963418378657</c:v>
                </c:pt>
                <c:pt idx="23">
                  <c:v>123.4884454465566</c:v>
                </c:pt>
                <c:pt idx="24">
                  <c:v>74.39795251366218</c:v>
                </c:pt>
                <c:pt idx="25">
                  <c:v>78.58276379471716</c:v>
                </c:pt>
                <c:pt idx="26">
                  <c:v>104.0585256408198</c:v>
                </c:pt>
                <c:pt idx="27">
                  <c:v>67.41685722105118</c:v>
                </c:pt>
                <c:pt idx="28">
                  <c:v>94.91194406501</c:v>
                </c:pt>
                <c:pt idx="29">
                  <c:v>93.61495412021471</c:v>
                </c:pt>
                <c:pt idx="30">
                  <c:v>98.24113924409066</c:v>
                </c:pt>
                <c:pt idx="31">
                  <c:v>74.49723145377862</c:v>
                </c:pt>
                <c:pt idx="32">
                  <c:v>74.669685527171</c:v>
                </c:pt>
                <c:pt idx="33">
                  <c:v>69.05610664021027</c:v>
                </c:pt>
                <c:pt idx="34">
                  <c:v>68.3665970800165</c:v>
                </c:pt>
                <c:pt idx="35">
                  <c:v>85.96936932374683</c:v>
                </c:pt>
                <c:pt idx="36">
                  <c:v>43.59431221066691</c:v>
                </c:pt>
                <c:pt idx="37">
                  <c:v>46.54168634521326</c:v>
                </c:pt>
                <c:pt idx="38">
                  <c:v>60.81589468892415</c:v>
                </c:pt>
                <c:pt idx="39">
                  <c:v>56.7260235201238</c:v>
                </c:pt>
                <c:pt idx="40">
                  <c:v>53.29200429585324</c:v>
                </c:pt>
                <c:pt idx="41">
                  <c:v>49.4810004168135</c:v>
                </c:pt>
              </c:numCache>
            </c:numRef>
          </c:val>
          <c:smooth val="0"/>
        </c:ser>
        <c:ser>
          <c:idx val="1"/>
          <c:order val="2"/>
          <c:tx>
            <c:strRef>
              <c:f>'Sales Dashboard'!$B$75</c:f>
              <c:strCache>
                <c:ptCount val="1"/>
                <c:pt idx="0">
                  <c:v>KE</c:v>
                </c:pt>
              </c:strCache>
            </c:strRef>
          </c:tx>
          <c:spPr>
            <a:ln w="38100">
              <a:solidFill>
                <a:srgbClr val="800000"/>
              </a:solidFill>
            </a:ln>
          </c:spPr>
          <c:marker>
            <c:symbol val="none"/>
          </c:marker>
          <c:dPt>
            <c:idx val="0"/>
            <c:bubble3D val="0"/>
            <c:spPr>
              <a:ln w="38100">
                <a:noFill/>
              </a:ln>
            </c:spPr>
          </c:dPt>
          <c:dPt>
            <c:idx val="1"/>
            <c:bubble3D val="0"/>
            <c:spPr>
              <a:ln w="38100">
                <a:noFill/>
              </a:ln>
            </c:spPr>
          </c:dPt>
          <c:dPt>
            <c:idx val="2"/>
            <c:bubble3D val="0"/>
            <c:spPr>
              <a:ln w="38100">
                <a:noFill/>
              </a:ln>
            </c:spPr>
          </c:dPt>
          <c:dPt>
            <c:idx val="3"/>
            <c:bubble3D val="0"/>
            <c:spPr>
              <a:ln w="38100">
                <a:noFill/>
              </a:ln>
            </c:spPr>
          </c:dPt>
          <c:dPt>
            <c:idx val="4"/>
            <c:bubble3D val="0"/>
            <c:spPr>
              <a:ln w="38100">
                <a:noFill/>
              </a:ln>
            </c:spPr>
          </c:dPt>
          <c:dPt>
            <c:idx val="5"/>
            <c:bubble3D val="0"/>
            <c:spPr>
              <a:ln w="38100">
                <a:noFill/>
              </a:ln>
            </c:spPr>
          </c:dPt>
          <c:dPt>
            <c:idx val="6"/>
            <c:bubble3D val="0"/>
            <c:spPr>
              <a:ln w="38100">
                <a:noFill/>
              </a:ln>
            </c:spPr>
          </c:dPt>
          <c:dPt>
            <c:idx val="7"/>
            <c:bubble3D val="0"/>
            <c:spPr>
              <a:ln w="38100">
                <a:noFill/>
              </a:ln>
            </c:spPr>
          </c:dPt>
          <c:dPt>
            <c:idx val="8"/>
            <c:bubble3D val="0"/>
            <c:spPr>
              <a:ln w="38100">
                <a:noFill/>
              </a:ln>
            </c:spPr>
          </c:dPt>
          <c:dPt>
            <c:idx val="9"/>
            <c:bubble3D val="0"/>
            <c:spPr>
              <a:ln w="38100">
                <a:noFill/>
              </a:ln>
            </c:spPr>
          </c:dPt>
          <c:dPt>
            <c:idx val="10"/>
            <c:bubble3D val="0"/>
            <c:spPr>
              <a:ln w="38100">
                <a:noFill/>
              </a:ln>
            </c:spPr>
          </c:dPt>
          <c:dPt>
            <c:idx val="11"/>
            <c:bubble3D val="0"/>
            <c:spPr>
              <a:ln w="38100">
                <a:noFill/>
              </a:ln>
            </c:spPr>
          </c:dPt>
          <c:dPt>
            <c:idx val="12"/>
            <c:bubble3D val="0"/>
            <c:spPr>
              <a:ln w="38100">
                <a:noFill/>
              </a:ln>
            </c:spPr>
          </c:dPt>
          <c:dPt>
            <c:idx val="13"/>
            <c:bubble3D val="0"/>
            <c:spPr>
              <a:ln w="38100">
                <a:noFill/>
              </a:ln>
            </c:spPr>
          </c:dPt>
          <c:dPt>
            <c:idx val="14"/>
            <c:bubble3D val="0"/>
            <c:spPr>
              <a:ln w="38100">
                <a:noFill/>
              </a:ln>
            </c:spPr>
          </c:dPt>
          <c:dPt>
            <c:idx val="15"/>
            <c:bubble3D val="0"/>
            <c:spPr>
              <a:ln w="38100">
                <a:noFill/>
              </a:ln>
            </c:spPr>
          </c:dPt>
          <c:dPt>
            <c:idx val="16"/>
            <c:bubble3D val="0"/>
            <c:spPr>
              <a:ln w="38100">
                <a:noFill/>
              </a:ln>
            </c:spPr>
          </c:dPt>
          <c:dPt>
            <c:idx val="17"/>
            <c:bubble3D val="0"/>
            <c:spPr>
              <a:ln w="38100">
                <a:noFill/>
              </a:ln>
            </c:spPr>
          </c:dPt>
          <c:dPt>
            <c:idx val="18"/>
            <c:bubble3D val="0"/>
            <c:spPr>
              <a:ln w="38100">
                <a:noFill/>
              </a:ln>
            </c:spPr>
          </c:dPt>
          <c:dPt>
            <c:idx val="19"/>
            <c:bubble3D val="0"/>
            <c:spPr>
              <a:ln w="38100">
                <a:noFill/>
              </a:ln>
            </c:spPr>
          </c:dPt>
          <c:dPt>
            <c:idx val="20"/>
            <c:bubble3D val="0"/>
            <c:spPr>
              <a:ln w="38100">
                <a:noFill/>
              </a:ln>
            </c:spPr>
          </c:dPt>
          <c:dPt>
            <c:idx val="21"/>
            <c:bubble3D val="0"/>
            <c:spPr>
              <a:ln w="38100">
                <a:noFill/>
              </a:ln>
            </c:spPr>
          </c:dPt>
          <c:dPt>
            <c:idx val="22"/>
            <c:bubble3D val="0"/>
            <c:spPr>
              <a:ln w="38100">
                <a:noFill/>
              </a:ln>
            </c:spPr>
          </c:dPt>
          <c:dPt>
            <c:idx val="23"/>
            <c:bubble3D val="0"/>
            <c:spPr>
              <a:ln w="38100">
                <a:noFill/>
              </a:ln>
            </c:spPr>
          </c:dPt>
          <c:cat>
            <c:numRef>
              <c:f>'Sales Dashboard'!$C$4:$AR$4</c:f>
              <c:numCache>
                <c:formatCode>mmm\-yy</c:formatCode>
                <c:ptCount val="42"/>
                <c:pt idx="0">
                  <c:v>40544.0</c:v>
                </c:pt>
                <c:pt idx="1">
                  <c:v>40575.0</c:v>
                </c:pt>
                <c:pt idx="2">
                  <c:v>40603.0</c:v>
                </c:pt>
                <c:pt idx="3">
                  <c:v>40634.0</c:v>
                </c:pt>
                <c:pt idx="4">
                  <c:v>40664.0</c:v>
                </c:pt>
                <c:pt idx="5">
                  <c:v>40695.0</c:v>
                </c:pt>
                <c:pt idx="6">
                  <c:v>40725.0</c:v>
                </c:pt>
                <c:pt idx="7">
                  <c:v>40756.0</c:v>
                </c:pt>
                <c:pt idx="8">
                  <c:v>40787.0</c:v>
                </c:pt>
                <c:pt idx="9">
                  <c:v>40817.0</c:v>
                </c:pt>
                <c:pt idx="10">
                  <c:v>40848.0</c:v>
                </c:pt>
                <c:pt idx="11">
                  <c:v>40878.0</c:v>
                </c:pt>
                <c:pt idx="12">
                  <c:v>40909.0</c:v>
                </c:pt>
                <c:pt idx="13">
                  <c:v>40940.0</c:v>
                </c:pt>
                <c:pt idx="14">
                  <c:v>40969.0</c:v>
                </c:pt>
                <c:pt idx="15">
                  <c:v>41000.0</c:v>
                </c:pt>
                <c:pt idx="16">
                  <c:v>41030.0</c:v>
                </c:pt>
                <c:pt idx="17">
                  <c:v>41061.0</c:v>
                </c:pt>
                <c:pt idx="18">
                  <c:v>41091.0</c:v>
                </c:pt>
                <c:pt idx="19">
                  <c:v>41122.0</c:v>
                </c:pt>
                <c:pt idx="20">
                  <c:v>41153.0</c:v>
                </c:pt>
                <c:pt idx="21">
                  <c:v>41183.0</c:v>
                </c:pt>
                <c:pt idx="22">
                  <c:v>41214.0</c:v>
                </c:pt>
                <c:pt idx="23">
                  <c:v>41244.0</c:v>
                </c:pt>
                <c:pt idx="24">
                  <c:v>41275.0</c:v>
                </c:pt>
                <c:pt idx="25">
                  <c:v>41306.0</c:v>
                </c:pt>
                <c:pt idx="26">
                  <c:v>41334.0</c:v>
                </c:pt>
                <c:pt idx="27">
                  <c:v>41365.0</c:v>
                </c:pt>
                <c:pt idx="28">
                  <c:v>41395.0</c:v>
                </c:pt>
                <c:pt idx="29">
                  <c:v>41426.0</c:v>
                </c:pt>
                <c:pt idx="30">
                  <c:v>41456.0</c:v>
                </c:pt>
                <c:pt idx="31">
                  <c:v>41487.0</c:v>
                </c:pt>
                <c:pt idx="32">
                  <c:v>41518.0</c:v>
                </c:pt>
                <c:pt idx="33">
                  <c:v>41548.0</c:v>
                </c:pt>
                <c:pt idx="34">
                  <c:v>41579.0</c:v>
                </c:pt>
                <c:pt idx="35">
                  <c:v>41609.0</c:v>
                </c:pt>
                <c:pt idx="36">
                  <c:v>41640.0</c:v>
                </c:pt>
                <c:pt idx="37">
                  <c:v>41671.0</c:v>
                </c:pt>
                <c:pt idx="38">
                  <c:v>41699.0</c:v>
                </c:pt>
                <c:pt idx="39">
                  <c:v>41730.0</c:v>
                </c:pt>
                <c:pt idx="40">
                  <c:v>41760.0</c:v>
                </c:pt>
                <c:pt idx="41">
                  <c:v>41791.0</c:v>
                </c:pt>
              </c:numCache>
            </c:numRef>
          </c:cat>
          <c:val>
            <c:numRef>
              <c:f>'Sales Dashboard'!$C$75:$AR$75</c:f>
              <c:numCache>
                <c:formatCode>#,##0.00</c:formatCode>
                <c:ptCount val="42"/>
                <c:pt idx="30" formatCode="_(&quot;$&quot;* #,##0.00_);_(&quot;$&quot;* \(#,##0.00\);_(&quot;$&quot;* &quot;-&quot;??_);_(@_)">
                  <c:v>35.91855321059302</c:v>
                </c:pt>
                <c:pt idx="31" formatCode="_(&quot;$&quot;* #,##0.00_);_(&quot;$&quot;* \(#,##0.00\);_(&quot;$&quot;* &quot;-&quot;??_);_(@_)">
                  <c:v>45.37986867256362</c:v>
                </c:pt>
                <c:pt idx="32" formatCode="_(&quot;$&quot;* #,##0.00_);_(&quot;$&quot;* \(#,##0.00\);_(&quot;$&quot;* &quot;-&quot;??_);_(@_)">
                  <c:v>63.05970020477616</c:v>
                </c:pt>
                <c:pt idx="33" formatCode="_(&quot;$&quot;* #,##0.00_);_(&quot;$&quot;* \(#,##0.00\);_(&quot;$&quot;* &quot;-&quot;??_);_(@_)">
                  <c:v>57.5324848702396</c:v>
                </c:pt>
                <c:pt idx="34" formatCode="_(&quot;$&quot;* #,##0.00_);_(&quot;$&quot;* \(#,##0.00\);_(&quot;$&quot;* &quot;-&quot;??_);_(@_)">
                  <c:v>45.5295626563264</c:v>
                </c:pt>
                <c:pt idx="35" formatCode="_(&quot;$&quot;* #,##0.00_);_(&quot;$&quot;* \(#,##0.00\);_(&quot;$&quot;* &quot;-&quot;??_);_(@_)">
                  <c:v>60.07285344679369</c:v>
                </c:pt>
                <c:pt idx="36" formatCode="_(&quot;$&quot;* #,##0.00_);_(&quot;$&quot;* \(#,##0.00\);_(&quot;$&quot;* &quot;-&quot;??_);_(@_)">
                  <c:v>39.59343180607528</c:v>
                </c:pt>
                <c:pt idx="37" formatCode="_(&quot;$&quot;* #,##0.00_);_(&quot;$&quot;* \(#,##0.00\);_(&quot;$&quot;* &quot;-&quot;??_);_(@_)">
                  <c:v>40.58349276279382</c:v>
                </c:pt>
                <c:pt idx="38" formatCode="_(&quot;$&quot;* #,##0.00_);_(&quot;$&quot;* \(#,##0.00\);_(&quot;$&quot;* &quot;-&quot;??_);_(@_)">
                  <c:v>50.95381154183801</c:v>
                </c:pt>
                <c:pt idx="39" formatCode="_(&quot;$&quot;* #,##0.00_);_(&quot;$&quot;* \(#,##0.00\);_(&quot;$&quot;* &quot;-&quot;??_);_(@_)">
                  <c:v>61.78631213943063</c:v>
                </c:pt>
                <c:pt idx="40" formatCode="_(&quot;$&quot;* #,##0.00_);_(&quot;$&quot;* \(#,##0.00\);_(&quot;$&quot;* &quot;-&quot;??_);_(@_)">
                  <c:v>59.26708722094579</c:v>
                </c:pt>
                <c:pt idx="41" formatCode="_(&quot;$&quot;* #,##0.00_);_(&quot;$&quot;* \(#,##0.00\);_(&quot;$&quot;* &quot;-&quot;??_);_(@_)">
                  <c:v>50.38700601357124</c:v>
                </c:pt>
              </c:numCache>
            </c:numRef>
          </c:val>
          <c:smooth val="0"/>
        </c:ser>
        <c:dLbls>
          <c:showLegendKey val="0"/>
          <c:showVal val="0"/>
          <c:showCatName val="0"/>
          <c:showSerName val="0"/>
          <c:showPercent val="0"/>
          <c:showBubbleSize val="0"/>
        </c:dLbls>
        <c:marker val="1"/>
        <c:smooth val="0"/>
        <c:axId val="2117015560"/>
        <c:axId val="2117009672"/>
      </c:lineChart>
      <c:dateAx>
        <c:axId val="2117015560"/>
        <c:scaling>
          <c:orientation val="minMax"/>
        </c:scaling>
        <c:delete val="0"/>
        <c:axPos val="b"/>
        <c:numFmt formatCode="mmm\-yy" sourceLinked="1"/>
        <c:majorTickMark val="none"/>
        <c:minorTickMark val="none"/>
        <c:tickLblPos val="nextTo"/>
        <c:txPr>
          <a:bodyPr rot="-5400000" vert="horz"/>
          <a:lstStyle/>
          <a:p>
            <a:pPr>
              <a:defRPr sz="1200" b="1" i="0" baseline="0"/>
            </a:pPr>
            <a:endParaRPr lang="en-US"/>
          </a:p>
        </c:txPr>
        <c:crossAx val="2117009672"/>
        <c:crosses val="autoZero"/>
        <c:auto val="1"/>
        <c:lblOffset val="100"/>
        <c:baseTimeUnit val="months"/>
      </c:dateAx>
      <c:valAx>
        <c:axId val="2117009672"/>
        <c:scaling>
          <c:orientation val="minMax"/>
          <c:max val="140.0"/>
          <c:min val="0.0"/>
        </c:scaling>
        <c:delete val="0"/>
        <c:axPos val="l"/>
        <c:majorGridlines/>
        <c:numFmt formatCode="_(&quot;$&quot;* #,##0.00_);_(&quot;$&quot;* \(#,##0.00\);_(&quot;$&quot;* &quot;-&quot;??_);_(@_)" sourceLinked="1"/>
        <c:majorTickMark val="none"/>
        <c:minorTickMark val="none"/>
        <c:tickLblPos val="nextTo"/>
        <c:spPr>
          <a:ln w="9525">
            <a:noFill/>
          </a:ln>
        </c:spPr>
        <c:txPr>
          <a:bodyPr/>
          <a:lstStyle/>
          <a:p>
            <a:pPr>
              <a:defRPr sz="1200" b="1" i="0"/>
            </a:pPr>
            <a:endParaRPr lang="en-US"/>
          </a:p>
        </c:txPr>
        <c:crossAx val="2117015560"/>
        <c:crosses val="autoZero"/>
        <c:crossBetween val="between"/>
        <c:majorUnit val="20.0"/>
      </c:valAx>
    </c:plotArea>
    <c:legend>
      <c:legendPos val="b"/>
      <c:overlay val="0"/>
      <c:spPr>
        <a:ln>
          <a:solidFill>
            <a:schemeClr val="tx1">
              <a:lumMod val="50000"/>
              <a:lumOff val="50000"/>
            </a:schemeClr>
          </a:solidFill>
        </a:ln>
      </c:spPr>
      <c:txPr>
        <a:bodyPr/>
        <a:lstStyle/>
        <a:p>
          <a:pPr>
            <a:defRPr sz="1200" b="1" i="0"/>
          </a:pPr>
          <a:endParaRPr lang="en-US"/>
        </a:p>
      </c:txPr>
    </c:legend>
    <c:plotVisOnly val="1"/>
    <c:dispBlanksAs val="gap"/>
    <c:showDLblsOverMax val="0"/>
  </c:chart>
  <c:printSettings>
    <c:headerFooter/>
    <c:pageMargins b="1.0" l="0.75" r="0.75" t="1.0"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of Sales from Products (UG)</a:t>
            </a:r>
          </a:p>
        </c:rich>
      </c:tx>
      <c:layout>
        <c:manualLayout>
          <c:xMode val="edge"/>
          <c:yMode val="edge"/>
          <c:x val="0.306241034141987"/>
          <c:y val="0.00324675324675325"/>
        </c:manualLayout>
      </c:layout>
      <c:overlay val="0"/>
    </c:title>
    <c:autoTitleDeleted val="0"/>
    <c:plotArea>
      <c:layout>
        <c:manualLayout>
          <c:layoutTarget val="inner"/>
          <c:xMode val="edge"/>
          <c:yMode val="edge"/>
          <c:x val="0.0792122796391342"/>
          <c:y val="0.125324675324675"/>
          <c:w val="0.890189199528197"/>
          <c:h val="0.604803149606299"/>
        </c:manualLayout>
      </c:layout>
      <c:lineChart>
        <c:grouping val="standard"/>
        <c:varyColors val="0"/>
        <c:ser>
          <c:idx val="0"/>
          <c:order val="0"/>
          <c:tx>
            <c:strRef>
              <c:f>'Sales Dashboard'!$B$82</c:f>
              <c:strCache>
                <c:ptCount val="1"/>
                <c:pt idx="0">
                  <c:v>Cookstoves</c:v>
                </c:pt>
              </c:strCache>
            </c:strRef>
          </c:tx>
          <c:spPr>
            <a:ln>
              <a:solidFill>
                <a:srgbClr val="3366FF"/>
              </a:solidFill>
            </a:ln>
          </c:spPr>
          <c:marker>
            <c:symbol val="none"/>
          </c:marker>
          <c:dPt>
            <c:idx val="1"/>
            <c:bubble3D val="0"/>
            <c:spPr>
              <a:ln>
                <a:solidFill>
                  <a:srgbClr val="3366FF">
                    <a:alpha val="0"/>
                  </a:srgbClr>
                </a:solidFill>
              </a:ln>
            </c:spPr>
          </c:dPt>
          <c:dPt>
            <c:idx val="2"/>
            <c:bubble3D val="0"/>
            <c:spPr>
              <a:ln>
                <a:solidFill>
                  <a:srgbClr val="3366FF">
                    <a:alpha val="0"/>
                  </a:srgbClr>
                </a:solidFill>
              </a:ln>
            </c:spPr>
          </c:dPt>
          <c:dPt>
            <c:idx val="3"/>
            <c:bubble3D val="0"/>
            <c:spPr>
              <a:ln>
                <a:solidFill>
                  <a:srgbClr val="3366FF">
                    <a:alpha val="0"/>
                  </a:srgbClr>
                </a:solidFill>
              </a:ln>
            </c:spPr>
          </c:dPt>
          <c:dPt>
            <c:idx val="4"/>
            <c:bubble3D val="0"/>
            <c:spPr>
              <a:ln>
                <a:solidFill>
                  <a:srgbClr val="3366FF">
                    <a:alpha val="0"/>
                  </a:srgbClr>
                </a:solidFill>
              </a:ln>
            </c:spPr>
          </c:dPt>
          <c:dPt>
            <c:idx val="5"/>
            <c:bubble3D val="0"/>
            <c:spPr>
              <a:ln>
                <a:solidFill>
                  <a:srgbClr val="3366FF">
                    <a:alpha val="0"/>
                  </a:srgbClr>
                </a:solidFill>
              </a:ln>
            </c:spPr>
          </c:dPt>
          <c:cat>
            <c:numRef>
              <c:f>'Sales Dashboard'!$C$4:$AR$4</c:f>
              <c:numCache>
                <c:formatCode>mmm\-yy</c:formatCode>
                <c:ptCount val="42"/>
                <c:pt idx="0">
                  <c:v>40544.0</c:v>
                </c:pt>
                <c:pt idx="1">
                  <c:v>40575.0</c:v>
                </c:pt>
                <c:pt idx="2">
                  <c:v>40603.0</c:v>
                </c:pt>
                <c:pt idx="3">
                  <c:v>40634.0</c:v>
                </c:pt>
                <c:pt idx="4">
                  <c:v>40664.0</c:v>
                </c:pt>
                <c:pt idx="5">
                  <c:v>40695.0</c:v>
                </c:pt>
                <c:pt idx="6">
                  <c:v>40725.0</c:v>
                </c:pt>
                <c:pt idx="7">
                  <c:v>40756.0</c:v>
                </c:pt>
                <c:pt idx="8">
                  <c:v>40787.0</c:v>
                </c:pt>
                <c:pt idx="9">
                  <c:v>40817.0</c:v>
                </c:pt>
                <c:pt idx="10">
                  <c:v>40848.0</c:v>
                </c:pt>
                <c:pt idx="11">
                  <c:v>40878.0</c:v>
                </c:pt>
                <c:pt idx="12">
                  <c:v>40909.0</c:v>
                </c:pt>
                <c:pt idx="13">
                  <c:v>40940.0</c:v>
                </c:pt>
                <c:pt idx="14">
                  <c:v>40969.0</c:v>
                </c:pt>
                <c:pt idx="15">
                  <c:v>41000.0</c:v>
                </c:pt>
                <c:pt idx="16">
                  <c:v>41030.0</c:v>
                </c:pt>
                <c:pt idx="17">
                  <c:v>41061.0</c:v>
                </c:pt>
                <c:pt idx="18">
                  <c:v>41091.0</c:v>
                </c:pt>
                <c:pt idx="19">
                  <c:v>41122.0</c:v>
                </c:pt>
                <c:pt idx="20">
                  <c:v>41153.0</c:v>
                </c:pt>
                <c:pt idx="21">
                  <c:v>41183.0</c:v>
                </c:pt>
                <c:pt idx="22">
                  <c:v>41214.0</c:v>
                </c:pt>
                <c:pt idx="23">
                  <c:v>41244.0</c:v>
                </c:pt>
                <c:pt idx="24">
                  <c:v>41275.0</c:v>
                </c:pt>
                <c:pt idx="25">
                  <c:v>41306.0</c:v>
                </c:pt>
                <c:pt idx="26">
                  <c:v>41334.0</c:v>
                </c:pt>
                <c:pt idx="27">
                  <c:v>41365.0</c:v>
                </c:pt>
                <c:pt idx="28">
                  <c:v>41395.0</c:v>
                </c:pt>
                <c:pt idx="29">
                  <c:v>41426.0</c:v>
                </c:pt>
                <c:pt idx="30">
                  <c:v>41456.0</c:v>
                </c:pt>
                <c:pt idx="31">
                  <c:v>41487.0</c:v>
                </c:pt>
                <c:pt idx="32">
                  <c:v>41518.0</c:v>
                </c:pt>
                <c:pt idx="33">
                  <c:v>41548.0</c:v>
                </c:pt>
                <c:pt idx="34">
                  <c:v>41579.0</c:v>
                </c:pt>
                <c:pt idx="35">
                  <c:v>41609.0</c:v>
                </c:pt>
                <c:pt idx="36">
                  <c:v>41640.0</c:v>
                </c:pt>
                <c:pt idx="37">
                  <c:v>41671.0</c:v>
                </c:pt>
                <c:pt idx="38">
                  <c:v>41699.0</c:v>
                </c:pt>
                <c:pt idx="39">
                  <c:v>41730.0</c:v>
                </c:pt>
                <c:pt idx="40">
                  <c:v>41760.0</c:v>
                </c:pt>
                <c:pt idx="41">
                  <c:v>41791.0</c:v>
                </c:pt>
              </c:numCache>
            </c:numRef>
          </c:cat>
          <c:val>
            <c:numRef>
              <c:f>'Sales Dashboard'!$C$82:$AR$82</c:f>
              <c:numCache>
                <c:formatCode>0.0%</c:formatCode>
                <c:ptCount val="42"/>
                <c:pt idx="0">
                  <c:v>0.0</c:v>
                </c:pt>
                <c:pt idx="1">
                  <c:v>0.0</c:v>
                </c:pt>
                <c:pt idx="2">
                  <c:v>0.0</c:v>
                </c:pt>
                <c:pt idx="3">
                  <c:v>0.0</c:v>
                </c:pt>
                <c:pt idx="4">
                  <c:v>0.0</c:v>
                </c:pt>
                <c:pt idx="5">
                  <c:v>0.0232893813141026</c:v>
                </c:pt>
                <c:pt idx="6">
                  <c:v>0.147470361527843</c:v>
                </c:pt>
                <c:pt idx="7">
                  <c:v>0.0556650527153172</c:v>
                </c:pt>
                <c:pt idx="8">
                  <c:v>0.0555909879161175</c:v>
                </c:pt>
                <c:pt idx="9">
                  <c:v>0.190043579639988</c:v>
                </c:pt>
                <c:pt idx="10">
                  <c:v>0.13642059747409</c:v>
                </c:pt>
                <c:pt idx="11">
                  <c:v>0.235203060062704</c:v>
                </c:pt>
                <c:pt idx="12">
                  <c:v>0.203191623546741</c:v>
                </c:pt>
                <c:pt idx="13">
                  <c:v>0.180245859510893</c:v>
                </c:pt>
                <c:pt idx="14">
                  <c:v>0.22280022747116</c:v>
                </c:pt>
                <c:pt idx="15">
                  <c:v>0.213009890283893</c:v>
                </c:pt>
                <c:pt idx="16">
                  <c:v>0.197962713294732</c:v>
                </c:pt>
                <c:pt idx="17">
                  <c:v>0.159206172480828</c:v>
                </c:pt>
                <c:pt idx="18">
                  <c:v>0.206387787983018</c:v>
                </c:pt>
                <c:pt idx="19">
                  <c:v>0.269616210561092</c:v>
                </c:pt>
                <c:pt idx="20">
                  <c:v>0.231972005265734</c:v>
                </c:pt>
                <c:pt idx="21">
                  <c:v>0.225732896560979</c:v>
                </c:pt>
                <c:pt idx="22">
                  <c:v>0.24014087137962</c:v>
                </c:pt>
                <c:pt idx="23">
                  <c:v>0.45855100799249</c:v>
                </c:pt>
                <c:pt idx="24">
                  <c:v>0.426574670981964</c:v>
                </c:pt>
                <c:pt idx="25">
                  <c:v>0.462944844984569</c:v>
                </c:pt>
                <c:pt idx="26">
                  <c:v>0.357316048353359</c:v>
                </c:pt>
                <c:pt idx="27">
                  <c:v>0.388881778271174</c:v>
                </c:pt>
                <c:pt idx="28">
                  <c:v>0.372916241512488</c:v>
                </c:pt>
                <c:pt idx="29">
                  <c:v>0.359431049628132</c:v>
                </c:pt>
                <c:pt idx="30">
                  <c:v>0.232872452397691</c:v>
                </c:pt>
                <c:pt idx="31">
                  <c:v>0.147630223895899</c:v>
                </c:pt>
                <c:pt idx="32">
                  <c:v>0.180639182310485</c:v>
                </c:pt>
                <c:pt idx="33">
                  <c:v>0.15438659686021</c:v>
                </c:pt>
                <c:pt idx="34">
                  <c:v>0.137265954483814</c:v>
                </c:pt>
                <c:pt idx="35">
                  <c:v>0.269648349393981</c:v>
                </c:pt>
                <c:pt idx="36">
                  <c:v>0.133891462564278</c:v>
                </c:pt>
                <c:pt idx="37">
                  <c:v>0.153029108630162</c:v>
                </c:pt>
                <c:pt idx="38">
                  <c:v>0.0587396987168052</c:v>
                </c:pt>
                <c:pt idx="39">
                  <c:v>0.114363220114447</c:v>
                </c:pt>
                <c:pt idx="40">
                  <c:v>0.0645415328614054</c:v>
                </c:pt>
                <c:pt idx="41">
                  <c:v>0.0831269355771034</c:v>
                </c:pt>
              </c:numCache>
            </c:numRef>
          </c:val>
          <c:smooth val="0"/>
        </c:ser>
        <c:ser>
          <c:idx val="1"/>
          <c:order val="1"/>
          <c:tx>
            <c:strRef>
              <c:f>'Sales Dashboard'!$B$83</c:f>
              <c:strCache>
                <c:ptCount val="1"/>
                <c:pt idx="0">
                  <c:v>Soap</c:v>
                </c:pt>
              </c:strCache>
            </c:strRef>
          </c:tx>
          <c:spPr>
            <a:ln>
              <a:solidFill>
                <a:srgbClr val="800000"/>
              </a:solidFill>
            </a:ln>
          </c:spPr>
          <c:marker>
            <c:symbol val="none"/>
          </c:marker>
          <c:cat>
            <c:numRef>
              <c:f>'Sales Dashboard'!$C$4:$AR$4</c:f>
              <c:numCache>
                <c:formatCode>mmm\-yy</c:formatCode>
                <c:ptCount val="42"/>
                <c:pt idx="0">
                  <c:v>40544.0</c:v>
                </c:pt>
                <c:pt idx="1">
                  <c:v>40575.0</c:v>
                </c:pt>
                <c:pt idx="2">
                  <c:v>40603.0</c:v>
                </c:pt>
                <c:pt idx="3">
                  <c:v>40634.0</c:v>
                </c:pt>
                <c:pt idx="4">
                  <c:v>40664.0</c:v>
                </c:pt>
                <c:pt idx="5">
                  <c:v>40695.0</c:v>
                </c:pt>
                <c:pt idx="6">
                  <c:v>40725.0</c:v>
                </c:pt>
                <c:pt idx="7">
                  <c:v>40756.0</c:v>
                </c:pt>
                <c:pt idx="8">
                  <c:v>40787.0</c:v>
                </c:pt>
                <c:pt idx="9">
                  <c:v>40817.0</c:v>
                </c:pt>
                <c:pt idx="10">
                  <c:v>40848.0</c:v>
                </c:pt>
                <c:pt idx="11">
                  <c:v>40878.0</c:v>
                </c:pt>
                <c:pt idx="12">
                  <c:v>40909.0</c:v>
                </c:pt>
                <c:pt idx="13">
                  <c:v>40940.0</c:v>
                </c:pt>
                <c:pt idx="14">
                  <c:v>40969.0</c:v>
                </c:pt>
                <c:pt idx="15">
                  <c:v>41000.0</c:v>
                </c:pt>
                <c:pt idx="16">
                  <c:v>41030.0</c:v>
                </c:pt>
                <c:pt idx="17">
                  <c:v>41061.0</c:v>
                </c:pt>
                <c:pt idx="18">
                  <c:v>41091.0</c:v>
                </c:pt>
                <c:pt idx="19">
                  <c:v>41122.0</c:v>
                </c:pt>
                <c:pt idx="20">
                  <c:v>41153.0</c:v>
                </c:pt>
                <c:pt idx="21">
                  <c:v>41183.0</c:v>
                </c:pt>
                <c:pt idx="22">
                  <c:v>41214.0</c:v>
                </c:pt>
                <c:pt idx="23">
                  <c:v>41244.0</c:v>
                </c:pt>
                <c:pt idx="24">
                  <c:v>41275.0</c:v>
                </c:pt>
                <c:pt idx="25">
                  <c:v>41306.0</c:v>
                </c:pt>
                <c:pt idx="26">
                  <c:v>41334.0</c:v>
                </c:pt>
                <c:pt idx="27">
                  <c:v>41365.0</c:v>
                </c:pt>
                <c:pt idx="28">
                  <c:v>41395.0</c:v>
                </c:pt>
                <c:pt idx="29">
                  <c:v>41426.0</c:v>
                </c:pt>
                <c:pt idx="30">
                  <c:v>41456.0</c:v>
                </c:pt>
                <c:pt idx="31">
                  <c:v>41487.0</c:v>
                </c:pt>
                <c:pt idx="32">
                  <c:v>41518.0</c:v>
                </c:pt>
                <c:pt idx="33">
                  <c:v>41548.0</c:v>
                </c:pt>
                <c:pt idx="34">
                  <c:v>41579.0</c:v>
                </c:pt>
                <c:pt idx="35">
                  <c:v>41609.0</c:v>
                </c:pt>
                <c:pt idx="36">
                  <c:v>41640.0</c:v>
                </c:pt>
                <c:pt idx="37">
                  <c:v>41671.0</c:v>
                </c:pt>
                <c:pt idx="38">
                  <c:v>41699.0</c:v>
                </c:pt>
                <c:pt idx="39">
                  <c:v>41730.0</c:v>
                </c:pt>
                <c:pt idx="40">
                  <c:v>41760.0</c:v>
                </c:pt>
                <c:pt idx="41">
                  <c:v>41791.0</c:v>
                </c:pt>
              </c:numCache>
            </c:numRef>
          </c:cat>
          <c:val>
            <c:numRef>
              <c:f>'Sales Dashboard'!$C$83:$AR$83</c:f>
              <c:numCache>
                <c:formatCode>0.0%</c:formatCode>
                <c:ptCount val="42"/>
                <c:pt idx="0">
                  <c:v>0.532788267644363</c:v>
                </c:pt>
                <c:pt idx="1">
                  <c:v>0.230558477457863</c:v>
                </c:pt>
                <c:pt idx="2">
                  <c:v>0.190805779785782</c:v>
                </c:pt>
                <c:pt idx="3">
                  <c:v>0.235695284626232</c:v>
                </c:pt>
                <c:pt idx="4">
                  <c:v>0.181664942385216</c:v>
                </c:pt>
                <c:pt idx="5">
                  <c:v>0.141285380022738</c:v>
                </c:pt>
                <c:pt idx="6">
                  <c:v>0.17178471989757</c:v>
                </c:pt>
                <c:pt idx="7">
                  <c:v>0.148868537605642</c:v>
                </c:pt>
                <c:pt idx="8">
                  <c:v>0.237670422474001</c:v>
                </c:pt>
                <c:pt idx="9">
                  <c:v>0.320722194715337</c:v>
                </c:pt>
                <c:pt idx="10">
                  <c:v>0.27220374795693</c:v>
                </c:pt>
                <c:pt idx="11">
                  <c:v>0.146647447797776</c:v>
                </c:pt>
                <c:pt idx="12">
                  <c:v>0.167303860520029</c:v>
                </c:pt>
                <c:pt idx="13">
                  <c:v>0.20134547621229</c:v>
                </c:pt>
                <c:pt idx="14">
                  <c:v>0.186572734099475</c:v>
                </c:pt>
                <c:pt idx="15">
                  <c:v>0.144286706363228</c:v>
                </c:pt>
                <c:pt idx="16">
                  <c:v>0.164691176258003</c:v>
                </c:pt>
                <c:pt idx="17">
                  <c:v>0.150151504220475</c:v>
                </c:pt>
                <c:pt idx="18">
                  <c:v>0.129284180553937</c:v>
                </c:pt>
                <c:pt idx="19">
                  <c:v>0.131668260157881</c:v>
                </c:pt>
                <c:pt idx="20">
                  <c:v>0.110636407950488</c:v>
                </c:pt>
                <c:pt idx="21">
                  <c:v>0.138788657345797</c:v>
                </c:pt>
                <c:pt idx="22">
                  <c:v>0.0695591380063489</c:v>
                </c:pt>
                <c:pt idx="23">
                  <c:v>0.0626537300032038</c:v>
                </c:pt>
                <c:pt idx="24">
                  <c:v>0.0902353511389119</c:v>
                </c:pt>
                <c:pt idx="25">
                  <c:v>0.105736915570695</c:v>
                </c:pt>
                <c:pt idx="26">
                  <c:v>0.204631734088164</c:v>
                </c:pt>
                <c:pt idx="27">
                  <c:v>0.180637390024359</c:v>
                </c:pt>
                <c:pt idx="28">
                  <c:v>0.206427644996959</c:v>
                </c:pt>
                <c:pt idx="29">
                  <c:v>0.285723134567999</c:v>
                </c:pt>
                <c:pt idx="30">
                  <c:v>0.382911443253882</c:v>
                </c:pt>
                <c:pt idx="31">
                  <c:v>0.341016832312351</c:v>
                </c:pt>
                <c:pt idx="32">
                  <c:v>0.333310527541385</c:v>
                </c:pt>
                <c:pt idx="33">
                  <c:v>0.34315249692654</c:v>
                </c:pt>
                <c:pt idx="34">
                  <c:v>0.429758503656335</c:v>
                </c:pt>
                <c:pt idx="35">
                  <c:v>0.288610686959784</c:v>
                </c:pt>
                <c:pt idx="36">
                  <c:v>0.348267578221361</c:v>
                </c:pt>
                <c:pt idx="37">
                  <c:v>0.433987217475898</c:v>
                </c:pt>
                <c:pt idx="38">
                  <c:v>0.543643398224953</c:v>
                </c:pt>
                <c:pt idx="39">
                  <c:v>0.501070970486707</c:v>
                </c:pt>
                <c:pt idx="40">
                  <c:v>0.499438236658121</c:v>
                </c:pt>
                <c:pt idx="41">
                  <c:v>0.33632817434645</c:v>
                </c:pt>
              </c:numCache>
            </c:numRef>
          </c:val>
          <c:smooth val="0"/>
        </c:ser>
        <c:ser>
          <c:idx val="2"/>
          <c:order val="2"/>
          <c:tx>
            <c:strRef>
              <c:f>'Sales Dashboard'!$B$84</c:f>
              <c:strCache>
                <c:ptCount val="1"/>
                <c:pt idx="0">
                  <c:v>Solar</c:v>
                </c:pt>
              </c:strCache>
            </c:strRef>
          </c:tx>
          <c:spPr>
            <a:ln>
              <a:solidFill>
                <a:srgbClr val="008000"/>
              </a:solidFill>
            </a:ln>
          </c:spPr>
          <c:marker>
            <c:symbol val="none"/>
          </c:marker>
          <c:cat>
            <c:numRef>
              <c:f>'Sales Dashboard'!$C$4:$AR$4</c:f>
              <c:numCache>
                <c:formatCode>mmm\-yy</c:formatCode>
                <c:ptCount val="42"/>
                <c:pt idx="0">
                  <c:v>40544.0</c:v>
                </c:pt>
                <c:pt idx="1">
                  <c:v>40575.0</c:v>
                </c:pt>
                <c:pt idx="2">
                  <c:v>40603.0</c:v>
                </c:pt>
                <c:pt idx="3">
                  <c:v>40634.0</c:v>
                </c:pt>
                <c:pt idx="4">
                  <c:v>40664.0</c:v>
                </c:pt>
                <c:pt idx="5">
                  <c:v>40695.0</c:v>
                </c:pt>
                <c:pt idx="6">
                  <c:v>40725.0</c:v>
                </c:pt>
                <c:pt idx="7">
                  <c:v>40756.0</c:v>
                </c:pt>
                <c:pt idx="8">
                  <c:v>40787.0</c:v>
                </c:pt>
                <c:pt idx="9">
                  <c:v>40817.0</c:v>
                </c:pt>
                <c:pt idx="10">
                  <c:v>40848.0</c:v>
                </c:pt>
                <c:pt idx="11">
                  <c:v>40878.0</c:v>
                </c:pt>
                <c:pt idx="12">
                  <c:v>40909.0</c:v>
                </c:pt>
                <c:pt idx="13">
                  <c:v>40940.0</c:v>
                </c:pt>
                <c:pt idx="14">
                  <c:v>40969.0</c:v>
                </c:pt>
                <c:pt idx="15">
                  <c:v>41000.0</c:v>
                </c:pt>
                <c:pt idx="16">
                  <c:v>41030.0</c:v>
                </c:pt>
                <c:pt idx="17">
                  <c:v>41061.0</c:v>
                </c:pt>
                <c:pt idx="18">
                  <c:v>41091.0</c:v>
                </c:pt>
                <c:pt idx="19">
                  <c:v>41122.0</c:v>
                </c:pt>
                <c:pt idx="20">
                  <c:v>41153.0</c:v>
                </c:pt>
                <c:pt idx="21">
                  <c:v>41183.0</c:v>
                </c:pt>
                <c:pt idx="22">
                  <c:v>41214.0</c:v>
                </c:pt>
                <c:pt idx="23">
                  <c:v>41244.0</c:v>
                </c:pt>
                <c:pt idx="24">
                  <c:v>41275.0</c:v>
                </c:pt>
                <c:pt idx="25">
                  <c:v>41306.0</c:v>
                </c:pt>
                <c:pt idx="26">
                  <c:v>41334.0</c:v>
                </c:pt>
                <c:pt idx="27">
                  <c:v>41365.0</c:v>
                </c:pt>
                <c:pt idx="28">
                  <c:v>41395.0</c:v>
                </c:pt>
                <c:pt idx="29">
                  <c:v>41426.0</c:v>
                </c:pt>
                <c:pt idx="30">
                  <c:v>41456.0</c:v>
                </c:pt>
                <c:pt idx="31">
                  <c:v>41487.0</c:v>
                </c:pt>
                <c:pt idx="32">
                  <c:v>41518.0</c:v>
                </c:pt>
                <c:pt idx="33">
                  <c:v>41548.0</c:v>
                </c:pt>
                <c:pt idx="34">
                  <c:v>41579.0</c:v>
                </c:pt>
                <c:pt idx="35">
                  <c:v>41609.0</c:v>
                </c:pt>
                <c:pt idx="36">
                  <c:v>41640.0</c:v>
                </c:pt>
                <c:pt idx="37">
                  <c:v>41671.0</c:v>
                </c:pt>
                <c:pt idx="38">
                  <c:v>41699.0</c:v>
                </c:pt>
                <c:pt idx="39">
                  <c:v>41730.0</c:v>
                </c:pt>
                <c:pt idx="40">
                  <c:v>41760.0</c:v>
                </c:pt>
                <c:pt idx="41">
                  <c:v>41791.0</c:v>
                </c:pt>
              </c:numCache>
            </c:numRef>
          </c:cat>
          <c:val>
            <c:numRef>
              <c:f>'Sales Dashboard'!$C$84:$AR$84</c:f>
              <c:numCache>
                <c:formatCode>0.0%</c:formatCode>
                <c:ptCount val="42"/>
                <c:pt idx="0">
                  <c:v>0.0530400244424076</c:v>
                </c:pt>
                <c:pt idx="1">
                  <c:v>0.0484920788744268</c:v>
                </c:pt>
                <c:pt idx="2">
                  <c:v>0.0659977039563571</c:v>
                </c:pt>
                <c:pt idx="3">
                  <c:v>0.128595001665217</c:v>
                </c:pt>
                <c:pt idx="4">
                  <c:v>0.0994684456494595</c:v>
                </c:pt>
                <c:pt idx="5">
                  <c:v>0.103424235614643</c:v>
                </c:pt>
                <c:pt idx="6">
                  <c:v>0.105040424443234</c:v>
                </c:pt>
                <c:pt idx="7">
                  <c:v>0.0787753460733703</c:v>
                </c:pt>
                <c:pt idx="8">
                  <c:v>0.0644991399256473</c:v>
                </c:pt>
                <c:pt idx="9">
                  <c:v>0.0672680242475561</c:v>
                </c:pt>
                <c:pt idx="10">
                  <c:v>0.0977330024933317</c:v>
                </c:pt>
                <c:pt idx="11">
                  <c:v>0.142402844691722</c:v>
                </c:pt>
                <c:pt idx="12">
                  <c:v>0.0854243295449658</c:v>
                </c:pt>
                <c:pt idx="13">
                  <c:v>0.0624135401417405</c:v>
                </c:pt>
                <c:pt idx="14">
                  <c:v>0.0556036984641777</c:v>
                </c:pt>
                <c:pt idx="15">
                  <c:v>0.036160010501854</c:v>
                </c:pt>
                <c:pt idx="16">
                  <c:v>0.0717498916496447</c:v>
                </c:pt>
                <c:pt idx="17">
                  <c:v>0.058532397919888</c:v>
                </c:pt>
                <c:pt idx="18">
                  <c:v>0.0851814327741649</c:v>
                </c:pt>
                <c:pt idx="19">
                  <c:v>0.0751735737419345</c:v>
                </c:pt>
                <c:pt idx="20">
                  <c:v>0.0444384990428241</c:v>
                </c:pt>
                <c:pt idx="21">
                  <c:v>0.0175259094425229</c:v>
                </c:pt>
                <c:pt idx="22">
                  <c:v>0.0211349312890315</c:v>
                </c:pt>
                <c:pt idx="23">
                  <c:v>0.0489698850378847</c:v>
                </c:pt>
                <c:pt idx="24">
                  <c:v>0.0536631738042932</c:v>
                </c:pt>
                <c:pt idx="25">
                  <c:v>0.0418496843345413</c:v>
                </c:pt>
                <c:pt idx="26">
                  <c:v>0.0328839053580177</c:v>
                </c:pt>
                <c:pt idx="27">
                  <c:v>0.0456213081540113</c:v>
                </c:pt>
                <c:pt idx="28">
                  <c:v>0.0543764925141233</c:v>
                </c:pt>
                <c:pt idx="29">
                  <c:v>0.0566907011623373</c:v>
                </c:pt>
                <c:pt idx="30">
                  <c:v>0.0794373098771817</c:v>
                </c:pt>
                <c:pt idx="31">
                  <c:v>0.0529824089676876</c:v>
                </c:pt>
                <c:pt idx="32">
                  <c:v>0.0713827909329014</c:v>
                </c:pt>
                <c:pt idx="33">
                  <c:v>0.0663335834865275</c:v>
                </c:pt>
                <c:pt idx="34">
                  <c:v>0.0654775352954962</c:v>
                </c:pt>
                <c:pt idx="35">
                  <c:v>0.0944368322431368</c:v>
                </c:pt>
                <c:pt idx="36">
                  <c:v>0.0664793249509614</c:v>
                </c:pt>
                <c:pt idx="37">
                  <c:v>0.081456043769505</c:v>
                </c:pt>
                <c:pt idx="38">
                  <c:v>0.0464169257073612</c:v>
                </c:pt>
                <c:pt idx="39">
                  <c:v>0.0638159405058519</c:v>
                </c:pt>
                <c:pt idx="40">
                  <c:v>0.0575588670230918</c:v>
                </c:pt>
                <c:pt idx="41">
                  <c:v>0.069278826461277</c:v>
                </c:pt>
              </c:numCache>
            </c:numRef>
          </c:val>
          <c:smooth val="0"/>
        </c:ser>
        <c:ser>
          <c:idx val="3"/>
          <c:order val="3"/>
          <c:tx>
            <c:strRef>
              <c:f>'Sales Dashboard'!$B$85</c:f>
              <c:strCache>
                <c:ptCount val="1"/>
                <c:pt idx="0">
                  <c:v>Fortified Foods</c:v>
                </c:pt>
              </c:strCache>
            </c:strRef>
          </c:tx>
          <c:spPr>
            <a:ln>
              <a:solidFill>
                <a:srgbClr val="FF6600"/>
              </a:solidFill>
            </a:ln>
          </c:spPr>
          <c:marker>
            <c:symbol val="none"/>
          </c:marker>
          <c:cat>
            <c:numRef>
              <c:f>'Sales Dashboard'!$C$4:$AR$4</c:f>
              <c:numCache>
                <c:formatCode>mmm\-yy</c:formatCode>
                <c:ptCount val="42"/>
                <c:pt idx="0">
                  <c:v>40544.0</c:v>
                </c:pt>
                <c:pt idx="1">
                  <c:v>40575.0</c:v>
                </c:pt>
                <c:pt idx="2">
                  <c:v>40603.0</c:v>
                </c:pt>
                <c:pt idx="3">
                  <c:v>40634.0</c:v>
                </c:pt>
                <c:pt idx="4">
                  <c:v>40664.0</c:v>
                </c:pt>
                <c:pt idx="5">
                  <c:v>40695.0</c:v>
                </c:pt>
                <c:pt idx="6">
                  <c:v>40725.0</c:v>
                </c:pt>
                <c:pt idx="7">
                  <c:v>40756.0</c:v>
                </c:pt>
                <c:pt idx="8">
                  <c:v>40787.0</c:v>
                </c:pt>
                <c:pt idx="9">
                  <c:v>40817.0</c:v>
                </c:pt>
                <c:pt idx="10">
                  <c:v>40848.0</c:v>
                </c:pt>
                <c:pt idx="11">
                  <c:v>40878.0</c:v>
                </c:pt>
                <c:pt idx="12">
                  <c:v>40909.0</c:v>
                </c:pt>
                <c:pt idx="13">
                  <c:v>40940.0</c:v>
                </c:pt>
                <c:pt idx="14">
                  <c:v>40969.0</c:v>
                </c:pt>
                <c:pt idx="15">
                  <c:v>41000.0</c:v>
                </c:pt>
                <c:pt idx="16">
                  <c:v>41030.0</c:v>
                </c:pt>
                <c:pt idx="17">
                  <c:v>41061.0</c:v>
                </c:pt>
                <c:pt idx="18">
                  <c:v>41091.0</c:v>
                </c:pt>
                <c:pt idx="19">
                  <c:v>41122.0</c:v>
                </c:pt>
                <c:pt idx="20">
                  <c:v>41153.0</c:v>
                </c:pt>
                <c:pt idx="21">
                  <c:v>41183.0</c:v>
                </c:pt>
                <c:pt idx="22">
                  <c:v>41214.0</c:v>
                </c:pt>
                <c:pt idx="23">
                  <c:v>41244.0</c:v>
                </c:pt>
                <c:pt idx="24">
                  <c:v>41275.0</c:v>
                </c:pt>
                <c:pt idx="25">
                  <c:v>41306.0</c:v>
                </c:pt>
                <c:pt idx="26">
                  <c:v>41334.0</c:v>
                </c:pt>
                <c:pt idx="27">
                  <c:v>41365.0</c:v>
                </c:pt>
                <c:pt idx="28">
                  <c:v>41395.0</c:v>
                </c:pt>
                <c:pt idx="29">
                  <c:v>41426.0</c:v>
                </c:pt>
                <c:pt idx="30">
                  <c:v>41456.0</c:v>
                </c:pt>
                <c:pt idx="31">
                  <c:v>41487.0</c:v>
                </c:pt>
                <c:pt idx="32">
                  <c:v>41518.0</c:v>
                </c:pt>
                <c:pt idx="33">
                  <c:v>41548.0</c:v>
                </c:pt>
                <c:pt idx="34">
                  <c:v>41579.0</c:v>
                </c:pt>
                <c:pt idx="35">
                  <c:v>41609.0</c:v>
                </c:pt>
                <c:pt idx="36">
                  <c:v>41640.0</c:v>
                </c:pt>
                <c:pt idx="37">
                  <c:v>41671.0</c:v>
                </c:pt>
                <c:pt idx="38">
                  <c:v>41699.0</c:v>
                </c:pt>
                <c:pt idx="39">
                  <c:v>41730.0</c:v>
                </c:pt>
                <c:pt idx="40">
                  <c:v>41760.0</c:v>
                </c:pt>
                <c:pt idx="41">
                  <c:v>41791.0</c:v>
                </c:pt>
              </c:numCache>
            </c:numRef>
          </c:cat>
          <c:val>
            <c:numRef>
              <c:f>'Sales Dashboard'!$C$85:$AR$85</c:f>
              <c:numCache>
                <c:formatCode>0.0%</c:formatCode>
                <c:ptCount val="42"/>
                <c:pt idx="0">
                  <c:v>0.150769324778491</c:v>
                </c:pt>
                <c:pt idx="1">
                  <c:v>0.207567549258882</c:v>
                </c:pt>
                <c:pt idx="2">
                  <c:v>0.206999861601398</c:v>
                </c:pt>
                <c:pt idx="3">
                  <c:v>0.102945630043363</c:v>
                </c:pt>
                <c:pt idx="4">
                  <c:v>0.137305126467126</c:v>
                </c:pt>
                <c:pt idx="5">
                  <c:v>0.124784141657586</c:v>
                </c:pt>
                <c:pt idx="6">
                  <c:v>0.130703874661358</c:v>
                </c:pt>
                <c:pt idx="7">
                  <c:v>0.150229618342451</c:v>
                </c:pt>
                <c:pt idx="8">
                  <c:v>0.134939450827361</c:v>
                </c:pt>
                <c:pt idx="9">
                  <c:v>0.0889465921187332</c:v>
                </c:pt>
                <c:pt idx="10">
                  <c:v>0.108822497737121</c:v>
                </c:pt>
                <c:pt idx="11">
                  <c:v>0.105762183323331</c:v>
                </c:pt>
                <c:pt idx="12">
                  <c:v>0.0715116596568094</c:v>
                </c:pt>
                <c:pt idx="13">
                  <c:v>0.0929958824152425</c:v>
                </c:pt>
                <c:pt idx="14">
                  <c:v>0.115759759881391</c:v>
                </c:pt>
                <c:pt idx="15">
                  <c:v>0.11537331048669</c:v>
                </c:pt>
                <c:pt idx="16">
                  <c:v>0.140025480403246</c:v>
                </c:pt>
                <c:pt idx="17">
                  <c:v>0.128262117900311</c:v>
                </c:pt>
                <c:pt idx="18">
                  <c:v>0.119255205115603</c:v>
                </c:pt>
                <c:pt idx="19">
                  <c:v>0.0842659845523124</c:v>
                </c:pt>
                <c:pt idx="20">
                  <c:v>0.0929081323973379</c:v>
                </c:pt>
                <c:pt idx="21">
                  <c:v>0.0646418045231962</c:v>
                </c:pt>
                <c:pt idx="22">
                  <c:v>0.0642393662319242</c:v>
                </c:pt>
                <c:pt idx="23">
                  <c:v>0.0484309736528336</c:v>
                </c:pt>
                <c:pt idx="24">
                  <c:v>0.0423140052249522</c:v>
                </c:pt>
                <c:pt idx="25">
                  <c:v>0.0638069382371397</c:v>
                </c:pt>
                <c:pt idx="26">
                  <c:v>0.0555074578954836</c:v>
                </c:pt>
                <c:pt idx="27">
                  <c:v>0.0967173528979535</c:v>
                </c:pt>
                <c:pt idx="28">
                  <c:v>0.0699274873718093</c:v>
                </c:pt>
                <c:pt idx="29">
                  <c:v>0.0616179198466076</c:v>
                </c:pt>
                <c:pt idx="30">
                  <c:v>0.0845427029064605</c:v>
                </c:pt>
                <c:pt idx="31">
                  <c:v>0.125358122216024</c:v>
                </c:pt>
                <c:pt idx="32">
                  <c:v>0.132188698244071</c:v>
                </c:pt>
                <c:pt idx="33">
                  <c:v>0.128826502635055</c:v>
                </c:pt>
                <c:pt idx="34">
                  <c:v>0.101554049913637</c:v>
                </c:pt>
                <c:pt idx="35">
                  <c:v>0.0868394466562843</c:v>
                </c:pt>
                <c:pt idx="36">
                  <c:v>0.11896462061768</c:v>
                </c:pt>
                <c:pt idx="37">
                  <c:v>0.0962314596946724</c:v>
                </c:pt>
                <c:pt idx="38">
                  <c:v>0.0708259123477369</c:v>
                </c:pt>
                <c:pt idx="39">
                  <c:v>0.0791064925874521</c:v>
                </c:pt>
                <c:pt idx="40">
                  <c:v>0.0787527453777027</c:v>
                </c:pt>
                <c:pt idx="41">
                  <c:v>0.125590961118108</c:v>
                </c:pt>
              </c:numCache>
            </c:numRef>
          </c:val>
          <c:smooth val="0"/>
        </c:ser>
        <c:ser>
          <c:idx val="4"/>
          <c:order val="4"/>
          <c:tx>
            <c:strRef>
              <c:f>'Sales Dashboard'!$B$86</c:f>
              <c:strCache>
                <c:ptCount val="1"/>
                <c:pt idx="0">
                  <c:v>Fuel</c:v>
                </c:pt>
              </c:strCache>
            </c:strRef>
          </c:tx>
          <c:marker>
            <c:symbol val="none"/>
          </c:marker>
          <c:cat>
            <c:numRef>
              <c:f>'Sales Dashboard'!$C$4:$AR$4</c:f>
              <c:numCache>
                <c:formatCode>mmm\-yy</c:formatCode>
                <c:ptCount val="42"/>
                <c:pt idx="0">
                  <c:v>40544.0</c:v>
                </c:pt>
                <c:pt idx="1">
                  <c:v>40575.0</c:v>
                </c:pt>
                <c:pt idx="2">
                  <c:v>40603.0</c:v>
                </c:pt>
                <c:pt idx="3">
                  <c:v>40634.0</c:v>
                </c:pt>
                <c:pt idx="4">
                  <c:v>40664.0</c:v>
                </c:pt>
                <c:pt idx="5">
                  <c:v>40695.0</c:v>
                </c:pt>
                <c:pt idx="6">
                  <c:v>40725.0</c:v>
                </c:pt>
                <c:pt idx="7">
                  <c:v>40756.0</c:v>
                </c:pt>
                <c:pt idx="8">
                  <c:v>40787.0</c:v>
                </c:pt>
                <c:pt idx="9">
                  <c:v>40817.0</c:v>
                </c:pt>
                <c:pt idx="10">
                  <c:v>40848.0</c:v>
                </c:pt>
                <c:pt idx="11">
                  <c:v>40878.0</c:v>
                </c:pt>
                <c:pt idx="12">
                  <c:v>40909.0</c:v>
                </c:pt>
                <c:pt idx="13">
                  <c:v>40940.0</c:v>
                </c:pt>
                <c:pt idx="14">
                  <c:v>40969.0</c:v>
                </c:pt>
                <c:pt idx="15">
                  <c:v>41000.0</c:v>
                </c:pt>
                <c:pt idx="16">
                  <c:v>41030.0</c:v>
                </c:pt>
                <c:pt idx="17">
                  <c:v>41061.0</c:v>
                </c:pt>
                <c:pt idx="18">
                  <c:v>41091.0</c:v>
                </c:pt>
                <c:pt idx="19">
                  <c:v>41122.0</c:v>
                </c:pt>
                <c:pt idx="20">
                  <c:v>41153.0</c:v>
                </c:pt>
                <c:pt idx="21">
                  <c:v>41183.0</c:v>
                </c:pt>
                <c:pt idx="22">
                  <c:v>41214.0</c:v>
                </c:pt>
                <c:pt idx="23">
                  <c:v>41244.0</c:v>
                </c:pt>
                <c:pt idx="24">
                  <c:v>41275.0</c:v>
                </c:pt>
                <c:pt idx="25">
                  <c:v>41306.0</c:v>
                </c:pt>
                <c:pt idx="26">
                  <c:v>41334.0</c:v>
                </c:pt>
                <c:pt idx="27">
                  <c:v>41365.0</c:v>
                </c:pt>
                <c:pt idx="28">
                  <c:v>41395.0</c:v>
                </c:pt>
                <c:pt idx="29">
                  <c:v>41426.0</c:v>
                </c:pt>
                <c:pt idx="30">
                  <c:v>41456.0</c:v>
                </c:pt>
                <c:pt idx="31">
                  <c:v>41487.0</c:v>
                </c:pt>
                <c:pt idx="32">
                  <c:v>41518.0</c:v>
                </c:pt>
                <c:pt idx="33">
                  <c:v>41548.0</c:v>
                </c:pt>
                <c:pt idx="34">
                  <c:v>41579.0</c:v>
                </c:pt>
                <c:pt idx="35">
                  <c:v>41609.0</c:v>
                </c:pt>
                <c:pt idx="36">
                  <c:v>41640.0</c:v>
                </c:pt>
                <c:pt idx="37">
                  <c:v>41671.0</c:v>
                </c:pt>
                <c:pt idx="38">
                  <c:v>41699.0</c:v>
                </c:pt>
                <c:pt idx="39">
                  <c:v>41730.0</c:v>
                </c:pt>
                <c:pt idx="40">
                  <c:v>41760.0</c:v>
                </c:pt>
                <c:pt idx="41">
                  <c:v>41791.0</c:v>
                </c:pt>
              </c:numCache>
            </c:numRef>
          </c:cat>
          <c:val>
            <c:numRef>
              <c:f>'Sales Dashboard'!$C$86:$AR$86</c:f>
              <c:numCache>
                <c:formatCode>0.0%</c:formatCode>
                <c:ptCount val="4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0.0212743591412167</c:v>
                </c:pt>
                <c:pt idx="20">
                  <c:v>0.0</c:v>
                </c:pt>
                <c:pt idx="21">
                  <c:v>0.0</c:v>
                </c:pt>
                <c:pt idx="22">
                  <c:v>0.0</c:v>
                </c:pt>
                <c:pt idx="23">
                  <c:v>0.00507222438962655</c:v>
                </c:pt>
                <c:pt idx="24">
                  <c:v>0.00463900357130104</c:v>
                </c:pt>
                <c:pt idx="25">
                  <c:v>0.0104752269845945</c:v>
                </c:pt>
                <c:pt idx="26">
                  <c:v>0.00493550622158525</c:v>
                </c:pt>
                <c:pt idx="27">
                  <c:v>0.00839144691714728</c:v>
                </c:pt>
                <c:pt idx="28">
                  <c:v>0.0149151072882082</c:v>
                </c:pt>
                <c:pt idx="29">
                  <c:v>0.00847293546971513</c:v>
                </c:pt>
                <c:pt idx="30">
                  <c:v>0.00811250358225673</c:v>
                </c:pt>
                <c:pt idx="31">
                  <c:v>0.00524015428091895</c:v>
                </c:pt>
                <c:pt idx="32">
                  <c:v>0.0114927570374975</c:v>
                </c:pt>
                <c:pt idx="33">
                  <c:v>0.0088852213174725</c:v>
                </c:pt>
                <c:pt idx="34">
                  <c:v>0.00668310760767984</c:v>
                </c:pt>
                <c:pt idx="35">
                  <c:v>0.00594413857612032</c:v>
                </c:pt>
                <c:pt idx="36">
                  <c:v>0.0100901426012526</c:v>
                </c:pt>
                <c:pt idx="37">
                  <c:v>0.00260968636223867</c:v>
                </c:pt>
                <c:pt idx="38">
                  <c:v>0.00103263460972995</c:v>
                </c:pt>
                <c:pt idx="39">
                  <c:v>0.00252736398042978</c:v>
                </c:pt>
                <c:pt idx="40">
                  <c:v>0.00203004821364507</c:v>
                </c:pt>
                <c:pt idx="41">
                  <c:v>0.00116756690541177</c:v>
                </c:pt>
              </c:numCache>
            </c:numRef>
          </c:val>
          <c:smooth val="0"/>
        </c:ser>
        <c:dLbls>
          <c:showLegendKey val="0"/>
          <c:showVal val="0"/>
          <c:showCatName val="0"/>
          <c:showSerName val="0"/>
          <c:showPercent val="0"/>
          <c:showBubbleSize val="0"/>
        </c:dLbls>
        <c:marker val="1"/>
        <c:smooth val="0"/>
        <c:axId val="2116767512"/>
        <c:axId val="2116770552"/>
      </c:lineChart>
      <c:dateAx>
        <c:axId val="2116767512"/>
        <c:scaling>
          <c:orientation val="minMax"/>
        </c:scaling>
        <c:delete val="0"/>
        <c:axPos val="b"/>
        <c:numFmt formatCode="mmm\-yy" sourceLinked="1"/>
        <c:majorTickMark val="none"/>
        <c:minorTickMark val="none"/>
        <c:tickLblPos val="nextTo"/>
        <c:txPr>
          <a:bodyPr rot="-5400000" vert="horz"/>
          <a:lstStyle/>
          <a:p>
            <a:pPr>
              <a:defRPr sz="1200" b="1" i="0"/>
            </a:pPr>
            <a:endParaRPr lang="en-US"/>
          </a:p>
        </c:txPr>
        <c:crossAx val="2116770552"/>
        <c:crosses val="autoZero"/>
        <c:auto val="1"/>
        <c:lblOffset val="100"/>
        <c:baseTimeUnit val="months"/>
      </c:dateAx>
      <c:valAx>
        <c:axId val="2116770552"/>
        <c:scaling>
          <c:orientation val="minMax"/>
        </c:scaling>
        <c:delete val="0"/>
        <c:axPos val="l"/>
        <c:majorGridlines/>
        <c:numFmt formatCode="0%" sourceLinked="0"/>
        <c:majorTickMark val="none"/>
        <c:minorTickMark val="none"/>
        <c:tickLblPos val="nextTo"/>
        <c:txPr>
          <a:bodyPr/>
          <a:lstStyle/>
          <a:p>
            <a:pPr>
              <a:defRPr sz="1200" b="1" i="0"/>
            </a:pPr>
            <a:endParaRPr lang="en-US"/>
          </a:p>
        </c:txPr>
        <c:crossAx val="2116767512"/>
        <c:crosses val="autoZero"/>
        <c:crossBetween val="between"/>
      </c:valAx>
    </c:plotArea>
    <c:legend>
      <c:legendPos val="b"/>
      <c:layout>
        <c:manualLayout>
          <c:xMode val="edge"/>
          <c:yMode val="edge"/>
          <c:x val="0.119898307246007"/>
          <c:y val="0.90747238981491"/>
          <c:w val="0.783144186936147"/>
          <c:h val="0.073047090704571"/>
        </c:manualLayout>
      </c:layout>
      <c:overlay val="0"/>
      <c:spPr>
        <a:ln>
          <a:solidFill>
            <a:schemeClr val="bg1">
              <a:lumMod val="50000"/>
            </a:schemeClr>
          </a:solidFill>
        </a:ln>
      </c:spPr>
      <c:txPr>
        <a:bodyPr/>
        <a:lstStyle/>
        <a:p>
          <a:pPr>
            <a:defRPr sz="1200" b="1" i="0"/>
          </a:pPr>
          <a:endParaRPr lang="en-US"/>
        </a:p>
      </c:txPr>
    </c:legend>
    <c:plotVisOnly val="1"/>
    <c:dispBlanksAs val="gap"/>
    <c:showDLblsOverMax val="0"/>
  </c:chart>
  <c:printSettings>
    <c:headerFooter/>
    <c:pageMargins b="1.0" l="0.75" r="0.75" t="1.0"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of Sales from Products (KE)</a:t>
            </a:r>
          </a:p>
        </c:rich>
      </c:tx>
      <c:layout>
        <c:manualLayout>
          <c:xMode val="edge"/>
          <c:yMode val="edge"/>
          <c:x val="0.306241034141987"/>
          <c:y val="0.00324675324675325"/>
        </c:manualLayout>
      </c:layout>
      <c:overlay val="0"/>
    </c:title>
    <c:autoTitleDeleted val="0"/>
    <c:plotArea>
      <c:layout>
        <c:manualLayout>
          <c:layoutTarget val="inner"/>
          <c:xMode val="edge"/>
          <c:yMode val="edge"/>
          <c:x val="0.0792122796391342"/>
          <c:y val="0.125324675324675"/>
          <c:w val="0.890189199528197"/>
          <c:h val="0.604803149606299"/>
        </c:manualLayout>
      </c:layout>
      <c:lineChart>
        <c:grouping val="standard"/>
        <c:varyColors val="0"/>
        <c:ser>
          <c:idx val="0"/>
          <c:order val="0"/>
          <c:tx>
            <c:strRef>
              <c:f>'Sales Dashboard'!$B$88</c:f>
              <c:strCache>
                <c:ptCount val="1"/>
                <c:pt idx="0">
                  <c:v>Cookstoves</c:v>
                </c:pt>
              </c:strCache>
            </c:strRef>
          </c:tx>
          <c:marker>
            <c:symbol val="none"/>
          </c:marker>
          <c:dPt>
            <c:idx val="1"/>
            <c:bubble3D val="0"/>
          </c:dPt>
          <c:dPt>
            <c:idx val="2"/>
            <c:bubble3D val="0"/>
          </c:dPt>
          <c:dPt>
            <c:idx val="3"/>
            <c:bubble3D val="0"/>
          </c:dPt>
          <c:dPt>
            <c:idx val="4"/>
            <c:bubble3D val="0"/>
          </c:dPt>
          <c:dPt>
            <c:idx val="5"/>
            <c:bubble3D val="0"/>
          </c:dPt>
          <c:cat>
            <c:numRef>
              <c:f>'Sales Dashboard'!$AG$4:$AR$4</c:f>
              <c:numCache>
                <c:formatCode>mmm\-yy</c:formatCode>
                <c:ptCount val="12"/>
                <c:pt idx="0">
                  <c:v>41456.0</c:v>
                </c:pt>
                <c:pt idx="1">
                  <c:v>41487.0</c:v>
                </c:pt>
                <c:pt idx="2">
                  <c:v>41518.0</c:v>
                </c:pt>
                <c:pt idx="3">
                  <c:v>41548.0</c:v>
                </c:pt>
                <c:pt idx="4">
                  <c:v>41579.0</c:v>
                </c:pt>
                <c:pt idx="5">
                  <c:v>41609.0</c:v>
                </c:pt>
                <c:pt idx="6">
                  <c:v>41640.0</c:v>
                </c:pt>
                <c:pt idx="7">
                  <c:v>41671.0</c:v>
                </c:pt>
                <c:pt idx="8">
                  <c:v>41699.0</c:v>
                </c:pt>
                <c:pt idx="9">
                  <c:v>41730.0</c:v>
                </c:pt>
                <c:pt idx="10">
                  <c:v>41760.0</c:v>
                </c:pt>
                <c:pt idx="11">
                  <c:v>41791.0</c:v>
                </c:pt>
              </c:numCache>
            </c:numRef>
          </c:cat>
          <c:val>
            <c:numRef>
              <c:f>'Sales Dashboard'!$AG$88:$AR$88</c:f>
              <c:numCache>
                <c:formatCode>0.0%</c:formatCode>
                <c:ptCount val="12"/>
                <c:pt idx="0">
                  <c:v>0.195292474892711</c:v>
                </c:pt>
                <c:pt idx="1">
                  <c:v>0.413682947454496</c:v>
                </c:pt>
                <c:pt idx="2">
                  <c:v>0.46320741955092</c:v>
                </c:pt>
                <c:pt idx="3">
                  <c:v>0.590738747594229</c:v>
                </c:pt>
                <c:pt idx="4">
                  <c:v>0.500932474638076</c:v>
                </c:pt>
                <c:pt idx="5">
                  <c:v>0.559413875541133</c:v>
                </c:pt>
                <c:pt idx="6">
                  <c:v>0.705048055337349</c:v>
                </c:pt>
                <c:pt idx="7">
                  <c:v>0.721980805565917</c:v>
                </c:pt>
                <c:pt idx="8">
                  <c:v>0.646246865095805</c:v>
                </c:pt>
                <c:pt idx="9">
                  <c:v>0.603956908164534</c:v>
                </c:pt>
                <c:pt idx="10">
                  <c:v>0.624269063127596</c:v>
                </c:pt>
                <c:pt idx="11">
                  <c:v>0.497356262925363</c:v>
                </c:pt>
              </c:numCache>
            </c:numRef>
          </c:val>
          <c:smooth val="0"/>
        </c:ser>
        <c:ser>
          <c:idx val="1"/>
          <c:order val="1"/>
          <c:tx>
            <c:strRef>
              <c:f>'Sales Dashboard'!$B$89</c:f>
              <c:strCache>
                <c:ptCount val="1"/>
                <c:pt idx="0">
                  <c:v>Solar</c:v>
                </c:pt>
              </c:strCache>
            </c:strRef>
          </c:tx>
          <c:spPr>
            <a:ln>
              <a:solidFill>
                <a:srgbClr val="800000"/>
              </a:solidFill>
            </a:ln>
          </c:spPr>
          <c:marker>
            <c:symbol val="none"/>
          </c:marker>
          <c:cat>
            <c:numRef>
              <c:f>'Sales Dashboard'!$AG$4:$AR$4</c:f>
              <c:numCache>
                <c:formatCode>mmm\-yy</c:formatCode>
                <c:ptCount val="12"/>
                <c:pt idx="0">
                  <c:v>41456.0</c:v>
                </c:pt>
                <c:pt idx="1">
                  <c:v>41487.0</c:v>
                </c:pt>
                <c:pt idx="2">
                  <c:v>41518.0</c:v>
                </c:pt>
                <c:pt idx="3">
                  <c:v>41548.0</c:v>
                </c:pt>
                <c:pt idx="4">
                  <c:v>41579.0</c:v>
                </c:pt>
                <c:pt idx="5">
                  <c:v>41609.0</c:v>
                </c:pt>
                <c:pt idx="6">
                  <c:v>41640.0</c:v>
                </c:pt>
                <c:pt idx="7">
                  <c:v>41671.0</c:v>
                </c:pt>
                <c:pt idx="8">
                  <c:v>41699.0</c:v>
                </c:pt>
                <c:pt idx="9">
                  <c:v>41730.0</c:v>
                </c:pt>
                <c:pt idx="10">
                  <c:v>41760.0</c:v>
                </c:pt>
                <c:pt idx="11">
                  <c:v>41791.0</c:v>
                </c:pt>
              </c:numCache>
            </c:numRef>
          </c:cat>
          <c:val>
            <c:numRef>
              <c:f>'Sales Dashboard'!$AG$89:$AR$89</c:f>
              <c:numCache>
                <c:formatCode>0.0%</c:formatCode>
                <c:ptCount val="12"/>
                <c:pt idx="0">
                  <c:v>0.215705420830872</c:v>
                </c:pt>
                <c:pt idx="1">
                  <c:v>0.120375150842447</c:v>
                </c:pt>
                <c:pt idx="2">
                  <c:v>0.164147760444124</c:v>
                </c:pt>
                <c:pt idx="3">
                  <c:v>0.180698650803993</c:v>
                </c:pt>
                <c:pt idx="4">
                  <c:v>0.225733187686429</c:v>
                </c:pt>
                <c:pt idx="5">
                  <c:v>0.28018179634725</c:v>
                </c:pt>
                <c:pt idx="6">
                  <c:v>0.166850195890991</c:v>
                </c:pt>
                <c:pt idx="7">
                  <c:v>0.129774591346049</c:v>
                </c:pt>
                <c:pt idx="8">
                  <c:v>0.208515536404866</c:v>
                </c:pt>
                <c:pt idx="9">
                  <c:v>0.190250243994607</c:v>
                </c:pt>
                <c:pt idx="10">
                  <c:v>0.234445899693856</c:v>
                </c:pt>
                <c:pt idx="11">
                  <c:v>0.237867117070574</c:v>
                </c:pt>
              </c:numCache>
            </c:numRef>
          </c:val>
          <c:smooth val="0"/>
        </c:ser>
        <c:ser>
          <c:idx val="2"/>
          <c:order val="2"/>
          <c:tx>
            <c:strRef>
              <c:f>'Sales Dashboard'!$B$90</c:f>
              <c:strCache>
                <c:ptCount val="1"/>
                <c:pt idx="0">
                  <c:v>Fortified Foods</c:v>
                </c:pt>
              </c:strCache>
            </c:strRef>
          </c:tx>
          <c:spPr>
            <a:ln>
              <a:solidFill>
                <a:srgbClr val="008000"/>
              </a:solidFill>
            </a:ln>
          </c:spPr>
          <c:marker>
            <c:symbol val="none"/>
          </c:marker>
          <c:cat>
            <c:numRef>
              <c:f>'Sales Dashboard'!$AG$4:$AR$4</c:f>
              <c:numCache>
                <c:formatCode>mmm\-yy</c:formatCode>
                <c:ptCount val="12"/>
                <c:pt idx="0">
                  <c:v>41456.0</c:v>
                </c:pt>
                <c:pt idx="1">
                  <c:v>41487.0</c:v>
                </c:pt>
                <c:pt idx="2">
                  <c:v>41518.0</c:v>
                </c:pt>
                <c:pt idx="3">
                  <c:v>41548.0</c:v>
                </c:pt>
                <c:pt idx="4">
                  <c:v>41579.0</c:v>
                </c:pt>
                <c:pt idx="5">
                  <c:v>41609.0</c:v>
                </c:pt>
                <c:pt idx="6">
                  <c:v>41640.0</c:v>
                </c:pt>
                <c:pt idx="7">
                  <c:v>41671.0</c:v>
                </c:pt>
                <c:pt idx="8">
                  <c:v>41699.0</c:v>
                </c:pt>
                <c:pt idx="9">
                  <c:v>41730.0</c:v>
                </c:pt>
                <c:pt idx="10">
                  <c:v>41760.0</c:v>
                </c:pt>
                <c:pt idx="11">
                  <c:v>41791.0</c:v>
                </c:pt>
              </c:numCache>
            </c:numRef>
          </c:cat>
          <c:val>
            <c:numRef>
              <c:f>'Sales Dashboard'!$AG$90:$AR$90</c:f>
              <c:numCache>
                <c:formatCode>0.0%</c:formatCode>
                <c:ptCount val="12"/>
                <c:pt idx="0">
                  <c:v>0.0</c:v>
                </c:pt>
                <c:pt idx="1">
                  <c:v>0.0062057771298442</c:v>
                </c:pt>
                <c:pt idx="2">
                  <c:v>0.022850226596266</c:v>
                </c:pt>
                <c:pt idx="3">
                  <c:v>0.00652000323204545</c:v>
                </c:pt>
                <c:pt idx="4">
                  <c:v>0.0354803876503855</c:v>
                </c:pt>
                <c:pt idx="5">
                  <c:v>0.0130454379771532</c:v>
                </c:pt>
                <c:pt idx="6">
                  <c:v>0.0144675330980709</c:v>
                </c:pt>
                <c:pt idx="7">
                  <c:v>0.0350575194096693</c:v>
                </c:pt>
                <c:pt idx="8">
                  <c:v>0.0174817240566143</c:v>
                </c:pt>
                <c:pt idx="9">
                  <c:v>0.0133467426666373</c:v>
                </c:pt>
                <c:pt idx="10">
                  <c:v>0.0241375534347031</c:v>
                </c:pt>
                <c:pt idx="11">
                  <c:v>0.0731667266172795</c:v>
                </c:pt>
              </c:numCache>
            </c:numRef>
          </c:val>
          <c:smooth val="0"/>
        </c:ser>
        <c:ser>
          <c:idx val="3"/>
          <c:order val="3"/>
          <c:tx>
            <c:strRef>
              <c:f>'Sales Dashboard'!$B$91</c:f>
              <c:strCache>
                <c:ptCount val="1"/>
                <c:pt idx="0">
                  <c:v>Fuel</c:v>
                </c:pt>
              </c:strCache>
            </c:strRef>
          </c:tx>
          <c:spPr>
            <a:ln>
              <a:solidFill>
                <a:srgbClr val="FF6600"/>
              </a:solidFill>
            </a:ln>
          </c:spPr>
          <c:marker>
            <c:symbol val="none"/>
          </c:marker>
          <c:cat>
            <c:numRef>
              <c:f>'Sales Dashboard'!$AG$4:$AR$4</c:f>
              <c:numCache>
                <c:formatCode>mmm\-yy</c:formatCode>
                <c:ptCount val="12"/>
                <c:pt idx="0">
                  <c:v>41456.0</c:v>
                </c:pt>
                <c:pt idx="1">
                  <c:v>41487.0</c:v>
                </c:pt>
                <c:pt idx="2">
                  <c:v>41518.0</c:v>
                </c:pt>
                <c:pt idx="3">
                  <c:v>41548.0</c:v>
                </c:pt>
                <c:pt idx="4">
                  <c:v>41579.0</c:v>
                </c:pt>
                <c:pt idx="5">
                  <c:v>41609.0</c:v>
                </c:pt>
                <c:pt idx="6">
                  <c:v>41640.0</c:v>
                </c:pt>
                <c:pt idx="7">
                  <c:v>41671.0</c:v>
                </c:pt>
                <c:pt idx="8">
                  <c:v>41699.0</c:v>
                </c:pt>
                <c:pt idx="9">
                  <c:v>41730.0</c:v>
                </c:pt>
                <c:pt idx="10">
                  <c:v>41760.0</c:v>
                </c:pt>
                <c:pt idx="11">
                  <c:v>41791.0</c:v>
                </c:pt>
              </c:numCache>
            </c:numRef>
          </c:cat>
          <c:val>
            <c:numRef>
              <c:f>'Sales Dashboard'!$AG$91:$AR$91</c:f>
              <c:numCache>
                <c:formatCode>0.0%</c:formatCode>
                <c:ptCount val="12"/>
                <c:pt idx="0">
                  <c:v>0.122464656130638</c:v>
                </c:pt>
                <c:pt idx="1">
                  <c:v>0.0719972254155855</c:v>
                </c:pt>
                <c:pt idx="2">
                  <c:v>0.021965994914716</c:v>
                </c:pt>
                <c:pt idx="3">
                  <c:v>0.00920212739193763</c:v>
                </c:pt>
                <c:pt idx="4">
                  <c:v>0.00946665355538237</c:v>
                </c:pt>
                <c:pt idx="5">
                  <c:v>0.0058325710872706</c:v>
                </c:pt>
                <c:pt idx="6">
                  <c:v>0.00544436250403908</c:v>
                </c:pt>
                <c:pt idx="7">
                  <c:v>0.00211155782289942</c:v>
                </c:pt>
                <c:pt idx="8">
                  <c:v>0.0160089252888722</c:v>
                </c:pt>
                <c:pt idx="9">
                  <c:v>0.0294667797071262</c:v>
                </c:pt>
                <c:pt idx="10">
                  <c:v>0.0155321918321767</c:v>
                </c:pt>
                <c:pt idx="11">
                  <c:v>0.0126879408554885</c:v>
                </c:pt>
              </c:numCache>
            </c:numRef>
          </c:val>
          <c:smooth val="0"/>
        </c:ser>
        <c:dLbls>
          <c:showLegendKey val="0"/>
          <c:showVal val="0"/>
          <c:showCatName val="0"/>
          <c:showSerName val="0"/>
          <c:showPercent val="0"/>
          <c:showBubbleSize val="0"/>
        </c:dLbls>
        <c:marker val="1"/>
        <c:smooth val="0"/>
        <c:axId val="2116808536"/>
        <c:axId val="2116811720"/>
      </c:lineChart>
      <c:dateAx>
        <c:axId val="2116808536"/>
        <c:scaling>
          <c:orientation val="minMax"/>
        </c:scaling>
        <c:delete val="0"/>
        <c:axPos val="b"/>
        <c:numFmt formatCode="mmm\-yy" sourceLinked="1"/>
        <c:majorTickMark val="none"/>
        <c:minorTickMark val="none"/>
        <c:tickLblPos val="nextTo"/>
        <c:txPr>
          <a:bodyPr rot="-5400000" vert="horz"/>
          <a:lstStyle/>
          <a:p>
            <a:pPr>
              <a:defRPr sz="1200" b="1" i="0"/>
            </a:pPr>
            <a:endParaRPr lang="en-US"/>
          </a:p>
        </c:txPr>
        <c:crossAx val="2116811720"/>
        <c:crosses val="autoZero"/>
        <c:auto val="1"/>
        <c:lblOffset val="100"/>
        <c:baseTimeUnit val="months"/>
      </c:dateAx>
      <c:valAx>
        <c:axId val="2116811720"/>
        <c:scaling>
          <c:orientation val="minMax"/>
        </c:scaling>
        <c:delete val="0"/>
        <c:axPos val="l"/>
        <c:majorGridlines/>
        <c:numFmt formatCode="0%" sourceLinked="0"/>
        <c:majorTickMark val="none"/>
        <c:minorTickMark val="none"/>
        <c:tickLblPos val="nextTo"/>
        <c:txPr>
          <a:bodyPr/>
          <a:lstStyle/>
          <a:p>
            <a:pPr>
              <a:defRPr sz="1200" b="1" i="0"/>
            </a:pPr>
            <a:endParaRPr lang="en-US"/>
          </a:p>
        </c:txPr>
        <c:crossAx val="2116808536"/>
        <c:crosses val="autoZero"/>
        <c:crossBetween val="between"/>
      </c:valAx>
    </c:plotArea>
    <c:legend>
      <c:legendPos val="b"/>
      <c:layout>
        <c:manualLayout>
          <c:xMode val="edge"/>
          <c:yMode val="edge"/>
          <c:x val="0.215040007650865"/>
          <c:y val="0.89773213007465"/>
          <c:w val="0.662203768051261"/>
          <c:h val="0.073047090704571"/>
        </c:manualLayout>
      </c:layout>
      <c:overlay val="0"/>
      <c:spPr>
        <a:ln>
          <a:solidFill>
            <a:schemeClr val="bg1">
              <a:lumMod val="50000"/>
            </a:schemeClr>
          </a:solidFill>
        </a:ln>
      </c:spPr>
      <c:txPr>
        <a:bodyPr/>
        <a:lstStyle/>
        <a:p>
          <a:pPr>
            <a:defRPr sz="1200" b="1" i="0"/>
          </a:pPr>
          <a:endParaRPr lang="en-US"/>
        </a:p>
      </c:txPr>
    </c:legend>
    <c:plotVisOnly val="1"/>
    <c:dispBlanksAs val="gap"/>
    <c:showDLblsOverMax val="0"/>
  </c:chart>
  <c:printSettings>
    <c:headerFooter/>
    <c:pageMargins b="1.0" l="0.75" r="0.75" t="1.0"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1" Type="http://schemas.openxmlformats.org/officeDocument/2006/relationships/chart" Target="../charts/chart1.xml"/><Relationship Id="rId2"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228600</xdr:colOff>
      <xdr:row>0</xdr:row>
      <xdr:rowOff>165100</xdr:rowOff>
    </xdr:from>
    <xdr:to>
      <xdr:col>7</xdr:col>
      <xdr:colOff>749300</xdr:colOff>
      <xdr:row>22</xdr:row>
      <xdr:rowOff>165100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355600</xdr:colOff>
      <xdr:row>0</xdr:row>
      <xdr:rowOff>139700</xdr:rowOff>
    </xdr:from>
    <xdr:to>
      <xdr:col>16</xdr:col>
      <xdr:colOff>330200</xdr:colOff>
      <xdr:row>23</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254000</xdr:colOff>
      <xdr:row>24</xdr:row>
      <xdr:rowOff>114300</xdr:rowOff>
    </xdr:from>
    <xdr:to>
      <xdr:col>7</xdr:col>
      <xdr:colOff>812800</xdr:colOff>
      <xdr:row>53</xdr:row>
      <xdr:rowOff>25400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330200</xdr:colOff>
      <xdr:row>24</xdr:row>
      <xdr:rowOff>114300</xdr:rowOff>
    </xdr:from>
    <xdr:to>
      <xdr:col>16</xdr:col>
      <xdr:colOff>393700</xdr:colOff>
      <xdr:row>53</xdr:row>
      <xdr:rowOff>25400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596900</xdr:colOff>
      <xdr:row>24</xdr:row>
      <xdr:rowOff>114300</xdr:rowOff>
    </xdr:from>
    <xdr:to>
      <xdr:col>24</xdr:col>
      <xdr:colOff>774700</xdr:colOff>
      <xdr:row>53</xdr:row>
      <xdr:rowOff>63500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resnerHome/Library/Caches/TemporaryItems/Outlook%20Temp/LG%20agent%20database%20Mar%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oespeicher/Documents/CHP/Database/Complete%20Mar%202013/LG%20agent%20database%20Mar%202013.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LG%20Monthly%20Branch%20Inventory%20Tracking%20Report%20September%2030%202011%20draft%20v3%20AH%20cop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oespeicher/Library/Caches/TemporaryItems/Outlook%20Temp/LG%20Monthly%20Branch%20Inventory%20Tracking%20Report%20September%2030%202011%20draft%20v3%20AH%20cop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gent%20database%20temp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rijit%20Basu/AppData/Local/Microsoft/Windows/Temporary%20Internet%20Files/Content.IE5/RECF9T5D/agent%20database%20temp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sheetData sheetId="1">
        <row r="3">
          <cell r="A3" t="str">
            <v>current living goods agent</v>
          </cell>
          <cell r="C3" t="str">
            <v>Earn money</v>
          </cell>
          <cell r="E3" t="str">
            <v xml:space="preserve">yes </v>
          </cell>
          <cell r="G3" t="str">
            <v>free health training</v>
          </cell>
          <cell r="I3" t="str">
            <v>my home</v>
          </cell>
        </row>
        <row r="4">
          <cell r="A4" t="str">
            <v>family</v>
          </cell>
          <cell r="C4" t="str">
            <v xml:space="preserve">serve my community </v>
          </cell>
          <cell r="E4" t="str">
            <v>no</v>
          </cell>
          <cell r="G4" t="str">
            <v>branded uniform-t-shirt,cap,bag,signage</v>
          </cell>
          <cell r="I4" t="str">
            <v>my shop</v>
          </cell>
        </row>
        <row r="5">
          <cell r="A5" t="str">
            <v>friend</v>
          </cell>
          <cell r="C5" t="str">
            <v>learn health issues</v>
          </cell>
          <cell r="G5" t="str">
            <v>access to cheap products</v>
          </cell>
          <cell r="I5" t="str">
            <v>family member or friend's shop</v>
          </cell>
        </row>
        <row r="6">
          <cell r="A6" t="str">
            <v>co-worker</v>
          </cell>
          <cell r="C6" t="str">
            <v>learn business skills</v>
          </cell>
          <cell r="G6" t="str">
            <v>opportunity to sell high qaulity products</v>
          </cell>
          <cell r="I6" t="str">
            <v>drug shop</v>
          </cell>
        </row>
        <row r="7">
          <cell r="A7" t="str">
            <v>local council leader</v>
          </cell>
          <cell r="C7" t="str">
            <v xml:space="preserve">use my earlier experience in health care </v>
          </cell>
          <cell r="G7" t="str">
            <v>to meet new friends</v>
          </cell>
          <cell r="I7" t="str">
            <v>through mobile phone</v>
          </cell>
        </row>
        <row r="8">
          <cell r="A8" t="str">
            <v>church/mosque</v>
          </cell>
          <cell r="C8" t="str">
            <v xml:space="preserve">improve my status in the community </v>
          </cell>
          <cell r="G8" t="str">
            <v xml:space="preserve">opportunity to improve health of community </v>
          </cell>
          <cell r="I8" t="str">
            <v>other(specify)</v>
          </cell>
        </row>
        <row r="9">
          <cell r="A9" t="str">
            <v>radio</v>
          </cell>
          <cell r="C9" t="str">
            <v xml:space="preserve">gain access to cheap products </v>
          </cell>
          <cell r="G9" t="str">
            <v>monthly trainings</v>
          </cell>
        </row>
        <row r="10">
          <cell r="A10" t="str">
            <v>poster</v>
          </cell>
          <cell r="C10" t="str">
            <v xml:space="preserve">gain access to high quality products </v>
          </cell>
          <cell r="G10" t="str">
            <v>earn status in your community</v>
          </cell>
        </row>
        <row r="11">
          <cell r="A11" t="str">
            <v>other(specify)</v>
          </cell>
          <cell r="C11" t="str">
            <v xml:space="preserve">gain access to innovative new products </v>
          </cell>
          <cell r="G11" t="str">
            <v>learn business skills</v>
          </cell>
          <cell r="I11" t="str">
            <v>solar lamp</v>
          </cell>
        </row>
        <row r="12">
          <cell r="G12" t="str">
            <v>it was founded by an american businessman</v>
          </cell>
          <cell r="I12" t="str">
            <v>improved cookstove</v>
          </cell>
        </row>
        <row r="13">
          <cell r="G13" t="str">
            <v>coaching and mentoring from living goods staff</v>
          </cell>
          <cell r="I13" t="str">
            <v xml:space="preserve">water filter </v>
          </cell>
        </row>
        <row r="14">
          <cell r="G14" t="str">
            <v>opportunity to earn money</v>
          </cell>
          <cell r="I14" t="str">
            <v>eye glasses</v>
          </cell>
        </row>
        <row r="15">
          <cell r="G15" t="str">
            <v xml:space="preserve">opportunity to sell innovative new products </v>
          </cell>
          <cell r="I15" t="str">
            <v>fortified foods</v>
          </cell>
        </row>
        <row r="16">
          <cell r="A16" t="str">
            <v>health group</v>
          </cell>
          <cell r="C16" t="str">
            <v>None</v>
          </cell>
          <cell r="D16" t="str">
            <v>Luganda</v>
          </cell>
          <cell r="G16" t="str">
            <v>flexible work schedule</v>
          </cell>
        </row>
        <row r="17">
          <cell r="A17" t="str">
            <v>credit/finance/savings group</v>
          </cell>
          <cell r="C17" t="str">
            <v>Nurse</v>
          </cell>
          <cell r="D17" t="str">
            <v>English</v>
          </cell>
          <cell r="G17" t="str">
            <v>other(specify)</v>
          </cell>
        </row>
        <row r="18">
          <cell r="A18" t="str">
            <v>farmer's cooperative or association</v>
          </cell>
          <cell r="C18" t="str">
            <v>VHT</v>
          </cell>
          <cell r="D18" t="str">
            <v xml:space="preserve">Luganda and English </v>
          </cell>
        </row>
        <row r="19">
          <cell r="A19" t="str">
            <v>business or craft association</v>
          </cell>
          <cell r="C19" t="str">
            <v>Midwife</v>
          </cell>
          <cell r="D19" t="str">
            <v>other(specify)</v>
          </cell>
        </row>
        <row r="20">
          <cell r="A20" t="str">
            <v>church or religious group</v>
          </cell>
          <cell r="C20" t="str">
            <v>other health program(specify)</v>
          </cell>
          <cell r="H20" t="str">
            <v>Not applicable-no income</v>
          </cell>
        </row>
        <row r="21">
          <cell r="A21" t="str">
            <v>political group</v>
          </cell>
          <cell r="H21" t="str">
            <v>Living goods</v>
          </cell>
        </row>
        <row r="22">
          <cell r="A22" t="str">
            <v>women's group</v>
          </cell>
          <cell r="C22" t="str">
            <v>None</v>
          </cell>
          <cell r="H22" t="str">
            <v>Shop/duka</v>
          </cell>
        </row>
        <row r="23">
          <cell r="A23" t="str">
            <v>local council</v>
          </cell>
          <cell r="C23" t="str">
            <v>shop/duka</v>
          </cell>
          <cell r="D23" t="str">
            <v>P1-P4</v>
          </cell>
          <cell r="F23" t="str">
            <v>Single</v>
          </cell>
          <cell r="H23" t="str">
            <v>Farming / digging</v>
          </cell>
        </row>
        <row r="24">
          <cell r="A24" t="str">
            <v>youth group</v>
          </cell>
          <cell r="C24" t="str">
            <v>farming/digging</v>
          </cell>
          <cell r="D24" t="str">
            <v>P5-P7</v>
          </cell>
          <cell r="F24" t="str">
            <v>Married</v>
          </cell>
          <cell r="H24" t="str">
            <v>Teaching</v>
          </cell>
        </row>
        <row r="25">
          <cell r="A25" t="str">
            <v xml:space="preserve">other(specify </v>
          </cell>
          <cell r="C25" t="str">
            <v>teaching</v>
          </cell>
          <cell r="D25" t="str">
            <v>S1-S4</v>
          </cell>
          <cell r="F25" t="str">
            <v>Divorced</v>
          </cell>
          <cell r="H25" t="str">
            <v>Tailor</v>
          </cell>
        </row>
        <row r="26">
          <cell r="C26" t="str">
            <v>tailor</v>
          </cell>
          <cell r="D26" t="str">
            <v>S5-S6</v>
          </cell>
          <cell r="F26" t="str">
            <v>Widowed</v>
          </cell>
          <cell r="H26" t="str">
            <v>Raising cows/pigs/chickens</v>
          </cell>
        </row>
        <row r="27">
          <cell r="C27" t="str">
            <v>raising cows/pigs/chickens</v>
          </cell>
          <cell r="D27" t="str">
            <v>Diploma</v>
          </cell>
          <cell r="H27" t="str">
            <v>Cooking</v>
          </cell>
        </row>
        <row r="28">
          <cell r="C28" t="str">
            <v>cooking</v>
          </cell>
          <cell r="D28" t="str">
            <v>Degree</v>
          </cell>
          <cell r="H28" t="str">
            <v>Nurse</v>
          </cell>
        </row>
        <row r="29">
          <cell r="A29" t="str">
            <v>Transport</v>
          </cell>
          <cell r="C29" t="str">
            <v>other(specify)</v>
          </cell>
          <cell r="H29" t="str">
            <v>Other(specify)</v>
          </cell>
        </row>
        <row r="30">
          <cell r="A30" t="str">
            <v>Food</v>
          </cell>
        </row>
        <row r="31">
          <cell r="A31" t="str">
            <v>Water</v>
          </cell>
          <cell r="C31" t="str">
            <v>Refrigerator</v>
          </cell>
          <cell r="D31" t="str">
            <v>Rent</v>
          </cell>
          <cell r="F31" t="str">
            <v>Not applicable-no loan</v>
          </cell>
        </row>
        <row r="32">
          <cell r="A32" t="str">
            <v>Rent</v>
          </cell>
          <cell r="C32" t="str">
            <v>Radio</v>
          </cell>
          <cell r="D32" t="str">
            <v>Own a home</v>
          </cell>
          <cell r="F32" t="str">
            <v>Commercial bank</v>
          </cell>
        </row>
        <row r="33">
          <cell r="A33" t="str">
            <v>Airtime</v>
          </cell>
          <cell r="C33" t="str">
            <v>TV</v>
          </cell>
          <cell r="F33" t="str">
            <v>Microfinance institution</v>
          </cell>
        </row>
        <row r="34">
          <cell r="A34" t="str">
            <v>Remittances</v>
          </cell>
          <cell r="C34" t="str">
            <v>Motorbike</v>
          </cell>
          <cell r="F34" t="str">
            <v>VSLA/ROSCA/SACCO</v>
          </cell>
        </row>
        <row r="35">
          <cell r="A35" t="str">
            <v>Healthcare</v>
          </cell>
          <cell r="C35" t="str">
            <v>Smart phone</v>
          </cell>
          <cell r="F35" t="str">
            <v>Money Lender</v>
          </cell>
        </row>
        <row r="36">
          <cell r="A36" t="str">
            <v>Household products</v>
          </cell>
          <cell r="C36" t="str">
            <v>Propane cookstove</v>
          </cell>
          <cell r="F36" t="str">
            <v>other</v>
          </cell>
        </row>
        <row r="37">
          <cell r="A37" t="str">
            <v>Clothing</v>
          </cell>
          <cell r="G37" t="str">
            <v>Greatly improved</v>
          </cell>
        </row>
        <row r="38">
          <cell r="A38" t="str">
            <v>Transport fuel</v>
          </cell>
          <cell r="D38" t="str">
            <v>Not applicable-no savings account</v>
          </cell>
          <cell r="F38" t="str">
            <v>Strongly Agree</v>
          </cell>
          <cell r="G38" t="str">
            <v xml:space="preserve">Some what Improved </v>
          </cell>
        </row>
        <row r="39">
          <cell r="A39" t="str">
            <v>Electricity</v>
          </cell>
          <cell r="D39" t="str">
            <v>Commercial bank</v>
          </cell>
          <cell r="F39" t="str">
            <v>Agree</v>
          </cell>
          <cell r="G39" t="str">
            <v>stayed the same</v>
          </cell>
        </row>
        <row r="40">
          <cell r="A40" t="str">
            <v>School fees</v>
          </cell>
          <cell r="D40" t="str">
            <v>Microfinance institution</v>
          </cell>
          <cell r="F40" t="str">
            <v>Unsure</v>
          </cell>
          <cell r="G40" t="str">
            <v>Some what decreased</v>
          </cell>
        </row>
        <row r="41">
          <cell r="A41" t="str">
            <v>Other(specify)</v>
          </cell>
          <cell r="D41" t="str">
            <v>VSLA/ROSCA/SACCO</v>
          </cell>
          <cell r="F41" t="str">
            <v>Disagree</v>
          </cell>
          <cell r="G41" t="str">
            <v>Greatly Decreased</v>
          </cell>
        </row>
        <row r="42">
          <cell r="D42" t="str">
            <v>other</v>
          </cell>
          <cell r="F42" t="str">
            <v>Strongly disagree</v>
          </cell>
          <cell r="G42" t="str">
            <v>Don’t know</v>
          </cell>
        </row>
        <row r="45">
          <cell r="C45" t="str">
            <v>Pay health related costs for myself or member of household</v>
          </cell>
        </row>
        <row r="46">
          <cell r="C46" t="str">
            <v>Paid for school fees for children that were not in school before</v>
          </cell>
        </row>
        <row r="47">
          <cell r="C47" t="str">
            <v>Started another business</v>
          </cell>
        </row>
        <row r="48">
          <cell r="C48" t="str">
            <v>Made improvements to my home</v>
          </cell>
        </row>
        <row r="49">
          <cell r="C49" t="str">
            <v>Bought a refrigerator  in my household</v>
          </cell>
        </row>
        <row r="50">
          <cell r="C50" t="str">
            <v>Bought a radio  in my household</v>
          </cell>
        </row>
        <row r="51">
          <cell r="C51" t="str">
            <v>Bought a tv  in my household</v>
          </cell>
        </row>
        <row r="52">
          <cell r="C52" t="str">
            <v xml:space="preserve">Bought a motorbike </v>
          </cell>
        </row>
        <row r="53">
          <cell r="C53" t="str">
            <v>Bought a smartphone in my household</v>
          </cell>
        </row>
        <row r="54">
          <cell r="C54" t="str">
            <v>Bought a propanecookstove in my household</v>
          </cell>
        </row>
        <row r="57">
          <cell r="C57" t="str">
            <v>Male</v>
          </cell>
          <cell r="D57" t="str">
            <v>Tula</v>
          </cell>
        </row>
        <row r="58">
          <cell r="C58" t="str">
            <v>Female</v>
          </cell>
          <cell r="D58" t="str">
            <v>Mafubira</v>
          </cell>
        </row>
        <row r="59">
          <cell r="D59" t="str">
            <v>Nsangi</v>
          </cell>
          <cell r="F59" t="str">
            <v>Urban</v>
          </cell>
        </row>
        <row r="60">
          <cell r="D60" t="str">
            <v>Bwaise</v>
          </cell>
          <cell r="F60" t="str">
            <v>Semi-urban</v>
          </cell>
        </row>
        <row r="61">
          <cell r="D61" t="str">
            <v>Masaka</v>
          </cell>
          <cell r="F61" t="str">
            <v>Rural</v>
          </cell>
        </row>
        <row r="62">
          <cell r="D62" t="str">
            <v>Mpigi</v>
          </cell>
          <cell r="F62" t="str">
            <v>Semi-rural</v>
          </cell>
        </row>
      </sheetData>
      <sheetData sheetId="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waise"/>
      <sheetName val="HQ"/>
      <sheetName val="Mafubira"/>
      <sheetName val="Mpigi"/>
      <sheetName val="Nsangi"/>
      <sheetName val="Tul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Bwaise"/>
      <sheetName val="HQ"/>
      <sheetName val="Mafubira"/>
      <sheetName val="Mpigi"/>
      <sheetName val="Nsangi"/>
      <sheetName val="Tul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2"/>
    </sheetNames>
    <sheetDataSet>
      <sheetData sheetId="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sheetData sheetId="1">
        <row r="29">
          <cell r="B29" t="str">
            <v>credit/finance/savings group</v>
          </cell>
        </row>
        <row r="30">
          <cell r="B30" t="str">
            <v>Farmer's cooperative or association</v>
          </cell>
        </row>
        <row r="31">
          <cell r="B31" t="str">
            <v>Business or craft association</v>
          </cell>
        </row>
        <row r="32">
          <cell r="B32" t="str">
            <v>church or religious group</v>
          </cell>
        </row>
        <row r="33">
          <cell r="B33" t="str">
            <v>Political group</v>
          </cell>
        </row>
        <row r="34">
          <cell r="B34" t="str">
            <v>Women's group</v>
          </cell>
        </row>
        <row r="35">
          <cell r="B35" t="str">
            <v>Health group</v>
          </cell>
        </row>
        <row r="36">
          <cell r="B36" t="str">
            <v>Youth group</v>
          </cell>
        </row>
        <row r="37">
          <cell r="B37" t="str">
            <v>Tribal group</v>
          </cell>
        </row>
        <row r="38">
          <cell r="B38" t="str">
            <v>Other</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249977111117893"/>
  </sheetPr>
  <dimension ref="A51:D95"/>
  <sheetViews>
    <sheetView workbookViewId="0">
      <selection activeCell="N55" sqref="N55"/>
    </sheetView>
  </sheetViews>
  <sheetFormatPr baseColWidth="10" defaultRowHeight="14" x14ac:dyDescent="0"/>
  <cols>
    <col min="1" max="1" width="23.5" customWidth="1"/>
  </cols>
  <sheetData>
    <row r="51" spans="1:1">
      <c r="A51" s="9"/>
    </row>
    <row r="52" spans="1:1">
      <c r="A52" s="2"/>
    </row>
    <row r="79" spans="1:4">
      <c r="A79" s="481" t="s">
        <v>1005</v>
      </c>
    </row>
    <row r="80" spans="1:4">
      <c r="B80" s="330">
        <v>41640</v>
      </c>
      <c r="C80" s="330">
        <v>41671</v>
      </c>
      <c r="D80" s="330">
        <v>41699</v>
      </c>
    </row>
    <row r="81" spans="1:4">
      <c r="A81" t="s">
        <v>1876</v>
      </c>
      <c r="B81" s="475">
        <f>'Sales Dashboard'!AM108</f>
        <v>1.0028328611898016</v>
      </c>
      <c r="C81" s="475">
        <f>'Sales Dashboard'!AN108</f>
        <v>1.167123287671233</v>
      </c>
      <c r="D81" s="475">
        <f>'Sales Dashboard'!AO108</f>
        <v>0.59424083769633507</v>
      </c>
    </row>
    <row r="82" spans="1:4">
      <c r="A82" t="s">
        <v>1877</v>
      </c>
      <c r="B82" s="475">
        <f>'Sales Dashboard'!AM109</f>
        <v>0.10764872521246459</v>
      </c>
      <c r="C82" s="475">
        <f>'Sales Dashboard'!AN109</f>
        <v>9.0410958904109592E-2</v>
      </c>
      <c r="D82" s="475">
        <f>'Sales Dashboard'!AO109</f>
        <v>0.10732984293193717</v>
      </c>
    </row>
    <row r="83" spans="1:4">
      <c r="A83" t="s">
        <v>1878</v>
      </c>
      <c r="B83" s="475">
        <f>'Sales Dashboard'!AM111</f>
        <v>1.0878186968838528</v>
      </c>
      <c r="C83" s="475">
        <f>'Sales Dashboard'!AN111</f>
        <v>0.29589041095890412</v>
      </c>
      <c r="D83" s="475">
        <f>'Sales Dashboard'!AO111</f>
        <v>0.15706806282722513</v>
      </c>
    </row>
    <row r="84" spans="1:4">
      <c r="A84" t="s">
        <v>1879</v>
      </c>
      <c r="B84" s="475">
        <f>'Sales Dashboard'!$AS108</f>
        <v>1.845</v>
      </c>
      <c r="C84" s="475">
        <f>'Sales Dashboard'!$AS108</f>
        <v>1.845</v>
      </c>
      <c r="D84" s="475">
        <f>'Sales Dashboard'!$AS108</f>
        <v>1.845</v>
      </c>
    </row>
    <row r="85" spans="1:4">
      <c r="A85" t="s">
        <v>1880</v>
      </c>
      <c r="B85" s="475">
        <f>'Sales Dashboard'!$AS109</f>
        <v>0.32500000000000001</v>
      </c>
      <c r="C85" s="475">
        <f>'Sales Dashboard'!$AS109</f>
        <v>0.32500000000000001</v>
      </c>
      <c r="D85" s="475">
        <f>'Sales Dashboard'!$AS109</f>
        <v>0.32500000000000001</v>
      </c>
    </row>
    <row r="86" spans="1:4">
      <c r="A86" t="s">
        <v>1881</v>
      </c>
      <c r="B86" s="475">
        <f>'Sales Dashboard'!$AS111</f>
        <v>2.6842993910830124</v>
      </c>
      <c r="C86" s="475">
        <f>'Sales Dashboard'!$AS111</f>
        <v>2.6842993910830124</v>
      </c>
      <c r="D86" s="475">
        <f>'Sales Dashboard'!$AS111</f>
        <v>2.6842993910830124</v>
      </c>
    </row>
    <row r="87" spans="1:4">
      <c r="B87" s="475"/>
      <c r="C87" s="475"/>
      <c r="D87" s="475"/>
    </row>
    <row r="88" spans="1:4">
      <c r="A88" s="481" t="s">
        <v>1457</v>
      </c>
      <c r="B88" s="475"/>
      <c r="C88" s="475"/>
      <c r="D88" s="475"/>
    </row>
    <row r="89" spans="1:4">
      <c r="B89" s="330">
        <v>41640</v>
      </c>
      <c r="C89" s="330">
        <v>41671</v>
      </c>
      <c r="D89" s="330">
        <v>41699</v>
      </c>
    </row>
    <row r="90" spans="1:4">
      <c r="A90" t="s">
        <v>1876</v>
      </c>
      <c r="B90" s="475">
        <f>'Sales Dashboard'!AM113</f>
        <v>2.5873015873015874</v>
      </c>
      <c r="C90" s="475">
        <f>'Sales Dashboard'!AN113</f>
        <v>2.1683168316831685</v>
      </c>
      <c r="D90" s="475">
        <f>'Sales Dashboard'!AO113</f>
        <v>1.7766990291262137</v>
      </c>
    </row>
    <row r="91" spans="1:4">
      <c r="A91" t="s">
        <v>1877</v>
      </c>
      <c r="B91" s="475">
        <f>'Sales Dashboard'!AM114</f>
        <v>0.34920634920634919</v>
      </c>
      <c r="C91" s="475">
        <f>'Sales Dashboard'!AN114</f>
        <v>0.30693069306930693</v>
      </c>
      <c r="D91" s="475">
        <f>'Sales Dashboard'!AO114</f>
        <v>0.37864077669902912</v>
      </c>
    </row>
    <row r="92" spans="1:4">
      <c r="A92" t="s">
        <v>1878</v>
      </c>
      <c r="B92" s="475">
        <f>'Sales Dashboard'!AM116</f>
        <v>0.52380952380952384</v>
      </c>
      <c r="C92" s="475">
        <f>'Sales Dashboard'!AN116</f>
        <v>0.20792079207920791</v>
      </c>
      <c r="D92" s="475">
        <f>'Sales Dashboard'!AO116</f>
        <v>1.7864077669902914</v>
      </c>
    </row>
    <row r="93" spans="1:4">
      <c r="A93" t="s">
        <v>1879</v>
      </c>
      <c r="B93" s="475">
        <f>'Sales Dashboard'!$AS113</f>
        <v>1.85</v>
      </c>
      <c r="C93" s="475">
        <f>'Sales Dashboard'!$AS113</f>
        <v>1.85</v>
      </c>
      <c r="D93" s="475">
        <f>'Sales Dashboard'!$AS113</f>
        <v>1.85</v>
      </c>
    </row>
    <row r="94" spans="1:4">
      <c r="A94" t="s">
        <v>1880</v>
      </c>
      <c r="B94" s="475">
        <f>'Sales Dashboard'!$AS114</f>
        <v>0.33</v>
      </c>
      <c r="C94" s="475">
        <f>'Sales Dashboard'!$AS114</f>
        <v>0.33</v>
      </c>
      <c r="D94" s="475">
        <f>'Sales Dashboard'!$AS114</f>
        <v>0.33</v>
      </c>
    </row>
    <row r="95" spans="1:4">
      <c r="A95" t="s">
        <v>1881</v>
      </c>
      <c r="B95" s="475">
        <f>'Sales Dashboard'!$AS116</f>
        <v>2</v>
      </c>
      <c r="C95" s="475">
        <f>'Sales Dashboard'!$AS116</f>
        <v>2</v>
      </c>
      <c r="D95" s="475">
        <f>'Sales Dashboard'!$AS116</f>
        <v>2</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Q248"/>
  <sheetViews>
    <sheetView workbookViewId="0">
      <pane ySplit="2" topLeftCell="A208" activePane="bottomLeft" state="frozen"/>
      <selection activeCell="AU51" sqref="AU51"/>
      <selection pane="bottomLeft" activeCell="AU51" sqref="AU51"/>
    </sheetView>
  </sheetViews>
  <sheetFormatPr baseColWidth="10" defaultRowHeight="14" x14ac:dyDescent="0"/>
  <cols>
    <col min="1" max="1" width="27" bestFit="1" customWidth="1"/>
  </cols>
  <sheetData>
    <row r="1" spans="1:17">
      <c r="B1" s="62" t="s">
        <v>1909</v>
      </c>
      <c r="C1" s="62" t="s">
        <v>1909</v>
      </c>
      <c r="D1" s="62" t="s">
        <v>1909</v>
      </c>
      <c r="E1" s="62" t="s">
        <v>1909</v>
      </c>
      <c r="F1" s="62" t="s">
        <v>1909</v>
      </c>
      <c r="G1" s="62" t="s">
        <v>1909</v>
      </c>
      <c r="H1" s="62" t="s">
        <v>1909</v>
      </c>
      <c r="I1" s="62" t="s">
        <v>1909</v>
      </c>
      <c r="J1" s="62" t="s">
        <v>1909</v>
      </c>
      <c r="K1" s="505" t="s">
        <v>1910</v>
      </c>
      <c r="L1" s="505" t="s">
        <v>1910</v>
      </c>
      <c r="M1" s="505" t="s">
        <v>1910</v>
      </c>
    </row>
    <row r="2" spans="1:17" s="2" customFormat="1">
      <c r="A2" s="2" t="s">
        <v>1279</v>
      </c>
      <c r="B2" s="16">
        <v>41456</v>
      </c>
      <c r="C2" s="16">
        <v>41487</v>
      </c>
      <c r="D2" s="16">
        <v>41518</v>
      </c>
      <c r="E2" s="16">
        <v>41548</v>
      </c>
      <c r="F2" s="16">
        <v>41579</v>
      </c>
      <c r="G2" s="16">
        <v>41609</v>
      </c>
      <c r="H2" s="16">
        <v>41640</v>
      </c>
      <c r="I2" s="16">
        <v>41671</v>
      </c>
      <c r="J2" s="16">
        <v>41699</v>
      </c>
      <c r="K2" s="16">
        <v>41730</v>
      </c>
      <c r="L2" s="16">
        <v>41760</v>
      </c>
      <c r="M2" s="16">
        <v>41791</v>
      </c>
    </row>
    <row r="3" spans="1:17">
      <c r="A3" s="52" t="s">
        <v>3398</v>
      </c>
      <c r="B3" s="3">
        <v>0</v>
      </c>
      <c r="C3" s="3">
        <v>0</v>
      </c>
      <c r="D3" s="3">
        <v>0</v>
      </c>
      <c r="E3" s="3">
        <v>0</v>
      </c>
      <c r="F3" s="3">
        <v>0</v>
      </c>
      <c r="G3" s="3">
        <v>0</v>
      </c>
      <c r="H3" s="3">
        <v>0</v>
      </c>
      <c r="I3" s="3">
        <v>0</v>
      </c>
      <c r="J3" s="3">
        <v>0</v>
      </c>
      <c r="K3" s="3">
        <v>0</v>
      </c>
      <c r="L3" s="3">
        <v>0</v>
      </c>
      <c r="M3" s="3">
        <v>2489.9283999999998</v>
      </c>
      <c r="O3" t="str">
        <f t="shared" ref="O3:O66" si="0">IF(AND(M3&gt;0,SUM(B3:L3)=0),"NEW",0)</f>
        <v>NEW</v>
      </c>
      <c r="P3">
        <f t="shared" ref="P3:P66" si="1">IF(AND(L3&gt;0,M3=0),"LOST",0)</f>
        <v>0</v>
      </c>
      <c r="Q3">
        <f t="shared" ref="Q3:Q66" si="2">IF(AND(AND(M3&gt;0,L3=0,SUM(B3:K3)&gt;0)),"PREV ACTIVE",0)</f>
        <v>0</v>
      </c>
    </row>
    <row r="4" spans="1:17">
      <c r="A4" s="52" t="s">
        <v>3399</v>
      </c>
      <c r="B4" s="3">
        <v>0</v>
      </c>
      <c r="C4" s="3">
        <v>0</v>
      </c>
      <c r="D4" s="3">
        <v>0</v>
      </c>
      <c r="E4" s="3">
        <v>0</v>
      </c>
      <c r="F4" s="3">
        <v>0</v>
      </c>
      <c r="G4" s="3">
        <v>0</v>
      </c>
      <c r="H4" s="3">
        <v>0</v>
      </c>
      <c r="I4" s="3">
        <v>0</v>
      </c>
      <c r="J4" s="3">
        <v>0</v>
      </c>
      <c r="K4" s="3">
        <v>0</v>
      </c>
      <c r="L4" s="3">
        <v>0</v>
      </c>
      <c r="M4" s="3">
        <v>3199.9991999999997</v>
      </c>
      <c r="O4" t="str">
        <f t="shared" si="0"/>
        <v>NEW</v>
      </c>
      <c r="P4">
        <f t="shared" si="1"/>
        <v>0</v>
      </c>
      <c r="Q4">
        <f t="shared" si="2"/>
        <v>0</v>
      </c>
    </row>
    <row r="5" spans="1:17">
      <c r="A5" s="52" t="s">
        <v>1280</v>
      </c>
      <c r="B5" s="3">
        <v>0</v>
      </c>
      <c r="C5" s="3">
        <v>0</v>
      </c>
      <c r="D5" s="3">
        <v>2237.5100000000002</v>
      </c>
      <c r="E5" s="3">
        <v>0</v>
      </c>
      <c r="F5" s="3">
        <v>0</v>
      </c>
      <c r="G5" s="3">
        <v>0</v>
      </c>
      <c r="H5" s="3">
        <v>0</v>
      </c>
      <c r="I5" s="3">
        <v>0</v>
      </c>
      <c r="J5" s="3">
        <v>0</v>
      </c>
      <c r="K5" s="3">
        <v>0</v>
      </c>
      <c r="L5" s="3">
        <v>0</v>
      </c>
      <c r="M5" s="3">
        <v>0</v>
      </c>
      <c r="O5">
        <f t="shared" si="0"/>
        <v>0</v>
      </c>
      <c r="P5">
        <f t="shared" si="1"/>
        <v>0</v>
      </c>
      <c r="Q5">
        <f t="shared" si="2"/>
        <v>0</v>
      </c>
    </row>
    <row r="6" spans="1:17">
      <c r="A6" s="52" t="s">
        <v>1281</v>
      </c>
      <c r="B6" s="3">
        <v>0</v>
      </c>
      <c r="C6" s="3">
        <v>0</v>
      </c>
      <c r="D6" s="3">
        <v>3825</v>
      </c>
      <c r="E6" s="3">
        <v>17630.86</v>
      </c>
      <c r="F6" s="3">
        <v>2550</v>
      </c>
      <c r="G6" s="3">
        <v>22463.23</v>
      </c>
      <c r="H6" s="3">
        <v>5465.96</v>
      </c>
      <c r="I6" s="3">
        <v>10993.9</v>
      </c>
      <c r="J6" s="3">
        <v>10406.51</v>
      </c>
      <c r="K6" s="3">
        <v>7889.9951999999994</v>
      </c>
      <c r="L6" s="3">
        <v>11479.998</v>
      </c>
      <c r="M6" s="3">
        <v>449.99879999999996</v>
      </c>
      <c r="O6">
        <f t="shared" si="0"/>
        <v>0</v>
      </c>
      <c r="P6">
        <f t="shared" si="1"/>
        <v>0</v>
      </c>
      <c r="Q6">
        <f t="shared" si="2"/>
        <v>0</v>
      </c>
    </row>
    <row r="7" spans="1:17">
      <c r="A7" s="52" t="s">
        <v>1544</v>
      </c>
      <c r="B7" s="3">
        <v>0</v>
      </c>
      <c r="C7" s="3">
        <v>0</v>
      </c>
      <c r="D7" s="3">
        <v>0</v>
      </c>
      <c r="E7" s="3">
        <v>0</v>
      </c>
      <c r="F7" s="3">
        <v>11244.82</v>
      </c>
      <c r="G7" s="3">
        <v>0</v>
      </c>
      <c r="H7" s="3">
        <v>0</v>
      </c>
      <c r="I7" s="3">
        <v>0</v>
      </c>
      <c r="J7" s="3">
        <v>0</v>
      </c>
      <c r="K7" s="3">
        <v>0</v>
      </c>
      <c r="L7" s="3">
        <v>0</v>
      </c>
      <c r="M7" s="3">
        <v>0</v>
      </c>
      <c r="O7">
        <f t="shared" si="0"/>
        <v>0</v>
      </c>
      <c r="P7">
        <f t="shared" si="1"/>
        <v>0</v>
      </c>
      <c r="Q7">
        <f t="shared" si="2"/>
        <v>0</v>
      </c>
    </row>
    <row r="8" spans="1:17">
      <c r="A8" s="52" t="s">
        <v>1859</v>
      </c>
      <c r="B8" s="3">
        <v>0</v>
      </c>
      <c r="C8" s="3">
        <v>0</v>
      </c>
      <c r="D8" s="3">
        <v>0</v>
      </c>
      <c r="E8" s="3">
        <v>0</v>
      </c>
      <c r="F8" s="3">
        <v>0</v>
      </c>
      <c r="G8" s="3">
        <v>0</v>
      </c>
      <c r="H8" s="3">
        <v>0</v>
      </c>
      <c r="I8" s="3">
        <v>0</v>
      </c>
      <c r="J8" s="3">
        <v>3000</v>
      </c>
      <c r="K8" s="3">
        <v>0</v>
      </c>
      <c r="L8" s="3">
        <v>0</v>
      </c>
      <c r="M8" s="3">
        <v>0</v>
      </c>
      <c r="O8">
        <f t="shared" si="0"/>
        <v>0</v>
      </c>
      <c r="P8">
        <f t="shared" si="1"/>
        <v>0</v>
      </c>
      <c r="Q8">
        <f t="shared" si="2"/>
        <v>0</v>
      </c>
    </row>
    <row r="9" spans="1:17">
      <c r="A9" s="52" t="s">
        <v>1608</v>
      </c>
      <c r="B9" s="3">
        <v>0</v>
      </c>
      <c r="C9" s="3">
        <v>0</v>
      </c>
      <c r="D9" s="3">
        <v>0</v>
      </c>
      <c r="E9" s="3">
        <v>0</v>
      </c>
      <c r="F9" s="3">
        <v>0</v>
      </c>
      <c r="G9" s="3">
        <v>0</v>
      </c>
      <c r="H9" s="3">
        <v>4646.55</v>
      </c>
      <c r="I9" s="3">
        <v>6948.28</v>
      </c>
      <c r="J9" s="3">
        <v>6948.28</v>
      </c>
      <c r="K9" s="3">
        <v>4030.0023999999994</v>
      </c>
      <c r="L9" s="3">
        <v>4480.0011999999997</v>
      </c>
      <c r="M9" s="3">
        <v>0</v>
      </c>
      <c r="O9">
        <f t="shared" si="0"/>
        <v>0</v>
      </c>
      <c r="P9" t="str">
        <f t="shared" si="1"/>
        <v>LOST</v>
      </c>
      <c r="Q9">
        <f t="shared" si="2"/>
        <v>0</v>
      </c>
    </row>
    <row r="10" spans="1:17">
      <c r="A10" s="52" t="s">
        <v>3400</v>
      </c>
      <c r="B10" s="3">
        <v>0</v>
      </c>
      <c r="C10" s="3">
        <v>0</v>
      </c>
      <c r="D10" s="3">
        <v>0</v>
      </c>
      <c r="E10" s="3">
        <v>0</v>
      </c>
      <c r="F10" s="3">
        <v>0</v>
      </c>
      <c r="G10" s="3">
        <v>0</v>
      </c>
      <c r="H10" s="3">
        <v>0</v>
      </c>
      <c r="I10" s="3">
        <v>0</v>
      </c>
      <c r="J10" s="3">
        <v>0</v>
      </c>
      <c r="K10" s="3">
        <v>0</v>
      </c>
      <c r="L10" s="3">
        <v>0</v>
      </c>
      <c r="M10" s="3">
        <v>0</v>
      </c>
      <c r="O10">
        <f t="shared" si="0"/>
        <v>0</v>
      </c>
      <c r="P10">
        <f t="shared" si="1"/>
        <v>0</v>
      </c>
      <c r="Q10">
        <f t="shared" si="2"/>
        <v>0</v>
      </c>
    </row>
    <row r="11" spans="1:17">
      <c r="A11" s="52" t="s">
        <v>1282</v>
      </c>
      <c r="B11" s="3">
        <v>0</v>
      </c>
      <c r="C11" s="3">
        <v>2729.7000000000003</v>
      </c>
      <c r="D11" s="3">
        <v>0</v>
      </c>
      <c r="E11" s="3">
        <v>0</v>
      </c>
      <c r="F11" s="3">
        <v>0</v>
      </c>
      <c r="G11" s="3">
        <v>0</v>
      </c>
      <c r="H11" s="3">
        <v>0</v>
      </c>
      <c r="I11" s="3">
        <v>0</v>
      </c>
      <c r="J11" s="3">
        <v>0</v>
      </c>
      <c r="K11" s="3">
        <v>0</v>
      </c>
      <c r="L11" s="3">
        <v>0</v>
      </c>
      <c r="M11" s="3">
        <v>0</v>
      </c>
      <c r="O11">
        <f t="shared" si="0"/>
        <v>0</v>
      </c>
      <c r="P11">
        <f t="shared" si="1"/>
        <v>0</v>
      </c>
      <c r="Q11">
        <f t="shared" si="2"/>
        <v>0</v>
      </c>
    </row>
    <row r="12" spans="1:17">
      <c r="A12" s="52" t="s">
        <v>1911</v>
      </c>
      <c r="B12" s="3">
        <v>0</v>
      </c>
      <c r="C12" s="3">
        <v>0</v>
      </c>
      <c r="D12" s="3">
        <v>0</v>
      </c>
      <c r="E12" s="3">
        <v>0</v>
      </c>
      <c r="F12" s="3">
        <v>0</v>
      </c>
      <c r="G12" s="3">
        <v>0</v>
      </c>
      <c r="H12" s="3">
        <v>0</v>
      </c>
      <c r="I12" s="3">
        <v>0</v>
      </c>
      <c r="J12" s="3">
        <v>0</v>
      </c>
      <c r="K12" s="3">
        <v>2574.098</v>
      </c>
      <c r="L12" s="3">
        <v>2089.9836</v>
      </c>
      <c r="M12" s="3">
        <v>4509.9175999999998</v>
      </c>
      <c r="O12">
        <f t="shared" si="0"/>
        <v>0</v>
      </c>
      <c r="P12">
        <f t="shared" si="1"/>
        <v>0</v>
      </c>
      <c r="Q12">
        <f t="shared" si="2"/>
        <v>0</v>
      </c>
    </row>
    <row r="13" spans="1:17">
      <c r="A13" s="52" t="s">
        <v>1816</v>
      </c>
      <c r="B13" s="3">
        <v>0</v>
      </c>
      <c r="C13" s="3">
        <v>0</v>
      </c>
      <c r="D13" s="3">
        <v>0</v>
      </c>
      <c r="E13" s="3">
        <v>0</v>
      </c>
      <c r="F13" s="3">
        <v>0</v>
      </c>
      <c r="G13" s="3">
        <v>0</v>
      </c>
      <c r="H13" s="3">
        <v>0</v>
      </c>
      <c r="I13" s="3">
        <v>1422.41</v>
      </c>
      <c r="J13" s="3">
        <v>0</v>
      </c>
      <c r="K13" s="3">
        <v>0</v>
      </c>
      <c r="L13" s="3">
        <v>0</v>
      </c>
      <c r="M13" s="3">
        <v>0</v>
      </c>
      <c r="O13">
        <f t="shared" si="0"/>
        <v>0</v>
      </c>
      <c r="P13">
        <f t="shared" si="1"/>
        <v>0</v>
      </c>
      <c r="Q13">
        <f t="shared" si="2"/>
        <v>0</v>
      </c>
    </row>
    <row r="14" spans="1:17">
      <c r="A14" s="52" t="s">
        <v>1912</v>
      </c>
      <c r="B14" s="3">
        <v>0</v>
      </c>
      <c r="C14" s="3">
        <v>0</v>
      </c>
      <c r="D14" s="3">
        <v>0</v>
      </c>
      <c r="E14" s="3">
        <v>0</v>
      </c>
      <c r="F14" s="3">
        <v>0</v>
      </c>
      <c r="G14" s="3">
        <v>0</v>
      </c>
      <c r="H14" s="3">
        <v>0</v>
      </c>
      <c r="I14" s="3">
        <v>0</v>
      </c>
      <c r="J14" s="3">
        <v>0</v>
      </c>
      <c r="K14" s="3">
        <v>4492.4943999999996</v>
      </c>
      <c r="L14" s="3">
        <v>1649.9956</v>
      </c>
      <c r="M14" s="3">
        <v>0</v>
      </c>
      <c r="O14">
        <f t="shared" si="0"/>
        <v>0</v>
      </c>
      <c r="P14" t="str">
        <f t="shared" si="1"/>
        <v>LOST</v>
      </c>
      <c r="Q14">
        <f t="shared" si="2"/>
        <v>0</v>
      </c>
    </row>
    <row r="15" spans="1:17">
      <c r="A15" s="52" t="s">
        <v>1503</v>
      </c>
      <c r="B15" s="3">
        <v>0</v>
      </c>
      <c r="C15" s="3">
        <v>0</v>
      </c>
      <c r="D15" s="3">
        <v>0</v>
      </c>
      <c r="E15" s="3">
        <v>2906.3</v>
      </c>
      <c r="F15" s="3">
        <v>0</v>
      </c>
      <c r="G15" s="3">
        <v>0</v>
      </c>
      <c r="H15" s="3">
        <v>70</v>
      </c>
      <c r="I15" s="3">
        <v>0</v>
      </c>
      <c r="J15" s="3">
        <v>0</v>
      </c>
      <c r="K15" s="3">
        <v>0</v>
      </c>
      <c r="L15" s="3">
        <v>0</v>
      </c>
      <c r="M15" s="3">
        <v>0</v>
      </c>
      <c r="O15">
        <f t="shared" si="0"/>
        <v>0</v>
      </c>
      <c r="P15">
        <f t="shared" si="1"/>
        <v>0</v>
      </c>
      <c r="Q15">
        <f t="shared" si="2"/>
        <v>0</v>
      </c>
    </row>
    <row r="16" spans="1:17">
      <c r="A16" s="52" t="s">
        <v>2476</v>
      </c>
      <c r="B16" s="3">
        <v>0</v>
      </c>
      <c r="C16" s="3">
        <v>0</v>
      </c>
      <c r="D16" s="3">
        <v>0</v>
      </c>
      <c r="E16" s="3">
        <v>0</v>
      </c>
      <c r="F16" s="3">
        <v>0</v>
      </c>
      <c r="G16" s="3">
        <v>0</v>
      </c>
      <c r="H16" s="3">
        <v>0</v>
      </c>
      <c r="I16" s="3">
        <v>0</v>
      </c>
      <c r="J16" s="3">
        <v>0</v>
      </c>
      <c r="K16" s="3">
        <v>0</v>
      </c>
      <c r="L16" s="3">
        <v>2420.0963999999999</v>
      </c>
      <c r="M16" s="3">
        <v>4800</v>
      </c>
      <c r="O16">
        <f t="shared" si="0"/>
        <v>0</v>
      </c>
      <c r="P16">
        <f t="shared" si="1"/>
        <v>0</v>
      </c>
      <c r="Q16">
        <f t="shared" si="2"/>
        <v>0</v>
      </c>
    </row>
    <row r="17" spans="1:17">
      <c r="A17" s="52" t="s">
        <v>1504</v>
      </c>
      <c r="B17" s="3">
        <v>0</v>
      </c>
      <c r="C17" s="3">
        <v>0</v>
      </c>
      <c r="D17" s="3">
        <v>0</v>
      </c>
      <c r="E17" s="3">
        <v>9471.2999999999993</v>
      </c>
      <c r="F17" s="3">
        <v>6057.77</v>
      </c>
      <c r="G17" s="3">
        <v>9125</v>
      </c>
      <c r="H17" s="3">
        <v>1551.72</v>
      </c>
      <c r="I17" s="3">
        <v>758.68000000000006</v>
      </c>
      <c r="J17" s="3">
        <v>0</v>
      </c>
      <c r="K17" s="3">
        <v>4099.9967999999999</v>
      </c>
      <c r="L17" s="3">
        <v>4929.9999999999991</v>
      </c>
      <c r="M17" s="3">
        <v>5869.9975999999988</v>
      </c>
      <c r="O17">
        <f t="shared" si="0"/>
        <v>0</v>
      </c>
      <c r="P17">
        <f t="shared" si="1"/>
        <v>0</v>
      </c>
      <c r="Q17">
        <f t="shared" si="2"/>
        <v>0</v>
      </c>
    </row>
    <row r="18" spans="1:17">
      <c r="A18" s="52" t="s">
        <v>1609</v>
      </c>
      <c r="B18" s="3">
        <v>0</v>
      </c>
      <c r="C18" s="3">
        <v>0</v>
      </c>
      <c r="D18" s="3">
        <v>0</v>
      </c>
      <c r="E18" s="3">
        <v>0</v>
      </c>
      <c r="F18" s="3">
        <v>0</v>
      </c>
      <c r="G18" s="3">
        <v>0</v>
      </c>
      <c r="H18" s="3">
        <v>6948.28</v>
      </c>
      <c r="I18" s="3">
        <v>7336.21</v>
      </c>
      <c r="J18" s="3">
        <v>0</v>
      </c>
      <c r="K18" s="3">
        <v>46.4</v>
      </c>
      <c r="L18" s="3">
        <v>10800.005999999998</v>
      </c>
      <c r="M18" s="3">
        <v>0</v>
      </c>
      <c r="O18">
        <f t="shared" si="0"/>
        <v>0</v>
      </c>
      <c r="P18" t="str">
        <f t="shared" si="1"/>
        <v>LOST</v>
      </c>
      <c r="Q18">
        <f t="shared" si="2"/>
        <v>0</v>
      </c>
    </row>
    <row r="19" spans="1:17">
      <c r="A19" s="52" t="s">
        <v>1860</v>
      </c>
      <c r="B19" s="3">
        <v>0</v>
      </c>
      <c r="C19" s="3">
        <v>0</v>
      </c>
      <c r="D19" s="3">
        <v>0</v>
      </c>
      <c r="E19" s="3">
        <v>0</v>
      </c>
      <c r="F19" s="3">
        <v>0</v>
      </c>
      <c r="G19" s="3">
        <v>0</v>
      </c>
      <c r="H19" s="3">
        <v>0</v>
      </c>
      <c r="I19" s="3">
        <v>0</v>
      </c>
      <c r="J19" s="3">
        <v>11425.029999999999</v>
      </c>
      <c r="K19" s="3">
        <v>3612.0195999999996</v>
      </c>
      <c r="L19" s="3">
        <v>1140.3728000000001</v>
      </c>
      <c r="M19" s="3">
        <v>5199.8320000000003</v>
      </c>
      <c r="O19">
        <f t="shared" si="0"/>
        <v>0</v>
      </c>
      <c r="P19">
        <f t="shared" si="1"/>
        <v>0</v>
      </c>
      <c r="Q19">
        <f t="shared" si="2"/>
        <v>0</v>
      </c>
    </row>
    <row r="20" spans="1:17">
      <c r="A20" s="52" t="s">
        <v>1505</v>
      </c>
      <c r="B20" s="3">
        <v>0</v>
      </c>
      <c r="C20" s="3">
        <v>0</v>
      </c>
      <c r="D20" s="3">
        <v>0</v>
      </c>
      <c r="E20" s="3">
        <v>10382.16</v>
      </c>
      <c r="F20" s="3">
        <v>0</v>
      </c>
      <c r="G20" s="3">
        <v>0</v>
      </c>
      <c r="H20" s="3">
        <v>0</v>
      </c>
      <c r="I20" s="3">
        <v>0</v>
      </c>
      <c r="J20" s="3">
        <v>0</v>
      </c>
      <c r="K20" s="3">
        <v>0</v>
      </c>
      <c r="L20" s="3">
        <v>0</v>
      </c>
      <c r="M20" s="3">
        <v>0</v>
      </c>
      <c r="O20">
        <f t="shared" si="0"/>
        <v>0</v>
      </c>
      <c r="P20">
        <f t="shared" si="1"/>
        <v>0</v>
      </c>
      <c r="Q20">
        <f t="shared" si="2"/>
        <v>0</v>
      </c>
    </row>
    <row r="21" spans="1:17">
      <c r="A21" s="52" t="s">
        <v>1545</v>
      </c>
      <c r="B21" s="3">
        <v>0</v>
      </c>
      <c r="C21" s="3">
        <v>0</v>
      </c>
      <c r="D21" s="3">
        <v>0</v>
      </c>
      <c r="E21" s="3">
        <v>0</v>
      </c>
      <c r="F21" s="3">
        <v>2671.3</v>
      </c>
      <c r="G21" s="3">
        <v>70</v>
      </c>
      <c r="H21" s="3">
        <v>0</v>
      </c>
      <c r="I21" s="3">
        <v>0</v>
      </c>
      <c r="J21" s="3">
        <v>0</v>
      </c>
      <c r="K21" s="3">
        <v>0</v>
      </c>
      <c r="L21" s="3">
        <v>0</v>
      </c>
      <c r="M21" s="3">
        <v>0</v>
      </c>
      <c r="O21">
        <f t="shared" si="0"/>
        <v>0</v>
      </c>
      <c r="P21">
        <f t="shared" si="1"/>
        <v>0</v>
      </c>
      <c r="Q21">
        <f t="shared" si="2"/>
        <v>0</v>
      </c>
    </row>
    <row r="22" spans="1:17">
      <c r="A22" s="52" t="s">
        <v>1546</v>
      </c>
      <c r="B22" s="3">
        <v>0</v>
      </c>
      <c r="C22" s="3">
        <v>0</v>
      </c>
      <c r="D22" s="3">
        <v>0</v>
      </c>
      <c r="E22" s="3">
        <v>0</v>
      </c>
      <c r="F22" s="3">
        <v>2301.3000000000002</v>
      </c>
      <c r="G22" s="3">
        <v>0</v>
      </c>
      <c r="H22" s="3">
        <v>0</v>
      </c>
      <c r="I22" s="3">
        <v>0</v>
      </c>
      <c r="J22" s="3">
        <v>0</v>
      </c>
      <c r="K22" s="3">
        <v>0</v>
      </c>
      <c r="L22" s="3">
        <v>0</v>
      </c>
      <c r="M22" s="3">
        <v>0</v>
      </c>
      <c r="O22">
        <f t="shared" si="0"/>
        <v>0</v>
      </c>
      <c r="P22">
        <f t="shared" si="1"/>
        <v>0</v>
      </c>
      <c r="Q22">
        <f t="shared" si="2"/>
        <v>0</v>
      </c>
    </row>
    <row r="23" spans="1:17">
      <c r="A23" s="52" t="s">
        <v>1861</v>
      </c>
      <c r="B23" s="3">
        <v>0</v>
      </c>
      <c r="C23" s="3">
        <v>0</v>
      </c>
      <c r="D23" s="3">
        <v>0</v>
      </c>
      <c r="E23" s="3">
        <v>0</v>
      </c>
      <c r="F23" s="3">
        <v>0</v>
      </c>
      <c r="G23" s="3">
        <v>0</v>
      </c>
      <c r="H23" s="3">
        <v>0</v>
      </c>
      <c r="I23" s="3">
        <v>0</v>
      </c>
      <c r="J23" s="3">
        <v>2533.92</v>
      </c>
      <c r="K23" s="3">
        <v>1649.9956</v>
      </c>
      <c r="L23" s="3">
        <v>0</v>
      </c>
      <c r="M23" s="3">
        <v>1499.9551999999999</v>
      </c>
      <c r="O23">
        <f t="shared" si="0"/>
        <v>0</v>
      </c>
      <c r="P23">
        <f t="shared" si="1"/>
        <v>0</v>
      </c>
      <c r="Q23" t="str">
        <f t="shared" si="2"/>
        <v>PREV ACTIVE</v>
      </c>
    </row>
    <row r="24" spans="1:17">
      <c r="A24" s="52" t="s">
        <v>1283</v>
      </c>
      <c r="B24" s="3">
        <v>0</v>
      </c>
      <c r="C24" s="3">
        <v>0</v>
      </c>
      <c r="D24" s="3">
        <v>2467.3000000000002</v>
      </c>
      <c r="E24" s="3">
        <v>3368.63</v>
      </c>
      <c r="F24" s="3">
        <v>2160</v>
      </c>
      <c r="G24" s="3">
        <v>3094.83</v>
      </c>
      <c r="H24" s="3">
        <v>0</v>
      </c>
      <c r="I24" s="3">
        <v>0</v>
      </c>
      <c r="J24" s="3">
        <v>637.91999999999996</v>
      </c>
      <c r="K24" s="3">
        <v>0</v>
      </c>
      <c r="L24" s="3">
        <v>0</v>
      </c>
      <c r="M24" s="3">
        <v>3100</v>
      </c>
      <c r="O24">
        <f t="shared" si="0"/>
        <v>0</v>
      </c>
      <c r="P24">
        <f t="shared" si="1"/>
        <v>0</v>
      </c>
      <c r="Q24" t="str">
        <f t="shared" si="2"/>
        <v>PREV ACTIVE</v>
      </c>
    </row>
    <row r="25" spans="1:17">
      <c r="A25" s="52" t="s">
        <v>1284</v>
      </c>
      <c r="B25" s="3">
        <v>0</v>
      </c>
      <c r="C25" s="3">
        <v>2261.3000000000002</v>
      </c>
      <c r="D25" s="3">
        <v>0</v>
      </c>
      <c r="E25" s="3">
        <v>0</v>
      </c>
      <c r="F25" s="3">
        <v>0</v>
      </c>
      <c r="G25" s="3">
        <v>0</v>
      </c>
      <c r="H25" s="3">
        <v>0</v>
      </c>
      <c r="I25" s="3">
        <v>0</v>
      </c>
      <c r="J25" s="3">
        <v>0</v>
      </c>
      <c r="K25" s="3">
        <v>0</v>
      </c>
      <c r="L25" s="3">
        <v>0</v>
      </c>
      <c r="M25" s="3">
        <v>40</v>
      </c>
      <c r="O25">
        <f t="shared" si="0"/>
        <v>0</v>
      </c>
      <c r="P25">
        <f t="shared" si="1"/>
        <v>0</v>
      </c>
      <c r="Q25" t="str">
        <f t="shared" si="2"/>
        <v>PREV ACTIVE</v>
      </c>
    </row>
    <row r="26" spans="1:17">
      <c r="A26" s="52" t="s">
        <v>1285</v>
      </c>
      <c r="B26" s="3">
        <v>2214.6000000000004</v>
      </c>
      <c r="C26" s="3">
        <v>3337</v>
      </c>
      <c r="D26" s="3">
        <v>2125</v>
      </c>
      <c r="E26" s="3">
        <v>2887.93</v>
      </c>
      <c r="F26" s="3">
        <v>0</v>
      </c>
      <c r="G26" s="3">
        <v>1142.24</v>
      </c>
      <c r="H26" s="3">
        <v>1163.79</v>
      </c>
      <c r="I26" s="3">
        <v>2327.58</v>
      </c>
      <c r="J26" s="3">
        <v>2838.62</v>
      </c>
      <c r="K26" s="3">
        <v>0</v>
      </c>
      <c r="L26" s="3">
        <v>155</v>
      </c>
      <c r="M26" s="3">
        <v>14.001199999999999</v>
      </c>
      <c r="O26">
        <f t="shared" si="0"/>
        <v>0</v>
      </c>
      <c r="P26">
        <f t="shared" si="1"/>
        <v>0</v>
      </c>
      <c r="Q26">
        <f t="shared" si="2"/>
        <v>0</v>
      </c>
    </row>
    <row r="27" spans="1:17">
      <c r="A27" s="52" t="s">
        <v>1584</v>
      </c>
      <c r="B27" s="3">
        <v>0</v>
      </c>
      <c r="C27" s="3">
        <v>0</v>
      </c>
      <c r="D27" s="3">
        <v>0</v>
      </c>
      <c r="E27" s="3">
        <v>0</v>
      </c>
      <c r="F27" s="3">
        <v>0</v>
      </c>
      <c r="G27" s="3">
        <v>3573.4799999999996</v>
      </c>
      <c r="H27" s="3">
        <v>3477.58</v>
      </c>
      <c r="I27" s="3">
        <v>4419.2599999999993</v>
      </c>
      <c r="J27" s="3">
        <v>6392.24</v>
      </c>
      <c r="K27" s="3">
        <v>1540.0043999999998</v>
      </c>
      <c r="L27" s="3">
        <v>28269.189199999997</v>
      </c>
      <c r="M27" s="3">
        <v>4829.9963999999991</v>
      </c>
      <c r="O27">
        <f t="shared" si="0"/>
        <v>0</v>
      </c>
      <c r="P27">
        <f t="shared" si="1"/>
        <v>0</v>
      </c>
      <c r="Q27">
        <f t="shared" si="2"/>
        <v>0</v>
      </c>
    </row>
    <row r="28" spans="1:17">
      <c r="A28" s="52" t="s">
        <v>1286</v>
      </c>
      <c r="B28" s="3">
        <v>0</v>
      </c>
      <c r="C28" s="3">
        <v>0</v>
      </c>
      <c r="D28" s="3">
        <v>8226.2999999999993</v>
      </c>
      <c r="E28" s="3">
        <v>0</v>
      </c>
      <c r="F28" s="3">
        <v>0</v>
      </c>
      <c r="G28" s="3">
        <v>0</v>
      </c>
      <c r="H28" s="3">
        <v>0</v>
      </c>
      <c r="I28" s="3">
        <v>0</v>
      </c>
      <c r="J28" s="3">
        <v>0</v>
      </c>
      <c r="K28" s="3">
        <v>0</v>
      </c>
      <c r="L28" s="3">
        <v>0</v>
      </c>
      <c r="M28" s="3">
        <v>0</v>
      </c>
      <c r="O28">
        <f t="shared" si="0"/>
        <v>0</v>
      </c>
      <c r="P28">
        <f t="shared" si="1"/>
        <v>0</v>
      </c>
      <c r="Q28">
        <f t="shared" si="2"/>
        <v>0</v>
      </c>
    </row>
    <row r="29" spans="1:17">
      <c r="A29" s="52" t="s">
        <v>1610</v>
      </c>
      <c r="B29" s="3">
        <v>0</v>
      </c>
      <c r="C29" s="3">
        <v>0</v>
      </c>
      <c r="D29" s="3">
        <v>0</v>
      </c>
      <c r="E29" s="3">
        <v>0</v>
      </c>
      <c r="F29" s="3">
        <v>0</v>
      </c>
      <c r="G29" s="3">
        <v>0</v>
      </c>
      <c r="H29" s="3">
        <v>1939.65</v>
      </c>
      <c r="I29" s="3">
        <v>0</v>
      </c>
      <c r="J29" s="3">
        <v>956.87999999999988</v>
      </c>
      <c r="K29" s="3">
        <v>0</v>
      </c>
      <c r="L29" s="3">
        <v>0</v>
      </c>
      <c r="M29" s="3">
        <v>0</v>
      </c>
      <c r="O29">
        <f t="shared" si="0"/>
        <v>0</v>
      </c>
      <c r="P29">
        <f t="shared" si="1"/>
        <v>0</v>
      </c>
      <c r="Q29">
        <f t="shared" si="2"/>
        <v>0</v>
      </c>
    </row>
    <row r="30" spans="1:17">
      <c r="A30" s="52" t="s">
        <v>1817</v>
      </c>
      <c r="B30" s="3">
        <v>0</v>
      </c>
      <c r="C30" s="3">
        <v>0</v>
      </c>
      <c r="D30" s="3">
        <v>0</v>
      </c>
      <c r="E30" s="3">
        <v>0</v>
      </c>
      <c r="F30" s="3">
        <v>0</v>
      </c>
      <c r="G30" s="3">
        <v>0</v>
      </c>
      <c r="H30" s="3">
        <v>0</v>
      </c>
      <c r="I30" s="3">
        <v>1939.65</v>
      </c>
      <c r="J30" s="3">
        <v>0</v>
      </c>
      <c r="K30" s="3">
        <v>0</v>
      </c>
      <c r="L30" s="3">
        <v>0</v>
      </c>
      <c r="M30" s="3">
        <v>0</v>
      </c>
      <c r="O30">
        <f t="shared" si="0"/>
        <v>0</v>
      </c>
      <c r="P30">
        <f t="shared" si="1"/>
        <v>0</v>
      </c>
      <c r="Q30">
        <f t="shared" si="2"/>
        <v>0</v>
      </c>
    </row>
    <row r="31" spans="1:17">
      <c r="A31" s="52" t="s">
        <v>1547</v>
      </c>
      <c r="B31" s="3">
        <v>0</v>
      </c>
      <c r="C31" s="3">
        <v>0</v>
      </c>
      <c r="D31" s="3">
        <v>0</v>
      </c>
      <c r="E31" s="3">
        <v>0</v>
      </c>
      <c r="F31" s="3">
        <v>4796.3</v>
      </c>
      <c r="G31" s="3">
        <v>0</v>
      </c>
      <c r="H31" s="3">
        <v>0</v>
      </c>
      <c r="I31" s="3">
        <v>146.69999999999999</v>
      </c>
      <c r="J31" s="3">
        <v>0</v>
      </c>
      <c r="K31" s="3">
        <v>0</v>
      </c>
      <c r="L31" s="3">
        <v>0</v>
      </c>
      <c r="M31" s="3">
        <v>0</v>
      </c>
      <c r="O31">
        <f t="shared" si="0"/>
        <v>0</v>
      </c>
      <c r="P31">
        <f t="shared" si="1"/>
        <v>0</v>
      </c>
      <c r="Q31">
        <f t="shared" si="2"/>
        <v>0</v>
      </c>
    </row>
    <row r="32" spans="1:17">
      <c r="A32" s="52" t="s">
        <v>1287</v>
      </c>
      <c r="B32" s="3">
        <v>0</v>
      </c>
      <c r="C32" s="3">
        <v>2271.3000000000002</v>
      </c>
      <c r="D32" s="3">
        <v>0</v>
      </c>
      <c r="E32" s="3">
        <v>0</v>
      </c>
      <c r="F32" s="3">
        <v>0</v>
      </c>
      <c r="G32" s="3">
        <v>0</v>
      </c>
      <c r="H32" s="3">
        <v>0</v>
      </c>
      <c r="I32" s="3">
        <v>0</v>
      </c>
      <c r="J32" s="3">
        <v>0</v>
      </c>
      <c r="K32" s="3">
        <v>0</v>
      </c>
      <c r="L32" s="3">
        <v>0</v>
      </c>
      <c r="M32" s="3">
        <v>0</v>
      </c>
      <c r="O32">
        <f t="shared" si="0"/>
        <v>0</v>
      </c>
      <c r="P32">
        <f t="shared" si="1"/>
        <v>0</v>
      </c>
      <c r="Q32">
        <f t="shared" si="2"/>
        <v>0</v>
      </c>
    </row>
    <row r="33" spans="1:17">
      <c r="A33" s="52" t="s">
        <v>1506</v>
      </c>
      <c r="B33" s="3">
        <v>0</v>
      </c>
      <c r="C33" s="3">
        <v>0</v>
      </c>
      <c r="D33" s="3">
        <v>0</v>
      </c>
      <c r="E33" s="3">
        <v>2246.3000000000002</v>
      </c>
      <c r="F33" s="3">
        <v>36.21</v>
      </c>
      <c r="G33" s="3">
        <v>0</v>
      </c>
      <c r="H33" s="3">
        <v>0</v>
      </c>
      <c r="I33" s="3">
        <v>146.69999999999999</v>
      </c>
      <c r="J33" s="3">
        <v>0</v>
      </c>
      <c r="K33" s="3">
        <v>0</v>
      </c>
      <c r="L33" s="3">
        <v>0</v>
      </c>
      <c r="M33" s="3">
        <v>0</v>
      </c>
      <c r="O33">
        <f t="shared" si="0"/>
        <v>0</v>
      </c>
      <c r="P33">
        <f t="shared" si="1"/>
        <v>0</v>
      </c>
      <c r="Q33">
        <f t="shared" si="2"/>
        <v>0</v>
      </c>
    </row>
    <row r="34" spans="1:17">
      <c r="A34" s="52" t="s">
        <v>1288</v>
      </c>
      <c r="B34" s="3">
        <v>0</v>
      </c>
      <c r="C34" s="3">
        <v>4156.3</v>
      </c>
      <c r="D34" s="3">
        <v>7822.6</v>
      </c>
      <c r="E34" s="3">
        <v>8040.8600000000006</v>
      </c>
      <c r="F34" s="3">
        <v>1732.93</v>
      </c>
      <c r="G34" s="3">
        <v>0</v>
      </c>
      <c r="H34" s="3">
        <v>1551.72</v>
      </c>
      <c r="I34" s="3">
        <v>1120.69</v>
      </c>
      <c r="J34" s="3">
        <v>3509.14</v>
      </c>
      <c r="K34" s="3">
        <v>0</v>
      </c>
      <c r="L34" s="3">
        <v>0</v>
      </c>
      <c r="M34" s="3">
        <v>370.0052</v>
      </c>
      <c r="O34">
        <f t="shared" si="0"/>
        <v>0</v>
      </c>
      <c r="P34">
        <f t="shared" si="1"/>
        <v>0</v>
      </c>
      <c r="Q34" t="str">
        <f t="shared" si="2"/>
        <v>PREV ACTIVE</v>
      </c>
    </row>
    <row r="35" spans="1:17">
      <c r="A35" s="52" t="s">
        <v>1289</v>
      </c>
      <c r="B35" s="3">
        <v>0</v>
      </c>
      <c r="C35" s="3">
        <v>16871.3</v>
      </c>
      <c r="D35" s="3">
        <v>12570</v>
      </c>
      <c r="E35" s="3">
        <v>16275</v>
      </c>
      <c r="F35" s="3">
        <v>0</v>
      </c>
      <c r="G35" s="3">
        <v>0</v>
      </c>
      <c r="H35" s="3">
        <v>0</v>
      </c>
      <c r="I35" s="3">
        <v>2801.72</v>
      </c>
      <c r="J35" s="3">
        <v>0</v>
      </c>
      <c r="K35" s="3">
        <v>0</v>
      </c>
      <c r="L35" s="3">
        <v>1540.0043999999998</v>
      </c>
      <c r="M35" s="3">
        <v>0</v>
      </c>
      <c r="O35">
        <f t="shared" si="0"/>
        <v>0</v>
      </c>
      <c r="P35" t="str">
        <f t="shared" si="1"/>
        <v>LOST</v>
      </c>
      <c r="Q35">
        <f t="shared" si="2"/>
        <v>0</v>
      </c>
    </row>
    <row r="36" spans="1:17">
      <c r="A36" s="52" t="s">
        <v>1290</v>
      </c>
      <c r="B36" s="3">
        <v>0</v>
      </c>
      <c r="C36" s="3">
        <v>6319.23</v>
      </c>
      <c r="D36" s="3">
        <v>2887.93</v>
      </c>
      <c r="E36" s="3">
        <v>10256.1</v>
      </c>
      <c r="F36" s="3">
        <v>-2887.93</v>
      </c>
      <c r="G36" s="3">
        <v>0</v>
      </c>
      <c r="H36" s="3">
        <v>0</v>
      </c>
      <c r="I36" s="3">
        <v>0</v>
      </c>
      <c r="J36" s="3">
        <v>0</v>
      </c>
      <c r="K36" s="3">
        <v>0</v>
      </c>
      <c r="L36" s="3">
        <v>0</v>
      </c>
      <c r="M36" s="3">
        <v>0</v>
      </c>
      <c r="O36">
        <f t="shared" si="0"/>
        <v>0</v>
      </c>
      <c r="P36">
        <f t="shared" si="1"/>
        <v>0</v>
      </c>
      <c r="Q36">
        <f t="shared" si="2"/>
        <v>0</v>
      </c>
    </row>
    <row r="37" spans="1:17">
      <c r="A37" s="52" t="s">
        <v>1585</v>
      </c>
      <c r="B37" s="3">
        <v>0</v>
      </c>
      <c r="C37" s="3">
        <v>0</v>
      </c>
      <c r="D37" s="3">
        <v>0</v>
      </c>
      <c r="E37" s="3">
        <v>0</v>
      </c>
      <c r="F37" s="3">
        <v>0</v>
      </c>
      <c r="G37" s="3">
        <v>7884.58</v>
      </c>
      <c r="H37" s="3">
        <v>36.21</v>
      </c>
      <c r="I37" s="3">
        <v>37500.14</v>
      </c>
      <c r="J37" s="3">
        <v>12422.409999999998</v>
      </c>
      <c r="K37" s="3">
        <v>48817.700400000009</v>
      </c>
      <c r="L37" s="3">
        <v>0</v>
      </c>
      <c r="M37" s="3">
        <v>21182.716</v>
      </c>
      <c r="O37">
        <f t="shared" si="0"/>
        <v>0</v>
      </c>
      <c r="P37">
        <f t="shared" si="1"/>
        <v>0</v>
      </c>
      <c r="Q37" t="str">
        <f t="shared" si="2"/>
        <v>PREV ACTIVE</v>
      </c>
    </row>
    <row r="38" spans="1:17">
      <c r="A38" s="52" t="s">
        <v>1291</v>
      </c>
      <c r="B38" s="3">
        <v>2134.6000000000004</v>
      </c>
      <c r="C38" s="3">
        <v>0</v>
      </c>
      <c r="D38" s="3">
        <v>0</v>
      </c>
      <c r="E38" s="3">
        <v>0</v>
      </c>
      <c r="F38" s="3">
        <v>0</v>
      </c>
      <c r="G38" s="3">
        <v>0</v>
      </c>
      <c r="H38" s="3">
        <v>0</v>
      </c>
      <c r="I38" s="3">
        <v>0</v>
      </c>
      <c r="J38" s="3">
        <v>0</v>
      </c>
      <c r="K38" s="3">
        <v>0</v>
      </c>
      <c r="L38" s="3">
        <v>0</v>
      </c>
      <c r="M38" s="3">
        <v>0</v>
      </c>
      <c r="O38">
        <f t="shared" si="0"/>
        <v>0</v>
      </c>
      <c r="P38">
        <f t="shared" si="1"/>
        <v>0</v>
      </c>
      <c r="Q38">
        <f t="shared" si="2"/>
        <v>0</v>
      </c>
    </row>
    <row r="39" spans="1:17">
      <c r="A39" s="52" t="s">
        <v>1292</v>
      </c>
      <c r="B39" s="3">
        <v>2368.2200000000003</v>
      </c>
      <c r="C39" s="3">
        <v>0</v>
      </c>
      <c r="D39" s="3">
        <v>4710.03</v>
      </c>
      <c r="E39" s="3">
        <v>2095</v>
      </c>
      <c r="F39" s="3">
        <v>0</v>
      </c>
      <c r="G39" s="3">
        <v>0</v>
      </c>
      <c r="H39" s="3">
        <v>0</v>
      </c>
      <c r="I39" s="3">
        <v>0</v>
      </c>
      <c r="J39" s="3">
        <v>2672.41</v>
      </c>
      <c r="K39" s="3">
        <v>0</v>
      </c>
      <c r="L39" s="3">
        <v>1044</v>
      </c>
      <c r="M39" s="3">
        <v>40</v>
      </c>
      <c r="O39">
        <f t="shared" si="0"/>
        <v>0</v>
      </c>
      <c r="P39">
        <f t="shared" si="1"/>
        <v>0</v>
      </c>
      <c r="Q39">
        <f t="shared" si="2"/>
        <v>0</v>
      </c>
    </row>
    <row r="40" spans="1:17">
      <c r="A40" s="52" t="s">
        <v>1611</v>
      </c>
      <c r="B40" s="3">
        <v>0</v>
      </c>
      <c r="C40" s="3">
        <v>0</v>
      </c>
      <c r="D40" s="3">
        <v>0</v>
      </c>
      <c r="E40" s="3">
        <v>0</v>
      </c>
      <c r="F40" s="3">
        <v>0</v>
      </c>
      <c r="G40" s="3">
        <v>0</v>
      </c>
      <c r="H40" s="3">
        <v>1918.1</v>
      </c>
      <c r="I40" s="3">
        <v>0</v>
      </c>
      <c r="J40" s="3">
        <v>220.35</v>
      </c>
      <c r="K40" s="3">
        <v>0</v>
      </c>
      <c r="L40" s="3">
        <v>1000.0012</v>
      </c>
      <c r="M40" s="3">
        <v>0</v>
      </c>
      <c r="O40">
        <f t="shared" si="0"/>
        <v>0</v>
      </c>
      <c r="P40" t="str">
        <f t="shared" si="1"/>
        <v>LOST</v>
      </c>
      <c r="Q40">
        <f t="shared" si="2"/>
        <v>0</v>
      </c>
    </row>
    <row r="41" spans="1:17">
      <c r="A41" s="52" t="s">
        <v>1293</v>
      </c>
      <c r="B41" s="3">
        <v>0</v>
      </c>
      <c r="C41" s="3">
        <v>2276.3000000000002</v>
      </c>
      <c r="D41" s="3">
        <v>0</v>
      </c>
      <c r="E41" s="3">
        <v>0</v>
      </c>
      <c r="F41" s="3">
        <v>180</v>
      </c>
      <c r="G41" s="3">
        <v>0</v>
      </c>
      <c r="H41" s="3">
        <v>0</v>
      </c>
      <c r="I41" s="3">
        <v>387.93</v>
      </c>
      <c r="J41" s="3">
        <v>0</v>
      </c>
      <c r="K41" s="3">
        <v>0</v>
      </c>
      <c r="L41" s="3">
        <v>0</v>
      </c>
      <c r="M41" s="3">
        <v>0</v>
      </c>
      <c r="O41">
        <f t="shared" si="0"/>
        <v>0</v>
      </c>
      <c r="P41">
        <f t="shared" si="1"/>
        <v>0</v>
      </c>
      <c r="Q41">
        <f t="shared" si="2"/>
        <v>0</v>
      </c>
    </row>
    <row r="42" spans="1:17">
      <c r="A42" s="52" t="s">
        <v>1507</v>
      </c>
      <c r="B42" s="3">
        <v>0</v>
      </c>
      <c r="C42" s="3">
        <v>0</v>
      </c>
      <c r="D42" s="3">
        <v>0</v>
      </c>
      <c r="E42" s="3">
        <v>2125</v>
      </c>
      <c r="F42" s="3">
        <v>2125</v>
      </c>
      <c r="G42" s="3">
        <v>0</v>
      </c>
      <c r="H42" s="3">
        <v>1896.55</v>
      </c>
      <c r="I42" s="3">
        <v>0</v>
      </c>
      <c r="J42" s="3">
        <v>0</v>
      </c>
      <c r="K42" s="3">
        <v>0</v>
      </c>
      <c r="L42" s="3">
        <v>1000.0012</v>
      </c>
      <c r="M42" s="3">
        <v>0</v>
      </c>
      <c r="O42">
        <f t="shared" si="0"/>
        <v>0</v>
      </c>
      <c r="P42" t="str">
        <f t="shared" si="1"/>
        <v>LOST</v>
      </c>
      <c r="Q42">
        <f t="shared" si="2"/>
        <v>0</v>
      </c>
    </row>
    <row r="43" spans="1:17">
      <c r="A43" s="52" t="s">
        <v>1862</v>
      </c>
      <c r="B43" s="3">
        <v>0</v>
      </c>
      <c r="C43" s="3">
        <v>0</v>
      </c>
      <c r="D43" s="3">
        <v>0</v>
      </c>
      <c r="E43" s="3">
        <v>0</v>
      </c>
      <c r="F43" s="3">
        <v>0</v>
      </c>
      <c r="G43" s="3">
        <v>0</v>
      </c>
      <c r="H43" s="3">
        <v>0</v>
      </c>
      <c r="I43" s="3">
        <v>0</v>
      </c>
      <c r="J43" s="3">
        <v>5977.85</v>
      </c>
      <c r="K43" s="3">
        <v>170.172</v>
      </c>
      <c r="L43" s="3">
        <v>0</v>
      </c>
      <c r="M43" s="3">
        <v>0</v>
      </c>
      <c r="O43">
        <f t="shared" si="0"/>
        <v>0</v>
      </c>
      <c r="P43">
        <f t="shared" si="1"/>
        <v>0</v>
      </c>
      <c r="Q43">
        <f t="shared" si="2"/>
        <v>0</v>
      </c>
    </row>
    <row r="44" spans="1:17">
      <c r="A44" s="52" t="s">
        <v>3401</v>
      </c>
      <c r="B44" s="3">
        <v>0</v>
      </c>
      <c r="C44" s="3">
        <v>0</v>
      </c>
      <c r="D44" s="3">
        <v>0</v>
      </c>
      <c r="E44" s="3">
        <v>0</v>
      </c>
      <c r="F44" s="3">
        <v>0</v>
      </c>
      <c r="G44" s="3">
        <v>0</v>
      </c>
      <c r="H44" s="3">
        <v>0</v>
      </c>
      <c r="I44" s="3">
        <v>0</v>
      </c>
      <c r="J44" s="3">
        <v>0</v>
      </c>
      <c r="K44" s="3">
        <v>0</v>
      </c>
      <c r="L44" s="3">
        <v>0</v>
      </c>
      <c r="M44" s="3">
        <v>3399.9991999999997</v>
      </c>
      <c r="O44" t="str">
        <f t="shared" si="0"/>
        <v>NEW</v>
      </c>
      <c r="P44">
        <f t="shared" si="1"/>
        <v>0</v>
      </c>
      <c r="Q44">
        <f t="shared" si="2"/>
        <v>0</v>
      </c>
    </row>
    <row r="45" spans="1:17">
      <c r="A45" s="52" t="s">
        <v>1508</v>
      </c>
      <c r="B45" s="3">
        <v>0</v>
      </c>
      <c r="C45" s="3">
        <v>0</v>
      </c>
      <c r="D45" s="3">
        <v>0</v>
      </c>
      <c r="E45" s="3">
        <v>2886.3</v>
      </c>
      <c r="F45" s="3">
        <v>0</v>
      </c>
      <c r="G45" s="3">
        <v>0</v>
      </c>
      <c r="H45" s="3">
        <v>0</v>
      </c>
      <c r="I45" s="3">
        <v>0</v>
      </c>
      <c r="J45" s="3">
        <v>0</v>
      </c>
      <c r="K45" s="3">
        <v>0</v>
      </c>
      <c r="L45" s="3">
        <v>0</v>
      </c>
      <c r="M45" s="3">
        <v>0</v>
      </c>
      <c r="O45">
        <f t="shared" si="0"/>
        <v>0</v>
      </c>
      <c r="P45">
        <f t="shared" si="1"/>
        <v>0</v>
      </c>
      <c r="Q45">
        <f t="shared" si="2"/>
        <v>0</v>
      </c>
    </row>
    <row r="46" spans="1:17">
      <c r="A46" s="52" t="s">
        <v>1612</v>
      </c>
      <c r="B46" s="3">
        <v>0</v>
      </c>
      <c r="C46" s="3">
        <v>0</v>
      </c>
      <c r="D46" s="3">
        <v>0</v>
      </c>
      <c r="E46" s="3">
        <v>0</v>
      </c>
      <c r="F46" s="3">
        <v>0</v>
      </c>
      <c r="G46" s="3">
        <v>0</v>
      </c>
      <c r="H46" s="3">
        <v>1939.65</v>
      </c>
      <c r="I46" s="3">
        <v>3879.3</v>
      </c>
      <c r="J46" s="3">
        <v>0</v>
      </c>
      <c r="K46" s="3">
        <v>0</v>
      </c>
      <c r="L46" s="3">
        <v>0</v>
      </c>
      <c r="M46" s="3">
        <v>0</v>
      </c>
      <c r="O46">
        <f t="shared" si="0"/>
        <v>0</v>
      </c>
      <c r="P46">
        <f t="shared" si="1"/>
        <v>0</v>
      </c>
      <c r="Q46">
        <f t="shared" si="2"/>
        <v>0</v>
      </c>
    </row>
    <row r="47" spans="1:17">
      <c r="A47" s="52" t="s">
        <v>1294</v>
      </c>
      <c r="B47" s="3">
        <v>0</v>
      </c>
      <c r="C47" s="3">
        <v>2276.3000000000002</v>
      </c>
      <c r="D47" s="3">
        <v>0</v>
      </c>
      <c r="E47" s="3">
        <v>0</v>
      </c>
      <c r="F47" s="3">
        <v>0</v>
      </c>
      <c r="G47" s="3">
        <v>0</v>
      </c>
      <c r="H47" s="3">
        <v>0</v>
      </c>
      <c r="I47" s="3">
        <v>0</v>
      </c>
      <c r="J47" s="3">
        <v>0</v>
      </c>
      <c r="K47" s="3">
        <v>0</v>
      </c>
      <c r="L47" s="3">
        <v>0</v>
      </c>
      <c r="M47" s="3">
        <v>0</v>
      </c>
      <c r="O47">
        <f t="shared" si="0"/>
        <v>0</v>
      </c>
      <c r="P47">
        <f t="shared" si="1"/>
        <v>0</v>
      </c>
      <c r="Q47">
        <f t="shared" si="2"/>
        <v>0</v>
      </c>
    </row>
    <row r="48" spans="1:17">
      <c r="A48" s="52" t="s">
        <v>1818</v>
      </c>
      <c r="B48" s="3">
        <v>0</v>
      </c>
      <c r="C48" s="3">
        <v>0</v>
      </c>
      <c r="D48" s="3">
        <v>0</v>
      </c>
      <c r="E48" s="3">
        <v>0</v>
      </c>
      <c r="F48" s="3">
        <v>0</v>
      </c>
      <c r="G48" s="3">
        <v>0</v>
      </c>
      <c r="H48" s="3">
        <v>0</v>
      </c>
      <c r="I48" s="3">
        <v>3474.14</v>
      </c>
      <c r="J48" s="3">
        <v>0</v>
      </c>
      <c r="K48" s="3">
        <v>0</v>
      </c>
      <c r="L48" s="3">
        <v>0</v>
      </c>
      <c r="M48" s="3">
        <v>0</v>
      </c>
      <c r="O48">
        <f t="shared" si="0"/>
        <v>0</v>
      </c>
      <c r="P48">
        <f t="shared" si="1"/>
        <v>0</v>
      </c>
      <c r="Q48">
        <f t="shared" si="2"/>
        <v>0</v>
      </c>
    </row>
    <row r="49" spans="1:17">
      <c r="A49" s="52" t="s">
        <v>1295</v>
      </c>
      <c r="B49" s="3">
        <v>0</v>
      </c>
      <c r="C49" s="3">
        <v>2906.3</v>
      </c>
      <c r="D49" s="3">
        <v>5475</v>
      </c>
      <c r="E49" s="3">
        <v>1700</v>
      </c>
      <c r="F49" s="3">
        <v>3224.14</v>
      </c>
      <c r="G49" s="3">
        <v>0</v>
      </c>
      <c r="H49" s="3">
        <v>1490.24</v>
      </c>
      <c r="I49" s="3">
        <v>0</v>
      </c>
      <c r="J49" s="3">
        <v>0</v>
      </c>
      <c r="K49" s="3">
        <v>1349.9964</v>
      </c>
      <c r="L49" s="3">
        <v>0</v>
      </c>
      <c r="M49" s="3">
        <v>0</v>
      </c>
      <c r="O49">
        <f t="shared" si="0"/>
        <v>0</v>
      </c>
      <c r="P49">
        <f t="shared" si="1"/>
        <v>0</v>
      </c>
      <c r="Q49">
        <f t="shared" si="2"/>
        <v>0</v>
      </c>
    </row>
    <row r="50" spans="1:17">
      <c r="A50" s="52" t="s">
        <v>1296</v>
      </c>
      <c r="B50" s="3">
        <v>0</v>
      </c>
      <c r="C50" s="3">
        <v>5626.3</v>
      </c>
      <c r="D50" s="3">
        <v>1302.9299999999998</v>
      </c>
      <c r="E50" s="3">
        <v>5775.86</v>
      </c>
      <c r="F50" s="3">
        <v>2256.5600000000004</v>
      </c>
      <c r="G50" s="3">
        <v>6275.86</v>
      </c>
      <c r="H50" s="3">
        <v>3482.76</v>
      </c>
      <c r="I50" s="3">
        <v>2801.72</v>
      </c>
      <c r="J50" s="3">
        <v>5327.59</v>
      </c>
      <c r="K50" s="3">
        <v>4030.0023999999994</v>
      </c>
      <c r="L50" s="3">
        <v>3099.9955999999997</v>
      </c>
      <c r="M50" s="3">
        <v>69.994399999999999</v>
      </c>
      <c r="O50">
        <f t="shared" si="0"/>
        <v>0</v>
      </c>
      <c r="P50">
        <f t="shared" si="1"/>
        <v>0</v>
      </c>
      <c r="Q50">
        <f t="shared" si="2"/>
        <v>0</v>
      </c>
    </row>
    <row r="51" spans="1:17">
      <c r="A51" s="52" t="s">
        <v>1509</v>
      </c>
      <c r="B51" s="3">
        <v>0</v>
      </c>
      <c r="C51" s="3">
        <v>0</v>
      </c>
      <c r="D51" s="3">
        <v>0</v>
      </c>
      <c r="E51" s="3">
        <v>2160</v>
      </c>
      <c r="F51" s="3">
        <v>0</v>
      </c>
      <c r="G51" s="3">
        <v>0</v>
      </c>
      <c r="H51" s="3">
        <v>0</v>
      </c>
      <c r="I51" s="3">
        <v>0</v>
      </c>
      <c r="J51" s="3">
        <v>0</v>
      </c>
      <c r="K51" s="3">
        <v>0</v>
      </c>
      <c r="L51" s="3">
        <v>0</v>
      </c>
      <c r="M51" s="3">
        <v>0</v>
      </c>
      <c r="O51">
        <f t="shared" si="0"/>
        <v>0</v>
      </c>
      <c r="P51">
        <f t="shared" si="1"/>
        <v>0</v>
      </c>
      <c r="Q51">
        <f t="shared" si="2"/>
        <v>0</v>
      </c>
    </row>
    <row r="52" spans="1:17">
      <c r="A52" s="52" t="s">
        <v>1510</v>
      </c>
      <c r="B52" s="3">
        <v>0</v>
      </c>
      <c r="C52" s="3">
        <v>0</v>
      </c>
      <c r="D52" s="3">
        <v>0</v>
      </c>
      <c r="E52" s="3">
        <v>3584.23</v>
      </c>
      <c r="F52" s="3">
        <v>0</v>
      </c>
      <c r="G52" s="3">
        <v>0</v>
      </c>
      <c r="H52" s="3">
        <v>0</v>
      </c>
      <c r="I52" s="3">
        <v>0</v>
      </c>
      <c r="J52" s="3">
        <v>0</v>
      </c>
      <c r="K52" s="3">
        <v>3600.0019999999995</v>
      </c>
      <c r="L52" s="3">
        <v>0</v>
      </c>
      <c r="M52" s="3">
        <v>0</v>
      </c>
      <c r="O52">
        <f t="shared" si="0"/>
        <v>0</v>
      </c>
      <c r="P52">
        <f t="shared" si="1"/>
        <v>0</v>
      </c>
      <c r="Q52">
        <f t="shared" si="2"/>
        <v>0</v>
      </c>
    </row>
    <row r="53" spans="1:17">
      <c r="A53" s="52" t="s">
        <v>1913</v>
      </c>
      <c r="B53" s="3">
        <v>0</v>
      </c>
      <c r="C53" s="3">
        <v>0</v>
      </c>
      <c r="D53" s="3">
        <v>0</v>
      </c>
      <c r="E53" s="3">
        <v>0</v>
      </c>
      <c r="F53" s="3">
        <v>0</v>
      </c>
      <c r="G53" s="3">
        <v>0</v>
      </c>
      <c r="H53" s="3">
        <v>0</v>
      </c>
      <c r="I53" s="3">
        <v>0</v>
      </c>
      <c r="J53" s="3">
        <v>0</v>
      </c>
      <c r="K53" s="3">
        <v>6871.8863999999994</v>
      </c>
      <c r="L53" s="3">
        <v>0</v>
      </c>
      <c r="M53" s="3">
        <v>0</v>
      </c>
      <c r="O53">
        <f t="shared" si="0"/>
        <v>0</v>
      </c>
      <c r="P53">
        <f t="shared" si="1"/>
        <v>0</v>
      </c>
      <c r="Q53">
        <f t="shared" si="2"/>
        <v>0</v>
      </c>
    </row>
    <row r="54" spans="1:17">
      <c r="A54" s="52" t="s">
        <v>1548</v>
      </c>
      <c r="B54" s="3">
        <v>0</v>
      </c>
      <c r="C54" s="3">
        <v>0</v>
      </c>
      <c r="D54" s="3">
        <v>0</v>
      </c>
      <c r="E54" s="3">
        <v>0</v>
      </c>
      <c r="F54" s="3">
        <v>425</v>
      </c>
      <c r="G54" s="3">
        <v>2801.72</v>
      </c>
      <c r="H54" s="3">
        <v>1422.41</v>
      </c>
      <c r="I54" s="3">
        <v>0</v>
      </c>
      <c r="J54" s="3">
        <v>0</v>
      </c>
      <c r="K54" s="3">
        <v>0</v>
      </c>
      <c r="L54" s="3">
        <v>0</v>
      </c>
      <c r="M54" s="3">
        <v>0</v>
      </c>
      <c r="O54">
        <f t="shared" si="0"/>
        <v>0</v>
      </c>
      <c r="P54">
        <f t="shared" si="1"/>
        <v>0</v>
      </c>
      <c r="Q54">
        <f t="shared" si="2"/>
        <v>0</v>
      </c>
    </row>
    <row r="55" spans="1:17">
      <c r="A55" s="52" t="s">
        <v>1511</v>
      </c>
      <c r="B55" s="3">
        <v>0</v>
      </c>
      <c r="C55" s="3">
        <v>0</v>
      </c>
      <c r="D55" s="3">
        <v>0</v>
      </c>
      <c r="E55" s="3">
        <v>2466.3000000000002</v>
      </c>
      <c r="F55" s="3">
        <v>0</v>
      </c>
      <c r="G55" s="3">
        <v>0</v>
      </c>
      <c r="H55" s="3">
        <v>0</v>
      </c>
      <c r="I55" s="3">
        <v>0</v>
      </c>
      <c r="J55" s="3">
        <v>0</v>
      </c>
      <c r="K55" s="3">
        <v>0</v>
      </c>
      <c r="L55" s="3">
        <v>0</v>
      </c>
      <c r="M55" s="3">
        <v>0</v>
      </c>
      <c r="O55">
        <f t="shared" si="0"/>
        <v>0</v>
      </c>
      <c r="P55">
        <f t="shared" si="1"/>
        <v>0</v>
      </c>
      <c r="Q55">
        <f t="shared" si="2"/>
        <v>0</v>
      </c>
    </row>
    <row r="56" spans="1:17">
      <c r="A56" s="52" t="s">
        <v>2477</v>
      </c>
      <c r="B56" s="3">
        <v>0</v>
      </c>
      <c r="C56" s="3">
        <v>0</v>
      </c>
      <c r="D56" s="3">
        <v>0</v>
      </c>
      <c r="E56" s="3">
        <v>0</v>
      </c>
      <c r="F56" s="3">
        <v>0</v>
      </c>
      <c r="G56" s="3">
        <v>0</v>
      </c>
      <c r="H56" s="3">
        <v>0</v>
      </c>
      <c r="I56" s="3">
        <v>0</v>
      </c>
      <c r="J56" s="3">
        <v>0</v>
      </c>
      <c r="K56" s="3">
        <v>0</v>
      </c>
      <c r="L56" s="3">
        <v>3600.0019999999995</v>
      </c>
      <c r="M56" s="3">
        <v>69.994399999999999</v>
      </c>
      <c r="O56">
        <f t="shared" si="0"/>
        <v>0</v>
      </c>
      <c r="P56">
        <f t="shared" si="1"/>
        <v>0</v>
      </c>
      <c r="Q56">
        <f t="shared" si="2"/>
        <v>0</v>
      </c>
    </row>
    <row r="57" spans="1:17">
      <c r="A57" s="52" t="s">
        <v>1297</v>
      </c>
      <c r="B57" s="3">
        <v>0</v>
      </c>
      <c r="C57" s="3">
        <v>3116.3</v>
      </c>
      <c r="D57" s="3">
        <v>2286.21</v>
      </c>
      <c r="E57" s="3">
        <v>0</v>
      </c>
      <c r="F57" s="3">
        <v>758.61</v>
      </c>
      <c r="G57" s="3">
        <v>961.2</v>
      </c>
      <c r="H57" s="3">
        <v>0</v>
      </c>
      <c r="I57" s="3">
        <v>1163.79</v>
      </c>
      <c r="J57" s="3">
        <v>0</v>
      </c>
      <c r="K57" s="3">
        <v>0</v>
      </c>
      <c r="L57" s="3">
        <v>1442.7963999999997</v>
      </c>
      <c r="M57" s="3">
        <v>80</v>
      </c>
      <c r="O57">
        <f t="shared" si="0"/>
        <v>0</v>
      </c>
      <c r="P57">
        <f t="shared" si="1"/>
        <v>0</v>
      </c>
      <c r="Q57">
        <f t="shared" si="2"/>
        <v>0</v>
      </c>
    </row>
    <row r="58" spans="1:17">
      <c r="A58" s="52" t="s">
        <v>1512</v>
      </c>
      <c r="B58" s="3">
        <v>0</v>
      </c>
      <c r="C58" s="3">
        <v>0</v>
      </c>
      <c r="D58" s="3">
        <v>0</v>
      </c>
      <c r="E58" s="3">
        <v>2396.3000000000002</v>
      </c>
      <c r="F58" s="3">
        <v>-697.27</v>
      </c>
      <c r="G58" s="3">
        <v>370.68</v>
      </c>
      <c r="H58" s="3">
        <v>0</v>
      </c>
      <c r="I58" s="3">
        <v>2118.4300000000003</v>
      </c>
      <c r="J58" s="3">
        <v>1039.81</v>
      </c>
      <c r="K58" s="3">
        <v>3690.4695999999999</v>
      </c>
      <c r="L58" s="3">
        <v>3226.7263999999996</v>
      </c>
      <c r="M58" s="3">
        <v>12839.760399999997</v>
      </c>
      <c r="O58">
        <f t="shared" si="0"/>
        <v>0</v>
      </c>
      <c r="P58">
        <f t="shared" si="1"/>
        <v>0</v>
      </c>
      <c r="Q58">
        <f t="shared" si="2"/>
        <v>0</v>
      </c>
    </row>
    <row r="59" spans="1:17">
      <c r="A59" s="52" t="s">
        <v>1298</v>
      </c>
      <c r="B59" s="3">
        <v>0</v>
      </c>
      <c r="C59" s="3">
        <v>5846.3</v>
      </c>
      <c r="D59" s="3">
        <v>9994.31</v>
      </c>
      <c r="E59" s="3">
        <v>2994.83</v>
      </c>
      <c r="F59" s="3">
        <v>-2696.54</v>
      </c>
      <c r="G59" s="3">
        <v>3094.83</v>
      </c>
      <c r="H59" s="3">
        <v>0</v>
      </c>
      <c r="I59" s="3">
        <v>2929.72</v>
      </c>
      <c r="J59" s="3">
        <v>60.35</v>
      </c>
      <c r="K59" s="3">
        <v>369.99359999999996</v>
      </c>
      <c r="L59" s="3">
        <v>5567.9991999999993</v>
      </c>
      <c r="M59" s="3">
        <v>9299.9956000000002</v>
      </c>
      <c r="O59">
        <f t="shared" si="0"/>
        <v>0</v>
      </c>
      <c r="P59">
        <f t="shared" si="1"/>
        <v>0</v>
      </c>
      <c r="Q59">
        <f t="shared" si="2"/>
        <v>0</v>
      </c>
    </row>
    <row r="60" spans="1:17">
      <c r="A60" s="52" t="s">
        <v>1613</v>
      </c>
      <c r="B60" s="3">
        <v>0</v>
      </c>
      <c r="C60" s="3">
        <v>0</v>
      </c>
      <c r="D60" s="3">
        <v>0</v>
      </c>
      <c r="E60" s="3">
        <v>0</v>
      </c>
      <c r="F60" s="3">
        <v>0</v>
      </c>
      <c r="G60" s="3">
        <v>0</v>
      </c>
      <c r="H60" s="3">
        <v>3224.14</v>
      </c>
      <c r="I60" s="3">
        <v>0</v>
      </c>
      <c r="J60" s="3">
        <v>0</v>
      </c>
      <c r="K60" s="3">
        <v>0</v>
      </c>
      <c r="L60" s="3">
        <v>0</v>
      </c>
      <c r="M60" s="3">
        <v>0</v>
      </c>
      <c r="O60">
        <f t="shared" si="0"/>
        <v>0</v>
      </c>
      <c r="P60">
        <f t="shared" si="1"/>
        <v>0</v>
      </c>
      <c r="Q60">
        <f t="shared" si="2"/>
        <v>0</v>
      </c>
    </row>
    <row r="61" spans="1:17">
      <c r="A61" s="52" t="s">
        <v>1614</v>
      </c>
      <c r="B61" s="3">
        <v>0</v>
      </c>
      <c r="C61" s="3">
        <v>0</v>
      </c>
      <c r="D61" s="3">
        <v>0</v>
      </c>
      <c r="E61" s="3">
        <v>0</v>
      </c>
      <c r="F61" s="3">
        <v>0</v>
      </c>
      <c r="G61" s="3">
        <v>0</v>
      </c>
      <c r="H61" s="3">
        <v>4250</v>
      </c>
      <c r="I61" s="3">
        <v>4250</v>
      </c>
      <c r="J61" s="3">
        <v>10482.76</v>
      </c>
      <c r="K61" s="3">
        <v>0</v>
      </c>
      <c r="L61" s="3">
        <v>6199.9911999999995</v>
      </c>
      <c r="M61" s="3">
        <v>139.9888</v>
      </c>
      <c r="O61">
        <f t="shared" si="0"/>
        <v>0</v>
      </c>
      <c r="P61">
        <f t="shared" si="1"/>
        <v>0</v>
      </c>
      <c r="Q61">
        <f t="shared" si="2"/>
        <v>0</v>
      </c>
    </row>
    <row r="62" spans="1:17">
      <c r="A62" s="52" t="s">
        <v>1819</v>
      </c>
      <c r="B62" s="3">
        <v>0</v>
      </c>
      <c r="C62" s="3">
        <v>0</v>
      </c>
      <c r="D62" s="3">
        <v>0</v>
      </c>
      <c r="E62" s="3">
        <v>0</v>
      </c>
      <c r="F62" s="3">
        <v>0</v>
      </c>
      <c r="G62" s="3">
        <v>0</v>
      </c>
      <c r="H62" s="3">
        <v>0</v>
      </c>
      <c r="I62" s="3">
        <v>1551.72</v>
      </c>
      <c r="J62" s="3">
        <v>0</v>
      </c>
      <c r="K62" s="3">
        <v>0</v>
      </c>
      <c r="L62" s="3">
        <v>92.8</v>
      </c>
      <c r="M62" s="3">
        <v>0</v>
      </c>
      <c r="O62">
        <f t="shared" si="0"/>
        <v>0</v>
      </c>
      <c r="P62" t="str">
        <f t="shared" si="1"/>
        <v>LOST</v>
      </c>
      <c r="Q62">
        <f t="shared" si="2"/>
        <v>0</v>
      </c>
    </row>
    <row r="63" spans="1:17">
      <c r="A63" s="52" t="s">
        <v>1513</v>
      </c>
      <c r="B63" s="3">
        <v>0</v>
      </c>
      <c r="C63" s="3">
        <v>0</v>
      </c>
      <c r="D63" s="3">
        <v>0</v>
      </c>
      <c r="E63" s="3">
        <v>2276.3000000000002</v>
      </c>
      <c r="F63" s="3">
        <v>1025</v>
      </c>
      <c r="G63" s="3">
        <v>0</v>
      </c>
      <c r="H63" s="3">
        <v>0</v>
      </c>
      <c r="I63" s="3">
        <v>289.68</v>
      </c>
      <c r="J63" s="3">
        <v>2672.41</v>
      </c>
      <c r="K63" s="3">
        <v>0</v>
      </c>
      <c r="L63" s="3">
        <v>3760.0007999999998</v>
      </c>
      <c r="M63" s="3">
        <v>0</v>
      </c>
      <c r="O63">
        <f t="shared" si="0"/>
        <v>0</v>
      </c>
      <c r="P63" t="str">
        <f t="shared" si="1"/>
        <v>LOST</v>
      </c>
      <c r="Q63">
        <f t="shared" si="2"/>
        <v>0</v>
      </c>
    </row>
    <row r="64" spans="1:17">
      <c r="A64" s="52" t="s">
        <v>1299</v>
      </c>
      <c r="B64" s="3">
        <v>0</v>
      </c>
      <c r="C64" s="3">
        <v>0</v>
      </c>
      <c r="D64" s="3">
        <v>2276.3000000000002</v>
      </c>
      <c r="E64" s="3">
        <v>0</v>
      </c>
      <c r="F64" s="3">
        <v>0</v>
      </c>
      <c r="G64" s="3">
        <v>0</v>
      </c>
      <c r="H64" s="3">
        <v>0</v>
      </c>
      <c r="I64" s="3">
        <v>0</v>
      </c>
      <c r="J64" s="3">
        <v>0</v>
      </c>
      <c r="K64" s="3">
        <v>0</v>
      </c>
      <c r="L64" s="3">
        <v>0</v>
      </c>
      <c r="M64" s="3">
        <v>69.994399999999999</v>
      </c>
      <c r="O64">
        <f t="shared" si="0"/>
        <v>0</v>
      </c>
      <c r="P64">
        <f t="shared" si="1"/>
        <v>0</v>
      </c>
      <c r="Q64" t="str">
        <f t="shared" si="2"/>
        <v>PREV ACTIVE</v>
      </c>
    </row>
    <row r="65" spans="1:17">
      <c r="A65" s="52" t="s">
        <v>2478</v>
      </c>
      <c r="B65" s="3">
        <v>0</v>
      </c>
      <c r="C65" s="3">
        <v>0</v>
      </c>
      <c r="D65" s="3">
        <v>0</v>
      </c>
      <c r="E65" s="3">
        <v>0</v>
      </c>
      <c r="F65" s="3">
        <v>0</v>
      </c>
      <c r="G65" s="3">
        <v>0</v>
      </c>
      <c r="H65" s="3">
        <v>0</v>
      </c>
      <c r="I65" s="3">
        <v>0</v>
      </c>
      <c r="J65" s="3">
        <v>0</v>
      </c>
      <c r="K65" s="3">
        <v>0</v>
      </c>
      <c r="L65" s="3">
        <v>2487.8519999999999</v>
      </c>
      <c r="M65" s="3">
        <v>0</v>
      </c>
      <c r="O65">
        <f t="shared" si="0"/>
        <v>0</v>
      </c>
      <c r="P65" t="str">
        <f t="shared" si="1"/>
        <v>LOST</v>
      </c>
      <c r="Q65">
        <f t="shared" si="2"/>
        <v>0</v>
      </c>
    </row>
    <row r="66" spans="1:17">
      <c r="A66" s="52" t="s">
        <v>1514</v>
      </c>
      <c r="B66" s="3">
        <v>0</v>
      </c>
      <c r="C66" s="3">
        <v>0</v>
      </c>
      <c r="D66" s="3">
        <v>0</v>
      </c>
      <c r="E66" s="3">
        <v>2396.3000000000002</v>
      </c>
      <c r="F66" s="3">
        <v>0</v>
      </c>
      <c r="G66" s="3">
        <v>0</v>
      </c>
      <c r="H66" s="3">
        <v>0</v>
      </c>
      <c r="I66" s="3">
        <v>0</v>
      </c>
      <c r="J66" s="3">
        <v>0</v>
      </c>
      <c r="K66" s="3">
        <v>0</v>
      </c>
      <c r="L66" s="3">
        <v>0</v>
      </c>
      <c r="M66" s="3">
        <v>0</v>
      </c>
      <c r="O66">
        <f t="shared" si="0"/>
        <v>0</v>
      </c>
      <c r="P66">
        <f t="shared" si="1"/>
        <v>0</v>
      </c>
      <c r="Q66">
        <f t="shared" si="2"/>
        <v>0</v>
      </c>
    </row>
    <row r="67" spans="1:17">
      <c r="A67" s="52" t="s">
        <v>1586</v>
      </c>
      <c r="B67" s="3">
        <v>0</v>
      </c>
      <c r="C67" s="3">
        <v>0</v>
      </c>
      <c r="D67" s="3">
        <v>0</v>
      </c>
      <c r="E67" s="3">
        <v>0</v>
      </c>
      <c r="F67" s="3">
        <v>0</v>
      </c>
      <c r="G67" s="3">
        <v>10597.42</v>
      </c>
      <c r="H67" s="3">
        <v>0</v>
      </c>
      <c r="I67" s="3">
        <v>0</v>
      </c>
      <c r="J67" s="3">
        <v>428.59999999999997</v>
      </c>
      <c r="K67" s="3">
        <v>0</v>
      </c>
      <c r="L67" s="3">
        <v>0</v>
      </c>
      <c r="M67" s="3">
        <v>440</v>
      </c>
      <c r="O67">
        <f t="shared" ref="O67:O130" si="3">IF(AND(M67&gt;0,SUM(B67:L67)=0),"NEW",0)</f>
        <v>0</v>
      </c>
      <c r="P67">
        <f t="shared" ref="P67:P130" si="4">IF(AND(L67&gt;0,M67=0),"LOST",0)</f>
        <v>0</v>
      </c>
      <c r="Q67" t="str">
        <f t="shared" ref="Q67:Q130" si="5">IF(AND(AND(M67&gt;0,L67=0,SUM(B67:K67)&gt;0)),"PREV ACTIVE",0)</f>
        <v>PREV ACTIVE</v>
      </c>
    </row>
    <row r="68" spans="1:17">
      <c r="A68" s="52" t="s">
        <v>2479</v>
      </c>
      <c r="B68" s="3">
        <v>0</v>
      </c>
      <c r="C68" s="3">
        <v>0</v>
      </c>
      <c r="D68" s="3">
        <v>0</v>
      </c>
      <c r="E68" s="3">
        <v>0</v>
      </c>
      <c r="F68" s="3">
        <v>0</v>
      </c>
      <c r="G68" s="3">
        <v>0</v>
      </c>
      <c r="H68" s="3">
        <v>0</v>
      </c>
      <c r="I68" s="3">
        <v>0</v>
      </c>
      <c r="J68" s="3">
        <v>0</v>
      </c>
      <c r="K68" s="3">
        <v>0</v>
      </c>
      <c r="L68" s="3">
        <v>3600.0019999999995</v>
      </c>
      <c r="M68" s="3">
        <v>0</v>
      </c>
      <c r="O68">
        <f t="shared" si="3"/>
        <v>0</v>
      </c>
      <c r="P68" t="str">
        <f t="shared" si="4"/>
        <v>LOST</v>
      </c>
      <c r="Q68">
        <f t="shared" si="5"/>
        <v>0</v>
      </c>
    </row>
    <row r="69" spans="1:17">
      <c r="A69" s="52" t="s">
        <v>3402</v>
      </c>
      <c r="B69" s="3">
        <v>0</v>
      </c>
      <c r="C69" s="3">
        <v>0</v>
      </c>
      <c r="D69" s="3">
        <v>0</v>
      </c>
      <c r="E69" s="3">
        <v>0</v>
      </c>
      <c r="F69" s="3">
        <v>0</v>
      </c>
      <c r="G69" s="3">
        <v>0</v>
      </c>
      <c r="H69" s="3">
        <v>0</v>
      </c>
      <c r="I69" s="3">
        <v>0</v>
      </c>
      <c r="J69" s="3">
        <v>0</v>
      </c>
      <c r="K69" s="3">
        <v>0</v>
      </c>
      <c r="L69" s="3">
        <v>0</v>
      </c>
      <c r="M69" s="3">
        <v>13600.098</v>
      </c>
      <c r="O69" t="str">
        <f t="shared" si="3"/>
        <v>NEW</v>
      </c>
      <c r="P69">
        <f t="shared" si="4"/>
        <v>0</v>
      </c>
      <c r="Q69">
        <f t="shared" si="5"/>
        <v>0</v>
      </c>
    </row>
    <row r="70" spans="1:17">
      <c r="A70" s="52" t="s">
        <v>1300</v>
      </c>
      <c r="B70" s="3">
        <v>0</v>
      </c>
      <c r="C70" s="3">
        <v>2084.7000000000003</v>
      </c>
      <c r="D70" s="3">
        <v>0</v>
      </c>
      <c r="E70" s="3">
        <v>0</v>
      </c>
      <c r="F70" s="3">
        <v>0</v>
      </c>
      <c r="G70" s="3">
        <v>0</v>
      </c>
      <c r="H70" s="3">
        <v>0</v>
      </c>
      <c r="I70" s="3">
        <v>0</v>
      </c>
      <c r="J70" s="3">
        <v>0</v>
      </c>
      <c r="K70" s="3">
        <v>0</v>
      </c>
      <c r="L70" s="3">
        <v>0</v>
      </c>
      <c r="M70" s="3">
        <v>0</v>
      </c>
      <c r="O70">
        <f t="shared" si="3"/>
        <v>0</v>
      </c>
      <c r="P70">
        <f t="shared" si="4"/>
        <v>0</v>
      </c>
      <c r="Q70">
        <f t="shared" si="5"/>
        <v>0</v>
      </c>
    </row>
    <row r="71" spans="1:17">
      <c r="A71" s="52" t="s">
        <v>1301</v>
      </c>
      <c r="B71" s="3">
        <v>0</v>
      </c>
      <c r="C71" s="3">
        <v>0</v>
      </c>
      <c r="D71" s="3">
        <v>11131.3</v>
      </c>
      <c r="E71" s="3">
        <v>8875.86</v>
      </c>
      <c r="F71" s="3">
        <v>1895.81</v>
      </c>
      <c r="G71" s="3">
        <v>0</v>
      </c>
      <c r="H71" s="3">
        <v>2950.06</v>
      </c>
      <c r="I71" s="3">
        <v>5214.1399999999994</v>
      </c>
      <c r="J71" s="3">
        <v>0</v>
      </c>
      <c r="K71" s="3">
        <v>0</v>
      </c>
      <c r="L71" s="3">
        <v>0</v>
      </c>
      <c r="M71" s="3">
        <v>83.995599999999996</v>
      </c>
      <c r="O71">
        <f t="shared" si="3"/>
        <v>0</v>
      </c>
      <c r="P71">
        <f t="shared" si="4"/>
        <v>0</v>
      </c>
      <c r="Q71" t="str">
        <f t="shared" si="5"/>
        <v>PREV ACTIVE</v>
      </c>
    </row>
    <row r="72" spans="1:17">
      <c r="A72" s="52" t="s">
        <v>1515</v>
      </c>
      <c r="B72" s="3">
        <v>0</v>
      </c>
      <c r="C72" s="3">
        <v>0</v>
      </c>
      <c r="D72" s="3">
        <v>0</v>
      </c>
      <c r="E72" s="3">
        <v>5860.47</v>
      </c>
      <c r="F72" s="3">
        <v>2886.3</v>
      </c>
      <c r="G72" s="3">
        <v>-1977.65</v>
      </c>
      <c r="H72" s="3">
        <v>0</v>
      </c>
      <c r="I72" s="3">
        <v>0</v>
      </c>
      <c r="J72" s="3">
        <v>1086.21</v>
      </c>
      <c r="K72" s="3">
        <v>0</v>
      </c>
      <c r="L72" s="3">
        <v>46.4</v>
      </c>
      <c r="M72" s="3">
        <v>369.99359999999996</v>
      </c>
      <c r="O72">
        <f t="shared" si="3"/>
        <v>0</v>
      </c>
      <c r="P72">
        <f t="shared" si="4"/>
        <v>0</v>
      </c>
      <c r="Q72">
        <f t="shared" si="5"/>
        <v>0</v>
      </c>
    </row>
    <row r="73" spans="1:17">
      <c r="A73" s="52" t="s">
        <v>1302</v>
      </c>
      <c r="B73" s="3">
        <v>0</v>
      </c>
      <c r="C73" s="3">
        <v>0</v>
      </c>
      <c r="D73" s="3">
        <v>11488.21</v>
      </c>
      <c r="E73" s="3">
        <v>8387.93</v>
      </c>
      <c r="F73" s="3">
        <v>6800.17</v>
      </c>
      <c r="G73" s="3">
        <v>3474.14</v>
      </c>
      <c r="H73" s="3">
        <v>418</v>
      </c>
      <c r="I73" s="3">
        <v>2948.4199999999996</v>
      </c>
      <c r="J73" s="3">
        <v>1422.41</v>
      </c>
      <c r="K73" s="3">
        <v>9065.9915999999994</v>
      </c>
      <c r="L73" s="3">
        <v>16739.963199999998</v>
      </c>
      <c r="M73" s="3">
        <v>11239.931999999999</v>
      </c>
      <c r="O73">
        <f t="shared" si="3"/>
        <v>0</v>
      </c>
      <c r="P73">
        <f t="shared" si="4"/>
        <v>0</v>
      </c>
      <c r="Q73">
        <f t="shared" si="5"/>
        <v>0</v>
      </c>
    </row>
    <row r="74" spans="1:17">
      <c r="A74" s="52" t="s">
        <v>1820</v>
      </c>
      <c r="B74" s="3">
        <v>0</v>
      </c>
      <c r="C74" s="3">
        <v>0</v>
      </c>
      <c r="D74" s="3">
        <v>0</v>
      </c>
      <c r="E74" s="3">
        <v>0</v>
      </c>
      <c r="F74" s="3">
        <v>0</v>
      </c>
      <c r="G74" s="3">
        <v>0</v>
      </c>
      <c r="H74" s="3">
        <v>0</v>
      </c>
      <c r="I74" s="3">
        <v>2046</v>
      </c>
      <c r="J74" s="3">
        <v>0</v>
      </c>
      <c r="K74" s="3">
        <v>0</v>
      </c>
      <c r="L74" s="3">
        <v>0</v>
      </c>
      <c r="M74" s="3">
        <v>0</v>
      </c>
      <c r="O74">
        <f t="shared" si="3"/>
        <v>0</v>
      </c>
      <c r="P74">
        <f t="shared" si="4"/>
        <v>0</v>
      </c>
      <c r="Q74">
        <f t="shared" si="5"/>
        <v>0</v>
      </c>
    </row>
    <row r="75" spans="1:17">
      <c r="A75" s="52" t="s">
        <v>1303</v>
      </c>
      <c r="B75" s="3">
        <v>0</v>
      </c>
      <c r="C75" s="3">
        <v>2281.3000000000002</v>
      </c>
      <c r="D75" s="3">
        <v>0</v>
      </c>
      <c r="E75" s="3">
        <v>0</v>
      </c>
      <c r="F75" s="3">
        <v>9004.31</v>
      </c>
      <c r="G75" s="3">
        <v>0</v>
      </c>
      <c r="H75" s="3">
        <v>6948.28</v>
      </c>
      <c r="I75" s="3">
        <v>0</v>
      </c>
      <c r="J75" s="3">
        <v>6948.28</v>
      </c>
      <c r="K75" s="3">
        <v>0</v>
      </c>
      <c r="L75" s="3">
        <v>0</v>
      </c>
      <c r="M75" s="3">
        <v>0</v>
      </c>
      <c r="O75">
        <f t="shared" si="3"/>
        <v>0</v>
      </c>
      <c r="P75">
        <f t="shared" si="4"/>
        <v>0</v>
      </c>
      <c r="Q75">
        <f t="shared" si="5"/>
        <v>0</v>
      </c>
    </row>
    <row r="76" spans="1:17">
      <c r="A76" s="52" t="s">
        <v>1516</v>
      </c>
      <c r="B76" s="3">
        <v>0</v>
      </c>
      <c r="C76" s="3">
        <v>0</v>
      </c>
      <c r="D76" s="3">
        <v>0</v>
      </c>
      <c r="E76" s="3">
        <v>3126.3</v>
      </c>
      <c r="F76" s="3">
        <v>0</v>
      </c>
      <c r="G76" s="3">
        <v>0</v>
      </c>
      <c r="H76" s="3">
        <v>0</v>
      </c>
      <c r="I76" s="3">
        <v>0</v>
      </c>
      <c r="J76" s="3">
        <v>0</v>
      </c>
      <c r="K76" s="3">
        <v>0</v>
      </c>
      <c r="L76" s="3">
        <v>0</v>
      </c>
      <c r="M76" s="3">
        <v>0</v>
      </c>
      <c r="O76">
        <f t="shared" si="3"/>
        <v>0</v>
      </c>
      <c r="P76">
        <f t="shared" si="4"/>
        <v>0</v>
      </c>
      <c r="Q76">
        <f t="shared" si="5"/>
        <v>0</v>
      </c>
    </row>
    <row r="77" spans="1:17">
      <c r="A77" s="52" t="s">
        <v>1304</v>
      </c>
      <c r="B77" s="3">
        <v>0</v>
      </c>
      <c r="C77" s="3">
        <v>6441.3</v>
      </c>
      <c r="D77" s="3">
        <v>0</v>
      </c>
      <c r="E77" s="3">
        <v>7493.1</v>
      </c>
      <c r="F77" s="3">
        <v>0</v>
      </c>
      <c r="G77" s="3">
        <v>4637.93</v>
      </c>
      <c r="H77" s="3">
        <v>0</v>
      </c>
      <c r="I77" s="3">
        <v>0</v>
      </c>
      <c r="J77" s="3">
        <v>0</v>
      </c>
      <c r="K77" s="3">
        <v>0</v>
      </c>
      <c r="L77" s="3">
        <v>0</v>
      </c>
      <c r="M77" s="3">
        <v>0</v>
      </c>
      <c r="O77">
        <f t="shared" si="3"/>
        <v>0</v>
      </c>
      <c r="P77">
        <f t="shared" si="4"/>
        <v>0</v>
      </c>
      <c r="Q77">
        <f t="shared" si="5"/>
        <v>0</v>
      </c>
    </row>
    <row r="78" spans="1:17">
      <c r="A78" s="52" t="s">
        <v>1305</v>
      </c>
      <c r="B78" s="3">
        <v>0</v>
      </c>
      <c r="C78" s="3">
        <v>3181.3</v>
      </c>
      <c r="D78" s="3">
        <v>0</v>
      </c>
      <c r="E78" s="3">
        <v>0</v>
      </c>
      <c r="F78" s="3">
        <v>0</v>
      </c>
      <c r="G78" s="3">
        <v>0</v>
      </c>
      <c r="H78" s="3">
        <v>0</v>
      </c>
      <c r="I78" s="3">
        <v>0</v>
      </c>
      <c r="J78" s="3">
        <v>0</v>
      </c>
      <c r="K78" s="3">
        <v>0</v>
      </c>
      <c r="L78" s="3">
        <v>0</v>
      </c>
      <c r="M78" s="3">
        <v>0</v>
      </c>
      <c r="O78">
        <f t="shared" si="3"/>
        <v>0</v>
      </c>
      <c r="P78">
        <f t="shared" si="4"/>
        <v>0</v>
      </c>
      <c r="Q78">
        <f t="shared" si="5"/>
        <v>0</v>
      </c>
    </row>
    <row r="79" spans="1:17">
      <c r="A79" s="52" t="s">
        <v>1914</v>
      </c>
      <c r="B79" s="3">
        <v>0</v>
      </c>
      <c r="C79" s="3">
        <v>0</v>
      </c>
      <c r="D79" s="3">
        <v>0</v>
      </c>
      <c r="E79" s="3">
        <v>0</v>
      </c>
      <c r="F79" s="3">
        <v>0</v>
      </c>
      <c r="G79" s="3">
        <v>0</v>
      </c>
      <c r="H79" s="3">
        <v>0</v>
      </c>
      <c r="I79" s="3">
        <v>0</v>
      </c>
      <c r="J79" s="3">
        <v>0</v>
      </c>
      <c r="K79" s="3">
        <v>4949.9867999999997</v>
      </c>
      <c r="L79" s="3">
        <v>0</v>
      </c>
      <c r="M79" s="3">
        <v>0</v>
      </c>
      <c r="O79">
        <f t="shared" si="3"/>
        <v>0</v>
      </c>
      <c r="P79">
        <f t="shared" si="4"/>
        <v>0</v>
      </c>
      <c r="Q79">
        <f t="shared" si="5"/>
        <v>0</v>
      </c>
    </row>
    <row r="80" spans="1:17">
      <c r="A80" s="52" t="s">
        <v>1306</v>
      </c>
      <c r="B80" s="3">
        <v>0</v>
      </c>
      <c r="C80" s="3">
        <v>0</v>
      </c>
      <c r="D80" s="3">
        <v>5558.66</v>
      </c>
      <c r="E80" s="3">
        <v>0</v>
      </c>
      <c r="F80" s="3">
        <v>0</v>
      </c>
      <c r="G80" s="3">
        <v>0</v>
      </c>
      <c r="H80" s="3">
        <v>0</v>
      </c>
      <c r="I80" s="3">
        <v>0</v>
      </c>
      <c r="J80" s="3">
        <v>0</v>
      </c>
      <c r="K80" s="3">
        <v>0</v>
      </c>
      <c r="L80" s="3">
        <v>0</v>
      </c>
      <c r="M80" s="3">
        <v>0</v>
      </c>
      <c r="O80">
        <f t="shared" si="3"/>
        <v>0</v>
      </c>
      <c r="P80">
        <f t="shared" si="4"/>
        <v>0</v>
      </c>
      <c r="Q80">
        <f t="shared" si="5"/>
        <v>0</v>
      </c>
    </row>
    <row r="81" spans="1:17">
      <c r="A81" s="52" t="s">
        <v>1587</v>
      </c>
      <c r="B81" s="3">
        <v>0</v>
      </c>
      <c r="C81" s="3">
        <v>0</v>
      </c>
      <c r="D81" s="3">
        <v>0</v>
      </c>
      <c r="E81" s="3">
        <v>0</v>
      </c>
      <c r="F81" s="3">
        <v>0</v>
      </c>
      <c r="G81" s="3">
        <v>2844.82</v>
      </c>
      <c r="H81" s="3">
        <v>0</v>
      </c>
      <c r="I81" s="3">
        <v>0</v>
      </c>
      <c r="J81" s="3">
        <v>0</v>
      </c>
      <c r="K81" s="3">
        <v>0</v>
      </c>
      <c r="L81" s="3">
        <v>0</v>
      </c>
      <c r="M81" s="3">
        <v>0</v>
      </c>
      <c r="O81">
        <f t="shared" si="3"/>
        <v>0</v>
      </c>
      <c r="P81">
        <f t="shared" si="4"/>
        <v>0</v>
      </c>
      <c r="Q81">
        <f t="shared" si="5"/>
        <v>0</v>
      </c>
    </row>
    <row r="82" spans="1:17">
      <c r="A82" s="52" t="s">
        <v>1821</v>
      </c>
      <c r="B82" s="3">
        <v>0</v>
      </c>
      <c r="C82" s="3">
        <v>0</v>
      </c>
      <c r="D82" s="3">
        <v>0</v>
      </c>
      <c r="E82" s="3">
        <v>0</v>
      </c>
      <c r="F82" s="3">
        <v>0</v>
      </c>
      <c r="G82" s="3">
        <v>0</v>
      </c>
      <c r="H82" s="3">
        <v>0</v>
      </c>
      <c r="I82" s="3">
        <v>2844.82</v>
      </c>
      <c r="J82" s="3">
        <v>2801.72</v>
      </c>
      <c r="K82" s="3">
        <v>2019.9892</v>
      </c>
      <c r="L82" s="3">
        <v>1649.9956</v>
      </c>
      <c r="M82" s="3">
        <v>69.994399999999999</v>
      </c>
      <c r="O82">
        <f t="shared" si="3"/>
        <v>0</v>
      </c>
      <c r="P82">
        <f t="shared" si="4"/>
        <v>0</v>
      </c>
      <c r="Q82">
        <f t="shared" si="5"/>
        <v>0</v>
      </c>
    </row>
    <row r="83" spans="1:17">
      <c r="A83" s="52" t="s">
        <v>1307</v>
      </c>
      <c r="B83" s="3">
        <v>0</v>
      </c>
      <c r="C83" s="3">
        <v>4356.3</v>
      </c>
      <c r="D83" s="3">
        <v>0</v>
      </c>
      <c r="E83" s="3">
        <v>0</v>
      </c>
      <c r="F83" s="3">
        <v>0</v>
      </c>
      <c r="G83" s="3">
        <v>0</v>
      </c>
      <c r="H83" s="3">
        <v>0</v>
      </c>
      <c r="I83" s="3">
        <v>0</v>
      </c>
      <c r="J83" s="3">
        <v>4845.2</v>
      </c>
      <c r="K83" s="3">
        <v>6800.0011999999988</v>
      </c>
      <c r="L83" s="3">
        <v>1142.0216</v>
      </c>
      <c r="M83" s="3">
        <v>0</v>
      </c>
      <c r="O83">
        <f t="shared" si="3"/>
        <v>0</v>
      </c>
      <c r="P83" t="str">
        <f t="shared" si="4"/>
        <v>LOST</v>
      </c>
      <c r="Q83">
        <f t="shared" si="5"/>
        <v>0</v>
      </c>
    </row>
    <row r="84" spans="1:17">
      <c r="A84" s="52" t="s">
        <v>1308</v>
      </c>
      <c r="B84" s="3">
        <v>0</v>
      </c>
      <c r="C84" s="3">
        <v>2259.7000000000003</v>
      </c>
      <c r="D84" s="3">
        <v>1025</v>
      </c>
      <c r="E84" s="3">
        <v>0</v>
      </c>
      <c r="F84" s="3">
        <v>0</v>
      </c>
      <c r="G84" s="3">
        <v>528</v>
      </c>
      <c r="H84" s="3">
        <v>0</v>
      </c>
      <c r="I84" s="3">
        <v>1422.41</v>
      </c>
      <c r="J84" s="3">
        <v>637.91999999999996</v>
      </c>
      <c r="K84" s="3">
        <v>3199.9991999999997</v>
      </c>
      <c r="L84" s="3">
        <v>0</v>
      </c>
      <c r="M84" s="3">
        <v>0</v>
      </c>
      <c r="O84">
        <f t="shared" si="3"/>
        <v>0</v>
      </c>
      <c r="P84">
        <f t="shared" si="4"/>
        <v>0</v>
      </c>
      <c r="Q84">
        <f t="shared" si="5"/>
        <v>0</v>
      </c>
    </row>
    <row r="85" spans="1:17">
      <c r="A85" s="52" t="s">
        <v>1309</v>
      </c>
      <c r="B85" s="3">
        <v>0</v>
      </c>
      <c r="C85" s="3">
        <v>2841.3</v>
      </c>
      <c r="D85" s="3">
        <v>850</v>
      </c>
      <c r="E85" s="3">
        <v>850</v>
      </c>
      <c r="F85" s="3">
        <v>775</v>
      </c>
      <c r="G85" s="3">
        <v>366.38</v>
      </c>
      <c r="H85" s="3">
        <v>0</v>
      </c>
      <c r="I85" s="3">
        <v>0</v>
      </c>
      <c r="J85" s="3">
        <v>40</v>
      </c>
      <c r="K85" s="3">
        <v>5505.5811999999996</v>
      </c>
      <c r="L85" s="3">
        <v>232</v>
      </c>
      <c r="M85" s="3">
        <v>279.9776</v>
      </c>
      <c r="O85">
        <f t="shared" si="3"/>
        <v>0</v>
      </c>
      <c r="P85">
        <f t="shared" si="4"/>
        <v>0</v>
      </c>
      <c r="Q85">
        <f t="shared" si="5"/>
        <v>0</v>
      </c>
    </row>
    <row r="86" spans="1:17">
      <c r="A86" s="52" t="s">
        <v>1310</v>
      </c>
      <c r="B86" s="3">
        <v>0</v>
      </c>
      <c r="C86" s="3">
        <v>3106.3</v>
      </c>
      <c r="D86" s="3">
        <v>1025</v>
      </c>
      <c r="E86" s="3">
        <v>23662.059999999998</v>
      </c>
      <c r="F86" s="3">
        <v>425</v>
      </c>
      <c r="G86" s="3">
        <v>0</v>
      </c>
      <c r="H86" s="3">
        <v>0</v>
      </c>
      <c r="I86" s="3">
        <v>24.14</v>
      </c>
      <c r="J86" s="3">
        <v>0</v>
      </c>
      <c r="K86" s="3">
        <v>0</v>
      </c>
      <c r="L86" s="3">
        <v>1150.0008</v>
      </c>
      <c r="M86" s="3">
        <v>8909.536399999999</v>
      </c>
      <c r="O86">
        <f t="shared" si="3"/>
        <v>0</v>
      </c>
      <c r="P86">
        <f t="shared" si="4"/>
        <v>0</v>
      </c>
      <c r="Q86">
        <f t="shared" si="5"/>
        <v>0</v>
      </c>
    </row>
    <row r="87" spans="1:17">
      <c r="A87" s="52" t="s">
        <v>1615</v>
      </c>
      <c r="B87" s="3">
        <v>0</v>
      </c>
      <c r="C87" s="3">
        <v>0</v>
      </c>
      <c r="D87" s="3">
        <v>0</v>
      </c>
      <c r="E87" s="3">
        <v>0</v>
      </c>
      <c r="F87" s="3">
        <v>0</v>
      </c>
      <c r="G87" s="3">
        <v>0</v>
      </c>
      <c r="H87" s="3">
        <v>3674.14</v>
      </c>
      <c r="I87" s="3">
        <v>0</v>
      </c>
      <c r="J87" s="3">
        <v>0</v>
      </c>
      <c r="K87" s="3">
        <v>214.99439999999998</v>
      </c>
      <c r="L87" s="3">
        <v>0</v>
      </c>
      <c r="M87" s="3">
        <v>0</v>
      </c>
      <c r="O87">
        <f t="shared" si="3"/>
        <v>0</v>
      </c>
      <c r="P87">
        <f t="shared" si="4"/>
        <v>0</v>
      </c>
      <c r="Q87">
        <f t="shared" si="5"/>
        <v>0</v>
      </c>
    </row>
    <row r="88" spans="1:17">
      <c r="A88" s="52" t="s">
        <v>1588</v>
      </c>
      <c r="B88" s="3">
        <v>0</v>
      </c>
      <c r="C88" s="3">
        <v>0</v>
      </c>
      <c r="D88" s="3">
        <v>0</v>
      </c>
      <c r="E88" s="3">
        <v>0</v>
      </c>
      <c r="F88" s="3">
        <v>0</v>
      </c>
      <c r="G88" s="3">
        <v>2023.8899999999999</v>
      </c>
      <c r="H88" s="3">
        <v>0</v>
      </c>
      <c r="I88" s="3">
        <v>144.84</v>
      </c>
      <c r="J88" s="3">
        <v>1327.59</v>
      </c>
      <c r="K88" s="3">
        <v>1708.0187999999998</v>
      </c>
      <c r="L88" s="3">
        <v>0</v>
      </c>
      <c r="M88" s="3">
        <v>0</v>
      </c>
      <c r="O88">
        <f t="shared" si="3"/>
        <v>0</v>
      </c>
      <c r="P88">
        <f t="shared" si="4"/>
        <v>0</v>
      </c>
      <c r="Q88">
        <f t="shared" si="5"/>
        <v>0</v>
      </c>
    </row>
    <row r="89" spans="1:17">
      <c r="A89" s="52" t="s">
        <v>1311</v>
      </c>
      <c r="B89" s="3">
        <v>0</v>
      </c>
      <c r="C89" s="3">
        <v>2271.3000000000002</v>
      </c>
      <c r="D89" s="3">
        <v>1486.21</v>
      </c>
      <c r="E89" s="3">
        <v>1875</v>
      </c>
      <c r="F89" s="3">
        <v>-1450</v>
      </c>
      <c r="G89" s="3">
        <v>1939.65</v>
      </c>
      <c r="H89" s="3">
        <v>1232.9100000000001</v>
      </c>
      <c r="I89" s="3">
        <v>146.69999999999999</v>
      </c>
      <c r="J89" s="3">
        <v>0</v>
      </c>
      <c r="K89" s="3">
        <v>3184.0027999999998</v>
      </c>
      <c r="L89" s="3">
        <v>168.01439999999999</v>
      </c>
      <c r="M89" s="3">
        <v>216.01439999999999</v>
      </c>
      <c r="O89">
        <f t="shared" si="3"/>
        <v>0</v>
      </c>
      <c r="P89">
        <f t="shared" si="4"/>
        <v>0</v>
      </c>
      <c r="Q89">
        <f t="shared" si="5"/>
        <v>0</v>
      </c>
    </row>
    <row r="90" spans="1:17">
      <c r="A90" s="52" t="s">
        <v>1549</v>
      </c>
      <c r="B90" s="3">
        <v>0</v>
      </c>
      <c r="C90" s="3">
        <v>0</v>
      </c>
      <c r="D90" s="3">
        <v>0</v>
      </c>
      <c r="E90" s="3">
        <v>0</v>
      </c>
      <c r="F90" s="3">
        <v>5489.74</v>
      </c>
      <c r="G90" s="3">
        <v>1432.59</v>
      </c>
      <c r="H90" s="3">
        <v>5745.69</v>
      </c>
      <c r="I90" s="3">
        <v>2949.72</v>
      </c>
      <c r="J90" s="3">
        <v>3224.14</v>
      </c>
      <c r="K90" s="3">
        <v>4282.0007999999998</v>
      </c>
      <c r="L90" s="3">
        <v>16</v>
      </c>
      <c r="M90" s="3">
        <v>3270.172</v>
      </c>
      <c r="O90">
        <f t="shared" si="3"/>
        <v>0</v>
      </c>
      <c r="P90">
        <f t="shared" si="4"/>
        <v>0</v>
      </c>
      <c r="Q90">
        <f t="shared" si="5"/>
        <v>0</v>
      </c>
    </row>
    <row r="91" spans="1:17">
      <c r="A91" s="52" t="s">
        <v>1312</v>
      </c>
      <c r="B91" s="3">
        <v>0</v>
      </c>
      <c r="C91" s="3">
        <v>2276.3000000000002</v>
      </c>
      <c r="D91" s="3">
        <v>0</v>
      </c>
      <c r="E91" s="3">
        <v>850</v>
      </c>
      <c r="F91" s="3">
        <v>0</v>
      </c>
      <c r="G91" s="3">
        <v>0</v>
      </c>
      <c r="H91" s="3">
        <v>0</v>
      </c>
      <c r="I91" s="3">
        <v>387.93</v>
      </c>
      <c r="J91" s="3">
        <v>0</v>
      </c>
      <c r="K91" s="3">
        <v>0</v>
      </c>
      <c r="L91" s="3">
        <v>0</v>
      </c>
      <c r="M91" s="3">
        <v>0</v>
      </c>
      <c r="O91">
        <f t="shared" si="3"/>
        <v>0</v>
      </c>
      <c r="P91">
        <f t="shared" si="4"/>
        <v>0</v>
      </c>
      <c r="Q91">
        <f t="shared" si="5"/>
        <v>0</v>
      </c>
    </row>
    <row r="92" spans="1:17">
      <c r="A92" s="52" t="s">
        <v>1313</v>
      </c>
      <c r="B92" s="3">
        <v>0</v>
      </c>
      <c r="C92" s="3">
        <v>0</v>
      </c>
      <c r="D92" s="3">
        <v>3951.3</v>
      </c>
      <c r="E92" s="3">
        <v>0</v>
      </c>
      <c r="F92" s="3">
        <v>387.93</v>
      </c>
      <c r="G92" s="3">
        <v>0</v>
      </c>
      <c r="H92" s="3">
        <v>0</v>
      </c>
      <c r="I92" s="3">
        <v>0</v>
      </c>
      <c r="J92" s="3">
        <v>0</v>
      </c>
      <c r="K92" s="3">
        <v>0</v>
      </c>
      <c r="L92" s="3">
        <v>0</v>
      </c>
      <c r="M92" s="3">
        <v>0</v>
      </c>
      <c r="O92">
        <f t="shared" si="3"/>
        <v>0</v>
      </c>
      <c r="P92">
        <f t="shared" si="4"/>
        <v>0</v>
      </c>
      <c r="Q92">
        <f t="shared" si="5"/>
        <v>0</v>
      </c>
    </row>
    <row r="93" spans="1:17">
      <c r="A93" s="52" t="s">
        <v>1314</v>
      </c>
      <c r="B93" s="3">
        <v>0</v>
      </c>
      <c r="C93" s="3">
        <v>0</v>
      </c>
      <c r="D93" s="3">
        <v>7458.68</v>
      </c>
      <c r="E93" s="3">
        <v>6110.41</v>
      </c>
      <c r="F93" s="3">
        <v>2870.7</v>
      </c>
      <c r="G93" s="3">
        <v>0</v>
      </c>
      <c r="H93" s="3">
        <v>0</v>
      </c>
      <c r="I93" s="3">
        <v>0</v>
      </c>
      <c r="J93" s="3">
        <v>0</v>
      </c>
      <c r="K93" s="3">
        <v>0</v>
      </c>
      <c r="L93" s="3">
        <v>0</v>
      </c>
      <c r="M93" s="3">
        <v>69.994399999999999</v>
      </c>
      <c r="O93">
        <f t="shared" si="3"/>
        <v>0</v>
      </c>
      <c r="P93">
        <f t="shared" si="4"/>
        <v>0</v>
      </c>
      <c r="Q93" t="str">
        <f t="shared" si="5"/>
        <v>PREV ACTIVE</v>
      </c>
    </row>
    <row r="94" spans="1:17">
      <c r="A94" s="52" t="s">
        <v>1822</v>
      </c>
      <c r="B94" s="3">
        <v>0</v>
      </c>
      <c r="C94" s="3">
        <v>0</v>
      </c>
      <c r="D94" s="3">
        <v>0</v>
      </c>
      <c r="E94" s="3">
        <v>0</v>
      </c>
      <c r="F94" s="3">
        <v>0</v>
      </c>
      <c r="G94" s="3">
        <v>0</v>
      </c>
      <c r="H94" s="3">
        <v>0</v>
      </c>
      <c r="I94" s="3">
        <v>2801.72</v>
      </c>
      <c r="J94" s="3">
        <v>0</v>
      </c>
      <c r="K94" s="3">
        <v>0</v>
      </c>
      <c r="L94" s="3">
        <v>0</v>
      </c>
      <c r="M94" s="3">
        <v>0</v>
      </c>
      <c r="O94">
        <f t="shared" si="3"/>
        <v>0</v>
      </c>
      <c r="P94">
        <f t="shared" si="4"/>
        <v>0</v>
      </c>
      <c r="Q94">
        <f t="shared" si="5"/>
        <v>0</v>
      </c>
    </row>
    <row r="95" spans="1:17">
      <c r="A95" s="52" t="s">
        <v>1616</v>
      </c>
      <c r="B95" s="3">
        <v>0</v>
      </c>
      <c r="C95" s="3">
        <v>0</v>
      </c>
      <c r="D95" s="3">
        <v>0</v>
      </c>
      <c r="E95" s="3">
        <v>0</v>
      </c>
      <c r="F95" s="3">
        <v>0</v>
      </c>
      <c r="G95" s="3">
        <v>0</v>
      </c>
      <c r="H95" s="3">
        <v>4637.93</v>
      </c>
      <c r="I95" s="3">
        <v>3474.14</v>
      </c>
      <c r="J95" s="3">
        <v>4887.92</v>
      </c>
      <c r="K95" s="3">
        <v>4030.0023999999994</v>
      </c>
      <c r="L95" s="3">
        <v>4731.0491999999995</v>
      </c>
      <c r="M95" s="3">
        <v>0</v>
      </c>
      <c r="O95">
        <f t="shared" si="3"/>
        <v>0</v>
      </c>
      <c r="P95" t="str">
        <f t="shared" si="4"/>
        <v>LOST</v>
      </c>
      <c r="Q95">
        <f t="shared" si="5"/>
        <v>0</v>
      </c>
    </row>
    <row r="96" spans="1:17">
      <c r="A96" s="52" t="s">
        <v>2480</v>
      </c>
      <c r="B96" s="3">
        <v>0</v>
      </c>
      <c r="C96" s="3">
        <v>0</v>
      </c>
      <c r="D96" s="3">
        <v>0</v>
      </c>
      <c r="E96" s="3">
        <v>0</v>
      </c>
      <c r="F96" s="3">
        <v>0</v>
      </c>
      <c r="G96" s="3">
        <v>0</v>
      </c>
      <c r="H96" s="3">
        <v>0</v>
      </c>
      <c r="I96" s="3">
        <v>0</v>
      </c>
      <c r="J96" s="3">
        <v>0</v>
      </c>
      <c r="K96" s="3">
        <v>0</v>
      </c>
      <c r="L96" s="3">
        <v>11946.967199999997</v>
      </c>
      <c r="M96" s="3">
        <v>3229.8887999999997</v>
      </c>
      <c r="O96">
        <f t="shared" si="3"/>
        <v>0</v>
      </c>
      <c r="P96">
        <f t="shared" si="4"/>
        <v>0</v>
      </c>
      <c r="Q96">
        <f t="shared" si="5"/>
        <v>0</v>
      </c>
    </row>
    <row r="97" spans="1:17">
      <c r="A97" s="52" t="s">
        <v>1550</v>
      </c>
      <c r="B97" s="3">
        <v>0</v>
      </c>
      <c r="C97" s="3">
        <v>0</v>
      </c>
      <c r="D97" s="3">
        <v>0</v>
      </c>
      <c r="E97" s="3">
        <v>0</v>
      </c>
      <c r="F97" s="3">
        <v>5375.43</v>
      </c>
      <c r="G97" s="3">
        <v>0</v>
      </c>
      <c r="H97" s="3">
        <v>0</v>
      </c>
      <c r="I97" s="3">
        <v>0</v>
      </c>
      <c r="J97" s="3">
        <v>1086.21</v>
      </c>
      <c r="K97" s="3">
        <v>0</v>
      </c>
      <c r="L97" s="3">
        <v>0</v>
      </c>
      <c r="M97" s="3">
        <v>900</v>
      </c>
      <c r="O97">
        <f t="shared" si="3"/>
        <v>0</v>
      </c>
      <c r="P97">
        <f t="shared" si="4"/>
        <v>0</v>
      </c>
      <c r="Q97" t="str">
        <f t="shared" si="5"/>
        <v>PREV ACTIVE</v>
      </c>
    </row>
    <row r="98" spans="1:17">
      <c r="A98" s="52" t="s">
        <v>1315</v>
      </c>
      <c r="B98" s="3">
        <v>0</v>
      </c>
      <c r="C98" s="3">
        <v>2276.3000000000002</v>
      </c>
      <c r="D98" s="3">
        <v>5116.91</v>
      </c>
      <c r="E98" s="3">
        <v>850</v>
      </c>
      <c r="F98" s="3">
        <v>0</v>
      </c>
      <c r="G98" s="3">
        <v>146.69999999999999</v>
      </c>
      <c r="H98" s="3">
        <v>1551.72</v>
      </c>
      <c r="I98" s="3">
        <v>775.86</v>
      </c>
      <c r="J98" s="3">
        <v>1069.26</v>
      </c>
      <c r="K98" s="3">
        <v>0</v>
      </c>
      <c r="L98" s="3">
        <v>0</v>
      </c>
      <c r="M98" s="3">
        <v>0</v>
      </c>
      <c r="O98">
        <f t="shared" si="3"/>
        <v>0</v>
      </c>
      <c r="P98">
        <f t="shared" si="4"/>
        <v>0</v>
      </c>
      <c r="Q98">
        <f t="shared" si="5"/>
        <v>0</v>
      </c>
    </row>
    <row r="99" spans="1:17">
      <c r="A99" s="52" t="s">
        <v>1316</v>
      </c>
      <c r="B99" s="3">
        <v>0</v>
      </c>
      <c r="C99" s="3">
        <v>2276.3000000000002</v>
      </c>
      <c r="D99" s="3">
        <v>1653.3200000000002</v>
      </c>
      <c r="E99" s="3">
        <v>0</v>
      </c>
      <c r="F99" s="3">
        <v>626.68000000000006</v>
      </c>
      <c r="G99" s="3">
        <v>3590.51</v>
      </c>
      <c r="H99" s="3">
        <v>0</v>
      </c>
      <c r="I99" s="3">
        <v>1422.41</v>
      </c>
      <c r="J99" s="3">
        <v>40</v>
      </c>
      <c r="K99" s="3">
        <v>2212.9939999999997</v>
      </c>
      <c r="L99" s="3">
        <v>465.99519999999995</v>
      </c>
      <c r="M99" s="3">
        <v>0</v>
      </c>
      <c r="O99">
        <f t="shared" si="3"/>
        <v>0</v>
      </c>
      <c r="P99" t="str">
        <f t="shared" si="4"/>
        <v>LOST</v>
      </c>
      <c r="Q99">
        <f t="shared" si="5"/>
        <v>0</v>
      </c>
    </row>
    <row r="100" spans="1:17">
      <c r="A100" s="52" t="s">
        <v>1317</v>
      </c>
      <c r="B100" s="3">
        <v>0</v>
      </c>
      <c r="C100" s="3">
        <v>3936.3</v>
      </c>
      <c r="D100" s="3">
        <v>2700.35</v>
      </c>
      <c r="E100" s="3">
        <v>1515.35</v>
      </c>
      <c r="F100" s="3">
        <v>4753.1900000000005</v>
      </c>
      <c r="G100" s="3">
        <v>7985.01</v>
      </c>
      <c r="H100" s="3">
        <v>1327.6100000000001</v>
      </c>
      <c r="I100" s="3">
        <v>14810.8</v>
      </c>
      <c r="J100" s="3">
        <v>14117.149999999998</v>
      </c>
      <c r="K100" s="3">
        <v>12120.008</v>
      </c>
      <c r="L100" s="3">
        <v>11340.0604</v>
      </c>
      <c r="M100" s="3">
        <v>4941.0207999999993</v>
      </c>
      <c r="O100">
        <f t="shared" si="3"/>
        <v>0</v>
      </c>
      <c r="P100">
        <f t="shared" si="4"/>
        <v>0</v>
      </c>
      <c r="Q100">
        <f t="shared" si="5"/>
        <v>0</v>
      </c>
    </row>
    <row r="101" spans="1:17">
      <c r="A101" s="52" t="s">
        <v>1551</v>
      </c>
      <c r="B101" s="3">
        <v>0</v>
      </c>
      <c r="C101" s="3">
        <v>0</v>
      </c>
      <c r="D101" s="3">
        <v>0</v>
      </c>
      <c r="E101" s="3">
        <v>0</v>
      </c>
      <c r="F101" s="3">
        <v>9580.61</v>
      </c>
      <c r="G101" s="3">
        <v>3861.2</v>
      </c>
      <c r="H101" s="3">
        <v>2693.96</v>
      </c>
      <c r="I101" s="3">
        <v>2801.72</v>
      </c>
      <c r="J101" s="3">
        <v>5801.72</v>
      </c>
      <c r="K101" s="3">
        <v>4681.4011999999993</v>
      </c>
      <c r="L101" s="3">
        <v>0</v>
      </c>
      <c r="M101" s="3">
        <v>14.001199999999999</v>
      </c>
      <c r="O101">
        <f t="shared" si="3"/>
        <v>0</v>
      </c>
      <c r="P101">
        <f t="shared" si="4"/>
        <v>0</v>
      </c>
      <c r="Q101" t="str">
        <f t="shared" si="5"/>
        <v>PREV ACTIVE</v>
      </c>
    </row>
    <row r="102" spans="1:17">
      <c r="A102" s="52" t="s">
        <v>1318</v>
      </c>
      <c r="B102" s="3">
        <v>0</v>
      </c>
      <c r="C102" s="3">
        <v>2277.3000000000002</v>
      </c>
      <c r="D102" s="3">
        <v>0</v>
      </c>
      <c r="E102" s="3">
        <v>1875.8700000000001</v>
      </c>
      <c r="F102" s="3">
        <v>0</v>
      </c>
      <c r="G102" s="3">
        <v>0</v>
      </c>
      <c r="H102" s="3">
        <v>0</v>
      </c>
      <c r="I102" s="3">
        <v>0</v>
      </c>
      <c r="J102" s="3">
        <v>0</v>
      </c>
      <c r="K102" s="3">
        <v>1465.9975999999999</v>
      </c>
      <c r="L102" s="3">
        <v>0</v>
      </c>
      <c r="M102" s="3">
        <v>449.99879999999996</v>
      </c>
      <c r="O102">
        <f t="shared" si="3"/>
        <v>0</v>
      </c>
      <c r="P102">
        <f t="shared" si="4"/>
        <v>0</v>
      </c>
      <c r="Q102" t="str">
        <f t="shared" si="5"/>
        <v>PREV ACTIVE</v>
      </c>
    </row>
    <row r="103" spans="1:17">
      <c r="A103" s="52" t="s">
        <v>1517</v>
      </c>
      <c r="B103" s="3">
        <v>0</v>
      </c>
      <c r="C103" s="3">
        <v>0</v>
      </c>
      <c r="D103" s="3">
        <v>0</v>
      </c>
      <c r="E103" s="3">
        <v>2720.4700000000003</v>
      </c>
      <c r="F103" s="3">
        <v>9511.2099999999991</v>
      </c>
      <c r="G103" s="3">
        <v>8133.2499999999991</v>
      </c>
      <c r="H103" s="3">
        <v>534.63</v>
      </c>
      <c r="I103" s="3">
        <v>728.91000000000008</v>
      </c>
      <c r="J103" s="3">
        <v>16579.649999999998</v>
      </c>
      <c r="K103" s="3">
        <v>12201.691999999997</v>
      </c>
      <c r="L103" s="3">
        <v>12312.008</v>
      </c>
      <c r="M103" s="3">
        <v>2229.9283999999998</v>
      </c>
      <c r="O103">
        <f t="shared" si="3"/>
        <v>0</v>
      </c>
      <c r="P103">
        <f t="shared" si="4"/>
        <v>0</v>
      </c>
      <c r="Q103">
        <f t="shared" si="5"/>
        <v>0</v>
      </c>
    </row>
    <row r="104" spans="1:17">
      <c r="A104" s="52" t="s">
        <v>1617</v>
      </c>
      <c r="B104" s="3">
        <v>0</v>
      </c>
      <c r="C104" s="3">
        <v>0</v>
      </c>
      <c r="D104" s="3">
        <v>0</v>
      </c>
      <c r="E104" s="3">
        <v>0</v>
      </c>
      <c r="F104" s="3">
        <v>0</v>
      </c>
      <c r="G104" s="3">
        <v>0</v>
      </c>
      <c r="H104" s="3">
        <v>1683.62</v>
      </c>
      <c r="I104" s="3">
        <v>1422.41</v>
      </c>
      <c r="J104" s="3">
        <v>0</v>
      </c>
      <c r="K104" s="3">
        <v>3775.0003999999994</v>
      </c>
      <c r="L104" s="3">
        <v>4030.0023999999994</v>
      </c>
      <c r="M104" s="3">
        <v>4030.0023999999994</v>
      </c>
      <c r="O104">
        <f t="shared" si="3"/>
        <v>0</v>
      </c>
      <c r="P104">
        <f t="shared" si="4"/>
        <v>0</v>
      </c>
      <c r="Q104">
        <f t="shared" si="5"/>
        <v>0</v>
      </c>
    </row>
    <row r="105" spans="1:17">
      <c r="A105" s="52" t="s">
        <v>1618</v>
      </c>
      <c r="B105" s="3">
        <v>0</v>
      </c>
      <c r="C105" s="3">
        <v>0</v>
      </c>
      <c r="D105" s="3">
        <v>0</v>
      </c>
      <c r="E105" s="3">
        <v>0</v>
      </c>
      <c r="F105" s="3">
        <v>0</v>
      </c>
      <c r="G105" s="3">
        <v>0</v>
      </c>
      <c r="H105" s="3">
        <v>7120.28</v>
      </c>
      <c r="I105" s="3">
        <v>0</v>
      </c>
      <c r="J105" s="3">
        <v>3474.14</v>
      </c>
      <c r="K105" s="3">
        <v>0</v>
      </c>
      <c r="L105" s="3">
        <v>8960.0023999999994</v>
      </c>
      <c r="M105" s="3">
        <v>4030.0023999999994</v>
      </c>
      <c r="O105">
        <f t="shared" si="3"/>
        <v>0</v>
      </c>
      <c r="P105">
        <f t="shared" si="4"/>
        <v>0</v>
      </c>
      <c r="Q105">
        <f t="shared" si="5"/>
        <v>0</v>
      </c>
    </row>
    <row r="106" spans="1:17">
      <c r="A106" s="52" t="s">
        <v>1518</v>
      </c>
      <c r="B106" s="3">
        <v>0</v>
      </c>
      <c r="C106" s="3">
        <v>0</v>
      </c>
      <c r="D106" s="3">
        <v>0</v>
      </c>
      <c r="E106" s="3">
        <v>3698.55</v>
      </c>
      <c r="F106" s="3">
        <v>1444.15</v>
      </c>
      <c r="G106" s="3">
        <v>1551.72</v>
      </c>
      <c r="H106" s="3">
        <v>0</v>
      </c>
      <c r="I106" s="3">
        <v>387.93</v>
      </c>
      <c r="J106" s="3">
        <v>0</v>
      </c>
      <c r="K106" s="3">
        <v>0</v>
      </c>
      <c r="L106" s="3">
        <v>1000.0012</v>
      </c>
      <c r="M106" s="3">
        <v>139.9888</v>
      </c>
      <c r="O106">
        <f t="shared" si="3"/>
        <v>0</v>
      </c>
      <c r="P106">
        <f t="shared" si="4"/>
        <v>0</v>
      </c>
      <c r="Q106">
        <f t="shared" si="5"/>
        <v>0</v>
      </c>
    </row>
    <row r="107" spans="1:17">
      <c r="A107" s="52" t="s">
        <v>1552</v>
      </c>
      <c r="B107" s="3">
        <v>0</v>
      </c>
      <c r="C107" s="3">
        <v>0</v>
      </c>
      <c r="D107" s="3">
        <v>0</v>
      </c>
      <c r="E107" s="3">
        <v>0</v>
      </c>
      <c r="F107" s="3">
        <v>5777.41</v>
      </c>
      <c r="G107" s="3">
        <v>3952.0699999999997</v>
      </c>
      <c r="H107" s="3">
        <v>0</v>
      </c>
      <c r="I107" s="3">
        <v>1422.41</v>
      </c>
      <c r="J107" s="3">
        <v>7308.28</v>
      </c>
      <c r="K107" s="3">
        <v>1649.9956</v>
      </c>
      <c r="L107" s="3">
        <v>869.99999999999989</v>
      </c>
      <c r="M107" s="3">
        <v>566.02199999999993</v>
      </c>
      <c r="O107">
        <f t="shared" si="3"/>
        <v>0</v>
      </c>
      <c r="P107">
        <f t="shared" si="4"/>
        <v>0</v>
      </c>
      <c r="Q107">
        <f t="shared" si="5"/>
        <v>0</v>
      </c>
    </row>
    <row r="108" spans="1:17">
      <c r="A108" s="52" t="s">
        <v>3403</v>
      </c>
      <c r="B108" s="3">
        <v>0</v>
      </c>
      <c r="C108" s="3">
        <v>0</v>
      </c>
      <c r="D108" s="3">
        <v>0</v>
      </c>
      <c r="E108" s="3">
        <v>0</v>
      </c>
      <c r="F108" s="3">
        <v>0</v>
      </c>
      <c r="G108" s="3">
        <v>0</v>
      </c>
      <c r="H108" s="3">
        <v>0</v>
      </c>
      <c r="I108" s="3">
        <v>0</v>
      </c>
      <c r="J108" s="3">
        <v>0</v>
      </c>
      <c r="K108" s="3">
        <v>0</v>
      </c>
      <c r="L108" s="3">
        <v>0</v>
      </c>
      <c r="M108" s="3">
        <v>2079.9776000000002</v>
      </c>
      <c r="O108" t="str">
        <f t="shared" si="3"/>
        <v>NEW</v>
      </c>
      <c r="P108">
        <f t="shared" si="4"/>
        <v>0</v>
      </c>
      <c r="Q108">
        <f t="shared" si="5"/>
        <v>0</v>
      </c>
    </row>
    <row r="109" spans="1:17">
      <c r="A109" s="52" t="s">
        <v>1619</v>
      </c>
      <c r="B109" s="3">
        <v>0</v>
      </c>
      <c r="C109" s="3">
        <v>0</v>
      </c>
      <c r="D109" s="3">
        <v>0</v>
      </c>
      <c r="E109" s="3">
        <v>0</v>
      </c>
      <c r="F109" s="3">
        <v>0</v>
      </c>
      <c r="G109" s="3">
        <v>0</v>
      </c>
      <c r="H109" s="3">
        <v>8694.2999999999993</v>
      </c>
      <c r="I109" s="3">
        <v>0</v>
      </c>
      <c r="J109" s="3">
        <v>0</v>
      </c>
      <c r="K109" s="3">
        <v>0</v>
      </c>
      <c r="L109" s="3">
        <v>0</v>
      </c>
      <c r="M109" s="3">
        <v>0</v>
      </c>
      <c r="O109">
        <f t="shared" si="3"/>
        <v>0</v>
      </c>
      <c r="P109">
        <f t="shared" si="4"/>
        <v>0</v>
      </c>
      <c r="Q109">
        <f t="shared" si="5"/>
        <v>0</v>
      </c>
    </row>
    <row r="110" spans="1:17">
      <c r="A110" s="52" t="s">
        <v>1863</v>
      </c>
      <c r="B110" s="3">
        <v>0</v>
      </c>
      <c r="C110" s="3">
        <v>0</v>
      </c>
      <c r="D110" s="3">
        <v>0</v>
      </c>
      <c r="E110" s="3">
        <v>0</v>
      </c>
      <c r="F110" s="3">
        <v>0</v>
      </c>
      <c r="G110" s="3">
        <v>0</v>
      </c>
      <c r="H110" s="3">
        <v>0</v>
      </c>
      <c r="I110" s="3">
        <v>0</v>
      </c>
      <c r="J110" s="3">
        <v>3052.02</v>
      </c>
      <c r="K110" s="3">
        <v>0</v>
      </c>
      <c r="L110" s="3">
        <v>0</v>
      </c>
      <c r="M110" s="3">
        <v>0</v>
      </c>
      <c r="O110">
        <f t="shared" si="3"/>
        <v>0</v>
      </c>
      <c r="P110">
        <f t="shared" si="4"/>
        <v>0</v>
      </c>
      <c r="Q110">
        <f t="shared" si="5"/>
        <v>0</v>
      </c>
    </row>
    <row r="111" spans="1:17">
      <c r="A111" s="52" t="s">
        <v>1319</v>
      </c>
      <c r="B111" s="3">
        <v>0</v>
      </c>
      <c r="C111" s="3">
        <v>2888.3</v>
      </c>
      <c r="D111" s="3">
        <v>2669.78</v>
      </c>
      <c r="E111" s="3">
        <v>0</v>
      </c>
      <c r="F111" s="3">
        <v>0</v>
      </c>
      <c r="G111" s="3">
        <v>0</v>
      </c>
      <c r="H111" s="3">
        <v>0</v>
      </c>
      <c r="I111" s="3">
        <v>0</v>
      </c>
      <c r="J111" s="3">
        <v>0</v>
      </c>
      <c r="K111" s="3">
        <v>0</v>
      </c>
      <c r="L111" s="3">
        <v>0</v>
      </c>
      <c r="M111" s="3">
        <v>0</v>
      </c>
      <c r="O111">
        <f t="shared" si="3"/>
        <v>0</v>
      </c>
      <c r="P111">
        <f t="shared" si="4"/>
        <v>0</v>
      </c>
      <c r="Q111">
        <f t="shared" si="5"/>
        <v>0</v>
      </c>
    </row>
    <row r="112" spans="1:17">
      <c r="A112" s="52" t="s">
        <v>1519</v>
      </c>
      <c r="B112" s="3">
        <v>0</v>
      </c>
      <c r="C112" s="3">
        <v>0</v>
      </c>
      <c r="D112" s="3">
        <v>0</v>
      </c>
      <c r="E112" s="3">
        <v>1550</v>
      </c>
      <c r="F112" s="3">
        <v>1675</v>
      </c>
      <c r="G112" s="3">
        <v>72.42</v>
      </c>
      <c r="H112" s="3">
        <v>0</v>
      </c>
      <c r="I112" s="3">
        <v>387.93</v>
      </c>
      <c r="J112" s="3">
        <v>436.21000000000004</v>
      </c>
      <c r="K112" s="3">
        <v>170.172</v>
      </c>
      <c r="L112" s="3">
        <v>46.4</v>
      </c>
      <c r="M112" s="3">
        <v>69.994399999999999</v>
      </c>
      <c r="O112">
        <f t="shared" si="3"/>
        <v>0</v>
      </c>
      <c r="P112">
        <f t="shared" si="4"/>
        <v>0</v>
      </c>
      <c r="Q112">
        <f t="shared" si="5"/>
        <v>0</v>
      </c>
    </row>
    <row r="113" spans="1:17">
      <c r="A113" s="52" t="s">
        <v>1320</v>
      </c>
      <c r="B113" s="3">
        <v>0</v>
      </c>
      <c r="C113" s="3">
        <v>3396.3</v>
      </c>
      <c r="D113" s="3">
        <v>0</v>
      </c>
      <c r="E113" s="3">
        <v>1610.35</v>
      </c>
      <c r="F113" s="3">
        <v>0</v>
      </c>
      <c r="G113" s="3">
        <v>0</v>
      </c>
      <c r="H113" s="3">
        <v>0</v>
      </c>
      <c r="I113" s="3">
        <v>146.69999999999999</v>
      </c>
      <c r="J113" s="3">
        <v>0</v>
      </c>
      <c r="K113" s="3">
        <v>155</v>
      </c>
      <c r="L113" s="3">
        <v>46.4</v>
      </c>
      <c r="M113" s="3">
        <v>0</v>
      </c>
      <c r="O113">
        <f t="shared" si="3"/>
        <v>0</v>
      </c>
      <c r="P113" t="str">
        <f t="shared" si="4"/>
        <v>LOST</v>
      </c>
      <c r="Q113">
        <f t="shared" si="5"/>
        <v>0</v>
      </c>
    </row>
    <row r="114" spans="1:17">
      <c r="A114" s="52" t="s">
        <v>1321</v>
      </c>
      <c r="B114" s="3">
        <v>0</v>
      </c>
      <c r="C114" s="3">
        <v>0</v>
      </c>
      <c r="D114" s="3">
        <v>6191.3</v>
      </c>
      <c r="E114" s="3">
        <v>720</v>
      </c>
      <c r="F114" s="3">
        <v>0</v>
      </c>
      <c r="G114" s="3">
        <v>0</v>
      </c>
      <c r="H114" s="3">
        <v>0</v>
      </c>
      <c r="I114" s="3">
        <v>4181.04</v>
      </c>
      <c r="J114" s="3">
        <v>3103.45</v>
      </c>
      <c r="K114" s="3">
        <v>0</v>
      </c>
      <c r="L114" s="3">
        <v>0</v>
      </c>
      <c r="M114" s="3">
        <v>0</v>
      </c>
      <c r="O114">
        <f t="shared" si="3"/>
        <v>0</v>
      </c>
      <c r="P114">
        <f t="shared" si="4"/>
        <v>0</v>
      </c>
      <c r="Q114">
        <f t="shared" si="5"/>
        <v>0</v>
      </c>
    </row>
    <row r="115" spans="1:17">
      <c r="A115" s="52" t="s">
        <v>1823</v>
      </c>
      <c r="B115" s="3">
        <v>0</v>
      </c>
      <c r="C115" s="3">
        <v>0</v>
      </c>
      <c r="D115" s="3">
        <v>0</v>
      </c>
      <c r="E115" s="3">
        <v>0</v>
      </c>
      <c r="F115" s="3">
        <v>0</v>
      </c>
      <c r="G115" s="3">
        <v>0</v>
      </c>
      <c r="H115" s="3">
        <v>0</v>
      </c>
      <c r="I115" s="3">
        <v>1859.79</v>
      </c>
      <c r="J115" s="3">
        <v>2466.38</v>
      </c>
      <c r="K115" s="3">
        <v>0</v>
      </c>
      <c r="L115" s="3">
        <v>3099.9955999999997</v>
      </c>
      <c r="M115" s="3">
        <v>69.994399999999999</v>
      </c>
      <c r="O115">
        <f t="shared" si="3"/>
        <v>0</v>
      </c>
      <c r="P115">
        <f t="shared" si="4"/>
        <v>0</v>
      </c>
      <c r="Q115">
        <f t="shared" si="5"/>
        <v>0</v>
      </c>
    </row>
    <row r="116" spans="1:17">
      <c r="A116" s="52" t="s">
        <v>1520</v>
      </c>
      <c r="B116" s="3">
        <v>0</v>
      </c>
      <c r="C116" s="3">
        <v>0</v>
      </c>
      <c r="D116" s="3">
        <v>0</v>
      </c>
      <c r="E116" s="3">
        <v>2276.3000000000002</v>
      </c>
      <c r="F116" s="3">
        <v>7400.86</v>
      </c>
      <c r="G116" s="3">
        <v>8866.3799999999992</v>
      </c>
      <c r="H116" s="3">
        <v>22224.11</v>
      </c>
      <c r="I116" s="3">
        <v>9482.74</v>
      </c>
      <c r="J116" s="3">
        <v>19888.05</v>
      </c>
      <c r="K116" s="3">
        <v>15456.013999999997</v>
      </c>
      <c r="L116" s="3">
        <v>4030.0023999999994</v>
      </c>
      <c r="M116" s="3">
        <v>0</v>
      </c>
      <c r="O116">
        <f t="shared" si="3"/>
        <v>0</v>
      </c>
      <c r="P116" t="str">
        <f t="shared" si="4"/>
        <v>LOST</v>
      </c>
      <c r="Q116">
        <f t="shared" si="5"/>
        <v>0</v>
      </c>
    </row>
    <row r="117" spans="1:17">
      <c r="A117" s="52" t="s">
        <v>1322</v>
      </c>
      <c r="B117" s="3">
        <v>0</v>
      </c>
      <c r="C117" s="3">
        <v>5326.3</v>
      </c>
      <c r="D117" s="3">
        <v>8919.52</v>
      </c>
      <c r="E117" s="3">
        <v>8752.93</v>
      </c>
      <c r="F117" s="3">
        <v>6209.43</v>
      </c>
      <c r="G117" s="3">
        <v>16795.670000000002</v>
      </c>
      <c r="H117" s="3">
        <v>2974.13</v>
      </c>
      <c r="I117" s="3">
        <v>11622.47</v>
      </c>
      <c r="J117" s="3">
        <v>12602.91</v>
      </c>
      <c r="K117" s="3">
        <v>16269.9892</v>
      </c>
      <c r="L117" s="3">
        <v>6749.9935999999998</v>
      </c>
      <c r="M117" s="3">
        <v>13449.9028</v>
      </c>
      <c r="O117">
        <f t="shared" si="3"/>
        <v>0</v>
      </c>
      <c r="P117">
        <f t="shared" si="4"/>
        <v>0</v>
      </c>
      <c r="Q117">
        <f t="shared" si="5"/>
        <v>0</v>
      </c>
    </row>
    <row r="118" spans="1:17">
      <c r="A118" s="52" t="s">
        <v>1553</v>
      </c>
      <c r="B118" s="3">
        <v>0</v>
      </c>
      <c r="C118" s="3">
        <v>0</v>
      </c>
      <c r="D118" s="3">
        <v>0</v>
      </c>
      <c r="E118" s="3">
        <v>0</v>
      </c>
      <c r="F118" s="3">
        <v>850</v>
      </c>
      <c r="G118" s="3">
        <v>3870.69</v>
      </c>
      <c r="H118" s="3">
        <v>-2318.9699999999998</v>
      </c>
      <c r="I118" s="3">
        <v>775.86</v>
      </c>
      <c r="J118" s="3">
        <v>0</v>
      </c>
      <c r="K118" s="3">
        <v>0</v>
      </c>
      <c r="L118" s="3">
        <v>0</v>
      </c>
      <c r="M118" s="3">
        <v>459.99799999999993</v>
      </c>
      <c r="O118">
        <f t="shared" si="3"/>
        <v>0</v>
      </c>
      <c r="P118">
        <f t="shared" si="4"/>
        <v>0</v>
      </c>
      <c r="Q118" t="str">
        <f t="shared" si="5"/>
        <v>PREV ACTIVE</v>
      </c>
    </row>
    <row r="119" spans="1:17">
      <c r="A119" s="52" t="s">
        <v>1323</v>
      </c>
      <c r="B119" s="3">
        <v>0</v>
      </c>
      <c r="C119" s="3">
        <v>0</v>
      </c>
      <c r="D119" s="3">
        <v>2251.3000000000002</v>
      </c>
      <c r="E119" s="3">
        <v>1700</v>
      </c>
      <c r="F119" s="3">
        <v>387.93</v>
      </c>
      <c r="G119" s="3">
        <v>0</v>
      </c>
      <c r="H119" s="3">
        <v>0</v>
      </c>
      <c r="I119" s="3">
        <v>0</v>
      </c>
      <c r="J119" s="3">
        <v>0</v>
      </c>
      <c r="K119" s="3">
        <v>0</v>
      </c>
      <c r="L119" s="3">
        <v>0</v>
      </c>
      <c r="M119" s="3">
        <v>0</v>
      </c>
      <c r="O119">
        <f t="shared" si="3"/>
        <v>0</v>
      </c>
      <c r="P119">
        <f t="shared" si="4"/>
        <v>0</v>
      </c>
      <c r="Q119">
        <f t="shared" si="5"/>
        <v>0</v>
      </c>
    </row>
    <row r="120" spans="1:17">
      <c r="A120" s="52" t="s">
        <v>1324</v>
      </c>
      <c r="B120" s="3">
        <v>0</v>
      </c>
      <c r="C120" s="3">
        <v>0</v>
      </c>
      <c r="D120" s="3">
        <v>15525.09</v>
      </c>
      <c r="E120" s="3">
        <v>6810.34</v>
      </c>
      <c r="F120" s="3">
        <v>4801.7299999999996</v>
      </c>
      <c r="G120" s="3">
        <v>22186.2</v>
      </c>
      <c r="H120" s="3">
        <v>0</v>
      </c>
      <c r="I120" s="3">
        <v>5687.84</v>
      </c>
      <c r="J120" s="3">
        <v>2672.41</v>
      </c>
      <c r="K120" s="3">
        <v>1649.9956</v>
      </c>
      <c r="L120" s="3">
        <v>0</v>
      </c>
      <c r="M120" s="3">
        <v>50</v>
      </c>
      <c r="O120">
        <f t="shared" si="3"/>
        <v>0</v>
      </c>
      <c r="P120">
        <f t="shared" si="4"/>
        <v>0</v>
      </c>
      <c r="Q120" t="str">
        <f t="shared" si="5"/>
        <v>PREV ACTIVE</v>
      </c>
    </row>
    <row r="121" spans="1:17">
      <c r="A121" s="52" t="s">
        <v>1620</v>
      </c>
      <c r="B121" s="3">
        <v>0</v>
      </c>
      <c r="C121" s="3">
        <v>0</v>
      </c>
      <c r="D121" s="3">
        <v>0</v>
      </c>
      <c r="E121" s="3">
        <v>0</v>
      </c>
      <c r="F121" s="3">
        <v>0</v>
      </c>
      <c r="G121" s="3">
        <v>0</v>
      </c>
      <c r="H121" s="3">
        <v>2317.7199999999998</v>
      </c>
      <c r="I121" s="3">
        <v>7931.0199999999995</v>
      </c>
      <c r="J121" s="3">
        <v>3474.14</v>
      </c>
      <c r="K121" s="3">
        <v>22964.995599999995</v>
      </c>
      <c r="L121" s="3">
        <v>4100.0023999999994</v>
      </c>
      <c r="M121" s="3">
        <v>4480.0011999999997</v>
      </c>
      <c r="O121">
        <f t="shared" si="3"/>
        <v>0</v>
      </c>
      <c r="P121">
        <f t="shared" si="4"/>
        <v>0</v>
      </c>
      <c r="Q121">
        <f t="shared" si="5"/>
        <v>0</v>
      </c>
    </row>
    <row r="122" spans="1:17">
      <c r="A122" s="52" t="s">
        <v>1325</v>
      </c>
      <c r="B122" s="3">
        <v>0</v>
      </c>
      <c r="C122" s="3">
        <v>3976.3</v>
      </c>
      <c r="D122" s="3">
        <v>546</v>
      </c>
      <c r="E122" s="3">
        <v>90</v>
      </c>
      <c r="F122" s="3">
        <v>1025</v>
      </c>
      <c r="G122" s="3">
        <v>0</v>
      </c>
      <c r="H122" s="3">
        <v>0</v>
      </c>
      <c r="I122" s="3">
        <v>0</v>
      </c>
      <c r="J122" s="3">
        <v>0</v>
      </c>
      <c r="K122" s="3">
        <v>0</v>
      </c>
      <c r="L122" s="3">
        <v>422.00959999999998</v>
      </c>
      <c r="M122" s="3">
        <v>465</v>
      </c>
      <c r="O122">
        <f t="shared" si="3"/>
        <v>0</v>
      </c>
      <c r="P122">
        <f t="shared" si="4"/>
        <v>0</v>
      </c>
      <c r="Q122">
        <f t="shared" si="5"/>
        <v>0</v>
      </c>
    </row>
    <row r="123" spans="1:17">
      <c r="A123" s="52" t="s">
        <v>1864</v>
      </c>
      <c r="B123" s="3">
        <v>0</v>
      </c>
      <c r="C123" s="3">
        <v>0</v>
      </c>
      <c r="D123" s="3">
        <v>0</v>
      </c>
      <c r="E123" s="3">
        <v>0</v>
      </c>
      <c r="F123" s="3">
        <v>0</v>
      </c>
      <c r="G123" s="3">
        <v>0</v>
      </c>
      <c r="H123" s="3">
        <v>0</v>
      </c>
      <c r="I123" s="3">
        <v>0</v>
      </c>
      <c r="J123" s="3">
        <v>1715.81</v>
      </c>
      <c r="K123" s="3">
        <v>0</v>
      </c>
      <c r="L123" s="3">
        <v>0</v>
      </c>
      <c r="M123" s="3">
        <v>0</v>
      </c>
      <c r="O123">
        <f t="shared" si="3"/>
        <v>0</v>
      </c>
      <c r="P123">
        <f t="shared" si="4"/>
        <v>0</v>
      </c>
      <c r="Q123">
        <f t="shared" si="5"/>
        <v>0</v>
      </c>
    </row>
    <row r="124" spans="1:17">
      <c r="A124" s="52" t="s">
        <v>1326</v>
      </c>
      <c r="B124" s="3">
        <v>0</v>
      </c>
      <c r="C124" s="3">
        <v>2276.3000000000002</v>
      </c>
      <c r="D124" s="3">
        <v>4671.95</v>
      </c>
      <c r="E124" s="3">
        <v>2550</v>
      </c>
      <c r="F124" s="3">
        <v>6890.9400000000005</v>
      </c>
      <c r="G124" s="3">
        <v>6072.77</v>
      </c>
      <c r="H124" s="3">
        <v>0</v>
      </c>
      <c r="I124" s="3">
        <v>5617.87</v>
      </c>
      <c r="J124" s="3">
        <v>0</v>
      </c>
      <c r="K124" s="3">
        <v>0</v>
      </c>
      <c r="L124" s="3">
        <v>3940.3459999999995</v>
      </c>
      <c r="M124" s="3">
        <v>0</v>
      </c>
      <c r="O124">
        <f t="shared" si="3"/>
        <v>0</v>
      </c>
      <c r="P124" t="str">
        <f t="shared" si="4"/>
        <v>LOST</v>
      </c>
      <c r="Q124">
        <f t="shared" si="5"/>
        <v>0</v>
      </c>
    </row>
    <row r="125" spans="1:17">
      <c r="A125" s="52" t="s">
        <v>1327</v>
      </c>
      <c r="B125" s="3">
        <v>0</v>
      </c>
      <c r="C125" s="3">
        <v>0</v>
      </c>
      <c r="D125" s="3">
        <v>20329.53</v>
      </c>
      <c r="E125" s="3">
        <v>0</v>
      </c>
      <c r="F125" s="3">
        <v>3094.83</v>
      </c>
      <c r="G125" s="3">
        <v>3224.14</v>
      </c>
      <c r="H125" s="3">
        <v>0</v>
      </c>
      <c r="I125" s="3">
        <v>0</v>
      </c>
      <c r="J125" s="3">
        <v>0</v>
      </c>
      <c r="K125" s="3">
        <v>2699.9928</v>
      </c>
      <c r="L125" s="3">
        <v>0</v>
      </c>
      <c r="M125" s="3">
        <v>0</v>
      </c>
      <c r="O125">
        <f t="shared" si="3"/>
        <v>0</v>
      </c>
      <c r="P125">
        <f t="shared" si="4"/>
        <v>0</v>
      </c>
      <c r="Q125">
        <f t="shared" si="5"/>
        <v>0</v>
      </c>
    </row>
    <row r="126" spans="1:17">
      <c r="A126" s="52" t="s">
        <v>1554</v>
      </c>
      <c r="B126" s="3">
        <v>0</v>
      </c>
      <c r="C126" s="3">
        <v>0</v>
      </c>
      <c r="D126" s="3">
        <v>0</v>
      </c>
      <c r="E126" s="3">
        <v>0</v>
      </c>
      <c r="F126" s="3">
        <v>1939.65</v>
      </c>
      <c r="G126" s="3">
        <v>18827.579999999998</v>
      </c>
      <c r="H126" s="3">
        <v>13448.279999999999</v>
      </c>
      <c r="I126" s="3">
        <v>13784.48</v>
      </c>
      <c r="J126" s="3">
        <v>0</v>
      </c>
      <c r="K126" s="3">
        <v>10309.998799999998</v>
      </c>
      <c r="L126" s="3">
        <v>18739.997199999998</v>
      </c>
      <c r="M126" s="3">
        <v>1869.9951999999998</v>
      </c>
      <c r="O126">
        <f t="shared" si="3"/>
        <v>0</v>
      </c>
      <c r="P126">
        <f t="shared" si="4"/>
        <v>0</v>
      </c>
      <c r="Q126">
        <f t="shared" si="5"/>
        <v>0</v>
      </c>
    </row>
    <row r="127" spans="1:17">
      <c r="A127" s="52" t="s">
        <v>1328</v>
      </c>
      <c r="B127" s="3">
        <v>0</v>
      </c>
      <c r="C127" s="3">
        <v>0</v>
      </c>
      <c r="D127" s="3">
        <v>2481.3000000000002</v>
      </c>
      <c r="E127" s="3">
        <v>0</v>
      </c>
      <c r="F127" s="3">
        <v>0</v>
      </c>
      <c r="G127" s="3">
        <v>0</v>
      </c>
      <c r="H127" s="3">
        <v>0</v>
      </c>
      <c r="I127" s="3">
        <v>366.38</v>
      </c>
      <c r="J127" s="3">
        <v>0</v>
      </c>
      <c r="K127" s="3">
        <v>1799.9951999999998</v>
      </c>
      <c r="L127" s="3">
        <v>0</v>
      </c>
      <c r="M127" s="3">
        <v>449.99879999999996</v>
      </c>
      <c r="O127">
        <f t="shared" si="3"/>
        <v>0</v>
      </c>
      <c r="P127">
        <f t="shared" si="4"/>
        <v>0</v>
      </c>
      <c r="Q127" t="str">
        <f t="shared" si="5"/>
        <v>PREV ACTIVE</v>
      </c>
    </row>
    <row r="128" spans="1:17">
      <c r="A128" s="52" t="s">
        <v>1824</v>
      </c>
      <c r="B128" s="3">
        <v>0</v>
      </c>
      <c r="C128" s="3">
        <v>0</v>
      </c>
      <c r="D128" s="3">
        <v>0</v>
      </c>
      <c r="E128" s="3">
        <v>0</v>
      </c>
      <c r="F128" s="3">
        <v>0</v>
      </c>
      <c r="G128" s="3">
        <v>0</v>
      </c>
      <c r="H128" s="3">
        <v>0</v>
      </c>
      <c r="I128" s="3">
        <v>1662.07</v>
      </c>
      <c r="J128" s="3">
        <v>2198.27</v>
      </c>
      <c r="K128" s="3">
        <v>7854.9987999999994</v>
      </c>
      <c r="L128" s="3">
        <v>4895.0151999999998</v>
      </c>
      <c r="M128" s="3">
        <v>56.004799999999996</v>
      </c>
      <c r="O128">
        <f t="shared" si="3"/>
        <v>0</v>
      </c>
      <c r="P128">
        <f t="shared" si="4"/>
        <v>0</v>
      </c>
      <c r="Q128">
        <f t="shared" si="5"/>
        <v>0</v>
      </c>
    </row>
    <row r="129" spans="1:17">
      <c r="A129" s="52" t="s">
        <v>1621</v>
      </c>
      <c r="B129" s="3">
        <v>0</v>
      </c>
      <c r="C129" s="3">
        <v>0</v>
      </c>
      <c r="D129" s="3">
        <v>0</v>
      </c>
      <c r="E129" s="3">
        <v>0</v>
      </c>
      <c r="F129" s="3">
        <v>0</v>
      </c>
      <c r="G129" s="3">
        <v>0</v>
      </c>
      <c r="H129" s="3">
        <v>3474.14</v>
      </c>
      <c r="I129" s="3">
        <v>0</v>
      </c>
      <c r="J129" s="3">
        <v>0</v>
      </c>
      <c r="K129" s="3">
        <v>0</v>
      </c>
      <c r="L129" s="3">
        <v>0</v>
      </c>
      <c r="M129" s="3">
        <v>0</v>
      </c>
      <c r="O129">
        <f t="shared" si="3"/>
        <v>0</v>
      </c>
      <c r="P129">
        <f t="shared" si="4"/>
        <v>0</v>
      </c>
      <c r="Q129">
        <f t="shared" si="5"/>
        <v>0</v>
      </c>
    </row>
    <row r="130" spans="1:17">
      <c r="A130" s="52" t="s">
        <v>1329</v>
      </c>
      <c r="B130" s="3">
        <v>0</v>
      </c>
      <c r="C130" s="3">
        <v>0</v>
      </c>
      <c r="D130" s="3">
        <v>19502.36</v>
      </c>
      <c r="E130" s="3">
        <v>-5275.86</v>
      </c>
      <c r="F130" s="3">
        <v>0</v>
      </c>
      <c r="G130" s="3">
        <v>0</v>
      </c>
      <c r="H130" s="3">
        <v>0</v>
      </c>
      <c r="I130" s="3">
        <v>0</v>
      </c>
      <c r="J130" s="3">
        <v>0</v>
      </c>
      <c r="K130" s="3">
        <v>0</v>
      </c>
      <c r="L130" s="3">
        <v>0</v>
      </c>
      <c r="M130" s="3">
        <v>0</v>
      </c>
      <c r="O130">
        <f t="shared" si="3"/>
        <v>0</v>
      </c>
      <c r="P130">
        <f t="shared" si="4"/>
        <v>0</v>
      </c>
      <c r="Q130">
        <f t="shared" si="5"/>
        <v>0</v>
      </c>
    </row>
    <row r="131" spans="1:17">
      <c r="A131" s="52" t="s">
        <v>1865</v>
      </c>
      <c r="B131" s="3">
        <v>0</v>
      </c>
      <c r="C131" s="3">
        <v>0</v>
      </c>
      <c r="D131" s="3">
        <v>0</v>
      </c>
      <c r="E131" s="3">
        <v>0</v>
      </c>
      <c r="F131" s="3">
        <v>0</v>
      </c>
      <c r="G131" s="3">
        <v>0</v>
      </c>
      <c r="H131" s="3">
        <v>0</v>
      </c>
      <c r="I131" s="3">
        <v>0</v>
      </c>
      <c r="J131" s="3">
        <v>3474.14</v>
      </c>
      <c r="K131" s="3">
        <v>0</v>
      </c>
      <c r="L131" s="3">
        <v>1731.9987999999998</v>
      </c>
      <c r="M131" s="3">
        <v>5379.9719999999998</v>
      </c>
      <c r="O131">
        <f t="shared" ref="O131:O194" si="6">IF(AND(M131&gt;0,SUM(B131:L131)=0),"NEW",0)</f>
        <v>0</v>
      </c>
      <c r="P131">
        <f t="shared" ref="P131:P194" si="7">IF(AND(L131&gt;0,M131=0),"LOST",0)</f>
        <v>0</v>
      </c>
      <c r="Q131">
        <f t="shared" ref="Q131:Q194" si="8">IF(AND(AND(M131&gt;0,L131=0,SUM(B131:K131)&gt;0)),"PREV ACTIVE",0)</f>
        <v>0</v>
      </c>
    </row>
    <row r="132" spans="1:17">
      <c r="A132" s="52" t="s">
        <v>1330</v>
      </c>
      <c r="B132" s="3">
        <v>0</v>
      </c>
      <c r="C132" s="3">
        <v>0</v>
      </c>
      <c r="D132" s="3">
        <v>9026.2999999999993</v>
      </c>
      <c r="E132" s="3">
        <v>0</v>
      </c>
      <c r="F132" s="3">
        <v>2125</v>
      </c>
      <c r="G132" s="3">
        <v>0</v>
      </c>
      <c r="H132" s="3">
        <v>0</v>
      </c>
      <c r="I132" s="3">
        <v>3060.34</v>
      </c>
      <c r="J132" s="3">
        <v>3103.45</v>
      </c>
      <c r="K132" s="3">
        <v>3600.0019999999995</v>
      </c>
      <c r="L132" s="3">
        <v>4900.0024000000003</v>
      </c>
      <c r="M132" s="3">
        <v>6055.0011999999997</v>
      </c>
      <c r="O132">
        <f t="shared" si="6"/>
        <v>0</v>
      </c>
      <c r="P132">
        <f t="shared" si="7"/>
        <v>0</v>
      </c>
      <c r="Q132">
        <f t="shared" si="8"/>
        <v>0</v>
      </c>
    </row>
    <row r="133" spans="1:17">
      <c r="A133" s="52" t="s">
        <v>1555</v>
      </c>
      <c r="B133" s="3">
        <v>0</v>
      </c>
      <c r="C133" s="3">
        <v>0</v>
      </c>
      <c r="D133" s="3">
        <v>0</v>
      </c>
      <c r="E133" s="3">
        <v>0</v>
      </c>
      <c r="F133" s="3">
        <v>1770.27</v>
      </c>
      <c r="G133" s="3">
        <v>0</v>
      </c>
      <c r="H133" s="3">
        <v>0</v>
      </c>
      <c r="I133" s="3">
        <v>293.39999999999998</v>
      </c>
      <c r="J133" s="3">
        <v>731.03</v>
      </c>
      <c r="K133" s="3">
        <v>342</v>
      </c>
      <c r="L133" s="3">
        <v>0</v>
      </c>
      <c r="M133" s="3">
        <v>0</v>
      </c>
      <c r="O133">
        <f t="shared" si="6"/>
        <v>0</v>
      </c>
      <c r="P133">
        <f t="shared" si="7"/>
        <v>0</v>
      </c>
      <c r="Q133">
        <f t="shared" si="8"/>
        <v>0</v>
      </c>
    </row>
    <row r="134" spans="1:17">
      <c r="A134" s="52" t="s">
        <v>1331</v>
      </c>
      <c r="B134" s="3">
        <v>0</v>
      </c>
      <c r="C134" s="3">
        <v>4051.3</v>
      </c>
      <c r="D134" s="3">
        <v>4504.84</v>
      </c>
      <c r="E134" s="3">
        <v>2125</v>
      </c>
      <c r="F134" s="3">
        <v>5357.76</v>
      </c>
      <c r="G134" s="3">
        <v>90</v>
      </c>
      <c r="H134" s="3">
        <v>0</v>
      </c>
      <c r="I134" s="3">
        <v>146.69999999999999</v>
      </c>
      <c r="J134" s="3">
        <v>1422.41</v>
      </c>
      <c r="K134" s="3">
        <v>1150.0008</v>
      </c>
      <c r="L134" s="3">
        <v>3099.9955999999997</v>
      </c>
      <c r="M134" s="3">
        <v>0</v>
      </c>
      <c r="O134">
        <f t="shared" si="6"/>
        <v>0</v>
      </c>
      <c r="P134" t="str">
        <f t="shared" si="7"/>
        <v>LOST</v>
      </c>
      <c r="Q134">
        <f t="shared" si="8"/>
        <v>0</v>
      </c>
    </row>
    <row r="135" spans="1:17">
      <c r="A135" s="52" t="s">
        <v>1332</v>
      </c>
      <c r="B135" s="3">
        <v>0</v>
      </c>
      <c r="C135" s="3">
        <v>2276.3000000000002</v>
      </c>
      <c r="D135" s="3">
        <v>2785.35</v>
      </c>
      <c r="E135" s="3">
        <v>0</v>
      </c>
      <c r="F135" s="3">
        <v>0</v>
      </c>
      <c r="G135" s="3">
        <v>0</v>
      </c>
      <c r="H135" s="3">
        <v>0</v>
      </c>
      <c r="I135" s="3">
        <v>0</v>
      </c>
      <c r="J135" s="3">
        <v>706.89</v>
      </c>
      <c r="K135" s="3">
        <v>1649.9956</v>
      </c>
      <c r="L135" s="3">
        <v>0</v>
      </c>
      <c r="M135" s="3">
        <v>0</v>
      </c>
      <c r="O135">
        <f t="shared" si="6"/>
        <v>0</v>
      </c>
      <c r="P135">
        <f t="shared" si="7"/>
        <v>0</v>
      </c>
      <c r="Q135">
        <f t="shared" si="8"/>
        <v>0</v>
      </c>
    </row>
    <row r="136" spans="1:17">
      <c r="A136" s="52" t="s">
        <v>1333</v>
      </c>
      <c r="B136" s="3">
        <v>0</v>
      </c>
      <c r="C136" s="3">
        <v>0</v>
      </c>
      <c r="D136" s="3">
        <v>2706.3</v>
      </c>
      <c r="E136" s="3">
        <v>6710</v>
      </c>
      <c r="F136" s="3">
        <v>5706.04</v>
      </c>
      <c r="G136" s="3">
        <v>0</v>
      </c>
      <c r="H136" s="3">
        <v>1086.21</v>
      </c>
      <c r="I136" s="3">
        <v>0</v>
      </c>
      <c r="J136" s="3">
        <v>0</v>
      </c>
      <c r="K136" s="3">
        <v>3440.0032000000001</v>
      </c>
      <c r="L136" s="3">
        <v>0</v>
      </c>
      <c r="M136" s="3">
        <v>540.16640000000007</v>
      </c>
      <c r="O136">
        <f t="shared" si="6"/>
        <v>0</v>
      </c>
      <c r="P136">
        <f t="shared" si="7"/>
        <v>0</v>
      </c>
      <c r="Q136" t="str">
        <f t="shared" si="8"/>
        <v>PREV ACTIVE</v>
      </c>
    </row>
    <row r="137" spans="1:17">
      <c r="A137" s="52" t="s">
        <v>1589</v>
      </c>
      <c r="B137" s="3">
        <v>0</v>
      </c>
      <c r="C137" s="3">
        <v>0</v>
      </c>
      <c r="D137" s="3">
        <v>0</v>
      </c>
      <c r="E137" s="3">
        <v>0</v>
      </c>
      <c r="F137" s="3">
        <v>0</v>
      </c>
      <c r="G137" s="3">
        <v>3474.14</v>
      </c>
      <c r="H137" s="3">
        <v>1915.93</v>
      </c>
      <c r="I137" s="3">
        <v>4660.51</v>
      </c>
      <c r="J137" s="3">
        <v>0</v>
      </c>
      <c r="K137" s="3">
        <v>170.172</v>
      </c>
      <c r="L137" s="3">
        <v>494</v>
      </c>
      <c r="M137" s="3">
        <v>4030.0023999999994</v>
      </c>
      <c r="O137">
        <f t="shared" si="6"/>
        <v>0</v>
      </c>
      <c r="P137">
        <f t="shared" si="7"/>
        <v>0</v>
      </c>
      <c r="Q137">
        <f t="shared" si="8"/>
        <v>0</v>
      </c>
    </row>
    <row r="138" spans="1:17">
      <c r="A138" s="52" t="s">
        <v>3404</v>
      </c>
      <c r="B138" s="3">
        <v>0</v>
      </c>
      <c r="C138" s="3">
        <v>0</v>
      </c>
      <c r="D138" s="3">
        <v>0</v>
      </c>
      <c r="E138" s="3">
        <v>0</v>
      </c>
      <c r="F138" s="3">
        <v>0</v>
      </c>
      <c r="G138" s="3">
        <v>0</v>
      </c>
      <c r="H138" s="3">
        <v>0</v>
      </c>
      <c r="I138" s="3">
        <v>0</v>
      </c>
      <c r="J138" s="3">
        <v>0</v>
      </c>
      <c r="K138" s="3">
        <v>0</v>
      </c>
      <c r="L138" s="3">
        <v>0</v>
      </c>
      <c r="M138" s="3">
        <v>4099.9967999999999</v>
      </c>
      <c r="O138" t="str">
        <f t="shared" si="6"/>
        <v>NEW</v>
      </c>
      <c r="P138">
        <f t="shared" si="7"/>
        <v>0</v>
      </c>
      <c r="Q138">
        <f t="shared" si="8"/>
        <v>0</v>
      </c>
    </row>
    <row r="139" spans="1:17">
      <c r="A139" s="52" t="s">
        <v>3405</v>
      </c>
      <c r="B139" s="3">
        <v>0</v>
      </c>
      <c r="C139" s="3">
        <v>0</v>
      </c>
      <c r="D139" s="3">
        <v>0</v>
      </c>
      <c r="E139" s="3">
        <v>0</v>
      </c>
      <c r="F139" s="3">
        <v>0</v>
      </c>
      <c r="G139" s="3">
        <v>0</v>
      </c>
      <c r="H139" s="3">
        <v>0</v>
      </c>
      <c r="I139" s="3">
        <v>0</v>
      </c>
      <c r="J139" s="3">
        <v>0</v>
      </c>
      <c r="K139" s="3">
        <v>0</v>
      </c>
      <c r="L139" s="3">
        <v>0</v>
      </c>
      <c r="M139" s="3">
        <v>7281.3</v>
      </c>
      <c r="O139" t="str">
        <f t="shared" si="6"/>
        <v>NEW</v>
      </c>
      <c r="P139">
        <f t="shared" si="7"/>
        <v>0</v>
      </c>
      <c r="Q139">
        <f t="shared" si="8"/>
        <v>0</v>
      </c>
    </row>
    <row r="140" spans="1:17">
      <c r="A140" s="52" t="s">
        <v>1556</v>
      </c>
      <c r="B140" s="3">
        <v>0</v>
      </c>
      <c r="C140" s="3">
        <v>0</v>
      </c>
      <c r="D140" s="3">
        <v>0</v>
      </c>
      <c r="E140" s="3">
        <v>0</v>
      </c>
      <c r="F140" s="3">
        <v>9562.33</v>
      </c>
      <c r="G140" s="3">
        <v>2844.82</v>
      </c>
      <c r="H140" s="3">
        <v>0</v>
      </c>
      <c r="I140" s="3">
        <v>0</v>
      </c>
      <c r="J140" s="3">
        <v>0</v>
      </c>
      <c r="K140" s="3">
        <v>232</v>
      </c>
      <c r="L140" s="3">
        <v>0</v>
      </c>
      <c r="M140" s="3">
        <v>0</v>
      </c>
      <c r="O140">
        <f t="shared" si="6"/>
        <v>0</v>
      </c>
      <c r="P140">
        <f t="shared" si="7"/>
        <v>0</v>
      </c>
      <c r="Q140">
        <f t="shared" si="8"/>
        <v>0</v>
      </c>
    </row>
    <row r="141" spans="1:17">
      <c r="A141" s="52" t="s">
        <v>1866</v>
      </c>
      <c r="B141" s="3">
        <v>0</v>
      </c>
      <c r="C141" s="3">
        <v>0</v>
      </c>
      <c r="D141" s="3">
        <v>0</v>
      </c>
      <c r="E141" s="3">
        <v>0</v>
      </c>
      <c r="F141" s="3">
        <v>0</v>
      </c>
      <c r="G141" s="3">
        <v>0</v>
      </c>
      <c r="H141" s="3">
        <v>0</v>
      </c>
      <c r="I141" s="3">
        <v>0</v>
      </c>
      <c r="J141" s="3">
        <v>3754.14</v>
      </c>
      <c r="K141" s="3">
        <v>0</v>
      </c>
      <c r="L141" s="3">
        <v>0</v>
      </c>
      <c r="M141" s="3">
        <v>11856.016</v>
      </c>
      <c r="O141">
        <f t="shared" si="6"/>
        <v>0</v>
      </c>
      <c r="P141">
        <f t="shared" si="7"/>
        <v>0</v>
      </c>
      <c r="Q141" t="str">
        <f t="shared" si="8"/>
        <v>PREV ACTIVE</v>
      </c>
    </row>
    <row r="142" spans="1:17">
      <c r="A142" s="52" t="s">
        <v>1622</v>
      </c>
      <c r="B142" s="3">
        <v>0</v>
      </c>
      <c r="C142" s="3">
        <v>0</v>
      </c>
      <c r="D142" s="3">
        <v>0</v>
      </c>
      <c r="E142" s="3">
        <v>0</v>
      </c>
      <c r="F142" s="3">
        <v>0</v>
      </c>
      <c r="G142" s="3">
        <v>0</v>
      </c>
      <c r="H142" s="3">
        <v>1939.65</v>
      </c>
      <c r="I142" s="3">
        <v>732.76</v>
      </c>
      <c r="J142" s="3">
        <v>1939.65</v>
      </c>
      <c r="K142" s="3">
        <v>310.18399999999997</v>
      </c>
      <c r="L142" s="3">
        <v>0</v>
      </c>
      <c r="M142" s="3">
        <v>0</v>
      </c>
      <c r="O142">
        <f t="shared" si="6"/>
        <v>0</v>
      </c>
      <c r="P142">
        <f t="shared" si="7"/>
        <v>0</v>
      </c>
      <c r="Q142">
        <f t="shared" si="8"/>
        <v>0</v>
      </c>
    </row>
    <row r="143" spans="1:17">
      <c r="A143" s="52" t="s">
        <v>1334</v>
      </c>
      <c r="B143" s="3">
        <v>0</v>
      </c>
      <c r="C143" s="3">
        <v>2966.3</v>
      </c>
      <c r="D143" s="3">
        <v>1136.9099999999999</v>
      </c>
      <c r="E143" s="3">
        <v>3067.93</v>
      </c>
      <c r="F143" s="3">
        <v>0</v>
      </c>
      <c r="G143" s="3">
        <v>3094.83</v>
      </c>
      <c r="H143" s="3">
        <v>0</v>
      </c>
      <c r="I143" s="3">
        <v>1232.9100000000001</v>
      </c>
      <c r="J143" s="3">
        <v>300</v>
      </c>
      <c r="K143" s="3">
        <v>0</v>
      </c>
      <c r="L143" s="3">
        <v>0</v>
      </c>
      <c r="M143" s="3">
        <v>500</v>
      </c>
      <c r="O143">
        <f t="shared" si="6"/>
        <v>0</v>
      </c>
      <c r="P143">
        <f t="shared" si="7"/>
        <v>0</v>
      </c>
      <c r="Q143" t="str">
        <f t="shared" si="8"/>
        <v>PREV ACTIVE</v>
      </c>
    </row>
    <row r="144" spans="1:17">
      <c r="A144" s="52" t="s">
        <v>1915</v>
      </c>
      <c r="B144" s="3">
        <v>0</v>
      </c>
      <c r="C144" s="3">
        <v>0</v>
      </c>
      <c r="D144" s="3">
        <v>0</v>
      </c>
      <c r="E144" s="3">
        <v>0</v>
      </c>
      <c r="F144" s="3">
        <v>0</v>
      </c>
      <c r="G144" s="3">
        <v>0</v>
      </c>
      <c r="H144" s="3">
        <v>0</v>
      </c>
      <c r="I144" s="3">
        <v>0</v>
      </c>
      <c r="J144" s="3">
        <v>0</v>
      </c>
      <c r="K144" s="3">
        <v>2489.7087999999999</v>
      </c>
      <c r="L144" s="3">
        <v>1150.0008</v>
      </c>
      <c r="M144" s="3">
        <v>0</v>
      </c>
      <c r="O144">
        <f t="shared" si="6"/>
        <v>0</v>
      </c>
      <c r="P144" t="str">
        <f t="shared" si="7"/>
        <v>LOST</v>
      </c>
      <c r="Q144">
        <f t="shared" si="8"/>
        <v>0</v>
      </c>
    </row>
    <row r="145" spans="1:17">
      <c r="A145" s="52" t="s">
        <v>1335</v>
      </c>
      <c r="B145" s="3">
        <v>0</v>
      </c>
      <c r="C145" s="3">
        <v>0</v>
      </c>
      <c r="D145" s="3">
        <v>2276.3000000000002</v>
      </c>
      <c r="E145" s="3">
        <v>15605.17</v>
      </c>
      <c r="F145" s="3">
        <v>9206.89</v>
      </c>
      <c r="G145" s="3">
        <v>10827.58</v>
      </c>
      <c r="H145" s="3">
        <v>3474.14</v>
      </c>
      <c r="I145" s="3">
        <v>0</v>
      </c>
      <c r="J145" s="3">
        <v>6411.65</v>
      </c>
      <c r="K145" s="3">
        <v>4610.0031999999992</v>
      </c>
      <c r="L145" s="3">
        <v>2224.9959999999996</v>
      </c>
      <c r="M145" s="3">
        <v>969.99199999999996</v>
      </c>
      <c r="O145">
        <f t="shared" si="6"/>
        <v>0</v>
      </c>
      <c r="P145">
        <f t="shared" si="7"/>
        <v>0</v>
      </c>
      <c r="Q145">
        <f t="shared" si="8"/>
        <v>0</v>
      </c>
    </row>
    <row r="146" spans="1:17">
      <c r="A146" s="52" t="s">
        <v>1590</v>
      </c>
      <c r="B146" s="3">
        <v>0</v>
      </c>
      <c r="C146" s="3">
        <v>0</v>
      </c>
      <c r="D146" s="3">
        <v>0</v>
      </c>
      <c r="E146" s="3">
        <v>0</v>
      </c>
      <c r="F146" s="3">
        <v>0</v>
      </c>
      <c r="G146" s="3">
        <v>4082.6700000000005</v>
      </c>
      <c r="H146" s="3">
        <v>366.38</v>
      </c>
      <c r="I146" s="3">
        <v>366.38</v>
      </c>
      <c r="J146" s="3">
        <v>221.55</v>
      </c>
      <c r="K146" s="3">
        <v>170.172</v>
      </c>
      <c r="L146" s="3">
        <v>449.99879999999996</v>
      </c>
      <c r="M146" s="3">
        <v>198.17439999999999</v>
      </c>
      <c r="O146">
        <f t="shared" si="6"/>
        <v>0</v>
      </c>
      <c r="P146">
        <f t="shared" si="7"/>
        <v>0</v>
      </c>
      <c r="Q146">
        <f t="shared" si="8"/>
        <v>0</v>
      </c>
    </row>
    <row r="147" spans="1:17">
      <c r="A147" s="52" t="s">
        <v>1336</v>
      </c>
      <c r="B147" s="3">
        <v>0</v>
      </c>
      <c r="C147" s="3">
        <v>0</v>
      </c>
      <c r="D147" s="3">
        <v>8206.2999999999993</v>
      </c>
      <c r="E147" s="3">
        <v>850</v>
      </c>
      <c r="F147" s="3">
        <v>0</v>
      </c>
      <c r="G147" s="3">
        <v>0</v>
      </c>
      <c r="H147" s="3">
        <v>0</v>
      </c>
      <c r="I147" s="3">
        <v>0</v>
      </c>
      <c r="J147" s="3">
        <v>0</v>
      </c>
      <c r="K147" s="3">
        <v>4864.9959999999992</v>
      </c>
      <c r="L147" s="3">
        <v>0</v>
      </c>
      <c r="M147" s="3">
        <v>0</v>
      </c>
      <c r="O147">
        <f t="shared" si="6"/>
        <v>0</v>
      </c>
      <c r="P147">
        <f t="shared" si="7"/>
        <v>0</v>
      </c>
      <c r="Q147">
        <f t="shared" si="8"/>
        <v>0</v>
      </c>
    </row>
    <row r="148" spans="1:17">
      <c r="A148" s="52" t="s">
        <v>1521</v>
      </c>
      <c r="B148" s="3">
        <v>0</v>
      </c>
      <c r="C148" s="3">
        <v>0</v>
      </c>
      <c r="D148" s="3">
        <v>0</v>
      </c>
      <c r="E148" s="3">
        <v>2891.3</v>
      </c>
      <c r="F148" s="3">
        <v>0</v>
      </c>
      <c r="G148" s="3">
        <v>0</v>
      </c>
      <c r="H148" s="3">
        <v>0</v>
      </c>
      <c r="I148" s="3">
        <v>0</v>
      </c>
      <c r="J148" s="3">
        <v>0</v>
      </c>
      <c r="K148" s="3">
        <v>1639.9847999999997</v>
      </c>
      <c r="L148" s="3">
        <v>0</v>
      </c>
      <c r="M148" s="3">
        <v>0</v>
      </c>
      <c r="O148">
        <f t="shared" si="6"/>
        <v>0</v>
      </c>
      <c r="P148">
        <f t="shared" si="7"/>
        <v>0</v>
      </c>
      <c r="Q148">
        <f t="shared" si="8"/>
        <v>0</v>
      </c>
    </row>
    <row r="149" spans="1:17">
      <c r="A149" s="52" t="s">
        <v>1825</v>
      </c>
      <c r="B149" s="3">
        <v>0</v>
      </c>
      <c r="C149" s="3">
        <v>0</v>
      </c>
      <c r="D149" s="3">
        <v>0</v>
      </c>
      <c r="E149" s="3">
        <v>0</v>
      </c>
      <c r="F149" s="3">
        <v>0</v>
      </c>
      <c r="G149" s="3">
        <v>0</v>
      </c>
      <c r="H149" s="3">
        <v>0</v>
      </c>
      <c r="I149" s="3">
        <v>4380.34</v>
      </c>
      <c r="J149" s="3">
        <v>6043.0999999999995</v>
      </c>
      <c r="K149" s="3">
        <v>92.8</v>
      </c>
      <c r="L149" s="3">
        <v>6548.0143999999991</v>
      </c>
      <c r="M149" s="3">
        <v>28519.991999999998</v>
      </c>
      <c r="O149">
        <f t="shared" si="6"/>
        <v>0</v>
      </c>
      <c r="P149">
        <f t="shared" si="7"/>
        <v>0</v>
      </c>
      <c r="Q149">
        <f t="shared" si="8"/>
        <v>0</v>
      </c>
    </row>
    <row r="150" spans="1:17">
      <c r="A150" s="52" t="s">
        <v>1826</v>
      </c>
      <c r="B150" s="3">
        <v>0</v>
      </c>
      <c r="C150" s="3">
        <v>0</v>
      </c>
      <c r="D150" s="3">
        <v>0</v>
      </c>
      <c r="E150" s="3">
        <v>0</v>
      </c>
      <c r="F150" s="3">
        <v>0</v>
      </c>
      <c r="G150" s="3">
        <v>0</v>
      </c>
      <c r="H150" s="3">
        <v>0</v>
      </c>
      <c r="I150" s="3">
        <v>3499.44</v>
      </c>
      <c r="J150" s="3">
        <v>0</v>
      </c>
      <c r="K150" s="3">
        <v>0</v>
      </c>
      <c r="L150" s="3">
        <v>0</v>
      </c>
      <c r="M150" s="3">
        <v>0</v>
      </c>
      <c r="O150">
        <f t="shared" si="6"/>
        <v>0</v>
      </c>
      <c r="P150">
        <f t="shared" si="7"/>
        <v>0</v>
      </c>
      <c r="Q150">
        <f t="shared" si="8"/>
        <v>0</v>
      </c>
    </row>
    <row r="151" spans="1:17">
      <c r="A151" s="52" t="s">
        <v>1337</v>
      </c>
      <c r="B151" s="3">
        <v>0</v>
      </c>
      <c r="C151" s="3">
        <v>5961.3</v>
      </c>
      <c r="D151" s="3">
        <v>4675</v>
      </c>
      <c r="E151" s="3">
        <v>2125</v>
      </c>
      <c r="F151" s="3">
        <v>775.86</v>
      </c>
      <c r="G151" s="3">
        <v>1159.26</v>
      </c>
      <c r="H151" s="3">
        <v>1422.41</v>
      </c>
      <c r="I151" s="3">
        <v>775.86</v>
      </c>
      <c r="J151" s="3">
        <v>775.86</v>
      </c>
      <c r="K151" s="3">
        <v>0</v>
      </c>
      <c r="L151" s="3">
        <v>0</v>
      </c>
      <c r="M151" s="3">
        <v>0</v>
      </c>
      <c r="O151">
        <f t="shared" si="6"/>
        <v>0</v>
      </c>
      <c r="P151">
        <f t="shared" si="7"/>
        <v>0</v>
      </c>
      <c r="Q151">
        <f t="shared" si="8"/>
        <v>0</v>
      </c>
    </row>
    <row r="152" spans="1:17">
      <c r="A152" s="52" t="s">
        <v>1557</v>
      </c>
      <c r="B152" s="3">
        <v>0</v>
      </c>
      <c r="C152" s="3">
        <v>0</v>
      </c>
      <c r="D152" s="3">
        <v>0</v>
      </c>
      <c r="E152" s="3">
        <v>0</v>
      </c>
      <c r="F152" s="3">
        <v>5400.43</v>
      </c>
      <c r="G152" s="3">
        <v>3089.48</v>
      </c>
      <c r="H152" s="3">
        <v>1422.41</v>
      </c>
      <c r="I152" s="3">
        <v>732.76</v>
      </c>
      <c r="J152" s="3">
        <v>146.69999999999999</v>
      </c>
      <c r="K152" s="3">
        <v>0</v>
      </c>
      <c r="L152" s="3">
        <v>0</v>
      </c>
      <c r="M152" s="3">
        <v>679.98320000000001</v>
      </c>
      <c r="O152">
        <f t="shared" si="6"/>
        <v>0</v>
      </c>
      <c r="P152">
        <f t="shared" si="7"/>
        <v>0</v>
      </c>
      <c r="Q152" t="str">
        <f t="shared" si="8"/>
        <v>PREV ACTIVE</v>
      </c>
    </row>
    <row r="153" spans="1:17">
      <c r="A153" s="52" t="s">
        <v>3406</v>
      </c>
      <c r="B153" s="3">
        <v>0</v>
      </c>
      <c r="C153" s="3">
        <v>0</v>
      </c>
      <c r="D153" s="3">
        <v>0</v>
      </c>
      <c r="E153" s="3">
        <v>0</v>
      </c>
      <c r="F153" s="3">
        <v>0</v>
      </c>
      <c r="G153" s="3">
        <v>0</v>
      </c>
      <c r="H153" s="3">
        <v>0</v>
      </c>
      <c r="I153" s="3">
        <v>0</v>
      </c>
      <c r="J153" s="3">
        <v>0</v>
      </c>
      <c r="K153" s="3">
        <v>0</v>
      </c>
      <c r="L153" s="3">
        <v>0</v>
      </c>
      <c r="M153" s="3">
        <v>16599.9872</v>
      </c>
      <c r="O153" t="str">
        <f t="shared" si="6"/>
        <v>NEW</v>
      </c>
      <c r="P153">
        <f t="shared" si="7"/>
        <v>0</v>
      </c>
      <c r="Q153">
        <f t="shared" si="8"/>
        <v>0</v>
      </c>
    </row>
    <row r="154" spans="1:17">
      <c r="A154" s="52" t="s">
        <v>1827</v>
      </c>
      <c r="B154" s="3">
        <v>0</v>
      </c>
      <c r="C154" s="3">
        <v>0</v>
      </c>
      <c r="D154" s="3">
        <v>0</v>
      </c>
      <c r="E154" s="3">
        <v>0</v>
      </c>
      <c r="F154" s="3">
        <v>0</v>
      </c>
      <c r="G154" s="3">
        <v>0</v>
      </c>
      <c r="H154" s="3">
        <v>0</v>
      </c>
      <c r="I154" s="3">
        <v>2082.09</v>
      </c>
      <c r="J154" s="3">
        <v>2881.72</v>
      </c>
      <c r="K154" s="3">
        <v>155</v>
      </c>
      <c r="L154" s="3">
        <v>0</v>
      </c>
      <c r="M154" s="3">
        <v>80</v>
      </c>
      <c r="O154">
        <f t="shared" si="6"/>
        <v>0</v>
      </c>
      <c r="P154">
        <f t="shared" si="7"/>
        <v>0</v>
      </c>
      <c r="Q154" t="str">
        <f t="shared" si="8"/>
        <v>PREV ACTIVE</v>
      </c>
    </row>
    <row r="155" spans="1:17">
      <c r="A155" s="52" t="s">
        <v>1338</v>
      </c>
      <c r="B155" s="3">
        <v>0</v>
      </c>
      <c r="C155" s="3">
        <v>2276.3000000000002</v>
      </c>
      <c r="D155" s="3">
        <v>3737.93</v>
      </c>
      <c r="E155" s="3">
        <v>0</v>
      </c>
      <c r="F155" s="3">
        <v>0</v>
      </c>
      <c r="G155" s="3">
        <v>0</v>
      </c>
      <c r="H155" s="3">
        <v>0</v>
      </c>
      <c r="I155" s="3">
        <v>0</v>
      </c>
      <c r="J155" s="3">
        <v>293.39999999999998</v>
      </c>
      <c r="K155" s="3">
        <v>0</v>
      </c>
      <c r="L155" s="3">
        <v>0</v>
      </c>
      <c r="M155" s="3">
        <v>0</v>
      </c>
      <c r="O155">
        <f t="shared" si="6"/>
        <v>0</v>
      </c>
      <c r="P155">
        <f t="shared" si="7"/>
        <v>0</v>
      </c>
      <c r="Q155">
        <f t="shared" si="8"/>
        <v>0</v>
      </c>
    </row>
    <row r="156" spans="1:17">
      <c r="A156" s="52" t="s">
        <v>1867</v>
      </c>
      <c r="B156" s="3">
        <v>0</v>
      </c>
      <c r="C156" s="3">
        <v>0</v>
      </c>
      <c r="D156" s="3">
        <v>0</v>
      </c>
      <c r="E156" s="3">
        <v>0</v>
      </c>
      <c r="F156" s="3">
        <v>0</v>
      </c>
      <c r="G156" s="3">
        <v>0</v>
      </c>
      <c r="H156" s="3">
        <v>0</v>
      </c>
      <c r="I156" s="3">
        <v>0</v>
      </c>
      <c r="J156" s="3">
        <v>3474.14</v>
      </c>
      <c r="K156" s="3">
        <v>0</v>
      </c>
      <c r="L156" s="3">
        <v>0</v>
      </c>
      <c r="M156" s="3">
        <v>0</v>
      </c>
      <c r="O156">
        <f t="shared" si="6"/>
        <v>0</v>
      </c>
      <c r="P156">
        <f t="shared" si="7"/>
        <v>0</v>
      </c>
      <c r="Q156">
        <f t="shared" si="8"/>
        <v>0</v>
      </c>
    </row>
    <row r="157" spans="1:17">
      <c r="A157" s="52" t="s">
        <v>1339</v>
      </c>
      <c r="B157" s="3">
        <v>0</v>
      </c>
      <c r="C157" s="3">
        <v>0</v>
      </c>
      <c r="D157" s="3">
        <v>2276.3000000000002</v>
      </c>
      <c r="E157" s="3">
        <v>6220.86</v>
      </c>
      <c r="F157" s="3">
        <v>0</v>
      </c>
      <c r="G157" s="3">
        <v>0</v>
      </c>
      <c r="H157" s="3">
        <v>0</v>
      </c>
      <c r="I157" s="3">
        <v>0</v>
      </c>
      <c r="J157" s="3">
        <v>0</v>
      </c>
      <c r="K157" s="3">
        <v>0</v>
      </c>
      <c r="L157" s="3">
        <v>0</v>
      </c>
      <c r="M157" s="3">
        <v>2770.0052000000001</v>
      </c>
      <c r="O157">
        <f t="shared" si="6"/>
        <v>0</v>
      </c>
      <c r="P157">
        <f t="shared" si="7"/>
        <v>0</v>
      </c>
      <c r="Q157" t="str">
        <f t="shared" si="8"/>
        <v>PREV ACTIVE</v>
      </c>
    </row>
    <row r="158" spans="1:17">
      <c r="A158" s="52" t="s">
        <v>1591</v>
      </c>
      <c r="B158" s="3">
        <v>0</v>
      </c>
      <c r="C158" s="3">
        <v>0</v>
      </c>
      <c r="D158" s="3">
        <v>0</v>
      </c>
      <c r="E158" s="3">
        <v>0</v>
      </c>
      <c r="F158" s="3">
        <v>0</v>
      </c>
      <c r="G158" s="3">
        <v>7840.71</v>
      </c>
      <c r="H158" s="3">
        <v>0</v>
      </c>
      <c r="I158" s="3">
        <v>1860.68</v>
      </c>
      <c r="J158" s="3">
        <v>0</v>
      </c>
      <c r="K158" s="3">
        <v>360.00599999999997</v>
      </c>
      <c r="L158" s="3">
        <v>3162.3955999999998</v>
      </c>
      <c r="M158" s="3">
        <v>0</v>
      </c>
      <c r="O158">
        <f t="shared" si="6"/>
        <v>0</v>
      </c>
      <c r="P158" t="str">
        <f t="shared" si="7"/>
        <v>LOST</v>
      </c>
      <c r="Q158">
        <f t="shared" si="8"/>
        <v>0</v>
      </c>
    </row>
    <row r="159" spans="1:17">
      <c r="A159" s="52" t="s">
        <v>1522</v>
      </c>
      <c r="B159" s="3">
        <v>0</v>
      </c>
      <c r="C159" s="3">
        <v>0</v>
      </c>
      <c r="D159" s="3">
        <v>0</v>
      </c>
      <c r="E159" s="3">
        <v>2906.3</v>
      </c>
      <c r="F159" s="3">
        <v>0</v>
      </c>
      <c r="G159" s="3">
        <v>0</v>
      </c>
      <c r="H159" s="3">
        <v>0</v>
      </c>
      <c r="I159" s="3">
        <v>0</v>
      </c>
      <c r="J159" s="3">
        <v>0</v>
      </c>
      <c r="K159" s="3">
        <v>0</v>
      </c>
      <c r="L159" s="3">
        <v>0</v>
      </c>
      <c r="M159" s="3">
        <v>0</v>
      </c>
      <c r="O159">
        <f t="shared" si="6"/>
        <v>0</v>
      </c>
      <c r="P159">
        <f t="shared" si="7"/>
        <v>0</v>
      </c>
      <c r="Q159">
        <f t="shared" si="8"/>
        <v>0</v>
      </c>
    </row>
    <row r="160" spans="1:17">
      <c r="A160" s="52" t="s">
        <v>1592</v>
      </c>
      <c r="B160" s="3">
        <v>0</v>
      </c>
      <c r="C160" s="3">
        <v>0</v>
      </c>
      <c r="D160" s="3">
        <v>0</v>
      </c>
      <c r="E160" s="3">
        <v>0</v>
      </c>
      <c r="F160" s="3">
        <v>0</v>
      </c>
      <c r="G160" s="3">
        <v>3224.14</v>
      </c>
      <c r="H160" s="3">
        <v>0</v>
      </c>
      <c r="I160" s="3">
        <v>1086.21</v>
      </c>
      <c r="J160" s="3">
        <v>0</v>
      </c>
      <c r="K160" s="3">
        <v>999.98959999999988</v>
      </c>
      <c r="L160" s="3">
        <v>0</v>
      </c>
      <c r="M160" s="3">
        <v>80</v>
      </c>
      <c r="O160">
        <f t="shared" si="6"/>
        <v>0</v>
      </c>
      <c r="P160">
        <f t="shared" si="7"/>
        <v>0</v>
      </c>
      <c r="Q160" t="str">
        <f t="shared" si="8"/>
        <v>PREV ACTIVE</v>
      </c>
    </row>
    <row r="161" spans="1:17">
      <c r="A161" s="52" t="s">
        <v>1828</v>
      </c>
      <c r="B161" s="3">
        <v>0</v>
      </c>
      <c r="C161" s="3">
        <v>0</v>
      </c>
      <c r="D161" s="3">
        <v>0</v>
      </c>
      <c r="E161" s="3">
        <v>0</v>
      </c>
      <c r="F161" s="3">
        <v>0</v>
      </c>
      <c r="G161" s="3">
        <v>0</v>
      </c>
      <c r="H161" s="3">
        <v>0</v>
      </c>
      <c r="I161" s="3">
        <v>1733.48</v>
      </c>
      <c r="J161" s="3">
        <v>0</v>
      </c>
      <c r="K161" s="3">
        <v>0</v>
      </c>
      <c r="L161" s="3">
        <v>0</v>
      </c>
      <c r="M161" s="3">
        <v>0</v>
      </c>
      <c r="O161">
        <f t="shared" si="6"/>
        <v>0</v>
      </c>
      <c r="P161">
        <f t="shared" si="7"/>
        <v>0</v>
      </c>
      <c r="Q161">
        <f t="shared" si="8"/>
        <v>0</v>
      </c>
    </row>
    <row r="162" spans="1:17">
      <c r="A162" s="52" t="s">
        <v>1829</v>
      </c>
      <c r="B162" s="3">
        <v>0</v>
      </c>
      <c r="C162" s="3">
        <v>0</v>
      </c>
      <c r="D162" s="3">
        <v>0</v>
      </c>
      <c r="E162" s="3">
        <v>0</v>
      </c>
      <c r="F162" s="3">
        <v>0</v>
      </c>
      <c r="G162" s="3">
        <v>0</v>
      </c>
      <c r="H162" s="3">
        <v>0</v>
      </c>
      <c r="I162" s="3">
        <v>3474.14</v>
      </c>
      <c r="J162" s="3">
        <v>17353.45</v>
      </c>
      <c r="K162" s="3">
        <v>0</v>
      </c>
      <c r="L162" s="3">
        <v>1000.0012</v>
      </c>
      <c r="M162" s="3">
        <v>209.9888</v>
      </c>
      <c r="O162">
        <f t="shared" si="6"/>
        <v>0</v>
      </c>
      <c r="P162">
        <f t="shared" si="7"/>
        <v>0</v>
      </c>
      <c r="Q162">
        <f t="shared" si="8"/>
        <v>0</v>
      </c>
    </row>
    <row r="163" spans="1:17">
      <c r="A163" s="52" t="s">
        <v>1340</v>
      </c>
      <c r="B163" s="3">
        <v>0</v>
      </c>
      <c r="C163" s="3">
        <v>3487.3</v>
      </c>
      <c r="D163" s="3">
        <v>770</v>
      </c>
      <c r="E163" s="3">
        <v>129.07</v>
      </c>
      <c r="F163" s="3">
        <v>0</v>
      </c>
      <c r="G163" s="3">
        <v>2468.42</v>
      </c>
      <c r="H163" s="3">
        <v>0</v>
      </c>
      <c r="I163" s="3">
        <v>1232.9100000000001</v>
      </c>
      <c r="J163" s="3">
        <v>3060.3399999999997</v>
      </c>
      <c r="K163" s="3">
        <v>0</v>
      </c>
      <c r="L163" s="3">
        <v>3595.9999999999995</v>
      </c>
      <c r="M163" s="3">
        <v>0</v>
      </c>
      <c r="O163">
        <f t="shared" si="6"/>
        <v>0</v>
      </c>
      <c r="P163" t="str">
        <f t="shared" si="7"/>
        <v>LOST</v>
      </c>
      <c r="Q163">
        <f t="shared" si="8"/>
        <v>0</v>
      </c>
    </row>
    <row r="164" spans="1:17">
      <c r="A164" s="52" t="s">
        <v>1341</v>
      </c>
      <c r="B164" s="3">
        <v>0</v>
      </c>
      <c r="C164" s="3">
        <v>2177.5100000000002</v>
      </c>
      <c r="D164" s="3">
        <v>0</v>
      </c>
      <c r="E164" s="3">
        <v>0</v>
      </c>
      <c r="F164" s="3">
        <v>0</v>
      </c>
      <c r="G164" s="3">
        <v>0</v>
      </c>
      <c r="H164" s="3">
        <v>0</v>
      </c>
      <c r="I164" s="3">
        <v>0</v>
      </c>
      <c r="J164" s="3">
        <v>0</v>
      </c>
      <c r="K164" s="3">
        <v>0</v>
      </c>
      <c r="L164" s="3">
        <v>0</v>
      </c>
      <c r="M164" s="3">
        <v>0</v>
      </c>
      <c r="O164">
        <f t="shared" si="6"/>
        <v>0</v>
      </c>
      <c r="P164">
        <f t="shared" si="7"/>
        <v>0</v>
      </c>
      <c r="Q164">
        <f t="shared" si="8"/>
        <v>0</v>
      </c>
    </row>
    <row r="165" spans="1:17">
      <c r="A165" s="52" t="s">
        <v>1342</v>
      </c>
      <c r="B165" s="3">
        <v>0</v>
      </c>
      <c r="C165" s="3">
        <v>202</v>
      </c>
      <c r="D165" s="3">
        <v>3776.73</v>
      </c>
      <c r="E165" s="3">
        <v>1875.0000000000005</v>
      </c>
      <c r="F165" s="3">
        <v>387.93</v>
      </c>
      <c r="G165" s="3">
        <v>64</v>
      </c>
      <c r="H165" s="3">
        <v>0</v>
      </c>
      <c r="I165" s="3">
        <v>1234.21</v>
      </c>
      <c r="J165" s="3">
        <v>1819.4099999999999</v>
      </c>
      <c r="K165" s="3">
        <v>2440.0136000000002</v>
      </c>
      <c r="L165" s="3">
        <v>1150.0008</v>
      </c>
      <c r="M165" s="3">
        <v>2500</v>
      </c>
      <c r="O165">
        <f t="shared" si="6"/>
        <v>0</v>
      </c>
      <c r="P165">
        <f t="shared" si="7"/>
        <v>0</v>
      </c>
      <c r="Q165">
        <f t="shared" si="8"/>
        <v>0</v>
      </c>
    </row>
    <row r="166" spans="1:17">
      <c r="A166" s="52" t="s">
        <v>1916</v>
      </c>
      <c r="B166" s="3">
        <v>0</v>
      </c>
      <c r="C166" s="3">
        <v>0</v>
      </c>
      <c r="D166" s="3">
        <v>0</v>
      </c>
      <c r="E166" s="3">
        <v>0</v>
      </c>
      <c r="F166" s="3">
        <v>0</v>
      </c>
      <c r="G166" s="3">
        <v>0</v>
      </c>
      <c r="H166" s="3">
        <v>0</v>
      </c>
      <c r="I166" s="3">
        <v>0</v>
      </c>
      <c r="J166" s="3">
        <v>0</v>
      </c>
      <c r="K166" s="3">
        <v>4935.5911999999998</v>
      </c>
      <c r="L166" s="3">
        <v>0</v>
      </c>
      <c r="M166" s="3">
        <v>0</v>
      </c>
      <c r="O166">
        <f t="shared" si="6"/>
        <v>0</v>
      </c>
      <c r="P166">
        <f t="shared" si="7"/>
        <v>0</v>
      </c>
      <c r="Q166">
        <f t="shared" si="8"/>
        <v>0</v>
      </c>
    </row>
    <row r="167" spans="1:17">
      <c r="A167" s="52" t="s">
        <v>1830</v>
      </c>
      <c r="B167" s="3">
        <v>0</v>
      </c>
      <c r="C167" s="3">
        <v>0</v>
      </c>
      <c r="D167" s="3">
        <v>0</v>
      </c>
      <c r="E167" s="3">
        <v>0</v>
      </c>
      <c r="F167" s="3">
        <v>0</v>
      </c>
      <c r="G167" s="3">
        <v>0</v>
      </c>
      <c r="H167" s="3">
        <v>0</v>
      </c>
      <c r="I167" s="3">
        <v>1163.79</v>
      </c>
      <c r="J167" s="3">
        <v>387.93</v>
      </c>
      <c r="K167" s="3">
        <v>0</v>
      </c>
      <c r="L167" s="3">
        <v>1269.9911999999999</v>
      </c>
      <c r="M167" s="3">
        <v>587.02119999999991</v>
      </c>
      <c r="O167">
        <f t="shared" si="6"/>
        <v>0</v>
      </c>
      <c r="P167">
        <f t="shared" si="7"/>
        <v>0</v>
      </c>
      <c r="Q167">
        <f t="shared" si="8"/>
        <v>0</v>
      </c>
    </row>
    <row r="168" spans="1:17">
      <c r="A168" s="52" t="s">
        <v>1343</v>
      </c>
      <c r="B168" s="3">
        <v>0</v>
      </c>
      <c r="C168" s="3">
        <v>2276.3000000000002</v>
      </c>
      <c r="D168" s="3">
        <v>0</v>
      </c>
      <c r="E168" s="3">
        <v>0</v>
      </c>
      <c r="F168" s="3">
        <v>0</v>
      </c>
      <c r="G168" s="3">
        <v>387.93</v>
      </c>
      <c r="H168" s="3">
        <v>1163.79</v>
      </c>
      <c r="I168" s="3">
        <v>0</v>
      </c>
      <c r="J168" s="3">
        <v>0</v>
      </c>
      <c r="K168" s="3">
        <v>0</v>
      </c>
      <c r="L168" s="3">
        <v>0</v>
      </c>
      <c r="M168" s="3">
        <v>0</v>
      </c>
      <c r="O168">
        <f t="shared" si="6"/>
        <v>0</v>
      </c>
      <c r="P168">
        <f t="shared" si="7"/>
        <v>0</v>
      </c>
      <c r="Q168">
        <f t="shared" si="8"/>
        <v>0</v>
      </c>
    </row>
    <row r="169" spans="1:17">
      <c r="A169" s="52" t="s">
        <v>1868</v>
      </c>
      <c r="B169" s="3">
        <v>0</v>
      </c>
      <c r="C169" s="3">
        <v>0</v>
      </c>
      <c r="D169" s="3">
        <v>0</v>
      </c>
      <c r="E169" s="3">
        <v>0</v>
      </c>
      <c r="F169" s="3">
        <v>0</v>
      </c>
      <c r="G169" s="3">
        <v>0</v>
      </c>
      <c r="H169" s="3">
        <v>0</v>
      </c>
      <c r="I169" s="3">
        <v>0</v>
      </c>
      <c r="J169" s="3">
        <v>3622.41</v>
      </c>
      <c r="K169" s="3">
        <v>7283.2327999999989</v>
      </c>
      <c r="L169" s="3">
        <v>3556.3047999999994</v>
      </c>
      <c r="M169" s="3">
        <v>2619.9560000000001</v>
      </c>
      <c r="O169">
        <f t="shared" si="6"/>
        <v>0</v>
      </c>
      <c r="P169">
        <f t="shared" si="7"/>
        <v>0</v>
      </c>
      <c r="Q169">
        <f t="shared" si="8"/>
        <v>0</v>
      </c>
    </row>
    <row r="170" spans="1:17">
      <c r="A170" s="52" t="s">
        <v>1344</v>
      </c>
      <c r="B170" s="3">
        <v>0</v>
      </c>
      <c r="C170" s="3">
        <v>0</v>
      </c>
      <c r="D170" s="3">
        <v>3988.37</v>
      </c>
      <c r="E170" s="3">
        <v>7650</v>
      </c>
      <c r="F170" s="3">
        <v>2775.86</v>
      </c>
      <c r="G170" s="3">
        <v>2155.17</v>
      </c>
      <c r="H170" s="3">
        <v>3258.63</v>
      </c>
      <c r="I170" s="3">
        <v>2693.96</v>
      </c>
      <c r="J170" s="3">
        <v>40</v>
      </c>
      <c r="K170" s="3">
        <v>0</v>
      </c>
      <c r="L170" s="3">
        <v>4399.9959999999992</v>
      </c>
      <c r="M170" s="3">
        <v>0</v>
      </c>
      <c r="O170">
        <f t="shared" si="6"/>
        <v>0</v>
      </c>
      <c r="P170" t="str">
        <f t="shared" si="7"/>
        <v>LOST</v>
      </c>
      <c r="Q170">
        <f t="shared" si="8"/>
        <v>0</v>
      </c>
    </row>
    <row r="171" spans="1:17">
      <c r="A171" s="52" t="s">
        <v>1917</v>
      </c>
      <c r="B171" s="3">
        <v>0</v>
      </c>
      <c r="C171" s="3">
        <v>0</v>
      </c>
      <c r="D171" s="3">
        <v>0</v>
      </c>
      <c r="E171" s="3">
        <v>0</v>
      </c>
      <c r="F171" s="3">
        <v>0</v>
      </c>
      <c r="G171" s="3">
        <v>0</v>
      </c>
      <c r="H171" s="3">
        <v>0</v>
      </c>
      <c r="I171" s="3">
        <v>0</v>
      </c>
      <c r="J171" s="3">
        <v>0</v>
      </c>
      <c r="K171" s="3">
        <v>10957.696399999999</v>
      </c>
      <c r="L171" s="3">
        <v>170.172</v>
      </c>
      <c r="M171" s="3">
        <v>3099.9955999999997</v>
      </c>
      <c r="O171">
        <f t="shared" si="6"/>
        <v>0</v>
      </c>
      <c r="P171">
        <f t="shared" si="7"/>
        <v>0</v>
      </c>
      <c r="Q171">
        <f t="shared" si="8"/>
        <v>0</v>
      </c>
    </row>
    <row r="172" spans="1:17">
      <c r="A172" s="52" t="s">
        <v>1831</v>
      </c>
      <c r="B172" s="3">
        <v>0</v>
      </c>
      <c r="C172" s="3">
        <v>0</v>
      </c>
      <c r="D172" s="3">
        <v>0</v>
      </c>
      <c r="E172" s="3">
        <v>0</v>
      </c>
      <c r="F172" s="3">
        <v>0</v>
      </c>
      <c r="G172" s="3">
        <v>0</v>
      </c>
      <c r="H172" s="3">
        <v>0</v>
      </c>
      <c r="I172" s="3">
        <v>2684.1</v>
      </c>
      <c r="J172" s="3">
        <v>707.92</v>
      </c>
      <c r="K172" s="3">
        <v>3554.9947999999999</v>
      </c>
      <c r="L172" s="3">
        <v>0</v>
      </c>
      <c r="M172" s="3">
        <v>0</v>
      </c>
      <c r="O172">
        <f t="shared" si="6"/>
        <v>0</v>
      </c>
      <c r="P172">
        <f t="shared" si="7"/>
        <v>0</v>
      </c>
      <c r="Q172">
        <f t="shared" si="8"/>
        <v>0</v>
      </c>
    </row>
    <row r="173" spans="1:17">
      <c r="A173" s="52" t="s">
        <v>1345</v>
      </c>
      <c r="B173" s="3">
        <v>0</v>
      </c>
      <c r="C173" s="3">
        <v>0</v>
      </c>
      <c r="D173" s="3">
        <v>2906.3</v>
      </c>
      <c r="E173" s="3">
        <v>180</v>
      </c>
      <c r="F173" s="3">
        <v>140</v>
      </c>
      <c r="G173" s="3">
        <v>0</v>
      </c>
      <c r="H173" s="3">
        <v>0</v>
      </c>
      <c r="I173" s="3">
        <v>0</v>
      </c>
      <c r="J173" s="3">
        <v>0</v>
      </c>
      <c r="K173" s="3">
        <v>0</v>
      </c>
      <c r="L173" s="3">
        <v>6999.9975999999988</v>
      </c>
      <c r="M173" s="3">
        <v>50</v>
      </c>
      <c r="O173">
        <f t="shared" si="6"/>
        <v>0</v>
      </c>
      <c r="P173">
        <f t="shared" si="7"/>
        <v>0</v>
      </c>
      <c r="Q173">
        <f t="shared" si="8"/>
        <v>0</v>
      </c>
    </row>
    <row r="174" spans="1:17">
      <c r="A174" s="52" t="s">
        <v>1832</v>
      </c>
      <c r="B174" s="3">
        <v>0</v>
      </c>
      <c r="C174" s="3">
        <v>0</v>
      </c>
      <c r="D174" s="3">
        <v>0</v>
      </c>
      <c r="E174" s="3">
        <v>0</v>
      </c>
      <c r="F174" s="3">
        <v>0</v>
      </c>
      <c r="G174" s="3">
        <v>0</v>
      </c>
      <c r="H174" s="3">
        <v>0</v>
      </c>
      <c r="I174" s="3">
        <v>3094.83</v>
      </c>
      <c r="J174" s="3">
        <v>0</v>
      </c>
      <c r="K174" s="3">
        <v>0</v>
      </c>
      <c r="L174" s="3">
        <v>0</v>
      </c>
      <c r="M174" s="3">
        <v>1540.0043999999998</v>
      </c>
      <c r="O174">
        <f t="shared" si="6"/>
        <v>0</v>
      </c>
      <c r="P174">
        <f t="shared" si="7"/>
        <v>0</v>
      </c>
      <c r="Q174" t="str">
        <f t="shared" si="8"/>
        <v>PREV ACTIVE</v>
      </c>
    </row>
    <row r="175" spans="1:17">
      <c r="A175" s="52" t="s">
        <v>1558</v>
      </c>
      <c r="B175" s="3">
        <v>0</v>
      </c>
      <c r="C175" s="3">
        <v>0</v>
      </c>
      <c r="D175" s="3">
        <v>0</v>
      </c>
      <c r="E175" s="3">
        <v>0</v>
      </c>
      <c r="F175" s="3">
        <v>3498.02</v>
      </c>
      <c r="G175" s="3">
        <v>3474.14</v>
      </c>
      <c r="H175" s="3">
        <v>3474.14</v>
      </c>
      <c r="I175" s="3">
        <v>70</v>
      </c>
      <c r="J175" s="3">
        <v>72.42</v>
      </c>
      <c r="K175" s="3">
        <v>0</v>
      </c>
      <c r="L175" s="3">
        <v>15375.602799999999</v>
      </c>
      <c r="M175" s="3">
        <v>4464.9799999999996</v>
      </c>
      <c r="O175">
        <f t="shared" si="6"/>
        <v>0</v>
      </c>
      <c r="P175">
        <f t="shared" si="7"/>
        <v>0</v>
      </c>
      <c r="Q175">
        <f t="shared" si="8"/>
        <v>0</v>
      </c>
    </row>
    <row r="176" spans="1:17">
      <c r="A176" s="52" t="s">
        <v>1918</v>
      </c>
      <c r="B176" s="3">
        <v>0</v>
      </c>
      <c r="C176" s="3">
        <v>0</v>
      </c>
      <c r="D176" s="3">
        <v>0</v>
      </c>
      <c r="E176" s="3">
        <v>0</v>
      </c>
      <c r="F176" s="3">
        <v>0</v>
      </c>
      <c r="G176" s="3">
        <v>0</v>
      </c>
      <c r="H176" s="3">
        <v>0</v>
      </c>
      <c r="I176" s="3">
        <v>0</v>
      </c>
      <c r="J176" s="3">
        <v>0</v>
      </c>
      <c r="K176" s="3">
        <v>3855.5495999999998</v>
      </c>
      <c r="L176" s="3">
        <v>155</v>
      </c>
      <c r="M176" s="3">
        <v>0</v>
      </c>
      <c r="O176">
        <f t="shared" si="6"/>
        <v>0</v>
      </c>
      <c r="P176" t="str">
        <f t="shared" si="7"/>
        <v>LOST</v>
      </c>
      <c r="Q176">
        <f t="shared" si="8"/>
        <v>0</v>
      </c>
    </row>
    <row r="177" spans="1:17">
      <c r="A177" s="52" t="s">
        <v>1833</v>
      </c>
      <c r="B177" s="3">
        <v>0</v>
      </c>
      <c r="C177" s="3">
        <v>0</v>
      </c>
      <c r="D177" s="3">
        <v>0</v>
      </c>
      <c r="E177" s="3">
        <v>0</v>
      </c>
      <c r="F177" s="3">
        <v>0</v>
      </c>
      <c r="G177" s="3">
        <v>0</v>
      </c>
      <c r="H177" s="3">
        <v>0</v>
      </c>
      <c r="I177" s="3">
        <v>1723.72</v>
      </c>
      <c r="J177" s="3">
        <v>775.86</v>
      </c>
      <c r="K177" s="3">
        <v>0</v>
      </c>
      <c r="L177" s="3">
        <v>0</v>
      </c>
      <c r="M177" s="3">
        <v>0</v>
      </c>
      <c r="O177">
        <f t="shared" si="6"/>
        <v>0</v>
      </c>
      <c r="P177">
        <f t="shared" si="7"/>
        <v>0</v>
      </c>
      <c r="Q177">
        <f t="shared" si="8"/>
        <v>0</v>
      </c>
    </row>
    <row r="178" spans="1:17">
      <c r="A178" s="52" t="s">
        <v>1869</v>
      </c>
      <c r="B178" s="3">
        <v>0</v>
      </c>
      <c r="C178" s="3">
        <v>0</v>
      </c>
      <c r="D178" s="3">
        <v>0</v>
      </c>
      <c r="E178" s="3">
        <v>0</v>
      </c>
      <c r="F178" s="3">
        <v>0</v>
      </c>
      <c r="G178" s="3">
        <v>0</v>
      </c>
      <c r="H178" s="3">
        <v>0</v>
      </c>
      <c r="I178" s="3">
        <v>0</v>
      </c>
      <c r="J178" s="3">
        <v>7392.16</v>
      </c>
      <c r="K178" s="3">
        <v>0</v>
      </c>
      <c r="L178" s="3">
        <v>0</v>
      </c>
      <c r="M178" s="3">
        <v>155</v>
      </c>
      <c r="O178">
        <f t="shared" si="6"/>
        <v>0</v>
      </c>
      <c r="P178">
        <f t="shared" si="7"/>
        <v>0</v>
      </c>
      <c r="Q178" t="str">
        <f t="shared" si="8"/>
        <v>PREV ACTIVE</v>
      </c>
    </row>
    <row r="179" spans="1:17">
      <c r="A179" s="52" t="s">
        <v>1523</v>
      </c>
      <c r="B179" s="3">
        <v>0</v>
      </c>
      <c r="C179" s="3">
        <v>0</v>
      </c>
      <c r="D179" s="3">
        <v>0</v>
      </c>
      <c r="E179" s="3">
        <v>3888.21</v>
      </c>
      <c r="F179" s="3">
        <v>0</v>
      </c>
      <c r="G179" s="3">
        <v>0</v>
      </c>
      <c r="H179" s="3">
        <v>0</v>
      </c>
      <c r="I179" s="3">
        <v>0</v>
      </c>
      <c r="J179" s="3">
        <v>0</v>
      </c>
      <c r="K179" s="3">
        <v>0</v>
      </c>
      <c r="L179" s="3">
        <v>0</v>
      </c>
      <c r="M179" s="3">
        <v>0</v>
      </c>
      <c r="O179">
        <f t="shared" si="6"/>
        <v>0</v>
      </c>
      <c r="P179">
        <f t="shared" si="7"/>
        <v>0</v>
      </c>
      <c r="Q179">
        <f t="shared" si="8"/>
        <v>0</v>
      </c>
    </row>
    <row r="180" spans="1:17">
      <c r="A180" s="52" t="s">
        <v>1524</v>
      </c>
      <c r="B180" s="3">
        <v>0</v>
      </c>
      <c r="C180" s="3">
        <v>0</v>
      </c>
      <c r="D180" s="3">
        <v>0</v>
      </c>
      <c r="E180" s="3">
        <v>2456.3000000000002</v>
      </c>
      <c r="F180" s="3">
        <v>2980</v>
      </c>
      <c r="G180" s="3">
        <v>3094.83</v>
      </c>
      <c r="H180" s="3">
        <v>3094.83</v>
      </c>
      <c r="I180" s="3">
        <v>0</v>
      </c>
      <c r="J180" s="3">
        <v>0</v>
      </c>
      <c r="K180" s="3">
        <v>0</v>
      </c>
      <c r="L180" s="3">
        <v>0</v>
      </c>
      <c r="M180" s="3">
        <v>0</v>
      </c>
      <c r="O180">
        <f t="shared" si="6"/>
        <v>0</v>
      </c>
      <c r="P180">
        <f t="shared" si="7"/>
        <v>0</v>
      </c>
      <c r="Q180">
        <f t="shared" si="8"/>
        <v>0</v>
      </c>
    </row>
    <row r="181" spans="1:17">
      <c r="A181" s="52" t="s">
        <v>1525</v>
      </c>
      <c r="B181" s="3">
        <v>0</v>
      </c>
      <c r="C181" s="3">
        <v>0</v>
      </c>
      <c r="D181" s="3">
        <v>0</v>
      </c>
      <c r="E181" s="3">
        <v>5714.23</v>
      </c>
      <c r="F181" s="3">
        <v>6861.52</v>
      </c>
      <c r="G181" s="3">
        <v>0</v>
      </c>
      <c r="H181" s="3">
        <v>387.93</v>
      </c>
      <c r="I181" s="3">
        <v>3370.8399999999997</v>
      </c>
      <c r="J181" s="3">
        <v>1422.41</v>
      </c>
      <c r="K181" s="3">
        <v>899.99759999999992</v>
      </c>
      <c r="L181" s="3">
        <v>449.99879999999996</v>
      </c>
      <c r="M181" s="3">
        <v>155</v>
      </c>
      <c r="O181">
        <f t="shared" si="6"/>
        <v>0</v>
      </c>
      <c r="P181">
        <f t="shared" si="7"/>
        <v>0</v>
      </c>
      <c r="Q181">
        <f t="shared" si="8"/>
        <v>0</v>
      </c>
    </row>
    <row r="182" spans="1:17">
      <c r="A182" s="52" t="s">
        <v>1593</v>
      </c>
      <c r="B182" s="3">
        <v>0</v>
      </c>
      <c r="C182" s="3">
        <v>0</v>
      </c>
      <c r="D182" s="3">
        <v>0</v>
      </c>
      <c r="E182" s="3">
        <v>0</v>
      </c>
      <c r="F182" s="3">
        <v>0</v>
      </c>
      <c r="G182" s="3">
        <v>2589.9500000000003</v>
      </c>
      <c r="H182" s="3">
        <v>0</v>
      </c>
      <c r="I182" s="3">
        <v>0</v>
      </c>
      <c r="J182" s="3">
        <v>0</v>
      </c>
      <c r="K182" s="3">
        <v>0</v>
      </c>
      <c r="L182" s="3">
        <v>0</v>
      </c>
      <c r="M182" s="3">
        <v>0</v>
      </c>
      <c r="O182">
        <f t="shared" si="6"/>
        <v>0</v>
      </c>
      <c r="P182">
        <f t="shared" si="7"/>
        <v>0</v>
      </c>
      <c r="Q182">
        <f t="shared" si="8"/>
        <v>0</v>
      </c>
    </row>
    <row r="183" spans="1:17">
      <c r="A183" s="52" t="s">
        <v>1346</v>
      </c>
      <c r="B183" s="3">
        <v>0</v>
      </c>
      <c r="C183" s="3">
        <v>0</v>
      </c>
      <c r="D183" s="3">
        <v>2906.3</v>
      </c>
      <c r="E183" s="3">
        <v>0</v>
      </c>
      <c r="F183" s="3">
        <v>0</v>
      </c>
      <c r="G183" s="3">
        <v>0</v>
      </c>
      <c r="H183" s="3">
        <v>0</v>
      </c>
      <c r="I183" s="3">
        <v>0</v>
      </c>
      <c r="J183" s="3">
        <v>0</v>
      </c>
      <c r="K183" s="3">
        <v>0</v>
      </c>
      <c r="L183" s="3">
        <v>1000.0012</v>
      </c>
      <c r="M183" s="3">
        <v>0</v>
      </c>
      <c r="O183">
        <f t="shared" si="6"/>
        <v>0</v>
      </c>
      <c r="P183" t="str">
        <f t="shared" si="7"/>
        <v>LOST</v>
      </c>
      <c r="Q183">
        <f t="shared" si="8"/>
        <v>0</v>
      </c>
    </row>
    <row r="184" spans="1:17">
      <c r="A184" s="52" t="s">
        <v>1594</v>
      </c>
      <c r="B184" s="3">
        <v>0</v>
      </c>
      <c r="C184" s="3">
        <v>0</v>
      </c>
      <c r="D184" s="3">
        <v>0</v>
      </c>
      <c r="E184" s="3">
        <v>0</v>
      </c>
      <c r="F184" s="3">
        <v>0</v>
      </c>
      <c r="G184" s="3">
        <v>22176.240000000002</v>
      </c>
      <c r="H184" s="3">
        <v>4002.0699999999997</v>
      </c>
      <c r="I184" s="3">
        <v>3103.18</v>
      </c>
      <c r="J184" s="3">
        <v>2750</v>
      </c>
      <c r="K184" s="3">
        <v>320</v>
      </c>
      <c r="L184" s="3">
        <v>1000.0012</v>
      </c>
      <c r="M184" s="3">
        <v>5664.9924000000001</v>
      </c>
      <c r="O184">
        <f t="shared" si="6"/>
        <v>0</v>
      </c>
      <c r="P184">
        <f t="shared" si="7"/>
        <v>0</v>
      </c>
      <c r="Q184">
        <f t="shared" si="8"/>
        <v>0</v>
      </c>
    </row>
    <row r="185" spans="1:17">
      <c r="A185" s="52" t="s">
        <v>1559</v>
      </c>
      <c r="B185" s="3">
        <v>0</v>
      </c>
      <c r="C185" s="3">
        <v>0</v>
      </c>
      <c r="D185" s="3">
        <v>0</v>
      </c>
      <c r="E185" s="3">
        <v>0</v>
      </c>
      <c r="F185" s="3">
        <v>9914.3799999999992</v>
      </c>
      <c r="G185" s="3">
        <v>2801.72</v>
      </c>
      <c r="H185" s="3">
        <v>146.69999999999999</v>
      </c>
      <c r="I185" s="3">
        <v>0</v>
      </c>
      <c r="J185" s="3">
        <v>3620.8399999999997</v>
      </c>
      <c r="K185" s="3">
        <v>2117.0139999999997</v>
      </c>
      <c r="L185" s="3">
        <v>23631.682400000002</v>
      </c>
      <c r="M185" s="3">
        <v>3419.7984000000001</v>
      </c>
      <c r="O185">
        <f t="shared" si="6"/>
        <v>0</v>
      </c>
      <c r="P185">
        <f t="shared" si="7"/>
        <v>0</v>
      </c>
      <c r="Q185">
        <f t="shared" si="8"/>
        <v>0</v>
      </c>
    </row>
    <row r="186" spans="1:17">
      <c r="A186" s="52" t="s">
        <v>3407</v>
      </c>
      <c r="B186" s="3">
        <v>0</v>
      </c>
      <c r="C186" s="3">
        <v>0</v>
      </c>
      <c r="D186" s="3">
        <v>0</v>
      </c>
      <c r="E186" s="3">
        <v>0</v>
      </c>
      <c r="F186" s="3">
        <v>0</v>
      </c>
      <c r="G186" s="3">
        <v>0</v>
      </c>
      <c r="H186" s="3">
        <v>0</v>
      </c>
      <c r="I186" s="3">
        <v>0</v>
      </c>
      <c r="J186" s="3">
        <v>0</v>
      </c>
      <c r="K186" s="3">
        <v>0</v>
      </c>
      <c r="L186" s="3">
        <v>0</v>
      </c>
      <c r="M186" s="3">
        <v>10791.27</v>
      </c>
      <c r="O186" t="str">
        <f t="shared" si="6"/>
        <v>NEW</v>
      </c>
      <c r="P186">
        <f t="shared" si="7"/>
        <v>0</v>
      </c>
      <c r="Q186">
        <f t="shared" si="8"/>
        <v>0</v>
      </c>
    </row>
    <row r="187" spans="1:17">
      <c r="A187" s="52" t="s">
        <v>1347</v>
      </c>
      <c r="B187" s="3">
        <v>0</v>
      </c>
      <c r="C187" s="3">
        <v>0</v>
      </c>
      <c r="D187" s="3">
        <v>2251.3000000000002</v>
      </c>
      <c r="E187" s="3">
        <v>14475.87</v>
      </c>
      <c r="F187" s="3">
        <v>146.69999999999999</v>
      </c>
      <c r="G187" s="3">
        <v>384</v>
      </c>
      <c r="H187" s="3">
        <v>0</v>
      </c>
      <c r="I187" s="3">
        <v>0</v>
      </c>
      <c r="J187" s="3">
        <v>0</v>
      </c>
      <c r="K187" s="3">
        <v>0</v>
      </c>
      <c r="L187" s="3">
        <v>0</v>
      </c>
      <c r="M187" s="3">
        <v>279.9776</v>
      </c>
      <c r="O187">
        <f t="shared" si="6"/>
        <v>0</v>
      </c>
      <c r="P187">
        <f t="shared" si="7"/>
        <v>0</v>
      </c>
      <c r="Q187" t="str">
        <f t="shared" si="8"/>
        <v>PREV ACTIVE</v>
      </c>
    </row>
    <row r="188" spans="1:17">
      <c r="A188" s="52" t="s">
        <v>1834</v>
      </c>
      <c r="B188" s="3">
        <v>0</v>
      </c>
      <c r="C188" s="3">
        <v>0</v>
      </c>
      <c r="D188" s="3">
        <v>0</v>
      </c>
      <c r="E188" s="3">
        <v>0</v>
      </c>
      <c r="F188" s="3">
        <v>0</v>
      </c>
      <c r="G188" s="3">
        <v>0</v>
      </c>
      <c r="H188" s="3">
        <v>0</v>
      </c>
      <c r="I188" s="3">
        <v>1721.44</v>
      </c>
      <c r="J188" s="3">
        <v>387.93</v>
      </c>
      <c r="K188" s="3">
        <v>0</v>
      </c>
      <c r="L188" s="3">
        <v>0</v>
      </c>
      <c r="M188" s="3">
        <v>809.99360000000001</v>
      </c>
      <c r="O188">
        <f t="shared" si="6"/>
        <v>0</v>
      </c>
      <c r="P188">
        <f t="shared" si="7"/>
        <v>0</v>
      </c>
      <c r="Q188" t="str">
        <f t="shared" si="8"/>
        <v>PREV ACTIVE</v>
      </c>
    </row>
    <row r="189" spans="1:17">
      <c r="A189" s="52" t="s">
        <v>1560</v>
      </c>
      <c r="B189" s="3">
        <v>0</v>
      </c>
      <c r="C189" s="3">
        <v>0</v>
      </c>
      <c r="D189" s="3">
        <v>0</v>
      </c>
      <c r="E189" s="3">
        <v>0</v>
      </c>
      <c r="F189" s="3">
        <v>2105.09</v>
      </c>
      <c r="G189" s="3">
        <v>0</v>
      </c>
      <c r="H189" s="3">
        <v>0</v>
      </c>
      <c r="I189" s="3">
        <v>0</v>
      </c>
      <c r="J189" s="3">
        <v>0</v>
      </c>
      <c r="K189" s="3">
        <v>0</v>
      </c>
      <c r="L189" s="3">
        <v>0</v>
      </c>
      <c r="M189" s="3">
        <v>0</v>
      </c>
      <c r="O189">
        <f t="shared" si="6"/>
        <v>0</v>
      </c>
      <c r="P189">
        <f t="shared" si="7"/>
        <v>0</v>
      </c>
      <c r="Q189">
        <f t="shared" si="8"/>
        <v>0</v>
      </c>
    </row>
    <row r="190" spans="1:17">
      <c r="A190" s="52" t="s">
        <v>1870</v>
      </c>
      <c r="B190" s="3">
        <v>0</v>
      </c>
      <c r="C190" s="3">
        <v>0</v>
      </c>
      <c r="D190" s="3">
        <v>0</v>
      </c>
      <c r="E190" s="3">
        <v>0</v>
      </c>
      <c r="F190" s="3">
        <v>0</v>
      </c>
      <c r="G190" s="3">
        <v>0</v>
      </c>
      <c r="H190" s="3">
        <v>0</v>
      </c>
      <c r="I190" s="3">
        <v>0</v>
      </c>
      <c r="J190" s="3">
        <v>7627.8499999999995</v>
      </c>
      <c r="K190" s="3">
        <v>0</v>
      </c>
      <c r="L190" s="3">
        <v>0</v>
      </c>
      <c r="M190" s="3">
        <v>0</v>
      </c>
      <c r="O190">
        <f t="shared" si="6"/>
        <v>0</v>
      </c>
      <c r="P190">
        <f t="shared" si="7"/>
        <v>0</v>
      </c>
      <c r="Q190">
        <f t="shared" si="8"/>
        <v>0</v>
      </c>
    </row>
    <row r="191" spans="1:17">
      <c r="A191" s="52" t="s">
        <v>1526</v>
      </c>
      <c r="B191" s="3">
        <v>0</v>
      </c>
      <c r="C191" s="3">
        <v>0</v>
      </c>
      <c r="D191" s="3">
        <v>0</v>
      </c>
      <c r="E191" s="3">
        <v>2546.3000000000002</v>
      </c>
      <c r="F191" s="3">
        <v>4582.07</v>
      </c>
      <c r="G191" s="3">
        <v>4129.3099999999995</v>
      </c>
      <c r="H191" s="3">
        <v>1327.59</v>
      </c>
      <c r="I191" s="3">
        <v>775.86</v>
      </c>
      <c r="J191" s="3">
        <v>0</v>
      </c>
      <c r="K191" s="3">
        <v>4030.0023999999994</v>
      </c>
      <c r="L191" s="3">
        <v>4399.9959999999992</v>
      </c>
      <c r="M191" s="3">
        <v>0</v>
      </c>
      <c r="O191">
        <f t="shared" si="6"/>
        <v>0</v>
      </c>
      <c r="P191" t="str">
        <f t="shared" si="7"/>
        <v>LOST</v>
      </c>
      <c r="Q191">
        <f t="shared" si="8"/>
        <v>0</v>
      </c>
    </row>
    <row r="192" spans="1:17">
      <c r="A192" s="52" t="s">
        <v>1595</v>
      </c>
      <c r="B192" s="3">
        <v>0</v>
      </c>
      <c r="C192" s="3">
        <v>0</v>
      </c>
      <c r="D192" s="3">
        <v>0</v>
      </c>
      <c r="E192" s="3">
        <v>0</v>
      </c>
      <c r="F192" s="3">
        <v>0</v>
      </c>
      <c r="G192" s="3">
        <v>3500.01</v>
      </c>
      <c r="H192" s="3">
        <v>10005.719999999999</v>
      </c>
      <c r="I192" s="3">
        <v>16405.18</v>
      </c>
      <c r="J192" s="3">
        <v>7601.3099999999995</v>
      </c>
      <c r="K192" s="3">
        <v>74</v>
      </c>
      <c r="L192" s="3">
        <v>8546.9984000000004</v>
      </c>
      <c r="M192" s="3">
        <v>4549.9995999999992</v>
      </c>
      <c r="O192">
        <f t="shared" si="6"/>
        <v>0</v>
      </c>
      <c r="P192">
        <f t="shared" si="7"/>
        <v>0</v>
      </c>
      <c r="Q192">
        <f t="shared" si="8"/>
        <v>0</v>
      </c>
    </row>
    <row r="193" spans="1:17">
      <c r="A193" s="52" t="s">
        <v>1871</v>
      </c>
      <c r="B193" s="3">
        <v>0</v>
      </c>
      <c r="C193" s="3">
        <v>0</v>
      </c>
      <c r="D193" s="3">
        <v>0</v>
      </c>
      <c r="E193" s="3">
        <v>0</v>
      </c>
      <c r="F193" s="3">
        <v>0</v>
      </c>
      <c r="G193" s="3">
        <v>0</v>
      </c>
      <c r="H193" s="3">
        <v>0</v>
      </c>
      <c r="I193" s="3">
        <v>0</v>
      </c>
      <c r="J193" s="3">
        <v>4254.82</v>
      </c>
      <c r="K193" s="3">
        <v>4030.0023999999994</v>
      </c>
      <c r="L193" s="3">
        <v>0</v>
      </c>
      <c r="M193" s="3">
        <v>0</v>
      </c>
      <c r="O193">
        <f t="shared" si="6"/>
        <v>0</v>
      </c>
      <c r="P193">
        <f t="shared" si="7"/>
        <v>0</v>
      </c>
      <c r="Q193">
        <f t="shared" si="8"/>
        <v>0</v>
      </c>
    </row>
    <row r="194" spans="1:17">
      <c r="A194" s="52" t="s">
        <v>1872</v>
      </c>
      <c r="B194" s="3">
        <v>0</v>
      </c>
      <c r="C194" s="3">
        <v>0</v>
      </c>
      <c r="D194" s="3">
        <v>0</v>
      </c>
      <c r="E194" s="3">
        <v>0</v>
      </c>
      <c r="F194" s="3">
        <v>0</v>
      </c>
      <c r="G194" s="3">
        <v>0</v>
      </c>
      <c r="H194" s="3">
        <v>0</v>
      </c>
      <c r="I194" s="3">
        <v>0</v>
      </c>
      <c r="J194" s="3">
        <v>4224.13</v>
      </c>
      <c r="K194" s="3">
        <v>0</v>
      </c>
      <c r="L194" s="3">
        <v>0</v>
      </c>
      <c r="M194" s="3">
        <v>0</v>
      </c>
      <c r="O194">
        <f t="shared" si="6"/>
        <v>0</v>
      </c>
      <c r="P194">
        <f t="shared" si="7"/>
        <v>0</v>
      </c>
      <c r="Q194">
        <f t="shared" si="8"/>
        <v>0</v>
      </c>
    </row>
    <row r="195" spans="1:17">
      <c r="A195" s="52" t="s">
        <v>1835</v>
      </c>
      <c r="B195" s="3">
        <v>0</v>
      </c>
      <c r="C195" s="3">
        <v>0</v>
      </c>
      <c r="D195" s="3">
        <v>0</v>
      </c>
      <c r="E195" s="3">
        <v>0</v>
      </c>
      <c r="F195" s="3">
        <v>0</v>
      </c>
      <c r="G195" s="3">
        <v>0</v>
      </c>
      <c r="H195" s="3">
        <v>0</v>
      </c>
      <c r="I195" s="3">
        <v>3646.14</v>
      </c>
      <c r="J195" s="3">
        <v>0</v>
      </c>
      <c r="K195" s="3">
        <v>0</v>
      </c>
      <c r="L195" s="3">
        <v>0</v>
      </c>
      <c r="M195" s="3">
        <v>69.994399999999999</v>
      </c>
      <c r="O195">
        <f t="shared" ref="O195:O237" si="9">IF(AND(M195&gt;0,SUM(B195:L195)=0),"NEW",0)</f>
        <v>0</v>
      </c>
      <c r="P195">
        <f t="shared" ref="P195:P237" si="10">IF(AND(L195&gt;0,M195=0),"LOST",0)</f>
        <v>0</v>
      </c>
      <c r="Q195" t="str">
        <f t="shared" ref="Q195:Q237" si="11">IF(AND(AND(M195&gt;0,L195=0,SUM(B195:K195)&gt;0)),"PREV ACTIVE",0)</f>
        <v>PREV ACTIVE</v>
      </c>
    </row>
    <row r="196" spans="1:17">
      <c r="A196" s="52" t="s">
        <v>1596</v>
      </c>
      <c r="B196" s="3">
        <v>0</v>
      </c>
      <c r="C196" s="3">
        <v>0</v>
      </c>
      <c r="D196" s="3">
        <v>0</v>
      </c>
      <c r="E196" s="3">
        <v>0</v>
      </c>
      <c r="F196" s="3">
        <v>0</v>
      </c>
      <c r="G196" s="3">
        <v>7570.96</v>
      </c>
      <c r="H196" s="3">
        <v>0</v>
      </c>
      <c r="I196" s="3">
        <v>2250</v>
      </c>
      <c r="J196" s="3">
        <v>0</v>
      </c>
      <c r="K196" s="3">
        <v>1799.9951999999998</v>
      </c>
      <c r="L196" s="3">
        <v>0</v>
      </c>
      <c r="M196" s="3">
        <v>0</v>
      </c>
      <c r="O196">
        <f t="shared" si="9"/>
        <v>0</v>
      </c>
      <c r="P196">
        <f t="shared" si="10"/>
        <v>0</v>
      </c>
      <c r="Q196">
        <f t="shared" si="11"/>
        <v>0</v>
      </c>
    </row>
    <row r="197" spans="1:17">
      <c r="A197" s="52" t="s">
        <v>1348</v>
      </c>
      <c r="B197" s="3">
        <v>0</v>
      </c>
      <c r="C197" s="3">
        <v>2276.3000000000002</v>
      </c>
      <c r="D197" s="3">
        <v>5025</v>
      </c>
      <c r="E197" s="3">
        <v>425</v>
      </c>
      <c r="F197" s="3">
        <v>0</v>
      </c>
      <c r="G197" s="3">
        <v>775.86</v>
      </c>
      <c r="H197" s="3">
        <v>0</v>
      </c>
      <c r="I197" s="3">
        <v>0</v>
      </c>
      <c r="J197" s="3">
        <v>1422.41</v>
      </c>
      <c r="K197" s="3">
        <v>232</v>
      </c>
      <c r="L197" s="3">
        <v>0</v>
      </c>
      <c r="M197" s="3">
        <v>69.994399999999999</v>
      </c>
      <c r="O197">
        <f t="shared" si="9"/>
        <v>0</v>
      </c>
      <c r="P197">
        <f t="shared" si="10"/>
        <v>0</v>
      </c>
      <c r="Q197" t="str">
        <f t="shared" si="11"/>
        <v>PREV ACTIVE</v>
      </c>
    </row>
    <row r="198" spans="1:17">
      <c r="A198" s="52" t="s">
        <v>1561</v>
      </c>
      <c r="B198" s="3">
        <v>0</v>
      </c>
      <c r="C198" s="3">
        <v>0</v>
      </c>
      <c r="D198" s="3">
        <v>0</v>
      </c>
      <c r="E198" s="3">
        <v>0</v>
      </c>
      <c r="F198" s="3">
        <v>6181.3</v>
      </c>
      <c r="G198" s="3">
        <v>0</v>
      </c>
      <c r="H198" s="3">
        <v>0</v>
      </c>
      <c r="I198" s="3">
        <v>0</v>
      </c>
      <c r="J198" s="3">
        <v>0</v>
      </c>
      <c r="K198" s="3">
        <v>0</v>
      </c>
      <c r="L198" s="3">
        <v>0</v>
      </c>
      <c r="M198" s="3">
        <v>0</v>
      </c>
      <c r="O198">
        <f t="shared" si="9"/>
        <v>0</v>
      </c>
      <c r="P198">
        <f t="shared" si="10"/>
        <v>0</v>
      </c>
      <c r="Q198">
        <f t="shared" si="11"/>
        <v>0</v>
      </c>
    </row>
    <row r="199" spans="1:17">
      <c r="A199" s="52" t="s">
        <v>1527</v>
      </c>
      <c r="B199" s="3">
        <v>0</v>
      </c>
      <c r="C199" s="3">
        <v>0</v>
      </c>
      <c r="D199" s="3">
        <v>0</v>
      </c>
      <c r="E199" s="3">
        <v>2276.3000000000002</v>
      </c>
      <c r="F199" s="3">
        <v>0</v>
      </c>
      <c r="G199" s="3">
        <v>5732.7599999999993</v>
      </c>
      <c r="H199" s="3">
        <v>775.86</v>
      </c>
      <c r="I199" s="3">
        <v>7115.2299999999987</v>
      </c>
      <c r="J199" s="3">
        <v>12984.84</v>
      </c>
      <c r="K199" s="3">
        <v>10205.761200000001</v>
      </c>
      <c r="L199" s="3">
        <v>2649.9991999999997</v>
      </c>
      <c r="M199" s="3">
        <v>0</v>
      </c>
      <c r="O199">
        <f t="shared" si="9"/>
        <v>0</v>
      </c>
      <c r="P199" t="str">
        <f t="shared" si="10"/>
        <v>LOST</v>
      </c>
      <c r="Q199">
        <f t="shared" si="11"/>
        <v>0</v>
      </c>
    </row>
    <row r="200" spans="1:17">
      <c r="A200" s="52" t="s">
        <v>1597</v>
      </c>
      <c r="B200" s="3">
        <v>0</v>
      </c>
      <c r="C200" s="3">
        <v>0</v>
      </c>
      <c r="D200" s="3">
        <v>0</v>
      </c>
      <c r="E200" s="3">
        <v>0</v>
      </c>
      <c r="F200" s="3">
        <v>0</v>
      </c>
      <c r="G200" s="3">
        <v>3236.25</v>
      </c>
      <c r="H200" s="3">
        <v>2226.35</v>
      </c>
      <c r="I200" s="3">
        <v>3700.49</v>
      </c>
      <c r="J200" s="3">
        <v>3541.21</v>
      </c>
      <c r="K200" s="3">
        <v>4099.9967999999999</v>
      </c>
      <c r="L200" s="3">
        <v>3600.0019999999995</v>
      </c>
      <c r="M200" s="3">
        <v>969.99440000000004</v>
      </c>
      <c r="O200">
        <f t="shared" si="9"/>
        <v>0</v>
      </c>
      <c r="P200">
        <f t="shared" si="10"/>
        <v>0</v>
      </c>
      <c r="Q200">
        <f t="shared" si="11"/>
        <v>0</v>
      </c>
    </row>
    <row r="201" spans="1:17">
      <c r="A201" s="52" t="s">
        <v>1919</v>
      </c>
      <c r="B201" s="3">
        <v>0</v>
      </c>
      <c r="C201" s="3">
        <v>0</v>
      </c>
      <c r="D201" s="3">
        <v>0</v>
      </c>
      <c r="E201" s="3">
        <v>0</v>
      </c>
      <c r="F201" s="3">
        <v>0</v>
      </c>
      <c r="G201" s="3">
        <v>0</v>
      </c>
      <c r="H201" s="3">
        <v>0</v>
      </c>
      <c r="I201" s="3">
        <v>0</v>
      </c>
      <c r="J201" s="3">
        <v>0</v>
      </c>
      <c r="K201" s="3">
        <v>6838.2928000000002</v>
      </c>
      <c r="L201" s="3">
        <v>0</v>
      </c>
      <c r="M201" s="3">
        <v>0</v>
      </c>
      <c r="O201">
        <f t="shared" si="9"/>
        <v>0</v>
      </c>
      <c r="P201">
        <f t="shared" si="10"/>
        <v>0</v>
      </c>
      <c r="Q201">
        <f t="shared" si="11"/>
        <v>0</v>
      </c>
    </row>
    <row r="202" spans="1:17">
      <c r="A202" s="52" t="s">
        <v>1920</v>
      </c>
      <c r="B202" s="3">
        <v>0</v>
      </c>
      <c r="C202" s="3">
        <v>0</v>
      </c>
      <c r="D202" s="3">
        <v>0</v>
      </c>
      <c r="E202" s="3">
        <v>0</v>
      </c>
      <c r="F202" s="3">
        <v>0</v>
      </c>
      <c r="G202" s="3">
        <v>0</v>
      </c>
      <c r="H202" s="3">
        <v>0</v>
      </c>
      <c r="I202" s="3">
        <v>0</v>
      </c>
      <c r="J202" s="3">
        <v>0</v>
      </c>
      <c r="K202" s="3">
        <v>4076.4023999999995</v>
      </c>
      <c r="L202" s="3">
        <v>4076.4023999999995</v>
      </c>
      <c r="M202" s="3">
        <v>4180.0019999999995</v>
      </c>
      <c r="O202">
        <f t="shared" si="9"/>
        <v>0</v>
      </c>
      <c r="P202">
        <f t="shared" si="10"/>
        <v>0</v>
      </c>
      <c r="Q202">
        <f t="shared" si="11"/>
        <v>0</v>
      </c>
    </row>
    <row r="203" spans="1:17">
      <c r="A203" s="52" t="s">
        <v>1349</v>
      </c>
      <c r="B203" s="3">
        <v>0</v>
      </c>
      <c r="C203" s="3">
        <v>3126.3</v>
      </c>
      <c r="D203" s="3">
        <v>1171.56</v>
      </c>
      <c r="E203" s="3">
        <v>160.35000000000002</v>
      </c>
      <c r="F203" s="3">
        <v>0</v>
      </c>
      <c r="G203" s="3">
        <v>0</v>
      </c>
      <c r="H203" s="3">
        <v>775.86</v>
      </c>
      <c r="I203" s="3">
        <v>387.93</v>
      </c>
      <c r="J203" s="3">
        <v>1422.41</v>
      </c>
      <c r="K203" s="3">
        <v>449.99879999999996</v>
      </c>
      <c r="L203" s="3">
        <v>2829.9708000000001</v>
      </c>
      <c r="M203" s="3">
        <v>0</v>
      </c>
      <c r="O203">
        <f t="shared" si="9"/>
        <v>0</v>
      </c>
      <c r="P203" t="str">
        <f t="shared" si="10"/>
        <v>LOST</v>
      </c>
      <c r="Q203">
        <f t="shared" si="11"/>
        <v>0</v>
      </c>
    </row>
    <row r="204" spans="1:17">
      <c r="A204" s="52" t="s">
        <v>1350</v>
      </c>
      <c r="B204" s="3">
        <v>0</v>
      </c>
      <c r="C204" s="3">
        <v>0</v>
      </c>
      <c r="D204" s="3">
        <v>5589.23</v>
      </c>
      <c r="E204" s="3">
        <v>0</v>
      </c>
      <c r="F204" s="3">
        <v>0</v>
      </c>
      <c r="G204" s="3">
        <v>0</v>
      </c>
      <c r="H204" s="3">
        <v>0</v>
      </c>
      <c r="I204" s="3">
        <v>0</v>
      </c>
      <c r="J204" s="3">
        <v>0</v>
      </c>
      <c r="K204" s="3">
        <v>0</v>
      </c>
      <c r="L204" s="3">
        <v>0</v>
      </c>
      <c r="M204" s="3">
        <v>0</v>
      </c>
      <c r="O204">
        <f t="shared" si="9"/>
        <v>0</v>
      </c>
      <c r="P204">
        <f t="shared" si="10"/>
        <v>0</v>
      </c>
      <c r="Q204">
        <f t="shared" si="11"/>
        <v>0</v>
      </c>
    </row>
    <row r="205" spans="1:17">
      <c r="A205" s="52" t="s">
        <v>1351</v>
      </c>
      <c r="B205" s="3">
        <v>0</v>
      </c>
      <c r="C205" s="3">
        <v>0</v>
      </c>
      <c r="D205" s="3">
        <v>2706.3</v>
      </c>
      <c r="E205" s="3">
        <v>23103.439999999999</v>
      </c>
      <c r="F205" s="3">
        <v>10575.51</v>
      </c>
      <c r="G205" s="3">
        <v>6948.28</v>
      </c>
      <c r="H205" s="3">
        <v>0</v>
      </c>
      <c r="I205" s="3">
        <v>0</v>
      </c>
      <c r="J205" s="3">
        <v>775.86</v>
      </c>
      <c r="K205" s="3">
        <v>139.19999999999999</v>
      </c>
      <c r="L205" s="3">
        <v>0</v>
      </c>
      <c r="M205" s="3">
        <v>0</v>
      </c>
      <c r="O205">
        <f t="shared" si="9"/>
        <v>0</v>
      </c>
      <c r="P205">
        <f t="shared" si="10"/>
        <v>0</v>
      </c>
      <c r="Q205">
        <f t="shared" si="11"/>
        <v>0</v>
      </c>
    </row>
    <row r="206" spans="1:17">
      <c r="A206" s="52" t="s">
        <v>1598</v>
      </c>
      <c r="B206" s="3">
        <v>0</v>
      </c>
      <c r="C206" s="3">
        <v>0</v>
      </c>
      <c r="D206" s="3">
        <v>0</v>
      </c>
      <c r="E206" s="3">
        <v>0</v>
      </c>
      <c r="F206" s="3">
        <v>0</v>
      </c>
      <c r="G206" s="3">
        <v>17353.43</v>
      </c>
      <c r="H206" s="3">
        <v>12956.88</v>
      </c>
      <c r="I206" s="3">
        <v>14020.67</v>
      </c>
      <c r="J206" s="3">
        <v>19887.93</v>
      </c>
      <c r="K206" s="3">
        <v>32119.993999999995</v>
      </c>
      <c r="L206" s="3">
        <v>35380.003999999994</v>
      </c>
      <c r="M206" s="3">
        <v>26639.999999999993</v>
      </c>
      <c r="O206">
        <f t="shared" si="9"/>
        <v>0</v>
      </c>
      <c r="P206">
        <f t="shared" si="10"/>
        <v>0</v>
      </c>
      <c r="Q206">
        <f t="shared" si="11"/>
        <v>0</v>
      </c>
    </row>
    <row r="207" spans="1:17">
      <c r="A207" s="52" t="s">
        <v>1352</v>
      </c>
      <c r="B207" s="3">
        <v>0</v>
      </c>
      <c r="C207" s="3">
        <v>0</v>
      </c>
      <c r="D207" s="3">
        <v>3976.3</v>
      </c>
      <c r="E207" s="3">
        <v>10025.86</v>
      </c>
      <c r="F207" s="3">
        <v>8021</v>
      </c>
      <c r="G207" s="3">
        <v>0</v>
      </c>
      <c r="H207" s="3">
        <v>0</v>
      </c>
      <c r="I207" s="3">
        <v>0</v>
      </c>
      <c r="J207" s="3">
        <v>0</v>
      </c>
      <c r="K207" s="3">
        <v>0</v>
      </c>
      <c r="L207" s="3">
        <v>0</v>
      </c>
      <c r="M207" s="3">
        <v>0</v>
      </c>
      <c r="O207">
        <f t="shared" si="9"/>
        <v>0</v>
      </c>
      <c r="P207">
        <f t="shared" si="10"/>
        <v>0</v>
      </c>
      <c r="Q207">
        <f t="shared" si="11"/>
        <v>0</v>
      </c>
    </row>
    <row r="208" spans="1:17">
      <c r="A208" s="52" t="s">
        <v>1353</v>
      </c>
      <c r="B208" s="3">
        <v>0</v>
      </c>
      <c r="C208" s="3">
        <v>4431.3</v>
      </c>
      <c r="D208" s="3">
        <v>3675</v>
      </c>
      <c r="E208" s="3">
        <v>1967.9299999999998</v>
      </c>
      <c r="F208" s="3">
        <v>6445.52</v>
      </c>
      <c r="G208" s="3">
        <v>4638.04</v>
      </c>
      <c r="H208" s="3">
        <v>4959.54</v>
      </c>
      <c r="I208" s="3">
        <v>2438.1400000000003</v>
      </c>
      <c r="J208" s="3">
        <v>6003.34</v>
      </c>
      <c r="K208" s="3">
        <v>1183</v>
      </c>
      <c r="L208" s="3">
        <v>3135.4011999999998</v>
      </c>
      <c r="M208" s="3">
        <v>2139.9776000000002</v>
      </c>
      <c r="O208">
        <f t="shared" si="9"/>
        <v>0</v>
      </c>
      <c r="P208">
        <f t="shared" si="10"/>
        <v>0</v>
      </c>
      <c r="Q208">
        <f t="shared" si="11"/>
        <v>0</v>
      </c>
    </row>
    <row r="209" spans="1:17">
      <c r="A209" s="52" t="s">
        <v>2481</v>
      </c>
      <c r="B209" s="3">
        <v>0</v>
      </c>
      <c r="C209" s="3">
        <v>0</v>
      </c>
      <c r="D209" s="3">
        <v>0</v>
      </c>
      <c r="E209" s="3">
        <v>0</v>
      </c>
      <c r="F209" s="3">
        <v>0</v>
      </c>
      <c r="G209" s="3">
        <v>0</v>
      </c>
      <c r="H209" s="3">
        <v>0</v>
      </c>
      <c r="I209" s="3">
        <v>0</v>
      </c>
      <c r="J209" s="3">
        <v>0</v>
      </c>
      <c r="K209" s="3">
        <v>0</v>
      </c>
      <c r="L209" s="3">
        <v>12048.987999999998</v>
      </c>
      <c r="M209" s="3">
        <v>1015.4879999999999</v>
      </c>
      <c r="O209">
        <f t="shared" si="9"/>
        <v>0</v>
      </c>
      <c r="P209">
        <f t="shared" si="10"/>
        <v>0</v>
      </c>
      <c r="Q209">
        <f t="shared" si="11"/>
        <v>0</v>
      </c>
    </row>
    <row r="210" spans="1:17">
      <c r="A210" s="52" t="s">
        <v>3408</v>
      </c>
      <c r="B210" s="3">
        <v>0</v>
      </c>
      <c r="C210" s="3">
        <v>0</v>
      </c>
      <c r="D210" s="3">
        <v>0</v>
      </c>
      <c r="E210" s="3">
        <v>0</v>
      </c>
      <c r="F210" s="3">
        <v>0</v>
      </c>
      <c r="G210" s="3">
        <v>0</v>
      </c>
      <c r="H210" s="3">
        <v>0</v>
      </c>
      <c r="I210" s="3">
        <v>0</v>
      </c>
      <c r="J210" s="3">
        <v>0</v>
      </c>
      <c r="K210" s="3">
        <v>0</v>
      </c>
      <c r="L210" s="3">
        <v>0</v>
      </c>
      <c r="M210" s="3">
        <v>2586.462</v>
      </c>
      <c r="O210" t="str">
        <f t="shared" si="9"/>
        <v>NEW</v>
      </c>
      <c r="P210">
        <f t="shared" si="10"/>
        <v>0</v>
      </c>
      <c r="Q210">
        <f t="shared" si="11"/>
        <v>0</v>
      </c>
    </row>
    <row r="211" spans="1:17">
      <c r="A211" s="52" t="s">
        <v>3409</v>
      </c>
      <c r="B211" s="3">
        <v>0</v>
      </c>
      <c r="C211" s="3">
        <v>0</v>
      </c>
      <c r="D211" s="3">
        <v>0</v>
      </c>
      <c r="E211" s="3">
        <v>0</v>
      </c>
      <c r="F211" s="3">
        <v>0</v>
      </c>
      <c r="G211" s="3">
        <v>0</v>
      </c>
      <c r="H211" s="3">
        <v>0</v>
      </c>
      <c r="I211" s="3">
        <v>0</v>
      </c>
      <c r="J211" s="3">
        <v>0</v>
      </c>
      <c r="K211" s="3">
        <v>0</v>
      </c>
      <c r="L211" s="3">
        <v>0</v>
      </c>
      <c r="M211" s="3">
        <v>4099.9967999999999</v>
      </c>
      <c r="O211" t="str">
        <f t="shared" si="9"/>
        <v>NEW</v>
      </c>
      <c r="P211">
        <f t="shared" si="10"/>
        <v>0</v>
      </c>
      <c r="Q211">
        <f t="shared" si="11"/>
        <v>0</v>
      </c>
    </row>
    <row r="212" spans="1:17">
      <c r="A212" s="52" t="s">
        <v>1921</v>
      </c>
      <c r="B212" s="3">
        <v>0</v>
      </c>
      <c r="C212" s="3">
        <v>0</v>
      </c>
      <c r="D212" s="3">
        <v>0</v>
      </c>
      <c r="E212" s="3">
        <v>0</v>
      </c>
      <c r="F212" s="3">
        <v>0</v>
      </c>
      <c r="G212" s="3">
        <v>0</v>
      </c>
      <c r="H212" s="3">
        <v>0</v>
      </c>
      <c r="I212" s="3">
        <v>0</v>
      </c>
      <c r="J212" s="3">
        <v>0</v>
      </c>
      <c r="K212" s="3">
        <v>7187.7659999999987</v>
      </c>
      <c r="L212" s="3">
        <v>0</v>
      </c>
      <c r="M212" s="3">
        <v>18589.9892</v>
      </c>
      <c r="O212">
        <f t="shared" si="9"/>
        <v>0</v>
      </c>
      <c r="P212">
        <f t="shared" si="10"/>
        <v>0</v>
      </c>
      <c r="Q212" t="str">
        <f t="shared" si="11"/>
        <v>PREV ACTIVE</v>
      </c>
    </row>
    <row r="213" spans="1:17">
      <c r="A213" s="52" t="s">
        <v>1922</v>
      </c>
      <c r="B213" s="3">
        <v>0</v>
      </c>
      <c r="C213" s="3">
        <v>0</v>
      </c>
      <c r="D213" s="3">
        <v>0</v>
      </c>
      <c r="E213" s="3">
        <v>0</v>
      </c>
      <c r="F213" s="3">
        <v>0</v>
      </c>
      <c r="G213" s="3">
        <v>0</v>
      </c>
      <c r="H213" s="3">
        <v>0</v>
      </c>
      <c r="I213" s="3">
        <v>0</v>
      </c>
      <c r="J213" s="3">
        <v>0</v>
      </c>
      <c r="K213" s="3">
        <v>8249.9779999999992</v>
      </c>
      <c r="L213" s="3">
        <v>4499.9879999999994</v>
      </c>
      <c r="M213" s="3">
        <v>139.9888</v>
      </c>
      <c r="O213">
        <f t="shared" si="9"/>
        <v>0</v>
      </c>
      <c r="P213">
        <f t="shared" si="10"/>
        <v>0</v>
      </c>
      <c r="Q213">
        <f t="shared" si="11"/>
        <v>0</v>
      </c>
    </row>
    <row r="214" spans="1:17">
      <c r="A214" s="52" t="s">
        <v>1562</v>
      </c>
      <c r="B214" s="3">
        <v>0</v>
      </c>
      <c r="C214" s="3">
        <v>0</v>
      </c>
      <c r="D214" s="3">
        <v>0</v>
      </c>
      <c r="E214" s="3">
        <v>0</v>
      </c>
      <c r="F214" s="3">
        <v>4578.0200000000004</v>
      </c>
      <c r="G214" s="3">
        <v>6568.9699999999993</v>
      </c>
      <c r="H214" s="3">
        <v>0</v>
      </c>
      <c r="I214" s="3">
        <v>0</v>
      </c>
      <c r="J214" s="3">
        <v>3474.14</v>
      </c>
      <c r="K214" s="3">
        <v>0</v>
      </c>
      <c r="L214" s="3">
        <v>0</v>
      </c>
      <c r="M214" s="3">
        <v>0</v>
      </c>
      <c r="O214">
        <f t="shared" si="9"/>
        <v>0</v>
      </c>
      <c r="P214">
        <f t="shared" si="10"/>
        <v>0</v>
      </c>
      <c r="Q214">
        <f t="shared" si="11"/>
        <v>0</v>
      </c>
    </row>
    <row r="215" spans="1:17">
      <c r="A215" s="52" t="s">
        <v>1873</v>
      </c>
      <c r="B215" s="3">
        <v>0</v>
      </c>
      <c r="C215" s="3">
        <v>0</v>
      </c>
      <c r="D215" s="3">
        <v>0</v>
      </c>
      <c r="E215" s="3">
        <v>0</v>
      </c>
      <c r="F215" s="3">
        <v>0</v>
      </c>
      <c r="G215" s="3">
        <v>0</v>
      </c>
      <c r="H215" s="3">
        <v>0</v>
      </c>
      <c r="I215" s="3">
        <v>0</v>
      </c>
      <c r="J215" s="3">
        <v>2172.42</v>
      </c>
      <c r="K215" s="3">
        <v>0</v>
      </c>
      <c r="L215" s="3">
        <v>449.99879999999996</v>
      </c>
      <c r="M215" s="3">
        <v>139.9888</v>
      </c>
      <c r="O215">
        <f t="shared" si="9"/>
        <v>0</v>
      </c>
      <c r="P215">
        <f t="shared" si="10"/>
        <v>0</v>
      </c>
      <c r="Q215">
        <f t="shared" si="11"/>
        <v>0</v>
      </c>
    </row>
    <row r="216" spans="1:17">
      <c r="A216" s="52" t="s">
        <v>1599</v>
      </c>
      <c r="B216" s="3">
        <v>0</v>
      </c>
      <c r="C216" s="3">
        <v>0</v>
      </c>
      <c r="D216" s="3">
        <v>0</v>
      </c>
      <c r="E216" s="3">
        <v>0</v>
      </c>
      <c r="F216" s="3">
        <v>0</v>
      </c>
      <c r="G216" s="3">
        <v>14511.65</v>
      </c>
      <c r="H216" s="3">
        <v>3094.83</v>
      </c>
      <c r="I216" s="3">
        <v>6948.28</v>
      </c>
      <c r="J216" s="3">
        <v>4547.41</v>
      </c>
      <c r="K216" s="3">
        <v>1632.8043999999998</v>
      </c>
      <c r="L216" s="3">
        <v>1649.9956</v>
      </c>
      <c r="M216" s="3">
        <v>3280.0043999999998</v>
      </c>
      <c r="O216">
        <f t="shared" si="9"/>
        <v>0</v>
      </c>
      <c r="P216">
        <f t="shared" si="10"/>
        <v>0</v>
      </c>
      <c r="Q216">
        <f t="shared" si="11"/>
        <v>0</v>
      </c>
    </row>
    <row r="217" spans="1:17">
      <c r="A217" s="52" t="s">
        <v>1354</v>
      </c>
      <c r="B217" s="3">
        <v>5571.84</v>
      </c>
      <c r="C217" s="3">
        <v>10655</v>
      </c>
      <c r="D217" s="3">
        <v>10492.01</v>
      </c>
      <c r="E217" s="3">
        <v>1450.89</v>
      </c>
      <c r="F217" s="3">
        <v>2887.93</v>
      </c>
      <c r="G217" s="3">
        <v>1512.9299999999998</v>
      </c>
      <c r="H217" s="3">
        <v>5025.8599999999997</v>
      </c>
      <c r="I217" s="3">
        <v>2801.72</v>
      </c>
      <c r="J217" s="3">
        <v>0</v>
      </c>
      <c r="K217" s="3">
        <v>2249.9939999999997</v>
      </c>
      <c r="L217" s="3">
        <v>15499.977999999999</v>
      </c>
      <c r="M217" s="3">
        <v>0</v>
      </c>
      <c r="O217">
        <f t="shared" si="9"/>
        <v>0</v>
      </c>
      <c r="P217" t="str">
        <f t="shared" si="10"/>
        <v>LOST</v>
      </c>
      <c r="Q217">
        <f t="shared" si="11"/>
        <v>0</v>
      </c>
    </row>
    <row r="218" spans="1:17">
      <c r="A218" s="52" t="s">
        <v>1355</v>
      </c>
      <c r="B218" s="3">
        <v>0</v>
      </c>
      <c r="C218" s="3">
        <v>5758.58</v>
      </c>
      <c r="D218" s="3">
        <v>0</v>
      </c>
      <c r="E218" s="3">
        <v>0</v>
      </c>
      <c r="F218" s="3">
        <v>0</v>
      </c>
      <c r="G218" s="3">
        <v>0</v>
      </c>
      <c r="H218" s="3">
        <v>0</v>
      </c>
      <c r="I218" s="3">
        <v>0</v>
      </c>
      <c r="J218" s="3">
        <v>0</v>
      </c>
      <c r="K218" s="3">
        <v>0</v>
      </c>
      <c r="L218" s="3">
        <v>0</v>
      </c>
      <c r="M218" s="3">
        <v>0</v>
      </c>
      <c r="O218">
        <f t="shared" si="9"/>
        <v>0</v>
      </c>
      <c r="P218">
        <f t="shared" si="10"/>
        <v>0</v>
      </c>
      <c r="Q218">
        <f t="shared" si="11"/>
        <v>0</v>
      </c>
    </row>
    <row r="219" spans="1:17">
      <c r="A219" s="52" t="s">
        <v>1528</v>
      </c>
      <c r="B219" s="3">
        <v>0</v>
      </c>
      <c r="C219" s="3">
        <v>0</v>
      </c>
      <c r="D219" s="3">
        <v>0</v>
      </c>
      <c r="E219" s="3">
        <v>2276.3000000000002</v>
      </c>
      <c r="F219" s="3">
        <v>0</v>
      </c>
      <c r="G219" s="3">
        <v>0</v>
      </c>
      <c r="H219" s="3">
        <v>0</v>
      </c>
      <c r="I219" s="3">
        <v>35</v>
      </c>
      <c r="J219" s="3">
        <v>0</v>
      </c>
      <c r="K219" s="3">
        <v>0</v>
      </c>
      <c r="L219" s="3">
        <v>0</v>
      </c>
      <c r="M219" s="3">
        <v>0</v>
      </c>
      <c r="O219">
        <f t="shared" si="9"/>
        <v>0</v>
      </c>
      <c r="P219">
        <f t="shared" si="10"/>
        <v>0</v>
      </c>
      <c r="Q219">
        <f t="shared" si="11"/>
        <v>0</v>
      </c>
    </row>
    <row r="220" spans="1:17">
      <c r="A220" s="52" t="s">
        <v>1356</v>
      </c>
      <c r="B220" s="3">
        <v>0</v>
      </c>
      <c r="C220" s="3">
        <v>4491.3</v>
      </c>
      <c r="D220" s="3">
        <v>0</v>
      </c>
      <c r="E220" s="3">
        <v>0</v>
      </c>
      <c r="F220" s="3">
        <v>0</v>
      </c>
      <c r="G220" s="3">
        <v>0</v>
      </c>
      <c r="H220" s="3">
        <v>0</v>
      </c>
      <c r="I220" s="3">
        <v>0</v>
      </c>
      <c r="J220" s="3">
        <v>0</v>
      </c>
      <c r="K220" s="3">
        <v>0</v>
      </c>
      <c r="L220" s="3">
        <v>0</v>
      </c>
      <c r="M220" s="3">
        <v>0</v>
      </c>
      <c r="O220">
        <f t="shared" si="9"/>
        <v>0</v>
      </c>
      <c r="P220">
        <f t="shared" si="10"/>
        <v>0</v>
      </c>
      <c r="Q220">
        <f t="shared" si="11"/>
        <v>0</v>
      </c>
    </row>
    <row r="221" spans="1:17">
      <c r="A221" s="52" t="s">
        <v>1836</v>
      </c>
      <c r="B221" s="3">
        <v>0</v>
      </c>
      <c r="C221" s="3">
        <v>0</v>
      </c>
      <c r="D221" s="3">
        <v>0</v>
      </c>
      <c r="E221" s="3">
        <v>0</v>
      </c>
      <c r="F221" s="3">
        <v>0</v>
      </c>
      <c r="G221" s="3">
        <v>0</v>
      </c>
      <c r="H221" s="3">
        <v>0</v>
      </c>
      <c r="I221" s="3">
        <v>3499.44</v>
      </c>
      <c r="J221" s="3">
        <v>6901.68</v>
      </c>
      <c r="K221" s="3">
        <v>16014.055199999997</v>
      </c>
      <c r="L221" s="3">
        <v>5936.0023999999994</v>
      </c>
      <c r="M221" s="3">
        <v>2019.9104</v>
      </c>
      <c r="O221">
        <f t="shared" si="9"/>
        <v>0</v>
      </c>
      <c r="P221">
        <f t="shared" si="10"/>
        <v>0</v>
      </c>
      <c r="Q221">
        <f t="shared" si="11"/>
        <v>0</v>
      </c>
    </row>
    <row r="222" spans="1:17">
      <c r="A222" s="52" t="s">
        <v>1529</v>
      </c>
      <c r="B222" s="3">
        <v>0</v>
      </c>
      <c r="C222" s="3">
        <v>0</v>
      </c>
      <c r="D222" s="3">
        <v>0</v>
      </c>
      <c r="E222" s="3">
        <v>6822.16</v>
      </c>
      <c r="F222" s="3">
        <v>0</v>
      </c>
      <c r="G222" s="3">
        <v>0</v>
      </c>
      <c r="H222" s="3">
        <v>0</v>
      </c>
      <c r="I222" s="3">
        <v>0</v>
      </c>
      <c r="J222" s="3">
        <v>525</v>
      </c>
      <c r="K222" s="3">
        <v>464</v>
      </c>
      <c r="L222" s="3">
        <v>0</v>
      </c>
      <c r="M222" s="3">
        <v>0</v>
      </c>
      <c r="O222">
        <f t="shared" si="9"/>
        <v>0</v>
      </c>
      <c r="P222">
        <f t="shared" si="10"/>
        <v>0</v>
      </c>
      <c r="Q222">
        <f t="shared" si="11"/>
        <v>0</v>
      </c>
    </row>
    <row r="223" spans="1:17">
      <c r="A223" s="52" t="s">
        <v>1530</v>
      </c>
      <c r="B223" s="3">
        <v>0</v>
      </c>
      <c r="C223" s="3">
        <v>0</v>
      </c>
      <c r="D223" s="3">
        <v>0</v>
      </c>
      <c r="E223" s="3">
        <v>2746.3</v>
      </c>
      <c r="F223" s="3">
        <v>7935.35</v>
      </c>
      <c r="G223" s="3">
        <v>7517.25</v>
      </c>
      <c r="H223" s="3">
        <v>387.93</v>
      </c>
      <c r="I223" s="3">
        <v>5431.05</v>
      </c>
      <c r="J223" s="3">
        <v>11734.49</v>
      </c>
      <c r="K223" s="3">
        <v>6399.9983999999995</v>
      </c>
      <c r="L223" s="3">
        <v>7800.0023999999994</v>
      </c>
      <c r="M223" s="3">
        <v>19400</v>
      </c>
      <c r="O223">
        <f t="shared" si="9"/>
        <v>0</v>
      </c>
      <c r="P223">
        <f t="shared" si="10"/>
        <v>0</v>
      </c>
      <c r="Q223">
        <f t="shared" si="11"/>
        <v>0</v>
      </c>
    </row>
    <row r="224" spans="1:17">
      <c r="A224" s="52" t="s">
        <v>1357</v>
      </c>
      <c r="B224" s="3">
        <v>0</v>
      </c>
      <c r="C224" s="3">
        <v>0</v>
      </c>
      <c r="D224" s="3">
        <v>2276.3000000000002</v>
      </c>
      <c r="E224" s="3">
        <v>2300</v>
      </c>
      <c r="F224" s="3">
        <v>0</v>
      </c>
      <c r="G224" s="3">
        <v>0</v>
      </c>
      <c r="H224" s="3">
        <v>0</v>
      </c>
      <c r="I224" s="3">
        <v>0</v>
      </c>
      <c r="J224" s="3">
        <v>775.86</v>
      </c>
      <c r="K224" s="3">
        <v>0</v>
      </c>
      <c r="L224" s="3">
        <v>0</v>
      </c>
      <c r="M224" s="3">
        <v>0</v>
      </c>
      <c r="O224">
        <f t="shared" si="9"/>
        <v>0</v>
      </c>
      <c r="P224">
        <f t="shared" si="10"/>
        <v>0</v>
      </c>
      <c r="Q224">
        <f t="shared" si="11"/>
        <v>0</v>
      </c>
    </row>
    <row r="225" spans="1:17">
      <c r="A225" s="52" t="s">
        <v>1563</v>
      </c>
      <c r="B225" s="3">
        <v>0</v>
      </c>
      <c r="C225" s="3">
        <v>0</v>
      </c>
      <c r="D225" s="3">
        <v>0</v>
      </c>
      <c r="E225" s="3">
        <v>0</v>
      </c>
      <c r="F225" s="3">
        <v>8116.3799999999992</v>
      </c>
      <c r="G225" s="3">
        <v>3288.14</v>
      </c>
      <c r="H225" s="3">
        <v>0</v>
      </c>
      <c r="I225" s="3">
        <v>0</v>
      </c>
      <c r="J225" s="3">
        <v>0</v>
      </c>
      <c r="K225" s="3">
        <v>0</v>
      </c>
      <c r="L225" s="3">
        <v>0</v>
      </c>
      <c r="M225" s="3">
        <v>0</v>
      </c>
      <c r="O225">
        <f t="shared" si="9"/>
        <v>0</v>
      </c>
      <c r="P225">
        <f t="shared" si="10"/>
        <v>0</v>
      </c>
      <c r="Q225">
        <f t="shared" si="11"/>
        <v>0</v>
      </c>
    </row>
    <row r="226" spans="1:17">
      <c r="A226" s="52" t="s">
        <v>1923</v>
      </c>
      <c r="B226" s="3">
        <v>0</v>
      </c>
      <c r="C226" s="3">
        <v>0</v>
      </c>
      <c r="D226" s="3">
        <v>0</v>
      </c>
      <c r="E226" s="3">
        <v>0</v>
      </c>
      <c r="F226" s="3">
        <v>0</v>
      </c>
      <c r="G226" s="3">
        <v>0</v>
      </c>
      <c r="H226" s="3">
        <v>0</v>
      </c>
      <c r="I226" s="3">
        <v>0</v>
      </c>
      <c r="J226" s="3">
        <v>0</v>
      </c>
      <c r="K226" s="3">
        <v>6480.7111999999988</v>
      </c>
      <c r="L226" s="3">
        <v>0</v>
      </c>
      <c r="M226" s="3">
        <v>0</v>
      </c>
      <c r="O226">
        <f t="shared" si="9"/>
        <v>0</v>
      </c>
      <c r="P226">
        <f t="shared" si="10"/>
        <v>0</v>
      </c>
      <c r="Q226">
        <f t="shared" si="11"/>
        <v>0</v>
      </c>
    </row>
    <row r="227" spans="1:17">
      <c r="A227" s="52" t="s">
        <v>1924</v>
      </c>
      <c r="B227" s="3">
        <v>0</v>
      </c>
      <c r="C227" s="3">
        <v>0</v>
      </c>
      <c r="D227" s="3">
        <v>0</v>
      </c>
      <c r="E227" s="3">
        <v>0</v>
      </c>
      <c r="F227" s="3">
        <v>0</v>
      </c>
      <c r="G227" s="3">
        <v>0</v>
      </c>
      <c r="H227" s="3">
        <v>0</v>
      </c>
      <c r="I227" s="3">
        <v>0</v>
      </c>
      <c r="J227" s="3">
        <v>0</v>
      </c>
      <c r="K227" s="3">
        <v>8430.7059999999983</v>
      </c>
      <c r="L227" s="3">
        <v>0</v>
      </c>
      <c r="M227" s="3">
        <v>0</v>
      </c>
      <c r="O227">
        <f t="shared" si="9"/>
        <v>0</v>
      </c>
      <c r="P227">
        <f t="shared" si="10"/>
        <v>0</v>
      </c>
      <c r="Q227">
        <f t="shared" si="11"/>
        <v>0</v>
      </c>
    </row>
    <row r="228" spans="1:17">
      <c r="A228" s="52" t="s">
        <v>1358</v>
      </c>
      <c r="B228" s="3">
        <v>0</v>
      </c>
      <c r="C228" s="3">
        <v>11509.3</v>
      </c>
      <c r="D228" s="3">
        <v>9250</v>
      </c>
      <c r="E228" s="3">
        <v>0</v>
      </c>
      <c r="F228" s="3">
        <v>0</v>
      </c>
      <c r="G228" s="3">
        <v>2075.91</v>
      </c>
      <c r="H228" s="3">
        <v>0</v>
      </c>
      <c r="I228" s="3">
        <v>0</v>
      </c>
      <c r="J228" s="3">
        <v>0</v>
      </c>
      <c r="K228" s="3">
        <v>0</v>
      </c>
      <c r="L228" s="3">
        <v>6682.8063999999995</v>
      </c>
      <c r="M228" s="3">
        <v>0</v>
      </c>
      <c r="O228">
        <f t="shared" si="9"/>
        <v>0</v>
      </c>
      <c r="P228" t="str">
        <f t="shared" si="10"/>
        <v>LOST</v>
      </c>
      <c r="Q228">
        <f t="shared" si="11"/>
        <v>0</v>
      </c>
    </row>
    <row r="229" spans="1:17">
      <c r="A229" s="52" t="s">
        <v>1837</v>
      </c>
      <c r="B229" s="3">
        <v>0</v>
      </c>
      <c r="C229" s="3">
        <v>0</v>
      </c>
      <c r="D229" s="3">
        <v>0</v>
      </c>
      <c r="E229" s="3">
        <v>0</v>
      </c>
      <c r="F229" s="3">
        <v>0</v>
      </c>
      <c r="G229" s="3">
        <v>0</v>
      </c>
      <c r="H229" s="3">
        <v>0</v>
      </c>
      <c r="I229" s="3">
        <v>1715.81</v>
      </c>
      <c r="J229" s="3">
        <v>775.86</v>
      </c>
      <c r="K229" s="3">
        <v>899.99759999999992</v>
      </c>
      <c r="L229" s="3">
        <v>0</v>
      </c>
      <c r="M229" s="3">
        <v>139.99439999999998</v>
      </c>
      <c r="O229">
        <f t="shared" si="9"/>
        <v>0</v>
      </c>
      <c r="P229">
        <f t="shared" si="10"/>
        <v>0</v>
      </c>
      <c r="Q229" t="str">
        <f t="shared" si="11"/>
        <v>PREV ACTIVE</v>
      </c>
    </row>
    <row r="230" spans="1:17">
      <c r="A230" s="52" t="s">
        <v>1925</v>
      </c>
      <c r="B230" s="3">
        <v>0</v>
      </c>
      <c r="C230" s="3">
        <v>0</v>
      </c>
      <c r="D230" s="3">
        <v>0</v>
      </c>
      <c r="E230" s="3">
        <v>0</v>
      </c>
      <c r="F230" s="3">
        <v>0</v>
      </c>
      <c r="G230" s="3">
        <v>0</v>
      </c>
      <c r="H230" s="3">
        <v>0</v>
      </c>
      <c r="I230" s="3">
        <v>0</v>
      </c>
      <c r="J230" s="3">
        <v>0</v>
      </c>
      <c r="K230" s="3">
        <v>2015</v>
      </c>
      <c r="L230" s="3">
        <v>0</v>
      </c>
      <c r="M230" s="3">
        <v>0</v>
      </c>
      <c r="O230">
        <f t="shared" si="9"/>
        <v>0</v>
      </c>
      <c r="P230">
        <f t="shared" si="10"/>
        <v>0</v>
      </c>
      <c r="Q230">
        <f t="shared" si="11"/>
        <v>0</v>
      </c>
    </row>
    <row r="231" spans="1:17">
      <c r="A231" s="52" t="s">
        <v>1623</v>
      </c>
      <c r="B231" s="3">
        <v>0</v>
      </c>
      <c r="C231" s="3">
        <v>0</v>
      </c>
      <c r="D231" s="3">
        <v>0</v>
      </c>
      <c r="E231" s="3">
        <v>0</v>
      </c>
      <c r="F231" s="3">
        <v>0</v>
      </c>
      <c r="G231" s="3">
        <v>0</v>
      </c>
      <c r="H231" s="3">
        <v>3474.14</v>
      </c>
      <c r="I231" s="3">
        <v>2801.72</v>
      </c>
      <c r="J231" s="3">
        <v>1422.41</v>
      </c>
      <c r="K231" s="3">
        <v>7129.9979999999996</v>
      </c>
      <c r="L231" s="3">
        <v>3099.9955999999997</v>
      </c>
      <c r="M231" s="3">
        <v>3299.9991999999997</v>
      </c>
      <c r="O231">
        <f t="shared" si="9"/>
        <v>0</v>
      </c>
      <c r="P231">
        <f t="shared" si="10"/>
        <v>0</v>
      </c>
      <c r="Q231">
        <f t="shared" si="11"/>
        <v>0</v>
      </c>
    </row>
    <row r="232" spans="1:17">
      <c r="A232" s="52" t="s">
        <v>1564</v>
      </c>
      <c r="B232" s="3">
        <v>0</v>
      </c>
      <c r="C232" s="3">
        <v>0</v>
      </c>
      <c r="D232" s="3">
        <v>0</v>
      </c>
      <c r="E232" s="3">
        <v>0</v>
      </c>
      <c r="F232" s="3">
        <v>4926.0599999999995</v>
      </c>
      <c r="G232" s="3">
        <v>970</v>
      </c>
      <c r="H232" s="3">
        <v>0</v>
      </c>
      <c r="I232" s="3">
        <v>0</v>
      </c>
      <c r="J232" s="3">
        <v>1242.76</v>
      </c>
      <c r="K232" s="3">
        <v>10972.593199999999</v>
      </c>
      <c r="L232" s="3">
        <v>3099.9955999999997</v>
      </c>
      <c r="M232" s="3">
        <v>0</v>
      </c>
      <c r="O232">
        <f t="shared" si="9"/>
        <v>0</v>
      </c>
      <c r="P232" t="str">
        <f t="shared" si="10"/>
        <v>LOST</v>
      </c>
      <c r="Q232">
        <f t="shared" si="11"/>
        <v>0</v>
      </c>
    </row>
    <row r="233" spans="1:17">
      <c r="A233" s="52" t="s">
        <v>3410</v>
      </c>
      <c r="B233" s="3">
        <v>0</v>
      </c>
      <c r="C233" s="3">
        <v>0</v>
      </c>
      <c r="D233" s="3">
        <v>0</v>
      </c>
      <c r="E233" s="3">
        <v>0</v>
      </c>
      <c r="F233" s="3">
        <v>0</v>
      </c>
      <c r="G233" s="3">
        <v>0</v>
      </c>
      <c r="H233" s="3">
        <v>0</v>
      </c>
      <c r="I233" s="3">
        <v>0</v>
      </c>
      <c r="J233" s="3">
        <v>0</v>
      </c>
      <c r="K233" s="3">
        <v>0</v>
      </c>
      <c r="L233" s="3">
        <v>0</v>
      </c>
      <c r="M233" s="3">
        <v>6414.25</v>
      </c>
      <c r="O233" t="str">
        <f t="shared" si="9"/>
        <v>NEW</v>
      </c>
      <c r="P233">
        <f t="shared" si="10"/>
        <v>0</v>
      </c>
      <c r="Q233">
        <f t="shared" si="11"/>
        <v>0</v>
      </c>
    </row>
    <row r="234" spans="1:17">
      <c r="A234" s="52" t="s">
        <v>3411</v>
      </c>
      <c r="B234" s="3">
        <v>0</v>
      </c>
      <c r="C234" s="3">
        <v>0</v>
      </c>
      <c r="D234" s="3">
        <v>0</v>
      </c>
      <c r="E234" s="3">
        <v>0</v>
      </c>
      <c r="F234" s="3">
        <v>0</v>
      </c>
      <c r="G234" s="3">
        <v>0</v>
      </c>
      <c r="H234" s="3">
        <v>0</v>
      </c>
      <c r="I234" s="3">
        <v>0</v>
      </c>
      <c r="J234" s="3">
        <v>0</v>
      </c>
      <c r="K234" s="3">
        <v>0</v>
      </c>
      <c r="L234" s="3">
        <v>0</v>
      </c>
      <c r="M234" s="3">
        <v>11511.233200000001</v>
      </c>
      <c r="O234" t="str">
        <f t="shared" si="9"/>
        <v>NEW</v>
      </c>
      <c r="P234">
        <f t="shared" si="10"/>
        <v>0</v>
      </c>
      <c r="Q234">
        <f t="shared" si="11"/>
        <v>0</v>
      </c>
    </row>
    <row r="235" spans="1:17">
      <c r="A235" s="52" t="s">
        <v>1359</v>
      </c>
      <c r="B235" s="3">
        <v>0</v>
      </c>
      <c r="C235" s="3">
        <v>0</v>
      </c>
      <c r="D235" s="3">
        <v>29369.760000000002</v>
      </c>
      <c r="E235" s="3">
        <v>4352.67</v>
      </c>
      <c r="F235" s="3">
        <v>-4165.8599999999997</v>
      </c>
      <c r="G235" s="3">
        <v>0</v>
      </c>
      <c r="H235" s="3">
        <v>0</v>
      </c>
      <c r="I235" s="3">
        <v>3474.14</v>
      </c>
      <c r="J235" s="3">
        <v>2801.72</v>
      </c>
      <c r="K235" s="3">
        <v>0</v>
      </c>
      <c r="L235" s="3">
        <v>0</v>
      </c>
      <c r="M235" s="3">
        <v>0</v>
      </c>
      <c r="O235">
        <f t="shared" si="9"/>
        <v>0</v>
      </c>
      <c r="P235">
        <f t="shared" si="10"/>
        <v>0</v>
      </c>
      <c r="Q235">
        <f t="shared" si="11"/>
        <v>0</v>
      </c>
    </row>
    <row r="236" spans="1:17">
      <c r="A236" s="52" t="s">
        <v>1531</v>
      </c>
      <c r="B236" s="3">
        <v>0</v>
      </c>
      <c r="C236" s="3">
        <v>0</v>
      </c>
      <c r="D236" s="3">
        <v>0</v>
      </c>
      <c r="E236" s="3">
        <v>17472.16</v>
      </c>
      <c r="F236" s="3">
        <v>3405.17</v>
      </c>
      <c r="G236" s="3">
        <v>10206.91</v>
      </c>
      <c r="H236" s="3">
        <v>2172.42</v>
      </c>
      <c r="I236" s="3">
        <v>6034.49</v>
      </c>
      <c r="J236" s="3">
        <v>32346.559999999998</v>
      </c>
      <c r="K236" s="3">
        <v>4030.0023999999994</v>
      </c>
      <c r="L236" s="3">
        <v>12990.004799999999</v>
      </c>
      <c r="M236" s="3">
        <v>23689.993199999997</v>
      </c>
      <c r="O236">
        <f t="shared" si="9"/>
        <v>0</v>
      </c>
      <c r="P236">
        <f t="shared" si="10"/>
        <v>0</v>
      </c>
      <c r="Q236">
        <f t="shared" si="11"/>
        <v>0</v>
      </c>
    </row>
    <row r="237" spans="1:17">
      <c r="A237" s="52" t="s">
        <v>1874</v>
      </c>
      <c r="B237" s="3">
        <v>0</v>
      </c>
      <c r="C237" s="3">
        <v>0</v>
      </c>
      <c r="D237" s="3">
        <v>0</v>
      </c>
      <c r="E237" s="3">
        <v>0</v>
      </c>
      <c r="F237" s="3">
        <v>0</v>
      </c>
      <c r="G237" s="3">
        <v>0</v>
      </c>
      <c r="H237" s="3">
        <v>0</v>
      </c>
      <c r="I237" s="3">
        <v>0</v>
      </c>
      <c r="J237" s="3">
        <v>9124.619999999999</v>
      </c>
      <c r="K237" s="3">
        <v>47473.928</v>
      </c>
      <c r="L237" s="3">
        <v>29659.587599999995</v>
      </c>
      <c r="M237" s="3">
        <v>41876.010800000004</v>
      </c>
      <c r="O237">
        <f t="shared" si="9"/>
        <v>0</v>
      </c>
      <c r="P237">
        <f t="shared" si="10"/>
        <v>0</v>
      </c>
      <c r="Q237">
        <f t="shared" si="11"/>
        <v>0</v>
      </c>
    </row>
    <row r="238" spans="1:17">
      <c r="A238" s="52" t="s">
        <v>1600</v>
      </c>
      <c r="B238" s="3">
        <v>0</v>
      </c>
      <c r="C238" s="3">
        <v>0</v>
      </c>
      <c r="D238" s="3">
        <v>0</v>
      </c>
      <c r="E238" s="3">
        <v>0</v>
      </c>
      <c r="F238" s="3">
        <v>0</v>
      </c>
      <c r="G238" s="3">
        <v>2327.58</v>
      </c>
      <c r="H238" s="3">
        <v>0</v>
      </c>
      <c r="I238" s="3">
        <v>0</v>
      </c>
      <c r="J238" s="3">
        <v>2306.0300000000002</v>
      </c>
      <c r="K238" s="3">
        <v>0</v>
      </c>
      <c r="L238" s="3">
        <v>449.99879999999996</v>
      </c>
      <c r="M238" s="3">
        <v>0</v>
      </c>
      <c r="O238">
        <f>IF(AND(M238&gt;0,SUM(B238:L238)=0),"NEW",0)</f>
        <v>0</v>
      </c>
      <c r="P238" t="str">
        <f>IF(AND(L238&gt;0,M238=0),"LOST",0)</f>
        <v>LOST</v>
      </c>
      <c r="Q238">
        <f>IF(AND(AND(M238&gt;0,L238=0,SUM(B238:K238)&gt;0)),"PREV ACTIVE",0)</f>
        <v>0</v>
      </c>
    </row>
    <row r="239" spans="1:17">
      <c r="B239" s="3"/>
      <c r="C239" s="3"/>
      <c r="D239" s="3"/>
      <c r="E239" s="3"/>
      <c r="F239" s="3"/>
      <c r="G239" s="3"/>
      <c r="H239" s="3"/>
      <c r="I239" s="3"/>
      <c r="J239" s="3"/>
      <c r="K239" s="3"/>
      <c r="L239" s="3"/>
      <c r="M239" s="3"/>
    </row>
    <row r="240" spans="1:17">
      <c r="B240" s="3"/>
      <c r="C240" s="3"/>
      <c r="D240" s="3"/>
      <c r="E240" s="3"/>
      <c r="F240" s="3"/>
      <c r="G240" s="3"/>
      <c r="H240" s="3"/>
      <c r="I240" s="3"/>
      <c r="J240" s="3"/>
      <c r="K240" s="3"/>
      <c r="L240" s="3"/>
      <c r="M240" s="3"/>
    </row>
    <row r="241" spans="1:17">
      <c r="B241" s="3"/>
      <c r="C241" s="3"/>
      <c r="D241" s="3"/>
      <c r="E241" s="3"/>
      <c r="F241" s="3"/>
      <c r="G241" s="3"/>
      <c r="H241" s="3"/>
      <c r="I241" s="3"/>
      <c r="J241" s="3"/>
      <c r="K241" s="3"/>
      <c r="L241" s="3"/>
      <c r="M241" s="3"/>
    </row>
    <row r="242" spans="1:17">
      <c r="B242" s="3"/>
      <c r="C242" s="3"/>
      <c r="D242" s="3"/>
      <c r="E242" s="3"/>
      <c r="F242" s="3"/>
      <c r="G242" s="3"/>
      <c r="H242" s="3"/>
      <c r="I242" s="3"/>
      <c r="J242" s="3"/>
      <c r="K242" s="3"/>
      <c r="L242" s="3"/>
      <c r="M242" s="3"/>
    </row>
    <row r="243" spans="1:17">
      <c r="B243" s="3"/>
      <c r="C243" s="3"/>
      <c r="D243" s="3"/>
      <c r="E243" s="3"/>
      <c r="F243" s="3"/>
      <c r="G243" s="3"/>
      <c r="H243" s="3"/>
      <c r="I243" s="3"/>
      <c r="J243" s="3"/>
      <c r="K243" s="3"/>
      <c r="L243" s="3"/>
      <c r="M243" s="3"/>
    </row>
    <row r="244" spans="1:17">
      <c r="A244" s="2" t="s">
        <v>1053</v>
      </c>
      <c r="B244" s="336">
        <f>SUM(B3:B238)</f>
        <v>12289.260000000002</v>
      </c>
      <c r="C244" s="336">
        <f t="shared" ref="C244:M244" si="12">SUM(C3:C238)</f>
        <v>187646.11999999997</v>
      </c>
      <c r="D244" s="336">
        <f t="shared" si="12"/>
        <v>336201.47999999986</v>
      </c>
      <c r="E244" s="336">
        <f t="shared" si="12"/>
        <v>371653.18999999983</v>
      </c>
      <c r="F244" s="336">
        <f t="shared" si="12"/>
        <v>269894.73999999987</v>
      </c>
      <c r="G244" s="336">
        <f t="shared" si="12"/>
        <v>378049.4</v>
      </c>
      <c r="H244" s="336">
        <f t="shared" si="12"/>
        <v>212146.05000000005</v>
      </c>
      <c r="I244" s="336">
        <f t="shared" si="12"/>
        <v>348084.23999999993</v>
      </c>
      <c r="J244" s="336">
        <f t="shared" si="12"/>
        <v>447250.50999999983</v>
      </c>
      <c r="K244" s="336">
        <f t="shared" si="12"/>
        <v>522785.32480000018</v>
      </c>
      <c r="L244" s="336">
        <f t="shared" si="12"/>
        <v>483949.72719999996</v>
      </c>
      <c r="M244" s="336">
        <f t="shared" si="12"/>
        <v>468959.34240000002</v>
      </c>
    </row>
    <row r="245" spans="1:17">
      <c r="A245" t="s">
        <v>1360</v>
      </c>
      <c r="B245">
        <f>COUNTIF(B3:B238,"&gt;0")</f>
        <v>4</v>
      </c>
      <c r="C245">
        <f t="shared" ref="C245:M245" si="13">COUNTIF(C3:C238,"&gt;0")</f>
        <v>48</v>
      </c>
      <c r="D245">
        <f t="shared" si="13"/>
        <v>62</v>
      </c>
      <c r="E245">
        <f t="shared" si="13"/>
        <v>77</v>
      </c>
      <c r="F245">
        <f t="shared" si="13"/>
        <v>70</v>
      </c>
      <c r="G245">
        <f t="shared" si="13"/>
        <v>74</v>
      </c>
      <c r="H245">
        <f t="shared" si="13"/>
        <v>63</v>
      </c>
      <c r="I245">
        <f t="shared" si="13"/>
        <v>101</v>
      </c>
      <c r="J245">
        <f t="shared" si="13"/>
        <v>103</v>
      </c>
      <c r="K245">
        <f t="shared" si="13"/>
        <v>99</v>
      </c>
      <c r="L245">
        <f t="shared" si="13"/>
        <v>95</v>
      </c>
      <c r="M245">
        <f t="shared" si="13"/>
        <v>108</v>
      </c>
      <c r="O245">
        <f>COUNTIF(O3:O224,"NEW")</f>
        <v>11</v>
      </c>
      <c r="P245">
        <f>COUNTIF(P3:P224,"LOST")</f>
        <v>27</v>
      </c>
      <c r="Q245">
        <f>COUNTIF(Q3:Q224,"PREV ACTIVE")</f>
        <v>29</v>
      </c>
    </row>
    <row r="246" spans="1:17">
      <c r="A246" t="s">
        <v>1361</v>
      </c>
      <c r="B246" s="475">
        <f t="shared" ref="B246" si="14">B244/B245</f>
        <v>3072.3150000000005</v>
      </c>
      <c r="C246" s="475">
        <f t="shared" ref="C246:M246" si="15">C244/C245</f>
        <v>3909.2941666666661</v>
      </c>
      <c r="D246" s="475">
        <f t="shared" si="15"/>
        <v>5422.6045161290303</v>
      </c>
      <c r="E246" s="475">
        <f t="shared" si="15"/>
        <v>4826.6648051948032</v>
      </c>
      <c r="F246" s="475">
        <f t="shared" si="15"/>
        <v>3855.639142857141</v>
      </c>
      <c r="G246" s="475">
        <f t="shared" si="15"/>
        <v>5108.7756756756762</v>
      </c>
      <c r="H246" s="475">
        <f t="shared" si="15"/>
        <v>3367.3976190476196</v>
      </c>
      <c r="I246" s="475">
        <f t="shared" si="15"/>
        <v>3446.3786138613855</v>
      </c>
      <c r="J246" s="475">
        <f t="shared" si="15"/>
        <v>4342.2379611650467</v>
      </c>
      <c r="K246" s="475">
        <f t="shared" si="15"/>
        <v>5280.6598464646486</v>
      </c>
      <c r="L246" s="475">
        <f t="shared" si="15"/>
        <v>5094.2076547368415</v>
      </c>
      <c r="M246" s="475">
        <f t="shared" si="15"/>
        <v>4342.2161333333333</v>
      </c>
    </row>
    <row r="248" spans="1:17">
      <c r="O248">
        <f>K245+O245+Q245-P245</f>
        <v>112</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M241"/>
  <sheetViews>
    <sheetView workbookViewId="0">
      <pane ySplit="1" topLeftCell="A212" activePane="bottomLeft" state="frozen"/>
      <selection activeCell="AU51" sqref="AU51"/>
      <selection pane="bottomLeft" activeCell="AU51" sqref="AU51"/>
    </sheetView>
  </sheetViews>
  <sheetFormatPr baseColWidth="10" defaultRowHeight="14" x14ac:dyDescent="0"/>
  <cols>
    <col min="1" max="1" width="27" bestFit="1" customWidth="1"/>
    <col min="2" max="2" width="11.83203125" bestFit="1" customWidth="1"/>
    <col min="3" max="3" width="12" bestFit="1" customWidth="1"/>
    <col min="4" max="4" width="12.33203125" bestFit="1" customWidth="1"/>
  </cols>
  <sheetData>
    <row r="1" spans="1:13" s="2" customFormat="1">
      <c r="A1" s="2" t="s">
        <v>1279</v>
      </c>
      <c r="B1" s="16">
        <v>41456</v>
      </c>
      <c r="C1" s="16">
        <v>41487</v>
      </c>
      <c r="D1" s="16">
        <v>41518</v>
      </c>
      <c r="E1" s="16">
        <v>41548</v>
      </c>
      <c r="F1" s="16">
        <v>41579</v>
      </c>
      <c r="G1" s="16">
        <v>41609</v>
      </c>
      <c r="H1" s="16">
        <v>41640</v>
      </c>
      <c r="I1" s="16">
        <v>41671</v>
      </c>
      <c r="J1" s="16">
        <v>41699</v>
      </c>
      <c r="K1" s="16">
        <v>41730</v>
      </c>
      <c r="L1" s="16">
        <v>41760</v>
      </c>
      <c r="M1" s="16">
        <v>41791</v>
      </c>
    </row>
    <row r="2" spans="1:13">
      <c r="A2" s="52" t="s">
        <v>3398</v>
      </c>
      <c r="B2" s="3"/>
      <c r="C2" s="3"/>
      <c r="D2" s="3" t="str">
        <f>IF(SUM('KE - Sales By Agent'!B3:D3)&gt;0,"YES","NO")</f>
        <v>NO</v>
      </c>
      <c r="E2" s="3" t="str">
        <f>IF(SUM('KE - Sales By Agent'!C3:E3)&gt;0,"YES","NO")</f>
        <v>NO</v>
      </c>
      <c r="F2" s="3" t="str">
        <f>IF(SUM('KE - Sales By Agent'!D3:F3)&gt;0,"YES","NO")</f>
        <v>NO</v>
      </c>
      <c r="G2" s="3" t="str">
        <f>IF(SUM('KE - Sales By Agent'!E3:G3)&gt;0,"YES","NO")</f>
        <v>NO</v>
      </c>
      <c r="H2" s="3" t="str">
        <f>IF(SUM('KE - Sales By Agent'!F3:H3)&gt;0,"YES","NO")</f>
        <v>NO</v>
      </c>
      <c r="I2" s="3" t="str">
        <f>IF(SUM('KE - Sales By Agent'!G3:I3)&gt;0,"YES","NO")</f>
        <v>NO</v>
      </c>
      <c r="J2" s="3" t="str">
        <f>IF(SUM('KE - Sales By Agent'!H3:J3)&gt;0,"YES","NO")</f>
        <v>NO</v>
      </c>
      <c r="K2" s="3" t="str">
        <f>IF(SUM('KE - Sales By Agent'!I3:K3)&gt;0,"YES","NO")</f>
        <v>NO</v>
      </c>
      <c r="L2" s="3" t="str">
        <f>IF(SUM('KE - Sales By Agent'!J3:L3)&gt;0,"YES","NO")</f>
        <v>NO</v>
      </c>
      <c r="M2" s="3" t="str">
        <f>IF(SUM('KE - Sales By Agent'!K3:M3)&gt;0,"YES","NO")</f>
        <v>YES</v>
      </c>
    </row>
    <row r="3" spans="1:13">
      <c r="A3" s="52" t="s">
        <v>3399</v>
      </c>
      <c r="B3" s="3"/>
      <c r="C3" s="3"/>
      <c r="D3" s="3" t="str">
        <f>IF(SUM('KE - Sales By Agent'!B4:D4)&gt;0,"YES","NO")</f>
        <v>NO</v>
      </c>
      <c r="E3" s="3" t="str">
        <f>IF(SUM('KE - Sales By Agent'!C4:E4)&gt;0,"YES","NO")</f>
        <v>NO</v>
      </c>
      <c r="F3" s="3" t="str">
        <f>IF(SUM('KE - Sales By Agent'!D4:F4)&gt;0,"YES","NO")</f>
        <v>NO</v>
      </c>
      <c r="G3" s="3" t="str">
        <f>IF(SUM('KE - Sales By Agent'!E4:G4)&gt;0,"YES","NO")</f>
        <v>NO</v>
      </c>
      <c r="H3" s="3" t="str">
        <f>IF(SUM('KE - Sales By Agent'!F4:H4)&gt;0,"YES","NO")</f>
        <v>NO</v>
      </c>
      <c r="I3" s="3" t="str">
        <f>IF(SUM('KE - Sales By Agent'!G4:I4)&gt;0,"YES","NO")</f>
        <v>NO</v>
      </c>
      <c r="J3" s="3" t="str">
        <f>IF(SUM('KE - Sales By Agent'!H4:J4)&gt;0,"YES","NO")</f>
        <v>NO</v>
      </c>
      <c r="K3" s="3" t="str">
        <f>IF(SUM('KE - Sales By Agent'!I4:K4)&gt;0,"YES","NO")</f>
        <v>NO</v>
      </c>
      <c r="L3" s="3" t="str">
        <f>IF(SUM('KE - Sales By Agent'!J4:L4)&gt;0,"YES","NO")</f>
        <v>NO</v>
      </c>
      <c r="M3" s="3" t="str">
        <f>IF(SUM('KE - Sales By Agent'!K4:M4)&gt;0,"YES","NO")</f>
        <v>YES</v>
      </c>
    </row>
    <row r="4" spans="1:13">
      <c r="A4" s="52" t="s">
        <v>1280</v>
      </c>
      <c r="B4" s="3"/>
      <c r="C4" s="3"/>
      <c r="D4" s="3" t="str">
        <f>IF(SUM('KE - Sales By Agent'!B5:D5)&gt;0,"YES","NO")</f>
        <v>YES</v>
      </c>
      <c r="E4" s="3" t="str">
        <f>IF(SUM('KE - Sales By Agent'!C5:E5)&gt;0,"YES","NO")</f>
        <v>YES</v>
      </c>
      <c r="F4" s="3" t="str">
        <f>IF(SUM('KE - Sales By Agent'!D5:F5)&gt;0,"YES","NO")</f>
        <v>YES</v>
      </c>
      <c r="G4" s="3" t="str">
        <f>IF(SUM('KE - Sales By Agent'!E5:G5)&gt;0,"YES","NO")</f>
        <v>NO</v>
      </c>
      <c r="H4" s="3" t="str">
        <f>IF(SUM('KE - Sales By Agent'!F5:H5)&gt;0,"YES","NO")</f>
        <v>NO</v>
      </c>
      <c r="I4" s="3" t="str">
        <f>IF(SUM('KE - Sales By Agent'!G5:I5)&gt;0,"YES","NO")</f>
        <v>NO</v>
      </c>
      <c r="J4" s="3" t="str">
        <f>IF(SUM('KE - Sales By Agent'!H5:J5)&gt;0,"YES","NO")</f>
        <v>NO</v>
      </c>
      <c r="K4" s="3" t="str">
        <f>IF(SUM('KE - Sales By Agent'!I5:K5)&gt;0,"YES","NO")</f>
        <v>NO</v>
      </c>
      <c r="L4" s="3" t="str">
        <f>IF(SUM('KE - Sales By Agent'!J5:L5)&gt;0,"YES","NO")</f>
        <v>NO</v>
      </c>
      <c r="M4" s="3" t="str">
        <f>IF(SUM('KE - Sales By Agent'!K5:M5)&gt;0,"YES","NO")</f>
        <v>NO</v>
      </c>
    </row>
    <row r="5" spans="1:13">
      <c r="A5" s="52" t="s">
        <v>1281</v>
      </c>
      <c r="B5" s="3"/>
      <c r="C5" s="3"/>
      <c r="D5" s="3" t="str">
        <f>IF(SUM('KE - Sales By Agent'!B6:D6)&gt;0,"YES","NO")</f>
        <v>YES</v>
      </c>
      <c r="E5" s="3" t="str">
        <f>IF(SUM('KE - Sales By Agent'!C6:E6)&gt;0,"YES","NO")</f>
        <v>YES</v>
      </c>
      <c r="F5" s="3" t="str">
        <f>IF(SUM('KE - Sales By Agent'!D6:F6)&gt;0,"YES","NO")</f>
        <v>YES</v>
      </c>
      <c r="G5" s="3" t="str">
        <f>IF(SUM('KE - Sales By Agent'!E6:G6)&gt;0,"YES","NO")</f>
        <v>YES</v>
      </c>
      <c r="H5" s="3" t="str">
        <f>IF(SUM('KE - Sales By Agent'!F6:H6)&gt;0,"YES","NO")</f>
        <v>YES</v>
      </c>
      <c r="I5" s="3" t="str">
        <f>IF(SUM('KE - Sales By Agent'!G6:I6)&gt;0,"YES","NO")</f>
        <v>YES</v>
      </c>
      <c r="J5" s="3" t="str">
        <f>IF(SUM('KE - Sales By Agent'!H6:J6)&gt;0,"YES","NO")</f>
        <v>YES</v>
      </c>
      <c r="K5" s="3" t="str">
        <f>IF(SUM('KE - Sales By Agent'!I6:K6)&gt;0,"YES","NO")</f>
        <v>YES</v>
      </c>
      <c r="L5" s="3" t="str">
        <f>IF(SUM('KE - Sales By Agent'!J6:L6)&gt;0,"YES","NO")</f>
        <v>YES</v>
      </c>
      <c r="M5" s="3" t="str">
        <f>IF(SUM('KE - Sales By Agent'!K6:M6)&gt;0,"YES","NO")</f>
        <v>YES</v>
      </c>
    </row>
    <row r="6" spans="1:13">
      <c r="A6" s="52" t="s">
        <v>1544</v>
      </c>
      <c r="B6" s="3"/>
      <c r="C6" s="3"/>
      <c r="D6" s="3" t="str">
        <f>IF(SUM('KE - Sales By Agent'!B7:D7)&gt;0,"YES","NO")</f>
        <v>NO</v>
      </c>
      <c r="E6" s="3" t="str">
        <f>IF(SUM('KE - Sales By Agent'!C7:E7)&gt;0,"YES","NO")</f>
        <v>NO</v>
      </c>
      <c r="F6" s="3" t="str">
        <f>IF(SUM('KE - Sales By Agent'!D7:F7)&gt;0,"YES","NO")</f>
        <v>YES</v>
      </c>
      <c r="G6" s="3" t="str">
        <f>IF(SUM('KE - Sales By Agent'!E7:G7)&gt;0,"YES","NO")</f>
        <v>YES</v>
      </c>
      <c r="H6" s="3" t="str">
        <f>IF(SUM('KE - Sales By Agent'!F7:H7)&gt;0,"YES","NO")</f>
        <v>YES</v>
      </c>
      <c r="I6" s="3" t="str">
        <f>IF(SUM('KE - Sales By Agent'!G7:I7)&gt;0,"YES","NO")</f>
        <v>NO</v>
      </c>
      <c r="J6" s="3" t="str">
        <f>IF(SUM('KE - Sales By Agent'!H7:J7)&gt;0,"YES","NO")</f>
        <v>NO</v>
      </c>
      <c r="K6" s="3" t="str">
        <f>IF(SUM('KE - Sales By Agent'!I7:K7)&gt;0,"YES","NO")</f>
        <v>NO</v>
      </c>
      <c r="L6" s="3" t="str">
        <f>IF(SUM('KE - Sales By Agent'!J7:L7)&gt;0,"YES","NO")</f>
        <v>NO</v>
      </c>
      <c r="M6" s="3" t="str">
        <f>IF(SUM('KE - Sales By Agent'!K7:M7)&gt;0,"YES","NO")</f>
        <v>NO</v>
      </c>
    </row>
    <row r="7" spans="1:13">
      <c r="A7" s="52" t="s">
        <v>1859</v>
      </c>
      <c r="B7" s="3"/>
      <c r="C7" s="3"/>
      <c r="D7" s="3" t="str">
        <f>IF(SUM('KE - Sales By Agent'!B8:D8)&gt;0,"YES","NO")</f>
        <v>NO</v>
      </c>
      <c r="E7" s="3" t="str">
        <f>IF(SUM('KE - Sales By Agent'!C8:E8)&gt;0,"YES","NO")</f>
        <v>NO</v>
      </c>
      <c r="F7" s="3" t="str">
        <f>IF(SUM('KE - Sales By Agent'!D8:F8)&gt;0,"YES","NO")</f>
        <v>NO</v>
      </c>
      <c r="G7" s="3" t="str">
        <f>IF(SUM('KE - Sales By Agent'!E8:G8)&gt;0,"YES","NO")</f>
        <v>NO</v>
      </c>
      <c r="H7" s="3" t="str">
        <f>IF(SUM('KE - Sales By Agent'!F8:H8)&gt;0,"YES","NO")</f>
        <v>NO</v>
      </c>
      <c r="I7" s="3" t="str">
        <f>IF(SUM('KE - Sales By Agent'!G8:I8)&gt;0,"YES","NO")</f>
        <v>NO</v>
      </c>
      <c r="J7" s="3" t="str">
        <f>IF(SUM('KE - Sales By Agent'!H8:J8)&gt;0,"YES","NO")</f>
        <v>YES</v>
      </c>
      <c r="K7" s="3" t="str">
        <f>IF(SUM('KE - Sales By Agent'!I8:K8)&gt;0,"YES","NO")</f>
        <v>YES</v>
      </c>
      <c r="L7" s="3" t="str">
        <f>IF(SUM('KE - Sales By Agent'!J8:L8)&gt;0,"YES","NO")</f>
        <v>YES</v>
      </c>
      <c r="M7" s="3" t="str">
        <f>IF(SUM('KE - Sales By Agent'!K8:M8)&gt;0,"YES","NO")</f>
        <v>NO</v>
      </c>
    </row>
    <row r="8" spans="1:13">
      <c r="A8" s="52" t="s">
        <v>1608</v>
      </c>
      <c r="B8" s="3"/>
      <c r="C8" s="3"/>
      <c r="D8" s="3" t="str">
        <f>IF(SUM('KE - Sales By Agent'!B9:D9)&gt;0,"YES","NO")</f>
        <v>NO</v>
      </c>
      <c r="E8" s="3" t="str">
        <f>IF(SUM('KE - Sales By Agent'!C9:E9)&gt;0,"YES","NO")</f>
        <v>NO</v>
      </c>
      <c r="F8" s="3" t="str">
        <f>IF(SUM('KE - Sales By Agent'!D9:F9)&gt;0,"YES","NO")</f>
        <v>NO</v>
      </c>
      <c r="G8" s="3" t="str">
        <f>IF(SUM('KE - Sales By Agent'!E9:G9)&gt;0,"YES","NO")</f>
        <v>NO</v>
      </c>
      <c r="H8" s="3" t="str">
        <f>IF(SUM('KE - Sales By Agent'!F9:H9)&gt;0,"YES","NO")</f>
        <v>YES</v>
      </c>
      <c r="I8" s="3" t="str">
        <f>IF(SUM('KE - Sales By Agent'!G9:I9)&gt;0,"YES","NO")</f>
        <v>YES</v>
      </c>
      <c r="J8" s="3" t="str">
        <f>IF(SUM('KE - Sales By Agent'!H9:J9)&gt;0,"YES","NO")</f>
        <v>YES</v>
      </c>
      <c r="K8" s="3" t="str">
        <f>IF(SUM('KE - Sales By Agent'!I9:K9)&gt;0,"YES","NO")</f>
        <v>YES</v>
      </c>
      <c r="L8" s="3" t="str">
        <f>IF(SUM('KE - Sales By Agent'!J9:L9)&gt;0,"YES","NO")</f>
        <v>YES</v>
      </c>
      <c r="M8" s="3" t="str">
        <f>IF(SUM('KE - Sales By Agent'!K9:M9)&gt;0,"YES","NO")</f>
        <v>YES</v>
      </c>
    </row>
    <row r="9" spans="1:13">
      <c r="A9" s="52" t="s">
        <v>3400</v>
      </c>
      <c r="B9" s="3"/>
      <c r="C9" s="3"/>
      <c r="D9" s="3" t="str">
        <f>IF(SUM('KE - Sales By Agent'!B10:D10)&gt;0,"YES","NO")</f>
        <v>NO</v>
      </c>
      <c r="E9" s="3" t="str">
        <f>IF(SUM('KE - Sales By Agent'!C10:E10)&gt;0,"YES","NO")</f>
        <v>NO</v>
      </c>
      <c r="F9" s="3" t="str">
        <f>IF(SUM('KE - Sales By Agent'!D10:F10)&gt;0,"YES","NO")</f>
        <v>NO</v>
      </c>
      <c r="G9" s="3" t="str">
        <f>IF(SUM('KE - Sales By Agent'!E10:G10)&gt;0,"YES","NO")</f>
        <v>NO</v>
      </c>
      <c r="H9" s="3" t="str">
        <f>IF(SUM('KE - Sales By Agent'!F10:H10)&gt;0,"YES","NO")</f>
        <v>NO</v>
      </c>
      <c r="I9" s="3" t="str">
        <f>IF(SUM('KE - Sales By Agent'!G10:I10)&gt;0,"YES","NO")</f>
        <v>NO</v>
      </c>
      <c r="J9" s="3" t="str">
        <f>IF(SUM('KE - Sales By Agent'!H10:J10)&gt;0,"YES","NO")</f>
        <v>NO</v>
      </c>
      <c r="K9" s="3" t="str">
        <f>IF(SUM('KE - Sales By Agent'!I10:K10)&gt;0,"YES","NO")</f>
        <v>NO</v>
      </c>
      <c r="L9" s="3" t="str">
        <f>IF(SUM('KE - Sales By Agent'!J10:L10)&gt;0,"YES","NO")</f>
        <v>NO</v>
      </c>
      <c r="M9" s="3" t="str">
        <f>IF(SUM('KE - Sales By Agent'!K10:M10)&gt;0,"YES","NO")</f>
        <v>NO</v>
      </c>
    </row>
    <row r="10" spans="1:13">
      <c r="A10" s="52" t="s">
        <v>1282</v>
      </c>
      <c r="B10" s="3"/>
      <c r="C10" s="3"/>
      <c r="D10" s="3" t="str">
        <f>IF(SUM('KE - Sales By Agent'!B11:D11)&gt;0,"YES","NO")</f>
        <v>YES</v>
      </c>
      <c r="E10" s="3" t="str">
        <f>IF(SUM('KE - Sales By Agent'!C11:E11)&gt;0,"YES","NO")</f>
        <v>YES</v>
      </c>
      <c r="F10" s="3" t="str">
        <f>IF(SUM('KE - Sales By Agent'!D11:F11)&gt;0,"YES","NO")</f>
        <v>NO</v>
      </c>
      <c r="G10" s="3" t="str">
        <f>IF(SUM('KE - Sales By Agent'!E11:G11)&gt;0,"YES","NO")</f>
        <v>NO</v>
      </c>
      <c r="H10" s="3" t="str">
        <f>IF(SUM('KE - Sales By Agent'!F11:H11)&gt;0,"YES","NO")</f>
        <v>NO</v>
      </c>
      <c r="I10" s="3" t="str">
        <f>IF(SUM('KE - Sales By Agent'!G11:I11)&gt;0,"YES","NO")</f>
        <v>NO</v>
      </c>
      <c r="J10" s="3" t="str">
        <f>IF(SUM('KE - Sales By Agent'!H11:J11)&gt;0,"YES","NO")</f>
        <v>NO</v>
      </c>
      <c r="K10" s="3" t="str">
        <f>IF(SUM('KE - Sales By Agent'!I11:K11)&gt;0,"YES","NO")</f>
        <v>NO</v>
      </c>
      <c r="L10" s="3" t="str">
        <f>IF(SUM('KE - Sales By Agent'!J11:L11)&gt;0,"YES","NO")</f>
        <v>NO</v>
      </c>
      <c r="M10" s="3" t="str">
        <f>IF(SUM('KE - Sales By Agent'!K11:M11)&gt;0,"YES","NO")</f>
        <v>NO</v>
      </c>
    </row>
    <row r="11" spans="1:13">
      <c r="A11" s="52" t="s">
        <v>1911</v>
      </c>
      <c r="B11" s="3"/>
      <c r="C11" s="3"/>
      <c r="D11" s="3" t="str">
        <f>IF(SUM('KE - Sales By Agent'!B12:D12)&gt;0,"YES","NO")</f>
        <v>NO</v>
      </c>
      <c r="E11" s="3" t="str">
        <f>IF(SUM('KE - Sales By Agent'!C12:E12)&gt;0,"YES","NO")</f>
        <v>NO</v>
      </c>
      <c r="F11" s="3" t="str">
        <f>IF(SUM('KE - Sales By Agent'!D12:F12)&gt;0,"YES","NO")</f>
        <v>NO</v>
      </c>
      <c r="G11" s="3" t="str">
        <f>IF(SUM('KE - Sales By Agent'!E12:G12)&gt;0,"YES","NO")</f>
        <v>NO</v>
      </c>
      <c r="H11" s="3" t="str">
        <f>IF(SUM('KE - Sales By Agent'!F12:H12)&gt;0,"YES","NO")</f>
        <v>NO</v>
      </c>
      <c r="I11" s="3" t="str">
        <f>IF(SUM('KE - Sales By Agent'!G12:I12)&gt;0,"YES","NO")</f>
        <v>NO</v>
      </c>
      <c r="J11" s="3" t="str">
        <f>IF(SUM('KE - Sales By Agent'!H12:J12)&gt;0,"YES","NO")</f>
        <v>NO</v>
      </c>
      <c r="K11" s="3" t="str">
        <f>IF(SUM('KE - Sales By Agent'!I12:K12)&gt;0,"YES","NO")</f>
        <v>YES</v>
      </c>
      <c r="L11" s="3" t="str">
        <f>IF(SUM('KE - Sales By Agent'!J12:L12)&gt;0,"YES","NO")</f>
        <v>YES</v>
      </c>
      <c r="M11" s="3" t="str">
        <f>IF(SUM('KE - Sales By Agent'!K12:M12)&gt;0,"YES","NO")</f>
        <v>YES</v>
      </c>
    </row>
    <row r="12" spans="1:13">
      <c r="A12" s="52" t="s">
        <v>1816</v>
      </c>
      <c r="B12" s="3"/>
      <c r="C12" s="3"/>
      <c r="D12" s="3" t="str">
        <f>IF(SUM('KE - Sales By Agent'!B13:D13)&gt;0,"YES","NO")</f>
        <v>NO</v>
      </c>
      <c r="E12" s="3" t="str">
        <f>IF(SUM('KE - Sales By Agent'!C13:E13)&gt;0,"YES","NO")</f>
        <v>NO</v>
      </c>
      <c r="F12" s="3" t="str">
        <f>IF(SUM('KE - Sales By Agent'!D13:F13)&gt;0,"YES","NO")</f>
        <v>NO</v>
      </c>
      <c r="G12" s="3" t="str">
        <f>IF(SUM('KE - Sales By Agent'!E13:G13)&gt;0,"YES","NO")</f>
        <v>NO</v>
      </c>
      <c r="H12" s="3" t="str">
        <f>IF(SUM('KE - Sales By Agent'!F13:H13)&gt;0,"YES","NO")</f>
        <v>NO</v>
      </c>
      <c r="I12" s="3" t="str">
        <f>IF(SUM('KE - Sales By Agent'!G13:I13)&gt;0,"YES","NO")</f>
        <v>YES</v>
      </c>
      <c r="J12" s="3" t="str">
        <f>IF(SUM('KE - Sales By Agent'!H13:J13)&gt;0,"YES","NO")</f>
        <v>YES</v>
      </c>
      <c r="K12" s="3" t="str">
        <f>IF(SUM('KE - Sales By Agent'!I13:K13)&gt;0,"YES","NO")</f>
        <v>YES</v>
      </c>
      <c r="L12" s="3" t="str">
        <f>IF(SUM('KE - Sales By Agent'!J13:L13)&gt;0,"YES","NO")</f>
        <v>NO</v>
      </c>
      <c r="M12" s="3" t="str">
        <f>IF(SUM('KE - Sales By Agent'!K13:M13)&gt;0,"YES","NO")</f>
        <v>NO</v>
      </c>
    </row>
    <row r="13" spans="1:13">
      <c r="A13" s="52" t="s">
        <v>1912</v>
      </c>
      <c r="B13" s="3"/>
      <c r="C13" s="3"/>
      <c r="D13" s="3" t="str">
        <f>IF(SUM('KE - Sales By Agent'!B14:D14)&gt;0,"YES","NO")</f>
        <v>NO</v>
      </c>
      <c r="E13" s="3" t="str">
        <f>IF(SUM('KE - Sales By Agent'!C14:E14)&gt;0,"YES","NO")</f>
        <v>NO</v>
      </c>
      <c r="F13" s="3" t="str">
        <f>IF(SUM('KE - Sales By Agent'!D14:F14)&gt;0,"YES","NO")</f>
        <v>NO</v>
      </c>
      <c r="G13" s="3" t="str">
        <f>IF(SUM('KE - Sales By Agent'!E14:G14)&gt;0,"YES","NO")</f>
        <v>NO</v>
      </c>
      <c r="H13" s="3" t="str">
        <f>IF(SUM('KE - Sales By Agent'!F14:H14)&gt;0,"YES","NO")</f>
        <v>NO</v>
      </c>
      <c r="I13" s="3" t="str">
        <f>IF(SUM('KE - Sales By Agent'!G14:I14)&gt;0,"YES","NO")</f>
        <v>NO</v>
      </c>
      <c r="J13" s="3" t="str">
        <f>IF(SUM('KE - Sales By Agent'!H14:J14)&gt;0,"YES","NO")</f>
        <v>NO</v>
      </c>
      <c r="K13" s="3" t="str">
        <f>IF(SUM('KE - Sales By Agent'!I14:K14)&gt;0,"YES","NO")</f>
        <v>YES</v>
      </c>
      <c r="L13" s="3" t="str">
        <f>IF(SUM('KE - Sales By Agent'!J14:L14)&gt;0,"YES","NO")</f>
        <v>YES</v>
      </c>
      <c r="M13" s="3" t="str">
        <f>IF(SUM('KE - Sales By Agent'!K14:M14)&gt;0,"YES","NO")</f>
        <v>YES</v>
      </c>
    </row>
    <row r="14" spans="1:13">
      <c r="A14" s="52" t="s">
        <v>1503</v>
      </c>
      <c r="B14" s="3"/>
      <c r="C14" s="3"/>
      <c r="D14" s="3" t="str">
        <f>IF(SUM('KE - Sales By Agent'!B15:D15)&gt;0,"YES","NO")</f>
        <v>NO</v>
      </c>
      <c r="E14" s="3" t="str">
        <f>IF(SUM('KE - Sales By Agent'!C15:E15)&gt;0,"YES","NO")</f>
        <v>YES</v>
      </c>
      <c r="F14" s="3" t="str">
        <f>IF(SUM('KE - Sales By Agent'!D15:F15)&gt;0,"YES","NO")</f>
        <v>YES</v>
      </c>
      <c r="G14" s="3" t="str">
        <f>IF(SUM('KE - Sales By Agent'!E15:G15)&gt;0,"YES","NO")</f>
        <v>YES</v>
      </c>
      <c r="H14" s="3" t="str">
        <f>IF(SUM('KE - Sales By Agent'!F15:H15)&gt;0,"YES","NO")</f>
        <v>YES</v>
      </c>
      <c r="I14" s="3" t="str">
        <f>IF(SUM('KE - Sales By Agent'!G15:I15)&gt;0,"YES","NO")</f>
        <v>YES</v>
      </c>
      <c r="J14" s="3" t="str">
        <f>IF(SUM('KE - Sales By Agent'!H15:J15)&gt;0,"YES","NO")</f>
        <v>YES</v>
      </c>
      <c r="K14" s="3" t="str">
        <f>IF(SUM('KE - Sales By Agent'!I15:K15)&gt;0,"YES","NO")</f>
        <v>NO</v>
      </c>
      <c r="L14" s="3" t="str">
        <f>IF(SUM('KE - Sales By Agent'!J15:L15)&gt;0,"YES","NO")</f>
        <v>NO</v>
      </c>
      <c r="M14" s="3" t="str">
        <f>IF(SUM('KE - Sales By Agent'!K15:M15)&gt;0,"YES","NO")</f>
        <v>NO</v>
      </c>
    </row>
    <row r="15" spans="1:13">
      <c r="A15" s="52" t="s">
        <v>2476</v>
      </c>
      <c r="B15" s="3"/>
      <c r="C15" s="3"/>
      <c r="D15" s="3" t="str">
        <f>IF(SUM('KE - Sales By Agent'!B16:D16)&gt;0,"YES","NO")</f>
        <v>NO</v>
      </c>
      <c r="E15" s="3" t="str">
        <f>IF(SUM('KE - Sales By Agent'!C16:E16)&gt;0,"YES","NO")</f>
        <v>NO</v>
      </c>
      <c r="F15" s="3" t="str">
        <f>IF(SUM('KE - Sales By Agent'!D16:F16)&gt;0,"YES","NO")</f>
        <v>NO</v>
      </c>
      <c r="G15" s="3" t="str">
        <f>IF(SUM('KE - Sales By Agent'!E16:G16)&gt;0,"YES","NO")</f>
        <v>NO</v>
      </c>
      <c r="H15" s="3" t="str">
        <f>IF(SUM('KE - Sales By Agent'!F16:H16)&gt;0,"YES","NO")</f>
        <v>NO</v>
      </c>
      <c r="I15" s="3" t="str">
        <f>IF(SUM('KE - Sales By Agent'!G16:I16)&gt;0,"YES","NO")</f>
        <v>NO</v>
      </c>
      <c r="J15" s="3" t="str">
        <f>IF(SUM('KE - Sales By Agent'!H16:J16)&gt;0,"YES","NO")</f>
        <v>NO</v>
      </c>
      <c r="K15" s="3" t="str">
        <f>IF(SUM('KE - Sales By Agent'!I16:K16)&gt;0,"YES","NO")</f>
        <v>NO</v>
      </c>
      <c r="L15" s="3" t="str">
        <f>IF(SUM('KE - Sales By Agent'!J16:L16)&gt;0,"YES","NO")</f>
        <v>YES</v>
      </c>
      <c r="M15" s="3" t="str">
        <f>IF(SUM('KE - Sales By Agent'!K16:M16)&gt;0,"YES","NO")</f>
        <v>YES</v>
      </c>
    </row>
    <row r="16" spans="1:13">
      <c r="A16" s="52" t="s">
        <v>1504</v>
      </c>
      <c r="B16" s="3"/>
      <c r="C16" s="3"/>
      <c r="D16" s="3" t="str">
        <f>IF(SUM('KE - Sales By Agent'!B17:D17)&gt;0,"YES","NO")</f>
        <v>NO</v>
      </c>
      <c r="E16" s="3" t="str">
        <f>IF(SUM('KE - Sales By Agent'!C17:E17)&gt;0,"YES","NO")</f>
        <v>YES</v>
      </c>
      <c r="F16" s="3" t="str">
        <f>IF(SUM('KE - Sales By Agent'!D17:F17)&gt;0,"YES","NO")</f>
        <v>YES</v>
      </c>
      <c r="G16" s="3" t="str">
        <f>IF(SUM('KE - Sales By Agent'!E17:G17)&gt;0,"YES","NO")</f>
        <v>YES</v>
      </c>
      <c r="H16" s="3" t="str">
        <f>IF(SUM('KE - Sales By Agent'!F17:H17)&gt;0,"YES","NO")</f>
        <v>YES</v>
      </c>
      <c r="I16" s="3" t="str">
        <f>IF(SUM('KE - Sales By Agent'!G17:I17)&gt;0,"YES","NO")</f>
        <v>YES</v>
      </c>
      <c r="J16" s="3" t="str">
        <f>IF(SUM('KE - Sales By Agent'!H17:J17)&gt;0,"YES","NO")</f>
        <v>YES</v>
      </c>
      <c r="K16" s="3" t="str">
        <f>IF(SUM('KE - Sales By Agent'!I17:K17)&gt;0,"YES","NO")</f>
        <v>YES</v>
      </c>
      <c r="L16" s="3" t="str">
        <f>IF(SUM('KE - Sales By Agent'!J17:L17)&gt;0,"YES","NO")</f>
        <v>YES</v>
      </c>
      <c r="M16" s="3" t="str">
        <f>IF(SUM('KE - Sales By Agent'!K17:M17)&gt;0,"YES","NO")</f>
        <v>YES</v>
      </c>
    </row>
    <row r="17" spans="1:13">
      <c r="A17" s="52" t="s">
        <v>1609</v>
      </c>
      <c r="B17" s="3"/>
      <c r="C17" s="3"/>
      <c r="D17" s="3" t="str">
        <f>IF(SUM('KE - Sales By Agent'!B18:D18)&gt;0,"YES","NO")</f>
        <v>NO</v>
      </c>
      <c r="E17" s="3" t="str">
        <f>IF(SUM('KE - Sales By Agent'!C18:E18)&gt;0,"YES","NO")</f>
        <v>NO</v>
      </c>
      <c r="F17" s="3" t="str">
        <f>IF(SUM('KE - Sales By Agent'!D18:F18)&gt;0,"YES","NO")</f>
        <v>NO</v>
      </c>
      <c r="G17" s="3" t="str">
        <f>IF(SUM('KE - Sales By Agent'!E18:G18)&gt;0,"YES","NO")</f>
        <v>NO</v>
      </c>
      <c r="H17" s="3" t="str">
        <f>IF(SUM('KE - Sales By Agent'!F18:H18)&gt;0,"YES","NO")</f>
        <v>YES</v>
      </c>
      <c r="I17" s="3" t="str">
        <f>IF(SUM('KE - Sales By Agent'!G18:I18)&gt;0,"YES","NO")</f>
        <v>YES</v>
      </c>
      <c r="J17" s="3" t="str">
        <f>IF(SUM('KE - Sales By Agent'!H18:J18)&gt;0,"YES","NO")</f>
        <v>YES</v>
      </c>
      <c r="K17" s="3" t="str">
        <f>IF(SUM('KE - Sales By Agent'!I18:K18)&gt;0,"YES","NO")</f>
        <v>YES</v>
      </c>
      <c r="L17" s="3" t="str">
        <f>IF(SUM('KE - Sales By Agent'!J18:L18)&gt;0,"YES","NO")</f>
        <v>YES</v>
      </c>
      <c r="M17" s="3" t="str">
        <f>IF(SUM('KE - Sales By Agent'!K18:M18)&gt;0,"YES","NO")</f>
        <v>YES</v>
      </c>
    </row>
    <row r="18" spans="1:13">
      <c r="A18" s="52" t="s">
        <v>1860</v>
      </c>
      <c r="B18" s="3"/>
      <c r="C18" s="3"/>
      <c r="D18" s="3" t="str">
        <f>IF(SUM('KE - Sales By Agent'!B19:D19)&gt;0,"YES","NO")</f>
        <v>NO</v>
      </c>
      <c r="E18" s="3" t="str">
        <f>IF(SUM('KE - Sales By Agent'!C19:E19)&gt;0,"YES","NO")</f>
        <v>NO</v>
      </c>
      <c r="F18" s="3" t="str">
        <f>IF(SUM('KE - Sales By Agent'!D19:F19)&gt;0,"YES","NO")</f>
        <v>NO</v>
      </c>
      <c r="G18" s="3" t="str">
        <f>IF(SUM('KE - Sales By Agent'!E19:G19)&gt;0,"YES","NO")</f>
        <v>NO</v>
      </c>
      <c r="H18" s="3" t="str">
        <f>IF(SUM('KE - Sales By Agent'!F19:H19)&gt;0,"YES","NO")</f>
        <v>NO</v>
      </c>
      <c r="I18" s="3" t="str">
        <f>IF(SUM('KE - Sales By Agent'!G19:I19)&gt;0,"YES","NO")</f>
        <v>NO</v>
      </c>
      <c r="J18" s="3" t="str">
        <f>IF(SUM('KE - Sales By Agent'!H19:J19)&gt;0,"YES","NO")</f>
        <v>YES</v>
      </c>
      <c r="K18" s="3" t="str">
        <f>IF(SUM('KE - Sales By Agent'!I19:K19)&gt;0,"YES","NO")</f>
        <v>YES</v>
      </c>
      <c r="L18" s="3" t="str">
        <f>IF(SUM('KE - Sales By Agent'!J19:L19)&gt;0,"YES","NO")</f>
        <v>YES</v>
      </c>
      <c r="M18" s="3" t="str">
        <f>IF(SUM('KE - Sales By Agent'!K19:M19)&gt;0,"YES","NO")</f>
        <v>YES</v>
      </c>
    </row>
    <row r="19" spans="1:13">
      <c r="A19" s="52" t="s">
        <v>1505</v>
      </c>
      <c r="B19" s="3"/>
      <c r="C19" s="3"/>
      <c r="D19" s="3" t="str">
        <f>IF(SUM('KE - Sales By Agent'!B20:D20)&gt;0,"YES","NO")</f>
        <v>NO</v>
      </c>
      <c r="E19" s="3" t="str">
        <f>IF(SUM('KE - Sales By Agent'!C20:E20)&gt;0,"YES","NO")</f>
        <v>YES</v>
      </c>
      <c r="F19" s="3" t="str">
        <f>IF(SUM('KE - Sales By Agent'!D20:F20)&gt;0,"YES","NO")</f>
        <v>YES</v>
      </c>
      <c r="G19" s="3" t="str">
        <f>IF(SUM('KE - Sales By Agent'!E20:G20)&gt;0,"YES","NO")</f>
        <v>YES</v>
      </c>
      <c r="H19" s="3" t="str">
        <f>IF(SUM('KE - Sales By Agent'!F20:H20)&gt;0,"YES","NO")</f>
        <v>NO</v>
      </c>
      <c r="I19" s="3" t="str">
        <f>IF(SUM('KE - Sales By Agent'!G20:I20)&gt;0,"YES","NO")</f>
        <v>NO</v>
      </c>
      <c r="J19" s="3" t="str">
        <f>IF(SUM('KE - Sales By Agent'!H20:J20)&gt;0,"YES","NO")</f>
        <v>NO</v>
      </c>
      <c r="K19" s="3" t="str">
        <f>IF(SUM('KE - Sales By Agent'!I20:K20)&gt;0,"YES","NO")</f>
        <v>NO</v>
      </c>
      <c r="L19" s="3" t="str">
        <f>IF(SUM('KE - Sales By Agent'!J20:L20)&gt;0,"YES","NO")</f>
        <v>NO</v>
      </c>
      <c r="M19" s="3" t="str">
        <f>IF(SUM('KE - Sales By Agent'!K20:M20)&gt;0,"YES","NO")</f>
        <v>NO</v>
      </c>
    </row>
    <row r="20" spans="1:13">
      <c r="A20" s="52" t="s">
        <v>1545</v>
      </c>
      <c r="B20" s="3"/>
      <c r="C20" s="3"/>
      <c r="D20" s="3" t="str">
        <f>IF(SUM('KE - Sales By Agent'!B21:D21)&gt;0,"YES","NO")</f>
        <v>NO</v>
      </c>
      <c r="E20" s="3" t="str">
        <f>IF(SUM('KE - Sales By Agent'!C21:E21)&gt;0,"YES","NO")</f>
        <v>NO</v>
      </c>
      <c r="F20" s="3" t="str">
        <f>IF(SUM('KE - Sales By Agent'!D21:F21)&gt;0,"YES","NO")</f>
        <v>YES</v>
      </c>
      <c r="G20" s="3" t="str">
        <f>IF(SUM('KE - Sales By Agent'!E21:G21)&gt;0,"YES","NO")</f>
        <v>YES</v>
      </c>
      <c r="H20" s="3" t="str">
        <f>IF(SUM('KE - Sales By Agent'!F21:H21)&gt;0,"YES","NO")</f>
        <v>YES</v>
      </c>
      <c r="I20" s="3" t="str">
        <f>IF(SUM('KE - Sales By Agent'!G21:I21)&gt;0,"YES","NO")</f>
        <v>YES</v>
      </c>
      <c r="J20" s="3" t="str">
        <f>IF(SUM('KE - Sales By Agent'!H21:J21)&gt;0,"YES","NO")</f>
        <v>NO</v>
      </c>
      <c r="K20" s="3" t="str">
        <f>IF(SUM('KE - Sales By Agent'!I21:K21)&gt;0,"YES","NO")</f>
        <v>NO</v>
      </c>
      <c r="L20" s="3" t="str">
        <f>IF(SUM('KE - Sales By Agent'!J21:L21)&gt;0,"YES","NO")</f>
        <v>NO</v>
      </c>
      <c r="M20" s="3" t="str">
        <f>IF(SUM('KE - Sales By Agent'!K21:M21)&gt;0,"YES","NO")</f>
        <v>NO</v>
      </c>
    </row>
    <row r="21" spans="1:13">
      <c r="A21" s="52" t="s">
        <v>1546</v>
      </c>
      <c r="B21" s="3"/>
      <c r="C21" s="3"/>
      <c r="D21" s="3" t="str">
        <f>IF(SUM('KE - Sales By Agent'!B22:D22)&gt;0,"YES","NO")</f>
        <v>NO</v>
      </c>
      <c r="E21" s="3" t="str">
        <f>IF(SUM('KE - Sales By Agent'!C22:E22)&gt;0,"YES","NO")</f>
        <v>NO</v>
      </c>
      <c r="F21" s="3" t="str">
        <f>IF(SUM('KE - Sales By Agent'!D22:F22)&gt;0,"YES","NO")</f>
        <v>YES</v>
      </c>
      <c r="G21" s="3" t="str">
        <f>IF(SUM('KE - Sales By Agent'!E22:G22)&gt;0,"YES","NO")</f>
        <v>YES</v>
      </c>
      <c r="H21" s="3" t="str">
        <f>IF(SUM('KE - Sales By Agent'!F22:H22)&gt;0,"YES","NO")</f>
        <v>YES</v>
      </c>
      <c r="I21" s="3" t="str">
        <f>IF(SUM('KE - Sales By Agent'!G22:I22)&gt;0,"YES","NO")</f>
        <v>NO</v>
      </c>
      <c r="J21" s="3" t="str">
        <f>IF(SUM('KE - Sales By Agent'!H22:J22)&gt;0,"YES","NO")</f>
        <v>NO</v>
      </c>
      <c r="K21" s="3" t="str">
        <f>IF(SUM('KE - Sales By Agent'!I22:K22)&gt;0,"YES","NO")</f>
        <v>NO</v>
      </c>
      <c r="L21" s="3" t="str">
        <f>IF(SUM('KE - Sales By Agent'!J22:L22)&gt;0,"YES","NO")</f>
        <v>NO</v>
      </c>
      <c r="M21" s="3" t="str">
        <f>IF(SUM('KE - Sales By Agent'!K22:M22)&gt;0,"YES","NO")</f>
        <v>NO</v>
      </c>
    </row>
    <row r="22" spans="1:13">
      <c r="A22" s="52" t="s">
        <v>1861</v>
      </c>
      <c r="B22" s="3"/>
      <c r="C22" s="3"/>
      <c r="D22" s="3" t="str">
        <f>IF(SUM('KE - Sales By Agent'!B23:D23)&gt;0,"YES","NO")</f>
        <v>NO</v>
      </c>
      <c r="E22" s="3" t="str">
        <f>IF(SUM('KE - Sales By Agent'!C23:E23)&gt;0,"YES","NO")</f>
        <v>NO</v>
      </c>
      <c r="F22" s="3" t="str">
        <f>IF(SUM('KE - Sales By Agent'!D23:F23)&gt;0,"YES","NO")</f>
        <v>NO</v>
      </c>
      <c r="G22" s="3" t="str">
        <f>IF(SUM('KE - Sales By Agent'!E23:G23)&gt;0,"YES","NO")</f>
        <v>NO</v>
      </c>
      <c r="H22" s="3" t="str">
        <f>IF(SUM('KE - Sales By Agent'!F23:H23)&gt;0,"YES","NO")</f>
        <v>NO</v>
      </c>
      <c r="I22" s="3" t="str">
        <f>IF(SUM('KE - Sales By Agent'!G23:I23)&gt;0,"YES","NO")</f>
        <v>NO</v>
      </c>
      <c r="J22" s="3" t="str">
        <f>IF(SUM('KE - Sales By Agent'!H23:J23)&gt;0,"YES","NO")</f>
        <v>YES</v>
      </c>
      <c r="K22" s="3" t="str">
        <f>IF(SUM('KE - Sales By Agent'!I23:K23)&gt;0,"YES","NO")</f>
        <v>YES</v>
      </c>
      <c r="L22" s="3" t="str">
        <f>IF(SUM('KE - Sales By Agent'!J23:L23)&gt;0,"YES","NO")</f>
        <v>YES</v>
      </c>
      <c r="M22" s="3" t="str">
        <f>IF(SUM('KE - Sales By Agent'!K23:M23)&gt;0,"YES","NO")</f>
        <v>YES</v>
      </c>
    </row>
    <row r="23" spans="1:13">
      <c r="A23" s="52" t="s">
        <v>1283</v>
      </c>
      <c r="B23" s="3"/>
      <c r="C23" s="3"/>
      <c r="D23" s="3" t="str">
        <f>IF(SUM('KE - Sales By Agent'!B24:D24)&gt;0,"YES","NO")</f>
        <v>YES</v>
      </c>
      <c r="E23" s="3" t="str">
        <f>IF(SUM('KE - Sales By Agent'!C24:E24)&gt;0,"YES","NO")</f>
        <v>YES</v>
      </c>
      <c r="F23" s="3" t="str">
        <f>IF(SUM('KE - Sales By Agent'!D24:F24)&gt;0,"YES","NO")</f>
        <v>YES</v>
      </c>
      <c r="G23" s="3" t="str">
        <f>IF(SUM('KE - Sales By Agent'!E24:G24)&gt;0,"YES","NO")</f>
        <v>YES</v>
      </c>
      <c r="H23" s="3" t="str">
        <f>IF(SUM('KE - Sales By Agent'!F24:H24)&gt;0,"YES","NO")</f>
        <v>YES</v>
      </c>
      <c r="I23" s="3" t="str">
        <f>IF(SUM('KE - Sales By Agent'!G24:I24)&gt;0,"YES","NO")</f>
        <v>YES</v>
      </c>
      <c r="J23" s="3" t="str">
        <f>IF(SUM('KE - Sales By Agent'!H24:J24)&gt;0,"YES","NO")</f>
        <v>YES</v>
      </c>
      <c r="K23" s="3" t="str">
        <f>IF(SUM('KE - Sales By Agent'!I24:K24)&gt;0,"YES","NO")</f>
        <v>YES</v>
      </c>
      <c r="L23" s="3" t="str">
        <f>IF(SUM('KE - Sales By Agent'!J24:L24)&gt;0,"YES","NO")</f>
        <v>YES</v>
      </c>
      <c r="M23" s="3" t="str">
        <f>IF(SUM('KE - Sales By Agent'!K24:M24)&gt;0,"YES","NO")</f>
        <v>YES</v>
      </c>
    </row>
    <row r="24" spans="1:13">
      <c r="A24" s="52" t="s">
        <v>1284</v>
      </c>
      <c r="B24" s="3"/>
      <c r="C24" s="3"/>
      <c r="D24" s="3" t="str">
        <f>IF(SUM('KE - Sales By Agent'!B25:D25)&gt;0,"YES","NO")</f>
        <v>YES</v>
      </c>
      <c r="E24" s="3" t="str">
        <f>IF(SUM('KE - Sales By Agent'!C25:E25)&gt;0,"YES","NO")</f>
        <v>YES</v>
      </c>
      <c r="F24" s="3" t="str">
        <f>IF(SUM('KE - Sales By Agent'!D25:F25)&gt;0,"YES","NO")</f>
        <v>NO</v>
      </c>
      <c r="G24" s="3" t="str">
        <f>IF(SUM('KE - Sales By Agent'!E25:G25)&gt;0,"YES","NO")</f>
        <v>NO</v>
      </c>
      <c r="H24" s="3" t="str">
        <f>IF(SUM('KE - Sales By Agent'!F25:H25)&gt;0,"YES","NO")</f>
        <v>NO</v>
      </c>
      <c r="I24" s="3" t="str">
        <f>IF(SUM('KE - Sales By Agent'!G25:I25)&gt;0,"YES","NO")</f>
        <v>NO</v>
      </c>
      <c r="J24" s="3" t="str">
        <f>IF(SUM('KE - Sales By Agent'!H25:J25)&gt;0,"YES","NO")</f>
        <v>NO</v>
      </c>
      <c r="K24" s="3" t="str">
        <f>IF(SUM('KE - Sales By Agent'!I25:K25)&gt;0,"YES","NO")</f>
        <v>NO</v>
      </c>
      <c r="L24" s="3" t="str">
        <f>IF(SUM('KE - Sales By Agent'!J25:L25)&gt;0,"YES","NO")</f>
        <v>NO</v>
      </c>
      <c r="M24" s="3" t="str">
        <f>IF(SUM('KE - Sales By Agent'!K25:M25)&gt;0,"YES","NO")</f>
        <v>YES</v>
      </c>
    </row>
    <row r="25" spans="1:13">
      <c r="A25" s="52" t="s">
        <v>1285</v>
      </c>
      <c r="B25" s="3"/>
      <c r="C25" s="3"/>
      <c r="D25" s="3" t="str">
        <f>IF(SUM('KE - Sales By Agent'!B26:D26)&gt;0,"YES","NO")</f>
        <v>YES</v>
      </c>
      <c r="E25" s="3" t="str">
        <f>IF(SUM('KE - Sales By Agent'!C26:E26)&gt;0,"YES","NO")</f>
        <v>YES</v>
      </c>
      <c r="F25" s="3" t="str">
        <f>IF(SUM('KE - Sales By Agent'!D26:F26)&gt;0,"YES","NO")</f>
        <v>YES</v>
      </c>
      <c r="G25" s="3" t="str">
        <f>IF(SUM('KE - Sales By Agent'!E26:G26)&gt;0,"YES","NO")</f>
        <v>YES</v>
      </c>
      <c r="H25" s="3" t="str">
        <f>IF(SUM('KE - Sales By Agent'!F26:H26)&gt;0,"YES","NO")</f>
        <v>YES</v>
      </c>
      <c r="I25" s="3" t="str">
        <f>IF(SUM('KE - Sales By Agent'!G26:I26)&gt;0,"YES","NO")</f>
        <v>YES</v>
      </c>
      <c r="J25" s="3" t="str">
        <f>IF(SUM('KE - Sales By Agent'!H26:J26)&gt;0,"YES","NO")</f>
        <v>YES</v>
      </c>
      <c r="K25" s="3" t="str">
        <f>IF(SUM('KE - Sales By Agent'!I26:K26)&gt;0,"YES","NO")</f>
        <v>YES</v>
      </c>
      <c r="L25" s="3" t="str">
        <f>IF(SUM('KE - Sales By Agent'!J26:L26)&gt;0,"YES","NO")</f>
        <v>YES</v>
      </c>
      <c r="M25" s="3" t="str">
        <f>IF(SUM('KE - Sales By Agent'!K26:M26)&gt;0,"YES","NO")</f>
        <v>YES</v>
      </c>
    </row>
    <row r="26" spans="1:13">
      <c r="A26" s="52" t="s">
        <v>1584</v>
      </c>
      <c r="B26" s="3"/>
      <c r="C26" s="3"/>
      <c r="D26" s="3" t="str">
        <f>IF(SUM('KE - Sales By Agent'!B27:D27)&gt;0,"YES","NO")</f>
        <v>NO</v>
      </c>
      <c r="E26" s="3" t="str">
        <f>IF(SUM('KE - Sales By Agent'!C27:E27)&gt;0,"YES","NO")</f>
        <v>NO</v>
      </c>
      <c r="F26" s="3" t="str">
        <f>IF(SUM('KE - Sales By Agent'!D27:F27)&gt;0,"YES","NO")</f>
        <v>NO</v>
      </c>
      <c r="G26" s="3" t="str">
        <f>IF(SUM('KE - Sales By Agent'!E27:G27)&gt;0,"YES","NO")</f>
        <v>YES</v>
      </c>
      <c r="H26" s="3" t="str">
        <f>IF(SUM('KE - Sales By Agent'!F27:H27)&gt;0,"YES","NO")</f>
        <v>YES</v>
      </c>
      <c r="I26" s="3" t="str">
        <f>IF(SUM('KE - Sales By Agent'!G27:I27)&gt;0,"YES","NO")</f>
        <v>YES</v>
      </c>
      <c r="J26" s="3" t="str">
        <f>IF(SUM('KE - Sales By Agent'!H27:J27)&gt;0,"YES","NO")</f>
        <v>YES</v>
      </c>
      <c r="K26" s="3" t="str">
        <f>IF(SUM('KE - Sales By Agent'!I27:K27)&gt;0,"YES","NO")</f>
        <v>YES</v>
      </c>
      <c r="L26" s="3" t="str">
        <f>IF(SUM('KE - Sales By Agent'!J27:L27)&gt;0,"YES","NO")</f>
        <v>YES</v>
      </c>
      <c r="M26" s="3" t="str">
        <f>IF(SUM('KE - Sales By Agent'!K27:M27)&gt;0,"YES","NO")</f>
        <v>YES</v>
      </c>
    </row>
    <row r="27" spans="1:13">
      <c r="A27" s="52" t="s">
        <v>1286</v>
      </c>
      <c r="B27" s="3"/>
      <c r="C27" s="3"/>
      <c r="D27" s="3" t="str">
        <f>IF(SUM('KE - Sales By Agent'!B28:D28)&gt;0,"YES","NO")</f>
        <v>YES</v>
      </c>
      <c r="E27" s="3" t="str">
        <f>IF(SUM('KE - Sales By Agent'!C28:E28)&gt;0,"YES","NO")</f>
        <v>YES</v>
      </c>
      <c r="F27" s="3" t="str">
        <f>IF(SUM('KE - Sales By Agent'!D28:F28)&gt;0,"YES","NO")</f>
        <v>YES</v>
      </c>
      <c r="G27" s="3" t="str">
        <f>IF(SUM('KE - Sales By Agent'!E28:G28)&gt;0,"YES","NO")</f>
        <v>NO</v>
      </c>
      <c r="H27" s="3" t="str">
        <f>IF(SUM('KE - Sales By Agent'!F28:H28)&gt;0,"YES","NO")</f>
        <v>NO</v>
      </c>
      <c r="I27" s="3" t="str">
        <f>IF(SUM('KE - Sales By Agent'!G28:I28)&gt;0,"YES","NO")</f>
        <v>NO</v>
      </c>
      <c r="J27" s="3" t="str">
        <f>IF(SUM('KE - Sales By Agent'!H28:J28)&gt;0,"YES","NO")</f>
        <v>NO</v>
      </c>
      <c r="K27" s="3" t="str">
        <f>IF(SUM('KE - Sales By Agent'!I28:K28)&gt;0,"YES","NO")</f>
        <v>NO</v>
      </c>
      <c r="L27" s="3" t="str">
        <f>IF(SUM('KE - Sales By Agent'!J28:L28)&gt;0,"YES","NO")</f>
        <v>NO</v>
      </c>
      <c r="M27" s="3" t="str">
        <f>IF(SUM('KE - Sales By Agent'!K28:M28)&gt;0,"YES","NO")</f>
        <v>NO</v>
      </c>
    </row>
    <row r="28" spans="1:13">
      <c r="A28" s="52" t="s">
        <v>1610</v>
      </c>
      <c r="B28" s="3"/>
      <c r="C28" s="3"/>
      <c r="D28" s="3" t="str">
        <f>IF(SUM('KE - Sales By Agent'!B29:D29)&gt;0,"YES","NO")</f>
        <v>NO</v>
      </c>
      <c r="E28" s="3" t="str">
        <f>IF(SUM('KE - Sales By Agent'!C29:E29)&gt;0,"YES","NO")</f>
        <v>NO</v>
      </c>
      <c r="F28" s="3" t="str">
        <f>IF(SUM('KE - Sales By Agent'!D29:F29)&gt;0,"YES","NO")</f>
        <v>NO</v>
      </c>
      <c r="G28" s="3" t="str">
        <f>IF(SUM('KE - Sales By Agent'!E29:G29)&gt;0,"YES","NO")</f>
        <v>NO</v>
      </c>
      <c r="H28" s="3" t="str">
        <f>IF(SUM('KE - Sales By Agent'!F29:H29)&gt;0,"YES","NO")</f>
        <v>YES</v>
      </c>
      <c r="I28" s="3" t="str">
        <f>IF(SUM('KE - Sales By Agent'!G29:I29)&gt;0,"YES","NO")</f>
        <v>YES</v>
      </c>
      <c r="J28" s="3" t="str">
        <f>IF(SUM('KE - Sales By Agent'!H29:J29)&gt;0,"YES","NO")</f>
        <v>YES</v>
      </c>
      <c r="K28" s="3" t="str">
        <f>IF(SUM('KE - Sales By Agent'!I29:K29)&gt;0,"YES","NO")</f>
        <v>YES</v>
      </c>
      <c r="L28" s="3" t="str">
        <f>IF(SUM('KE - Sales By Agent'!J29:L29)&gt;0,"YES","NO")</f>
        <v>YES</v>
      </c>
      <c r="M28" s="3" t="str">
        <f>IF(SUM('KE - Sales By Agent'!K29:M29)&gt;0,"YES","NO")</f>
        <v>NO</v>
      </c>
    </row>
    <row r="29" spans="1:13">
      <c r="A29" s="52" t="s">
        <v>1817</v>
      </c>
      <c r="B29" s="3"/>
      <c r="C29" s="3"/>
      <c r="D29" s="3" t="str">
        <f>IF(SUM('KE - Sales By Agent'!B30:D30)&gt;0,"YES","NO")</f>
        <v>NO</v>
      </c>
      <c r="E29" s="3" t="str">
        <f>IF(SUM('KE - Sales By Agent'!C30:E30)&gt;0,"YES","NO")</f>
        <v>NO</v>
      </c>
      <c r="F29" s="3" t="str">
        <f>IF(SUM('KE - Sales By Agent'!D30:F30)&gt;0,"YES","NO")</f>
        <v>NO</v>
      </c>
      <c r="G29" s="3" t="str">
        <f>IF(SUM('KE - Sales By Agent'!E30:G30)&gt;0,"YES","NO")</f>
        <v>NO</v>
      </c>
      <c r="H29" s="3" t="str">
        <f>IF(SUM('KE - Sales By Agent'!F30:H30)&gt;0,"YES","NO")</f>
        <v>NO</v>
      </c>
      <c r="I29" s="3" t="str">
        <f>IF(SUM('KE - Sales By Agent'!G30:I30)&gt;0,"YES","NO")</f>
        <v>YES</v>
      </c>
      <c r="J29" s="3" t="str">
        <f>IF(SUM('KE - Sales By Agent'!H30:J30)&gt;0,"YES","NO")</f>
        <v>YES</v>
      </c>
      <c r="K29" s="3" t="str">
        <f>IF(SUM('KE - Sales By Agent'!I30:K30)&gt;0,"YES","NO")</f>
        <v>YES</v>
      </c>
      <c r="L29" s="3" t="str">
        <f>IF(SUM('KE - Sales By Agent'!J30:L30)&gt;0,"YES","NO")</f>
        <v>NO</v>
      </c>
      <c r="M29" s="3" t="str">
        <f>IF(SUM('KE - Sales By Agent'!K30:M30)&gt;0,"YES","NO")</f>
        <v>NO</v>
      </c>
    </row>
    <row r="30" spans="1:13">
      <c r="A30" s="52" t="s">
        <v>1547</v>
      </c>
      <c r="B30" s="3"/>
      <c r="C30" s="3"/>
      <c r="D30" s="3" t="str">
        <f>IF(SUM('KE - Sales By Agent'!B31:D31)&gt;0,"YES","NO")</f>
        <v>NO</v>
      </c>
      <c r="E30" s="3" t="str">
        <f>IF(SUM('KE - Sales By Agent'!C31:E31)&gt;0,"YES","NO")</f>
        <v>NO</v>
      </c>
      <c r="F30" s="3" t="str">
        <f>IF(SUM('KE - Sales By Agent'!D31:F31)&gt;0,"YES","NO")</f>
        <v>YES</v>
      </c>
      <c r="G30" s="3" t="str">
        <f>IF(SUM('KE - Sales By Agent'!E31:G31)&gt;0,"YES","NO")</f>
        <v>YES</v>
      </c>
      <c r="H30" s="3" t="str">
        <f>IF(SUM('KE - Sales By Agent'!F31:H31)&gt;0,"YES","NO")</f>
        <v>YES</v>
      </c>
      <c r="I30" s="3" t="str">
        <f>IF(SUM('KE - Sales By Agent'!G31:I31)&gt;0,"YES","NO")</f>
        <v>YES</v>
      </c>
      <c r="J30" s="3" t="str">
        <f>IF(SUM('KE - Sales By Agent'!H31:J31)&gt;0,"YES","NO")</f>
        <v>YES</v>
      </c>
      <c r="K30" s="3" t="str">
        <f>IF(SUM('KE - Sales By Agent'!I31:K31)&gt;0,"YES","NO")</f>
        <v>YES</v>
      </c>
      <c r="L30" s="3" t="str">
        <f>IF(SUM('KE - Sales By Agent'!J31:L31)&gt;0,"YES","NO")</f>
        <v>NO</v>
      </c>
      <c r="M30" s="3" t="str">
        <f>IF(SUM('KE - Sales By Agent'!K31:M31)&gt;0,"YES","NO")</f>
        <v>NO</v>
      </c>
    </row>
    <row r="31" spans="1:13">
      <c r="A31" s="52" t="s">
        <v>1287</v>
      </c>
      <c r="B31" s="3"/>
      <c r="C31" s="3"/>
      <c r="D31" s="3" t="str">
        <f>IF(SUM('KE - Sales By Agent'!B32:D32)&gt;0,"YES","NO")</f>
        <v>YES</v>
      </c>
      <c r="E31" s="3" t="str">
        <f>IF(SUM('KE - Sales By Agent'!C32:E32)&gt;0,"YES","NO")</f>
        <v>YES</v>
      </c>
      <c r="F31" s="3" t="str">
        <f>IF(SUM('KE - Sales By Agent'!D32:F32)&gt;0,"YES","NO")</f>
        <v>NO</v>
      </c>
      <c r="G31" s="3" t="str">
        <f>IF(SUM('KE - Sales By Agent'!E32:G32)&gt;0,"YES","NO")</f>
        <v>NO</v>
      </c>
      <c r="H31" s="3" t="str">
        <f>IF(SUM('KE - Sales By Agent'!F32:H32)&gt;0,"YES","NO")</f>
        <v>NO</v>
      </c>
      <c r="I31" s="3" t="str">
        <f>IF(SUM('KE - Sales By Agent'!G32:I32)&gt;0,"YES","NO")</f>
        <v>NO</v>
      </c>
      <c r="J31" s="3" t="str">
        <f>IF(SUM('KE - Sales By Agent'!H32:J32)&gt;0,"YES","NO")</f>
        <v>NO</v>
      </c>
      <c r="K31" s="3" t="str">
        <f>IF(SUM('KE - Sales By Agent'!I32:K32)&gt;0,"YES","NO")</f>
        <v>NO</v>
      </c>
      <c r="L31" s="3" t="str">
        <f>IF(SUM('KE - Sales By Agent'!J32:L32)&gt;0,"YES","NO")</f>
        <v>NO</v>
      </c>
      <c r="M31" s="3" t="str">
        <f>IF(SUM('KE - Sales By Agent'!K32:M32)&gt;0,"YES","NO")</f>
        <v>NO</v>
      </c>
    </row>
    <row r="32" spans="1:13">
      <c r="A32" s="52" t="s">
        <v>1506</v>
      </c>
      <c r="B32" s="3"/>
      <c r="C32" s="3"/>
      <c r="D32" s="3" t="str">
        <f>IF(SUM('KE - Sales By Agent'!B33:D33)&gt;0,"YES","NO")</f>
        <v>NO</v>
      </c>
      <c r="E32" s="3" t="str">
        <f>IF(SUM('KE - Sales By Agent'!C33:E33)&gt;0,"YES","NO")</f>
        <v>YES</v>
      </c>
      <c r="F32" s="3" t="str">
        <f>IF(SUM('KE - Sales By Agent'!D33:F33)&gt;0,"YES","NO")</f>
        <v>YES</v>
      </c>
      <c r="G32" s="3" t="str">
        <f>IF(SUM('KE - Sales By Agent'!E33:G33)&gt;0,"YES","NO")</f>
        <v>YES</v>
      </c>
      <c r="H32" s="3" t="str">
        <f>IF(SUM('KE - Sales By Agent'!F33:H33)&gt;0,"YES","NO")</f>
        <v>YES</v>
      </c>
      <c r="I32" s="3" t="str">
        <f>IF(SUM('KE - Sales By Agent'!G33:I33)&gt;0,"YES","NO")</f>
        <v>YES</v>
      </c>
      <c r="J32" s="3" t="str">
        <f>IF(SUM('KE - Sales By Agent'!H33:J33)&gt;0,"YES","NO")</f>
        <v>YES</v>
      </c>
      <c r="K32" s="3" t="str">
        <f>IF(SUM('KE - Sales By Agent'!I33:K33)&gt;0,"YES","NO")</f>
        <v>YES</v>
      </c>
      <c r="L32" s="3" t="str">
        <f>IF(SUM('KE - Sales By Agent'!J33:L33)&gt;0,"YES","NO")</f>
        <v>NO</v>
      </c>
      <c r="M32" s="3" t="str">
        <f>IF(SUM('KE - Sales By Agent'!K33:M33)&gt;0,"YES","NO")</f>
        <v>NO</v>
      </c>
    </row>
    <row r="33" spans="1:13">
      <c r="A33" s="52" t="s">
        <v>1288</v>
      </c>
      <c r="B33" s="3"/>
      <c r="C33" s="3"/>
      <c r="D33" s="3" t="str">
        <f>IF(SUM('KE - Sales By Agent'!B34:D34)&gt;0,"YES","NO")</f>
        <v>YES</v>
      </c>
      <c r="E33" s="3" t="str">
        <f>IF(SUM('KE - Sales By Agent'!C34:E34)&gt;0,"YES","NO")</f>
        <v>YES</v>
      </c>
      <c r="F33" s="3" t="str">
        <f>IF(SUM('KE - Sales By Agent'!D34:F34)&gt;0,"YES","NO")</f>
        <v>YES</v>
      </c>
      <c r="G33" s="3" t="str">
        <f>IF(SUM('KE - Sales By Agent'!E34:G34)&gt;0,"YES","NO")</f>
        <v>YES</v>
      </c>
      <c r="H33" s="3" t="str">
        <f>IF(SUM('KE - Sales By Agent'!F34:H34)&gt;0,"YES","NO")</f>
        <v>YES</v>
      </c>
      <c r="I33" s="3" t="str">
        <f>IF(SUM('KE - Sales By Agent'!G34:I34)&gt;0,"YES","NO")</f>
        <v>YES</v>
      </c>
      <c r="J33" s="3" t="str">
        <f>IF(SUM('KE - Sales By Agent'!H34:J34)&gt;0,"YES","NO")</f>
        <v>YES</v>
      </c>
      <c r="K33" s="3" t="str">
        <f>IF(SUM('KE - Sales By Agent'!I34:K34)&gt;0,"YES","NO")</f>
        <v>YES</v>
      </c>
      <c r="L33" s="3" t="str">
        <f>IF(SUM('KE - Sales By Agent'!J34:L34)&gt;0,"YES","NO")</f>
        <v>YES</v>
      </c>
      <c r="M33" s="3" t="str">
        <f>IF(SUM('KE - Sales By Agent'!K34:M34)&gt;0,"YES","NO")</f>
        <v>YES</v>
      </c>
    </row>
    <row r="34" spans="1:13">
      <c r="A34" s="52" t="s">
        <v>1289</v>
      </c>
      <c r="B34" s="3"/>
      <c r="C34" s="3"/>
      <c r="D34" s="3" t="str">
        <f>IF(SUM('KE - Sales By Agent'!B35:D35)&gt;0,"YES","NO")</f>
        <v>YES</v>
      </c>
      <c r="E34" s="3" t="str">
        <f>IF(SUM('KE - Sales By Agent'!C35:E35)&gt;0,"YES","NO")</f>
        <v>YES</v>
      </c>
      <c r="F34" s="3" t="str">
        <f>IF(SUM('KE - Sales By Agent'!D35:F35)&gt;0,"YES","NO")</f>
        <v>YES</v>
      </c>
      <c r="G34" s="3" t="str">
        <f>IF(SUM('KE - Sales By Agent'!E35:G35)&gt;0,"YES","NO")</f>
        <v>YES</v>
      </c>
      <c r="H34" s="3" t="str">
        <f>IF(SUM('KE - Sales By Agent'!F35:H35)&gt;0,"YES","NO")</f>
        <v>NO</v>
      </c>
      <c r="I34" s="3" t="str">
        <f>IF(SUM('KE - Sales By Agent'!G35:I35)&gt;0,"YES","NO")</f>
        <v>YES</v>
      </c>
      <c r="J34" s="3" t="str">
        <f>IF(SUM('KE - Sales By Agent'!H35:J35)&gt;0,"YES","NO")</f>
        <v>YES</v>
      </c>
      <c r="K34" s="3" t="str">
        <f>IF(SUM('KE - Sales By Agent'!I35:K35)&gt;0,"YES","NO")</f>
        <v>YES</v>
      </c>
      <c r="L34" s="3" t="str">
        <f>IF(SUM('KE - Sales By Agent'!J35:L35)&gt;0,"YES","NO")</f>
        <v>YES</v>
      </c>
      <c r="M34" s="3" t="str">
        <f>IF(SUM('KE - Sales By Agent'!K35:M35)&gt;0,"YES","NO")</f>
        <v>YES</v>
      </c>
    </row>
    <row r="35" spans="1:13">
      <c r="A35" s="52" t="s">
        <v>1290</v>
      </c>
      <c r="B35" s="3"/>
      <c r="C35" s="3"/>
      <c r="D35" s="3" t="str">
        <f>IF(SUM('KE - Sales By Agent'!B36:D36)&gt;0,"YES","NO")</f>
        <v>YES</v>
      </c>
      <c r="E35" s="3" t="str">
        <f>IF(SUM('KE - Sales By Agent'!C36:E36)&gt;0,"YES","NO")</f>
        <v>YES</v>
      </c>
      <c r="F35" s="3" t="str">
        <f>IF(SUM('KE - Sales By Agent'!D36:F36)&gt;0,"YES","NO")</f>
        <v>YES</v>
      </c>
      <c r="G35" s="3" t="str">
        <f>IF(SUM('KE - Sales By Agent'!E36:G36)&gt;0,"YES","NO")</f>
        <v>YES</v>
      </c>
      <c r="H35" s="3" t="str">
        <f>IF(SUM('KE - Sales By Agent'!F36:H36)&gt;0,"YES","NO")</f>
        <v>NO</v>
      </c>
      <c r="I35" s="3" t="str">
        <f>IF(SUM('KE - Sales By Agent'!G36:I36)&gt;0,"YES","NO")</f>
        <v>NO</v>
      </c>
      <c r="J35" s="3" t="str">
        <f>IF(SUM('KE - Sales By Agent'!H36:J36)&gt;0,"YES","NO")</f>
        <v>NO</v>
      </c>
      <c r="K35" s="3" t="str">
        <f>IF(SUM('KE - Sales By Agent'!I36:K36)&gt;0,"YES","NO")</f>
        <v>NO</v>
      </c>
      <c r="L35" s="3" t="str">
        <f>IF(SUM('KE - Sales By Agent'!J36:L36)&gt;0,"YES","NO")</f>
        <v>NO</v>
      </c>
      <c r="M35" s="3" t="str">
        <f>IF(SUM('KE - Sales By Agent'!K36:M36)&gt;0,"YES","NO")</f>
        <v>NO</v>
      </c>
    </row>
    <row r="36" spans="1:13">
      <c r="A36" s="52" t="s">
        <v>1585</v>
      </c>
      <c r="B36" s="3"/>
      <c r="C36" s="3"/>
      <c r="D36" s="3" t="str">
        <f>IF(SUM('KE - Sales By Agent'!B37:D37)&gt;0,"YES","NO")</f>
        <v>NO</v>
      </c>
      <c r="E36" s="3" t="str">
        <f>IF(SUM('KE - Sales By Agent'!C37:E37)&gt;0,"YES","NO")</f>
        <v>NO</v>
      </c>
      <c r="F36" s="3" t="str">
        <f>IF(SUM('KE - Sales By Agent'!D37:F37)&gt;0,"YES","NO")</f>
        <v>NO</v>
      </c>
      <c r="G36" s="3" t="str">
        <f>IF(SUM('KE - Sales By Agent'!E37:G37)&gt;0,"YES","NO")</f>
        <v>YES</v>
      </c>
      <c r="H36" s="3" t="str">
        <f>IF(SUM('KE - Sales By Agent'!F37:H37)&gt;0,"YES","NO")</f>
        <v>YES</v>
      </c>
      <c r="I36" s="3" t="str">
        <f>IF(SUM('KE - Sales By Agent'!G37:I37)&gt;0,"YES","NO")</f>
        <v>YES</v>
      </c>
      <c r="J36" s="3" t="str">
        <f>IF(SUM('KE - Sales By Agent'!H37:J37)&gt;0,"YES","NO")</f>
        <v>YES</v>
      </c>
      <c r="K36" s="3" t="str">
        <f>IF(SUM('KE - Sales By Agent'!I37:K37)&gt;0,"YES","NO")</f>
        <v>YES</v>
      </c>
      <c r="L36" s="3" t="str">
        <f>IF(SUM('KE - Sales By Agent'!J37:L37)&gt;0,"YES","NO")</f>
        <v>YES</v>
      </c>
      <c r="M36" s="3" t="str">
        <f>IF(SUM('KE - Sales By Agent'!K37:M37)&gt;0,"YES","NO")</f>
        <v>YES</v>
      </c>
    </row>
    <row r="37" spans="1:13">
      <c r="A37" s="52" t="s">
        <v>1291</v>
      </c>
      <c r="B37" s="3"/>
      <c r="C37" s="3"/>
      <c r="D37" s="3" t="str">
        <f>IF(SUM('KE - Sales By Agent'!B38:D38)&gt;0,"YES","NO")</f>
        <v>YES</v>
      </c>
      <c r="E37" s="3" t="str">
        <f>IF(SUM('KE - Sales By Agent'!C38:E38)&gt;0,"YES","NO")</f>
        <v>NO</v>
      </c>
      <c r="F37" s="3" t="str">
        <f>IF(SUM('KE - Sales By Agent'!D38:F38)&gt;0,"YES","NO")</f>
        <v>NO</v>
      </c>
      <c r="G37" s="3" t="str">
        <f>IF(SUM('KE - Sales By Agent'!E38:G38)&gt;0,"YES","NO")</f>
        <v>NO</v>
      </c>
      <c r="H37" s="3" t="str">
        <f>IF(SUM('KE - Sales By Agent'!F38:H38)&gt;0,"YES","NO")</f>
        <v>NO</v>
      </c>
      <c r="I37" s="3" t="str">
        <f>IF(SUM('KE - Sales By Agent'!G38:I38)&gt;0,"YES","NO")</f>
        <v>NO</v>
      </c>
      <c r="J37" s="3" t="str">
        <f>IF(SUM('KE - Sales By Agent'!H38:J38)&gt;0,"YES","NO")</f>
        <v>NO</v>
      </c>
      <c r="K37" s="3" t="str">
        <f>IF(SUM('KE - Sales By Agent'!I38:K38)&gt;0,"YES","NO")</f>
        <v>NO</v>
      </c>
      <c r="L37" s="3" t="str">
        <f>IF(SUM('KE - Sales By Agent'!J38:L38)&gt;0,"YES","NO")</f>
        <v>NO</v>
      </c>
      <c r="M37" s="3" t="str">
        <f>IF(SUM('KE - Sales By Agent'!K38:M38)&gt;0,"YES","NO")</f>
        <v>NO</v>
      </c>
    </row>
    <row r="38" spans="1:13">
      <c r="A38" s="52" t="s">
        <v>1292</v>
      </c>
      <c r="B38" s="3"/>
      <c r="C38" s="3"/>
      <c r="D38" s="3" t="str">
        <f>IF(SUM('KE - Sales By Agent'!B39:D39)&gt;0,"YES","NO")</f>
        <v>YES</v>
      </c>
      <c r="E38" s="3" t="str">
        <f>IF(SUM('KE - Sales By Agent'!C39:E39)&gt;0,"YES","NO")</f>
        <v>YES</v>
      </c>
      <c r="F38" s="3" t="str">
        <f>IF(SUM('KE - Sales By Agent'!D39:F39)&gt;0,"YES","NO")</f>
        <v>YES</v>
      </c>
      <c r="G38" s="3" t="str">
        <f>IF(SUM('KE - Sales By Agent'!E39:G39)&gt;0,"YES","NO")</f>
        <v>YES</v>
      </c>
      <c r="H38" s="3" t="str">
        <f>IF(SUM('KE - Sales By Agent'!F39:H39)&gt;0,"YES","NO")</f>
        <v>NO</v>
      </c>
      <c r="I38" s="3" t="str">
        <f>IF(SUM('KE - Sales By Agent'!G39:I39)&gt;0,"YES","NO")</f>
        <v>NO</v>
      </c>
      <c r="J38" s="3" t="str">
        <f>IF(SUM('KE - Sales By Agent'!H39:J39)&gt;0,"YES","NO")</f>
        <v>YES</v>
      </c>
      <c r="K38" s="3" t="str">
        <f>IF(SUM('KE - Sales By Agent'!I39:K39)&gt;0,"YES","NO")</f>
        <v>YES</v>
      </c>
      <c r="L38" s="3" t="str">
        <f>IF(SUM('KE - Sales By Agent'!J39:L39)&gt;0,"YES","NO")</f>
        <v>YES</v>
      </c>
      <c r="M38" s="3" t="str">
        <f>IF(SUM('KE - Sales By Agent'!K39:M39)&gt;0,"YES","NO")</f>
        <v>YES</v>
      </c>
    </row>
    <row r="39" spans="1:13">
      <c r="A39" s="52" t="s">
        <v>1611</v>
      </c>
      <c r="B39" s="3"/>
      <c r="C39" s="3"/>
      <c r="D39" s="3" t="str">
        <f>IF(SUM('KE - Sales By Agent'!B40:D40)&gt;0,"YES","NO")</f>
        <v>NO</v>
      </c>
      <c r="E39" s="3" t="str">
        <f>IF(SUM('KE - Sales By Agent'!C40:E40)&gt;0,"YES","NO")</f>
        <v>NO</v>
      </c>
      <c r="F39" s="3" t="str">
        <f>IF(SUM('KE - Sales By Agent'!D40:F40)&gt;0,"YES","NO")</f>
        <v>NO</v>
      </c>
      <c r="G39" s="3" t="str">
        <f>IF(SUM('KE - Sales By Agent'!E40:G40)&gt;0,"YES","NO")</f>
        <v>NO</v>
      </c>
      <c r="H39" s="3" t="str">
        <f>IF(SUM('KE - Sales By Agent'!F40:H40)&gt;0,"YES","NO")</f>
        <v>YES</v>
      </c>
      <c r="I39" s="3" t="str">
        <f>IF(SUM('KE - Sales By Agent'!G40:I40)&gt;0,"YES","NO")</f>
        <v>YES</v>
      </c>
      <c r="J39" s="3" t="str">
        <f>IF(SUM('KE - Sales By Agent'!H40:J40)&gt;0,"YES","NO")</f>
        <v>YES</v>
      </c>
      <c r="K39" s="3" t="str">
        <f>IF(SUM('KE - Sales By Agent'!I40:K40)&gt;0,"YES","NO")</f>
        <v>YES</v>
      </c>
      <c r="L39" s="3" t="str">
        <f>IF(SUM('KE - Sales By Agent'!J40:L40)&gt;0,"YES","NO")</f>
        <v>YES</v>
      </c>
      <c r="M39" s="3" t="str">
        <f>IF(SUM('KE - Sales By Agent'!K40:M40)&gt;0,"YES","NO")</f>
        <v>YES</v>
      </c>
    </row>
    <row r="40" spans="1:13">
      <c r="A40" s="52" t="s">
        <v>1293</v>
      </c>
      <c r="B40" s="3"/>
      <c r="C40" s="3"/>
      <c r="D40" s="3" t="str">
        <f>IF(SUM('KE - Sales By Agent'!B41:D41)&gt;0,"YES","NO")</f>
        <v>YES</v>
      </c>
      <c r="E40" s="3" t="str">
        <f>IF(SUM('KE - Sales By Agent'!C41:E41)&gt;0,"YES","NO")</f>
        <v>YES</v>
      </c>
      <c r="F40" s="3" t="str">
        <f>IF(SUM('KE - Sales By Agent'!D41:F41)&gt;0,"YES","NO")</f>
        <v>YES</v>
      </c>
      <c r="G40" s="3" t="str">
        <f>IF(SUM('KE - Sales By Agent'!E41:G41)&gt;0,"YES","NO")</f>
        <v>YES</v>
      </c>
      <c r="H40" s="3" t="str">
        <f>IF(SUM('KE - Sales By Agent'!F41:H41)&gt;0,"YES","NO")</f>
        <v>YES</v>
      </c>
      <c r="I40" s="3" t="str">
        <f>IF(SUM('KE - Sales By Agent'!G41:I41)&gt;0,"YES","NO")</f>
        <v>YES</v>
      </c>
      <c r="J40" s="3" t="str">
        <f>IF(SUM('KE - Sales By Agent'!H41:J41)&gt;0,"YES","NO")</f>
        <v>YES</v>
      </c>
      <c r="K40" s="3" t="str">
        <f>IF(SUM('KE - Sales By Agent'!I41:K41)&gt;0,"YES","NO")</f>
        <v>YES</v>
      </c>
      <c r="L40" s="3" t="str">
        <f>IF(SUM('KE - Sales By Agent'!J41:L41)&gt;0,"YES","NO")</f>
        <v>NO</v>
      </c>
      <c r="M40" s="3" t="str">
        <f>IF(SUM('KE - Sales By Agent'!K41:M41)&gt;0,"YES","NO")</f>
        <v>NO</v>
      </c>
    </row>
    <row r="41" spans="1:13">
      <c r="A41" s="52" t="s">
        <v>1507</v>
      </c>
      <c r="B41" s="3"/>
      <c r="C41" s="3"/>
      <c r="D41" s="3" t="str">
        <f>IF(SUM('KE - Sales By Agent'!B42:D42)&gt;0,"YES","NO")</f>
        <v>NO</v>
      </c>
      <c r="E41" s="3" t="str">
        <f>IF(SUM('KE - Sales By Agent'!C42:E42)&gt;0,"YES","NO")</f>
        <v>YES</v>
      </c>
      <c r="F41" s="3" t="str">
        <f>IF(SUM('KE - Sales By Agent'!D42:F42)&gt;0,"YES","NO")</f>
        <v>YES</v>
      </c>
      <c r="G41" s="3" t="str">
        <f>IF(SUM('KE - Sales By Agent'!E42:G42)&gt;0,"YES","NO")</f>
        <v>YES</v>
      </c>
      <c r="H41" s="3" t="str">
        <f>IF(SUM('KE - Sales By Agent'!F42:H42)&gt;0,"YES","NO")</f>
        <v>YES</v>
      </c>
      <c r="I41" s="3" t="str">
        <f>IF(SUM('KE - Sales By Agent'!G42:I42)&gt;0,"YES","NO")</f>
        <v>YES</v>
      </c>
      <c r="J41" s="3" t="str">
        <f>IF(SUM('KE - Sales By Agent'!H42:J42)&gt;0,"YES","NO")</f>
        <v>YES</v>
      </c>
      <c r="K41" s="3" t="str">
        <f>IF(SUM('KE - Sales By Agent'!I42:K42)&gt;0,"YES","NO")</f>
        <v>NO</v>
      </c>
      <c r="L41" s="3" t="str">
        <f>IF(SUM('KE - Sales By Agent'!J42:L42)&gt;0,"YES","NO")</f>
        <v>YES</v>
      </c>
      <c r="M41" s="3" t="str">
        <f>IF(SUM('KE - Sales By Agent'!K42:M42)&gt;0,"YES","NO")</f>
        <v>YES</v>
      </c>
    </row>
    <row r="42" spans="1:13">
      <c r="A42" s="52" t="s">
        <v>1862</v>
      </c>
      <c r="B42" s="3"/>
      <c r="C42" s="3"/>
      <c r="D42" s="3" t="str">
        <f>IF(SUM('KE - Sales By Agent'!B43:D43)&gt;0,"YES","NO")</f>
        <v>NO</v>
      </c>
      <c r="E42" s="3" t="str">
        <f>IF(SUM('KE - Sales By Agent'!C43:E43)&gt;0,"YES","NO")</f>
        <v>NO</v>
      </c>
      <c r="F42" s="3" t="str">
        <f>IF(SUM('KE - Sales By Agent'!D43:F43)&gt;0,"YES","NO")</f>
        <v>NO</v>
      </c>
      <c r="G42" s="3" t="str">
        <f>IF(SUM('KE - Sales By Agent'!E43:G43)&gt;0,"YES","NO")</f>
        <v>NO</v>
      </c>
      <c r="H42" s="3" t="str">
        <f>IF(SUM('KE - Sales By Agent'!F43:H43)&gt;0,"YES","NO")</f>
        <v>NO</v>
      </c>
      <c r="I42" s="3" t="str">
        <f>IF(SUM('KE - Sales By Agent'!G43:I43)&gt;0,"YES","NO")</f>
        <v>NO</v>
      </c>
      <c r="J42" s="3" t="str">
        <f>IF(SUM('KE - Sales By Agent'!H43:J43)&gt;0,"YES","NO")</f>
        <v>YES</v>
      </c>
      <c r="K42" s="3" t="str">
        <f>IF(SUM('KE - Sales By Agent'!I43:K43)&gt;0,"YES","NO")</f>
        <v>YES</v>
      </c>
      <c r="L42" s="3" t="str">
        <f>IF(SUM('KE - Sales By Agent'!J43:L43)&gt;0,"YES","NO")</f>
        <v>YES</v>
      </c>
      <c r="M42" s="3" t="str">
        <f>IF(SUM('KE - Sales By Agent'!K43:M43)&gt;0,"YES","NO")</f>
        <v>YES</v>
      </c>
    </row>
    <row r="43" spans="1:13">
      <c r="A43" s="52" t="s">
        <v>3401</v>
      </c>
      <c r="B43" s="3"/>
      <c r="C43" s="3"/>
      <c r="D43" s="3" t="str">
        <f>IF(SUM('KE - Sales By Agent'!B44:D44)&gt;0,"YES","NO")</f>
        <v>NO</v>
      </c>
      <c r="E43" s="3" t="str">
        <f>IF(SUM('KE - Sales By Agent'!C44:E44)&gt;0,"YES","NO")</f>
        <v>NO</v>
      </c>
      <c r="F43" s="3" t="str">
        <f>IF(SUM('KE - Sales By Agent'!D44:F44)&gt;0,"YES","NO")</f>
        <v>NO</v>
      </c>
      <c r="G43" s="3" t="str">
        <f>IF(SUM('KE - Sales By Agent'!E44:G44)&gt;0,"YES","NO")</f>
        <v>NO</v>
      </c>
      <c r="H43" s="3" t="str">
        <f>IF(SUM('KE - Sales By Agent'!F44:H44)&gt;0,"YES","NO")</f>
        <v>NO</v>
      </c>
      <c r="I43" s="3" t="str">
        <f>IF(SUM('KE - Sales By Agent'!G44:I44)&gt;0,"YES","NO")</f>
        <v>NO</v>
      </c>
      <c r="J43" s="3" t="str">
        <f>IF(SUM('KE - Sales By Agent'!H44:J44)&gt;0,"YES","NO")</f>
        <v>NO</v>
      </c>
      <c r="K43" s="3" t="str">
        <f>IF(SUM('KE - Sales By Agent'!I44:K44)&gt;0,"YES","NO")</f>
        <v>NO</v>
      </c>
      <c r="L43" s="3" t="str">
        <f>IF(SUM('KE - Sales By Agent'!J44:L44)&gt;0,"YES","NO")</f>
        <v>NO</v>
      </c>
      <c r="M43" s="3" t="str">
        <f>IF(SUM('KE - Sales By Agent'!K44:M44)&gt;0,"YES","NO")</f>
        <v>YES</v>
      </c>
    </row>
    <row r="44" spans="1:13">
      <c r="A44" s="52" t="s">
        <v>1508</v>
      </c>
      <c r="B44" s="3"/>
      <c r="C44" s="3"/>
      <c r="D44" s="3" t="str">
        <f>IF(SUM('KE - Sales By Agent'!B45:D45)&gt;0,"YES","NO")</f>
        <v>NO</v>
      </c>
      <c r="E44" s="3" t="str">
        <f>IF(SUM('KE - Sales By Agent'!C45:E45)&gt;0,"YES","NO")</f>
        <v>YES</v>
      </c>
      <c r="F44" s="3" t="str">
        <f>IF(SUM('KE - Sales By Agent'!D45:F45)&gt;0,"YES","NO")</f>
        <v>YES</v>
      </c>
      <c r="G44" s="3" t="str">
        <f>IF(SUM('KE - Sales By Agent'!E45:G45)&gt;0,"YES","NO")</f>
        <v>YES</v>
      </c>
      <c r="H44" s="3" t="str">
        <f>IF(SUM('KE - Sales By Agent'!F45:H45)&gt;0,"YES","NO")</f>
        <v>NO</v>
      </c>
      <c r="I44" s="3" t="str">
        <f>IF(SUM('KE - Sales By Agent'!G45:I45)&gt;0,"YES","NO")</f>
        <v>NO</v>
      </c>
      <c r="J44" s="3" t="str">
        <f>IF(SUM('KE - Sales By Agent'!H45:J45)&gt;0,"YES","NO")</f>
        <v>NO</v>
      </c>
      <c r="K44" s="3" t="str">
        <f>IF(SUM('KE - Sales By Agent'!I45:K45)&gt;0,"YES","NO")</f>
        <v>NO</v>
      </c>
      <c r="L44" s="3" t="str">
        <f>IF(SUM('KE - Sales By Agent'!J45:L45)&gt;0,"YES","NO")</f>
        <v>NO</v>
      </c>
      <c r="M44" s="3" t="str">
        <f>IF(SUM('KE - Sales By Agent'!K45:M45)&gt;0,"YES","NO")</f>
        <v>NO</v>
      </c>
    </row>
    <row r="45" spans="1:13">
      <c r="A45" s="52" t="s">
        <v>1612</v>
      </c>
      <c r="B45" s="3"/>
      <c r="C45" s="3"/>
      <c r="D45" s="3" t="str">
        <f>IF(SUM('KE - Sales By Agent'!B46:D46)&gt;0,"YES","NO")</f>
        <v>NO</v>
      </c>
      <c r="E45" s="3" t="str">
        <f>IF(SUM('KE - Sales By Agent'!C46:E46)&gt;0,"YES","NO")</f>
        <v>NO</v>
      </c>
      <c r="F45" s="3" t="str">
        <f>IF(SUM('KE - Sales By Agent'!D46:F46)&gt;0,"YES","NO")</f>
        <v>NO</v>
      </c>
      <c r="G45" s="3" t="str">
        <f>IF(SUM('KE - Sales By Agent'!E46:G46)&gt;0,"YES","NO")</f>
        <v>NO</v>
      </c>
      <c r="H45" s="3" t="str">
        <f>IF(SUM('KE - Sales By Agent'!F46:H46)&gt;0,"YES","NO")</f>
        <v>YES</v>
      </c>
      <c r="I45" s="3" t="str">
        <f>IF(SUM('KE - Sales By Agent'!G46:I46)&gt;0,"YES","NO")</f>
        <v>YES</v>
      </c>
      <c r="J45" s="3" t="str">
        <f>IF(SUM('KE - Sales By Agent'!H46:J46)&gt;0,"YES","NO")</f>
        <v>YES</v>
      </c>
      <c r="K45" s="3" t="str">
        <f>IF(SUM('KE - Sales By Agent'!I46:K46)&gt;0,"YES","NO")</f>
        <v>YES</v>
      </c>
      <c r="L45" s="3" t="str">
        <f>IF(SUM('KE - Sales By Agent'!J46:L46)&gt;0,"YES","NO")</f>
        <v>NO</v>
      </c>
      <c r="M45" s="3" t="str">
        <f>IF(SUM('KE - Sales By Agent'!K46:M46)&gt;0,"YES","NO")</f>
        <v>NO</v>
      </c>
    </row>
    <row r="46" spans="1:13">
      <c r="A46" s="52" t="s">
        <v>1294</v>
      </c>
      <c r="B46" s="3"/>
      <c r="C46" s="3"/>
      <c r="D46" s="3" t="str">
        <f>IF(SUM('KE - Sales By Agent'!B47:D47)&gt;0,"YES","NO")</f>
        <v>YES</v>
      </c>
      <c r="E46" s="3" t="str">
        <f>IF(SUM('KE - Sales By Agent'!C47:E47)&gt;0,"YES","NO")</f>
        <v>YES</v>
      </c>
      <c r="F46" s="3" t="str">
        <f>IF(SUM('KE - Sales By Agent'!D47:F47)&gt;0,"YES","NO")</f>
        <v>NO</v>
      </c>
      <c r="G46" s="3" t="str">
        <f>IF(SUM('KE - Sales By Agent'!E47:G47)&gt;0,"YES","NO")</f>
        <v>NO</v>
      </c>
      <c r="H46" s="3" t="str">
        <f>IF(SUM('KE - Sales By Agent'!F47:H47)&gt;0,"YES","NO")</f>
        <v>NO</v>
      </c>
      <c r="I46" s="3" t="str">
        <f>IF(SUM('KE - Sales By Agent'!G47:I47)&gt;0,"YES","NO")</f>
        <v>NO</v>
      </c>
      <c r="J46" s="3" t="str">
        <f>IF(SUM('KE - Sales By Agent'!H47:J47)&gt;0,"YES","NO")</f>
        <v>NO</v>
      </c>
      <c r="K46" s="3" t="str">
        <f>IF(SUM('KE - Sales By Agent'!I47:K47)&gt;0,"YES","NO")</f>
        <v>NO</v>
      </c>
      <c r="L46" s="3" t="str">
        <f>IF(SUM('KE - Sales By Agent'!J47:L47)&gt;0,"YES","NO")</f>
        <v>NO</v>
      </c>
      <c r="M46" s="3" t="str">
        <f>IF(SUM('KE - Sales By Agent'!K47:M47)&gt;0,"YES","NO")</f>
        <v>NO</v>
      </c>
    </row>
    <row r="47" spans="1:13">
      <c r="A47" s="52" t="s">
        <v>1818</v>
      </c>
      <c r="B47" s="3"/>
      <c r="C47" s="3"/>
      <c r="D47" s="3" t="str">
        <f>IF(SUM('KE - Sales By Agent'!B48:D48)&gt;0,"YES","NO")</f>
        <v>NO</v>
      </c>
      <c r="E47" s="3" t="str">
        <f>IF(SUM('KE - Sales By Agent'!C48:E48)&gt;0,"YES","NO")</f>
        <v>NO</v>
      </c>
      <c r="F47" s="3" t="str">
        <f>IF(SUM('KE - Sales By Agent'!D48:F48)&gt;0,"YES","NO")</f>
        <v>NO</v>
      </c>
      <c r="G47" s="3" t="str">
        <f>IF(SUM('KE - Sales By Agent'!E48:G48)&gt;0,"YES","NO")</f>
        <v>NO</v>
      </c>
      <c r="H47" s="3" t="str">
        <f>IF(SUM('KE - Sales By Agent'!F48:H48)&gt;0,"YES","NO")</f>
        <v>NO</v>
      </c>
      <c r="I47" s="3" t="str">
        <f>IF(SUM('KE - Sales By Agent'!G48:I48)&gt;0,"YES","NO")</f>
        <v>YES</v>
      </c>
      <c r="J47" s="3" t="str">
        <f>IF(SUM('KE - Sales By Agent'!H48:J48)&gt;0,"YES","NO")</f>
        <v>YES</v>
      </c>
      <c r="K47" s="3" t="str">
        <f>IF(SUM('KE - Sales By Agent'!I48:K48)&gt;0,"YES","NO")</f>
        <v>YES</v>
      </c>
      <c r="L47" s="3" t="str">
        <f>IF(SUM('KE - Sales By Agent'!J48:L48)&gt;0,"YES","NO")</f>
        <v>NO</v>
      </c>
      <c r="M47" s="3" t="str">
        <f>IF(SUM('KE - Sales By Agent'!K48:M48)&gt;0,"YES","NO")</f>
        <v>NO</v>
      </c>
    </row>
    <row r="48" spans="1:13">
      <c r="A48" s="52" t="s">
        <v>1295</v>
      </c>
      <c r="B48" s="3"/>
      <c r="C48" s="3"/>
      <c r="D48" s="3" t="str">
        <f>IF(SUM('KE - Sales By Agent'!B49:D49)&gt;0,"YES","NO")</f>
        <v>YES</v>
      </c>
      <c r="E48" s="3" t="str">
        <f>IF(SUM('KE - Sales By Agent'!C49:E49)&gt;0,"YES","NO")</f>
        <v>YES</v>
      </c>
      <c r="F48" s="3" t="str">
        <f>IF(SUM('KE - Sales By Agent'!D49:F49)&gt;0,"YES","NO")</f>
        <v>YES</v>
      </c>
      <c r="G48" s="3" t="str">
        <f>IF(SUM('KE - Sales By Agent'!E49:G49)&gt;0,"YES","NO")</f>
        <v>YES</v>
      </c>
      <c r="H48" s="3" t="str">
        <f>IF(SUM('KE - Sales By Agent'!F49:H49)&gt;0,"YES","NO")</f>
        <v>YES</v>
      </c>
      <c r="I48" s="3" t="str">
        <f>IF(SUM('KE - Sales By Agent'!G49:I49)&gt;0,"YES","NO")</f>
        <v>YES</v>
      </c>
      <c r="J48" s="3" t="str">
        <f>IF(SUM('KE - Sales By Agent'!H49:J49)&gt;0,"YES","NO")</f>
        <v>YES</v>
      </c>
      <c r="K48" s="3" t="str">
        <f>IF(SUM('KE - Sales By Agent'!I49:K49)&gt;0,"YES","NO")</f>
        <v>YES</v>
      </c>
      <c r="L48" s="3" t="str">
        <f>IF(SUM('KE - Sales By Agent'!J49:L49)&gt;0,"YES","NO")</f>
        <v>YES</v>
      </c>
      <c r="M48" s="3" t="str">
        <f>IF(SUM('KE - Sales By Agent'!K49:M49)&gt;0,"YES","NO")</f>
        <v>YES</v>
      </c>
    </row>
    <row r="49" spans="1:13">
      <c r="A49" s="52" t="s">
        <v>1296</v>
      </c>
      <c r="B49" s="3"/>
      <c r="C49" s="3"/>
      <c r="D49" s="3" t="str">
        <f>IF(SUM('KE - Sales By Agent'!B50:D50)&gt;0,"YES","NO")</f>
        <v>YES</v>
      </c>
      <c r="E49" s="3" t="str">
        <f>IF(SUM('KE - Sales By Agent'!C50:E50)&gt;0,"YES","NO")</f>
        <v>YES</v>
      </c>
      <c r="F49" s="3" t="str">
        <f>IF(SUM('KE - Sales By Agent'!D50:F50)&gt;0,"YES","NO")</f>
        <v>YES</v>
      </c>
      <c r="G49" s="3" t="str">
        <f>IF(SUM('KE - Sales By Agent'!E50:G50)&gt;0,"YES","NO")</f>
        <v>YES</v>
      </c>
      <c r="H49" s="3" t="str">
        <f>IF(SUM('KE - Sales By Agent'!F50:H50)&gt;0,"YES","NO")</f>
        <v>YES</v>
      </c>
      <c r="I49" s="3" t="str">
        <f>IF(SUM('KE - Sales By Agent'!G50:I50)&gt;0,"YES","NO")</f>
        <v>YES</v>
      </c>
      <c r="J49" s="3" t="str">
        <f>IF(SUM('KE - Sales By Agent'!H50:J50)&gt;0,"YES","NO")</f>
        <v>YES</v>
      </c>
      <c r="K49" s="3" t="str">
        <f>IF(SUM('KE - Sales By Agent'!I50:K50)&gt;0,"YES","NO")</f>
        <v>YES</v>
      </c>
      <c r="L49" s="3" t="str">
        <f>IF(SUM('KE - Sales By Agent'!J50:L50)&gt;0,"YES","NO")</f>
        <v>YES</v>
      </c>
      <c r="M49" s="3" t="str">
        <f>IF(SUM('KE - Sales By Agent'!K50:M50)&gt;0,"YES","NO")</f>
        <v>YES</v>
      </c>
    </row>
    <row r="50" spans="1:13">
      <c r="A50" s="52" t="s">
        <v>1509</v>
      </c>
      <c r="B50" s="3"/>
      <c r="C50" s="3"/>
      <c r="D50" s="3" t="str">
        <f>IF(SUM('KE - Sales By Agent'!B51:D51)&gt;0,"YES","NO")</f>
        <v>NO</v>
      </c>
      <c r="E50" s="3" t="str">
        <f>IF(SUM('KE - Sales By Agent'!C51:E51)&gt;0,"YES","NO")</f>
        <v>YES</v>
      </c>
      <c r="F50" s="3" t="str">
        <f>IF(SUM('KE - Sales By Agent'!D51:F51)&gt;0,"YES","NO")</f>
        <v>YES</v>
      </c>
      <c r="G50" s="3" t="str">
        <f>IF(SUM('KE - Sales By Agent'!E51:G51)&gt;0,"YES","NO")</f>
        <v>YES</v>
      </c>
      <c r="H50" s="3" t="str">
        <f>IF(SUM('KE - Sales By Agent'!F51:H51)&gt;0,"YES","NO")</f>
        <v>NO</v>
      </c>
      <c r="I50" s="3" t="str">
        <f>IF(SUM('KE - Sales By Agent'!G51:I51)&gt;0,"YES","NO")</f>
        <v>NO</v>
      </c>
      <c r="J50" s="3" t="str">
        <f>IF(SUM('KE - Sales By Agent'!H51:J51)&gt;0,"YES","NO")</f>
        <v>NO</v>
      </c>
      <c r="K50" s="3" t="str">
        <f>IF(SUM('KE - Sales By Agent'!I51:K51)&gt;0,"YES","NO")</f>
        <v>NO</v>
      </c>
      <c r="L50" s="3" t="str">
        <f>IF(SUM('KE - Sales By Agent'!J51:L51)&gt;0,"YES","NO")</f>
        <v>NO</v>
      </c>
      <c r="M50" s="3" t="str">
        <f>IF(SUM('KE - Sales By Agent'!K51:M51)&gt;0,"YES","NO")</f>
        <v>NO</v>
      </c>
    </row>
    <row r="51" spans="1:13">
      <c r="A51" s="52" t="s">
        <v>1510</v>
      </c>
      <c r="B51" s="3"/>
      <c r="C51" s="3"/>
      <c r="D51" s="3" t="str">
        <f>IF(SUM('KE - Sales By Agent'!B52:D52)&gt;0,"YES","NO")</f>
        <v>NO</v>
      </c>
      <c r="E51" s="3" t="str">
        <f>IF(SUM('KE - Sales By Agent'!C52:E52)&gt;0,"YES","NO")</f>
        <v>YES</v>
      </c>
      <c r="F51" s="3" t="str">
        <f>IF(SUM('KE - Sales By Agent'!D52:F52)&gt;0,"YES","NO")</f>
        <v>YES</v>
      </c>
      <c r="G51" s="3" t="str">
        <f>IF(SUM('KE - Sales By Agent'!E52:G52)&gt;0,"YES","NO")</f>
        <v>YES</v>
      </c>
      <c r="H51" s="3" t="str">
        <f>IF(SUM('KE - Sales By Agent'!F52:H52)&gt;0,"YES","NO")</f>
        <v>NO</v>
      </c>
      <c r="I51" s="3" t="str">
        <f>IF(SUM('KE - Sales By Agent'!G52:I52)&gt;0,"YES","NO")</f>
        <v>NO</v>
      </c>
      <c r="J51" s="3" t="str">
        <f>IF(SUM('KE - Sales By Agent'!H52:J52)&gt;0,"YES","NO")</f>
        <v>NO</v>
      </c>
      <c r="K51" s="3" t="str">
        <f>IF(SUM('KE - Sales By Agent'!I52:K52)&gt;0,"YES","NO")</f>
        <v>YES</v>
      </c>
      <c r="L51" s="3" t="str">
        <f>IF(SUM('KE - Sales By Agent'!J52:L52)&gt;0,"YES","NO")</f>
        <v>YES</v>
      </c>
      <c r="M51" s="3" t="str">
        <f>IF(SUM('KE - Sales By Agent'!K52:M52)&gt;0,"YES","NO")</f>
        <v>YES</v>
      </c>
    </row>
    <row r="52" spans="1:13">
      <c r="A52" s="52" t="s">
        <v>1913</v>
      </c>
      <c r="B52" s="3"/>
      <c r="C52" s="3"/>
      <c r="D52" s="3" t="str">
        <f>IF(SUM('KE - Sales By Agent'!B53:D53)&gt;0,"YES","NO")</f>
        <v>NO</v>
      </c>
      <c r="E52" s="3" t="str">
        <f>IF(SUM('KE - Sales By Agent'!C53:E53)&gt;0,"YES","NO")</f>
        <v>NO</v>
      </c>
      <c r="F52" s="3" t="str">
        <f>IF(SUM('KE - Sales By Agent'!D53:F53)&gt;0,"YES","NO")</f>
        <v>NO</v>
      </c>
      <c r="G52" s="3" t="str">
        <f>IF(SUM('KE - Sales By Agent'!E53:G53)&gt;0,"YES","NO")</f>
        <v>NO</v>
      </c>
      <c r="H52" s="3" t="str">
        <f>IF(SUM('KE - Sales By Agent'!F53:H53)&gt;0,"YES","NO")</f>
        <v>NO</v>
      </c>
      <c r="I52" s="3" t="str">
        <f>IF(SUM('KE - Sales By Agent'!G53:I53)&gt;0,"YES","NO")</f>
        <v>NO</v>
      </c>
      <c r="J52" s="3" t="str">
        <f>IF(SUM('KE - Sales By Agent'!H53:J53)&gt;0,"YES","NO")</f>
        <v>NO</v>
      </c>
      <c r="K52" s="3" t="str">
        <f>IF(SUM('KE - Sales By Agent'!I53:K53)&gt;0,"YES","NO")</f>
        <v>YES</v>
      </c>
      <c r="L52" s="3" t="str">
        <f>IF(SUM('KE - Sales By Agent'!J53:L53)&gt;0,"YES","NO")</f>
        <v>YES</v>
      </c>
      <c r="M52" s="3" t="str">
        <f>IF(SUM('KE - Sales By Agent'!K53:M53)&gt;0,"YES","NO")</f>
        <v>YES</v>
      </c>
    </row>
    <row r="53" spans="1:13">
      <c r="A53" s="52" t="s">
        <v>1548</v>
      </c>
      <c r="B53" s="3"/>
      <c r="C53" s="3"/>
      <c r="D53" s="3" t="str">
        <f>IF(SUM('KE - Sales By Agent'!B54:D54)&gt;0,"YES","NO")</f>
        <v>NO</v>
      </c>
      <c r="E53" s="3" t="str">
        <f>IF(SUM('KE - Sales By Agent'!C54:E54)&gt;0,"YES","NO")</f>
        <v>NO</v>
      </c>
      <c r="F53" s="3" t="str">
        <f>IF(SUM('KE - Sales By Agent'!D54:F54)&gt;0,"YES","NO")</f>
        <v>YES</v>
      </c>
      <c r="G53" s="3" t="str">
        <f>IF(SUM('KE - Sales By Agent'!E54:G54)&gt;0,"YES","NO")</f>
        <v>YES</v>
      </c>
      <c r="H53" s="3" t="str">
        <f>IF(SUM('KE - Sales By Agent'!F54:H54)&gt;0,"YES","NO")</f>
        <v>YES</v>
      </c>
      <c r="I53" s="3" t="str">
        <f>IF(SUM('KE - Sales By Agent'!G54:I54)&gt;0,"YES","NO")</f>
        <v>YES</v>
      </c>
      <c r="J53" s="3" t="str">
        <f>IF(SUM('KE - Sales By Agent'!H54:J54)&gt;0,"YES","NO")</f>
        <v>YES</v>
      </c>
      <c r="K53" s="3" t="str">
        <f>IF(SUM('KE - Sales By Agent'!I54:K54)&gt;0,"YES","NO")</f>
        <v>NO</v>
      </c>
      <c r="L53" s="3" t="str">
        <f>IF(SUM('KE - Sales By Agent'!J54:L54)&gt;0,"YES","NO")</f>
        <v>NO</v>
      </c>
      <c r="M53" s="3" t="str">
        <f>IF(SUM('KE - Sales By Agent'!K54:M54)&gt;0,"YES","NO")</f>
        <v>NO</v>
      </c>
    </row>
    <row r="54" spans="1:13">
      <c r="A54" s="52" t="s">
        <v>1511</v>
      </c>
      <c r="B54" s="3"/>
      <c r="C54" s="3"/>
      <c r="D54" s="3" t="str">
        <f>IF(SUM('KE - Sales By Agent'!B55:D55)&gt;0,"YES","NO")</f>
        <v>NO</v>
      </c>
      <c r="E54" s="3" t="str">
        <f>IF(SUM('KE - Sales By Agent'!C55:E55)&gt;0,"YES","NO")</f>
        <v>YES</v>
      </c>
      <c r="F54" s="3" t="str">
        <f>IF(SUM('KE - Sales By Agent'!D55:F55)&gt;0,"YES","NO")</f>
        <v>YES</v>
      </c>
      <c r="G54" s="3" t="str">
        <f>IF(SUM('KE - Sales By Agent'!E55:G55)&gt;0,"YES","NO")</f>
        <v>YES</v>
      </c>
      <c r="H54" s="3" t="str">
        <f>IF(SUM('KE - Sales By Agent'!F55:H55)&gt;0,"YES","NO")</f>
        <v>NO</v>
      </c>
      <c r="I54" s="3" t="str">
        <f>IF(SUM('KE - Sales By Agent'!G55:I55)&gt;0,"YES","NO")</f>
        <v>NO</v>
      </c>
      <c r="J54" s="3" t="str">
        <f>IF(SUM('KE - Sales By Agent'!H55:J55)&gt;0,"YES","NO")</f>
        <v>NO</v>
      </c>
      <c r="K54" s="3" t="str">
        <f>IF(SUM('KE - Sales By Agent'!I55:K55)&gt;0,"YES","NO")</f>
        <v>NO</v>
      </c>
      <c r="L54" s="3" t="str">
        <f>IF(SUM('KE - Sales By Agent'!J55:L55)&gt;0,"YES","NO")</f>
        <v>NO</v>
      </c>
      <c r="M54" s="3" t="str">
        <f>IF(SUM('KE - Sales By Agent'!K55:M55)&gt;0,"YES","NO")</f>
        <v>NO</v>
      </c>
    </row>
    <row r="55" spans="1:13">
      <c r="A55" s="52" t="s">
        <v>2477</v>
      </c>
      <c r="B55" s="3"/>
      <c r="C55" s="3"/>
      <c r="D55" s="3" t="str">
        <f>IF(SUM('KE - Sales By Agent'!B56:D56)&gt;0,"YES","NO")</f>
        <v>NO</v>
      </c>
      <c r="E55" s="3" t="str">
        <f>IF(SUM('KE - Sales By Agent'!C56:E56)&gt;0,"YES","NO")</f>
        <v>NO</v>
      </c>
      <c r="F55" s="3" t="str">
        <f>IF(SUM('KE - Sales By Agent'!D56:F56)&gt;0,"YES","NO")</f>
        <v>NO</v>
      </c>
      <c r="G55" s="3" t="str">
        <f>IF(SUM('KE - Sales By Agent'!E56:G56)&gt;0,"YES","NO")</f>
        <v>NO</v>
      </c>
      <c r="H55" s="3" t="str">
        <f>IF(SUM('KE - Sales By Agent'!F56:H56)&gt;0,"YES","NO")</f>
        <v>NO</v>
      </c>
      <c r="I55" s="3" t="str">
        <f>IF(SUM('KE - Sales By Agent'!G56:I56)&gt;0,"YES","NO")</f>
        <v>NO</v>
      </c>
      <c r="J55" s="3" t="str">
        <f>IF(SUM('KE - Sales By Agent'!H56:J56)&gt;0,"YES","NO")</f>
        <v>NO</v>
      </c>
      <c r="K55" s="3" t="str">
        <f>IF(SUM('KE - Sales By Agent'!I56:K56)&gt;0,"YES","NO")</f>
        <v>NO</v>
      </c>
      <c r="L55" s="3" t="str">
        <f>IF(SUM('KE - Sales By Agent'!J56:L56)&gt;0,"YES","NO")</f>
        <v>YES</v>
      </c>
      <c r="M55" s="3" t="str">
        <f>IF(SUM('KE - Sales By Agent'!K56:M56)&gt;0,"YES","NO")</f>
        <v>YES</v>
      </c>
    </row>
    <row r="56" spans="1:13">
      <c r="A56" s="52" t="s">
        <v>1297</v>
      </c>
      <c r="B56" s="3"/>
      <c r="C56" s="3"/>
      <c r="D56" s="3" t="str">
        <f>IF(SUM('KE - Sales By Agent'!B57:D57)&gt;0,"YES","NO")</f>
        <v>YES</v>
      </c>
      <c r="E56" s="3" t="str">
        <f>IF(SUM('KE - Sales By Agent'!C57:E57)&gt;0,"YES","NO")</f>
        <v>YES</v>
      </c>
      <c r="F56" s="3" t="str">
        <f>IF(SUM('KE - Sales By Agent'!D57:F57)&gt;0,"YES","NO")</f>
        <v>YES</v>
      </c>
      <c r="G56" s="3" t="str">
        <f>IF(SUM('KE - Sales By Agent'!E57:G57)&gt;0,"YES","NO")</f>
        <v>YES</v>
      </c>
      <c r="H56" s="3" t="str">
        <f>IF(SUM('KE - Sales By Agent'!F57:H57)&gt;0,"YES","NO")</f>
        <v>YES</v>
      </c>
      <c r="I56" s="3" t="str">
        <f>IF(SUM('KE - Sales By Agent'!G57:I57)&gt;0,"YES","NO")</f>
        <v>YES</v>
      </c>
      <c r="J56" s="3" t="str">
        <f>IF(SUM('KE - Sales By Agent'!H57:J57)&gt;0,"YES","NO")</f>
        <v>YES</v>
      </c>
      <c r="K56" s="3" t="str">
        <f>IF(SUM('KE - Sales By Agent'!I57:K57)&gt;0,"YES","NO")</f>
        <v>YES</v>
      </c>
      <c r="L56" s="3" t="str">
        <f>IF(SUM('KE - Sales By Agent'!J57:L57)&gt;0,"YES","NO")</f>
        <v>YES</v>
      </c>
      <c r="M56" s="3" t="str">
        <f>IF(SUM('KE - Sales By Agent'!K57:M57)&gt;0,"YES","NO")</f>
        <v>YES</v>
      </c>
    </row>
    <row r="57" spans="1:13">
      <c r="A57" s="52" t="s">
        <v>1512</v>
      </c>
      <c r="B57" s="3"/>
      <c r="C57" s="3"/>
      <c r="D57" s="3" t="str">
        <f>IF(SUM('KE - Sales By Agent'!B58:D58)&gt;0,"YES","NO")</f>
        <v>NO</v>
      </c>
      <c r="E57" s="3" t="str">
        <f>IF(SUM('KE - Sales By Agent'!C58:E58)&gt;0,"YES","NO")</f>
        <v>YES</v>
      </c>
      <c r="F57" s="3" t="str">
        <f>IF(SUM('KE - Sales By Agent'!D58:F58)&gt;0,"YES","NO")</f>
        <v>YES</v>
      </c>
      <c r="G57" s="3" t="str">
        <f>IF(SUM('KE - Sales By Agent'!E58:G58)&gt;0,"YES","NO")</f>
        <v>YES</v>
      </c>
      <c r="H57" s="3" t="str">
        <f>IF(SUM('KE - Sales By Agent'!F58:H58)&gt;0,"YES","NO")</f>
        <v>NO</v>
      </c>
      <c r="I57" s="3" t="str">
        <f>IF(SUM('KE - Sales By Agent'!G58:I58)&gt;0,"YES","NO")</f>
        <v>YES</v>
      </c>
      <c r="J57" s="3" t="str">
        <f>IF(SUM('KE - Sales By Agent'!H58:J58)&gt;0,"YES","NO")</f>
        <v>YES</v>
      </c>
      <c r="K57" s="3" t="str">
        <f>IF(SUM('KE - Sales By Agent'!I58:K58)&gt;0,"YES","NO")</f>
        <v>YES</v>
      </c>
      <c r="L57" s="3" t="str">
        <f>IF(SUM('KE - Sales By Agent'!J58:L58)&gt;0,"YES","NO")</f>
        <v>YES</v>
      </c>
      <c r="M57" s="3" t="str">
        <f>IF(SUM('KE - Sales By Agent'!K58:M58)&gt;0,"YES","NO")</f>
        <v>YES</v>
      </c>
    </row>
    <row r="58" spans="1:13">
      <c r="A58" s="52" t="s">
        <v>1298</v>
      </c>
      <c r="B58" s="3"/>
      <c r="C58" s="3"/>
      <c r="D58" s="3" t="str">
        <f>IF(SUM('KE - Sales By Agent'!B59:D59)&gt;0,"YES","NO")</f>
        <v>YES</v>
      </c>
      <c r="E58" s="3" t="str">
        <f>IF(SUM('KE - Sales By Agent'!C59:E59)&gt;0,"YES","NO")</f>
        <v>YES</v>
      </c>
      <c r="F58" s="3" t="str">
        <f>IF(SUM('KE - Sales By Agent'!D59:F59)&gt;0,"YES","NO")</f>
        <v>YES</v>
      </c>
      <c r="G58" s="3" t="str">
        <f>IF(SUM('KE - Sales By Agent'!E59:G59)&gt;0,"YES","NO")</f>
        <v>YES</v>
      </c>
      <c r="H58" s="3" t="str">
        <f>IF(SUM('KE - Sales By Agent'!F59:H59)&gt;0,"YES","NO")</f>
        <v>YES</v>
      </c>
      <c r="I58" s="3" t="str">
        <f>IF(SUM('KE - Sales By Agent'!G59:I59)&gt;0,"YES","NO")</f>
        <v>YES</v>
      </c>
      <c r="J58" s="3" t="str">
        <f>IF(SUM('KE - Sales By Agent'!H59:J59)&gt;0,"YES","NO")</f>
        <v>YES</v>
      </c>
      <c r="K58" s="3" t="str">
        <f>IF(SUM('KE - Sales By Agent'!I59:K59)&gt;0,"YES","NO")</f>
        <v>YES</v>
      </c>
      <c r="L58" s="3" t="str">
        <f>IF(SUM('KE - Sales By Agent'!J59:L59)&gt;0,"YES","NO")</f>
        <v>YES</v>
      </c>
      <c r="M58" s="3" t="str">
        <f>IF(SUM('KE - Sales By Agent'!K59:M59)&gt;0,"YES","NO")</f>
        <v>YES</v>
      </c>
    </row>
    <row r="59" spans="1:13">
      <c r="A59" s="52" t="s">
        <v>1613</v>
      </c>
      <c r="B59" s="3"/>
      <c r="C59" s="3"/>
      <c r="D59" s="3" t="str">
        <f>IF(SUM('KE - Sales By Agent'!B60:D60)&gt;0,"YES","NO")</f>
        <v>NO</v>
      </c>
      <c r="E59" s="3" t="str">
        <f>IF(SUM('KE - Sales By Agent'!C60:E60)&gt;0,"YES","NO")</f>
        <v>NO</v>
      </c>
      <c r="F59" s="3" t="str">
        <f>IF(SUM('KE - Sales By Agent'!D60:F60)&gt;0,"YES","NO")</f>
        <v>NO</v>
      </c>
      <c r="G59" s="3" t="str">
        <f>IF(SUM('KE - Sales By Agent'!E60:G60)&gt;0,"YES","NO")</f>
        <v>NO</v>
      </c>
      <c r="H59" s="3" t="str">
        <f>IF(SUM('KE - Sales By Agent'!F60:H60)&gt;0,"YES","NO")</f>
        <v>YES</v>
      </c>
      <c r="I59" s="3" t="str">
        <f>IF(SUM('KE - Sales By Agent'!G60:I60)&gt;0,"YES","NO")</f>
        <v>YES</v>
      </c>
      <c r="J59" s="3" t="str">
        <f>IF(SUM('KE - Sales By Agent'!H60:J60)&gt;0,"YES","NO")</f>
        <v>YES</v>
      </c>
      <c r="K59" s="3" t="str">
        <f>IF(SUM('KE - Sales By Agent'!I60:K60)&gt;0,"YES","NO")</f>
        <v>NO</v>
      </c>
      <c r="L59" s="3" t="str">
        <f>IF(SUM('KE - Sales By Agent'!J60:L60)&gt;0,"YES","NO")</f>
        <v>NO</v>
      </c>
      <c r="M59" s="3" t="str">
        <f>IF(SUM('KE - Sales By Agent'!K60:M60)&gt;0,"YES","NO")</f>
        <v>NO</v>
      </c>
    </row>
    <row r="60" spans="1:13">
      <c r="A60" s="52" t="s">
        <v>1614</v>
      </c>
      <c r="B60" s="3"/>
      <c r="C60" s="3"/>
      <c r="D60" s="3" t="str">
        <f>IF(SUM('KE - Sales By Agent'!B61:D61)&gt;0,"YES","NO")</f>
        <v>NO</v>
      </c>
      <c r="E60" s="3" t="str">
        <f>IF(SUM('KE - Sales By Agent'!C61:E61)&gt;0,"YES","NO")</f>
        <v>NO</v>
      </c>
      <c r="F60" s="3" t="str">
        <f>IF(SUM('KE - Sales By Agent'!D61:F61)&gt;0,"YES","NO")</f>
        <v>NO</v>
      </c>
      <c r="G60" s="3" t="str">
        <f>IF(SUM('KE - Sales By Agent'!E61:G61)&gt;0,"YES","NO")</f>
        <v>NO</v>
      </c>
      <c r="H60" s="3" t="str">
        <f>IF(SUM('KE - Sales By Agent'!F61:H61)&gt;0,"YES","NO")</f>
        <v>YES</v>
      </c>
      <c r="I60" s="3" t="str">
        <f>IF(SUM('KE - Sales By Agent'!G61:I61)&gt;0,"YES","NO")</f>
        <v>YES</v>
      </c>
      <c r="J60" s="3" t="str">
        <f>IF(SUM('KE - Sales By Agent'!H61:J61)&gt;0,"YES","NO")</f>
        <v>YES</v>
      </c>
      <c r="K60" s="3" t="str">
        <f>IF(SUM('KE - Sales By Agent'!I61:K61)&gt;0,"YES","NO")</f>
        <v>YES</v>
      </c>
      <c r="L60" s="3" t="str">
        <f>IF(SUM('KE - Sales By Agent'!J61:L61)&gt;0,"YES","NO")</f>
        <v>YES</v>
      </c>
      <c r="M60" s="3" t="str">
        <f>IF(SUM('KE - Sales By Agent'!K61:M61)&gt;0,"YES","NO")</f>
        <v>YES</v>
      </c>
    </row>
    <row r="61" spans="1:13">
      <c r="A61" s="52" t="s">
        <v>1819</v>
      </c>
      <c r="B61" s="3"/>
      <c r="C61" s="3"/>
      <c r="D61" s="3" t="str">
        <f>IF(SUM('KE - Sales By Agent'!B62:D62)&gt;0,"YES","NO")</f>
        <v>NO</v>
      </c>
      <c r="E61" s="3" t="str">
        <f>IF(SUM('KE - Sales By Agent'!C62:E62)&gt;0,"YES","NO")</f>
        <v>NO</v>
      </c>
      <c r="F61" s="3" t="str">
        <f>IF(SUM('KE - Sales By Agent'!D62:F62)&gt;0,"YES","NO")</f>
        <v>NO</v>
      </c>
      <c r="G61" s="3" t="str">
        <f>IF(SUM('KE - Sales By Agent'!E62:G62)&gt;0,"YES","NO")</f>
        <v>NO</v>
      </c>
      <c r="H61" s="3" t="str">
        <f>IF(SUM('KE - Sales By Agent'!F62:H62)&gt;0,"YES","NO")</f>
        <v>NO</v>
      </c>
      <c r="I61" s="3" t="str">
        <f>IF(SUM('KE - Sales By Agent'!G62:I62)&gt;0,"YES","NO")</f>
        <v>YES</v>
      </c>
      <c r="J61" s="3" t="str">
        <f>IF(SUM('KE - Sales By Agent'!H62:J62)&gt;0,"YES","NO")</f>
        <v>YES</v>
      </c>
      <c r="K61" s="3" t="str">
        <f>IF(SUM('KE - Sales By Agent'!I62:K62)&gt;0,"YES","NO")</f>
        <v>YES</v>
      </c>
      <c r="L61" s="3" t="str">
        <f>IF(SUM('KE - Sales By Agent'!J62:L62)&gt;0,"YES","NO")</f>
        <v>YES</v>
      </c>
      <c r="M61" s="3" t="str">
        <f>IF(SUM('KE - Sales By Agent'!K62:M62)&gt;0,"YES","NO")</f>
        <v>YES</v>
      </c>
    </row>
    <row r="62" spans="1:13">
      <c r="A62" s="52" t="s">
        <v>1513</v>
      </c>
      <c r="B62" s="3"/>
      <c r="C62" s="3"/>
      <c r="D62" s="3" t="str">
        <f>IF(SUM('KE - Sales By Agent'!B63:D63)&gt;0,"YES","NO")</f>
        <v>NO</v>
      </c>
      <c r="E62" s="3" t="str">
        <f>IF(SUM('KE - Sales By Agent'!C63:E63)&gt;0,"YES","NO")</f>
        <v>YES</v>
      </c>
      <c r="F62" s="3" t="str">
        <f>IF(SUM('KE - Sales By Agent'!D63:F63)&gt;0,"YES","NO")</f>
        <v>YES</v>
      </c>
      <c r="G62" s="3" t="str">
        <f>IF(SUM('KE - Sales By Agent'!E63:G63)&gt;0,"YES","NO")</f>
        <v>YES</v>
      </c>
      <c r="H62" s="3" t="str">
        <f>IF(SUM('KE - Sales By Agent'!F63:H63)&gt;0,"YES","NO")</f>
        <v>YES</v>
      </c>
      <c r="I62" s="3" t="str">
        <f>IF(SUM('KE - Sales By Agent'!G63:I63)&gt;0,"YES","NO")</f>
        <v>YES</v>
      </c>
      <c r="J62" s="3" t="str">
        <f>IF(SUM('KE - Sales By Agent'!H63:J63)&gt;0,"YES","NO")</f>
        <v>YES</v>
      </c>
      <c r="K62" s="3" t="str">
        <f>IF(SUM('KE - Sales By Agent'!I63:K63)&gt;0,"YES","NO")</f>
        <v>YES</v>
      </c>
      <c r="L62" s="3" t="str">
        <f>IF(SUM('KE - Sales By Agent'!J63:L63)&gt;0,"YES","NO")</f>
        <v>YES</v>
      </c>
      <c r="M62" s="3" t="str">
        <f>IF(SUM('KE - Sales By Agent'!K63:M63)&gt;0,"YES","NO")</f>
        <v>YES</v>
      </c>
    </row>
    <row r="63" spans="1:13">
      <c r="A63" s="52" t="s">
        <v>1299</v>
      </c>
      <c r="B63" s="3"/>
      <c r="C63" s="3"/>
      <c r="D63" s="3" t="str">
        <f>IF(SUM('KE - Sales By Agent'!B64:D64)&gt;0,"YES","NO")</f>
        <v>YES</v>
      </c>
      <c r="E63" s="3" t="str">
        <f>IF(SUM('KE - Sales By Agent'!C64:E64)&gt;0,"YES","NO")</f>
        <v>YES</v>
      </c>
      <c r="F63" s="3" t="str">
        <f>IF(SUM('KE - Sales By Agent'!D64:F64)&gt;0,"YES","NO")</f>
        <v>YES</v>
      </c>
      <c r="G63" s="3" t="str">
        <f>IF(SUM('KE - Sales By Agent'!E64:G64)&gt;0,"YES","NO")</f>
        <v>NO</v>
      </c>
      <c r="H63" s="3" t="str">
        <f>IF(SUM('KE - Sales By Agent'!F64:H64)&gt;0,"YES","NO")</f>
        <v>NO</v>
      </c>
      <c r="I63" s="3" t="str">
        <f>IF(SUM('KE - Sales By Agent'!G64:I64)&gt;0,"YES","NO")</f>
        <v>NO</v>
      </c>
      <c r="J63" s="3" t="str">
        <f>IF(SUM('KE - Sales By Agent'!H64:J64)&gt;0,"YES","NO")</f>
        <v>NO</v>
      </c>
      <c r="K63" s="3" t="str">
        <f>IF(SUM('KE - Sales By Agent'!I64:K64)&gt;0,"YES","NO")</f>
        <v>NO</v>
      </c>
      <c r="L63" s="3" t="str">
        <f>IF(SUM('KE - Sales By Agent'!J64:L64)&gt;0,"YES","NO")</f>
        <v>NO</v>
      </c>
      <c r="M63" s="3" t="str">
        <f>IF(SUM('KE - Sales By Agent'!K64:M64)&gt;0,"YES","NO")</f>
        <v>YES</v>
      </c>
    </row>
    <row r="64" spans="1:13">
      <c r="A64" s="52" t="s">
        <v>2478</v>
      </c>
      <c r="B64" s="3"/>
      <c r="C64" s="3"/>
      <c r="D64" s="3" t="str">
        <f>IF(SUM('KE - Sales By Agent'!B65:D65)&gt;0,"YES","NO")</f>
        <v>NO</v>
      </c>
      <c r="E64" s="3" t="str">
        <f>IF(SUM('KE - Sales By Agent'!C65:E65)&gt;0,"YES","NO")</f>
        <v>NO</v>
      </c>
      <c r="F64" s="3" t="str">
        <f>IF(SUM('KE - Sales By Agent'!D65:F65)&gt;0,"YES","NO")</f>
        <v>NO</v>
      </c>
      <c r="G64" s="3" t="str">
        <f>IF(SUM('KE - Sales By Agent'!E65:G65)&gt;0,"YES","NO")</f>
        <v>NO</v>
      </c>
      <c r="H64" s="3" t="str">
        <f>IF(SUM('KE - Sales By Agent'!F65:H65)&gt;0,"YES","NO")</f>
        <v>NO</v>
      </c>
      <c r="I64" s="3" t="str">
        <f>IF(SUM('KE - Sales By Agent'!G65:I65)&gt;0,"YES","NO")</f>
        <v>NO</v>
      </c>
      <c r="J64" s="3" t="str">
        <f>IF(SUM('KE - Sales By Agent'!H65:J65)&gt;0,"YES","NO")</f>
        <v>NO</v>
      </c>
      <c r="K64" s="3" t="str">
        <f>IF(SUM('KE - Sales By Agent'!I65:K65)&gt;0,"YES","NO")</f>
        <v>NO</v>
      </c>
      <c r="L64" s="3" t="str">
        <f>IF(SUM('KE - Sales By Agent'!J65:L65)&gt;0,"YES","NO")</f>
        <v>YES</v>
      </c>
      <c r="M64" s="3" t="str">
        <f>IF(SUM('KE - Sales By Agent'!K65:M65)&gt;0,"YES","NO")</f>
        <v>YES</v>
      </c>
    </row>
    <row r="65" spans="1:13">
      <c r="A65" s="52" t="s">
        <v>1514</v>
      </c>
      <c r="B65" s="3"/>
      <c r="C65" s="3"/>
      <c r="D65" s="3" t="str">
        <f>IF(SUM('KE - Sales By Agent'!B66:D66)&gt;0,"YES","NO")</f>
        <v>NO</v>
      </c>
      <c r="E65" s="3" t="str">
        <f>IF(SUM('KE - Sales By Agent'!C66:E66)&gt;0,"YES","NO")</f>
        <v>YES</v>
      </c>
      <c r="F65" s="3" t="str">
        <f>IF(SUM('KE - Sales By Agent'!D66:F66)&gt;0,"YES","NO")</f>
        <v>YES</v>
      </c>
      <c r="G65" s="3" t="str">
        <f>IF(SUM('KE - Sales By Agent'!E66:G66)&gt;0,"YES","NO")</f>
        <v>YES</v>
      </c>
      <c r="H65" s="3" t="str">
        <f>IF(SUM('KE - Sales By Agent'!F66:H66)&gt;0,"YES","NO")</f>
        <v>NO</v>
      </c>
      <c r="I65" s="3" t="str">
        <f>IF(SUM('KE - Sales By Agent'!G66:I66)&gt;0,"YES","NO")</f>
        <v>NO</v>
      </c>
      <c r="J65" s="3" t="str">
        <f>IF(SUM('KE - Sales By Agent'!H66:J66)&gt;0,"YES","NO")</f>
        <v>NO</v>
      </c>
      <c r="K65" s="3" t="str">
        <f>IF(SUM('KE - Sales By Agent'!I66:K66)&gt;0,"YES","NO")</f>
        <v>NO</v>
      </c>
      <c r="L65" s="3" t="str">
        <f>IF(SUM('KE - Sales By Agent'!J66:L66)&gt;0,"YES","NO")</f>
        <v>NO</v>
      </c>
      <c r="M65" s="3" t="str">
        <f>IF(SUM('KE - Sales By Agent'!K66:M66)&gt;0,"YES","NO")</f>
        <v>NO</v>
      </c>
    </row>
    <row r="66" spans="1:13">
      <c r="A66" s="52" t="s">
        <v>1586</v>
      </c>
      <c r="B66" s="3"/>
      <c r="C66" s="3"/>
      <c r="D66" s="3" t="str">
        <f>IF(SUM('KE - Sales By Agent'!B67:D67)&gt;0,"YES","NO")</f>
        <v>NO</v>
      </c>
      <c r="E66" s="3" t="str">
        <f>IF(SUM('KE - Sales By Agent'!C67:E67)&gt;0,"YES","NO")</f>
        <v>NO</v>
      </c>
      <c r="F66" s="3" t="str">
        <f>IF(SUM('KE - Sales By Agent'!D67:F67)&gt;0,"YES","NO")</f>
        <v>NO</v>
      </c>
      <c r="G66" s="3" t="str">
        <f>IF(SUM('KE - Sales By Agent'!E67:G67)&gt;0,"YES","NO")</f>
        <v>YES</v>
      </c>
      <c r="H66" s="3" t="str">
        <f>IF(SUM('KE - Sales By Agent'!F67:H67)&gt;0,"YES","NO")</f>
        <v>YES</v>
      </c>
      <c r="I66" s="3" t="str">
        <f>IF(SUM('KE - Sales By Agent'!G67:I67)&gt;0,"YES","NO")</f>
        <v>YES</v>
      </c>
      <c r="J66" s="3" t="str">
        <f>IF(SUM('KE - Sales By Agent'!H67:J67)&gt;0,"YES","NO")</f>
        <v>YES</v>
      </c>
      <c r="K66" s="3" t="str">
        <f>IF(SUM('KE - Sales By Agent'!I67:K67)&gt;0,"YES","NO")</f>
        <v>YES</v>
      </c>
      <c r="L66" s="3" t="str">
        <f>IF(SUM('KE - Sales By Agent'!J67:L67)&gt;0,"YES","NO")</f>
        <v>YES</v>
      </c>
      <c r="M66" s="3" t="str">
        <f>IF(SUM('KE - Sales By Agent'!K67:M67)&gt;0,"YES","NO")</f>
        <v>YES</v>
      </c>
    </row>
    <row r="67" spans="1:13">
      <c r="A67" s="52" t="s">
        <v>2479</v>
      </c>
      <c r="B67" s="3"/>
      <c r="C67" s="3"/>
      <c r="D67" s="3" t="str">
        <f>IF(SUM('KE - Sales By Agent'!B68:D68)&gt;0,"YES","NO")</f>
        <v>NO</v>
      </c>
      <c r="E67" s="3" t="str">
        <f>IF(SUM('KE - Sales By Agent'!C68:E68)&gt;0,"YES","NO")</f>
        <v>NO</v>
      </c>
      <c r="F67" s="3" t="str">
        <f>IF(SUM('KE - Sales By Agent'!D68:F68)&gt;0,"YES","NO")</f>
        <v>NO</v>
      </c>
      <c r="G67" s="3" t="str">
        <f>IF(SUM('KE - Sales By Agent'!E68:G68)&gt;0,"YES","NO")</f>
        <v>NO</v>
      </c>
      <c r="H67" s="3" t="str">
        <f>IF(SUM('KE - Sales By Agent'!F68:H68)&gt;0,"YES","NO")</f>
        <v>NO</v>
      </c>
      <c r="I67" s="3" t="str">
        <f>IF(SUM('KE - Sales By Agent'!G68:I68)&gt;0,"YES","NO")</f>
        <v>NO</v>
      </c>
      <c r="J67" s="3" t="str">
        <f>IF(SUM('KE - Sales By Agent'!H68:J68)&gt;0,"YES","NO")</f>
        <v>NO</v>
      </c>
      <c r="K67" s="3" t="str">
        <f>IF(SUM('KE - Sales By Agent'!I68:K68)&gt;0,"YES","NO")</f>
        <v>NO</v>
      </c>
      <c r="L67" s="3" t="str">
        <f>IF(SUM('KE - Sales By Agent'!J68:L68)&gt;0,"YES","NO")</f>
        <v>YES</v>
      </c>
      <c r="M67" s="3" t="str">
        <f>IF(SUM('KE - Sales By Agent'!K68:M68)&gt;0,"YES","NO")</f>
        <v>YES</v>
      </c>
    </row>
    <row r="68" spans="1:13">
      <c r="A68" s="52" t="s">
        <v>3402</v>
      </c>
      <c r="B68" s="3"/>
      <c r="C68" s="3"/>
      <c r="D68" s="3" t="str">
        <f>IF(SUM('KE - Sales By Agent'!B69:D69)&gt;0,"YES","NO")</f>
        <v>NO</v>
      </c>
      <c r="E68" s="3" t="str">
        <f>IF(SUM('KE - Sales By Agent'!C69:E69)&gt;0,"YES","NO")</f>
        <v>NO</v>
      </c>
      <c r="F68" s="3" t="str">
        <f>IF(SUM('KE - Sales By Agent'!D69:F69)&gt;0,"YES","NO")</f>
        <v>NO</v>
      </c>
      <c r="G68" s="3" t="str">
        <f>IF(SUM('KE - Sales By Agent'!E69:G69)&gt;0,"YES","NO")</f>
        <v>NO</v>
      </c>
      <c r="H68" s="3" t="str">
        <f>IF(SUM('KE - Sales By Agent'!F69:H69)&gt;0,"YES","NO")</f>
        <v>NO</v>
      </c>
      <c r="I68" s="3" t="str">
        <f>IF(SUM('KE - Sales By Agent'!G69:I69)&gt;0,"YES","NO")</f>
        <v>NO</v>
      </c>
      <c r="J68" s="3" t="str">
        <f>IF(SUM('KE - Sales By Agent'!H69:J69)&gt;0,"YES","NO")</f>
        <v>NO</v>
      </c>
      <c r="K68" s="3" t="str">
        <f>IF(SUM('KE - Sales By Agent'!I69:K69)&gt;0,"YES","NO")</f>
        <v>NO</v>
      </c>
      <c r="L68" s="3" t="str">
        <f>IF(SUM('KE - Sales By Agent'!J69:L69)&gt;0,"YES","NO")</f>
        <v>NO</v>
      </c>
      <c r="M68" s="3" t="str">
        <f>IF(SUM('KE - Sales By Agent'!K69:M69)&gt;0,"YES","NO")</f>
        <v>YES</v>
      </c>
    </row>
    <row r="69" spans="1:13">
      <c r="A69" s="52" t="s">
        <v>1300</v>
      </c>
      <c r="B69" s="3"/>
      <c r="C69" s="3"/>
      <c r="D69" s="3" t="str">
        <f>IF(SUM('KE - Sales By Agent'!B70:D70)&gt;0,"YES","NO")</f>
        <v>YES</v>
      </c>
      <c r="E69" s="3" t="str">
        <f>IF(SUM('KE - Sales By Agent'!C70:E70)&gt;0,"YES","NO")</f>
        <v>YES</v>
      </c>
      <c r="F69" s="3" t="str">
        <f>IF(SUM('KE - Sales By Agent'!D70:F70)&gt;0,"YES","NO")</f>
        <v>NO</v>
      </c>
      <c r="G69" s="3" t="str">
        <f>IF(SUM('KE - Sales By Agent'!E70:G70)&gt;0,"YES","NO")</f>
        <v>NO</v>
      </c>
      <c r="H69" s="3" t="str">
        <f>IF(SUM('KE - Sales By Agent'!F70:H70)&gt;0,"YES","NO")</f>
        <v>NO</v>
      </c>
      <c r="I69" s="3" t="str">
        <f>IF(SUM('KE - Sales By Agent'!G70:I70)&gt;0,"YES","NO")</f>
        <v>NO</v>
      </c>
      <c r="J69" s="3" t="str">
        <f>IF(SUM('KE - Sales By Agent'!H70:J70)&gt;0,"YES","NO")</f>
        <v>NO</v>
      </c>
      <c r="K69" s="3" t="str">
        <f>IF(SUM('KE - Sales By Agent'!I70:K70)&gt;0,"YES","NO")</f>
        <v>NO</v>
      </c>
      <c r="L69" s="3" t="str">
        <f>IF(SUM('KE - Sales By Agent'!J70:L70)&gt;0,"YES","NO")</f>
        <v>NO</v>
      </c>
      <c r="M69" s="3" t="str">
        <f>IF(SUM('KE - Sales By Agent'!K70:M70)&gt;0,"YES","NO")</f>
        <v>NO</v>
      </c>
    </row>
    <row r="70" spans="1:13">
      <c r="A70" s="52" t="s">
        <v>1301</v>
      </c>
      <c r="B70" s="3"/>
      <c r="C70" s="3"/>
      <c r="D70" s="3" t="str">
        <f>IF(SUM('KE - Sales By Agent'!B71:D71)&gt;0,"YES","NO")</f>
        <v>YES</v>
      </c>
      <c r="E70" s="3" t="str">
        <f>IF(SUM('KE - Sales By Agent'!C71:E71)&gt;0,"YES","NO")</f>
        <v>YES</v>
      </c>
      <c r="F70" s="3" t="str">
        <f>IF(SUM('KE - Sales By Agent'!D71:F71)&gt;0,"YES","NO")</f>
        <v>YES</v>
      </c>
      <c r="G70" s="3" t="str">
        <f>IF(SUM('KE - Sales By Agent'!E71:G71)&gt;0,"YES","NO")</f>
        <v>YES</v>
      </c>
      <c r="H70" s="3" t="str">
        <f>IF(SUM('KE - Sales By Agent'!F71:H71)&gt;0,"YES","NO")</f>
        <v>YES</v>
      </c>
      <c r="I70" s="3" t="str">
        <f>IF(SUM('KE - Sales By Agent'!G71:I71)&gt;0,"YES","NO")</f>
        <v>YES</v>
      </c>
      <c r="J70" s="3" t="str">
        <f>IF(SUM('KE - Sales By Agent'!H71:J71)&gt;0,"YES","NO")</f>
        <v>YES</v>
      </c>
      <c r="K70" s="3" t="str">
        <f>IF(SUM('KE - Sales By Agent'!I71:K71)&gt;0,"YES","NO")</f>
        <v>YES</v>
      </c>
      <c r="L70" s="3" t="str">
        <f>IF(SUM('KE - Sales By Agent'!J71:L71)&gt;0,"YES","NO")</f>
        <v>NO</v>
      </c>
      <c r="M70" s="3" t="str">
        <f>IF(SUM('KE - Sales By Agent'!K71:M71)&gt;0,"YES","NO")</f>
        <v>YES</v>
      </c>
    </row>
    <row r="71" spans="1:13">
      <c r="A71" s="52" t="s">
        <v>1515</v>
      </c>
      <c r="B71" s="3"/>
      <c r="C71" s="3"/>
      <c r="D71" s="3" t="str">
        <f>IF(SUM('KE - Sales By Agent'!B72:D72)&gt;0,"YES","NO")</f>
        <v>NO</v>
      </c>
      <c r="E71" s="3" t="str">
        <f>IF(SUM('KE - Sales By Agent'!C72:E72)&gt;0,"YES","NO")</f>
        <v>YES</v>
      </c>
      <c r="F71" s="3" t="str">
        <f>IF(SUM('KE - Sales By Agent'!D72:F72)&gt;0,"YES","NO")</f>
        <v>YES</v>
      </c>
      <c r="G71" s="3" t="str">
        <f>IF(SUM('KE - Sales By Agent'!E72:G72)&gt;0,"YES","NO")</f>
        <v>YES</v>
      </c>
      <c r="H71" s="3" t="str">
        <f>IF(SUM('KE - Sales By Agent'!F72:H72)&gt;0,"YES","NO")</f>
        <v>YES</v>
      </c>
      <c r="I71" s="3" t="str">
        <f>IF(SUM('KE - Sales By Agent'!G72:I72)&gt;0,"YES","NO")</f>
        <v>NO</v>
      </c>
      <c r="J71" s="3" t="str">
        <f>IF(SUM('KE - Sales By Agent'!H72:J72)&gt;0,"YES","NO")</f>
        <v>YES</v>
      </c>
      <c r="K71" s="3" t="str">
        <f>IF(SUM('KE - Sales By Agent'!I72:K72)&gt;0,"YES","NO")</f>
        <v>YES</v>
      </c>
      <c r="L71" s="3" t="str">
        <f>IF(SUM('KE - Sales By Agent'!J72:L72)&gt;0,"YES","NO")</f>
        <v>YES</v>
      </c>
      <c r="M71" s="3" t="str">
        <f>IF(SUM('KE - Sales By Agent'!K72:M72)&gt;0,"YES","NO")</f>
        <v>YES</v>
      </c>
    </row>
    <row r="72" spans="1:13">
      <c r="A72" s="52" t="s">
        <v>1302</v>
      </c>
      <c r="B72" s="3"/>
      <c r="C72" s="3"/>
      <c r="D72" s="3" t="str">
        <f>IF(SUM('KE - Sales By Agent'!B73:D73)&gt;0,"YES","NO")</f>
        <v>YES</v>
      </c>
      <c r="E72" s="3" t="str">
        <f>IF(SUM('KE - Sales By Agent'!C73:E73)&gt;0,"YES","NO")</f>
        <v>YES</v>
      </c>
      <c r="F72" s="3" t="str">
        <f>IF(SUM('KE - Sales By Agent'!D73:F73)&gt;0,"YES","NO")</f>
        <v>YES</v>
      </c>
      <c r="G72" s="3" t="str">
        <f>IF(SUM('KE - Sales By Agent'!E73:G73)&gt;0,"YES","NO")</f>
        <v>YES</v>
      </c>
      <c r="H72" s="3" t="str">
        <f>IF(SUM('KE - Sales By Agent'!F73:H73)&gt;0,"YES","NO")</f>
        <v>YES</v>
      </c>
      <c r="I72" s="3" t="str">
        <f>IF(SUM('KE - Sales By Agent'!G73:I73)&gt;0,"YES","NO")</f>
        <v>YES</v>
      </c>
      <c r="J72" s="3" t="str">
        <f>IF(SUM('KE - Sales By Agent'!H73:J73)&gt;0,"YES","NO")</f>
        <v>YES</v>
      </c>
      <c r="K72" s="3" t="str">
        <f>IF(SUM('KE - Sales By Agent'!I73:K73)&gt;0,"YES","NO")</f>
        <v>YES</v>
      </c>
      <c r="L72" s="3" t="str">
        <f>IF(SUM('KE - Sales By Agent'!J73:L73)&gt;0,"YES","NO")</f>
        <v>YES</v>
      </c>
      <c r="M72" s="3" t="str">
        <f>IF(SUM('KE - Sales By Agent'!K73:M73)&gt;0,"YES","NO")</f>
        <v>YES</v>
      </c>
    </row>
    <row r="73" spans="1:13">
      <c r="A73" s="52" t="s">
        <v>1820</v>
      </c>
      <c r="B73" s="3"/>
      <c r="C73" s="3"/>
      <c r="D73" s="3" t="str">
        <f>IF(SUM('KE - Sales By Agent'!B74:D74)&gt;0,"YES","NO")</f>
        <v>NO</v>
      </c>
      <c r="E73" s="3" t="str">
        <f>IF(SUM('KE - Sales By Agent'!C74:E74)&gt;0,"YES","NO")</f>
        <v>NO</v>
      </c>
      <c r="F73" s="3" t="str">
        <f>IF(SUM('KE - Sales By Agent'!D74:F74)&gt;0,"YES","NO")</f>
        <v>NO</v>
      </c>
      <c r="G73" s="3" t="str">
        <f>IF(SUM('KE - Sales By Agent'!E74:G74)&gt;0,"YES","NO")</f>
        <v>NO</v>
      </c>
      <c r="H73" s="3" t="str">
        <f>IF(SUM('KE - Sales By Agent'!F74:H74)&gt;0,"YES","NO")</f>
        <v>NO</v>
      </c>
      <c r="I73" s="3" t="str">
        <f>IF(SUM('KE - Sales By Agent'!G74:I74)&gt;0,"YES","NO")</f>
        <v>YES</v>
      </c>
      <c r="J73" s="3" t="str">
        <f>IF(SUM('KE - Sales By Agent'!H74:J74)&gt;0,"YES","NO")</f>
        <v>YES</v>
      </c>
      <c r="K73" s="3" t="str">
        <f>IF(SUM('KE - Sales By Agent'!I74:K74)&gt;0,"YES","NO")</f>
        <v>YES</v>
      </c>
      <c r="L73" s="3" t="str">
        <f>IF(SUM('KE - Sales By Agent'!J74:L74)&gt;0,"YES","NO")</f>
        <v>NO</v>
      </c>
      <c r="M73" s="3" t="str">
        <f>IF(SUM('KE - Sales By Agent'!K74:M74)&gt;0,"YES","NO")</f>
        <v>NO</v>
      </c>
    </row>
    <row r="74" spans="1:13">
      <c r="A74" s="52" t="s">
        <v>1303</v>
      </c>
      <c r="B74" s="3"/>
      <c r="C74" s="3"/>
      <c r="D74" s="3" t="str">
        <f>IF(SUM('KE - Sales By Agent'!B75:D75)&gt;0,"YES","NO")</f>
        <v>YES</v>
      </c>
      <c r="E74" s="3" t="str">
        <f>IF(SUM('KE - Sales By Agent'!C75:E75)&gt;0,"YES","NO")</f>
        <v>YES</v>
      </c>
      <c r="F74" s="3" t="str">
        <f>IF(SUM('KE - Sales By Agent'!D75:F75)&gt;0,"YES","NO")</f>
        <v>YES</v>
      </c>
      <c r="G74" s="3" t="str">
        <f>IF(SUM('KE - Sales By Agent'!E75:G75)&gt;0,"YES","NO")</f>
        <v>YES</v>
      </c>
      <c r="H74" s="3" t="str">
        <f>IF(SUM('KE - Sales By Agent'!F75:H75)&gt;0,"YES","NO")</f>
        <v>YES</v>
      </c>
      <c r="I74" s="3" t="str">
        <f>IF(SUM('KE - Sales By Agent'!G75:I75)&gt;0,"YES","NO")</f>
        <v>YES</v>
      </c>
      <c r="J74" s="3" t="str">
        <f>IF(SUM('KE - Sales By Agent'!H75:J75)&gt;0,"YES","NO")</f>
        <v>YES</v>
      </c>
      <c r="K74" s="3" t="str">
        <f>IF(SUM('KE - Sales By Agent'!I75:K75)&gt;0,"YES","NO")</f>
        <v>YES</v>
      </c>
      <c r="L74" s="3" t="str">
        <f>IF(SUM('KE - Sales By Agent'!J75:L75)&gt;0,"YES","NO")</f>
        <v>YES</v>
      </c>
      <c r="M74" s="3" t="str">
        <f>IF(SUM('KE - Sales By Agent'!K75:M75)&gt;0,"YES","NO")</f>
        <v>NO</v>
      </c>
    </row>
    <row r="75" spans="1:13">
      <c r="A75" s="52" t="s">
        <v>1516</v>
      </c>
      <c r="B75" s="3"/>
      <c r="C75" s="3"/>
      <c r="D75" s="3" t="str">
        <f>IF(SUM('KE - Sales By Agent'!B76:D76)&gt;0,"YES","NO")</f>
        <v>NO</v>
      </c>
      <c r="E75" s="3" t="str">
        <f>IF(SUM('KE - Sales By Agent'!C76:E76)&gt;0,"YES","NO")</f>
        <v>YES</v>
      </c>
      <c r="F75" s="3" t="str">
        <f>IF(SUM('KE - Sales By Agent'!D76:F76)&gt;0,"YES","NO")</f>
        <v>YES</v>
      </c>
      <c r="G75" s="3" t="str">
        <f>IF(SUM('KE - Sales By Agent'!E76:G76)&gt;0,"YES","NO")</f>
        <v>YES</v>
      </c>
      <c r="H75" s="3" t="str">
        <f>IF(SUM('KE - Sales By Agent'!F76:H76)&gt;0,"YES","NO")</f>
        <v>NO</v>
      </c>
      <c r="I75" s="3" t="str">
        <f>IF(SUM('KE - Sales By Agent'!G76:I76)&gt;0,"YES","NO")</f>
        <v>NO</v>
      </c>
      <c r="J75" s="3" t="str">
        <f>IF(SUM('KE - Sales By Agent'!H76:J76)&gt;0,"YES","NO")</f>
        <v>NO</v>
      </c>
      <c r="K75" s="3" t="str">
        <f>IF(SUM('KE - Sales By Agent'!I76:K76)&gt;0,"YES","NO")</f>
        <v>NO</v>
      </c>
      <c r="L75" s="3" t="str">
        <f>IF(SUM('KE - Sales By Agent'!J76:L76)&gt;0,"YES","NO")</f>
        <v>NO</v>
      </c>
      <c r="M75" s="3" t="str">
        <f>IF(SUM('KE - Sales By Agent'!K76:M76)&gt;0,"YES","NO")</f>
        <v>NO</v>
      </c>
    </row>
    <row r="76" spans="1:13">
      <c r="A76" s="52" t="s">
        <v>1304</v>
      </c>
      <c r="B76" s="3"/>
      <c r="C76" s="3"/>
      <c r="D76" s="3" t="str">
        <f>IF(SUM('KE - Sales By Agent'!B77:D77)&gt;0,"YES","NO")</f>
        <v>YES</v>
      </c>
      <c r="E76" s="3" t="str">
        <f>IF(SUM('KE - Sales By Agent'!C77:E77)&gt;0,"YES","NO")</f>
        <v>YES</v>
      </c>
      <c r="F76" s="3" t="str">
        <f>IF(SUM('KE - Sales By Agent'!D77:F77)&gt;0,"YES","NO")</f>
        <v>YES</v>
      </c>
      <c r="G76" s="3" t="str">
        <f>IF(SUM('KE - Sales By Agent'!E77:G77)&gt;0,"YES","NO")</f>
        <v>YES</v>
      </c>
      <c r="H76" s="3" t="str">
        <f>IF(SUM('KE - Sales By Agent'!F77:H77)&gt;0,"YES","NO")</f>
        <v>YES</v>
      </c>
      <c r="I76" s="3" t="str">
        <f>IF(SUM('KE - Sales By Agent'!G77:I77)&gt;0,"YES","NO")</f>
        <v>YES</v>
      </c>
      <c r="J76" s="3" t="str">
        <f>IF(SUM('KE - Sales By Agent'!H77:J77)&gt;0,"YES","NO")</f>
        <v>NO</v>
      </c>
      <c r="K76" s="3" t="str">
        <f>IF(SUM('KE - Sales By Agent'!I77:K77)&gt;0,"YES","NO")</f>
        <v>NO</v>
      </c>
      <c r="L76" s="3" t="str">
        <f>IF(SUM('KE - Sales By Agent'!J77:L77)&gt;0,"YES","NO")</f>
        <v>NO</v>
      </c>
      <c r="M76" s="3" t="str">
        <f>IF(SUM('KE - Sales By Agent'!K77:M77)&gt;0,"YES","NO")</f>
        <v>NO</v>
      </c>
    </row>
    <row r="77" spans="1:13">
      <c r="A77" s="52" t="s">
        <v>1305</v>
      </c>
      <c r="B77" s="3"/>
      <c r="C77" s="3"/>
      <c r="D77" s="3" t="str">
        <f>IF(SUM('KE - Sales By Agent'!B78:D78)&gt;0,"YES","NO")</f>
        <v>YES</v>
      </c>
      <c r="E77" s="3" t="str">
        <f>IF(SUM('KE - Sales By Agent'!C78:E78)&gt;0,"YES","NO")</f>
        <v>YES</v>
      </c>
      <c r="F77" s="3" t="str">
        <f>IF(SUM('KE - Sales By Agent'!D78:F78)&gt;0,"YES","NO")</f>
        <v>NO</v>
      </c>
      <c r="G77" s="3" t="str">
        <f>IF(SUM('KE - Sales By Agent'!E78:G78)&gt;0,"YES","NO")</f>
        <v>NO</v>
      </c>
      <c r="H77" s="3" t="str">
        <f>IF(SUM('KE - Sales By Agent'!F78:H78)&gt;0,"YES","NO")</f>
        <v>NO</v>
      </c>
      <c r="I77" s="3" t="str">
        <f>IF(SUM('KE - Sales By Agent'!G78:I78)&gt;0,"YES","NO")</f>
        <v>NO</v>
      </c>
      <c r="J77" s="3" t="str">
        <f>IF(SUM('KE - Sales By Agent'!H78:J78)&gt;0,"YES","NO")</f>
        <v>NO</v>
      </c>
      <c r="K77" s="3" t="str">
        <f>IF(SUM('KE - Sales By Agent'!I78:K78)&gt;0,"YES","NO")</f>
        <v>NO</v>
      </c>
      <c r="L77" s="3" t="str">
        <f>IF(SUM('KE - Sales By Agent'!J78:L78)&gt;0,"YES","NO")</f>
        <v>NO</v>
      </c>
      <c r="M77" s="3" t="str">
        <f>IF(SUM('KE - Sales By Agent'!K78:M78)&gt;0,"YES","NO")</f>
        <v>NO</v>
      </c>
    </row>
    <row r="78" spans="1:13">
      <c r="A78" s="52" t="s">
        <v>1914</v>
      </c>
      <c r="B78" s="3"/>
      <c r="C78" s="3"/>
      <c r="D78" s="3" t="str">
        <f>IF(SUM('KE - Sales By Agent'!B79:D79)&gt;0,"YES","NO")</f>
        <v>NO</v>
      </c>
      <c r="E78" s="3" t="str">
        <f>IF(SUM('KE - Sales By Agent'!C79:E79)&gt;0,"YES","NO")</f>
        <v>NO</v>
      </c>
      <c r="F78" s="3" t="str">
        <f>IF(SUM('KE - Sales By Agent'!D79:F79)&gt;0,"YES","NO")</f>
        <v>NO</v>
      </c>
      <c r="G78" s="3" t="str">
        <f>IF(SUM('KE - Sales By Agent'!E79:G79)&gt;0,"YES","NO")</f>
        <v>NO</v>
      </c>
      <c r="H78" s="3" t="str">
        <f>IF(SUM('KE - Sales By Agent'!F79:H79)&gt;0,"YES","NO")</f>
        <v>NO</v>
      </c>
      <c r="I78" s="3" t="str">
        <f>IF(SUM('KE - Sales By Agent'!G79:I79)&gt;0,"YES","NO")</f>
        <v>NO</v>
      </c>
      <c r="J78" s="3" t="str">
        <f>IF(SUM('KE - Sales By Agent'!H79:J79)&gt;0,"YES","NO")</f>
        <v>NO</v>
      </c>
      <c r="K78" s="3" t="str">
        <f>IF(SUM('KE - Sales By Agent'!I79:K79)&gt;0,"YES","NO")</f>
        <v>YES</v>
      </c>
      <c r="L78" s="3" t="str">
        <f>IF(SUM('KE - Sales By Agent'!J79:L79)&gt;0,"YES","NO")</f>
        <v>YES</v>
      </c>
      <c r="M78" s="3" t="str">
        <f>IF(SUM('KE - Sales By Agent'!K79:M79)&gt;0,"YES","NO")</f>
        <v>YES</v>
      </c>
    </row>
    <row r="79" spans="1:13">
      <c r="A79" s="52" t="s">
        <v>1306</v>
      </c>
      <c r="B79" s="3"/>
      <c r="C79" s="3"/>
      <c r="D79" s="3" t="str">
        <f>IF(SUM('KE - Sales By Agent'!B80:D80)&gt;0,"YES","NO")</f>
        <v>YES</v>
      </c>
      <c r="E79" s="3" t="str">
        <f>IF(SUM('KE - Sales By Agent'!C80:E80)&gt;0,"YES","NO")</f>
        <v>YES</v>
      </c>
      <c r="F79" s="3" t="str">
        <f>IF(SUM('KE - Sales By Agent'!D80:F80)&gt;0,"YES","NO")</f>
        <v>YES</v>
      </c>
      <c r="G79" s="3" t="str">
        <f>IF(SUM('KE - Sales By Agent'!E80:G80)&gt;0,"YES","NO")</f>
        <v>NO</v>
      </c>
      <c r="H79" s="3" t="str">
        <f>IF(SUM('KE - Sales By Agent'!F80:H80)&gt;0,"YES","NO")</f>
        <v>NO</v>
      </c>
      <c r="I79" s="3" t="str">
        <f>IF(SUM('KE - Sales By Agent'!G80:I80)&gt;0,"YES","NO")</f>
        <v>NO</v>
      </c>
      <c r="J79" s="3" t="str">
        <f>IF(SUM('KE - Sales By Agent'!H80:J80)&gt;0,"YES","NO")</f>
        <v>NO</v>
      </c>
      <c r="K79" s="3" t="str">
        <f>IF(SUM('KE - Sales By Agent'!I80:K80)&gt;0,"YES","NO")</f>
        <v>NO</v>
      </c>
      <c r="L79" s="3" t="str">
        <f>IF(SUM('KE - Sales By Agent'!J80:L80)&gt;0,"YES","NO")</f>
        <v>NO</v>
      </c>
      <c r="M79" s="3" t="str">
        <f>IF(SUM('KE - Sales By Agent'!K80:M80)&gt;0,"YES","NO")</f>
        <v>NO</v>
      </c>
    </row>
    <row r="80" spans="1:13">
      <c r="A80" s="52" t="s">
        <v>1587</v>
      </c>
      <c r="B80" s="3"/>
      <c r="C80" s="3"/>
      <c r="D80" s="3" t="str">
        <f>IF(SUM('KE - Sales By Agent'!B81:D81)&gt;0,"YES","NO")</f>
        <v>NO</v>
      </c>
      <c r="E80" s="3" t="str">
        <f>IF(SUM('KE - Sales By Agent'!C81:E81)&gt;0,"YES","NO")</f>
        <v>NO</v>
      </c>
      <c r="F80" s="3" t="str">
        <f>IF(SUM('KE - Sales By Agent'!D81:F81)&gt;0,"YES","NO")</f>
        <v>NO</v>
      </c>
      <c r="G80" s="3" t="str">
        <f>IF(SUM('KE - Sales By Agent'!E81:G81)&gt;0,"YES","NO")</f>
        <v>YES</v>
      </c>
      <c r="H80" s="3" t="str">
        <f>IF(SUM('KE - Sales By Agent'!F81:H81)&gt;0,"YES","NO")</f>
        <v>YES</v>
      </c>
      <c r="I80" s="3" t="str">
        <f>IF(SUM('KE - Sales By Agent'!G81:I81)&gt;0,"YES","NO")</f>
        <v>YES</v>
      </c>
      <c r="J80" s="3" t="str">
        <f>IF(SUM('KE - Sales By Agent'!H81:J81)&gt;0,"YES","NO")</f>
        <v>NO</v>
      </c>
      <c r="K80" s="3" t="str">
        <f>IF(SUM('KE - Sales By Agent'!I81:K81)&gt;0,"YES","NO")</f>
        <v>NO</v>
      </c>
      <c r="L80" s="3" t="str">
        <f>IF(SUM('KE - Sales By Agent'!J81:L81)&gt;0,"YES","NO")</f>
        <v>NO</v>
      </c>
      <c r="M80" s="3" t="str">
        <f>IF(SUM('KE - Sales By Agent'!K81:M81)&gt;0,"YES","NO")</f>
        <v>NO</v>
      </c>
    </row>
    <row r="81" spans="1:13">
      <c r="A81" s="52" t="s">
        <v>1821</v>
      </c>
      <c r="B81" s="3"/>
      <c r="C81" s="3"/>
      <c r="D81" s="3" t="str">
        <f>IF(SUM('KE - Sales By Agent'!B82:D82)&gt;0,"YES","NO")</f>
        <v>NO</v>
      </c>
      <c r="E81" s="3" t="str">
        <f>IF(SUM('KE - Sales By Agent'!C82:E82)&gt;0,"YES","NO")</f>
        <v>NO</v>
      </c>
      <c r="F81" s="3" t="str">
        <f>IF(SUM('KE - Sales By Agent'!D82:F82)&gt;0,"YES","NO")</f>
        <v>NO</v>
      </c>
      <c r="G81" s="3" t="str">
        <f>IF(SUM('KE - Sales By Agent'!E82:G82)&gt;0,"YES","NO")</f>
        <v>NO</v>
      </c>
      <c r="H81" s="3" t="str">
        <f>IF(SUM('KE - Sales By Agent'!F82:H82)&gt;0,"YES","NO")</f>
        <v>NO</v>
      </c>
      <c r="I81" s="3" t="str">
        <f>IF(SUM('KE - Sales By Agent'!G82:I82)&gt;0,"YES","NO")</f>
        <v>YES</v>
      </c>
      <c r="J81" s="3" t="str">
        <f>IF(SUM('KE - Sales By Agent'!H82:J82)&gt;0,"YES","NO")</f>
        <v>YES</v>
      </c>
      <c r="K81" s="3" t="str">
        <f>IF(SUM('KE - Sales By Agent'!I82:K82)&gt;0,"YES","NO")</f>
        <v>YES</v>
      </c>
      <c r="L81" s="3" t="str">
        <f>IF(SUM('KE - Sales By Agent'!J82:L82)&gt;0,"YES","NO")</f>
        <v>YES</v>
      </c>
      <c r="M81" s="3" t="str">
        <f>IF(SUM('KE - Sales By Agent'!K82:M82)&gt;0,"YES","NO")</f>
        <v>YES</v>
      </c>
    </row>
    <row r="82" spans="1:13">
      <c r="A82" s="52" t="s">
        <v>1307</v>
      </c>
      <c r="D82" s="3" t="str">
        <f>IF(SUM('KE - Sales By Agent'!B83:D83)&gt;0,"YES","NO")</f>
        <v>YES</v>
      </c>
      <c r="E82" s="3" t="str">
        <f>IF(SUM('KE - Sales By Agent'!C83:E83)&gt;0,"YES","NO")</f>
        <v>YES</v>
      </c>
      <c r="F82" s="3" t="str">
        <f>IF(SUM('KE - Sales By Agent'!D83:F83)&gt;0,"YES","NO")</f>
        <v>NO</v>
      </c>
      <c r="G82" s="3" t="str">
        <f>IF(SUM('KE - Sales By Agent'!E83:G83)&gt;0,"YES","NO")</f>
        <v>NO</v>
      </c>
      <c r="H82" s="3" t="str">
        <f>IF(SUM('KE - Sales By Agent'!F83:H83)&gt;0,"YES","NO")</f>
        <v>NO</v>
      </c>
      <c r="I82" s="3" t="str">
        <f>IF(SUM('KE - Sales By Agent'!G83:I83)&gt;0,"YES","NO")</f>
        <v>NO</v>
      </c>
      <c r="J82" s="3" t="str">
        <f>IF(SUM('KE - Sales By Agent'!H83:J83)&gt;0,"YES","NO")</f>
        <v>YES</v>
      </c>
      <c r="K82" s="3" t="str">
        <f>IF(SUM('KE - Sales By Agent'!I83:K83)&gt;0,"YES","NO")</f>
        <v>YES</v>
      </c>
      <c r="L82" s="3" t="str">
        <f>IF(SUM('KE - Sales By Agent'!J83:L83)&gt;0,"YES","NO")</f>
        <v>YES</v>
      </c>
      <c r="M82" s="3" t="str">
        <f>IF(SUM('KE - Sales By Agent'!K83:M83)&gt;0,"YES","NO")</f>
        <v>YES</v>
      </c>
    </row>
    <row r="83" spans="1:13">
      <c r="A83" s="52" t="s">
        <v>1308</v>
      </c>
      <c r="D83" s="3" t="str">
        <f>IF(SUM('KE - Sales By Agent'!B84:D84)&gt;0,"YES","NO")</f>
        <v>YES</v>
      </c>
      <c r="E83" s="3" t="str">
        <f>IF(SUM('KE - Sales By Agent'!C84:E84)&gt;0,"YES","NO")</f>
        <v>YES</v>
      </c>
      <c r="F83" s="3" t="str">
        <f>IF(SUM('KE - Sales By Agent'!D84:F84)&gt;0,"YES","NO")</f>
        <v>YES</v>
      </c>
      <c r="G83" s="3" t="str">
        <f>IF(SUM('KE - Sales By Agent'!E84:G84)&gt;0,"YES","NO")</f>
        <v>YES</v>
      </c>
      <c r="H83" s="3" t="str">
        <f>IF(SUM('KE - Sales By Agent'!F84:H84)&gt;0,"YES","NO")</f>
        <v>YES</v>
      </c>
      <c r="I83" s="3" t="str">
        <f>IF(SUM('KE - Sales By Agent'!G84:I84)&gt;0,"YES","NO")</f>
        <v>YES</v>
      </c>
      <c r="J83" s="3" t="str">
        <f>IF(SUM('KE - Sales By Agent'!H84:J84)&gt;0,"YES","NO")</f>
        <v>YES</v>
      </c>
      <c r="K83" s="3" t="str">
        <f>IF(SUM('KE - Sales By Agent'!I84:K84)&gt;0,"YES","NO")</f>
        <v>YES</v>
      </c>
      <c r="L83" s="3" t="str">
        <f>IF(SUM('KE - Sales By Agent'!J84:L84)&gt;0,"YES","NO")</f>
        <v>YES</v>
      </c>
      <c r="M83" s="3" t="str">
        <f>IF(SUM('KE - Sales By Agent'!K84:M84)&gt;0,"YES","NO")</f>
        <v>YES</v>
      </c>
    </row>
    <row r="84" spans="1:13">
      <c r="A84" s="52" t="s">
        <v>1309</v>
      </c>
      <c r="D84" s="3" t="str">
        <f>IF(SUM('KE - Sales By Agent'!B85:D85)&gt;0,"YES","NO")</f>
        <v>YES</v>
      </c>
      <c r="E84" s="3" t="str">
        <f>IF(SUM('KE - Sales By Agent'!C85:E85)&gt;0,"YES","NO")</f>
        <v>YES</v>
      </c>
      <c r="F84" s="3" t="str">
        <f>IF(SUM('KE - Sales By Agent'!D85:F85)&gt;0,"YES","NO")</f>
        <v>YES</v>
      </c>
      <c r="G84" s="3" t="str">
        <f>IF(SUM('KE - Sales By Agent'!E85:G85)&gt;0,"YES","NO")</f>
        <v>YES</v>
      </c>
      <c r="H84" s="3" t="str">
        <f>IF(SUM('KE - Sales By Agent'!F85:H85)&gt;0,"YES","NO")</f>
        <v>YES</v>
      </c>
      <c r="I84" s="3" t="str">
        <f>IF(SUM('KE - Sales By Agent'!G85:I85)&gt;0,"YES","NO")</f>
        <v>YES</v>
      </c>
      <c r="J84" s="3" t="str">
        <f>IF(SUM('KE - Sales By Agent'!H85:J85)&gt;0,"YES","NO")</f>
        <v>YES</v>
      </c>
      <c r="K84" s="3" t="str">
        <f>IF(SUM('KE - Sales By Agent'!I85:K85)&gt;0,"YES","NO")</f>
        <v>YES</v>
      </c>
      <c r="L84" s="3" t="str">
        <f>IF(SUM('KE - Sales By Agent'!J85:L85)&gt;0,"YES","NO")</f>
        <v>YES</v>
      </c>
      <c r="M84" s="3" t="str">
        <f>IF(SUM('KE - Sales By Agent'!K85:M85)&gt;0,"YES","NO")</f>
        <v>YES</v>
      </c>
    </row>
    <row r="85" spans="1:13">
      <c r="A85" s="52" t="s">
        <v>1310</v>
      </c>
      <c r="D85" s="3" t="str">
        <f>IF(SUM('KE - Sales By Agent'!B86:D86)&gt;0,"YES","NO")</f>
        <v>YES</v>
      </c>
      <c r="E85" s="3" t="str">
        <f>IF(SUM('KE - Sales By Agent'!C86:E86)&gt;0,"YES","NO")</f>
        <v>YES</v>
      </c>
      <c r="F85" s="3" t="str">
        <f>IF(SUM('KE - Sales By Agent'!D86:F86)&gt;0,"YES","NO")</f>
        <v>YES</v>
      </c>
      <c r="G85" s="3" t="str">
        <f>IF(SUM('KE - Sales By Agent'!E86:G86)&gt;0,"YES","NO")</f>
        <v>YES</v>
      </c>
      <c r="H85" s="3" t="str">
        <f>IF(SUM('KE - Sales By Agent'!F86:H86)&gt;0,"YES","NO")</f>
        <v>YES</v>
      </c>
      <c r="I85" s="3" t="str">
        <f>IF(SUM('KE - Sales By Agent'!G86:I86)&gt;0,"YES","NO")</f>
        <v>YES</v>
      </c>
      <c r="J85" s="3" t="str">
        <f>IF(SUM('KE - Sales By Agent'!H86:J86)&gt;0,"YES","NO")</f>
        <v>YES</v>
      </c>
      <c r="K85" s="3" t="str">
        <f>IF(SUM('KE - Sales By Agent'!I86:K86)&gt;0,"YES","NO")</f>
        <v>YES</v>
      </c>
      <c r="L85" s="3" t="str">
        <f>IF(SUM('KE - Sales By Agent'!J86:L86)&gt;0,"YES","NO")</f>
        <v>YES</v>
      </c>
      <c r="M85" s="3" t="str">
        <f>IF(SUM('KE - Sales By Agent'!K86:M86)&gt;0,"YES","NO")</f>
        <v>YES</v>
      </c>
    </row>
    <row r="86" spans="1:13">
      <c r="A86" s="52" t="s">
        <v>1615</v>
      </c>
      <c r="D86" s="3" t="str">
        <f>IF(SUM('KE - Sales By Agent'!B87:D87)&gt;0,"YES","NO")</f>
        <v>NO</v>
      </c>
      <c r="E86" s="3" t="str">
        <f>IF(SUM('KE - Sales By Agent'!C87:E87)&gt;0,"YES","NO")</f>
        <v>NO</v>
      </c>
      <c r="F86" s="3" t="str">
        <f>IF(SUM('KE - Sales By Agent'!D87:F87)&gt;0,"YES","NO")</f>
        <v>NO</v>
      </c>
      <c r="G86" s="3" t="str">
        <f>IF(SUM('KE - Sales By Agent'!E87:G87)&gt;0,"YES","NO")</f>
        <v>NO</v>
      </c>
      <c r="H86" s="3" t="str">
        <f>IF(SUM('KE - Sales By Agent'!F87:H87)&gt;0,"YES","NO")</f>
        <v>YES</v>
      </c>
      <c r="I86" s="3" t="str">
        <f>IF(SUM('KE - Sales By Agent'!G87:I87)&gt;0,"YES","NO")</f>
        <v>YES</v>
      </c>
      <c r="J86" s="3" t="str">
        <f>IF(SUM('KE - Sales By Agent'!H87:J87)&gt;0,"YES","NO")</f>
        <v>YES</v>
      </c>
      <c r="K86" s="3" t="str">
        <f>IF(SUM('KE - Sales By Agent'!I87:K87)&gt;0,"YES","NO")</f>
        <v>YES</v>
      </c>
      <c r="L86" s="3" t="str">
        <f>IF(SUM('KE - Sales By Agent'!J87:L87)&gt;0,"YES","NO")</f>
        <v>YES</v>
      </c>
      <c r="M86" s="3" t="str">
        <f>IF(SUM('KE - Sales By Agent'!K87:M87)&gt;0,"YES","NO")</f>
        <v>YES</v>
      </c>
    </row>
    <row r="87" spans="1:13">
      <c r="A87" s="52" t="s">
        <v>1588</v>
      </c>
      <c r="D87" s="3" t="str">
        <f>IF(SUM('KE - Sales By Agent'!B88:D88)&gt;0,"YES","NO")</f>
        <v>NO</v>
      </c>
      <c r="E87" s="3" t="str">
        <f>IF(SUM('KE - Sales By Agent'!C88:E88)&gt;0,"YES","NO")</f>
        <v>NO</v>
      </c>
      <c r="F87" s="3" t="str">
        <f>IF(SUM('KE - Sales By Agent'!D88:F88)&gt;0,"YES","NO")</f>
        <v>NO</v>
      </c>
      <c r="G87" s="3" t="str">
        <f>IF(SUM('KE - Sales By Agent'!E88:G88)&gt;0,"YES","NO")</f>
        <v>YES</v>
      </c>
      <c r="H87" s="3" t="str">
        <f>IF(SUM('KE - Sales By Agent'!F88:H88)&gt;0,"YES","NO")</f>
        <v>YES</v>
      </c>
      <c r="I87" s="3" t="str">
        <f>IF(SUM('KE - Sales By Agent'!G88:I88)&gt;0,"YES","NO")</f>
        <v>YES</v>
      </c>
      <c r="J87" s="3" t="str">
        <f>IF(SUM('KE - Sales By Agent'!H88:J88)&gt;0,"YES","NO")</f>
        <v>YES</v>
      </c>
      <c r="K87" s="3" t="str">
        <f>IF(SUM('KE - Sales By Agent'!I88:K88)&gt;0,"YES","NO")</f>
        <v>YES</v>
      </c>
      <c r="L87" s="3" t="str">
        <f>IF(SUM('KE - Sales By Agent'!J88:L88)&gt;0,"YES","NO")</f>
        <v>YES</v>
      </c>
      <c r="M87" s="3" t="str">
        <f>IF(SUM('KE - Sales By Agent'!K88:M88)&gt;0,"YES","NO")</f>
        <v>YES</v>
      </c>
    </row>
    <row r="88" spans="1:13">
      <c r="A88" s="52" t="s">
        <v>1311</v>
      </c>
      <c r="D88" s="3" t="str">
        <f>IF(SUM('KE - Sales By Agent'!B89:D89)&gt;0,"YES","NO")</f>
        <v>YES</v>
      </c>
      <c r="E88" s="3" t="str">
        <f>IF(SUM('KE - Sales By Agent'!C89:E89)&gt;0,"YES","NO")</f>
        <v>YES</v>
      </c>
      <c r="F88" s="3" t="str">
        <f>IF(SUM('KE - Sales By Agent'!D89:F89)&gt;0,"YES","NO")</f>
        <v>YES</v>
      </c>
      <c r="G88" s="3" t="str">
        <f>IF(SUM('KE - Sales By Agent'!E89:G89)&gt;0,"YES","NO")</f>
        <v>YES</v>
      </c>
      <c r="H88" s="3" t="str">
        <f>IF(SUM('KE - Sales By Agent'!F89:H89)&gt;0,"YES","NO")</f>
        <v>YES</v>
      </c>
      <c r="I88" s="3" t="str">
        <f>IF(SUM('KE - Sales By Agent'!G89:I89)&gt;0,"YES","NO")</f>
        <v>YES</v>
      </c>
      <c r="J88" s="3" t="str">
        <f>IF(SUM('KE - Sales By Agent'!H89:J89)&gt;0,"YES","NO")</f>
        <v>YES</v>
      </c>
      <c r="K88" s="3" t="str">
        <f>IF(SUM('KE - Sales By Agent'!I89:K89)&gt;0,"YES","NO")</f>
        <v>YES</v>
      </c>
      <c r="L88" s="3" t="str">
        <f>IF(SUM('KE - Sales By Agent'!J89:L89)&gt;0,"YES","NO")</f>
        <v>YES</v>
      </c>
      <c r="M88" s="3" t="str">
        <f>IF(SUM('KE - Sales By Agent'!K89:M89)&gt;0,"YES","NO")</f>
        <v>YES</v>
      </c>
    </row>
    <row r="89" spans="1:13">
      <c r="A89" s="52" t="s">
        <v>1549</v>
      </c>
      <c r="D89" s="3" t="str">
        <f>IF(SUM('KE - Sales By Agent'!B90:D90)&gt;0,"YES","NO")</f>
        <v>NO</v>
      </c>
      <c r="E89" s="3" t="str">
        <f>IF(SUM('KE - Sales By Agent'!C90:E90)&gt;0,"YES","NO")</f>
        <v>NO</v>
      </c>
      <c r="F89" s="3" t="str">
        <f>IF(SUM('KE - Sales By Agent'!D90:F90)&gt;0,"YES","NO")</f>
        <v>YES</v>
      </c>
      <c r="G89" s="3" t="str">
        <f>IF(SUM('KE - Sales By Agent'!E90:G90)&gt;0,"YES","NO")</f>
        <v>YES</v>
      </c>
      <c r="H89" s="3" t="str">
        <f>IF(SUM('KE - Sales By Agent'!F90:H90)&gt;0,"YES","NO")</f>
        <v>YES</v>
      </c>
      <c r="I89" s="3" t="str">
        <f>IF(SUM('KE - Sales By Agent'!G90:I90)&gt;0,"YES","NO")</f>
        <v>YES</v>
      </c>
      <c r="J89" s="3" t="str">
        <f>IF(SUM('KE - Sales By Agent'!H90:J90)&gt;0,"YES","NO")</f>
        <v>YES</v>
      </c>
      <c r="K89" s="3" t="str">
        <f>IF(SUM('KE - Sales By Agent'!I90:K90)&gt;0,"YES","NO")</f>
        <v>YES</v>
      </c>
      <c r="L89" s="3" t="str">
        <f>IF(SUM('KE - Sales By Agent'!J90:L90)&gt;0,"YES","NO")</f>
        <v>YES</v>
      </c>
      <c r="M89" s="3" t="str">
        <f>IF(SUM('KE - Sales By Agent'!K90:M90)&gt;0,"YES","NO")</f>
        <v>YES</v>
      </c>
    </row>
    <row r="90" spans="1:13">
      <c r="A90" s="52" t="s">
        <v>1312</v>
      </c>
      <c r="D90" s="3" t="str">
        <f>IF(SUM('KE - Sales By Agent'!B91:D91)&gt;0,"YES","NO")</f>
        <v>YES</v>
      </c>
      <c r="E90" s="3" t="str">
        <f>IF(SUM('KE - Sales By Agent'!C91:E91)&gt;0,"YES","NO")</f>
        <v>YES</v>
      </c>
      <c r="F90" s="3" t="str">
        <f>IF(SUM('KE - Sales By Agent'!D91:F91)&gt;0,"YES","NO")</f>
        <v>YES</v>
      </c>
      <c r="G90" s="3" t="str">
        <f>IF(SUM('KE - Sales By Agent'!E91:G91)&gt;0,"YES","NO")</f>
        <v>YES</v>
      </c>
      <c r="H90" s="3" t="str">
        <f>IF(SUM('KE - Sales By Agent'!F91:H91)&gt;0,"YES","NO")</f>
        <v>NO</v>
      </c>
      <c r="I90" s="3" t="str">
        <f>IF(SUM('KE - Sales By Agent'!G91:I91)&gt;0,"YES","NO")</f>
        <v>YES</v>
      </c>
      <c r="J90" s="3" t="str">
        <f>IF(SUM('KE - Sales By Agent'!H91:J91)&gt;0,"YES","NO")</f>
        <v>YES</v>
      </c>
      <c r="K90" s="3" t="str">
        <f>IF(SUM('KE - Sales By Agent'!I91:K91)&gt;0,"YES","NO")</f>
        <v>YES</v>
      </c>
      <c r="L90" s="3" t="str">
        <f>IF(SUM('KE - Sales By Agent'!J91:L91)&gt;0,"YES","NO")</f>
        <v>NO</v>
      </c>
      <c r="M90" s="3" t="str">
        <f>IF(SUM('KE - Sales By Agent'!K91:M91)&gt;0,"YES","NO")</f>
        <v>NO</v>
      </c>
    </row>
    <row r="91" spans="1:13">
      <c r="A91" s="52" t="s">
        <v>1313</v>
      </c>
      <c r="D91" s="3" t="str">
        <f>IF(SUM('KE - Sales By Agent'!B92:D92)&gt;0,"YES","NO")</f>
        <v>YES</v>
      </c>
      <c r="E91" s="3" t="str">
        <f>IF(SUM('KE - Sales By Agent'!C92:E92)&gt;0,"YES","NO")</f>
        <v>YES</v>
      </c>
      <c r="F91" s="3" t="str">
        <f>IF(SUM('KE - Sales By Agent'!D92:F92)&gt;0,"YES","NO")</f>
        <v>YES</v>
      </c>
      <c r="G91" s="3" t="str">
        <f>IF(SUM('KE - Sales By Agent'!E92:G92)&gt;0,"YES","NO")</f>
        <v>YES</v>
      </c>
      <c r="H91" s="3" t="str">
        <f>IF(SUM('KE - Sales By Agent'!F92:H92)&gt;0,"YES","NO")</f>
        <v>YES</v>
      </c>
      <c r="I91" s="3" t="str">
        <f>IF(SUM('KE - Sales By Agent'!G92:I92)&gt;0,"YES","NO")</f>
        <v>NO</v>
      </c>
      <c r="J91" s="3" t="str">
        <f>IF(SUM('KE - Sales By Agent'!H92:J92)&gt;0,"YES","NO")</f>
        <v>NO</v>
      </c>
      <c r="K91" s="3" t="str">
        <f>IF(SUM('KE - Sales By Agent'!I92:K92)&gt;0,"YES","NO")</f>
        <v>NO</v>
      </c>
      <c r="L91" s="3" t="str">
        <f>IF(SUM('KE - Sales By Agent'!J92:L92)&gt;0,"YES","NO")</f>
        <v>NO</v>
      </c>
      <c r="M91" s="3" t="str">
        <f>IF(SUM('KE - Sales By Agent'!K92:M92)&gt;0,"YES","NO")</f>
        <v>NO</v>
      </c>
    </row>
    <row r="92" spans="1:13">
      <c r="A92" s="52" t="s">
        <v>1314</v>
      </c>
      <c r="D92" s="3" t="str">
        <f>IF(SUM('KE - Sales By Agent'!B93:D93)&gt;0,"YES","NO")</f>
        <v>YES</v>
      </c>
      <c r="E92" s="3" t="str">
        <f>IF(SUM('KE - Sales By Agent'!C93:E93)&gt;0,"YES","NO")</f>
        <v>YES</v>
      </c>
      <c r="F92" s="3" t="str">
        <f>IF(SUM('KE - Sales By Agent'!D93:F93)&gt;0,"YES","NO")</f>
        <v>YES</v>
      </c>
      <c r="G92" s="3" t="str">
        <f>IF(SUM('KE - Sales By Agent'!E93:G93)&gt;0,"YES","NO")</f>
        <v>YES</v>
      </c>
      <c r="H92" s="3" t="str">
        <f>IF(SUM('KE - Sales By Agent'!F93:H93)&gt;0,"YES","NO")</f>
        <v>YES</v>
      </c>
      <c r="I92" s="3" t="str">
        <f>IF(SUM('KE - Sales By Agent'!G93:I93)&gt;0,"YES","NO")</f>
        <v>NO</v>
      </c>
      <c r="J92" s="3" t="str">
        <f>IF(SUM('KE - Sales By Agent'!H93:J93)&gt;0,"YES","NO")</f>
        <v>NO</v>
      </c>
      <c r="K92" s="3" t="str">
        <f>IF(SUM('KE - Sales By Agent'!I93:K93)&gt;0,"YES","NO")</f>
        <v>NO</v>
      </c>
      <c r="L92" s="3" t="str">
        <f>IF(SUM('KE - Sales By Agent'!J93:L93)&gt;0,"YES","NO")</f>
        <v>NO</v>
      </c>
      <c r="M92" s="3" t="str">
        <f>IF(SUM('KE - Sales By Agent'!K93:M93)&gt;0,"YES","NO")</f>
        <v>YES</v>
      </c>
    </row>
    <row r="93" spans="1:13">
      <c r="A93" s="52" t="s">
        <v>1822</v>
      </c>
      <c r="D93" s="3" t="str">
        <f>IF(SUM('KE - Sales By Agent'!B94:D94)&gt;0,"YES","NO")</f>
        <v>NO</v>
      </c>
      <c r="E93" s="3" t="str">
        <f>IF(SUM('KE - Sales By Agent'!C94:E94)&gt;0,"YES","NO")</f>
        <v>NO</v>
      </c>
      <c r="F93" s="3" t="str">
        <f>IF(SUM('KE - Sales By Agent'!D94:F94)&gt;0,"YES","NO")</f>
        <v>NO</v>
      </c>
      <c r="G93" s="3" t="str">
        <f>IF(SUM('KE - Sales By Agent'!E94:G94)&gt;0,"YES","NO")</f>
        <v>NO</v>
      </c>
      <c r="H93" s="3" t="str">
        <f>IF(SUM('KE - Sales By Agent'!F94:H94)&gt;0,"YES","NO")</f>
        <v>NO</v>
      </c>
      <c r="I93" s="3" t="str">
        <f>IF(SUM('KE - Sales By Agent'!G94:I94)&gt;0,"YES","NO")</f>
        <v>YES</v>
      </c>
      <c r="J93" s="3" t="str">
        <f>IF(SUM('KE - Sales By Agent'!H94:J94)&gt;0,"YES","NO")</f>
        <v>YES</v>
      </c>
      <c r="K93" s="3" t="str">
        <f>IF(SUM('KE - Sales By Agent'!I94:K94)&gt;0,"YES","NO")</f>
        <v>YES</v>
      </c>
      <c r="L93" s="3" t="str">
        <f>IF(SUM('KE - Sales By Agent'!J94:L94)&gt;0,"YES","NO")</f>
        <v>NO</v>
      </c>
      <c r="M93" s="3" t="str">
        <f>IF(SUM('KE - Sales By Agent'!K94:M94)&gt;0,"YES","NO")</f>
        <v>NO</v>
      </c>
    </row>
    <row r="94" spans="1:13">
      <c r="A94" s="52" t="s">
        <v>1616</v>
      </c>
      <c r="D94" s="3" t="str">
        <f>IF(SUM('KE - Sales By Agent'!B95:D95)&gt;0,"YES","NO")</f>
        <v>NO</v>
      </c>
      <c r="E94" s="3" t="str">
        <f>IF(SUM('KE - Sales By Agent'!C95:E95)&gt;0,"YES","NO")</f>
        <v>NO</v>
      </c>
      <c r="F94" s="3" t="str">
        <f>IF(SUM('KE - Sales By Agent'!D95:F95)&gt;0,"YES","NO")</f>
        <v>NO</v>
      </c>
      <c r="G94" s="3" t="str">
        <f>IF(SUM('KE - Sales By Agent'!E95:G95)&gt;0,"YES","NO")</f>
        <v>NO</v>
      </c>
      <c r="H94" s="3" t="str">
        <f>IF(SUM('KE - Sales By Agent'!F95:H95)&gt;0,"YES","NO")</f>
        <v>YES</v>
      </c>
      <c r="I94" s="3" t="str">
        <f>IF(SUM('KE - Sales By Agent'!G95:I95)&gt;0,"YES","NO")</f>
        <v>YES</v>
      </c>
      <c r="J94" s="3" t="str">
        <f>IF(SUM('KE - Sales By Agent'!H95:J95)&gt;0,"YES","NO")</f>
        <v>YES</v>
      </c>
      <c r="K94" s="3" t="str">
        <f>IF(SUM('KE - Sales By Agent'!I95:K95)&gt;0,"YES","NO")</f>
        <v>YES</v>
      </c>
      <c r="L94" s="3" t="str">
        <f>IF(SUM('KE - Sales By Agent'!J95:L95)&gt;0,"YES","NO")</f>
        <v>YES</v>
      </c>
      <c r="M94" s="3" t="str">
        <f>IF(SUM('KE - Sales By Agent'!K95:M95)&gt;0,"YES","NO")</f>
        <v>YES</v>
      </c>
    </row>
    <row r="95" spans="1:13">
      <c r="A95" s="52" t="s">
        <v>2480</v>
      </c>
      <c r="D95" s="3" t="str">
        <f>IF(SUM('KE - Sales By Agent'!B96:D96)&gt;0,"YES","NO")</f>
        <v>NO</v>
      </c>
      <c r="E95" s="3" t="str">
        <f>IF(SUM('KE - Sales By Agent'!C96:E96)&gt;0,"YES","NO")</f>
        <v>NO</v>
      </c>
      <c r="F95" s="3" t="str">
        <f>IF(SUM('KE - Sales By Agent'!D96:F96)&gt;0,"YES","NO")</f>
        <v>NO</v>
      </c>
      <c r="G95" s="3" t="str">
        <f>IF(SUM('KE - Sales By Agent'!E96:G96)&gt;0,"YES","NO")</f>
        <v>NO</v>
      </c>
      <c r="H95" s="3" t="str">
        <f>IF(SUM('KE - Sales By Agent'!F96:H96)&gt;0,"YES","NO")</f>
        <v>NO</v>
      </c>
      <c r="I95" s="3" t="str">
        <f>IF(SUM('KE - Sales By Agent'!G96:I96)&gt;0,"YES","NO")</f>
        <v>NO</v>
      </c>
      <c r="J95" s="3" t="str">
        <f>IF(SUM('KE - Sales By Agent'!H96:J96)&gt;0,"YES","NO")</f>
        <v>NO</v>
      </c>
      <c r="K95" s="3" t="str">
        <f>IF(SUM('KE - Sales By Agent'!I96:K96)&gt;0,"YES","NO")</f>
        <v>NO</v>
      </c>
      <c r="L95" s="3" t="str">
        <f>IF(SUM('KE - Sales By Agent'!J96:L96)&gt;0,"YES","NO")</f>
        <v>YES</v>
      </c>
      <c r="M95" s="3" t="str">
        <f>IF(SUM('KE - Sales By Agent'!K96:M96)&gt;0,"YES","NO")</f>
        <v>YES</v>
      </c>
    </row>
    <row r="96" spans="1:13">
      <c r="A96" s="52" t="s">
        <v>1550</v>
      </c>
      <c r="D96" s="3" t="str">
        <f>IF(SUM('KE - Sales By Agent'!B97:D97)&gt;0,"YES","NO")</f>
        <v>NO</v>
      </c>
      <c r="E96" s="3" t="str">
        <f>IF(SUM('KE - Sales By Agent'!C97:E97)&gt;0,"YES","NO")</f>
        <v>NO</v>
      </c>
      <c r="F96" s="3" t="str">
        <f>IF(SUM('KE - Sales By Agent'!D97:F97)&gt;0,"YES","NO")</f>
        <v>YES</v>
      </c>
      <c r="G96" s="3" t="str">
        <f>IF(SUM('KE - Sales By Agent'!E97:G97)&gt;0,"YES","NO")</f>
        <v>YES</v>
      </c>
      <c r="H96" s="3" t="str">
        <f>IF(SUM('KE - Sales By Agent'!F97:H97)&gt;0,"YES","NO")</f>
        <v>YES</v>
      </c>
      <c r="I96" s="3" t="str">
        <f>IF(SUM('KE - Sales By Agent'!G97:I97)&gt;0,"YES","NO")</f>
        <v>NO</v>
      </c>
      <c r="J96" s="3" t="str">
        <f>IF(SUM('KE - Sales By Agent'!H97:J97)&gt;0,"YES","NO")</f>
        <v>YES</v>
      </c>
      <c r="K96" s="3" t="str">
        <f>IF(SUM('KE - Sales By Agent'!I97:K97)&gt;0,"YES","NO")</f>
        <v>YES</v>
      </c>
      <c r="L96" s="3" t="str">
        <f>IF(SUM('KE - Sales By Agent'!J97:L97)&gt;0,"YES","NO")</f>
        <v>YES</v>
      </c>
      <c r="M96" s="3" t="str">
        <f>IF(SUM('KE - Sales By Agent'!K97:M97)&gt;0,"YES","NO")</f>
        <v>YES</v>
      </c>
    </row>
    <row r="97" spans="1:13">
      <c r="A97" s="52" t="s">
        <v>1315</v>
      </c>
      <c r="D97" s="3" t="str">
        <f>IF(SUM('KE - Sales By Agent'!B98:D98)&gt;0,"YES","NO")</f>
        <v>YES</v>
      </c>
      <c r="E97" s="3" t="str">
        <f>IF(SUM('KE - Sales By Agent'!C98:E98)&gt;0,"YES","NO")</f>
        <v>YES</v>
      </c>
      <c r="F97" s="3" t="str">
        <f>IF(SUM('KE - Sales By Agent'!D98:F98)&gt;0,"YES","NO")</f>
        <v>YES</v>
      </c>
      <c r="G97" s="3" t="str">
        <f>IF(SUM('KE - Sales By Agent'!E98:G98)&gt;0,"YES","NO")</f>
        <v>YES</v>
      </c>
      <c r="H97" s="3" t="str">
        <f>IF(SUM('KE - Sales By Agent'!F98:H98)&gt;0,"YES","NO")</f>
        <v>YES</v>
      </c>
      <c r="I97" s="3" t="str">
        <f>IF(SUM('KE - Sales By Agent'!G98:I98)&gt;0,"YES","NO")</f>
        <v>YES</v>
      </c>
      <c r="J97" s="3" t="str">
        <f>IF(SUM('KE - Sales By Agent'!H98:J98)&gt;0,"YES","NO")</f>
        <v>YES</v>
      </c>
      <c r="K97" s="3" t="str">
        <f>IF(SUM('KE - Sales By Agent'!I98:K98)&gt;0,"YES","NO")</f>
        <v>YES</v>
      </c>
      <c r="L97" s="3" t="str">
        <f>IF(SUM('KE - Sales By Agent'!J98:L98)&gt;0,"YES","NO")</f>
        <v>YES</v>
      </c>
      <c r="M97" s="3" t="str">
        <f>IF(SUM('KE - Sales By Agent'!K98:M98)&gt;0,"YES","NO")</f>
        <v>NO</v>
      </c>
    </row>
    <row r="98" spans="1:13">
      <c r="A98" s="52" t="s">
        <v>1316</v>
      </c>
      <c r="D98" s="3" t="str">
        <f>IF(SUM('KE - Sales By Agent'!B99:D99)&gt;0,"YES","NO")</f>
        <v>YES</v>
      </c>
      <c r="E98" s="3" t="str">
        <f>IF(SUM('KE - Sales By Agent'!C99:E99)&gt;0,"YES","NO")</f>
        <v>YES</v>
      </c>
      <c r="F98" s="3" t="str">
        <f>IF(SUM('KE - Sales By Agent'!D99:F99)&gt;0,"YES","NO")</f>
        <v>YES</v>
      </c>
      <c r="G98" s="3" t="str">
        <f>IF(SUM('KE - Sales By Agent'!E99:G99)&gt;0,"YES","NO")</f>
        <v>YES</v>
      </c>
      <c r="H98" s="3" t="str">
        <f>IF(SUM('KE - Sales By Agent'!F99:H99)&gt;0,"YES","NO")</f>
        <v>YES</v>
      </c>
      <c r="I98" s="3" t="str">
        <f>IF(SUM('KE - Sales By Agent'!G99:I99)&gt;0,"YES","NO")</f>
        <v>YES</v>
      </c>
      <c r="J98" s="3" t="str">
        <f>IF(SUM('KE - Sales By Agent'!H99:J99)&gt;0,"YES","NO")</f>
        <v>YES</v>
      </c>
      <c r="K98" s="3" t="str">
        <f>IF(SUM('KE - Sales By Agent'!I99:K99)&gt;0,"YES","NO")</f>
        <v>YES</v>
      </c>
      <c r="L98" s="3" t="str">
        <f>IF(SUM('KE - Sales By Agent'!J99:L99)&gt;0,"YES","NO")</f>
        <v>YES</v>
      </c>
      <c r="M98" s="3" t="str">
        <f>IF(SUM('KE - Sales By Agent'!K99:M99)&gt;0,"YES","NO")</f>
        <v>YES</v>
      </c>
    </row>
    <row r="99" spans="1:13">
      <c r="A99" s="52" t="s">
        <v>1317</v>
      </c>
      <c r="D99" s="3" t="str">
        <f>IF(SUM('KE - Sales By Agent'!B100:D100)&gt;0,"YES","NO")</f>
        <v>YES</v>
      </c>
      <c r="E99" s="3" t="str">
        <f>IF(SUM('KE - Sales By Agent'!C100:E100)&gt;0,"YES","NO")</f>
        <v>YES</v>
      </c>
      <c r="F99" s="3" t="str">
        <f>IF(SUM('KE - Sales By Agent'!D100:F100)&gt;0,"YES","NO")</f>
        <v>YES</v>
      </c>
      <c r="G99" s="3" t="str">
        <f>IF(SUM('KE - Sales By Agent'!E100:G100)&gt;0,"YES","NO")</f>
        <v>YES</v>
      </c>
      <c r="H99" s="3" t="str">
        <f>IF(SUM('KE - Sales By Agent'!F100:H100)&gt;0,"YES","NO")</f>
        <v>YES</v>
      </c>
      <c r="I99" s="3" t="str">
        <f>IF(SUM('KE - Sales By Agent'!G100:I100)&gt;0,"YES","NO")</f>
        <v>YES</v>
      </c>
      <c r="J99" s="3" t="str">
        <f>IF(SUM('KE - Sales By Agent'!H100:J100)&gt;0,"YES","NO")</f>
        <v>YES</v>
      </c>
      <c r="K99" s="3" t="str">
        <f>IF(SUM('KE - Sales By Agent'!I100:K100)&gt;0,"YES","NO")</f>
        <v>YES</v>
      </c>
      <c r="L99" s="3" t="str">
        <f>IF(SUM('KE - Sales By Agent'!J100:L100)&gt;0,"YES","NO")</f>
        <v>YES</v>
      </c>
      <c r="M99" s="3" t="str">
        <f>IF(SUM('KE - Sales By Agent'!K100:M100)&gt;0,"YES","NO")</f>
        <v>YES</v>
      </c>
    </row>
    <row r="100" spans="1:13">
      <c r="A100" s="52" t="s">
        <v>1551</v>
      </c>
      <c r="D100" s="3" t="str">
        <f>IF(SUM('KE - Sales By Agent'!B101:D101)&gt;0,"YES","NO")</f>
        <v>NO</v>
      </c>
      <c r="E100" s="3" t="str">
        <f>IF(SUM('KE - Sales By Agent'!C101:E101)&gt;0,"YES","NO")</f>
        <v>NO</v>
      </c>
      <c r="F100" s="3" t="str">
        <f>IF(SUM('KE - Sales By Agent'!D101:F101)&gt;0,"YES","NO")</f>
        <v>YES</v>
      </c>
      <c r="G100" s="3" t="str">
        <f>IF(SUM('KE - Sales By Agent'!E101:G101)&gt;0,"YES","NO")</f>
        <v>YES</v>
      </c>
      <c r="H100" s="3" t="str">
        <f>IF(SUM('KE - Sales By Agent'!F101:H101)&gt;0,"YES","NO")</f>
        <v>YES</v>
      </c>
      <c r="I100" s="3" t="str">
        <f>IF(SUM('KE - Sales By Agent'!G101:I101)&gt;0,"YES","NO")</f>
        <v>YES</v>
      </c>
      <c r="J100" s="3" t="str">
        <f>IF(SUM('KE - Sales By Agent'!H101:J101)&gt;0,"YES","NO")</f>
        <v>YES</v>
      </c>
      <c r="K100" s="3" t="str">
        <f>IF(SUM('KE - Sales By Agent'!I101:K101)&gt;0,"YES","NO")</f>
        <v>YES</v>
      </c>
      <c r="L100" s="3" t="str">
        <f>IF(SUM('KE - Sales By Agent'!J101:L101)&gt;0,"YES","NO")</f>
        <v>YES</v>
      </c>
      <c r="M100" s="3" t="str">
        <f>IF(SUM('KE - Sales By Agent'!K101:M101)&gt;0,"YES","NO")</f>
        <v>YES</v>
      </c>
    </row>
    <row r="101" spans="1:13">
      <c r="A101" s="52" t="s">
        <v>1318</v>
      </c>
      <c r="D101" s="3" t="str">
        <f>IF(SUM('KE - Sales By Agent'!B102:D102)&gt;0,"YES","NO")</f>
        <v>YES</v>
      </c>
      <c r="E101" s="3" t="str">
        <f>IF(SUM('KE - Sales By Agent'!C102:E102)&gt;0,"YES","NO")</f>
        <v>YES</v>
      </c>
      <c r="F101" s="3" t="str">
        <f>IF(SUM('KE - Sales By Agent'!D102:F102)&gt;0,"YES","NO")</f>
        <v>YES</v>
      </c>
      <c r="G101" s="3" t="str">
        <f>IF(SUM('KE - Sales By Agent'!E102:G102)&gt;0,"YES","NO")</f>
        <v>YES</v>
      </c>
      <c r="H101" s="3" t="str">
        <f>IF(SUM('KE - Sales By Agent'!F102:H102)&gt;0,"YES","NO")</f>
        <v>NO</v>
      </c>
      <c r="I101" s="3" t="str">
        <f>IF(SUM('KE - Sales By Agent'!G102:I102)&gt;0,"YES","NO")</f>
        <v>NO</v>
      </c>
      <c r="J101" s="3" t="str">
        <f>IF(SUM('KE - Sales By Agent'!H102:J102)&gt;0,"YES","NO")</f>
        <v>NO</v>
      </c>
      <c r="K101" s="3" t="str">
        <f>IF(SUM('KE - Sales By Agent'!I102:K102)&gt;0,"YES","NO")</f>
        <v>YES</v>
      </c>
      <c r="L101" s="3" t="str">
        <f>IF(SUM('KE - Sales By Agent'!J102:L102)&gt;0,"YES","NO")</f>
        <v>YES</v>
      </c>
      <c r="M101" s="3" t="str">
        <f>IF(SUM('KE - Sales By Agent'!K102:M102)&gt;0,"YES","NO")</f>
        <v>YES</v>
      </c>
    </row>
    <row r="102" spans="1:13">
      <c r="A102" s="52" t="s">
        <v>1517</v>
      </c>
      <c r="D102" s="3" t="str">
        <f>IF(SUM('KE - Sales By Agent'!B103:D103)&gt;0,"YES","NO")</f>
        <v>NO</v>
      </c>
      <c r="E102" s="3" t="str">
        <f>IF(SUM('KE - Sales By Agent'!C103:E103)&gt;0,"YES","NO")</f>
        <v>YES</v>
      </c>
      <c r="F102" s="3" t="str">
        <f>IF(SUM('KE - Sales By Agent'!D103:F103)&gt;0,"YES","NO")</f>
        <v>YES</v>
      </c>
      <c r="G102" s="3" t="str">
        <f>IF(SUM('KE - Sales By Agent'!E103:G103)&gt;0,"YES","NO")</f>
        <v>YES</v>
      </c>
      <c r="H102" s="3" t="str">
        <f>IF(SUM('KE - Sales By Agent'!F103:H103)&gt;0,"YES","NO")</f>
        <v>YES</v>
      </c>
      <c r="I102" s="3" t="str">
        <f>IF(SUM('KE - Sales By Agent'!G103:I103)&gt;0,"YES","NO")</f>
        <v>YES</v>
      </c>
      <c r="J102" s="3" t="str">
        <f>IF(SUM('KE - Sales By Agent'!H103:J103)&gt;0,"YES","NO")</f>
        <v>YES</v>
      </c>
      <c r="K102" s="3" t="str">
        <f>IF(SUM('KE - Sales By Agent'!I103:K103)&gt;0,"YES","NO")</f>
        <v>YES</v>
      </c>
      <c r="L102" s="3" t="str">
        <f>IF(SUM('KE - Sales By Agent'!J103:L103)&gt;0,"YES","NO")</f>
        <v>YES</v>
      </c>
      <c r="M102" s="3" t="str">
        <f>IF(SUM('KE - Sales By Agent'!K103:M103)&gt;0,"YES","NO")</f>
        <v>YES</v>
      </c>
    </row>
    <row r="103" spans="1:13">
      <c r="A103" s="52" t="s">
        <v>1617</v>
      </c>
      <c r="D103" s="3" t="str">
        <f>IF(SUM('KE - Sales By Agent'!B104:D104)&gt;0,"YES","NO")</f>
        <v>NO</v>
      </c>
      <c r="E103" s="3" t="str">
        <f>IF(SUM('KE - Sales By Agent'!C104:E104)&gt;0,"YES","NO")</f>
        <v>NO</v>
      </c>
      <c r="F103" s="3" t="str">
        <f>IF(SUM('KE - Sales By Agent'!D104:F104)&gt;0,"YES","NO")</f>
        <v>NO</v>
      </c>
      <c r="G103" s="3" t="str">
        <f>IF(SUM('KE - Sales By Agent'!E104:G104)&gt;0,"YES","NO")</f>
        <v>NO</v>
      </c>
      <c r="H103" s="3" t="str">
        <f>IF(SUM('KE - Sales By Agent'!F104:H104)&gt;0,"YES","NO")</f>
        <v>YES</v>
      </c>
      <c r="I103" s="3" t="str">
        <f>IF(SUM('KE - Sales By Agent'!G104:I104)&gt;0,"YES","NO")</f>
        <v>YES</v>
      </c>
      <c r="J103" s="3" t="str">
        <f>IF(SUM('KE - Sales By Agent'!H104:J104)&gt;0,"YES","NO")</f>
        <v>YES</v>
      </c>
      <c r="K103" s="3" t="str">
        <f>IF(SUM('KE - Sales By Agent'!I104:K104)&gt;0,"YES","NO")</f>
        <v>YES</v>
      </c>
      <c r="L103" s="3" t="str">
        <f>IF(SUM('KE - Sales By Agent'!J104:L104)&gt;0,"YES","NO")</f>
        <v>YES</v>
      </c>
      <c r="M103" s="3" t="str">
        <f>IF(SUM('KE - Sales By Agent'!K104:M104)&gt;0,"YES","NO")</f>
        <v>YES</v>
      </c>
    </row>
    <row r="104" spans="1:13">
      <c r="A104" s="52" t="s">
        <v>1618</v>
      </c>
      <c r="D104" s="3" t="str">
        <f>IF(SUM('KE - Sales By Agent'!B105:D105)&gt;0,"YES","NO")</f>
        <v>NO</v>
      </c>
      <c r="E104" s="3" t="str">
        <f>IF(SUM('KE - Sales By Agent'!C105:E105)&gt;0,"YES","NO")</f>
        <v>NO</v>
      </c>
      <c r="F104" s="3" t="str">
        <f>IF(SUM('KE - Sales By Agent'!D105:F105)&gt;0,"YES","NO")</f>
        <v>NO</v>
      </c>
      <c r="G104" s="3" t="str">
        <f>IF(SUM('KE - Sales By Agent'!E105:G105)&gt;0,"YES","NO")</f>
        <v>NO</v>
      </c>
      <c r="H104" s="3" t="str">
        <f>IF(SUM('KE - Sales By Agent'!F105:H105)&gt;0,"YES","NO")</f>
        <v>YES</v>
      </c>
      <c r="I104" s="3" t="str">
        <f>IF(SUM('KE - Sales By Agent'!G105:I105)&gt;0,"YES","NO")</f>
        <v>YES</v>
      </c>
      <c r="J104" s="3" t="str">
        <f>IF(SUM('KE - Sales By Agent'!H105:J105)&gt;0,"YES","NO")</f>
        <v>YES</v>
      </c>
      <c r="K104" s="3" t="str">
        <f>IF(SUM('KE - Sales By Agent'!I105:K105)&gt;0,"YES","NO")</f>
        <v>YES</v>
      </c>
      <c r="L104" s="3" t="str">
        <f>IF(SUM('KE - Sales By Agent'!J105:L105)&gt;0,"YES","NO")</f>
        <v>YES</v>
      </c>
      <c r="M104" s="3" t="str">
        <f>IF(SUM('KE - Sales By Agent'!K105:M105)&gt;0,"YES","NO")</f>
        <v>YES</v>
      </c>
    </row>
    <row r="105" spans="1:13">
      <c r="A105" s="52" t="s">
        <v>1518</v>
      </c>
      <c r="D105" s="3" t="str">
        <f>IF(SUM('KE - Sales By Agent'!B106:D106)&gt;0,"YES","NO")</f>
        <v>NO</v>
      </c>
      <c r="E105" s="3" t="str">
        <f>IF(SUM('KE - Sales By Agent'!C106:E106)&gt;0,"YES","NO")</f>
        <v>YES</v>
      </c>
      <c r="F105" s="3" t="str">
        <f>IF(SUM('KE - Sales By Agent'!D106:F106)&gt;0,"YES","NO")</f>
        <v>YES</v>
      </c>
      <c r="G105" s="3" t="str">
        <f>IF(SUM('KE - Sales By Agent'!E106:G106)&gt;0,"YES","NO")</f>
        <v>YES</v>
      </c>
      <c r="H105" s="3" t="str">
        <f>IF(SUM('KE - Sales By Agent'!F106:H106)&gt;0,"YES","NO")</f>
        <v>YES</v>
      </c>
      <c r="I105" s="3" t="str">
        <f>IF(SUM('KE - Sales By Agent'!G106:I106)&gt;0,"YES","NO")</f>
        <v>YES</v>
      </c>
      <c r="J105" s="3" t="str">
        <f>IF(SUM('KE - Sales By Agent'!H106:J106)&gt;0,"YES","NO")</f>
        <v>YES</v>
      </c>
      <c r="K105" s="3" t="str">
        <f>IF(SUM('KE - Sales By Agent'!I106:K106)&gt;0,"YES","NO")</f>
        <v>YES</v>
      </c>
      <c r="L105" s="3" t="str">
        <f>IF(SUM('KE - Sales By Agent'!J106:L106)&gt;0,"YES","NO")</f>
        <v>YES</v>
      </c>
      <c r="M105" s="3" t="str">
        <f>IF(SUM('KE - Sales By Agent'!K106:M106)&gt;0,"YES","NO")</f>
        <v>YES</v>
      </c>
    </row>
    <row r="106" spans="1:13">
      <c r="A106" s="52" t="s">
        <v>1552</v>
      </c>
      <c r="D106" s="3" t="str">
        <f>IF(SUM('KE - Sales By Agent'!B107:D107)&gt;0,"YES","NO")</f>
        <v>NO</v>
      </c>
      <c r="E106" s="3" t="str">
        <f>IF(SUM('KE - Sales By Agent'!C107:E107)&gt;0,"YES","NO")</f>
        <v>NO</v>
      </c>
      <c r="F106" s="3" t="str">
        <f>IF(SUM('KE - Sales By Agent'!D107:F107)&gt;0,"YES","NO")</f>
        <v>YES</v>
      </c>
      <c r="G106" s="3" t="str">
        <f>IF(SUM('KE - Sales By Agent'!E107:G107)&gt;0,"YES","NO")</f>
        <v>YES</v>
      </c>
      <c r="H106" s="3" t="str">
        <f>IF(SUM('KE - Sales By Agent'!F107:H107)&gt;0,"YES","NO")</f>
        <v>YES</v>
      </c>
      <c r="I106" s="3" t="str">
        <f>IF(SUM('KE - Sales By Agent'!G107:I107)&gt;0,"YES","NO")</f>
        <v>YES</v>
      </c>
      <c r="J106" s="3" t="str">
        <f>IF(SUM('KE - Sales By Agent'!H107:J107)&gt;0,"YES","NO")</f>
        <v>YES</v>
      </c>
      <c r="K106" s="3" t="str">
        <f>IF(SUM('KE - Sales By Agent'!I107:K107)&gt;0,"YES","NO")</f>
        <v>YES</v>
      </c>
      <c r="L106" s="3" t="str">
        <f>IF(SUM('KE - Sales By Agent'!J107:L107)&gt;0,"YES","NO")</f>
        <v>YES</v>
      </c>
      <c r="M106" s="3" t="str">
        <f>IF(SUM('KE - Sales By Agent'!K107:M107)&gt;0,"YES","NO")</f>
        <v>YES</v>
      </c>
    </row>
    <row r="107" spans="1:13">
      <c r="A107" s="52" t="s">
        <v>3403</v>
      </c>
      <c r="D107" s="3" t="str">
        <f>IF(SUM('KE - Sales By Agent'!B108:D108)&gt;0,"YES","NO")</f>
        <v>NO</v>
      </c>
      <c r="E107" s="3" t="str">
        <f>IF(SUM('KE - Sales By Agent'!C108:E108)&gt;0,"YES","NO")</f>
        <v>NO</v>
      </c>
      <c r="F107" s="3" t="str">
        <f>IF(SUM('KE - Sales By Agent'!D108:F108)&gt;0,"YES","NO")</f>
        <v>NO</v>
      </c>
      <c r="G107" s="3" t="str">
        <f>IF(SUM('KE - Sales By Agent'!E108:G108)&gt;0,"YES","NO")</f>
        <v>NO</v>
      </c>
      <c r="H107" s="3" t="str">
        <f>IF(SUM('KE - Sales By Agent'!F108:H108)&gt;0,"YES","NO")</f>
        <v>NO</v>
      </c>
      <c r="I107" s="3" t="str">
        <f>IF(SUM('KE - Sales By Agent'!G108:I108)&gt;0,"YES","NO")</f>
        <v>NO</v>
      </c>
      <c r="J107" s="3" t="str">
        <f>IF(SUM('KE - Sales By Agent'!H108:J108)&gt;0,"YES","NO")</f>
        <v>NO</v>
      </c>
      <c r="K107" s="3" t="str">
        <f>IF(SUM('KE - Sales By Agent'!I108:K108)&gt;0,"YES","NO")</f>
        <v>NO</v>
      </c>
      <c r="L107" s="3" t="str">
        <f>IF(SUM('KE - Sales By Agent'!J108:L108)&gt;0,"YES","NO")</f>
        <v>NO</v>
      </c>
      <c r="M107" s="3" t="str">
        <f>IF(SUM('KE - Sales By Agent'!K108:M108)&gt;0,"YES","NO")</f>
        <v>YES</v>
      </c>
    </row>
    <row r="108" spans="1:13">
      <c r="A108" s="52" t="s">
        <v>1619</v>
      </c>
      <c r="D108" s="3" t="str">
        <f>IF(SUM('KE - Sales By Agent'!B109:D109)&gt;0,"YES","NO")</f>
        <v>NO</v>
      </c>
      <c r="E108" s="3" t="str">
        <f>IF(SUM('KE - Sales By Agent'!C109:E109)&gt;0,"YES","NO")</f>
        <v>NO</v>
      </c>
      <c r="F108" s="3" t="str">
        <f>IF(SUM('KE - Sales By Agent'!D109:F109)&gt;0,"YES","NO")</f>
        <v>NO</v>
      </c>
      <c r="G108" s="3" t="str">
        <f>IF(SUM('KE - Sales By Agent'!E109:G109)&gt;0,"YES","NO")</f>
        <v>NO</v>
      </c>
      <c r="H108" s="3" t="str">
        <f>IF(SUM('KE - Sales By Agent'!F109:H109)&gt;0,"YES","NO")</f>
        <v>YES</v>
      </c>
      <c r="I108" s="3" t="str">
        <f>IF(SUM('KE - Sales By Agent'!G109:I109)&gt;0,"YES","NO")</f>
        <v>YES</v>
      </c>
      <c r="J108" s="3" t="str">
        <f>IF(SUM('KE - Sales By Agent'!H109:J109)&gt;0,"YES","NO")</f>
        <v>YES</v>
      </c>
      <c r="K108" s="3" t="str">
        <f>IF(SUM('KE - Sales By Agent'!I109:K109)&gt;0,"YES","NO")</f>
        <v>NO</v>
      </c>
      <c r="L108" s="3" t="str">
        <f>IF(SUM('KE - Sales By Agent'!J109:L109)&gt;0,"YES","NO")</f>
        <v>NO</v>
      </c>
      <c r="M108" s="3" t="str">
        <f>IF(SUM('KE - Sales By Agent'!K109:M109)&gt;0,"YES","NO")</f>
        <v>NO</v>
      </c>
    </row>
    <row r="109" spans="1:13">
      <c r="A109" s="52" t="s">
        <v>1863</v>
      </c>
      <c r="D109" s="3" t="str">
        <f>IF(SUM('KE - Sales By Agent'!B110:D110)&gt;0,"YES","NO")</f>
        <v>NO</v>
      </c>
      <c r="E109" s="3" t="str">
        <f>IF(SUM('KE - Sales By Agent'!C110:E110)&gt;0,"YES","NO")</f>
        <v>NO</v>
      </c>
      <c r="F109" s="3" t="str">
        <f>IF(SUM('KE - Sales By Agent'!D110:F110)&gt;0,"YES","NO")</f>
        <v>NO</v>
      </c>
      <c r="G109" s="3" t="str">
        <f>IF(SUM('KE - Sales By Agent'!E110:G110)&gt;0,"YES","NO")</f>
        <v>NO</v>
      </c>
      <c r="H109" s="3" t="str">
        <f>IF(SUM('KE - Sales By Agent'!F110:H110)&gt;0,"YES","NO")</f>
        <v>NO</v>
      </c>
      <c r="I109" s="3" t="str">
        <f>IF(SUM('KE - Sales By Agent'!G110:I110)&gt;0,"YES","NO")</f>
        <v>NO</v>
      </c>
      <c r="J109" s="3" t="str">
        <f>IF(SUM('KE - Sales By Agent'!H110:J110)&gt;0,"YES","NO")</f>
        <v>YES</v>
      </c>
      <c r="K109" s="3" t="str">
        <f>IF(SUM('KE - Sales By Agent'!I110:K110)&gt;0,"YES","NO")</f>
        <v>YES</v>
      </c>
      <c r="L109" s="3" t="str">
        <f>IF(SUM('KE - Sales By Agent'!J110:L110)&gt;0,"YES","NO")</f>
        <v>YES</v>
      </c>
      <c r="M109" s="3" t="str">
        <f>IF(SUM('KE - Sales By Agent'!K110:M110)&gt;0,"YES","NO")</f>
        <v>NO</v>
      </c>
    </row>
    <row r="110" spans="1:13">
      <c r="A110" s="52" t="s">
        <v>1319</v>
      </c>
      <c r="D110" s="3" t="str">
        <f>IF(SUM('KE - Sales By Agent'!B111:D111)&gt;0,"YES","NO")</f>
        <v>YES</v>
      </c>
      <c r="E110" s="3" t="str">
        <f>IF(SUM('KE - Sales By Agent'!C111:E111)&gt;0,"YES","NO")</f>
        <v>YES</v>
      </c>
      <c r="F110" s="3" t="str">
        <f>IF(SUM('KE - Sales By Agent'!D111:F111)&gt;0,"YES","NO")</f>
        <v>YES</v>
      </c>
      <c r="G110" s="3" t="str">
        <f>IF(SUM('KE - Sales By Agent'!E111:G111)&gt;0,"YES","NO")</f>
        <v>NO</v>
      </c>
      <c r="H110" s="3" t="str">
        <f>IF(SUM('KE - Sales By Agent'!F111:H111)&gt;0,"YES","NO")</f>
        <v>NO</v>
      </c>
      <c r="I110" s="3" t="str">
        <f>IF(SUM('KE - Sales By Agent'!G111:I111)&gt;0,"YES","NO")</f>
        <v>NO</v>
      </c>
      <c r="J110" s="3" t="str">
        <f>IF(SUM('KE - Sales By Agent'!H111:J111)&gt;0,"YES","NO")</f>
        <v>NO</v>
      </c>
      <c r="K110" s="3" t="str">
        <f>IF(SUM('KE - Sales By Agent'!I111:K111)&gt;0,"YES","NO")</f>
        <v>NO</v>
      </c>
      <c r="L110" s="3" t="str">
        <f>IF(SUM('KE - Sales By Agent'!J111:L111)&gt;0,"YES","NO")</f>
        <v>NO</v>
      </c>
      <c r="M110" s="3" t="str">
        <f>IF(SUM('KE - Sales By Agent'!K111:M111)&gt;0,"YES","NO")</f>
        <v>NO</v>
      </c>
    </row>
    <row r="111" spans="1:13">
      <c r="A111" s="52" t="s">
        <v>1519</v>
      </c>
      <c r="D111" s="3" t="str">
        <f>IF(SUM('KE - Sales By Agent'!B112:D112)&gt;0,"YES","NO")</f>
        <v>NO</v>
      </c>
      <c r="E111" s="3" t="str">
        <f>IF(SUM('KE - Sales By Agent'!C112:E112)&gt;0,"YES","NO")</f>
        <v>YES</v>
      </c>
      <c r="F111" s="3" t="str">
        <f>IF(SUM('KE - Sales By Agent'!D112:F112)&gt;0,"YES","NO")</f>
        <v>YES</v>
      </c>
      <c r="G111" s="3" t="str">
        <f>IF(SUM('KE - Sales By Agent'!E112:G112)&gt;0,"YES","NO")</f>
        <v>YES</v>
      </c>
      <c r="H111" s="3" t="str">
        <f>IF(SUM('KE - Sales By Agent'!F112:H112)&gt;0,"YES","NO")</f>
        <v>YES</v>
      </c>
      <c r="I111" s="3" t="str">
        <f>IF(SUM('KE - Sales By Agent'!G112:I112)&gt;0,"YES","NO")</f>
        <v>YES</v>
      </c>
      <c r="J111" s="3" t="str">
        <f>IF(SUM('KE - Sales By Agent'!H112:J112)&gt;0,"YES","NO")</f>
        <v>YES</v>
      </c>
      <c r="K111" s="3" t="str">
        <f>IF(SUM('KE - Sales By Agent'!I112:K112)&gt;0,"YES","NO")</f>
        <v>YES</v>
      </c>
      <c r="L111" s="3" t="str">
        <f>IF(SUM('KE - Sales By Agent'!J112:L112)&gt;0,"YES","NO")</f>
        <v>YES</v>
      </c>
      <c r="M111" s="3" t="str">
        <f>IF(SUM('KE - Sales By Agent'!K112:M112)&gt;0,"YES","NO")</f>
        <v>YES</v>
      </c>
    </row>
    <row r="112" spans="1:13">
      <c r="A112" s="52" t="s">
        <v>1320</v>
      </c>
      <c r="D112" s="3" t="str">
        <f>IF(SUM('KE - Sales By Agent'!B113:D113)&gt;0,"YES","NO")</f>
        <v>YES</v>
      </c>
      <c r="E112" s="3" t="str">
        <f>IF(SUM('KE - Sales By Agent'!C113:E113)&gt;0,"YES","NO")</f>
        <v>YES</v>
      </c>
      <c r="F112" s="3" t="str">
        <f>IF(SUM('KE - Sales By Agent'!D113:F113)&gt;0,"YES","NO")</f>
        <v>YES</v>
      </c>
      <c r="G112" s="3" t="str">
        <f>IF(SUM('KE - Sales By Agent'!E113:G113)&gt;0,"YES","NO")</f>
        <v>YES</v>
      </c>
      <c r="H112" s="3" t="str">
        <f>IF(SUM('KE - Sales By Agent'!F113:H113)&gt;0,"YES","NO")</f>
        <v>NO</v>
      </c>
      <c r="I112" s="3" t="str">
        <f>IF(SUM('KE - Sales By Agent'!G113:I113)&gt;0,"YES","NO")</f>
        <v>YES</v>
      </c>
      <c r="J112" s="3" t="str">
        <f>IF(SUM('KE - Sales By Agent'!H113:J113)&gt;0,"YES","NO")</f>
        <v>YES</v>
      </c>
      <c r="K112" s="3" t="str">
        <f>IF(SUM('KE - Sales By Agent'!I113:K113)&gt;0,"YES","NO")</f>
        <v>YES</v>
      </c>
      <c r="L112" s="3" t="str">
        <f>IF(SUM('KE - Sales By Agent'!J113:L113)&gt;0,"YES","NO")</f>
        <v>YES</v>
      </c>
      <c r="M112" s="3" t="str">
        <f>IF(SUM('KE - Sales By Agent'!K113:M113)&gt;0,"YES","NO")</f>
        <v>YES</v>
      </c>
    </row>
    <row r="113" spans="1:13">
      <c r="A113" s="52" t="s">
        <v>1321</v>
      </c>
      <c r="D113" s="3" t="str">
        <f>IF(SUM('KE - Sales By Agent'!B114:D114)&gt;0,"YES","NO")</f>
        <v>YES</v>
      </c>
      <c r="E113" s="3" t="str">
        <f>IF(SUM('KE - Sales By Agent'!C114:E114)&gt;0,"YES","NO")</f>
        <v>YES</v>
      </c>
      <c r="F113" s="3" t="str">
        <f>IF(SUM('KE - Sales By Agent'!D114:F114)&gt;0,"YES","NO")</f>
        <v>YES</v>
      </c>
      <c r="G113" s="3" t="str">
        <f>IF(SUM('KE - Sales By Agent'!E114:G114)&gt;0,"YES","NO")</f>
        <v>YES</v>
      </c>
      <c r="H113" s="3" t="str">
        <f>IF(SUM('KE - Sales By Agent'!F114:H114)&gt;0,"YES","NO")</f>
        <v>NO</v>
      </c>
      <c r="I113" s="3" t="str">
        <f>IF(SUM('KE - Sales By Agent'!G114:I114)&gt;0,"YES","NO")</f>
        <v>YES</v>
      </c>
      <c r="J113" s="3" t="str">
        <f>IF(SUM('KE - Sales By Agent'!H114:J114)&gt;0,"YES","NO")</f>
        <v>YES</v>
      </c>
      <c r="K113" s="3" t="str">
        <f>IF(SUM('KE - Sales By Agent'!I114:K114)&gt;0,"YES","NO")</f>
        <v>YES</v>
      </c>
      <c r="L113" s="3" t="str">
        <f>IF(SUM('KE - Sales By Agent'!J114:L114)&gt;0,"YES","NO")</f>
        <v>YES</v>
      </c>
      <c r="M113" s="3" t="str">
        <f>IF(SUM('KE - Sales By Agent'!K114:M114)&gt;0,"YES","NO")</f>
        <v>NO</v>
      </c>
    </row>
    <row r="114" spans="1:13">
      <c r="A114" s="52" t="s">
        <v>1823</v>
      </c>
      <c r="D114" s="3" t="str">
        <f>IF(SUM('KE - Sales By Agent'!B115:D115)&gt;0,"YES","NO")</f>
        <v>NO</v>
      </c>
      <c r="E114" s="3" t="str">
        <f>IF(SUM('KE - Sales By Agent'!C115:E115)&gt;0,"YES","NO")</f>
        <v>NO</v>
      </c>
      <c r="F114" s="3" t="str">
        <f>IF(SUM('KE - Sales By Agent'!D115:F115)&gt;0,"YES","NO")</f>
        <v>NO</v>
      </c>
      <c r="G114" s="3" t="str">
        <f>IF(SUM('KE - Sales By Agent'!E115:G115)&gt;0,"YES","NO")</f>
        <v>NO</v>
      </c>
      <c r="H114" s="3" t="str">
        <f>IF(SUM('KE - Sales By Agent'!F115:H115)&gt;0,"YES","NO")</f>
        <v>NO</v>
      </c>
      <c r="I114" s="3" t="str">
        <f>IF(SUM('KE - Sales By Agent'!G115:I115)&gt;0,"YES","NO")</f>
        <v>YES</v>
      </c>
      <c r="J114" s="3" t="str">
        <f>IF(SUM('KE - Sales By Agent'!H115:J115)&gt;0,"YES","NO")</f>
        <v>YES</v>
      </c>
      <c r="K114" s="3" t="str">
        <f>IF(SUM('KE - Sales By Agent'!I115:K115)&gt;0,"YES","NO")</f>
        <v>YES</v>
      </c>
      <c r="L114" s="3" t="str">
        <f>IF(SUM('KE - Sales By Agent'!J115:L115)&gt;0,"YES","NO")</f>
        <v>YES</v>
      </c>
      <c r="M114" s="3" t="str">
        <f>IF(SUM('KE - Sales By Agent'!K115:M115)&gt;0,"YES","NO")</f>
        <v>YES</v>
      </c>
    </row>
    <row r="115" spans="1:13">
      <c r="A115" s="52" t="s">
        <v>1520</v>
      </c>
      <c r="D115" s="3" t="str">
        <f>IF(SUM('KE - Sales By Agent'!B116:D116)&gt;0,"YES","NO")</f>
        <v>NO</v>
      </c>
      <c r="E115" s="3" t="str">
        <f>IF(SUM('KE - Sales By Agent'!C116:E116)&gt;0,"YES","NO")</f>
        <v>YES</v>
      </c>
      <c r="F115" s="3" t="str">
        <f>IF(SUM('KE - Sales By Agent'!D116:F116)&gt;0,"YES","NO")</f>
        <v>YES</v>
      </c>
      <c r="G115" s="3" t="str">
        <f>IF(SUM('KE - Sales By Agent'!E116:G116)&gt;0,"YES","NO")</f>
        <v>YES</v>
      </c>
      <c r="H115" s="3" t="str">
        <f>IF(SUM('KE - Sales By Agent'!F116:H116)&gt;0,"YES","NO")</f>
        <v>YES</v>
      </c>
      <c r="I115" s="3" t="str">
        <f>IF(SUM('KE - Sales By Agent'!G116:I116)&gt;0,"YES","NO")</f>
        <v>YES</v>
      </c>
      <c r="J115" s="3" t="str">
        <f>IF(SUM('KE - Sales By Agent'!H116:J116)&gt;0,"YES","NO")</f>
        <v>YES</v>
      </c>
      <c r="K115" s="3" t="str">
        <f>IF(SUM('KE - Sales By Agent'!I116:K116)&gt;0,"YES","NO")</f>
        <v>YES</v>
      </c>
      <c r="L115" s="3" t="str">
        <f>IF(SUM('KE - Sales By Agent'!J116:L116)&gt;0,"YES","NO")</f>
        <v>YES</v>
      </c>
      <c r="M115" s="3" t="str">
        <f>IF(SUM('KE - Sales By Agent'!K116:M116)&gt;0,"YES","NO")</f>
        <v>YES</v>
      </c>
    </row>
    <row r="116" spans="1:13">
      <c r="A116" s="52" t="s">
        <v>1322</v>
      </c>
      <c r="D116" s="3" t="str">
        <f>IF(SUM('KE - Sales By Agent'!B117:D117)&gt;0,"YES","NO")</f>
        <v>YES</v>
      </c>
      <c r="E116" s="3" t="str">
        <f>IF(SUM('KE - Sales By Agent'!C117:E117)&gt;0,"YES","NO")</f>
        <v>YES</v>
      </c>
      <c r="F116" s="3" t="str">
        <f>IF(SUM('KE - Sales By Agent'!D117:F117)&gt;0,"YES","NO")</f>
        <v>YES</v>
      </c>
      <c r="G116" s="3" t="str">
        <f>IF(SUM('KE - Sales By Agent'!E117:G117)&gt;0,"YES","NO")</f>
        <v>YES</v>
      </c>
      <c r="H116" s="3" t="str">
        <f>IF(SUM('KE - Sales By Agent'!F117:H117)&gt;0,"YES","NO")</f>
        <v>YES</v>
      </c>
      <c r="I116" s="3" t="str">
        <f>IF(SUM('KE - Sales By Agent'!G117:I117)&gt;0,"YES","NO")</f>
        <v>YES</v>
      </c>
      <c r="J116" s="3" t="str">
        <f>IF(SUM('KE - Sales By Agent'!H117:J117)&gt;0,"YES","NO")</f>
        <v>YES</v>
      </c>
      <c r="K116" s="3" t="str">
        <f>IF(SUM('KE - Sales By Agent'!I117:K117)&gt;0,"YES","NO")</f>
        <v>YES</v>
      </c>
      <c r="L116" s="3" t="str">
        <f>IF(SUM('KE - Sales By Agent'!J117:L117)&gt;0,"YES","NO")</f>
        <v>YES</v>
      </c>
      <c r="M116" s="3" t="str">
        <f>IF(SUM('KE - Sales By Agent'!K117:M117)&gt;0,"YES","NO")</f>
        <v>YES</v>
      </c>
    </row>
    <row r="117" spans="1:13">
      <c r="A117" s="52" t="s">
        <v>1553</v>
      </c>
      <c r="D117" s="3" t="str">
        <f>IF(SUM('KE - Sales By Agent'!B118:D118)&gt;0,"YES","NO")</f>
        <v>NO</v>
      </c>
      <c r="E117" s="3" t="str">
        <f>IF(SUM('KE - Sales By Agent'!C118:E118)&gt;0,"YES","NO")</f>
        <v>NO</v>
      </c>
      <c r="F117" s="3" t="str">
        <f>IF(SUM('KE - Sales By Agent'!D118:F118)&gt;0,"YES","NO")</f>
        <v>YES</v>
      </c>
      <c r="G117" s="3" t="str">
        <f>IF(SUM('KE - Sales By Agent'!E118:G118)&gt;0,"YES","NO")</f>
        <v>YES</v>
      </c>
      <c r="H117" s="3" t="str">
        <f>IF(SUM('KE - Sales By Agent'!F118:H118)&gt;0,"YES","NO")</f>
        <v>YES</v>
      </c>
      <c r="I117" s="3" t="str">
        <f>IF(SUM('KE - Sales By Agent'!G118:I118)&gt;0,"YES","NO")</f>
        <v>YES</v>
      </c>
      <c r="J117" s="3" t="str">
        <f>IF(SUM('KE - Sales By Agent'!H118:J118)&gt;0,"YES","NO")</f>
        <v>NO</v>
      </c>
      <c r="K117" s="3" t="str">
        <f>IF(SUM('KE - Sales By Agent'!I118:K118)&gt;0,"YES","NO")</f>
        <v>YES</v>
      </c>
      <c r="L117" s="3" t="str">
        <f>IF(SUM('KE - Sales By Agent'!J118:L118)&gt;0,"YES","NO")</f>
        <v>NO</v>
      </c>
      <c r="M117" s="3" t="str">
        <f>IF(SUM('KE - Sales By Agent'!K118:M118)&gt;0,"YES","NO")</f>
        <v>YES</v>
      </c>
    </row>
    <row r="118" spans="1:13">
      <c r="A118" s="52" t="s">
        <v>1323</v>
      </c>
      <c r="D118" s="3" t="str">
        <f>IF(SUM('KE - Sales By Agent'!B119:D119)&gt;0,"YES","NO")</f>
        <v>YES</v>
      </c>
      <c r="E118" s="3" t="str">
        <f>IF(SUM('KE - Sales By Agent'!C119:E119)&gt;0,"YES","NO")</f>
        <v>YES</v>
      </c>
      <c r="F118" s="3" t="str">
        <f>IF(SUM('KE - Sales By Agent'!D119:F119)&gt;0,"YES","NO")</f>
        <v>YES</v>
      </c>
      <c r="G118" s="3" t="str">
        <f>IF(SUM('KE - Sales By Agent'!E119:G119)&gt;0,"YES","NO")</f>
        <v>YES</v>
      </c>
      <c r="H118" s="3" t="str">
        <f>IF(SUM('KE - Sales By Agent'!F119:H119)&gt;0,"YES","NO")</f>
        <v>YES</v>
      </c>
      <c r="I118" s="3" t="str">
        <f>IF(SUM('KE - Sales By Agent'!G119:I119)&gt;0,"YES","NO")</f>
        <v>NO</v>
      </c>
      <c r="J118" s="3" t="str">
        <f>IF(SUM('KE - Sales By Agent'!H119:J119)&gt;0,"YES","NO")</f>
        <v>NO</v>
      </c>
      <c r="K118" s="3" t="str">
        <f>IF(SUM('KE - Sales By Agent'!I119:K119)&gt;0,"YES","NO")</f>
        <v>NO</v>
      </c>
      <c r="L118" s="3" t="str">
        <f>IF(SUM('KE - Sales By Agent'!J119:L119)&gt;0,"YES","NO")</f>
        <v>NO</v>
      </c>
      <c r="M118" s="3" t="str">
        <f>IF(SUM('KE - Sales By Agent'!K119:M119)&gt;0,"YES","NO")</f>
        <v>NO</v>
      </c>
    </row>
    <row r="119" spans="1:13">
      <c r="A119" s="52" t="s">
        <v>1324</v>
      </c>
      <c r="D119" s="3" t="str">
        <f>IF(SUM('KE - Sales By Agent'!B120:D120)&gt;0,"YES","NO")</f>
        <v>YES</v>
      </c>
      <c r="E119" s="3" t="str">
        <f>IF(SUM('KE - Sales By Agent'!C120:E120)&gt;0,"YES","NO")</f>
        <v>YES</v>
      </c>
      <c r="F119" s="3" t="str">
        <f>IF(SUM('KE - Sales By Agent'!D120:F120)&gt;0,"YES","NO")</f>
        <v>YES</v>
      </c>
      <c r="G119" s="3" t="str">
        <f>IF(SUM('KE - Sales By Agent'!E120:G120)&gt;0,"YES","NO")</f>
        <v>YES</v>
      </c>
      <c r="H119" s="3" t="str">
        <f>IF(SUM('KE - Sales By Agent'!F120:H120)&gt;0,"YES","NO")</f>
        <v>YES</v>
      </c>
      <c r="I119" s="3" t="str">
        <f>IF(SUM('KE - Sales By Agent'!G120:I120)&gt;0,"YES","NO")</f>
        <v>YES</v>
      </c>
      <c r="J119" s="3" t="str">
        <f>IF(SUM('KE - Sales By Agent'!H120:J120)&gt;0,"YES","NO")</f>
        <v>YES</v>
      </c>
      <c r="K119" s="3" t="str">
        <f>IF(SUM('KE - Sales By Agent'!I120:K120)&gt;0,"YES","NO")</f>
        <v>YES</v>
      </c>
      <c r="L119" s="3" t="str">
        <f>IF(SUM('KE - Sales By Agent'!J120:L120)&gt;0,"YES","NO")</f>
        <v>YES</v>
      </c>
      <c r="M119" s="3" t="str">
        <f>IF(SUM('KE - Sales By Agent'!K120:M120)&gt;0,"YES","NO")</f>
        <v>YES</v>
      </c>
    </row>
    <row r="120" spans="1:13">
      <c r="A120" s="52" t="s">
        <v>1620</v>
      </c>
      <c r="D120" s="3" t="str">
        <f>IF(SUM('KE - Sales By Agent'!B121:D121)&gt;0,"YES","NO")</f>
        <v>NO</v>
      </c>
      <c r="E120" s="3" t="str">
        <f>IF(SUM('KE - Sales By Agent'!C121:E121)&gt;0,"YES","NO")</f>
        <v>NO</v>
      </c>
      <c r="F120" s="3" t="str">
        <f>IF(SUM('KE - Sales By Agent'!D121:F121)&gt;0,"YES","NO")</f>
        <v>NO</v>
      </c>
      <c r="G120" s="3" t="str">
        <f>IF(SUM('KE - Sales By Agent'!E121:G121)&gt;0,"YES","NO")</f>
        <v>NO</v>
      </c>
      <c r="H120" s="3" t="str">
        <f>IF(SUM('KE - Sales By Agent'!F121:H121)&gt;0,"YES","NO")</f>
        <v>YES</v>
      </c>
      <c r="I120" s="3" t="str">
        <f>IF(SUM('KE - Sales By Agent'!G121:I121)&gt;0,"YES","NO")</f>
        <v>YES</v>
      </c>
      <c r="J120" s="3" t="str">
        <f>IF(SUM('KE - Sales By Agent'!H121:J121)&gt;0,"YES","NO")</f>
        <v>YES</v>
      </c>
      <c r="K120" s="3" t="str">
        <f>IF(SUM('KE - Sales By Agent'!I121:K121)&gt;0,"YES","NO")</f>
        <v>YES</v>
      </c>
      <c r="L120" s="3" t="str">
        <f>IF(SUM('KE - Sales By Agent'!J121:L121)&gt;0,"YES","NO")</f>
        <v>YES</v>
      </c>
      <c r="M120" s="3" t="str">
        <f>IF(SUM('KE - Sales By Agent'!K121:M121)&gt;0,"YES","NO")</f>
        <v>YES</v>
      </c>
    </row>
    <row r="121" spans="1:13">
      <c r="A121" s="52" t="s">
        <v>1325</v>
      </c>
      <c r="D121" s="3" t="str">
        <f>IF(SUM('KE - Sales By Agent'!B122:D122)&gt;0,"YES","NO")</f>
        <v>YES</v>
      </c>
      <c r="E121" s="3" t="str">
        <f>IF(SUM('KE - Sales By Agent'!C122:E122)&gt;0,"YES","NO")</f>
        <v>YES</v>
      </c>
      <c r="F121" s="3" t="str">
        <f>IF(SUM('KE - Sales By Agent'!D122:F122)&gt;0,"YES","NO")</f>
        <v>YES</v>
      </c>
      <c r="G121" s="3" t="str">
        <f>IF(SUM('KE - Sales By Agent'!E122:G122)&gt;0,"YES","NO")</f>
        <v>YES</v>
      </c>
      <c r="H121" s="3" t="str">
        <f>IF(SUM('KE - Sales By Agent'!F122:H122)&gt;0,"YES","NO")</f>
        <v>YES</v>
      </c>
      <c r="I121" s="3" t="str">
        <f>IF(SUM('KE - Sales By Agent'!G122:I122)&gt;0,"YES","NO")</f>
        <v>NO</v>
      </c>
      <c r="J121" s="3" t="str">
        <f>IF(SUM('KE - Sales By Agent'!H122:J122)&gt;0,"YES","NO")</f>
        <v>NO</v>
      </c>
      <c r="K121" s="3" t="str">
        <f>IF(SUM('KE - Sales By Agent'!I122:K122)&gt;0,"YES","NO")</f>
        <v>NO</v>
      </c>
      <c r="L121" s="3" t="str">
        <f>IF(SUM('KE - Sales By Agent'!J122:L122)&gt;0,"YES","NO")</f>
        <v>YES</v>
      </c>
      <c r="M121" s="3" t="str">
        <f>IF(SUM('KE - Sales By Agent'!K122:M122)&gt;0,"YES","NO")</f>
        <v>YES</v>
      </c>
    </row>
    <row r="122" spans="1:13">
      <c r="A122" s="52" t="s">
        <v>1864</v>
      </c>
      <c r="D122" s="3" t="str">
        <f>IF(SUM('KE - Sales By Agent'!B123:D123)&gt;0,"YES","NO")</f>
        <v>NO</v>
      </c>
      <c r="E122" s="3" t="str">
        <f>IF(SUM('KE - Sales By Agent'!C123:E123)&gt;0,"YES","NO")</f>
        <v>NO</v>
      </c>
      <c r="F122" s="3" t="str">
        <f>IF(SUM('KE - Sales By Agent'!D123:F123)&gt;0,"YES","NO")</f>
        <v>NO</v>
      </c>
      <c r="G122" s="3" t="str">
        <f>IF(SUM('KE - Sales By Agent'!E123:G123)&gt;0,"YES","NO")</f>
        <v>NO</v>
      </c>
      <c r="H122" s="3" t="str">
        <f>IF(SUM('KE - Sales By Agent'!F123:H123)&gt;0,"YES","NO")</f>
        <v>NO</v>
      </c>
      <c r="I122" s="3" t="str">
        <f>IF(SUM('KE - Sales By Agent'!G123:I123)&gt;0,"YES","NO")</f>
        <v>NO</v>
      </c>
      <c r="J122" s="3" t="str">
        <f>IF(SUM('KE - Sales By Agent'!H123:J123)&gt;0,"YES","NO")</f>
        <v>YES</v>
      </c>
      <c r="K122" s="3" t="str">
        <f>IF(SUM('KE - Sales By Agent'!I123:K123)&gt;0,"YES","NO")</f>
        <v>YES</v>
      </c>
      <c r="L122" s="3" t="str">
        <f>IF(SUM('KE - Sales By Agent'!J123:L123)&gt;0,"YES","NO")</f>
        <v>YES</v>
      </c>
      <c r="M122" s="3" t="str">
        <f>IF(SUM('KE - Sales By Agent'!K123:M123)&gt;0,"YES","NO")</f>
        <v>NO</v>
      </c>
    </row>
    <row r="123" spans="1:13">
      <c r="A123" s="52" t="s">
        <v>1326</v>
      </c>
      <c r="D123" s="3" t="str">
        <f>IF(SUM('KE - Sales By Agent'!B124:D124)&gt;0,"YES","NO")</f>
        <v>YES</v>
      </c>
      <c r="E123" s="3" t="str">
        <f>IF(SUM('KE - Sales By Agent'!C124:E124)&gt;0,"YES","NO")</f>
        <v>YES</v>
      </c>
      <c r="F123" s="3" t="str">
        <f>IF(SUM('KE - Sales By Agent'!D124:F124)&gt;0,"YES","NO")</f>
        <v>YES</v>
      </c>
      <c r="G123" s="3" t="str">
        <f>IF(SUM('KE - Sales By Agent'!E124:G124)&gt;0,"YES","NO")</f>
        <v>YES</v>
      </c>
      <c r="H123" s="3" t="str">
        <f>IF(SUM('KE - Sales By Agent'!F124:H124)&gt;0,"YES","NO")</f>
        <v>YES</v>
      </c>
      <c r="I123" s="3" t="str">
        <f>IF(SUM('KE - Sales By Agent'!G124:I124)&gt;0,"YES","NO")</f>
        <v>YES</v>
      </c>
      <c r="J123" s="3" t="str">
        <f>IF(SUM('KE - Sales By Agent'!H124:J124)&gt;0,"YES","NO")</f>
        <v>YES</v>
      </c>
      <c r="K123" s="3" t="str">
        <f>IF(SUM('KE - Sales By Agent'!I124:K124)&gt;0,"YES","NO")</f>
        <v>YES</v>
      </c>
      <c r="L123" s="3" t="str">
        <f>IF(SUM('KE - Sales By Agent'!J124:L124)&gt;0,"YES","NO")</f>
        <v>YES</v>
      </c>
      <c r="M123" s="3" t="str">
        <f>IF(SUM('KE - Sales By Agent'!K124:M124)&gt;0,"YES","NO")</f>
        <v>YES</v>
      </c>
    </row>
    <row r="124" spans="1:13">
      <c r="A124" s="52" t="s">
        <v>1327</v>
      </c>
      <c r="D124" s="3" t="str">
        <f>IF(SUM('KE - Sales By Agent'!B125:D125)&gt;0,"YES","NO")</f>
        <v>YES</v>
      </c>
      <c r="E124" s="3" t="str">
        <f>IF(SUM('KE - Sales By Agent'!C125:E125)&gt;0,"YES","NO")</f>
        <v>YES</v>
      </c>
      <c r="F124" s="3" t="str">
        <f>IF(SUM('KE - Sales By Agent'!D125:F125)&gt;0,"YES","NO")</f>
        <v>YES</v>
      </c>
      <c r="G124" s="3" t="str">
        <f>IF(SUM('KE - Sales By Agent'!E125:G125)&gt;0,"YES","NO")</f>
        <v>YES</v>
      </c>
      <c r="H124" s="3" t="str">
        <f>IF(SUM('KE - Sales By Agent'!F125:H125)&gt;0,"YES","NO")</f>
        <v>YES</v>
      </c>
      <c r="I124" s="3" t="str">
        <f>IF(SUM('KE - Sales By Agent'!G125:I125)&gt;0,"YES","NO")</f>
        <v>YES</v>
      </c>
      <c r="J124" s="3" t="str">
        <f>IF(SUM('KE - Sales By Agent'!H125:J125)&gt;0,"YES","NO")</f>
        <v>NO</v>
      </c>
      <c r="K124" s="3" t="str">
        <f>IF(SUM('KE - Sales By Agent'!I125:K125)&gt;0,"YES","NO")</f>
        <v>YES</v>
      </c>
      <c r="L124" s="3" t="str">
        <f>IF(SUM('KE - Sales By Agent'!J125:L125)&gt;0,"YES","NO")</f>
        <v>YES</v>
      </c>
      <c r="M124" s="3" t="str">
        <f>IF(SUM('KE - Sales By Agent'!K125:M125)&gt;0,"YES","NO")</f>
        <v>YES</v>
      </c>
    </row>
    <row r="125" spans="1:13">
      <c r="A125" s="52" t="s">
        <v>1554</v>
      </c>
      <c r="D125" s="3" t="str">
        <f>IF(SUM('KE - Sales By Agent'!B126:D126)&gt;0,"YES","NO")</f>
        <v>NO</v>
      </c>
      <c r="E125" s="3" t="str">
        <f>IF(SUM('KE - Sales By Agent'!C126:E126)&gt;0,"YES","NO")</f>
        <v>NO</v>
      </c>
      <c r="F125" s="3" t="str">
        <f>IF(SUM('KE - Sales By Agent'!D126:F126)&gt;0,"YES","NO")</f>
        <v>YES</v>
      </c>
      <c r="G125" s="3" t="str">
        <f>IF(SUM('KE - Sales By Agent'!E126:G126)&gt;0,"YES","NO")</f>
        <v>YES</v>
      </c>
      <c r="H125" s="3" t="str">
        <f>IF(SUM('KE - Sales By Agent'!F126:H126)&gt;0,"YES","NO")</f>
        <v>YES</v>
      </c>
      <c r="I125" s="3" t="str">
        <f>IF(SUM('KE - Sales By Agent'!G126:I126)&gt;0,"YES","NO")</f>
        <v>YES</v>
      </c>
      <c r="J125" s="3" t="str">
        <f>IF(SUM('KE - Sales By Agent'!H126:J126)&gt;0,"YES","NO")</f>
        <v>YES</v>
      </c>
      <c r="K125" s="3" t="str">
        <f>IF(SUM('KE - Sales By Agent'!I126:K126)&gt;0,"YES","NO")</f>
        <v>YES</v>
      </c>
      <c r="L125" s="3" t="str">
        <f>IF(SUM('KE - Sales By Agent'!J126:L126)&gt;0,"YES","NO")</f>
        <v>YES</v>
      </c>
      <c r="M125" s="3" t="str">
        <f>IF(SUM('KE - Sales By Agent'!K126:M126)&gt;0,"YES","NO")</f>
        <v>YES</v>
      </c>
    </row>
    <row r="126" spans="1:13">
      <c r="A126" s="52" t="s">
        <v>1328</v>
      </c>
      <c r="D126" s="3" t="str">
        <f>IF(SUM('KE - Sales By Agent'!B127:D127)&gt;0,"YES","NO")</f>
        <v>YES</v>
      </c>
      <c r="E126" s="3" t="str">
        <f>IF(SUM('KE - Sales By Agent'!C127:E127)&gt;0,"YES","NO")</f>
        <v>YES</v>
      </c>
      <c r="F126" s="3" t="str">
        <f>IF(SUM('KE - Sales By Agent'!D127:F127)&gt;0,"YES","NO")</f>
        <v>YES</v>
      </c>
      <c r="G126" s="3" t="str">
        <f>IF(SUM('KE - Sales By Agent'!E127:G127)&gt;0,"YES","NO")</f>
        <v>NO</v>
      </c>
      <c r="H126" s="3" t="str">
        <f>IF(SUM('KE - Sales By Agent'!F127:H127)&gt;0,"YES","NO")</f>
        <v>NO</v>
      </c>
      <c r="I126" s="3" t="str">
        <f>IF(SUM('KE - Sales By Agent'!G127:I127)&gt;0,"YES","NO")</f>
        <v>YES</v>
      </c>
      <c r="J126" s="3" t="str">
        <f>IF(SUM('KE - Sales By Agent'!H127:J127)&gt;0,"YES","NO")</f>
        <v>YES</v>
      </c>
      <c r="K126" s="3" t="str">
        <f>IF(SUM('KE - Sales By Agent'!I127:K127)&gt;0,"YES","NO")</f>
        <v>YES</v>
      </c>
      <c r="L126" s="3" t="str">
        <f>IF(SUM('KE - Sales By Agent'!J127:L127)&gt;0,"YES","NO")</f>
        <v>YES</v>
      </c>
      <c r="M126" s="3" t="str">
        <f>IF(SUM('KE - Sales By Agent'!K127:M127)&gt;0,"YES","NO")</f>
        <v>YES</v>
      </c>
    </row>
    <row r="127" spans="1:13">
      <c r="A127" s="52" t="s">
        <v>1824</v>
      </c>
      <c r="D127" s="3" t="str">
        <f>IF(SUM('KE - Sales By Agent'!B128:D128)&gt;0,"YES","NO")</f>
        <v>NO</v>
      </c>
      <c r="E127" s="3" t="str">
        <f>IF(SUM('KE - Sales By Agent'!C128:E128)&gt;0,"YES","NO")</f>
        <v>NO</v>
      </c>
      <c r="F127" s="3" t="str">
        <f>IF(SUM('KE - Sales By Agent'!D128:F128)&gt;0,"YES","NO")</f>
        <v>NO</v>
      </c>
      <c r="G127" s="3" t="str">
        <f>IF(SUM('KE - Sales By Agent'!E128:G128)&gt;0,"YES","NO")</f>
        <v>NO</v>
      </c>
      <c r="H127" s="3" t="str">
        <f>IF(SUM('KE - Sales By Agent'!F128:H128)&gt;0,"YES","NO")</f>
        <v>NO</v>
      </c>
      <c r="I127" s="3" t="str">
        <f>IF(SUM('KE - Sales By Agent'!G128:I128)&gt;0,"YES","NO")</f>
        <v>YES</v>
      </c>
      <c r="J127" s="3" t="str">
        <f>IF(SUM('KE - Sales By Agent'!H128:J128)&gt;0,"YES","NO")</f>
        <v>YES</v>
      </c>
      <c r="K127" s="3" t="str">
        <f>IF(SUM('KE - Sales By Agent'!I128:K128)&gt;0,"YES","NO")</f>
        <v>YES</v>
      </c>
      <c r="L127" s="3" t="str">
        <f>IF(SUM('KE - Sales By Agent'!J128:L128)&gt;0,"YES","NO")</f>
        <v>YES</v>
      </c>
      <c r="M127" s="3" t="str">
        <f>IF(SUM('KE - Sales By Agent'!K128:M128)&gt;0,"YES","NO")</f>
        <v>YES</v>
      </c>
    </row>
    <row r="128" spans="1:13">
      <c r="A128" s="52" t="s">
        <v>1621</v>
      </c>
      <c r="D128" s="3" t="str">
        <f>IF(SUM('KE - Sales By Agent'!B129:D129)&gt;0,"YES","NO")</f>
        <v>NO</v>
      </c>
      <c r="E128" s="3" t="str">
        <f>IF(SUM('KE - Sales By Agent'!C129:E129)&gt;0,"YES","NO")</f>
        <v>NO</v>
      </c>
      <c r="F128" s="3" t="str">
        <f>IF(SUM('KE - Sales By Agent'!D129:F129)&gt;0,"YES","NO")</f>
        <v>NO</v>
      </c>
      <c r="G128" s="3" t="str">
        <f>IF(SUM('KE - Sales By Agent'!E129:G129)&gt;0,"YES","NO")</f>
        <v>NO</v>
      </c>
      <c r="H128" s="3" t="str">
        <f>IF(SUM('KE - Sales By Agent'!F129:H129)&gt;0,"YES","NO")</f>
        <v>YES</v>
      </c>
      <c r="I128" s="3" t="str">
        <f>IF(SUM('KE - Sales By Agent'!G129:I129)&gt;0,"YES","NO")</f>
        <v>YES</v>
      </c>
      <c r="J128" s="3" t="str">
        <f>IF(SUM('KE - Sales By Agent'!H129:J129)&gt;0,"YES","NO")</f>
        <v>YES</v>
      </c>
      <c r="K128" s="3" t="str">
        <f>IF(SUM('KE - Sales By Agent'!I129:K129)&gt;0,"YES","NO")</f>
        <v>NO</v>
      </c>
      <c r="L128" s="3" t="str">
        <f>IF(SUM('KE - Sales By Agent'!J129:L129)&gt;0,"YES","NO")</f>
        <v>NO</v>
      </c>
      <c r="M128" s="3" t="str">
        <f>IF(SUM('KE - Sales By Agent'!K129:M129)&gt;0,"YES","NO")</f>
        <v>NO</v>
      </c>
    </row>
    <row r="129" spans="1:13">
      <c r="A129" s="52" t="s">
        <v>1329</v>
      </c>
      <c r="D129" s="3" t="str">
        <f>IF(SUM('KE - Sales By Agent'!B130:D130)&gt;0,"YES","NO")</f>
        <v>YES</v>
      </c>
      <c r="E129" s="3" t="str">
        <f>IF(SUM('KE - Sales By Agent'!C130:E130)&gt;0,"YES","NO")</f>
        <v>YES</v>
      </c>
      <c r="F129" s="3" t="str">
        <f>IF(SUM('KE - Sales By Agent'!D130:F130)&gt;0,"YES","NO")</f>
        <v>YES</v>
      </c>
      <c r="G129" s="3" t="str">
        <f>IF(SUM('KE - Sales By Agent'!E130:G130)&gt;0,"YES","NO")</f>
        <v>NO</v>
      </c>
      <c r="H129" s="3" t="str">
        <f>IF(SUM('KE - Sales By Agent'!F130:H130)&gt;0,"YES","NO")</f>
        <v>NO</v>
      </c>
      <c r="I129" s="3" t="str">
        <f>IF(SUM('KE - Sales By Agent'!G130:I130)&gt;0,"YES","NO")</f>
        <v>NO</v>
      </c>
      <c r="J129" s="3" t="str">
        <f>IF(SUM('KE - Sales By Agent'!H130:J130)&gt;0,"YES","NO")</f>
        <v>NO</v>
      </c>
      <c r="K129" s="3" t="str">
        <f>IF(SUM('KE - Sales By Agent'!I130:K130)&gt;0,"YES","NO")</f>
        <v>NO</v>
      </c>
      <c r="L129" s="3" t="str">
        <f>IF(SUM('KE - Sales By Agent'!J130:L130)&gt;0,"YES","NO")</f>
        <v>NO</v>
      </c>
      <c r="M129" s="3" t="str">
        <f>IF(SUM('KE - Sales By Agent'!K130:M130)&gt;0,"YES","NO")</f>
        <v>NO</v>
      </c>
    </row>
    <row r="130" spans="1:13">
      <c r="A130" s="52" t="s">
        <v>1865</v>
      </c>
      <c r="D130" s="3" t="str">
        <f>IF(SUM('KE - Sales By Agent'!B131:D131)&gt;0,"YES","NO")</f>
        <v>NO</v>
      </c>
      <c r="E130" s="3" t="str">
        <f>IF(SUM('KE - Sales By Agent'!C131:E131)&gt;0,"YES","NO")</f>
        <v>NO</v>
      </c>
      <c r="F130" s="3" t="str">
        <f>IF(SUM('KE - Sales By Agent'!D131:F131)&gt;0,"YES","NO")</f>
        <v>NO</v>
      </c>
      <c r="G130" s="3" t="str">
        <f>IF(SUM('KE - Sales By Agent'!E131:G131)&gt;0,"YES","NO")</f>
        <v>NO</v>
      </c>
      <c r="H130" s="3" t="str">
        <f>IF(SUM('KE - Sales By Agent'!F131:H131)&gt;0,"YES","NO")</f>
        <v>NO</v>
      </c>
      <c r="I130" s="3" t="str">
        <f>IF(SUM('KE - Sales By Agent'!G131:I131)&gt;0,"YES","NO")</f>
        <v>NO</v>
      </c>
      <c r="J130" s="3" t="str">
        <f>IF(SUM('KE - Sales By Agent'!H131:J131)&gt;0,"YES","NO")</f>
        <v>YES</v>
      </c>
      <c r="K130" s="3" t="str">
        <f>IF(SUM('KE - Sales By Agent'!I131:K131)&gt;0,"YES","NO")</f>
        <v>YES</v>
      </c>
      <c r="L130" s="3" t="str">
        <f>IF(SUM('KE - Sales By Agent'!J131:L131)&gt;0,"YES","NO")</f>
        <v>YES</v>
      </c>
      <c r="M130" s="3" t="str">
        <f>IF(SUM('KE - Sales By Agent'!K131:M131)&gt;0,"YES","NO")</f>
        <v>YES</v>
      </c>
    </row>
    <row r="131" spans="1:13">
      <c r="A131" s="52" t="s">
        <v>1330</v>
      </c>
      <c r="D131" s="3" t="str">
        <f>IF(SUM('KE - Sales By Agent'!B132:D132)&gt;0,"YES","NO")</f>
        <v>YES</v>
      </c>
      <c r="E131" s="3" t="str">
        <f>IF(SUM('KE - Sales By Agent'!C132:E132)&gt;0,"YES","NO")</f>
        <v>YES</v>
      </c>
      <c r="F131" s="3" t="str">
        <f>IF(SUM('KE - Sales By Agent'!D132:F132)&gt;0,"YES","NO")</f>
        <v>YES</v>
      </c>
      <c r="G131" s="3" t="str">
        <f>IF(SUM('KE - Sales By Agent'!E132:G132)&gt;0,"YES","NO")</f>
        <v>YES</v>
      </c>
      <c r="H131" s="3" t="str">
        <f>IF(SUM('KE - Sales By Agent'!F132:H132)&gt;0,"YES","NO")</f>
        <v>YES</v>
      </c>
      <c r="I131" s="3" t="str">
        <f>IF(SUM('KE - Sales By Agent'!G132:I132)&gt;0,"YES","NO")</f>
        <v>YES</v>
      </c>
      <c r="J131" s="3" t="str">
        <f>IF(SUM('KE - Sales By Agent'!H132:J132)&gt;0,"YES","NO")</f>
        <v>YES</v>
      </c>
      <c r="K131" s="3" t="str">
        <f>IF(SUM('KE - Sales By Agent'!I132:K132)&gt;0,"YES","NO")</f>
        <v>YES</v>
      </c>
      <c r="L131" s="3" t="str">
        <f>IF(SUM('KE - Sales By Agent'!J132:L132)&gt;0,"YES","NO")</f>
        <v>YES</v>
      </c>
      <c r="M131" s="3" t="str">
        <f>IF(SUM('KE - Sales By Agent'!K132:M132)&gt;0,"YES","NO")</f>
        <v>YES</v>
      </c>
    </row>
    <row r="132" spans="1:13">
      <c r="A132" s="52" t="s">
        <v>1555</v>
      </c>
      <c r="D132" s="3" t="str">
        <f>IF(SUM('KE - Sales By Agent'!B133:D133)&gt;0,"YES","NO")</f>
        <v>NO</v>
      </c>
      <c r="E132" s="3" t="str">
        <f>IF(SUM('KE - Sales By Agent'!C133:E133)&gt;0,"YES","NO")</f>
        <v>NO</v>
      </c>
      <c r="F132" s="3" t="str">
        <f>IF(SUM('KE - Sales By Agent'!D133:F133)&gt;0,"YES","NO")</f>
        <v>YES</v>
      </c>
      <c r="G132" s="3" t="str">
        <f>IF(SUM('KE - Sales By Agent'!E133:G133)&gt;0,"YES","NO")</f>
        <v>YES</v>
      </c>
      <c r="H132" s="3" t="str">
        <f>IF(SUM('KE - Sales By Agent'!F133:H133)&gt;0,"YES","NO")</f>
        <v>YES</v>
      </c>
      <c r="I132" s="3" t="str">
        <f>IF(SUM('KE - Sales By Agent'!G133:I133)&gt;0,"YES","NO")</f>
        <v>YES</v>
      </c>
      <c r="J132" s="3" t="str">
        <f>IF(SUM('KE - Sales By Agent'!H133:J133)&gt;0,"YES","NO")</f>
        <v>YES</v>
      </c>
      <c r="K132" s="3" t="str">
        <f>IF(SUM('KE - Sales By Agent'!I133:K133)&gt;0,"YES","NO")</f>
        <v>YES</v>
      </c>
      <c r="L132" s="3" t="str">
        <f>IF(SUM('KE - Sales By Agent'!J133:L133)&gt;0,"YES","NO")</f>
        <v>YES</v>
      </c>
      <c r="M132" s="3" t="str">
        <f>IF(SUM('KE - Sales By Agent'!K133:M133)&gt;0,"YES","NO")</f>
        <v>YES</v>
      </c>
    </row>
    <row r="133" spans="1:13">
      <c r="A133" s="52" t="s">
        <v>1331</v>
      </c>
      <c r="D133" s="3" t="str">
        <f>IF(SUM('KE - Sales By Agent'!B134:D134)&gt;0,"YES","NO")</f>
        <v>YES</v>
      </c>
      <c r="E133" s="3" t="str">
        <f>IF(SUM('KE - Sales By Agent'!C134:E134)&gt;0,"YES","NO")</f>
        <v>YES</v>
      </c>
      <c r="F133" s="3" t="str">
        <f>IF(SUM('KE - Sales By Agent'!D134:F134)&gt;0,"YES","NO")</f>
        <v>YES</v>
      </c>
      <c r="G133" s="3" t="str">
        <f>IF(SUM('KE - Sales By Agent'!E134:G134)&gt;0,"YES","NO")</f>
        <v>YES</v>
      </c>
      <c r="H133" s="3" t="str">
        <f>IF(SUM('KE - Sales By Agent'!F134:H134)&gt;0,"YES","NO")</f>
        <v>YES</v>
      </c>
      <c r="I133" s="3" t="str">
        <f>IF(SUM('KE - Sales By Agent'!G134:I134)&gt;0,"YES","NO")</f>
        <v>YES</v>
      </c>
      <c r="J133" s="3" t="str">
        <f>IF(SUM('KE - Sales By Agent'!H134:J134)&gt;0,"YES","NO")</f>
        <v>YES</v>
      </c>
      <c r="K133" s="3" t="str">
        <f>IF(SUM('KE - Sales By Agent'!I134:K134)&gt;0,"YES","NO")</f>
        <v>YES</v>
      </c>
      <c r="L133" s="3" t="str">
        <f>IF(SUM('KE - Sales By Agent'!J134:L134)&gt;0,"YES","NO")</f>
        <v>YES</v>
      </c>
      <c r="M133" s="3" t="str">
        <f>IF(SUM('KE - Sales By Agent'!K134:M134)&gt;0,"YES","NO")</f>
        <v>YES</v>
      </c>
    </row>
    <row r="134" spans="1:13">
      <c r="A134" s="52" t="s">
        <v>1332</v>
      </c>
      <c r="D134" s="3" t="str">
        <f>IF(SUM('KE - Sales By Agent'!B135:D135)&gt;0,"YES","NO")</f>
        <v>YES</v>
      </c>
      <c r="E134" s="3" t="str">
        <f>IF(SUM('KE - Sales By Agent'!C135:E135)&gt;0,"YES","NO")</f>
        <v>YES</v>
      </c>
      <c r="F134" s="3" t="str">
        <f>IF(SUM('KE - Sales By Agent'!D135:F135)&gt;0,"YES","NO")</f>
        <v>YES</v>
      </c>
      <c r="G134" s="3" t="str">
        <f>IF(SUM('KE - Sales By Agent'!E135:G135)&gt;0,"YES","NO")</f>
        <v>NO</v>
      </c>
      <c r="H134" s="3" t="str">
        <f>IF(SUM('KE - Sales By Agent'!F135:H135)&gt;0,"YES","NO")</f>
        <v>NO</v>
      </c>
      <c r="I134" s="3" t="str">
        <f>IF(SUM('KE - Sales By Agent'!G135:I135)&gt;0,"YES","NO")</f>
        <v>NO</v>
      </c>
      <c r="J134" s="3" t="str">
        <f>IF(SUM('KE - Sales By Agent'!H135:J135)&gt;0,"YES","NO")</f>
        <v>YES</v>
      </c>
      <c r="K134" s="3" t="str">
        <f>IF(SUM('KE - Sales By Agent'!I135:K135)&gt;0,"YES","NO")</f>
        <v>YES</v>
      </c>
      <c r="L134" s="3" t="str">
        <f>IF(SUM('KE - Sales By Agent'!J135:L135)&gt;0,"YES","NO")</f>
        <v>YES</v>
      </c>
      <c r="M134" s="3" t="str">
        <f>IF(SUM('KE - Sales By Agent'!K135:M135)&gt;0,"YES","NO")</f>
        <v>YES</v>
      </c>
    </row>
    <row r="135" spans="1:13">
      <c r="A135" s="52" t="s">
        <v>1333</v>
      </c>
      <c r="D135" s="3" t="str">
        <f>IF(SUM('KE - Sales By Agent'!B136:D136)&gt;0,"YES","NO")</f>
        <v>YES</v>
      </c>
      <c r="E135" s="3" t="str">
        <f>IF(SUM('KE - Sales By Agent'!C136:E136)&gt;0,"YES","NO")</f>
        <v>YES</v>
      </c>
      <c r="F135" s="3" t="str">
        <f>IF(SUM('KE - Sales By Agent'!D136:F136)&gt;0,"YES","NO")</f>
        <v>YES</v>
      </c>
      <c r="G135" s="3" t="str">
        <f>IF(SUM('KE - Sales By Agent'!E136:G136)&gt;0,"YES","NO")</f>
        <v>YES</v>
      </c>
      <c r="H135" s="3" t="str">
        <f>IF(SUM('KE - Sales By Agent'!F136:H136)&gt;0,"YES","NO")</f>
        <v>YES</v>
      </c>
      <c r="I135" s="3" t="str">
        <f>IF(SUM('KE - Sales By Agent'!G136:I136)&gt;0,"YES","NO")</f>
        <v>YES</v>
      </c>
      <c r="J135" s="3" t="str">
        <f>IF(SUM('KE - Sales By Agent'!H136:J136)&gt;0,"YES","NO")</f>
        <v>YES</v>
      </c>
      <c r="K135" s="3" t="str">
        <f>IF(SUM('KE - Sales By Agent'!I136:K136)&gt;0,"YES","NO")</f>
        <v>YES</v>
      </c>
      <c r="L135" s="3" t="str">
        <f>IF(SUM('KE - Sales By Agent'!J136:L136)&gt;0,"YES","NO")</f>
        <v>YES</v>
      </c>
      <c r="M135" s="3" t="str">
        <f>IF(SUM('KE - Sales By Agent'!K136:M136)&gt;0,"YES","NO")</f>
        <v>YES</v>
      </c>
    </row>
    <row r="136" spans="1:13">
      <c r="A136" s="52" t="s">
        <v>1589</v>
      </c>
      <c r="D136" s="3" t="str">
        <f>IF(SUM('KE - Sales By Agent'!B137:D137)&gt;0,"YES","NO")</f>
        <v>NO</v>
      </c>
      <c r="E136" s="3" t="str">
        <f>IF(SUM('KE - Sales By Agent'!C137:E137)&gt;0,"YES","NO")</f>
        <v>NO</v>
      </c>
      <c r="F136" s="3" t="str">
        <f>IF(SUM('KE - Sales By Agent'!D137:F137)&gt;0,"YES","NO")</f>
        <v>NO</v>
      </c>
      <c r="G136" s="3" t="str">
        <f>IF(SUM('KE - Sales By Agent'!E137:G137)&gt;0,"YES","NO")</f>
        <v>YES</v>
      </c>
      <c r="H136" s="3" t="str">
        <f>IF(SUM('KE - Sales By Agent'!F137:H137)&gt;0,"YES","NO")</f>
        <v>YES</v>
      </c>
      <c r="I136" s="3" t="str">
        <f>IF(SUM('KE - Sales By Agent'!G137:I137)&gt;0,"YES","NO")</f>
        <v>YES</v>
      </c>
      <c r="J136" s="3" t="str">
        <f>IF(SUM('KE - Sales By Agent'!H137:J137)&gt;0,"YES","NO")</f>
        <v>YES</v>
      </c>
      <c r="K136" s="3" t="str">
        <f>IF(SUM('KE - Sales By Agent'!I137:K137)&gt;0,"YES","NO")</f>
        <v>YES</v>
      </c>
      <c r="L136" s="3" t="str">
        <f>IF(SUM('KE - Sales By Agent'!J137:L137)&gt;0,"YES","NO")</f>
        <v>YES</v>
      </c>
      <c r="M136" s="3" t="str">
        <f>IF(SUM('KE - Sales By Agent'!K137:M137)&gt;0,"YES","NO")</f>
        <v>YES</v>
      </c>
    </row>
    <row r="137" spans="1:13">
      <c r="A137" s="52" t="s">
        <v>3404</v>
      </c>
      <c r="D137" s="3" t="str">
        <f>IF(SUM('KE - Sales By Agent'!B138:D138)&gt;0,"YES","NO")</f>
        <v>NO</v>
      </c>
      <c r="E137" s="3" t="str">
        <f>IF(SUM('KE - Sales By Agent'!C138:E138)&gt;0,"YES","NO")</f>
        <v>NO</v>
      </c>
      <c r="F137" s="3" t="str">
        <f>IF(SUM('KE - Sales By Agent'!D138:F138)&gt;0,"YES","NO")</f>
        <v>NO</v>
      </c>
      <c r="G137" s="3" t="str">
        <f>IF(SUM('KE - Sales By Agent'!E138:G138)&gt;0,"YES","NO")</f>
        <v>NO</v>
      </c>
      <c r="H137" s="3" t="str">
        <f>IF(SUM('KE - Sales By Agent'!F138:H138)&gt;0,"YES","NO")</f>
        <v>NO</v>
      </c>
      <c r="I137" s="3" t="str">
        <f>IF(SUM('KE - Sales By Agent'!G138:I138)&gt;0,"YES","NO")</f>
        <v>NO</v>
      </c>
      <c r="J137" s="3" t="str">
        <f>IF(SUM('KE - Sales By Agent'!H138:J138)&gt;0,"YES","NO")</f>
        <v>NO</v>
      </c>
      <c r="K137" s="3" t="str">
        <f>IF(SUM('KE - Sales By Agent'!I138:K138)&gt;0,"YES","NO")</f>
        <v>NO</v>
      </c>
      <c r="L137" s="3" t="str">
        <f>IF(SUM('KE - Sales By Agent'!J138:L138)&gt;0,"YES","NO")</f>
        <v>NO</v>
      </c>
      <c r="M137" s="3" t="str">
        <f>IF(SUM('KE - Sales By Agent'!K138:M138)&gt;0,"YES","NO")</f>
        <v>YES</v>
      </c>
    </row>
    <row r="138" spans="1:13">
      <c r="A138" s="52" t="s">
        <v>3405</v>
      </c>
      <c r="D138" s="3" t="str">
        <f>IF(SUM('KE - Sales By Agent'!B139:D139)&gt;0,"YES","NO")</f>
        <v>NO</v>
      </c>
      <c r="E138" s="3" t="str">
        <f>IF(SUM('KE - Sales By Agent'!C139:E139)&gt;0,"YES","NO")</f>
        <v>NO</v>
      </c>
      <c r="F138" s="3" t="str">
        <f>IF(SUM('KE - Sales By Agent'!D139:F139)&gt;0,"YES","NO")</f>
        <v>NO</v>
      </c>
      <c r="G138" s="3" t="str">
        <f>IF(SUM('KE - Sales By Agent'!E139:G139)&gt;0,"YES","NO")</f>
        <v>NO</v>
      </c>
      <c r="H138" s="3" t="str">
        <f>IF(SUM('KE - Sales By Agent'!F139:H139)&gt;0,"YES","NO")</f>
        <v>NO</v>
      </c>
      <c r="I138" s="3" t="str">
        <f>IF(SUM('KE - Sales By Agent'!G139:I139)&gt;0,"YES","NO")</f>
        <v>NO</v>
      </c>
      <c r="J138" s="3" t="str">
        <f>IF(SUM('KE - Sales By Agent'!H139:J139)&gt;0,"YES","NO")</f>
        <v>NO</v>
      </c>
      <c r="K138" s="3" t="str">
        <f>IF(SUM('KE - Sales By Agent'!I139:K139)&gt;0,"YES","NO")</f>
        <v>NO</v>
      </c>
      <c r="L138" s="3" t="str">
        <f>IF(SUM('KE - Sales By Agent'!J139:L139)&gt;0,"YES","NO")</f>
        <v>NO</v>
      </c>
      <c r="M138" s="3" t="str">
        <f>IF(SUM('KE - Sales By Agent'!K139:M139)&gt;0,"YES","NO")</f>
        <v>YES</v>
      </c>
    </row>
    <row r="139" spans="1:13">
      <c r="A139" s="52" t="s">
        <v>1556</v>
      </c>
      <c r="D139" s="3" t="str">
        <f>IF(SUM('KE - Sales By Agent'!B140:D140)&gt;0,"YES","NO")</f>
        <v>NO</v>
      </c>
      <c r="E139" s="3" t="str">
        <f>IF(SUM('KE - Sales By Agent'!C140:E140)&gt;0,"YES","NO")</f>
        <v>NO</v>
      </c>
      <c r="F139" s="3" t="str">
        <f>IF(SUM('KE - Sales By Agent'!D140:F140)&gt;0,"YES","NO")</f>
        <v>YES</v>
      </c>
      <c r="G139" s="3" t="str">
        <f>IF(SUM('KE - Sales By Agent'!E140:G140)&gt;0,"YES","NO")</f>
        <v>YES</v>
      </c>
      <c r="H139" s="3" t="str">
        <f>IF(SUM('KE - Sales By Agent'!F140:H140)&gt;0,"YES","NO")</f>
        <v>YES</v>
      </c>
      <c r="I139" s="3" t="str">
        <f>IF(SUM('KE - Sales By Agent'!G140:I140)&gt;0,"YES","NO")</f>
        <v>YES</v>
      </c>
      <c r="J139" s="3" t="str">
        <f>IF(SUM('KE - Sales By Agent'!H140:J140)&gt;0,"YES","NO")</f>
        <v>NO</v>
      </c>
      <c r="K139" s="3" t="str">
        <f>IF(SUM('KE - Sales By Agent'!I140:K140)&gt;0,"YES","NO")</f>
        <v>YES</v>
      </c>
      <c r="L139" s="3" t="str">
        <f>IF(SUM('KE - Sales By Agent'!J140:L140)&gt;0,"YES","NO")</f>
        <v>YES</v>
      </c>
      <c r="M139" s="3" t="str">
        <f>IF(SUM('KE - Sales By Agent'!K140:M140)&gt;0,"YES","NO")</f>
        <v>YES</v>
      </c>
    </row>
    <row r="140" spans="1:13">
      <c r="A140" s="52" t="s">
        <v>1866</v>
      </c>
      <c r="D140" s="3" t="str">
        <f>IF(SUM('KE - Sales By Agent'!B141:D141)&gt;0,"YES","NO")</f>
        <v>NO</v>
      </c>
      <c r="E140" s="3" t="str">
        <f>IF(SUM('KE - Sales By Agent'!C141:E141)&gt;0,"YES","NO")</f>
        <v>NO</v>
      </c>
      <c r="F140" s="3" t="str">
        <f>IF(SUM('KE - Sales By Agent'!D141:F141)&gt;0,"YES","NO")</f>
        <v>NO</v>
      </c>
      <c r="G140" s="3" t="str">
        <f>IF(SUM('KE - Sales By Agent'!E141:G141)&gt;0,"YES","NO")</f>
        <v>NO</v>
      </c>
      <c r="H140" s="3" t="str">
        <f>IF(SUM('KE - Sales By Agent'!F141:H141)&gt;0,"YES","NO")</f>
        <v>NO</v>
      </c>
      <c r="I140" s="3" t="str">
        <f>IF(SUM('KE - Sales By Agent'!G141:I141)&gt;0,"YES","NO")</f>
        <v>NO</v>
      </c>
      <c r="J140" s="3" t="str">
        <f>IF(SUM('KE - Sales By Agent'!H141:J141)&gt;0,"YES","NO")</f>
        <v>YES</v>
      </c>
      <c r="K140" s="3" t="str">
        <f>IF(SUM('KE - Sales By Agent'!I141:K141)&gt;0,"YES","NO")</f>
        <v>YES</v>
      </c>
      <c r="L140" s="3" t="str">
        <f>IF(SUM('KE - Sales By Agent'!J141:L141)&gt;0,"YES","NO")</f>
        <v>YES</v>
      </c>
      <c r="M140" s="3" t="str">
        <f>IF(SUM('KE - Sales By Agent'!K141:M141)&gt;0,"YES","NO")</f>
        <v>YES</v>
      </c>
    </row>
    <row r="141" spans="1:13">
      <c r="A141" s="52" t="s">
        <v>1622</v>
      </c>
      <c r="D141" s="3" t="str">
        <f>IF(SUM('KE - Sales By Agent'!B142:D142)&gt;0,"YES","NO")</f>
        <v>NO</v>
      </c>
      <c r="E141" s="3" t="str">
        <f>IF(SUM('KE - Sales By Agent'!C142:E142)&gt;0,"YES","NO")</f>
        <v>NO</v>
      </c>
      <c r="F141" s="3" t="str">
        <f>IF(SUM('KE - Sales By Agent'!D142:F142)&gt;0,"YES","NO")</f>
        <v>NO</v>
      </c>
      <c r="G141" s="3" t="str">
        <f>IF(SUM('KE - Sales By Agent'!E142:G142)&gt;0,"YES","NO")</f>
        <v>NO</v>
      </c>
      <c r="H141" s="3" t="str">
        <f>IF(SUM('KE - Sales By Agent'!F142:H142)&gt;0,"YES","NO")</f>
        <v>YES</v>
      </c>
      <c r="I141" s="3" t="str">
        <f>IF(SUM('KE - Sales By Agent'!G142:I142)&gt;0,"YES","NO")</f>
        <v>YES</v>
      </c>
      <c r="J141" s="3" t="str">
        <f>IF(SUM('KE - Sales By Agent'!H142:J142)&gt;0,"YES","NO")</f>
        <v>YES</v>
      </c>
      <c r="K141" s="3" t="str">
        <f>IF(SUM('KE - Sales By Agent'!I142:K142)&gt;0,"YES","NO")</f>
        <v>YES</v>
      </c>
      <c r="L141" s="3" t="str">
        <f>IF(SUM('KE - Sales By Agent'!J142:L142)&gt;0,"YES","NO")</f>
        <v>YES</v>
      </c>
      <c r="M141" s="3" t="str">
        <f>IF(SUM('KE - Sales By Agent'!K142:M142)&gt;0,"YES","NO")</f>
        <v>YES</v>
      </c>
    </row>
    <row r="142" spans="1:13">
      <c r="A142" s="52" t="s">
        <v>1334</v>
      </c>
      <c r="D142" s="3" t="str">
        <f>IF(SUM('KE - Sales By Agent'!B143:D143)&gt;0,"YES","NO")</f>
        <v>YES</v>
      </c>
      <c r="E142" s="3" t="str">
        <f>IF(SUM('KE - Sales By Agent'!C143:E143)&gt;0,"YES","NO")</f>
        <v>YES</v>
      </c>
      <c r="F142" s="3" t="str">
        <f>IF(SUM('KE - Sales By Agent'!D143:F143)&gt;0,"YES","NO")</f>
        <v>YES</v>
      </c>
      <c r="G142" s="3" t="str">
        <f>IF(SUM('KE - Sales By Agent'!E143:G143)&gt;0,"YES","NO")</f>
        <v>YES</v>
      </c>
      <c r="H142" s="3" t="str">
        <f>IF(SUM('KE - Sales By Agent'!F143:H143)&gt;0,"YES","NO")</f>
        <v>YES</v>
      </c>
      <c r="I142" s="3" t="str">
        <f>IF(SUM('KE - Sales By Agent'!G143:I143)&gt;0,"YES","NO")</f>
        <v>YES</v>
      </c>
      <c r="J142" s="3" t="str">
        <f>IF(SUM('KE - Sales By Agent'!H143:J143)&gt;0,"YES","NO")</f>
        <v>YES</v>
      </c>
      <c r="K142" s="3" t="str">
        <f>IF(SUM('KE - Sales By Agent'!I143:K143)&gt;0,"YES","NO")</f>
        <v>YES</v>
      </c>
      <c r="L142" s="3" t="str">
        <f>IF(SUM('KE - Sales By Agent'!J143:L143)&gt;0,"YES","NO")</f>
        <v>YES</v>
      </c>
      <c r="M142" s="3" t="str">
        <f>IF(SUM('KE - Sales By Agent'!K143:M143)&gt;0,"YES","NO")</f>
        <v>YES</v>
      </c>
    </row>
    <row r="143" spans="1:13">
      <c r="A143" s="52" t="s">
        <v>1915</v>
      </c>
      <c r="D143" s="3" t="str">
        <f>IF(SUM('KE - Sales By Agent'!B144:D144)&gt;0,"YES","NO")</f>
        <v>NO</v>
      </c>
      <c r="E143" s="3" t="str">
        <f>IF(SUM('KE - Sales By Agent'!C144:E144)&gt;0,"YES","NO")</f>
        <v>NO</v>
      </c>
      <c r="F143" s="3" t="str">
        <f>IF(SUM('KE - Sales By Agent'!D144:F144)&gt;0,"YES","NO")</f>
        <v>NO</v>
      </c>
      <c r="G143" s="3" t="str">
        <f>IF(SUM('KE - Sales By Agent'!E144:G144)&gt;0,"YES","NO")</f>
        <v>NO</v>
      </c>
      <c r="H143" s="3" t="str">
        <f>IF(SUM('KE - Sales By Agent'!F144:H144)&gt;0,"YES","NO")</f>
        <v>NO</v>
      </c>
      <c r="I143" s="3" t="str">
        <f>IF(SUM('KE - Sales By Agent'!G144:I144)&gt;0,"YES","NO")</f>
        <v>NO</v>
      </c>
      <c r="J143" s="3" t="str">
        <f>IF(SUM('KE - Sales By Agent'!H144:J144)&gt;0,"YES","NO")</f>
        <v>NO</v>
      </c>
      <c r="K143" s="3" t="str">
        <f>IF(SUM('KE - Sales By Agent'!I144:K144)&gt;0,"YES","NO")</f>
        <v>YES</v>
      </c>
      <c r="L143" s="3" t="str">
        <f>IF(SUM('KE - Sales By Agent'!J144:L144)&gt;0,"YES","NO")</f>
        <v>YES</v>
      </c>
      <c r="M143" s="3" t="str">
        <f>IF(SUM('KE - Sales By Agent'!K144:M144)&gt;0,"YES","NO")</f>
        <v>YES</v>
      </c>
    </row>
    <row r="144" spans="1:13">
      <c r="A144" s="52" t="s">
        <v>1335</v>
      </c>
      <c r="D144" s="3" t="str">
        <f>IF(SUM('KE - Sales By Agent'!B145:D145)&gt;0,"YES","NO")</f>
        <v>YES</v>
      </c>
      <c r="E144" s="3" t="str">
        <f>IF(SUM('KE - Sales By Agent'!C145:E145)&gt;0,"YES","NO")</f>
        <v>YES</v>
      </c>
      <c r="F144" s="3" t="str">
        <f>IF(SUM('KE - Sales By Agent'!D145:F145)&gt;0,"YES","NO")</f>
        <v>YES</v>
      </c>
      <c r="G144" s="3" t="str">
        <f>IF(SUM('KE - Sales By Agent'!E145:G145)&gt;0,"YES","NO")</f>
        <v>YES</v>
      </c>
      <c r="H144" s="3" t="str">
        <f>IF(SUM('KE - Sales By Agent'!F145:H145)&gt;0,"YES","NO")</f>
        <v>YES</v>
      </c>
      <c r="I144" s="3" t="str">
        <f>IF(SUM('KE - Sales By Agent'!G145:I145)&gt;0,"YES","NO")</f>
        <v>YES</v>
      </c>
      <c r="J144" s="3" t="str">
        <f>IF(SUM('KE - Sales By Agent'!H145:J145)&gt;0,"YES","NO")</f>
        <v>YES</v>
      </c>
      <c r="K144" s="3" t="str">
        <f>IF(SUM('KE - Sales By Agent'!I145:K145)&gt;0,"YES","NO")</f>
        <v>YES</v>
      </c>
      <c r="L144" s="3" t="str">
        <f>IF(SUM('KE - Sales By Agent'!J145:L145)&gt;0,"YES","NO")</f>
        <v>YES</v>
      </c>
      <c r="M144" s="3" t="str">
        <f>IF(SUM('KE - Sales By Agent'!K145:M145)&gt;0,"YES","NO")</f>
        <v>YES</v>
      </c>
    </row>
    <row r="145" spans="1:13">
      <c r="A145" s="52" t="s">
        <v>1590</v>
      </c>
      <c r="D145" s="3" t="str">
        <f>IF(SUM('KE - Sales By Agent'!B146:D146)&gt;0,"YES","NO")</f>
        <v>NO</v>
      </c>
      <c r="E145" s="3" t="str">
        <f>IF(SUM('KE - Sales By Agent'!C146:E146)&gt;0,"YES","NO")</f>
        <v>NO</v>
      </c>
      <c r="F145" s="3" t="str">
        <f>IF(SUM('KE - Sales By Agent'!D146:F146)&gt;0,"YES","NO")</f>
        <v>NO</v>
      </c>
      <c r="G145" s="3" t="str">
        <f>IF(SUM('KE - Sales By Agent'!E146:G146)&gt;0,"YES","NO")</f>
        <v>YES</v>
      </c>
      <c r="H145" s="3" t="str">
        <f>IF(SUM('KE - Sales By Agent'!F146:H146)&gt;0,"YES","NO")</f>
        <v>YES</v>
      </c>
      <c r="I145" s="3" t="str">
        <f>IF(SUM('KE - Sales By Agent'!G146:I146)&gt;0,"YES","NO")</f>
        <v>YES</v>
      </c>
      <c r="J145" s="3" t="str">
        <f>IF(SUM('KE - Sales By Agent'!H146:J146)&gt;0,"YES","NO")</f>
        <v>YES</v>
      </c>
      <c r="K145" s="3" t="str">
        <f>IF(SUM('KE - Sales By Agent'!I146:K146)&gt;0,"YES","NO")</f>
        <v>YES</v>
      </c>
      <c r="L145" s="3" t="str">
        <f>IF(SUM('KE - Sales By Agent'!J146:L146)&gt;0,"YES","NO")</f>
        <v>YES</v>
      </c>
      <c r="M145" s="3" t="str">
        <f>IF(SUM('KE - Sales By Agent'!K146:M146)&gt;0,"YES","NO")</f>
        <v>YES</v>
      </c>
    </row>
    <row r="146" spans="1:13">
      <c r="A146" s="52" t="s">
        <v>1336</v>
      </c>
      <c r="D146" s="3" t="str">
        <f>IF(SUM('KE - Sales By Agent'!B147:D147)&gt;0,"YES","NO")</f>
        <v>YES</v>
      </c>
      <c r="E146" s="3" t="str">
        <f>IF(SUM('KE - Sales By Agent'!C147:E147)&gt;0,"YES","NO")</f>
        <v>YES</v>
      </c>
      <c r="F146" s="3" t="str">
        <f>IF(SUM('KE - Sales By Agent'!D147:F147)&gt;0,"YES","NO")</f>
        <v>YES</v>
      </c>
      <c r="G146" s="3" t="str">
        <f>IF(SUM('KE - Sales By Agent'!E147:G147)&gt;0,"YES","NO")</f>
        <v>YES</v>
      </c>
      <c r="H146" s="3" t="str">
        <f>IF(SUM('KE - Sales By Agent'!F147:H147)&gt;0,"YES","NO")</f>
        <v>NO</v>
      </c>
      <c r="I146" s="3" t="str">
        <f>IF(SUM('KE - Sales By Agent'!G147:I147)&gt;0,"YES","NO")</f>
        <v>NO</v>
      </c>
      <c r="J146" s="3" t="str">
        <f>IF(SUM('KE - Sales By Agent'!H147:J147)&gt;0,"YES","NO")</f>
        <v>NO</v>
      </c>
      <c r="K146" s="3" t="str">
        <f>IF(SUM('KE - Sales By Agent'!I147:K147)&gt;0,"YES","NO")</f>
        <v>YES</v>
      </c>
      <c r="L146" s="3" t="str">
        <f>IF(SUM('KE - Sales By Agent'!J147:L147)&gt;0,"YES","NO")</f>
        <v>YES</v>
      </c>
      <c r="M146" s="3" t="str">
        <f>IF(SUM('KE - Sales By Agent'!K147:M147)&gt;0,"YES","NO")</f>
        <v>YES</v>
      </c>
    </row>
    <row r="147" spans="1:13">
      <c r="A147" s="52" t="s">
        <v>1521</v>
      </c>
      <c r="D147" s="3" t="str">
        <f>IF(SUM('KE - Sales By Agent'!B148:D148)&gt;0,"YES","NO")</f>
        <v>NO</v>
      </c>
      <c r="E147" s="3" t="str">
        <f>IF(SUM('KE - Sales By Agent'!C148:E148)&gt;0,"YES","NO")</f>
        <v>YES</v>
      </c>
      <c r="F147" s="3" t="str">
        <f>IF(SUM('KE - Sales By Agent'!D148:F148)&gt;0,"YES","NO")</f>
        <v>YES</v>
      </c>
      <c r="G147" s="3" t="str">
        <f>IF(SUM('KE - Sales By Agent'!E148:G148)&gt;0,"YES","NO")</f>
        <v>YES</v>
      </c>
      <c r="H147" s="3" t="str">
        <f>IF(SUM('KE - Sales By Agent'!F148:H148)&gt;0,"YES","NO")</f>
        <v>NO</v>
      </c>
      <c r="I147" s="3" t="str">
        <f>IF(SUM('KE - Sales By Agent'!G148:I148)&gt;0,"YES","NO")</f>
        <v>NO</v>
      </c>
      <c r="J147" s="3" t="str">
        <f>IF(SUM('KE - Sales By Agent'!H148:J148)&gt;0,"YES","NO")</f>
        <v>NO</v>
      </c>
      <c r="K147" s="3" t="str">
        <f>IF(SUM('KE - Sales By Agent'!I148:K148)&gt;0,"YES","NO")</f>
        <v>YES</v>
      </c>
      <c r="L147" s="3" t="str">
        <f>IF(SUM('KE - Sales By Agent'!J148:L148)&gt;0,"YES","NO")</f>
        <v>YES</v>
      </c>
      <c r="M147" s="3" t="str">
        <f>IF(SUM('KE - Sales By Agent'!K148:M148)&gt;0,"YES","NO")</f>
        <v>YES</v>
      </c>
    </row>
    <row r="148" spans="1:13">
      <c r="A148" s="52" t="s">
        <v>1825</v>
      </c>
      <c r="D148" s="3" t="str">
        <f>IF(SUM('KE - Sales By Agent'!B149:D149)&gt;0,"YES","NO")</f>
        <v>NO</v>
      </c>
      <c r="E148" s="3" t="str">
        <f>IF(SUM('KE - Sales By Agent'!C149:E149)&gt;0,"YES","NO")</f>
        <v>NO</v>
      </c>
      <c r="F148" s="3" t="str">
        <f>IF(SUM('KE - Sales By Agent'!D149:F149)&gt;0,"YES","NO")</f>
        <v>NO</v>
      </c>
      <c r="G148" s="3" t="str">
        <f>IF(SUM('KE - Sales By Agent'!E149:G149)&gt;0,"YES","NO")</f>
        <v>NO</v>
      </c>
      <c r="H148" s="3" t="str">
        <f>IF(SUM('KE - Sales By Agent'!F149:H149)&gt;0,"YES","NO")</f>
        <v>NO</v>
      </c>
      <c r="I148" s="3" t="str">
        <f>IF(SUM('KE - Sales By Agent'!G149:I149)&gt;0,"YES","NO")</f>
        <v>YES</v>
      </c>
      <c r="J148" s="3" t="str">
        <f>IF(SUM('KE - Sales By Agent'!H149:J149)&gt;0,"YES","NO")</f>
        <v>YES</v>
      </c>
      <c r="K148" s="3" t="str">
        <f>IF(SUM('KE - Sales By Agent'!I149:K149)&gt;0,"YES","NO")</f>
        <v>YES</v>
      </c>
      <c r="L148" s="3" t="str">
        <f>IF(SUM('KE - Sales By Agent'!J149:L149)&gt;0,"YES","NO")</f>
        <v>YES</v>
      </c>
      <c r="M148" s="3" t="str">
        <f>IF(SUM('KE - Sales By Agent'!K149:M149)&gt;0,"YES","NO")</f>
        <v>YES</v>
      </c>
    </row>
    <row r="149" spans="1:13">
      <c r="A149" s="52" t="s">
        <v>1826</v>
      </c>
      <c r="D149" s="3" t="str">
        <f>IF(SUM('KE - Sales By Agent'!B150:D150)&gt;0,"YES","NO")</f>
        <v>NO</v>
      </c>
      <c r="E149" s="3" t="str">
        <f>IF(SUM('KE - Sales By Agent'!C150:E150)&gt;0,"YES","NO")</f>
        <v>NO</v>
      </c>
      <c r="F149" s="3" t="str">
        <f>IF(SUM('KE - Sales By Agent'!D150:F150)&gt;0,"YES","NO")</f>
        <v>NO</v>
      </c>
      <c r="G149" s="3" t="str">
        <f>IF(SUM('KE - Sales By Agent'!E150:G150)&gt;0,"YES","NO")</f>
        <v>NO</v>
      </c>
      <c r="H149" s="3" t="str">
        <f>IF(SUM('KE - Sales By Agent'!F150:H150)&gt;0,"YES","NO")</f>
        <v>NO</v>
      </c>
      <c r="I149" s="3" t="str">
        <f>IF(SUM('KE - Sales By Agent'!G150:I150)&gt;0,"YES","NO")</f>
        <v>YES</v>
      </c>
      <c r="J149" s="3" t="str">
        <f>IF(SUM('KE - Sales By Agent'!H150:J150)&gt;0,"YES","NO")</f>
        <v>YES</v>
      </c>
      <c r="K149" s="3" t="str">
        <f>IF(SUM('KE - Sales By Agent'!I150:K150)&gt;0,"YES","NO")</f>
        <v>YES</v>
      </c>
      <c r="L149" s="3" t="str">
        <f>IF(SUM('KE - Sales By Agent'!J150:L150)&gt;0,"YES","NO")</f>
        <v>NO</v>
      </c>
      <c r="M149" s="3" t="str">
        <f>IF(SUM('KE - Sales By Agent'!K150:M150)&gt;0,"YES","NO")</f>
        <v>NO</v>
      </c>
    </row>
    <row r="150" spans="1:13">
      <c r="A150" s="52" t="s">
        <v>1337</v>
      </c>
      <c r="D150" s="3" t="str">
        <f>IF(SUM('KE - Sales By Agent'!B151:D151)&gt;0,"YES","NO")</f>
        <v>YES</v>
      </c>
      <c r="E150" s="3" t="str">
        <f>IF(SUM('KE - Sales By Agent'!C151:E151)&gt;0,"YES","NO")</f>
        <v>YES</v>
      </c>
      <c r="F150" s="3" t="str">
        <f>IF(SUM('KE - Sales By Agent'!D151:F151)&gt;0,"YES","NO")</f>
        <v>YES</v>
      </c>
      <c r="G150" s="3" t="str">
        <f>IF(SUM('KE - Sales By Agent'!E151:G151)&gt;0,"YES","NO")</f>
        <v>YES</v>
      </c>
      <c r="H150" s="3" t="str">
        <f>IF(SUM('KE - Sales By Agent'!F151:H151)&gt;0,"YES","NO")</f>
        <v>YES</v>
      </c>
      <c r="I150" s="3" t="str">
        <f>IF(SUM('KE - Sales By Agent'!G151:I151)&gt;0,"YES","NO")</f>
        <v>YES</v>
      </c>
      <c r="J150" s="3" t="str">
        <f>IF(SUM('KE - Sales By Agent'!H151:J151)&gt;0,"YES","NO")</f>
        <v>YES</v>
      </c>
      <c r="K150" s="3" t="str">
        <f>IF(SUM('KE - Sales By Agent'!I151:K151)&gt;0,"YES","NO")</f>
        <v>YES</v>
      </c>
      <c r="L150" s="3" t="str">
        <f>IF(SUM('KE - Sales By Agent'!J151:L151)&gt;0,"YES","NO")</f>
        <v>YES</v>
      </c>
      <c r="M150" s="3" t="str">
        <f>IF(SUM('KE - Sales By Agent'!K151:M151)&gt;0,"YES","NO")</f>
        <v>NO</v>
      </c>
    </row>
    <row r="151" spans="1:13">
      <c r="A151" s="52" t="s">
        <v>1557</v>
      </c>
      <c r="D151" s="3" t="str">
        <f>IF(SUM('KE - Sales By Agent'!B152:D152)&gt;0,"YES","NO")</f>
        <v>NO</v>
      </c>
      <c r="E151" s="3" t="str">
        <f>IF(SUM('KE - Sales By Agent'!C152:E152)&gt;0,"YES","NO")</f>
        <v>NO</v>
      </c>
      <c r="F151" s="3" t="str">
        <f>IF(SUM('KE - Sales By Agent'!D152:F152)&gt;0,"YES","NO")</f>
        <v>YES</v>
      </c>
      <c r="G151" s="3" t="str">
        <f>IF(SUM('KE - Sales By Agent'!E152:G152)&gt;0,"YES","NO")</f>
        <v>YES</v>
      </c>
      <c r="H151" s="3" t="str">
        <f>IF(SUM('KE - Sales By Agent'!F152:H152)&gt;0,"YES","NO")</f>
        <v>YES</v>
      </c>
      <c r="I151" s="3" t="str">
        <f>IF(SUM('KE - Sales By Agent'!G152:I152)&gt;0,"YES","NO")</f>
        <v>YES</v>
      </c>
      <c r="J151" s="3" t="str">
        <f>IF(SUM('KE - Sales By Agent'!H152:J152)&gt;0,"YES","NO")</f>
        <v>YES</v>
      </c>
      <c r="K151" s="3" t="str">
        <f>IF(SUM('KE - Sales By Agent'!I152:K152)&gt;0,"YES","NO")</f>
        <v>YES</v>
      </c>
      <c r="L151" s="3" t="str">
        <f>IF(SUM('KE - Sales By Agent'!J152:L152)&gt;0,"YES","NO")</f>
        <v>YES</v>
      </c>
      <c r="M151" s="3" t="str">
        <f>IF(SUM('KE - Sales By Agent'!K152:M152)&gt;0,"YES","NO")</f>
        <v>YES</v>
      </c>
    </row>
    <row r="152" spans="1:13">
      <c r="A152" s="52" t="s">
        <v>3406</v>
      </c>
      <c r="D152" s="3" t="str">
        <f>IF(SUM('KE - Sales By Agent'!B153:D153)&gt;0,"YES","NO")</f>
        <v>NO</v>
      </c>
      <c r="E152" s="3" t="str">
        <f>IF(SUM('KE - Sales By Agent'!C153:E153)&gt;0,"YES","NO")</f>
        <v>NO</v>
      </c>
      <c r="F152" s="3" t="str">
        <f>IF(SUM('KE - Sales By Agent'!D153:F153)&gt;0,"YES","NO")</f>
        <v>NO</v>
      </c>
      <c r="G152" s="3" t="str">
        <f>IF(SUM('KE - Sales By Agent'!E153:G153)&gt;0,"YES","NO")</f>
        <v>NO</v>
      </c>
      <c r="H152" s="3" t="str">
        <f>IF(SUM('KE - Sales By Agent'!F153:H153)&gt;0,"YES","NO")</f>
        <v>NO</v>
      </c>
      <c r="I152" s="3" t="str">
        <f>IF(SUM('KE - Sales By Agent'!G153:I153)&gt;0,"YES","NO")</f>
        <v>NO</v>
      </c>
      <c r="J152" s="3" t="str">
        <f>IF(SUM('KE - Sales By Agent'!H153:J153)&gt;0,"YES","NO")</f>
        <v>NO</v>
      </c>
      <c r="K152" s="3" t="str">
        <f>IF(SUM('KE - Sales By Agent'!I153:K153)&gt;0,"YES","NO")</f>
        <v>NO</v>
      </c>
      <c r="L152" s="3" t="str">
        <f>IF(SUM('KE - Sales By Agent'!J153:L153)&gt;0,"YES","NO")</f>
        <v>NO</v>
      </c>
      <c r="M152" s="3" t="str">
        <f>IF(SUM('KE - Sales By Agent'!K153:M153)&gt;0,"YES","NO")</f>
        <v>YES</v>
      </c>
    </row>
    <row r="153" spans="1:13">
      <c r="A153" s="52" t="s">
        <v>1827</v>
      </c>
      <c r="D153" s="3" t="str">
        <f>IF(SUM('KE - Sales By Agent'!B154:D154)&gt;0,"YES","NO")</f>
        <v>NO</v>
      </c>
      <c r="E153" s="3" t="str">
        <f>IF(SUM('KE - Sales By Agent'!C154:E154)&gt;0,"YES","NO")</f>
        <v>NO</v>
      </c>
      <c r="F153" s="3" t="str">
        <f>IF(SUM('KE - Sales By Agent'!D154:F154)&gt;0,"YES","NO")</f>
        <v>NO</v>
      </c>
      <c r="G153" s="3" t="str">
        <f>IF(SUM('KE - Sales By Agent'!E154:G154)&gt;0,"YES","NO")</f>
        <v>NO</v>
      </c>
      <c r="H153" s="3" t="str">
        <f>IF(SUM('KE - Sales By Agent'!F154:H154)&gt;0,"YES","NO")</f>
        <v>NO</v>
      </c>
      <c r="I153" s="3" t="str">
        <f>IF(SUM('KE - Sales By Agent'!G154:I154)&gt;0,"YES","NO")</f>
        <v>YES</v>
      </c>
      <c r="J153" s="3" t="str">
        <f>IF(SUM('KE - Sales By Agent'!H154:J154)&gt;0,"YES","NO")</f>
        <v>YES</v>
      </c>
      <c r="K153" s="3" t="str">
        <f>IF(SUM('KE - Sales By Agent'!I154:K154)&gt;0,"YES","NO")</f>
        <v>YES</v>
      </c>
      <c r="L153" s="3" t="str">
        <f>IF(SUM('KE - Sales By Agent'!J154:L154)&gt;0,"YES","NO")</f>
        <v>YES</v>
      </c>
      <c r="M153" s="3" t="str">
        <f>IF(SUM('KE - Sales By Agent'!K154:M154)&gt;0,"YES","NO")</f>
        <v>YES</v>
      </c>
    </row>
    <row r="154" spans="1:13">
      <c r="A154" s="52" t="s">
        <v>1338</v>
      </c>
      <c r="D154" s="3" t="str">
        <f>IF(SUM('KE - Sales By Agent'!B155:D155)&gt;0,"YES","NO")</f>
        <v>YES</v>
      </c>
      <c r="E154" s="3" t="str">
        <f>IF(SUM('KE - Sales By Agent'!C155:E155)&gt;0,"YES","NO")</f>
        <v>YES</v>
      </c>
      <c r="F154" s="3" t="str">
        <f>IF(SUM('KE - Sales By Agent'!D155:F155)&gt;0,"YES","NO")</f>
        <v>YES</v>
      </c>
      <c r="G154" s="3" t="str">
        <f>IF(SUM('KE - Sales By Agent'!E155:G155)&gt;0,"YES","NO")</f>
        <v>NO</v>
      </c>
      <c r="H154" s="3" t="str">
        <f>IF(SUM('KE - Sales By Agent'!F155:H155)&gt;0,"YES","NO")</f>
        <v>NO</v>
      </c>
      <c r="I154" s="3" t="str">
        <f>IF(SUM('KE - Sales By Agent'!G155:I155)&gt;0,"YES","NO")</f>
        <v>NO</v>
      </c>
      <c r="J154" s="3" t="str">
        <f>IF(SUM('KE - Sales By Agent'!H155:J155)&gt;0,"YES","NO")</f>
        <v>YES</v>
      </c>
      <c r="K154" s="3" t="str">
        <f>IF(SUM('KE - Sales By Agent'!I155:K155)&gt;0,"YES","NO")</f>
        <v>YES</v>
      </c>
      <c r="L154" s="3" t="str">
        <f>IF(SUM('KE - Sales By Agent'!J155:L155)&gt;0,"YES","NO")</f>
        <v>YES</v>
      </c>
      <c r="M154" s="3" t="str">
        <f>IF(SUM('KE - Sales By Agent'!K155:M155)&gt;0,"YES","NO")</f>
        <v>NO</v>
      </c>
    </row>
    <row r="155" spans="1:13">
      <c r="A155" s="52" t="s">
        <v>1867</v>
      </c>
      <c r="D155" s="3" t="str">
        <f>IF(SUM('KE - Sales By Agent'!B156:D156)&gt;0,"YES","NO")</f>
        <v>NO</v>
      </c>
      <c r="E155" s="3" t="str">
        <f>IF(SUM('KE - Sales By Agent'!C156:E156)&gt;0,"YES","NO")</f>
        <v>NO</v>
      </c>
      <c r="F155" s="3" t="str">
        <f>IF(SUM('KE - Sales By Agent'!D156:F156)&gt;0,"YES","NO")</f>
        <v>NO</v>
      </c>
      <c r="G155" s="3" t="str">
        <f>IF(SUM('KE - Sales By Agent'!E156:G156)&gt;0,"YES","NO")</f>
        <v>NO</v>
      </c>
      <c r="H155" s="3" t="str">
        <f>IF(SUM('KE - Sales By Agent'!F156:H156)&gt;0,"YES","NO")</f>
        <v>NO</v>
      </c>
      <c r="I155" s="3" t="str">
        <f>IF(SUM('KE - Sales By Agent'!G156:I156)&gt;0,"YES","NO")</f>
        <v>NO</v>
      </c>
      <c r="J155" s="3" t="str">
        <f>IF(SUM('KE - Sales By Agent'!H156:J156)&gt;0,"YES","NO")</f>
        <v>YES</v>
      </c>
      <c r="K155" s="3" t="str">
        <f>IF(SUM('KE - Sales By Agent'!I156:K156)&gt;0,"YES","NO")</f>
        <v>YES</v>
      </c>
      <c r="L155" s="3" t="str">
        <f>IF(SUM('KE - Sales By Agent'!J156:L156)&gt;0,"YES","NO")</f>
        <v>YES</v>
      </c>
      <c r="M155" s="3" t="str">
        <f>IF(SUM('KE - Sales By Agent'!K156:M156)&gt;0,"YES","NO")</f>
        <v>NO</v>
      </c>
    </row>
    <row r="156" spans="1:13">
      <c r="A156" s="52" t="s">
        <v>1339</v>
      </c>
      <c r="D156" s="3" t="str">
        <f>IF(SUM('KE - Sales By Agent'!B157:D157)&gt;0,"YES","NO")</f>
        <v>YES</v>
      </c>
      <c r="E156" s="3" t="str">
        <f>IF(SUM('KE - Sales By Agent'!C157:E157)&gt;0,"YES","NO")</f>
        <v>YES</v>
      </c>
      <c r="F156" s="3" t="str">
        <f>IF(SUM('KE - Sales By Agent'!D157:F157)&gt;0,"YES","NO")</f>
        <v>YES</v>
      </c>
      <c r="G156" s="3" t="str">
        <f>IF(SUM('KE - Sales By Agent'!E157:G157)&gt;0,"YES","NO")</f>
        <v>YES</v>
      </c>
      <c r="H156" s="3" t="str">
        <f>IF(SUM('KE - Sales By Agent'!F157:H157)&gt;0,"YES","NO")</f>
        <v>NO</v>
      </c>
      <c r="I156" s="3" t="str">
        <f>IF(SUM('KE - Sales By Agent'!G157:I157)&gt;0,"YES","NO")</f>
        <v>NO</v>
      </c>
      <c r="J156" s="3" t="str">
        <f>IF(SUM('KE - Sales By Agent'!H157:J157)&gt;0,"YES","NO")</f>
        <v>NO</v>
      </c>
      <c r="K156" s="3" t="str">
        <f>IF(SUM('KE - Sales By Agent'!I157:K157)&gt;0,"YES","NO")</f>
        <v>NO</v>
      </c>
      <c r="L156" s="3" t="str">
        <f>IF(SUM('KE - Sales By Agent'!J157:L157)&gt;0,"YES","NO")</f>
        <v>NO</v>
      </c>
      <c r="M156" s="3" t="str">
        <f>IF(SUM('KE - Sales By Agent'!K157:M157)&gt;0,"YES","NO")</f>
        <v>YES</v>
      </c>
    </row>
    <row r="157" spans="1:13">
      <c r="A157" s="52" t="s">
        <v>1591</v>
      </c>
      <c r="D157" s="3" t="str">
        <f>IF(SUM('KE - Sales By Agent'!B158:D158)&gt;0,"YES","NO")</f>
        <v>NO</v>
      </c>
      <c r="E157" s="3" t="str">
        <f>IF(SUM('KE - Sales By Agent'!C158:E158)&gt;0,"YES","NO")</f>
        <v>NO</v>
      </c>
      <c r="F157" s="3" t="str">
        <f>IF(SUM('KE - Sales By Agent'!D158:F158)&gt;0,"YES","NO")</f>
        <v>NO</v>
      </c>
      <c r="G157" s="3" t="str">
        <f>IF(SUM('KE - Sales By Agent'!E158:G158)&gt;0,"YES","NO")</f>
        <v>YES</v>
      </c>
      <c r="H157" s="3" t="str">
        <f>IF(SUM('KE - Sales By Agent'!F158:H158)&gt;0,"YES","NO")</f>
        <v>YES</v>
      </c>
      <c r="I157" s="3" t="str">
        <f>IF(SUM('KE - Sales By Agent'!G158:I158)&gt;0,"YES","NO")</f>
        <v>YES</v>
      </c>
      <c r="J157" s="3" t="str">
        <f>IF(SUM('KE - Sales By Agent'!H158:J158)&gt;0,"YES","NO")</f>
        <v>YES</v>
      </c>
      <c r="K157" s="3" t="str">
        <f>IF(SUM('KE - Sales By Agent'!I158:K158)&gt;0,"YES","NO")</f>
        <v>YES</v>
      </c>
      <c r="L157" s="3" t="str">
        <f>IF(SUM('KE - Sales By Agent'!J158:L158)&gt;0,"YES","NO")</f>
        <v>YES</v>
      </c>
      <c r="M157" s="3" t="str">
        <f>IF(SUM('KE - Sales By Agent'!K158:M158)&gt;0,"YES","NO")</f>
        <v>YES</v>
      </c>
    </row>
    <row r="158" spans="1:13">
      <c r="A158" s="52" t="s">
        <v>1522</v>
      </c>
      <c r="D158" s="3" t="str">
        <f>IF(SUM('KE - Sales By Agent'!B159:D159)&gt;0,"YES","NO")</f>
        <v>NO</v>
      </c>
      <c r="E158" s="3" t="str">
        <f>IF(SUM('KE - Sales By Agent'!C159:E159)&gt;0,"YES","NO")</f>
        <v>YES</v>
      </c>
      <c r="F158" s="3" t="str">
        <f>IF(SUM('KE - Sales By Agent'!D159:F159)&gt;0,"YES","NO")</f>
        <v>YES</v>
      </c>
      <c r="G158" s="3" t="str">
        <f>IF(SUM('KE - Sales By Agent'!E159:G159)&gt;0,"YES","NO")</f>
        <v>YES</v>
      </c>
      <c r="H158" s="3" t="str">
        <f>IF(SUM('KE - Sales By Agent'!F159:H159)&gt;0,"YES","NO")</f>
        <v>NO</v>
      </c>
      <c r="I158" s="3" t="str">
        <f>IF(SUM('KE - Sales By Agent'!G159:I159)&gt;0,"YES","NO")</f>
        <v>NO</v>
      </c>
      <c r="J158" s="3" t="str">
        <f>IF(SUM('KE - Sales By Agent'!H159:J159)&gt;0,"YES","NO")</f>
        <v>NO</v>
      </c>
      <c r="K158" s="3" t="str">
        <f>IF(SUM('KE - Sales By Agent'!I159:K159)&gt;0,"YES","NO")</f>
        <v>NO</v>
      </c>
      <c r="L158" s="3" t="str">
        <f>IF(SUM('KE - Sales By Agent'!J159:L159)&gt;0,"YES","NO")</f>
        <v>NO</v>
      </c>
      <c r="M158" s="3" t="str">
        <f>IF(SUM('KE - Sales By Agent'!K159:M159)&gt;0,"YES","NO")</f>
        <v>NO</v>
      </c>
    </row>
    <row r="159" spans="1:13">
      <c r="A159" s="52" t="s">
        <v>1592</v>
      </c>
      <c r="D159" s="3" t="str">
        <f>IF(SUM('KE - Sales By Agent'!B160:D160)&gt;0,"YES","NO")</f>
        <v>NO</v>
      </c>
      <c r="E159" s="3" t="str">
        <f>IF(SUM('KE - Sales By Agent'!C160:E160)&gt;0,"YES","NO")</f>
        <v>NO</v>
      </c>
      <c r="F159" s="3" t="str">
        <f>IF(SUM('KE - Sales By Agent'!D160:F160)&gt;0,"YES","NO")</f>
        <v>NO</v>
      </c>
      <c r="G159" s="3" t="str">
        <f>IF(SUM('KE - Sales By Agent'!E160:G160)&gt;0,"YES","NO")</f>
        <v>YES</v>
      </c>
      <c r="H159" s="3" t="str">
        <f>IF(SUM('KE - Sales By Agent'!F160:H160)&gt;0,"YES","NO")</f>
        <v>YES</v>
      </c>
      <c r="I159" s="3" t="str">
        <f>IF(SUM('KE - Sales By Agent'!G160:I160)&gt;0,"YES","NO")</f>
        <v>YES</v>
      </c>
      <c r="J159" s="3" t="str">
        <f>IF(SUM('KE - Sales By Agent'!H160:J160)&gt;0,"YES","NO")</f>
        <v>YES</v>
      </c>
      <c r="K159" s="3" t="str">
        <f>IF(SUM('KE - Sales By Agent'!I160:K160)&gt;0,"YES","NO")</f>
        <v>YES</v>
      </c>
      <c r="L159" s="3" t="str">
        <f>IF(SUM('KE - Sales By Agent'!J160:L160)&gt;0,"YES","NO")</f>
        <v>YES</v>
      </c>
      <c r="M159" s="3" t="str">
        <f>IF(SUM('KE - Sales By Agent'!K160:M160)&gt;0,"YES","NO")</f>
        <v>YES</v>
      </c>
    </row>
    <row r="160" spans="1:13">
      <c r="A160" s="52" t="s">
        <v>1828</v>
      </c>
      <c r="D160" s="3" t="str">
        <f>IF(SUM('KE - Sales By Agent'!B161:D161)&gt;0,"YES","NO")</f>
        <v>NO</v>
      </c>
      <c r="E160" s="3" t="str">
        <f>IF(SUM('KE - Sales By Agent'!C161:E161)&gt;0,"YES","NO")</f>
        <v>NO</v>
      </c>
      <c r="F160" s="3" t="str">
        <f>IF(SUM('KE - Sales By Agent'!D161:F161)&gt;0,"YES","NO")</f>
        <v>NO</v>
      </c>
      <c r="G160" s="3" t="str">
        <f>IF(SUM('KE - Sales By Agent'!E161:G161)&gt;0,"YES","NO")</f>
        <v>NO</v>
      </c>
      <c r="H160" s="3" t="str">
        <f>IF(SUM('KE - Sales By Agent'!F161:H161)&gt;0,"YES","NO")</f>
        <v>NO</v>
      </c>
      <c r="I160" s="3" t="str">
        <f>IF(SUM('KE - Sales By Agent'!G161:I161)&gt;0,"YES","NO")</f>
        <v>YES</v>
      </c>
      <c r="J160" s="3" t="str">
        <f>IF(SUM('KE - Sales By Agent'!H161:J161)&gt;0,"YES","NO")</f>
        <v>YES</v>
      </c>
      <c r="K160" s="3" t="str">
        <f>IF(SUM('KE - Sales By Agent'!I161:K161)&gt;0,"YES","NO")</f>
        <v>YES</v>
      </c>
      <c r="L160" s="3" t="str">
        <f>IF(SUM('KE - Sales By Agent'!J161:L161)&gt;0,"YES","NO")</f>
        <v>NO</v>
      </c>
      <c r="M160" s="3" t="str">
        <f>IF(SUM('KE - Sales By Agent'!K161:M161)&gt;0,"YES","NO")</f>
        <v>NO</v>
      </c>
    </row>
    <row r="161" spans="1:13">
      <c r="A161" s="52" t="s">
        <v>1829</v>
      </c>
      <c r="D161" s="3" t="str">
        <f>IF(SUM('KE - Sales By Agent'!B162:D162)&gt;0,"YES","NO")</f>
        <v>NO</v>
      </c>
      <c r="E161" s="3" t="str">
        <f>IF(SUM('KE - Sales By Agent'!C162:E162)&gt;0,"YES","NO")</f>
        <v>NO</v>
      </c>
      <c r="F161" s="3" t="str">
        <f>IF(SUM('KE - Sales By Agent'!D162:F162)&gt;0,"YES","NO")</f>
        <v>NO</v>
      </c>
      <c r="G161" s="3" t="str">
        <f>IF(SUM('KE - Sales By Agent'!E162:G162)&gt;0,"YES","NO")</f>
        <v>NO</v>
      </c>
      <c r="H161" s="3" t="str">
        <f>IF(SUM('KE - Sales By Agent'!F162:H162)&gt;0,"YES","NO")</f>
        <v>NO</v>
      </c>
      <c r="I161" s="3" t="str">
        <f>IF(SUM('KE - Sales By Agent'!G162:I162)&gt;0,"YES","NO")</f>
        <v>YES</v>
      </c>
      <c r="J161" s="3" t="str">
        <f>IF(SUM('KE - Sales By Agent'!H162:J162)&gt;0,"YES","NO")</f>
        <v>YES</v>
      </c>
      <c r="K161" s="3" t="str">
        <f>IF(SUM('KE - Sales By Agent'!I162:K162)&gt;0,"YES","NO")</f>
        <v>YES</v>
      </c>
      <c r="L161" s="3" t="str">
        <f>IF(SUM('KE - Sales By Agent'!J162:L162)&gt;0,"YES","NO")</f>
        <v>YES</v>
      </c>
      <c r="M161" s="3" t="str">
        <f>IF(SUM('KE - Sales By Agent'!K162:M162)&gt;0,"YES","NO")</f>
        <v>YES</v>
      </c>
    </row>
    <row r="162" spans="1:13">
      <c r="A162" s="52" t="s">
        <v>1340</v>
      </c>
      <c r="D162" s="3" t="str">
        <f>IF(SUM('KE - Sales By Agent'!B163:D163)&gt;0,"YES","NO")</f>
        <v>YES</v>
      </c>
      <c r="E162" s="3" t="str">
        <f>IF(SUM('KE - Sales By Agent'!C163:E163)&gt;0,"YES","NO")</f>
        <v>YES</v>
      </c>
      <c r="F162" s="3" t="str">
        <f>IF(SUM('KE - Sales By Agent'!D163:F163)&gt;0,"YES","NO")</f>
        <v>YES</v>
      </c>
      <c r="G162" s="3" t="str">
        <f>IF(SUM('KE - Sales By Agent'!E163:G163)&gt;0,"YES","NO")</f>
        <v>YES</v>
      </c>
      <c r="H162" s="3" t="str">
        <f>IF(SUM('KE - Sales By Agent'!F163:H163)&gt;0,"YES","NO")</f>
        <v>YES</v>
      </c>
      <c r="I162" s="3" t="str">
        <f>IF(SUM('KE - Sales By Agent'!G163:I163)&gt;0,"YES","NO")</f>
        <v>YES</v>
      </c>
      <c r="J162" s="3" t="str">
        <f>IF(SUM('KE - Sales By Agent'!H163:J163)&gt;0,"YES","NO")</f>
        <v>YES</v>
      </c>
      <c r="K162" s="3" t="str">
        <f>IF(SUM('KE - Sales By Agent'!I163:K163)&gt;0,"YES","NO")</f>
        <v>YES</v>
      </c>
      <c r="L162" s="3" t="str">
        <f>IF(SUM('KE - Sales By Agent'!J163:L163)&gt;0,"YES","NO")</f>
        <v>YES</v>
      </c>
      <c r="M162" s="3" t="str">
        <f>IF(SUM('KE - Sales By Agent'!K163:M163)&gt;0,"YES","NO")</f>
        <v>YES</v>
      </c>
    </row>
    <row r="163" spans="1:13">
      <c r="A163" s="52" t="s">
        <v>1341</v>
      </c>
      <c r="D163" s="3" t="str">
        <f>IF(SUM('KE - Sales By Agent'!B164:D164)&gt;0,"YES","NO")</f>
        <v>YES</v>
      </c>
      <c r="E163" s="3" t="str">
        <f>IF(SUM('KE - Sales By Agent'!C164:E164)&gt;0,"YES","NO")</f>
        <v>YES</v>
      </c>
      <c r="F163" s="3" t="str">
        <f>IF(SUM('KE - Sales By Agent'!D164:F164)&gt;0,"YES","NO")</f>
        <v>NO</v>
      </c>
      <c r="G163" s="3" t="str">
        <f>IF(SUM('KE - Sales By Agent'!E164:G164)&gt;0,"YES","NO")</f>
        <v>NO</v>
      </c>
      <c r="H163" s="3" t="str">
        <f>IF(SUM('KE - Sales By Agent'!F164:H164)&gt;0,"YES","NO")</f>
        <v>NO</v>
      </c>
      <c r="I163" s="3" t="str">
        <f>IF(SUM('KE - Sales By Agent'!G164:I164)&gt;0,"YES","NO")</f>
        <v>NO</v>
      </c>
      <c r="J163" s="3" t="str">
        <f>IF(SUM('KE - Sales By Agent'!H164:J164)&gt;0,"YES","NO")</f>
        <v>NO</v>
      </c>
      <c r="K163" s="3" t="str">
        <f>IF(SUM('KE - Sales By Agent'!I164:K164)&gt;0,"YES","NO")</f>
        <v>NO</v>
      </c>
      <c r="L163" s="3" t="str">
        <f>IF(SUM('KE - Sales By Agent'!J164:L164)&gt;0,"YES","NO")</f>
        <v>NO</v>
      </c>
      <c r="M163" s="3" t="str">
        <f>IF(SUM('KE - Sales By Agent'!K164:M164)&gt;0,"YES","NO")</f>
        <v>NO</v>
      </c>
    </row>
    <row r="164" spans="1:13">
      <c r="A164" s="52" t="s">
        <v>1342</v>
      </c>
      <c r="D164" s="3" t="str">
        <f>IF(SUM('KE - Sales By Agent'!B165:D165)&gt;0,"YES","NO")</f>
        <v>YES</v>
      </c>
      <c r="E164" s="3" t="str">
        <f>IF(SUM('KE - Sales By Agent'!C165:E165)&gt;0,"YES","NO")</f>
        <v>YES</v>
      </c>
      <c r="F164" s="3" t="str">
        <f>IF(SUM('KE - Sales By Agent'!D165:F165)&gt;0,"YES","NO")</f>
        <v>YES</v>
      </c>
      <c r="G164" s="3" t="str">
        <f>IF(SUM('KE - Sales By Agent'!E165:G165)&gt;0,"YES","NO")</f>
        <v>YES</v>
      </c>
      <c r="H164" s="3" t="str">
        <f>IF(SUM('KE - Sales By Agent'!F165:H165)&gt;0,"YES","NO")</f>
        <v>YES</v>
      </c>
      <c r="I164" s="3" t="str">
        <f>IF(SUM('KE - Sales By Agent'!G165:I165)&gt;0,"YES","NO")</f>
        <v>YES</v>
      </c>
      <c r="J164" s="3" t="str">
        <f>IF(SUM('KE - Sales By Agent'!H165:J165)&gt;0,"YES","NO")</f>
        <v>YES</v>
      </c>
      <c r="K164" s="3" t="str">
        <f>IF(SUM('KE - Sales By Agent'!I165:K165)&gt;0,"YES","NO")</f>
        <v>YES</v>
      </c>
      <c r="L164" s="3" t="str">
        <f>IF(SUM('KE - Sales By Agent'!J165:L165)&gt;0,"YES","NO")</f>
        <v>YES</v>
      </c>
      <c r="M164" s="3" t="str">
        <f>IF(SUM('KE - Sales By Agent'!K165:M165)&gt;0,"YES","NO")</f>
        <v>YES</v>
      </c>
    </row>
    <row r="165" spans="1:13">
      <c r="A165" s="52" t="s">
        <v>1916</v>
      </c>
      <c r="D165" s="3" t="str">
        <f>IF(SUM('KE - Sales By Agent'!B166:D166)&gt;0,"YES","NO")</f>
        <v>NO</v>
      </c>
      <c r="E165" s="3" t="str">
        <f>IF(SUM('KE - Sales By Agent'!C166:E166)&gt;0,"YES","NO")</f>
        <v>NO</v>
      </c>
      <c r="F165" s="3" t="str">
        <f>IF(SUM('KE - Sales By Agent'!D166:F166)&gt;0,"YES","NO")</f>
        <v>NO</v>
      </c>
      <c r="G165" s="3" t="str">
        <f>IF(SUM('KE - Sales By Agent'!E166:G166)&gt;0,"YES","NO")</f>
        <v>NO</v>
      </c>
      <c r="H165" s="3" t="str">
        <f>IF(SUM('KE - Sales By Agent'!F166:H166)&gt;0,"YES","NO")</f>
        <v>NO</v>
      </c>
      <c r="I165" s="3" t="str">
        <f>IF(SUM('KE - Sales By Agent'!G166:I166)&gt;0,"YES","NO")</f>
        <v>NO</v>
      </c>
      <c r="J165" s="3" t="str">
        <f>IF(SUM('KE - Sales By Agent'!H166:J166)&gt;0,"YES","NO")</f>
        <v>NO</v>
      </c>
      <c r="K165" s="3" t="str">
        <f>IF(SUM('KE - Sales By Agent'!I166:K166)&gt;0,"YES","NO")</f>
        <v>YES</v>
      </c>
      <c r="L165" s="3" t="str">
        <f>IF(SUM('KE - Sales By Agent'!J166:L166)&gt;0,"YES","NO")</f>
        <v>YES</v>
      </c>
      <c r="M165" s="3" t="str">
        <f>IF(SUM('KE - Sales By Agent'!K166:M166)&gt;0,"YES","NO")</f>
        <v>YES</v>
      </c>
    </row>
    <row r="166" spans="1:13">
      <c r="A166" s="52" t="s">
        <v>1830</v>
      </c>
      <c r="D166" s="3" t="str">
        <f>IF(SUM('KE - Sales By Agent'!B167:D167)&gt;0,"YES","NO")</f>
        <v>NO</v>
      </c>
      <c r="E166" s="3" t="str">
        <f>IF(SUM('KE - Sales By Agent'!C167:E167)&gt;0,"YES","NO")</f>
        <v>NO</v>
      </c>
      <c r="F166" s="3" t="str">
        <f>IF(SUM('KE - Sales By Agent'!D167:F167)&gt;0,"YES","NO")</f>
        <v>NO</v>
      </c>
      <c r="G166" s="3" t="str">
        <f>IF(SUM('KE - Sales By Agent'!E167:G167)&gt;0,"YES","NO")</f>
        <v>NO</v>
      </c>
      <c r="H166" s="3" t="str">
        <f>IF(SUM('KE - Sales By Agent'!F167:H167)&gt;0,"YES","NO")</f>
        <v>NO</v>
      </c>
      <c r="I166" s="3" t="str">
        <f>IF(SUM('KE - Sales By Agent'!G167:I167)&gt;0,"YES","NO")</f>
        <v>YES</v>
      </c>
      <c r="J166" s="3" t="str">
        <f>IF(SUM('KE - Sales By Agent'!H167:J167)&gt;0,"YES","NO")</f>
        <v>YES</v>
      </c>
      <c r="K166" s="3" t="str">
        <f>IF(SUM('KE - Sales By Agent'!I167:K167)&gt;0,"YES","NO")</f>
        <v>YES</v>
      </c>
      <c r="L166" s="3" t="str">
        <f>IF(SUM('KE - Sales By Agent'!J167:L167)&gt;0,"YES","NO")</f>
        <v>YES</v>
      </c>
      <c r="M166" s="3" t="str">
        <f>IF(SUM('KE - Sales By Agent'!K167:M167)&gt;0,"YES","NO")</f>
        <v>YES</v>
      </c>
    </row>
    <row r="167" spans="1:13">
      <c r="A167" s="52" t="s">
        <v>1343</v>
      </c>
      <c r="D167" s="3" t="str">
        <f>IF(SUM('KE - Sales By Agent'!B168:D168)&gt;0,"YES","NO")</f>
        <v>YES</v>
      </c>
      <c r="E167" s="3" t="str">
        <f>IF(SUM('KE - Sales By Agent'!C168:E168)&gt;0,"YES","NO")</f>
        <v>YES</v>
      </c>
      <c r="F167" s="3" t="str">
        <f>IF(SUM('KE - Sales By Agent'!D168:F168)&gt;0,"YES","NO")</f>
        <v>NO</v>
      </c>
      <c r="G167" s="3" t="str">
        <f>IF(SUM('KE - Sales By Agent'!E168:G168)&gt;0,"YES","NO")</f>
        <v>YES</v>
      </c>
      <c r="H167" s="3" t="str">
        <f>IF(SUM('KE - Sales By Agent'!F168:H168)&gt;0,"YES","NO")</f>
        <v>YES</v>
      </c>
      <c r="I167" s="3" t="str">
        <f>IF(SUM('KE - Sales By Agent'!G168:I168)&gt;0,"YES","NO")</f>
        <v>YES</v>
      </c>
      <c r="J167" s="3" t="str">
        <f>IF(SUM('KE - Sales By Agent'!H168:J168)&gt;0,"YES","NO")</f>
        <v>YES</v>
      </c>
      <c r="K167" s="3" t="str">
        <f>IF(SUM('KE - Sales By Agent'!I168:K168)&gt;0,"YES","NO")</f>
        <v>NO</v>
      </c>
      <c r="L167" s="3" t="str">
        <f>IF(SUM('KE - Sales By Agent'!J168:L168)&gt;0,"YES","NO")</f>
        <v>NO</v>
      </c>
      <c r="M167" s="3" t="str">
        <f>IF(SUM('KE - Sales By Agent'!K168:M168)&gt;0,"YES","NO")</f>
        <v>NO</v>
      </c>
    </row>
    <row r="168" spans="1:13">
      <c r="A168" s="52" t="s">
        <v>1868</v>
      </c>
      <c r="D168" s="3" t="str">
        <f>IF(SUM('KE - Sales By Agent'!B169:D169)&gt;0,"YES","NO")</f>
        <v>NO</v>
      </c>
      <c r="E168" s="3" t="str">
        <f>IF(SUM('KE - Sales By Agent'!C169:E169)&gt;0,"YES","NO")</f>
        <v>NO</v>
      </c>
      <c r="F168" s="3" t="str">
        <f>IF(SUM('KE - Sales By Agent'!D169:F169)&gt;0,"YES","NO")</f>
        <v>NO</v>
      </c>
      <c r="G168" s="3" t="str">
        <f>IF(SUM('KE - Sales By Agent'!E169:G169)&gt;0,"YES","NO")</f>
        <v>NO</v>
      </c>
      <c r="H168" s="3" t="str">
        <f>IF(SUM('KE - Sales By Agent'!F169:H169)&gt;0,"YES","NO")</f>
        <v>NO</v>
      </c>
      <c r="I168" s="3" t="str">
        <f>IF(SUM('KE - Sales By Agent'!G169:I169)&gt;0,"YES","NO")</f>
        <v>NO</v>
      </c>
      <c r="J168" s="3" t="str">
        <f>IF(SUM('KE - Sales By Agent'!H169:J169)&gt;0,"YES","NO")</f>
        <v>YES</v>
      </c>
      <c r="K168" s="3" t="str">
        <f>IF(SUM('KE - Sales By Agent'!I169:K169)&gt;0,"YES","NO")</f>
        <v>YES</v>
      </c>
      <c r="L168" s="3" t="str">
        <f>IF(SUM('KE - Sales By Agent'!J169:L169)&gt;0,"YES","NO")</f>
        <v>YES</v>
      </c>
      <c r="M168" s="3" t="str">
        <f>IF(SUM('KE - Sales By Agent'!K169:M169)&gt;0,"YES","NO")</f>
        <v>YES</v>
      </c>
    </row>
    <row r="169" spans="1:13">
      <c r="A169" s="52" t="s">
        <v>1344</v>
      </c>
      <c r="D169" s="3" t="str">
        <f>IF(SUM('KE - Sales By Agent'!B170:D170)&gt;0,"YES","NO")</f>
        <v>YES</v>
      </c>
      <c r="E169" s="3" t="str">
        <f>IF(SUM('KE - Sales By Agent'!C170:E170)&gt;0,"YES","NO")</f>
        <v>YES</v>
      </c>
      <c r="F169" s="3" t="str">
        <f>IF(SUM('KE - Sales By Agent'!D170:F170)&gt;0,"YES","NO")</f>
        <v>YES</v>
      </c>
      <c r="G169" s="3" t="str">
        <f>IF(SUM('KE - Sales By Agent'!E170:G170)&gt;0,"YES","NO")</f>
        <v>YES</v>
      </c>
      <c r="H169" s="3" t="str">
        <f>IF(SUM('KE - Sales By Agent'!F170:H170)&gt;0,"YES","NO")</f>
        <v>YES</v>
      </c>
      <c r="I169" s="3" t="str">
        <f>IF(SUM('KE - Sales By Agent'!G170:I170)&gt;0,"YES","NO")</f>
        <v>YES</v>
      </c>
      <c r="J169" s="3" t="str">
        <f>IF(SUM('KE - Sales By Agent'!H170:J170)&gt;0,"YES","NO")</f>
        <v>YES</v>
      </c>
      <c r="K169" s="3" t="str">
        <f>IF(SUM('KE - Sales By Agent'!I170:K170)&gt;0,"YES","NO")</f>
        <v>YES</v>
      </c>
      <c r="L169" s="3" t="str">
        <f>IF(SUM('KE - Sales By Agent'!J170:L170)&gt;0,"YES","NO")</f>
        <v>YES</v>
      </c>
      <c r="M169" s="3" t="str">
        <f>IF(SUM('KE - Sales By Agent'!K170:M170)&gt;0,"YES","NO")</f>
        <v>YES</v>
      </c>
    </row>
    <row r="170" spans="1:13">
      <c r="A170" s="52" t="s">
        <v>1917</v>
      </c>
      <c r="D170" s="3" t="str">
        <f>IF(SUM('KE - Sales By Agent'!B171:D171)&gt;0,"YES","NO")</f>
        <v>NO</v>
      </c>
      <c r="E170" s="3" t="str">
        <f>IF(SUM('KE - Sales By Agent'!C171:E171)&gt;0,"YES","NO")</f>
        <v>NO</v>
      </c>
      <c r="F170" s="3" t="str">
        <f>IF(SUM('KE - Sales By Agent'!D171:F171)&gt;0,"YES","NO")</f>
        <v>NO</v>
      </c>
      <c r="G170" s="3" t="str">
        <f>IF(SUM('KE - Sales By Agent'!E171:G171)&gt;0,"YES","NO")</f>
        <v>NO</v>
      </c>
      <c r="H170" s="3" t="str">
        <f>IF(SUM('KE - Sales By Agent'!F171:H171)&gt;0,"YES","NO")</f>
        <v>NO</v>
      </c>
      <c r="I170" s="3" t="str">
        <f>IF(SUM('KE - Sales By Agent'!G171:I171)&gt;0,"YES","NO")</f>
        <v>NO</v>
      </c>
      <c r="J170" s="3" t="str">
        <f>IF(SUM('KE - Sales By Agent'!H171:J171)&gt;0,"YES","NO")</f>
        <v>NO</v>
      </c>
      <c r="K170" s="3" t="str">
        <f>IF(SUM('KE - Sales By Agent'!I171:K171)&gt;0,"YES","NO")</f>
        <v>YES</v>
      </c>
      <c r="L170" s="3" t="str">
        <f>IF(SUM('KE - Sales By Agent'!J171:L171)&gt;0,"YES","NO")</f>
        <v>YES</v>
      </c>
      <c r="M170" s="3" t="str">
        <f>IF(SUM('KE - Sales By Agent'!K171:M171)&gt;0,"YES","NO")</f>
        <v>YES</v>
      </c>
    </row>
    <row r="171" spans="1:13">
      <c r="A171" s="52" t="s">
        <v>1831</v>
      </c>
      <c r="D171" s="3" t="str">
        <f>IF(SUM('KE - Sales By Agent'!B172:D172)&gt;0,"YES","NO")</f>
        <v>NO</v>
      </c>
      <c r="E171" s="3" t="str">
        <f>IF(SUM('KE - Sales By Agent'!C172:E172)&gt;0,"YES","NO")</f>
        <v>NO</v>
      </c>
      <c r="F171" s="3" t="str">
        <f>IF(SUM('KE - Sales By Agent'!D172:F172)&gt;0,"YES","NO")</f>
        <v>NO</v>
      </c>
      <c r="G171" s="3" t="str">
        <f>IF(SUM('KE - Sales By Agent'!E172:G172)&gt;0,"YES","NO")</f>
        <v>NO</v>
      </c>
      <c r="H171" s="3" t="str">
        <f>IF(SUM('KE - Sales By Agent'!F172:H172)&gt;0,"YES","NO")</f>
        <v>NO</v>
      </c>
      <c r="I171" s="3" t="str">
        <f>IF(SUM('KE - Sales By Agent'!G172:I172)&gt;0,"YES","NO")</f>
        <v>YES</v>
      </c>
      <c r="J171" s="3" t="str">
        <f>IF(SUM('KE - Sales By Agent'!H172:J172)&gt;0,"YES","NO")</f>
        <v>YES</v>
      </c>
      <c r="K171" s="3" t="str">
        <f>IF(SUM('KE - Sales By Agent'!I172:K172)&gt;0,"YES","NO")</f>
        <v>YES</v>
      </c>
      <c r="L171" s="3" t="str">
        <f>IF(SUM('KE - Sales By Agent'!J172:L172)&gt;0,"YES","NO")</f>
        <v>YES</v>
      </c>
      <c r="M171" s="3" t="str">
        <f>IF(SUM('KE - Sales By Agent'!K172:M172)&gt;0,"YES","NO")</f>
        <v>YES</v>
      </c>
    </row>
    <row r="172" spans="1:13">
      <c r="A172" s="52" t="s">
        <v>1345</v>
      </c>
      <c r="D172" s="3" t="str">
        <f>IF(SUM('KE - Sales By Agent'!B173:D173)&gt;0,"YES","NO")</f>
        <v>YES</v>
      </c>
      <c r="E172" s="3" t="str">
        <f>IF(SUM('KE - Sales By Agent'!C173:E173)&gt;0,"YES","NO")</f>
        <v>YES</v>
      </c>
      <c r="F172" s="3" t="str">
        <f>IF(SUM('KE - Sales By Agent'!D173:F173)&gt;0,"YES","NO")</f>
        <v>YES</v>
      </c>
      <c r="G172" s="3" t="str">
        <f>IF(SUM('KE - Sales By Agent'!E173:G173)&gt;0,"YES","NO")</f>
        <v>YES</v>
      </c>
      <c r="H172" s="3" t="str">
        <f>IF(SUM('KE - Sales By Agent'!F173:H173)&gt;0,"YES","NO")</f>
        <v>YES</v>
      </c>
      <c r="I172" s="3" t="str">
        <f>IF(SUM('KE - Sales By Agent'!G173:I173)&gt;0,"YES","NO")</f>
        <v>NO</v>
      </c>
      <c r="J172" s="3" t="str">
        <f>IF(SUM('KE - Sales By Agent'!H173:J173)&gt;0,"YES","NO")</f>
        <v>NO</v>
      </c>
      <c r="K172" s="3" t="str">
        <f>IF(SUM('KE - Sales By Agent'!I173:K173)&gt;0,"YES","NO")</f>
        <v>NO</v>
      </c>
      <c r="L172" s="3" t="str">
        <f>IF(SUM('KE - Sales By Agent'!J173:L173)&gt;0,"YES","NO")</f>
        <v>YES</v>
      </c>
      <c r="M172" s="3" t="str">
        <f>IF(SUM('KE - Sales By Agent'!K173:M173)&gt;0,"YES","NO")</f>
        <v>YES</v>
      </c>
    </row>
    <row r="173" spans="1:13">
      <c r="A173" s="52" t="s">
        <v>1832</v>
      </c>
      <c r="D173" s="3" t="str">
        <f>IF(SUM('KE - Sales By Agent'!B174:D174)&gt;0,"YES","NO")</f>
        <v>NO</v>
      </c>
      <c r="E173" s="3" t="str">
        <f>IF(SUM('KE - Sales By Agent'!C174:E174)&gt;0,"YES","NO")</f>
        <v>NO</v>
      </c>
      <c r="F173" s="3" t="str">
        <f>IF(SUM('KE - Sales By Agent'!D174:F174)&gt;0,"YES","NO")</f>
        <v>NO</v>
      </c>
      <c r="G173" s="3" t="str">
        <f>IF(SUM('KE - Sales By Agent'!E174:G174)&gt;0,"YES","NO")</f>
        <v>NO</v>
      </c>
      <c r="H173" s="3" t="str">
        <f>IF(SUM('KE - Sales By Agent'!F174:H174)&gt;0,"YES","NO")</f>
        <v>NO</v>
      </c>
      <c r="I173" s="3" t="str">
        <f>IF(SUM('KE - Sales By Agent'!G174:I174)&gt;0,"YES","NO")</f>
        <v>YES</v>
      </c>
      <c r="J173" s="3" t="str">
        <f>IF(SUM('KE - Sales By Agent'!H174:J174)&gt;0,"YES","NO")</f>
        <v>YES</v>
      </c>
      <c r="K173" s="3" t="str">
        <f>IF(SUM('KE - Sales By Agent'!I174:K174)&gt;0,"YES","NO")</f>
        <v>YES</v>
      </c>
      <c r="L173" s="3" t="str">
        <f>IF(SUM('KE - Sales By Agent'!J174:L174)&gt;0,"YES","NO")</f>
        <v>NO</v>
      </c>
      <c r="M173" s="3" t="str">
        <f>IF(SUM('KE - Sales By Agent'!K174:M174)&gt;0,"YES","NO")</f>
        <v>YES</v>
      </c>
    </row>
    <row r="174" spans="1:13">
      <c r="A174" s="52" t="s">
        <v>1558</v>
      </c>
      <c r="D174" s="3" t="str">
        <f>IF(SUM('KE - Sales By Agent'!B175:D175)&gt;0,"YES","NO")</f>
        <v>NO</v>
      </c>
      <c r="E174" s="3" t="str">
        <f>IF(SUM('KE - Sales By Agent'!C175:E175)&gt;0,"YES","NO")</f>
        <v>NO</v>
      </c>
      <c r="F174" s="3" t="str">
        <f>IF(SUM('KE - Sales By Agent'!D175:F175)&gt;0,"YES","NO")</f>
        <v>YES</v>
      </c>
      <c r="G174" s="3" t="str">
        <f>IF(SUM('KE - Sales By Agent'!E175:G175)&gt;0,"YES","NO")</f>
        <v>YES</v>
      </c>
      <c r="H174" s="3" t="str">
        <f>IF(SUM('KE - Sales By Agent'!F175:H175)&gt;0,"YES","NO")</f>
        <v>YES</v>
      </c>
      <c r="I174" s="3" t="str">
        <f>IF(SUM('KE - Sales By Agent'!G175:I175)&gt;0,"YES","NO")</f>
        <v>YES</v>
      </c>
      <c r="J174" s="3" t="str">
        <f>IF(SUM('KE - Sales By Agent'!H175:J175)&gt;0,"YES","NO")</f>
        <v>YES</v>
      </c>
      <c r="K174" s="3" t="str">
        <f>IF(SUM('KE - Sales By Agent'!I175:K175)&gt;0,"YES","NO")</f>
        <v>YES</v>
      </c>
      <c r="L174" s="3" t="str">
        <f>IF(SUM('KE - Sales By Agent'!J175:L175)&gt;0,"YES","NO")</f>
        <v>YES</v>
      </c>
      <c r="M174" s="3" t="str">
        <f>IF(SUM('KE - Sales By Agent'!K175:M175)&gt;0,"YES","NO")</f>
        <v>YES</v>
      </c>
    </row>
    <row r="175" spans="1:13">
      <c r="A175" s="52" t="s">
        <v>1918</v>
      </c>
      <c r="D175" s="3" t="str">
        <f>IF(SUM('KE - Sales By Agent'!B176:D176)&gt;0,"YES","NO")</f>
        <v>NO</v>
      </c>
      <c r="E175" s="3" t="str">
        <f>IF(SUM('KE - Sales By Agent'!C176:E176)&gt;0,"YES","NO")</f>
        <v>NO</v>
      </c>
      <c r="F175" s="3" t="str">
        <f>IF(SUM('KE - Sales By Agent'!D176:F176)&gt;0,"YES","NO")</f>
        <v>NO</v>
      </c>
      <c r="G175" s="3" t="str">
        <f>IF(SUM('KE - Sales By Agent'!E176:G176)&gt;0,"YES","NO")</f>
        <v>NO</v>
      </c>
      <c r="H175" s="3" t="str">
        <f>IF(SUM('KE - Sales By Agent'!F176:H176)&gt;0,"YES","NO")</f>
        <v>NO</v>
      </c>
      <c r="I175" s="3" t="str">
        <f>IF(SUM('KE - Sales By Agent'!G176:I176)&gt;0,"YES","NO")</f>
        <v>NO</v>
      </c>
      <c r="J175" s="3" t="str">
        <f>IF(SUM('KE - Sales By Agent'!H176:J176)&gt;0,"YES","NO")</f>
        <v>NO</v>
      </c>
      <c r="K175" s="3" t="str">
        <f>IF(SUM('KE - Sales By Agent'!I176:K176)&gt;0,"YES","NO")</f>
        <v>YES</v>
      </c>
      <c r="L175" s="3" t="str">
        <f>IF(SUM('KE - Sales By Agent'!J176:L176)&gt;0,"YES","NO")</f>
        <v>YES</v>
      </c>
      <c r="M175" s="3" t="str">
        <f>IF(SUM('KE - Sales By Agent'!K176:M176)&gt;0,"YES","NO")</f>
        <v>YES</v>
      </c>
    </row>
    <row r="176" spans="1:13">
      <c r="A176" s="52" t="s">
        <v>1833</v>
      </c>
      <c r="D176" s="3" t="str">
        <f>IF(SUM('KE - Sales By Agent'!B177:D177)&gt;0,"YES","NO")</f>
        <v>NO</v>
      </c>
      <c r="E176" s="3" t="str">
        <f>IF(SUM('KE - Sales By Agent'!C177:E177)&gt;0,"YES","NO")</f>
        <v>NO</v>
      </c>
      <c r="F176" s="3" t="str">
        <f>IF(SUM('KE - Sales By Agent'!D177:F177)&gt;0,"YES","NO")</f>
        <v>NO</v>
      </c>
      <c r="G176" s="3" t="str">
        <f>IF(SUM('KE - Sales By Agent'!E177:G177)&gt;0,"YES","NO")</f>
        <v>NO</v>
      </c>
      <c r="H176" s="3" t="str">
        <f>IF(SUM('KE - Sales By Agent'!F177:H177)&gt;0,"YES","NO")</f>
        <v>NO</v>
      </c>
      <c r="I176" s="3" t="str">
        <f>IF(SUM('KE - Sales By Agent'!G177:I177)&gt;0,"YES","NO")</f>
        <v>YES</v>
      </c>
      <c r="J176" s="3" t="str">
        <f>IF(SUM('KE - Sales By Agent'!H177:J177)&gt;0,"YES","NO")</f>
        <v>YES</v>
      </c>
      <c r="K176" s="3" t="str">
        <f>IF(SUM('KE - Sales By Agent'!I177:K177)&gt;0,"YES","NO")</f>
        <v>YES</v>
      </c>
      <c r="L176" s="3" t="str">
        <f>IF(SUM('KE - Sales By Agent'!J177:L177)&gt;0,"YES","NO")</f>
        <v>YES</v>
      </c>
      <c r="M176" s="3" t="str">
        <f>IF(SUM('KE - Sales By Agent'!K177:M177)&gt;0,"YES","NO")</f>
        <v>NO</v>
      </c>
    </row>
    <row r="177" spans="1:13">
      <c r="A177" s="52" t="s">
        <v>1869</v>
      </c>
      <c r="D177" s="3" t="str">
        <f>IF(SUM('KE - Sales By Agent'!B178:D178)&gt;0,"YES","NO")</f>
        <v>NO</v>
      </c>
      <c r="E177" s="3" t="str">
        <f>IF(SUM('KE - Sales By Agent'!C178:E178)&gt;0,"YES","NO")</f>
        <v>NO</v>
      </c>
      <c r="F177" s="3" t="str">
        <f>IF(SUM('KE - Sales By Agent'!D178:F178)&gt;0,"YES","NO")</f>
        <v>NO</v>
      </c>
      <c r="G177" s="3" t="str">
        <f>IF(SUM('KE - Sales By Agent'!E178:G178)&gt;0,"YES","NO")</f>
        <v>NO</v>
      </c>
      <c r="H177" s="3" t="str">
        <f>IF(SUM('KE - Sales By Agent'!F178:H178)&gt;0,"YES","NO")</f>
        <v>NO</v>
      </c>
      <c r="I177" s="3" t="str">
        <f>IF(SUM('KE - Sales By Agent'!G178:I178)&gt;0,"YES","NO")</f>
        <v>NO</v>
      </c>
      <c r="J177" s="3" t="str">
        <f>IF(SUM('KE - Sales By Agent'!H178:J178)&gt;0,"YES","NO")</f>
        <v>YES</v>
      </c>
      <c r="K177" s="3" t="str">
        <f>IF(SUM('KE - Sales By Agent'!I178:K178)&gt;0,"YES","NO")</f>
        <v>YES</v>
      </c>
      <c r="L177" s="3" t="str">
        <f>IF(SUM('KE - Sales By Agent'!J178:L178)&gt;0,"YES","NO")</f>
        <v>YES</v>
      </c>
      <c r="M177" s="3" t="str">
        <f>IF(SUM('KE - Sales By Agent'!K178:M178)&gt;0,"YES","NO")</f>
        <v>YES</v>
      </c>
    </row>
    <row r="178" spans="1:13">
      <c r="A178" s="52" t="s">
        <v>1523</v>
      </c>
      <c r="D178" s="3" t="str">
        <f>IF(SUM('KE - Sales By Agent'!B179:D179)&gt;0,"YES","NO")</f>
        <v>NO</v>
      </c>
      <c r="E178" s="3" t="str">
        <f>IF(SUM('KE - Sales By Agent'!C179:E179)&gt;0,"YES","NO")</f>
        <v>YES</v>
      </c>
      <c r="F178" s="3" t="str">
        <f>IF(SUM('KE - Sales By Agent'!D179:F179)&gt;0,"YES","NO")</f>
        <v>YES</v>
      </c>
      <c r="G178" s="3" t="str">
        <f>IF(SUM('KE - Sales By Agent'!E179:G179)&gt;0,"YES","NO")</f>
        <v>YES</v>
      </c>
      <c r="H178" s="3" t="str">
        <f>IF(SUM('KE - Sales By Agent'!F179:H179)&gt;0,"YES","NO")</f>
        <v>NO</v>
      </c>
      <c r="I178" s="3" t="str">
        <f>IF(SUM('KE - Sales By Agent'!G179:I179)&gt;0,"YES","NO")</f>
        <v>NO</v>
      </c>
      <c r="J178" s="3" t="str">
        <f>IF(SUM('KE - Sales By Agent'!H179:J179)&gt;0,"YES","NO")</f>
        <v>NO</v>
      </c>
      <c r="K178" s="3" t="str">
        <f>IF(SUM('KE - Sales By Agent'!I179:K179)&gt;0,"YES","NO")</f>
        <v>NO</v>
      </c>
      <c r="L178" s="3" t="str">
        <f>IF(SUM('KE - Sales By Agent'!J179:L179)&gt;0,"YES","NO")</f>
        <v>NO</v>
      </c>
      <c r="M178" s="3" t="str">
        <f>IF(SUM('KE - Sales By Agent'!K179:M179)&gt;0,"YES","NO")</f>
        <v>NO</v>
      </c>
    </row>
    <row r="179" spans="1:13">
      <c r="A179" s="52" t="s">
        <v>1524</v>
      </c>
      <c r="D179" s="3" t="str">
        <f>IF(SUM('KE - Sales By Agent'!B180:D180)&gt;0,"YES","NO")</f>
        <v>NO</v>
      </c>
      <c r="E179" s="3" t="str">
        <f>IF(SUM('KE - Sales By Agent'!C180:E180)&gt;0,"YES","NO")</f>
        <v>YES</v>
      </c>
      <c r="F179" s="3" t="str">
        <f>IF(SUM('KE - Sales By Agent'!D180:F180)&gt;0,"YES","NO")</f>
        <v>YES</v>
      </c>
      <c r="G179" s="3" t="str">
        <f>IF(SUM('KE - Sales By Agent'!E180:G180)&gt;0,"YES","NO")</f>
        <v>YES</v>
      </c>
      <c r="H179" s="3" t="str">
        <f>IF(SUM('KE - Sales By Agent'!F180:H180)&gt;0,"YES","NO")</f>
        <v>YES</v>
      </c>
      <c r="I179" s="3" t="str">
        <f>IF(SUM('KE - Sales By Agent'!G180:I180)&gt;0,"YES","NO")</f>
        <v>YES</v>
      </c>
      <c r="J179" s="3" t="str">
        <f>IF(SUM('KE - Sales By Agent'!H180:J180)&gt;0,"YES","NO")</f>
        <v>YES</v>
      </c>
      <c r="K179" s="3" t="str">
        <f>IF(SUM('KE - Sales By Agent'!I180:K180)&gt;0,"YES","NO")</f>
        <v>NO</v>
      </c>
      <c r="L179" s="3" t="str">
        <f>IF(SUM('KE - Sales By Agent'!J180:L180)&gt;0,"YES","NO")</f>
        <v>NO</v>
      </c>
      <c r="M179" s="3" t="str">
        <f>IF(SUM('KE - Sales By Agent'!K180:M180)&gt;0,"YES","NO")</f>
        <v>NO</v>
      </c>
    </row>
    <row r="180" spans="1:13">
      <c r="A180" s="52" t="s">
        <v>1525</v>
      </c>
      <c r="D180" s="3" t="str">
        <f>IF(SUM('KE - Sales By Agent'!B181:D181)&gt;0,"YES","NO")</f>
        <v>NO</v>
      </c>
      <c r="E180" s="3" t="str">
        <f>IF(SUM('KE - Sales By Agent'!C181:E181)&gt;0,"YES","NO")</f>
        <v>YES</v>
      </c>
      <c r="F180" s="3" t="str">
        <f>IF(SUM('KE - Sales By Agent'!D181:F181)&gt;0,"YES","NO")</f>
        <v>YES</v>
      </c>
      <c r="G180" s="3" t="str">
        <f>IF(SUM('KE - Sales By Agent'!E181:G181)&gt;0,"YES","NO")</f>
        <v>YES</v>
      </c>
      <c r="H180" s="3" t="str">
        <f>IF(SUM('KE - Sales By Agent'!F181:H181)&gt;0,"YES","NO")</f>
        <v>YES</v>
      </c>
      <c r="I180" s="3" t="str">
        <f>IF(SUM('KE - Sales By Agent'!G181:I181)&gt;0,"YES","NO")</f>
        <v>YES</v>
      </c>
      <c r="J180" s="3" t="str">
        <f>IF(SUM('KE - Sales By Agent'!H181:J181)&gt;0,"YES","NO")</f>
        <v>YES</v>
      </c>
      <c r="K180" s="3" t="str">
        <f>IF(SUM('KE - Sales By Agent'!I181:K181)&gt;0,"YES","NO")</f>
        <v>YES</v>
      </c>
      <c r="L180" s="3" t="str">
        <f>IF(SUM('KE - Sales By Agent'!J181:L181)&gt;0,"YES","NO")</f>
        <v>YES</v>
      </c>
      <c r="M180" s="3" t="str">
        <f>IF(SUM('KE - Sales By Agent'!K181:M181)&gt;0,"YES","NO")</f>
        <v>YES</v>
      </c>
    </row>
    <row r="181" spans="1:13">
      <c r="A181" s="52" t="s">
        <v>1593</v>
      </c>
      <c r="D181" s="3" t="str">
        <f>IF(SUM('KE - Sales By Agent'!B182:D182)&gt;0,"YES","NO")</f>
        <v>NO</v>
      </c>
      <c r="E181" s="3" t="str">
        <f>IF(SUM('KE - Sales By Agent'!C182:E182)&gt;0,"YES","NO")</f>
        <v>NO</v>
      </c>
      <c r="F181" s="3" t="str">
        <f>IF(SUM('KE - Sales By Agent'!D182:F182)&gt;0,"YES","NO")</f>
        <v>NO</v>
      </c>
      <c r="G181" s="3" t="str">
        <f>IF(SUM('KE - Sales By Agent'!E182:G182)&gt;0,"YES","NO")</f>
        <v>YES</v>
      </c>
      <c r="H181" s="3" t="str">
        <f>IF(SUM('KE - Sales By Agent'!F182:H182)&gt;0,"YES","NO")</f>
        <v>YES</v>
      </c>
      <c r="I181" s="3" t="str">
        <f>IF(SUM('KE - Sales By Agent'!G182:I182)&gt;0,"YES","NO")</f>
        <v>YES</v>
      </c>
      <c r="J181" s="3" t="str">
        <f>IF(SUM('KE - Sales By Agent'!H182:J182)&gt;0,"YES","NO")</f>
        <v>NO</v>
      </c>
      <c r="K181" s="3" t="str">
        <f>IF(SUM('KE - Sales By Agent'!I182:K182)&gt;0,"YES","NO")</f>
        <v>NO</v>
      </c>
      <c r="L181" s="3" t="str">
        <f>IF(SUM('KE - Sales By Agent'!J182:L182)&gt;0,"YES","NO")</f>
        <v>NO</v>
      </c>
      <c r="M181" s="3" t="str">
        <f>IF(SUM('KE - Sales By Agent'!K182:M182)&gt;0,"YES","NO")</f>
        <v>NO</v>
      </c>
    </row>
    <row r="182" spans="1:13">
      <c r="A182" s="52" t="s">
        <v>1346</v>
      </c>
      <c r="D182" s="3" t="str">
        <f>IF(SUM('KE - Sales By Agent'!B183:D183)&gt;0,"YES","NO")</f>
        <v>YES</v>
      </c>
      <c r="E182" s="3" t="str">
        <f>IF(SUM('KE - Sales By Agent'!C183:E183)&gt;0,"YES","NO")</f>
        <v>YES</v>
      </c>
      <c r="F182" s="3" t="str">
        <f>IF(SUM('KE - Sales By Agent'!D183:F183)&gt;0,"YES","NO")</f>
        <v>YES</v>
      </c>
      <c r="G182" s="3" t="str">
        <f>IF(SUM('KE - Sales By Agent'!E183:G183)&gt;0,"YES","NO")</f>
        <v>NO</v>
      </c>
      <c r="H182" s="3" t="str">
        <f>IF(SUM('KE - Sales By Agent'!F183:H183)&gt;0,"YES","NO")</f>
        <v>NO</v>
      </c>
      <c r="I182" s="3" t="str">
        <f>IF(SUM('KE - Sales By Agent'!G183:I183)&gt;0,"YES","NO")</f>
        <v>NO</v>
      </c>
      <c r="J182" s="3" t="str">
        <f>IF(SUM('KE - Sales By Agent'!H183:J183)&gt;0,"YES","NO")</f>
        <v>NO</v>
      </c>
      <c r="K182" s="3" t="str">
        <f>IF(SUM('KE - Sales By Agent'!I183:K183)&gt;0,"YES","NO")</f>
        <v>NO</v>
      </c>
      <c r="L182" s="3" t="str">
        <f>IF(SUM('KE - Sales By Agent'!J183:L183)&gt;0,"YES","NO")</f>
        <v>YES</v>
      </c>
      <c r="M182" s="3" t="str">
        <f>IF(SUM('KE - Sales By Agent'!K183:M183)&gt;0,"YES","NO")</f>
        <v>YES</v>
      </c>
    </row>
    <row r="183" spans="1:13">
      <c r="A183" s="52" t="s">
        <v>1594</v>
      </c>
      <c r="D183" s="3" t="str">
        <f>IF(SUM('KE - Sales By Agent'!B184:D184)&gt;0,"YES","NO")</f>
        <v>NO</v>
      </c>
      <c r="E183" s="3" t="str">
        <f>IF(SUM('KE - Sales By Agent'!C184:E184)&gt;0,"YES","NO")</f>
        <v>NO</v>
      </c>
      <c r="F183" s="3" t="str">
        <f>IF(SUM('KE - Sales By Agent'!D184:F184)&gt;0,"YES","NO")</f>
        <v>NO</v>
      </c>
      <c r="G183" s="3" t="str">
        <f>IF(SUM('KE - Sales By Agent'!E184:G184)&gt;0,"YES","NO")</f>
        <v>YES</v>
      </c>
      <c r="H183" s="3" t="str">
        <f>IF(SUM('KE - Sales By Agent'!F184:H184)&gt;0,"YES","NO")</f>
        <v>YES</v>
      </c>
      <c r="I183" s="3" t="str">
        <f>IF(SUM('KE - Sales By Agent'!G184:I184)&gt;0,"YES","NO")</f>
        <v>YES</v>
      </c>
      <c r="J183" s="3" t="str">
        <f>IF(SUM('KE - Sales By Agent'!H184:J184)&gt;0,"YES","NO")</f>
        <v>YES</v>
      </c>
      <c r="K183" s="3" t="str">
        <f>IF(SUM('KE - Sales By Agent'!I184:K184)&gt;0,"YES","NO")</f>
        <v>YES</v>
      </c>
      <c r="L183" s="3" t="str">
        <f>IF(SUM('KE - Sales By Agent'!J184:L184)&gt;0,"YES","NO")</f>
        <v>YES</v>
      </c>
      <c r="M183" s="3" t="str">
        <f>IF(SUM('KE - Sales By Agent'!K184:M184)&gt;0,"YES","NO")</f>
        <v>YES</v>
      </c>
    </row>
    <row r="184" spans="1:13">
      <c r="A184" s="52" t="s">
        <v>1559</v>
      </c>
      <c r="D184" s="3" t="str">
        <f>IF(SUM('KE - Sales By Agent'!B185:D185)&gt;0,"YES","NO")</f>
        <v>NO</v>
      </c>
      <c r="E184" s="3" t="str">
        <f>IF(SUM('KE - Sales By Agent'!C185:E185)&gt;0,"YES","NO")</f>
        <v>NO</v>
      </c>
      <c r="F184" s="3" t="str">
        <f>IF(SUM('KE - Sales By Agent'!D185:F185)&gt;0,"YES","NO")</f>
        <v>YES</v>
      </c>
      <c r="G184" s="3" t="str">
        <f>IF(SUM('KE - Sales By Agent'!E185:G185)&gt;0,"YES","NO")</f>
        <v>YES</v>
      </c>
      <c r="H184" s="3" t="str">
        <f>IF(SUM('KE - Sales By Agent'!F185:H185)&gt;0,"YES","NO")</f>
        <v>YES</v>
      </c>
      <c r="I184" s="3" t="str">
        <f>IF(SUM('KE - Sales By Agent'!G185:I185)&gt;0,"YES","NO")</f>
        <v>YES</v>
      </c>
      <c r="J184" s="3" t="str">
        <f>IF(SUM('KE - Sales By Agent'!H185:J185)&gt;0,"YES","NO")</f>
        <v>YES</v>
      </c>
      <c r="K184" s="3" t="str">
        <f>IF(SUM('KE - Sales By Agent'!I185:K185)&gt;0,"YES","NO")</f>
        <v>YES</v>
      </c>
      <c r="L184" s="3" t="str">
        <f>IF(SUM('KE - Sales By Agent'!J185:L185)&gt;0,"YES","NO")</f>
        <v>YES</v>
      </c>
      <c r="M184" s="3" t="str">
        <f>IF(SUM('KE - Sales By Agent'!K185:M185)&gt;0,"YES","NO")</f>
        <v>YES</v>
      </c>
    </row>
    <row r="185" spans="1:13">
      <c r="A185" s="52" t="s">
        <v>3407</v>
      </c>
      <c r="D185" s="3" t="str">
        <f>IF(SUM('KE - Sales By Agent'!B186:D186)&gt;0,"YES","NO")</f>
        <v>NO</v>
      </c>
      <c r="E185" s="3" t="str">
        <f>IF(SUM('KE - Sales By Agent'!C186:E186)&gt;0,"YES","NO")</f>
        <v>NO</v>
      </c>
      <c r="F185" s="3" t="str">
        <f>IF(SUM('KE - Sales By Agent'!D186:F186)&gt;0,"YES","NO")</f>
        <v>NO</v>
      </c>
      <c r="G185" s="3" t="str">
        <f>IF(SUM('KE - Sales By Agent'!E186:G186)&gt;0,"YES","NO")</f>
        <v>NO</v>
      </c>
      <c r="H185" s="3" t="str">
        <f>IF(SUM('KE - Sales By Agent'!F186:H186)&gt;0,"YES","NO")</f>
        <v>NO</v>
      </c>
      <c r="I185" s="3" t="str">
        <f>IF(SUM('KE - Sales By Agent'!G186:I186)&gt;0,"YES","NO")</f>
        <v>NO</v>
      </c>
      <c r="J185" s="3" t="str">
        <f>IF(SUM('KE - Sales By Agent'!H186:J186)&gt;0,"YES","NO")</f>
        <v>NO</v>
      </c>
      <c r="K185" s="3" t="str">
        <f>IF(SUM('KE - Sales By Agent'!I186:K186)&gt;0,"YES","NO")</f>
        <v>NO</v>
      </c>
      <c r="L185" s="3" t="str">
        <f>IF(SUM('KE - Sales By Agent'!J186:L186)&gt;0,"YES","NO")</f>
        <v>NO</v>
      </c>
      <c r="M185" s="3" t="str">
        <f>IF(SUM('KE - Sales By Agent'!K186:M186)&gt;0,"YES","NO")</f>
        <v>YES</v>
      </c>
    </row>
    <row r="186" spans="1:13">
      <c r="A186" s="52" t="s">
        <v>1347</v>
      </c>
      <c r="D186" s="3" t="str">
        <f>IF(SUM('KE - Sales By Agent'!B187:D187)&gt;0,"YES","NO")</f>
        <v>YES</v>
      </c>
      <c r="E186" s="3" t="str">
        <f>IF(SUM('KE - Sales By Agent'!C187:E187)&gt;0,"YES","NO")</f>
        <v>YES</v>
      </c>
      <c r="F186" s="3" t="str">
        <f>IF(SUM('KE - Sales By Agent'!D187:F187)&gt;0,"YES","NO")</f>
        <v>YES</v>
      </c>
      <c r="G186" s="3" t="str">
        <f>IF(SUM('KE - Sales By Agent'!E187:G187)&gt;0,"YES","NO")</f>
        <v>YES</v>
      </c>
      <c r="H186" s="3" t="str">
        <f>IF(SUM('KE - Sales By Agent'!F187:H187)&gt;0,"YES","NO")</f>
        <v>YES</v>
      </c>
      <c r="I186" s="3" t="str">
        <f>IF(SUM('KE - Sales By Agent'!G187:I187)&gt;0,"YES","NO")</f>
        <v>YES</v>
      </c>
      <c r="J186" s="3" t="str">
        <f>IF(SUM('KE - Sales By Agent'!H187:J187)&gt;0,"YES","NO")</f>
        <v>NO</v>
      </c>
      <c r="K186" s="3" t="str">
        <f>IF(SUM('KE - Sales By Agent'!I187:K187)&gt;0,"YES","NO")</f>
        <v>NO</v>
      </c>
      <c r="L186" s="3" t="str">
        <f>IF(SUM('KE - Sales By Agent'!J187:L187)&gt;0,"YES","NO")</f>
        <v>NO</v>
      </c>
      <c r="M186" s="3" t="str">
        <f>IF(SUM('KE - Sales By Agent'!K187:M187)&gt;0,"YES","NO")</f>
        <v>YES</v>
      </c>
    </row>
    <row r="187" spans="1:13">
      <c r="A187" s="52" t="s">
        <v>1834</v>
      </c>
      <c r="D187" s="3" t="str">
        <f>IF(SUM('KE - Sales By Agent'!B188:D188)&gt;0,"YES","NO")</f>
        <v>NO</v>
      </c>
      <c r="E187" s="3" t="str">
        <f>IF(SUM('KE - Sales By Agent'!C188:E188)&gt;0,"YES","NO")</f>
        <v>NO</v>
      </c>
      <c r="F187" s="3" t="str">
        <f>IF(SUM('KE - Sales By Agent'!D188:F188)&gt;0,"YES","NO")</f>
        <v>NO</v>
      </c>
      <c r="G187" s="3" t="str">
        <f>IF(SUM('KE - Sales By Agent'!E188:G188)&gt;0,"YES","NO")</f>
        <v>NO</v>
      </c>
      <c r="H187" s="3" t="str">
        <f>IF(SUM('KE - Sales By Agent'!F188:H188)&gt;0,"YES","NO")</f>
        <v>NO</v>
      </c>
      <c r="I187" s="3" t="str">
        <f>IF(SUM('KE - Sales By Agent'!G188:I188)&gt;0,"YES","NO")</f>
        <v>YES</v>
      </c>
      <c r="J187" s="3" t="str">
        <f>IF(SUM('KE - Sales By Agent'!H188:J188)&gt;0,"YES","NO")</f>
        <v>YES</v>
      </c>
      <c r="K187" s="3" t="str">
        <f>IF(SUM('KE - Sales By Agent'!I188:K188)&gt;0,"YES","NO")</f>
        <v>YES</v>
      </c>
      <c r="L187" s="3" t="str">
        <f>IF(SUM('KE - Sales By Agent'!J188:L188)&gt;0,"YES","NO")</f>
        <v>YES</v>
      </c>
      <c r="M187" s="3" t="str">
        <f>IF(SUM('KE - Sales By Agent'!K188:M188)&gt;0,"YES","NO")</f>
        <v>YES</v>
      </c>
    </row>
    <row r="188" spans="1:13">
      <c r="A188" s="52" t="s">
        <v>1560</v>
      </c>
      <c r="D188" s="3" t="str">
        <f>IF(SUM('KE - Sales By Agent'!B189:D189)&gt;0,"YES","NO")</f>
        <v>NO</v>
      </c>
      <c r="E188" s="3" t="str">
        <f>IF(SUM('KE - Sales By Agent'!C189:E189)&gt;0,"YES","NO")</f>
        <v>NO</v>
      </c>
      <c r="F188" s="3" t="str">
        <f>IF(SUM('KE - Sales By Agent'!D189:F189)&gt;0,"YES","NO")</f>
        <v>YES</v>
      </c>
      <c r="G188" s="3" t="str">
        <f>IF(SUM('KE - Sales By Agent'!E189:G189)&gt;0,"YES","NO")</f>
        <v>YES</v>
      </c>
      <c r="H188" s="3" t="str">
        <f>IF(SUM('KE - Sales By Agent'!F189:H189)&gt;0,"YES","NO")</f>
        <v>YES</v>
      </c>
      <c r="I188" s="3" t="str">
        <f>IF(SUM('KE - Sales By Agent'!G189:I189)&gt;0,"YES","NO")</f>
        <v>NO</v>
      </c>
      <c r="J188" s="3" t="str">
        <f>IF(SUM('KE - Sales By Agent'!H189:J189)&gt;0,"YES","NO")</f>
        <v>NO</v>
      </c>
      <c r="K188" s="3" t="str">
        <f>IF(SUM('KE - Sales By Agent'!I189:K189)&gt;0,"YES","NO")</f>
        <v>NO</v>
      </c>
      <c r="L188" s="3" t="str">
        <f>IF(SUM('KE - Sales By Agent'!J189:L189)&gt;0,"YES","NO")</f>
        <v>NO</v>
      </c>
      <c r="M188" s="3" t="str">
        <f>IF(SUM('KE - Sales By Agent'!K189:M189)&gt;0,"YES","NO")</f>
        <v>NO</v>
      </c>
    </row>
    <row r="189" spans="1:13">
      <c r="A189" s="52" t="s">
        <v>1870</v>
      </c>
      <c r="D189" s="3" t="str">
        <f>IF(SUM('KE - Sales By Agent'!B190:D190)&gt;0,"YES","NO")</f>
        <v>NO</v>
      </c>
      <c r="E189" s="3" t="str">
        <f>IF(SUM('KE - Sales By Agent'!C190:E190)&gt;0,"YES","NO")</f>
        <v>NO</v>
      </c>
      <c r="F189" s="3" t="str">
        <f>IF(SUM('KE - Sales By Agent'!D190:F190)&gt;0,"YES","NO")</f>
        <v>NO</v>
      </c>
      <c r="G189" s="3" t="str">
        <f>IF(SUM('KE - Sales By Agent'!E190:G190)&gt;0,"YES","NO")</f>
        <v>NO</v>
      </c>
      <c r="H189" s="3" t="str">
        <f>IF(SUM('KE - Sales By Agent'!F190:H190)&gt;0,"YES","NO")</f>
        <v>NO</v>
      </c>
      <c r="I189" s="3" t="str">
        <f>IF(SUM('KE - Sales By Agent'!G190:I190)&gt;0,"YES","NO")</f>
        <v>NO</v>
      </c>
      <c r="J189" s="3" t="str">
        <f>IF(SUM('KE - Sales By Agent'!H190:J190)&gt;0,"YES","NO")</f>
        <v>YES</v>
      </c>
      <c r="K189" s="3" t="str">
        <f>IF(SUM('KE - Sales By Agent'!I190:K190)&gt;0,"YES","NO")</f>
        <v>YES</v>
      </c>
      <c r="L189" s="3" t="str">
        <f>IF(SUM('KE - Sales By Agent'!J190:L190)&gt;0,"YES","NO")</f>
        <v>YES</v>
      </c>
      <c r="M189" s="3" t="str">
        <f>IF(SUM('KE - Sales By Agent'!K190:M190)&gt;0,"YES","NO")</f>
        <v>NO</v>
      </c>
    </row>
    <row r="190" spans="1:13">
      <c r="A190" s="52" t="s">
        <v>1526</v>
      </c>
      <c r="D190" s="3" t="str">
        <f>IF(SUM('KE - Sales By Agent'!B191:D191)&gt;0,"YES","NO")</f>
        <v>NO</v>
      </c>
      <c r="E190" s="3" t="str">
        <f>IF(SUM('KE - Sales By Agent'!C191:E191)&gt;0,"YES","NO")</f>
        <v>YES</v>
      </c>
      <c r="F190" s="3" t="str">
        <f>IF(SUM('KE - Sales By Agent'!D191:F191)&gt;0,"YES","NO")</f>
        <v>YES</v>
      </c>
      <c r="G190" s="3" t="str">
        <f>IF(SUM('KE - Sales By Agent'!E191:G191)&gt;0,"YES","NO")</f>
        <v>YES</v>
      </c>
      <c r="H190" s="3" t="str">
        <f>IF(SUM('KE - Sales By Agent'!F191:H191)&gt;0,"YES","NO")</f>
        <v>YES</v>
      </c>
      <c r="I190" s="3" t="str">
        <f>IF(SUM('KE - Sales By Agent'!G191:I191)&gt;0,"YES","NO")</f>
        <v>YES</v>
      </c>
      <c r="J190" s="3" t="str">
        <f>IF(SUM('KE - Sales By Agent'!H191:J191)&gt;0,"YES","NO")</f>
        <v>YES</v>
      </c>
      <c r="K190" s="3" t="str">
        <f>IF(SUM('KE - Sales By Agent'!I191:K191)&gt;0,"YES","NO")</f>
        <v>YES</v>
      </c>
      <c r="L190" s="3" t="str">
        <f>IF(SUM('KE - Sales By Agent'!J191:L191)&gt;0,"YES","NO")</f>
        <v>YES</v>
      </c>
      <c r="M190" s="3" t="str">
        <f>IF(SUM('KE - Sales By Agent'!K191:M191)&gt;0,"YES","NO")</f>
        <v>YES</v>
      </c>
    </row>
    <row r="191" spans="1:13">
      <c r="A191" s="52" t="s">
        <v>1595</v>
      </c>
      <c r="D191" s="3" t="str">
        <f>IF(SUM('KE - Sales By Agent'!B192:D192)&gt;0,"YES","NO")</f>
        <v>NO</v>
      </c>
      <c r="E191" s="3" t="str">
        <f>IF(SUM('KE - Sales By Agent'!C192:E192)&gt;0,"YES","NO")</f>
        <v>NO</v>
      </c>
      <c r="F191" s="3" t="str">
        <f>IF(SUM('KE - Sales By Agent'!D192:F192)&gt;0,"YES","NO")</f>
        <v>NO</v>
      </c>
      <c r="G191" s="3" t="str">
        <f>IF(SUM('KE - Sales By Agent'!E192:G192)&gt;0,"YES","NO")</f>
        <v>YES</v>
      </c>
      <c r="H191" s="3" t="str">
        <f>IF(SUM('KE - Sales By Agent'!F192:H192)&gt;0,"YES","NO")</f>
        <v>YES</v>
      </c>
      <c r="I191" s="3" t="str">
        <f>IF(SUM('KE - Sales By Agent'!G192:I192)&gt;0,"YES","NO")</f>
        <v>YES</v>
      </c>
      <c r="J191" s="3" t="str">
        <f>IF(SUM('KE - Sales By Agent'!H192:J192)&gt;0,"YES","NO")</f>
        <v>YES</v>
      </c>
      <c r="K191" s="3" t="str">
        <f>IF(SUM('KE - Sales By Agent'!I192:K192)&gt;0,"YES","NO")</f>
        <v>YES</v>
      </c>
      <c r="L191" s="3" t="str">
        <f>IF(SUM('KE - Sales By Agent'!J192:L192)&gt;0,"YES","NO")</f>
        <v>YES</v>
      </c>
      <c r="M191" s="3" t="str">
        <f>IF(SUM('KE - Sales By Agent'!K192:M192)&gt;0,"YES","NO")</f>
        <v>YES</v>
      </c>
    </row>
    <row r="192" spans="1:13">
      <c r="A192" s="52" t="s">
        <v>1871</v>
      </c>
      <c r="D192" s="3" t="str">
        <f>IF(SUM('KE - Sales By Agent'!B193:D193)&gt;0,"YES","NO")</f>
        <v>NO</v>
      </c>
      <c r="E192" s="3" t="str">
        <f>IF(SUM('KE - Sales By Agent'!C193:E193)&gt;0,"YES","NO")</f>
        <v>NO</v>
      </c>
      <c r="F192" s="3" t="str">
        <f>IF(SUM('KE - Sales By Agent'!D193:F193)&gt;0,"YES","NO")</f>
        <v>NO</v>
      </c>
      <c r="G192" s="3" t="str">
        <f>IF(SUM('KE - Sales By Agent'!E193:G193)&gt;0,"YES","NO")</f>
        <v>NO</v>
      </c>
      <c r="H192" s="3" t="str">
        <f>IF(SUM('KE - Sales By Agent'!F193:H193)&gt;0,"YES","NO")</f>
        <v>NO</v>
      </c>
      <c r="I192" s="3" t="str">
        <f>IF(SUM('KE - Sales By Agent'!G193:I193)&gt;0,"YES","NO")</f>
        <v>NO</v>
      </c>
      <c r="J192" s="3" t="str">
        <f>IF(SUM('KE - Sales By Agent'!H193:J193)&gt;0,"YES","NO")</f>
        <v>YES</v>
      </c>
      <c r="K192" s="3" t="str">
        <f>IF(SUM('KE - Sales By Agent'!I193:K193)&gt;0,"YES","NO")</f>
        <v>YES</v>
      </c>
      <c r="L192" s="3" t="str">
        <f>IF(SUM('KE - Sales By Agent'!J193:L193)&gt;0,"YES","NO")</f>
        <v>YES</v>
      </c>
      <c r="M192" s="3" t="str">
        <f>IF(SUM('KE - Sales By Agent'!K193:M193)&gt;0,"YES","NO")</f>
        <v>YES</v>
      </c>
    </row>
    <row r="193" spans="1:13">
      <c r="A193" s="52" t="s">
        <v>1872</v>
      </c>
      <c r="D193" s="3" t="str">
        <f>IF(SUM('KE - Sales By Agent'!B194:D194)&gt;0,"YES","NO")</f>
        <v>NO</v>
      </c>
      <c r="E193" s="3" t="str">
        <f>IF(SUM('KE - Sales By Agent'!C194:E194)&gt;0,"YES","NO")</f>
        <v>NO</v>
      </c>
      <c r="F193" s="3" t="str">
        <f>IF(SUM('KE - Sales By Agent'!D194:F194)&gt;0,"YES","NO")</f>
        <v>NO</v>
      </c>
      <c r="G193" s="3" t="str">
        <f>IF(SUM('KE - Sales By Agent'!E194:G194)&gt;0,"YES","NO")</f>
        <v>NO</v>
      </c>
      <c r="H193" s="3" t="str">
        <f>IF(SUM('KE - Sales By Agent'!F194:H194)&gt;0,"YES","NO")</f>
        <v>NO</v>
      </c>
      <c r="I193" s="3" t="str">
        <f>IF(SUM('KE - Sales By Agent'!G194:I194)&gt;0,"YES","NO")</f>
        <v>NO</v>
      </c>
      <c r="J193" s="3" t="str">
        <f>IF(SUM('KE - Sales By Agent'!H194:J194)&gt;0,"YES","NO")</f>
        <v>YES</v>
      </c>
      <c r="K193" s="3" t="str">
        <f>IF(SUM('KE - Sales By Agent'!I194:K194)&gt;0,"YES","NO")</f>
        <v>YES</v>
      </c>
      <c r="L193" s="3" t="str">
        <f>IF(SUM('KE - Sales By Agent'!J194:L194)&gt;0,"YES","NO")</f>
        <v>YES</v>
      </c>
      <c r="M193" s="3" t="str">
        <f>IF(SUM('KE - Sales By Agent'!K194:M194)&gt;0,"YES","NO")</f>
        <v>NO</v>
      </c>
    </row>
    <row r="194" spans="1:13">
      <c r="A194" s="52" t="s">
        <v>1835</v>
      </c>
      <c r="D194" s="3" t="str">
        <f>IF(SUM('KE - Sales By Agent'!B195:D195)&gt;0,"YES","NO")</f>
        <v>NO</v>
      </c>
      <c r="E194" s="3" t="str">
        <f>IF(SUM('KE - Sales By Agent'!C195:E195)&gt;0,"YES","NO")</f>
        <v>NO</v>
      </c>
      <c r="F194" s="3" t="str">
        <f>IF(SUM('KE - Sales By Agent'!D195:F195)&gt;0,"YES","NO")</f>
        <v>NO</v>
      </c>
      <c r="G194" s="3" t="str">
        <f>IF(SUM('KE - Sales By Agent'!E195:G195)&gt;0,"YES","NO")</f>
        <v>NO</v>
      </c>
      <c r="H194" s="3" t="str">
        <f>IF(SUM('KE - Sales By Agent'!F195:H195)&gt;0,"YES","NO")</f>
        <v>NO</v>
      </c>
      <c r="I194" s="3" t="str">
        <f>IF(SUM('KE - Sales By Agent'!G195:I195)&gt;0,"YES","NO")</f>
        <v>YES</v>
      </c>
      <c r="J194" s="3" t="str">
        <f>IF(SUM('KE - Sales By Agent'!H195:J195)&gt;0,"YES","NO")</f>
        <v>YES</v>
      </c>
      <c r="K194" s="3" t="str">
        <f>IF(SUM('KE - Sales By Agent'!I195:K195)&gt;0,"YES","NO")</f>
        <v>YES</v>
      </c>
      <c r="L194" s="3" t="str">
        <f>IF(SUM('KE - Sales By Agent'!J195:L195)&gt;0,"YES","NO")</f>
        <v>NO</v>
      </c>
      <c r="M194" s="3" t="str">
        <f>IF(SUM('KE - Sales By Agent'!K195:M195)&gt;0,"YES","NO")</f>
        <v>YES</v>
      </c>
    </row>
    <row r="195" spans="1:13">
      <c r="A195" s="52" t="s">
        <v>1596</v>
      </c>
      <c r="D195" s="3" t="str">
        <f>IF(SUM('KE - Sales By Agent'!B196:D196)&gt;0,"YES","NO")</f>
        <v>NO</v>
      </c>
      <c r="E195" s="3" t="str">
        <f>IF(SUM('KE - Sales By Agent'!C196:E196)&gt;0,"YES","NO")</f>
        <v>NO</v>
      </c>
      <c r="F195" s="3" t="str">
        <f>IF(SUM('KE - Sales By Agent'!D196:F196)&gt;0,"YES","NO")</f>
        <v>NO</v>
      </c>
      <c r="G195" s="3" t="str">
        <f>IF(SUM('KE - Sales By Agent'!E196:G196)&gt;0,"YES","NO")</f>
        <v>YES</v>
      </c>
      <c r="H195" s="3" t="str">
        <f>IF(SUM('KE - Sales By Agent'!F196:H196)&gt;0,"YES","NO")</f>
        <v>YES</v>
      </c>
      <c r="I195" s="3" t="str">
        <f>IF(SUM('KE - Sales By Agent'!G196:I196)&gt;0,"YES","NO")</f>
        <v>YES</v>
      </c>
      <c r="J195" s="3" t="str">
        <f>IF(SUM('KE - Sales By Agent'!H196:J196)&gt;0,"YES","NO")</f>
        <v>YES</v>
      </c>
      <c r="K195" s="3" t="str">
        <f>IF(SUM('KE - Sales By Agent'!I196:K196)&gt;0,"YES","NO")</f>
        <v>YES</v>
      </c>
      <c r="L195" s="3" t="str">
        <f>IF(SUM('KE - Sales By Agent'!J196:L196)&gt;0,"YES","NO")</f>
        <v>YES</v>
      </c>
      <c r="M195" s="3" t="str">
        <f>IF(SUM('KE - Sales By Agent'!K196:M196)&gt;0,"YES","NO")</f>
        <v>YES</v>
      </c>
    </row>
    <row r="196" spans="1:13">
      <c r="A196" s="52" t="s">
        <v>1348</v>
      </c>
      <c r="D196" s="3" t="str">
        <f>IF(SUM('KE - Sales By Agent'!B197:D197)&gt;0,"YES","NO")</f>
        <v>YES</v>
      </c>
      <c r="E196" s="3" t="str">
        <f>IF(SUM('KE - Sales By Agent'!C197:E197)&gt;0,"YES","NO")</f>
        <v>YES</v>
      </c>
      <c r="F196" s="3" t="str">
        <f>IF(SUM('KE - Sales By Agent'!D197:F197)&gt;0,"YES","NO")</f>
        <v>YES</v>
      </c>
      <c r="G196" s="3" t="str">
        <f>IF(SUM('KE - Sales By Agent'!E197:G197)&gt;0,"YES","NO")</f>
        <v>YES</v>
      </c>
      <c r="H196" s="3" t="str">
        <f>IF(SUM('KE - Sales By Agent'!F197:H197)&gt;0,"YES","NO")</f>
        <v>YES</v>
      </c>
      <c r="I196" s="3" t="str">
        <f>IF(SUM('KE - Sales By Agent'!G197:I197)&gt;0,"YES","NO")</f>
        <v>YES</v>
      </c>
      <c r="J196" s="3" t="str">
        <f>IF(SUM('KE - Sales By Agent'!H197:J197)&gt;0,"YES","NO")</f>
        <v>YES</v>
      </c>
      <c r="K196" s="3" t="str">
        <f>IF(SUM('KE - Sales By Agent'!I197:K197)&gt;0,"YES","NO")</f>
        <v>YES</v>
      </c>
      <c r="L196" s="3" t="str">
        <f>IF(SUM('KE - Sales By Agent'!J197:L197)&gt;0,"YES","NO")</f>
        <v>YES</v>
      </c>
      <c r="M196" s="3" t="str">
        <f>IF(SUM('KE - Sales By Agent'!K197:M197)&gt;0,"YES","NO")</f>
        <v>YES</v>
      </c>
    </row>
    <row r="197" spans="1:13">
      <c r="A197" s="52" t="s">
        <v>1561</v>
      </c>
      <c r="D197" s="3" t="str">
        <f>IF(SUM('KE - Sales By Agent'!B198:D198)&gt;0,"YES","NO")</f>
        <v>NO</v>
      </c>
      <c r="E197" s="3" t="str">
        <f>IF(SUM('KE - Sales By Agent'!C198:E198)&gt;0,"YES","NO")</f>
        <v>NO</v>
      </c>
      <c r="F197" s="3" t="str">
        <f>IF(SUM('KE - Sales By Agent'!D198:F198)&gt;0,"YES","NO")</f>
        <v>YES</v>
      </c>
      <c r="G197" s="3" t="str">
        <f>IF(SUM('KE - Sales By Agent'!E198:G198)&gt;0,"YES","NO")</f>
        <v>YES</v>
      </c>
      <c r="H197" s="3" t="str">
        <f>IF(SUM('KE - Sales By Agent'!F198:H198)&gt;0,"YES","NO")</f>
        <v>YES</v>
      </c>
      <c r="I197" s="3" t="str">
        <f>IF(SUM('KE - Sales By Agent'!G198:I198)&gt;0,"YES","NO")</f>
        <v>NO</v>
      </c>
      <c r="J197" s="3" t="str">
        <f>IF(SUM('KE - Sales By Agent'!H198:J198)&gt;0,"YES","NO")</f>
        <v>NO</v>
      </c>
      <c r="K197" s="3" t="str">
        <f>IF(SUM('KE - Sales By Agent'!I198:K198)&gt;0,"YES","NO")</f>
        <v>NO</v>
      </c>
      <c r="L197" s="3" t="str">
        <f>IF(SUM('KE - Sales By Agent'!J198:L198)&gt;0,"YES","NO")</f>
        <v>NO</v>
      </c>
      <c r="M197" s="3" t="str">
        <f>IF(SUM('KE - Sales By Agent'!K198:M198)&gt;0,"YES","NO")</f>
        <v>NO</v>
      </c>
    </row>
    <row r="198" spans="1:13">
      <c r="A198" s="52" t="s">
        <v>1527</v>
      </c>
      <c r="D198" s="3" t="str">
        <f>IF(SUM('KE - Sales By Agent'!B199:D199)&gt;0,"YES","NO")</f>
        <v>NO</v>
      </c>
      <c r="E198" s="3" t="str">
        <f>IF(SUM('KE - Sales By Agent'!C199:E199)&gt;0,"YES","NO")</f>
        <v>YES</v>
      </c>
      <c r="F198" s="3" t="str">
        <f>IF(SUM('KE - Sales By Agent'!D199:F199)&gt;0,"YES","NO")</f>
        <v>YES</v>
      </c>
      <c r="G198" s="3" t="str">
        <f>IF(SUM('KE - Sales By Agent'!E199:G199)&gt;0,"YES","NO")</f>
        <v>YES</v>
      </c>
      <c r="H198" s="3" t="str">
        <f>IF(SUM('KE - Sales By Agent'!F199:H199)&gt;0,"YES","NO")</f>
        <v>YES</v>
      </c>
      <c r="I198" s="3" t="str">
        <f>IF(SUM('KE - Sales By Agent'!G199:I199)&gt;0,"YES","NO")</f>
        <v>YES</v>
      </c>
      <c r="J198" s="3" t="str">
        <f>IF(SUM('KE - Sales By Agent'!H199:J199)&gt;0,"YES","NO")</f>
        <v>YES</v>
      </c>
      <c r="K198" s="3" t="str">
        <f>IF(SUM('KE - Sales By Agent'!I199:K199)&gt;0,"YES","NO")</f>
        <v>YES</v>
      </c>
      <c r="L198" s="3" t="str">
        <f>IF(SUM('KE - Sales By Agent'!J199:L199)&gt;0,"YES","NO")</f>
        <v>YES</v>
      </c>
      <c r="M198" s="3" t="str">
        <f>IF(SUM('KE - Sales By Agent'!K199:M199)&gt;0,"YES","NO")</f>
        <v>YES</v>
      </c>
    </row>
    <row r="199" spans="1:13">
      <c r="A199" s="52" t="s">
        <v>1597</v>
      </c>
      <c r="D199" s="3" t="str">
        <f>IF(SUM('KE - Sales By Agent'!B200:D200)&gt;0,"YES","NO")</f>
        <v>NO</v>
      </c>
      <c r="E199" s="3" t="str">
        <f>IF(SUM('KE - Sales By Agent'!C200:E200)&gt;0,"YES","NO")</f>
        <v>NO</v>
      </c>
      <c r="F199" s="3" t="str">
        <f>IF(SUM('KE - Sales By Agent'!D200:F200)&gt;0,"YES","NO")</f>
        <v>NO</v>
      </c>
      <c r="G199" s="3" t="str">
        <f>IF(SUM('KE - Sales By Agent'!E200:G200)&gt;0,"YES","NO")</f>
        <v>YES</v>
      </c>
      <c r="H199" s="3" t="str">
        <f>IF(SUM('KE - Sales By Agent'!F200:H200)&gt;0,"YES","NO")</f>
        <v>YES</v>
      </c>
      <c r="I199" s="3" t="str">
        <f>IF(SUM('KE - Sales By Agent'!G200:I200)&gt;0,"YES","NO")</f>
        <v>YES</v>
      </c>
      <c r="J199" s="3" t="str">
        <f>IF(SUM('KE - Sales By Agent'!H200:J200)&gt;0,"YES","NO")</f>
        <v>YES</v>
      </c>
      <c r="K199" s="3" t="str">
        <f>IF(SUM('KE - Sales By Agent'!I200:K200)&gt;0,"YES","NO")</f>
        <v>YES</v>
      </c>
      <c r="L199" s="3" t="str">
        <f>IF(SUM('KE - Sales By Agent'!J200:L200)&gt;0,"YES","NO")</f>
        <v>YES</v>
      </c>
      <c r="M199" s="3" t="str">
        <f>IF(SUM('KE - Sales By Agent'!K200:M200)&gt;0,"YES","NO")</f>
        <v>YES</v>
      </c>
    </row>
    <row r="200" spans="1:13">
      <c r="A200" s="52" t="s">
        <v>1919</v>
      </c>
      <c r="D200" s="3" t="str">
        <f>IF(SUM('KE - Sales By Agent'!B201:D201)&gt;0,"YES","NO")</f>
        <v>NO</v>
      </c>
      <c r="E200" s="3" t="str">
        <f>IF(SUM('KE - Sales By Agent'!C201:E201)&gt;0,"YES","NO")</f>
        <v>NO</v>
      </c>
      <c r="F200" s="3" t="str">
        <f>IF(SUM('KE - Sales By Agent'!D201:F201)&gt;0,"YES","NO")</f>
        <v>NO</v>
      </c>
      <c r="G200" s="3" t="str">
        <f>IF(SUM('KE - Sales By Agent'!E201:G201)&gt;0,"YES","NO")</f>
        <v>NO</v>
      </c>
      <c r="H200" s="3" t="str">
        <f>IF(SUM('KE - Sales By Agent'!F201:H201)&gt;0,"YES","NO")</f>
        <v>NO</v>
      </c>
      <c r="I200" s="3" t="str">
        <f>IF(SUM('KE - Sales By Agent'!G201:I201)&gt;0,"YES","NO")</f>
        <v>NO</v>
      </c>
      <c r="J200" s="3" t="str">
        <f>IF(SUM('KE - Sales By Agent'!H201:J201)&gt;0,"YES","NO")</f>
        <v>NO</v>
      </c>
      <c r="K200" s="3" t="str">
        <f>IF(SUM('KE - Sales By Agent'!I201:K201)&gt;0,"YES","NO")</f>
        <v>YES</v>
      </c>
      <c r="L200" s="3" t="str">
        <f>IF(SUM('KE - Sales By Agent'!J201:L201)&gt;0,"YES","NO")</f>
        <v>YES</v>
      </c>
      <c r="M200" s="3" t="str">
        <f>IF(SUM('KE - Sales By Agent'!K201:M201)&gt;0,"YES","NO")</f>
        <v>YES</v>
      </c>
    </row>
    <row r="201" spans="1:13">
      <c r="A201" s="52" t="s">
        <v>1920</v>
      </c>
      <c r="D201" s="3" t="str">
        <f>IF(SUM('KE - Sales By Agent'!B202:D202)&gt;0,"YES","NO")</f>
        <v>NO</v>
      </c>
      <c r="E201" s="3" t="str">
        <f>IF(SUM('KE - Sales By Agent'!C202:E202)&gt;0,"YES","NO")</f>
        <v>NO</v>
      </c>
      <c r="F201" s="3" t="str">
        <f>IF(SUM('KE - Sales By Agent'!D202:F202)&gt;0,"YES","NO")</f>
        <v>NO</v>
      </c>
      <c r="G201" s="3" t="str">
        <f>IF(SUM('KE - Sales By Agent'!E202:G202)&gt;0,"YES","NO")</f>
        <v>NO</v>
      </c>
      <c r="H201" s="3" t="str">
        <f>IF(SUM('KE - Sales By Agent'!F202:H202)&gt;0,"YES","NO")</f>
        <v>NO</v>
      </c>
      <c r="I201" s="3" t="str">
        <f>IF(SUM('KE - Sales By Agent'!G202:I202)&gt;0,"YES","NO")</f>
        <v>NO</v>
      </c>
      <c r="J201" s="3" t="str">
        <f>IF(SUM('KE - Sales By Agent'!H202:J202)&gt;0,"YES","NO")</f>
        <v>NO</v>
      </c>
      <c r="K201" s="3" t="str">
        <f>IF(SUM('KE - Sales By Agent'!I202:K202)&gt;0,"YES","NO")</f>
        <v>YES</v>
      </c>
      <c r="L201" s="3" t="str">
        <f>IF(SUM('KE - Sales By Agent'!J202:L202)&gt;0,"YES","NO")</f>
        <v>YES</v>
      </c>
      <c r="M201" s="3" t="str">
        <f>IF(SUM('KE - Sales By Agent'!K202:M202)&gt;0,"YES","NO")</f>
        <v>YES</v>
      </c>
    </row>
    <row r="202" spans="1:13">
      <c r="A202" s="52" t="s">
        <v>1349</v>
      </c>
      <c r="D202" s="3" t="str">
        <f>IF(SUM('KE - Sales By Agent'!B203:D203)&gt;0,"YES","NO")</f>
        <v>YES</v>
      </c>
      <c r="E202" s="3" t="str">
        <f>IF(SUM('KE - Sales By Agent'!C203:E203)&gt;0,"YES","NO")</f>
        <v>YES</v>
      </c>
      <c r="F202" s="3" t="str">
        <f>IF(SUM('KE - Sales By Agent'!D203:F203)&gt;0,"YES","NO")</f>
        <v>YES</v>
      </c>
      <c r="G202" s="3" t="str">
        <f>IF(SUM('KE - Sales By Agent'!E203:G203)&gt;0,"YES","NO")</f>
        <v>YES</v>
      </c>
      <c r="H202" s="3" t="str">
        <f>IF(SUM('KE - Sales By Agent'!F203:H203)&gt;0,"YES","NO")</f>
        <v>YES</v>
      </c>
      <c r="I202" s="3" t="str">
        <f>IF(SUM('KE - Sales By Agent'!G203:I203)&gt;0,"YES","NO")</f>
        <v>YES</v>
      </c>
      <c r="J202" s="3" t="str">
        <f>IF(SUM('KE - Sales By Agent'!H203:J203)&gt;0,"YES","NO")</f>
        <v>YES</v>
      </c>
      <c r="K202" s="3" t="str">
        <f>IF(SUM('KE - Sales By Agent'!I203:K203)&gt;0,"YES","NO")</f>
        <v>YES</v>
      </c>
      <c r="L202" s="3" t="str">
        <f>IF(SUM('KE - Sales By Agent'!J203:L203)&gt;0,"YES","NO")</f>
        <v>YES</v>
      </c>
      <c r="M202" s="3" t="str">
        <f>IF(SUM('KE - Sales By Agent'!K203:M203)&gt;0,"YES","NO")</f>
        <v>YES</v>
      </c>
    </row>
    <row r="203" spans="1:13">
      <c r="A203" s="52" t="s">
        <v>1350</v>
      </c>
      <c r="D203" s="3" t="str">
        <f>IF(SUM('KE - Sales By Agent'!B204:D204)&gt;0,"YES","NO")</f>
        <v>YES</v>
      </c>
      <c r="E203" s="3" t="str">
        <f>IF(SUM('KE - Sales By Agent'!C204:E204)&gt;0,"YES","NO")</f>
        <v>YES</v>
      </c>
      <c r="F203" s="3" t="str">
        <f>IF(SUM('KE - Sales By Agent'!D204:F204)&gt;0,"YES","NO")</f>
        <v>YES</v>
      </c>
      <c r="G203" s="3" t="str">
        <f>IF(SUM('KE - Sales By Agent'!E204:G204)&gt;0,"YES","NO")</f>
        <v>NO</v>
      </c>
      <c r="H203" s="3" t="str">
        <f>IF(SUM('KE - Sales By Agent'!F204:H204)&gt;0,"YES","NO")</f>
        <v>NO</v>
      </c>
      <c r="I203" s="3" t="str">
        <f>IF(SUM('KE - Sales By Agent'!G204:I204)&gt;0,"YES","NO")</f>
        <v>NO</v>
      </c>
      <c r="J203" s="3" t="str">
        <f>IF(SUM('KE - Sales By Agent'!H204:J204)&gt;0,"YES","NO")</f>
        <v>NO</v>
      </c>
      <c r="K203" s="3" t="str">
        <f>IF(SUM('KE - Sales By Agent'!I204:K204)&gt;0,"YES","NO")</f>
        <v>NO</v>
      </c>
      <c r="L203" s="3" t="str">
        <f>IF(SUM('KE - Sales By Agent'!J204:L204)&gt;0,"YES","NO")</f>
        <v>NO</v>
      </c>
      <c r="M203" s="3" t="str">
        <f>IF(SUM('KE - Sales By Agent'!K204:M204)&gt;0,"YES","NO")</f>
        <v>NO</v>
      </c>
    </row>
    <row r="204" spans="1:13">
      <c r="A204" s="52" t="s">
        <v>1351</v>
      </c>
      <c r="D204" s="3" t="str">
        <f>IF(SUM('KE - Sales By Agent'!B205:D205)&gt;0,"YES","NO")</f>
        <v>YES</v>
      </c>
      <c r="E204" s="3" t="str">
        <f>IF(SUM('KE - Sales By Agent'!C205:E205)&gt;0,"YES","NO")</f>
        <v>YES</v>
      </c>
      <c r="F204" s="3" t="str">
        <f>IF(SUM('KE - Sales By Agent'!D205:F205)&gt;0,"YES","NO")</f>
        <v>YES</v>
      </c>
      <c r="G204" s="3" t="str">
        <f>IF(SUM('KE - Sales By Agent'!E205:G205)&gt;0,"YES","NO")</f>
        <v>YES</v>
      </c>
      <c r="H204" s="3" t="str">
        <f>IF(SUM('KE - Sales By Agent'!F205:H205)&gt;0,"YES","NO")</f>
        <v>YES</v>
      </c>
      <c r="I204" s="3" t="str">
        <f>IF(SUM('KE - Sales By Agent'!G205:I205)&gt;0,"YES","NO")</f>
        <v>YES</v>
      </c>
      <c r="J204" s="3" t="str">
        <f>IF(SUM('KE - Sales By Agent'!H205:J205)&gt;0,"YES","NO")</f>
        <v>YES</v>
      </c>
      <c r="K204" s="3" t="str">
        <f>IF(SUM('KE - Sales By Agent'!I205:K205)&gt;0,"YES","NO")</f>
        <v>YES</v>
      </c>
      <c r="L204" s="3" t="str">
        <f>IF(SUM('KE - Sales By Agent'!J205:L205)&gt;0,"YES","NO")</f>
        <v>YES</v>
      </c>
      <c r="M204" s="3" t="str">
        <f>IF(SUM('KE - Sales By Agent'!K205:M205)&gt;0,"YES","NO")</f>
        <v>YES</v>
      </c>
    </row>
    <row r="205" spans="1:13">
      <c r="A205" s="52" t="s">
        <v>1598</v>
      </c>
      <c r="D205" s="3" t="str">
        <f>IF(SUM('KE - Sales By Agent'!B206:D206)&gt;0,"YES","NO")</f>
        <v>NO</v>
      </c>
      <c r="E205" s="3" t="str">
        <f>IF(SUM('KE - Sales By Agent'!C206:E206)&gt;0,"YES","NO")</f>
        <v>NO</v>
      </c>
      <c r="F205" s="3" t="str">
        <f>IF(SUM('KE - Sales By Agent'!D206:F206)&gt;0,"YES","NO")</f>
        <v>NO</v>
      </c>
      <c r="G205" s="3" t="str">
        <f>IF(SUM('KE - Sales By Agent'!E206:G206)&gt;0,"YES","NO")</f>
        <v>YES</v>
      </c>
      <c r="H205" s="3" t="str">
        <f>IF(SUM('KE - Sales By Agent'!F206:H206)&gt;0,"YES","NO")</f>
        <v>YES</v>
      </c>
      <c r="I205" s="3" t="str">
        <f>IF(SUM('KE - Sales By Agent'!G206:I206)&gt;0,"YES","NO")</f>
        <v>YES</v>
      </c>
      <c r="J205" s="3" t="str">
        <f>IF(SUM('KE - Sales By Agent'!H206:J206)&gt;0,"YES","NO")</f>
        <v>YES</v>
      </c>
      <c r="K205" s="3" t="str">
        <f>IF(SUM('KE - Sales By Agent'!I206:K206)&gt;0,"YES","NO")</f>
        <v>YES</v>
      </c>
      <c r="L205" s="3" t="str">
        <f>IF(SUM('KE - Sales By Agent'!J206:L206)&gt;0,"YES","NO")</f>
        <v>YES</v>
      </c>
      <c r="M205" s="3" t="str">
        <f>IF(SUM('KE - Sales By Agent'!K206:M206)&gt;0,"YES","NO")</f>
        <v>YES</v>
      </c>
    </row>
    <row r="206" spans="1:13">
      <c r="A206" s="52" t="s">
        <v>1352</v>
      </c>
      <c r="D206" s="3" t="str">
        <f>IF(SUM('KE - Sales By Agent'!B207:D207)&gt;0,"YES","NO")</f>
        <v>YES</v>
      </c>
      <c r="E206" s="3" t="str">
        <f>IF(SUM('KE - Sales By Agent'!C207:E207)&gt;0,"YES","NO")</f>
        <v>YES</v>
      </c>
      <c r="F206" s="3" t="str">
        <f>IF(SUM('KE - Sales By Agent'!D207:F207)&gt;0,"YES","NO")</f>
        <v>YES</v>
      </c>
      <c r="G206" s="3" t="str">
        <f>IF(SUM('KE - Sales By Agent'!E207:G207)&gt;0,"YES","NO")</f>
        <v>YES</v>
      </c>
      <c r="H206" s="3" t="str">
        <f>IF(SUM('KE - Sales By Agent'!F207:H207)&gt;0,"YES","NO")</f>
        <v>YES</v>
      </c>
      <c r="I206" s="3" t="str">
        <f>IF(SUM('KE - Sales By Agent'!G207:I207)&gt;0,"YES","NO")</f>
        <v>NO</v>
      </c>
      <c r="J206" s="3" t="str">
        <f>IF(SUM('KE - Sales By Agent'!H207:J207)&gt;0,"YES","NO")</f>
        <v>NO</v>
      </c>
      <c r="K206" s="3" t="str">
        <f>IF(SUM('KE - Sales By Agent'!I207:K207)&gt;0,"YES","NO")</f>
        <v>NO</v>
      </c>
      <c r="L206" s="3" t="str">
        <f>IF(SUM('KE - Sales By Agent'!J207:L207)&gt;0,"YES","NO")</f>
        <v>NO</v>
      </c>
      <c r="M206" s="3" t="str">
        <f>IF(SUM('KE - Sales By Agent'!K207:M207)&gt;0,"YES","NO")</f>
        <v>NO</v>
      </c>
    </row>
    <row r="207" spans="1:13">
      <c r="A207" s="52" t="s">
        <v>1353</v>
      </c>
      <c r="D207" s="3" t="str">
        <f>IF(SUM('KE - Sales By Agent'!B208:D208)&gt;0,"YES","NO")</f>
        <v>YES</v>
      </c>
      <c r="E207" s="3" t="str">
        <f>IF(SUM('KE - Sales By Agent'!C208:E208)&gt;0,"YES","NO")</f>
        <v>YES</v>
      </c>
      <c r="F207" s="3" t="str">
        <f>IF(SUM('KE - Sales By Agent'!D208:F208)&gt;0,"YES","NO")</f>
        <v>YES</v>
      </c>
      <c r="G207" s="3" t="str">
        <f>IF(SUM('KE - Sales By Agent'!E208:G208)&gt;0,"YES","NO")</f>
        <v>YES</v>
      </c>
      <c r="H207" s="3" t="str">
        <f>IF(SUM('KE - Sales By Agent'!F208:H208)&gt;0,"YES","NO")</f>
        <v>YES</v>
      </c>
      <c r="I207" s="3" t="str">
        <f>IF(SUM('KE - Sales By Agent'!G208:I208)&gt;0,"YES","NO")</f>
        <v>YES</v>
      </c>
      <c r="J207" s="3" t="str">
        <f>IF(SUM('KE - Sales By Agent'!H208:J208)&gt;0,"YES","NO")</f>
        <v>YES</v>
      </c>
      <c r="K207" s="3" t="str">
        <f>IF(SUM('KE - Sales By Agent'!I208:K208)&gt;0,"YES","NO")</f>
        <v>YES</v>
      </c>
      <c r="L207" s="3" t="str">
        <f>IF(SUM('KE - Sales By Agent'!J208:L208)&gt;0,"YES","NO")</f>
        <v>YES</v>
      </c>
      <c r="M207" s="3" t="str">
        <f>IF(SUM('KE - Sales By Agent'!K208:M208)&gt;0,"YES","NO")</f>
        <v>YES</v>
      </c>
    </row>
    <row r="208" spans="1:13">
      <c r="A208" s="52" t="s">
        <v>2481</v>
      </c>
      <c r="D208" s="3" t="str">
        <f>IF(SUM('KE - Sales By Agent'!B209:D209)&gt;0,"YES","NO")</f>
        <v>NO</v>
      </c>
      <c r="E208" s="3" t="str">
        <f>IF(SUM('KE - Sales By Agent'!C209:E209)&gt;0,"YES","NO")</f>
        <v>NO</v>
      </c>
      <c r="F208" s="3" t="str">
        <f>IF(SUM('KE - Sales By Agent'!D209:F209)&gt;0,"YES","NO")</f>
        <v>NO</v>
      </c>
      <c r="G208" s="3" t="str">
        <f>IF(SUM('KE - Sales By Agent'!E209:G209)&gt;0,"YES","NO")</f>
        <v>NO</v>
      </c>
      <c r="H208" s="3" t="str">
        <f>IF(SUM('KE - Sales By Agent'!F209:H209)&gt;0,"YES","NO")</f>
        <v>NO</v>
      </c>
      <c r="I208" s="3" t="str">
        <f>IF(SUM('KE - Sales By Agent'!G209:I209)&gt;0,"YES","NO")</f>
        <v>NO</v>
      </c>
      <c r="J208" s="3" t="str">
        <f>IF(SUM('KE - Sales By Agent'!H209:J209)&gt;0,"YES","NO")</f>
        <v>NO</v>
      </c>
      <c r="K208" s="3" t="str">
        <f>IF(SUM('KE - Sales By Agent'!I209:K209)&gt;0,"YES","NO")</f>
        <v>NO</v>
      </c>
      <c r="L208" s="3" t="str">
        <f>IF(SUM('KE - Sales By Agent'!J209:L209)&gt;0,"YES","NO")</f>
        <v>YES</v>
      </c>
      <c r="M208" s="3" t="str">
        <f>IF(SUM('KE - Sales By Agent'!K209:M209)&gt;0,"YES","NO")</f>
        <v>YES</v>
      </c>
    </row>
    <row r="209" spans="1:13">
      <c r="A209" s="52" t="s">
        <v>3408</v>
      </c>
      <c r="D209" s="3" t="str">
        <f>IF(SUM('KE - Sales By Agent'!B210:D210)&gt;0,"YES","NO")</f>
        <v>NO</v>
      </c>
      <c r="E209" s="3" t="str">
        <f>IF(SUM('KE - Sales By Agent'!C210:E210)&gt;0,"YES","NO")</f>
        <v>NO</v>
      </c>
      <c r="F209" s="3" t="str">
        <f>IF(SUM('KE - Sales By Agent'!D210:F210)&gt;0,"YES","NO")</f>
        <v>NO</v>
      </c>
      <c r="G209" s="3" t="str">
        <f>IF(SUM('KE - Sales By Agent'!E210:G210)&gt;0,"YES","NO")</f>
        <v>NO</v>
      </c>
      <c r="H209" s="3" t="str">
        <f>IF(SUM('KE - Sales By Agent'!F210:H210)&gt;0,"YES","NO")</f>
        <v>NO</v>
      </c>
      <c r="I209" s="3" t="str">
        <f>IF(SUM('KE - Sales By Agent'!G210:I210)&gt;0,"YES","NO")</f>
        <v>NO</v>
      </c>
      <c r="J209" s="3" t="str">
        <f>IF(SUM('KE - Sales By Agent'!H210:J210)&gt;0,"YES","NO")</f>
        <v>NO</v>
      </c>
      <c r="K209" s="3" t="str">
        <f>IF(SUM('KE - Sales By Agent'!I210:K210)&gt;0,"YES","NO")</f>
        <v>NO</v>
      </c>
      <c r="L209" s="3" t="str">
        <f>IF(SUM('KE - Sales By Agent'!J210:L210)&gt;0,"YES","NO")</f>
        <v>NO</v>
      </c>
      <c r="M209" s="3" t="str">
        <f>IF(SUM('KE - Sales By Agent'!K210:M210)&gt;0,"YES","NO")</f>
        <v>YES</v>
      </c>
    </row>
    <row r="210" spans="1:13">
      <c r="A210" s="52" t="s">
        <v>3409</v>
      </c>
      <c r="D210" s="3" t="str">
        <f>IF(SUM('KE - Sales By Agent'!B211:D211)&gt;0,"YES","NO")</f>
        <v>NO</v>
      </c>
      <c r="E210" s="3" t="str">
        <f>IF(SUM('KE - Sales By Agent'!C211:E211)&gt;0,"YES","NO")</f>
        <v>NO</v>
      </c>
      <c r="F210" s="3" t="str">
        <f>IF(SUM('KE - Sales By Agent'!D211:F211)&gt;0,"YES","NO")</f>
        <v>NO</v>
      </c>
      <c r="G210" s="3" t="str">
        <f>IF(SUM('KE - Sales By Agent'!E211:G211)&gt;0,"YES","NO")</f>
        <v>NO</v>
      </c>
      <c r="H210" s="3" t="str">
        <f>IF(SUM('KE - Sales By Agent'!F211:H211)&gt;0,"YES","NO")</f>
        <v>NO</v>
      </c>
      <c r="I210" s="3" t="str">
        <f>IF(SUM('KE - Sales By Agent'!G211:I211)&gt;0,"YES","NO")</f>
        <v>NO</v>
      </c>
      <c r="J210" s="3" t="str">
        <f>IF(SUM('KE - Sales By Agent'!H211:J211)&gt;0,"YES","NO")</f>
        <v>NO</v>
      </c>
      <c r="K210" s="3" t="str">
        <f>IF(SUM('KE - Sales By Agent'!I211:K211)&gt;0,"YES","NO")</f>
        <v>NO</v>
      </c>
      <c r="L210" s="3" t="str">
        <f>IF(SUM('KE - Sales By Agent'!J211:L211)&gt;0,"YES","NO")</f>
        <v>NO</v>
      </c>
      <c r="M210" s="3" t="str">
        <f>IF(SUM('KE - Sales By Agent'!K211:M211)&gt;0,"YES","NO")</f>
        <v>YES</v>
      </c>
    </row>
    <row r="211" spans="1:13">
      <c r="A211" s="52" t="s">
        <v>1921</v>
      </c>
      <c r="D211" s="3" t="str">
        <f>IF(SUM('KE - Sales By Agent'!B212:D212)&gt;0,"YES","NO")</f>
        <v>NO</v>
      </c>
      <c r="E211" s="3" t="str">
        <f>IF(SUM('KE - Sales By Agent'!C212:E212)&gt;0,"YES","NO")</f>
        <v>NO</v>
      </c>
      <c r="F211" s="3" t="str">
        <f>IF(SUM('KE - Sales By Agent'!D212:F212)&gt;0,"YES","NO")</f>
        <v>NO</v>
      </c>
      <c r="G211" s="3" t="str">
        <f>IF(SUM('KE - Sales By Agent'!E212:G212)&gt;0,"YES","NO")</f>
        <v>NO</v>
      </c>
      <c r="H211" s="3" t="str">
        <f>IF(SUM('KE - Sales By Agent'!F212:H212)&gt;0,"YES","NO")</f>
        <v>NO</v>
      </c>
      <c r="I211" s="3" t="str">
        <f>IF(SUM('KE - Sales By Agent'!G212:I212)&gt;0,"YES","NO")</f>
        <v>NO</v>
      </c>
      <c r="J211" s="3" t="str">
        <f>IF(SUM('KE - Sales By Agent'!H212:J212)&gt;0,"YES","NO")</f>
        <v>NO</v>
      </c>
      <c r="K211" s="3" t="str">
        <f>IF(SUM('KE - Sales By Agent'!I212:K212)&gt;0,"YES","NO")</f>
        <v>YES</v>
      </c>
      <c r="L211" s="3" t="str">
        <f>IF(SUM('KE - Sales By Agent'!J212:L212)&gt;0,"YES","NO")</f>
        <v>YES</v>
      </c>
      <c r="M211" s="3" t="str">
        <f>IF(SUM('KE - Sales By Agent'!K212:M212)&gt;0,"YES","NO")</f>
        <v>YES</v>
      </c>
    </row>
    <row r="212" spans="1:13">
      <c r="A212" s="52" t="s">
        <v>1922</v>
      </c>
      <c r="D212" s="3" t="str">
        <f>IF(SUM('KE - Sales By Agent'!B213:D213)&gt;0,"YES","NO")</f>
        <v>NO</v>
      </c>
      <c r="E212" s="3" t="str">
        <f>IF(SUM('KE - Sales By Agent'!C213:E213)&gt;0,"YES","NO")</f>
        <v>NO</v>
      </c>
      <c r="F212" s="3" t="str">
        <f>IF(SUM('KE - Sales By Agent'!D213:F213)&gt;0,"YES","NO")</f>
        <v>NO</v>
      </c>
      <c r="G212" s="3" t="str">
        <f>IF(SUM('KE - Sales By Agent'!E213:G213)&gt;0,"YES","NO")</f>
        <v>NO</v>
      </c>
      <c r="H212" s="3" t="str">
        <f>IF(SUM('KE - Sales By Agent'!F213:H213)&gt;0,"YES","NO")</f>
        <v>NO</v>
      </c>
      <c r="I212" s="3" t="str">
        <f>IF(SUM('KE - Sales By Agent'!G213:I213)&gt;0,"YES","NO")</f>
        <v>NO</v>
      </c>
      <c r="J212" s="3" t="str">
        <f>IF(SUM('KE - Sales By Agent'!H213:J213)&gt;0,"YES","NO")</f>
        <v>NO</v>
      </c>
      <c r="K212" s="3" t="str">
        <f>IF(SUM('KE - Sales By Agent'!I213:K213)&gt;0,"YES","NO")</f>
        <v>YES</v>
      </c>
      <c r="L212" s="3" t="str">
        <f>IF(SUM('KE - Sales By Agent'!J213:L213)&gt;0,"YES","NO")</f>
        <v>YES</v>
      </c>
      <c r="M212" s="3" t="str">
        <f>IF(SUM('KE - Sales By Agent'!K213:M213)&gt;0,"YES","NO")</f>
        <v>YES</v>
      </c>
    </row>
    <row r="213" spans="1:13">
      <c r="A213" s="52" t="s">
        <v>1562</v>
      </c>
      <c r="D213" s="3" t="str">
        <f>IF(SUM('KE - Sales By Agent'!B214:D214)&gt;0,"YES","NO")</f>
        <v>NO</v>
      </c>
      <c r="E213" s="3" t="str">
        <f>IF(SUM('KE - Sales By Agent'!C214:E214)&gt;0,"YES","NO")</f>
        <v>NO</v>
      </c>
      <c r="F213" s="3" t="str">
        <f>IF(SUM('KE - Sales By Agent'!D214:F214)&gt;0,"YES","NO")</f>
        <v>YES</v>
      </c>
      <c r="G213" s="3" t="str">
        <f>IF(SUM('KE - Sales By Agent'!E214:G214)&gt;0,"YES","NO")</f>
        <v>YES</v>
      </c>
      <c r="H213" s="3" t="str">
        <f>IF(SUM('KE - Sales By Agent'!F214:H214)&gt;0,"YES","NO")</f>
        <v>YES</v>
      </c>
      <c r="I213" s="3" t="str">
        <f>IF(SUM('KE - Sales By Agent'!G214:I214)&gt;0,"YES","NO")</f>
        <v>YES</v>
      </c>
      <c r="J213" s="3" t="str">
        <f>IF(SUM('KE - Sales By Agent'!H214:J214)&gt;0,"YES","NO")</f>
        <v>YES</v>
      </c>
      <c r="K213" s="3" t="str">
        <f>IF(SUM('KE - Sales By Agent'!I214:K214)&gt;0,"YES","NO")</f>
        <v>YES</v>
      </c>
      <c r="L213" s="3" t="str">
        <f>IF(SUM('KE - Sales By Agent'!J214:L214)&gt;0,"YES","NO")</f>
        <v>YES</v>
      </c>
      <c r="M213" s="3" t="str">
        <f>IF(SUM('KE - Sales By Agent'!K214:M214)&gt;0,"YES","NO")</f>
        <v>NO</v>
      </c>
    </row>
    <row r="214" spans="1:13">
      <c r="A214" s="52" t="s">
        <v>1873</v>
      </c>
      <c r="D214" s="3" t="str">
        <f>IF(SUM('KE - Sales By Agent'!B215:D215)&gt;0,"YES","NO")</f>
        <v>NO</v>
      </c>
      <c r="E214" s="3" t="str">
        <f>IF(SUM('KE - Sales By Agent'!C215:E215)&gt;0,"YES","NO")</f>
        <v>NO</v>
      </c>
      <c r="F214" s="3" t="str">
        <f>IF(SUM('KE - Sales By Agent'!D215:F215)&gt;0,"YES","NO")</f>
        <v>NO</v>
      </c>
      <c r="G214" s="3" t="str">
        <f>IF(SUM('KE - Sales By Agent'!E215:G215)&gt;0,"YES","NO")</f>
        <v>NO</v>
      </c>
      <c r="H214" s="3" t="str">
        <f>IF(SUM('KE - Sales By Agent'!F215:H215)&gt;0,"YES","NO")</f>
        <v>NO</v>
      </c>
      <c r="I214" s="3" t="str">
        <f>IF(SUM('KE - Sales By Agent'!G215:I215)&gt;0,"YES","NO")</f>
        <v>NO</v>
      </c>
      <c r="J214" s="3" t="str">
        <f>IF(SUM('KE - Sales By Agent'!H215:J215)&gt;0,"YES","NO")</f>
        <v>YES</v>
      </c>
      <c r="K214" s="3" t="str">
        <f>IF(SUM('KE - Sales By Agent'!I215:K215)&gt;0,"YES","NO")</f>
        <v>YES</v>
      </c>
      <c r="L214" s="3" t="str">
        <f>IF(SUM('KE - Sales By Agent'!J215:L215)&gt;0,"YES","NO")</f>
        <v>YES</v>
      </c>
      <c r="M214" s="3" t="str">
        <f>IF(SUM('KE - Sales By Agent'!K215:M215)&gt;0,"YES","NO")</f>
        <v>YES</v>
      </c>
    </row>
    <row r="215" spans="1:13">
      <c r="A215" s="52" t="s">
        <v>1599</v>
      </c>
      <c r="D215" s="3" t="str">
        <f>IF(SUM('KE - Sales By Agent'!B216:D216)&gt;0,"YES","NO")</f>
        <v>NO</v>
      </c>
      <c r="E215" s="3" t="str">
        <f>IF(SUM('KE - Sales By Agent'!C216:E216)&gt;0,"YES","NO")</f>
        <v>NO</v>
      </c>
      <c r="F215" s="3" t="str">
        <f>IF(SUM('KE - Sales By Agent'!D216:F216)&gt;0,"YES","NO")</f>
        <v>NO</v>
      </c>
      <c r="G215" s="3" t="str">
        <f>IF(SUM('KE - Sales By Agent'!E216:G216)&gt;0,"YES","NO")</f>
        <v>YES</v>
      </c>
      <c r="H215" s="3" t="str">
        <f>IF(SUM('KE - Sales By Agent'!F216:H216)&gt;0,"YES","NO")</f>
        <v>YES</v>
      </c>
      <c r="I215" s="3" t="str">
        <f>IF(SUM('KE - Sales By Agent'!G216:I216)&gt;0,"YES","NO")</f>
        <v>YES</v>
      </c>
      <c r="J215" s="3" t="str">
        <f>IF(SUM('KE - Sales By Agent'!H216:J216)&gt;0,"YES","NO")</f>
        <v>YES</v>
      </c>
      <c r="K215" s="3" t="str">
        <f>IF(SUM('KE - Sales By Agent'!I216:K216)&gt;0,"YES","NO")</f>
        <v>YES</v>
      </c>
      <c r="L215" s="3" t="str">
        <f>IF(SUM('KE - Sales By Agent'!J216:L216)&gt;0,"YES","NO")</f>
        <v>YES</v>
      </c>
      <c r="M215" s="3" t="str">
        <f>IF(SUM('KE - Sales By Agent'!K216:M216)&gt;0,"YES","NO")</f>
        <v>YES</v>
      </c>
    </row>
    <row r="216" spans="1:13">
      <c r="A216" s="52" t="s">
        <v>1354</v>
      </c>
      <c r="D216" s="3" t="str">
        <f>IF(SUM('KE - Sales By Agent'!B217:D217)&gt;0,"YES","NO")</f>
        <v>YES</v>
      </c>
      <c r="E216" s="3" t="str">
        <f>IF(SUM('KE - Sales By Agent'!C217:E217)&gt;0,"YES","NO")</f>
        <v>YES</v>
      </c>
      <c r="F216" s="3" t="str">
        <f>IF(SUM('KE - Sales By Agent'!D217:F217)&gt;0,"YES","NO")</f>
        <v>YES</v>
      </c>
      <c r="G216" s="3" t="str">
        <f>IF(SUM('KE - Sales By Agent'!E217:G217)&gt;0,"YES","NO")</f>
        <v>YES</v>
      </c>
      <c r="H216" s="3" t="str">
        <f>IF(SUM('KE - Sales By Agent'!F217:H217)&gt;0,"YES","NO")</f>
        <v>YES</v>
      </c>
      <c r="I216" s="3" t="str">
        <f>IF(SUM('KE - Sales By Agent'!G217:I217)&gt;0,"YES","NO")</f>
        <v>YES</v>
      </c>
      <c r="J216" s="3" t="str">
        <f>IF(SUM('KE - Sales By Agent'!H217:J217)&gt;0,"YES","NO")</f>
        <v>YES</v>
      </c>
      <c r="K216" s="3" t="str">
        <f>IF(SUM('KE - Sales By Agent'!I217:K217)&gt;0,"YES","NO")</f>
        <v>YES</v>
      </c>
      <c r="L216" s="3" t="str">
        <f>IF(SUM('KE - Sales By Agent'!J217:L217)&gt;0,"YES","NO")</f>
        <v>YES</v>
      </c>
      <c r="M216" s="3" t="str">
        <f>IF(SUM('KE - Sales By Agent'!K217:M217)&gt;0,"YES","NO")</f>
        <v>YES</v>
      </c>
    </row>
    <row r="217" spans="1:13">
      <c r="A217" s="52" t="s">
        <v>1355</v>
      </c>
      <c r="D217" s="3" t="str">
        <f>IF(SUM('KE - Sales By Agent'!B218:D218)&gt;0,"YES","NO")</f>
        <v>YES</v>
      </c>
      <c r="E217" s="3" t="str">
        <f>IF(SUM('KE - Sales By Agent'!C218:E218)&gt;0,"YES","NO")</f>
        <v>YES</v>
      </c>
      <c r="F217" s="3" t="str">
        <f>IF(SUM('KE - Sales By Agent'!D218:F218)&gt;0,"YES","NO")</f>
        <v>NO</v>
      </c>
      <c r="G217" s="3" t="str">
        <f>IF(SUM('KE - Sales By Agent'!E218:G218)&gt;0,"YES","NO")</f>
        <v>NO</v>
      </c>
      <c r="H217" s="3" t="str">
        <f>IF(SUM('KE - Sales By Agent'!F218:H218)&gt;0,"YES","NO")</f>
        <v>NO</v>
      </c>
      <c r="I217" s="3" t="str">
        <f>IF(SUM('KE - Sales By Agent'!G218:I218)&gt;0,"YES","NO")</f>
        <v>NO</v>
      </c>
      <c r="J217" s="3" t="str">
        <f>IF(SUM('KE - Sales By Agent'!H218:J218)&gt;0,"YES","NO")</f>
        <v>NO</v>
      </c>
      <c r="K217" s="3" t="str">
        <f>IF(SUM('KE - Sales By Agent'!I218:K218)&gt;0,"YES","NO")</f>
        <v>NO</v>
      </c>
      <c r="L217" s="3" t="str">
        <f>IF(SUM('KE - Sales By Agent'!J218:L218)&gt;0,"YES","NO")</f>
        <v>NO</v>
      </c>
      <c r="M217" s="3" t="str">
        <f>IF(SUM('KE - Sales By Agent'!K218:M218)&gt;0,"YES","NO")</f>
        <v>NO</v>
      </c>
    </row>
    <row r="218" spans="1:13">
      <c r="A218" s="52" t="s">
        <v>1528</v>
      </c>
      <c r="D218" s="3" t="str">
        <f>IF(SUM('KE - Sales By Agent'!B219:D219)&gt;0,"YES","NO")</f>
        <v>NO</v>
      </c>
      <c r="E218" s="3" t="str">
        <f>IF(SUM('KE - Sales By Agent'!C219:E219)&gt;0,"YES","NO")</f>
        <v>YES</v>
      </c>
      <c r="F218" s="3" t="str">
        <f>IF(SUM('KE - Sales By Agent'!D219:F219)&gt;0,"YES","NO")</f>
        <v>YES</v>
      </c>
      <c r="G218" s="3" t="str">
        <f>IF(SUM('KE - Sales By Agent'!E219:G219)&gt;0,"YES","NO")</f>
        <v>YES</v>
      </c>
      <c r="H218" s="3" t="str">
        <f>IF(SUM('KE - Sales By Agent'!F219:H219)&gt;0,"YES","NO")</f>
        <v>NO</v>
      </c>
      <c r="I218" s="3" t="str">
        <f>IF(SUM('KE - Sales By Agent'!G219:I219)&gt;0,"YES","NO")</f>
        <v>YES</v>
      </c>
      <c r="J218" s="3" t="str">
        <f>IF(SUM('KE - Sales By Agent'!H219:J219)&gt;0,"YES","NO")</f>
        <v>YES</v>
      </c>
      <c r="K218" s="3" t="str">
        <f>IF(SUM('KE - Sales By Agent'!I219:K219)&gt;0,"YES","NO")</f>
        <v>YES</v>
      </c>
      <c r="L218" s="3" t="str">
        <f>IF(SUM('KE - Sales By Agent'!J219:L219)&gt;0,"YES","NO")</f>
        <v>NO</v>
      </c>
      <c r="M218" s="3" t="str">
        <f>IF(SUM('KE - Sales By Agent'!K219:M219)&gt;0,"YES","NO")</f>
        <v>NO</v>
      </c>
    </row>
    <row r="219" spans="1:13">
      <c r="A219" s="52" t="s">
        <v>1356</v>
      </c>
      <c r="D219" s="3" t="str">
        <f>IF(SUM('KE - Sales By Agent'!B220:D220)&gt;0,"YES","NO")</f>
        <v>YES</v>
      </c>
      <c r="E219" s="3" t="str">
        <f>IF(SUM('KE - Sales By Agent'!C220:E220)&gt;0,"YES","NO")</f>
        <v>YES</v>
      </c>
      <c r="F219" s="3" t="str">
        <f>IF(SUM('KE - Sales By Agent'!D220:F220)&gt;0,"YES","NO")</f>
        <v>NO</v>
      </c>
      <c r="G219" s="3" t="str">
        <f>IF(SUM('KE - Sales By Agent'!E220:G220)&gt;0,"YES","NO")</f>
        <v>NO</v>
      </c>
      <c r="H219" s="3" t="str">
        <f>IF(SUM('KE - Sales By Agent'!F220:H220)&gt;0,"YES","NO")</f>
        <v>NO</v>
      </c>
      <c r="I219" s="3" t="str">
        <f>IF(SUM('KE - Sales By Agent'!G220:I220)&gt;0,"YES","NO")</f>
        <v>NO</v>
      </c>
      <c r="J219" s="3" t="str">
        <f>IF(SUM('KE - Sales By Agent'!H220:J220)&gt;0,"YES","NO")</f>
        <v>NO</v>
      </c>
      <c r="K219" s="3" t="str">
        <f>IF(SUM('KE - Sales By Agent'!I220:K220)&gt;0,"YES","NO")</f>
        <v>NO</v>
      </c>
      <c r="L219" s="3" t="str">
        <f>IF(SUM('KE - Sales By Agent'!J220:L220)&gt;0,"YES","NO")</f>
        <v>NO</v>
      </c>
      <c r="M219" s="3" t="str">
        <f>IF(SUM('KE - Sales By Agent'!K220:M220)&gt;0,"YES","NO")</f>
        <v>NO</v>
      </c>
    </row>
    <row r="220" spans="1:13">
      <c r="A220" s="52" t="s">
        <v>1836</v>
      </c>
      <c r="D220" s="3" t="str">
        <f>IF(SUM('KE - Sales By Agent'!B221:D221)&gt;0,"YES","NO")</f>
        <v>NO</v>
      </c>
      <c r="E220" s="3" t="str">
        <f>IF(SUM('KE - Sales By Agent'!C221:E221)&gt;0,"YES","NO")</f>
        <v>NO</v>
      </c>
      <c r="F220" s="3" t="str">
        <f>IF(SUM('KE - Sales By Agent'!D221:F221)&gt;0,"YES","NO")</f>
        <v>NO</v>
      </c>
      <c r="G220" s="3" t="str">
        <f>IF(SUM('KE - Sales By Agent'!E221:G221)&gt;0,"YES","NO")</f>
        <v>NO</v>
      </c>
      <c r="H220" s="3" t="str">
        <f>IF(SUM('KE - Sales By Agent'!F221:H221)&gt;0,"YES","NO")</f>
        <v>NO</v>
      </c>
      <c r="I220" s="3" t="str">
        <f>IF(SUM('KE - Sales By Agent'!G221:I221)&gt;0,"YES","NO")</f>
        <v>YES</v>
      </c>
      <c r="J220" s="3" t="str">
        <f>IF(SUM('KE - Sales By Agent'!H221:J221)&gt;0,"YES","NO")</f>
        <v>YES</v>
      </c>
      <c r="K220" s="3" t="str">
        <f>IF(SUM('KE - Sales By Agent'!I221:K221)&gt;0,"YES","NO")</f>
        <v>YES</v>
      </c>
      <c r="L220" s="3" t="str">
        <f>IF(SUM('KE - Sales By Agent'!J221:L221)&gt;0,"YES","NO")</f>
        <v>YES</v>
      </c>
      <c r="M220" s="3" t="str">
        <f>IF(SUM('KE - Sales By Agent'!K221:M221)&gt;0,"YES","NO")</f>
        <v>YES</v>
      </c>
    </row>
    <row r="221" spans="1:13">
      <c r="A221" s="52" t="s">
        <v>1529</v>
      </c>
      <c r="D221" s="3" t="str">
        <f>IF(SUM('KE - Sales By Agent'!B222:D222)&gt;0,"YES","NO")</f>
        <v>NO</v>
      </c>
      <c r="E221" s="3" t="str">
        <f>IF(SUM('KE - Sales By Agent'!C222:E222)&gt;0,"YES","NO")</f>
        <v>YES</v>
      </c>
      <c r="F221" s="3" t="str">
        <f>IF(SUM('KE - Sales By Agent'!D222:F222)&gt;0,"YES","NO")</f>
        <v>YES</v>
      </c>
      <c r="G221" s="3" t="str">
        <f>IF(SUM('KE - Sales By Agent'!E222:G222)&gt;0,"YES","NO")</f>
        <v>YES</v>
      </c>
      <c r="H221" s="3" t="str">
        <f>IF(SUM('KE - Sales By Agent'!F222:H222)&gt;0,"YES","NO")</f>
        <v>NO</v>
      </c>
      <c r="I221" s="3" t="str">
        <f>IF(SUM('KE - Sales By Agent'!G222:I222)&gt;0,"YES","NO")</f>
        <v>NO</v>
      </c>
      <c r="J221" s="3" t="str">
        <f>IF(SUM('KE - Sales By Agent'!H222:J222)&gt;0,"YES","NO")</f>
        <v>YES</v>
      </c>
      <c r="K221" s="3" t="str">
        <f>IF(SUM('KE - Sales By Agent'!I222:K222)&gt;0,"YES","NO")</f>
        <v>YES</v>
      </c>
      <c r="L221" s="3" t="str">
        <f>IF(SUM('KE - Sales By Agent'!J222:L222)&gt;0,"YES","NO")</f>
        <v>YES</v>
      </c>
      <c r="M221" s="3" t="str">
        <f>IF(SUM('KE - Sales By Agent'!K222:M222)&gt;0,"YES","NO")</f>
        <v>YES</v>
      </c>
    </row>
    <row r="222" spans="1:13">
      <c r="A222" s="52" t="s">
        <v>1530</v>
      </c>
      <c r="D222" s="3" t="str">
        <f>IF(SUM('KE - Sales By Agent'!B223:D223)&gt;0,"YES","NO")</f>
        <v>NO</v>
      </c>
      <c r="E222" s="3" t="str">
        <f>IF(SUM('KE - Sales By Agent'!C223:E223)&gt;0,"YES","NO")</f>
        <v>YES</v>
      </c>
      <c r="F222" s="3" t="str">
        <f>IF(SUM('KE - Sales By Agent'!D223:F223)&gt;0,"YES","NO")</f>
        <v>YES</v>
      </c>
      <c r="G222" s="3" t="str">
        <f>IF(SUM('KE - Sales By Agent'!E223:G223)&gt;0,"YES","NO")</f>
        <v>YES</v>
      </c>
      <c r="H222" s="3" t="str">
        <f>IF(SUM('KE - Sales By Agent'!F223:H223)&gt;0,"YES","NO")</f>
        <v>YES</v>
      </c>
      <c r="I222" s="3" t="str">
        <f>IF(SUM('KE - Sales By Agent'!G223:I223)&gt;0,"YES","NO")</f>
        <v>YES</v>
      </c>
      <c r="J222" s="3" t="str">
        <f>IF(SUM('KE - Sales By Agent'!H223:J223)&gt;0,"YES","NO")</f>
        <v>YES</v>
      </c>
      <c r="K222" s="3" t="str">
        <f>IF(SUM('KE - Sales By Agent'!I223:K223)&gt;0,"YES","NO")</f>
        <v>YES</v>
      </c>
      <c r="L222" s="3" t="str">
        <f>IF(SUM('KE - Sales By Agent'!J223:L223)&gt;0,"YES","NO")</f>
        <v>YES</v>
      </c>
      <c r="M222" s="3" t="str">
        <f>IF(SUM('KE - Sales By Agent'!K223:M223)&gt;0,"YES","NO")</f>
        <v>YES</v>
      </c>
    </row>
    <row r="223" spans="1:13">
      <c r="A223" s="52" t="s">
        <v>1357</v>
      </c>
      <c r="D223" s="3" t="str">
        <f>IF(SUM('KE - Sales By Agent'!B224:D224)&gt;0,"YES","NO")</f>
        <v>YES</v>
      </c>
      <c r="E223" s="3" t="str">
        <f>IF(SUM('KE - Sales By Agent'!C224:E224)&gt;0,"YES","NO")</f>
        <v>YES</v>
      </c>
      <c r="F223" s="3" t="str">
        <f>IF(SUM('KE - Sales By Agent'!D224:F224)&gt;0,"YES","NO")</f>
        <v>YES</v>
      </c>
      <c r="G223" s="3" t="str">
        <f>IF(SUM('KE - Sales By Agent'!E224:G224)&gt;0,"YES","NO")</f>
        <v>YES</v>
      </c>
      <c r="H223" s="3" t="str">
        <f>IF(SUM('KE - Sales By Agent'!F224:H224)&gt;0,"YES","NO")</f>
        <v>NO</v>
      </c>
      <c r="I223" s="3" t="str">
        <f>IF(SUM('KE - Sales By Agent'!G224:I224)&gt;0,"YES","NO")</f>
        <v>NO</v>
      </c>
      <c r="J223" s="3" t="str">
        <f>IF(SUM('KE - Sales By Agent'!H224:J224)&gt;0,"YES","NO")</f>
        <v>YES</v>
      </c>
      <c r="K223" s="3" t="str">
        <f>IF(SUM('KE - Sales By Agent'!I224:K224)&gt;0,"YES","NO")</f>
        <v>YES</v>
      </c>
      <c r="L223" s="3" t="str">
        <f>IF(SUM('KE - Sales By Agent'!J224:L224)&gt;0,"YES","NO")</f>
        <v>YES</v>
      </c>
      <c r="M223" s="3" t="str">
        <f>IF(SUM('KE - Sales By Agent'!K224:M224)&gt;0,"YES","NO")</f>
        <v>NO</v>
      </c>
    </row>
    <row r="224" spans="1:13">
      <c r="A224" s="52" t="s">
        <v>1563</v>
      </c>
      <c r="D224" s="3" t="str">
        <f>IF(SUM('KE - Sales By Agent'!B225:D225)&gt;0,"YES","NO")</f>
        <v>NO</v>
      </c>
      <c r="E224" s="3" t="str">
        <f>IF(SUM('KE - Sales By Agent'!C225:E225)&gt;0,"YES","NO")</f>
        <v>NO</v>
      </c>
      <c r="F224" s="3" t="str">
        <f>IF(SUM('KE - Sales By Agent'!D225:F225)&gt;0,"YES","NO")</f>
        <v>YES</v>
      </c>
      <c r="G224" s="3" t="str">
        <f>IF(SUM('KE - Sales By Agent'!E225:G225)&gt;0,"YES","NO")</f>
        <v>YES</v>
      </c>
      <c r="H224" s="3" t="str">
        <f>IF(SUM('KE - Sales By Agent'!F225:H225)&gt;0,"YES","NO")</f>
        <v>YES</v>
      </c>
      <c r="I224" s="3" t="str">
        <f>IF(SUM('KE - Sales By Agent'!G225:I225)&gt;0,"YES","NO")</f>
        <v>YES</v>
      </c>
      <c r="J224" s="3" t="str">
        <f>IF(SUM('KE - Sales By Agent'!H225:J225)&gt;0,"YES","NO")</f>
        <v>NO</v>
      </c>
      <c r="K224" s="3" t="str">
        <f>IF(SUM('KE - Sales By Agent'!I225:K225)&gt;0,"YES","NO")</f>
        <v>NO</v>
      </c>
      <c r="L224" s="3" t="str">
        <f>IF(SUM('KE - Sales By Agent'!J225:L225)&gt;0,"YES","NO")</f>
        <v>NO</v>
      </c>
      <c r="M224" s="3" t="str">
        <f>IF(SUM('KE - Sales By Agent'!K225:M225)&gt;0,"YES","NO")</f>
        <v>NO</v>
      </c>
    </row>
    <row r="225" spans="1:13">
      <c r="A225" s="52" t="s">
        <v>1923</v>
      </c>
      <c r="D225" s="3" t="str">
        <f>IF(SUM('KE - Sales By Agent'!B226:D226)&gt;0,"YES","NO")</f>
        <v>NO</v>
      </c>
      <c r="E225" s="3" t="str">
        <f>IF(SUM('KE - Sales By Agent'!C226:E226)&gt;0,"YES","NO")</f>
        <v>NO</v>
      </c>
      <c r="F225" s="3" t="str">
        <f>IF(SUM('KE - Sales By Agent'!D226:F226)&gt;0,"YES","NO")</f>
        <v>NO</v>
      </c>
      <c r="G225" s="3" t="str">
        <f>IF(SUM('KE - Sales By Agent'!E226:G226)&gt;0,"YES","NO")</f>
        <v>NO</v>
      </c>
      <c r="H225" s="3" t="str">
        <f>IF(SUM('KE - Sales By Agent'!F226:H226)&gt;0,"YES","NO")</f>
        <v>NO</v>
      </c>
      <c r="I225" s="3" t="str">
        <f>IF(SUM('KE - Sales By Agent'!G226:I226)&gt;0,"YES","NO")</f>
        <v>NO</v>
      </c>
      <c r="J225" s="3" t="str">
        <f>IF(SUM('KE - Sales By Agent'!H226:J226)&gt;0,"YES","NO")</f>
        <v>NO</v>
      </c>
      <c r="K225" s="3" t="str">
        <f>IF(SUM('KE - Sales By Agent'!I226:K226)&gt;0,"YES","NO")</f>
        <v>YES</v>
      </c>
      <c r="L225" s="3" t="str">
        <f>IF(SUM('KE - Sales By Agent'!J226:L226)&gt;0,"YES","NO")</f>
        <v>YES</v>
      </c>
      <c r="M225" s="3" t="str">
        <f>IF(SUM('KE - Sales By Agent'!K226:M226)&gt;0,"YES","NO")</f>
        <v>YES</v>
      </c>
    </row>
    <row r="226" spans="1:13">
      <c r="A226" s="52" t="s">
        <v>1924</v>
      </c>
      <c r="D226" s="3" t="str">
        <f>IF(SUM('KE - Sales By Agent'!B227:D227)&gt;0,"YES","NO")</f>
        <v>NO</v>
      </c>
      <c r="E226" s="3" t="str">
        <f>IF(SUM('KE - Sales By Agent'!C227:E227)&gt;0,"YES","NO")</f>
        <v>NO</v>
      </c>
      <c r="F226" s="3" t="str">
        <f>IF(SUM('KE - Sales By Agent'!D227:F227)&gt;0,"YES","NO")</f>
        <v>NO</v>
      </c>
      <c r="G226" s="3" t="str">
        <f>IF(SUM('KE - Sales By Agent'!E227:G227)&gt;0,"YES","NO")</f>
        <v>NO</v>
      </c>
      <c r="H226" s="3" t="str">
        <f>IF(SUM('KE - Sales By Agent'!F227:H227)&gt;0,"YES","NO")</f>
        <v>NO</v>
      </c>
      <c r="I226" s="3" t="str">
        <f>IF(SUM('KE - Sales By Agent'!G227:I227)&gt;0,"YES","NO")</f>
        <v>NO</v>
      </c>
      <c r="J226" s="3" t="str">
        <f>IF(SUM('KE - Sales By Agent'!H227:J227)&gt;0,"YES","NO")</f>
        <v>NO</v>
      </c>
      <c r="K226" s="3" t="str">
        <f>IF(SUM('KE - Sales By Agent'!I227:K227)&gt;0,"YES","NO")</f>
        <v>YES</v>
      </c>
      <c r="L226" s="3" t="str">
        <f>IF(SUM('KE - Sales By Agent'!J227:L227)&gt;0,"YES","NO")</f>
        <v>YES</v>
      </c>
      <c r="M226" s="3" t="str">
        <f>IF(SUM('KE - Sales By Agent'!K227:M227)&gt;0,"YES","NO")</f>
        <v>YES</v>
      </c>
    </row>
    <row r="227" spans="1:13">
      <c r="A227" s="52" t="s">
        <v>1358</v>
      </c>
      <c r="D227" s="3" t="str">
        <f>IF(SUM('KE - Sales By Agent'!B228:D228)&gt;0,"YES","NO")</f>
        <v>YES</v>
      </c>
      <c r="E227" s="3" t="str">
        <f>IF(SUM('KE - Sales By Agent'!C228:E228)&gt;0,"YES","NO")</f>
        <v>YES</v>
      </c>
      <c r="F227" s="3" t="str">
        <f>IF(SUM('KE - Sales By Agent'!D228:F228)&gt;0,"YES","NO")</f>
        <v>YES</v>
      </c>
      <c r="G227" s="3" t="str">
        <f>IF(SUM('KE - Sales By Agent'!E228:G228)&gt;0,"YES","NO")</f>
        <v>YES</v>
      </c>
      <c r="H227" s="3" t="str">
        <f>IF(SUM('KE - Sales By Agent'!F228:H228)&gt;0,"YES","NO")</f>
        <v>YES</v>
      </c>
      <c r="I227" s="3" t="str">
        <f>IF(SUM('KE - Sales By Agent'!G228:I228)&gt;0,"YES","NO")</f>
        <v>YES</v>
      </c>
      <c r="J227" s="3" t="str">
        <f>IF(SUM('KE - Sales By Agent'!H228:J228)&gt;0,"YES","NO")</f>
        <v>NO</v>
      </c>
      <c r="K227" s="3" t="str">
        <f>IF(SUM('KE - Sales By Agent'!I228:K228)&gt;0,"YES","NO")</f>
        <v>NO</v>
      </c>
      <c r="L227" s="3" t="str">
        <f>IF(SUM('KE - Sales By Agent'!J228:L228)&gt;0,"YES","NO")</f>
        <v>YES</v>
      </c>
      <c r="M227" s="3" t="str">
        <f>IF(SUM('KE - Sales By Agent'!K228:M228)&gt;0,"YES","NO")</f>
        <v>YES</v>
      </c>
    </row>
    <row r="228" spans="1:13">
      <c r="A228" s="52" t="s">
        <v>1837</v>
      </c>
      <c r="D228" s="3" t="str">
        <f>IF(SUM('KE - Sales By Agent'!B229:D229)&gt;0,"YES","NO")</f>
        <v>NO</v>
      </c>
      <c r="E228" s="3" t="str">
        <f>IF(SUM('KE - Sales By Agent'!C229:E229)&gt;0,"YES","NO")</f>
        <v>NO</v>
      </c>
      <c r="F228" s="3" t="str">
        <f>IF(SUM('KE - Sales By Agent'!D229:F229)&gt;0,"YES","NO")</f>
        <v>NO</v>
      </c>
      <c r="G228" s="3" t="str">
        <f>IF(SUM('KE - Sales By Agent'!E229:G229)&gt;0,"YES","NO")</f>
        <v>NO</v>
      </c>
      <c r="H228" s="3" t="str">
        <f>IF(SUM('KE - Sales By Agent'!F229:H229)&gt;0,"YES","NO")</f>
        <v>NO</v>
      </c>
      <c r="I228" s="3" t="str">
        <f>IF(SUM('KE - Sales By Agent'!G229:I229)&gt;0,"YES","NO")</f>
        <v>YES</v>
      </c>
      <c r="J228" s="3" t="str">
        <f>IF(SUM('KE - Sales By Agent'!H229:J229)&gt;0,"YES","NO")</f>
        <v>YES</v>
      </c>
      <c r="K228" s="3" t="str">
        <f>IF(SUM('KE - Sales By Agent'!I229:K229)&gt;0,"YES","NO")</f>
        <v>YES</v>
      </c>
      <c r="L228" s="3" t="str">
        <f>IF(SUM('KE - Sales By Agent'!J229:L229)&gt;0,"YES","NO")</f>
        <v>YES</v>
      </c>
      <c r="M228" s="3" t="str">
        <f>IF(SUM('KE - Sales By Agent'!K229:M229)&gt;0,"YES","NO")</f>
        <v>YES</v>
      </c>
    </row>
    <row r="229" spans="1:13">
      <c r="A229" s="52" t="s">
        <v>1925</v>
      </c>
      <c r="D229" s="3" t="str">
        <f>IF(SUM('KE - Sales By Agent'!B230:D230)&gt;0,"YES","NO")</f>
        <v>NO</v>
      </c>
      <c r="E229" s="3" t="str">
        <f>IF(SUM('KE - Sales By Agent'!C230:E230)&gt;0,"YES","NO")</f>
        <v>NO</v>
      </c>
      <c r="F229" s="3" t="str">
        <f>IF(SUM('KE - Sales By Agent'!D230:F230)&gt;0,"YES","NO")</f>
        <v>NO</v>
      </c>
      <c r="G229" s="3" t="str">
        <f>IF(SUM('KE - Sales By Agent'!E230:G230)&gt;0,"YES","NO")</f>
        <v>NO</v>
      </c>
      <c r="H229" s="3" t="str">
        <f>IF(SUM('KE - Sales By Agent'!F230:H230)&gt;0,"YES","NO")</f>
        <v>NO</v>
      </c>
      <c r="I229" s="3" t="str">
        <f>IF(SUM('KE - Sales By Agent'!G230:I230)&gt;0,"YES","NO")</f>
        <v>NO</v>
      </c>
      <c r="J229" s="3" t="str">
        <f>IF(SUM('KE - Sales By Agent'!H230:J230)&gt;0,"YES","NO")</f>
        <v>NO</v>
      </c>
      <c r="K229" s="3" t="str">
        <f>IF(SUM('KE - Sales By Agent'!I230:K230)&gt;0,"YES","NO")</f>
        <v>YES</v>
      </c>
      <c r="L229" s="3" t="str">
        <f>IF(SUM('KE - Sales By Agent'!J230:L230)&gt;0,"YES","NO")</f>
        <v>YES</v>
      </c>
      <c r="M229" s="3" t="str">
        <f>IF(SUM('KE - Sales By Agent'!K230:M230)&gt;0,"YES","NO")</f>
        <v>YES</v>
      </c>
    </row>
    <row r="230" spans="1:13">
      <c r="A230" s="52" t="s">
        <v>1623</v>
      </c>
      <c r="D230" s="3" t="str">
        <f>IF(SUM('KE - Sales By Agent'!B231:D231)&gt;0,"YES","NO")</f>
        <v>NO</v>
      </c>
      <c r="E230" s="3" t="str">
        <f>IF(SUM('KE - Sales By Agent'!C231:E231)&gt;0,"YES","NO")</f>
        <v>NO</v>
      </c>
      <c r="F230" s="3" t="str">
        <f>IF(SUM('KE - Sales By Agent'!D231:F231)&gt;0,"YES","NO")</f>
        <v>NO</v>
      </c>
      <c r="G230" s="3" t="str">
        <f>IF(SUM('KE - Sales By Agent'!E231:G231)&gt;0,"YES","NO")</f>
        <v>NO</v>
      </c>
      <c r="H230" s="3" t="str">
        <f>IF(SUM('KE - Sales By Agent'!F231:H231)&gt;0,"YES","NO")</f>
        <v>YES</v>
      </c>
      <c r="I230" s="3" t="str">
        <f>IF(SUM('KE - Sales By Agent'!G231:I231)&gt;0,"YES","NO")</f>
        <v>YES</v>
      </c>
      <c r="J230" s="3" t="str">
        <f>IF(SUM('KE - Sales By Agent'!H231:J231)&gt;0,"YES","NO")</f>
        <v>YES</v>
      </c>
      <c r="K230" s="3" t="str">
        <f>IF(SUM('KE - Sales By Agent'!I231:K231)&gt;0,"YES","NO")</f>
        <v>YES</v>
      </c>
      <c r="L230" s="3" t="str">
        <f>IF(SUM('KE - Sales By Agent'!J231:L231)&gt;0,"YES","NO")</f>
        <v>YES</v>
      </c>
      <c r="M230" s="3" t="str">
        <f>IF(SUM('KE - Sales By Agent'!K231:M231)&gt;0,"YES","NO")</f>
        <v>YES</v>
      </c>
    </row>
    <row r="231" spans="1:13">
      <c r="A231" s="52" t="s">
        <v>1564</v>
      </c>
      <c r="D231" s="3" t="str">
        <f>IF(SUM('KE - Sales By Agent'!B232:D232)&gt;0,"YES","NO")</f>
        <v>NO</v>
      </c>
      <c r="E231" s="3" t="str">
        <f>IF(SUM('KE - Sales By Agent'!C232:E232)&gt;0,"YES","NO")</f>
        <v>NO</v>
      </c>
      <c r="F231" s="3" t="str">
        <f>IF(SUM('KE - Sales By Agent'!D232:F232)&gt;0,"YES","NO")</f>
        <v>YES</v>
      </c>
      <c r="G231" s="3" t="str">
        <f>IF(SUM('KE - Sales By Agent'!E232:G232)&gt;0,"YES","NO")</f>
        <v>YES</v>
      </c>
      <c r="H231" s="3" t="str">
        <f>IF(SUM('KE - Sales By Agent'!F232:H232)&gt;0,"YES","NO")</f>
        <v>YES</v>
      </c>
      <c r="I231" s="3" t="str">
        <f>IF(SUM('KE - Sales By Agent'!G232:I232)&gt;0,"YES","NO")</f>
        <v>YES</v>
      </c>
      <c r="J231" s="3" t="str">
        <f>IF(SUM('KE - Sales By Agent'!H232:J232)&gt;0,"YES","NO")</f>
        <v>YES</v>
      </c>
      <c r="K231" s="3" t="str">
        <f>IF(SUM('KE - Sales By Agent'!I232:K232)&gt;0,"YES","NO")</f>
        <v>YES</v>
      </c>
      <c r="L231" s="3" t="str">
        <f>IF(SUM('KE - Sales By Agent'!J232:L232)&gt;0,"YES","NO")</f>
        <v>YES</v>
      </c>
      <c r="M231" s="3" t="str">
        <f>IF(SUM('KE - Sales By Agent'!K232:M232)&gt;0,"YES","NO")</f>
        <v>YES</v>
      </c>
    </row>
    <row r="232" spans="1:13">
      <c r="A232" s="52" t="s">
        <v>3410</v>
      </c>
      <c r="D232" s="3" t="str">
        <f>IF(SUM('KE - Sales By Agent'!B233:D233)&gt;0,"YES","NO")</f>
        <v>NO</v>
      </c>
      <c r="E232" s="3" t="str">
        <f>IF(SUM('KE - Sales By Agent'!C233:E233)&gt;0,"YES","NO")</f>
        <v>NO</v>
      </c>
      <c r="F232" s="3" t="str">
        <f>IF(SUM('KE - Sales By Agent'!D233:F233)&gt;0,"YES","NO")</f>
        <v>NO</v>
      </c>
      <c r="G232" s="3" t="str">
        <f>IF(SUM('KE - Sales By Agent'!E233:G233)&gt;0,"YES","NO")</f>
        <v>NO</v>
      </c>
      <c r="H232" s="3" t="str">
        <f>IF(SUM('KE - Sales By Agent'!F233:H233)&gt;0,"YES","NO")</f>
        <v>NO</v>
      </c>
      <c r="I232" s="3" t="str">
        <f>IF(SUM('KE - Sales By Agent'!G233:I233)&gt;0,"YES","NO")</f>
        <v>NO</v>
      </c>
      <c r="J232" s="3" t="str">
        <f>IF(SUM('KE - Sales By Agent'!H233:J233)&gt;0,"YES","NO")</f>
        <v>NO</v>
      </c>
      <c r="K232" s="3" t="str">
        <f>IF(SUM('KE - Sales By Agent'!I233:K233)&gt;0,"YES","NO")</f>
        <v>NO</v>
      </c>
      <c r="L232" s="3" t="str">
        <f>IF(SUM('KE - Sales By Agent'!J233:L233)&gt;0,"YES","NO")</f>
        <v>NO</v>
      </c>
      <c r="M232" s="3" t="str">
        <f>IF(SUM('KE - Sales By Agent'!K233:M233)&gt;0,"YES","NO")</f>
        <v>YES</v>
      </c>
    </row>
    <row r="233" spans="1:13">
      <c r="A233" s="52" t="s">
        <v>3411</v>
      </c>
      <c r="D233" s="3" t="str">
        <f>IF(SUM('KE - Sales By Agent'!B234:D234)&gt;0,"YES","NO")</f>
        <v>NO</v>
      </c>
      <c r="E233" s="3" t="str">
        <f>IF(SUM('KE - Sales By Agent'!C234:E234)&gt;0,"YES","NO")</f>
        <v>NO</v>
      </c>
      <c r="F233" s="3" t="str">
        <f>IF(SUM('KE - Sales By Agent'!D234:F234)&gt;0,"YES","NO")</f>
        <v>NO</v>
      </c>
      <c r="G233" s="3" t="str">
        <f>IF(SUM('KE - Sales By Agent'!E234:G234)&gt;0,"YES","NO")</f>
        <v>NO</v>
      </c>
      <c r="H233" s="3" t="str">
        <f>IF(SUM('KE - Sales By Agent'!F234:H234)&gt;0,"YES","NO")</f>
        <v>NO</v>
      </c>
      <c r="I233" s="3" t="str">
        <f>IF(SUM('KE - Sales By Agent'!G234:I234)&gt;0,"YES","NO")</f>
        <v>NO</v>
      </c>
      <c r="J233" s="3" t="str">
        <f>IF(SUM('KE - Sales By Agent'!H234:J234)&gt;0,"YES","NO")</f>
        <v>NO</v>
      </c>
      <c r="K233" s="3" t="str">
        <f>IF(SUM('KE - Sales By Agent'!I234:K234)&gt;0,"YES","NO")</f>
        <v>NO</v>
      </c>
      <c r="L233" s="3" t="str">
        <f>IF(SUM('KE - Sales By Agent'!J234:L234)&gt;0,"YES","NO")</f>
        <v>NO</v>
      </c>
      <c r="M233" s="3" t="str">
        <f>IF(SUM('KE - Sales By Agent'!K234:M234)&gt;0,"YES","NO")</f>
        <v>YES</v>
      </c>
    </row>
    <row r="234" spans="1:13">
      <c r="A234" s="52" t="s">
        <v>1359</v>
      </c>
      <c r="D234" s="3" t="str">
        <f>IF(SUM('KE - Sales By Agent'!B235:D235)&gt;0,"YES","NO")</f>
        <v>YES</v>
      </c>
      <c r="E234" s="3" t="str">
        <f>IF(SUM('KE - Sales By Agent'!C235:E235)&gt;0,"YES","NO")</f>
        <v>YES</v>
      </c>
      <c r="F234" s="3" t="str">
        <f>IF(SUM('KE - Sales By Agent'!D235:F235)&gt;0,"YES","NO")</f>
        <v>YES</v>
      </c>
      <c r="G234" s="3" t="str">
        <f>IF(SUM('KE - Sales By Agent'!E235:G235)&gt;0,"YES","NO")</f>
        <v>YES</v>
      </c>
      <c r="H234" s="3" t="str">
        <f>IF(SUM('KE - Sales By Agent'!F235:H235)&gt;0,"YES","NO")</f>
        <v>NO</v>
      </c>
      <c r="I234" s="3" t="str">
        <f>IF(SUM('KE - Sales By Agent'!G235:I235)&gt;0,"YES","NO")</f>
        <v>YES</v>
      </c>
      <c r="J234" s="3" t="str">
        <f>IF(SUM('KE - Sales By Agent'!H235:J235)&gt;0,"YES","NO")</f>
        <v>YES</v>
      </c>
      <c r="K234" s="3" t="str">
        <f>IF(SUM('KE - Sales By Agent'!I235:K235)&gt;0,"YES","NO")</f>
        <v>YES</v>
      </c>
      <c r="L234" s="3" t="str">
        <f>IF(SUM('KE - Sales By Agent'!J235:L235)&gt;0,"YES","NO")</f>
        <v>YES</v>
      </c>
      <c r="M234" s="3" t="str">
        <f>IF(SUM('KE - Sales By Agent'!K235:M235)&gt;0,"YES","NO")</f>
        <v>NO</v>
      </c>
    </row>
    <row r="235" spans="1:13">
      <c r="A235" s="52" t="s">
        <v>1531</v>
      </c>
      <c r="D235" s="3" t="str">
        <f>IF(SUM('KE - Sales By Agent'!B236:D236)&gt;0,"YES","NO")</f>
        <v>NO</v>
      </c>
      <c r="E235" s="3" t="str">
        <f>IF(SUM('KE - Sales By Agent'!C236:E236)&gt;0,"YES","NO")</f>
        <v>YES</v>
      </c>
      <c r="F235" s="3" t="str">
        <f>IF(SUM('KE - Sales By Agent'!D236:F236)&gt;0,"YES","NO")</f>
        <v>YES</v>
      </c>
      <c r="G235" s="3" t="str">
        <f>IF(SUM('KE - Sales By Agent'!E236:G236)&gt;0,"YES","NO")</f>
        <v>YES</v>
      </c>
      <c r="H235" s="3" t="str">
        <f>IF(SUM('KE - Sales By Agent'!F236:H236)&gt;0,"YES","NO")</f>
        <v>YES</v>
      </c>
      <c r="I235" s="3" t="str">
        <f>IF(SUM('KE - Sales By Agent'!G236:I236)&gt;0,"YES","NO")</f>
        <v>YES</v>
      </c>
      <c r="J235" s="3" t="str">
        <f>IF(SUM('KE - Sales By Agent'!H236:J236)&gt;0,"YES","NO")</f>
        <v>YES</v>
      </c>
      <c r="K235" s="3" t="str">
        <f>IF(SUM('KE - Sales By Agent'!I236:K236)&gt;0,"YES","NO")</f>
        <v>YES</v>
      </c>
      <c r="L235" s="3" t="str">
        <f>IF(SUM('KE - Sales By Agent'!J236:L236)&gt;0,"YES","NO")</f>
        <v>YES</v>
      </c>
      <c r="M235" s="3" t="str">
        <f>IF(SUM('KE - Sales By Agent'!K236:M236)&gt;0,"YES","NO")</f>
        <v>YES</v>
      </c>
    </row>
    <row r="236" spans="1:13">
      <c r="A236" s="52" t="s">
        <v>1874</v>
      </c>
      <c r="D236" s="3" t="str">
        <f>IF(SUM('KE - Sales By Agent'!B237:D237)&gt;0,"YES","NO")</f>
        <v>NO</v>
      </c>
      <c r="E236" s="3" t="str">
        <f>IF(SUM('KE - Sales By Agent'!C237:E237)&gt;0,"YES","NO")</f>
        <v>NO</v>
      </c>
      <c r="F236" s="3" t="str">
        <f>IF(SUM('KE - Sales By Agent'!D237:F237)&gt;0,"YES","NO")</f>
        <v>NO</v>
      </c>
      <c r="G236" s="3" t="str">
        <f>IF(SUM('KE - Sales By Agent'!E237:G237)&gt;0,"YES","NO")</f>
        <v>NO</v>
      </c>
      <c r="H236" s="3" t="str">
        <f>IF(SUM('KE - Sales By Agent'!F237:H237)&gt;0,"YES","NO")</f>
        <v>NO</v>
      </c>
      <c r="I236" s="3" t="str">
        <f>IF(SUM('KE - Sales By Agent'!G237:I237)&gt;0,"YES","NO")</f>
        <v>NO</v>
      </c>
      <c r="J236" s="3" t="str">
        <f>IF(SUM('KE - Sales By Agent'!H237:J237)&gt;0,"YES","NO")</f>
        <v>YES</v>
      </c>
      <c r="K236" s="3" t="str">
        <f>IF(SUM('KE - Sales By Agent'!I237:K237)&gt;0,"YES","NO")</f>
        <v>YES</v>
      </c>
      <c r="L236" s="3" t="str">
        <f>IF(SUM('KE - Sales By Agent'!J237:L237)&gt;0,"YES","NO")</f>
        <v>YES</v>
      </c>
      <c r="M236" s="3" t="str">
        <f>IF(SUM('KE - Sales By Agent'!K237:M237)&gt;0,"YES","NO")</f>
        <v>YES</v>
      </c>
    </row>
    <row r="237" spans="1:13">
      <c r="A237" s="52" t="s">
        <v>1600</v>
      </c>
      <c r="D237" s="3" t="str">
        <f>IF(SUM('KE - Sales By Agent'!B238:D238)&gt;0,"YES","NO")</f>
        <v>NO</v>
      </c>
      <c r="E237" s="3" t="str">
        <f>IF(SUM('KE - Sales By Agent'!C238:E238)&gt;0,"YES","NO")</f>
        <v>NO</v>
      </c>
      <c r="F237" s="3" t="str">
        <f>IF(SUM('KE - Sales By Agent'!D238:F238)&gt;0,"YES","NO")</f>
        <v>NO</v>
      </c>
      <c r="G237" s="3" t="str">
        <f>IF(SUM('KE - Sales By Agent'!E238:G238)&gt;0,"YES","NO")</f>
        <v>YES</v>
      </c>
      <c r="H237" s="3" t="str">
        <f>IF(SUM('KE - Sales By Agent'!F238:H238)&gt;0,"YES","NO")</f>
        <v>YES</v>
      </c>
      <c r="I237" s="3" t="str">
        <f>IF(SUM('KE - Sales By Agent'!G238:I238)&gt;0,"YES","NO")</f>
        <v>YES</v>
      </c>
      <c r="J237" s="3" t="str">
        <f>IF(SUM('KE - Sales By Agent'!H238:J238)&gt;0,"YES","NO")</f>
        <v>YES</v>
      </c>
      <c r="K237" s="3" t="str">
        <f>IF(SUM('KE - Sales By Agent'!I238:K238)&gt;0,"YES","NO")</f>
        <v>YES</v>
      </c>
      <c r="L237" s="3" t="str">
        <f>IF(SUM('KE - Sales By Agent'!J238:L238)&gt;0,"YES","NO")</f>
        <v>YES</v>
      </c>
      <c r="M237" s="3" t="str">
        <f>IF(SUM('KE - Sales By Agent'!K238:M238)&gt;0,"YES","NO")</f>
        <v>YES</v>
      </c>
    </row>
    <row r="238" spans="1:13">
      <c r="D238" s="3"/>
      <c r="E238" s="3"/>
      <c r="F238" s="3"/>
      <c r="G238" s="3"/>
      <c r="H238" s="3"/>
      <c r="I238" s="3"/>
      <c r="J238" s="3"/>
      <c r="K238" s="3"/>
      <c r="L238" s="3"/>
    </row>
    <row r="239" spans="1:13">
      <c r="D239" s="3"/>
      <c r="E239" s="3"/>
      <c r="F239" s="3"/>
      <c r="G239" s="3"/>
      <c r="H239" s="3"/>
      <c r="I239" s="3"/>
      <c r="J239" s="3"/>
    </row>
    <row r="241" spans="1:13" s="2" customFormat="1">
      <c r="A241" s="316" t="s">
        <v>1624</v>
      </c>
      <c r="D241" s="2">
        <f t="shared" ref="D241:L241" si="0">COUNTIF(D2:D237,"YES")</f>
        <v>80</v>
      </c>
      <c r="E241" s="2">
        <f t="shared" si="0"/>
        <v>108</v>
      </c>
      <c r="F241" s="2">
        <f t="shared" si="0"/>
        <v>118</v>
      </c>
      <c r="G241" s="2">
        <f t="shared" si="0"/>
        <v>125</v>
      </c>
      <c r="H241" s="2">
        <f t="shared" si="0"/>
        <v>117</v>
      </c>
      <c r="I241" s="2">
        <f t="shared" si="0"/>
        <v>135</v>
      </c>
      <c r="J241" s="2">
        <f t="shared" si="0"/>
        <v>149</v>
      </c>
      <c r="K241" s="2">
        <f t="shared" si="0"/>
        <v>163</v>
      </c>
      <c r="L241" s="2">
        <f t="shared" si="0"/>
        <v>157</v>
      </c>
      <c r="M241" s="2">
        <f>COUNTIF(M2:M237,"YES")</f>
        <v>163</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N73"/>
  <sheetViews>
    <sheetView workbookViewId="0">
      <pane ySplit="2" topLeftCell="A35" activePane="bottomLeft" state="frozen"/>
      <selection activeCell="AU51" sqref="AU51"/>
      <selection pane="bottomLeft" activeCell="AU51" sqref="AU51"/>
    </sheetView>
  </sheetViews>
  <sheetFormatPr baseColWidth="10" defaultRowHeight="14" x14ac:dyDescent="0"/>
  <cols>
    <col min="1" max="1" width="28.33203125" bestFit="1" customWidth="1"/>
    <col min="2" max="2" width="28.33203125" customWidth="1"/>
  </cols>
  <sheetData>
    <row r="1" spans="1:14">
      <c r="C1" s="62" t="s">
        <v>1909</v>
      </c>
      <c r="D1" s="62" t="s">
        <v>1909</v>
      </c>
      <c r="E1" s="62" t="s">
        <v>1909</v>
      </c>
      <c r="F1" s="62" t="s">
        <v>1909</v>
      </c>
      <c r="G1" s="62" t="s">
        <v>1909</v>
      </c>
      <c r="H1" s="62" t="s">
        <v>1909</v>
      </c>
      <c r="I1" s="62" t="s">
        <v>1909</v>
      </c>
      <c r="J1" s="62" t="s">
        <v>1909</v>
      </c>
      <c r="K1" s="62" t="s">
        <v>1909</v>
      </c>
      <c r="L1" s="505" t="s">
        <v>1910</v>
      </c>
      <c r="M1" s="505" t="s">
        <v>1910</v>
      </c>
      <c r="N1" s="505" t="s">
        <v>1910</v>
      </c>
    </row>
    <row r="2" spans="1:14">
      <c r="A2" s="2" t="s">
        <v>1362</v>
      </c>
      <c r="B2" s="2" t="s">
        <v>1428</v>
      </c>
      <c r="C2" s="16">
        <v>41456</v>
      </c>
      <c r="D2" s="16">
        <v>41487</v>
      </c>
      <c r="E2" s="16">
        <v>41518</v>
      </c>
      <c r="F2" s="16">
        <v>41548</v>
      </c>
      <c r="G2" s="16">
        <v>41579</v>
      </c>
      <c r="H2" s="16">
        <v>41609</v>
      </c>
      <c r="I2" s="16">
        <v>41640</v>
      </c>
      <c r="J2" s="16">
        <v>41671</v>
      </c>
      <c r="K2" s="16">
        <v>41699</v>
      </c>
      <c r="L2" s="16">
        <v>41730</v>
      </c>
      <c r="M2" s="16">
        <v>41760</v>
      </c>
      <c r="N2" s="16">
        <v>41791</v>
      </c>
    </row>
    <row r="3" spans="1:14">
      <c r="A3" s="52" t="s">
        <v>1363</v>
      </c>
      <c r="B3" t="str">
        <f>VLOOKUP(A3,'KE Product Categorization'!$A$2:$D$62,3,0)</f>
        <v>Fortified Foods</v>
      </c>
      <c r="C3" s="3">
        <v>0</v>
      </c>
      <c r="D3" s="3">
        <v>36.21</v>
      </c>
      <c r="E3" s="3">
        <v>2462.2799999999997</v>
      </c>
      <c r="F3" s="3">
        <v>893.18000000000018</v>
      </c>
      <c r="G3" s="3">
        <v>615.57000000000005</v>
      </c>
      <c r="H3" s="3">
        <v>434.5200000000001</v>
      </c>
      <c r="I3" s="3">
        <v>712.13</v>
      </c>
      <c r="J3" s="3">
        <v>2667.4700000000007</v>
      </c>
      <c r="K3" s="3">
        <v>1363.91</v>
      </c>
      <c r="L3" s="3">
        <v>3038.2604000000006</v>
      </c>
      <c r="M3" s="3">
        <v>9128.7823999999964</v>
      </c>
      <c r="N3" s="3">
        <v>4900.42</v>
      </c>
    </row>
    <row r="4" spans="1:14">
      <c r="A4" s="52" t="s">
        <v>1364</v>
      </c>
      <c r="B4" t="str">
        <f>VLOOKUP(A4,'KE Product Categorization'!$A$2:$D$62,3,0)</f>
        <v>Fortified Foods</v>
      </c>
      <c r="C4" s="3">
        <v>0</v>
      </c>
      <c r="D4" s="3">
        <v>48.28</v>
      </c>
      <c r="E4" s="3">
        <v>0</v>
      </c>
      <c r="F4" s="3">
        <v>0</v>
      </c>
      <c r="G4" s="3">
        <v>0</v>
      </c>
      <c r="H4" s="3">
        <v>0</v>
      </c>
      <c r="I4" s="3">
        <v>0</v>
      </c>
      <c r="J4" s="3">
        <v>0</v>
      </c>
      <c r="K4" s="3">
        <v>0</v>
      </c>
      <c r="L4" s="3">
        <v>0</v>
      </c>
      <c r="M4" s="3">
        <v>0</v>
      </c>
      <c r="N4" s="3">
        <v>0</v>
      </c>
    </row>
    <row r="5" spans="1:14">
      <c r="A5" s="52" t="s">
        <v>1565</v>
      </c>
      <c r="B5" t="str">
        <f>VLOOKUP(A5,'KE Product Categorization'!$A$2:$D$62,3,0)</f>
        <v>Hygiene</v>
      </c>
      <c r="C5" s="3">
        <v>0</v>
      </c>
      <c r="D5" s="3">
        <v>0</v>
      </c>
      <c r="E5" s="3">
        <v>0</v>
      </c>
      <c r="F5" s="3">
        <v>0</v>
      </c>
      <c r="G5" s="3">
        <v>15300</v>
      </c>
      <c r="H5" s="3">
        <v>900</v>
      </c>
      <c r="I5" s="3">
        <v>600</v>
      </c>
      <c r="J5" s="3">
        <v>2400</v>
      </c>
      <c r="K5" s="3">
        <v>7500</v>
      </c>
      <c r="L5" s="3">
        <v>2100</v>
      </c>
      <c r="M5" s="3">
        <v>0</v>
      </c>
      <c r="N5" s="3">
        <v>38700</v>
      </c>
    </row>
    <row r="6" spans="1:14">
      <c r="A6" s="52" t="s">
        <v>1365</v>
      </c>
      <c r="B6" t="str">
        <f>VLOOKUP(A6,'KE Product Categorization'!$A$2:$D$62,3,0)</f>
        <v>Hygiene</v>
      </c>
      <c r="C6" s="3">
        <v>0</v>
      </c>
      <c r="D6" s="3">
        <v>2046</v>
      </c>
      <c r="E6" s="3">
        <v>13325.95</v>
      </c>
      <c r="F6" s="3">
        <v>6520.9000000000005</v>
      </c>
      <c r="G6" s="3">
        <v>4721.3500000000004</v>
      </c>
      <c r="H6" s="3">
        <v>-1401.65</v>
      </c>
      <c r="I6" s="3">
        <v>0</v>
      </c>
      <c r="J6" s="3">
        <v>1792</v>
      </c>
      <c r="K6" s="3">
        <v>128</v>
      </c>
      <c r="L6" s="3">
        <v>512</v>
      </c>
      <c r="M6" s="3">
        <v>320</v>
      </c>
      <c r="N6" s="3">
        <v>192</v>
      </c>
    </row>
    <row r="7" spans="1:14">
      <c r="A7" s="52" t="s">
        <v>3390</v>
      </c>
      <c r="B7" t="str">
        <f>VLOOKUP(A7,'KE Product Categorization'!$A$2:$D$62,3,0)</f>
        <v>Hygiene</v>
      </c>
      <c r="C7" s="3">
        <v>0</v>
      </c>
      <c r="D7" s="3">
        <v>0</v>
      </c>
      <c r="E7" s="3">
        <v>0</v>
      </c>
      <c r="F7" s="3">
        <v>0</v>
      </c>
      <c r="G7" s="3">
        <v>0</v>
      </c>
      <c r="H7" s="3">
        <v>0</v>
      </c>
      <c r="I7" s="3">
        <v>0</v>
      </c>
      <c r="J7" s="3">
        <v>0</v>
      </c>
      <c r="K7" s="3">
        <v>0</v>
      </c>
      <c r="L7" s="3">
        <v>0</v>
      </c>
      <c r="M7" s="3">
        <v>0</v>
      </c>
      <c r="N7" s="3">
        <v>0</v>
      </c>
    </row>
    <row r="8" spans="1:14">
      <c r="A8" s="52" t="s">
        <v>1566</v>
      </c>
      <c r="B8" t="str">
        <f>VLOOKUP(A8,'KE Product Categorization'!$A$2:$D$62,3,0)</f>
        <v>Hygiene</v>
      </c>
      <c r="C8" s="3">
        <v>0</v>
      </c>
      <c r="D8" s="3">
        <v>0</v>
      </c>
      <c r="E8" s="3">
        <v>0</v>
      </c>
      <c r="F8" s="3">
        <v>0</v>
      </c>
      <c r="G8" s="3">
        <v>148</v>
      </c>
      <c r="H8" s="3">
        <v>1036</v>
      </c>
      <c r="I8" s="3">
        <v>592</v>
      </c>
      <c r="J8" s="3">
        <v>2294</v>
      </c>
      <c r="K8" s="3">
        <v>1628</v>
      </c>
      <c r="L8" s="3">
        <v>222</v>
      </c>
      <c r="M8" s="3">
        <v>592</v>
      </c>
      <c r="N8" s="3">
        <v>518</v>
      </c>
    </row>
    <row r="9" spans="1:14">
      <c r="A9" s="52" t="s">
        <v>1875</v>
      </c>
      <c r="B9" t="str">
        <f>VLOOKUP(A9,'KE Product Categorization'!$A$2:$D$62,3,0)</f>
        <v>Fuel</v>
      </c>
      <c r="C9" s="3">
        <v>0</v>
      </c>
      <c r="D9" s="3">
        <v>0</v>
      </c>
      <c r="E9" s="3">
        <v>0</v>
      </c>
      <c r="F9" s="3">
        <v>0</v>
      </c>
      <c r="G9" s="3">
        <v>0</v>
      </c>
      <c r="H9" s="3">
        <v>0</v>
      </c>
      <c r="I9" s="3">
        <v>0</v>
      </c>
      <c r="J9" s="3">
        <v>0</v>
      </c>
      <c r="K9" s="3">
        <v>5760</v>
      </c>
      <c r="L9" s="3">
        <v>14105.600000000002</v>
      </c>
      <c r="M9" s="3">
        <v>7516.8</v>
      </c>
      <c r="N9" s="3">
        <v>3640</v>
      </c>
    </row>
    <row r="10" spans="1:14">
      <c r="A10" s="52" t="s">
        <v>3391</v>
      </c>
      <c r="B10" t="str">
        <f>VLOOKUP(A10,'KE Product Categorization'!$A$2:$D$62,3,0)</f>
        <v>Fuel</v>
      </c>
      <c r="C10" s="3">
        <v>0</v>
      </c>
      <c r="D10" s="3">
        <v>0</v>
      </c>
      <c r="E10" s="3">
        <v>0</v>
      </c>
      <c r="F10" s="3">
        <v>0</v>
      </c>
      <c r="G10" s="3">
        <v>0</v>
      </c>
      <c r="H10" s="3">
        <v>0</v>
      </c>
      <c r="I10" s="3">
        <v>0</v>
      </c>
      <c r="J10" s="3">
        <v>0</v>
      </c>
      <c r="K10" s="3">
        <v>0</v>
      </c>
      <c r="L10" s="3">
        <v>0</v>
      </c>
      <c r="M10" s="3">
        <v>0</v>
      </c>
      <c r="N10" s="3">
        <v>1920.1247999999998</v>
      </c>
    </row>
    <row r="11" spans="1:14">
      <c r="A11" s="52" t="s">
        <v>3392</v>
      </c>
      <c r="B11" t="str">
        <f>VLOOKUP(A11,'KE Product Categorization'!$A$2:$D$62,3,0)</f>
        <v>Fuel</v>
      </c>
      <c r="C11" s="3">
        <v>0</v>
      </c>
      <c r="D11" s="3">
        <v>0</v>
      </c>
      <c r="E11" s="3">
        <v>0</v>
      </c>
      <c r="F11" s="3">
        <v>0</v>
      </c>
      <c r="G11" s="3">
        <v>0</v>
      </c>
      <c r="H11" s="3">
        <v>0</v>
      </c>
      <c r="I11" s="3">
        <v>0</v>
      </c>
      <c r="J11" s="3">
        <v>0</v>
      </c>
      <c r="K11" s="3">
        <v>0</v>
      </c>
      <c r="L11" s="3">
        <v>0</v>
      </c>
      <c r="M11" s="3">
        <v>0</v>
      </c>
      <c r="N11" s="3">
        <v>390.00359999999995</v>
      </c>
    </row>
    <row r="12" spans="1:14">
      <c r="A12" s="52" t="s">
        <v>1366</v>
      </c>
      <c r="B12" t="str">
        <f>VLOOKUP(A12,'KE Product Categorization'!$A$2:$D$62,3,0)</f>
        <v>Cookstoves</v>
      </c>
      <c r="C12" s="3">
        <v>0</v>
      </c>
      <c r="D12" s="3">
        <v>13400</v>
      </c>
      <c r="E12" s="3">
        <v>43781.020000000004</v>
      </c>
      <c r="F12" s="3">
        <v>86637.899999999951</v>
      </c>
      <c r="G12" s="3">
        <v>30991.340000000004</v>
      </c>
      <c r="H12" s="3">
        <v>56034.400000000009</v>
      </c>
      <c r="I12" s="3">
        <v>25215.480000000003</v>
      </c>
      <c r="J12" s="3">
        <v>89655.040000000023</v>
      </c>
      <c r="K12" s="3">
        <v>95732.620000000024</v>
      </c>
      <c r="L12" s="3">
        <v>93149.867599999983</v>
      </c>
      <c r="M12" s="3">
        <v>102299.85479999997</v>
      </c>
      <c r="N12" s="3">
        <v>75399.930399999997</v>
      </c>
    </row>
    <row r="13" spans="1:14">
      <c r="A13" s="52" t="s">
        <v>1367</v>
      </c>
      <c r="B13" t="str">
        <f>VLOOKUP(A13,'KE Product Categorization'!$A$2:$D$62,3,0)</f>
        <v>LG Agent Business</v>
      </c>
      <c r="C13" s="3">
        <v>101.2</v>
      </c>
      <c r="D13" s="3">
        <v>177.10000000000002</v>
      </c>
      <c r="E13" s="3">
        <v>404.80000000000013</v>
      </c>
      <c r="F13" s="3">
        <v>328.90000000000009</v>
      </c>
      <c r="G13" s="3">
        <v>328.90000000000009</v>
      </c>
      <c r="H13" s="3">
        <v>253.00000000000006</v>
      </c>
      <c r="I13" s="3">
        <v>126.5</v>
      </c>
      <c r="J13" s="3">
        <v>202.40000000000003</v>
      </c>
      <c r="K13" s="3">
        <v>151.80000000000001</v>
      </c>
      <c r="L13" s="3">
        <v>293.48000000000008</v>
      </c>
      <c r="M13" s="3">
        <v>117.392</v>
      </c>
      <c r="N13" s="3">
        <v>126.5</v>
      </c>
    </row>
    <row r="14" spans="1:14">
      <c r="A14" s="52" t="s">
        <v>1368</v>
      </c>
      <c r="B14" t="str">
        <f>VLOOKUP(A14,'KE Product Categorization'!$A$2:$D$62,3,0)</f>
        <v>Water filtration and storage</v>
      </c>
      <c r="C14" s="3">
        <v>1550</v>
      </c>
      <c r="D14" s="3">
        <v>4650</v>
      </c>
      <c r="E14" s="3">
        <v>27900</v>
      </c>
      <c r="F14" s="3">
        <v>27900</v>
      </c>
      <c r="G14" s="3">
        <v>17029.28</v>
      </c>
      <c r="H14" s="3">
        <v>24180.97</v>
      </c>
      <c r="I14" s="3">
        <v>8534.4600000000009</v>
      </c>
      <c r="J14" s="3">
        <v>19913.740000000002</v>
      </c>
      <c r="K14" s="3">
        <v>24180.97</v>
      </c>
      <c r="L14" s="3">
        <v>54449.854799999994</v>
      </c>
      <c r="M14" s="3">
        <v>19799.947199999995</v>
      </c>
      <c r="N14" s="3">
        <v>16499.955999999998</v>
      </c>
    </row>
    <row r="15" spans="1:14">
      <c r="A15" s="52" t="s">
        <v>2482</v>
      </c>
      <c r="B15" t="str">
        <f>VLOOKUP(A15,'KE Product Categorization'!$A$2:$D$62,3,0)</f>
        <v>Water filtration and storage</v>
      </c>
      <c r="C15" s="3">
        <v>0</v>
      </c>
      <c r="D15" s="3">
        <v>0</v>
      </c>
      <c r="E15" s="3">
        <v>0</v>
      </c>
      <c r="F15" s="3">
        <v>0</v>
      </c>
      <c r="G15" s="3">
        <v>0</v>
      </c>
      <c r="H15" s="3">
        <v>0</v>
      </c>
      <c r="I15" s="3">
        <v>0</v>
      </c>
      <c r="J15" s="3">
        <v>0</v>
      </c>
      <c r="K15" s="3">
        <v>0</v>
      </c>
      <c r="L15" s="3">
        <v>0</v>
      </c>
      <c r="M15" s="3">
        <v>2609.9999999999995</v>
      </c>
      <c r="N15" s="3">
        <v>0</v>
      </c>
    </row>
    <row r="16" spans="1:14">
      <c r="A16" s="52" t="s">
        <v>1369</v>
      </c>
      <c r="B16" t="str">
        <f>VLOOKUP(A16,'KE Product Categorization'!$A$2:$D$62,3,0)</f>
        <v>Fuel</v>
      </c>
      <c r="C16" s="3">
        <v>1505</v>
      </c>
      <c r="D16" s="3">
        <v>13510</v>
      </c>
      <c r="E16" s="3">
        <v>7385</v>
      </c>
      <c r="F16" s="3">
        <v>3420</v>
      </c>
      <c r="G16" s="3">
        <v>2555</v>
      </c>
      <c r="H16" s="3">
        <v>2205</v>
      </c>
      <c r="I16" s="3">
        <v>1155</v>
      </c>
      <c r="J16" s="3">
        <v>735</v>
      </c>
      <c r="K16" s="3">
        <v>1400</v>
      </c>
      <c r="L16" s="3">
        <v>1299.1999999999998</v>
      </c>
      <c r="M16" s="3">
        <v>0</v>
      </c>
      <c r="N16" s="3">
        <v>0</v>
      </c>
    </row>
    <row r="17" spans="1:14">
      <c r="A17" s="52" t="s">
        <v>1370</v>
      </c>
      <c r="B17" t="str">
        <f>VLOOKUP(A17,'KE Product Categorization'!$A$2:$D$62,3,0)</f>
        <v>Fuel</v>
      </c>
      <c r="C17" s="3">
        <v>0</v>
      </c>
      <c r="D17" s="3">
        <v>0</v>
      </c>
      <c r="E17" s="3">
        <v>0</v>
      </c>
      <c r="F17" s="3">
        <v>0</v>
      </c>
      <c r="G17" s="3">
        <v>0</v>
      </c>
      <c r="H17" s="3">
        <v>0</v>
      </c>
      <c r="I17" s="3">
        <v>0</v>
      </c>
      <c r="J17" s="3">
        <v>0</v>
      </c>
      <c r="K17" s="3">
        <v>0</v>
      </c>
      <c r="L17" s="3">
        <v>0</v>
      </c>
      <c r="M17" s="3">
        <v>0</v>
      </c>
      <c r="N17" s="3">
        <v>0</v>
      </c>
    </row>
    <row r="18" spans="1:14">
      <c r="A18" s="52" t="s">
        <v>1371</v>
      </c>
      <c r="B18" t="str">
        <f>VLOOKUP(A18,'KE Product Categorization'!$A$2:$D$62,3,0)</f>
        <v>Pregnancy &amp; Delivery</v>
      </c>
      <c r="C18" s="3">
        <v>0</v>
      </c>
      <c r="D18" s="3">
        <v>2200</v>
      </c>
      <c r="E18" s="3">
        <v>6000</v>
      </c>
      <c r="F18" s="3">
        <v>2500</v>
      </c>
      <c r="G18" s="3">
        <v>0</v>
      </c>
      <c r="H18" s="3">
        <v>0</v>
      </c>
      <c r="I18" s="3">
        <v>1724.12</v>
      </c>
      <c r="J18" s="3">
        <v>0</v>
      </c>
      <c r="K18" s="3">
        <v>862.06</v>
      </c>
      <c r="L18" s="3">
        <v>1499.9843999999998</v>
      </c>
      <c r="M18" s="3">
        <v>999.98959999999988</v>
      </c>
      <c r="N18" s="3">
        <v>1499.9843999999998</v>
      </c>
    </row>
    <row r="19" spans="1:14">
      <c r="A19" s="52" t="s">
        <v>1372</v>
      </c>
      <c r="B19" t="str">
        <f>VLOOKUP(A19,'KE Product Categorization'!$A$2:$D$62,3,0)</f>
        <v>Solar</v>
      </c>
      <c r="C19" s="3">
        <v>0</v>
      </c>
      <c r="D19" s="3">
        <v>10475</v>
      </c>
      <c r="E19" s="3">
        <v>27235</v>
      </c>
      <c r="F19" s="3">
        <v>25140</v>
      </c>
      <c r="G19" s="3">
        <v>2155.17</v>
      </c>
      <c r="H19" s="3">
        <v>4310.34</v>
      </c>
      <c r="I19" s="3">
        <v>2155.17</v>
      </c>
      <c r="J19" s="3">
        <v>6465.51</v>
      </c>
      <c r="K19" s="3">
        <v>2155.17</v>
      </c>
      <c r="L19" s="3">
        <v>0</v>
      </c>
      <c r="M19" s="3">
        <v>4849.9947999999995</v>
      </c>
      <c r="N19" s="3">
        <v>0</v>
      </c>
    </row>
    <row r="20" spans="1:14">
      <c r="A20" s="52" t="s">
        <v>1373</v>
      </c>
      <c r="B20" t="str">
        <f>VLOOKUP(A20,'KE Product Categorization'!$A$2:$D$62,3,0)</f>
        <v>Starter Kit</v>
      </c>
      <c r="C20" s="3">
        <v>0</v>
      </c>
      <c r="D20" s="3">
        <v>2941.3</v>
      </c>
      <c r="E20" s="3">
        <v>2941.3</v>
      </c>
      <c r="F20" s="3">
        <v>0</v>
      </c>
      <c r="G20" s="3">
        <v>0</v>
      </c>
      <c r="H20" s="3">
        <v>0</v>
      </c>
      <c r="I20" s="3">
        <v>0</v>
      </c>
      <c r="J20" s="3">
        <v>0</v>
      </c>
      <c r="K20" s="3">
        <v>0</v>
      </c>
      <c r="L20" s="3">
        <v>0</v>
      </c>
      <c r="M20" s="3">
        <v>0</v>
      </c>
      <c r="N20" s="3">
        <v>0</v>
      </c>
    </row>
    <row r="21" spans="1:14">
      <c r="A21" s="52" t="s">
        <v>3393</v>
      </c>
      <c r="B21" t="str">
        <f>VLOOKUP(A21,'KE Product Categorization'!$A$2:$D$62,3,0)</f>
        <v>Fortified Foods</v>
      </c>
      <c r="C21" s="3">
        <v>0</v>
      </c>
      <c r="D21" s="3">
        <v>0</v>
      </c>
      <c r="E21" s="3">
        <v>0</v>
      </c>
      <c r="F21" s="3">
        <v>0</v>
      </c>
      <c r="G21" s="3">
        <v>0</v>
      </c>
      <c r="H21" s="3">
        <v>0</v>
      </c>
      <c r="I21" s="3">
        <v>0</v>
      </c>
      <c r="J21" s="3">
        <v>0</v>
      </c>
      <c r="K21" s="3">
        <v>0</v>
      </c>
      <c r="L21" s="3">
        <v>0</v>
      </c>
      <c r="M21" s="3">
        <v>0</v>
      </c>
      <c r="N21" s="3">
        <v>27437.804799999987</v>
      </c>
    </row>
    <row r="22" spans="1:14">
      <c r="A22" s="52" t="s">
        <v>1374</v>
      </c>
      <c r="B22" t="str">
        <f>VLOOKUP(A22,'KE Product Categorization'!$A$2:$D$62,3,0)</f>
        <v>LG Agent Business</v>
      </c>
      <c r="C22" s="3">
        <v>385</v>
      </c>
      <c r="D22" s="3">
        <v>0</v>
      </c>
      <c r="E22" s="3">
        <v>2695</v>
      </c>
      <c r="F22" s="3">
        <v>385</v>
      </c>
      <c r="G22" s="3">
        <v>1155</v>
      </c>
      <c r="H22" s="3">
        <v>1540</v>
      </c>
      <c r="I22" s="3">
        <v>385</v>
      </c>
      <c r="J22" s="3">
        <v>0</v>
      </c>
      <c r="K22" s="3">
        <v>1925</v>
      </c>
      <c r="L22" s="3">
        <v>1786.3999999999999</v>
      </c>
      <c r="M22" s="3">
        <v>893.19999999999993</v>
      </c>
      <c r="N22" s="3">
        <v>1540</v>
      </c>
    </row>
    <row r="23" spans="1:14">
      <c r="A23" s="52" t="s">
        <v>1375</v>
      </c>
      <c r="B23" t="str">
        <f>VLOOKUP(A23,'KE Product Categorization'!$A$2:$D$62,3,0)</f>
        <v>LG Agent Business</v>
      </c>
      <c r="C23" s="3">
        <v>0</v>
      </c>
      <c r="D23" s="3">
        <v>0</v>
      </c>
      <c r="E23" s="3">
        <v>0</v>
      </c>
      <c r="F23" s="3">
        <v>0</v>
      </c>
      <c r="G23" s="3">
        <v>0</v>
      </c>
      <c r="H23" s="3">
        <v>0</v>
      </c>
      <c r="I23" s="3">
        <v>0</v>
      </c>
      <c r="J23" s="3">
        <v>0</v>
      </c>
      <c r="K23" s="3">
        <v>0</v>
      </c>
      <c r="L23" s="3">
        <v>0</v>
      </c>
      <c r="M23" s="3">
        <v>0</v>
      </c>
      <c r="N23" s="3">
        <v>0</v>
      </c>
    </row>
    <row r="24" spans="1:14">
      <c r="A24" s="52" t="s">
        <v>1926</v>
      </c>
      <c r="B24" t="str">
        <f>VLOOKUP(A24,'KE Product Categorization'!$A$2:$D$62,3,0)</f>
        <v>Cookstoves</v>
      </c>
      <c r="C24" s="3">
        <v>0</v>
      </c>
      <c r="D24" s="3">
        <v>0</v>
      </c>
      <c r="E24" s="3">
        <v>0</v>
      </c>
      <c r="F24" s="3">
        <v>0</v>
      </c>
      <c r="G24" s="3">
        <v>0</v>
      </c>
      <c r="H24" s="3">
        <v>0</v>
      </c>
      <c r="I24" s="3">
        <v>0</v>
      </c>
      <c r="J24" s="3">
        <v>0</v>
      </c>
      <c r="K24" s="3">
        <v>0</v>
      </c>
      <c r="L24" s="3">
        <v>11249.969999999998</v>
      </c>
      <c r="M24" s="3">
        <v>16199.956799999998</v>
      </c>
      <c r="N24" s="3">
        <v>4049.9891999999995</v>
      </c>
    </row>
    <row r="25" spans="1:14">
      <c r="A25" s="52" t="s">
        <v>1376</v>
      </c>
      <c r="B25" t="str">
        <f>VLOOKUP(A25,'KE Product Categorization'!$A$2:$D$62,3,0)</f>
        <v>LG Agent Business</v>
      </c>
      <c r="C25" s="3">
        <v>572</v>
      </c>
      <c r="D25" s="3">
        <v>1001</v>
      </c>
      <c r="E25" s="3">
        <v>2145</v>
      </c>
      <c r="F25" s="3">
        <v>1859</v>
      </c>
      <c r="G25" s="3">
        <v>1716</v>
      </c>
      <c r="H25" s="3">
        <v>1287</v>
      </c>
      <c r="I25" s="3">
        <v>286</v>
      </c>
      <c r="J25" s="3">
        <v>429</v>
      </c>
      <c r="K25" s="3">
        <v>715</v>
      </c>
      <c r="L25" s="3">
        <v>1161.1599999999999</v>
      </c>
      <c r="M25" s="3">
        <v>497.64</v>
      </c>
      <c r="N25" s="3">
        <v>715</v>
      </c>
    </row>
    <row r="26" spans="1:14">
      <c r="A26" s="52" t="s">
        <v>3394</v>
      </c>
      <c r="B26" t="str">
        <f>VLOOKUP(A26,'KE Product Categorization'!$A$2:$D$62,3,0)</f>
        <v>Solar</v>
      </c>
      <c r="C26" s="3">
        <v>0</v>
      </c>
      <c r="D26" s="3">
        <v>0</v>
      </c>
      <c r="E26" s="3">
        <v>0</v>
      </c>
      <c r="F26" s="3">
        <v>0</v>
      </c>
      <c r="G26" s="3">
        <v>0</v>
      </c>
      <c r="H26" s="3">
        <v>0</v>
      </c>
      <c r="I26" s="3">
        <v>0</v>
      </c>
      <c r="J26" s="3">
        <v>0</v>
      </c>
      <c r="K26" s="3">
        <v>0</v>
      </c>
      <c r="L26" s="3">
        <v>0</v>
      </c>
      <c r="M26" s="3">
        <v>0</v>
      </c>
      <c r="N26" s="3">
        <v>0</v>
      </c>
    </row>
    <row r="27" spans="1:14">
      <c r="A27" s="52" t="s">
        <v>2483</v>
      </c>
      <c r="B27" t="str">
        <f>VLOOKUP(A27,'KE Product Categorization'!$A$2:$D$62,3,0)</f>
        <v>Solar</v>
      </c>
      <c r="C27" s="3">
        <v>0</v>
      </c>
      <c r="D27" s="3">
        <v>0</v>
      </c>
      <c r="E27" s="3">
        <v>0</v>
      </c>
      <c r="F27" s="3">
        <v>0</v>
      </c>
      <c r="G27" s="3">
        <v>0</v>
      </c>
      <c r="H27" s="3">
        <v>0</v>
      </c>
      <c r="I27" s="3">
        <v>0</v>
      </c>
      <c r="J27" s="3">
        <v>0</v>
      </c>
      <c r="K27" s="3">
        <v>0</v>
      </c>
      <c r="L27" s="3">
        <v>0</v>
      </c>
      <c r="M27" s="3">
        <v>30743.990399999995</v>
      </c>
      <c r="N27" s="3">
        <v>14800.004799999999</v>
      </c>
    </row>
    <row r="28" spans="1:14">
      <c r="A28" s="52" t="s">
        <v>1377</v>
      </c>
      <c r="B28" t="str">
        <f>VLOOKUP(A28,'KE Product Categorization'!$A$2:$D$62,3,0)</f>
        <v>Malaria Treatment &amp; Prevention</v>
      </c>
      <c r="C28" s="3">
        <v>720</v>
      </c>
      <c r="D28" s="3">
        <v>720</v>
      </c>
      <c r="E28" s="3">
        <v>720</v>
      </c>
      <c r="F28" s="3">
        <v>1080</v>
      </c>
      <c r="G28" s="3">
        <v>708</v>
      </c>
      <c r="H28" s="3">
        <v>348</v>
      </c>
      <c r="I28" s="3">
        <v>4524</v>
      </c>
      <c r="J28" s="3">
        <v>3132</v>
      </c>
      <c r="K28" s="3">
        <v>1044</v>
      </c>
      <c r="L28" s="3">
        <v>403.67999999999995</v>
      </c>
      <c r="M28" s="3">
        <v>403.67999999999995</v>
      </c>
      <c r="N28" s="3">
        <v>0</v>
      </c>
    </row>
    <row r="29" spans="1:14">
      <c r="A29" s="52" t="s">
        <v>1569</v>
      </c>
      <c r="B29" t="str">
        <f>VLOOKUP(A29,'KE Product Categorization'!$A$2:$D$62,3,0)</f>
        <v>Fortified Foods</v>
      </c>
      <c r="C29" s="3">
        <v>0</v>
      </c>
      <c r="D29" s="3">
        <v>0</v>
      </c>
      <c r="E29" s="3">
        <v>0</v>
      </c>
      <c r="F29" s="3">
        <v>0</v>
      </c>
      <c r="G29" s="3">
        <v>1760.3999999999999</v>
      </c>
      <c r="H29" s="3">
        <v>2787.2999999999997</v>
      </c>
      <c r="I29" s="3">
        <v>1907.1000000000001</v>
      </c>
      <c r="J29" s="3">
        <v>9535.5000000000018</v>
      </c>
      <c r="K29" s="3">
        <v>6454.7999999999984</v>
      </c>
      <c r="L29" s="3">
        <v>3939.2208000000005</v>
      </c>
      <c r="M29" s="3">
        <v>2552.58</v>
      </c>
      <c r="N29" s="3">
        <v>1973.9952000000001</v>
      </c>
    </row>
    <row r="30" spans="1:14">
      <c r="A30" s="52" t="s">
        <v>1378</v>
      </c>
      <c r="B30" t="str">
        <f>VLOOKUP(A30,'KE Product Categorization'!$A$2:$D$62,3,0)</f>
        <v>Hygiene</v>
      </c>
      <c r="C30" s="3">
        <v>0</v>
      </c>
      <c r="D30" s="3">
        <v>4574</v>
      </c>
      <c r="E30" s="3">
        <v>26328.81</v>
      </c>
      <c r="F30" s="3">
        <v>10502.44</v>
      </c>
      <c r="G30" s="3">
        <v>430</v>
      </c>
      <c r="H30" s="3">
        <v>0</v>
      </c>
      <c r="I30" s="3">
        <v>0</v>
      </c>
      <c r="J30" s="3">
        <v>556.02</v>
      </c>
      <c r="K30" s="3">
        <v>346.55</v>
      </c>
      <c r="L30" s="3">
        <v>-374.00720000000001</v>
      </c>
      <c r="M30" s="3">
        <v>0</v>
      </c>
      <c r="N30" s="3">
        <v>644.9831999999999</v>
      </c>
    </row>
    <row r="31" spans="1:14">
      <c r="A31" s="52" t="s">
        <v>1570</v>
      </c>
      <c r="B31" t="str">
        <f>VLOOKUP(A31,'KE Product Categorization'!$A$2:$D$62,3,0)</f>
        <v>Hygiene</v>
      </c>
      <c r="C31" s="3">
        <v>0</v>
      </c>
      <c r="D31" s="3">
        <v>0</v>
      </c>
      <c r="E31" s="3">
        <v>0</v>
      </c>
      <c r="F31" s="3">
        <v>0</v>
      </c>
      <c r="G31" s="3">
        <v>556.02</v>
      </c>
      <c r="H31" s="3">
        <v>1668.0599999999997</v>
      </c>
      <c r="I31" s="3">
        <v>0</v>
      </c>
      <c r="J31" s="3">
        <v>556.02</v>
      </c>
      <c r="K31" s="3">
        <v>741.36</v>
      </c>
      <c r="L31" s="3">
        <v>429.98879999999997</v>
      </c>
      <c r="M31" s="3">
        <v>214.99439999999998</v>
      </c>
      <c r="N31" s="3">
        <v>214.99439999999998</v>
      </c>
    </row>
    <row r="32" spans="1:14">
      <c r="A32" s="52" t="s">
        <v>1571</v>
      </c>
      <c r="B32" t="str">
        <f>VLOOKUP(A32,'KE Product Categorization'!$A$2:$D$62,3,0)</f>
        <v>Hygiene</v>
      </c>
      <c r="C32" s="3">
        <v>0</v>
      </c>
      <c r="D32" s="3">
        <v>0</v>
      </c>
      <c r="E32" s="3">
        <v>0</v>
      </c>
      <c r="F32" s="3">
        <v>0</v>
      </c>
      <c r="G32" s="3">
        <v>1327.59</v>
      </c>
      <c r="H32" s="3">
        <v>10620.72</v>
      </c>
      <c r="I32" s="3">
        <v>0</v>
      </c>
      <c r="J32" s="3">
        <v>0</v>
      </c>
      <c r="K32" s="3">
        <v>1327.59</v>
      </c>
      <c r="L32" s="3">
        <v>-1540.0043999999998</v>
      </c>
      <c r="M32" s="3">
        <v>4620.0131999999994</v>
      </c>
      <c r="N32" s="3">
        <v>4620.0131999999994</v>
      </c>
    </row>
    <row r="33" spans="1:14">
      <c r="A33" s="52" t="s">
        <v>1572</v>
      </c>
      <c r="B33" t="str">
        <f>VLOOKUP(A33,'KE Product Categorization'!$A$2:$D$62,3,0)</f>
        <v>Hygiene</v>
      </c>
      <c r="C33" s="3">
        <v>0</v>
      </c>
      <c r="D33" s="3">
        <v>0</v>
      </c>
      <c r="E33" s="3">
        <v>0</v>
      </c>
      <c r="F33" s="3">
        <v>0</v>
      </c>
      <c r="G33" s="3">
        <v>924.7</v>
      </c>
      <c r="H33" s="3">
        <v>185.34</v>
      </c>
      <c r="I33" s="3">
        <v>0</v>
      </c>
      <c r="J33" s="3">
        <v>926.7</v>
      </c>
      <c r="K33" s="3">
        <v>1668.06</v>
      </c>
      <c r="L33" s="3">
        <v>859.97759999999994</v>
      </c>
      <c r="M33" s="3">
        <v>1289.9664</v>
      </c>
      <c r="N33" s="3">
        <v>429.98879999999997</v>
      </c>
    </row>
    <row r="34" spans="1:14">
      <c r="A34" s="52" t="s">
        <v>1573</v>
      </c>
      <c r="B34" t="str">
        <f>VLOOKUP(A34,'KE Product Categorization'!$A$2:$D$62,3,0)</f>
        <v>Hygiene</v>
      </c>
      <c r="C34" s="3">
        <v>0</v>
      </c>
      <c r="D34" s="3">
        <v>0</v>
      </c>
      <c r="E34" s="3">
        <v>0</v>
      </c>
      <c r="F34" s="3">
        <v>0</v>
      </c>
      <c r="G34" s="3">
        <v>1327.59</v>
      </c>
      <c r="H34" s="3">
        <v>5310.36</v>
      </c>
      <c r="I34" s="3">
        <v>2655.18</v>
      </c>
      <c r="J34" s="3">
        <v>1327.59</v>
      </c>
      <c r="K34" s="3">
        <v>3982.7699999999995</v>
      </c>
      <c r="L34" s="3">
        <v>4620.0131999999994</v>
      </c>
      <c r="M34" s="3">
        <v>3080.0087999999996</v>
      </c>
      <c r="N34" s="3">
        <v>3080.0087999999996</v>
      </c>
    </row>
    <row r="35" spans="1:14">
      <c r="A35" s="52" t="s">
        <v>1574</v>
      </c>
      <c r="B35" t="str">
        <f>VLOOKUP(A35,'KE Product Categorization'!$A$2:$D$62,3,0)</f>
        <v>Hygiene</v>
      </c>
      <c r="C35" s="3">
        <v>0</v>
      </c>
      <c r="D35" s="3">
        <v>0</v>
      </c>
      <c r="E35" s="3">
        <v>0</v>
      </c>
      <c r="F35" s="3">
        <v>0</v>
      </c>
      <c r="G35" s="3">
        <v>2655.18</v>
      </c>
      <c r="H35" s="3">
        <v>2655.18</v>
      </c>
      <c r="I35" s="3">
        <v>1327.59</v>
      </c>
      <c r="J35" s="3">
        <v>3982.7699999999995</v>
      </c>
      <c r="K35" s="3">
        <v>0</v>
      </c>
      <c r="L35" s="3">
        <v>3080.0087999999996</v>
      </c>
      <c r="M35" s="3">
        <v>1540.0043999999998</v>
      </c>
      <c r="N35" s="3">
        <v>0</v>
      </c>
    </row>
    <row r="36" spans="1:14">
      <c r="A36" s="52" t="s">
        <v>1379</v>
      </c>
      <c r="B36" t="str">
        <f>VLOOKUP(A36,'KE Product Categorization'!$A$2:$D$62,3,0)</f>
        <v>Hygiene</v>
      </c>
      <c r="C36" s="3">
        <v>0</v>
      </c>
      <c r="D36" s="3">
        <v>720</v>
      </c>
      <c r="E36" s="3">
        <v>600</v>
      </c>
      <c r="F36" s="3">
        <v>1500</v>
      </c>
      <c r="G36" s="3">
        <v>900</v>
      </c>
      <c r="H36" s="3">
        <v>0</v>
      </c>
      <c r="I36" s="3">
        <v>0</v>
      </c>
      <c r="J36" s="3">
        <v>0</v>
      </c>
      <c r="K36" s="3">
        <v>200</v>
      </c>
      <c r="L36" s="3">
        <v>0</v>
      </c>
      <c r="M36" s="3">
        <v>0</v>
      </c>
      <c r="N36" s="3">
        <v>0</v>
      </c>
    </row>
    <row r="37" spans="1:14">
      <c r="A37" s="52" t="s">
        <v>1927</v>
      </c>
      <c r="B37" t="str">
        <f>VLOOKUP(A37,'KE Product Categorization'!$A$2:$D$62,3,0)</f>
        <v>Hygiene</v>
      </c>
      <c r="C37" s="3">
        <v>0</v>
      </c>
      <c r="D37" s="3">
        <v>0</v>
      </c>
      <c r="E37" s="3">
        <v>0</v>
      </c>
      <c r="F37" s="3">
        <v>0</v>
      </c>
      <c r="G37" s="3">
        <v>0</v>
      </c>
      <c r="H37" s="3">
        <v>0</v>
      </c>
      <c r="I37" s="3">
        <v>0</v>
      </c>
      <c r="J37" s="3">
        <v>0</v>
      </c>
      <c r="K37" s="3">
        <v>0</v>
      </c>
      <c r="L37" s="3">
        <v>96</v>
      </c>
      <c r="M37" s="3">
        <v>128</v>
      </c>
      <c r="N37" s="3">
        <v>224</v>
      </c>
    </row>
    <row r="38" spans="1:14">
      <c r="A38" s="52" t="s">
        <v>1928</v>
      </c>
      <c r="B38" t="str">
        <f>VLOOKUP(A38,'KE Product Categorization'!$A$2:$D$62,3,0)</f>
        <v>Hygiene</v>
      </c>
      <c r="C38" s="3">
        <v>0</v>
      </c>
      <c r="D38" s="3">
        <v>0</v>
      </c>
      <c r="E38" s="3">
        <v>0</v>
      </c>
      <c r="F38" s="3">
        <v>0</v>
      </c>
      <c r="G38" s="3">
        <v>0</v>
      </c>
      <c r="H38" s="3">
        <v>0</v>
      </c>
      <c r="I38" s="3">
        <v>0</v>
      </c>
      <c r="J38" s="3">
        <v>0</v>
      </c>
      <c r="K38" s="3">
        <v>0</v>
      </c>
      <c r="L38" s="3">
        <v>9455</v>
      </c>
      <c r="M38" s="3">
        <v>5115</v>
      </c>
      <c r="N38" s="3">
        <v>4030</v>
      </c>
    </row>
    <row r="39" spans="1:14">
      <c r="A39" s="52" t="s">
        <v>1380</v>
      </c>
      <c r="B39" t="str">
        <f>VLOOKUP(A39,'KE Product Categorization'!$A$2:$D$62,3,0)</f>
        <v>Cookstoves</v>
      </c>
      <c r="C39" s="3">
        <v>0</v>
      </c>
      <c r="D39" s="3">
        <v>1</v>
      </c>
      <c r="E39" s="3">
        <v>0</v>
      </c>
      <c r="F39" s="3">
        <v>0</v>
      </c>
      <c r="G39" s="3">
        <v>0</v>
      </c>
      <c r="H39" s="3">
        <v>0</v>
      </c>
      <c r="I39" s="3">
        <v>0</v>
      </c>
      <c r="J39" s="3">
        <v>0</v>
      </c>
      <c r="K39" s="3">
        <v>0</v>
      </c>
      <c r="L39" s="3">
        <v>0</v>
      </c>
      <c r="M39" s="3">
        <v>0</v>
      </c>
      <c r="N39" s="3">
        <v>0</v>
      </c>
    </row>
    <row r="40" spans="1:14">
      <c r="A40" s="52" t="s">
        <v>1575</v>
      </c>
      <c r="B40" t="str">
        <f>VLOOKUP(A40,'KE Product Categorization'!$A$2:$D$62,3,0)</f>
        <v>Cookstoves</v>
      </c>
      <c r="C40" s="3">
        <v>0</v>
      </c>
      <c r="D40" s="3">
        <v>0</v>
      </c>
      <c r="E40" s="3">
        <v>0</v>
      </c>
      <c r="F40" s="3">
        <v>0</v>
      </c>
      <c r="G40" s="3">
        <v>1099.1399999999999</v>
      </c>
      <c r="H40" s="3">
        <v>8426.74</v>
      </c>
      <c r="I40" s="3">
        <v>3297.42</v>
      </c>
      <c r="J40" s="3">
        <v>6594.8400000000011</v>
      </c>
      <c r="K40" s="3">
        <v>12137.8</v>
      </c>
      <c r="L40" s="3">
        <v>18739.892800000001</v>
      </c>
      <c r="M40" s="3">
        <v>4494.9303999999984</v>
      </c>
      <c r="N40" s="3">
        <v>14819.974400000001</v>
      </c>
    </row>
    <row r="41" spans="1:14">
      <c r="A41" s="52" t="s">
        <v>1381</v>
      </c>
      <c r="B41" t="str">
        <f>VLOOKUP(A41,'KE Product Categorization'!$A$2:$D$62,3,0)</f>
        <v>Cookstoves</v>
      </c>
      <c r="C41" s="3">
        <v>2400</v>
      </c>
      <c r="D41" s="3">
        <v>64225</v>
      </c>
      <c r="E41" s="3">
        <v>107900</v>
      </c>
      <c r="F41" s="3">
        <v>87550</v>
      </c>
      <c r="G41" s="3">
        <v>48074.080000000016</v>
      </c>
      <c r="H41" s="3">
        <v>46274.880000000026</v>
      </c>
      <c r="I41" s="3">
        <v>48103.320000000022</v>
      </c>
      <c r="J41" s="3">
        <v>54310.200000000026</v>
      </c>
      <c r="K41" s="3">
        <v>24827.520000000008</v>
      </c>
      <c r="L41" s="3">
        <v>11249.97</v>
      </c>
      <c r="M41" s="3">
        <v>1799.9951999999998</v>
      </c>
      <c r="N41" s="3">
        <v>449.99879999999996</v>
      </c>
    </row>
    <row r="42" spans="1:14">
      <c r="A42" s="52" t="s">
        <v>1382</v>
      </c>
      <c r="B42" t="str">
        <f>VLOOKUP(A42,'KE Product Categorization'!$A$2:$D$62,3,0)</f>
        <v>Starter Kit</v>
      </c>
      <c r="C42" s="3">
        <v>0</v>
      </c>
      <c r="D42" s="3">
        <v>50183.100000000028</v>
      </c>
      <c r="E42" s="3">
        <v>16275.599999999997</v>
      </c>
      <c r="F42" s="3">
        <v>16275.599999999997</v>
      </c>
      <c r="G42" s="3">
        <v>2712.6</v>
      </c>
      <c r="H42" s="3">
        <v>0</v>
      </c>
      <c r="I42" s="3">
        <v>0</v>
      </c>
      <c r="J42" s="3">
        <v>0</v>
      </c>
      <c r="K42" s="3">
        <v>0</v>
      </c>
      <c r="L42" s="3">
        <v>0</v>
      </c>
      <c r="M42" s="3">
        <v>0</v>
      </c>
      <c r="N42" s="3">
        <v>0</v>
      </c>
    </row>
    <row r="43" spans="1:14">
      <c r="A43" s="52" t="s">
        <v>1383</v>
      </c>
      <c r="B43" t="str">
        <f>VLOOKUP(A43,'KE Product Categorization'!$A$2:$D$62,3,0)</f>
        <v>Solar</v>
      </c>
      <c r="C43" s="3">
        <v>2650.86</v>
      </c>
      <c r="D43" s="3">
        <v>9225</v>
      </c>
      <c r="E43" s="3">
        <v>16400</v>
      </c>
      <c r="F43" s="3">
        <v>10250</v>
      </c>
      <c r="G43" s="3">
        <v>30398.309999999998</v>
      </c>
      <c r="H43" s="3">
        <v>35844.93</v>
      </c>
      <c r="I43" s="3">
        <v>17379.359999999997</v>
      </c>
      <c r="J43" s="3">
        <v>26069.039999999994</v>
      </c>
      <c r="K43" s="3">
        <v>12844.859999999999</v>
      </c>
      <c r="L43" s="3">
        <v>24260.019600000007</v>
      </c>
      <c r="M43" s="3">
        <v>17470.017599999999</v>
      </c>
      <c r="N43" s="3">
        <v>12150.0008</v>
      </c>
    </row>
    <row r="44" spans="1:14">
      <c r="A44" s="52" t="s">
        <v>1576</v>
      </c>
      <c r="B44" t="str">
        <f>VLOOKUP(A44,'KE Product Categorization'!$A$2:$D$62,3,0)</f>
        <v>Solar</v>
      </c>
      <c r="C44" s="3">
        <v>0</v>
      </c>
      <c r="D44" s="3">
        <v>0</v>
      </c>
      <c r="E44" s="3">
        <v>0</v>
      </c>
      <c r="F44" s="3">
        <v>0</v>
      </c>
      <c r="G44" s="3">
        <v>15474.15</v>
      </c>
      <c r="H44" s="3">
        <v>46422.450000000012</v>
      </c>
      <c r="I44" s="3">
        <v>6189.66</v>
      </c>
      <c r="J44" s="3">
        <v>6189.66</v>
      </c>
      <c r="K44" s="3">
        <v>43396.56</v>
      </c>
      <c r="L44" s="3">
        <v>31999.991999999991</v>
      </c>
      <c r="M44" s="3">
        <v>6399.9983999999995</v>
      </c>
      <c r="N44" s="3">
        <v>9399.9992000000002</v>
      </c>
    </row>
    <row r="45" spans="1:14">
      <c r="A45" s="52" t="s">
        <v>2484</v>
      </c>
      <c r="B45" t="str">
        <f>VLOOKUP(A45,'KE Product Categorization'!$A$2:$D$62,3,0)</f>
        <v>Solar</v>
      </c>
      <c r="C45" s="3">
        <v>0</v>
      </c>
      <c r="D45" s="3">
        <v>0</v>
      </c>
      <c r="E45" s="3">
        <v>0</v>
      </c>
      <c r="F45" s="3">
        <v>0</v>
      </c>
      <c r="G45" s="3">
        <v>0</v>
      </c>
      <c r="H45" s="3">
        <v>0</v>
      </c>
      <c r="I45" s="3">
        <v>0</v>
      </c>
      <c r="J45" s="3">
        <v>0</v>
      </c>
      <c r="K45" s="3">
        <v>0</v>
      </c>
      <c r="L45" s="3">
        <v>0</v>
      </c>
      <c r="M45" s="3">
        <v>3595.9999999999995</v>
      </c>
      <c r="N45" s="3">
        <v>37200</v>
      </c>
    </row>
    <row r="46" spans="1:14">
      <c r="A46" s="52" t="s">
        <v>3396</v>
      </c>
      <c r="B46" t="str">
        <f>VLOOKUP(A46,'KE Product Categorization'!$A$2:$D$62,3,0)</f>
        <v>Solar</v>
      </c>
      <c r="C46" s="3">
        <v>0</v>
      </c>
      <c r="D46" s="3">
        <v>0</v>
      </c>
      <c r="E46" s="3">
        <v>0</v>
      </c>
      <c r="F46" s="3">
        <v>0</v>
      </c>
      <c r="G46" s="3">
        <v>0</v>
      </c>
      <c r="H46" s="3">
        <v>0</v>
      </c>
      <c r="I46" s="3">
        <v>0</v>
      </c>
      <c r="J46" s="3">
        <v>0</v>
      </c>
      <c r="K46" s="3">
        <v>0</v>
      </c>
      <c r="L46" s="3">
        <v>0</v>
      </c>
      <c r="M46" s="3">
        <v>0</v>
      </c>
      <c r="N46" s="3">
        <v>9600</v>
      </c>
    </row>
    <row r="47" spans="1:14">
      <c r="A47" s="52" t="s">
        <v>1384</v>
      </c>
      <c r="B47" t="str">
        <f>VLOOKUP(A47,'KE Product Categorization'!$A$2:$D$62,3,0)</f>
        <v>Solar</v>
      </c>
      <c r="C47" s="3">
        <v>0</v>
      </c>
      <c r="D47" s="3">
        <v>2887.93</v>
      </c>
      <c r="E47" s="3">
        <v>11551.72</v>
      </c>
      <c r="F47" s="3">
        <v>31767.23</v>
      </c>
      <c r="G47" s="3">
        <v>12896.57</v>
      </c>
      <c r="H47" s="3">
        <v>19344.84</v>
      </c>
      <c r="I47" s="3">
        <v>9672.42</v>
      </c>
      <c r="J47" s="3">
        <v>6448.28</v>
      </c>
      <c r="K47" s="3">
        <v>34862.089999999997</v>
      </c>
      <c r="L47" s="3">
        <v>43200.023999999998</v>
      </c>
      <c r="M47" s="3">
        <v>50400.027999999998</v>
      </c>
      <c r="N47" s="3">
        <v>28400.002</v>
      </c>
    </row>
    <row r="48" spans="1:14">
      <c r="A48" s="52" t="s">
        <v>1385</v>
      </c>
      <c r="B48" t="str">
        <f>VLOOKUP(A48,'KE Product Categorization'!$A$2:$D$62,3,0)</f>
        <v>LG Agent Business</v>
      </c>
      <c r="C48" s="3">
        <v>1804</v>
      </c>
      <c r="D48" s="3">
        <v>3157</v>
      </c>
      <c r="E48" s="3">
        <v>7216</v>
      </c>
      <c r="F48" s="3">
        <v>5863</v>
      </c>
      <c r="G48" s="3">
        <v>5412</v>
      </c>
      <c r="H48" s="3">
        <v>4059</v>
      </c>
      <c r="I48" s="3">
        <v>902</v>
      </c>
      <c r="J48" s="3">
        <v>902</v>
      </c>
      <c r="K48" s="3">
        <v>2255</v>
      </c>
      <c r="L48" s="3">
        <v>4185.28</v>
      </c>
      <c r="M48" s="3">
        <v>1569.48</v>
      </c>
      <c r="N48" s="3">
        <v>2255</v>
      </c>
    </row>
    <row r="49" spans="1:14">
      <c r="A49" s="52" t="s">
        <v>1386</v>
      </c>
      <c r="B49" t="str">
        <f>VLOOKUP(A49,'KE Product Categorization'!$A$2:$D$62,3,0)</f>
        <v>LG Agent Business</v>
      </c>
      <c r="C49" s="3">
        <v>308</v>
      </c>
      <c r="D49" s="3">
        <v>0</v>
      </c>
      <c r="E49" s="3">
        <v>0</v>
      </c>
      <c r="F49" s="3">
        <v>0</v>
      </c>
      <c r="G49" s="3">
        <v>0</v>
      </c>
      <c r="H49" s="3">
        <v>0</v>
      </c>
      <c r="I49" s="3">
        <v>0</v>
      </c>
      <c r="J49" s="3">
        <v>0</v>
      </c>
      <c r="K49" s="3">
        <v>0</v>
      </c>
      <c r="L49" s="3">
        <v>0</v>
      </c>
      <c r="M49" s="3">
        <v>0</v>
      </c>
      <c r="N49" s="3">
        <v>0</v>
      </c>
    </row>
    <row r="50" spans="1:14">
      <c r="A50" s="52" t="s">
        <v>1387</v>
      </c>
      <c r="B50" t="str">
        <f>VLOOKUP(A50,'KE Product Categorization'!$A$2:$D$62,3,0)</f>
        <v>LG Agent Business</v>
      </c>
      <c r="C50" s="3">
        <v>0</v>
      </c>
      <c r="D50" s="3">
        <v>354.2</v>
      </c>
      <c r="E50" s="3">
        <v>1232</v>
      </c>
      <c r="F50" s="3">
        <v>1001</v>
      </c>
      <c r="G50" s="3">
        <v>924</v>
      </c>
      <c r="H50" s="3">
        <v>693</v>
      </c>
      <c r="I50" s="3">
        <v>77</v>
      </c>
      <c r="J50" s="3">
        <v>77</v>
      </c>
      <c r="K50" s="3">
        <v>385</v>
      </c>
      <c r="L50" s="3">
        <v>714.56000000000017</v>
      </c>
      <c r="M50" s="3">
        <v>267.96000000000004</v>
      </c>
      <c r="N50" s="3">
        <v>308</v>
      </c>
    </row>
    <row r="51" spans="1:14">
      <c r="A51" s="52" t="s">
        <v>1929</v>
      </c>
      <c r="B51" t="str">
        <f>VLOOKUP(A51,'KE Product Categorization'!$A$2:$D$62,3,0)</f>
        <v>LG Agent Business</v>
      </c>
      <c r="C51" s="3">
        <v>0</v>
      </c>
      <c r="D51" s="3">
        <v>0</v>
      </c>
      <c r="E51" s="3">
        <v>0</v>
      </c>
      <c r="F51" s="3">
        <v>0</v>
      </c>
      <c r="G51" s="3">
        <v>0</v>
      </c>
      <c r="H51" s="3">
        <v>0</v>
      </c>
      <c r="I51" s="3">
        <v>0</v>
      </c>
      <c r="J51" s="3">
        <v>0</v>
      </c>
      <c r="K51" s="3">
        <v>0</v>
      </c>
      <c r="L51" s="3">
        <v>0</v>
      </c>
      <c r="M51" s="3">
        <v>0</v>
      </c>
      <c r="N51" s="3">
        <v>0</v>
      </c>
    </row>
    <row r="52" spans="1:14">
      <c r="A52" s="52" t="s">
        <v>2485</v>
      </c>
      <c r="B52" t="str">
        <f>VLOOKUP(A52,'KE Product Categorization'!$A$2:$D$62,3,0)</f>
        <v>Delivery</v>
      </c>
      <c r="C52" s="3">
        <v>0</v>
      </c>
      <c r="D52" s="3">
        <v>0</v>
      </c>
      <c r="E52" s="3">
        <v>0</v>
      </c>
      <c r="F52" s="3">
        <v>0</v>
      </c>
      <c r="G52" s="3">
        <v>0</v>
      </c>
      <c r="H52" s="3">
        <v>0</v>
      </c>
      <c r="I52" s="3">
        <v>0</v>
      </c>
      <c r="J52" s="3">
        <v>0</v>
      </c>
      <c r="K52" s="3">
        <v>0</v>
      </c>
      <c r="L52" s="3">
        <v>0</v>
      </c>
      <c r="M52" s="3">
        <v>60</v>
      </c>
      <c r="N52" s="3">
        <v>30</v>
      </c>
    </row>
    <row r="53" spans="1:14">
      <c r="A53" s="52" t="s">
        <v>2486</v>
      </c>
      <c r="B53" t="str">
        <f>VLOOKUP(A53,'KE Product Categorization'!$A$2:$D$62,3,0)</f>
        <v>Delivery</v>
      </c>
      <c r="C53" s="3">
        <v>0</v>
      </c>
      <c r="D53" s="3">
        <v>0</v>
      </c>
      <c r="E53" s="3">
        <v>0</v>
      </c>
      <c r="F53" s="3">
        <v>0</v>
      </c>
      <c r="G53" s="3">
        <v>0</v>
      </c>
      <c r="H53" s="3">
        <v>0</v>
      </c>
      <c r="I53" s="3">
        <v>0</v>
      </c>
      <c r="J53" s="3">
        <v>0</v>
      </c>
      <c r="K53" s="3">
        <v>0</v>
      </c>
      <c r="L53" s="3">
        <v>0</v>
      </c>
      <c r="M53" s="3">
        <v>40</v>
      </c>
      <c r="N53" s="3">
        <v>120</v>
      </c>
    </row>
    <row r="54" spans="1:14">
      <c r="A54" s="52" t="s">
        <v>2487</v>
      </c>
      <c r="B54" t="str">
        <f>VLOOKUP(A54,'KE Product Categorization'!$A$2:$D$62,3,0)</f>
        <v>Delivery</v>
      </c>
      <c r="C54" s="3">
        <v>0</v>
      </c>
      <c r="D54" s="3">
        <v>0</v>
      </c>
      <c r="E54" s="3">
        <v>0</v>
      </c>
      <c r="F54" s="3">
        <v>0</v>
      </c>
      <c r="G54" s="3">
        <v>0</v>
      </c>
      <c r="H54" s="3">
        <v>0</v>
      </c>
      <c r="I54" s="3">
        <v>0</v>
      </c>
      <c r="J54" s="3">
        <v>0</v>
      </c>
      <c r="K54" s="3">
        <v>0</v>
      </c>
      <c r="L54" s="3">
        <v>0</v>
      </c>
      <c r="M54" s="3">
        <v>200</v>
      </c>
      <c r="N54" s="3">
        <v>800</v>
      </c>
    </row>
    <row r="55" spans="1:14">
      <c r="A55" s="52" t="s">
        <v>2488</v>
      </c>
      <c r="B55" t="str">
        <f>VLOOKUP(A55,'KE Product Categorization'!$A$2:$D$62,3,0)</f>
        <v>Delivery</v>
      </c>
      <c r="C55" s="3">
        <v>0</v>
      </c>
      <c r="D55" s="3">
        <v>0</v>
      </c>
      <c r="E55" s="3">
        <v>0</v>
      </c>
      <c r="F55" s="3">
        <v>0</v>
      </c>
      <c r="G55" s="3">
        <v>0</v>
      </c>
      <c r="H55" s="3">
        <v>0</v>
      </c>
      <c r="I55" s="3">
        <v>0</v>
      </c>
      <c r="J55" s="3">
        <v>0</v>
      </c>
      <c r="K55" s="3">
        <v>0</v>
      </c>
      <c r="L55" s="3">
        <v>0</v>
      </c>
      <c r="M55" s="3">
        <v>370</v>
      </c>
      <c r="N55" s="3">
        <v>3630</v>
      </c>
    </row>
    <row r="56" spans="1:14">
      <c r="A56" s="52" t="s">
        <v>1388</v>
      </c>
      <c r="B56" t="str">
        <f>VLOOKUP(A56,'KE Product Categorization'!$A$2:$D$62,3,0)</f>
        <v>Condoms / contraceptives</v>
      </c>
      <c r="C56" s="3">
        <v>0</v>
      </c>
      <c r="D56" s="3">
        <v>0</v>
      </c>
      <c r="E56" s="3">
        <v>2160</v>
      </c>
      <c r="F56" s="3">
        <v>3370</v>
      </c>
      <c r="G56" s="3">
        <v>2554.08</v>
      </c>
      <c r="H56" s="3">
        <v>0</v>
      </c>
      <c r="I56" s="3">
        <v>394.08000000000004</v>
      </c>
      <c r="J56" s="3">
        <v>0</v>
      </c>
      <c r="K56" s="3">
        <v>0</v>
      </c>
      <c r="L56" s="3">
        <v>0</v>
      </c>
      <c r="M56" s="3">
        <v>0</v>
      </c>
      <c r="N56" s="3">
        <v>0</v>
      </c>
    </row>
    <row r="57" spans="1:14">
      <c r="A57" s="52" t="s">
        <v>1577</v>
      </c>
      <c r="B57" t="str">
        <f>VLOOKUP(A57,'KE Product Categorization'!$A$2:$D$62,3,0)</f>
        <v>Condoms / contraceptives</v>
      </c>
      <c r="C57" s="3">
        <v>0</v>
      </c>
      <c r="D57" s="3">
        <v>0</v>
      </c>
      <c r="E57" s="3">
        <v>0</v>
      </c>
      <c r="F57" s="3">
        <v>0</v>
      </c>
      <c r="G57" s="3">
        <v>810.24</v>
      </c>
      <c r="H57" s="3">
        <v>134.47999999999999</v>
      </c>
      <c r="I57" s="3">
        <v>806.87999999999988</v>
      </c>
      <c r="J57" s="3">
        <v>0</v>
      </c>
      <c r="K57" s="3">
        <v>0</v>
      </c>
      <c r="L57" s="3">
        <v>719.94239999999991</v>
      </c>
      <c r="M57" s="3">
        <v>2879.7695999999996</v>
      </c>
      <c r="N57" s="3">
        <v>3599.7119999999995</v>
      </c>
    </row>
    <row r="58" spans="1:14">
      <c r="A58" s="52" t="s">
        <v>1389</v>
      </c>
      <c r="B58" t="str">
        <f>VLOOKUP(A58,'KE Product Categorization'!$A$2:$D$62,3,0)</f>
        <v>Fortified Foods</v>
      </c>
      <c r="C58" s="3">
        <v>0</v>
      </c>
      <c r="D58" s="3">
        <v>1080</v>
      </c>
      <c r="E58" s="3">
        <v>5220</v>
      </c>
      <c r="F58" s="3">
        <v>1530</v>
      </c>
      <c r="G58" s="3">
        <v>7200</v>
      </c>
      <c r="H58" s="3">
        <v>1710</v>
      </c>
      <c r="I58" s="3">
        <v>450</v>
      </c>
      <c r="J58" s="3">
        <v>0</v>
      </c>
      <c r="K58" s="3">
        <v>0</v>
      </c>
      <c r="L58" s="3">
        <v>0</v>
      </c>
      <c r="M58" s="3">
        <v>0</v>
      </c>
      <c r="N58" s="3">
        <v>0</v>
      </c>
    </row>
    <row r="59" spans="1:14">
      <c r="A59" s="52" t="s">
        <v>1390</v>
      </c>
      <c r="B59" t="str">
        <f>VLOOKUP(A59,'KE Product Categorization'!$A$2:$D$62,3,0)</f>
        <v>Water filtration and storage</v>
      </c>
      <c r="C59" s="3">
        <v>293.2</v>
      </c>
      <c r="D59" s="3">
        <v>34</v>
      </c>
      <c r="E59" s="3">
        <v>272</v>
      </c>
      <c r="F59" s="3">
        <v>17</v>
      </c>
      <c r="G59" s="3">
        <v>0</v>
      </c>
      <c r="H59" s="3">
        <v>34.479999999999997</v>
      </c>
      <c r="I59" s="3">
        <v>17.239999999999998</v>
      </c>
      <c r="J59" s="3">
        <v>172.39999999999998</v>
      </c>
      <c r="K59" s="3">
        <v>937.71999999999991</v>
      </c>
      <c r="L59" s="3">
        <v>527.88119999999992</v>
      </c>
      <c r="M59" s="3">
        <v>1567.6471999999999</v>
      </c>
      <c r="N59" s="3">
        <v>128.98039999999997</v>
      </c>
    </row>
    <row r="60" spans="1:14">
      <c r="A60" s="52" t="s">
        <v>1391</v>
      </c>
      <c r="B60" t="str">
        <f>VLOOKUP(A60,'KE Product Categorization'!$A$2:$D$62,3,0)</f>
        <v>Cookstoves</v>
      </c>
      <c r="C60" s="3">
        <v>0</v>
      </c>
      <c r="D60" s="3">
        <v>0</v>
      </c>
      <c r="E60" s="3">
        <v>4050</v>
      </c>
      <c r="F60" s="3">
        <v>45362.039999999994</v>
      </c>
      <c r="G60" s="3">
        <v>55034.479999999996</v>
      </c>
      <c r="H60" s="3">
        <v>100750.06</v>
      </c>
      <c r="I60" s="3">
        <v>72956.94</v>
      </c>
      <c r="J60" s="3">
        <v>100750.06</v>
      </c>
      <c r="K60" s="3">
        <v>156336.30000000008</v>
      </c>
      <c r="L60" s="3">
        <v>181350.10799999992</v>
      </c>
      <c r="M60" s="3">
        <v>177320.10559999992</v>
      </c>
      <c r="N60" s="3">
        <v>138519.97319999998</v>
      </c>
    </row>
    <row r="61" spans="1:14">
      <c r="C61" s="3"/>
      <c r="D61" s="3"/>
      <c r="E61" s="3"/>
      <c r="F61" s="3"/>
      <c r="G61" s="3"/>
      <c r="H61" s="3"/>
      <c r="I61" s="3"/>
      <c r="J61" s="3"/>
      <c r="K61" s="3"/>
      <c r="L61" s="3"/>
    </row>
    <row r="62" spans="1:14">
      <c r="C62" s="3"/>
      <c r="D62" s="3"/>
      <c r="E62" s="3"/>
      <c r="F62" s="3"/>
      <c r="G62" s="3"/>
      <c r="H62" s="3"/>
      <c r="I62" s="3"/>
      <c r="J62" s="3"/>
      <c r="K62" s="3"/>
      <c r="L62" s="3"/>
    </row>
    <row r="63" spans="1:14">
      <c r="C63" s="3"/>
      <c r="D63" s="3"/>
      <c r="E63" s="3"/>
      <c r="F63" s="3"/>
      <c r="G63" s="3"/>
      <c r="H63" s="3"/>
      <c r="I63" s="3"/>
      <c r="J63" s="3"/>
      <c r="K63" s="3"/>
    </row>
    <row r="64" spans="1:14">
      <c r="B64" s="2"/>
      <c r="G64" s="1"/>
    </row>
    <row r="65" spans="1:14">
      <c r="A65" s="2" t="s">
        <v>1053</v>
      </c>
      <c r="B65" s="85"/>
      <c r="C65" s="105">
        <f t="shared" ref="C65:M65" si="0">SUM(C3:C60)</f>
        <v>12289.26</v>
      </c>
      <c r="D65" s="105">
        <f t="shared" si="0"/>
        <v>187646.12000000002</v>
      </c>
      <c r="E65" s="105">
        <f t="shared" si="0"/>
        <v>336201.48</v>
      </c>
      <c r="F65" s="105">
        <f t="shared" si="0"/>
        <v>371653.18999999989</v>
      </c>
      <c r="G65" s="105">
        <f t="shared" si="0"/>
        <v>269894.74</v>
      </c>
      <c r="H65" s="105">
        <f t="shared" si="0"/>
        <v>378049.4</v>
      </c>
      <c r="I65" s="105">
        <f t="shared" si="0"/>
        <v>212146.05000000002</v>
      </c>
      <c r="J65" s="105">
        <f t="shared" si="0"/>
        <v>348084.24</v>
      </c>
      <c r="K65" s="105">
        <f t="shared" si="0"/>
        <v>447250.51</v>
      </c>
      <c r="L65" s="105">
        <f t="shared" si="0"/>
        <v>522785.32479999994</v>
      </c>
      <c r="M65" s="105">
        <f t="shared" si="0"/>
        <v>483949.72719999985</v>
      </c>
      <c r="N65" s="105">
        <f>SUM(N3:N60)</f>
        <v>468959.34239999985</v>
      </c>
    </row>
    <row r="66" spans="1:14">
      <c r="A66" s="85" t="s">
        <v>1392</v>
      </c>
      <c r="B66" s="85"/>
      <c r="C66" s="27">
        <f t="shared" ref="C66:M66" si="1">SUMIF($B$3:$B$60,"Cookstoves",C$3:C$60)/C$65</f>
        <v>0.1952924748927112</v>
      </c>
      <c r="D66" s="27">
        <f t="shared" si="1"/>
        <v>0.41368294745449569</v>
      </c>
      <c r="E66" s="27">
        <f t="shared" si="1"/>
        <v>0.46320741955091937</v>
      </c>
      <c r="F66" s="27">
        <f t="shared" si="1"/>
        <v>0.59073874759422895</v>
      </c>
      <c r="G66" s="27">
        <f t="shared" si="1"/>
        <v>0.50093247463807578</v>
      </c>
      <c r="H66" s="27">
        <f t="shared" si="1"/>
        <v>0.55941387554113298</v>
      </c>
      <c r="I66" s="27">
        <f t="shared" si="1"/>
        <v>0.70504805533734904</v>
      </c>
      <c r="J66" s="27">
        <f t="shared" si="1"/>
        <v>0.72198080556591715</v>
      </c>
      <c r="K66" s="27">
        <f t="shared" si="1"/>
        <v>0.64624686509580531</v>
      </c>
      <c r="L66" s="27">
        <f t="shared" si="1"/>
        <v>0.6039569081645344</v>
      </c>
      <c r="M66" s="27">
        <f t="shared" si="1"/>
        <v>0.62426906312759667</v>
      </c>
      <c r="N66" s="27">
        <f>SUMIF($B$3:$B$60,"Cookstoves",N$3:N$60)/N$65</f>
        <v>0.49735626292536367</v>
      </c>
    </row>
    <row r="67" spans="1:14">
      <c r="A67" s="85" t="s">
        <v>1393</v>
      </c>
      <c r="C67" s="27">
        <f t="shared" ref="C67:M67" si="2">SUMIF($B$3:$B$60,"Solar",C$3:C$60)/C$65</f>
        <v>0.21570542083087185</v>
      </c>
      <c r="D67" s="27">
        <f t="shared" si="2"/>
        <v>0.12037515084244746</v>
      </c>
      <c r="E67" s="27">
        <f t="shared" si="2"/>
        <v>0.16414776044412419</v>
      </c>
      <c r="F67" s="27">
        <f t="shared" si="2"/>
        <v>0.18069865080399286</v>
      </c>
      <c r="G67" s="27">
        <f t="shared" si="2"/>
        <v>0.22573318768642917</v>
      </c>
      <c r="H67" s="27">
        <f t="shared" si="2"/>
        <v>0.28018179634724988</v>
      </c>
      <c r="I67" s="27">
        <f t="shared" si="2"/>
        <v>0.16685019589099112</v>
      </c>
      <c r="J67" s="27">
        <f t="shared" si="2"/>
        <v>0.12977459134604885</v>
      </c>
      <c r="K67" s="27">
        <f t="shared" si="2"/>
        <v>0.20851553640486623</v>
      </c>
      <c r="L67" s="27">
        <f t="shared" si="2"/>
        <v>0.19025024399460727</v>
      </c>
      <c r="M67" s="27">
        <f t="shared" si="2"/>
        <v>0.23444589969385568</v>
      </c>
      <c r="N67" s="27">
        <f>SUMIF($B$3:$B$60,"Solar",N$3:N$60)/N$65</f>
        <v>0.23786711707057367</v>
      </c>
    </row>
    <row r="68" spans="1:14">
      <c r="C68" s="62" t="s">
        <v>2490</v>
      </c>
      <c r="D68" s="62" t="s">
        <v>2490</v>
      </c>
      <c r="E68" s="62" t="s">
        <v>2490</v>
      </c>
      <c r="F68" s="62" t="s">
        <v>2490</v>
      </c>
      <c r="G68" s="62" t="s">
        <v>2490</v>
      </c>
      <c r="H68" s="62" t="s">
        <v>2490</v>
      </c>
      <c r="I68" s="62" t="s">
        <v>2490</v>
      </c>
      <c r="J68" s="62" t="s">
        <v>2490</v>
      </c>
      <c r="K68" s="62" t="s">
        <v>2490</v>
      </c>
      <c r="L68" s="505" t="s">
        <v>2491</v>
      </c>
      <c r="M68" s="505" t="s">
        <v>2491</v>
      </c>
      <c r="N68" s="505" t="s">
        <v>2491</v>
      </c>
    </row>
    <row r="69" spans="1:14">
      <c r="C69" s="66"/>
      <c r="D69" s="66"/>
      <c r="E69" s="66"/>
      <c r="F69" s="66"/>
    </row>
    <row r="71" spans="1:14">
      <c r="A71" s="309" t="s">
        <v>1567</v>
      </c>
      <c r="B71" t="str">
        <f>VLOOKUP(A71,'KE Product Categorization'!$A$2:$D$45,3,0)</f>
        <v>Other</v>
      </c>
      <c r="C71" s="3">
        <v>0</v>
      </c>
      <c r="D71" s="3">
        <v>0</v>
      </c>
      <c r="E71" s="3">
        <v>0</v>
      </c>
      <c r="F71" s="3">
        <v>0</v>
      </c>
      <c r="G71" s="3">
        <v>0</v>
      </c>
      <c r="H71" s="3">
        <v>0</v>
      </c>
      <c r="I71" s="3">
        <v>0</v>
      </c>
      <c r="J71" s="3">
        <v>0</v>
      </c>
      <c r="K71" s="3">
        <v>0</v>
      </c>
      <c r="L71" s="3">
        <v>0</v>
      </c>
      <c r="M71" s="3">
        <v>0</v>
      </c>
    </row>
    <row r="72" spans="1:14">
      <c r="A72" s="309" t="s">
        <v>1568</v>
      </c>
      <c r="B72" t="str">
        <f>VLOOKUP(A72,'KE Product Categorization'!$A$2:$D$45,3,0)</f>
        <v>Other</v>
      </c>
      <c r="C72" s="3">
        <v>0</v>
      </c>
      <c r="D72" s="3">
        <v>0</v>
      </c>
      <c r="E72" s="3">
        <v>0</v>
      </c>
      <c r="F72" s="3">
        <v>0</v>
      </c>
      <c r="G72" s="3">
        <v>0</v>
      </c>
      <c r="H72" s="3">
        <v>0</v>
      </c>
      <c r="I72" s="3">
        <v>0</v>
      </c>
      <c r="J72" s="3">
        <v>0</v>
      </c>
      <c r="K72" s="3">
        <v>0</v>
      </c>
      <c r="L72" s="3">
        <v>0</v>
      </c>
      <c r="M72" s="3">
        <v>0</v>
      </c>
    </row>
    <row r="73" spans="1:14">
      <c r="A73" s="309" t="s">
        <v>1532</v>
      </c>
      <c r="B73" t="str">
        <f>VLOOKUP(A73,'KE Product Categorization'!$A$2:$D$45,3,0)</f>
        <v>Hygiene</v>
      </c>
      <c r="C73" s="3">
        <v>0</v>
      </c>
      <c r="D73" s="3">
        <v>0</v>
      </c>
      <c r="E73" s="3">
        <v>0</v>
      </c>
      <c r="F73" s="3">
        <v>0</v>
      </c>
      <c r="G73" s="3">
        <v>0</v>
      </c>
      <c r="H73" s="3">
        <v>0</v>
      </c>
      <c r="I73" s="3">
        <v>0</v>
      </c>
      <c r="J73" s="3">
        <v>0</v>
      </c>
      <c r="K73" s="3">
        <v>0</v>
      </c>
      <c r="L73" s="3">
        <v>0</v>
      </c>
      <c r="M73" s="3">
        <v>0</v>
      </c>
    </row>
  </sheetData>
  <autoFilter ref="A2:N60"/>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P74"/>
  <sheetViews>
    <sheetView workbookViewId="0">
      <pane ySplit="1" topLeftCell="A13" activePane="bottomLeft" state="frozen"/>
      <selection activeCell="AU51" sqref="AU51"/>
      <selection pane="bottomLeft" activeCell="AU51" sqref="AU51"/>
    </sheetView>
  </sheetViews>
  <sheetFormatPr baseColWidth="10" defaultRowHeight="14" x14ac:dyDescent="0"/>
  <cols>
    <col min="1" max="1" width="28.33203125" bestFit="1" customWidth="1"/>
    <col min="2" max="2" width="25.5" bestFit="1" customWidth="1"/>
  </cols>
  <sheetData>
    <row r="1" spans="1:16">
      <c r="A1" s="2" t="s">
        <v>1362</v>
      </c>
      <c r="B1" s="2" t="s">
        <v>1428</v>
      </c>
      <c r="C1" s="16">
        <v>41456</v>
      </c>
      <c r="D1" s="16">
        <v>41487</v>
      </c>
      <c r="E1" s="16">
        <v>41518</v>
      </c>
      <c r="F1" s="16">
        <v>41548</v>
      </c>
      <c r="G1" s="16">
        <v>41579</v>
      </c>
      <c r="H1" s="16">
        <v>41609</v>
      </c>
      <c r="I1" s="16">
        <v>41640</v>
      </c>
      <c r="J1" s="16">
        <v>41671</v>
      </c>
      <c r="K1" s="16">
        <v>41699</v>
      </c>
      <c r="L1" s="16">
        <v>41730</v>
      </c>
      <c r="M1" s="16">
        <v>41760</v>
      </c>
      <c r="N1" s="16">
        <v>41791</v>
      </c>
    </row>
    <row r="2" spans="1:16">
      <c r="A2" s="52" t="s">
        <v>1363</v>
      </c>
      <c r="B2" t="str">
        <f>VLOOKUP(A2,'KE Product Categorization'!$A$2:$D$62,3,0)</f>
        <v>Fortified Foods</v>
      </c>
      <c r="C2" s="3">
        <v>0</v>
      </c>
      <c r="D2" s="3">
        <v>3</v>
      </c>
      <c r="E2" s="3">
        <v>204</v>
      </c>
      <c r="F2" s="3">
        <v>74</v>
      </c>
      <c r="G2" s="3">
        <v>51</v>
      </c>
      <c r="H2" s="3">
        <v>36</v>
      </c>
      <c r="I2" s="3">
        <v>59</v>
      </c>
      <c r="J2" s="3">
        <v>287</v>
      </c>
      <c r="K2" s="3">
        <v>113</v>
      </c>
      <c r="L2" s="3">
        <v>376</v>
      </c>
      <c r="M2" s="3">
        <v>1270</v>
      </c>
      <c r="N2" s="3">
        <v>700</v>
      </c>
      <c r="O2" s="3"/>
    </row>
    <row r="3" spans="1:16">
      <c r="A3" s="52" t="s">
        <v>1364</v>
      </c>
      <c r="B3" t="str">
        <f>VLOOKUP(A3,'KE Product Categorization'!$A$2:$D$62,3,0)</f>
        <v>Fortified Foods</v>
      </c>
      <c r="C3" s="3">
        <v>0</v>
      </c>
      <c r="D3" s="3">
        <v>4</v>
      </c>
      <c r="E3" s="3">
        <v>0</v>
      </c>
      <c r="F3" s="3">
        <v>0</v>
      </c>
      <c r="G3" s="3">
        <v>0</v>
      </c>
      <c r="H3" s="3">
        <v>0</v>
      </c>
      <c r="I3" s="3">
        <v>0</v>
      </c>
      <c r="J3" s="3">
        <v>0</v>
      </c>
      <c r="K3" s="3">
        <v>0</v>
      </c>
      <c r="L3" s="3">
        <v>0</v>
      </c>
      <c r="M3" s="3">
        <v>0</v>
      </c>
      <c r="N3" s="3">
        <v>0</v>
      </c>
      <c r="O3" s="3"/>
    </row>
    <row r="4" spans="1:16">
      <c r="A4" s="52" t="s">
        <v>1565</v>
      </c>
      <c r="B4" t="str">
        <f>VLOOKUP(A4,'KE Product Categorization'!$A$2:$D$62,3,0)</f>
        <v>Hygiene</v>
      </c>
      <c r="C4" s="3">
        <v>0</v>
      </c>
      <c r="D4" s="3">
        <v>0</v>
      </c>
      <c r="E4" s="3">
        <v>0</v>
      </c>
      <c r="F4" s="3">
        <v>0</v>
      </c>
      <c r="G4" s="3">
        <v>51</v>
      </c>
      <c r="H4" s="3">
        <v>3</v>
      </c>
      <c r="I4" s="3">
        <v>2</v>
      </c>
      <c r="J4" s="3">
        <v>8</v>
      </c>
      <c r="K4" s="3">
        <v>25</v>
      </c>
      <c r="L4" s="3">
        <v>7</v>
      </c>
      <c r="M4" s="3">
        <v>0</v>
      </c>
      <c r="N4" s="3">
        <v>129</v>
      </c>
      <c r="O4" s="3"/>
    </row>
    <row r="5" spans="1:16">
      <c r="A5" s="52" t="s">
        <v>1365</v>
      </c>
      <c r="B5" t="str">
        <f>VLOOKUP(A5,'KE Product Categorization'!$A$2:$D$62,3,0)</f>
        <v>Hygiene</v>
      </c>
      <c r="C5" s="3">
        <v>0</v>
      </c>
      <c r="D5" s="3">
        <v>33</v>
      </c>
      <c r="E5" s="3">
        <v>233</v>
      </c>
      <c r="F5" s="3">
        <v>122</v>
      </c>
      <c r="G5" s="3">
        <v>86</v>
      </c>
      <c r="H5" s="3">
        <v>-28</v>
      </c>
      <c r="I5" s="3">
        <v>0</v>
      </c>
      <c r="J5" s="3">
        <v>28</v>
      </c>
      <c r="K5" s="3">
        <v>2</v>
      </c>
      <c r="L5" s="3">
        <v>8</v>
      </c>
      <c r="M5" s="3">
        <v>5</v>
      </c>
      <c r="N5" s="3">
        <v>3</v>
      </c>
      <c r="O5" s="3"/>
    </row>
    <row r="6" spans="1:16">
      <c r="A6" s="52" t="s">
        <v>3390</v>
      </c>
      <c r="B6" t="str">
        <f>VLOOKUP(A6,'KE Product Categorization'!$A$2:$D$62,3,0)</f>
        <v>Hygiene</v>
      </c>
      <c r="C6" s="3">
        <v>0</v>
      </c>
      <c r="D6" s="3">
        <v>0</v>
      </c>
      <c r="E6" s="3">
        <v>0</v>
      </c>
      <c r="F6" s="3">
        <v>0</v>
      </c>
      <c r="G6" s="3">
        <v>0</v>
      </c>
      <c r="H6" s="3">
        <v>0</v>
      </c>
      <c r="I6" s="3">
        <v>0</v>
      </c>
      <c r="J6" s="3">
        <v>0</v>
      </c>
      <c r="K6" s="3">
        <v>0</v>
      </c>
      <c r="L6" s="3">
        <v>0</v>
      </c>
      <c r="M6" s="3">
        <v>0</v>
      </c>
      <c r="N6" s="3">
        <v>2</v>
      </c>
      <c r="O6" s="3"/>
    </row>
    <row r="7" spans="1:16">
      <c r="A7" s="52" t="s">
        <v>1566</v>
      </c>
      <c r="B7" t="str">
        <f>VLOOKUP(A7,'KE Product Categorization'!$A$2:$D$62,3,0)</f>
        <v>Hygiene</v>
      </c>
      <c r="C7" s="3">
        <v>0</v>
      </c>
      <c r="D7" s="3">
        <v>0</v>
      </c>
      <c r="E7" s="3">
        <v>0</v>
      </c>
      <c r="F7" s="3">
        <v>0</v>
      </c>
      <c r="G7" s="3">
        <v>2</v>
      </c>
      <c r="H7" s="3">
        <v>14</v>
      </c>
      <c r="I7" s="3">
        <v>8</v>
      </c>
      <c r="J7" s="3">
        <v>31</v>
      </c>
      <c r="K7" s="3">
        <v>22</v>
      </c>
      <c r="L7" s="3">
        <v>3</v>
      </c>
      <c r="M7" s="3">
        <v>8</v>
      </c>
      <c r="N7" s="3">
        <v>7</v>
      </c>
      <c r="O7" s="3"/>
    </row>
    <row r="8" spans="1:16">
      <c r="A8" s="52" t="s">
        <v>1875</v>
      </c>
      <c r="B8" t="str">
        <f>VLOOKUP(A8,'KE Product Categorization'!$A$2:$D$62,3,0)</f>
        <v>Fuel</v>
      </c>
      <c r="C8" s="3">
        <v>0</v>
      </c>
      <c r="D8" s="3">
        <v>0</v>
      </c>
      <c r="E8" s="3">
        <v>0</v>
      </c>
      <c r="F8" s="3">
        <v>0</v>
      </c>
      <c r="G8" s="3">
        <v>0</v>
      </c>
      <c r="H8" s="3">
        <v>0</v>
      </c>
      <c r="I8" s="3">
        <v>0</v>
      </c>
      <c r="J8" s="3">
        <v>0</v>
      </c>
      <c r="K8" s="3">
        <v>144</v>
      </c>
      <c r="L8" s="3">
        <v>304</v>
      </c>
      <c r="M8" s="3">
        <v>162</v>
      </c>
      <c r="N8" s="3">
        <v>93</v>
      </c>
      <c r="O8" s="3"/>
      <c r="P8" s="33"/>
    </row>
    <row r="9" spans="1:16">
      <c r="A9" s="52" t="s">
        <v>3391</v>
      </c>
      <c r="B9" t="str">
        <f>VLOOKUP(A9,'KE Product Categorization'!$A$2:$D$62,3,0)</f>
        <v>Fuel</v>
      </c>
      <c r="C9" s="3">
        <v>0</v>
      </c>
      <c r="D9" s="3">
        <v>0</v>
      </c>
      <c r="E9" s="3">
        <v>0</v>
      </c>
      <c r="F9" s="3">
        <v>0</v>
      </c>
      <c r="G9" s="3">
        <v>0</v>
      </c>
      <c r="H9" s="3">
        <v>0</v>
      </c>
      <c r="I9" s="3">
        <v>0</v>
      </c>
      <c r="J9" s="3">
        <v>0</v>
      </c>
      <c r="K9" s="3">
        <v>0</v>
      </c>
      <c r="L9" s="3">
        <v>0</v>
      </c>
      <c r="M9" s="3">
        <v>0</v>
      </c>
      <c r="N9" s="3">
        <v>24</v>
      </c>
      <c r="O9" s="3"/>
    </row>
    <row r="10" spans="1:16">
      <c r="A10" s="52" t="s">
        <v>3392</v>
      </c>
      <c r="B10" t="str">
        <f>VLOOKUP(A10,'KE Product Categorization'!$A$2:$D$62,3,0)</f>
        <v>Fuel</v>
      </c>
      <c r="C10" s="3">
        <v>0</v>
      </c>
      <c r="D10" s="3">
        <v>0</v>
      </c>
      <c r="E10" s="3">
        <v>0</v>
      </c>
      <c r="F10" s="3">
        <v>0</v>
      </c>
      <c r="G10" s="3">
        <v>0</v>
      </c>
      <c r="H10" s="3">
        <v>0</v>
      </c>
      <c r="I10" s="3">
        <v>0</v>
      </c>
      <c r="J10" s="3">
        <v>0</v>
      </c>
      <c r="K10" s="3">
        <v>0</v>
      </c>
      <c r="L10" s="3">
        <v>0</v>
      </c>
      <c r="M10" s="3">
        <v>0</v>
      </c>
      <c r="N10" s="3">
        <v>1</v>
      </c>
      <c r="O10" s="3"/>
    </row>
    <row r="11" spans="1:16">
      <c r="A11" s="52" t="s">
        <v>1366</v>
      </c>
      <c r="B11" t="str">
        <f>VLOOKUP(A11,'KE Product Categorization'!$A$2:$D$62,3,0)</f>
        <v>Cookstoves</v>
      </c>
      <c r="C11" s="3">
        <v>0</v>
      </c>
      <c r="D11" s="3">
        <v>4</v>
      </c>
      <c r="E11" s="3">
        <v>15</v>
      </c>
      <c r="F11" s="3">
        <v>30</v>
      </c>
      <c r="G11" s="3">
        <v>11</v>
      </c>
      <c r="H11" s="3">
        <v>20</v>
      </c>
      <c r="I11" s="3">
        <v>9</v>
      </c>
      <c r="J11" s="3">
        <v>32</v>
      </c>
      <c r="K11" s="3">
        <v>35</v>
      </c>
      <c r="L11" s="3">
        <v>30</v>
      </c>
      <c r="M11" s="3">
        <v>33</v>
      </c>
      <c r="N11" s="3">
        <v>24</v>
      </c>
      <c r="O11" s="3"/>
    </row>
    <row r="12" spans="1:16">
      <c r="A12" s="52" t="s">
        <v>1367</v>
      </c>
      <c r="B12" t="str">
        <f>VLOOKUP(A12,'KE Product Categorization'!$A$2:$D$62,3,0)</f>
        <v>LG Agent Business</v>
      </c>
      <c r="C12" s="3">
        <v>4</v>
      </c>
      <c r="D12" s="3">
        <v>7</v>
      </c>
      <c r="E12" s="3">
        <v>16</v>
      </c>
      <c r="F12" s="3">
        <v>13</v>
      </c>
      <c r="G12" s="3">
        <v>13</v>
      </c>
      <c r="H12" s="3">
        <v>10</v>
      </c>
      <c r="I12" s="3">
        <v>5</v>
      </c>
      <c r="J12" s="3">
        <v>8</v>
      </c>
      <c r="K12" s="3">
        <v>6</v>
      </c>
      <c r="L12" s="3">
        <v>10</v>
      </c>
      <c r="M12" s="3">
        <v>4</v>
      </c>
      <c r="N12" s="3">
        <v>5</v>
      </c>
      <c r="O12" s="3"/>
    </row>
    <row r="13" spans="1:16">
      <c r="A13" s="52" t="s">
        <v>1368</v>
      </c>
      <c r="B13" t="str">
        <f>VLOOKUP(A13,'KE Product Categorization'!$A$2:$D$62,3,0)</f>
        <v>Water filtration and storage</v>
      </c>
      <c r="C13" s="3">
        <v>1</v>
      </c>
      <c r="D13" s="3">
        <v>3</v>
      </c>
      <c r="E13" s="3">
        <v>18</v>
      </c>
      <c r="F13" s="3">
        <v>18</v>
      </c>
      <c r="G13" s="3">
        <v>12</v>
      </c>
      <c r="H13" s="3">
        <v>17</v>
      </c>
      <c r="I13" s="3">
        <v>6</v>
      </c>
      <c r="J13" s="3">
        <v>14</v>
      </c>
      <c r="K13" s="3">
        <v>17</v>
      </c>
      <c r="L13" s="3">
        <v>33</v>
      </c>
      <c r="M13" s="3">
        <v>12</v>
      </c>
      <c r="N13" s="3">
        <v>10</v>
      </c>
      <c r="O13" s="3"/>
    </row>
    <row r="14" spans="1:16">
      <c r="A14" s="52" t="s">
        <v>2482</v>
      </c>
      <c r="B14" t="str">
        <f>VLOOKUP(A14,'KE Product Categorization'!$A$2:$D$62,3,0)</f>
        <v>Water filtration and storage</v>
      </c>
      <c r="C14" s="3">
        <v>0</v>
      </c>
      <c r="D14" s="3">
        <v>0</v>
      </c>
      <c r="E14" s="3">
        <v>0</v>
      </c>
      <c r="F14" s="3">
        <v>0</v>
      </c>
      <c r="G14" s="3">
        <v>0</v>
      </c>
      <c r="H14" s="3">
        <v>0</v>
      </c>
      <c r="I14" s="3">
        <v>0</v>
      </c>
      <c r="J14" s="3">
        <v>0</v>
      </c>
      <c r="K14" s="3">
        <v>0</v>
      </c>
      <c r="L14" s="3">
        <v>0</v>
      </c>
      <c r="M14" s="3">
        <v>3</v>
      </c>
      <c r="N14" s="3">
        <v>0</v>
      </c>
      <c r="O14" s="3"/>
    </row>
    <row r="15" spans="1:16">
      <c r="A15" s="52" t="s">
        <v>1369</v>
      </c>
      <c r="B15" t="str">
        <f>VLOOKUP(A15,'KE Product Categorization'!$A$2:$D$62,3,0)</f>
        <v>Fuel</v>
      </c>
      <c r="C15" s="3">
        <v>43</v>
      </c>
      <c r="D15" s="3">
        <v>386</v>
      </c>
      <c r="E15" s="3">
        <v>211</v>
      </c>
      <c r="F15" s="3">
        <v>96</v>
      </c>
      <c r="G15" s="3">
        <v>73</v>
      </c>
      <c r="H15" s="3">
        <v>63</v>
      </c>
      <c r="I15" s="3">
        <v>33</v>
      </c>
      <c r="J15" s="3">
        <v>21</v>
      </c>
      <c r="K15" s="3">
        <v>40</v>
      </c>
      <c r="L15" s="3">
        <v>32</v>
      </c>
      <c r="M15" s="3">
        <v>0</v>
      </c>
      <c r="N15" s="3">
        <v>0</v>
      </c>
      <c r="O15" s="3"/>
    </row>
    <row r="16" spans="1:16">
      <c r="A16" s="52" t="s">
        <v>1370</v>
      </c>
      <c r="B16" t="str">
        <f>VLOOKUP(A16,'KE Product Categorization'!$A$2:$D$62,3,0)</f>
        <v>Fuel</v>
      </c>
      <c r="C16" s="3">
        <v>0</v>
      </c>
      <c r="D16" s="3">
        <v>5</v>
      </c>
      <c r="E16" s="3">
        <v>0</v>
      </c>
      <c r="F16" s="3">
        <v>0</v>
      </c>
      <c r="G16" s="3">
        <v>0</v>
      </c>
      <c r="H16" s="3">
        <v>0</v>
      </c>
      <c r="I16" s="3">
        <v>0</v>
      </c>
      <c r="J16" s="3">
        <v>0</v>
      </c>
      <c r="K16" s="3">
        <v>0</v>
      </c>
      <c r="L16" s="3">
        <v>0</v>
      </c>
      <c r="M16" s="3">
        <v>0</v>
      </c>
      <c r="N16" s="3">
        <v>0</v>
      </c>
      <c r="O16" s="3"/>
    </row>
    <row r="17" spans="1:16">
      <c r="A17" s="52" t="s">
        <v>1371</v>
      </c>
      <c r="B17" t="str">
        <f>VLOOKUP(A17,'KE Product Categorization'!$A$2:$D$62,3,0)</f>
        <v>Pregnancy &amp; Delivery</v>
      </c>
      <c r="C17" s="3">
        <v>0</v>
      </c>
      <c r="D17" s="3">
        <v>5</v>
      </c>
      <c r="E17" s="3">
        <v>12</v>
      </c>
      <c r="F17" s="3">
        <v>5</v>
      </c>
      <c r="G17" s="3">
        <v>0</v>
      </c>
      <c r="H17" s="3">
        <v>0</v>
      </c>
      <c r="I17" s="3">
        <v>4</v>
      </c>
      <c r="J17" s="3">
        <v>0</v>
      </c>
      <c r="K17" s="3">
        <v>2</v>
      </c>
      <c r="L17" s="3">
        <v>3</v>
      </c>
      <c r="M17" s="3">
        <v>2</v>
      </c>
      <c r="N17" s="3">
        <v>3</v>
      </c>
      <c r="O17" s="3"/>
    </row>
    <row r="18" spans="1:16">
      <c r="A18" s="52" t="s">
        <v>1372</v>
      </c>
      <c r="B18" t="str">
        <f>VLOOKUP(A18,'KE Product Categorization'!$A$2:$D$62,3,0)</f>
        <v>Solar</v>
      </c>
      <c r="C18" s="3">
        <v>0</v>
      </c>
      <c r="D18" s="3">
        <v>5</v>
      </c>
      <c r="E18" s="3">
        <v>13</v>
      </c>
      <c r="F18" s="3">
        <v>12</v>
      </c>
      <c r="G18" s="3">
        <v>1</v>
      </c>
      <c r="H18" s="3">
        <v>2</v>
      </c>
      <c r="I18" s="3">
        <v>1</v>
      </c>
      <c r="J18" s="3">
        <v>3</v>
      </c>
      <c r="K18" s="3">
        <v>1</v>
      </c>
      <c r="L18" s="3">
        <v>0</v>
      </c>
      <c r="M18" s="3">
        <v>2</v>
      </c>
      <c r="N18" s="3">
        <v>0</v>
      </c>
      <c r="O18" s="3"/>
      <c r="P18" s="33"/>
    </row>
    <row r="19" spans="1:16">
      <c r="A19" s="52" t="s">
        <v>1373</v>
      </c>
      <c r="B19" t="str">
        <f>VLOOKUP(A19,'KE Product Categorization'!$A$2:$D$62,3,0)</f>
        <v>Starter Kit</v>
      </c>
      <c r="C19" s="3">
        <v>0</v>
      </c>
      <c r="D19" s="3">
        <v>1</v>
      </c>
      <c r="E19" s="3">
        <v>1</v>
      </c>
      <c r="F19" s="3">
        <v>0</v>
      </c>
      <c r="G19" s="3">
        <v>0</v>
      </c>
      <c r="H19" s="3">
        <v>0</v>
      </c>
      <c r="I19" s="3">
        <v>0</v>
      </c>
      <c r="J19" s="3">
        <v>0</v>
      </c>
      <c r="K19" s="3">
        <v>0</v>
      </c>
      <c r="L19" s="3">
        <v>0</v>
      </c>
      <c r="M19" s="3">
        <v>0</v>
      </c>
      <c r="N19" s="3">
        <v>0</v>
      </c>
      <c r="O19" s="3"/>
    </row>
    <row r="20" spans="1:16">
      <c r="A20" s="52" t="s">
        <v>3393</v>
      </c>
      <c r="B20" t="str">
        <f>VLOOKUP(A20,'KE Product Categorization'!$A$2:$D$62,3,0)</f>
        <v>Fortified Foods</v>
      </c>
      <c r="C20" s="3">
        <v>0</v>
      </c>
      <c r="D20" s="3">
        <v>0</v>
      </c>
      <c r="E20" s="3">
        <v>0</v>
      </c>
      <c r="F20" s="3">
        <v>0</v>
      </c>
      <c r="G20" s="3">
        <v>0</v>
      </c>
      <c r="H20" s="3">
        <v>0</v>
      </c>
      <c r="I20" s="3">
        <v>0</v>
      </c>
      <c r="J20" s="3">
        <v>0</v>
      </c>
      <c r="K20" s="3">
        <v>0</v>
      </c>
      <c r="L20" s="3">
        <v>0</v>
      </c>
      <c r="M20" s="3">
        <v>0</v>
      </c>
      <c r="N20" s="3">
        <v>555</v>
      </c>
      <c r="O20" s="3"/>
    </row>
    <row r="21" spans="1:16">
      <c r="A21" s="52" t="s">
        <v>1374</v>
      </c>
      <c r="B21" t="str">
        <f>VLOOKUP(A21,'KE Product Categorization'!$A$2:$D$62,3,0)</f>
        <v>LG Agent Business</v>
      </c>
      <c r="C21" s="3">
        <v>1</v>
      </c>
      <c r="D21" s="3">
        <v>0</v>
      </c>
      <c r="E21" s="3">
        <v>7</v>
      </c>
      <c r="F21" s="3">
        <v>1</v>
      </c>
      <c r="G21" s="3">
        <v>3</v>
      </c>
      <c r="H21" s="3">
        <v>4</v>
      </c>
      <c r="I21" s="3">
        <v>1</v>
      </c>
      <c r="J21" s="3">
        <v>0</v>
      </c>
      <c r="K21" s="3">
        <v>5</v>
      </c>
      <c r="L21" s="3">
        <v>4</v>
      </c>
      <c r="M21" s="3">
        <v>2</v>
      </c>
      <c r="N21" s="3">
        <v>4</v>
      </c>
      <c r="O21" s="3"/>
    </row>
    <row r="22" spans="1:16">
      <c r="A22" s="52" t="s">
        <v>1375</v>
      </c>
      <c r="B22" t="str">
        <f>VLOOKUP(A22,'KE Product Categorization'!$A$2:$D$62,3,0)</f>
        <v>LG Agent Business</v>
      </c>
      <c r="C22" s="3">
        <v>1</v>
      </c>
      <c r="D22" s="3">
        <v>5</v>
      </c>
      <c r="E22" s="3">
        <v>0</v>
      </c>
      <c r="F22" s="3">
        <v>12</v>
      </c>
      <c r="G22" s="3">
        <v>12</v>
      </c>
      <c r="H22" s="3">
        <v>7</v>
      </c>
      <c r="I22" s="3">
        <v>0</v>
      </c>
      <c r="J22" s="3">
        <v>0</v>
      </c>
      <c r="K22" s="3">
        <v>0</v>
      </c>
      <c r="L22" s="3">
        <v>0</v>
      </c>
      <c r="M22" s="3">
        <v>0</v>
      </c>
      <c r="N22" s="3">
        <v>0</v>
      </c>
      <c r="O22" s="3"/>
    </row>
    <row r="23" spans="1:16">
      <c r="A23" s="52" t="s">
        <v>1926</v>
      </c>
      <c r="B23" t="str">
        <f>VLOOKUP(A23,'KE Product Categorization'!$A$2:$D$62,3,0)</f>
        <v>Cookstoves</v>
      </c>
      <c r="C23" s="3">
        <v>0</v>
      </c>
      <c r="D23" s="3">
        <v>0</v>
      </c>
      <c r="E23" s="3">
        <v>0</v>
      </c>
      <c r="F23" s="3">
        <v>0</v>
      </c>
      <c r="G23" s="3">
        <v>0</v>
      </c>
      <c r="H23" s="3">
        <v>0</v>
      </c>
      <c r="I23" s="3">
        <v>0</v>
      </c>
      <c r="J23" s="3">
        <v>0</v>
      </c>
      <c r="K23" s="3">
        <v>0</v>
      </c>
      <c r="L23" s="3">
        <v>25</v>
      </c>
      <c r="M23" s="3">
        <v>36</v>
      </c>
      <c r="N23" s="3">
        <v>9</v>
      </c>
      <c r="O23" s="3"/>
    </row>
    <row r="24" spans="1:16">
      <c r="A24" s="52" t="s">
        <v>1376</v>
      </c>
      <c r="B24" t="str">
        <f>VLOOKUP(A24,'KE Product Categorization'!$A$2:$D$62,3,0)</f>
        <v>LG Agent Business</v>
      </c>
      <c r="C24" s="3">
        <v>4</v>
      </c>
      <c r="D24" s="3">
        <v>7</v>
      </c>
      <c r="E24" s="3">
        <v>15</v>
      </c>
      <c r="F24" s="3">
        <v>13</v>
      </c>
      <c r="G24" s="3">
        <v>12</v>
      </c>
      <c r="H24" s="3">
        <v>9</v>
      </c>
      <c r="I24" s="3">
        <v>2</v>
      </c>
      <c r="J24" s="3">
        <v>3</v>
      </c>
      <c r="K24" s="3">
        <v>5</v>
      </c>
      <c r="L24" s="3">
        <v>7</v>
      </c>
      <c r="M24" s="3">
        <v>3</v>
      </c>
      <c r="N24" s="3">
        <v>5</v>
      </c>
      <c r="O24" s="3"/>
    </row>
    <row r="25" spans="1:16">
      <c r="A25" s="52" t="s">
        <v>3394</v>
      </c>
      <c r="B25" t="str">
        <f>VLOOKUP(A25,'KE Product Categorization'!$A$2:$D$62,3,0)</f>
        <v>Solar</v>
      </c>
      <c r="C25" s="3">
        <v>0</v>
      </c>
      <c r="D25" s="3">
        <v>0</v>
      </c>
      <c r="E25" s="3">
        <v>0</v>
      </c>
      <c r="F25" s="3">
        <v>0</v>
      </c>
      <c r="G25" s="3">
        <v>0</v>
      </c>
      <c r="H25" s="3">
        <v>0</v>
      </c>
      <c r="I25" s="3">
        <v>0</v>
      </c>
      <c r="J25" s="3">
        <v>0</v>
      </c>
      <c r="K25" s="3">
        <v>0</v>
      </c>
      <c r="L25" s="3">
        <v>0</v>
      </c>
      <c r="M25" s="3">
        <v>0</v>
      </c>
      <c r="N25" s="3">
        <v>2</v>
      </c>
      <c r="O25" s="3"/>
    </row>
    <row r="26" spans="1:16">
      <c r="A26" s="52" t="s">
        <v>2483</v>
      </c>
      <c r="B26" t="str">
        <f>VLOOKUP(A26,'KE Product Categorization'!$A$2:$D$62,3,0)</f>
        <v>Solar</v>
      </c>
      <c r="C26" s="3">
        <v>0</v>
      </c>
      <c r="D26" s="3">
        <v>0</v>
      </c>
      <c r="E26" s="3">
        <v>0</v>
      </c>
      <c r="F26" s="3">
        <v>0</v>
      </c>
      <c r="G26" s="3">
        <v>0</v>
      </c>
      <c r="H26" s="3">
        <v>0</v>
      </c>
      <c r="I26" s="3">
        <v>0</v>
      </c>
      <c r="J26" s="3">
        <v>0</v>
      </c>
      <c r="K26" s="3">
        <v>0</v>
      </c>
      <c r="L26" s="3">
        <v>0</v>
      </c>
      <c r="M26" s="3">
        <v>32</v>
      </c>
      <c r="N26" s="3">
        <v>16</v>
      </c>
      <c r="O26" s="3"/>
    </row>
    <row r="27" spans="1:16">
      <c r="A27" s="52" t="s">
        <v>1377</v>
      </c>
      <c r="B27" t="str">
        <f>VLOOKUP(A27,'KE Product Categorization'!$A$2:$D$62,3,0)</f>
        <v>Malaria Treatment &amp; Prevention</v>
      </c>
      <c r="C27" s="3">
        <v>2</v>
      </c>
      <c r="D27" s="3">
        <v>2</v>
      </c>
      <c r="E27" s="3">
        <v>2</v>
      </c>
      <c r="F27" s="3">
        <v>3</v>
      </c>
      <c r="G27" s="3">
        <v>2</v>
      </c>
      <c r="H27" s="3">
        <v>1</v>
      </c>
      <c r="I27" s="3">
        <v>13</v>
      </c>
      <c r="J27" s="3">
        <v>9</v>
      </c>
      <c r="K27" s="3">
        <v>3</v>
      </c>
      <c r="L27" s="3">
        <v>1</v>
      </c>
      <c r="M27" s="3">
        <v>1</v>
      </c>
      <c r="N27" s="3">
        <v>0</v>
      </c>
      <c r="O27" s="3"/>
    </row>
    <row r="28" spans="1:16">
      <c r="A28" s="52" t="s">
        <v>1569</v>
      </c>
      <c r="B28" t="str">
        <f>VLOOKUP(A28,'KE Product Categorization'!$A$2:$D$62,3,0)</f>
        <v>Fortified Foods</v>
      </c>
      <c r="C28" s="3">
        <v>0</v>
      </c>
      <c r="D28" s="3">
        <v>0</v>
      </c>
      <c r="E28" s="3">
        <v>0</v>
      </c>
      <c r="F28" s="3">
        <v>0</v>
      </c>
      <c r="G28" s="3">
        <v>360</v>
      </c>
      <c r="H28" s="3">
        <v>570</v>
      </c>
      <c r="I28" s="3">
        <v>390</v>
      </c>
      <c r="J28" s="3">
        <v>3780</v>
      </c>
      <c r="K28" s="3">
        <v>1320</v>
      </c>
      <c r="L28" s="3">
        <v>792</v>
      </c>
      <c r="M28" s="3">
        <v>480</v>
      </c>
      <c r="N28" s="3">
        <v>618</v>
      </c>
      <c r="O28" s="3"/>
    </row>
    <row r="29" spans="1:16">
      <c r="A29" s="52" t="s">
        <v>1378</v>
      </c>
      <c r="B29" t="str">
        <f>VLOOKUP(A29,'KE Product Categorization'!$A$2:$D$62,3,0)</f>
        <v>Hygiene</v>
      </c>
      <c r="C29" s="3">
        <v>0</v>
      </c>
      <c r="D29" s="3">
        <v>22</v>
      </c>
      <c r="E29" s="3">
        <v>163</v>
      </c>
      <c r="F29" s="3">
        <v>65</v>
      </c>
      <c r="G29" s="3">
        <v>2</v>
      </c>
      <c r="H29" s="3">
        <v>0</v>
      </c>
      <c r="I29" s="3">
        <v>0</v>
      </c>
      <c r="J29" s="3">
        <v>3</v>
      </c>
      <c r="K29" s="3">
        <v>2</v>
      </c>
      <c r="L29" s="3">
        <v>-2</v>
      </c>
      <c r="M29" s="3">
        <v>0</v>
      </c>
      <c r="N29" s="3">
        <v>3</v>
      </c>
      <c r="O29" s="3"/>
    </row>
    <row r="30" spans="1:16">
      <c r="A30" s="52" t="s">
        <v>1570</v>
      </c>
      <c r="B30" t="str">
        <f>VLOOKUP(A30,'KE Product Categorization'!$A$2:$D$62,3,0)</f>
        <v>Hygiene</v>
      </c>
      <c r="C30" s="3">
        <v>0</v>
      </c>
      <c r="D30" s="3">
        <v>0</v>
      </c>
      <c r="E30" s="3">
        <v>0</v>
      </c>
      <c r="F30" s="3">
        <v>0</v>
      </c>
      <c r="G30" s="3">
        <v>3</v>
      </c>
      <c r="H30" s="3">
        <v>9</v>
      </c>
      <c r="I30" s="3">
        <v>0</v>
      </c>
      <c r="J30" s="3">
        <v>3</v>
      </c>
      <c r="K30" s="3">
        <v>4</v>
      </c>
      <c r="L30" s="3">
        <v>2</v>
      </c>
      <c r="M30" s="3">
        <v>1</v>
      </c>
      <c r="N30" s="3">
        <v>1</v>
      </c>
      <c r="O30" s="3"/>
    </row>
    <row r="31" spans="1:16">
      <c r="A31" s="52" t="s">
        <v>1571</v>
      </c>
      <c r="B31" t="str">
        <f>VLOOKUP(A31,'KE Product Categorization'!$A$2:$D$62,3,0)</f>
        <v>Hygiene</v>
      </c>
      <c r="C31" s="3">
        <v>0</v>
      </c>
      <c r="D31" s="3">
        <v>0</v>
      </c>
      <c r="E31" s="3">
        <v>0</v>
      </c>
      <c r="F31" s="3">
        <v>0</v>
      </c>
      <c r="G31" s="3">
        <v>1</v>
      </c>
      <c r="H31" s="3">
        <v>8</v>
      </c>
      <c r="I31" s="3">
        <v>0</v>
      </c>
      <c r="J31" s="3">
        <v>0</v>
      </c>
      <c r="K31" s="3">
        <v>1</v>
      </c>
      <c r="L31" s="3">
        <v>-1</v>
      </c>
      <c r="M31" s="3">
        <v>3</v>
      </c>
      <c r="N31" s="3">
        <v>3</v>
      </c>
      <c r="O31" s="3"/>
    </row>
    <row r="32" spans="1:16">
      <c r="A32" s="52" t="s">
        <v>1572</v>
      </c>
      <c r="B32" t="str">
        <f>VLOOKUP(A32,'KE Product Categorization'!$A$2:$D$62,3,0)</f>
        <v>Hygiene</v>
      </c>
      <c r="C32" s="3">
        <v>0</v>
      </c>
      <c r="D32" s="3">
        <v>0</v>
      </c>
      <c r="E32" s="3">
        <v>0</v>
      </c>
      <c r="F32" s="3">
        <v>0</v>
      </c>
      <c r="G32" s="3">
        <v>5</v>
      </c>
      <c r="H32" s="3">
        <v>1</v>
      </c>
      <c r="I32" s="3">
        <v>0</v>
      </c>
      <c r="J32" s="3">
        <v>5</v>
      </c>
      <c r="K32" s="3">
        <v>9</v>
      </c>
      <c r="L32" s="3">
        <v>4</v>
      </c>
      <c r="M32" s="3">
        <v>6</v>
      </c>
      <c r="N32" s="3">
        <v>2</v>
      </c>
      <c r="O32" s="3"/>
      <c r="P32" s="33"/>
    </row>
    <row r="33" spans="1:16">
      <c r="A33" s="52" t="s">
        <v>1573</v>
      </c>
      <c r="B33" t="str">
        <f>VLOOKUP(A33,'KE Product Categorization'!$A$2:$D$62,3,0)</f>
        <v>Hygiene</v>
      </c>
      <c r="C33" s="3">
        <v>0</v>
      </c>
      <c r="D33" s="3">
        <v>0</v>
      </c>
      <c r="E33" s="3">
        <v>0</v>
      </c>
      <c r="F33" s="3">
        <v>0</v>
      </c>
      <c r="G33" s="3">
        <v>1</v>
      </c>
      <c r="H33" s="3">
        <v>4</v>
      </c>
      <c r="I33" s="3">
        <v>2</v>
      </c>
      <c r="J33" s="3">
        <v>1</v>
      </c>
      <c r="K33" s="3">
        <v>3</v>
      </c>
      <c r="L33" s="3">
        <v>3</v>
      </c>
      <c r="M33" s="3">
        <v>2</v>
      </c>
      <c r="N33" s="3">
        <v>2</v>
      </c>
      <c r="O33" s="3"/>
      <c r="P33" s="33"/>
    </row>
    <row r="34" spans="1:16">
      <c r="A34" s="52" t="s">
        <v>1574</v>
      </c>
      <c r="B34" t="str">
        <f>VLOOKUP(A34,'KE Product Categorization'!$A$2:$D$62,3,0)</f>
        <v>Hygiene</v>
      </c>
      <c r="C34" s="3">
        <v>0</v>
      </c>
      <c r="D34" s="3">
        <v>0</v>
      </c>
      <c r="E34" s="3">
        <v>0</v>
      </c>
      <c r="F34" s="3">
        <v>0</v>
      </c>
      <c r="G34" s="3">
        <v>2</v>
      </c>
      <c r="H34" s="3">
        <v>2</v>
      </c>
      <c r="I34" s="3">
        <v>1</v>
      </c>
      <c r="J34" s="3">
        <v>3</v>
      </c>
      <c r="K34" s="3">
        <v>0</v>
      </c>
      <c r="L34" s="3">
        <v>2</v>
      </c>
      <c r="M34" s="3">
        <v>1</v>
      </c>
      <c r="N34" s="3">
        <v>0</v>
      </c>
      <c r="O34" s="3"/>
    </row>
    <row r="35" spans="1:16">
      <c r="A35" s="52" t="s">
        <v>1379</v>
      </c>
      <c r="B35" t="str">
        <f>VLOOKUP(A35,'KE Product Categorization'!$A$2:$D$62,3,0)</f>
        <v>Hygiene</v>
      </c>
      <c r="C35" s="3">
        <v>0</v>
      </c>
      <c r="D35" s="3">
        <v>3</v>
      </c>
      <c r="E35" s="3">
        <v>2</v>
      </c>
      <c r="F35" s="3">
        <v>5</v>
      </c>
      <c r="G35" s="3">
        <v>3</v>
      </c>
      <c r="H35" s="3">
        <v>0</v>
      </c>
      <c r="I35" s="3">
        <v>0</v>
      </c>
      <c r="J35" s="3">
        <v>0</v>
      </c>
      <c r="K35" s="3">
        <v>1</v>
      </c>
      <c r="L35" s="3">
        <v>0</v>
      </c>
      <c r="M35" s="3">
        <v>0</v>
      </c>
      <c r="N35" s="3">
        <v>0</v>
      </c>
      <c r="O35" s="3"/>
    </row>
    <row r="36" spans="1:16">
      <c r="A36" s="52" t="s">
        <v>1927</v>
      </c>
      <c r="B36" t="str">
        <f>VLOOKUP(A36,'KE Product Categorization'!$A$2:$D$62,3,0)</f>
        <v>Hygiene</v>
      </c>
      <c r="C36" s="3">
        <v>0</v>
      </c>
      <c r="D36" s="3">
        <v>0</v>
      </c>
      <c r="E36" s="3">
        <v>0</v>
      </c>
      <c r="F36" s="3">
        <v>0</v>
      </c>
      <c r="G36" s="3">
        <v>0</v>
      </c>
      <c r="H36" s="3">
        <v>0</v>
      </c>
      <c r="I36" s="3">
        <v>0</v>
      </c>
      <c r="J36" s="3">
        <v>0</v>
      </c>
      <c r="K36" s="3">
        <v>0</v>
      </c>
      <c r="L36" s="3">
        <v>31</v>
      </c>
      <c r="M36" s="3">
        <v>8</v>
      </c>
      <c r="N36" s="3">
        <v>14</v>
      </c>
      <c r="O36" s="3"/>
    </row>
    <row r="37" spans="1:16">
      <c r="A37" s="52" t="s">
        <v>1928</v>
      </c>
      <c r="B37" t="str">
        <f>VLOOKUP(A37,'KE Product Categorization'!$A$2:$D$62,3,0)</f>
        <v>Hygiene</v>
      </c>
      <c r="C37" s="3">
        <v>0</v>
      </c>
      <c r="D37" s="3">
        <v>0</v>
      </c>
      <c r="E37" s="3">
        <v>0</v>
      </c>
      <c r="F37" s="3">
        <v>0</v>
      </c>
      <c r="G37" s="3">
        <v>0</v>
      </c>
      <c r="H37" s="3">
        <v>0</v>
      </c>
      <c r="I37" s="3">
        <v>0</v>
      </c>
      <c r="J37" s="3">
        <v>0</v>
      </c>
      <c r="K37" s="3">
        <v>0</v>
      </c>
      <c r="L37" s="3">
        <v>73</v>
      </c>
      <c r="M37" s="3">
        <v>33</v>
      </c>
      <c r="N37" s="3">
        <v>26</v>
      </c>
      <c r="O37" s="3"/>
    </row>
    <row r="38" spans="1:16">
      <c r="A38" s="52" t="s">
        <v>1380</v>
      </c>
      <c r="B38" t="str">
        <f>VLOOKUP(A38,'KE Product Categorization'!$A$2:$D$62,3,0)</f>
        <v>Cookstoves</v>
      </c>
      <c r="C38" s="3">
        <v>0</v>
      </c>
      <c r="D38" s="3">
        <v>46</v>
      </c>
      <c r="E38" s="3">
        <v>0</v>
      </c>
      <c r="F38" s="3">
        <v>0</v>
      </c>
      <c r="G38" s="3">
        <v>0</v>
      </c>
      <c r="H38" s="3">
        <v>0</v>
      </c>
      <c r="I38" s="3">
        <v>0</v>
      </c>
      <c r="J38" s="3">
        <v>0</v>
      </c>
      <c r="K38" s="3">
        <v>0</v>
      </c>
      <c r="L38" s="3">
        <v>0</v>
      </c>
      <c r="M38" s="3">
        <v>0</v>
      </c>
      <c r="N38" s="3">
        <v>0</v>
      </c>
      <c r="O38" s="3"/>
    </row>
    <row r="39" spans="1:16">
      <c r="A39" s="52" t="s">
        <v>1575</v>
      </c>
      <c r="B39" t="str">
        <f>VLOOKUP(A39,'KE Product Categorization'!$A$2:$D$62,3,0)</f>
        <v>Cookstoves</v>
      </c>
      <c r="C39" s="3">
        <v>0</v>
      </c>
      <c r="D39" s="3">
        <v>0</v>
      </c>
      <c r="E39" s="3">
        <v>0</v>
      </c>
      <c r="F39" s="3">
        <v>0</v>
      </c>
      <c r="G39" s="3">
        <v>3</v>
      </c>
      <c r="H39" s="3">
        <v>23</v>
      </c>
      <c r="I39" s="3">
        <v>9</v>
      </c>
      <c r="J39" s="3">
        <v>18</v>
      </c>
      <c r="K39" s="3">
        <v>39</v>
      </c>
      <c r="L39" s="3">
        <v>58</v>
      </c>
      <c r="M39" s="3">
        <v>22</v>
      </c>
      <c r="N39" s="3">
        <v>48</v>
      </c>
      <c r="O39" s="3"/>
    </row>
    <row r="40" spans="1:16">
      <c r="A40" s="52" t="s">
        <v>1381</v>
      </c>
      <c r="B40" t="str">
        <f>VLOOKUP(A40,'KE Product Categorization'!$A$2:$D$62,3,0)</f>
        <v>Cookstoves</v>
      </c>
      <c r="C40" s="3">
        <v>6</v>
      </c>
      <c r="D40" s="3">
        <v>153</v>
      </c>
      <c r="E40" s="3">
        <v>254</v>
      </c>
      <c r="F40" s="3">
        <v>206</v>
      </c>
      <c r="G40" s="3">
        <v>118</v>
      </c>
      <c r="H40" s="3">
        <v>119</v>
      </c>
      <c r="I40" s="3">
        <v>124</v>
      </c>
      <c r="J40" s="3">
        <v>140</v>
      </c>
      <c r="K40" s="3">
        <v>64</v>
      </c>
      <c r="L40" s="3">
        <v>25</v>
      </c>
      <c r="M40" s="3">
        <v>4</v>
      </c>
      <c r="N40" s="3">
        <v>1</v>
      </c>
      <c r="O40" s="3"/>
    </row>
    <row r="41" spans="1:16">
      <c r="A41" s="52" t="s">
        <v>1382</v>
      </c>
      <c r="B41" t="str">
        <f>VLOOKUP(A41,'KE Product Categorization'!$A$2:$D$62,3,0)</f>
        <v>Starter Kit</v>
      </c>
      <c r="C41" s="3">
        <v>0</v>
      </c>
      <c r="D41" s="3">
        <v>37</v>
      </c>
      <c r="E41" s="3">
        <v>12</v>
      </c>
      <c r="F41" s="3">
        <v>12</v>
      </c>
      <c r="G41" s="3">
        <v>2</v>
      </c>
      <c r="H41" s="3">
        <v>0</v>
      </c>
      <c r="I41" s="3">
        <v>0</v>
      </c>
      <c r="J41" s="3">
        <v>0</v>
      </c>
      <c r="K41" s="3">
        <v>0</v>
      </c>
      <c r="L41" s="3">
        <v>0</v>
      </c>
      <c r="M41" s="3">
        <v>0</v>
      </c>
      <c r="N41" s="3">
        <v>0</v>
      </c>
      <c r="O41" s="3"/>
    </row>
    <row r="42" spans="1:16">
      <c r="A42" s="52" t="s">
        <v>1383</v>
      </c>
      <c r="B42" t="str">
        <f>VLOOKUP(A42,'KE Product Categorization'!$A$2:$D$62,3,0)</f>
        <v>Solar</v>
      </c>
      <c r="C42" s="3">
        <v>3</v>
      </c>
      <c r="D42" s="3">
        <v>9</v>
      </c>
      <c r="E42" s="3">
        <v>16</v>
      </c>
      <c r="F42" s="3">
        <v>10</v>
      </c>
      <c r="G42" s="3">
        <v>29</v>
      </c>
      <c r="H42" s="3">
        <v>33</v>
      </c>
      <c r="I42" s="3">
        <v>16</v>
      </c>
      <c r="J42" s="3">
        <v>24</v>
      </c>
      <c r="K42" s="3">
        <v>12</v>
      </c>
      <c r="L42" s="3">
        <v>21</v>
      </c>
      <c r="M42" s="3">
        <v>15</v>
      </c>
      <c r="N42" s="3">
        <v>12</v>
      </c>
      <c r="O42" s="3"/>
    </row>
    <row r="43" spans="1:16">
      <c r="A43" s="52" t="s">
        <v>1576</v>
      </c>
      <c r="B43" t="str">
        <f>VLOOKUP(A43,'KE Product Categorization'!$A$2:$D$62,3,0)</f>
        <v>Solar</v>
      </c>
      <c r="C43" s="3">
        <v>0</v>
      </c>
      <c r="D43" s="3">
        <v>0</v>
      </c>
      <c r="E43" s="3">
        <v>0</v>
      </c>
      <c r="F43" s="3">
        <v>0</v>
      </c>
      <c r="G43" s="3">
        <v>5</v>
      </c>
      <c r="H43" s="3">
        <v>15</v>
      </c>
      <c r="I43" s="3">
        <v>2</v>
      </c>
      <c r="J43" s="3">
        <v>2</v>
      </c>
      <c r="K43" s="3">
        <v>15</v>
      </c>
      <c r="L43" s="3">
        <v>10</v>
      </c>
      <c r="M43" s="3">
        <v>2</v>
      </c>
      <c r="N43" s="3">
        <v>4</v>
      </c>
      <c r="O43" s="3"/>
    </row>
    <row r="44" spans="1:16">
      <c r="A44" s="52" t="s">
        <v>2484</v>
      </c>
      <c r="B44" t="str">
        <f>VLOOKUP(A44,'KE Product Categorization'!$A$2:$D$62,3,0)</f>
        <v>Solar</v>
      </c>
      <c r="C44" s="3">
        <v>0</v>
      </c>
      <c r="D44" s="3">
        <v>0</v>
      </c>
      <c r="E44" s="3">
        <v>0</v>
      </c>
      <c r="F44" s="3">
        <v>0</v>
      </c>
      <c r="G44" s="3">
        <v>0</v>
      </c>
      <c r="H44" s="3">
        <v>0</v>
      </c>
      <c r="I44" s="3">
        <v>0</v>
      </c>
      <c r="J44" s="3">
        <v>0</v>
      </c>
      <c r="K44" s="3">
        <v>0</v>
      </c>
      <c r="L44" s="3">
        <v>0</v>
      </c>
      <c r="M44" s="3">
        <v>1</v>
      </c>
      <c r="N44" s="3">
        <v>12</v>
      </c>
      <c r="O44" s="3"/>
    </row>
    <row r="45" spans="1:16">
      <c r="A45" s="52" t="s">
        <v>3396</v>
      </c>
      <c r="B45" t="str">
        <f>VLOOKUP(A45,'KE Product Categorization'!$A$2:$D$62,3,0)</f>
        <v>Solar</v>
      </c>
      <c r="C45" s="3">
        <v>0</v>
      </c>
      <c r="D45" s="3">
        <v>0</v>
      </c>
      <c r="E45" s="3">
        <v>0</v>
      </c>
      <c r="F45" s="3">
        <v>0</v>
      </c>
      <c r="G45" s="3">
        <v>0</v>
      </c>
      <c r="H45" s="3">
        <v>0</v>
      </c>
      <c r="I45" s="3">
        <v>0</v>
      </c>
      <c r="J45" s="3">
        <v>0</v>
      </c>
      <c r="K45" s="3">
        <v>0</v>
      </c>
      <c r="L45" s="3">
        <v>0</v>
      </c>
      <c r="M45" s="3">
        <v>0</v>
      </c>
      <c r="N45" s="3">
        <v>4</v>
      </c>
      <c r="O45" s="3"/>
    </row>
    <row r="46" spans="1:16">
      <c r="A46" s="52" t="s">
        <v>1384</v>
      </c>
      <c r="B46" t="str">
        <f>VLOOKUP(A46,'KE Product Categorization'!$A$2:$D$62,3,0)</f>
        <v>Solar</v>
      </c>
      <c r="C46" s="3">
        <v>0</v>
      </c>
      <c r="D46" s="3">
        <v>1</v>
      </c>
      <c r="E46" s="3">
        <v>4</v>
      </c>
      <c r="F46" s="3">
        <v>11</v>
      </c>
      <c r="G46" s="3">
        <v>4</v>
      </c>
      <c r="H46" s="3">
        <v>6</v>
      </c>
      <c r="I46" s="3">
        <v>3</v>
      </c>
      <c r="J46" s="3">
        <v>2</v>
      </c>
      <c r="K46" s="3">
        <v>11</v>
      </c>
      <c r="L46" s="3">
        <v>12</v>
      </c>
      <c r="M46" s="3">
        <v>14</v>
      </c>
      <c r="N46" s="3">
        <v>9</v>
      </c>
      <c r="O46" s="3"/>
      <c r="P46" s="33"/>
    </row>
    <row r="47" spans="1:16">
      <c r="A47" s="52" t="s">
        <v>1385</v>
      </c>
      <c r="B47" t="str">
        <f>VLOOKUP(A47,'KE Product Categorization'!$A$2:$D$62,3,0)</f>
        <v>LG Agent Business</v>
      </c>
      <c r="C47" s="3">
        <v>4</v>
      </c>
      <c r="D47" s="3">
        <v>7</v>
      </c>
      <c r="E47" s="3">
        <v>16</v>
      </c>
      <c r="F47" s="3">
        <v>13</v>
      </c>
      <c r="G47" s="3">
        <v>12</v>
      </c>
      <c r="H47" s="3">
        <v>9</v>
      </c>
      <c r="I47" s="3">
        <v>2</v>
      </c>
      <c r="J47" s="3">
        <v>2</v>
      </c>
      <c r="K47" s="3">
        <v>5</v>
      </c>
      <c r="L47" s="3">
        <v>8</v>
      </c>
      <c r="M47" s="3">
        <v>3</v>
      </c>
      <c r="N47" s="3">
        <v>5</v>
      </c>
      <c r="O47" s="3"/>
      <c r="P47" s="33"/>
    </row>
    <row r="48" spans="1:16">
      <c r="A48" s="52" t="s">
        <v>1386</v>
      </c>
      <c r="B48" t="str">
        <f>VLOOKUP(A48,'KE Product Categorization'!$A$2:$D$62,3,0)</f>
        <v>LG Agent Business</v>
      </c>
      <c r="C48" s="3">
        <v>20</v>
      </c>
      <c r="D48" s="3">
        <v>0</v>
      </c>
      <c r="E48" s="3">
        <v>0</v>
      </c>
      <c r="F48" s="3">
        <v>0</v>
      </c>
      <c r="G48" s="3">
        <v>0</v>
      </c>
      <c r="H48" s="3">
        <v>0</v>
      </c>
      <c r="I48" s="3">
        <v>0</v>
      </c>
      <c r="J48" s="3">
        <v>0</v>
      </c>
      <c r="K48" s="3">
        <v>0</v>
      </c>
      <c r="L48" s="3">
        <v>0</v>
      </c>
      <c r="M48" s="3">
        <v>0</v>
      </c>
      <c r="N48" s="3">
        <v>0</v>
      </c>
      <c r="O48" s="3"/>
      <c r="P48" s="33"/>
    </row>
    <row r="49" spans="1:16">
      <c r="A49" s="52" t="s">
        <v>1387</v>
      </c>
      <c r="B49" t="str">
        <f>VLOOKUP(A49,'KE Product Categorization'!$A$2:$D$62,3,0)</f>
        <v>LG Agent Business</v>
      </c>
      <c r="C49" s="3">
        <v>0</v>
      </c>
      <c r="D49" s="3">
        <v>23</v>
      </c>
      <c r="E49" s="3">
        <v>80</v>
      </c>
      <c r="F49" s="3">
        <v>65</v>
      </c>
      <c r="G49" s="3">
        <v>60</v>
      </c>
      <c r="H49" s="3">
        <v>45</v>
      </c>
      <c r="I49" s="3">
        <v>5</v>
      </c>
      <c r="J49" s="3">
        <v>5</v>
      </c>
      <c r="K49" s="3">
        <v>25</v>
      </c>
      <c r="L49" s="3">
        <v>40</v>
      </c>
      <c r="M49" s="3">
        <v>15</v>
      </c>
      <c r="N49" s="3">
        <v>20</v>
      </c>
      <c r="O49" s="3"/>
      <c r="P49" s="33"/>
    </row>
    <row r="50" spans="1:16">
      <c r="A50" s="52" t="s">
        <v>1929</v>
      </c>
      <c r="B50" t="str">
        <f>VLOOKUP(A50,'KE Product Categorization'!$A$2:$D$62,3,0)</f>
        <v>LG Agent Business</v>
      </c>
      <c r="C50" s="3">
        <v>0</v>
      </c>
      <c r="D50" s="3">
        <v>0</v>
      </c>
      <c r="E50" s="3">
        <v>0</v>
      </c>
      <c r="F50" s="3">
        <v>0</v>
      </c>
      <c r="G50" s="3">
        <v>0</v>
      </c>
      <c r="H50" s="3">
        <v>0</v>
      </c>
      <c r="I50" s="3">
        <v>0</v>
      </c>
      <c r="J50" s="3">
        <v>0</v>
      </c>
      <c r="K50" s="3">
        <v>0</v>
      </c>
      <c r="L50" s="3">
        <v>1</v>
      </c>
      <c r="M50" s="3">
        <v>0</v>
      </c>
      <c r="N50" s="3">
        <v>0</v>
      </c>
      <c r="O50" s="3"/>
      <c r="P50" s="33"/>
    </row>
    <row r="51" spans="1:16">
      <c r="A51" s="52" t="s">
        <v>2485</v>
      </c>
      <c r="B51" t="str">
        <f>VLOOKUP(A51,'KE Product Categorization'!$A$2:$D$62,3,0)</f>
        <v>Delivery</v>
      </c>
      <c r="C51" s="3">
        <v>0</v>
      </c>
      <c r="D51" s="3">
        <v>0</v>
      </c>
      <c r="E51" s="3">
        <v>0</v>
      </c>
      <c r="F51" s="3">
        <v>0</v>
      </c>
      <c r="G51" s="3">
        <v>0</v>
      </c>
      <c r="H51" s="3">
        <v>0</v>
      </c>
      <c r="I51" s="3">
        <v>0</v>
      </c>
      <c r="J51" s="3">
        <v>0</v>
      </c>
      <c r="K51" s="3">
        <v>0</v>
      </c>
      <c r="L51" s="3">
        <v>0</v>
      </c>
      <c r="M51" s="3">
        <v>2</v>
      </c>
      <c r="N51" s="3">
        <v>1</v>
      </c>
      <c r="O51" s="3"/>
      <c r="P51" s="33"/>
    </row>
    <row r="52" spans="1:16">
      <c r="A52" s="52" t="s">
        <v>2486</v>
      </c>
      <c r="B52" t="str">
        <f>VLOOKUP(A52,'KE Product Categorization'!$A$2:$D$62,3,0)</f>
        <v>Delivery</v>
      </c>
      <c r="C52" s="3">
        <v>0</v>
      </c>
      <c r="D52" s="3">
        <v>0</v>
      </c>
      <c r="E52" s="3">
        <v>0</v>
      </c>
      <c r="F52" s="3">
        <v>0</v>
      </c>
      <c r="G52" s="3">
        <v>0</v>
      </c>
      <c r="H52" s="3">
        <v>0</v>
      </c>
      <c r="I52" s="3">
        <v>0</v>
      </c>
      <c r="J52" s="3">
        <v>0</v>
      </c>
      <c r="K52" s="3">
        <v>0</v>
      </c>
      <c r="L52" s="3">
        <v>0</v>
      </c>
      <c r="M52" s="3">
        <v>1</v>
      </c>
      <c r="N52" s="3">
        <v>3</v>
      </c>
      <c r="O52" s="3"/>
      <c r="P52" s="33"/>
    </row>
    <row r="53" spans="1:16">
      <c r="A53" s="52" t="s">
        <v>2487</v>
      </c>
      <c r="B53" t="str">
        <f>VLOOKUP(A53,'KE Product Categorization'!$A$2:$D$62,3,0)</f>
        <v>Delivery</v>
      </c>
      <c r="C53" s="3">
        <v>0</v>
      </c>
      <c r="D53" s="3">
        <v>0</v>
      </c>
      <c r="E53" s="3">
        <v>0</v>
      </c>
      <c r="F53" s="3">
        <v>0</v>
      </c>
      <c r="G53" s="3">
        <v>0</v>
      </c>
      <c r="H53" s="3">
        <v>0</v>
      </c>
      <c r="I53" s="3">
        <v>0</v>
      </c>
      <c r="J53" s="3">
        <v>0</v>
      </c>
      <c r="K53" s="3">
        <v>0</v>
      </c>
      <c r="L53" s="3">
        <v>0</v>
      </c>
      <c r="M53" s="3">
        <v>4</v>
      </c>
      <c r="N53" s="3">
        <v>16</v>
      </c>
      <c r="O53" s="3"/>
      <c r="P53" s="33"/>
    </row>
    <row r="54" spans="1:16">
      <c r="A54" s="52" t="s">
        <v>2488</v>
      </c>
      <c r="B54" t="str">
        <f>VLOOKUP(A54,'KE Product Categorization'!$A$2:$D$62,3,0)</f>
        <v>Delivery</v>
      </c>
      <c r="C54" s="3">
        <v>0</v>
      </c>
      <c r="D54" s="3">
        <v>0</v>
      </c>
      <c r="E54" s="3">
        <v>0</v>
      </c>
      <c r="F54" s="3">
        <v>0</v>
      </c>
      <c r="G54" s="3">
        <v>0</v>
      </c>
      <c r="H54" s="3">
        <v>0</v>
      </c>
      <c r="I54" s="3">
        <v>0</v>
      </c>
      <c r="J54" s="3">
        <v>0</v>
      </c>
      <c r="K54" s="3">
        <v>0</v>
      </c>
      <c r="L54" s="3">
        <v>0</v>
      </c>
      <c r="M54" s="3">
        <v>2</v>
      </c>
      <c r="N54" s="3">
        <v>6</v>
      </c>
      <c r="O54" s="3"/>
      <c r="P54" s="33"/>
    </row>
    <row r="55" spans="1:16">
      <c r="A55" s="52" t="s">
        <v>1388</v>
      </c>
      <c r="B55" t="str">
        <f>VLOOKUP(A55,'KE Product Categorization'!$A$2:$D$62,3,0)</f>
        <v>Condoms / contraceptives</v>
      </c>
      <c r="C55" s="3">
        <v>0</v>
      </c>
      <c r="D55" s="3">
        <v>0</v>
      </c>
      <c r="E55" s="3">
        <v>216</v>
      </c>
      <c r="F55" s="3">
        <v>337</v>
      </c>
      <c r="G55" s="3">
        <v>240</v>
      </c>
      <c r="H55" s="3">
        <v>0</v>
      </c>
      <c r="I55" s="3">
        <v>24</v>
      </c>
      <c r="J55" s="3">
        <v>0</v>
      </c>
      <c r="K55" s="3">
        <v>0</v>
      </c>
      <c r="L55" s="3">
        <v>0</v>
      </c>
      <c r="M55" s="3">
        <v>0</v>
      </c>
      <c r="N55" s="3">
        <v>0</v>
      </c>
      <c r="O55" s="3"/>
      <c r="P55" s="33"/>
    </row>
    <row r="56" spans="1:16">
      <c r="A56" s="52" t="s">
        <v>1577</v>
      </c>
      <c r="B56" t="str">
        <f>VLOOKUP(A56,'KE Product Categorization'!$A$2:$D$62,3,0)</f>
        <v>Condoms / contraceptives</v>
      </c>
      <c r="C56" s="3">
        <v>0</v>
      </c>
      <c r="D56" s="3">
        <v>0</v>
      </c>
      <c r="E56" s="3">
        <v>0</v>
      </c>
      <c r="F56" s="3">
        <v>0</v>
      </c>
      <c r="G56" s="3">
        <v>24</v>
      </c>
      <c r="H56" s="3">
        <v>4</v>
      </c>
      <c r="I56" s="3">
        <v>24</v>
      </c>
      <c r="J56" s="3">
        <v>0</v>
      </c>
      <c r="K56" s="3">
        <v>0</v>
      </c>
      <c r="L56" s="3">
        <v>24</v>
      </c>
      <c r="M56" s="3">
        <v>96</v>
      </c>
      <c r="N56" s="3">
        <v>120</v>
      </c>
      <c r="O56" s="3"/>
      <c r="P56" s="33"/>
    </row>
    <row r="57" spans="1:16">
      <c r="A57" s="52" t="s">
        <v>1389</v>
      </c>
      <c r="B57" t="str">
        <f>VLOOKUP(A57,'KE Product Categorization'!$A$2:$D$62,3,0)</f>
        <v>Fortified Foods</v>
      </c>
      <c r="C57" s="3">
        <v>0</v>
      </c>
      <c r="D57" s="3">
        <v>12</v>
      </c>
      <c r="E57" s="3">
        <v>58</v>
      </c>
      <c r="F57" s="3">
        <v>17</v>
      </c>
      <c r="G57" s="3">
        <v>80</v>
      </c>
      <c r="H57" s="3">
        <v>19</v>
      </c>
      <c r="I57" s="3">
        <v>5</v>
      </c>
      <c r="J57" s="3">
        <v>0</v>
      </c>
      <c r="K57" s="3">
        <v>0</v>
      </c>
      <c r="L57" s="3">
        <v>0</v>
      </c>
      <c r="M57" s="3">
        <v>0</v>
      </c>
      <c r="N57" s="3">
        <v>0</v>
      </c>
      <c r="O57" s="3"/>
      <c r="P57" s="33"/>
    </row>
    <row r="58" spans="1:16">
      <c r="A58" s="52" t="s">
        <v>1390</v>
      </c>
      <c r="B58" t="str">
        <f>VLOOKUP(A58,'KE Product Categorization'!$A$2:$D$62,3,0)</f>
        <v>Water filtration and storage</v>
      </c>
      <c r="C58" s="3">
        <v>20</v>
      </c>
      <c r="D58" s="3">
        <v>2</v>
      </c>
      <c r="E58" s="3">
        <v>16</v>
      </c>
      <c r="F58" s="3">
        <v>1</v>
      </c>
      <c r="G58" s="3">
        <v>0</v>
      </c>
      <c r="H58" s="3">
        <v>2</v>
      </c>
      <c r="I58" s="3">
        <v>1</v>
      </c>
      <c r="J58" s="3">
        <v>14</v>
      </c>
      <c r="K58" s="3">
        <v>68</v>
      </c>
      <c r="L58" s="3">
        <v>50</v>
      </c>
      <c r="M58" s="3">
        <v>208</v>
      </c>
      <c r="N58" s="3">
        <v>15</v>
      </c>
      <c r="O58" s="3"/>
      <c r="P58" s="33"/>
    </row>
    <row r="59" spans="1:16">
      <c r="A59" s="52" t="s">
        <v>1391</v>
      </c>
      <c r="B59" t="str">
        <f>VLOOKUP(A59,'KE Product Categorization'!$A$2:$D$62,3,0)</f>
        <v>Cookstoves</v>
      </c>
      <c r="C59" s="3">
        <v>0</v>
      </c>
      <c r="D59" s="3">
        <v>0</v>
      </c>
      <c r="E59" s="3">
        <v>1</v>
      </c>
      <c r="F59" s="3">
        <v>13</v>
      </c>
      <c r="G59" s="3">
        <v>16</v>
      </c>
      <c r="H59" s="3">
        <v>29</v>
      </c>
      <c r="I59" s="3">
        <v>21</v>
      </c>
      <c r="J59" s="3">
        <v>29</v>
      </c>
      <c r="K59" s="3">
        <v>45</v>
      </c>
      <c r="L59" s="3">
        <v>45</v>
      </c>
      <c r="M59" s="3">
        <v>44</v>
      </c>
      <c r="N59" s="3">
        <v>34</v>
      </c>
      <c r="O59" s="3"/>
      <c r="P59" s="33"/>
    </row>
    <row r="60" spans="1:16">
      <c r="A60" s="52"/>
      <c r="C60" s="3"/>
      <c r="D60" s="3"/>
      <c r="E60" s="3"/>
      <c r="F60" s="3"/>
      <c r="G60" s="3"/>
      <c r="H60" s="3"/>
      <c r="I60" s="3"/>
      <c r="J60" s="3"/>
      <c r="K60" s="3"/>
      <c r="L60" s="3"/>
      <c r="M60" s="3"/>
      <c r="N60" s="3"/>
      <c r="O60" s="3"/>
      <c r="P60" s="33"/>
    </row>
    <row r="62" spans="1:16">
      <c r="A62" s="2" t="s">
        <v>1053</v>
      </c>
      <c r="B62" s="2"/>
      <c r="C62" s="105">
        <f t="shared" ref="C62:M62" si="0">SUM(C2:C59)</f>
        <v>109</v>
      </c>
      <c r="D62" s="105">
        <f t="shared" si="0"/>
        <v>785</v>
      </c>
      <c r="E62" s="105">
        <f t="shared" si="0"/>
        <v>1585</v>
      </c>
      <c r="F62" s="105">
        <f t="shared" si="0"/>
        <v>1154</v>
      </c>
      <c r="G62" s="105">
        <f t="shared" si="0"/>
        <v>1299</v>
      </c>
      <c r="H62" s="105">
        <f t="shared" si="0"/>
        <v>1056</v>
      </c>
      <c r="I62" s="105">
        <f t="shared" si="0"/>
        <v>772</v>
      </c>
      <c r="J62" s="105">
        <f t="shared" si="0"/>
        <v>4475</v>
      </c>
      <c r="K62" s="105">
        <f t="shared" si="0"/>
        <v>2044</v>
      </c>
      <c r="L62" s="105">
        <f t="shared" si="0"/>
        <v>2041</v>
      </c>
      <c r="M62" s="105">
        <f t="shared" si="0"/>
        <v>2542</v>
      </c>
      <c r="N62" s="105">
        <f>SUM(N2:N59)</f>
        <v>2571</v>
      </c>
    </row>
    <row r="63" spans="1:16">
      <c r="A63" s="85"/>
      <c r="B63" s="85"/>
      <c r="C63" s="27"/>
      <c r="D63" s="27"/>
      <c r="E63" s="27"/>
    </row>
    <row r="64" spans="1:16">
      <c r="A64" s="85"/>
      <c r="B64" s="85"/>
      <c r="C64" s="3"/>
      <c r="D64" s="3"/>
      <c r="E64" s="3"/>
      <c r="F64" s="3"/>
      <c r="G64" s="3"/>
      <c r="H64" s="3"/>
    </row>
    <row r="65" spans="1:11">
      <c r="A65" s="309" t="s">
        <v>1567</v>
      </c>
      <c r="B65" t="str">
        <f>VLOOKUP(A65,'KE Product Categorization'!$A$2:$D$45,3,0)</f>
        <v>Other</v>
      </c>
      <c r="C65" s="3">
        <v>0</v>
      </c>
      <c r="D65" s="3">
        <v>0</v>
      </c>
      <c r="E65" s="3">
        <v>0</v>
      </c>
      <c r="F65" s="3">
        <v>0</v>
      </c>
      <c r="G65" s="3">
        <v>0</v>
      </c>
      <c r="H65" s="3">
        <v>0</v>
      </c>
      <c r="I65" s="3">
        <v>0</v>
      </c>
      <c r="J65" s="3">
        <v>0</v>
      </c>
    </row>
    <row r="66" spans="1:11">
      <c r="A66" s="309" t="s">
        <v>1568</v>
      </c>
      <c r="B66" t="str">
        <f>VLOOKUP(A66,'KE Product Categorization'!$A$2:$D$45,3,0)</f>
        <v>Other</v>
      </c>
      <c r="C66" s="3">
        <v>0</v>
      </c>
      <c r="D66" s="3">
        <v>0</v>
      </c>
      <c r="E66" s="3">
        <v>0</v>
      </c>
      <c r="F66" s="3">
        <v>0</v>
      </c>
      <c r="G66" s="3">
        <v>0</v>
      </c>
      <c r="H66" s="3">
        <v>0</v>
      </c>
      <c r="I66" s="3">
        <v>0</v>
      </c>
      <c r="J66" s="3">
        <v>0</v>
      </c>
    </row>
    <row r="67" spans="1:11">
      <c r="A67" s="309" t="s">
        <v>1532</v>
      </c>
      <c r="B67" t="str">
        <f>VLOOKUP(A67,'KE Product Categorization'!$A$2:$D$45,3,0)</f>
        <v>Hygiene</v>
      </c>
      <c r="C67" s="3">
        <v>0</v>
      </c>
      <c r="D67" s="3">
        <v>0</v>
      </c>
      <c r="E67" s="3">
        <v>0</v>
      </c>
      <c r="F67" s="3">
        <v>0</v>
      </c>
      <c r="G67" s="3">
        <v>0</v>
      </c>
      <c r="H67" s="3">
        <v>0</v>
      </c>
      <c r="I67" s="3">
        <v>0</v>
      </c>
      <c r="J67" s="3">
        <v>0</v>
      </c>
    </row>
    <row r="72" spans="1:11">
      <c r="C72" s="1"/>
      <c r="D72" s="1"/>
      <c r="E72" s="1"/>
      <c r="F72" s="1"/>
      <c r="G72" s="1"/>
      <c r="H72" s="1"/>
      <c r="I72" s="1"/>
      <c r="J72" s="1"/>
      <c r="K72" s="1"/>
    </row>
    <row r="74" spans="1:11">
      <c r="C74" s="1"/>
      <c r="D74" s="1"/>
      <c r="E74" s="1"/>
      <c r="F74" s="1"/>
      <c r="G74" s="1"/>
      <c r="H74" s="1"/>
      <c r="I74" s="1"/>
      <c r="J74" s="1"/>
      <c r="K74" s="1"/>
    </row>
  </sheetData>
  <autoFilter ref="A1:I42"/>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D204"/>
  <sheetViews>
    <sheetView workbookViewId="0">
      <pane ySplit="1" topLeftCell="A167" activePane="bottomLeft" state="frozen"/>
      <selection activeCell="AU51" sqref="AU51"/>
      <selection pane="bottomLeft" activeCell="AU51" sqref="AU51"/>
    </sheetView>
  </sheetViews>
  <sheetFormatPr baseColWidth="10" defaultRowHeight="14" x14ac:dyDescent="0"/>
  <cols>
    <col min="2" max="2" width="23.1640625" bestFit="1" customWidth="1"/>
    <col min="3" max="3" width="15.1640625" customWidth="1"/>
  </cols>
  <sheetData>
    <row r="1" spans="1:3" s="2" customFormat="1">
      <c r="A1" s="2" t="s">
        <v>447</v>
      </c>
      <c r="B1" s="2" t="s">
        <v>1058</v>
      </c>
      <c r="C1" s="2" t="s">
        <v>1057</v>
      </c>
    </row>
    <row r="2" spans="1:3">
      <c r="A2" s="35" t="s">
        <v>1495</v>
      </c>
      <c r="B2" s="35" t="s">
        <v>1497</v>
      </c>
      <c r="C2" s="35" t="s">
        <v>1184</v>
      </c>
    </row>
    <row r="3" spans="1:3">
      <c r="A3" s="61" t="s">
        <v>1033</v>
      </c>
      <c r="B3" s="61" t="s">
        <v>1034</v>
      </c>
      <c r="C3" s="35" t="s">
        <v>1184</v>
      </c>
    </row>
    <row r="4" spans="1:3">
      <c r="A4" s="61" t="s">
        <v>1035</v>
      </c>
      <c r="B4" s="61" t="s">
        <v>1036</v>
      </c>
      <c r="C4" s="35" t="s">
        <v>1184</v>
      </c>
    </row>
    <row r="5" spans="1:3">
      <c r="A5" s="61" t="s">
        <v>1037</v>
      </c>
      <c r="B5" s="61" t="s">
        <v>1038</v>
      </c>
      <c r="C5" s="35" t="s">
        <v>1184</v>
      </c>
    </row>
    <row r="6" spans="1:3">
      <c r="A6" t="s">
        <v>743</v>
      </c>
      <c r="B6" t="s">
        <v>744</v>
      </c>
      <c r="C6" s="298" t="s">
        <v>1154</v>
      </c>
    </row>
    <row r="7" spans="1:3">
      <c r="A7" t="s">
        <v>745</v>
      </c>
      <c r="B7" t="s">
        <v>746</v>
      </c>
      <c r="C7" s="298" t="s">
        <v>1154</v>
      </c>
    </row>
    <row r="8" spans="1:3">
      <c r="A8" t="s">
        <v>747</v>
      </c>
      <c r="B8" t="s">
        <v>748</v>
      </c>
      <c r="C8" s="298" t="s">
        <v>1154</v>
      </c>
    </row>
    <row r="9" spans="1:3">
      <c r="A9" t="s">
        <v>749</v>
      </c>
      <c r="B9" t="s">
        <v>750</v>
      </c>
      <c r="C9" s="298" t="s">
        <v>1154</v>
      </c>
    </row>
    <row r="10" spans="1:3">
      <c r="A10" t="s">
        <v>751</v>
      </c>
      <c r="B10" t="s">
        <v>752</v>
      </c>
      <c r="C10" s="298" t="s">
        <v>1154</v>
      </c>
    </row>
    <row r="11" spans="1:3">
      <c r="A11" t="s">
        <v>753</v>
      </c>
      <c r="B11" t="s">
        <v>754</v>
      </c>
      <c r="C11" s="298" t="s">
        <v>1154</v>
      </c>
    </row>
    <row r="12" spans="1:3">
      <c r="A12" t="s">
        <v>755</v>
      </c>
      <c r="B12" t="s">
        <v>756</v>
      </c>
      <c r="C12" s="298" t="s">
        <v>1154</v>
      </c>
    </row>
    <row r="13" spans="1:3">
      <c r="A13" t="s">
        <v>757</v>
      </c>
      <c r="B13" t="s">
        <v>758</v>
      </c>
      <c r="C13" s="298" t="s">
        <v>1154</v>
      </c>
    </row>
    <row r="14" spans="1:3">
      <c r="A14" t="s">
        <v>759</v>
      </c>
      <c r="B14" t="s">
        <v>760</v>
      </c>
      <c r="C14" s="298" t="s">
        <v>1154</v>
      </c>
    </row>
    <row r="15" spans="1:3">
      <c r="A15" t="s">
        <v>761</v>
      </c>
      <c r="B15" t="s">
        <v>762</v>
      </c>
      <c r="C15" s="298" t="s">
        <v>1154</v>
      </c>
    </row>
    <row r="16" spans="1:3">
      <c r="A16" t="s">
        <v>763</v>
      </c>
      <c r="B16" t="s">
        <v>764</v>
      </c>
      <c r="C16" s="298" t="s">
        <v>1154</v>
      </c>
    </row>
    <row r="17" spans="1:3">
      <c r="A17" t="s">
        <v>765</v>
      </c>
      <c r="B17" t="s">
        <v>766</v>
      </c>
      <c r="C17" s="298" t="s">
        <v>1154</v>
      </c>
    </row>
    <row r="18" spans="1:3">
      <c r="A18" t="s">
        <v>767</v>
      </c>
      <c r="B18" t="s">
        <v>768</v>
      </c>
      <c r="C18" s="298" t="s">
        <v>1154</v>
      </c>
    </row>
    <row r="19" spans="1:3">
      <c r="A19" t="s">
        <v>769</v>
      </c>
      <c r="B19" t="s">
        <v>770</v>
      </c>
      <c r="C19" s="298" t="s">
        <v>1154</v>
      </c>
    </row>
    <row r="20" spans="1:3">
      <c r="A20" t="s">
        <v>771</v>
      </c>
      <c r="B20" t="s">
        <v>772</v>
      </c>
      <c r="C20" s="298" t="s">
        <v>1154</v>
      </c>
    </row>
    <row r="21" spans="1:3">
      <c r="A21" t="s">
        <v>773</v>
      </c>
      <c r="B21" t="s">
        <v>586</v>
      </c>
      <c r="C21" s="298" t="s">
        <v>1154</v>
      </c>
    </row>
    <row r="22" spans="1:3">
      <c r="A22" t="s">
        <v>587</v>
      </c>
      <c r="B22" t="s">
        <v>1059</v>
      </c>
      <c r="C22" s="298" t="s">
        <v>1154</v>
      </c>
    </row>
    <row r="23" spans="1:3">
      <c r="A23" t="s">
        <v>589</v>
      </c>
      <c r="B23" t="s">
        <v>590</v>
      </c>
      <c r="C23" s="298" t="s">
        <v>1154</v>
      </c>
    </row>
    <row r="24" spans="1:3">
      <c r="A24" t="s">
        <v>591</v>
      </c>
      <c r="B24" t="s">
        <v>592</v>
      </c>
      <c r="C24" s="298" t="s">
        <v>1154</v>
      </c>
    </row>
    <row r="25" spans="1:3">
      <c r="A25" t="s">
        <v>593</v>
      </c>
      <c r="B25" t="s">
        <v>594</v>
      </c>
      <c r="C25" s="298" t="s">
        <v>1154</v>
      </c>
    </row>
    <row r="26" spans="1:3">
      <c r="A26" t="s">
        <v>595</v>
      </c>
      <c r="B26" t="s">
        <v>596</v>
      </c>
      <c r="C26" s="298" t="s">
        <v>1154</v>
      </c>
    </row>
    <row r="27" spans="1:3">
      <c r="A27" t="s">
        <v>597</v>
      </c>
      <c r="B27" t="s">
        <v>598</v>
      </c>
      <c r="C27" s="298" t="s">
        <v>1154</v>
      </c>
    </row>
    <row r="28" spans="1:3">
      <c r="A28" t="s">
        <v>599</v>
      </c>
      <c r="B28" t="s">
        <v>600</v>
      </c>
      <c r="C28" s="298" t="s">
        <v>1154</v>
      </c>
    </row>
    <row r="29" spans="1:3">
      <c r="A29" t="s">
        <v>601</v>
      </c>
      <c r="B29" t="s">
        <v>602</v>
      </c>
      <c r="C29" s="298" t="s">
        <v>1154</v>
      </c>
    </row>
    <row r="30" spans="1:3">
      <c r="A30" t="s">
        <v>603</v>
      </c>
      <c r="B30" t="s">
        <v>604</v>
      </c>
      <c r="C30" s="298" t="s">
        <v>1154</v>
      </c>
    </row>
    <row r="31" spans="1:3">
      <c r="A31" t="s">
        <v>605</v>
      </c>
      <c r="B31" t="s">
        <v>606</v>
      </c>
      <c r="C31" s="298" t="s">
        <v>1154</v>
      </c>
    </row>
    <row r="32" spans="1:3">
      <c r="A32" t="s">
        <v>607</v>
      </c>
      <c r="B32" t="s">
        <v>608</v>
      </c>
      <c r="C32" s="298" t="s">
        <v>1154</v>
      </c>
    </row>
    <row r="33" spans="1:3">
      <c r="A33" t="s">
        <v>609</v>
      </c>
      <c r="B33" t="s">
        <v>610</v>
      </c>
      <c r="C33" s="298" t="s">
        <v>1154</v>
      </c>
    </row>
    <row r="34" spans="1:3">
      <c r="A34" t="s">
        <v>611</v>
      </c>
      <c r="B34" t="s">
        <v>612</v>
      </c>
      <c r="C34" s="298" t="s">
        <v>1154</v>
      </c>
    </row>
    <row r="35" spans="1:3">
      <c r="A35" t="s">
        <v>613</v>
      </c>
      <c r="B35" t="s">
        <v>614</v>
      </c>
      <c r="C35" s="298" t="s">
        <v>1154</v>
      </c>
    </row>
    <row r="36" spans="1:3">
      <c r="A36" t="s">
        <v>615</v>
      </c>
      <c r="B36" t="s">
        <v>616</v>
      </c>
      <c r="C36" s="298" t="s">
        <v>1154</v>
      </c>
    </row>
    <row r="37" spans="1:3">
      <c r="A37" t="s">
        <v>617</v>
      </c>
      <c r="B37" t="s">
        <v>618</v>
      </c>
      <c r="C37" s="298" t="s">
        <v>1154</v>
      </c>
    </row>
    <row r="38" spans="1:3">
      <c r="A38" t="s">
        <v>619</v>
      </c>
      <c r="B38" t="s">
        <v>620</v>
      </c>
      <c r="C38" s="298" t="s">
        <v>1154</v>
      </c>
    </row>
    <row r="39" spans="1:3">
      <c r="A39" t="s">
        <v>621</v>
      </c>
      <c r="B39" t="s">
        <v>622</v>
      </c>
      <c r="C39" s="298" t="s">
        <v>1154</v>
      </c>
    </row>
    <row r="40" spans="1:3">
      <c r="A40" t="s">
        <v>623</v>
      </c>
      <c r="B40" t="s">
        <v>624</v>
      </c>
      <c r="C40" s="298" t="s">
        <v>1154</v>
      </c>
    </row>
    <row r="41" spans="1:3">
      <c r="A41" t="s">
        <v>625</v>
      </c>
      <c r="B41" t="s">
        <v>626</v>
      </c>
      <c r="C41" s="298" t="s">
        <v>1154</v>
      </c>
    </row>
    <row r="42" spans="1:3">
      <c r="A42" t="s">
        <v>627</v>
      </c>
      <c r="B42" t="s">
        <v>628</v>
      </c>
      <c r="C42" s="298" t="s">
        <v>1154</v>
      </c>
    </row>
    <row r="43" spans="1:3">
      <c r="A43" t="s">
        <v>629</v>
      </c>
      <c r="B43" t="s">
        <v>630</v>
      </c>
      <c r="C43" s="298" t="s">
        <v>1154</v>
      </c>
    </row>
    <row r="44" spans="1:3">
      <c r="A44" t="s">
        <v>631</v>
      </c>
      <c r="B44" t="s">
        <v>632</v>
      </c>
      <c r="C44" s="298" t="s">
        <v>1154</v>
      </c>
    </row>
    <row r="45" spans="1:3">
      <c r="A45" t="s">
        <v>633</v>
      </c>
      <c r="B45" t="s">
        <v>1060</v>
      </c>
      <c r="C45" s="298" t="s">
        <v>1154</v>
      </c>
    </row>
    <row r="46" spans="1:3">
      <c r="A46" t="s">
        <v>635</v>
      </c>
      <c r="B46" t="s">
        <v>636</v>
      </c>
      <c r="C46" s="298" t="s">
        <v>1154</v>
      </c>
    </row>
    <row r="47" spans="1:3">
      <c r="A47" t="s">
        <v>637</v>
      </c>
      <c r="B47" t="s">
        <v>638</v>
      </c>
      <c r="C47" s="298" t="s">
        <v>1154</v>
      </c>
    </row>
    <row r="48" spans="1:3">
      <c r="A48" t="s">
        <v>639</v>
      </c>
      <c r="B48" t="s">
        <v>1061</v>
      </c>
      <c r="C48" s="298" t="s">
        <v>1154</v>
      </c>
    </row>
    <row r="49" spans="1:4">
      <c r="A49" s="22" t="s">
        <v>709</v>
      </c>
      <c r="B49" s="22" t="s">
        <v>1062</v>
      </c>
      <c r="C49" t="s">
        <v>1054</v>
      </c>
    </row>
    <row r="50" spans="1:4">
      <c r="A50" s="22" t="s">
        <v>711</v>
      </c>
      <c r="B50" s="22" t="s">
        <v>1063</v>
      </c>
      <c r="C50" t="s">
        <v>1054</v>
      </c>
    </row>
    <row r="51" spans="1:4">
      <c r="A51" s="22" t="s">
        <v>1064</v>
      </c>
      <c r="B51" s="22" t="s">
        <v>1065</v>
      </c>
      <c r="C51" t="s">
        <v>1054</v>
      </c>
    </row>
    <row r="52" spans="1:4">
      <c r="A52" t="s">
        <v>713</v>
      </c>
      <c r="B52" s="22" t="s">
        <v>1066</v>
      </c>
      <c r="C52" t="s">
        <v>1054</v>
      </c>
    </row>
    <row r="53" spans="1:4">
      <c r="A53" t="s">
        <v>715</v>
      </c>
      <c r="B53" s="22" t="s">
        <v>1067</v>
      </c>
      <c r="C53" t="s">
        <v>1054</v>
      </c>
    </row>
    <row r="54" spans="1:4">
      <c r="A54" t="s">
        <v>717</v>
      </c>
      <c r="B54" t="s">
        <v>1068</v>
      </c>
      <c r="C54" t="s">
        <v>1054</v>
      </c>
    </row>
    <row r="55" spans="1:4">
      <c r="A55" t="s">
        <v>719</v>
      </c>
      <c r="B55" t="s">
        <v>1069</v>
      </c>
      <c r="C55" t="s">
        <v>1054</v>
      </c>
    </row>
    <row r="56" spans="1:4">
      <c r="A56" t="s">
        <v>721</v>
      </c>
      <c r="B56" t="s">
        <v>1070</v>
      </c>
      <c r="C56" t="s">
        <v>1054</v>
      </c>
      <c r="D56" s="308"/>
    </row>
    <row r="57" spans="1:4">
      <c r="A57" t="s">
        <v>723</v>
      </c>
      <c r="B57" t="s">
        <v>724</v>
      </c>
      <c r="C57" t="s">
        <v>1054</v>
      </c>
      <c r="D57" s="308"/>
    </row>
    <row r="58" spans="1:4">
      <c r="A58" t="s">
        <v>725</v>
      </c>
      <c r="B58" t="s">
        <v>1071</v>
      </c>
      <c r="C58" t="s">
        <v>1054</v>
      </c>
      <c r="D58" s="308"/>
    </row>
    <row r="59" spans="1:4">
      <c r="A59" t="s">
        <v>727</v>
      </c>
      <c r="B59" t="s">
        <v>1072</v>
      </c>
      <c r="C59" t="s">
        <v>1054</v>
      </c>
      <c r="D59" s="308"/>
    </row>
    <row r="60" spans="1:4">
      <c r="A60" t="s">
        <v>729</v>
      </c>
      <c r="B60" t="s">
        <v>1073</v>
      </c>
      <c r="C60" t="s">
        <v>1054</v>
      </c>
    </row>
    <row r="61" spans="1:4">
      <c r="A61" t="s">
        <v>731</v>
      </c>
      <c r="B61" t="s">
        <v>1074</v>
      </c>
      <c r="C61" t="s">
        <v>1054</v>
      </c>
    </row>
    <row r="62" spans="1:4">
      <c r="A62" t="s">
        <v>733</v>
      </c>
      <c r="B62" t="s">
        <v>1075</v>
      </c>
      <c r="C62" t="s">
        <v>1054</v>
      </c>
    </row>
    <row r="63" spans="1:4">
      <c r="A63" t="s">
        <v>735</v>
      </c>
      <c r="B63" t="s">
        <v>1076</v>
      </c>
      <c r="C63" t="s">
        <v>1054</v>
      </c>
    </row>
    <row r="64" spans="1:4">
      <c r="A64" t="s">
        <v>737</v>
      </c>
      <c r="B64" t="s">
        <v>1077</v>
      </c>
      <c r="C64" t="s">
        <v>1054</v>
      </c>
    </row>
    <row r="65" spans="1:3">
      <c r="A65" t="s">
        <v>739</v>
      </c>
      <c r="B65" t="s">
        <v>1078</v>
      </c>
      <c r="C65" t="s">
        <v>1054</v>
      </c>
    </row>
    <row r="66" spans="1:3">
      <c r="A66" t="s">
        <v>741</v>
      </c>
      <c r="B66" t="s">
        <v>1079</v>
      </c>
      <c r="C66" t="s">
        <v>1054</v>
      </c>
    </row>
    <row r="67" spans="1:3">
      <c r="A67" t="s">
        <v>690</v>
      </c>
      <c r="B67" t="s">
        <v>1006</v>
      </c>
      <c r="C67" t="s">
        <v>1054</v>
      </c>
    </row>
    <row r="68" spans="1:3">
      <c r="A68" s="61" t="s">
        <v>1235</v>
      </c>
      <c r="B68" s="61" t="s">
        <v>1236</v>
      </c>
      <c r="C68" t="s">
        <v>1054</v>
      </c>
    </row>
    <row r="69" spans="1:3">
      <c r="A69" s="61" t="s">
        <v>1237</v>
      </c>
      <c r="B69" s="61" t="s">
        <v>1238</v>
      </c>
      <c r="C69" t="s">
        <v>1054</v>
      </c>
    </row>
    <row r="70" spans="1:3">
      <c r="A70" s="61" t="s">
        <v>1239</v>
      </c>
      <c r="B70" s="61" t="s">
        <v>1240</v>
      </c>
      <c r="C70" t="s">
        <v>1054</v>
      </c>
    </row>
    <row r="71" spans="1:3">
      <c r="A71" t="s">
        <v>1219</v>
      </c>
      <c r="B71" s="61" t="s">
        <v>1220</v>
      </c>
      <c r="C71" t="s">
        <v>1054</v>
      </c>
    </row>
    <row r="72" spans="1:3">
      <c r="A72" s="65" t="s">
        <v>1452</v>
      </c>
      <c r="B72" s="173" t="s">
        <v>1454</v>
      </c>
      <c r="C72" t="s">
        <v>1054</v>
      </c>
    </row>
    <row r="73" spans="1:3">
      <c r="A73" s="65" t="s">
        <v>2463</v>
      </c>
      <c r="B73" s="510" t="s">
        <v>2464</v>
      </c>
      <c r="C73" t="s">
        <v>1054</v>
      </c>
    </row>
    <row r="74" spans="1:3">
      <c r="A74" s="65" t="s">
        <v>2465</v>
      </c>
      <c r="B74" s="510" t="s">
        <v>2466</v>
      </c>
      <c r="C74" t="s">
        <v>1054</v>
      </c>
    </row>
    <row r="75" spans="1:3">
      <c r="A75" t="s">
        <v>641</v>
      </c>
      <c r="B75" t="s">
        <v>642</v>
      </c>
      <c r="C75" t="s">
        <v>1498</v>
      </c>
    </row>
    <row r="76" spans="1:3">
      <c r="A76" t="s">
        <v>643</v>
      </c>
      <c r="B76" t="s">
        <v>644</v>
      </c>
      <c r="C76" t="s">
        <v>1498</v>
      </c>
    </row>
    <row r="77" spans="1:3">
      <c r="A77" t="s">
        <v>645</v>
      </c>
      <c r="B77" t="s">
        <v>1080</v>
      </c>
      <c r="C77" t="s">
        <v>1499</v>
      </c>
    </row>
    <row r="78" spans="1:3">
      <c r="A78" t="s">
        <v>647</v>
      </c>
      <c r="B78" t="s">
        <v>1081</v>
      </c>
      <c r="C78" t="s">
        <v>1499</v>
      </c>
    </row>
    <row r="79" spans="1:3">
      <c r="A79" t="s">
        <v>649</v>
      </c>
      <c r="B79" t="s">
        <v>1082</v>
      </c>
      <c r="C79" t="s">
        <v>1499</v>
      </c>
    </row>
    <row r="80" spans="1:3">
      <c r="A80" t="s">
        <v>413</v>
      </c>
      <c r="B80" t="s">
        <v>1083</v>
      </c>
      <c r="C80" t="s">
        <v>1578</v>
      </c>
    </row>
    <row r="81" spans="1:3">
      <c r="A81" t="s">
        <v>415</v>
      </c>
      <c r="B81" t="s">
        <v>1084</v>
      </c>
      <c r="C81" t="s">
        <v>1578</v>
      </c>
    </row>
    <row r="82" spans="1:3">
      <c r="A82" t="s">
        <v>651</v>
      </c>
      <c r="B82" t="s">
        <v>1085</v>
      </c>
      <c r="C82" t="s">
        <v>1578</v>
      </c>
    </row>
    <row r="83" spans="1:3">
      <c r="A83" t="s">
        <v>691</v>
      </c>
      <c r="B83" t="s">
        <v>1086</v>
      </c>
      <c r="C83" t="s">
        <v>1039</v>
      </c>
    </row>
    <row r="84" spans="1:3">
      <c r="A84" t="s">
        <v>693</v>
      </c>
      <c r="B84" t="s">
        <v>1087</v>
      </c>
      <c r="C84" t="s">
        <v>1039</v>
      </c>
    </row>
    <row r="85" spans="1:3">
      <c r="A85" t="s">
        <v>581</v>
      </c>
      <c r="B85" t="s">
        <v>1088</v>
      </c>
      <c r="C85" t="s">
        <v>1578</v>
      </c>
    </row>
    <row r="86" spans="1:3">
      <c r="A86" t="s">
        <v>583</v>
      </c>
      <c r="B86" t="s">
        <v>1089</v>
      </c>
      <c r="C86" t="s">
        <v>1578</v>
      </c>
    </row>
    <row r="87" spans="1:3">
      <c r="A87" t="s">
        <v>585</v>
      </c>
      <c r="B87" t="s">
        <v>1090</v>
      </c>
      <c r="C87" t="s">
        <v>1578</v>
      </c>
    </row>
    <row r="88" spans="1:3">
      <c r="A88" t="s">
        <v>653</v>
      </c>
      <c r="B88" t="s">
        <v>1091</v>
      </c>
      <c r="C88" t="s">
        <v>1578</v>
      </c>
    </row>
    <row r="89" spans="1:3">
      <c r="A89" t="s">
        <v>1092</v>
      </c>
      <c r="B89" t="s">
        <v>1093</v>
      </c>
      <c r="C89" t="s">
        <v>1579</v>
      </c>
    </row>
    <row r="90" spans="1:3">
      <c r="A90" t="s">
        <v>655</v>
      </c>
      <c r="B90" t="s">
        <v>1094</v>
      </c>
      <c r="C90" t="s">
        <v>1498</v>
      </c>
    </row>
    <row r="91" spans="1:3">
      <c r="A91" t="s">
        <v>657</v>
      </c>
      <c r="B91" t="s">
        <v>1095</v>
      </c>
      <c r="C91" t="s">
        <v>1498</v>
      </c>
    </row>
    <row r="92" spans="1:3">
      <c r="A92" t="s">
        <v>659</v>
      </c>
      <c r="B92" t="s">
        <v>1093</v>
      </c>
      <c r="C92" t="s">
        <v>1579</v>
      </c>
    </row>
    <row r="93" spans="1:3">
      <c r="A93" t="s">
        <v>417</v>
      </c>
      <c r="B93" t="s">
        <v>1096</v>
      </c>
      <c r="C93" t="s">
        <v>1578</v>
      </c>
    </row>
    <row r="94" spans="1:3">
      <c r="A94" t="s">
        <v>661</v>
      </c>
      <c r="B94" t="s">
        <v>1097</v>
      </c>
      <c r="C94" t="s">
        <v>1578</v>
      </c>
    </row>
    <row r="95" spans="1:3">
      <c r="A95" t="s">
        <v>695</v>
      </c>
      <c r="B95" t="s">
        <v>1098</v>
      </c>
      <c r="C95" t="s">
        <v>1039</v>
      </c>
    </row>
    <row r="96" spans="1:3">
      <c r="A96" t="s">
        <v>419</v>
      </c>
      <c r="B96" t="s">
        <v>1099</v>
      </c>
      <c r="C96" t="s">
        <v>1578</v>
      </c>
    </row>
    <row r="97" spans="1:3">
      <c r="A97" t="s">
        <v>421</v>
      </c>
      <c r="B97" t="s">
        <v>1100</v>
      </c>
      <c r="C97" t="s">
        <v>1578</v>
      </c>
    </row>
    <row r="98" spans="1:3">
      <c r="A98" t="s">
        <v>697</v>
      </c>
      <c r="B98" t="s">
        <v>1101</v>
      </c>
      <c r="C98" t="s">
        <v>1039</v>
      </c>
    </row>
    <row r="99" spans="1:3">
      <c r="A99" t="s">
        <v>663</v>
      </c>
      <c r="B99" t="s">
        <v>1102</v>
      </c>
      <c r="C99" t="s">
        <v>1499</v>
      </c>
    </row>
    <row r="100" spans="1:3">
      <c r="A100" s="61" t="s">
        <v>1007</v>
      </c>
      <c r="B100" s="61" t="s">
        <v>1008</v>
      </c>
      <c r="C100" t="s">
        <v>1499</v>
      </c>
    </row>
    <row r="101" spans="1:3">
      <c r="A101" t="s">
        <v>665</v>
      </c>
      <c r="B101" t="s">
        <v>1103</v>
      </c>
      <c r="C101" t="s">
        <v>1498</v>
      </c>
    </row>
    <row r="102" spans="1:3">
      <c r="A102" s="507" t="s">
        <v>1976</v>
      </c>
      <c r="B102" s="507" t="s">
        <v>1978</v>
      </c>
      <c r="C102" t="s">
        <v>1498</v>
      </c>
    </row>
    <row r="103" spans="1:3">
      <c r="A103" t="s">
        <v>667</v>
      </c>
      <c r="B103" t="s">
        <v>1104</v>
      </c>
      <c r="C103" t="s">
        <v>1580</v>
      </c>
    </row>
    <row r="104" spans="1:3">
      <c r="A104" t="s">
        <v>669</v>
      </c>
      <c r="B104" t="s">
        <v>1105</v>
      </c>
      <c r="C104" t="s">
        <v>1580</v>
      </c>
    </row>
    <row r="105" spans="1:3">
      <c r="A105" t="s">
        <v>671</v>
      </c>
      <c r="B105" t="s">
        <v>1106</v>
      </c>
      <c r="C105" t="s">
        <v>1580</v>
      </c>
    </row>
    <row r="106" spans="1:3">
      <c r="A106" t="s">
        <v>673</v>
      </c>
      <c r="B106" s="22" t="s">
        <v>1107</v>
      </c>
      <c r="C106" t="s">
        <v>1580</v>
      </c>
    </row>
    <row r="107" spans="1:3">
      <c r="A107" t="s">
        <v>675</v>
      </c>
      <c r="B107" s="22" t="s">
        <v>1108</v>
      </c>
      <c r="C107" t="s">
        <v>1580</v>
      </c>
    </row>
    <row r="108" spans="1:3">
      <c r="A108" s="22" t="s">
        <v>677</v>
      </c>
      <c r="B108" s="22" t="s">
        <v>1109</v>
      </c>
      <c r="C108" t="s">
        <v>1039</v>
      </c>
    </row>
    <row r="109" spans="1:3">
      <c r="A109" t="s">
        <v>678</v>
      </c>
      <c r="B109" t="s">
        <v>1110</v>
      </c>
      <c r="C109" t="s">
        <v>1039</v>
      </c>
    </row>
    <row r="110" spans="1:3">
      <c r="A110" t="s">
        <v>679</v>
      </c>
      <c r="B110" t="s">
        <v>1111</v>
      </c>
      <c r="C110" t="s">
        <v>1039</v>
      </c>
    </row>
    <row r="111" spans="1:3">
      <c r="A111" t="s">
        <v>1112</v>
      </c>
      <c r="B111" s="22" t="s">
        <v>1111</v>
      </c>
      <c r="C111" t="s">
        <v>1039</v>
      </c>
    </row>
    <row r="112" spans="1:3">
      <c r="A112" t="s">
        <v>423</v>
      </c>
      <c r="B112" t="s">
        <v>1113</v>
      </c>
      <c r="C112" t="s">
        <v>1055</v>
      </c>
    </row>
    <row r="113" spans="1:3">
      <c r="A113" t="s">
        <v>1114</v>
      </c>
      <c r="B113" t="s">
        <v>1115</v>
      </c>
      <c r="C113" t="s">
        <v>1055</v>
      </c>
    </row>
    <row r="114" spans="1:3">
      <c r="A114" t="s">
        <v>699</v>
      </c>
      <c r="B114" t="s">
        <v>1116</v>
      </c>
      <c r="C114" t="s">
        <v>1234</v>
      </c>
    </row>
    <row r="115" spans="1:3">
      <c r="A115" t="s">
        <v>701</v>
      </c>
      <c r="B115" t="s">
        <v>1117</v>
      </c>
      <c r="C115" t="s">
        <v>1234</v>
      </c>
    </row>
    <row r="116" spans="1:3">
      <c r="A116" t="s">
        <v>425</v>
      </c>
      <c r="B116" t="s">
        <v>1118</v>
      </c>
      <c r="C116" t="s">
        <v>1055</v>
      </c>
    </row>
    <row r="117" spans="1:3">
      <c r="A117" t="s">
        <v>681</v>
      </c>
      <c r="B117" t="s">
        <v>1119</v>
      </c>
      <c r="C117" t="s">
        <v>1055</v>
      </c>
    </row>
    <row r="118" spans="1:3">
      <c r="A118" t="s">
        <v>682</v>
      </c>
      <c r="B118" t="s">
        <v>683</v>
      </c>
      <c r="C118" t="s">
        <v>1579</v>
      </c>
    </row>
    <row r="119" spans="1:3">
      <c r="A119" t="s">
        <v>684</v>
      </c>
      <c r="B119" t="s">
        <v>685</v>
      </c>
      <c r="C119" t="s">
        <v>1039</v>
      </c>
    </row>
    <row r="120" spans="1:3">
      <c r="A120" t="s">
        <v>427</v>
      </c>
      <c r="B120" t="s">
        <v>1120</v>
      </c>
      <c r="C120" t="s">
        <v>1055</v>
      </c>
    </row>
    <row r="121" spans="1:3">
      <c r="A121" t="s">
        <v>686</v>
      </c>
      <c r="B121" t="s">
        <v>1121</v>
      </c>
      <c r="C121" t="s">
        <v>1579</v>
      </c>
    </row>
    <row r="122" spans="1:3">
      <c r="A122" t="s">
        <v>429</v>
      </c>
      <c r="B122" t="s">
        <v>1122</v>
      </c>
      <c r="C122" t="s">
        <v>1055</v>
      </c>
    </row>
    <row r="123" spans="1:3">
      <c r="A123" t="s">
        <v>431</v>
      </c>
      <c r="B123" t="s">
        <v>432</v>
      </c>
      <c r="C123" t="s">
        <v>1055</v>
      </c>
    </row>
    <row r="124" spans="1:3">
      <c r="A124" t="s">
        <v>433</v>
      </c>
      <c r="B124" t="s">
        <v>434</v>
      </c>
      <c r="C124" t="s">
        <v>1055</v>
      </c>
    </row>
    <row r="125" spans="1:3">
      <c r="A125" t="s">
        <v>435</v>
      </c>
      <c r="B125" t="s">
        <v>436</v>
      </c>
      <c r="C125" t="s">
        <v>1055</v>
      </c>
    </row>
    <row r="126" spans="1:3">
      <c r="A126" t="s">
        <v>437</v>
      </c>
      <c r="B126" t="s">
        <v>438</v>
      </c>
      <c r="C126" t="s">
        <v>1055</v>
      </c>
    </row>
    <row r="127" spans="1:3">
      <c r="A127" t="s">
        <v>479</v>
      </c>
      <c r="B127" t="s">
        <v>1123</v>
      </c>
      <c r="C127" t="s">
        <v>1039</v>
      </c>
    </row>
    <row r="128" spans="1:3">
      <c r="A128" t="s">
        <v>1124</v>
      </c>
      <c r="B128" t="s">
        <v>1125</v>
      </c>
      <c r="C128" t="s">
        <v>1039</v>
      </c>
    </row>
    <row r="129" spans="1:3">
      <c r="A129" t="s">
        <v>481</v>
      </c>
      <c r="B129" t="s">
        <v>1121</v>
      </c>
      <c r="C129" t="s">
        <v>1579</v>
      </c>
    </row>
    <row r="130" spans="1:3">
      <c r="A130" t="s">
        <v>483</v>
      </c>
      <c r="B130" t="s">
        <v>1126</v>
      </c>
      <c r="C130" t="s">
        <v>1039</v>
      </c>
    </row>
    <row r="131" spans="1:3">
      <c r="A131" t="s">
        <v>485</v>
      </c>
      <c r="B131" t="s">
        <v>1127</v>
      </c>
      <c r="C131" t="s">
        <v>1039</v>
      </c>
    </row>
    <row r="132" spans="1:3">
      <c r="A132" t="s">
        <v>487</v>
      </c>
      <c r="B132" t="s">
        <v>1128</v>
      </c>
      <c r="C132" t="s">
        <v>1039</v>
      </c>
    </row>
    <row r="133" spans="1:3">
      <c r="A133" t="s">
        <v>439</v>
      </c>
      <c r="B133" t="s">
        <v>1129</v>
      </c>
      <c r="C133" t="s">
        <v>1055</v>
      </c>
    </row>
    <row r="134" spans="1:3">
      <c r="A134" t="s">
        <v>703</v>
      </c>
      <c r="B134" t="s">
        <v>1130</v>
      </c>
      <c r="C134" t="s">
        <v>1234</v>
      </c>
    </row>
    <row r="135" spans="1:3">
      <c r="A135" t="s">
        <v>489</v>
      </c>
      <c r="B135" t="s">
        <v>490</v>
      </c>
      <c r="C135" t="s">
        <v>1579</v>
      </c>
    </row>
    <row r="136" spans="1:3">
      <c r="A136" t="s">
        <v>491</v>
      </c>
      <c r="B136" t="s">
        <v>492</v>
      </c>
      <c r="C136" t="s">
        <v>1579</v>
      </c>
    </row>
    <row r="137" spans="1:3">
      <c r="A137" t="s">
        <v>705</v>
      </c>
      <c r="B137" t="s">
        <v>1131</v>
      </c>
      <c r="C137" t="s">
        <v>1234</v>
      </c>
    </row>
    <row r="138" spans="1:3">
      <c r="A138" t="s">
        <v>493</v>
      </c>
      <c r="B138" t="s">
        <v>494</v>
      </c>
      <c r="C138" t="s">
        <v>1579</v>
      </c>
    </row>
    <row r="139" spans="1:3">
      <c r="A139" t="s">
        <v>495</v>
      </c>
      <c r="B139" t="s">
        <v>496</v>
      </c>
      <c r="C139" t="s">
        <v>1579</v>
      </c>
    </row>
    <row r="140" spans="1:3">
      <c r="A140" t="s">
        <v>497</v>
      </c>
      <c r="B140" t="s">
        <v>1132</v>
      </c>
      <c r="C140" t="s">
        <v>1579</v>
      </c>
    </row>
    <row r="141" spans="1:3">
      <c r="A141" t="s">
        <v>499</v>
      </c>
      <c r="B141" t="s">
        <v>500</v>
      </c>
      <c r="C141" t="s">
        <v>1579</v>
      </c>
    </row>
    <row r="142" spans="1:3">
      <c r="A142" t="s">
        <v>501</v>
      </c>
      <c r="B142" t="s">
        <v>1133</v>
      </c>
      <c r="C142" t="s">
        <v>1055</v>
      </c>
    </row>
    <row r="143" spans="1:3">
      <c r="A143" t="s">
        <v>503</v>
      </c>
      <c r="B143" t="s">
        <v>1134</v>
      </c>
      <c r="C143" t="s">
        <v>1055</v>
      </c>
    </row>
    <row r="144" spans="1:3">
      <c r="A144" t="s">
        <v>505</v>
      </c>
      <c r="B144" t="s">
        <v>1135</v>
      </c>
      <c r="C144" t="s">
        <v>1055</v>
      </c>
    </row>
    <row r="145" spans="1:3">
      <c r="A145" t="s">
        <v>507</v>
      </c>
      <c r="B145" t="s">
        <v>508</v>
      </c>
      <c r="C145" t="s">
        <v>1579</v>
      </c>
    </row>
    <row r="146" spans="1:3">
      <c r="A146" t="s">
        <v>441</v>
      </c>
      <c r="B146" t="s">
        <v>1136</v>
      </c>
      <c r="C146" t="s">
        <v>1055</v>
      </c>
    </row>
    <row r="147" spans="1:3">
      <c r="A147" t="s">
        <v>509</v>
      </c>
      <c r="B147" t="s">
        <v>1137</v>
      </c>
      <c r="C147" t="s">
        <v>1055</v>
      </c>
    </row>
    <row r="148" spans="1:3">
      <c r="A148" t="s">
        <v>707</v>
      </c>
      <c r="B148" t="s">
        <v>1138</v>
      </c>
      <c r="C148" t="s">
        <v>1234</v>
      </c>
    </row>
    <row r="149" spans="1:3">
      <c r="A149" t="s">
        <v>511</v>
      </c>
      <c r="B149" t="s">
        <v>1139</v>
      </c>
      <c r="C149" t="s">
        <v>1055</v>
      </c>
    </row>
    <row r="150" spans="1:3">
      <c r="A150" t="s">
        <v>443</v>
      </c>
      <c r="B150" t="s">
        <v>1140</v>
      </c>
      <c r="C150" t="s">
        <v>1055</v>
      </c>
    </row>
    <row r="151" spans="1:3">
      <c r="A151" t="s">
        <v>445</v>
      </c>
      <c r="B151" t="s">
        <v>1141</v>
      </c>
      <c r="C151" t="s">
        <v>1055</v>
      </c>
    </row>
    <row r="152" spans="1:3">
      <c r="A152" t="s">
        <v>513</v>
      </c>
      <c r="B152" t="s">
        <v>1142</v>
      </c>
      <c r="C152" t="s">
        <v>1183</v>
      </c>
    </row>
    <row r="153" spans="1:3">
      <c r="A153" t="s">
        <v>1010</v>
      </c>
      <c r="B153" t="s">
        <v>1143</v>
      </c>
      <c r="C153" t="s">
        <v>1055</v>
      </c>
    </row>
    <row r="154" spans="1:3">
      <c r="A154" t="s">
        <v>1012</v>
      </c>
      <c r="B154" t="s">
        <v>1144</v>
      </c>
      <c r="C154" t="s">
        <v>1055</v>
      </c>
    </row>
    <row r="155" spans="1:3">
      <c r="A155" t="s">
        <v>1145</v>
      </c>
      <c r="B155" t="s">
        <v>1146</v>
      </c>
      <c r="C155" t="s">
        <v>1579</v>
      </c>
    </row>
    <row r="156" spans="1:3">
      <c r="A156" t="s">
        <v>1051</v>
      </c>
      <c r="B156" s="61" t="s">
        <v>1052</v>
      </c>
      <c r="C156" t="s">
        <v>1234</v>
      </c>
    </row>
    <row r="157" spans="1:3">
      <c r="A157" t="s">
        <v>1221</v>
      </c>
      <c r="B157" s="61" t="s">
        <v>1222</v>
      </c>
      <c r="C157" t="s">
        <v>1234</v>
      </c>
    </row>
    <row r="158" spans="1:3">
      <c r="A158" t="s">
        <v>1049</v>
      </c>
      <c r="B158" s="61" t="s">
        <v>1050</v>
      </c>
      <c r="C158" t="s">
        <v>1055</v>
      </c>
    </row>
    <row r="159" spans="1:3">
      <c r="A159" t="s">
        <v>1453</v>
      </c>
      <c r="B159" s="65" t="s">
        <v>1455</v>
      </c>
      <c r="C159" t="s">
        <v>1234</v>
      </c>
    </row>
    <row r="160" spans="1:3">
      <c r="A160" t="s">
        <v>515</v>
      </c>
      <c r="B160" t="s">
        <v>1147</v>
      </c>
      <c r="C160" t="s">
        <v>1979</v>
      </c>
    </row>
    <row r="161" spans="1:3">
      <c r="A161" t="s">
        <v>517</v>
      </c>
      <c r="B161" t="s">
        <v>1148</v>
      </c>
      <c r="C161" t="s">
        <v>1979</v>
      </c>
    </row>
    <row r="162" spans="1:3">
      <c r="A162" t="s">
        <v>519</v>
      </c>
      <c r="B162" t="s">
        <v>1149</v>
      </c>
      <c r="C162" t="s">
        <v>1980</v>
      </c>
    </row>
    <row r="163" spans="1:3">
      <c r="A163" t="s">
        <v>521</v>
      </c>
      <c r="B163" t="s">
        <v>1150</v>
      </c>
      <c r="C163" t="s">
        <v>1980</v>
      </c>
    </row>
    <row r="164" spans="1:3">
      <c r="A164" t="s">
        <v>522</v>
      </c>
      <c r="B164" t="s">
        <v>1151</v>
      </c>
      <c r="C164" t="s">
        <v>1980</v>
      </c>
    </row>
    <row r="165" spans="1:3">
      <c r="A165" t="s">
        <v>524</v>
      </c>
      <c r="B165" t="s">
        <v>1152</v>
      </c>
      <c r="C165" t="s">
        <v>1979</v>
      </c>
    </row>
    <row r="166" spans="1:3">
      <c r="A166" t="s">
        <v>1153</v>
      </c>
      <c r="B166" t="s">
        <v>1154</v>
      </c>
      <c r="C166" t="s">
        <v>1154</v>
      </c>
    </row>
    <row r="167" spans="1:3">
      <c r="A167" t="s">
        <v>526</v>
      </c>
      <c r="B167" t="s">
        <v>1155</v>
      </c>
      <c r="C167" t="s">
        <v>1580</v>
      </c>
    </row>
    <row r="168" spans="1:3">
      <c r="A168" t="s">
        <v>528</v>
      </c>
      <c r="B168" t="s">
        <v>1156</v>
      </c>
      <c r="C168" t="s">
        <v>1580</v>
      </c>
    </row>
    <row r="169" spans="1:3">
      <c r="A169" t="s">
        <v>530</v>
      </c>
      <c r="B169" t="s">
        <v>1157</v>
      </c>
      <c r="C169" t="s">
        <v>1580</v>
      </c>
    </row>
    <row r="170" spans="1:3">
      <c r="A170" t="s">
        <v>532</v>
      </c>
      <c r="B170" t="s">
        <v>1158</v>
      </c>
      <c r="C170" t="s">
        <v>1580</v>
      </c>
    </row>
    <row r="171" spans="1:3">
      <c r="A171" t="s">
        <v>534</v>
      </c>
      <c r="B171" t="s">
        <v>1159</v>
      </c>
      <c r="C171" t="s">
        <v>1580</v>
      </c>
    </row>
    <row r="172" spans="1:3">
      <c r="A172" t="s">
        <v>536</v>
      </c>
      <c r="B172" t="s">
        <v>1160</v>
      </c>
      <c r="C172" t="s">
        <v>1580</v>
      </c>
    </row>
    <row r="173" spans="1:3">
      <c r="A173" t="s">
        <v>538</v>
      </c>
      <c r="B173" t="s">
        <v>539</v>
      </c>
      <c r="C173" t="s">
        <v>1580</v>
      </c>
    </row>
    <row r="174" spans="1:3">
      <c r="A174" t="s">
        <v>540</v>
      </c>
      <c r="B174" t="s">
        <v>1161</v>
      </c>
      <c r="C174" t="s">
        <v>1580</v>
      </c>
    </row>
    <row r="175" spans="1:3">
      <c r="A175" t="s">
        <v>542</v>
      </c>
      <c r="B175" t="s">
        <v>543</v>
      </c>
      <c r="C175" t="s">
        <v>1580</v>
      </c>
    </row>
    <row r="176" spans="1:3">
      <c r="A176" t="s">
        <v>544</v>
      </c>
      <c r="B176" t="s">
        <v>1162</v>
      </c>
      <c r="C176" t="s">
        <v>1580</v>
      </c>
    </row>
    <row r="177" spans="1:3">
      <c r="A177" t="s">
        <v>546</v>
      </c>
      <c r="B177" t="s">
        <v>1163</v>
      </c>
      <c r="C177" t="s">
        <v>1580</v>
      </c>
    </row>
    <row r="178" spans="1:3">
      <c r="A178" t="s">
        <v>548</v>
      </c>
      <c r="B178" t="s">
        <v>1164</v>
      </c>
      <c r="C178" t="s">
        <v>1580</v>
      </c>
    </row>
    <row r="179" spans="1:3">
      <c r="A179" t="s">
        <v>550</v>
      </c>
      <c r="B179" t="s">
        <v>1165</v>
      </c>
      <c r="C179" t="s">
        <v>1580</v>
      </c>
    </row>
    <row r="180" spans="1:3">
      <c r="A180" t="s">
        <v>552</v>
      </c>
      <c r="B180" t="s">
        <v>1166</v>
      </c>
      <c r="C180" t="s">
        <v>1580</v>
      </c>
    </row>
    <row r="181" spans="1:3">
      <c r="A181" t="s">
        <v>554</v>
      </c>
      <c r="B181" t="s">
        <v>555</v>
      </c>
      <c r="C181" t="s">
        <v>1580</v>
      </c>
    </row>
    <row r="182" spans="1:3">
      <c r="A182" t="s">
        <v>556</v>
      </c>
      <c r="B182" t="s">
        <v>1167</v>
      </c>
      <c r="C182" t="s">
        <v>1580</v>
      </c>
    </row>
    <row r="183" spans="1:3">
      <c r="A183" t="s">
        <v>1856</v>
      </c>
      <c r="B183" s="508" t="s">
        <v>1857</v>
      </c>
      <c r="C183" t="s">
        <v>1858</v>
      </c>
    </row>
    <row r="184" spans="1:3">
      <c r="A184" s="22" t="s">
        <v>558</v>
      </c>
      <c r="B184" s="22" t="s">
        <v>1168</v>
      </c>
      <c r="C184" t="s">
        <v>1501</v>
      </c>
    </row>
    <row r="185" spans="1:3">
      <c r="A185" t="s">
        <v>560</v>
      </c>
      <c r="B185" t="s">
        <v>1169</v>
      </c>
      <c r="C185" t="s">
        <v>1502</v>
      </c>
    </row>
    <row r="186" spans="1:3">
      <c r="A186" s="22" t="s">
        <v>561</v>
      </c>
      <c r="B186" s="22" t="s">
        <v>1170</v>
      </c>
      <c r="C186" t="s">
        <v>1501</v>
      </c>
    </row>
    <row r="187" spans="1:3">
      <c r="A187" t="s">
        <v>563</v>
      </c>
      <c r="B187" t="s">
        <v>564</v>
      </c>
      <c r="C187" t="s">
        <v>1502</v>
      </c>
    </row>
    <row r="188" spans="1:3">
      <c r="A188" t="s">
        <v>565</v>
      </c>
      <c r="B188" t="s">
        <v>1171</v>
      </c>
      <c r="C188" t="s">
        <v>1502</v>
      </c>
    </row>
    <row r="189" spans="1:3">
      <c r="A189" t="s">
        <v>567</v>
      </c>
      <c r="B189" t="s">
        <v>568</v>
      </c>
      <c r="C189" t="s">
        <v>1502</v>
      </c>
    </row>
    <row r="190" spans="1:3">
      <c r="A190" t="s">
        <v>569</v>
      </c>
      <c r="B190" t="s">
        <v>570</v>
      </c>
      <c r="C190" t="s">
        <v>1502</v>
      </c>
    </row>
    <row r="191" spans="1:3">
      <c r="A191" s="22" t="s">
        <v>571</v>
      </c>
      <c r="B191" s="22" t="s">
        <v>572</v>
      </c>
      <c r="C191" t="s">
        <v>1501</v>
      </c>
    </row>
    <row r="192" spans="1:3">
      <c r="A192" s="301" t="s">
        <v>1496</v>
      </c>
      <c r="B192" s="301" t="s">
        <v>1367</v>
      </c>
      <c r="C192" t="s">
        <v>1581</v>
      </c>
    </row>
    <row r="193" spans="1:3">
      <c r="A193" t="s">
        <v>573</v>
      </c>
      <c r="B193" t="s">
        <v>574</v>
      </c>
      <c r="C193" t="s">
        <v>1580</v>
      </c>
    </row>
    <row r="194" spans="1:3">
      <c r="A194" t="s">
        <v>1172</v>
      </c>
      <c r="B194" t="s">
        <v>1173</v>
      </c>
      <c r="C194" t="s">
        <v>1580</v>
      </c>
    </row>
    <row r="195" spans="1:3">
      <c r="A195" t="s">
        <v>575</v>
      </c>
      <c r="B195" t="s">
        <v>576</v>
      </c>
      <c r="C195" t="s">
        <v>1580</v>
      </c>
    </row>
    <row r="196" spans="1:3">
      <c r="A196" t="s">
        <v>577</v>
      </c>
      <c r="B196" t="s">
        <v>578</v>
      </c>
      <c r="C196" t="s">
        <v>1580</v>
      </c>
    </row>
    <row r="197" spans="1:3">
      <c r="A197" t="s">
        <v>579</v>
      </c>
      <c r="B197" t="s">
        <v>1174</v>
      </c>
      <c r="C197" t="s">
        <v>1580</v>
      </c>
    </row>
    <row r="198" spans="1:3">
      <c r="A198" t="s">
        <v>1582</v>
      </c>
      <c r="B198" t="s">
        <v>1583</v>
      </c>
      <c r="C198" t="s">
        <v>1580</v>
      </c>
    </row>
    <row r="199" spans="1:3">
      <c r="A199" t="s">
        <v>1633</v>
      </c>
      <c r="B199" s="61" t="s">
        <v>1634</v>
      </c>
      <c r="C199" s="479" t="s">
        <v>1580</v>
      </c>
    </row>
    <row r="200" spans="1:3">
      <c r="A200" t="s">
        <v>1175</v>
      </c>
      <c r="B200" t="s">
        <v>1176</v>
      </c>
      <c r="C200" t="s">
        <v>1154</v>
      </c>
    </row>
    <row r="201" spans="1:3">
      <c r="A201" t="s">
        <v>1177</v>
      </c>
      <c r="B201" t="s">
        <v>1178</v>
      </c>
      <c r="C201" t="s">
        <v>1154</v>
      </c>
    </row>
    <row r="202" spans="1:3">
      <c r="A202" t="s">
        <v>1179</v>
      </c>
      <c r="B202" t="s">
        <v>1180</v>
      </c>
      <c r="C202" t="s">
        <v>1154</v>
      </c>
    </row>
    <row r="203" spans="1:3">
      <c r="A203" t="s">
        <v>1181</v>
      </c>
      <c r="B203" t="s">
        <v>638</v>
      </c>
      <c r="C203" t="s">
        <v>1154</v>
      </c>
    </row>
    <row r="204" spans="1:3">
      <c r="A204" t="s">
        <v>1182</v>
      </c>
      <c r="B204" t="s">
        <v>640</v>
      </c>
      <c r="C204" t="s">
        <v>1154</v>
      </c>
    </row>
  </sheetData>
  <autoFilter ref="A1:C201"/>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D62"/>
  <sheetViews>
    <sheetView workbookViewId="0">
      <pane ySplit="1" topLeftCell="A29" activePane="bottomLeft" state="frozen"/>
      <selection activeCell="AU51" sqref="AU51"/>
      <selection pane="bottomLeft" activeCell="AU51" sqref="AU51"/>
    </sheetView>
  </sheetViews>
  <sheetFormatPr baseColWidth="10" defaultColWidth="11" defaultRowHeight="15" x14ac:dyDescent="0"/>
  <cols>
    <col min="1" max="1" width="30.83203125" style="113" bestFit="1" customWidth="1"/>
    <col min="2" max="2" width="11" style="113"/>
    <col min="3" max="3" width="19.5" style="113" bestFit="1" customWidth="1"/>
    <col min="4" max="4" width="24.6640625" style="113" bestFit="1" customWidth="1"/>
    <col min="5" max="16384" width="11" style="113"/>
  </cols>
  <sheetData>
    <row r="1" spans="1:4" s="112" customFormat="1">
      <c r="A1" s="2" t="s">
        <v>1362</v>
      </c>
      <c r="B1" s="8" t="s">
        <v>1401</v>
      </c>
      <c r="C1" s="8" t="s">
        <v>1413</v>
      </c>
      <c r="D1" s="8" t="s">
        <v>1402</v>
      </c>
    </row>
    <row r="2" spans="1:4">
      <c r="A2" t="s">
        <v>1363</v>
      </c>
      <c r="B2">
        <v>10</v>
      </c>
      <c r="C2" t="s">
        <v>1054</v>
      </c>
      <c r="D2" t="s">
        <v>1403</v>
      </c>
    </row>
    <row r="3" spans="1:4">
      <c r="A3" t="s">
        <v>1364</v>
      </c>
      <c r="B3">
        <v>10</v>
      </c>
      <c r="C3" t="s">
        <v>1054</v>
      </c>
      <c r="D3" t="s">
        <v>1403</v>
      </c>
    </row>
    <row r="4" spans="1:4">
      <c r="A4" t="s">
        <v>1565</v>
      </c>
      <c r="B4"/>
      <c r="C4" t="s">
        <v>1578</v>
      </c>
      <c r="D4"/>
    </row>
    <row r="5" spans="1:4">
      <c r="A5" t="s">
        <v>1365</v>
      </c>
      <c r="B5">
        <v>17</v>
      </c>
      <c r="C5" t="s">
        <v>1578</v>
      </c>
      <c r="D5" t="s">
        <v>1404</v>
      </c>
    </row>
    <row r="6" spans="1:4">
      <c r="A6" s="52" t="s">
        <v>3390</v>
      </c>
      <c r="C6" s="529" t="s">
        <v>1578</v>
      </c>
    </row>
    <row r="7" spans="1:4">
      <c r="A7" t="s">
        <v>1566</v>
      </c>
      <c r="B7"/>
      <c r="C7" t="s">
        <v>1578</v>
      </c>
      <c r="D7"/>
    </row>
    <row r="8" spans="1:4">
      <c r="A8" s="479" t="s">
        <v>1875</v>
      </c>
      <c r="B8"/>
      <c r="C8" t="s">
        <v>1183</v>
      </c>
      <c r="D8"/>
    </row>
    <row r="9" spans="1:4">
      <c r="A9" s="52" t="s">
        <v>3391</v>
      </c>
      <c r="C9" s="529" t="s">
        <v>1183</v>
      </c>
    </row>
    <row r="10" spans="1:4">
      <c r="A10" s="52" t="s">
        <v>3392</v>
      </c>
      <c r="C10" s="529" t="s">
        <v>1183</v>
      </c>
    </row>
    <row r="11" spans="1:4">
      <c r="A11" t="s">
        <v>1366</v>
      </c>
      <c r="B11">
        <v>5</v>
      </c>
      <c r="C11" t="s">
        <v>1234</v>
      </c>
      <c r="D11" t="s">
        <v>1405</v>
      </c>
    </row>
    <row r="12" spans="1:4">
      <c r="A12" t="s">
        <v>1367</v>
      </c>
      <c r="B12">
        <v>38</v>
      </c>
      <c r="C12" t="s">
        <v>1581</v>
      </c>
      <c r="D12" t="s">
        <v>1406</v>
      </c>
    </row>
    <row r="13" spans="1:4">
      <c r="A13" t="s">
        <v>1368</v>
      </c>
      <c r="B13">
        <v>13</v>
      </c>
      <c r="C13" t="s">
        <v>1499</v>
      </c>
      <c r="D13" t="s">
        <v>1404</v>
      </c>
    </row>
    <row r="14" spans="1:4">
      <c r="A14" s="52" t="s">
        <v>2482</v>
      </c>
      <c r="B14"/>
      <c r="C14" t="s">
        <v>1499</v>
      </c>
      <c r="D14"/>
    </row>
    <row r="15" spans="1:4">
      <c r="A15" t="s">
        <v>1369</v>
      </c>
      <c r="B15">
        <v>48</v>
      </c>
      <c r="C15" t="s">
        <v>1183</v>
      </c>
      <c r="D15" t="s">
        <v>1407</v>
      </c>
    </row>
    <row r="16" spans="1:4">
      <c r="A16" t="s">
        <v>1370</v>
      </c>
      <c r="B16">
        <v>51</v>
      </c>
      <c r="C16" t="s">
        <v>1183</v>
      </c>
      <c r="D16" t="s">
        <v>1407</v>
      </c>
    </row>
    <row r="17" spans="1:4">
      <c r="A17" t="s">
        <v>1371</v>
      </c>
      <c r="B17">
        <v>16</v>
      </c>
      <c r="C17" s="299" t="s">
        <v>1502</v>
      </c>
      <c r="D17" t="s">
        <v>1408</v>
      </c>
    </row>
    <row r="18" spans="1:4">
      <c r="A18" t="s">
        <v>1372</v>
      </c>
      <c r="B18">
        <v>1</v>
      </c>
      <c r="C18" t="s">
        <v>1055</v>
      </c>
      <c r="D18" t="s">
        <v>1409</v>
      </c>
    </row>
    <row r="19" spans="1:4">
      <c r="A19" t="s">
        <v>1567</v>
      </c>
      <c r="B19"/>
      <c r="C19" t="s">
        <v>1579</v>
      </c>
      <c r="D19"/>
    </row>
    <row r="20" spans="1:4">
      <c r="A20" t="s">
        <v>1373</v>
      </c>
      <c r="B20">
        <v>52</v>
      </c>
      <c r="C20" t="s">
        <v>1184</v>
      </c>
      <c r="D20" t="s">
        <v>1410</v>
      </c>
    </row>
    <row r="21" spans="1:4">
      <c r="A21" s="52" t="s">
        <v>3393</v>
      </c>
      <c r="C21" s="529" t="s">
        <v>1054</v>
      </c>
    </row>
    <row r="22" spans="1:4">
      <c r="A22" t="s">
        <v>1374</v>
      </c>
      <c r="B22">
        <v>40</v>
      </c>
      <c r="C22" t="s">
        <v>1581</v>
      </c>
      <c r="D22" t="s">
        <v>1406</v>
      </c>
    </row>
    <row r="23" spans="1:4">
      <c r="A23" t="s">
        <v>1568</v>
      </c>
      <c r="B23"/>
      <c r="C23" t="s">
        <v>1579</v>
      </c>
      <c r="D23"/>
    </row>
    <row r="24" spans="1:4">
      <c r="A24" t="s">
        <v>1375</v>
      </c>
      <c r="B24">
        <v>49</v>
      </c>
      <c r="C24" t="s">
        <v>1581</v>
      </c>
      <c r="D24" t="s">
        <v>1406</v>
      </c>
    </row>
    <row r="25" spans="1:4">
      <c r="A25" t="s">
        <v>1926</v>
      </c>
      <c r="B25"/>
      <c r="C25" t="s">
        <v>1234</v>
      </c>
      <c r="D25"/>
    </row>
    <row r="26" spans="1:4">
      <c r="A26" t="s">
        <v>1376</v>
      </c>
      <c r="B26">
        <v>39</v>
      </c>
      <c r="C26" t="s">
        <v>1581</v>
      </c>
      <c r="D26" t="s">
        <v>1406</v>
      </c>
    </row>
    <row r="27" spans="1:4">
      <c r="A27" s="52" t="s">
        <v>3394</v>
      </c>
      <c r="C27" s="529" t="s">
        <v>1055</v>
      </c>
    </row>
    <row r="28" spans="1:4">
      <c r="A28" s="52" t="s">
        <v>2483</v>
      </c>
      <c r="B28"/>
      <c r="C28" t="s">
        <v>1055</v>
      </c>
      <c r="D28"/>
    </row>
    <row r="29" spans="1:4">
      <c r="A29" t="s">
        <v>1377</v>
      </c>
      <c r="B29">
        <v>19</v>
      </c>
      <c r="C29" s="511" t="s">
        <v>1500</v>
      </c>
      <c r="D29" t="s">
        <v>1408</v>
      </c>
    </row>
    <row r="30" spans="1:4">
      <c r="A30" t="s">
        <v>1569</v>
      </c>
      <c r="B30"/>
      <c r="C30" t="s">
        <v>1054</v>
      </c>
      <c r="D30"/>
    </row>
    <row r="31" spans="1:4">
      <c r="A31" t="s">
        <v>1378</v>
      </c>
      <c r="B31">
        <v>14</v>
      </c>
      <c r="C31" t="s">
        <v>1578</v>
      </c>
      <c r="D31" t="s">
        <v>1404</v>
      </c>
    </row>
    <row r="32" spans="1:4">
      <c r="A32" t="s">
        <v>1570</v>
      </c>
      <c r="B32"/>
      <c r="C32" t="s">
        <v>1578</v>
      </c>
      <c r="D32"/>
    </row>
    <row r="33" spans="1:4">
      <c r="A33" t="s">
        <v>1571</v>
      </c>
      <c r="B33"/>
      <c r="C33" t="s">
        <v>1578</v>
      </c>
      <c r="D33"/>
    </row>
    <row r="34" spans="1:4">
      <c r="A34" t="s">
        <v>1572</v>
      </c>
      <c r="B34"/>
      <c r="C34" t="s">
        <v>1578</v>
      </c>
      <c r="D34"/>
    </row>
    <row r="35" spans="1:4">
      <c r="A35" t="s">
        <v>1573</v>
      </c>
      <c r="B35"/>
      <c r="C35" t="s">
        <v>1578</v>
      </c>
      <c r="D35"/>
    </row>
    <row r="36" spans="1:4">
      <c r="A36" t="s">
        <v>1574</v>
      </c>
      <c r="B36"/>
      <c r="C36" t="s">
        <v>1578</v>
      </c>
      <c r="D36"/>
    </row>
    <row r="37" spans="1:4">
      <c r="A37" t="s">
        <v>1532</v>
      </c>
      <c r="B37"/>
      <c r="C37" t="s">
        <v>1578</v>
      </c>
      <c r="D37"/>
    </row>
    <row r="38" spans="1:4">
      <c r="A38" t="s">
        <v>1379</v>
      </c>
      <c r="B38">
        <v>18</v>
      </c>
      <c r="C38" t="s">
        <v>1578</v>
      </c>
      <c r="D38" t="s">
        <v>1404</v>
      </c>
    </row>
    <row r="39" spans="1:4">
      <c r="A39" t="s">
        <v>1927</v>
      </c>
      <c r="B39"/>
      <c r="C39" t="s">
        <v>1578</v>
      </c>
      <c r="D39"/>
    </row>
    <row r="40" spans="1:4">
      <c r="A40" t="s">
        <v>1928</v>
      </c>
      <c r="B40"/>
      <c r="C40" t="s">
        <v>1578</v>
      </c>
      <c r="D40"/>
    </row>
    <row r="41" spans="1:4">
      <c r="A41" t="s">
        <v>1380</v>
      </c>
      <c r="B41">
        <v>50</v>
      </c>
      <c r="C41" t="s">
        <v>1234</v>
      </c>
      <c r="D41" t="s">
        <v>1411</v>
      </c>
    </row>
    <row r="42" spans="1:4">
      <c r="A42" t="s">
        <v>1575</v>
      </c>
      <c r="B42"/>
      <c r="C42" t="s">
        <v>1234</v>
      </c>
      <c r="D42"/>
    </row>
    <row r="43" spans="1:4">
      <c r="A43" t="s">
        <v>1381</v>
      </c>
      <c r="B43">
        <v>4</v>
      </c>
      <c r="C43" t="s">
        <v>1234</v>
      </c>
      <c r="D43" t="s">
        <v>1411</v>
      </c>
    </row>
    <row r="44" spans="1:4">
      <c r="A44" t="s">
        <v>1382</v>
      </c>
      <c r="B44">
        <v>42</v>
      </c>
      <c r="C44" t="s">
        <v>1184</v>
      </c>
      <c r="D44" t="s">
        <v>1410</v>
      </c>
    </row>
    <row r="45" spans="1:4">
      <c r="A45" t="s">
        <v>1383</v>
      </c>
      <c r="B45">
        <v>3</v>
      </c>
      <c r="C45" t="s">
        <v>1055</v>
      </c>
      <c r="D45" t="s">
        <v>1412</v>
      </c>
    </row>
    <row r="46" spans="1:4">
      <c r="A46" t="s">
        <v>1576</v>
      </c>
      <c r="B46"/>
      <c r="C46" t="s">
        <v>1055</v>
      </c>
      <c r="D46"/>
    </row>
    <row r="47" spans="1:4">
      <c r="A47" s="52" t="s">
        <v>2484</v>
      </c>
      <c r="B47"/>
      <c r="C47" t="s">
        <v>1055</v>
      </c>
      <c r="D47"/>
    </row>
    <row r="48" spans="1:4">
      <c r="A48" s="52" t="s">
        <v>3396</v>
      </c>
      <c r="C48" s="529" t="s">
        <v>1055</v>
      </c>
    </row>
    <row r="49" spans="1:4">
      <c r="A49" t="s">
        <v>1384</v>
      </c>
      <c r="B49">
        <v>2</v>
      </c>
      <c r="C49" t="s">
        <v>1055</v>
      </c>
      <c r="D49" t="s">
        <v>1412</v>
      </c>
    </row>
    <row r="50" spans="1:4">
      <c r="A50" t="s">
        <v>1385</v>
      </c>
      <c r="B50">
        <v>22</v>
      </c>
      <c r="C50" t="s">
        <v>1581</v>
      </c>
      <c r="D50" t="s">
        <v>1406</v>
      </c>
    </row>
    <row r="51" spans="1:4">
      <c r="A51" t="s">
        <v>1386</v>
      </c>
      <c r="B51">
        <v>37</v>
      </c>
      <c r="C51" t="s">
        <v>1581</v>
      </c>
      <c r="D51" t="s">
        <v>1406</v>
      </c>
    </row>
    <row r="52" spans="1:4">
      <c r="A52" t="s">
        <v>1387</v>
      </c>
      <c r="B52">
        <v>37</v>
      </c>
      <c r="C52" t="s">
        <v>1581</v>
      </c>
      <c r="D52" t="s">
        <v>1406</v>
      </c>
    </row>
    <row r="53" spans="1:4">
      <c r="A53" t="s">
        <v>1929</v>
      </c>
      <c r="B53"/>
      <c r="C53" t="s">
        <v>1581</v>
      </c>
      <c r="D53"/>
    </row>
    <row r="54" spans="1:4">
      <c r="A54" s="52" t="s">
        <v>2485</v>
      </c>
      <c r="B54"/>
      <c r="C54" t="s">
        <v>2489</v>
      </c>
      <c r="D54"/>
    </row>
    <row r="55" spans="1:4">
      <c r="A55" s="52" t="s">
        <v>2486</v>
      </c>
      <c r="B55"/>
      <c r="C55" t="s">
        <v>2489</v>
      </c>
      <c r="D55"/>
    </row>
    <row r="56" spans="1:4">
      <c r="A56" s="52" t="s">
        <v>2487</v>
      </c>
      <c r="B56"/>
      <c r="C56" t="s">
        <v>2489</v>
      </c>
      <c r="D56"/>
    </row>
    <row r="57" spans="1:4">
      <c r="A57" s="52" t="s">
        <v>2488</v>
      </c>
      <c r="B57"/>
      <c r="C57" t="s">
        <v>2489</v>
      </c>
      <c r="D57"/>
    </row>
    <row r="58" spans="1:4">
      <c r="A58" t="s">
        <v>1388</v>
      </c>
      <c r="B58">
        <v>15</v>
      </c>
      <c r="C58" s="299" t="s">
        <v>1501</v>
      </c>
      <c r="D58" t="s">
        <v>1408</v>
      </c>
    </row>
    <row r="59" spans="1:4">
      <c r="A59" t="s">
        <v>1577</v>
      </c>
      <c r="B59"/>
      <c r="C59" s="299" t="s">
        <v>1501</v>
      </c>
      <c r="D59"/>
    </row>
    <row r="60" spans="1:4">
      <c r="A60" t="s">
        <v>1389</v>
      </c>
      <c r="B60">
        <v>9</v>
      </c>
      <c r="C60" t="s">
        <v>1054</v>
      </c>
      <c r="D60" t="s">
        <v>1403</v>
      </c>
    </row>
    <row r="61" spans="1:4">
      <c r="A61" t="s">
        <v>1390</v>
      </c>
      <c r="B61">
        <v>12</v>
      </c>
      <c r="C61" s="299" t="s">
        <v>1499</v>
      </c>
      <c r="D61" t="s">
        <v>1404</v>
      </c>
    </row>
    <row r="62" spans="1:4">
      <c r="A62" t="s">
        <v>1391</v>
      </c>
      <c r="B62">
        <v>7</v>
      </c>
      <c r="C62" t="s">
        <v>1234</v>
      </c>
      <c r="D62" t="s">
        <v>1405</v>
      </c>
    </row>
  </sheetData>
  <autoFilter ref="A1:D1">
    <sortState ref="A2:D62">
      <sortCondition ref="A1:A62"/>
    </sortState>
  </autoFilter>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AQ7"/>
  <sheetViews>
    <sheetView workbookViewId="0">
      <pane xSplit="1" topLeftCell="Y1" activePane="topRight" state="frozen"/>
      <selection activeCell="AU51" sqref="AU51"/>
      <selection pane="topRight" activeCell="AU51" sqref="AU51"/>
    </sheetView>
  </sheetViews>
  <sheetFormatPr baseColWidth="10" defaultRowHeight="14" x14ac:dyDescent="0"/>
  <cols>
    <col min="1" max="1" width="17.33203125" customWidth="1"/>
  </cols>
  <sheetData>
    <row r="1" spans="1:43">
      <c r="A1" t="s">
        <v>942</v>
      </c>
    </row>
    <row r="2" spans="1:43">
      <c r="A2" t="s">
        <v>943</v>
      </c>
    </row>
    <row r="5" spans="1:43" s="2" customFormat="1">
      <c r="A5" s="2" t="s">
        <v>941</v>
      </c>
      <c r="B5" s="16">
        <v>40544</v>
      </c>
      <c r="C5" s="16">
        <v>40575</v>
      </c>
      <c r="D5" s="16">
        <v>40603</v>
      </c>
      <c r="E5" s="16">
        <v>40634</v>
      </c>
      <c r="F5" s="16">
        <v>40664</v>
      </c>
      <c r="G5" s="16">
        <v>40695</v>
      </c>
      <c r="H5" s="16">
        <v>40725</v>
      </c>
      <c r="I5" s="16">
        <v>40756</v>
      </c>
      <c r="J5" s="16">
        <v>40787</v>
      </c>
      <c r="K5" s="16">
        <v>40817</v>
      </c>
      <c r="L5" s="16">
        <v>40848</v>
      </c>
      <c r="M5" s="16">
        <v>40878</v>
      </c>
      <c r="N5" s="16">
        <v>40909</v>
      </c>
      <c r="O5" s="16">
        <v>40940</v>
      </c>
      <c r="P5" s="16">
        <v>40969</v>
      </c>
      <c r="Q5" s="16">
        <v>41000</v>
      </c>
      <c r="R5" s="16">
        <v>41030</v>
      </c>
      <c r="S5" s="16">
        <v>41061</v>
      </c>
      <c r="T5" s="16">
        <v>41091</v>
      </c>
      <c r="U5" s="16">
        <v>41122</v>
      </c>
      <c r="V5" s="16">
        <v>41153</v>
      </c>
      <c r="W5" s="16">
        <v>41183</v>
      </c>
      <c r="X5" s="16">
        <v>41214</v>
      </c>
      <c r="Y5" s="16">
        <v>41244</v>
      </c>
      <c r="Z5" s="16">
        <v>41275</v>
      </c>
      <c r="AA5" s="16">
        <v>41306</v>
      </c>
      <c r="AB5" s="16">
        <v>41334</v>
      </c>
      <c r="AC5" s="16">
        <v>41365</v>
      </c>
      <c r="AD5" s="16">
        <v>41395</v>
      </c>
      <c r="AE5" s="16">
        <v>41426</v>
      </c>
      <c r="AF5" s="16">
        <v>41456</v>
      </c>
      <c r="AG5" s="16">
        <v>41487</v>
      </c>
      <c r="AH5" s="16">
        <v>41518</v>
      </c>
      <c r="AI5" s="16">
        <v>41548</v>
      </c>
      <c r="AJ5" s="16">
        <v>41579</v>
      </c>
      <c r="AK5" s="16">
        <v>41609</v>
      </c>
      <c r="AL5" s="16">
        <v>41640</v>
      </c>
      <c r="AM5" s="16">
        <v>41671</v>
      </c>
      <c r="AN5" s="16">
        <v>41699</v>
      </c>
      <c r="AO5" s="16">
        <v>41730</v>
      </c>
      <c r="AP5" s="16">
        <v>41760</v>
      </c>
      <c r="AQ5" s="16">
        <v>41791</v>
      </c>
    </row>
    <row r="6" spans="1:43" s="35" customFormat="1">
      <c r="A6" s="35" t="s">
        <v>1395</v>
      </c>
      <c r="B6" s="110">
        <v>2298.35</v>
      </c>
      <c r="C6" s="110">
        <v>2311.2399999999998</v>
      </c>
      <c r="D6" s="110">
        <v>2363.48</v>
      </c>
      <c r="E6" s="110">
        <v>2340.11</v>
      </c>
      <c r="F6" s="110">
        <v>2361.3200000000002</v>
      </c>
      <c r="G6" s="110">
        <v>2415.5</v>
      </c>
      <c r="H6" s="110">
        <v>2555.67</v>
      </c>
      <c r="I6" s="110">
        <v>2713.7</v>
      </c>
      <c r="J6" s="110">
        <v>2778.45</v>
      </c>
      <c r="K6" s="110">
        <v>2777.79</v>
      </c>
      <c r="L6" s="110">
        <v>2552.94</v>
      </c>
      <c r="M6" s="110">
        <v>2422.62</v>
      </c>
      <c r="N6" s="111">
        <v>2384.87</v>
      </c>
      <c r="O6" s="111">
        <v>2291.5700000000002</v>
      </c>
      <c r="P6" s="111">
        <v>2437.63</v>
      </c>
      <c r="Q6" s="111">
        <v>2471.35</v>
      </c>
      <c r="R6" s="111">
        <v>2444.48</v>
      </c>
      <c r="S6" s="111">
        <v>2446.69</v>
      </c>
      <c r="T6" s="111">
        <v>2439.02</v>
      </c>
      <c r="U6" s="111">
        <v>2469.11</v>
      </c>
      <c r="V6" s="111">
        <v>2477.3000000000002</v>
      </c>
      <c r="W6" s="111">
        <v>2545.15</v>
      </c>
      <c r="X6" s="111">
        <v>2580.71</v>
      </c>
      <c r="Y6" s="111">
        <v>2638.41</v>
      </c>
      <c r="Z6" s="111">
        <v>2646.94</v>
      </c>
      <c r="AA6" s="111">
        <v>2628.88</v>
      </c>
      <c r="AB6" s="111">
        <v>2604.71</v>
      </c>
      <c r="AC6" s="111">
        <v>2542.62</v>
      </c>
      <c r="AD6" s="110">
        <v>2555.14</v>
      </c>
      <c r="AE6" s="110">
        <v>2563.9899999999998</v>
      </c>
      <c r="AF6" s="110">
        <v>2558.17</v>
      </c>
      <c r="AG6" s="110">
        <v>2549.6</v>
      </c>
      <c r="AH6" s="110">
        <v>2537.31</v>
      </c>
      <c r="AI6" s="110">
        <v>2504.3000000000002</v>
      </c>
      <c r="AJ6" s="110">
        <v>2491.41</v>
      </c>
      <c r="AK6" s="110">
        <v>2482.46</v>
      </c>
      <c r="AL6" s="110">
        <v>2473.0300000000002</v>
      </c>
      <c r="AM6" s="110">
        <v>2436.13</v>
      </c>
      <c r="AN6" s="110">
        <v>2501.06</v>
      </c>
      <c r="AO6" s="110">
        <v>2498.54</v>
      </c>
      <c r="AP6" s="110">
        <v>2499.38</v>
      </c>
      <c r="AQ6" s="110">
        <v>2544.2600000000002</v>
      </c>
    </row>
    <row r="7" spans="1:43" s="35" customFormat="1">
      <c r="A7" s="35" t="s">
        <v>1396</v>
      </c>
      <c r="AF7" s="35">
        <v>85.535600000000002</v>
      </c>
      <c r="AG7" s="35">
        <v>86.146000000000001</v>
      </c>
      <c r="AH7" s="35">
        <v>85.991600000000005</v>
      </c>
      <c r="AI7" s="35">
        <v>83.894599999999997</v>
      </c>
      <c r="AJ7" s="35">
        <v>84.684299999999993</v>
      </c>
      <c r="AK7" s="35">
        <v>85.043000000000006</v>
      </c>
      <c r="AL7" s="35">
        <v>85.049400000000006</v>
      </c>
      <c r="AM7" s="35">
        <v>84.920699999999997</v>
      </c>
      <c r="AN7" s="35">
        <v>85.219099999999997</v>
      </c>
      <c r="AO7" s="35">
        <v>85.466499999999996</v>
      </c>
      <c r="AP7" s="35">
        <v>85.953400000000002</v>
      </c>
      <c r="AQ7" s="35">
        <v>86.177300000000002</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3366FF"/>
  </sheetPr>
  <dimension ref="A1:AW116"/>
  <sheetViews>
    <sheetView tabSelected="1" workbookViewId="0">
      <pane xSplit="2" ySplit="5" topLeftCell="AG6" activePane="bottomRight" state="frozen"/>
      <selection pane="topRight" activeCell="C1" sqref="C1"/>
      <selection pane="bottomLeft" activeCell="A6" sqref="A6"/>
      <selection pane="bottomRight" activeCell="AO20" sqref="AO20"/>
    </sheetView>
  </sheetViews>
  <sheetFormatPr baseColWidth="10" defaultRowHeight="14" outlineLevelRow="1" x14ac:dyDescent="0"/>
  <cols>
    <col min="1" max="1" width="41.1640625" customWidth="1"/>
    <col min="2" max="2" width="5.6640625" style="5" bestFit="1" customWidth="1"/>
    <col min="3" max="3" width="13.5" bestFit="1" customWidth="1"/>
    <col min="4" max="25" width="11.6640625" bestFit="1" customWidth="1"/>
    <col min="26" max="29" width="12.6640625" bestFit="1" customWidth="1"/>
    <col min="30" max="30" width="12.5" customWidth="1"/>
    <col min="31" max="31" width="12.5" style="50" customWidth="1"/>
    <col min="32" max="37" width="12.5" customWidth="1"/>
    <col min="38" max="38" width="12.5" style="90" customWidth="1"/>
    <col min="39" max="44" width="12.5" customWidth="1"/>
    <col min="45" max="45" width="13.83203125" style="38" customWidth="1"/>
    <col min="46" max="46" width="3.6640625" style="62" customWidth="1"/>
    <col min="47" max="47" width="15.6640625" style="90" customWidth="1"/>
    <col min="48" max="48" width="12.5" style="90" customWidth="1"/>
    <col min="49" max="49" width="12.5" style="90" bestFit="1" customWidth="1"/>
  </cols>
  <sheetData>
    <row r="1" spans="1:49" ht="18">
      <c r="A1" s="13" t="s">
        <v>945</v>
      </c>
      <c r="B1" s="4"/>
      <c r="AA1" s="193"/>
    </row>
    <row r="2" spans="1:49">
      <c r="A2" s="470" t="s">
        <v>2492</v>
      </c>
      <c r="AA2" s="193"/>
      <c r="AF2" s="66"/>
      <c r="AG2" s="66"/>
      <c r="AH2" s="66"/>
      <c r="AI2" s="66"/>
      <c r="AJ2" s="66"/>
      <c r="AK2" s="66"/>
      <c r="AL2" s="453"/>
      <c r="AM2" s="66"/>
      <c r="AN2" s="66"/>
      <c r="AO2" s="66"/>
      <c r="AP2" s="66"/>
      <c r="AQ2" s="66"/>
      <c r="AR2" s="66"/>
    </row>
    <row r="3" spans="1:49" ht="15" thickBot="1">
      <c r="AA3" s="50"/>
      <c r="AD3" s="33"/>
      <c r="AL3"/>
      <c r="AM3" s="194"/>
      <c r="AN3" s="194"/>
      <c r="AO3" s="194"/>
      <c r="AP3" s="506" t="s">
        <v>1930</v>
      </c>
      <c r="AQ3" s="506"/>
      <c r="AR3" s="506"/>
      <c r="AS3" s="425"/>
    </row>
    <row r="4" spans="1:49" s="2" customFormat="1" ht="43">
      <c r="A4" s="17" t="s">
        <v>936</v>
      </c>
      <c r="B4" s="4"/>
      <c r="C4" s="16">
        <v>40544</v>
      </c>
      <c r="D4" s="16">
        <v>40575</v>
      </c>
      <c r="E4" s="16">
        <v>40603</v>
      </c>
      <c r="F4" s="16">
        <v>40634</v>
      </c>
      <c r="G4" s="16">
        <v>40664</v>
      </c>
      <c r="H4" s="16">
        <v>40695</v>
      </c>
      <c r="I4" s="16">
        <v>40725</v>
      </c>
      <c r="J4" s="16">
        <v>40756</v>
      </c>
      <c r="K4" s="16">
        <v>40787</v>
      </c>
      <c r="L4" s="16">
        <v>40817</v>
      </c>
      <c r="M4" s="16">
        <v>40848</v>
      </c>
      <c r="N4" s="16">
        <v>40878</v>
      </c>
      <c r="O4" s="16">
        <v>40909</v>
      </c>
      <c r="P4" s="16">
        <v>40940</v>
      </c>
      <c r="Q4" s="16">
        <v>40969</v>
      </c>
      <c r="R4" s="16">
        <v>41000</v>
      </c>
      <c r="S4" s="16">
        <v>41030</v>
      </c>
      <c r="T4" s="16">
        <v>41061</v>
      </c>
      <c r="U4" s="16">
        <v>41091</v>
      </c>
      <c r="V4" s="16">
        <v>41122</v>
      </c>
      <c r="W4" s="16">
        <v>41153</v>
      </c>
      <c r="X4" s="16">
        <v>41183</v>
      </c>
      <c r="Y4" s="16">
        <v>41214</v>
      </c>
      <c r="Z4" s="16">
        <v>41244</v>
      </c>
      <c r="AA4" s="16">
        <v>41275</v>
      </c>
      <c r="AB4" s="16">
        <v>41306</v>
      </c>
      <c r="AC4" s="16">
        <v>41334</v>
      </c>
      <c r="AD4" s="16">
        <v>41365</v>
      </c>
      <c r="AE4" s="16">
        <v>41395</v>
      </c>
      <c r="AF4" s="16">
        <v>41426</v>
      </c>
      <c r="AG4" s="16">
        <v>41456</v>
      </c>
      <c r="AH4" s="16">
        <v>41487</v>
      </c>
      <c r="AI4" s="16">
        <v>41518</v>
      </c>
      <c r="AJ4" s="16">
        <v>41548</v>
      </c>
      <c r="AK4" s="16">
        <v>41579</v>
      </c>
      <c r="AL4" s="569">
        <v>41609</v>
      </c>
      <c r="AM4" s="16">
        <v>41640</v>
      </c>
      <c r="AN4" s="16">
        <v>41671</v>
      </c>
      <c r="AO4" s="16">
        <v>41699</v>
      </c>
      <c r="AP4" s="16">
        <v>41730</v>
      </c>
      <c r="AQ4" s="16">
        <v>41760</v>
      </c>
      <c r="AR4" s="53">
        <v>41791</v>
      </c>
      <c r="AS4" s="69" t="s">
        <v>2493</v>
      </c>
      <c r="AT4" s="194"/>
      <c r="AU4" s="89" t="s">
        <v>2501</v>
      </c>
      <c r="AV4" s="534" t="s">
        <v>2502</v>
      </c>
      <c r="AW4" s="534" t="s">
        <v>1635</v>
      </c>
    </row>
    <row r="5" spans="1:49" s="7" customFormat="1" ht="15">
      <c r="A5" s="124" t="s">
        <v>1416</v>
      </c>
      <c r="B5" s="14" t="s">
        <v>927</v>
      </c>
      <c r="C5" s="15">
        <f t="shared" ref="C5:AG5" si="0">SUM(C6:C10)</f>
        <v>40912500</v>
      </c>
      <c r="D5" s="15">
        <f t="shared" si="0"/>
        <v>26571350</v>
      </c>
      <c r="E5" s="15">
        <f t="shared" si="0"/>
        <v>27673690</v>
      </c>
      <c r="F5" s="15">
        <f t="shared" si="0"/>
        <v>23840740</v>
      </c>
      <c r="G5" s="15">
        <f t="shared" si="0"/>
        <v>28031000</v>
      </c>
      <c r="H5" s="15">
        <f t="shared" si="0"/>
        <v>33019340</v>
      </c>
      <c r="I5" s="15">
        <f t="shared" si="0"/>
        <v>46572070</v>
      </c>
      <c r="J5" s="15">
        <f t="shared" si="0"/>
        <v>52708115</v>
      </c>
      <c r="K5" s="15">
        <f t="shared" si="0"/>
        <v>48551035</v>
      </c>
      <c r="L5" s="15">
        <f t="shared" si="0"/>
        <v>48088970</v>
      </c>
      <c r="M5" s="15">
        <f t="shared" si="0"/>
        <v>43219280</v>
      </c>
      <c r="N5" s="15">
        <f t="shared" si="0"/>
        <v>44574250</v>
      </c>
      <c r="O5" s="15">
        <f t="shared" si="0"/>
        <v>41384580</v>
      </c>
      <c r="P5" s="15">
        <f t="shared" si="0"/>
        <v>30780180</v>
      </c>
      <c r="Q5" s="15">
        <f t="shared" si="0"/>
        <v>30614870</v>
      </c>
      <c r="R5" s="15">
        <f t="shared" si="0"/>
        <v>41745010</v>
      </c>
      <c r="S5" s="15">
        <f t="shared" si="0"/>
        <v>36663470</v>
      </c>
      <c r="T5" s="15">
        <f t="shared" si="0"/>
        <v>41028560</v>
      </c>
      <c r="U5" s="15">
        <f t="shared" si="0"/>
        <v>50032030</v>
      </c>
      <c r="V5" s="15">
        <f t="shared" si="0"/>
        <v>38740100</v>
      </c>
      <c r="W5" s="15">
        <f t="shared" si="0"/>
        <v>34663570</v>
      </c>
      <c r="X5" s="15">
        <f t="shared" si="0"/>
        <v>40553260</v>
      </c>
      <c r="Y5" s="15">
        <f t="shared" si="0"/>
        <v>55604270</v>
      </c>
      <c r="Z5" s="15">
        <f t="shared" si="0"/>
        <v>72492640</v>
      </c>
      <c r="AA5" s="15">
        <f t="shared" si="0"/>
        <v>55202560</v>
      </c>
      <c r="AB5" s="15">
        <f t="shared" si="0"/>
        <v>60003710</v>
      </c>
      <c r="AC5" s="15">
        <f t="shared" si="0"/>
        <v>72943725</v>
      </c>
      <c r="AD5" s="15">
        <f t="shared" si="0"/>
        <v>46668505</v>
      </c>
      <c r="AE5" s="15">
        <f t="shared" si="0"/>
        <v>61220457</v>
      </c>
      <c r="AF5" s="15">
        <f t="shared" si="0"/>
        <v>49497884</v>
      </c>
      <c r="AG5" s="15">
        <f t="shared" si="0"/>
        <v>48165967</v>
      </c>
      <c r="AH5" s="15">
        <f>SUM(AH6:AH10)</f>
        <v>44023436</v>
      </c>
      <c r="AI5" s="15">
        <f t="shared" ref="AI5:AJ5" si="1">SUM(AI6:AI10)</f>
        <v>41489670</v>
      </c>
      <c r="AJ5" s="15">
        <f t="shared" si="1"/>
        <v>39216525</v>
      </c>
      <c r="AK5" s="15">
        <f t="shared" ref="AK5" si="2">SUM(AK6:AK10)</f>
        <v>36242330</v>
      </c>
      <c r="AL5" s="535">
        <v>52957645</v>
      </c>
      <c r="AM5" s="15">
        <f t="shared" ref="AM5:AN5" si="3">SUM(AM6:AM10)</f>
        <v>21037000</v>
      </c>
      <c r="AN5" s="15">
        <f t="shared" si="3"/>
        <v>19633060</v>
      </c>
      <c r="AO5" s="15">
        <f>SUM(AO6:AO10)</f>
        <v>28308855</v>
      </c>
      <c r="AP5" s="15">
        <f>SUM(AP6:AP10)</f>
        <v>29931045</v>
      </c>
      <c r="AQ5" s="15">
        <f>SUM(AQ6:AQ10)</f>
        <v>32538900</v>
      </c>
      <c r="AR5" s="54">
        <f t="shared" ref="AR5" si="4">SUM(AR6:AR10)</f>
        <v>31804205</v>
      </c>
      <c r="AS5" s="44">
        <f>'2014 Monthly Targets - Re-FCST'!I33</f>
        <v>38833156.896429121</v>
      </c>
      <c r="AT5" s="317"/>
      <c r="AU5" s="535">
        <f>SUM(AP5:AR5)</f>
        <v>94274150</v>
      </c>
      <c r="AV5" s="535">
        <f>SUM(AP5:AR5)</f>
        <v>94274150</v>
      </c>
      <c r="AW5" s="535">
        <f>SUM(AM5:AR5)</f>
        <v>163253065</v>
      </c>
    </row>
    <row r="6" spans="1:49" s="12" customFormat="1" outlineLevel="1">
      <c r="A6" s="6" t="s">
        <v>929</v>
      </c>
      <c r="B6" s="10" t="str">
        <f>A6</f>
        <v>Bwaise</v>
      </c>
      <c r="C6" s="11">
        <f>SUMIF('Sales by Agent'!$C:$C,$A6,'Sales by Agent'!G:G)</f>
        <v>18612450</v>
      </c>
      <c r="D6" s="11">
        <f>SUMIF('Sales by Agent'!$C:$C,$A6,'Sales by Agent'!H:H)</f>
        <v>8344200</v>
      </c>
      <c r="E6" s="11">
        <f>SUMIF('Sales by Agent'!$C:$C,$A6,'Sales by Agent'!I:I)</f>
        <v>7690400</v>
      </c>
      <c r="F6" s="11">
        <f>SUMIF('Sales by Agent'!$C:$C,$A6,'Sales by Agent'!J:J)</f>
        <v>7118400</v>
      </c>
      <c r="G6" s="11">
        <f>SUMIF('Sales by Agent'!$C:$C,$A6,'Sales by Agent'!K:K)</f>
        <v>5888250</v>
      </c>
      <c r="H6" s="11">
        <f>SUMIF('Sales by Agent'!$C:$C,$A6,'Sales by Agent'!L:L)</f>
        <v>4779600</v>
      </c>
      <c r="I6" s="11">
        <f>SUMIF('Sales by Agent'!$C:$C,$A6,'Sales by Agent'!M:M)</f>
        <v>7626640</v>
      </c>
      <c r="J6" s="11">
        <f>SUMIF('Sales by Agent'!$C:$C,$A6,'Sales by Agent'!N:N)</f>
        <v>11855940</v>
      </c>
      <c r="K6" s="11">
        <f>SUMIF('Sales by Agent'!$C:$C,$A6,'Sales by Agent'!O:O)</f>
        <v>12312015</v>
      </c>
      <c r="L6" s="11">
        <f>SUMIF('Sales by Agent'!$C:$C,$A6,'Sales by Agent'!P:P)</f>
        <v>13642450</v>
      </c>
      <c r="M6" s="11">
        <f>SUMIF('Sales by Agent'!$C:$C,$A6,'Sales by Agent'!Q:Q)</f>
        <v>11094910</v>
      </c>
      <c r="N6" s="11">
        <f>SUMIF('Sales by Agent'!$C:$C,$A6,'Sales by Agent'!R:R)</f>
        <v>11403700</v>
      </c>
      <c r="O6" s="11">
        <f>SUMIF('Sales by Agent'!$C:$C,$A6,'Sales by Agent'!S:S)</f>
        <v>9536200</v>
      </c>
      <c r="P6" s="11">
        <f>SUMIF('Sales by Agent'!$C:$C,$A6,'Sales by Agent'!T:T)</f>
        <v>6841420</v>
      </c>
      <c r="Q6" s="11">
        <f>SUMIF('Sales by Agent'!$C:$C,$A6,'Sales by Agent'!U:U)</f>
        <v>7840650</v>
      </c>
      <c r="R6" s="11">
        <f>SUMIF('Sales by Agent'!$C:$C,$A6,'Sales by Agent'!V:V)</f>
        <v>7137100</v>
      </c>
      <c r="S6" s="11">
        <f>SUMIF('Sales by Agent'!$C:$C,$A6,'Sales by Agent'!W:W)</f>
        <v>6452300</v>
      </c>
      <c r="T6" s="11">
        <f>SUMIF('Sales by Agent'!$C:$C,$A6,'Sales by Agent'!X:X)</f>
        <v>4581050</v>
      </c>
      <c r="U6" s="11">
        <f>SUMIF('Sales by Agent'!$C:$C,$A6,'Sales by Agent'!Y:Y)</f>
        <v>9014300</v>
      </c>
      <c r="V6" s="11">
        <f>SUMIF('Sales by Agent'!$C:$C,$A6,'Sales by Agent'!Z:Z)</f>
        <v>6775950</v>
      </c>
      <c r="W6" s="11">
        <f>SUMIF('Sales by Agent'!$C:$C,$A6,'Sales by Agent'!AA:AA)</f>
        <v>6629050</v>
      </c>
      <c r="X6" s="11">
        <f>SUMIF('Sales by Agent'!$C:$C,$A6,'Sales by Agent'!AB:AB)</f>
        <v>8194950</v>
      </c>
      <c r="Y6" s="11">
        <f>SUMIF('Sales by Agent'!$C:$C,$A6,'Sales by Agent'!AC:AC)</f>
        <v>6984600</v>
      </c>
      <c r="Z6" s="11">
        <f>SUMIF('Sales by Agent'!$C:$C,$A6,'Sales by Agent'!AD:AD)</f>
        <v>22265100</v>
      </c>
      <c r="AA6" s="11">
        <f>SUMIF('Sales by Agent'!$C:$C,$A6,'Sales by Agent'!AE:AE)</f>
        <v>14429180</v>
      </c>
      <c r="AB6" s="11">
        <f>SUMIF('Sales by Agent'!$C:$C,$A6,'Sales by Agent'!AF:AF)</f>
        <v>20427290</v>
      </c>
      <c r="AC6" s="11">
        <f>SUMIF('Sales by Agent'!$C:$C,$A6,'Sales by Agent'!AG:AG)</f>
        <v>17889660</v>
      </c>
      <c r="AD6" s="11">
        <f>SUMIF('Sales by Agent'!$C:$C,$A6,'Sales by Agent'!AH:AH)</f>
        <v>11727620</v>
      </c>
      <c r="AE6" s="11">
        <f>SUMIF('Sales by Agent'!$C:$C,$A6,'Sales by Agent'!AI:AI)</f>
        <v>16518132</v>
      </c>
      <c r="AF6" s="11">
        <f>SUMIF('Sales by Agent'!$C:$C,$A6,'Sales by Agent'!AJ:AJ)</f>
        <v>13049544</v>
      </c>
      <c r="AG6" s="11">
        <f>SUMIF('Sales by Agent'!$C:$C,$A6,'Sales by Agent'!AK:AK)</f>
        <v>8585650</v>
      </c>
      <c r="AH6" s="11">
        <f>SUMIF('Sales by Agent'!$C:$C,$A6,'Sales by Agent'!AL:AL)</f>
        <v>9287080</v>
      </c>
      <c r="AI6" s="11">
        <f>SUMIF('Sales by Agent'!$C:$C,$A6,'Sales by Agent'!AM:AM)</f>
        <v>9000000</v>
      </c>
      <c r="AJ6" s="11">
        <f>SUMIF('Sales by Agent'!$C:$C,$A6,'Sales by Agent'!AN:AN)</f>
        <v>7108500</v>
      </c>
      <c r="AK6" s="11">
        <f>SUMIF('Sales by Agent'!$C:$C,$A6,'Sales by Agent'!AO:AO)</f>
        <v>7146950</v>
      </c>
      <c r="AL6" s="536">
        <v>18043400</v>
      </c>
      <c r="AM6" s="11">
        <f>SUMIF('Sales by Agent'!$C:$C,$A6,'Sales by Agent'!AQ:AQ)</f>
        <v>3562250</v>
      </c>
      <c r="AN6" s="11">
        <f>SUMIF('Sales by Agent'!$C:$C,$A6,'Sales by Agent'!AR:AR)</f>
        <v>4035080</v>
      </c>
      <c r="AO6" s="11">
        <f>SUMIF('Sales by Agent'!$C:$C,$A6,'Sales by Agent'!AS:AS)</f>
        <v>6849760</v>
      </c>
      <c r="AP6" s="11">
        <f>SUMIF('Sales by Agent'!$C:$C,$A6,'Sales by Agent'!AT:AT)</f>
        <v>7727550</v>
      </c>
      <c r="AQ6" s="11">
        <f>SUMIF('Sales by Agent'!$C:$C,$A6,'Sales by Agent'!AU:AU)</f>
        <v>8312850</v>
      </c>
      <c r="AR6" s="55">
        <f>SUMIF('Sales by Agent'!$C:$C,$A6,'Sales by Agent'!AV:AV)</f>
        <v>9033450</v>
      </c>
      <c r="AS6" s="39">
        <f>AS$5/COUNTA(A$6:A$10)</f>
        <v>7766631.3792858245</v>
      </c>
      <c r="AT6" s="100"/>
      <c r="AU6" s="536">
        <f t="shared" ref="AU6:AU16" si="5">SUM(AP6:AR6)</f>
        <v>25073850</v>
      </c>
      <c r="AV6" s="536">
        <f t="shared" ref="AV6:AV22" si="6">SUM(AP6:AR6)</f>
        <v>25073850</v>
      </c>
      <c r="AW6" s="536">
        <f t="shared" ref="AW6:AW22" si="7">SUM(AM6:AR6)</f>
        <v>39520940</v>
      </c>
    </row>
    <row r="7" spans="1:49" s="12" customFormat="1" outlineLevel="1">
      <c r="A7" s="6" t="s">
        <v>930</v>
      </c>
      <c r="B7" s="10" t="str">
        <f t="shared" ref="B7:B14" si="8">A7</f>
        <v>Mafubira</v>
      </c>
      <c r="C7" s="11">
        <f>SUMIF('Sales by Agent'!$C:$C,$A7,'Sales by Agent'!G:G)</f>
        <v>0</v>
      </c>
      <c r="D7" s="11">
        <f>SUMIF('Sales by Agent'!$C:$C,$A7,'Sales by Agent'!H:H)</f>
        <v>0</v>
      </c>
      <c r="E7" s="11">
        <f>SUMIF('Sales by Agent'!$C:$C,$A7,'Sales by Agent'!I:I)</f>
        <v>0</v>
      </c>
      <c r="F7" s="11">
        <f>SUMIF('Sales by Agent'!$C:$C,$A7,'Sales by Agent'!J:J)</f>
        <v>0</v>
      </c>
      <c r="G7" s="11">
        <f>SUMIF('Sales by Agent'!$C:$C,$A7,'Sales by Agent'!K:K)</f>
        <v>4544500</v>
      </c>
      <c r="H7" s="11">
        <f>SUMIF('Sales by Agent'!$C:$C,$A7,'Sales by Agent'!L:L)</f>
        <v>3270000</v>
      </c>
      <c r="I7" s="11">
        <f>SUMIF('Sales by Agent'!$C:$C,$A7,'Sales by Agent'!M:M)</f>
        <v>9025790</v>
      </c>
      <c r="J7" s="11">
        <f>SUMIF('Sales by Agent'!$C:$C,$A7,'Sales by Agent'!N:N)</f>
        <v>3998680</v>
      </c>
      <c r="K7" s="11">
        <f>SUMIF('Sales by Agent'!$C:$C,$A7,'Sales by Agent'!O:O)</f>
        <v>5174750</v>
      </c>
      <c r="L7" s="11">
        <f>SUMIF('Sales by Agent'!$C:$C,$A7,'Sales by Agent'!P:P)</f>
        <v>5305050</v>
      </c>
      <c r="M7" s="11">
        <f>SUMIF('Sales by Agent'!$C:$C,$A7,'Sales by Agent'!Q:Q)</f>
        <v>7939950</v>
      </c>
      <c r="N7" s="11">
        <f>SUMIF('Sales by Agent'!$C:$C,$A7,'Sales by Agent'!R:R)</f>
        <v>10375170</v>
      </c>
      <c r="O7" s="11">
        <f>SUMIF('Sales by Agent'!$C:$C,$A7,'Sales by Agent'!S:S)</f>
        <v>9159360</v>
      </c>
      <c r="P7" s="11">
        <f>SUMIF('Sales by Agent'!$C:$C,$A7,'Sales by Agent'!T:T)</f>
        <v>6419740</v>
      </c>
      <c r="Q7" s="11">
        <f>SUMIF('Sales by Agent'!$C:$C,$A7,'Sales by Agent'!U:U)</f>
        <v>4985090</v>
      </c>
      <c r="R7" s="11">
        <f>SUMIF('Sales by Agent'!$C:$C,$A7,'Sales by Agent'!V:V)</f>
        <v>7107320</v>
      </c>
      <c r="S7" s="11">
        <f>SUMIF('Sales by Agent'!$C:$C,$A7,'Sales by Agent'!W:W)</f>
        <v>8683120</v>
      </c>
      <c r="T7" s="11">
        <f>SUMIF('Sales by Agent'!$C:$C,$A7,'Sales by Agent'!X:X)</f>
        <v>10385740</v>
      </c>
      <c r="U7" s="11">
        <f>SUMIF('Sales by Agent'!$C:$C,$A7,'Sales by Agent'!Y:Y)</f>
        <v>15563870</v>
      </c>
      <c r="V7" s="11">
        <f>SUMIF('Sales by Agent'!$C:$C,$A7,'Sales by Agent'!Z:Z)</f>
        <v>7461420</v>
      </c>
      <c r="W7" s="11">
        <f>SUMIF('Sales by Agent'!$C:$C,$A7,'Sales by Agent'!AA:AA)</f>
        <v>8671910</v>
      </c>
      <c r="X7" s="11">
        <f>SUMIF('Sales by Agent'!$C:$C,$A7,'Sales by Agent'!AB:AB)</f>
        <v>10259380</v>
      </c>
      <c r="Y7" s="11">
        <f>SUMIF('Sales by Agent'!$C:$C,$A7,'Sales by Agent'!AC:AC)</f>
        <v>9562010</v>
      </c>
      <c r="Z7" s="11">
        <f>SUMIF('Sales by Agent'!$C:$C,$A7,'Sales by Agent'!AD:AD)</f>
        <v>12937970</v>
      </c>
      <c r="AA7" s="11">
        <f>SUMIF('Sales by Agent'!$C:$C,$A7,'Sales by Agent'!AE:AE)</f>
        <v>11953870</v>
      </c>
      <c r="AB7" s="11">
        <f>SUMIF('Sales by Agent'!$C:$C,$A7,'Sales by Agent'!AF:AF)</f>
        <v>9149290</v>
      </c>
      <c r="AC7" s="11">
        <f>SUMIF('Sales by Agent'!$C:$C,$A7,'Sales by Agent'!AG:AG)</f>
        <v>12867740</v>
      </c>
      <c r="AD7" s="11">
        <f>SUMIF('Sales by Agent'!$C:$C,$A7,'Sales by Agent'!AH:AH)</f>
        <v>7814555</v>
      </c>
      <c r="AE7" s="11">
        <f>SUMIF('Sales by Agent'!$C:$C,$A7,'Sales by Agent'!AI:AI)</f>
        <v>9156105</v>
      </c>
      <c r="AF7" s="11">
        <f>SUMIF('Sales by Agent'!$C:$C,$A7,'Sales by Agent'!AJ:AJ)</f>
        <v>7811250</v>
      </c>
      <c r="AG7" s="11">
        <f>SUMIF('Sales by Agent'!$C:$C,$A7,'Sales by Agent'!AK:AK)</f>
        <v>9931285</v>
      </c>
      <c r="AH7" s="11">
        <f>SUMIF('Sales by Agent'!$C:$C,$A7,'Sales by Agent'!AL:AL)</f>
        <v>6349950</v>
      </c>
      <c r="AI7" s="11">
        <f>SUMIF('Sales by Agent'!$C:$C,$A7,'Sales by Agent'!AM:AM)</f>
        <v>8114825</v>
      </c>
      <c r="AJ7" s="11">
        <f>SUMIF('Sales by Agent'!$C:$C,$A7,'Sales by Agent'!AN:AN)</f>
        <v>7458945</v>
      </c>
      <c r="AK7" s="11">
        <f>SUMIF('Sales by Agent'!$C:$C,$A7,'Sales by Agent'!AO:AO)</f>
        <v>4892740</v>
      </c>
      <c r="AL7" s="536">
        <v>7534725</v>
      </c>
      <c r="AM7" s="11">
        <f>SUMIF('Sales by Agent'!$C:$C,$A7,'Sales by Agent'!AQ:AQ)</f>
        <v>3125460</v>
      </c>
      <c r="AN7" s="11">
        <f>SUMIF('Sales by Agent'!$C:$C,$A7,'Sales by Agent'!AR:AR)</f>
        <v>2706860</v>
      </c>
      <c r="AO7" s="11">
        <f>SUMIF('Sales by Agent'!$C:$C,$A7,'Sales by Agent'!AS:AS)</f>
        <v>2079110</v>
      </c>
      <c r="AP7" s="11">
        <f>SUMIF('Sales by Agent'!$C:$C,$A7,'Sales by Agent'!AT:AT)</f>
        <v>4500055</v>
      </c>
      <c r="AQ7" s="11">
        <f>SUMIF('Sales by Agent'!$C:$C,$A7,'Sales by Agent'!AU:AU)</f>
        <v>6093750</v>
      </c>
      <c r="AR7" s="55">
        <f>SUMIF('Sales by Agent'!$C:$C,$A7,'Sales by Agent'!AV:AV)</f>
        <v>5396620</v>
      </c>
      <c r="AS7" s="39">
        <f t="shared" ref="AS7:AS10" si="9">AS$5/COUNTA(A$6:A$10)</f>
        <v>7766631.3792858245</v>
      </c>
      <c r="AT7" s="100"/>
      <c r="AU7" s="536">
        <f t="shared" si="5"/>
        <v>15990425</v>
      </c>
      <c r="AV7" s="536">
        <f t="shared" si="6"/>
        <v>15990425</v>
      </c>
      <c r="AW7" s="536">
        <f t="shared" si="7"/>
        <v>23901855</v>
      </c>
    </row>
    <row r="8" spans="1:49" s="12" customFormat="1" outlineLevel="1">
      <c r="A8" s="6" t="s">
        <v>932</v>
      </c>
      <c r="B8" s="10" t="str">
        <f t="shared" si="8"/>
        <v>Mpigi</v>
      </c>
      <c r="C8" s="11">
        <f>SUMIF('Sales by Agent'!$C:$C,$A8,'Sales by Agent'!G:G)</f>
        <v>5437850</v>
      </c>
      <c r="D8" s="11">
        <f>SUMIF('Sales by Agent'!$C:$C,$A8,'Sales by Agent'!H:H)</f>
        <v>4242550</v>
      </c>
      <c r="E8" s="11">
        <f>SUMIF('Sales by Agent'!$C:$C,$A8,'Sales by Agent'!I:I)</f>
        <v>4531350</v>
      </c>
      <c r="F8" s="11">
        <f>SUMIF('Sales by Agent'!$C:$C,$A8,'Sales by Agent'!J:J)</f>
        <v>3929190</v>
      </c>
      <c r="G8" s="11">
        <f>SUMIF('Sales by Agent'!$C:$C,$A8,'Sales by Agent'!K:K)</f>
        <v>5389850</v>
      </c>
      <c r="H8" s="11">
        <f>SUMIF('Sales by Agent'!$C:$C,$A8,'Sales by Agent'!L:L)</f>
        <v>4736300</v>
      </c>
      <c r="I8" s="11">
        <f>SUMIF('Sales by Agent'!$C:$C,$A8,'Sales by Agent'!M:M)</f>
        <v>10555500</v>
      </c>
      <c r="J8" s="11">
        <f>SUMIF('Sales by Agent'!$C:$C,$A8,'Sales by Agent'!N:N)</f>
        <v>10696370</v>
      </c>
      <c r="K8" s="11">
        <f>SUMIF('Sales by Agent'!$C:$C,$A8,'Sales by Agent'!O:O)</f>
        <v>7432350</v>
      </c>
      <c r="L8" s="11">
        <f>SUMIF('Sales by Agent'!$C:$C,$A8,'Sales by Agent'!P:P)</f>
        <v>5516200</v>
      </c>
      <c r="M8" s="11">
        <f>SUMIF('Sales by Agent'!$C:$C,$A8,'Sales by Agent'!Q:Q)</f>
        <v>8203570</v>
      </c>
      <c r="N8" s="11">
        <f>SUMIF('Sales by Agent'!$C:$C,$A8,'Sales by Agent'!R:R)</f>
        <v>6292330</v>
      </c>
      <c r="O8" s="11">
        <f>SUMIF('Sales by Agent'!$C:$C,$A8,'Sales by Agent'!S:S)</f>
        <v>6560540</v>
      </c>
      <c r="P8" s="11">
        <f>SUMIF('Sales by Agent'!$C:$C,$A8,'Sales by Agent'!T:T)</f>
        <v>5328560</v>
      </c>
      <c r="Q8" s="11">
        <f>SUMIF('Sales by Agent'!$C:$C,$A8,'Sales by Agent'!U:U)</f>
        <v>4941000</v>
      </c>
      <c r="R8" s="11">
        <f>SUMIF('Sales by Agent'!$C:$C,$A8,'Sales by Agent'!V:V)</f>
        <v>8721550</v>
      </c>
      <c r="S8" s="11">
        <f>SUMIF('Sales by Agent'!$C:$C,$A8,'Sales by Agent'!W:W)</f>
        <v>6650720</v>
      </c>
      <c r="T8" s="11">
        <f>SUMIF('Sales by Agent'!$C:$C,$A8,'Sales by Agent'!X:X)</f>
        <v>7142350</v>
      </c>
      <c r="U8" s="11">
        <f>SUMIF('Sales by Agent'!$C:$C,$A8,'Sales by Agent'!Y:Y)</f>
        <v>7381650</v>
      </c>
      <c r="V8" s="11">
        <f>SUMIF('Sales by Agent'!$C:$C,$A8,'Sales by Agent'!Z:Z)</f>
        <v>6632970</v>
      </c>
      <c r="W8" s="11">
        <f>SUMIF('Sales by Agent'!$C:$C,$A8,'Sales by Agent'!AA:AA)</f>
        <v>5989300</v>
      </c>
      <c r="X8" s="11">
        <f>SUMIF('Sales by Agent'!$C:$C,$A8,'Sales by Agent'!AB:AB)</f>
        <v>5776600</v>
      </c>
      <c r="Y8" s="11">
        <f>SUMIF('Sales by Agent'!$C:$C,$A8,'Sales by Agent'!AC:AC)</f>
        <v>7092350</v>
      </c>
      <c r="Z8" s="11">
        <f>SUMIF('Sales by Agent'!$C:$C,$A8,'Sales by Agent'!AD:AD)</f>
        <v>8538300</v>
      </c>
      <c r="AA8" s="11">
        <f>SUMIF('Sales by Agent'!$C:$C,$A8,'Sales by Agent'!AE:AE)</f>
        <v>7000200</v>
      </c>
      <c r="AB8" s="11">
        <f>SUMIF('Sales by Agent'!$C:$C,$A8,'Sales by Agent'!AF:AF)</f>
        <v>7336700</v>
      </c>
      <c r="AC8" s="11">
        <f>SUMIF('Sales by Agent'!$C:$C,$A8,'Sales by Agent'!AG:AG)</f>
        <v>8150665</v>
      </c>
      <c r="AD8" s="11">
        <f>SUMIF('Sales by Agent'!$C:$C,$A8,'Sales by Agent'!AH:AH)</f>
        <v>7104100</v>
      </c>
      <c r="AE8" s="11">
        <f>SUMIF('Sales by Agent'!$C:$C,$A8,'Sales by Agent'!AI:AI)</f>
        <v>7546478</v>
      </c>
      <c r="AF8" s="11">
        <f>SUMIF('Sales by Agent'!$C:$C,$A8,'Sales by Agent'!AJ:AJ)</f>
        <v>8066530</v>
      </c>
      <c r="AG8" s="11">
        <f>SUMIF('Sales by Agent'!$C:$C,$A8,'Sales by Agent'!AK:AK)</f>
        <v>7507382</v>
      </c>
      <c r="AH8" s="11">
        <f>SUMIF('Sales by Agent'!$C:$C,$A8,'Sales by Agent'!AL:AL)</f>
        <v>5300396</v>
      </c>
      <c r="AI8" s="11">
        <f>SUMIF('Sales by Agent'!$C:$C,$A8,'Sales by Agent'!AM:AM)</f>
        <v>4230775</v>
      </c>
      <c r="AJ8" s="11">
        <f>SUMIF('Sales by Agent'!$C:$C,$A8,'Sales by Agent'!AN:AN)</f>
        <v>5226500</v>
      </c>
      <c r="AK8" s="11">
        <f>SUMIF('Sales by Agent'!$C:$C,$A8,'Sales by Agent'!AO:AO)</f>
        <v>5027395</v>
      </c>
      <c r="AL8" s="536">
        <v>7945660</v>
      </c>
      <c r="AM8" s="11">
        <f>SUMIF('Sales by Agent'!$C:$C,$A8,'Sales by Agent'!AQ:AQ)</f>
        <v>3775905</v>
      </c>
      <c r="AN8" s="11">
        <f>SUMIF('Sales by Agent'!$C:$C,$A8,'Sales by Agent'!AR:AR)</f>
        <v>2774510</v>
      </c>
      <c r="AO8" s="11">
        <f>SUMIF('Sales by Agent'!$C:$C,$A8,'Sales by Agent'!AS:AS)</f>
        <v>3232550</v>
      </c>
      <c r="AP8" s="11">
        <f>SUMIF('Sales by Agent'!$C:$C,$A8,'Sales by Agent'!AT:AT)</f>
        <v>4420725</v>
      </c>
      <c r="AQ8" s="11">
        <f>SUMIF('Sales by Agent'!$C:$C,$A8,'Sales by Agent'!AU:AU)</f>
        <v>4755000</v>
      </c>
      <c r="AR8" s="55">
        <f>SUMIF('Sales by Agent'!$C:$C,$A8,'Sales by Agent'!AV:AV)</f>
        <v>4423265</v>
      </c>
      <c r="AS8" s="39">
        <f t="shared" si="9"/>
        <v>7766631.3792858245</v>
      </c>
      <c r="AT8" s="100"/>
      <c r="AU8" s="536">
        <f t="shared" si="5"/>
        <v>13598990</v>
      </c>
      <c r="AV8" s="536">
        <f t="shared" si="6"/>
        <v>13598990</v>
      </c>
      <c r="AW8" s="536">
        <f t="shared" si="7"/>
        <v>23381955</v>
      </c>
    </row>
    <row r="9" spans="1:49" s="12" customFormat="1" outlineLevel="1">
      <c r="A9" s="6" t="s">
        <v>934</v>
      </c>
      <c r="B9" s="10" t="str">
        <f t="shared" si="8"/>
        <v>Nsangi</v>
      </c>
      <c r="C9" s="11">
        <f>SUMIF('Sales by Agent'!$C:$C,$A9,'Sales by Agent'!G:G)</f>
        <v>5175000</v>
      </c>
      <c r="D9" s="11">
        <f>SUMIF('Sales by Agent'!$C:$C,$A9,'Sales by Agent'!H:H)</f>
        <v>4099700</v>
      </c>
      <c r="E9" s="11">
        <f>SUMIF('Sales by Agent'!$C:$C,$A9,'Sales by Agent'!I:I)</f>
        <v>4560690</v>
      </c>
      <c r="F9" s="11">
        <f>SUMIF('Sales by Agent'!$C:$C,$A9,'Sales by Agent'!J:J)</f>
        <v>3374200</v>
      </c>
      <c r="G9" s="11">
        <f>SUMIF('Sales by Agent'!$C:$C,$A9,'Sales by Agent'!K:K)</f>
        <v>4283800</v>
      </c>
      <c r="H9" s="11">
        <f>SUMIF('Sales by Agent'!$C:$C,$A9,'Sales by Agent'!L:L)</f>
        <v>13717140</v>
      </c>
      <c r="I9" s="11">
        <f>SUMIF('Sales by Agent'!$C:$C,$A9,'Sales by Agent'!M:M)</f>
        <v>10372040</v>
      </c>
      <c r="J9" s="11">
        <f>SUMIF('Sales by Agent'!$C:$C,$A9,'Sales by Agent'!N:N)</f>
        <v>14061575</v>
      </c>
      <c r="K9" s="11">
        <f>SUMIF('Sales by Agent'!$C:$C,$A9,'Sales by Agent'!O:O)</f>
        <v>10589370</v>
      </c>
      <c r="L9" s="11">
        <f>SUMIF('Sales by Agent'!$C:$C,$A9,'Sales by Agent'!P:P)</f>
        <v>9897370</v>
      </c>
      <c r="M9" s="11">
        <f>SUMIF('Sales by Agent'!$C:$C,$A9,'Sales by Agent'!Q:Q)</f>
        <v>6045500</v>
      </c>
      <c r="N9" s="11">
        <f>SUMIF('Sales by Agent'!$C:$C,$A9,'Sales by Agent'!R:R)</f>
        <v>7273350</v>
      </c>
      <c r="O9" s="11">
        <f>SUMIF('Sales by Agent'!$C:$C,$A9,'Sales by Agent'!S:S)</f>
        <v>6984480</v>
      </c>
      <c r="P9" s="11">
        <f>SUMIF('Sales by Agent'!$C:$C,$A9,'Sales by Agent'!T:T)</f>
        <v>4745710</v>
      </c>
      <c r="Q9" s="11">
        <f>SUMIF('Sales by Agent'!$C:$C,$A9,'Sales by Agent'!U:U)</f>
        <v>6175730</v>
      </c>
      <c r="R9" s="11">
        <f>SUMIF('Sales by Agent'!$C:$C,$A9,'Sales by Agent'!V:V)</f>
        <v>9415890</v>
      </c>
      <c r="S9" s="11">
        <f>SUMIF('Sales by Agent'!$C:$C,$A9,'Sales by Agent'!W:W)</f>
        <v>6288230</v>
      </c>
      <c r="T9" s="11">
        <f>SUMIF('Sales by Agent'!$C:$C,$A9,'Sales by Agent'!X:X)</f>
        <v>9461220</v>
      </c>
      <c r="U9" s="11">
        <f>SUMIF('Sales by Agent'!$C:$C,$A9,'Sales by Agent'!Y:Y)</f>
        <v>8594010</v>
      </c>
      <c r="V9" s="11">
        <f>SUMIF('Sales by Agent'!$C:$C,$A9,'Sales by Agent'!Z:Z)</f>
        <v>9123910</v>
      </c>
      <c r="W9" s="11">
        <f>SUMIF('Sales by Agent'!$C:$C,$A9,'Sales by Agent'!AA:AA)</f>
        <v>5898710</v>
      </c>
      <c r="X9" s="11">
        <f>SUMIF('Sales by Agent'!$C:$C,$A9,'Sales by Agent'!AB:AB)</f>
        <v>6374480</v>
      </c>
      <c r="Y9" s="11">
        <f>SUMIF('Sales by Agent'!$C:$C,$A9,'Sales by Agent'!AC:AC)</f>
        <v>11124860</v>
      </c>
      <c r="Z9" s="11">
        <f>SUMIF('Sales by Agent'!$C:$C,$A9,'Sales by Agent'!AD:AD)</f>
        <v>11731070</v>
      </c>
      <c r="AA9" s="11">
        <f>SUMIF('Sales by Agent'!$C:$C,$A9,'Sales by Agent'!AE:AE)</f>
        <v>9046860</v>
      </c>
      <c r="AB9" s="11">
        <f>SUMIF('Sales by Agent'!$C:$C,$A9,'Sales by Agent'!AF:AF)</f>
        <v>8213530</v>
      </c>
      <c r="AC9" s="11">
        <f>SUMIF('Sales by Agent'!$C:$C,$A9,'Sales by Agent'!AG:AG)</f>
        <v>6480910</v>
      </c>
      <c r="AD9" s="11">
        <f>SUMIF('Sales by Agent'!$C:$C,$A9,'Sales by Agent'!AH:AH)</f>
        <v>6646830</v>
      </c>
      <c r="AE9" s="11">
        <f>SUMIF('Sales by Agent'!$C:$C,$A9,'Sales by Agent'!AI:AI)</f>
        <v>11977906</v>
      </c>
      <c r="AF9" s="11">
        <f>SUMIF('Sales by Agent'!$C:$C,$A9,'Sales by Agent'!AJ:AJ)</f>
        <v>5315660</v>
      </c>
      <c r="AG9" s="11">
        <f>SUMIF('Sales by Agent'!$C:$C,$A9,'Sales by Agent'!AK:AK)</f>
        <v>7362050</v>
      </c>
      <c r="AH9" s="11">
        <f>SUMIF('Sales by Agent'!$C:$C,$A9,'Sales by Agent'!AL:AL)</f>
        <v>12750440</v>
      </c>
      <c r="AI9" s="11">
        <f>SUMIF('Sales by Agent'!$C:$C,$A9,'Sales by Agent'!AM:AM)</f>
        <v>6822160</v>
      </c>
      <c r="AJ9" s="11">
        <f>SUMIF('Sales by Agent'!$C:$C,$A9,'Sales by Agent'!AN:AN)</f>
        <v>7012200</v>
      </c>
      <c r="AK9" s="11">
        <f>SUMIF('Sales by Agent'!$C:$C,$A9,'Sales by Agent'!AO:AO)</f>
        <v>8760750</v>
      </c>
      <c r="AL9" s="536">
        <v>7750760</v>
      </c>
      <c r="AM9" s="11">
        <f>SUMIF('Sales by Agent'!$C:$C,$A9,'Sales by Agent'!AQ:AQ)</f>
        <v>3185025</v>
      </c>
      <c r="AN9" s="11">
        <f>SUMIF('Sales by Agent'!$C:$C,$A9,'Sales by Agent'!AR:AR)</f>
        <v>2867310</v>
      </c>
      <c r="AO9" s="11">
        <f>SUMIF('Sales by Agent'!$C:$C,$A9,'Sales by Agent'!AS:AS)</f>
        <v>5124200</v>
      </c>
      <c r="AP9" s="11">
        <f>SUMIF('Sales by Agent'!$C:$C,$A9,'Sales by Agent'!AT:AT)</f>
        <v>5494205</v>
      </c>
      <c r="AQ9" s="11">
        <f>SUMIF('Sales by Agent'!$C:$C,$A9,'Sales by Agent'!AU:AU)</f>
        <v>5253350</v>
      </c>
      <c r="AR9" s="55">
        <f>SUMIF('Sales by Agent'!$C:$C,$A9,'Sales by Agent'!AV:AV)</f>
        <v>5382825</v>
      </c>
      <c r="AS9" s="39">
        <f t="shared" si="9"/>
        <v>7766631.3792858245</v>
      </c>
      <c r="AT9" s="100"/>
      <c r="AU9" s="536">
        <f t="shared" si="5"/>
        <v>16130380</v>
      </c>
      <c r="AV9" s="536">
        <f t="shared" si="6"/>
        <v>16130380</v>
      </c>
      <c r="AW9" s="536">
        <f t="shared" si="7"/>
        <v>27306915</v>
      </c>
    </row>
    <row r="10" spans="1:49" s="12" customFormat="1" outlineLevel="1">
      <c r="A10" s="6" t="s">
        <v>935</v>
      </c>
      <c r="B10" s="10" t="str">
        <f t="shared" si="8"/>
        <v>Tula</v>
      </c>
      <c r="C10" s="11">
        <f>SUMIF('Sales by Agent'!$C:$C,$A10,'Sales by Agent'!G:G)</f>
        <v>11687200</v>
      </c>
      <c r="D10" s="11">
        <f>SUMIF('Sales by Agent'!$C:$C,$A10,'Sales by Agent'!H:H)</f>
        <v>9884900</v>
      </c>
      <c r="E10" s="11">
        <f>SUMIF('Sales by Agent'!$C:$C,$A10,'Sales by Agent'!I:I)</f>
        <v>10891250</v>
      </c>
      <c r="F10" s="11">
        <f>SUMIF('Sales by Agent'!$C:$C,$A10,'Sales by Agent'!J:J)</f>
        <v>9418950</v>
      </c>
      <c r="G10" s="11">
        <f>SUMIF('Sales by Agent'!$C:$C,$A10,'Sales by Agent'!K:K)</f>
        <v>7924600</v>
      </c>
      <c r="H10" s="11">
        <f>SUMIF('Sales by Agent'!$C:$C,$A10,'Sales by Agent'!L:L)</f>
        <v>6516300</v>
      </c>
      <c r="I10" s="11">
        <f>SUMIF('Sales by Agent'!$C:$C,$A10,'Sales by Agent'!M:M)</f>
        <v>8992100</v>
      </c>
      <c r="J10" s="11">
        <f>SUMIF('Sales by Agent'!$C:$C,$A10,'Sales by Agent'!N:N)</f>
        <v>12095550</v>
      </c>
      <c r="K10" s="11">
        <f>SUMIF('Sales by Agent'!$C:$C,$A10,'Sales by Agent'!O:O)</f>
        <v>13042550</v>
      </c>
      <c r="L10" s="11">
        <f>SUMIF('Sales by Agent'!$C:$C,$A10,'Sales by Agent'!P:P)</f>
        <v>13727900</v>
      </c>
      <c r="M10" s="11">
        <f>SUMIF('Sales by Agent'!$C:$C,$A10,'Sales by Agent'!Q:Q)</f>
        <v>9935350</v>
      </c>
      <c r="N10" s="11">
        <f>SUMIF('Sales by Agent'!$C:$C,$A10,'Sales by Agent'!R:R)</f>
        <v>9229700</v>
      </c>
      <c r="O10" s="11">
        <f>SUMIF('Sales by Agent'!$C:$C,$A10,'Sales by Agent'!S:S)</f>
        <v>9144000</v>
      </c>
      <c r="P10" s="11">
        <f>SUMIF('Sales by Agent'!$C:$C,$A10,'Sales by Agent'!T:T)</f>
        <v>7444750</v>
      </c>
      <c r="Q10" s="11">
        <f>SUMIF('Sales by Agent'!$C:$C,$A10,'Sales by Agent'!U:U)</f>
        <v>6672400</v>
      </c>
      <c r="R10" s="11">
        <f>SUMIF('Sales by Agent'!$C:$C,$A10,'Sales by Agent'!V:V)</f>
        <v>9363150</v>
      </c>
      <c r="S10" s="11">
        <f>SUMIF('Sales by Agent'!$C:$C,$A10,'Sales by Agent'!W:W)</f>
        <v>8589100</v>
      </c>
      <c r="T10" s="11">
        <f>SUMIF('Sales by Agent'!$C:$C,$A10,'Sales by Agent'!X:X)</f>
        <v>9458200</v>
      </c>
      <c r="U10" s="11">
        <f>SUMIF('Sales by Agent'!$C:$C,$A10,'Sales by Agent'!Y:Y)</f>
        <v>9478200</v>
      </c>
      <c r="V10" s="11">
        <f>SUMIF('Sales by Agent'!$C:$C,$A10,'Sales by Agent'!Z:Z)</f>
        <v>8745850</v>
      </c>
      <c r="W10" s="11">
        <f>SUMIF('Sales by Agent'!$C:$C,$A10,'Sales by Agent'!AA:AA)</f>
        <v>7474600</v>
      </c>
      <c r="X10" s="11">
        <f>SUMIF('Sales by Agent'!$C:$C,$A10,'Sales by Agent'!AB:AB)</f>
        <v>9947850</v>
      </c>
      <c r="Y10" s="11">
        <f>SUMIF('Sales by Agent'!$C:$C,$A10,'Sales by Agent'!AC:AC)</f>
        <v>20840450</v>
      </c>
      <c r="Z10" s="39">
        <f>17020200</f>
        <v>17020200</v>
      </c>
      <c r="AA10" s="11">
        <f>SUMIF('Sales by Agent'!$C:$C,$A10,'Sales by Agent'!AE:AE)</f>
        <v>12772450</v>
      </c>
      <c r="AB10" s="11">
        <f>SUMIF('Sales by Agent'!$C:$C,$A10,'Sales by Agent'!AF:AF)</f>
        <v>14876900</v>
      </c>
      <c r="AC10" s="11">
        <f>SUMIF('Sales by Agent'!$C:$C,$A10,'Sales by Agent'!AG:AG)</f>
        <v>27554750</v>
      </c>
      <c r="AD10" s="11">
        <f>SUMIF('Sales by Agent'!$C:$C,$A10,'Sales by Agent'!AH:AH)</f>
        <v>13375400</v>
      </c>
      <c r="AE10" s="11">
        <f>SUMIF('Sales by Agent'!$C:$C,$A10,'Sales by Agent'!AI:AI)</f>
        <v>16021836</v>
      </c>
      <c r="AF10" s="11">
        <f>SUMIF('Sales by Agent'!$C:$C,$A10,'Sales by Agent'!AJ:AJ)</f>
        <v>15254900</v>
      </c>
      <c r="AG10" s="11">
        <f>SUMIF('Sales by Agent'!$C:$C,$A10,'Sales by Agent'!AK:AK)</f>
        <v>14779600</v>
      </c>
      <c r="AH10" s="11">
        <f>SUMIF('Sales by Agent'!$C:$C,$A10,'Sales by Agent'!AL:AL)</f>
        <v>10335570</v>
      </c>
      <c r="AI10" s="11">
        <f>SUMIF('Sales by Agent'!$C:$C,$A10,'Sales by Agent'!AM:AM)</f>
        <v>13321910</v>
      </c>
      <c r="AJ10" s="11">
        <f>SUMIF('Sales by Agent'!$C:$C,$A10,'Sales by Agent'!AN:AN)</f>
        <v>12410380</v>
      </c>
      <c r="AK10" s="11">
        <f>SUMIF('Sales by Agent'!$C:$C,$A10,'Sales by Agent'!AO:AO)</f>
        <v>10414495</v>
      </c>
      <c r="AL10" s="536">
        <v>11683100</v>
      </c>
      <c r="AM10" s="11">
        <f>SUMIF('Sales by Agent'!$C:$C,$A10,'Sales by Agent'!AQ:AQ)</f>
        <v>7388360</v>
      </c>
      <c r="AN10" s="11">
        <f>SUMIF('Sales by Agent'!$C:$C,$A10,'Sales by Agent'!AR:AR)</f>
        <v>7249300</v>
      </c>
      <c r="AO10" s="11">
        <f>SUMIF('Sales by Agent'!$C:$C,$A10,'Sales by Agent'!AS:AS)</f>
        <v>11023235</v>
      </c>
      <c r="AP10" s="11">
        <f>SUMIF('Sales by Agent'!$C:$C,$A10,'Sales by Agent'!AT:AT)</f>
        <v>7788510</v>
      </c>
      <c r="AQ10" s="11">
        <f>SUMIF('Sales by Agent'!$C:$C,$A10,'Sales by Agent'!AU:AU)</f>
        <v>8123950</v>
      </c>
      <c r="AR10" s="55">
        <f>SUMIF('Sales by Agent'!$C:$C,$A10,'Sales by Agent'!AV:AV)</f>
        <v>7568045</v>
      </c>
      <c r="AS10" s="39">
        <f t="shared" si="9"/>
        <v>7766631.3792858245</v>
      </c>
      <c r="AT10" s="100"/>
      <c r="AU10" s="536">
        <f t="shared" si="5"/>
        <v>23480505</v>
      </c>
      <c r="AV10" s="536">
        <f t="shared" si="6"/>
        <v>23480505</v>
      </c>
      <c r="AW10" s="536">
        <f t="shared" si="7"/>
        <v>49141400</v>
      </c>
    </row>
    <row r="11" spans="1:49" s="96" customFormat="1" ht="15" outlineLevel="1">
      <c r="A11" s="92" t="s">
        <v>393</v>
      </c>
      <c r="B11" s="10" t="str">
        <f t="shared" si="8"/>
        <v>HQ</v>
      </c>
      <c r="C11" s="93">
        <f>SUMIF('Sales by Agent'!$C:$C,$A11,'Sales by Agent'!G:G)</f>
        <v>0</v>
      </c>
      <c r="D11" s="93">
        <f>SUMIF('Sales by Agent'!$C:$C,$A11,'Sales by Agent'!H:H)</f>
        <v>0</v>
      </c>
      <c r="E11" s="93">
        <f>SUMIF('Sales by Agent'!$C:$C,$A11,'Sales by Agent'!I:I)</f>
        <v>0</v>
      </c>
      <c r="F11" s="93">
        <f>SUMIF('Sales by Agent'!$C:$C,$A11,'Sales by Agent'!J:J)</f>
        <v>0</v>
      </c>
      <c r="G11" s="93">
        <f>SUMIF('Sales by Agent'!$C:$C,$A11,'Sales by Agent'!K:K)</f>
        <v>0</v>
      </c>
      <c r="H11" s="93">
        <f>SUMIF('Sales by Agent'!$C:$C,$A11,'Sales by Agent'!L:L)</f>
        <v>0</v>
      </c>
      <c r="I11" s="93">
        <f>SUMIF('Sales by Agent'!$C:$C,$A11,'Sales by Agent'!M:M)</f>
        <v>0</v>
      </c>
      <c r="J11" s="93">
        <f>SUMIF('Sales by Agent'!$C:$C,$A11,'Sales by Agent'!N:N)</f>
        <v>0</v>
      </c>
      <c r="K11" s="93">
        <f>SUMIF('Sales by Agent'!$C:$C,$A11,'Sales by Agent'!O:O)</f>
        <v>0</v>
      </c>
      <c r="L11" s="93">
        <f>SUMIF('Sales by Agent'!$C:$C,$A11,'Sales by Agent'!P:P)</f>
        <v>0</v>
      </c>
      <c r="M11" s="93">
        <f>SUMIF('Sales by Agent'!$C:$C,$A11,'Sales by Agent'!Q:Q)</f>
        <v>0</v>
      </c>
      <c r="N11" s="93">
        <f>SUMIF('Sales by Agent'!$C:$C,$A11,'Sales by Agent'!R:R)</f>
        <v>0</v>
      </c>
      <c r="O11" s="93">
        <f>SUMIF('Sales by Agent'!$C:$C,$A11,'Sales by Agent'!S:S)</f>
        <v>0</v>
      </c>
      <c r="P11" s="93">
        <f>SUMIF('Sales by Agent'!$C:$C,$A11,'Sales by Agent'!T:T)</f>
        <v>0</v>
      </c>
      <c r="Q11" s="93">
        <f>SUMIF('Sales by Agent'!$C:$C,$A11,'Sales by Agent'!U:U)</f>
        <v>0</v>
      </c>
      <c r="R11" s="93">
        <f>SUMIF('Sales by Agent'!$C:$C,$A11,'Sales by Agent'!V:V)</f>
        <v>0</v>
      </c>
      <c r="S11" s="93">
        <f>SUMIF('Sales by Agent'!$C:$C,$A11,'Sales by Agent'!W:W)</f>
        <v>0</v>
      </c>
      <c r="T11" s="93">
        <f>SUMIF('Sales by Agent'!$C:$C,$A11,'Sales by Agent'!X:X)</f>
        <v>0</v>
      </c>
      <c r="U11" s="93">
        <f>SUMIF('Sales by Agent'!$C:$C,$A11,'Sales by Agent'!Y:Y)</f>
        <v>0</v>
      </c>
      <c r="V11" s="93">
        <f>SUMIF('Sales by Agent'!$C:$C,$A11,'Sales by Agent'!Z:Z)</f>
        <v>0</v>
      </c>
      <c r="W11" s="93">
        <f>SUMIF('Sales by Agent'!$C:$C,$A11,'Sales by Agent'!AA:AA)</f>
        <v>0</v>
      </c>
      <c r="X11" s="93">
        <f>SUMIF('Sales by Agent'!$C:$C,$A11,'Sales by Agent'!AB:AB)</f>
        <v>0</v>
      </c>
      <c r="Y11" s="93">
        <f>SUMIF('Sales by Agent'!$C:$C,$A11,'Sales by Agent'!AC:AC)</f>
        <v>7500</v>
      </c>
      <c r="Z11" s="93">
        <f>SUMIF('Sales by Agent'!$C:$C,$A11,'Sales by Agent'!AD:AD)</f>
        <v>62000</v>
      </c>
      <c r="AA11" s="93">
        <f>SUMIF('Sales by Agent'!$C:$C,$A11,'Sales by Agent'!AE:AE)</f>
        <v>0</v>
      </c>
      <c r="AB11" s="93">
        <f>SUMIF('Sales by Agent'!$C:$C,$A11,'Sales by Agent'!AF:AF)</f>
        <v>0</v>
      </c>
      <c r="AC11" s="93">
        <f>SUMIF('Sales by Agent'!$C:$C,$A11,'Sales by Agent'!AG:AG)</f>
        <v>0</v>
      </c>
      <c r="AD11" s="93">
        <f>SUMIF('Sales by Agent'!$C:$C,$A11,'Sales by Agent'!AH:AH)</f>
        <v>336000</v>
      </c>
      <c r="AE11" s="93">
        <f>SUMIF('Sales by Agent'!$C:$C,$A11,'Sales by Agent'!AI:AI)</f>
        <v>0</v>
      </c>
      <c r="AF11" s="93">
        <f>SUMIF('Sales by Agent'!$C:$C,$A11,'Sales by Agent'!AJ:AJ)</f>
        <v>0</v>
      </c>
      <c r="AG11" s="93">
        <f>SUMIF('Sales by Agent'!$C:$C,$A11,'Sales by Agent'!AK:AK)</f>
        <v>1862350</v>
      </c>
      <c r="AH11" s="93">
        <f>SUMIF('Sales by Agent'!$C:$C,$A11,'Sales by Agent'!AL:AL)</f>
        <v>1720800</v>
      </c>
      <c r="AI11" s="93">
        <f>SUMIF('Sales by Agent'!$C:$C,$A11,'Sales by Agent'!AM:AM)</f>
        <v>1183000</v>
      </c>
      <c r="AJ11" s="93">
        <f>SUMIF('Sales by Agent'!$C:$C,$A11,'Sales by Agent'!AN:AN)</f>
        <v>0</v>
      </c>
      <c r="AK11" s="93">
        <f>SUMIF('Sales by Agent'!$C:$C,$A11,'Sales by Agent'!AO:AO)</f>
        <v>0</v>
      </c>
      <c r="AL11" s="537">
        <v>0</v>
      </c>
      <c r="AM11" s="93">
        <f>SUMIF('Sales by Agent'!$C:$C,$A11,'Sales by Agent'!AQ:AQ)</f>
        <v>1176000</v>
      </c>
      <c r="AN11" s="93">
        <f>SUMIF('Sales by Agent'!$C:$C,$A11,'Sales by Agent'!AR:AR)</f>
        <v>9300</v>
      </c>
      <c r="AO11" s="93">
        <f>SUMIF('Sales by Agent'!$C:$C,$A11,'Sales by Agent'!AS:AS)</f>
        <v>0</v>
      </c>
      <c r="AP11" s="93">
        <f>SUMIF('Sales by Agent'!$C:$C,$A11,'Sales by Agent'!AT:AT)</f>
        <v>179600</v>
      </c>
      <c r="AQ11" s="93">
        <f>SUMIF('Sales by Agent'!$C:$C,$A11,'Sales by Agent'!AU:AU)</f>
        <v>2500</v>
      </c>
      <c r="AR11" s="94">
        <f>SUMIF('Sales by Agent'!$C:$C,$A11,'Sales by Agent'!AV:AV)</f>
        <v>0</v>
      </c>
      <c r="AS11" s="95"/>
      <c r="AT11" s="99"/>
      <c r="AU11" s="537">
        <f t="shared" si="5"/>
        <v>182100</v>
      </c>
      <c r="AV11" s="537">
        <f t="shared" si="6"/>
        <v>182100</v>
      </c>
      <c r="AW11" s="537">
        <f t="shared" si="7"/>
        <v>1367400</v>
      </c>
    </row>
    <row r="12" spans="1:49" s="7" customFormat="1" ht="15">
      <c r="A12" s="124" t="s">
        <v>1417</v>
      </c>
      <c r="B12" s="14" t="s">
        <v>928</v>
      </c>
      <c r="C12" s="15">
        <f t="shared" ref="C12:AG12" si="10">SUM(C13:C14)</f>
        <v>0</v>
      </c>
      <c r="D12" s="15">
        <f t="shared" si="10"/>
        <v>0</v>
      </c>
      <c r="E12" s="15">
        <f t="shared" si="10"/>
        <v>0</v>
      </c>
      <c r="F12" s="15">
        <f t="shared" si="10"/>
        <v>0</v>
      </c>
      <c r="G12" s="15">
        <f t="shared" si="10"/>
        <v>0</v>
      </c>
      <c r="H12" s="15">
        <f t="shared" si="10"/>
        <v>0</v>
      </c>
      <c r="I12" s="15">
        <f t="shared" si="10"/>
        <v>0</v>
      </c>
      <c r="J12" s="15">
        <f t="shared" si="10"/>
        <v>0</v>
      </c>
      <c r="K12" s="15">
        <f t="shared" si="10"/>
        <v>0</v>
      </c>
      <c r="L12" s="15">
        <f t="shared" si="10"/>
        <v>0</v>
      </c>
      <c r="M12" s="15">
        <f t="shared" si="10"/>
        <v>0</v>
      </c>
      <c r="N12" s="15">
        <f t="shared" si="10"/>
        <v>0</v>
      </c>
      <c r="O12" s="15">
        <f t="shared" si="10"/>
        <v>0</v>
      </c>
      <c r="P12" s="15">
        <f t="shared" si="10"/>
        <v>0</v>
      </c>
      <c r="Q12" s="15">
        <f t="shared" si="10"/>
        <v>0</v>
      </c>
      <c r="R12" s="15">
        <f t="shared" si="10"/>
        <v>0</v>
      </c>
      <c r="S12" s="15">
        <f t="shared" si="10"/>
        <v>0</v>
      </c>
      <c r="T12" s="15">
        <f t="shared" si="10"/>
        <v>0</v>
      </c>
      <c r="U12" s="15">
        <f t="shared" si="10"/>
        <v>0</v>
      </c>
      <c r="V12" s="45">
        <f t="shared" si="10"/>
        <v>1214100</v>
      </c>
      <c r="W12" s="45">
        <f t="shared" si="10"/>
        <v>4806710</v>
      </c>
      <c r="X12" s="45">
        <f t="shared" si="10"/>
        <v>8402830</v>
      </c>
      <c r="Y12" s="45">
        <f t="shared" si="10"/>
        <v>20139600</v>
      </c>
      <c r="Z12" s="15">
        <f t="shared" si="10"/>
        <v>27795810</v>
      </c>
      <c r="AA12" s="15">
        <f t="shared" si="10"/>
        <v>13131080</v>
      </c>
      <c r="AB12" s="15">
        <f t="shared" si="10"/>
        <v>18085290</v>
      </c>
      <c r="AC12" s="15">
        <f t="shared" si="10"/>
        <v>29781300</v>
      </c>
      <c r="AD12" s="15">
        <f t="shared" si="10"/>
        <v>22590167.5</v>
      </c>
      <c r="AE12" s="15">
        <f t="shared" si="10"/>
        <v>34087271.769999996</v>
      </c>
      <c r="AF12" s="15">
        <f t="shared" si="10"/>
        <v>35471959.399999999</v>
      </c>
      <c r="AG12" s="15">
        <f t="shared" si="10"/>
        <v>40697313.200000003</v>
      </c>
      <c r="AH12" s="15">
        <f>SUM(AH13:AH14)</f>
        <v>35169412.200000003</v>
      </c>
      <c r="AI12" s="15">
        <f>SUM(AI13:AI14)</f>
        <v>27806502</v>
      </c>
      <c r="AJ12" s="15">
        <f t="shared" ref="AJ12:AK12" si="11">SUM(AJ13:AJ14)</f>
        <v>24597304.700000003</v>
      </c>
      <c r="AK12" s="15">
        <f t="shared" si="11"/>
        <v>22861910.600000001</v>
      </c>
      <c r="AL12" s="535">
        <v>21737787.200000003</v>
      </c>
      <c r="AM12" s="15">
        <f t="shared" ref="AM12" si="12">SUM(AM13:AM14)</f>
        <v>15843944.800000001</v>
      </c>
      <c r="AN12" s="15">
        <f t="shared" ref="AN12:AO12" si="13">SUM(AN13:AN14)</f>
        <v>21741923.399999999</v>
      </c>
      <c r="AO12" s="15">
        <f t="shared" si="13"/>
        <v>29794950</v>
      </c>
      <c r="AP12" s="15">
        <f t="shared" ref="AP12:AQ12" si="14">SUM(AP13:AP14)</f>
        <v>26865715</v>
      </c>
      <c r="AQ12" s="15">
        <f t="shared" si="14"/>
        <v>24600100</v>
      </c>
      <c r="AR12" s="54">
        <f t="shared" ref="AR12" si="15">SUM(AR13:AR14)</f>
        <v>20441195</v>
      </c>
      <c r="AS12" s="44">
        <f>'2014 Monthly Targets - Re-FCST'!I35</f>
        <v>17915625</v>
      </c>
      <c r="AT12" s="317"/>
      <c r="AU12" s="535">
        <f t="shared" si="5"/>
        <v>71907010</v>
      </c>
      <c r="AV12" s="535">
        <f t="shared" si="6"/>
        <v>71907010</v>
      </c>
      <c r="AW12" s="535">
        <f t="shared" si="7"/>
        <v>139287828.19999999</v>
      </c>
    </row>
    <row r="13" spans="1:49" outlineLevel="1">
      <c r="A13" s="6" t="s">
        <v>931</v>
      </c>
      <c r="B13" s="10" t="str">
        <f t="shared" si="8"/>
        <v>Masaka</v>
      </c>
      <c r="C13" s="11">
        <f>SUMIF('Sales by Agent'!$C:$C,$A13,'Sales by Agent'!G:G)</f>
        <v>0</v>
      </c>
      <c r="D13" s="11">
        <f>SUMIF('Sales by Agent'!$C:$C,$A13,'Sales by Agent'!H:H)</f>
        <v>0</v>
      </c>
      <c r="E13" s="11">
        <f>SUMIF('Sales by Agent'!$C:$C,$A13,'Sales by Agent'!I:I)</f>
        <v>0</v>
      </c>
      <c r="F13" s="11">
        <f>SUMIF('Sales by Agent'!$C:$C,$A13,'Sales by Agent'!J:J)</f>
        <v>0</v>
      </c>
      <c r="G13" s="11">
        <f>SUMIF('Sales by Agent'!$C:$C,$A13,'Sales by Agent'!K:K)</f>
        <v>0</v>
      </c>
      <c r="H13" s="11">
        <f>SUMIF('Sales by Agent'!$C:$C,$A13,'Sales by Agent'!L:L)</f>
        <v>0</v>
      </c>
      <c r="I13" s="11">
        <f>SUMIF('Sales by Agent'!$C:$C,$A13,'Sales by Agent'!M:M)</f>
        <v>0</v>
      </c>
      <c r="J13" s="11">
        <f>SUMIF('Sales by Agent'!$C:$C,$A13,'Sales by Agent'!N:N)</f>
        <v>0</v>
      </c>
      <c r="K13" s="11">
        <f>SUMIF('Sales by Agent'!$C:$C,$A13,'Sales by Agent'!O:O)</f>
        <v>0</v>
      </c>
      <c r="L13" s="11">
        <f>SUMIF('Sales by Agent'!$C:$C,$A13,'Sales by Agent'!P:P)</f>
        <v>0</v>
      </c>
      <c r="M13" s="11">
        <f>SUMIF('Sales by Agent'!$C:$C,$A13,'Sales by Agent'!Q:Q)</f>
        <v>0</v>
      </c>
      <c r="N13" s="11">
        <f>SUMIF('Sales by Agent'!$C:$C,$A13,'Sales by Agent'!R:R)</f>
        <v>0</v>
      </c>
      <c r="O13" s="11">
        <f>SUMIF('Sales by Agent'!$C:$C,$A13,'Sales by Agent'!S:S)</f>
        <v>0</v>
      </c>
      <c r="P13" s="11">
        <f>SUMIF('Sales by Agent'!$C:$C,$A13,'Sales by Agent'!T:T)</f>
        <v>0</v>
      </c>
      <c r="Q13" s="11">
        <f>SUMIF('Sales by Agent'!$C:$C,$A13,'Sales by Agent'!U:U)</f>
        <v>0</v>
      </c>
      <c r="R13" s="11">
        <f>SUMIF('Sales by Agent'!$C:$C,$A13,'Sales by Agent'!V:V)</f>
        <v>0</v>
      </c>
      <c r="S13" s="11">
        <f>SUMIF('Sales by Agent'!$C:$C,$A13,'Sales by Agent'!W:W)</f>
        <v>0</v>
      </c>
      <c r="T13" s="11">
        <f>SUMIF('Sales by Agent'!$C:$C,$A13,'Sales by Agent'!X:X)</f>
        <v>0</v>
      </c>
      <c r="U13" s="11">
        <f>SUMIF('Sales by Agent'!$C:$C,$A13,'Sales by Agent'!Y:Y)</f>
        <v>0</v>
      </c>
      <c r="V13" s="39">
        <f>1214100</f>
        <v>1214100</v>
      </c>
      <c r="W13" s="39">
        <f>4806710</f>
        <v>4806710</v>
      </c>
      <c r="X13" s="39">
        <f>8402830</f>
        <v>8402830</v>
      </c>
      <c r="Y13" s="39">
        <f>20139600</f>
        <v>20139600</v>
      </c>
      <c r="Z13" s="11">
        <f>SUMIF('Sales by Agent'!$C:$C,$A13,'Sales by Agent'!AD:AD)</f>
        <v>27795810</v>
      </c>
      <c r="AA13" s="11">
        <f>SUMIF('Sales by Agent'!$C:$C,$A13,'Sales by Agent'!AE:AE)</f>
        <v>13131080</v>
      </c>
      <c r="AB13" s="11">
        <f>SUMIF('Sales by Agent'!$C:$C,$A13,'Sales by Agent'!AF:AF)</f>
        <v>18085290</v>
      </c>
      <c r="AC13" s="11">
        <f>SUMIF('Sales by Agent'!$C:$C,$A13,'Sales by Agent'!AG:AG)</f>
        <v>29781300</v>
      </c>
      <c r="AD13" s="11">
        <f>SUMIF('Sales by Agent'!$C:$C,$A13,'Sales by Agent'!AH:AH)</f>
        <v>18513782.5</v>
      </c>
      <c r="AE13" s="11">
        <f>SUMIF('Sales by Agent'!$C:$C,$A13,'Sales by Agent'!AI:AI)</f>
        <v>27674348</v>
      </c>
      <c r="AF13" s="11">
        <f>SUMIF('Sales by Agent'!$C:$C,$A13,'Sales by Agent'!AJ:AJ)</f>
        <v>29290300</v>
      </c>
      <c r="AG13" s="11">
        <f>SUMIF('Sales by Agent'!$C:$C,$A13,'Sales by Agent'!AK:AK)</f>
        <v>31272741.600000001</v>
      </c>
      <c r="AH13" s="11">
        <f>SUMIF('Sales by Agent'!$C:$C,$A13,'Sales by Agent'!AL:AL)</f>
        <v>28692539.899999999</v>
      </c>
      <c r="AI13" s="11">
        <f>SUMIF('Sales by Agent'!$C:$C,$A13,'Sales by Agent'!AM:AM)</f>
        <v>19780574.799999997</v>
      </c>
      <c r="AJ13" s="11">
        <f>SUMIF('Sales by Agent'!$C:$C,$A13,'Sales by Agent'!AN:AN)</f>
        <v>16592838.000000002</v>
      </c>
      <c r="AK13" s="11">
        <f>SUMIF('Sales by Agent'!$C:$C,$A13,'Sales by Agent'!AO:AO)</f>
        <v>15354022.800000001</v>
      </c>
      <c r="AL13" s="536">
        <v>13893439.800000001</v>
      </c>
      <c r="AM13" s="11">
        <f>SUMIF('Sales by Agent'!$C:$C,$A13,'Sales by Agent'!AQ:AQ)</f>
        <v>12924725</v>
      </c>
      <c r="AN13" s="11">
        <f>SUMIF('Sales by Agent'!$C:$C,$A13,'Sales by Agent'!AR:AR)</f>
        <v>17209598.399999999</v>
      </c>
      <c r="AO13" s="11">
        <f>SUMIF('Sales by Agent'!$C:$C,$A13,'Sales by Agent'!AS:AS)</f>
        <v>22660200</v>
      </c>
      <c r="AP13" s="11">
        <f>SUMIF('Sales by Agent'!$C:$C,$A13,'Sales by Agent'!AT:AT)</f>
        <v>20662390</v>
      </c>
      <c r="AQ13" s="11">
        <f>SUMIF('Sales by Agent'!$C:$C,$A13,'Sales by Agent'!AU:AU)</f>
        <v>20608250</v>
      </c>
      <c r="AR13" s="55">
        <f>SUMIF('Sales by Agent'!$C:$C,$A13,'Sales by Agent'!AV:AV)</f>
        <v>17732220</v>
      </c>
      <c r="AS13" s="39">
        <f>AS12*(2/3)</f>
        <v>11943750</v>
      </c>
      <c r="AU13" s="536">
        <f t="shared" si="5"/>
        <v>59002860</v>
      </c>
      <c r="AV13" s="536">
        <f t="shared" si="6"/>
        <v>59002860</v>
      </c>
      <c r="AW13" s="536">
        <f t="shared" si="7"/>
        <v>111797383.40000001</v>
      </c>
    </row>
    <row r="14" spans="1:49" ht="15" outlineLevel="1" thickBot="1">
      <c r="A14" s="6" t="s">
        <v>933</v>
      </c>
      <c r="B14" s="10" t="str">
        <f t="shared" si="8"/>
        <v>Mukono</v>
      </c>
      <c r="C14" s="11">
        <f>SUMIF('Sales by Agent'!$C:$C,$A14,'Sales by Agent'!G:G)</f>
        <v>0</v>
      </c>
      <c r="D14" s="11">
        <f>SUMIF('Sales by Agent'!$C:$C,$A14,'Sales by Agent'!H:H)</f>
        <v>0</v>
      </c>
      <c r="E14" s="11">
        <f>SUMIF('Sales by Agent'!$C:$C,$A14,'Sales by Agent'!I:I)</f>
        <v>0</v>
      </c>
      <c r="F14" s="11">
        <f>SUMIF('Sales by Agent'!$C:$C,$A14,'Sales by Agent'!J:J)</f>
        <v>0</v>
      </c>
      <c r="G14" s="11">
        <f>SUMIF('Sales by Agent'!$C:$C,$A14,'Sales by Agent'!K:K)</f>
        <v>0</v>
      </c>
      <c r="H14" s="11">
        <f>SUMIF('Sales by Agent'!$C:$C,$A14,'Sales by Agent'!L:L)</f>
        <v>0</v>
      </c>
      <c r="I14" s="11">
        <f>SUMIF('Sales by Agent'!$C:$C,$A14,'Sales by Agent'!M:M)</f>
        <v>0</v>
      </c>
      <c r="J14" s="11">
        <f>SUMIF('Sales by Agent'!$C:$C,$A14,'Sales by Agent'!N:N)</f>
        <v>0</v>
      </c>
      <c r="K14" s="11">
        <f>SUMIF('Sales by Agent'!$C:$C,$A14,'Sales by Agent'!O:O)</f>
        <v>0</v>
      </c>
      <c r="L14" s="11">
        <f>SUMIF('Sales by Agent'!$C:$C,$A14,'Sales by Agent'!P:P)</f>
        <v>0</v>
      </c>
      <c r="M14" s="11">
        <f>SUMIF('Sales by Agent'!$C:$C,$A14,'Sales by Agent'!Q:Q)</f>
        <v>0</v>
      </c>
      <c r="N14" s="11">
        <f>SUMIF('Sales by Agent'!$C:$C,$A14,'Sales by Agent'!R:R)</f>
        <v>0</v>
      </c>
      <c r="O14" s="11">
        <f>SUMIF('Sales by Agent'!$C:$C,$A14,'Sales by Agent'!S:S)</f>
        <v>0</v>
      </c>
      <c r="P14" s="11">
        <f>SUMIF('Sales by Agent'!$C:$C,$A14,'Sales by Agent'!T:T)</f>
        <v>0</v>
      </c>
      <c r="Q14" s="11">
        <f>SUMIF('Sales by Agent'!$C:$C,$A14,'Sales by Agent'!U:U)</f>
        <v>0</v>
      </c>
      <c r="R14" s="11">
        <f>SUMIF('Sales by Agent'!$C:$C,$A14,'Sales by Agent'!V:V)</f>
        <v>0</v>
      </c>
      <c r="S14" s="11">
        <f>SUMIF('Sales by Agent'!$C:$C,$A14,'Sales by Agent'!W:W)</f>
        <v>0</v>
      </c>
      <c r="T14" s="11">
        <f>SUMIF('Sales by Agent'!$C:$C,$A14,'Sales by Agent'!X:X)</f>
        <v>0</v>
      </c>
      <c r="U14" s="11">
        <f>SUMIF('Sales by Agent'!$C:$C,$A14,'Sales by Agent'!Y:Y)</f>
        <v>0</v>
      </c>
      <c r="V14" s="11">
        <f>SUMIF('Sales by Agent'!$C:$C,$A14,'Sales by Agent'!Z:Z)</f>
        <v>0</v>
      </c>
      <c r="W14" s="11">
        <f>SUMIF('Sales by Agent'!$C:$C,$A14,'Sales by Agent'!AA:AA)</f>
        <v>0</v>
      </c>
      <c r="X14" s="11">
        <f>SUMIF('Sales by Agent'!$C:$C,$A14,'Sales by Agent'!AB:AB)</f>
        <v>0</v>
      </c>
      <c r="Y14" s="11">
        <f>SUMIF('Sales by Agent'!$C:$C,$A14,'Sales by Agent'!AC:AC)</f>
        <v>0</v>
      </c>
      <c r="Z14" s="11">
        <f>SUMIF('Sales by Agent'!$C:$C,$A14,'Sales by Agent'!AD:AD)</f>
        <v>0</v>
      </c>
      <c r="AA14" s="11">
        <f>SUMIF('Sales by Agent'!$C:$C,$A14,'Sales by Agent'!AE:AE)</f>
        <v>0</v>
      </c>
      <c r="AB14" s="11">
        <f>SUMIF('Sales by Agent'!$C:$C,$A14,'Sales by Agent'!AF:AF)</f>
        <v>0</v>
      </c>
      <c r="AC14" s="11">
        <f>SUMIF('Sales by Agent'!$C:$C,$A14,'Sales by Agent'!AG:AG)</f>
        <v>0</v>
      </c>
      <c r="AD14" s="11">
        <f>SUMIF('Sales by Agent'!$C:$C,$A14,'Sales by Agent'!AH:AH)</f>
        <v>4076385</v>
      </c>
      <c r="AE14" s="11">
        <f>SUMIF('Sales by Agent'!$C:$C,$A14,'Sales by Agent'!AI:AI)</f>
        <v>6412923.7699999996</v>
      </c>
      <c r="AF14" s="11">
        <f>SUMIF('Sales by Agent'!$C:$C,$A14,'Sales by Agent'!AJ:AJ)</f>
        <v>6181659.4000000004</v>
      </c>
      <c r="AG14" s="11">
        <f>SUMIF('Sales by Agent'!$C:$C,$A14,'Sales by Agent'!AK:AK)</f>
        <v>9424571.6000000015</v>
      </c>
      <c r="AH14" s="11">
        <f>SUMIF('Sales by Agent'!$C:$C,$A14,'Sales by Agent'!AL:AL)</f>
        <v>6476872.3000000007</v>
      </c>
      <c r="AI14" s="11">
        <f>SUMIF('Sales by Agent'!$C:$C,$A14,'Sales by Agent'!AM:AM)</f>
        <v>8025927.2000000011</v>
      </c>
      <c r="AJ14" s="11">
        <f>SUMIF('Sales by Agent'!$C:$C,$A14,'Sales by Agent'!AN:AN)</f>
        <v>8004466.7000000011</v>
      </c>
      <c r="AK14" s="11">
        <f>SUMIF('Sales by Agent'!$C:$C,$A14,'Sales by Agent'!AO:AO)</f>
        <v>7507887.8000000007</v>
      </c>
      <c r="AL14" s="536">
        <v>7844347.4000000004</v>
      </c>
      <c r="AM14" s="11">
        <f>SUMIF('Sales by Agent'!$C:$C,$A14,'Sales by Agent'!AQ:AQ)</f>
        <v>2919219.8</v>
      </c>
      <c r="AN14" s="11">
        <f>SUMIF('Sales by Agent'!$C:$C,$A14,'Sales by Agent'!AR:AR)</f>
        <v>4532325</v>
      </c>
      <c r="AO14" s="11">
        <f>SUMIF('Sales by Agent'!$C:$C,$A14,'Sales by Agent'!AS:AS)</f>
        <v>7134750</v>
      </c>
      <c r="AP14" s="11">
        <f>SUMIF('Sales by Agent'!$C:$C,$A14,'Sales by Agent'!AT:AT)</f>
        <v>6203325</v>
      </c>
      <c r="AQ14" s="11">
        <f>SUMIF('Sales by Agent'!$C:$C,$A14,'Sales by Agent'!AU:AU)</f>
        <v>3991850</v>
      </c>
      <c r="AR14" s="55">
        <f>SUMIF('Sales by Agent'!$C:$C,$A14,'Sales by Agent'!AV:AV)</f>
        <v>2708975</v>
      </c>
      <c r="AS14" s="39">
        <f>AS12*(1/3)</f>
        <v>5971875</v>
      </c>
      <c r="AU14" s="536">
        <f t="shared" si="5"/>
        <v>12904150</v>
      </c>
      <c r="AV14" s="536">
        <f t="shared" si="6"/>
        <v>12904150</v>
      </c>
      <c r="AW14" s="536">
        <f t="shared" si="7"/>
        <v>27490444.800000001</v>
      </c>
    </row>
    <row r="15" spans="1:49" s="8" customFormat="1" ht="15">
      <c r="A15" s="115" t="s">
        <v>1394</v>
      </c>
      <c r="B15" s="116" t="s">
        <v>1840</v>
      </c>
      <c r="C15" s="117">
        <f t="shared" ref="C15:AG15" si="16">C12+C5+C11</f>
        <v>40912500</v>
      </c>
      <c r="D15" s="117">
        <f t="shared" si="16"/>
        <v>26571350</v>
      </c>
      <c r="E15" s="117">
        <f t="shared" si="16"/>
        <v>27673690</v>
      </c>
      <c r="F15" s="117">
        <f t="shared" si="16"/>
        <v>23840740</v>
      </c>
      <c r="G15" s="117">
        <f t="shared" si="16"/>
        <v>28031000</v>
      </c>
      <c r="H15" s="117">
        <f t="shared" si="16"/>
        <v>33019340</v>
      </c>
      <c r="I15" s="117">
        <f t="shared" si="16"/>
        <v>46572070</v>
      </c>
      <c r="J15" s="117">
        <f t="shared" si="16"/>
        <v>52708115</v>
      </c>
      <c r="K15" s="117">
        <f t="shared" si="16"/>
        <v>48551035</v>
      </c>
      <c r="L15" s="117">
        <f t="shared" si="16"/>
        <v>48088970</v>
      </c>
      <c r="M15" s="117">
        <f t="shared" si="16"/>
        <v>43219280</v>
      </c>
      <c r="N15" s="117">
        <f t="shared" si="16"/>
        <v>44574250</v>
      </c>
      <c r="O15" s="117">
        <f t="shared" si="16"/>
        <v>41384580</v>
      </c>
      <c r="P15" s="117">
        <f t="shared" si="16"/>
        <v>30780180</v>
      </c>
      <c r="Q15" s="117">
        <f t="shared" si="16"/>
        <v>30614870</v>
      </c>
      <c r="R15" s="117">
        <f t="shared" si="16"/>
        <v>41745010</v>
      </c>
      <c r="S15" s="117">
        <f t="shared" si="16"/>
        <v>36663470</v>
      </c>
      <c r="T15" s="117">
        <f t="shared" si="16"/>
        <v>41028560</v>
      </c>
      <c r="U15" s="117">
        <f t="shared" si="16"/>
        <v>50032030</v>
      </c>
      <c r="V15" s="117">
        <f t="shared" si="16"/>
        <v>39954200</v>
      </c>
      <c r="W15" s="117">
        <f t="shared" si="16"/>
        <v>39470280</v>
      </c>
      <c r="X15" s="117">
        <f t="shared" si="16"/>
        <v>48956090</v>
      </c>
      <c r="Y15" s="117">
        <f t="shared" si="16"/>
        <v>75751370</v>
      </c>
      <c r="Z15" s="117">
        <f t="shared" si="16"/>
        <v>100350450</v>
      </c>
      <c r="AA15" s="117">
        <f t="shared" si="16"/>
        <v>68333640</v>
      </c>
      <c r="AB15" s="117">
        <f t="shared" si="16"/>
        <v>78089000</v>
      </c>
      <c r="AC15" s="117">
        <f t="shared" si="16"/>
        <v>102725025</v>
      </c>
      <c r="AD15" s="117">
        <f t="shared" si="16"/>
        <v>69594672.5</v>
      </c>
      <c r="AE15" s="117">
        <f t="shared" si="16"/>
        <v>95307728.769999996</v>
      </c>
      <c r="AF15" s="117">
        <f t="shared" si="16"/>
        <v>84969843.400000006</v>
      </c>
      <c r="AG15" s="117">
        <f t="shared" si="16"/>
        <v>90725630.200000003</v>
      </c>
      <c r="AH15" s="117">
        <f>AH12+AH5+AH11</f>
        <v>80913648.200000003</v>
      </c>
      <c r="AI15" s="117">
        <f>AI12+AI5+AI11</f>
        <v>70479172</v>
      </c>
      <c r="AJ15" s="117">
        <f>AJ12+AJ5+AJ11</f>
        <v>63813829.700000003</v>
      </c>
      <c r="AK15" s="117">
        <f t="shared" ref="AK15" si="17">AK12+AK5+AK11</f>
        <v>59104240.600000001</v>
      </c>
      <c r="AL15" s="538">
        <v>74695432.200000003</v>
      </c>
      <c r="AM15" s="117">
        <f t="shared" ref="AM15:AN15" si="18">AM12+AM5+AM11</f>
        <v>38056944.799999997</v>
      </c>
      <c r="AN15" s="117">
        <f t="shared" si="18"/>
        <v>41384283.399999999</v>
      </c>
      <c r="AO15" s="117">
        <f t="shared" ref="AO15" si="19">AO12+AO5+AO11</f>
        <v>58103805</v>
      </c>
      <c r="AP15" s="117">
        <f>AP12+AP5+AP11</f>
        <v>56976360</v>
      </c>
      <c r="AQ15" s="117">
        <f>AQ12+AQ5+AQ11</f>
        <v>57141500</v>
      </c>
      <c r="AR15" s="122">
        <f t="shared" ref="AR15" si="20">AR12+AR5+AR11</f>
        <v>52245400</v>
      </c>
      <c r="AS15" s="118">
        <f>'2014 Monthly Targets - Re-FCST'!I33+'2014 Monthly Targets - Re-FCST'!I35</f>
        <v>56748781.896429121</v>
      </c>
      <c r="AT15" s="318"/>
      <c r="AU15" s="538">
        <f t="shared" si="5"/>
        <v>166363260</v>
      </c>
      <c r="AV15" s="538">
        <f t="shared" si="6"/>
        <v>166363260</v>
      </c>
      <c r="AW15" s="558">
        <f t="shared" si="7"/>
        <v>303908293.19999999</v>
      </c>
    </row>
    <row r="16" spans="1:49" s="8" customFormat="1" ht="16" thickBot="1">
      <c r="A16" s="119" t="s">
        <v>1414</v>
      </c>
      <c r="B16" s="120" t="s">
        <v>1838</v>
      </c>
      <c r="C16" s="123">
        <f>C15/'Exchange Rates'!B6</f>
        <v>17800.813627167317</v>
      </c>
      <c r="D16" s="123">
        <f>D15/'Exchange Rates'!C6</f>
        <v>11496.577594711065</v>
      </c>
      <c r="E16" s="123">
        <f>E15/'Exchange Rates'!D6</f>
        <v>11708.874202447239</v>
      </c>
      <c r="F16" s="123">
        <f>F15/'Exchange Rates'!E6</f>
        <v>10187.871510313616</v>
      </c>
      <c r="G16" s="123">
        <f>G15/'Exchange Rates'!F6</f>
        <v>11870.902715430351</v>
      </c>
      <c r="H16" s="123">
        <f>H15/'Exchange Rates'!G6</f>
        <v>13669.774373835644</v>
      </c>
      <c r="I16" s="123">
        <f>I15/'Exchange Rates'!H6</f>
        <v>18223.037403107599</v>
      </c>
      <c r="J16" s="123">
        <f>J15/'Exchange Rates'!I6</f>
        <v>19422.970483104251</v>
      </c>
      <c r="K16" s="123">
        <f>K15/'Exchange Rates'!J6</f>
        <v>17474.143857186562</v>
      </c>
      <c r="L16" s="123">
        <f>L15/'Exchange Rates'!K6</f>
        <v>17311.953027406678</v>
      </c>
      <c r="M16" s="123">
        <f>M15/'Exchange Rates'!L6</f>
        <v>16929.218861391179</v>
      </c>
      <c r="N16" s="123">
        <f>N15/'Exchange Rates'!M6</f>
        <v>18399.191784101509</v>
      </c>
      <c r="O16" s="123">
        <f>O15/'Exchange Rates'!N6</f>
        <v>17352.971021481255</v>
      </c>
      <c r="P16" s="123">
        <f>P15/'Exchange Rates'!O6</f>
        <v>13431.917855444084</v>
      </c>
      <c r="Q16" s="123">
        <f>Q15/'Exchange Rates'!P6</f>
        <v>12559.276838568609</v>
      </c>
      <c r="R16" s="123">
        <f>R15/'Exchange Rates'!Q6</f>
        <v>16891.581524268113</v>
      </c>
      <c r="S16" s="123">
        <f>S15/'Exchange Rates'!R6</f>
        <v>14998.47411310381</v>
      </c>
      <c r="T16" s="123">
        <f>T15/'Exchange Rates'!S6</f>
        <v>16769.006290130746</v>
      </c>
      <c r="U16" s="123">
        <f>U15/'Exchange Rates'!T6</f>
        <v>20513.169223704605</v>
      </c>
      <c r="V16" s="123">
        <f>V15/'Exchange Rates'!U6</f>
        <v>16181.620097930023</v>
      </c>
      <c r="W16" s="123">
        <f>W15/'Exchange Rates'!V6</f>
        <v>15932.781657449641</v>
      </c>
      <c r="X16" s="123">
        <f>X15/'Exchange Rates'!W6</f>
        <v>19235.050979313597</v>
      </c>
      <c r="Y16" s="123">
        <f>Y15/'Exchange Rates'!X6</f>
        <v>29352.918382925629</v>
      </c>
      <c r="Z16" s="123">
        <f>Z15/'Exchange Rates'!Y6</f>
        <v>38034.441197539432</v>
      </c>
      <c r="AA16" s="123">
        <f>AA15/'Exchange Rates'!Z6</f>
        <v>25816.089522240774</v>
      </c>
      <c r="AB16" s="123">
        <f>AB15/'Exchange Rates'!AA6</f>
        <v>29704.284714403089</v>
      </c>
      <c r="AC16" s="123">
        <f>AC15/'Exchange Rates'!AB6</f>
        <v>39438.181217870704</v>
      </c>
      <c r="AD16" s="123">
        <f>AD15/'Exchange Rates'!AC6</f>
        <v>27371.244031746781</v>
      </c>
      <c r="AE16" s="123">
        <f>AE15/'Exchange Rates'!AD6</f>
        <v>37300.394017548941</v>
      </c>
      <c r="AF16" s="123">
        <f>AF15/'Exchange Rates'!AE6</f>
        <v>33139.693758556008</v>
      </c>
      <c r="AG16" s="123">
        <f>AG15/'Exchange Rates'!AF6</f>
        <v>35465.051267116731</v>
      </c>
      <c r="AH16" s="123">
        <f>AH15/'Exchange Rates'!AG6</f>
        <v>31735.820599309696</v>
      </c>
      <c r="AI16" s="123">
        <f>AI15/'Exchange Rates'!AH6</f>
        <v>27777.123016107609</v>
      </c>
      <c r="AJ16" s="123">
        <f>AJ15/'Exchange Rates'!AI6</f>
        <v>25481.703350237589</v>
      </c>
      <c r="AK16" s="123">
        <f>AK15/'Exchange Rates'!AJ6</f>
        <v>23723.209186765729</v>
      </c>
      <c r="AL16" s="539">
        <v>30089.279263311393</v>
      </c>
      <c r="AM16" s="123">
        <f>AM15/'Exchange Rates'!AL6</f>
        <v>15388.79221036542</v>
      </c>
      <c r="AN16" s="123">
        <f>AN15/'Exchange Rates'!AM6</f>
        <v>16987.715516002838</v>
      </c>
      <c r="AO16" s="123">
        <f>AO15/'Exchange Rates'!AN6</f>
        <v>23231.671771169025</v>
      </c>
      <c r="AP16" s="123">
        <f>AP15/'Exchange Rates'!AO6</f>
        <v>22803.861455089773</v>
      </c>
      <c r="AQ16" s="123">
        <f>AQ15/'Exchange Rates'!AP6</f>
        <v>22862.269842921043</v>
      </c>
      <c r="AR16" s="126">
        <f>AR15/'Exchange Rates'!AQ6</f>
        <v>20534.615172977603</v>
      </c>
      <c r="AS16" s="295">
        <f>AS15/'Exchange Rates'!AQ6</f>
        <v>22304.631561408471</v>
      </c>
      <c r="AT16" s="319"/>
      <c r="AU16" s="539">
        <f t="shared" si="5"/>
        <v>66200.746470988423</v>
      </c>
      <c r="AV16" s="539">
        <f t="shared" si="6"/>
        <v>66200.746470988423</v>
      </c>
      <c r="AW16" s="559">
        <f t="shared" si="7"/>
        <v>121808.9259685257</v>
      </c>
    </row>
    <row r="17" spans="1:49" s="8" customFormat="1" ht="7" customHeight="1">
      <c r="A17" s="106"/>
      <c r="B17" s="107"/>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540"/>
      <c r="AM17" s="21"/>
      <c r="AN17" s="21"/>
      <c r="AO17" s="21"/>
      <c r="AP17" s="21"/>
      <c r="AQ17" s="21"/>
      <c r="AR17" s="122"/>
      <c r="AS17" s="108"/>
      <c r="AT17" s="320"/>
      <c r="AU17" s="540"/>
      <c r="AV17" s="540"/>
      <c r="AW17" s="560"/>
    </row>
    <row r="18" spans="1:49" s="8" customFormat="1" ht="16" thickBot="1">
      <c r="A18" s="132" t="s">
        <v>1397</v>
      </c>
      <c r="B18" s="107"/>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L18" s="570"/>
      <c r="AR18" s="314"/>
      <c r="AS18" s="108"/>
      <c r="AT18" s="320"/>
      <c r="AU18" s="540"/>
      <c r="AV18" s="540"/>
      <c r="AW18" s="560"/>
    </row>
    <row r="19" spans="1:49" s="8" customFormat="1" ht="15">
      <c r="A19" s="133" t="s">
        <v>1415</v>
      </c>
      <c r="B19" s="116"/>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34">
        <f>'KE - Sales By Agent'!B244</f>
        <v>12289.260000000002</v>
      </c>
      <c r="AH19" s="134">
        <f>'KE - Sales By Agent'!C244</f>
        <v>187646.11999999997</v>
      </c>
      <c r="AI19" s="134">
        <f>'KE - Sales By Agent'!D244</f>
        <v>336201.47999999986</v>
      </c>
      <c r="AJ19" s="134">
        <f>'KE - Sales By Agent'!E244</f>
        <v>371653.18999999983</v>
      </c>
      <c r="AK19" s="134">
        <f>'KE - Sales By Agent'!F244</f>
        <v>269894.73999999987</v>
      </c>
      <c r="AL19" s="571">
        <v>378049.4</v>
      </c>
      <c r="AM19" s="134">
        <f>'KE - Sales By Agent'!H244</f>
        <v>212146.05000000005</v>
      </c>
      <c r="AN19" s="134">
        <f>'KE - Sales By Agent'!I244</f>
        <v>348084.23999999993</v>
      </c>
      <c r="AO19" s="134">
        <f>'KE - Sales By Agent'!J244</f>
        <v>447250.50999999983</v>
      </c>
      <c r="AP19" s="134">
        <f>'KE - Sales By Agent'!K244</f>
        <v>522785.32480000018</v>
      </c>
      <c r="AQ19" s="134">
        <f>'KE - Sales By Agent'!L244</f>
        <v>483949.72719999996</v>
      </c>
      <c r="AR19" s="135">
        <f>'KE - Sales By Agent'!M244</f>
        <v>468959.34240000002</v>
      </c>
      <c r="AS19" s="118">
        <f>'2014 Monthly Targets - Re-FCST'!I37</f>
        <v>746129.99999999977</v>
      </c>
      <c r="AT19" s="318"/>
      <c r="AU19" s="541">
        <f t="shared" ref="AU19:AU22" si="21">SUM(AP19:AR19)</f>
        <v>1475694.3944000001</v>
      </c>
      <c r="AV19" s="541">
        <f t="shared" si="6"/>
        <v>1475694.3944000001</v>
      </c>
      <c r="AW19" s="561">
        <f t="shared" si="7"/>
        <v>2483175.1943999999</v>
      </c>
    </row>
    <row r="20" spans="1:49" s="8" customFormat="1" ht="16" thickBot="1">
      <c r="A20" s="119" t="s">
        <v>1418</v>
      </c>
      <c r="B20" s="120" t="s">
        <v>1839</v>
      </c>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71">
        <f>AG19/'Exchange Rates'!AF7</f>
        <v>143.67421284237207</v>
      </c>
      <c r="AH20" s="171">
        <f>AH19/'Exchange Rates'!AG7</f>
        <v>2178.2336962830541</v>
      </c>
      <c r="AI20" s="171">
        <f>AI19/'Exchange Rates'!AH7</f>
        <v>3909.7014126961221</v>
      </c>
      <c r="AJ20" s="171">
        <f>AJ19/'Exchange Rates'!AI7</f>
        <v>4430.0013350084491</v>
      </c>
      <c r="AK20" s="171">
        <f>AK19/'Exchange Rates'!AJ7</f>
        <v>3187.0693859428475</v>
      </c>
      <c r="AL20" s="572">
        <v>4445.3911550627327</v>
      </c>
      <c r="AM20" s="171">
        <f>AM19/'Exchange Rates'!AL7</f>
        <v>2494.386203782743</v>
      </c>
      <c r="AN20" s="171">
        <f>AN19/'Exchange Rates'!AM7</f>
        <v>4098.932769042176</v>
      </c>
      <c r="AO20" s="171">
        <f>AO19/'Exchange Rates'!AN7</f>
        <v>5248.2425888093148</v>
      </c>
      <c r="AP20" s="171">
        <f>AP19/'Exchange Rates'!AO7</f>
        <v>6116.8449018036326</v>
      </c>
      <c r="AQ20" s="171">
        <f>AQ19/'Exchange Rates'!AP7</f>
        <v>5630.37328598985</v>
      </c>
      <c r="AR20" s="172">
        <f>AR19/'Exchange Rates'!AQ7</f>
        <v>5441.7966494656948</v>
      </c>
      <c r="AS20" s="295">
        <f>AS19/'Exchange Rates'!AQ7</f>
        <v>8658.0804921945764</v>
      </c>
      <c r="AT20" s="319"/>
      <c r="AU20" s="539">
        <f t="shared" si="21"/>
        <v>17189.014837259176</v>
      </c>
      <c r="AV20" s="539">
        <f t="shared" si="6"/>
        <v>17189.014837259176</v>
      </c>
      <c r="AW20" s="559">
        <f t="shared" si="7"/>
        <v>29030.576398893412</v>
      </c>
    </row>
    <row r="21" spans="1:49" s="8" customFormat="1" ht="7" customHeight="1" thickBot="1">
      <c r="A21" s="119"/>
      <c r="B21" s="107"/>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125"/>
      <c r="AH21" s="125"/>
      <c r="AI21" s="125"/>
      <c r="AJ21" s="125"/>
      <c r="AK21" s="125"/>
      <c r="AL21" s="573"/>
      <c r="AM21" s="125"/>
      <c r="AN21" s="125"/>
      <c r="AO21" s="125"/>
      <c r="AP21" s="125"/>
      <c r="AQ21" s="125"/>
      <c r="AR21" s="127"/>
      <c r="AS21" s="108"/>
      <c r="AT21" s="320"/>
      <c r="AU21" s="540"/>
      <c r="AV21" s="540"/>
      <c r="AW21" s="560"/>
    </row>
    <row r="22" spans="1:49" s="24" customFormat="1" ht="16" thickBot="1">
      <c r="A22" s="128" t="s">
        <v>947</v>
      </c>
      <c r="B22" s="129" t="s">
        <v>1841</v>
      </c>
      <c r="C22" s="130">
        <f t="shared" ref="C22:AH22" si="22">C20+C16</f>
        <v>17800.813627167317</v>
      </c>
      <c r="D22" s="130">
        <f t="shared" si="22"/>
        <v>11496.577594711065</v>
      </c>
      <c r="E22" s="130">
        <f t="shared" si="22"/>
        <v>11708.874202447239</v>
      </c>
      <c r="F22" s="130">
        <f t="shared" si="22"/>
        <v>10187.871510313616</v>
      </c>
      <c r="G22" s="130">
        <f t="shared" si="22"/>
        <v>11870.902715430351</v>
      </c>
      <c r="H22" s="130">
        <f t="shared" si="22"/>
        <v>13669.774373835644</v>
      </c>
      <c r="I22" s="130">
        <f t="shared" si="22"/>
        <v>18223.037403107599</v>
      </c>
      <c r="J22" s="130">
        <f t="shared" si="22"/>
        <v>19422.970483104251</v>
      </c>
      <c r="K22" s="130">
        <f t="shared" si="22"/>
        <v>17474.143857186562</v>
      </c>
      <c r="L22" s="130">
        <f t="shared" si="22"/>
        <v>17311.953027406678</v>
      </c>
      <c r="M22" s="130">
        <f t="shared" si="22"/>
        <v>16929.218861391179</v>
      </c>
      <c r="N22" s="130">
        <f t="shared" si="22"/>
        <v>18399.191784101509</v>
      </c>
      <c r="O22" s="130">
        <f t="shared" si="22"/>
        <v>17352.971021481255</v>
      </c>
      <c r="P22" s="130">
        <f t="shared" si="22"/>
        <v>13431.917855444084</v>
      </c>
      <c r="Q22" s="130">
        <f t="shared" si="22"/>
        <v>12559.276838568609</v>
      </c>
      <c r="R22" s="130">
        <f t="shared" si="22"/>
        <v>16891.581524268113</v>
      </c>
      <c r="S22" s="130">
        <f t="shared" si="22"/>
        <v>14998.47411310381</v>
      </c>
      <c r="T22" s="130">
        <f t="shared" si="22"/>
        <v>16769.006290130746</v>
      </c>
      <c r="U22" s="130">
        <f t="shared" si="22"/>
        <v>20513.169223704605</v>
      </c>
      <c r="V22" s="130">
        <f t="shared" si="22"/>
        <v>16181.620097930023</v>
      </c>
      <c r="W22" s="130">
        <f t="shared" si="22"/>
        <v>15932.781657449641</v>
      </c>
      <c r="X22" s="130">
        <f t="shared" si="22"/>
        <v>19235.050979313597</v>
      </c>
      <c r="Y22" s="130">
        <f t="shared" si="22"/>
        <v>29352.918382925629</v>
      </c>
      <c r="Z22" s="130">
        <f t="shared" si="22"/>
        <v>38034.441197539432</v>
      </c>
      <c r="AA22" s="130">
        <f t="shared" si="22"/>
        <v>25816.089522240774</v>
      </c>
      <c r="AB22" s="130">
        <f t="shared" si="22"/>
        <v>29704.284714403089</v>
      </c>
      <c r="AC22" s="130">
        <f t="shared" si="22"/>
        <v>39438.181217870704</v>
      </c>
      <c r="AD22" s="130">
        <f t="shared" si="22"/>
        <v>27371.244031746781</v>
      </c>
      <c r="AE22" s="130">
        <f t="shared" si="22"/>
        <v>37300.394017548941</v>
      </c>
      <c r="AF22" s="130">
        <f t="shared" si="22"/>
        <v>33139.693758556008</v>
      </c>
      <c r="AG22" s="130">
        <f t="shared" si="22"/>
        <v>35608.725479959103</v>
      </c>
      <c r="AH22" s="130">
        <f t="shared" si="22"/>
        <v>33914.054295592752</v>
      </c>
      <c r="AI22" s="130">
        <f>AI20+AI16</f>
        <v>31686.824428803731</v>
      </c>
      <c r="AJ22" s="130">
        <f t="shared" ref="AJ22:AK22" si="23">AJ20+AJ16</f>
        <v>29911.704685246037</v>
      </c>
      <c r="AK22" s="130">
        <f t="shared" si="23"/>
        <v>26910.278572708576</v>
      </c>
      <c r="AL22" s="542">
        <v>34534.670418374124</v>
      </c>
      <c r="AM22" s="130">
        <f t="shared" ref="AM22" si="24">AM20+AM16</f>
        <v>17883.178414148162</v>
      </c>
      <c r="AN22" s="130">
        <f t="shared" ref="AN22" si="25">AN20+AN16</f>
        <v>21086.648285045012</v>
      </c>
      <c r="AO22" s="130">
        <f>AO20+AO16</f>
        <v>28479.914359978342</v>
      </c>
      <c r="AP22" s="130">
        <f>AP20+AP16</f>
        <v>28920.706356893406</v>
      </c>
      <c r="AQ22" s="130">
        <f t="shared" ref="AQ22" si="26">AQ20+AQ16</f>
        <v>28492.643128910895</v>
      </c>
      <c r="AR22" s="185">
        <f t="shared" ref="AR22" si="27">AR20+AR16</f>
        <v>25976.411822443297</v>
      </c>
      <c r="AS22" s="131">
        <f>AS20+AS16</f>
        <v>30962.712053603049</v>
      </c>
      <c r="AT22" s="321"/>
      <c r="AU22" s="542">
        <f t="shared" si="21"/>
        <v>83389.761308247602</v>
      </c>
      <c r="AV22" s="542">
        <f t="shared" si="6"/>
        <v>83389.761308247602</v>
      </c>
      <c r="AW22" s="562">
        <f t="shared" si="7"/>
        <v>150839.50236741913</v>
      </c>
    </row>
    <row r="23" spans="1:49" s="24" customFormat="1" ht="15">
      <c r="B23" s="25"/>
      <c r="AC23" s="20"/>
      <c r="AD23" s="20"/>
      <c r="AE23" s="20"/>
      <c r="AF23" s="20"/>
      <c r="AG23" s="20"/>
      <c r="AH23" s="20"/>
      <c r="AI23" s="20"/>
      <c r="AJ23" s="20"/>
      <c r="AK23" s="20"/>
      <c r="AL23" s="452"/>
      <c r="AM23" s="20"/>
      <c r="AN23" s="20"/>
      <c r="AO23" s="20"/>
      <c r="AP23" s="20"/>
      <c r="AQ23" s="20"/>
      <c r="AR23" s="60"/>
      <c r="AS23" s="40"/>
      <c r="AT23" s="322"/>
      <c r="AU23" s="452"/>
      <c r="AV23" s="554"/>
      <c r="AW23" s="554"/>
    </row>
    <row r="24" spans="1:49" ht="15">
      <c r="Y24" s="24"/>
      <c r="Z24" s="66"/>
      <c r="AA24" s="66"/>
      <c r="AB24" s="66"/>
      <c r="AC24" s="66"/>
      <c r="AD24" s="66"/>
      <c r="AE24" s="66"/>
      <c r="AF24" s="66"/>
      <c r="AG24" s="66"/>
      <c r="AH24" s="66"/>
      <c r="AI24" s="66"/>
      <c r="AJ24" s="66"/>
      <c r="AK24" s="66"/>
      <c r="AL24" s="453"/>
      <c r="AM24" s="66"/>
      <c r="AN24" s="66"/>
      <c r="AO24" s="66"/>
      <c r="AP24" s="66"/>
      <c r="AQ24" s="66"/>
      <c r="AR24" s="56"/>
      <c r="AU24" s="543"/>
    </row>
    <row r="25" spans="1:49" ht="18">
      <c r="A25" s="17" t="s">
        <v>1271</v>
      </c>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91"/>
      <c r="AM25" s="1"/>
      <c r="AN25" s="1"/>
      <c r="AO25" s="1"/>
      <c r="AP25" s="1"/>
      <c r="AQ25" s="1"/>
      <c r="AR25" s="57"/>
      <c r="AU25" s="544"/>
      <c r="AV25" s="91"/>
      <c r="AW25" s="91"/>
    </row>
    <row r="26" spans="1:49" ht="15">
      <c r="A26" s="124" t="s">
        <v>1399</v>
      </c>
      <c r="B26" s="14" t="s">
        <v>927</v>
      </c>
      <c r="C26" s="15">
        <f t="shared" ref="C26:AG26" si="28">SUM(C27:C31)</f>
        <v>0</v>
      </c>
      <c r="D26" s="15">
        <f t="shared" si="28"/>
        <v>0</v>
      </c>
      <c r="E26" s="15">
        <f t="shared" si="28"/>
        <v>180</v>
      </c>
      <c r="F26" s="15">
        <f t="shared" si="28"/>
        <v>177</v>
      </c>
      <c r="G26" s="15">
        <f t="shared" si="28"/>
        <v>197</v>
      </c>
      <c r="H26" s="15">
        <f t="shared" si="28"/>
        <v>210</v>
      </c>
      <c r="I26" s="15">
        <f t="shared" si="28"/>
        <v>249</v>
      </c>
      <c r="J26" s="15">
        <f t="shared" si="28"/>
        <v>242</v>
      </c>
      <c r="K26" s="15">
        <f t="shared" si="28"/>
        <v>236</v>
      </c>
      <c r="L26" s="15">
        <f t="shared" si="28"/>
        <v>203</v>
      </c>
      <c r="M26" s="15">
        <f t="shared" si="28"/>
        <v>226</v>
      </c>
      <c r="N26" s="15">
        <f t="shared" si="28"/>
        <v>223</v>
      </c>
      <c r="O26" s="15">
        <f t="shared" si="28"/>
        <v>220</v>
      </c>
      <c r="P26" s="15">
        <f t="shared" si="28"/>
        <v>213</v>
      </c>
      <c r="Q26" s="15">
        <f t="shared" si="28"/>
        <v>210</v>
      </c>
      <c r="R26" s="15">
        <f t="shared" si="28"/>
        <v>227</v>
      </c>
      <c r="S26" s="15">
        <f t="shared" si="28"/>
        <v>249</v>
      </c>
      <c r="T26" s="15">
        <f t="shared" si="28"/>
        <v>252</v>
      </c>
      <c r="U26" s="15">
        <f t="shared" si="28"/>
        <v>249</v>
      </c>
      <c r="V26" s="15">
        <f t="shared" si="28"/>
        <v>246</v>
      </c>
      <c r="W26" s="15">
        <f t="shared" si="28"/>
        <v>241</v>
      </c>
      <c r="X26" s="15">
        <f t="shared" si="28"/>
        <v>239</v>
      </c>
      <c r="Y26" s="15">
        <f t="shared" si="28"/>
        <v>285</v>
      </c>
      <c r="Z26" s="15">
        <f t="shared" si="28"/>
        <v>346</v>
      </c>
      <c r="AA26" s="15">
        <f t="shared" si="28"/>
        <v>333</v>
      </c>
      <c r="AB26" s="15">
        <f t="shared" si="28"/>
        <v>327</v>
      </c>
      <c r="AC26" s="15">
        <f t="shared" si="28"/>
        <v>325</v>
      </c>
      <c r="AD26" s="15">
        <f t="shared" si="28"/>
        <v>312</v>
      </c>
      <c r="AE26" s="15">
        <f t="shared" si="28"/>
        <v>297</v>
      </c>
      <c r="AF26" s="15">
        <f t="shared" si="28"/>
        <v>283</v>
      </c>
      <c r="AG26" s="15">
        <f t="shared" si="28"/>
        <v>280</v>
      </c>
      <c r="AH26" s="15">
        <f>SUM(AH27:AH31)</f>
        <v>320</v>
      </c>
      <c r="AI26" s="15">
        <f t="shared" ref="AI26:AJ26" si="29">SUM(AI27:AI31)</f>
        <v>323</v>
      </c>
      <c r="AJ26" s="15">
        <f t="shared" si="29"/>
        <v>316</v>
      </c>
      <c r="AK26" s="15">
        <f t="shared" ref="AK26" si="30">SUM(AK27:AK31)</f>
        <v>295</v>
      </c>
      <c r="AL26" s="535">
        <v>296</v>
      </c>
      <c r="AM26" s="15">
        <f>SUM(AM27:AM31)</f>
        <v>313</v>
      </c>
      <c r="AN26" s="15">
        <f t="shared" ref="AN26" si="31">SUM(AN27:AN31)</f>
        <v>304</v>
      </c>
      <c r="AO26" s="15">
        <f t="shared" ref="AO26:AP26" si="32">SUM(AO27:AO31)</f>
        <v>268</v>
      </c>
      <c r="AP26" s="15">
        <f t="shared" si="32"/>
        <v>279</v>
      </c>
      <c r="AQ26" s="15">
        <f t="shared" ref="AQ26" si="33">SUM(AQ27:AQ31)</f>
        <v>312</v>
      </c>
      <c r="AR26" s="54">
        <f t="shared" ref="AR26" si="34">SUM(AR27:AR31)</f>
        <v>301</v>
      </c>
      <c r="AS26" s="44">
        <f>'2014 Monthly Targets - Re-FCST'!I5</f>
        <v>281.14502730446424</v>
      </c>
      <c r="AU26" s="545"/>
      <c r="AV26" s="545"/>
      <c r="AW26" s="545"/>
    </row>
    <row r="27" spans="1:49" outlineLevel="1">
      <c r="A27" s="6" t="s">
        <v>929</v>
      </c>
      <c r="B27" s="10" t="str">
        <f>A27</f>
        <v>Bwaise</v>
      </c>
      <c r="C27" s="11">
        <f>COUNTIFS('UG Active Agents - 3 mos'!$C:$C,$B27,'UG Active Agents - 3 mos'!G:G,"YES")</f>
        <v>0</v>
      </c>
      <c r="D27" s="11">
        <f>COUNTIFS('UG Active Agents - 3 mos'!$C:$C,$B27,'UG Active Agents - 3 mos'!H:H,"YES")</f>
        <v>0</v>
      </c>
      <c r="E27" s="11">
        <f>COUNTIFS('UG Active Agents - 3 mos'!$C:$C,$B27,'UG Active Agents - 3 mos'!I:I,"YES")</f>
        <v>49</v>
      </c>
      <c r="F27" s="11">
        <f>COUNTIFS('UG Active Agents - 3 mos'!$C:$C,$B27,'UG Active Agents - 3 mos'!J:J,"YES")</f>
        <v>48</v>
      </c>
      <c r="G27" s="11">
        <f>COUNTIFS('UG Active Agents - 3 mos'!$C:$C,$B27,'UG Active Agents - 3 mos'!K:K,"YES")</f>
        <v>48</v>
      </c>
      <c r="H27" s="11">
        <f>COUNTIFS('UG Active Agents - 3 mos'!$C:$C,$B27,'UG Active Agents - 3 mos'!L:L,"YES")</f>
        <v>45</v>
      </c>
      <c r="I27" s="11">
        <f>COUNTIFS('UG Active Agents - 3 mos'!$C:$C,$B27,'UG Active Agents - 3 mos'!M:M,"YES")</f>
        <v>45</v>
      </c>
      <c r="J27" s="11">
        <f>COUNTIFS('UG Active Agents - 3 mos'!$C:$C,$B27,'UG Active Agents - 3 mos'!N:N,"YES")</f>
        <v>43</v>
      </c>
      <c r="K27" s="11">
        <f>COUNTIFS('UG Active Agents - 3 mos'!$C:$C,$B27,'UG Active Agents - 3 mos'!O:O,"YES")</f>
        <v>41</v>
      </c>
      <c r="L27" s="11">
        <f>COUNTIFS('UG Active Agents - 3 mos'!$C:$C,$B27,'UG Active Agents - 3 mos'!P:P,"YES")</f>
        <v>42</v>
      </c>
      <c r="M27" s="11">
        <f>COUNTIFS('UG Active Agents - 3 mos'!$C:$C,$B27,'UG Active Agents - 3 mos'!Q:Q,"YES")</f>
        <v>40</v>
      </c>
      <c r="N27" s="11">
        <f>COUNTIFS('UG Active Agents - 3 mos'!$C:$C,$B27,'UG Active Agents - 3 mos'!R:R,"YES")</f>
        <v>40</v>
      </c>
      <c r="O27" s="11">
        <f>COUNTIFS('UG Active Agents - 3 mos'!$C:$C,$B27,'UG Active Agents - 3 mos'!S:S,"YES")</f>
        <v>38</v>
      </c>
      <c r="P27" s="11">
        <f>COUNTIFS('UG Active Agents - 3 mos'!$C:$C,$B27,'UG Active Agents - 3 mos'!T:T,"YES")</f>
        <v>38</v>
      </c>
      <c r="Q27" s="11">
        <f>COUNTIFS('UG Active Agents - 3 mos'!$C:$C,$B27,'UG Active Agents - 3 mos'!U:U,"YES")</f>
        <v>39</v>
      </c>
      <c r="R27" s="11">
        <f>COUNTIFS('UG Active Agents - 3 mos'!$C:$C,$B27,'UG Active Agents - 3 mos'!V:V,"YES")</f>
        <v>38</v>
      </c>
      <c r="S27" s="11">
        <f>COUNTIFS('UG Active Agents - 3 mos'!$C:$C,$B27,'UG Active Agents - 3 mos'!W:W,"YES")</f>
        <v>39</v>
      </c>
      <c r="T27" s="11">
        <f>COUNTIFS('UG Active Agents - 3 mos'!$C:$C,$B27,'UG Active Agents - 3 mos'!X:X,"YES")</f>
        <v>38</v>
      </c>
      <c r="U27" s="11">
        <f>COUNTIFS('UG Active Agents - 3 mos'!$C:$C,$B27,'UG Active Agents - 3 mos'!Y:Y,"YES")</f>
        <v>37</v>
      </c>
      <c r="V27" s="11">
        <f>COUNTIFS('UG Active Agents - 3 mos'!$C:$C,$B27,'UG Active Agents - 3 mos'!Z:Z,"YES")</f>
        <v>36</v>
      </c>
      <c r="W27" s="11">
        <f>COUNTIFS('UG Active Agents - 3 mos'!$C:$C,$B27,'UG Active Agents - 3 mos'!AA:AA,"YES")</f>
        <v>35</v>
      </c>
      <c r="X27" s="11">
        <f>COUNTIFS('UG Active Agents - 3 mos'!$C:$C,$B27,'UG Active Agents - 3 mos'!AB:AB,"YES")</f>
        <v>34</v>
      </c>
      <c r="Y27" s="11">
        <f>COUNTIFS('UG Active Agents - 3 mos'!$C:$C,$B27,'UG Active Agents - 3 mos'!AC:AC,"YES")</f>
        <v>34</v>
      </c>
      <c r="Z27" s="11">
        <f>COUNTIFS('UG Active Agents - 3 mos'!$C:$C,$B27,'UG Active Agents - 3 mos'!AD:AD,"YES")</f>
        <v>77</v>
      </c>
      <c r="AA27" s="11">
        <f>COUNTIFS('UG Active Agents - 3 mos'!$C:$C,$B27,'UG Active Agents - 3 mos'!AE:AE,"YES")</f>
        <v>77</v>
      </c>
      <c r="AB27" s="11">
        <f>COUNTIFS('UG Active Agents - 3 mos'!$C:$C,$B27,'UG Active Agents - 3 mos'!AF:AF,"YES")</f>
        <v>78</v>
      </c>
      <c r="AC27" s="11">
        <f>COUNTIFS('UG Active Agents - 3 mos'!$C:$C,$B27,'UG Active Agents - 3 mos'!AG:AG,"YES")</f>
        <v>76</v>
      </c>
      <c r="AD27" s="11">
        <f>COUNTIFS('UG Active Agents - 3 mos'!$C:$C,$B27,'UG Active Agents - 3 mos'!AH:AH,"YES")</f>
        <v>73</v>
      </c>
      <c r="AE27" s="11">
        <f>COUNTIFS('UG Active Agents - 3 mos'!$C:$C,$B27,'UG Active Agents - 3 mos'!AI:AI,"YES")</f>
        <v>73</v>
      </c>
      <c r="AF27" s="11">
        <f>COUNTIFS('UG Active Agents - 3 mos'!$C:$C,$B27,'UG Active Agents - 3 mos'!AJ:AJ,"YES")</f>
        <v>70</v>
      </c>
      <c r="AG27" s="11">
        <f>COUNTIFS('UG Active Agents - 3 mos'!$C:$C,$B27,'UG Active Agents - 3 mos'!AK:AK,"YES")</f>
        <v>72</v>
      </c>
      <c r="AH27" s="11">
        <f>COUNTIFS('UG Active Agents - 3 mos'!$C:$C,$B27,'UG Active Agents - 3 mos'!AL:AL,"YES")</f>
        <v>65</v>
      </c>
      <c r="AI27" s="11">
        <f>COUNTIFS('UG Active Agents - 3 mos'!$C:$C,$B27,'UG Active Agents - 3 mos'!AM:AM,"YES")</f>
        <v>67</v>
      </c>
      <c r="AJ27" s="11">
        <f>COUNTIFS('UG Active Agents - 3 mos'!$C:$C,$B27,'UG Active Agents - 3 mos'!AN:AN,"YES")</f>
        <v>66</v>
      </c>
      <c r="AK27" s="11">
        <f>COUNTIFS('UG Active Agents - 3 mos'!$C:$C,$B27,'UG Active Agents - 3 mos'!AO:AO,"YES")</f>
        <v>65</v>
      </c>
      <c r="AL27" s="536">
        <v>67</v>
      </c>
      <c r="AM27" s="11">
        <f>COUNTIFS('UG Active Agents - 3 mos'!$C:$C,$B27,'UG Active Agents - 3 mos'!AQ:AQ,"YES")</f>
        <v>66</v>
      </c>
      <c r="AN27" s="11">
        <f>COUNTIFS('UG Active Agents - 3 mos'!$C:$C,$B27,'UG Active Agents - 3 mos'!AR:AR,"YES")</f>
        <v>63</v>
      </c>
      <c r="AO27" s="11">
        <f>COUNTIFS('UG Active Agents - 3 mos'!$C:$C,$B27,'UG Active Agents - 3 mos'!AS:AS,"YES")</f>
        <v>62</v>
      </c>
      <c r="AP27" s="11">
        <f>COUNTIFS('UG Active Agents - 3 mos'!$C:$C,$B27,'UG Active Agents - 3 mos'!AT:AT,"YES")</f>
        <v>63</v>
      </c>
      <c r="AQ27" s="11">
        <f>COUNTIFS('UG Active Agents - 3 mos'!$C:$C,$B27,'UG Active Agents - 3 mos'!AU:AU,"YES")</f>
        <v>64</v>
      </c>
      <c r="AR27" s="55">
        <f>COUNTIFS('UG Active Agents - 3 mos'!$C:$C,$B27,'UG Active Agents - 3 mos'!AV:AV,"YES")</f>
        <v>62</v>
      </c>
      <c r="AS27" s="42">
        <f>AS$26/COUNTA(A$27:A$31)</f>
        <v>56.22900546089285</v>
      </c>
      <c r="AU27" s="546"/>
      <c r="AV27" s="546"/>
      <c r="AW27" s="546"/>
    </row>
    <row r="28" spans="1:49" outlineLevel="1">
      <c r="A28" s="6" t="s">
        <v>930</v>
      </c>
      <c r="B28" s="10" t="str">
        <f t="shared" ref="B28:B32" si="35">A28</f>
        <v>Mafubira</v>
      </c>
      <c r="C28" s="11">
        <f>COUNTIFS('UG Active Agents - 3 mos'!$C:$C,$B28,'UG Active Agents - 3 mos'!G:G,"YES")</f>
        <v>0</v>
      </c>
      <c r="D28" s="11">
        <f>COUNTIFS('UG Active Agents - 3 mos'!$C:$C,$B28,'UG Active Agents - 3 mos'!H:H,"YES")</f>
        <v>0</v>
      </c>
      <c r="E28" s="11">
        <f>COUNTIFS('UG Active Agents - 3 mos'!$C:$C,$B28,'UG Active Agents - 3 mos'!I:I,"YES")</f>
        <v>0</v>
      </c>
      <c r="F28" s="11">
        <f>COUNTIFS('UG Active Agents - 3 mos'!$C:$C,$B28,'UG Active Agents - 3 mos'!J:J,"YES")</f>
        <v>0</v>
      </c>
      <c r="G28" s="11">
        <f>COUNTIFS('UG Active Agents - 3 mos'!$C:$C,$B28,'UG Active Agents - 3 mos'!K:K,"YES")</f>
        <v>28</v>
      </c>
      <c r="H28" s="11">
        <f>COUNTIFS('UG Active Agents - 3 mos'!$C:$C,$B28,'UG Active Agents - 3 mos'!L:L,"YES")</f>
        <v>28</v>
      </c>
      <c r="I28" s="11">
        <f>COUNTIFS('UG Active Agents - 3 mos'!$C:$C,$B28,'UG Active Agents - 3 mos'!M:M,"YES")</f>
        <v>54</v>
      </c>
      <c r="J28" s="11">
        <f>COUNTIFS('UG Active Agents - 3 mos'!$C:$C,$B28,'UG Active Agents - 3 mos'!N:N,"YES")</f>
        <v>54</v>
      </c>
      <c r="K28" s="11">
        <f>COUNTIFS('UG Active Agents - 3 mos'!$C:$C,$B28,'UG Active Agents - 3 mos'!O:O,"YES")</f>
        <v>52</v>
      </c>
      <c r="L28" s="11">
        <f>COUNTIFS('UG Active Agents - 3 mos'!$C:$C,$B28,'UG Active Agents - 3 mos'!P:P,"YES")</f>
        <v>26</v>
      </c>
      <c r="M28" s="11">
        <f>COUNTIFS('UG Active Agents - 3 mos'!$C:$C,$B28,'UG Active Agents - 3 mos'!Q:Q,"YES")</f>
        <v>55</v>
      </c>
      <c r="N28" s="11">
        <f>COUNTIFS('UG Active Agents - 3 mos'!$C:$C,$B28,'UG Active Agents - 3 mos'!R:R,"YES")</f>
        <v>56</v>
      </c>
      <c r="O28" s="11">
        <f>COUNTIFS('UG Active Agents - 3 mos'!$C:$C,$B28,'UG Active Agents - 3 mos'!S:S,"YES")</f>
        <v>56</v>
      </c>
      <c r="P28" s="11">
        <f>COUNTIFS('UG Active Agents - 3 mos'!$C:$C,$B28,'UG Active Agents - 3 mos'!T:T,"YES")</f>
        <v>54</v>
      </c>
      <c r="Q28" s="11">
        <f>COUNTIFS('UG Active Agents - 3 mos'!$C:$C,$B28,'UG Active Agents - 3 mos'!U:U,"YES")</f>
        <v>52</v>
      </c>
      <c r="R28" s="11">
        <f>COUNTIFS('UG Active Agents - 3 mos'!$C:$C,$B28,'UG Active Agents - 3 mos'!V:V,"YES")</f>
        <v>54</v>
      </c>
      <c r="S28" s="11">
        <f>COUNTIFS('UG Active Agents - 3 mos'!$C:$C,$B28,'UG Active Agents - 3 mos'!W:W,"YES")</f>
        <v>77</v>
      </c>
      <c r="T28" s="11">
        <f>COUNTIFS('UG Active Agents - 3 mos'!$C:$C,$B28,'UG Active Agents - 3 mos'!X:X,"YES")</f>
        <v>75</v>
      </c>
      <c r="U28" s="11">
        <f>COUNTIFS('UG Active Agents - 3 mos'!$C:$C,$B28,'UG Active Agents - 3 mos'!Y:Y,"YES")</f>
        <v>74</v>
      </c>
      <c r="V28" s="11">
        <f>COUNTIFS('UG Active Agents - 3 mos'!$C:$C,$B28,'UG Active Agents - 3 mos'!Z:Z,"YES")</f>
        <v>74</v>
      </c>
      <c r="W28" s="11">
        <f>COUNTIFS('UG Active Agents - 3 mos'!$C:$C,$B28,'UG Active Agents - 3 mos'!AA:AA,"YES")</f>
        <v>71</v>
      </c>
      <c r="X28" s="11">
        <f>COUNTIFS('UG Active Agents - 3 mos'!$C:$C,$B28,'UG Active Agents - 3 mos'!AB:AB,"YES")</f>
        <v>67</v>
      </c>
      <c r="Y28" s="11">
        <f>COUNTIFS('UG Active Agents - 3 mos'!$C:$C,$B28,'UG Active Agents - 3 mos'!AC:AC,"YES")</f>
        <v>67</v>
      </c>
      <c r="Z28" s="11">
        <f>COUNTIFS('UG Active Agents - 3 mos'!$C:$C,$B28,'UG Active Agents - 3 mos'!AD:AD,"YES")</f>
        <v>79</v>
      </c>
      <c r="AA28" s="11">
        <f>COUNTIFS('UG Active Agents - 3 mos'!$C:$C,$B28,'UG Active Agents - 3 mos'!AE:AE,"YES")</f>
        <v>76</v>
      </c>
      <c r="AB28" s="11">
        <f>COUNTIFS('UG Active Agents - 3 mos'!$C:$C,$B28,'UG Active Agents - 3 mos'!AF:AF,"YES")</f>
        <v>74</v>
      </c>
      <c r="AC28" s="11">
        <f>COUNTIFS('UG Active Agents - 3 mos'!$C:$C,$B28,'UG Active Agents - 3 mos'!AG:AG,"YES")</f>
        <v>71</v>
      </c>
      <c r="AD28" s="11">
        <f>COUNTIFS('UG Active Agents - 3 mos'!$C:$C,$B28,'UG Active Agents - 3 mos'!AH:AH,"YES")</f>
        <v>66</v>
      </c>
      <c r="AE28" s="11">
        <f>COUNTIFS('UG Active Agents - 3 mos'!$C:$C,$B28,'UG Active Agents - 3 mos'!AI:AI,"YES")</f>
        <v>65</v>
      </c>
      <c r="AF28" s="11">
        <f>COUNTIFS('UG Active Agents - 3 mos'!$C:$C,$B28,'UG Active Agents - 3 mos'!AJ:AJ,"YES")</f>
        <v>59</v>
      </c>
      <c r="AG28" s="11">
        <f>COUNTIFS('UG Active Agents - 3 mos'!$C:$C,$B28,'UG Active Agents - 3 mos'!AK:AK,"YES")</f>
        <v>53</v>
      </c>
      <c r="AH28" s="11">
        <f>COUNTIFS('UG Active Agents - 3 mos'!$C:$C,$B28,'UG Active Agents - 3 mos'!AL:AL,"YES")</f>
        <v>53</v>
      </c>
      <c r="AI28" s="11">
        <f>COUNTIFS('UG Active Agents - 3 mos'!$C:$C,$B28,'UG Active Agents - 3 mos'!AM:AM,"YES")</f>
        <v>53</v>
      </c>
      <c r="AJ28" s="11">
        <f>COUNTIFS('UG Active Agents - 3 mos'!$C:$C,$B28,'UG Active Agents - 3 mos'!AN:AN,"YES")</f>
        <v>51</v>
      </c>
      <c r="AK28" s="11">
        <f>COUNTIFS('UG Active Agents - 3 mos'!$C:$C,$B28,'UG Active Agents - 3 mos'!AO:AO,"YES")</f>
        <v>47</v>
      </c>
      <c r="AL28" s="536">
        <v>40</v>
      </c>
      <c r="AM28" s="11">
        <f>COUNTIFS('UG Active Agents - 3 mos'!$C:$C,$B28,'UG Active Agents - 3 mos'!AQ:AQ,"YES")</f>
        <v>58</v>
      </c>
      <c r="AN28" s="11">
        <f>COUNTIFS('UG Active Agents - 3 mos'!$C:$C,$B28,'UG Active Agents - 3 mos'!AR:AR,"YES")</f>
        <v>58</v>
      </c>
      <c r="AO28" s="11">
        <f>COUNTIFS('UG Active Agents - 3 mos'!$C:$C,$B28,'UG Active Agents - 3 mos'!AS:AS,"YES")</f>
        <v>37</v>
      </c>
      <c r="AP28" s="11">
        <f>COUNTIFS('UG Active Agents - 3 mos'!$C:$C,$B28,'UG Active Agents - 3 mos'!AT:AT,"YES")</f>
        <v>43</v>
      </c>
      <c r="AQ28" s="11">
        <f>COUNTIFS('UG Active Agents - 3 mos'!$C:$C,$B28,'UG Active Agents - 3 mos'!AU:AU,"YES")</f>
        <v>74</v>
      </c>
      <c r="AR28" s="55">
        <f>COUNTIFS('UG Active Agents - 3 mos'!$C:$C,$B28,'UG Active Agents - 3 mos'!AV:AV,"YES")</f>
        <v>78</v>
      </c>
      <c r="AS28" s="42">
        <f t="shared" ref="AS28:AS31" si="36">AS$26/COUNTA(A$27:A$31)</f>
        <v>56.22900546089285</v>
      </c>
      <c r="AU28" s="546"/>
      <c r="AV28" s="546"/>
      <c r="AW28" s="546"/>
    </row>
    <row r="29" spans="1:49" outlineLevel="1">
      <c r="A29" s="6" t="s">
        <v>932</v>
      </c>
      <c r="B29" s="10" t="str">
        <f t="shared" si="35"/>
        <v>Mpigi</v>
      </c>
      <c r="C29" s="11">
        <f>COUNTIFS('UG Active Agents - 3 mos'!$C:$C,$B29,'UG Active Agents - 3 mos'!G:G,"YES")</f>
        <v>0</v>
      </c>
      <c r="D29" s="11">
        <f>COUNTIFS('UG Active Agents - 3 mos'!$C:$C,$B29,'UG Active Agents - 3 mos'!H:H,"YES")</f>
        <v>0</v>
      </c>
      <c r="E29" s="11">
        <f>COUNTIFS('UG Active Agents - 3 mos'!$C:$C,$B29,'UG Active Agents - 3 mos'!I:I,"YES")</f>
        <v>34</v>
      </c>
      <c r="F29" s="11">
        <f>COUNTIFS('UG Active Agents - 3 mos'!$C:$C,$B29,'UG Active Agents - 3 mos'!J:J,"YES")</f>
        <v>33</v>
      </c>
      <c r="G29" s="11">
        <f>COUNTIFS('UG Active Agents - 3 mos'!$C:$C,$B29,'UG Active Agents - 3 mos'!K:K,"YES")</f>
        <v>29</v>
      </c>
      <c r="H29" s="11">
        <f>COUNTIFS('UG Active Agents - 3 mos'!$C:$C,$B29,'UG Active Agents - 3 mos'!L:L,"YES")</f>
        <v>26</v>
      </c>
      <c r="I29" s="11">
        <f>COUNTIFS('UG Active Agents - 3 mos'!$C:$C,$B29,'UG Active Agents - 3 mos'!M:M,"YES")</f>
        <v>40</v>
      </c>
      <c r="J29" s="11">
        <f>COUNTIFS('UG Active Agents - 3 mos'!$C:$C,$B29,'UG Active Agents - 3 mos'!N:N,"YES")</f>
        <v>37</v>
      </c>
      <c r="K29" s="11">
        <f>COUNTIFS('UG Active Agents - 3 mos'!$C:$C,$B29,'UG Active Agents - 3 mos'!O:O,"YES")</f>
        <v>37</v>
      </c>
      <c r="L29" s="11">
        <f>COUNTIFS('UG Active Agents - 3 mos'!$C:$C,$B29,'UG Active Agents - 3 mos'!P:P,"YES")</f>
        <v>33</v>
      </c>
      <c r="M29" s="11">
        <f>COUNTIFS('UG Active Agents - 3 mos'!$C:$C,$B29,'UG Active Agents - 3 mos'!Q:Q,"YES")</f>
        <v>32</v>
      </c>
      <c r="N29" s="11">
        <f>COUNTIFS('UG Active Agents - 3 mos'!$C:$C,$B29,'UG Active Agents - 3 mos'!R:R,"YES")</f>
        <v>30</v>
      </c>
      <c r="O29" s="11">
        <f>COUNTIFS('UG Active Agents - 3 mos'!$C:$C,$B29,'UG Active Agents - 3 mos'!S:S,"YES")</f>
        <v>31</v>
      </c>
      <c r="P29" s="11">
        <f>COUNTIFS('UG Active Agents - 3 mos'!$C:$C,$B29,'UG Active Agents - 3 mos'!T:T,"YES")</f>
        <v>29</v>
      </c>
      <c r="Q29" s="11">
        <f>COUNTIFS('UG Active Agents - 3 mos'!$C:$C,$B29,'UG Active Agents - 3 mos'!U:U,"YES")</f>
        <v>28</v>
      </c>
      <c r="R29" s="11">
        <f>COUNTIFS('UG Active Agents - 3 mos'!$C:$C,$B29,'UG Active Agents - 3 mos'!V:V,"YES")</f>
        <v>46</v>
      </c>
      <c r="S29" s="11">
        <f>COUNTIFS('UG Active Agents - 3 mos'!$C:$C,$B29,'UG Active Agents - 3 mos'!W:W,"YES")</f>
        <v>47</v>
      </c>
      <c r="T29" s="11">
        <f>COUNTIFS('UG Active Agents - 3 mos'!$C:$C,$B29,'UG Active Agents - 3 mos'!X:X,"YES")</f>
        <v>47</v>
      </c>
      <c r="U29" s="11">
        <f>COUNTIFS('UG Active Agents - 3 mos'!$C:$C,$B29,'UG Active Agents - 3 mos'!Y:Y,"YES")</f>
        <v>44</v>
      </c>
      <c r="V29" s="11">
        <f>COUNTIFS('UG Active Agents - 3 mos'!$C:$C,$B29,'UG Active Agents - 3 mos'!Z:Z,"YES")</f>
        <v>44</v>
      </c>
      <c r="W29" s="11">
        <f>COUNTIFS('UG Active Agents - 3 mos'!$C:$C,$B29,'UG Active Agents - 3 mos'!AA:AA,"YES")</f>
        <v>45</v>
      </c>
      <c r="X29" s="11">
        <f>COUNTIFS('UG Active Agents - 3 mos'!$C:$C,$B29,'UG Active Agents - 3 mos'!AB:AB,"YES")</f>
        <v>47</v>
      </c>
      <c r="Y29" s="11">
        <f>COUNTIFS('UG Active Agents - 3 mos'!$C:$C,$B29,'UG Active Agents - 3 mos'!AC:AC,"YES")</f>
        <v>55</v>
      </c>
      <c r="Z29" s="11">
        <f>COUNTIFS('UG Active Agents - 3 mos'!$C:$C,$B29,'UG Active Agents - 3 mos'!AD:AD,"YES")</f>
        <v>57</v>
      </c>
      <c r="AA29" s="11">
        <f>COUNTIFS('UG Active Agents - 3 mos'!$C:$C,$B29,'UG Active Agents - 3 mos'!AE:AE,"YES")</f>
        <v>54</v>
      </c>
      <c r="AB29" s="11">
        <f>COUNTIFS('UG Active Agents - 3 mos'!$C:$C,$B29,'UG Active Agents - 3 mos'!AF:AF,"YES")</f>
        <v>55</v>
      </c>
      <c r="AC29" s="11">
        <f>COUNTIFS('UG Active Agents - 3 mos'!$C:$C,$B29,'UG Active Agents - 3 mos'!AG:AG,"YES")</f>
        <v>56</v>
      </c>
      <c r="AD29" s="11">
        <f>COUNTIFS('UG Active Agents - 3 mos'!$C:$C,$B29,'UG Active Agents - 3 mos'!AH:AH,"YES")</f>
        <v>53</v>
      </c>
      <c r="AE29" s="11">
        <f>COUNTIFS('UG Active Agents - 3 mos'!$C:$C,$B29,'UG Active Agents - 3 mos'!AI:AI,"YES")</f>
        <v>48</v>
      </c>
      <c r="AF29" s="11">
        <f>COUNTIFS('UG Active Agents - 3 mos'!$C:$C,$B29,'UG Active Agents - 3 mos'!AJ:AJ,"YES")</f>
        <v>45</v>
      </c>
      <c r="AG29" s="11">
        <f>COUNTIFS('UG Active Agents - 3 mos'!$C:$C,$B29,'UG Active Agents - 3 mos'!AK:AK,"YES")</f>
        <v>45</v>
      </c>
      <c r="AH29" s="11">
        <f>COUNTIFS('UG Active Agents - 3 mos'!$C:$C,$B29,'UG Active Agents - 3 mos'!AL:AL,"YES")</f>
        <v>44</v>
      </c>
      <c r="AI29" s="11">
        <f>COUNTIFS('UG Active Agents - 3 mos'!$C:$C,$B29,'UG Active Agents - 3 mos'!AM:AM,"YES")</f>
        <v>44</v>
      </c>
      <c r="AJ29" s="11">
        <f>COUNTIFS('UG Active Agents - 3 mos'!$C:$C,$B29,'UG Active Agents - 3 mos'!AN:AN,"YES")</f>
        <v>44</v>
      </c>
      <c r="AK29" s="11">
        <f>COUNTIFS('UG Active Agents - 3 mos'!$C:$C,$B29,'UG Active Agents - 3 mos'!AO:AO,"YES")</f>
        <v>42</v>
      </c>
      <c r="AL29" s="536">
        <v>48</v>
      </c>
      <c r="AM29" s="11">
        <f>COUNTIFS('UG Active Agents - 3 mos'!$C:$C,$B29,'UG Active Agents - 3 mos'!AQ:AQ,"YES")</f>
        <v>47</v>
      </c>
      <c r="AN29" s="11">
        <f>COUNTIFS('UG Active Agents - 3 mos'!$C:$C,$B29,'UG Active Agents - 3 mos'!AR:AR,"YES")</f>
        <v>46</v>
      </c>
      <c r="AO29" s="11">
        <f>COUNTIFS('UG Active Agents - 3 mos'!$C:$C,$B29,'UG Active Agents - 3 mos'!AS:AS,"YES")</f>
        <v>36</v>
      </c>
      <c r="AP29" s="11">
        <f>COUNTIFS('UG Active Agents - 3 mos'!$C:$C,$B29,'UG Active Agents - 3 mos'!AT:AT,"YES")</f>
        <v>37</v>
      </c>
      <c r="AQ29" s="11">
        <f>COUNTIFS('UG Active Agents - 3 mos'!$C:$C,$B29,'UG Active Agents - 3 mos'!AU:AU,"YES")</f>
        <v>37</v>
      </c>
      <c r="AR29" s="55">
        <f>COUNTIFS('UG Active Agents - 3 mos'!$C:$C,$B29,'UG Active Agents - 3 mos'!AV:AV,"YES")</f>
        <v>36</v>
      </c>
      <c r="AS29" s="42">
        <f t="shared" si="36"/>
        <v>56.22900546089285</v>
      </c>
      <c r="AU29" s="546"/>
      <c r="AV29" s="546"/>
      <c r="AW29" s="546"/>
    </row>
    <row r="30" spans="1:49" outlineLevel="1">
      <c r="A30" s="6" t="s">
        <v>934</v>
      </c>
      <c r="B30" s="10" t="str">
        <f t="shared" si="35"/>
        <v>Nsangi</v>
      </c>
      <c r="C30" s="11">
        <f>COUNTIFS('UG Active Agents - 3 mos'!$C:$C,$B30,'UG Active Agents - 3 mos'!G:G,"YES")</f>
        <v>0</v>
      </c>
      <c r="D30" s="11">
        <f>COUNTIFS('UG Active Agents - 3 mos'!$C:$C,$B30,'UG Active Agents - 3 mos'!H:H,"YES")</f>
        <v>0</v>
      </c>
      <c r="E30" s="11">
        <f>COUNTIFS('UG Active Agents - 3 mos'!$C:$C,$B30,'UG Active Agents - 3 mos'!I:I,"YES")</f>
        <v>39</v>
      </c>
      <c r="F30" s="11">
        <f>COUNTIFS('UG Active Agents - 3 mos'!$C:$C,$B30,'UG Active Agents - 3 mos'!J:J,"YES")</f>
        <v>38</v>
      </c>
      <c r="G30" s="11">
        <f>COUNTIFS('UG Active Agents - 3 mos'!$C:$C,$B30,'UG Active Agents - 3 mos'!K:K,"YES")</f>
        <v>38</v>
      </c>
      <c r="H30" s="11">
        <f>COUNTIFS('UG Active Agents - 3 mos'!$C:$C,$B30,'UG Active Agents - 3 mos'!L:L,"YES")</f>
        <v>59</v>
      </c>
      <c r="I30" s="11">
        <f>COUNTIFS('UG Active Agents - 3 mos'!$C:$C,$B30,'UG Active Agents - 3 mos'!M:M,"YES")</f>
        <v>57</v>
      </c>
      <c r="J30" s="11">
        <f>COUNTIFS('UG Active Agents - 3 mos'!$C:$C,$B30,'UG Active Agents - 3 mos'!N:N,"YES")</f>
        <v>57</v>
      </c>
      <c r="K30" s="11">
        <f>COUNTIFS('UG Active Agents - 3 mos'!$C:$C,$B30,'UG Active Agents - 3 mos'!O:O,"YES")</f>
        <v>57</v>
      </c>
      <c r="L30" s="11">
        <f>COUNTIFS('UG Active Agents - 3 mos'!$C:$C,$B30,'UG Active Agents - 3 mos'!P:P,"YES")</f>
        <v>54</v>
      </c>
      <c r="M30" s="11">
        <f>COUNTIFS('UG Active Agents - 3 mos'!$C:$C,$B30,'UG Active Agents - 3 mos'!Q:Q,"YES")</f>
        <v>54</v>
      </c>
      <c r="N30" s="11">
        <f>COUNTIFS('UG Active Agents - 3 mos'!$C:$C,$B30,'UG Active Agents - 3 mos'!R:R,"YES")</f>
        <v>52</v>
      </c>
      <c r="O30" s="11">
        <f>COUNTIFS('UG Active Agents - 3 mos'!$C:$C,$B30,'UG Active Agents - 3 mos'!S:S,"YES")</f>
        <v>51</v>
      </c>
      <c r="P30" s="11">
        <f>COUNTIFS('UG Active Agents - 3 mos'!$C:$C,$B30,'UG Active Agents - 3 mos'!T:T,"YES")</f>
        <v>50</v>
      </c>
      <c r="Q30" s="11">
        <f>COUNTIFS('UG Active Agents - 3 mos'!$C:$C,$B30,'UG Active Agents - 3 mos'!U:U,"YES")</f>
        <v>48</v>
      </c>
      <c r="R30" s="11">
        <f>COUNTIFS('UG Active Agents - 3 mos'!$C:$C,$B30,'UG Active Agents - 3 mos'!V:V,"YES")</f>
        <v>47</v>
      </c>
      <c r="S30" s="11">
        <f>COUNTIFS('UG Active Agents - 3 mos'!$C:$C,$B30,'UG Active Agents - 3 mos'!W:W,"YES")</f>
        <v>45</v>
      </c>
      <c r="T30" s="11">
        <f>COUNTIFS('UG Active Agents - 3 mos'!$C:$C,$B30,'UG Active Agents - 3 mos'!X:X,"YES")</f>
        <v>48</v>
      </c>
      <c r="U30" s="11">
        <f>COUNTIFS('UG Active Agents - 3 mos'!$C:$C,$B30,'UG Active Agents - 3 mos'!Y:Y,"YES")</f>
        <v>48</v>
      </c>
      <c r="V30" s="11">
        <f>COUNTIFS('UG Active Agents - 3 mos'!$C:$C,$B30,'UG Active Agents - 3 mos'!Z:Z,"YES")</f>
        <v>47</v>
      </c>
      <c r="W30" s="11">
        <f>COUNTIFS('UG Active Agents - 3 mos'!$C:$C,$B30,'UG Active Agents - 3 mos'!AA:AA,"YES")</f>
        <v>45</v>
      </c>
      <c r="X30" s="11">
        <f>COUNTIFS('UG Active Agents - 3 mos'!$C:$C,$B30,'UG Active Agents - 3 mos'!AB:AB,"YES")</f>
        <v>47</v>
      </c>
      <c r="Y30" s="11">
        <f>COUNTIFS('UG Active Agents - 3 mos'!$C:$C,$B30,'UG Active Agents - 3 mos'!AC:AC,"YES")</f>
        <v>46</v>
      </c>
      <c r="Z30" s="11">
        <f>COUNTIFS('UG Active Agents - 3 mos'!$C:$C,$B30,'UG Active Agents - 3 mos'!AD:AD,"YES")</f>
        <v>50</v>
      </c>
      <c r="AA30" s="11">
        <f>COUNTIFS('UG Active Agents - 3 mos'!$C:$C,$B30,'UG Active Agents - 3 mos'!AE:AE,"YES")</f>
        <v>46</v>
      </c>
      <c r="AB30" s="11">
        <f>COUNTIFS('UG Active Agents - 3 mos'!$C:$C,$B30,'UG Active Agents - 3 mos'!AF:AF,"YES")</f>
        <v>44</v>
      </c>
      <c r="AC30" s="11">
        <f>COUNTIFS('UG Active Agents - 3 mos'!$C:$C,$B30,'UG Active Agents - 3 mos'!AG:AG,"YES")</f>
        <v>45</v>
      </c>
      <c r="AD30" s="11">
        <f>COUNTIFS('UG Active Agents - 3 mos'!$C:$C,$B30,'UG Active Agents - 3 mos'!AH:AH,"YES")</f>
        <v>45</v>
      </c>
      <c r="AE30" s="11">
        <f>COUNTIFS('UG Active Agents - 3 mos'!$C:$C,$B30,'UG Active Agents - 3 mos'!AI:AI,"YES")</f>
        <v>40</v>
      </c>
      <c r="AF30" s="11">
        <f>COUNTIFS('UG Active Agents - 3 mos'!$C:$C,$B30,'UG Active Agents - 3 mos'!AJ:AJ,"YES")</f>
        <v>39</v>
      </c>
      <c r="AG30" s="11">
        <f>COUNTIFS('UG Active Agents - 3 mos'!$C:$C,$B30,'UG Active Agents - 3 mos'!AK:AK,"YES")</f>
        <v>40</v>
      </c>
      <c r="AH30" s="11">
        <f>COUNTIFS('UG Active Agents - 3 mos'!$C:$C,$B30,'UG Active Agents - 3 mos'!AL:AL,"YES")</f>
        <v>90</v>
      </c>
      <c r="AI30" s="11">
        <f>COUNTIFS('UG Active Agents - 3 mos'!$C:$C,$B30,'UG Active Agents - 3 mos'!AM:AM,"YES")</f>
        <v>92</v>
      </c>
      <c r="AJ30" s="11">
        <f>COUNTIFS('UG Active Agents - 3 mos'!$C:$C,$B30,'UG Active Agents - 3 mos'!AN:AN,"YES")</f>
        <v>92</v>
      </c>
      <c r="AK30" s="11">
        <f>COUNTIFS('UG Active Agents - 3 mos'!$C:$C,$B30,'UG Active Agents - 3 mos'!AO:AO,"YES")</f>
        <v>82</v>
      </c>
      <c r="AL30" s="536">
        <v>81</v>
      </c>
      <c r="AM30" s="11">
        <f>COUNTIFS('UG Active Agents - 3 mos'!$C:$C,$B30,'UG Active Agents - 3 mos'!AQ:AQ,"YES")</f>
        <v>84</v>
      </c>
      <c r="AN30" s="11">
        <f>COUNTIFS('UG Active Agents - 3 mos'!$C:$C,$B30,'UG Active Agents - 3 mos'!AR:AR,"YES")</f>
        <v>80</v>
      </c>
      <c r="AO30" s="11">
        <f>COUNTIFS('UG Active Agents - 3 mos'!$C:$C,$B30,'UG Active Agents - 3 mos'!AS:AS,"YES")</f>
        <v>75</v>
      </c>
      <c r="AP30" s="11">
        <f>COUNTIFS('UG Active Agents - 3 mos'!$C:$C,$B30,'UG Active Agents - 3 mos'!AT:AT,"YES")</f>
        <v>77</v>
      </c>
      <c r="AQ30" s="11">
        <f>COUNTIFS('UG Active Agents - 3 mos'!$C:$C,$B30,'UG Active Agents - 3 mos'!AU:AU,"YES")</f>
        <v>78</v>
      </c>
      <c r="AR30" s="55">
        <f>COUNTIFS('UG Active Agents - 3 mos'!$C:$C,$B30,'UG Active Agents - 3 mos'!AV:AV,"YES")</f>
        <v>66</v>
      </c>
      <c r="AS30" s="42">
        <f t="shared" si="36"/>
        <v>56.22900546089285</v>
      </c>
      <c r="AU30" s="546"/>
      <c r="AV30" s="546"/>
      <c r="AW30" s="546"/>
    </row>
    <row r="31" spans="1:49" outlineLevel="1">
      <c r="A31" s="6" t="s">
        <v>935</v>
      </c>
      <c r="B31" s="10" t="str">
        <f t="shared" si="35"/>
        <v>Tula</v>
      </c>
      <c r="C31" s="11">
        <f>COUNTIFS('UG Active Agents - 3 mos'!$C:$C,$B31,'UG Active Agents - 3 mos'!G:G,"YES")</f>
        <v>0</v>
      </c>
      <c r="D31" s="11">
        <f>COUNTIFS('UG Active Agents - 3 mos'!$C:$C,$B31,'UG Active Agents - 3 mos'!H:H,"YES")</f>
        <v>0</v>
      </c>
      <c r="E31" s="11">
        <f>COUNTIFS('UG Active Agents - 3 mos'!$C:$C,$B31,'UG Active Agents - 3 mos'!I:I,"YES")</f>
        <v>58</v>
      </c>
      <c r="F31" s="11">
        <f>COUNTIFS('UG Active Agents - 3 mos'!$C:$C,$B31,'UG Active Agents - 3 mos'!J:J,"YES")</f>
        <v>58</v>
      </c>
      <c r="G31" s="11">
        <f>COUNTIFS('UG Active Agents - 3 mos'!$C:$C,$B31,'UG Active Agents - 3 mos'!K:K,"YES")</f>
        <v>54</v>
      </c>
      <c r="H31" s="11">
        <f>COUNTIFS('UG Active Agents - 3 mos'!$C:$C,$B31,'UG Active Agents - 3 mos'!L:L,"YES")</f>
        <v>52</v>
      </c>
      <c r="I31" s="11">
        <f>COUNTIFS('UG Active Agents - 3 mos'!$C:$C,$B31,'UG Active Agents - 3 mos'!M:M,"YES")</f>
        <v>53</v>
      </c>
      <c r="J31" s="11">
        <f>COUNTIFS('UG Active Agents - 3 mos'!$C:$C,$B31,'UG Active Agents - 3 mos'!N:N,"YES")</f>
        <v>51</v>
      </c>
      <c r="K31" s="11">
        <f>COUNTIFS('UG Active Agents - 3 mos'!$C:$C,$B31,'UG Active Agents - 3 mos'!O:O,"YES")</f>
        <v>49</v>
      </c>
      <c r="L31" s="11">
        <f>COUNTIFS('UG Active Agents - 3 mos'!$C:$C,$B31,'UG Active Agents - 3 mos'!P:P,"YES")</f>
        <v>48</v>
      </c>
      <c r="M31" s="11">
        <f>COUNTIFS('UG Active Agents - 3 mos'!$C:$C,$B31,'UG Active Agents - 3 mos'!Q:Q,"YES")</f>
        <v>45</v>
      </c>
      <c r="N31" s="11">
        <f>COUNTIFS('UG Active Agents - 3 mos'!$C:$C,$B31,'UG Active Agents - 3 mos'!R:R,"YES")</f>
        <v>45</v>
      </c>
      <c r="O31" s="11">
        <f>COUNTIFS('UG Active Agents - 3 mos'!$C:$C,$B31,'UG Active Agents - 3 mos'!S:S,"YES")</f>
        <v>44</v>
      </c>
      <c r="P31" s="11">
        <f>COUNTIFS('UG Active Agents - 3 mos'!$C:$C,$B31,'UG Active Agents - 3 mos'!T:T,"YES")</f>
        <v>42</v>
      </c>
      <c r="Q31" s="11">
        <f>COUNTIFS('UG Active Agents - 3 mos'!$C:$C,$B31,'UG Active Agents - 3 mos'!U:U,"YES")</f>
        <v>43</v>
      </c>
      <c r="R31" s="11">
        <f>COUNTIFS('UG Active Agents - 3 mos'!$C:$C,$B31,'UG Active Agents - 3 mos'!V:V,"YES")</f>
        <v>42</v>
      </c>
      <c r="S31" s="11">
        <f>COUNTIFS('UG Active Agents - 3 mos'!$C:$C,$B31,'UG Active Agents - 3 mos'!W:W,"YES")</f>
        <v>41</v>
      </c>
      <c r="T31" s="11">
        <f>COUNTIFS('UG Active Agents - 3 mos'!$C:$C,$B31,'UG Active Agents - 3 mos'!X:X,"YES")</f>
        <v>44</v>
      </c>
      <c r="U31" s="11">
        <f>COUNTIFS('UG Active Agents - 3 mos'!$C:$C,$B31,'UG Active Agents - 3 mos'!Y:Y,"YES")</f>
        <v>46</v>
      </c>
      <c r="V31" s="11">
        <f>COUNTIFS('UG Active Agents - 3 mos'!$C:$C,$B31,'UG Active Agents - 3 mos'!Z:Z,"YES")</f>
        <v>45</v>
      </c>
      <c r="W31" s="11">
        <f>COUNTIFS('UG Active Agents - 3 mos'!$C:$C,$B31,'UG Active Agents - 3 mos'!AA:AA,"YES")</f>
        <v>45</v>
      </c>
      <c r="X31" s="11">
        <f>COUNTIFS('UG Active Agents - 3 mos'!$C:$C,$B31,'UG Active Agents - 3 mos'!AB:AB,"YES")</f>
        <v>44</v>
      </c>
      <c r="Y31" s="11">
        <f>COUNTIFS('UG Active Agents - 3 mos'!$C:$C,$B31,'UG Active Agents - 3 mos'!AC:AC,"YES")</f>
        <v>83</v>
      </c>
      <c r="Z31" s="11">
        <f>COUNTIFS('UG Active Agents - 3 mos'!$C:$C,$B31,'UG Active Agents - 3 mos'!AD:AD,"YES")</f>
        <v>83</v>
      </c>
      <c r="AA31" s="11">
        <f>COUNTIFS('UG Active Agents - 3 mos'!$C:$C,$B31,'UG Active Agents - 3 mos'!AE:AE,"YES")</f>
        <v>80</v>
      </c>
      <c r="AB31" s="11">
        <f>COUNTIFS('UG Active Agents - 3 mos'!$C:$C,$B31,'UG Active Agents - 3 mos'!AF:AF,"YES")</f>
        <v>76</v>
      </c>
      <c r="AC31" s="11">
        <f>COUNTIFS('UG Active Agents - 3 mos'!$C:$C,$B31,'UG Active Agents - 3 mos'!AG:AG,"YES")</f>
        <v>77</v>
      </c>
      <c r="AD31" s="11">
        <f>COUNTIFS('UG Active Agents - 3 mos'!$C:$C,$B31,'UG Active Agents - 3 mos'!AH:AH,"YES")</f>
        <v>75</v>
      </c>
      <c r="AE31" s="11">
        <f>COUNTIFS('UG Active Agents - 3 mos'!$C:$C,$B31,'UG Active Agents - 3 mos'!AI:AI,"YES")</f>
        <v>71</v>
      </c>
      <c r="AF31" s="11">
        <f>COUNTIFS('UG Active Agents - 3 mos'!$C:$C,$B31,'UG Active Agents - 3 mos'!AJ:AJ,"YES")</f>
        <v>70</v>
      </c>
      <c r="AG31" s="11">
        <f>COUNTIFS('UG Active Agents - 3 mos'!$C:$C,$B31,'UG Active Agents - 3 mos'!AK:AK,"YES")</f>
        <v>70</v>
      </c>
      <c r="AH31" s="11">
        <f>COUNTIFS('UG Active Agents - 3 mos'!$C:$C,$B31,'UG Active Agents - 3 mos'!AL:AL,"YES")</f>
        <v>68</v>
      </c>
      <c r="AI31" s="11">
        <f>COUNTIFS('UG Active Agents - 3 mos'!$C:$C,$B31,'UG Active Agents - 3 mos'!AM:AM,"YES")</f>
        <v>67</v>
      </c>
      <c r="AJ31" s="11">
        <f>COUNTIFS('UG Active Agents - 3 mos'!$C:$C,$B31,'UG Active Agents - 3 mos'!AN:AN,"YES")</f>
        <v>63</v>
      </c>
      <c r="AK31" s="11">
        <f>COUNTIFS('UG Active Agents - 3 mos'!$C:$C,$B31,'UG Active Agents - 3 mos'!AO:AO,"YES")</f>
        <v>59</v>
      </c>
      <c r="AL31" s="536">
        <v>60</v>
      </c>
      <c r="AM31" s="11">
        <f>COUNTIFS('UG Active Agents - 3 mos'!$C:$C,$B31,'UG Active Agents - 3 mos'!AQ:AQ,"YES")</f>
        <v>58</v>
      </c>
      <c r="AN31" s="11">
        <f>COUNTIFS('UG Active Agents - 3 mos'!$C:$C,$B31,'UG Active Agents - 3 mos'!AR:AR,"YES")</f>
        <v>57</v>
      </c>
      <c r="AO31" s="11">
        <f>COUNTIFS('UG Active Agents - 3 mos'!$C:$C,$B31,'UG Active Agents - 3 mos'!AS:AS,"YES")</f>
        <v>58</v>
      </c>
      <c r="AP31" s="11">
        <f>COUNTIFS('UG Active Agents - 3 mos'!$C:$C,$B31,'UG Active Agents - 3 mos'!AT:AT,"YES")</f>
        <v>59</v>
      </c>
      <c r="AQ31" s="11">
        <f>COUNTIFS('UG Active Agents - 3 mos'!$C:$C,$B31,'UG Active Agents - 3 mos'!AU:AU,"YES")</f>
        <v>59</v>
      </c>
      <c r="AR31" s="55">
        <f>COUNTIFS('UG Active Agents - 3 mos'!$C:$C,$B31,'UG Active Agents - 3 mos'!AV:AV,"YES")</f>
        <v>59</v>
      </c>
      <c r="AS31" s="42">
        <f t="shared" si="36"/>
        <v>56.22900546089285</v>
      </c>
      <c r="AU31" s="546"/>
      <c r="AV31" s="546"/>
      <c r="AW31" s="546"/>
    </row>
    <row r="32" spans="1:49" ht="15" outlineLevel="1">
      <c r="A32" s="92" t="s">
        <v>393</v>
      </c>
      <c r="B32" s="10" t="str">
        <f t="shared" si="35"/>
        <v>HQ</v>
      </c>
      <c r="C32" s="11">
        <f>COUNTIFS('UG Active Agents - 3 mos'!$C:$C,$B32,'UG Active Agents - 3 mos'!G:G,"YES")</f>
        <v>0</v>
      </c>
      <c r="D32" s="11">
        <f>COUNTIFS('UG Active Agents - 3 mos'!$C:$C,$B32,'UG Active Agents - 3 mos'!H:H,"YES")</f>
        <v>0</v>
      </c>
      <c r="E32" s="11">
        <f>COUNTIFS('UG Active Agents - 3 mos'!$C:$C,$B32,'UG Active Agents - 3 mos'!I:I,"YES")</f>
        <v>0</v>
      </c>
      <c r="F32" s="11">
        <f>COUNTIFS('UG Active Agents - 3 mos'!$C:$C,$B32,'UG Active Agents - 3 mos'!J:J,"YES")</f>
        <v>0</v>
      </c>
      <c r="G32" s="11">
        <f>COUNTIFS('UG Active Agents - 3 mos'!$C:$C,$B32,'UG Active Agents - 3 mos'!K:K,"YES")</f>
        <v>0</v>
      </c>
      <c r="H32" s="11">
        <f>COUNTIFS('UG Active Agents - 3 mos'!$C:$C,$B32,'UG Active Agents - 3 mos'!L:L,"YES")</f>
        <v>0</v>
      </c>
      <c r="I32" s="11">
        <f>COUNTIFS('UG Active Agents - 3 mos'!$C:$C,$B32,'UG Active Agents - 3 mos'!M:M,"YES")</f>
        <v>0</v>
      </c>
      <c r="J32" s="11">
        <f>COUNTIFS('UG Active Agents - 3 mos'!$C:$C,$B32,'UG Active Agents - 3 mos'!N:N,"YES")</f>
        <v>0</v>
      </c>
      <c r="K32" s="11">
        <f>COUNTIFS('UG Active Agents - 3 mos'!$C:$C,$B32,'UG Active Agents - 3 mos'!O:O,"YES")</f>
        <v>0</v>
      </c>
      <c r="L32" s="11">
        <f>COUNTIFS('UG Active Agents - 3 mos'!$C:$C,$B32,'UG Active Agents - 3 mos'!P:P,"YES")</f>
        <v>0</v>
      </c>
      <c r="M32" s="11">
        <f>COUNTIFS('UG Active Agents - 3 mos'!$C:$C,$B32,'UG Active Agents - 3 mos'!Q:Q,"YES")</f>
        <v>0</v>
      </c>
      <c r="N32" s="11">
        <f>COUNTIFS('UG Active Agents - 3 mos'!$C:$C,$B32,'UG Active Agents - 3 mos'!R:R,"YES")</f>
        <v>0</v>
      </c>
      <c r="O32" s="11">
        <f>COUNTIFS('UG Active Agents - 3 mos'!$C:$C,$B32,'UG Active Agents - 3 mos'!S:S,"YES")</f>
        <v>0</v>
      </c>
      <c r="P32" s="11">
        <f>COUNTIFS('UG Active Agents - 3 mos'!$C:$C,$B32,'UG Active Agents - 3 mos'!T:T,"YES")</f>
        <v>0</v>
      </c>
      <c r="Q32" s="11">
        <f>COUNTIFS('UG Active Agents - 3 mos'!$C:$C,$B32,'UG Active Agents - 3 mos'!U:U,"YES")</f>
        <v>0</v>
      </c>
      <c r="R32" s="11">
        <f>COUNTIFS('UG Active Agents - 3 mos'!$C:$C,$B32,'UG Active Agents - 3 mos'!V:V,"YES")</f>
        <v>0</v>
      </c>
      <c r="S32" s="11">
        <f>COUNTIFS('UG Active Agents - 3 mos'!$C:$C,$B32,'UG Active Agents - 3 mos'!W:W,"YES")</f>
        <v>0</v>
      </c>
      <c r="T32" s="11">
        <f>COUNTIFS('UG Active Agents - 3 mos'!$C:$C,$B32,'UG Active Agents - 3 mos'!X:X,"YES")</f>
        <v>0</v>
      </c>
      <c r="U32" s="11">
        <f>COUNTIFS('UG Active Agents - 3 mos'!$C:$C,$B32,'UG Active Agents - 3 mos'!Y:Y,"YES")</f>
        <v>0</v>
      </c>
      <c r="V32" s="11">
        <f>COUNTIFS('UG Active Agents - 3 mos'!$C:$C,$B32,'UG Active Agents - 3 mos'!Z:Z,"YES")</f>
        <v>0</v>
      </c>
      <c r="W32" s="11">
        <f>COUNTIFS('UG Active Agents - 3 mos'!$C:$C,$B32,'UG Active Agents - 3 mos'!AA:AA,"YES")</f>
        <v>0</v>
      </c>
      <c r="X32" s="11">
        <f>COUNTIFS('UG Active Agents - 3 mos'!$C:$C,$B32,'UG Active Agents - 3 mos'!AB:AB,"YES")</f>
        <v>0</v>
      </c>
      <c r="Y32" s="11">
        <f>COUNTIFS('UG Active Agents - 3 mos'!$C:$C,$B32,'UG Active Agents - 3 mos'!AC:AC,"YES")</f>
        <v>1</v>
      </c>
      <c r="Z32" s="11">
        <f>COUNTIFS('UG Active Agents - 3 mos'!$C:$C,$B32,'UG Active Agents - 3 mos'!AD:AD,"YES")</f>
        <v>2</v>
      </c>
      <c r="AA32" s="11">
        <f>COUNTIFS('UG Active Agents - 3 mos'!$C:$C,$B32,'UG Active Agents - 3 mos'!AE:AE,"YES")</f>
        <v>2</v>
      </c>
      <c r="AB32" s="11">
        <f>COUNTIFS('UG Active Agents - 3 mos'!$C:$C,$B32,'UG Active Agents - 3 mos'!AF:AF,"YES")</f>
        <v>1</v>
      </c>
      <c r="AC32" s="11">
        <f>COUNTIFS('UG Active Agents - 3 mos'!$C:$C,$B32,'UG Active Agents - 3 mos'!AG:AG,"YES")</f>
        <v>0</v>
      </c>
      <c r="AD32" s="11">
        <f>COUNTIFS('UG Active Agents - 3 mos'!$C:$C,$B32,'UG Active Agents - 3 mos'!AH:AH,"YES")</f>
        <v>3</v>
      </c>
      <c r="AE32" s="11">
        <f>COUNTIFS('UG Active Agents - 3 mos'!$C:$C,$B32,'UG Active Agents - 3 mos'!AI:AI,"YES")</f>
        <v>3</v>
      </c>
      <c r="AF32" s="11">
        <f>COUNTIFS('UG Active Agents - 3 mos'!$C:$C,$B32,'UG Active Agents - 3 mos'!AJ:AJ,"YES")</f>
        <v>3</v>
      </c>
      <c r="AG32" s="11">
        <f>COUNTIFS('UG Active Agents - 3 mos'!$C:$C,$B32,'UG Active Agents - 3 mos'!AK:AK,"YES")</f>
        <v>3</v>
      </c>
      <c r="AH32" s="11">
        <f>COUNTIFS('UG Active Agents - 3 mos'!$C:$C,$B32,'UG Active Agents - 3 mos'!AL:AL,"YES")</f>
        <v>3</v>
      </c>
      <c r="AI32" s="11">
        <f>COUNTIFS('UG Active Agents - 3 mos'!$C:$C,$B32,'UG Active Agents - 3 mos'!AM:AM,"YES")</f>
        <v>4</v>
      </c>
      <c r="AJ32" s="11">
        <f>COUNTIFS('UG Active Agents - 3 mos'!$C:$C,$B32,'UG Active Agents - 3 mos'!AN:AN,"YES")</f>
        <v>2</v>
      </c>
      <c r="AK32" s="11">
        <f>COUNTIFS('UG Active Agents - 3 mos'!$C:$C,$B32,'UG Active Agents - 3 mos'!AO:AO,"YES")</f>
        <v>1</v>
      </c>
      <c r="AL32" s="536">
        <v>0</v>
      </c>
      <c r="AM32" s="11">
        <f>COUNTIFS('UG Active Agents - 3 mos'!$C:$C,$B32,'UG Active Agents - 3 mos'!AQ:AQ,"YES")</f>
        <v>1</v>
      </c>
      <c r="AN32" s="11">
        <f>COUNTIFS('UG Active Agents - 3 mos'!$C:$C,$B32,'UG Active Agents - 3 mos'!AR:AR,"YES")</f>
        <v>2</v>
      </c>
      <c r="AO32" s="11">
        <f>COUNTIFS('UG Active Agents - 3 mos'!$C:$C,$B32,'UG Active Agents - 3 mos'!AS:AS,"YES")</f>
        <v>2</v>
      </c>
      <c r="AP32" s="11">
        <f>COUNTIFS('UG Active Agents - 3 mos'!$C:$C,$B32,'UG Active Agents - 3 mos'!AT:AT,"YES")</f>
        <v>3</v>
      </c>
      <c r="AQ32" s="11">
        <f>COUNTIFS('UG Active Agents - 3 mos'!$C:$C,$B32,'UG Active Agents - 3 mos'!AU:AU,"YES")</f>
        <v>2</v>
      </c>
      <c r="AR32" s="55">
        <f>COUNTIFS('UG Active Agents - 3 mos'!$C:$C,$B32,'UG Active Agents - 3 mos'!AV:AV,"YES")</f>
        <v>2</v>
      </c>
      <c r="AU32" s="546"/>
      <c r="AV32" s="546"/>
      <c r="AW32" s="546"/>
    </row>
    <row r="33" spans="1:49" ht="15">
      <c r="A33" s="124" t="s">
        <v>1400</v>
      </c>
      <c r="B33" s="14" t="s">
        <v>928</v>
      </c>
      <c r="C33" s="15">
        <f t="shared" ref="C33:AG33" si="37">SUM(C34:C35)</f>
        <v>0</v>
      </c>
      <c r="D33" s="15">
        <f t="shared" si="37"/>
        <v>0</v>
      </c>
      <c r="E33" s="15">
        <f t="shared" si="37"/>
        <v>0</v>
      </c>
      <c r="F33" s="15">
        <f t="shared" si="37"/>
        <v>0</v>
      </c>
      <c r="G33" s="15">
        <f t="shared" si="37"/>
        <v>0</v>
      </c>
      <c r="H33" s="15">
        <f t="shared" si="37"/>
        <v>0</v>
      </c>
      <c r="I33" s="15">
        <f t="shared" si="37"/>
        <v>0</v>
      </c>
      <c r="J33" s="15">
        <f t="shared" si="37"/>
        <v>0</v>
      </c>
      <c r="K33" s="15">
        <f t="shared" si="37"/>
        <v>0</v>
      </c>
      <c r="L33" s="15">
        <f t="shared" si="37"/>
        <v>0</v>
      </c>
      <c r="M33" s="15">
        <f t="shared" si="37"/>
        <v>0</v>
      </c>
      <c r="N33" s="15">
        <f t="shared" si="37"/>
        <v>0</v>
      </c>
      <c r="O33" s="15">
        <f t="shared" si="37"/>
        <v>0</v>
      </c>
      <c r="P33" s="15">
        <f t="shared" si="37"/>
        <v>0</v>
      </c>
      <c r="Q33" s="15">
        <f t="shared" si="37"/>
        <v>0</v>
      </c>
      <c r="R33" s="15">
        <f t="shared" si="37"/>
        <v>0</v>
      </c>
      <c r="S33" s="15">
        <f t="shared" si="37"/>
        <v>0</v>
      </c>
      <c r="T33" s="15">
        <f t="shared" si="37"/>
        <v>0</v>
      </c>
      <c r="U33" s="15">
        <f t="shared" si="37"/>
        <v>0</v>
      </c>
      <c r="V33" s="15">
        <f t="shared" si="37"/>
        <v>0</v>
      </c>
      <c r="W33" s="15">
        <f t="shared" si="37"/>
        <v>0</v>
      </c>
      <c r="X33" s="15">
        <f t="shared" si="37"/>
        <v>0</v>
      </c>
      <c r="Y33" s="15">
        <f t="shared" si="37"/>
        <v>0</v>
      </c>
      <c r="Z33" s="15">
        <f t="shared" si="37"/>
        <v>88</v>
      </c>
      <c r="AA33" s="15">
        <f t="shared" si="37"/>
        <v>99</v>
      </c>
      <c r="AB33" s="15">
        <f t="shared" si="37"/>
        <v>127</v>
      </c>
      <c r="AC33" s="15">
        <f t="shared" si="37"/>
        <v>153</v>
      </c>
      <c r="AD33" s="15">
        <f t="shared" si="37"/>
        <v>193</v>
      </c>
      <c r="AE33" s="15">
        <f t="shared" si="37"/>
        <v>206</v>
      </c>
      <c r="AF33" s="15">
        <f t="shared" si="37"/>
        <v>197</v>
      </c>
      <c r="AG33" s="15">
        <f t="shared" si="37"/>
        <v>190</v>
      </c>
      <c r="AH33" s="15">
        <f>SUM(AH34:AH35)</f>
        <v>202</v>
      </c>
      <c r="AI33" s="15">
        <f t="shared" ref="AI33:AJ33" si="38">SUM(AI34:AI35)</f>
        <v>205</v>
      </c>
      <c r="AJ33" s="15">
        <f t="shared" si="38"/>
        <v>209</v>
      </c>
      <c r="AK33" s="15">
        <f t="shared" ref="AK33" si="39">SUM(AK34:AK35)</f>
        <v>179</v>
      </c>
      <c r="AL33" s="535">
        <v>181</v>
      </c>
      <c r="AM33" s="15">
        <f t="shared" ref="AM33:AN33" si="40">SUM(AM34:AM35)</f>
        <v>181</v>
      </c>
      <c r="AN33" s="15">
        <f t="shared" si="40"/>
        <v>185</v>
      </c>
      <c r="AO33" s="15">
        <f t="shared" ref="AO33:AP33" si="41">SUM(AO34:AO35)</f>
        <v>192</v>
      </c>
      <c r="AP33" s="15">
        <f t="shared" si="41"/>
        <v>208</v>
      </c>
      <c r="AQ33" s="15">
        <f t="shared" ref="AQ33" si="42">SUM(AQ34:AQ35)</f>
        <v>209</v>
      </c>
      <c r="AR33" s="54">
        <f t="shared" ref="AR33" si="43">SUM(AR34:AR35)</f>
        <v>208</v>
      </c>
      <c r="AS33" s="44">
        <f>'2014 Monthly Targets - Re-FCST'!I6</f>
        <v>157.5</v>
      </c>
      <c r="AU33" s="545"/>
      <c r="AV33" s="545"/>
      <c r="AW33" s="545"/>
    </row>
    <row r="34" spans="1:49" outlineLevel="1">
      <c r="A34" s="6" t="s">
        <v>931</v>
      </c>
      <c r="B34" s="10" t="str">
        <f t="shared" ref="B34:B35" si="44">A34</f>
        <v>Masaka</v>
      </c>
      <c r="C34" s="11">
        <f>COUNTIFS('UG Active Agents - 3 mos'!$C:$C,$B34,'UG Active Agents - 3 mos'!G:G,"YES")</f>
        <v>0</v>
      </c>
      <c r="D34" s="11">
        <f>COUNTIFS('UG Active Agents - 3 mos'!$C:$C,$B34,'UG Active Agents - 3 mos'!H:H,"YES")</f>
        <v>0</v>
      </c>
      <c r="E34" s="11">
        <f>COUNTIFS('UG Active Agents - 3 mos'!$C:$C,$B34,'UG Active Agents - 3 mos'!I:I,"YES")</f>
        <v>0</v>
      </c>
      <c r="F34" s="11">
        <f>COUNTIFS('UG Active Agents - 3 mos'!$C:$C,$B34,'UG Active Agents - 3 mos'!J:J,"YES")</f>
        <v>0</v>
      </c>
      <c r="G34" s="11">
        <f>COUNTIFS('UG Active Agents - 3 mos'!$C:$C,$B34,'UG Active Agents - 3 mos'!K:K,"YES")</f>
        <v>0</v>
      </c>
      <c r="H34" s="11">
        <f>COUNTIFS('UG Active Agents - 3 mos'!$C:$C,$B34,'UG Active Agents - 3 mos'!L:L,"YES")</f>
        <v>0</v>
      </c>
      <c r="I34" s="11">
        <f>COUNTIFS('UG Active Agents - 3 mos'!$C:$C,$B34,'UG Active Agents - 3 mos'!M:M,"YES")</f>
        <v>0</v>
      </c>
      <c r="J34" s="11">
        <f>COUNTIFS('UG Active Agents - 3 mos'!$C:$C,$B34,'UG Active Agents - 3 mos'!N:N,"YES")</f>
        <v>0</v>
      </c>
      <c r="K34" s="11">
        <f>COUNTIFS('UG Active Agents - 3 mos'!$C:$C,$B34,'UG Active Agents - 3 mos'!O:O,"YES")</f>
        <v>0</v>
      </c>
      <c r="L34" s="11">
        <f>COUNTIFS('UG Active Agents - 3 mos'!$C:$C,$B34,'UG Active Agents - 3 mos'!P:P,"YES")</f>
        <v>0</v>
      </c>
      <c r="M34" s="11">
        <f>COUNTIFS('UG Active Agents - 3 mos'!$C:$C,$B34,'UG Active Agents - 3 mos'!Q:Q,"YES")</f>
        <v>0</v>
      </c>
      <c r="N34" s="11">
        <f>COUNTIFS('UG Active Agents - 3 mos'!$C:$C,$B34,'UG Active Agents - 3 mos'!R:R,"YES")</f>
        <v>0</v>
      </c>
      <c r="O34" s="11">
        <f>COUNTIFS('UG Active Agents - 3 mos'!$C:$C,$B34,'UG Active Agents - 3 mos'!S:S,"YES")</f>
        <v>0</v>
      </c>
      <c r="P34" s="11">
        <f>COUNTIFS('UG Active Agents - 3 mos'!$C:$C,$B34,'UG Active Agents - 3 mos'!T:T,"YES")</f>
        <v>0</v>
      </c>
      <c r="Q34" s="11">
        <f>COUNTIFS('UG Active Agents - 3 mos'!$C:$C,$B34,'UG Active Agents - 3 mos'!U:U,"YES")</f>
        <v>0</v>
      </c>
      <c r="R34" s="11">
        <f>COUNTIFS('UG Active Agents - 3 mos'!$C:$C,$B34,'UG Active Agents - 3 mos'!V:V,"YES")</f>
        <v>0</v>
      </c>
      <c r="S34" s="11">
        <f>COUNTIFS('UG Active Agents - 3 mos'!$C:$C,$B34,'UG Active Agents - 3 mos'!W:W,"YES")</f>
        <v>0</v>
      </c>
      <c r="T34" s="11">
        <f>COUNTIFS('UG Active Agents - 3 mos'!$C:$C,$B34,'UG Active Agents - 3 mos'!X:X,"YES")</f>
        <v>0</v>
      </c>
      <c r="U34" s="11">
        <f>COUNTIFS('UG Active Agents - 3 mos'!$C:$C,$B34,'UG Active Agents - 3 mos'!Y:Y,"YES")</f>
        <v>0</v>
      </c>
      <c r="V34" s="11">
        <f>COUNTIFS('UG Active Agents - 3 mos'!$C:$C,$B34,'UG Active Agents - 3 mos'!Z:Z,"YES")</f>
        <v>0</v>
      </c>
      <c r="W34" s="11">
        <f>COUNTIFS('UG Active Agents - 3 mos'!$C:$C,$B34,'UG Active Agents - 3 mos'!AA:AA,"YES")</f>
        <v>0</v>
      </c>
      <c r="X34" s="11">
        <f>COUNTIFS('UG Active Agents - 3 mos'!$C:$C,$B34,'UG Active Agents - 3 mos'!AB:AB,"YES")</f>
        <v>0</v>
      </c>
      <c r="Y34" s="11">
        <f>COUNTIFS('UG Active Agents - 3 mos'!$C:$C,$B34,'UG Active Agents - 3 mos'!AC:AC,"YES")</f>
        <v>0</v>
      </c>
      <c r="Z34" s="11">
        <f>COUNTIFS('UG Active Agents - 3 mos'!$C:$C,$B34,'UG Active Agents - 3 mos'!AD:AD,"YES")</f>
        <v>88</v>
      </c>
      <c r="AA34" s="11">
        <f>COUNTIFS('UG Active Agents - 3 mos'!$C:$C,$B34,'UG Active Agents - 3 mos'!AE:AE,"YES")</f>
        <v>99</v>
      </c>
      <c r="AB34" s="11">
        <f>COUNTIFS('UG Active Agents - 3 mos'!$C:$C,$B34,'UG Active Agents - 3 mos'!AF:AF,"YES")</f>
        <v>127</v>
      </c>
      <c r="AC34" s="11">
        <f>COUNTIFS('UG Active Agents - 3 mos'!$C:$C,$B34,'UG Active Agents - 3 mos'!AG:AG,"YES")</f>
        <v>153</v>
      </c>
      <c r="AD34" s="11">
        <f>COUNTIFS('UG Active Agents - 3 mos'!$C:$C,$B34,'UG Active Agents - 3 mos'!AH:AH,"YES")</f>
        <v>161</v>
      </c>
      <c r="AE34" s="11">
        <f>COUNTIFS('UG Active Agents - 3 mos'!$C:$C,$B34,'UG Active Agents - 3 mos'!AI:AI,"YES")</f>
        <v>162</v>
      </c>
      <c r="AF34" s="11">
        <f>COUNTIFS('UG Active Agents - 3 mos'!$C:$C,$B34,'UG Active Agents - 3 mos'!AJ:AJ,"YES")</f>
        <v>147</v>
      </c>
      <c r="AG34" s="11">
        <f>COUNTIFS('UG Active Agents - 3 mos'!$C:$C,$B34,'UG Active Agents - 3 mos'!AK:AK,"YES")</f>
        <v>140</v>
      </c>
      <c r="AH34" s="11">
        <f>COUNTIFS('UG Active Agents - 3 mos'!$C:$C,$B34,'UG Active Agents - 3 mos'!AL:AL,"YES")</f>
        <v>151</v>
      </c>
      <c r="AI34" s="11">
        <f>COUNTIFS('UG Active Agents - 3 mos'!$C:$C,$B34,'UG Active Agents - 3 mos'!AM:AM,"YES")</f>
        <v>145</v>
      </c>
      <c r="AJ34" s="11">
        <f>COUNTIFS('UG Active Agents - 3 mos'!$C:$C,$B34,'UG Active Agents - 3 mos'!AN:AN,"YES")</f>
        <v>150</v>
      </c>
      <c r="AK34" s="11">
        <f>COUNTIFS('UG Active Agents - 3 mos'!$C:$C,$B34,'UG Active Agents - 3 mos'!AO:AO,"YES")</f>
        <v>122</v>
      </c>
      <c r="AL34" s="536">
        <v>121</v>
      </c>
      <c r="AM34" s="11">
        <f>COUNTIFS('UG Active Agents - 3 mos'!$C:$C,$B34,'UG Active Agents - 3 mos'!AQ:AQ,"YES")</f>
        <v>120</v>
      </c>
      <c r="AN34" s="11">
        <f>COUNTIFS('UG Active Agents - 3 mos'!$C:$C,$B34,'UG Active Agents - 3 mos'!AR:AR,"YES")</f>
        <v>122</v>
      </c>
      <c r="AO34" s="11">
        <f>COUNTIFS('UG Active Agents - 3 mos'!$C:$C,$B34,'UG Active Agents - 3 mos'!AS:AS,"YES")</f>
        <v>130</v>
      </c>
      <c r="AP34" s="11">
        <f>COUNTIFS('UG Active Agents - 3 mos'!$C:$C,$B34,'UG Active Agents - 3 mos'!AT:AT,"YES")</f>
        <v>140</v>
      </c>
      <c r="AQ34" s="11">
        <f>COUNTIFS('UG Active Agents - 3 mos'!$C:$C,$B34,'UG Active Agents - 3 mos'!AU:AU,"YES")</f>
        <v>140</v>
      </c>
      <c r="AR34" s="55">
        <f>COUNTIFS('UG Active Agents - 3 mos'!$C:$C,$B34,'UG Active Agents - 3 mos'!AV:AV,"YES")</f>
        <v>136</v>
      </c>
      <c r="AS34" s="41">
        <f>AS33*(2/3)</f>
        <v>105</v>
      </c>
      <c r="AU34" s="546"/>
      <c r="AV34" s="546"/>
      <c r="AW34" s="546"/>
    </row>
    <row r="35" spans="1:49" ht="15" outlineLevel="1" thickBot="1">
      <c r="A35" s="6" t="s">
        <v>933</v>
      </c>
      <c r="B35" s="10" t="str">
        <f t="shared" si="44"/>
        <v>Mukono</v>
      </c>
      <c r="C35" s="11">
        <f>COUNTIFS('UG Active Agents - 3 mos'!$C:$C,$B35,'UG Active Agents - 3 mos'!G:G,"YES")</f>
        <v>0</v>
      </c>
      <c r="D35" s="11">
        <f>COUNTIFS('UG Active Agents - 3 mos'!$C:$C,$B35,'UG Active Agents - 3 mos'!H:H,"YES")</f>
        <v>0</v>
      </c>
      <c r="E35" s="11">
        <f>COUNTIFS('UG Active Agents - 3 mos'!$C:$C,$B35,'UG Active Agents - 3 mos'!I:I,"YES")</f>
        <v>0</v>
      </c>
      <c r="F35" s="11">
        <f>COUNTIFS('UG Active Agents - 3 mos'!$C:$C,$B35,'UG Active Agents - 3 mos'!J:J,"YES")</f>
        <v>0</v>
      </c>
      <c r="G35" s="11">
        <f>COUNTIFS('UG Active Agents - 3 mos'!$C:$C,$B35,'UG Active Agents - 3 mos'!K:K,"YES")</f>
        <v>0</v>
      </c>
      <c r="H35" s="11">
        <f>COUNTIFS('UG Active Agents - 3 mos'!$C:$C,$B35,'UG Active Agents - 3 mos'!L:L,"YES")</f>
        <v>0</v>
      </c>
      <c r="I35" s="11">
        <f>COUNTIFS('UG Active Agents - 3 mos'!$C:$C,$B35,'UG Active Agents - 3 mos'!M:M,"YES")</f>
        <v>0</v>
      </c>
      <c r="J35" s="11">
        <f>COUNTIFS('UG Active Agents - 3 mos'!$C:$C,$B35,'UG Active Agents - 3 mos'!N:N,"YES")</f>
        <v>0</v>
      </c>
      <c r="K35" s="11">
        <f>COUNTIFS('UG Active Agents - 3 mos'!$C:$C,$B35,'UG Active Agents - 3 mos'!O:O,"YES")</f>
        <v>0</v>
      </c>
      <c r="L35" s="11">
        <f>COUNTIFS('UG Active Agents - 3 mos'!$C:$C,$B35,'UG Active Agents - 3 mos'!P:P,"YES")</f>
        <v>0</v>
      </c>
      <c r="M35" s="11">
        <f>COUNTIFS('UG Active Agents - 3 mos'!$C:$C,$B35,'UG Active Agents - 3 mos'!Q:Q,"YES")</f>
        <v>0</v>
      </c>
      <c r="N35" s="11">
        <f>COUNTIFS('UG Active Agents - 3 mos'!$C:$C,$B35,'UG Active Agents - 3 mos'!R:R,"YES")</f>
        <v>0</v>
      </c>
      <c r="O35" s="11">
        <f>COUNTIFS('UG Active Agents - 3 mos'!$C:$C,$B35,'UG Active Agents - 3 mos'!S:S,"YES")</f>
        <v>0</v>
      </c>
      <c r="P35" s="11">
        <f>COUNTIFS('UG Active Agents - 3 mos'!$C:$C,$B35,'UG Active Agents - 3 mos'!T:T,"YES")</f>
        <v>0</v>
      </c>
      <c r="Q35" s="11">
        <f>COUNTIFS('UG Active Agents - 3 mos'!$C:$C,$B35,'UG Active Agents - 3 mos'!U:U,"YES")</f>
        <v>0</v>
      </c>
      <c r="R35" s="11">
        <f>COUNTIFS('UG Active Agents - 3 mos'!$C:$C,$B35,'UG Active Agents - 3 mos'!V:V,"YES")</f>
        <v>0</v>
      </c>
      <c r="S35" s="11">
        <f>COUNTIFS('UG Active Agents - 3 mos'!$C:$C,$B35,'UG Active Agents - 3 mos'!W:W,"YES")</f>
        <v>0</v>
      </c>
      <c r="T35" s="11">
        <f>COUNTIFS('UG Active Agents - 3 mos'!$C:$C,$B35,'UG Active Agents - 3 mos'!X:X,"YES")</f>
        <v>0</v>
      </c>
      <c r="U35" s="11">
        <f>COUNTIFS('UG Active Agents - 3 mos'!$C:$C,$B35,'UG Active Agents - 3 mos'!Y:Y,"YES")</f>
        <v>0</v>
      </c>
      <c r="V35" s="11">
        <f>COUNTIFS('UG Active Agents - 3 mos'!$C:$C,$B35,'UG Active Agents - 3 mos'!Z:Z,"YES")</f>
        <v>0</v>
      </c>
      <c r="W35" s="11">
        <f>COUNTIFS('UG Active Agents - 3 mos'!$C:$C,$B35,'UG Active Agents - 3 mos'!AA:AA,"YES")</f>
        <v>0</v>
      </c>
      <c r="X35" s="11">
        <f>COUNTIFS('UG Active Agents - 3 mos'!$C:$C,$B35,'UG Active Agents - 3 mos'!AB:AB,"YES")</f>
        <v>0</v>
      </c>
      <c r="Y35" s="11">
        <f>COUNTIFS('UG Active Agents - 3 mos'!$C:$C,$B35,'UG Active Agents - 3 mos'!AC:AC,"YES")</f>
        <v>0</v>
      </c>
      <c r="Z35" s="11">
        <f>COUNTIFS('UG Active Agents - 3 mos'!$C:$C,$B35,'UG Active Agents - 3 mos'!AD:AD,"YES")</f>
        <v>0</v>
      </c>
      <c r="AA35" s="11">
        <f>COUNTIFS('UG Active Agents - 3 mos'!$C:$C,$B35,'UG Active Agents - 3 mos'!AE:AE,"YES")</f>
        <v>0</v>
      </c>
      <c r="AB35" s="11">
        <f>COUNTIFS('UG Active Agents - 3 mos'!$C:$C,$B35,'UG Active Agents - 3 mos'!AF:AF,"YES")</f>
        <v>0</v>
      </c>
      <c r="AC35" s="11">
        <f>COUNTIFS('UG Active Agents - 3 mos'!$C:$C,$B35,'UG Active Agents - 3 mos'!AG:AG,"YES")</f>
        <v>0</v>
      </c>
      <c r="AD35" s="11">
        <f>COUNTIFS('UG Active Agents - 3 mos'!$C:$C,$B35,'UG Active Agents - 3 mos'!AH:AH,"YES")</f>
        <v>32</v>
      </c>
      <c r="AE35" s="11">
        <f>COUNTIFS('UG Active Agents - 3 mos'!$C:$C,$B35,'UG Active Agents - 3 mos'!AI:AI,"YES")</f>
        <v>44</v>
      </c>
      <c r="AF35" s="11">
        <f>COUNTIFS('UG Active Agents - 3 mos'!$C:$C,$B35,'UG Active Agents - 3 mos'!AJ:AJ,"YES")</f>
        <v>50</v>
      </c>
      <c r="AG35" s="11">
        <f>COUNTIFS('UG Active Agents - 3 mos'!$C:$C,$B35,'UG Active Agents - 3 mos'!AK:AK,"YES")</f>
        <v>50</v>
      </c>
      <c r="AH35" s="11">
        <f>COUNTIFS('UG Active Agents - 3 mos'!$C:$C,$B35,'UG Active Agents - 3 mos'!AL:AL,"YES")</f>
        <v>51</v>
      </c>
      <c r="AI35" s="11">
        <f>COUNTIFS('UG Active Agents - 3 mos'!$C:$C,$B35,'UG Active Agents - 3 mos'!AM:AM,"YES")</f>
        <v>60</v>
      </c>
      <c r="AJ35" s="11">
        <f>COUNTIFS('UG Active Agents - 3 mos'!$C:$C,$B35,'UG Active Agents - 3 mos'!AN:AN,"YES")</f>
        <v>59</v>
      </c>
      <c r="AK35" s="11">
        <f>COUNTIFS('UG Active Agents - 3 mos'!$C:$C,$B35,'UG Active Agents - 3 mos'!AO:AO,"YES")</f>
        <v>57</v>
      </c>
      <c r="AL35" s="536">
        <v>60</v>
      </c>
      <c r="AM35" s="11">
        <f>COUNTIFS('UG Active Agents - 3 mos'!$C:$C,$B35,'UG Active Agents - 3 mos'!AQ:AQ,"YES")</f>
        <v>61</v>
      </c>
      <c r="AN35" s="11">
        <f>COUNTIFS('UG Active Agents - 3 mos'!$C:$C,$B35,'UG Active Agents - 3 mos'!AR:AR,"YES")</f>
        <v>63</v>
      </c>
      <c r="AO35" s="11">
        <f>COUNTIFS('UG Active Agents - 3 mos'!$C:$C,$B35,'UG Active Agents - 3 mos'!AS:AS,"YES")</f>
        <v>62</v>
      </c>
      <c r="AP35" s="11">
        <f>COUNTIFS('UG Active Agents - 3 mos'!$C:$C,$B35,'UG Active Agents - 3 mos'!AT:AT,"YES")</f>
        <v>68</v>
      </c>
      <c r="AQ35" s="11">
        <f>COUNTIFS('UG Active Agents - 3 mos'!$C:$C,$B35,'UG Active Agents - 3 mos'!AU:AU,"YES")</f>
        <v>69</v>
      </c>
      <c r="AR35" s="55">
        <f>COUNTIFS('UG Active Agents - 3 mos'!$C:$C,$B35,'UG Active Agents - 3 mos'!AV:AV,"YES")</f>
        <v>72</v>
      </c>
      <c r="AS35" s="41">
        <f>AS33*(1/3)</f>
        <v>52.5</v>
      </c>
      <c r="AU35" s="546"/>
      <c r="AV35" s="546"/>
      <c r="AW35" s="546"/>
    </row>
    <row r="36" spans="1:49" ht="16" thickBot="1">
      <c r="A36" s="46" t="s">
        <v>1398</v>
      </c>
      <c r="B36" s="47" t="s">
        <v>1838</v>
      </c>
      <c r="C36" s="48">
        <f t="shared" ref="C36:AG36" si="45">C33+C26+C32</f>
        <v>0</v>
      </c>
      <c r="D36" s="48">
        <f t="shared" si="45"/>
        <v>0</v>
      </c>
      <c r="E36" s="48">
        <f t="shared" si="45"/>
        <v>180</v>
      </c>
      <c r="F36" s="48">
        <f t="shared" si="45"/>
        <v>177</v>
      </c>
      <c r="G36" s="48">
        <f t="shared" si="45"/>
        <v>197</v>
      </c>
      <c r="H36" s="48">
        <f t="shared" si="45"/>
        <v>210</v>
      </c>
      <c r="I36" s="48">
        <f t="shared" si="45"/>
        <v>249</v>
      </c>
      <c r="J36" s="48">
        <f t="shared" si="45"/>
        <v>242</v>
      </c>
      <c r="K36" s="48">
        <f t="shared" si="45"/>
        <v>236</v>
      </c>
      <c r="L36" s="48">
        <f t="shared" si="45"/>
        <v>203</v>
      </c>
      <c r="M36" s="48">
        <f t="shared" si="45"/>
        <v>226</v>
      </c>
      <c r="N36" s="48">
        <f t="shared" si="45"/>
        <v>223</v>
      </c>
      <c r="O36" s="48">
        <f t="shared" si="45"/>
        <v>220</v>
      </c>
      <c r="P36" s="48">
        <f t="shared" si="45"/>
        <v>213</v>
      </c>
      <c r="Q36" s="48">
        <f t="shared" si="45"/>
        <v>210</v>
      </c>
      <c r="R36" s="48">
        <f t="shared" si="45"/>
        <v>227</v>
      </c>
      <c r="S36" s="48">
        <f t="shared" si="45"/>
        <v>249</v>
      </c>
      <c r="T36" s="48">
        <f t="shared" si="45"/>
        <v>252</v>
      </c>
      <c r="U36" s="48">
        <f t="shared" si="45"/>
        <v>249</v>
      </c>
      <c r="V36" s="48">
        <f t="shared" si="45"/>
        <v>246</v>
      </c>
      <c r="W36" s="48">
        <f t="shared" si="45"/>
        <v>241</v>
      </c>
      <c r="X36" s="48">
        <f t="shared" si="45"/>
        <v>239</v>
      </c>
      <c r="Y36" s="48">
        <f t="shared" si="45"/>
        <v>286</v>
      </c>
      <c r="Z36" s="48">
        <f t="shared" si="45"/>
        <v>436</v>
      </c>
      <c r="AA36" s="48">
        <f t="shared" si="45"/>
        <v>434</v>
      </c>
      <c r="AB36" s="48">
        <f t="shared" si="45"/>
        <v>455</v>
      </c>
      <c r="AC36" s="48">
        <f t="shared" si="45"/>
        <v>478</v>
      </c>
      <c r="AD36" s="48">
        <f t="shared" si="45"/>
        <v>508</v>
      </c>
      <c r="AE36" s="48">
        <f t="shared" si="45"/>
        <v>506</v>
      </c>
      <c r="AF36" s="48">
        <f t="shared" si="45"/>
        <v>483</v>
      </c>
      <c r="AG36" s="48">
        <f t="shared" si="45"/>
        <v>473</v>
      </c>
      <c r="AH36" s="48">
        <f>AH33+AH26+AH32</f>
        <v>525</v>
      </c>
      <c r="AI36" s="48">
        <f t="shared" ref="AI36:AJ36" si="46">AI33+AI26+AI32</f>
        <v>532</v>
      </c>
      <c r="AJ36" s="48">
        <f t="shared" si="46"/>
        <v>527</v>
      </c>
      <c r="AK36" s="48">
        <f t="shared" ref="AK36" si="47">AK33+AK26+AK32</f>
        <v>475</v>
      </c>
      <c r="AL36" s="574">
        <v>477</v>
      </c>
      <c r="AM36" s="48">
        <f t="shared" ref="AM36:AN36" si="48">AM33+AM26+AM32</f>
        <v>495</v>
      </c>
      <c r="AN36" s="48">
        <f t="shared" si="48"/>
        <v>491</v>
      </c>
      <c r="AO36" s="48">
        <f t="shared" ref="AO36:AP36" si="49">AO33+AO26+AO32</f>
        <v>462</v>
      </c>
      <c r="AP36" s="48">
        <f t="shared" si="49"/>
        <v>490</v>
      </c>
      <c r="AQ36" s="48">
        <f t="shared" ref="AQ36" si="50">AQ33+AQ26+AQ32</f>
        <v>523</v>
      </c>
      <c r="AR36" s="58">
        <f t="shared" ref="AR36" si="51">AR33+AR26+AR32</f>
        <v>511</v>
      </c>
      <c r="AS36" s="49">
        <f>AS33+AS26</f>
        <v>438.64502730446424</v>
      </c>
      <c r="AU36" s="540"/>
      <c r="AV36" s="540"/>
      <c r="AW36" s="540"/>
    </row>
    <row r="37" spans="1:49" s="90" customFormat="1" ht="15">
      <c r="A37" s="150" t="s">
        <v>1420</v>
      </c>
      <c r="B37" s="474" t="s">
        <v>1839</v>
      </c>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0"/>
      <c r="AG37" s="140"/>
      <c r="AH37" s="140"/>
      <c r="AI37" s="140">
        <f>'KE - 3 mo active agents'!D241</f>
        <v>80</v>
      </c>
      <c r="AJ37" s="140">
        <f>'KE - 3 mo active agents'!E241</f>
        <v>108</v>
      </c>
      <c r="AK37" s="140">
        <f>'KE - 3 mo active agents'!F241</f>
        <v>118</v>
      </c>
      <c r="AL37" s="140">
        <v>125</v>
      </c>
      <c r="AM37" s="140">
        <f>'KE - 3 mo active agents'!H241</f>
        <v>117</v>
      </c>
      <c r="AN37" s="140">
        <f>'KE - 3 mo active agents'!I241</f>
        <v>135</v>
      </c>
      <c r="AO37" s="140">
        <f>'KE - 3 mo active agents'!J241</f>
        <v>149</v>
      </c>
      <c r="AP37" s="140">
        <f>'KE - 3 mo active agents'!K241</f>
        <v>163</v>
      </c>
      <c r="AQ37" s="140">
        <f>'KE - 3 mo active agents'!L241</f>
        <v>157</v>
      </c>
      <c r="AR37" s="141">
        <f>'KE - 3 mo active agents'!M241</f>
        <v>163</v>
      </c>
      <c r="AS37" s="300">
        <f>'2014 Monthly Targets - Re-FCST'!I7</f>
        <v>208.99999999999994</v>
      </c>
      <c r="AT37" s="62"/>
      <c r="AU37" s="540"/>
      <c r="AV37" s="540"/>
      <c r="AW37" s="540"/>
    </row>
    <row r="38" spans="1:49" s="153" customFormat="1" ht="7" customHeight="1" thickBot="1">
      <c r="A38" s="151"/>
      <c r="B38" s="472"/>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41"/>
      <c r="AS38" s="426"/>
      <c r="AT38" s="193"/>
      <c r="AU38" s="547"/>
      <c r="AV38" s="547"/>
      <c r="AW38" s="547"/>
    </row>
    <row r="39" spans="1:49" s="90" customFormat="1" ht="16" thickBot="1">
      <c r="A39" s="142" t="s">
        <v>939</v>
      </c>
      <c r="B39" s="473" t="s">
        <v>1841</v>
      </c>
      <c r="C39" s="143">
        <f t="shared" ref="C39:AH39" si="52">SUM(C36:C37)</f>
        <v>0</v>
      </c>
      <c r="D39" s="143">
        <f t="shared" si="52"/>
        <v>0</v>
      </c>
      <c r="E39" s="143">
        <f t="shared" si="52"/>
        <v>180</v>
      </c>
      <c r="F39" s="143">
        <f t="shared" si="52"/>
        <v>177</v>
      </c>
      <c r="G39" s="143">
        <f t="shared" si="52"/>
        <v>197</v>
      </c>
      <c r="H39" s="143">
        <f t="shared" si="52"/>
        <v>210</v>
      </c>
      <c r="I39" s="143">
        <f t="shared" si="52"/>
        <v>249</v>
      </c>
      <c r="J39" s="143">
        <f t="shared" si="52"/>
        <v>242</v>
      </c>
      <c r="K39" s="143">
        <f t="shared" si="52"/>
        <v>236</v>
      </c>
      <c r="L39" s="143">
        <f t="shared" si="52"/>
        <v>203</v>
      </c>
      <c r="M39" s="143">
        <f t="shared" si="52"/>
        <v>226</v>
      </c>
      <c r="N39" s="143">
        <f t="shared" si="52"/>
        <v>223</v>
      </c>
      <c r="O39" s="143">
        <f t="shared" si="52"/>
        <v>220</v>
      </c>
      <c r="P39" s="143">
        <f t="shared" si="52"/>
        <v>213</v>
      </c>
      <c r="Q39" s="143">
        <f t="shared" si="52"/>
        <v>210</v>
      </c>
      <c r="R39" s="143">
        <f t="shared" si="52"/>
        <v>227</v>
      </c>
      <c r="S39" s="143">
        <f t="shared" si="52"/>
        <v>249</v>
      </c>
      <c r="T39" s="143">
        <f t="shared" si="52"/>
        <v>252</v>
      </c>
      <c r="U39" s="143">
        <f t="shared" si="52"/>
        <v>249</v>
      </c>
      <c r="V39" s="143">
        <f t="shared" si="52"/>
        <v>246</v>
      </c>
      <c r="W39" s="143">
        <f t="shared" si="52"/>
        <v>241</v>
      </c>
      <c r="X39" s="143">
        <f t="shared" si="52"/>
        <v>239</v>
      </c>
      <c r="Y39" s="143">
        <f t="shared" si="52"/>
        <v>286</v>
      </c>
      <c r="Z39" s="143">
        <f t="shared" si="52"/>
        <v>436</v>
      </c>
      <c r="AA39" s="143">
        <f t="shared" si="52"/>
        <v>434</v>
      </c>
      <c r="AB39" s="143">
        <f t="shared" si="52"/>
        <v>455</v>
      </c>
      <c r="AC39" s="143">
        <f t="shared" si="52"/>
        <v>478</v>
      </c>
      <c r="AD39" s="143">
        <f t="shared" si="52"/>
        <v>508</v>
      </c>
      <c r="AE39" s="143">
        <f t="shared" si="52"/>
        <v>506</v>
      </c>
      <c r="AF39" s="143">
        <f t="shared" si="52"/>
        <v>483</v>
      </c>
      <c r="AG39" s="143">
        <f t="shared" si="52"/>
        <v>473</v>
      </c>
      <c r="AH39" s="143">
        <f t="shared" si="52"/>
        <v>525</v>
      </c>
      <c r="AI39" s="143">
        <f>SUM(AI36:AI37)</f>
        <v>612</v>
      </c>
      <c r="AJ39" s="143">
        <f t="shared" ref="AJ39:AK39" si="53">SUM(AJ36:AJ37)</f>
        <v>635</v>
      </c>
      <c r="AK39" s="143">
        <f t="shared" si="53"/>
        <v>593</v>
      </c>
      <c r="AL39" s="143">
        <v>602</v>
      </c>
      <c r="AM39" s="143">
        <f t="shared" ref="AM39" si="54">SUM(AM36:AM37)</f>
        <v>612</v>
      </c>
      <c r="AN39" s="143">
        <f t="shared" ref="AN39" si="55">SUM(AN36:AN37)</f>
        <v>626</v>
      </c>
      <c r="AO39" s="143">
        <f>SUM(AO36:AO37)</f>
        <v>611</v>
      </c>
      <c r="AP39" s="143">
        <f t="shared" ref="AP39" si="56">SUM(AP36:AP37)</f>
        <v>653</v>
      </c>
      <c r="AQ39" s="143">
        <f t="shared" ref="AQ39" si="57">SUM(AQ36:AQ37)</f>
        <v>680</v>
      </c>
      <c r="AR39" s="186">
        <f t="shared" ref="AR39" si="58">SUM(AR36:AR37)</f>
        <v>674</v>
      </c>
      <c r="AS39" s="307">
        <f>AS37+AS36</f>
        <v>647.64502730446418</v>
      </c>
      <c r="AT39" s="62"/>
      <c r="AU39" s="548"/>
      <c r="AV39" s="540"/>
      <c r="AW39" s="540"/>
    </row>
    <row r="40" spans="1:49" ht="15">
      <c r="A40" s="62"/>
      <c r="Y40" s="24"/>
      <c r="AE40"/>
      <c r="AR40" s="219"/>
    </row>
    <row r="41" spans="1:49" ht="15">
      <c r="Y41" s="24"/>
      <c r="AE41"/>
      <c r="AR41" s="56"/>
    </row>
    <row r="42" spans="1:49" ht="18">
      <c r="A42" s="17" t="s">
        <v>1270</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91"/>
      <c r="AM42" s="1"/>
      <c r="AN42" s="1"/>
      <c r="AO42" s="1"/>
      <c r="AP42" s="1"/>
      <c r="AQ42" s="1"/>
      <c r="AR42" s="57"/>
      <c r="AS42" s="82"/>
      <c r="AU42" s="91"/>
      <c r="AV42" s="91"/>
      <c r="AW42" s="91"/>
    </row>
    <row r="43" spans="1:49" ht="15">
      <c r="A43" s="124" t="s">
        <v>937</v>
      </c>
      <c r="B43" s="14" t="s">
        <v>927</v>
      </c>
      <c r="C43" s="15">
        <f t="shared" ref="C43:AG43" si="59">SUM(C44:C48)</f>
        <v>127</v>
      </c>
      <c r="D43" s="15">
        <f t="shared" si="59"/>
        <v>169</v>
      </c>
      <c r="E43" s="15">
        <f t="shared" si="59"/>
        <v>165</v>
      </c>
      <c r="F43" s="15">
        <f t="shared" si="59"/>
        <v>141</v>
      </c>
      <c r="G43" s="15">
        <f t="shared" si="59"/>
        <v>178</v>
      </c>
      <c r="H43" s="15">
        <f t="shared" si="59"/>
        <v>190</v>
      </c>
      <c r="I43" s="15">
        <f t="shared" si="59"/>
        <v>221</v>
      </c>
      <c r="J43" s="15">
        <f t="shared" si="59"/>
        <v>193</v>
      </c>
      <c r="K43" s="15">
        <f t="shared" si="59"/>
        <v>188</v>
      </c>
      <c r="L43" s="15">
        <f t="shared" si="59"/>
        <v>183</v>
      </c>
      <c r="M43" s="15">
        <f t="shared" si="59"/>
        <v>198</v>
      </c>
      <c r="N43" s="15">
        <f t="shared" si="59"/>
        <v>200</v>
      </c>
      <c r="O43" s="15">
        <f t="shared" si="59"/>
        <v>196</v>
      </c>
      <c r="P43" s="15">
        <f t="shared" si="59"/>
        <v>182</v>
      </c>
      <c r="Q43" s="15">
        <f t="shared" si="59"/>
        <v>190</v>
      </c>
      <c r="R43" s="15">
        <f t="shared" si="59"/>
        <v>203</v>
      </c>
      <c r="S43" s="15">
        <f t="shared" si="59"/>
        <v>219</v>
      </c>
      <c r="T43" s="15">
        <f t="shared" si="59"/>
        <v>215</v>
      </c>
      <c r="U43" s="15">
        <f t="shared" si="59"/>
        <v>219</v>
      </c>
      <c r="V43" s="15">
        <f t="shared" si="59"/>
        <v>215</v>
      </c>
      <c r="W43" s="15">
        <f t="shared" si="59"/>
        <v>200</v>
      </c>
      <c r="X43" s="15">
        <f t="shared" si="59"/>
        <v>224</v>
      </c>
      <c r="Y43" s="15">
        <f t="shared" si="59"/>
        <v>240</v>
      </c>
      <c r="Z43" s="15">
        <f t="shared" si="59"/>
        <v>219</v>
      </c>
      <c r="AA43" s="15">
        <f t="shared" si="59"/>
        <v>283</v>
      </c>
      <c r="AB43" s="15">
        <f t="shared" si="59"/>
        <v>289</v>
      </c>
      <c r="AC43" s="15">
        <f t="shared" si="59"/>
        <v>260</v>
      </c>
      <c r="AD43" s="15">
        <f t="shared" si="59"/>
        <v>250</v>
      </c>
      <c r="AE43" s="15">
        <f t="shared" si="59"/>
        <v>253</v>
      </c>
      <c r="AF43" s="15">
        <f t="shared" si="59"/>
        <v>231</v>
      </c>
      <c r="AG43" s="15">
        <f t="shared" si="59"/>
        <v>230</v>
      </c>
      <c r="AH43" s="15">
        <f>SUM(AH44:AH48)</f>
        <v>283</v>
      </c>
      <c r="AI43" s="15">
        <f t="shared" ref="AI43:AJ43" si="60">SUM(AI44:AI48)</f>
        <v>261</v>
      </c>
      <c r="AJ43" s="15">
        <f t="shared" si="60"/>
        <v>243</v>
      </c>
      <c r="AK43" s="15">
        <f t="shared" ref="AK43" si="61">SUM(AK44:AK48)</f>
        <v>245</v>
      </c>
      <c r="AL43" s="535">
        <v>246</v>
      </c>
      <c r="AM43" s="15">
        <f t="shared" ref="AM43:AN43" si="62">SUM(AM44:AM48)</f>
        <v>217</v>
      </c>
      <c r="AN43" s="15">
        <f t="shared" si="62"/>
        <v>224</v>
      </c>
      <c r="AO43" s="15">
        <f t="shared" ref="AO43:AP43" si="63">SUM(AO44:AO48)</f>
        <v>232</v>
      </c>
      <c r="AP43" s="15">
        <f t="shared" si="63"/>
        <v>235</v>
      </c>
      <c r="AQ43" s="15">
        <f t="shared" ref="AQ43:AR43" si="64">SUM(AQ44:AQ48)</f>
        <v>257</v>
      </c>
      <c r="AR43" s="54">
        <f t="shared" si="64"/>
        <v>260</v>
      </c>
      <c r="AS43" s="44">
        <f>'2014 Monthly Targets - Re-FCST'!H11</f>
        <v>244.05781093664129</v>
      </c>
      <c r="AU43" s="257"/>
      <c r="AV43" s="545"/>
      <c r="AW43" s="545"/>
    </row>
    <row r="44" spans="1:49" ht="15" outlineLevel="1">
      <c r="A44" s="6" t="s">
        <v>929</v>
      </c>
      <c r="B44" s="10" t="str">
        <f>A44</f>
        <v>Bwaise</v>
      </c>
      <c r="C44" s="11">
        <f>COUNTIFS('Sales by Agent'!$C:$C,$B44,'Sales by Agent'!G:G,"&gt;0")</f>
        <v>34</v>
      </c>
      <c r="D44" s="11">
        <f>COUNTIFS('Sales by Agent'!$C:$C,$B44,'Sales by Agent'!H:H,"&gt;0")</f>
        <v>47</v>
      </c>
      <c r="E44" s="11">
        <f>COUNTIFS('Sales by Agent'!$C:$C,$B44,'Sales by Agent'!I:I,"&gt;0")</f>
        <v>47</v>
      </c>
      <c r="F44" s="11">
        <f>COUNTIFS('Sales by Agent'!$C:$C,$B44,'Sales by Agent'!J:J,"&gt;0")</f>
        <v>37</v>
      </c>
      <c r="G44" s="11">
        <f>COUNTIFS('Sales by Agent'!$C:$C,$B44,'Sales by Agent'!K:K,"&gt;0")</f>
        <v>43</v>
      </c>
      <c r="H44" s="11">
        <f>COUNTIFS('Sales by Agent'!$C:$C,$B44,'Sales by Agent'!L:L,"&gt;0")</f>
        <v>38</v>
      </c>
      <c r="I44" s="11">
        <f>COUNTIFS('Sales by Agent'!$C:$C,$B44,'Sales by Agent'!M:M,"&gt;0")</f>
        <v>36</v>
      </c>
      <c r="J44" s="11">
        <f>COUNTIFS('Sales by Agent'!$C:$C,$B44,'Sales by Agent'!N:N,"&gt;0")</f>
        <v>40</v>
      </c>
      <c r="K44" s="11">
        <f>COUNTIFS('Sales by Agent'!$C:$C,$B44,'Sales by Agent'!O:O,"&gt;0")</f>
        <v>37</v>
      </c>
      <c r="L44" s="11">
        <f>COUNTIFS('Sales by Agent'!$C:$C,$B44,'Sales by Agent'!P:P,"&gt;0")</f>
        <v>39</v>
      </c>
      <c r="M44" s="11">
        <f>COUNTIFS('Sales by Agent'!$C:$C,$B44,'Sales by Agent'!Q:Q,"&gt;0")</f>
        <v>35</v>
      </c>
      <c r="N44" s="11">
        <f>COUNTIFS('Sales by Agent'!$C:$C,$B44,'Sales by Agent'!R:R,"&gt;0")</f>
        <v>37</v>
      </c>
      <c r="O44" s="11">
        <f>COUNTIFS('Sales by Agent'!$C:$C,$B44,'Sales by Agent'!S:S,"&gt;0")</f>
        <v>37</v>
      </c>
      <c r="P44" s="11">
        <f>COUNTIFS('Sales by Agent'!$C:$C,$B44,'Sales by Agent'!T:T,"&gt;0")</f>
        <v>33</v>
      </c>
      <c r="Q44" s="11">
        <f>COUNTIFS('Sales by Agent'!$C:$C,$B44,'Sales by Agent'!U:U,"&gt;0")</f>
        <v>37</v>
      </c>
      <c r="R44" s="11">
        <f>COUNTIFS('Sales by Agent'!$C:$C,$B44,'Sales by Agent'!V:V,"&gt;0")</f>
        <v>34</v>
      </c>
      <c r="S44" s="11">
        <f>COUNTIFS('Sales by Agent'!$C:$C,$B44,'Sales by Agent'!W:W,"&gt;0")</f>
        <v>35</v>
      </c>
      <c r="T44" s="11">
        <f>COUNTIFS('Sales by Agent'!$C:$C,$B44,'Sales by Agent'!X:X,"&gt;0")</f>
        <v>30</v>
      </c>
      <c r="U44" s="11">
        <f>COUNTIFS('Sales by Agent'!$C:$C,$B44,'Sales by Agent'!Y:Y,"&gt;0")</f>
        <v>33</v>
      </c>
      <c r="V44" s="11">
        <f>COUNTIFS('Sales by Agent'!$C:$C,$B44,'Sales by Agent'!Z:Z,"&gt;0")</f>
        <v>33</v>
      </c>
      <c r="W44" s="11">
        <f>COUNTIFS('Sales by Agent'!$C:$C,$B44,'Sales by Agent'!AA:AA,"&gt;0")</f>
        <v>30</v>
      </c>
      <c r="X44" s="11">
        <f>COUNTIFS('Sales by Agent'!$C:$C,$B44,'Sales by Agent'!AB:AB,"&gt;0")</f>
        <v>33</v>
      </c>
      <c r="Y44" s="11">
        <f>COUNTIFS('Sales by Agent'!$C:$C,$B44,'Sales by Agent'!AC:AC,"&gt;0")</f>
        <v>31</v>
      </c>
      <c r="Z44" s="11">
        <f>COUNTIFS('Sales by Agent'!$C:$C,$B44,'Sales by Agent'!AD:AD,"&gt;0")</f>
        <v>73</v>
      </c>
      <c r="AA44" s="11">
        <f>COUNTIFS('Sales by Agent'!$C:$C,$B44,'Sales by Agent'!AE:AE,"&gt;0")</f>
        <v>67</v>
      </c>
      <c r="AB44" s="11">
        <f>COUNTIFS('Sales by Agent'!$C:$C,$B44,'Sales by Agent'!AF:AF,"&gt;0")</f>
        <v>68</v>
      </c>
      <c r="AC44" s="11">
        <f>COUNTIFS('Sales by Agent'!$C:$C,$B44,'Sales by Agent'!AG:AG,"&gt;0")</f>
        <v>62</v>
      </c>
      <c r="AD44" s="11">
        <f>COUNTIFS('Sales by Agent'!$C:$C,$B44,'Sales by Agent'!AH:AH,"&gt;0")</f>
        <v>53</v>
      </c>
      <c r="AE44" s="11">
        <f>COUNTIFS('Sales by Agent'!$C:$C,$B44,'Sales by Agent'!AI:AI,"&gt;0")</f>
        <v>64</v>
      </c>
      <c r="AF44" s="11">
        <f>COUNTIFS('Sales by Agent'!$C:$C,$B44,'Sales by Agent'!AJ:AJ,"&gt;0")</f>
        <v>51</v>
      </c>
      <c r="AG44" s="11">
        <f>COUNTIFS('Sales by Agent'!$C:$C,$B44,'Sales by Agent'!AK:AK,"&gt;0")</f>
        <v>56</v>
      </c>
      <c r="AH44" s="11">
        <f>COUNTIFS('Sales by Agent'!$C:$C,$B44,'Sales by Agent'!AL:AL,"&gt;0")</f>
        <v>59</v>
      </c>
      <c r="AI44" s="11">
        <f>COUNTIFS('Sales by Agent'!$C:$C,$B44,'Sales by Agent'!AM:AM,"&gt;0")</f>
        <v>59</v>
      </c>
      <c r="AJ44" s="11">
        <f>COUNTIFS('Sales by Agent'!$C:$C,$B44,'Sales by Agent'!AN:AN,"&gt;0")</f>
        <v>58</v>
      </c>
      <c r="AK44" s="11">
        <f>COUNTIFS('Sales by Agent'!$C:$C,$B44,'Sales by Agent'!AO:AO,"&gt;0")</f>
        <v>56</v>
      </c>
      <c r="AL44" s="536">
        <v>61</v>
      </c>
      <c r="AM44" s="11">
        <f>COUNTIFS('Sales by Agent'!$C:$C,$B44,'Sales by Agent'!AQ:AQ,"&gt;0")</f>
        <v>47</v>
      </c>
      <c r="AN44" s="11">
        <f>COUNTIFS('Sales by Agent'!$C:$C,$B44,'Sales by Agent'!AR:AR,"&gt;0")</f>
        <v>55</v>
      </c>
      <c r="AO44" s="11">
        <f>COUNTIFS('Sales by Agent'!$C:$C,$B44,'Sales by Agent'!AS:AS,"&gt;0")</f>
        <v>56</v>
      </c>
      <c r="AP44" s="11">
        <f>COUNTIFS('Sales by Agent'!$C:$C,$B44,'Sales by Agent'!AT:AT,"&gt;0")</f>
        <v>56</v>
      </c>
      <c r="AQ44" s="11">
        <f>COUNTIFS('Sales by Agent'!$C:$C,$B44,'Sales by Agent'!AU:AU,"&gt;0")</f>
        <v>57</v>
      </c>
      <c r="AR44" s="55">
        <f>COUNTIFS('Sales by Agent'!$C:$C,$B44,'Sales by Agent'!AV:AV,"&gt;0")</f>
        <v>56</v>
      </c>
      <c r="AS44" s="41">
        <f>AS$43/COUNTA(A$44:A$48)</f>
        <v>48.811562187328256</v>
      </c>
      <c r="AU44" s="257"/>
      <c r="AV44" s="546"/>
      <c r="AW44" s="546"/>
    </row>
    <row r="45" spans="1:49" ht="15" outlineLevel="1">
      <c r="A45" s="6" t="s">
        <v>930</v>
      </c>
      <c r="B45" s="10" t="str">
        <f t="shared" ref="B45:B52" si="65">A45</f>
        <v>Mafubira</v>
      </c>
      <c r="C45" s="11">
        <f>COUNTIFS('Sales by Agent'!$C:$C,$B45,'Sales by Agent'!G:G,"&gt;0")</f>
        <v>0</v>
      </c>
      <c r="D45" s="11">
        <f>COUNTIFS('Sales by Agent'!$C:$C,$B45,'Sales by Agent'!H:H,"&gt;0")</f>
        <v>0</v>
      </c>
      <c r="E45" s="11">
        <f>COUNTIFS('Sales by Agent'!$C:$C,$B45,'Sales by Agent'!I:I,"&gt;0")</f>
        <v>0</v>
      </c>
      <c r="F45" s="11">
        <f>COUNTIFS('Sales by Agent'!$C:$C,$B45,'Sales by Agent'!J:J,"&gt;0")</f>
        <v>0</v>
      </c>
      <c r="G45" s="11">
        <f>COUNTIFS('Sales by Agent'!$C:$C,$B45,'Sales by Agent'!K:K,"&gt;0")</f>
        <v>28</v>
      </c>
      <c r="H45" s="11">
        <f>COUNTIFS('Sales by Agent'!$C:$C,$B45,'Sales by Agent'!L:L,"&gt;0")</f>
        <v>28</v>
      </c>
      <c r="I45" s="11">
        <f>COUNTIFS('Sales by Agent'!$C:$C,$B45,'Sales by Agent'!M:M,"&gt;0")</f>
        <v>48</v>
      </c>
      <c r="J45" s="11">
        <f>COUNTIFS('Sales by Agent'!$C:$C,$B45,'Sales by Agent'!N:N,"&gt;0")</f>
        <v>26</v>
      </c>
      <c r="K45" s="11">
        <f>COUNTIFS('Sales by Agent'!$C:$C,$B45,'Sales by Agent'!O:O,"&gt;0")</f>
        <v>25</v>
      </c>
      <c r="L45" s="11">
        <f>COUNTIFS('Sales by Agent'!$C:$C,$B45,'Sales by Agent'!P:P,"&gt;0")</f>
        <v>25</v>
      </c>
      <c r="M45" s="11">
        <f>COUNTIFS('Sales by Agent'!$C:$C,$B45,'Sales by Agent'!Q:Q,"&gt;0")</f>
        <v>53</v>
      </c>
      <c r="N45" s="11">
        <f>COUNTIFS('Sales by Agent'!$C:$C,$B45,'Sales by Agent'!R:R,"&gt;0")</f>
        <v>52</v>
      </c>
      <c r="O45" s="11">
        <f>COUNTIFS('Sales by Agent'!$C:$C,$B45,'Sales by Agent'!S:S,"&gt;0")</f>
        <v>48</v>
      </c>
      <c r="P45" s="11">
        <f>COUNTIFS('Sales by Agent'!$C:$C,$B45,'Sales by Agent'!T:T,"&gt;0")</f>
        <v>47</v>
      </c>
      <c r="Q45" s="11">
        <f>COUNTIFS('Sales by Agent'!$C:$C,$B45,'Sales by Agent'!U:U,"&gt;0")</f>
        <v>48</v>
      </c>
      <c r="R45" s="11">
        <f>COUNTIFS('Sales by Agent'!$C:$C,$B45,'Sales by Agent'!V:V,"&gt;0")</f>
        <v>46</v>
      </c>
      <c r="S45" s="11">
        <f>COUNTIFS('Sales by Agent'!$C:$C,$B45,'Sales by Agent'!W:W,"&gt;0")</f>
        <v>66</v>
      </c>
      <c r="T45" s="11">
        <f>COUNTIFS('Sales by Agent'!$C:$C,$B45,'Sales by Agent'!X:X,"&gt;0")</f>
        <v>64</v>
      </c>
      <c r="U45" s="11">
        <f>COUNTIFS('Sales by Agent'!$C:$C,$B45,'Sales by Agent'!Y:Y,"&gt;0")</f>
        <v>66</v>
      </c>
      <c r="V45" s="11">
        <f>COUNTIFS('Sales by Agent'!$C:$C,$B45,'Sales by Agent'!Z:Z,"&gt;0")</f>
        <v>62</v>
      </c>
      <c r="W45" s="11">
        <f>COUNTIFS('Sales by Agent'!$C:$C,$B45,'Sales by Agent'!AA:AA,"&gt;0")</f>
        <v>55</v>
      </c>
      <c r="X45" s="11">
        <f>COUNTIFS('Sales by Agent'!$C:$C,$B45,'Sales by Agent'!AB:AB,"&gt;0")</f>
        <v>62</v>
      </c>
      <c r="Y45" s="11">
        <f>COUNTIFS('Sales by Agent'!$C:$C,$B45,'Sales by Agent'!AC:AC,"&gt;0")</f>
        <v>53</v>
      </c>
      <c r="Z45" s="11">
        <f>COUNTIFS('Sales by Agent'!$C:$C,$B45,'Sales by Agent'!AD:AD,"&gt;0")</f>
        <v>68</v>
      </c>
      <c r="AA45" s="11">
        <f>COUNTIFS('Sales by Agent'!$C:$C,$B45,'Sales by Agent'!AE:AE,"&gt;0")</f>
        <v>67</v>
      </c>
      <c r="AB45" s="11">
        <f>COUNTIFS('Sales by Agent'!$C:$C,$B45,'Sales by Agent'!AF:AF,"&gt;0")</f>
        <v>61</v>
      </c>
      <c r="AC45" s="11">
        <f>COUNTIFS('Sales by Agent'!$C:$C,$B45,'Sales by Agent'!AG:AG,"&gt;0")</f>
        <v>56</v>
      </c>
      <c r="AD45" s="11">
        <f>COUNTIFS('Sales by Agent'!$C:$C,$B45,'Sales by Agent'!AH:AH,"&gt;0")</f>
        <v>54</v>
      </c>
      <c r="AE45" s="11">
        <f>COUNTIFS('Sales by Agent'!$C:$C,$B45,'Sales by Agent'!AI:AI,"&gt;0")</f>
        <v>44</v>
      </c>
      <c r="AF45" s="11">
        <f>COUNTIFS('Sales by Agent'!$C:$C,$B45,'Sales by Agent'!AJ:AJ,"&gt;0")</f>
        <v>45</v>
      </c>
      <c r="AG45" s="11">
        <f>COUNTIFS('Sales by Agent'!$C:$C,$B45,'Sales by Agent'!AK:AK,"&gt;0")</f>
        <v>38</v>
      </c>
      <c r="AH45" s="11">
        <f>COUNTIFS('Sales by Agent'!$C:$C,$B45,'Sales by Agent'!AL:AL,"&gt;0")</f>
        <v>44</v>
      </c>
      <c r="AI45" s="11">
        <f>COUNTIFS('Sales by Agent'!$C:$C,$B45,'Sales by Agent'!AM:AM,"&gt;0")</f>
        <v>45</v>
      </c>
      <c r="AJ45" s="11">
        <f>COUNTIFS('Sales by Agent'!$C:$C,$B45,'Sales by Agent'!AN:AN,"&gt;0")</f>
        <v>33</v>
      </c>
      <c r="AK45" s="11">
        <f>COUNTIFS('Sales by Agent'!$C:$C,$B45,'Sales by Agent'!AO:AO,"&gt;0")</f>
        <v>37</v>
      </c>
      <c r="AL45" s="536">
        <v>37</v>
      </c>
      <c r="AM45" s="11">
        <f>COUNTIFS('Sales by Agent'!$C:$C,$B45,'Sales by Agent'!AQ:AQ,"&gt;0")</f>
        <v>34</v>
      </c>
      <c r="AN45" s="11">
        <f>COUNTIFS('Sales by Agent'!$C:$C,$B45,'Sales by Agent'!AR:AR,"&gt;0")</f>
        <v>27</v>
      </c>
      <c r="AO45" s="11">
        <f>COUNTIFS('Sales by Agent'!$C:$C,$B45,'Sales by Agent'!AS:AS,"&gt;0")</f>
        <v>31</v>
      </c>
      <c r="AP45" s="11">
        <f>COUNTIFS('Sales by Agent'!$C:$C,$B45,'Sales by Agent'!AT:AT,"&gt;0")</f>
        <v>41</v>
      </c>
      <c r="AQ45" s="11">
        <f>COUNTIFS('Sales by Agent'!$C:$C,$B45,'Sales by Agent'!AU:AU,"&gt;0")</f>
        <v>66</v>
      </c>
      <c r="AR45" s="55">
        <f>COUNTIFS('Sales by Agent'!$C:$C,$B45,'Sales by Agent'!AV:AV,"&gt;0")</f>
        <v>61</v>
      </c>
      <c r="AS45" s="41">
        <f t="shared" ref="AS45:AS49" si="66">AS$43/COUNTA(A$44:A$48)</f>
        <v>48.811562187328256</v>
      </c>
      <c r="AU45" s="257"/>
      <c r="AV45" s="546"/>
      <c r="AW45" s="546"/>
    </row>
    <row r="46" spans="1:49" ht="15" outlineLevel="1">
      <c r="A46" s="6" t="s">
        <v>932</v>
      </c>
      <c r="B46" s="10" t="str">
        <f t="shared" si="65"/>
        <v>Mpigi</v>
      </c>
      <c r="C46" s="11">
        <f>COUNTIFS('Sales by Agent'!$C:$C,$B46,'Sales by Agent'!G:G,"&gt;0")</f>
        <v>34</v>
      </c>
      <c r="D46" s="11">
        <f>COUNTIFS('Sales by Agent'!$C:$C,$B46,'Sales by Agent'!H:H,"&gt;0")</f>
        <v>32</v>
      </c>
      <c r="E46" s="11">
        <f>COUNTIFS('Sales by Agent'!$C:$C,$B46,'Sales by Agent'!I:I,"&gt;0")</f>
        <v>29</v>
      </c>
      <c r="F46" s="11">
        <f>COUNTIFS('Sales by Agent'!$C:$C,$B46,'Sales by Agent'!J:J,"&gt;0")</f>
        <v>20</v>
      </c>
      <c r="G46" s="11">
        <f>COUNTIFS('Sales by Agent'!$C:$C,$B46,'Sales by Agent'!K:K,"&gt;0")</f>
        <v>24</v>
      </c>
      <c r="H46" s="11">
        <f>COUNTIFS('Sales by Agent'!$C:$C,$B46,'Sales by Agent'!L:L,"&gt;0")</f>
        <v>21</v>
      </c>
      <c r="I46" s="11">
        <f>COUNTIFS('Sales by Agent'!$C:$C,$B46,'Sales by Agent'!M:M,"&gt;0")</f>
        <v>34</v>
      </c>
      <c r="J46" s="11">
        <f>COUNTIFS('Sales by Agent'!$C:$C,$B46,'Sales by Agent'!N:N,"&gt;0")</f>
        <v>32</v>
      </c>
      <c r="K46" s="11">
        <f>COUNTIFS('Sales by Agent'!$C:$C,$B46,'Sales by Agent'!O:O,"&gt;0")</f>
        <v>32</v>
      </c>
      <c r="L46" s="11">
        <f>COUNTIFS('Sales by Agent'!$C:$C,$B46,'Sales by Agent'!P:P,"&gt;0")</f>
        <v>28</v>
      </c>
      <c r="M46" s="11">
        <f>COUNTIFS('Sales by Agent'!$C:$C,$B46,'Sales by Agent'!Q:Q,"&gt;0")</f>
        <v>27</v>
      </c>
      <c r="N46" s="11">
        <f>COUNTIFS('Sales by Agent'!$C:$C,$B46,'Sales by Agent'!R:R,"&gt;0")</f>
        <v>27</v>
      </c>
      <c r="O46" s="11">
        <f>COUNTIFS('Sales by Agent'!$C:$C,$B46,'Sales by Agent'!S:S,"&gt;0")</f>
        <v>26</v>
      </c>
      <c r="P46" s="11">
        <f>COUNTIFS('Sales by Agent'!$C:$C,$B46,'Sales by Agent'!T:T,"&gt;0")</f>
        <v>25</v>
      </c>
      <c r="Q46" s="11">
        <f>COUNTIFS('Sales by Agent'!$C:$C,$B46,'Sales by Agent'!U:U,"&gt;0")</f>
        <v>25</v>
      </c>
      <c r="R46" s="11">
        <f>COUNTIFS('Sales by Agent'!$C:$C,$B46,'Sales by Agent'!V:V,"&gt;0")</f>
        <v>45</v>
      </c>
      <c r="S46" s="11">
        <f>COUNTIFS('Sales by Agent'!$C:$C,$B46,'Sales by Agent'!W:W,"&gt;0")</f>
        <v>43</v>
      </c>
      <c r="T46" s="11">
        <f>COUNTIFS('Sales by Agent'!$C:$C,$B46,'Sales by Agent'!X:X,"&gt;0")</f>
        <v>41</v>
      </c>
      <c r="U46" s="11">
        <f>COUNTIFS('Sales by Agent'!$C:$C,$B46,'Sales by Agent'!Y:Y,"&gt;0")</f>
        <v>38</v>
      </c>
      <c r="V46" s="11">
        <f>COUNTIFS('Sales by Agent'!$C:$C,$B46,'Sales by Agent'!Z:Z,"&gt;0")</f>
        <v>38</v>
      </c>
      <c r="W46" s="11">
        <f>COUNTIFS('Sales by Agent'!$C:$C,$B46,'Sales by Agent'!AA:AA,"&gt;0")</f>
        <v>39</v>
      </c>
      <c r="X46" s="11">
        <f>COUNTIFS('Sales by Agent'!$C:$C,$B46,'Sales by Agent'!AB:AB,"&gt;0")</f>
        <v>43</v>
      </c>
      <c r="Y46" s="11">
        <f>COUNTIFS('Sales by Agent'!$C:$C,$B46,'Sales by Agent'!AC:AC,"&gt;0")</f>
        <v>40</v>
      </c>
      <c r="Z46" s="11">
        <f>COUNTIFS('Sales by Agent'!$C:$C,$B46,'Sales by Agent'!AD:AD,"&gt;0")</f>
        <v>39</v>
      </c>
      <c r="AA46" s="11">
        <f>COUNTIFS('Sales by Agent'!$C:$C,$B46,'Sales by Agent'!AE:AE,"&gt;0")</f>
        <v>48</v>
      </c>
      <c r="AB46" s="11">
        <f>COUNTIFS('Sales by Agent'!$C:$C,$B46,'Sales by Agent'!AF:AF,"&gt;0")</f>
        <v>51</v>
      </c>
      <c r="AC46" s="11">
        <f>COUNTIFS('Sales by Agent'!$C:$C,$B46,'Sales by Agent'!AG:AG,"&gt;0")</f>
        <v>43</v>
      </c>
      <c r="AD46" s="11">
        <f>COUNTIFS('Sales by Agent'!$C:$C,$B46,'Sales by Agent'!AH:AH,"&gt;0")</f>
        <v>41</v>
      </c>
      <c r="AE46" s="11">
        <f>COUNTIFS('Sales by Agent'!$C:$C,$B46,'Sales by Agent'!AI:AI,"&gt;0")</f>
        <v>43</v>
      </c>
      <c r="AF46" s="11">
        <f>COUNTIFS('Sales by Agent'!$C:$C,$B46,'Sales by Agent'!AJ:AJ,"&gt;0")</f>
        <v>37</v>
      </c>
      <c r="AG46" s="11">
        <f>COUNTIFS('Sales by Agent'!$C:$C,$B46,'Sales by Agent'!AK:AK,"&gt;0")</f>
        <v>39</v>
      </c>
      <c r="AH46" s="11">
        <f>COUNTIFS('Sales by Agent'!$C:$C,$B46,'Sales by Agent'!AL:AL,"&gt;0")</f>
        <v>39</v>
      </c>
      <c r="AI46" s="11">
        <f>COUNTIFS('Sales by Agent'!$C:$C,$B46,'Sales by Agent'!AM:AM,"&gt;0")</f>
        <v>34</v>
      </c>
      <c r="AJ46" s="11">
        <f>COUNTIFS('Sales by Agent'!$C:$C,$B46,'Sales by Agent'!AN:AN,"&gt;0")</f>
        <v>33</v>
      </c>
      <c r="AK46" s="11">
        <f>COUNTIFS('Sales by Agent'!$C:$C,$B46,'Sales by Agent'!AO:AO,"&gt;0")</f>
        <v>36</v>
      </c>
      <c r="AL46" s="536">
        <v>41</v>
      </c>
      <c r="AM46" s="11">
        <f>COUNTIFS('Sales by Agent'!$C:$C,$B46,'Sales by Agent'!AQ:AQ,"&gt;0")</f>
        <v>33</v>
      </c>
      <c r="AN46" s="11">
        <f>COUNTIFS('Sales by Agent'!$C:$C,$B46,'Sales by Agent'!AR:AR,"&gt;0")</f>
        <v>35</v>
      </c>
      <c r="AO46" s="11">
        <f>COUNTIFS('Sales by Agent'!$C:$C,$B46,'Sales by Agent'!AS:AS,"&gt;0")</f>
        <v>35</v>
      </c>
      <c r="AP46" s="11">
        <f>COUNTIFS('Sales by Agent'!$C:$C,$B46,'Sales by Agent'!AT:AT,"&gt;0")</f>
        <v>35</v>
      </c>
      <c r="AQ46" s="11">
        <f>COUNTIFS('Sales by Agent'!$C:$C,$B46,'Sales by Agent'!AU:AU,"&gt;0")</f>
        <v>35</v>
      </c>
      <c r="AR46" s="55">
        <f>COUNTIFS('Sales by Agent'!$C:$C,$B46,'Sales by Agent'!AV:AV,"&gt;0")</f>
        <v>34</v>
      </c>
      <c r="AS46" s="41">
        <f t="shared" si="66"/>
        <v>48.811562187328256</v>
      </c>
      <c r="AU46" s="257"/>
      <c r="AV46" s="546"/>
      <c r="AW46" s="546"/>
    </row>
    <row r="47" spans="1:49" ht="15" outlineLevel="1">
      <c r="A47" s="6" t="s">
        <v>934</v>
      </c>
      <c r="B47" s="10" t="str">
        <f t="shared" si="65"/>
        <v>Nsangi</v>
      </c>
      <c r="C47" s="11">
        <f>COUNTIFS('Sales by Agent'!$C:$C,$B47,'Sales by Agent'!G:G,"&gt;0")</f>
        <v>36</v>
      </c>
      <c r="D47" s="11">
        <f>COUNTIFS('Sales by Agent'!$C:$C,$B47,'Sales by Agent'!H:H,"&gt;0")</f>
        <v>32</v>
      </c>
      <c r="E47" s="11">
        <f>COUNTIFS('Sales by Agent'!$C:$C,$B47,'Sales by Agent'!I:I,"&gt;0")</f>
        <v>35</v>
      </c>
      <c r="F47" s="11">
        <f>COUNTIFS('Sales by Agent'!$C:$C,$B47,'Sales by Agent'!J:J,"&gt;0")</f>
        <v>33</v>
      </c>
      <c r="G47" s="11">
        <f>COUNTIFS('Sales by Agent'!$C:$C,$B47,'Sales by Agent'!K:K,"&gt;0")</f>
        <v>34</v>
      </c>
      <c r="H47" s="11">
        <f>COUNTIFS('Sales by Agent'!$C:$C,$B47,'Sales by Agent'!L:L,"&gt;0")</f>
        <v>56</v>
      </c>
      <c r="I47" s="11">
        <f>COUNTIFS('Sales by Agent'!$C:$C,$B47,'Sales by Agent'!M:M,"&gt;0")</f>
        <v>56</v>
      </c>
      <c r="J47" s="11">
        <f>COUNTIFS('Sales by Agent'!$C:$C,$B47,'Sales by Agent'!N:N,"&gt;0")</f>
        <v>52</v>
      </c>
      <c r="K47" s="11">
        <f>COUNTIFS('Sales by Agent'!$C:$C,$B47,'Sales by Agent'!O:O,"&gt;0")</f>
        <v>52</v>
      </c>
      <c r="L47" s="11">
        <f>COUNTIFS('Sales by Agent'!$C:$C,$B47,'Sales by Agent'!P:P,"&gt;0")</f>
        <v>51</v>
      </c>
      <c r="M47" s="11">
        <f>COUNTIFS('Sales by Agent'!$C:$C,$B47,'Sales by Agent'!Q:Q,"&gt;0")</f>
        <v>44</v>
      </c>
      <c r="N47" s="11">
        <f>COUNTIFS('Sales by Agent'!$C:$C,$B47,'Sales by Agent'!R:R,"&gt;0")</f>
        <v>46</v>
      </c>
      <c r="O47" s="11">
        <f>COUNTIFS('Sales by Agent'!$C:$C,$B47,'Sales by Agent'!S:S,"&gt;0")</f>
        <v>44</v>
      </c>
      <c r="P47" s="11">
        <f>COUNTIFS('Sales by Agent'!$C:$C,$B47,'Sales by Agent'!T:T,"&gt;0")</f>
        <v>41</v>
      </c>
      <c r="Q47" s="11">
        <f>COUNTIFS('Sales by Agent'!$C:$C,$B47,'Sales by Agent'!U:U,"&gt;0")</f>
        <v>42</v>
      </c>
      <c r="R47" s="11">
        <f>COUNTIFS('Sales by Agent'!$C:$C,$B47,'Sales by Agent'!V:V,"&gt;0")</f>
        <v>42</v>
      </c>
      <c r="S47" s="11">
        <f>COUNTIFS('Sales by Agent'!$C:$C,$B47,'Sales by Agent'!W:W,"&gt;0")</f>
        <v>39</v>
      </c>
      <c r="T47" s="11">
        <f>COUNTIFS('Sales by Agent'!$C:$C,$B47,'Sales by Agent'!X:X,"&gt;0")</f>
        <v>44</v>
      </c>
      <c r="U47" s="11">
        <f>COUNTIFS('Sales by Agent'!$C:$C,$B47,'Sales by Agent'!Y:Y,"&gt;0")</f>
        <v>39</v>
      </c>
      <c r="V47" s="11">
        <f>COUNTIFS('Sales by Agent'!$C:$C,$B47,'Sales by Agent'!Z:Z,"&gt;0")</f>
        <v>43</v>
      </c>
      <c r="W47" s="11">
        <f>COUNTIFS('Sales by Agent'!$C:$C,$B47,'Sales by Agent'!AA:AA,"&gt;0")</f>
        <v>39</v>
      </c>
      <c r="X47" s="11">
        <f>COUNTIFS('Sales by Agent'!$C:$C,$B47,'Sales by Agent'!AB:AB,"&gt;0")</f>
        <v>43</v>
      </c>
      <c r="Y47" s="11">
        <f>COUNTIFS('Sales by Agent'!$C:$C,$B47,'Sales by Agent'!AC:AC,"&gt;0")</f>
        <v>40</v>
      </c>
      <c r="Z47" s="11">
        <f>COUNTIFS('Sales by Agent'!$C:$C,$B47,'Sales by Agent'!AD:AD,"&gt;0")</f>
        <v>39</v>
      </c>
      <c r="AA47" s="11">
        <f>COUNTIFS('Sales by Agent'!$C:$C,$B47,'Sales by Agent'!AE:AE,"&gt;0")</f>
        <v>37</v>
      </c>
      <c r="AB47" s="11">
        <f>COUNTIFS('Sales by Agent'!$C:$C,$B47,'Sales by Agent'!AF:AF,"&gt;0")</f>
        <v>38</v>
      </c>
      <c r="AC47" s="11">
        <f>COUNTIFS('Sales by Agent'!$C:$C,$B47,'Sales by Agent'!AG:AG,"&gt;0")</f>
        <v>35</v>
      </c>
      <c r="AD47" s="11">
        <f>COUNTIFS('Sales by Agent'!$C:$C,$B47,'Sales by Agent'!AH:AH,"&gt;0")</f>
        <v>35</v>
      </c>
      <c r="AE47" s="11">
        <f>COUNTIFS('Sales by Agent'!$C:$C,$B47,'Sales by Agent'!AI:AI,"&gt;0")</f>
        <v>36</v>
      </c>
      <c r="AF47" s="11">
        <f>COUNTIFS('Sales by Agent'!$C:$C,$B47,'Sales by Agent'!AJ:AJ,"&gt;0")</f>
        <v>35</v>
      </c>
      <c r="AG47" s="11">
        <f>COUNTIFS('Sales by Agent'!$C:$C,$B47,'Sales by Agent'!AK:AK,"&gt;0")</f>
        <v>35</v>
      </c>
      <c r="AH47" s="11">
        <f>COUNTIFS('Sales by Agent'!$C:$C,$B47,'Sales by Agent'!AL:AL,"&gt;0")</f>
        <v>84</v>
      </c>
      <c r="AI47" s="11">
        <f>COUNTIFS('Sales by Agent'!$C:$C,$B47,'Sales by Agent'!AM:AM,"&gt;0")</f>
        <v>68</v>
      </c>
      <c r="AJ47" s="11">
        <f>COUNTIFS('Sales by Agent'!$C:$C,$B47,'Sales by Agent'!AN:AN,"&gt;0")</f>
        <v>66</v>
      </c>
      <c r="AK47" s="11">
        <f>COUNTIFS('Sales by Agent'!$C:$C,$B47,'Sales by Agent'!AO:AO,"&gt;0")</f>
        <v>63</v>
      </c>
      <c r="AL47" s="536">
        <v>51</v>
      </c>
      <c r="AM47" s="11">
        <f>COUNTIFS('Sales by Agent'!$C:$C,$B47,'Sales by Agent'!AQ:AQ,"&gt;0")</f>
        <v>53</v>
      </c>
      <c r="AN47" s="11">
        <f>COUNTIFS('Sales by Agent'!$C:$C,$B47,'Sales by Agent'!AR:AR,"&gt;0")</f>
        <v>51</v>
      </c>
      <c r="AO47" s="11">
        <f>COUNTIFS('Sales by Agent'!$C:$C,$B47,'Sales by Agent'!AS:AS,"&gt;0")</f>
        <v>58</v>
      </c>
      <c r="AP47" s="11">
        <f>COUNTIFS('Sales by Agent'!$C:$C,$B47,'Sales by Agent'!AT:AT,"&gt;0")</f>
        <v>50</v>
      </c>
      <c r="AQ47" s="11">
        <f>COUNTIFS('Sales by Agent'!$C:$C,$B47,'Sales by Agent'!AU:AU,"&gt;0")</f>
        <v>48</v>
      </c>
      <c r="AR47" s="55">
        <f>COUNTIFS('Sales by Agent'!$C:$C,$B47,'Sales by Agent'!AV:AV,"&gt;0")</f>
        <v>55</v>
      </c>
      <c r="AS47" s="41">
        <f t="shared" si="66"/>
        <v>48.811562187328256</v>
      </c>
      <c r="AU47" s="257"/>
      <c r="AV47" s="546"/>
      <c r="AW47" s="546"/>
    </row>
    <row r="48" spans="1:49" ht="15" outlineLevel="1">
      <c r="A48" s="6" t="s">
        <v>935</v>
      </c>
      <c r="B48" s="10" t="str">
        <f t="shared" si="65"/>
        <v>Tula</v>
      </c>
      <c r="C48" s="11">
        <f>COUNTIFS('Sales by Agent'!$C:$C,$B48,'Sales by Agent'!G:G,"&gt;0")</f>
        <v>23</v>
      </c>
      <c r="D48" s="11">
        <f>COUNTIFS('Sales by Agent'!$C:$C,$B48,'Sales by Agent'!H:H,"&gt;0")</f>
        <v>58</v>
      </c>
      <c r="E48" s="11">
        <f>COUNTIFS('Sales by Agent'!$C:$C,$B48,'Sales by Agent'!I:I,"&gt;0")</f>
        <v>54</v>
      </c>
      <c r="F48" s="11">
        <f>COUNTIFS('Sales by Agent'!$C:$C,$B48,'Sales by Agent'!J:J,"&gt;0")</f>
        <v>51</v>
      </c>
      <c r="G48" s="11">
        <f>COUNTIFS('Sales by Agent'!$C:$C,$B48,'Sales by Agent'!K:K,"&gt;0")</f>
        <v>49</v>
      </c>
      <c r="H48" s="11">
        <f>COUNTIFS('Sales by Agent'!$C:$C,$B48,'Sales by Agent'!L:L,"&gt;0")</f>
        <v>47</v>
      </c>
      <c r="I48" s="11">
        <f>COUNTIFS('Sales by Agent'!$C:$C,$B48,'Sales by Agent'!M:M,"&gt;0")</f>
        <v>47</v>
      </c>
      <c r="J48" s="11">
        <f>COUNTIFS('Sales by Agent'!$C:$C,$B48,'Sales by Agent'!N:N,"&gt;0")</f>
        <v>43</v>
      </c>
      <c r="K48" s="11">
        <f>COUNTIFS('Sales by Agent'!$C:$C,$B48,'Sales by Agent'!O:O,"&gt;0")</f>
        <v>42</v>
      </c>
      <c r="L48" s="11">
        <f>COUNTIFS('Sales by Agent'!$C:$C,$B48,'Sales by Agent'!P:P,"&gt;0")</f>
        <v>40</v>
      </c>
      <c r="M48" s="11">
        <f>COUNTIFS('Sales by Agent'!$C:$C,$B48,'Sales by Agent'!Q:Q,"&gt;0")</f>
        <v>39</v>
      </c>
      <c r="N48" s="11">
        <f>COUNTIFS('Sales by Agent'!$C:$C,$B48,'Sales by Agent'!R:R,"&gt;0")</f>
        <v>38</v>
      </c>
      <c r="O48" s="11">
        <f>COUNTIFS('Sales by Agent'!$C:$C,$B48,'Sales by Agent'!S:S,"&gt;0")</f>
        <v>41</v>
      </c>
      <c r="P48" s="11">
        <f>COUNTIFS('Sales by Agent'!$C:$C,$B48,'Sales by Agent'!T:T,"&gt;0")</f>
        <v>36</v>
      </c>
      <c r="Q48" s="11">
        <f>COUNTIFS('Sales by Agent'!$C:$C,$B48,'Sales by Agent'!U:U,"&gt;0")</f>
        <v>38</v>
      </c>
      <c r="R48" s="11">
        <f>COUNTIFS('Sales by Agent'!$C:$C,$B48,'Sales by Agent'!V:V,"&gt;0")</f>
        <v>36</v>
      </c>
      <c r="S48" s="11">
        <f>COUNTIFS('Sales by Agent'!$C:$C,$B48,'Sales by Agent'!W:W,"&gt;0")</f>
        <v>36</v>
      </c>
      <c r="T48" s="11">
        <f>COUNTIFS('Sales by Agent'!$C:$C,$B48,'Sales by Agent'!X:X,"&gt;0")</f>
        <v>36</v>
      </c>
      <c r="U48" s="11">
        <f>COUNTIFS('Sales by Agent'!$C:$C,$B48,'Sales by Agent'!Y:Y,"&gt;0")</f>
        <v>43</v>
      </c>
      <c r="V48" s="11">
        <f>COUNTIFS('Sales by Agent'!$C:$C,$B48,'Sales by Agent'!Z:Z,"&gt;0")</f>
        <v>39</v>
      </c>
      <c r="W48" s="11">
        <f>COUNTIFS('Sales by Agent'!$C:$C,$B48,'Sales by Agent'!AA:AA,"&gt;0")</f>
        <v>37</v>
      </c>
      <c r="X48" s="11">
        <f>COUNTIFS('Sales by Agent'!$C:$C,$B48,'Sales by Agent'!AB:AB,"&gt;0")</f>
        <v>43</v>
      </c>
      <c r="Y48" s="11">
        <f>COUNTIFS('Sales by Agent'!$C:$C,$B48,'Sales by Agent'!AC:AC,"&gt;0")</f>
        <v>76</v>
      </c>
      <c r="Z48" s="11">
        <f>COUNTIFS('Sales by Agent'!$C:$C,$B48,'Sales by Agent'!AD:AD,"&gt;0")</f>
        <v>0</v>
      </c>
      <c r="AA48" s="11">
        <f>COUNTIFS('Sales by Agent'!$C:$C,$B48,'Sales by Agent'!AE:AE,"&gt;0")</f>
        <v>64</v>
      </c>
      <c r="AB48" s="11">
        <f>COUNTIFS('Sales by Agent'!$C:$C,$B48,'Sales by Agent'!AF:AF,"&gt;0")</f>
        <v>71</v>
      </c>
      <c r="AC48" s="11">
        <f>COUNTIFS('Sales by Agent'!$C:$C,$B48,'Sales by Agent'!AG:AG,"&gt;0")</f>
        <v>64</v>
      </c>
      <c r="AD48" s="11">
        <f>COUNTIFS('Sales by Agent'!$C:$C,$B48,'Sales by Agent'!AH:AH,"&gt;0")</f>
        <v>67</v>
      </c>
      <c r="AE48" s="11">
        <f>COUNTIFS('Sales by Agent'!$C:$C,$B48,'Sales by Agent'!AI:AI,"&gt;0")</f>
        <v>66</v>
      </c>
      <c r="AF48" s="11">
        <f>COUNTIFS('Sales by Agent'!$C:$C,$B48,'Sales by Agent'!AJ:AJ,"&gt;0")</f>
        <v>63</v>
      </c>
      <c r="AG48" s="11">
        <f>COUNTIFS('Sales by Agent'!$C:$C,$B48,'Sales by Agent'!AK:AK,"&gt;0")</f>
        <v>62</v>
      </c>
      <c r="AH48" s="11">
        <f>COUNTIFS('Sales by Agent'!$C:$C,$B48,'Sales by Agent'!AL:AL,"&gt;0")</f>
        <v>57</v>
      </c>
      <c r="AI48" s="11">
        <f>COUNTIFS('Sales by Agent'!$C:$C,$B48,'Sales by Agent'!AM:AM,"&gt;0")</f>
        <v>55</v>
      </c>
      <c r="AJ48" s="11">
        <f>COUNTIFS('Sales by Agent'!$C:$C,$B48,'Sales by Agent'!AN:AN,"&gt;0")</f>
        <v>53</v>
      </c>
      <c r="AK48" s="11">
        <f>COUNTIFS('Sales by Agent'!$C:$C,$B48,'Sales by Agent'!AO:AO,"&gt;0")</f>
        <v>53</v>
      </c>
      <c r="AL48" s="536">
        <v>56</v>
      </c>
      <c r="AM48" s="11">
        <f>COUNTIFS('Sales by Agent'!$C:$C,$B48,'Sales by Agent'!AQ:AQ,"&gt;0")</f>
        <v>50</v>
      </c>
      <c r="AN48" s="11">
        <f>COUNTIFS('Sales by Agent'!$C:$C,$B48,'Sales by Agent'!AR:AR,"&gt;0")</f>
        <v>56</v>
      </c>
      <c r="AO48" s="11">
        <f>COUNTIFS('Sales by Agent'!$C:$C,$B48,'Sales by Agent'!AS:AS,"&gt;0")</f>
        <v>52</v>
      </c>
      <c r="AP48" s="11">
        <f>COUNTIFS('Sales by Agent'!$C:$C,$B48,'Sales by Agent'!AT:AT,"&gt;0")</f>
        <v>53</v>
      </c>
      <c r="AQ48" s="11">
        <f>COUNTIFS('Sales by Agent'!$C:$C,$B48,'Sales by Agent'!AU:AU,"&gt;0")</f>
        <v>51</v>
      </c>
      <c r="AR48" s="55">
        <f>COUNTIFS('Sales by Agent'!$C:$C,$B48,'Sales by Agent'!AV:AV,"&gt;0")</f>
        <v>54</v>
      </c>
      <c r="AS48" s="41">
        <f t="shared" si="66"/>
        <v>48.811562187328256</v>
      </c>
      <c r="AU48" s="257"/>
      <c r="AV48" s="546"/>
      <c r="AW48" s="546"/>
    </row>
    <row r="49" spans="1:49" ht="15" outlineLevel="1">
      <c r="A49" s="6" t="s">
        <v>393</v>
      </c>
      <c r="B49" s="10" t="str">
        <f t="shared" si="65"/>
        <v>HQ</v>
      </c>
      <c r="C49" s="11">
        <f>COUNTIFS('Sales by Agent'!$C:$C,$B49,'Sales by Agent'!G:G,"&gt;0")</f>
        <v>0</v>
      </c>
      <c r="D49" s="11">
        <f>COUNTIFS('Sales by Agent'!$C:$C,$B49,'Sales by Agent'!H:H,"&gt;0")</f>
        <v>0</v>
      </c>
      <c r="E49" s="11">
        <f>COUNTIFS('Sales by Agent'!$C:$C,$B49,'Sales by Agent'!I:I,"&gt;0")</f>
        <v>0</v>
      </c>
      <c r="F49" s="11">
        <f>COUNTIFS('Sales by Agent'!$C:$C,$B49,'Sales by Agent'!J:J,"&gt;0")</f>
        <v>0</v>
      </c>
      <c r="G49" s="11">
        <f>COUNTIFS('Sales by Agent'!$C:$C,$B49,'Sales by Agent'!K:K,"&gt;0")</f>
        <v>0</v>
      </c>
      <c r="H49" s="11">
        <f>COUNTIFS('Sales by Agent'!$C:$C,$B49,'Sales by Agent'!L:L,"&gt;0")</f>
        <v>0</v>
      </c>
      <c r="I49" s="11">
        <f>COUNTIFS('Sales by Agent'!$C:$C,$B49,'Sales by Agent'!M:M,"&gt;0")</f>
        <v>0</v>
      </c>
      <c r="J49" s="11">
        <f>COUNTIFS('Sales by Agent'!$C:$C,$B49,'Sales by Agent'!N:N,"&gt;0")</f>
        <v>0</v>
      </c>
      <c r="K49" s="11">
        <f>COUNTIFS('Sales by Agent'!$C:$C,$B49,'Sales by Agent'!O:O,"&gt;0")</f>
        <v>0</v>
      </c>
      <c r="L49" s="11">
        <f>COUNTIFS('Sales by Agent'!$C:$C,$B49,'Sales by Agent'!P:P,"&gt;0")</f>
        <v>0</v>
      </c>
      <c r="M49" s="11">
        <f>COUNTIFS('Sales by Agent'!$C:$C,$B49,'Sales by Agent'!Q:Q,"&gt;0")</f>
        <v>0</v>
      </c>
      <c r="N49" s="11">
        <f>COUNTIFS('Sales by Agent'!$C:$C,$B49,'Sales by Agent'!R:R,"&gt;0")</f>
        <v>0</v>
      </c>
      <c r="O49" s="11">
        <f>COUNTIFS('Sales by Agent'!$C:$C,$B49,'Sales by Agent'!S:S,"&gt;0")</f>
        <v>0</v>
      </c>
      <c r="P49" s="11">
        <f>COUNTIFS('Sales by Agent'!$C:$C,$B49,'Sales by Agent'!T:T,"&gt;0")</f>
        <v>0</v>
      </c>
      <c r="Q49" s="11">
        <f>COUNTIFS('Sales by Agent'!$C:$C,$B49,'Sales by Agent'!U:U,"&gt;0")</f>
        <v>0</v>
      </c>
      <c r="R49" s="11">
        <f>COUNTIFS('Sales by Agent'!$C:$C,$B49,'Sales by Agent'!V:V,"&gt;0")</f>
        <v>0</v>
      </c>
      <c r="S49" s="11">
        <f>COUNTIFS('Sales by Agent'!$C:$C,$B49,'Sales by Agent'!W:W,"&gt;0")</f>
        <v>0</v>
      </c>
      <c r="T49" s="11">
        <f>COUNTIFS('Sales by Agent'!$C:$C,$B49,'Sales by Agent'!X:X,"&gt;0")</f>
        <v>0</v>
      </c>
      <c r="U49" s="11">
        <f>COUNTIFS('Sales by Agent'!$C:$C,$B49,'Sales by Agent'!Y:Y,"&gt;0")</f>
        <v>0</v>
      </c>
      <c r="V49" s="11">
        <f>COUNTIFS('Sales by Agent'!$C:$C,$B49,'Sales by Agent'!Z:Z,"&gt;0")</f>
        <v>0</v>
      </c>
      <c r="W49" s="11">
        <f>COUNTIFS('Sales by Agent'!$C:$C,$B49,'Sales by Agent'!AA:AA,"&gt;0")</f>
        <v>0</v>
      </c>
      <c r="X49" s="11">
        <f>COUNTIFS('Sales by Agent'!$C:$C,$B49,'Sales by Agent'!AB:AB,"&gt;0")</f>
        <v>0</v>
      </c>
      <c r="Y49" s="11">
        <f>COUNTIFS('Sales by Agent'!$C:$C,$B49,'Sales by Agent'!AC:AC,"&gt;0")</f>
        <v>1</v>
      </c>
      <c r="Z49" s="11">
        <f>COUNTIFS('Sales by Agent'!$C:$C,$B49,'Sales by Agent'!AD:AD,"&gt;0")</f>
        <v>1</v>
      </c>
      <c r="AA49" s="11">
        <f>COUNTIFS('Sales by Agent'!$C:$C,$B49,'Sales by Agent'!AE:AE,"&gt;0")</f>
        <v>0</v>
      </c>
      <c r="AB49" s="11">
        <f>COUNTIFS('Sales by Agent'!$C:$C,$B49,'Sales by Agent'!AF:AF,"&gt;0")</f>
        <v>0</v>
      </c>
      <c r="AC49" s="11">
        <f>COUNTIFS('Sales by Agent'!$C:$C,$B49,'Sales by Agent'!AG:AG,"&gt;0")</f>
        <v>0</v>
      </c>
      <c r="AD49" s="11">
        <f>COUNTIFS('Sales by Agent'!$C:$C,$B49,'Sales by Agent'!AH:AH,"&gt;0")</f>
        <v>3</v>
      </c>
      <c r="AE49" s="11">
        <f>COUNTIFS('Sales by Agent'!$C:$C,$B49,'Sales by Agent'!AI:AI,"&gt;0")</f>
        <v>0</v>
      </c>
      <c r="AF49" s="11">
        <f>COUNTIFS('Sales by Agent'!$C:$C,$B49,'Sales by Agent'!AJ:AJ,"&gt;0")</f>
        <v>0</v>
      </c>
      <c r="AG49" s="11">
        <f>COUNTIFS('Sales by Agent'!$C:$C,$B49,'Sales by Agent'!AK:AK,"&gt;0")</f>
        <v>3</v>
      </c>
      <c r="AH49" s="11">
        <f>COUNTIFS('Sales by Agent'!$C:$C,$B49,'Sales by Agent'!AL:AL,"&gt;0")</f>
        <v>1</v>
      </c>
      <c r="AI49" s="11">
        <f>COUNTIFS('Sales by Agent'!$C:$C,$B49,'Sales by Agent'!AM:AM,"&gt;0")</f>
        <v>1</v>
      </c>
      <c r="AJ49" s="11">
        <f>COUNTIFS('Sales by Agent'!$C:$C,$B49,'Sales by Agent'!AN:AN,"&gt;0")</f>
        <v>0</v>
      </c>
      <c r="AK49" s="11">
        <f>COUNTIFS('Sales by Agent'!$C:$C,$B49,'Sales by Agent'!AO:AO,"&gt;0")</f>
        <v>0</v>
      </c>
      <c r="AL49" s="536">
        <v>0</v>
      </c>
      <c r="AM49" s="11">
        <f>COUNTIFS('Sales by Agent'!$C:$C,$B49,'Sales by Agent'!AQ:AQ,"&gt;0")</f>
        <v>1</v>
      </c>
      <c r="AN49" s="11">
        <f>COUNTIFS('Sales by Agent'!$C:$C,$B49,'Sales by Agent'!AR:AR,"&gt;0")</f>
        <v>1</v>
      </c>
      <c r="AO49" s="11">
        <f>COUNTIFS('Sales by Agent'!$C:$C,$B49,'Sales by Agent'!AS:AS,"&gt;0")</f>
        <v>0</v>
      </c>
      <c r="AP49" s="11">
        <f>COUNTIFS('Sales by Agent'!$C:$C,$B49,'Sales by Agent'!AT:AT,"&gt;0")</f>
        <v>2</v>
      </c>
      <c r="AQ49" s="11">
        <f>COUNTIFS('Sales by Agent'!$C:$C,$B49,'Sales by Agent'!AU:AU,"&gt;0")</f>
        <v>1</v>
      </c>
      <c r="AR49" s="55">
        <f>COUNTIFS('Sales by Agent'!$C:$C,$B49,'Sales by Agent'!AV:AV,"&gt;0")</f>
        <v>0</v>
      </c>
      <c r="AS49" s="41">
        <f t="shared" si="66"/>
        <v>48.811562187328256</v>
      </c>
      <c r="AU49" s="257"/>
      <c r="AV49" s="546"/>
      <c r="AW49" s="546"/>
    </row>
    <row r="50" spans="1:49" ht="15">
      <c r="A50" s="124" t="s">
        <v>938</v>
      </c>
      <c r="B50" s="14" t="s">
        <v>928</v>
      </c>
      <c r="C50" s="15">
        <f t="shared" ref="C50:AG50" si="67">SUM(C51:C52)</f>
        <v>0</v>
      </c>
      <c r="D50" s="15">
        <f t="shared" si="67"/>
        <v>0</v>
      </c>
      <c r="E50" s="15">
        <f t="shared" si="67"/>
        <v>0</v>
      </c>
      <c r="F50" s="15">
        <f t="shared" si="67"/>
        <v>0</v>
      </c>
      <c r="G50" s="15">
        <f t="shared" si="67"/>
        <v>0</v>
      </c>
      <c r="H50" s="15">
        <f t="shared" si="67"/>
        <v>0</v>
      </c>
      <c r="I50" s="15">
        <f t="shared" si="67"/>
        <v>0</v>
      </c>
      <c r="J50" s="15">
        <f t="shared" si="67"/>
        <v>0</v>
      </c>
      <c r="K50" s="15">
        <f t="shared" si="67"/>
        <v>0</v>
      </c>
      <c r="L50" s="15">
        <f t="shared" si="67"/>
        <v>0</v>
      </c>
      <c r="M50" s="15">
        <f t="shared" si="67"/>
        <v>0</v>
      </c>
      <c r="N50" s="15">
        <f t="shared" si="67"/>
        <v>0</v>
      </c>
      <c r="O50" s="15">
        <f t="shared" si="67"/>
        <v>0</v>
      </c>
      <c r="P50" s="15">
        <f t="shared" si="67"/>
        <v>0</v>
      </c>
      <c r="Q50" s="15">
        <f t="shared" si="67"/>
        <v>0</v>
      </c>
      <c r="R50" s="15">
        <f t="shared" si="67"/>
        <v>0</v>
      </c>
      <c r="S50" s="15">
        <f t="shared" si="67"/>
        <v>0</v>
      </c>
      <c r="T50" s="15">
        <f t="shared" si="67"/>
        <v>0</v>
      </c>
      <c r="U50" s="15">
        <f t="shared" si="67"/>
        <v>0</v>
      </c>
      <c r="V50" s="15">
        <f t="shared" si="67"/>
        <v>0</v>
      </c>
      <c r="W50" s="15">
        <f t="shared" si="67"/>
        <v>0</v>
      </c>
      <c r="X50" s="15">
        <f t="shared" si="67"/>
        <v>0</v>
      </c>
      <c r="Y50" s="15">
        <f t="shared" si="67"/>
        <v>0</v>
      </c>
      <c r="Z50" s="15">
        <f t="shared" si="67"/>
        <v>88</v>
      </c>
      <c r="AA50" s="15">
        <f t="shared" si="67"/>
        <v>64</v>
      </c>
      <c r="AB50" s="15">
        <f t="shared" si="67"/>
        <v>89</v>
      </c>
      <c r="AC50" s="15">
        <f t="shared" si="67"/>
        <v>119</v>
      </c>
      <c r="AD50" s="15">
        <f t="shared" si="67"/>
        <v>153</v>
      </c>
      <c r="AE50" s="15">
        <f t="shared" si="67"/>
        <v>140</v>
      </c>
      <c r="AF50" s="15">
        <f t="shared" si="67"/>
        <v>123</v>
      </c>
      <c r="AG50" s="15">
        <f t="shared" si="67"/>
        <v>128</v>
      </c>
      <c r="AH50" s="15">
        <f>SUM(AH51:AH52)</f>
        <v>142</v>
      </c>
      <c r="AI50" s="15">
        <f t="shared" ref="AI50:AJ50" si="68">SUM(AI51:AI52)</f>
        <v>110</v>
      </c>
      <c r="AJ50" s="15">
        <f t="shared" si="68"/>
        <v>126</v>
      </c>
      <c r="AK50" s="15">
        <f t="shared" ref="AK50" si="69">SUM(AK51:AK52)</f>
        <v>102</v>
      </c>
      <c r="AL50" s="535">
        <v>104</v>
      </c>
      <c r="AM50" s="15">
        <f t="shared" ref="AM50:AN50" si="70">SUM(AM51:AM52)</f>
        <v>135</v>
      </c>
      <c r="AN50" s="15">
        <f t="shared" si="70"/>
        <v>140</v>
      </c>
      <c r="AO50" s="15">
        <f t="shared" ref="AO50:AP50" si="71">SUM(AO51:AO52)</f>
        <v>150</v>
      </c>
      <c r="AP50" s="15">
        <f t="shared" si="71"/>
        <v>165</v>
      </c>
      <c r="AQ50" s="15">
        <f t="shared" ref="AQ50:AR50" si="72">SUM(AQ51:AQ52)</f>
        <v>171</v>
      </c>
      <c r="AR50" s="54">
        <f t="shared" si="72"/>
        <v>155</v>
      </c>
      <c r="AS50" s="44">
        <f>'2014 Monthly Targets - Re-FCST'!I12</f>
        <v>110.25</v>
      </c>
      <c r="AU50" s="257"/>
      <c r="AV50" s="545"/>
      <c r="AW50" s="545"/>
    </row>
    <row r="51" spans="1:49" ht="15" outlineLevel="1">
      <c r="A51" s="6" t="s">
        <v>931</v>
      </c>
      <c r="B51" s="10" t="str">
        <f t="shared" si="65"/>
        <v>Masaka</v>
      </c>
      <c r="C51" s="11">
        <f>COUNTIFS('Sales by Agent'!$C:$C,$B51,'Sales by Agent'!G:G,"&gt;0")</f>
        <v>0</v>
      </c>
      <c r="D51" s="11">
        <f>COUNTIFS('Sales by Agent'!$C:$C,$B51,'Sales by Agent'!H:H,"&gt;0")</f>
        <v>0</v>
      </c>
      <c r="E51" s="11">
        <f>COUNTIFS('Sales by Agent'!$C:$C,$B51,'Sales by Agent'!I:I,"&gt;0")</f>
        <v>0</v>
      </c>
      <c r="F51" s="11">
        <f>COUNTIFS('Sales by Agent'!$C:$C,$B51,'Sales by Agent'!J:J,"&gt;0")</f>
        <v>0</v>
      </c>
      <c r="G51" s="11">
        <f>COUNTIFS('Sales by Agent'!$C:$C,$B51,'Sales by Agent'!K:K,"&gt;0")</f>
        <v>0</v>
      </c>
      <c r="H51" s="11">
        <f>COUNTIFS('Sales by Agent'!$C:$C,$B51,'Sales by Agent'!L:L,"&gt;0")</f>
        <v>0</v>
      </c>
      <c r="I51" s="11">
        <f>COUNTIFS('Sales by Agent'!$C:$C,$B51,'Sales by Agent'!M:M,"&gt;0")</f>
        <v>0</v>
      </c>
      <c r="J51" s="11">
        <f>COUNTIFS('Sales by Agent'!$C:$C,$B51,'Sales by Agent'!N:N,"&gt;0")</f>
        <v>0</v>
      </c>
      <c r="K51" s="11">
        <f>COUNTIFS('Sales by Agent'!$C:$C,$B51,'Sales by Agent'!O:O,"&gt;0")</f>
        <v>0</v>
      </c>
      <c r="L51" s="11">
        <f>COUNTIFS('Sales by Agent'!$C:$C,$B51,'Sales by Agent'!P:P,"&gt;0")</f>
        <v>0</v>
      </c>
      <c r="M51" s="11">
        <f>COUNTIFS('Sales by Agent'!$C:$C,$B51,'Sales by Agent'!Q:Q,"&gt;0")</f>
        <v>0</v>
      </c>
      <c r="N51" s="11">
        <f>COUNTIFS('Sales by Agent'!$C:$C,$B51,'Sales by Agent'!R:R,"&gt;0")</f>
        <v>0</v>
      </c>
      <c r="O51" s="11">
        <f>COUNTIFS('Sales by Agent'!$C:$C,$B51,'Sales by Agent'!S:S,"&gt;0")</f>
        <v>0</v>
      </c>
      <c r="P51" s="11">
        <f>COUNTIFS('Sales by Agent'!$C:$C,$B51,'Sales by Agent'!T:T,"&gt;0")</f>
        <v>0</v>
      </c>
      <c r="Q51" s="11">
        <f>COUNTIFS('Sales by Agent'!$C:$C,$B51,'Sales by Agent'!U:U,"&gt;0")</f>
        <v>0</v>
      </c>
      <c r="R51" s="11">
        <f>COUNTIFS('Sales by Agent'!$C:$C,$B51,'Sales by Agent'!V:V,"&gt;0")</f>
        <v>0</v>
      </c>
      <c r="S51" s="11">
        <f>COUNTIFS('Sales by Agent'!$C:$C,$B51,'Sales by Agent'!W:W,"&gt;0")</f>
        <v>0</v>
      </c>
      <c r="T51" s="11">
        <f>COUNTIFS('Sales by Agent'!$C:$C,$B51,'Sales by Agent'!X:X,"&gt;0")</f>
        <v>0</v>
      </c>
      <c r="U51" s="11">
        <f>COUNTIFS('Sales by Agent'!$C:$C,$B51,'Sales by Agent'!Y:Y,"&gt;0")</f>
        <v>0</v>
      </c>
      <c r="V51" s="11">
        <f>COUNTIFS('Sales by Agent'!$C:$C,$B51,'Sales by Agent'!Z:Z,"&gt;0")</f>
        <v>0</v>
      </c>
      <c r="W51" s="11">
        <f>COUNTIFS('Sales by Agent'!$C:$C,$B51,'Sales by Agent'!AA:AA,"&gt;0")</f>
        <v>0</v>
      </c>
      <c r="X51" s="11">
        <f>COUNTIFS('Sales by Agent'!$C:$C,$B51,'Sales by Agent'!AB:AB,"&gt;0")</f>
        <v>0</v>
      </c>
      <c r="Y51" s="11">
        <f>COUNTIFS('Sales by Agent'!$C:$C,$B51,'Sales by Agent'!AC:AC,"&gt;0")</f>
        <v>0</v>
      </c>
      <c r="Z51" s="11">
        <f>COUNTIFS('Sales by Agent'!$C:$C,$B51,'Sales by Agent'!AD:AD,"&gt;0")</f>
        <v>88</v>
      </c>
      <c r="AA51" s="11">
        <f>COUNTIFS('Sales by Agent'!$C:$C,$B51,'Sales by Agent'!AE:AE,"&gt;0")</f>
        <v>64</v>
      </c>
      <c r="AB51" s="11">
        <f>COUNTIFS('Sales by Agent'!$C:$C,$B51,'Sales by Agent'!AF:AF,"&gt;0")</f>
        <v>89</v>
      </c>
      <c r="AC51" s="11">
        <f>COUNTIFS('Sales by Agent'!$C:$C,$B51,'Sales by Agent'!AG:AG,"&gt;0")</f>
        <v>119</v>
      </c>
      <c r="AD51" s="11">
        <f>COUNTIFS('Sales by Agent'!$C:$C,$B51,'Sales by Agent'!AH:AH,"&gt;0")</f>
        <v>121</v>
      </c>
      <c r="AE51" s="11">
        <f>COUNTIFS('Sales by Agent'!$C:$C,$B51,'Sales by Agent'!AI:AI,"&gt;0")</f>
        <v>110</v>
      </c>
      <c r="AF51" s="11">
        <f>COUNTIFS('Sales by Agent'!$C:$C,$B51,'Sales by Agent'!AJ:AJ,"&gt;0")</f>
        <v>91</v>
      </c>
      <c r="AG51" s="11">
        <f>COUNTIFS('Sales by Agent'!$C:$C,$B51,'Sales by Agent'!AK:AK,"&gt;0")</f>
        <v>90</v>
      </c>
      <c r="AH51" s="11">
        <f>COUNTIFS('Sales by Agent'!$C:$C,$B51,'Sales by Agent'!AL:AL,"&gt;0")</f>
        <v>112</v>
      </c>
      <c r="AI51" s="11">
        <f>COUNTIFS('Sales by Agent'!$C:$C,$B51,'Sales by Agent'!AM:AM,"&gt;0")</f>
        <v>68</v>
      </c>
      <c r="AJ51" s="11">
        <f>COUNTIFS('Sales by Agent'!$C:$C,$B51,'Sales by Agent'!AN:AN,"&gt;0")</f>
        <v>86</v>
      </c>
      <c r="AK51" s="11">
        <f>COUNTIFS('Sales by Agent'!$C:$C,$B51,'Sales by Agent'!AO:AO,"&gt;0")</f>
        <v>73</v>
      </c>
      <c r="AL51" s="536">
        <v>52</v>
      </c>
      <c r="AM51" s="11">
        <f>COUNTIFS('Sales by Agent'!$C:$C,$B51,'Sales by Agent'!AQ:AQ,"&gt;0")</f>
        <v>93</v>
      </c>
      <c r="AN51" s="11">
        <f>COUNTIFS('Sales by Agent'!$C:$C,$B51,'Sales by Agent'!AR:AR,"&gt;0")</f>
        <v>102</v>
      </c>
      <c r="AO51" s="11">
        <f>COUNTIFS('Sales by Agent'!$C:$C,$B51,'Sales by Agent'!AS:AS,"&gt;0")</f>
        <v>98</v>
      </c>
      <c r="AP51" s="11">
        <f>COUNTIFS('Sales by Agent'!$C:$C,$B51,'Sales by Agent'!AT:AT,"&gt;0")</f>
        <v>106</v>
      </c>
      <c r="AQ51" s="11">
        <f>COUNTIFS('Sales by Agent'!$C:$C,$B51,'Sales by Agent'!AU:AU,"&gt;0")</f>
        <v>105</v>
      </c>
      <c r="AR51" s="55">
        <f>COUNTIFS('Sales by Agent'!$C:$C,$B51,'Sales by Agent'!AV:AV,"&gt;0")</f>
        <v>94</v>
      </c>
      <c r="AS51" s="41">
        <f>AS50*(2/3)</f>
        <v>73.5</v>
      </c>
      <c r="AU51" s="257"/>
      <c r="AV51" s="546"/>
      <c r="AW51" s="546"/>
    </row>
    <row r="52" spans="1:49" ht="16" outlineLevel="1" thickBot="1">
      <c r="A52" s="6" t="s">
        <v>933</v>
      </c>
      <c r="B52" s="10" t="str">
        <f t="shared" si="65"/>
        <v>Mukono</v>
      </c>
      <c r="C52" s="11">
        <f>COUNTIFS('Sales by Agent'!$C:$C,$B52,'Sales by Agent'!G:G,"&gt;0")</f>
        <v>0</v>
      </c>
      <c r="D52" s="11">
        <f>COUNTIFS('Sales by Agent'!$C:$C,$B52,'Sales by Agent'!H:H,"&gt;0")</f>
        <v>0</v>
      </c>
      <c r="E52" s="11">
        <f>COUNTIFS('Sales by Agent'!$C:$C,$B52,'Sales by Agent'!I:I,"&gt;0")</f>
        <v>0</v>
      </c>
      <c r="F52" s="11">
        <f>COUNTIFS('Sales by Agent'!$C:$C,$B52,'Sales by Agent'!J:J,"&gt;0")</f>
        <v>0</v>
      </c>
      <c r="G52" s="11">
        <f>COUNTIFS('Sales by Agent'!$C:$C,$B52,'Sales by Agent'!K:K,"&gt;0")</f>
        <v>0</v>
      </c>
      <c r="H52" s="11">
        <f>COUNTIFS('Sales by Agent'!$C:$C,$B52,'Sales by Agent'!L:L,"&gt;0")</f>
        <v>0</v>
      </c>
      <c r="I52" s="11">
        <f>COUNTIFS('Sales by Agent'!$C:$C,$B52,'Sales by Agent'!M:M,"&gt;0")</f>
        <v>0</v>
      </c>
      <c r="J52" s="11">
        <f>COUNTIFS('Sales by Agent'!$C:$C,$B52,'Sales by Agent'!N:N,"&gt;0")</f>
        <v>0</v>
      </c>
      <c r="K52" s="11">
        <f>COUNTIFS('Sales by Agent'!$C:$C,$B52,'Sales by Agent'!O:O,"&gt;0")</f>
        <v>0</v>
      </c>
      <c r="L52" s="11">
        <f>COUNTIFS('Sales by Agent'!$C:$C,$B52,'Sales by Agent'!P:P,"&gt;0")</f>
        <v>0</v>
      </c>
      <c r="M52" s="11">
        <f>COUNTIFS('Sales by Agent'!$C:$C,$B52,'Sales by Agent'!Q:Q,"&gt;0")</f>
        <v>0</v>
      </c>
      <c r="N52" s="11">
        <f>COUNTIFS('Sales by Agent'!$C:$C,$B52,'Sales by Agent'!R:R,"&gt;0")</f>
        <v>0</v>
      </c>
      <c r="O52" s="11">
        <f>COUNTIFS('Sales by Agent'!$C:$C,$B52,'Sales by Agent'!S:S,"&gt;0")</f>
        <v>0</v>
      </c>
      <c r="P52" s="11">
        <f>COUNTIFS('Sales by Agent'!$C:$C,$B52,'Sales by Agent'!T:T,"&gt;0")</f>
        <v>0</v>
      </c>
      <c r="Q52" s="11">
        <f>COUNTIFS('Sales by Agent'!$C:$C,$B52,'Sales by Agent'!U:U,"&gt;0")</f>
        <v>0</v>
      </c>
      <c r="R52" s="11">
        <f>COUNTIFS('Sales by Agent'!$C:$C,$B52,'Sales by Agent'!V:V,"&gt;0")</f>
        <v>0</v>
      </c>
      <c r="S52" s="11">
        <f>COUNTIFS('Sales by Agent'!$C:$C,$B52,'Sales by Agent'!W:W,"&gt;0")</f>
        <v>0</v>
      </c>
      <c r="T52" s="11">
        <f>COUNTIFS('Sales by Agent'!$C:$C,$B52,'Sales by Agent'!X:X,"&gt;0")</f>
        <v>0</v>
      </c>
      <c r="U52" s="11">
        <f>COUNTIFS('Sales by Agent'!$C:$C,$B52,'Sales by Agent'!Y:Y,"&gt;0")</f>
        <v>0</v>
      </c>
      <c r="V52" s="11">
        <f>COUNTIFS('Sales by Agent'!$C:$C,$B52,'Sales by Agent'!Z:Z,"&gt;0")</f>
        <v>0</v>
      </c>
      <c r="W52" s="11">
        <f>COUNTIFS('Sales by Agent'!$C:$C,$B52,'Sales by Agent'!AA:AA,"&gt;0")</f>
        <v>0</v>
      </c>
      <c r="X52" s="11">
        <f>COUNTIFS('Sales by Agent'!$C:$C,$B52,'Sales by Agent'!AB:AB,"&gt;0")</f>
        <v>0</v>
      </c>
      <c r="Y52" s="11">
        <f>COUNTIFS('Sales by Agent'!$C:$C,$B52,'Sales by Agent'!AC:AC,"&gt;0")</f>
        <v>0</v>
      </c>
      <c r="Z52" s="11">
        <f>COUNTIFS('Sales by Agent'!$C:$C,$B52,'Sales by Agent'!AD:AD,"&gt;0")</f>
        <v>0</v>
      </c>
      <c r="AA52" s="11">
        <f>COUNTIFS('Sales by Agent'!$C:$C,$B52,'Sales by Agent'!AE:AE,"&gt;0")</f>
        <v>0</v>
      </c>
      <c r="AB52" s="11">
        <f>COUNTIFS('Sales by Agent'!$C:$C,$B52,'Sales by Agent'!AF:AF,"&gt;0")</f>
        <v>0</v>
      </c>
      <c r="AC52" s="11">
        <f>COUNTIFS('Sales by Agent'!$C:$C,$B52,'Sales by Agent'!AG:AG,"&gt;0")</f>
        <v>0</v>
      </c>
      <c r="AD52" s="11">
        <f>COUNTIFS('Sales by Agent'!$C:$C,$B52,'Sales by Agent'!AH:AH,"&gt;0")</f>
        <v>32</v>
      </c>
      <c r="AE52" s="11">
        <f>COUNTIFS('Sales by Agent'!$C:$C,$B52,'Sales by Agent'!AI:AI,"&gt;0")</f>
        <v>30</v>
      </c>
      <c r="AF52" s="11">
        <f>COUNTIFS('Sales by Agent'!$C:$C,$B52,'Sales by Agent'!AJ:AJ,"&gt;0")</f>
        <v>32</v>
      </c>
      <c r="AG52" s="11">
        <f>COUNTIFS('Sales by Agent'!$C:$C,$B52,'Sales by Agent'!AK:AK,"&gt;0")</f>
        <v>38</v>
      </c>
      <c r="AH52" s="11">
        <f>COUNTIFS('Sales by Agent'!$C:$C,$B52,'Sales by Agent'!AL:AL,"&gt;0")</f>
        <v>30</v>
      </c>
      <c r="AI52" s="11">
        <f>COUNTIFS('Sales by Agent'!$C:$C,$B52,'Sales by Agent'!AM:AM,"&gt;0")</f>
        <v>42</v>
      </c>
      <c r="AJ52" s="11">
        <f>COUNTIFS('Sales by Agent'!$C:$C,$B52,'Sales by Agent'!AN:AN,"&gt;0")</f>
        <v>40</v>
      </c>
      <c r="AK52" s="11">
        <f>COUNTIFS('Sales by Agent'!$C:$C,$B52,'Sales by Agent'!AO:AO,"&gt;0")</f>
        <v>29</v>
      </c>
      <c r="AL52" s="536">
        <v>52</v>
      </c>
      <c r="AM52" s="11">
        <f>COUNTIFS('Sales by Agent'!$C:$C,$B52,'Sales by Agent'!AQ:AQ,"&gt;0")</f>
        <v>42</v>
      </c>
      <c r="AN52" s="11">
        <f>COUNTIFS('Sales by Agent'!$C:$C,$B52,'Sales by Agent'!AR:AR,"&gt;0")</f>
        <v>38</v>
      </c>
      <c r="AO52" s="11">
        <f>COUNTIFS('Sales by Agent'!$C:$C,$B52,'Sales by Agent'!AS:AS,"&gt;0")</f>
        <v>52</v>
      </c>
      <c r="AP52" s="11">
        <f>COUNTIFS('Sales by Agent'!$C:$C,$B52,'Sales by Agent'!AT:AT,"&gt;0")</f>
        <v>59</v>
      </c>
      <c r="AQ52" s="11">
        <f>COUNTIFS('Sales by Agent'!$C:$C,$B52,'Sales by Agent'!AU:AU,"&gt;0")</f>
        <v>66</v>
      </c>
      <c r="AR52" s="55">
        <f>COUNTIFS('Sales by Agent'!$C:$C,$B52,'Sales by Agent'!AV:AV,"&gt;0")</f>
        <v>61</v>
      </c>
      <c r="AS52" s="41">
        <f>AS50*(1/3)</f>
        <v>36.75</v>
      </c>
      <c r="AU52" s="257"/>
      <c r="AV52" s="546"/>
      <c r="AW52" s="546"/>
    </row>
    <row r="53" spans="1:49" ht="16" thickBot="1">
      <c r="A53" s="46" t="s">
        <v>1398</v>
      </c>
      <c r="B53" s="47" t="s">
        <v>448</v>
      </c>
      <c r="C53" s="48">
        <f t="shared" ref="C53:AG53" si="73">C50+C43+C49</f>
        <v>127</v>
      </c>
      <c r="D53" s="48">
        <f t="shared" si="73"/>
        <v>169</v>
      </c>
      <c r="E53" s="48">
        <f t="shared" si="73"/>
        <v>165</v>
      </c>
      <c r="F53" s="48">
        <f t="shared" si="73"/>
        <v>141</v>
      </c>
      <c r="G53" s="48">
        <f t="shared" si="73"/>
        <v>178</v>
      </c>
      <c r="H53" s="48">
        <f t="shared" si="73"/>
        <v>190</v>
      </c>
      <c r="I53" s="48">
        <f t="shared" si="73"/>
        <v>221</v>
      </c>
      <c r="J53" s="48">
        <f t="shared" si="73"/>
        <v>193</v>
      </c>
      <c r="K53" s="48">
        <f t="shared" si="73"/>
        <v>188</v>
      </c>
      <c r="L53" s="48">
        <f t="shared" si="73"/>
        <v>183</v>
      </c>
      <c r="M53" s="48">
        <f t="shared" si="73"/>
        <v>198</v>
      </c>
      <c r="N53" s="48">
        <f t="shared" si="73"/>
        <v>200</v>
      </c>
      <c r="O53" s="48">
        <f t="shared" si="73"/>
        <v>196</v>
      </c>
      <c r="P53" s="48">
        <f t="shared" si="73"/>
        <v>182</v>
      </c>
      <c r="Q53" s="48">
        <f t="shared" si="73"/>
        <v>190</v>
      </c>
      <c r="R53" s="48">
        <f t="shared" si="73"/>
        <v>203</v>
      </c>
      <c r="S53" s="48">
        <f t="shared" si="73"/>
        <v>219</v>
      </c>
      <c r="T53" s="48">
        <f t="shared" si="73"/>
        <v>215</v>
      </c>
      <c r="U53" s="48">
        <f t="shared" si="73"/>
        <v>219</v>
      </c>
      <c r="V53" s="48">
        <f t="shared" si="73"/>
        <v>215</v>
      </c>
      <c r="W53" s="48">
        <f t="shared" si="73"/>
        <v>200</v>
      </c>
      <c r="X53" s="48">
        <f t="shared" si="73"/>
        <v>224</v>
      </c>
      <c r="Y53" s="48">
        <f t="shared" si="73"/>
        <v>241</v>
      </c>
      <c r="Z53" s="48">
        <f t="shared" si="73"/>
        <v>308</v>
      </c>
      <c r="AA53" s="48">
        <f t="shared" si="73"/>
        <v>347</v>
      </c>
      <c r="AB53" s="48">
        <f t="shared" si="73"/>
        <v>378</v>
      </c>
      <c r="AC53" s="48">
        <f t="shared" si="73"/>
        <v>379</v>
      </c>
      <c r="AD53" s="48">
        <f t="shared" si="73"/>
        <v>406</v>
      </c>
      <c r="AE53" s="48">
        <f t="shared" si="73"/>
        <v>393</v>
      </c>
      <c r="AF53" s="48">
        <f t="shared" si="73"/>
        <v>354</v>
      </c>
      <c r="AG53" s="48">
        <f t="shared" si="73"/>
        <v>361</v>
      </c>
      <c r="AH53" s="48">
        <f>AH50+AH43+AH49</f>
        <v>426</v>
      </c>
      <c r="AI53" s="48">
        <f t="shared" ref="AI53:AJ53" si="74">AI50+AI43+AI49</f>
        <v>372</v>
      </c>
      <c r="AJ53" s="48">
        <f t="shared" si="74"/>
        <v>369</v>
      </c>
      <c r="AK53" s="48">
        <f t="shared" ref="AK53" si="75">AK50+AK43+AK49</f>
        <v>347</v>
      </c>
      <c r="AL53" s="574">
        <v>350</v>
      </c>
      <c r="AM53" s="48">
        <f t="shared" ref="AM53:AN53" si="76">AM50+AM43+AM49</f>
        <v>353</v>
      </c>
      <c r="AN53" s="48">
        <f t="shared" si="76"/>
        <v>365</v>
      </c>
      <c r="AO53" s="48">
        <f t="shared" ref="AO53:AP53" si="77">AO50+AO43+AO49</f>
        <v>382</v>
      </c>
      <c r="AP53" s="48">
        <f t="shared" si="77"/>
        <v>402</v>
      </c>
      <c r="AQ53" s="48">
        <f t="shared" ref="AQ53:AR53" si="78">AQ50+AQ43+AQ49</f>
        <v>429</v>
      </c>
      <c r="AR53" s="58">
        <f t="shared" si="78"/>
        <v>415</v>
      </c>
      <c r="AS53" s="49">
        <f>AS50+AS43</f>
        <v>354.30781093664132</v>
      </c>
      <c r="AU53" s="257"/>
      <c r="AV53" s="540"/>
      <c r="AW53" s="540"/>
    </row>
    <row r="54" spans="1:49" ht="15">
      <c r="A54" s="150" t="s">
        <v>1420</v>
      </c>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3">
        <f>'KE - Sales By Agent'!B245</f>
        <v>4</v>
      </c>
      <c r="AH54" s="3">
        <f>'KE - Sales By Agent'!C245</f>
        <v>48</v>
      </c>
      <c r="AI54" s="3">
        <f>'KE - Sales By Agent'!D245</f>
        <v>62</v>
      </c>
      <c r="AJ54" s="3">
        <f>'KE - Sales By Agent'!E245</f>
        <v>77</v>
      </c>
      <c r="AK54" s="3">
        <f>'KE - Sales By Agent'!F245</f>
        <v>70</v>
      </c>
      <c r="AL54" s="543">
        <v>74</v>
      </c>
      <c r="AM54" s="3">
        <f>'KE - Sales By Agent'!H245</f>
        <v>63</v>
      </c>
      <c r="AN54" s="3">
        <f>'KE - Sales By Agent'!I245</f>
        <v>101</v>
      </c>
      <c r="AO54" s="3">
        <f>'KE - Sales By Agent'!J245</f>
        <v>103</v>
      </c>
      <c r="AP54" s="3">
        <f>'KE - Sales By Agent'!K245</f>
        <v>99</v>
      </c>
      <c r="AQ54" s="3">
        <f>'KE - Sales By Agent'!L245</f>
        <v>95</v>
      </c>
      <c r="AR54" s="74">
        <f>'KE - Sales By Agent'!M245</f>
        <v>108</v>
      </c>
      <c r="AS54" s="300">
        <f>'2014 Monthly Targets - Re-FCST'!I13</f>
        <v>146.29999999999995</v>
      </c>
      <c r="AU54" s="549"/>
      <c r="AV54" s="549"/>
      <c r="AW54" s="549"/>
    </row>
    <row r="55" spans="1:49" ht="7" customHeight="1" thickBot="1">
      <c r="A55" s="136"/>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3"/>
      <c r="AH55" s="3"/>
      <c r="AI55" s="3"/>
      <c r="AJ55" s="3"/>
      <c r="AK55" s="3"/>
      <c r="AL55" s="543"/>
      <c r="AM55" s="3"/>
      <c r="AN55" s="3"/>
      <c r="AO55" s="3"/>
      <c r="AP55" s="3"/>
      <c r="AQ55" s="3"/>
      <c r="AR55" s="74"/>
      <c r="AS55" s="426"/>
      <c r="AU55" s="549"/>
      <c r="AV55" s="549"/>
      <c r="AW55" s="549"/>
    </row>
    <row r="56" spans="1:49" ht="16" thickBot="1">
      <c r="A56" s="137" t="s">
        <v>939</v>
      </c>
      <c r="B56" s="138"/>
      <c r="C56" s="139">
        <f>C54+C53</f>
        <v>127</v>
      </c>
      <c r="D56" s="139">
        <f t="shared" ref="D56:AI56" si="79">D54+D53</f>
        <v>169</v>
      </c>
      <c r="E56" s="139">
        <f t="shared" si="79"/>
        <v>165</v>
      </c>
      <c r="F56" s="139">
        <f t="shared" si="79"/>
        <v>141</v>
      </c>
      <c r="G56" s="139">
        <f t="shared" si="79"/>
        <v>178</v>
      </c>
      <c r="H56" s="139">
        <f t="shared" si="79"/>
        <v>190</v>
      </c>
      <c r="I56" s="139">
        <f t="shared" si="79"/>
        <v>221</v>
      </c>
      <c r="J56" s="139">
        <f t="shared" si="79"/>
        <v>193</v>
      </c>
      <c r="K56" s="139">
        <f t="shared" si="79"/>
        <v>188</v>
      </c>
      <c r="L56" s="139">
        <f t="shared" si="79"/>
        <v>183</v>
      </c>
      <c r="M56" s="139">
        <f t="shared" si="79"/>
        <v>198</v>
      </c>
      <c r="N56" s="139">
        <f t="shared" si="79"/>
        <v>200</v>
      </c>
      <c r="O56" s="139">
        <f t="shared" si="79"/>
        <v>196</v>
      </c>
      <c r="P56" s="139">
        <f t="shared" si="79"/>
        <v>182</v>
      </c>
      <c r="Q56" s="139">
        <f t="shared" si="79"/>
        <v>190</v>
      </c>
      <c r="R56" s="139">
        <f t="shared" si="79"/>
        <v>203</v>
      </c>
      <c r="S56" s="139">
        <f t="shared" si="79"/>
        <v>219</v>
      </c>
      <c r="T56" s="139">
        <f t="shared" si="79"/>
        <v>215</v>
      </c>
      <c r="U56" s="139">
        <f t="shared" si="79"/>
        <v>219</v>
      </c>
      <c r="V56" s="139">
        <f t="shared" si="79"/>
        <v>215</v>
      </c>
      <c r="W56" s="139">
        <f t="shared" si="79"/>
        <v>200</v>
      </c>
      <c r="X56" s="139">
        <f t="shared" si="79"/>
        <v>224</v>
      </c>
      <c r="Y56" s="139">
        <f t="shared" si="79"/>
        <v>241</v>
      </c>
      <c r="Z56" s="139">
        <f t="shared" si="79"/>
        <v>308</v>
      </c>
      <c r="AA56" s="139">
        <f t="shared" si="79"/>
        <v>347</v>
      </c>
      <c r="AB56" s="139">
        <f t="shared" si="79"/>
        <v>378</v>
      </c>
      <c r="AC56" s="139">
        <f t="shared" si="79"/>
        <v>379</v>
      </c>
      <c r="AD56" s="139">
        <f t="shared" si="79"/>
        <v>406</v>
      </c>
      <c r="AE56" s="139">
        <f t="shared" si="79"/>
        <v>393</v>
      </c>
      <c r="AF56" s="139">
        <f t="shared" si="79"/>
        <v>354</v>
      </c>
      <c r="AG56" s="139">
        <f t="shared" si="79"/>
        <v>365</v>
      </c>
      <c r="AH56" s="139">
        <f t="shared" si="79"/>
        <v>474</v>
      </c>
      <c r="AI56" s="139">
        <f t="shared" si="79"/>
        <v>434</v>
      </c>
      <c r="AJ56" s="139">
        <f>AJ54+AJ53</f>
        <v>446</v>
      </c>
      <c r="AK56" s="139">
        <f t="shared" ref="AK56" si="80">AK54+AK53</f>
        <v>417</v>
      </c>
      <c r="AL56" s="550">
        <v>424</v>
      </c>
      <c r="AM56" s="139">
        <f t="shared" ref="AM56:AN56" si="81">AM54+AM53</f>
        <v>416</v>
      </c>
      <c r="AN56" s="139">
        <f t="shared" si="81"/>
        <v>466</v>
      </c>
      <c r="AO56" s="139">
        <f t="shared" ref="AO56:AP56" si="82">AO54+AO53</f>
        <v>485</v>
      </c>
      <c r="AP56" s="139">
        <f t="shared" si="82"/>
        <v>501</v>
      </c>
      <c r="AQ56" s="139">
        <f t="shared" ref="AQ56:AR56" si="83">AQ54+AQ53</f>
        <v>524</v>
      </c>
      <c r="AR56" s="187">
        <f t="shared" si="83"/>
        <v>523</v>
      </c>
      <c r="AS56" s="307">
        <f>AS54+AS53</f>
        <v>500.60781093664127</v>
      </c>
      <c r="AU56" s="549"/>
      <c r="AV56" s="549"/>
      <c r="AW56" s="549"/>
    </row>
    <row r="57" spans="1:49">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91"/>
      <c r="AM57" s="1"/>
      <c r="AN57" s="1"/>
      <c r="AO57" s="1"/>
      <c r="AP57" s="1"/>
      <c r="AQ57" s="1"/>
      <c r="AR57" s="155"/>
      <c r="AS57" s="82"/>
      <c r="AU57" s="549"/>
      <c r="AV57" s="549"/>
      <c r="AW57" s="549"/>
    </row>
    <row r="58" spans="1:49">
      <c r="AE58"/>
      <c r="AR58" s="57"/>
      <c r="AU58" s="551"/>
      <c r="AV58" s="551"/>
      <c r="AW58" s="551"/>
    </row>
    <row r="59" spans="1:49" ht="18">
      <c r="A59" s="17" t="s">
        <v>940</v>
      </c>
      <c r="C59" s="1"/>
      <c r="AE59"/>
      <c r="AR59" s="57"/>
      <c r="AU59" s="551"/>
      <c r="AV59" s="551"/>
      <c r="AW59" s="551"/>
    </row>
    <row r="60" spans="1:49" ht="15">
      <c r="A60" s="124" t="s">
        <v>1421</v>
      </c>
      <c r="B60" s="14" t="s">
        <v>927</v>
      </c>
      <c r="C60" s="15">
        <f t="shared" ref="C60:AK60" si="84">IF(C43=0,"",(C5/C43))</f>
        <v>322145.66929133859</v>
      </c>
      <c r="D60" s="15">
        <f t="shared" si="84"/>
        <v>157226.92307692306</v>
      </c>
      <c r="E60" s="15">
        <f t="shared" si="84"/>
        <v>167719.33333333334</v>
      </c>
      <c r="F60" s="15">
        <f t="shared" si="84"/>
        <v>169083.26241134753</v>
      </c>
      <c r="G60" s="15">
        <f t="shared" si="84"/>
        <v>157477.52808988764</v>
      </c>
      <c r="H60" s="15">
        <f t="shared" si="84"/>
        <v>173786</v>
      </c>
      <c r="I60" s="15">
        <f t="shared" si="84"/>
        <v>210733.34841628961</v>
      </c>
      <c r="J60" s="15">
        <f t="shared" si="84"/>
        <v>273099.04145077721</v>
      </c>
      <c r="K60" s="15">
        <f t="shared" si="84"/>
        <v>258250.18617021278</v>
      </c>
      <c r="L60" s="15">
        <f t="shared" si="84"/>
        <v>262781.25683060108</v>
      </c>
      <c r="M60" s="15">
        <f t="shared" si="84"/>
        <v>218279.19191919192</v>
      </c>
      <c r="N60" s="15">
        <f t="shared" si="84"/>
        <v>222871.25</v>
      </c>
      <c r="O60" s="15">
        <f t="shared" si="84"/>
        <v>211145.81632653062</v>
      </c>
      <c r="P60" s="15">
        <f t="shared" si="84"/>
        <v>169121.86813186813</v>
      </c>
      <c r="Q60" s="15">
        <f t="shared" si="84"/>
        <v>161130.89473684211</v>
      </c>
      <c r="R60" s="15">
        <f t="shared" si="84"/>
        <v>205640.44334975368</v>
      </c>
      <c r="S60" s="15">
        <f t="shared" si="84"/>
        <v>167413.10502283106</v>
      </c>
      <c r="T60" s="15">
        <f t="shared" si="84"/>
        <v>190830.51162790696</v>
      </c>
      <c r="U60" s="15">
        <f t="shared" si="84"/>
        <v>228456.75799086757</v>
      </c>
      <c r="V60" s="15">
        <f t="shared" si="84"/>
        <v>180186.51162790696</v>
      </c>
      <c r="W60" s="15">
        <f t="shared" si="84"/>
        <v>173317.85</v>
      </c>
      <c r="X60" s="15">
        <f t="shared" si="84"/>
        <v>181041.33928571429</v>
      </c>
      <c r="Y60" s="15">
        <f t="shared" si="84"/>
        <v>231684.45833333334</v>
      </c>
      <c r="Z60" s="15">
        <f t="shared" si="84"/>
        <v>331016.6210045662</v>
      </c>
      <c r="AA60" s="15">
        <f t="shared" si="84"/>
        <v>195062.04946996467</v>
      </c>
      <c r="AB60" s="15">
        <f t="shared" si="84"/>
        <v>207625.29411764705</v>
      </c>
      <c r="AC60" s="15">
        <f t="shared" si="84"/>
        <v>280552.78846153844</v>
      </c>
      <c r="AD60" s="15">
        <f t="shared" si="84"/>
        <v>186674.02</v>
      </c>
      <c r="AE60" s="15">
        <f t="shared" si="84"/>
        <v>241978.09090909091</v>
      </c>
      <c r="AF60" s="15">
        <f t="shared" si="84"/>
        <v>214276.55411255412</v>
      </c>
      <c r="AG60" s="15">
        <f t="shared" si="84"/>
        <v>209417.24782608697</v>
      </c>
      <c r="AH60" s="15">
        <f t="shared" si="84"/>
        <v>155559.8445229682</v>
      </c>
      <c r="AI60" s="15">
        <f t="shared" si="84"/>
        <v>158964.25287356321</v>
      </c>
      <c r="AJ60" s="15">
        <f t="shared" si="84"/>
        <v>161384.87654320989</v>
      </c>
      <c r="AK60" s="15">
        <f t="shared" si="84"/>
        <v>147927.87755102041</v>
      </c>
      <c r="AL60" s="535">
        <v>215274.97967479675</v>
      </c>
      <c r="AM60" s="15">
        <f t="shared" ref="AM60:AR70" si="85">IF(AM43=0,"",(AM5/AM43))</f>
        <v>96944.700460829496</v>
      </c>
      <c r="AN60" s="15">
        <f t="shared" si="85"/>
        <v>87647.58928571429</v>
      </c>
      <c r="AO60" s="15">
        <f t="shared" si="85"/>
        <v>122020.92672413793</v>
      </c>
      <c r="AP60" s="15">
        <f t="shared" si="85"/>
        <v>127366.14893617021</v>
      </c>
      <c r="AQ60" s="15">
        <f t="shared" si="85"/>
        <v>126610.50583657587</v>
      </c>
      <c r="AR60" s="54">
        <f t="shared" si="85"/>
        <v>122323.86538461539</v>
      </c>
      <c r="AS60" s="45">
        <f>'2014 Monthly Targets - Re-FCST'!$R$23</f>
        <v>162500</v>
      </c>
      <c r="AU60" s="545"/>
      <c r="AV60" s="545"/>
      <c r="AW60" s="545"/>
    </row>
    <row r="61" spans="1:49" outlineLevel="1">
      <c r="A61" s="6" t="s">
        <v>929</v>
      </c>
      <c r="B61" s="10" t="str">
        <f>A61</f>
        <v>Bwaise</v>
      </c>
      <c r="C61" s="11">
        <f t="shared" ref="C61:AK61" si="86">IF(C44=0,"",(C6/C44))</f>
        <v>547425</v>
      </c>
      <c r="D61" s="11">
        <f t="shared" si="86"/>
        <v>177536.17021276595</v>
      </c>
      <c r="E61" s="11">
        <f t="shared" si="86"/>
        <v>163625.53191489363</v>
      </c>
      <c r="F61" s="11">
        <f t="shared" si="86"/>
        <v>192389.1891891892</v>
      </c>
      <c r="G61" s="11">
        <f t="shared" si="86"/>
        <v>136936.04651162791</v>
      </c>
      <c r="H61" s="11">
        <f t="shared" si="86"/>
        <v>125778.94736842105</v>
      </c>
      <c r="I61" s="11">
        <f t="shared" si="86"/>
        <v>211851.11111111112</v>
      </c>
      <c r="J61" s="11">
        <f t="shared" si="86"/>
        <v>296398.5</v>
      </c>
      <c r="K61" s="11">
        <f t="shared" si="86"/>
        <v>332757.16216216219</v>
      </c>
      <c r="L61" s="11">
        <f t="shared" si="86"/>
        <v>349806.41025641025</v>
      </c>
      <c r="M61" s="11">
        <f t="shared" si="86"/>
        <v>316997.42857142858</v>
      </c>
      <c r="N61" s="11">
        <f t="shared" si="86"/>
        <v>308208.10810810811</v>
      </c>
      <c r="O61" s="11">
        <f t="shared" si="86"/>
        <v>257735.13513513515</v>
      </c>
      <c r="P61" s="11">
        <f t="shared" si="86"/>
        <v>207315.75757575757</v>
      </c>
      <c r="Q61" s="11">
        <f t="shared" si="86"/>
        <v>211909.45945945947</v>
      </c>
      <c r="R61" s="11">
        <f t="shared" si="86"/>
        <v>209914.70588235295</v>
      </c>
      <c r="S61" s="11">
        <f t="shared" si="86"/>
        <v>184351.42857142858</v>
      </c>
      <c r="T61" s="11">
        <f t="shared" si="86"/>
        <v>152701.66666666666</v>
      </c>
      <c r="U61" s="11">
        <f t="shared" si="86"/>
        <v>273160.60606060608</v>
      </c>
      <c r="V61" s="11">
        <f t="shared" si="86"/>
        <v>205331.81818181818</v>
      </c>
      <c r="W61" s="11">
        <f t="shared" si="86"/>
        <v>220968.33333333334</v>
      </c>
      <c r="X61" s="11">
        <f t="shared" si="86"/>
        <v>248331.81818181818</v>
      </c>
      <c r="Y61" s="11">
        <f t="shared" si="86"/>
        <v>225309.67741935485</v>
      </c>
      <c r="Z61" s="11">
        <f t="shared" si="86"/>
        <v>305001.36986301368</v>
      </c>
      <c r="AA61" s="11">
        <f t="shared" si="86"/>
        <v>215360.89552238805</v>
      </c>
      <c r="AB61" s="11">
        <f t="shared" si="86"/>
        <v>300401.32352941175</v>
      </c>
      <c r="AC61" s="11">
        <f t="shared" si="86"/>
        <v>288542.90322580643</v>
      </c>
      <c r="AD61" s="11">
        <f t="shared" si="86"/>
        <v>221275.84905660377</v>
      </c>
      <c r="AE61" s="11">
        <f t="shared" si="86"/>
        <v>258095.8125</v>
      </c>
      <c r="AF61" s="11">
        <f t="shared" si="86"/>
        <v>255873.41176470587</v>
      </c>
      <c r="AG61" s="11">
        <f t="shared" si="86"/>
        <v>153315.17857142858</v>
      </c>
      <c r="AH61" s="11">
        <f t="shared" si="86"/>
        <v>157408.13559322033</v>
      </c>
      <c r="AI61" s="11">
        <f t="shared" si="86"/>
        <v>152542.37288135593</v>
      </c>
      <c r="AJ61" s="11">
        <f t="shared" si="86"/>
        <v>122560.3448275862</v>
      </c>
      <c r="AK61" s="11">
        <f t="shared" si="86"/>
        <v>127624.10714285714</v>
      </c>
      <c r="AL61" s="536">
        <v>295793.44262295082</v>
      </c>
      <c r="AM61" s="11">
        <f t="shared" si="85"/>
        <v>75792.553191489365</v>
      </c>
      <c r="AN61" s="11">
        <f t="shared" si="85"/>
        <v>73365.090909090912</v>
      </c>
      <c r="AO61" s="11">
        <f t="shared" si="85"/>
        <v>122317.14285714286</v>
      </c>
      <c r="AP61" s="11">
        <f t="shared" si="85"/>
        <v>137991.96428571429</v>
      </c>
      <c r="AQ61" s="11">
        <f t="shared" si="85"/>
        <v>145839.47368421053</v>
      </c>
      <c r="AR61" s="55">
        <f t="shared" si="85"/>
        <v>161311.60714285713</v>
      </c>
      <c r="AS61" s="41">
        <f>'2014 Monthly Targets - Re-FCST'!$R$23</f>
        <v>162500</v>
      </c>
      <c r="AU61" s="546"/>
      <c r="AV61" s="546"/>
      <c r="AW61" s="546"/>
    </row>
    <row r="62" spans="1:49" outlineLevel="1">
      <c r="A62" s="6" t="s">
        <v>930</v>
      </c>
      <c r="B62" s="10" t="str">
        <f t="shared" ref="B62:B66" si="87">A62</f>
        <v>Mafubira</v>
      </c>
      <c r="C62" s="11" t="str">
        <f t="shared" ref="C62:AK62" si="88">IF(C45=0,"",(C7/C45))</f>
        <v/>
      </c>
      <c r="D62" s="11" t="str">
        <f t="shared" si="88"/>
        <v/>
      </c>
      <c r="E62" s="11" t="str">
        <f t="shared" si="88"/>
        <v/>
      </c>
      <c r="F62" s="11" t="str">
        <f t="shared" si="88"/>
        <v/>
      </c>
      <c r="G62" s="11">
        <f t="shared" si="88"/>
        <v>162303.57142857142</v>
      </c>
      <c r="H62" s="11">
        <f t="shared" si="88"/>
        <v>116785.71428571429</v>
      </c>
      <c r="I62" s="11">
        <f t="shared" si="88"/>
        <v>188037.29166666666</v>
      </c>
      <c r="J62" s="11">
        <f t="shared" si="88"/>
        <v>153795.38461538462</v>
      </c>
      <c r="K62" s="11">
        <f t="shared" si="88"/>
        <v>206990</v>
      </c>
      <c r="L62" s="11">
        <f t="shared" si="88"/>
        <v>212202</v>
      </c>
      <c r="M62" s="11">
        <f t="shared" si="88"/>
        <v>149810.37735849057</v>
      </c>
      <c r="N62" s="11">
        <f t="shared" si="88"/>
        <v>199522.5</v>
      </c>
      <c r="O62" s="11">
        <f t="shared" si="88"/>
        <v>190820</v>
      </c>
      <c r="P62" s="11">
        <f t="shared" si="88"/>
        <v>136590.21276595743</v>
      </c>
      <c r="Q62" s="11">
        <f t="shared" si="88"/>
        <v>103856.04166666667</v>
      </c>
      <c r="R62" s="11">
        <f t="shared" si="88"/>
        <v>154506.95652173914</v>
      </c>
      <c r="S62" s="11">
        <f t="shared" si="88"/>
        <v>131562.42424242425</v>
      </c>
      <c r="T62" s="11">
        <f t="shared" si="88"/>
        <v>162277.1875</v>
      </c>
      <c r="U62" s="11">
        <f t="shared" si="88"/>
        <v>235816.21212121213</v>
      </c>
      <c r="V62" s="11">
        <f t="shared" si="88"/>
        <v>120345.48387096774</v>
      </c>
      <c r="W62" s="11">
        <f t="shared" si="88"/>
        <v>157671.09090909091</v>
      </c>
      <c r="X62" s="11">
        <f t="shared" si="88"/>
        <v>165473.87096774194</v>
      </c>
      <c r="Y62" s="11">
        <f t="shared" si="88"/>
        <v>180415.28301886792</v>
      </c>
      <c r="Z62" s="11">
        <f t="shared" si="88"/>
        <v>190264.26470588235</v>
      </c>
      <c r="AA62" s="11">
        <f t="shared" si="88"/>
        <v>178415.97014925373</v>
      </c>
      <c r="AB62" s="11">
        <f t="shared" si="88"/>
        <v>149988.36065573769</v>
      </c>
      <c r="AC62" s="11">
        <f t="shared" si="88"/>
        <v>229781.07142857142</v>
      </c>
      <c r="AD62" s="11">
        <f t="shared" si="88"/>
        <v>144713.98148148149</v>
      </c>
      <c r="AE62" s="11">
        <f t="shared" si="88"/>
        <v>208093.29545454544</v>
      </c>
      <c r="AF62" s="11">
        <f t="shared" si="88"/>
        <v>173583.33333333334</v>
      </c>
      <c r="AG62" s="11">
        <f t="shared" si="88"/>
        <v>261349.60526315789</v>
      </c>
      <c r="AH62" s="11">
        <f t="shared" si="88"/>
        <v>144317.04545454544</v>
      </c>
      <c r="AI62" s="11">
        <f t="shared" si="88"/>
        <v>180329.44444444444</v>
      </c>
      <c r="AJ62" s="11">
        <f t="shared" si="88"/>
        <v>226028.63636363635</v>
      </c>
      <c r="AK62" s="11">
        <f t="shared" si="88"/>
        <v>132236.21621621621</v>
      </c>
      <c r="AL62" s="536">
        <v>203641.21621621621</v>
      </c>
      <c r="AM62" s="11">
        <f t="shared" si="85"/>
        <v>91925.294117647063</v>
      </c>
      <c r="AN62" s="11">
        <f t="shared" si="85"/>
        <v>100254.07407407407</v>
      </c>
      <c r="AO62" s="11">
        <f t="shared" si="85"/>
        <v>67068.06451612903</v>
      </c>
      <c r="AP62" s="11">
        <f t="shared" si="85"/>
        <v>109757.43902439025</v>
      </c>
      <c r="AQ62" s="11">
        <f t="shared" si="85"/>
        <v>92329.545454545456</v>
      </c>
      <c r="AR62" s="55">
        <f t="shared" si="85"/>
        <v>88469.180327868846</v>
      </c>
      <c r="AS62" s="41">
        <f>'2014 Monthly Targets - Re-FCST'!$R$23</f>
        <v>162500</v>
      </c>
      <c r="AU62" s="546"/>
      <c r="AV62" s="546"/>
      <c r="AW62" s="546"/>
    </row>
    <row r="63" spans="1:49" outlineLevel="1">
      <c r="A63" s="6" t="s">
        <v>932</v>
      </c>
      <c r="B63" s="10" t="str">
        <f t="shared" si="87"/>
        <v>Mpigi</v>
      </c>
      <c r="C63" s="11">
        <f t="shared" ref="C63:AK63" si="89">IF(C46=0,"",(C8/C46))</f>
        <v>159936.76470588235</v>
      </c>
      <c r="D63" s="11">
        <f t="shared" si="89"/>
        <v>132579.6875</v>
      </c>
      <c r="E63" s="11">
        <f t="shared" si="89"/>
        <v>156253.44827586206</v>
      </c>
      <c r="F63" s="11">
        <f t="shared" si="89"/>
        <v>196459.5</v>
      </c>
      <c r="G63" s="11">
        <f t="shared" si="89"/>
        <v>224577.08333333334</v>
      </c>
      <c r="H63" s="11">
        <f t="shared" si="89"/>
        <v>225538.09523809524</v>
      </c>
      <c r="I63" s="11">
        <f t="shared" si="89"/>
        <v>310455.8823529412</v>
      </c>
      <c r="J63" s="11">
        <f t="shared" si="89"/>
        <v>334261.5625</v>
      </c>
      <c r="K63" s="11">
        <f t="shared" si="89"/>
        <v>232260.9375</v>
      </c>
      <c r="L63" s="11">
        <f t="shared" si="89"/>
        <v>197007.14285714287</v>
      </c>
      <c r="M63" s="11">
        <f t="shared" si="89"/>
        <v>303835.9259259259</v>
      </c>
      <c r="N63" s="11">
        <f t="shared" si="89"/>
        <v>233049.25925925927</v>
      </c>
      <c r="O63" s="11">
        <f t="shared" si="89"/>
        <v>252328.46153846153</v>
      </c>
      <c r="P63" s="11">
        <f t="shared" si="89"/>
        <v>213142.39999999999</v>
      </c>
      <c r="Q63" s="11">
        <f t="shared" si="89"/>
        <v>197640</v>
      </c>
      <c r="R63" s="11">
        <f t="shared" si="89"/>
        <v>193812.22222222222</v>
      </c>
      <c r="S63" s="11">
        <f t="shared" si="89"/>
        <v>154667.90697674418</v>
      </c>
      <c r="T63" s="11">
        <f t="shared" si="89"/>
        <v>174203.65853658537</v>
      </c>
      <c r="U63" s="11">
        <f t="shared" si="89"/>
        <v>194253.94736842104</v>
      </c>
      <c r="V63" s="11">
        <f t="shared" si="89"/>
        <v>174551.84210526315</v>
      </c>
      <c r="W63" s="11">
        <f t="shared" si="89"/>
        <v>153571.79487179487</v>
      </c>
      <c r="X63" s="11">
        <f t="shared" si="89"/>
        <v>134339.53488372092</v>
      </c>
      <c r="Y63" s="11">
        <f t="shared" si="89"/>
        <v>177308.75</v>
      </c>
      <c r="Z63" s="11">
        <f t="shared" si="89"/>
        <v>218930.76923076922</v>
      </c>
      <c r="AA63" s="11">
        <f t="shared" si="89"/>
        <v>145837.5</v>
      </c>
      <c r="AB63" s="11">
        <f t="shared" si="89"/>
        <v>143856.86274509804</v>
      </c>
      <c r="AC63" s="11">
        <f t="shared" si="89"/>
        <v>189550.34883720931</v>
      </c>
      <c r="AD63" s="11">
        <f t="shared" si="89"/>
        <v>173270.73170731709</v>
      </c>
      <c r="AE63" s="11">
        <f t="shared" si="89"/>
        <v>175499.48837209304</v>
      </c>
      <c r="AF63" s="11">
        <f t="shared" si="89"/>
        <v>218014.32432432432</v>
      </c>
      <c r="AG63" s="11">
        <f t="shared" si="89"/>
        <v>192496.97435897434</v>
      </c>
      <c r="AH63" s="11">
        <f t="shared" si="89"/>
        <v>135907.58974358975</v>
      </c>
      <c r="AI63" s="11">
        <f t="shared" si="89"/>
        <v>124434.55882352941</v>
      </c>
      <c r="AJ63" s="11">
        <f t="shared" si="89"/>
        <v>158378.78787878787</v>
      </c>
      <c r="AK63" s="11">
        <f t="shared" si="89"/>
        <v>139649.86111111112</v>
      </c>
      <c r="AL63" s="536">
        <v>193796.58536585365</v>
      </c>
      <c r="AM63" s="11">
        <f t="shared" si="85"/>
        <v>114421.36363636363</v>
      </c>
      <c r="AN63" s="11">
        <f t="shared" si="85"/>
        <v>79271.71428571429</v>
      </c>
      <c r="AO63" s="11">
        <f t="shared" si="85"/>
        <v>92358.571428571435</v>
      </c>
      <c r="AP63" s="11">
        <f t="shared" si="85"/>
        <v>126306.42857142857</v>
      </c>
      <c r="AQ63" s="11">
        <f t="shared" si="85"/>
        <v>135857.14285714287</v>
      </c>
      <c r="AR63" s="55">
        <f t="shared" si="85"/>
        <v>130096.0294117647</v>
      </c>
      <c r="AS63" s="41">
        <f>'2014 Monthly Targets - Re-FCST'!$R$23</f>
        <v>162500</v>
      </c>
      <c r="AU63" s="546"/>
      <c r="AV63" s="546"/>
      <c r="AW63" s="546"/>
    </row>
    <row r="64" spans="1:49" outlineLevel="1">
      <c r="A64" s="6" t="s">
        <v>934</v>
      </c>
      <c r="B64" s="10" t="str">
        <f t="shared" si="87"/>
        <v>Nsangi</v>
      </c>
      <c r="C64" s="11">
        <f t="shared" ref="C64:AK64" si="90">IF(C47=0,"",(C9/C47))</f>
        <v>143750</v>
      </c>
      <c r="D64" s="11">
        <f t="shared" si="90"/>
        <v>128115.625</v>
      </c>
      <c r="E64" s="11">
        <f t="shared" si="90"/>
        <v>130305.42857142857</v>
      </c>
      <c r="F64" s="11">
        <f t="shared" si="90"/>
        <v>102248.48484848485</v>
      </c>
      <c r="G64" s="11">
        <f t="shared" si="90"/>
        <v>125994.11764705883</v>
      </c>
      <c r="H64" s="11">
        <f t="shared" si="90"/>
        <v>244948.92857142858</v>
      </c>
      <c r="I64" s="11">
        <f t="shared" si="90"/>
        <v>185215</v>
      </c>
      <c r="J64" s="11">
        <f t="shared" si="90"/>
        <v>270414.90384615387</v>
      </c>
      <c r="K64" s="11">
        <f t="shared" si="90"/>
        <v>203641.73076923078</v>
      </c>
      <c r="L64" s="11">
        <f t="shared" si="90"/>
        <v>194066.07843137256</v>
      </c>
      <c r="M64" s="11">
        <f t="shared" si="90"/>
        <v>137397.72727272726</v>
      </c>
      <c r="N64" s="11">
        <f t="shared" si="90"/>
        <v>158116.30434782608</v>
      </c>
      <c r="O64" s="11">
        <f t="shared" si="90"/>
        <v>158738.18181818182</v>
      </c>
      <c r="P64" s="11">
        <f t="shared" si="90"/>
        <v>115749.0243902439</v>
      </c>
      <c r="Q64" s="11">
        <f t="shared" si="90"/>
        <v>147041.19047619047</v>
      </c>
      <c r="R64" s="11">
        <f t="shared" si="90"/>
        <v>224187.85714285713</v>
      </c>
      <c r="S64" s="11">
        <f t="shared" si="90"/>
        <v>161236.66666666666</v>
      </c>
      <c r="T64" s="11">
        <f t="shared" si="90"/>
        <v>215027.72727272726</v>
      </c>
      <c r="U64" s="11">
        <f t="shared" si="90"/>
        <v>220359.23076923078</v>
      </c>
      <c r="V64" s="11">
        <f t="shared" si="90"/>
        <v>212183.95348837209</v>
      </c>
      <c r="W64" s="11">
        <f t="shared" si="90"/>
        <v>151248.97435897434</v>
      </c>
      <c r="X64" s="11">
        <f t="shared" si="90"/>
        <v>148243.72093023255</v>
      </c>
      <c r="Y64" s="11">
        <f t="shared" si="90"/>
        <v>278121.5</v>
      </c>
      <c r="Z64" s="11">
        <f t="shared" si="90"/>
        <v>300796.66666666669</v>
      </c>
      <c r="AA64" s="11">
        <f t="shared" si="90"/>
        <v>244509.72972972973</v>
      </c>
      <c r="AB64" s="11">
        <f t="shared" si="90"/>
        <v>216145.52631578947</v>
      </c>
      <c r="AC64" s="11">
        <f t="shared" si="90"/>
        <v>185168.85714285713</v>
      </c>
      <c r="AD64" s="11">
        <f t="shared" si="90"/>
        <v>189909.42857142858</v>
      </c>
      <c r="AE64" s="11">
        <f t="shared" si="90"/>
        <v>332719.61111111112</v>
      </c>
      <c r="AF64" s="11">
        <f t="shared" si="90"/>
        <v>151876</v>
      </c>
      <c r="AG64" s="11">
        <f t="shared" si="90"/>
        <v>210344.28571428571</v>
      </c>
      <c r="AH64" s="11">
        <f t="shared" si="90"/>
        <v>151790.95238095237</v>
      </c>
      <c r="AI64" s="11">
        <f t="shared" si="90"/>
        <v>100325.88235294117</v>
      </c>
      <c r="AJ64" s="11">
        <f t="shared" si="90"/>
        <v>106245.45454545454</v>
      </c>
      <c r="AK64" s="11">
        <f t="shared" si="90"/>
        <v>139059.52380952382</v>
      </c>
      <c r="AL64" s="536">
        <v>151975.68627450979</v>
      </c>
      <c r="AM64" s="11">
        <f t="shared" si="85"/>
        <v>60094.811320754714</v>
      </c>
      <c r="AN64" s="11">
        <f t="shared" si="85"/>
        <v>56221.76470588235</v>
      </c>
      <c r="AO64" s="11">
        <f t="shared" si="85"/>
        <v>88348.275862068971</v>
      </c>
      <c r="AP64" s="11">
        <f t="shared" si="85"/>
        <v>109884.1</v>
      </c>
      <c r="AQ64" s="11">
        <f t="shared" si="85"/>
        <v>109444.79166666667</v>
      </c>
      <c r="AR64" s="55">
        <f t="shared" si="85"/>
        <v>97869.545454545456</v>
      </c>
      <c r="AS64" s="41">
        <f>'2014 Monthly Targets - Re-FCST'!$R$23</f>
        <v>162500</v>
      </c>
      <c r="AU64" s="546"/>
      <c r="AV64" s="546"/>
      <c r="AW64" s="546"/>
    </row>
    <row r="65" spans="1:49" outlineLevel="1">
      <c r="A65" s="6" t="s">
        <v>935</v>
      </c>
      <c r="B65" s="10" t="str">
        <f t="shared" si="87"/>
        <v>Tula</v>
      </c>
      <c r="C65" s="11">
        <f t="shared" ref="C65:AK65" si="91">IF(C48=0,"",(C10/C48))</f>
        <v>508139.13043478259</v>
      </c>
      <c r="D65" s="11">
        <f t="shared" si="91"/>
        <v>170429.31034482759</v>
      </c>
      <c r="E65" s="11">
        <f t="shared" si="91"/>
        <v>201689.8148148148</v>
      </c>
      <c r="F65" s="11">
        <f t="shared" si="91"/>
        <v>184685.29411764705</v>
      </c>
      <c r="G65" s="11">
        <f t="shared" si="91"/>
        <v>161726.53061224491</v>
      </c>
      <c r="H65" s="11">
        <f t="shared" si="91"/>
        <v>138644.68085106384</v>
      </c>
      <c r="I65" s="11">
        <f t="shared" si="91"/>
        <v>191321.27659574468</v>
      </c>
      <c r="J65" s="11">
        <f t="shared" si="91"/>
        <v>281291.86046511628</v>
      </c>
      <c r="K65" s="11">
        <f t="shared" si="91"/>
        <v>310536.90476190473</v>
      </c>
      <c r="L65" s="11">
        <f t="shared" si="91"/>
        <v>343197.5</v>
      </c>
      <c r="M65" s="11">
        <f t="shared" si="91"/>
        <v>254752.56410256409</v>
      </c>
      <c r="N65" s="11">
        <f t="shared" si="91"/>
        <v>242886.84210526315</v>
      </c>
      <c r="O65" s="11">
        <f t="shared" si="91"/>
        <v>223024.39024390245</v>
      </c>
      <c r="P65" s="11">
        <f t="shared" si="91"/>
        <v>206798.61111111112</v>
      </c>
      <c r="Q65" s="11">
        <f t="shared" si="91"/>
        <v>175589.47368421053</v>
      </c>
      <c r="R65" s="11">
        <f t="shared" si="91"/>
        <v>260087.5</v>
      </c>
      <c r="S65" s="11">
        <f t="shared" si="91"/>
        <v>238586.11111111112</v>
      </c>
      <c r="T65" s="11">
        <f t="shared" si="91"/>
        <v>262727.77777777775</v>
      </c>
      <c r="U65" s="11">
        <f t="shared" si="91"/>
        <v>220423.2558139535</v>
      </c>
      <c r="V65" s="11">
        <f t="shared" si="91"/>
        <v>224252.56410256409</v>
      </c>
      <c r="W65" s="11">
        <f t="shared" si="91"/>
        <v>202016.21621621621</v>
      </c>
      <c r="X65" s="11">
        <f t="shared" si="91"/>
        <v>231345.34883720931</v>
      </c>
      <c r="Y65" s="11">
        <f t="shared" si="91"/>
        <v>274216.44736842107</v>
      </c>
      <c r="Z65" s="11" t="str">
        <f t="shared" si="91"/>
        <v/>
      </c>
      <c r="AA65" s="11">
        <f t="shared" si="91"/>
        <v>199569.53125</v>
      </c>
      <c r="AB65" s="11">
        <f t="shared" si="91"/>
        <v>209533.80281690141</v>
      </c>
      <c r="AC65" s="11">
        <f t="shared" si="91"/>
        <v>430542.96875</v>
      </c>
      <c r="AD65" s="11">
        <f t="shared" si="91"/>
        <v>199632.83582089553</v>
      </c>
      <c r="AE65" s="11">
        <f t="shared" si="91"/>
        <v>242755.09090909091</v>
      </c>
      <c r="AF65" s="11">
        <f t="shared" si="91"/>
        <v>242141.26984126985</v>
      </c>
      <c r="AG65" s="11">
        <f t="shared" si="91"/>
        <v>238380.64516129033</v>
      </c>
      <c r="AH65" s="11">
        <f t="shared" si="91"/>
        <v>181325.78947368421</v>
      </c>
      <c r="AI65" s="11">
        <f t="shared" si="91"/>
        <v>242216.54545454544</v>
      </c>
      <c r="AJ65" s="11">
        <f t="shared" si="91"/>
        <v>234158.11320754717</v>
      </c>
      <c r="AK65" s="11">
        <f t="shared" si="91"/>
        <v>196499.90566037735</v>
      </c>
      <c r="AL65" s="536">
        <v>208626.78571428571</v>
      </c>
      <c r="AM65" s="11">
        <f t="shared" si="85"/>
        <v>147767.20000000001</v>
      </c>
      <c r="AN65" s="11">
        <f t="shared" si="85"/>
        <v>129451.78571428571</v>
      </c>
      <c r="AO65" s="11">
        <f t="shared" si="85"/>
        <v>211985.28846153847</v>
      </c>
      <c r="AP65" s="11">
        <f t="shared" si="85"/>
        <v>146953.01886792452</v>
      </c>
      <c r="AQ65" s="11">
        <f t="shared" si="85"/>
        <v>159293.13725490196</v>
      </c>
      <c r="AR65" s="55">
        <f t="shared" si="85"/>
        <v>140148.98148148149</v>
      </c>
      <c r="AS65" s="41">
        <f>'2014 Monthly Targets - Re-FCST'!$R$23</f>
        <v>162500</v>
      </c>
      <c r="AU65" s="546"/>
      <c r="AV65" s="546"/>
      <c r="AW65" s="546"/>
    </row>
    <row r="66" spans="1:49" outlineLevel="1">
      <c r="A66" s="6" t="s">
        <v>393</v>
      </c>
      <c r="B66" s="10" t="str">
        <f t="shared" si="87"/>
        <v>HQ</v>
      </c>
      <c r="C66" s="11" t="str">
        <f t="shared" ref="C66:AK66" si="92">IF(C49=0,"",(C11/C49))</f>
        <v/>
      </c>
      <c r="D66" s="11" t="str">
        <f t="shared" si="92"/>
        <v/>
      </c>
      <c r="E66" s="11" t="str">
        <f t="shared" si="92"/>
        <v/>
      </c>
      <c r="F66" s="11" t="str">
        <f t="shared" si="92"/>
        <v/>
      </c>
      <c r="G66" s="11" t="str">
        <f t="shared" si="92"/>
        <v/>
      </c>
      <c r="H66" s="11" t="str">
        <f t="shared" si="92"/>
        <v/>
      </c>
      <c r="I66" s="11" t="str">
        <f t="shared" si="92"/>
        <v/>
      </c>
      <c r="J66" s="11" t="str">
        <f t="shared" si="92"/>
        <v/>
      </c>
      <c r="K66" s="11" t="str">
        <f t="shared" si="92"/>
        <v/>
      </c>
      <c r="L66" s="11" t="str">
        <f t="shared" si="92"/>
        <v/>
      </c>
      <c r="M66" s="11" t="str">
        <f t="shared" si="92"/>
        <v/>
      </c>
      <c r="N66" s="11" t="str">
        <f t="shared" si="92"/>
        <v/>
      </c>
      <c r="O66" s="11" t="str">
        <f t="shared" si="92"/>
        <v/>
      </c>
      <c r="P66" s="11" t="str">
        <f t="shared" si="92"/>
        <v/>
      </c>
      <c r="Q66" s="11" t="str">
        <f t="shared" si="92"/>
        <v/>
      </c>
      <c r="R66" s="11" t="str">
        <f t="shared" si="92"/>
        <v/>
      </c>
      <c r="S66" s="11" t="str">
        <f t="shared" si="92"/>
        <v/>
      </c>
      <c r="T66" s="11" t="str">
        <f t="shared" si="92"/>
        <v/>
      </c>
      <c r="U66" s="11" t="str">
        <f t="shared" si="92"/>
        <v/>
      </c>
      <c r="V66" s="11" t="str">
        <f t="shared" si="92"/>
        <v/>
      </c>
      <c r="W66" s="11" t="str">
        <f t="shared" si="92"/>
        <v/>
      </c>
      <c r="X66" s="11" t="str">
        <f t="shared" si="92"/>
        <v/>
      </c>
      <c r="Y66" s="11">
        <f t="shared" si="92"/>
        <v>7500</v>
      </c>
      <c r="Z66" s="11">
        <f t="shared" si="92"/>
        <v>62000</v>
      </c>
      <c r="AA66" s="11" t="str">
        <f t="shared" si="92"/>
        <v/>
      </c>
      <c r="AB66" s="11" t="str">
        <f t="shared" si="92"/>
        <v/>
      </c>
      <c r="AC66" s="11" t="str">
        <f t="shared" si="92"/>
        <v/>
      </c>
      <c r="AD66" s="11">
        <f t="shared" si="92"/>
        <v>112000</v>
      </c>
      <c r="AE66" s="11" t="str">
        <f t="shared" si="92"/>
        <v/>
      </c>
      <c r="AF66" s="11" t="str">
        <f t="shared" si="92"/>
        <v/>
      </c>
      <c r="AG66" s="11">
        <f t="shared" si="92"/>
        <v>620783.33333333337</v>
      </c>
      <c r="AH66" s="11">
        <f t="shared" si="92"/>
        <v>1720800</v>
      </c>
      <c r="AI66" s="11">
        <f t="shared" si="92"/>
        <v>1183000</v>
      </c>
      <c r="AJ66" s="11" t="str">
        <f t="shared" si="92"/>
        <v/>
      </c>
      <c r="AK66" s="11" t="str">
        <f t="shared" si="92"/>
        <v/>
      </c>
      <c r="AL66" s="536" t="s">
        <v>689</v>
      </c>
      <c r="AM66" s="11">
        <f t="shared" si="85"/>
        <v>1176000</v>
      </c>
      <c r="AN66" s="11">
        <f t="shared" si="85"/>
        <v>9300</v>
      </c>
      <c r="AO66" s="11" t="str">
        <f t="shared" si="85"/>
        <v/>
      </c>
      <c r="AP66" s="11">
        <f t="shared" si="85"/>
        <v>89800</v>
      </c>
      <c r="AQ66" s="11">
        <f t="shared" si="85"/>
        <v>2500</v>
      </c>
      <c r="AR66" s="55" t="str">
        <f t="shared" si="85"/>
        <v/>
      </c>
      <c r="AS66" s="41"/>
      <c r="AU66" s="546"/>
      <c r="AV66" s="546"/>
      <c r="AW66" s="546"/>
    </row>
    <row r="67" spans="1:49" ht="15">
      <c r="A67" s="124" t="s">
        <v>1422</v>
      </c>
      <c r="B67" s="14" t="s">
        <v>928</v>
      </c>
      <c r="C67" s="15" t="str">
        <f t="shared" ref="C67:AK67" si="93">IF(C50=0,"",(C12/C50))</f>
        <v/>
      </c>
      <c r="D67" s="15" t="str">
        <f t="shared" si="93"/>
        <v/>
      </c>
      <c r="E67" s="15" t="str">
        <f t="shared" si="93"/>
        <v/>
      </c>
      <c r="F67" s="15" t="str">
        <f t="shared" si="93"/>
        <v/>
      </c>
      <c r="G67" s="15" t="str">
        <f t="shared" si="93"/>
        <v/>
      </c>
      <c r="H67" s="15" t="str">
        <f t="shared" si="93"/>
        <v/>
      </c>
      <c r="I67" s="15" t="str">
        <f t="shared" si="93"/>
        <v/>
      </c>
      <c r="J67" s="15" t="str">
        <f t="shared" si="93"/>
        <v/>
      </c>
      <c r="K67" s="15" t="str">
        <f t="shared" si="93"/>
        <v/>
      </c>
      <c r="L67" s="15" t="str">
        <f t="shared" si="93"/>
        <v/>
      </c>
      <c r="M67" s="15" t="str">
        <f t="shared" si="93"/>
        <v/>
      </c>
      <c r="N67" s="15" t="str">
        <f t="shared" si="93"/>
        <v/>
      </c>
      <c r="O67" s="15" t="str">
        <f t="shared" si="93"/>
        <v/>
      </c>
      <c r="P67" s="15" t="str">
        <f t="shared" si="93"/>
        <v/>
      </c>
      <c r="Q67" s="15" t="str">
        <f t="shared" si="93"/>
        <v/>
      </c>
      <c r="R67" s="15" t="str">
        <f t="shared" si="93"/>
        <v/>
      </c>
      <c r="S67" s="15" t="str">
        <f t="shared" si="93"/>
        <v/>
      </c>
      <c r="T67" s="15" t="str">
        <f t="shared" si="93"/>
        <v/>
      </c>
      <c r="U67" s="15" t="str">
        <f t="shared" si="93"/>
        <v/>
      </c>
      <c r="V67" s="15" t="str">
        <f t="shared" si="93"/>
        <v/>
      </c>
      <c r="W67" s="15" t="str">
        <f t="shared" si="93"/>
        <v/>
      </c>
      <c r="X67" s="15" t="str">
        <f t="shared" si="93"/>
        <v/>
      </c>
      <c r="Y67" s="15" t="str">
        <f t="shared" si="93"/>
        <v/>
      </c>
      <c r="Z67" s="15">
        <f t="shared" si="93"/>
        <v>315861.47727272729</v>
      </c>
      <c r="AA67" s="15">
        <f t="shared" si="93"/>
        <v>205173.125</v>
      </c>
      <c r="AB67" s="15">
        <f t="shared" si="93"/>
        <v>203205.50561797753</v>
      </c>
      <c r="AC67" s="15">
        <f t="shared" si="93"/>
        <v>250263.02521008404</v>
      </c>
      <c r="AD67" s="15">
        <f t="shared" si="93"/>
        <v>147648.15359477125</v>
      </c>
      <c r="AE67" s="15">
        <f t="shared" si="93"/>
        <v>243480.51264285712</v>
      </c>
      <c r="AF67" s="15">
        <f t="shared" si="93"/>
        <v>288389.91382113821</v>
      </c>
      <c r="AG67" s="15">
        <f t="shared" si="93"/>
        <v>317947.75937500002</v>
      </c>
      <c r="AH67" s="15">
        <f t="shared" si="93"/>
        <v>247671.91690140846</v>
      </c>
      <c r="AI67" s="15">
        <f t="shared" si="93"/>
        <v>252786.38181818181</v>
      </c>
      <c r="AJ67" s="15">
        <f t="shared" si="93"/>
        <v>195216.70396825401</v>
      </c>
      <c r="AK67" s="15">
        <f t="shared" si="93"/>
        <v>224136.37843137258</v>
      </c>
      <c r="AL67" s="535">
        <v>209017.18461538464</v>
      </c>
      <c r="AM67" s="15">
        <f t="shared" si="85"/>
        <v>117362.55407407408</v>
      </c>
      <c r="AN67" s="15">
        <f t="shared" si="85"/>
        <v>155299.45285714284</v>
      </c>
      <c r="AO67" s="15">
        <f t="shared" si="85"/>
        <v>198633</v>
      </c>
      <c r="AP67" s="15">
        <f t="shared" si="85"/>
        <v>162822.51515151514</v>
      </c>
      <c r="AQ67" s="15">
        <f t="shared" si="85"/>
        <v>143860.23391812865</v>
      </c>
      <c r="AR67" s="54">
        <f t="shared" si="85"/>
        <v>131878.67741935485</v>
      </c>
      <c r="AS67" s="45">
        <f>'2014 Monthly Targets - Re-FCST'!$R$25</f>
        <v>162500</v>
      </c>
      <c r="AU67" s="257"/>
      <c r="AV67" s="545"/>
      <c r="AW67" s="545"/>
    </row>
    <row r="68" spans="1:49" outlineLevel="1">
      <c r="A68" s="6" t="s">
        <v>931</v>
      </c>
      <c r="B68" s="10" t="str">
        <f t="shared" ref="B68:B69" si="94">A68</f>
        <v>Masaka</v>
      </c>
      <c r="C68" s="11" t="str">
        <f t="shared" ref="C68:AK68" si="95">IF(C51=0,"",(C13/C51))</f>
        <v/>
      </c>
      <c r="D68" s="11" t="str">
        <f t="shared" si="95"/>
        <v/>
      </c>
      <c r="E68" s="11" t="str">
        <f t="shared" si="95"/>
        <v/>
      </c>
      <c r="F68" s="11" t="str">
        <f t="shared" si="95"/>
        <v/>
      </c>
      <c r="G68" s="11" t="str">
        <f t="shared" si="95"/>
        <v/>
      </c>
      <c r="H68" s="11" t="str">
        <f t="shared" si="95"/>
        <v/>
      </c>
      <c r="I68" s="11" t="str">
        <f t="shared" si="95"/>
        <v/>
      </c>
      <c r="J68" s="11" t="str">
        <f t="shared" si="95"/>
        <v/>
      </c>
      <c r="K68" s="11" t="str">
        <f t="shared" si="95"/>
        <v/>
      </c>
      <c r="L68" s="11" t="str">
        <f t="shared" si="95"/>
        <v/>
      </c>
      <c r="M68" s="11" t="str">
        <f t="shared" si="95"/>
        <v/>
      </c>
      <c r="N68" s="11" t="str">
        <f t="shared" si="95"/>
        <v/>
      </c>
      <c r="O68" s="11" t="str">
        <f t="shared" si="95"/>
        <v/>
      </c>
      <c r="P68" s="11" t="str">
        <f t="shared" si="95"/>
        <v/>
      </c>
      <c r="Q68" s="11" t="str">
        <f t="shared" si="95"/>
        <v/>
      </c>
      <c r="R68" s="11" t="str">
        <f t="shared" si="95"/>
        <v/>
      </c>
      <c r="S68" s="11" t="str">
        <f t="shared" si="95"/>
        <v/>
      </c>
      <c r="T68" s="11" t="str">
        <f t="shared" si="95"/>
        <v/>
      </c>
      <c r="U68" s="11" t="str">
        <f t="shared" si="95"/>
        <v/>
      </c>
      <c r="V68" s="11" t="str">
        <f t="shared" si="95"/>
        <v/>
      </c>
      <c r="W68" s="11" t="str">
        <f t="shared" si="95"/>
        <v/>
      </c>
      <c r="X68" s="11" t="str">
        <f t="shared" si="95"/>
        <v/>
      </c>
      <c r="Y68" s="11" t="str">
        <f t="shared" si="95"/>
        <v/>
      </c>
      <c r="Z68" s="11">
        <f t="shared" si="95"/>
        <v>315861.47727272729</v>
      </c>
      <c r="AA68" s="11">
        <f t="shared" si="95"/>
        <v>205173.125</v>
      </c>
      <c r="AB68" s="11">
        <f t="shared" si="95"/>
        <v>203205.50561797753</v>
      </c>
      <c r="AC68" s="11">
        <f t="shared" si="95"/>
        <v>250263.02521008404</v>
      </c>
      <c r="AD68" s="11">
        <f t="shared" si="95"/>
        <v>153006.46694214875</v>
      </c>
      <c r="AE68" s="11">
        <f t="shared" si="95"/>
        <v>251584.98181818181</v>
      </c>
      <c r="AF68" s="11">
        <f t="shared" si="95"/>
        <v>321871.42857142858</v>
      </c>
      <c r="AG68" s="11">
        <f t="shared" si="95"/>
        <v>347474.90666666668</v>
      </c>
      <c r="AH68" s="11">
        <f t="shared" si="95"/>
        <v>256183.39196428569</v>
      </c>
      <c r="AI68" s="11">
        <f t="shared" si="95"/>
        <v>290890.80588235287</v>
      </c>
      <c r="AJ68" s="11">
        <f t="shared" si="95"/>
        <v>192939.97674418607</v>
      </c>
      <c r="AK68" s="11">
        <f t="shared" si="95"/>
        <v>210329.07945205481</v>
      </c>
      <c r="AL68" s="536">
        <v>267181.53461538465</v>
      </c>
      <c r="AM68" s="11">
        <f t="shared" si="85"/>
        <v>138975.5376344086</v>
      </c>
      <c r="AN68" s="11">
        <f t="shared" si="85"/>
        <v>168721.55294117646</v>
      </c>
      <c r="AO68" s="11">
        <f t="shared" si="85"/>
        <v>231226.53061224491</v>
      </c>
      <c r="AP68" s="11">
        <f t="shared" si="85"/>
        <v>194928.20754716982</v>
      </c>
      <c r="AQ68" s="11">
        <f t="shared" si="85"/>
        <v>196269.04761904763</v>
      </c>
      <c r="AR68" s="55">
        <f t="shared" si="85"/>
        <v>188640.63829787233</v>
      </c>
      <c r="AS68" s="41">
        <f>'2014 Monthly Targets - Re-FCST'!$R$25</f>
        <v>162500</v>
      </c>
      <c r="AU68" s="546"/>
      <c r="AV68" s="546"/>
      <c r="AW68" s="546"/>
    </row>
    <row r="69" spans="1:49" ht="15" outlineLevel="1" thickBot="1">
      <c r="A69" s="6" t="s">
        <v>933</v>
      </c>
      <c r="B69" s="10" t="str">
        <f t="shared" si="94"/>
        <v>Mukono</v>
      </c>
      <c r="C69" s="11" t="str">
        <f t="shared" ref="C69:AK69" si="96">IF(C52=0,"",(C14/C52))</f>
        <v/>
      </c>
      <c r="D69" s="11" t="str">
        <f t="shared" si="96"/>
        <v/>
      </c>
      <c r="E69" s="11" t="str">
        <f t="shared" si="96"/>
        <v/>
      </c>
      <c r="F69" s="11" t="str">
        <f t="shared" si="96"/>
        <v/>
      </c>
      <c r="G69" s="11" t="str">
        <f t="shared" si="96"/>
        <v/>
      </c>
      <c r="H69" s="11" t="str">
        <f t="shared" si="96"/>
        <v/>
      </c>
      <c r="I69" s="11" t="str">
        <f t="shared" si="96"/>
        <v/>
      </c>
      <c r="J69" s="11" t="str">
        <f t="shared" si="96"/>
        <v/>
      </c>
      <c r="K69" s="11" t="str">
        <f t="shared" si="96"/>
        <v/>
      </c>
      <c r="L69" s="11" t="str">
        <f t="shared" si="96"/>
        <v/>
      </c>
      <c r="M69" s="11" t="str">
        <f t="shared" si="96"/>
        <v/>
      </c>
      <c r="N69" s="11" t="str">
        <f t="shared" si="96"/>
        <v/>
      </c>
      <c r="O69" s="11" t="str">
        <f t="shared" si="96"/>
        <v/>
      </c>
      <c r="P69" s="11" t="str">
        <f t="shared" si="96"/>
        <v/>
      </c>
      <c r="Q69" s="11" t="str">
        <f t="shared" si="96"/>
        <v/>
      </c>
      <c r="R69" s="11" t="str">
        <f t="shared" si="96"/>
        <v/>
      </c>
      <c r="S69" s="11" t="str">
        <f t="shared" si="96"/>
        <v/>
      </c>
      <c r="T69" s="11" t="str">
        <f t="shared" si="96"/>
        <v/>
      </c>
      <c r="U69" s="11" t="str">
        <f t="shared" si="96"/>
        <v/>
      </c>
      <c r="V69" s="11" t="str">
        <f t="shared" si="96"/>
        <v/>
      </c>
      <c r="W69" s="11" t="str">
        <f t="shared" si="96"/>
        <v/>
      </c>
      <c r="X69" s="11" t="str">
        <f t="shared" si="96"/>
        <v/>
      </c>
      <c r="Y69" s="11" t="str">
        <f t="shared" si="96"/>
        <v/>
      </c>
      <c r="Z69" s="11" t="str">
        <f t="shared" si="96"/>
        <v/>
      </c>
      <c r="AA69" s="11" t="str">
        <f t="shared" si="96"/>
        <v/>
      </c>
      <c r="AB69" s="11" t="str">
        <f t="shared" si="96"/>
        <v/>
      </c>
      <c r="AC69" s="11" t="str">
        <f t="shared" si="96"/>
        <v/>
      </c>
      <c r="AD69" s="11">
        <f t="shared" si="96"/>
        <v>127387.03125</v>
      </c>
      <c r="AE69" s="11">
        <f t="shared" si="96"/>
        <v>213764.12566666666</v>
      </c>
      <c r="AF69" s="11">
        <f t="shared" si="96"/>
        <v>193176.85625000001</v>
      </c>
      <c r="AG69" s="11">
        <f t="shared" si="96"/>
        <v>248015.04210526319</v>
      </c>
      <c r="AH69" s="11">
        <f t="shared" si="96"/>
        <v>215895.74333333335</v>
      </c>
      <c r="AI69" s="11">
        <f t="shared" si="96"/>
        <v>191093.5047619048</v>
      </c>
      <c r="AJ69" s="11">
        <f t="shared" si="96"/>
        <v>200111.66750000004</v>
      </c>
      <c r="AK69" s="11">
        <f t="shared" si="96"/>
        <v>258892.68275862071</v>
      </c>
      <c r="AL69" s="536">
        <v>150852.83461538464</v>
      </c>
      <c r="AM69" s="11">
        <f t="shared" si="85"/>
        <v>69505.233333333323</v>
      </c>
      <c r="AN69" s="11">
        <f t="shared" si="85"/>
        <v>119271.71052631579</v>
      </c>
      <c r="AO69" s="11">
        <f t="shared" si="85"/>
        <v>137206.73076923078</v>
      </c>
      <c r="AP69" s="11">
        <f t="shared" si="85"/>
        <v>105141.10169491525</v>
      </c>
      <c r="AQ69" s="11">
        <f t="shared" si="85"/>
        <v>60482.57575757576</v>
      </c>
      <c r="AR69" s="313">
        <f t="shared" si="85"/>
        <v>44409.426229508194</v>
      </c>
      <c r="AS69" s="41">
        <f>'2014 Monthly Targets - Re-FCST'!$R$25</f>
        <v>162500</v>
      </c>
      <c r="AU69" s="546"/>
      <c r="AV69" s="546"/>
      <c r="AW69" s="546"/>
    </row>
    <row r="70" spans="1:49" ht="15">
      <c r="A70" s="115" t="s">
        <v>1424</v>
      </c>
      <c r="B70" s="116" t="s">
        <v>448</v>
      </c>
      <c r="C70" s="117">
        <f t="shared" ref="C70:AK70" si="97">IF(C53=0,"",(C15/C53))</f>
        <v>322145.66929133859</v>
      </c>
      <c r="D70" s="117">
        <f t="shared" si="97"/>
        <v>157226.92307692306</v>
      </c>
      <c r="E70" s="117">
        <f t="shared" si="97"/>
        <v>167719.33333333334</v>
      </c>
      <c r="F70" s="117">
        <f t="shared" si="97"/>
        <v>169083.26241134753</v>
      </c>
      <c r="G70" s="117">
        <f t="shared" si="97"/>
        <v>157477.52808988764</v>
      </c>
      <c r="H70" s="117">
        <f t="shared" si="97"/>
        <v>173786</v>
      </c>
      <c r="I70" s="117">
        <f t="shared" si="97"/>
        <v>210733.34841628961</v>
      </c>
      <c r="J70" s="117">
        <f t="shared" si="97"/>
        <v>273099.04145077721</v>
      </c>
      <c r="K70" s="117">
        <f t="shared" si="97"/>
        <v>258250.18617021278</v>
      </c>
      <c r="L70" s="117">
        <f t="shared" si="97"/>
        <v>262781.25683060108</v>
      </c>
      <c r="M70" s="117">
        <f t="shared" si="97"/>
        <v>218279.19191919192</v>
      </c>
      <c r="N70" s="117">
        <f t="shared" si="97"/>
        <v>222871.25</v>
      </c>
      <c r="O70" s="117">
        <f t="shared" si="97"/>
        <v>211145.81632653062</v>
      </c>
      <c r="P70" s="117">
        <f t="shared" si="97"/>
        <v>169121.86813186813</v>
      </c>
      <c r="Q70" s="117">
        <f t="shared" si="97"/>
        <v>161130.89473684211</v>
      </c>
      <c r="R70" s="117">
        <f t="shared" si="97"/>
        <v>205640.44334975368</v>
      </c>
      <c r="S70" s="117">
        <f t="shared" si="97"/>
        <v>167413.10502283106</v>
      </c>
      <c r="T70" s="117">
        <f t="shared" si="97"/>
        <v>190830.51162790696</v>
      </c>
      <c r="U70" s="117">
        <f t="shared" si="97"/>
        <v>228456.75799086757</v>
      </c>
      <c r="V70" s="117">
        <f t="shared" si="97"/>
        <v>185833.48837209304</v>
      </c>
      <c r="W70" s="117">
        <f t="shared" si="97"/>
        <v>197351.4</v>
      </c>
      <c r="X70" s="117">
        <f t="shared" si="97"/>
        <v>218553.97321428571</v>
      </c>
      <c r="Y70" s="117">
        <f t="shared" si="97"/>
        <v>314321.03734439833</v>
      </c>
      <c r="Z70" s="117">
        <f t="shared" si="97"/>
        <v>325813.14935064933</v>
      </c>
      <c r="AA70" s="117">
        <f t="shared" si="97"/>
        <v>196926.91642651297</v>
      </c>
      <c r="AB70" s="117">
        <f t="shared" si="97"/>
        <v>206584.65608465608</v>
      </c>
      <c r="AC70" s="117">
        <f t="shared" si="97"/>
        <v>271042.28232189972</v>
      </c>
      <c r="AD70" s="117">
        <f t="shared" si="97"/>
        <v>171415.44950738916</v>
      </c>
      <c r="AE70" s="117">
        <f t="shared" si="97"/>
        <v>242513.30475826972</v>
      </c>
      <c r="AF70" s="117">
        <f t="shared" si="97"/>
        <v>240027.80621468928</v>
      </c>
      <c r="AG70" s="117">
        <f t="shared" si="97"/>
        <v>251317.53518005542</v>
      </c>
      <c r="AH70" s="117">
        <f t="shared" si="97"/>
        <v>189938.141314554</v>
      </c>
      <c r="AI70" s="117">
        <f t="shared" si="97"/>
        <v>189460.13978494622</v>
      </c>
      <c r="AJ70" s="117">
        <f t="shared" si="97"/>
        <v>172937.2078590786</v>
      </c>
      <c r="AK70" s="117">
        <f t="shared" si="97"/>
        <v>170329.22363112392</v>
      </c>
      <c r="AL70" s="538">
        <v>213415.52057142858</v>
      </c>
      <c r="AM70" s="117">
        <f t="shared" si="85"/>
        <v>107810.0419263456</v>
      </c>
      <c r="AN70" s="117">
        <f t="shared" si="85"/>
        <v>113381.59835616438</v>
      </c>
      <c r="AO70" s="117">
        <f t="shared" si="85"/>
        <v>152104.20157068063</v>
      </c>
      <c r="AP70" s="117">
        <f t="shared" si="85"/>
        <v>141732.23880597015</v>
      </c>
      <c r="AQ70" s="117">
        <f t="shared" si="85"/>
        <v>133196.9696969697</v>
      </c>
      <c r="AR70" s="122">
        <f t="shared" si="85"/>
        <v>125892.53012048193</v>
      </c>
      <c r="AS70" s="157">
        <f>((AS60*AS43)+(AS67*AS50))/AS53</f>
        <v>162499.99999999997</v>
      </c>
      <c r="AU70" s="552"/>
      <c r="AV70" s="540"/>
      <c r="AW70" s="540"/>
    </row>
    <row r="71" spans="1:49" ht="16" thickBot="1">
      <c r="A71" s="119" t="s">
        <v>1423</v>
      </c>
      <c r="B71" s="144" t="s">
        <v>1838</v>
      </c>
      <c r="C71" s="145">
        <f t="shared" ref="C71:AK71" si="98">C16/C53</f>
        <v>140.16388682808912</v>
      </c>
      <c r="D71" s="145">
        <f t="shared" si="98"/>
        <v>68.027086359237074</v>
      </c>
      <c r="E71" s="145">
        <f t="shared" si="98"/>
        <v>70.962873954225699</v>
      </c>
      <c r="F71" s="145">
        <f t="shared" si="98"/>
        <v>72.254407874564649</v>
      </c>
      <c r="G71" s="145">
        <f t="shared" si="98"/>
        <v>66.690464693428936</v>
      </c>
      <c r="H71" s="145">
        <f t="shared" si="98"/>
        <v>71.94618091492444</v>
      </c>
      <c r="I71" s="145">
        <f t="shared" si="98"/>
        <v>82.457182819491393</v>
      </c>
      <c r="J71" s="145">
        <f t="shared" si="98"/>
        <v>100.63715276219818</v>
      </c>
      <c r="K71" s="145">
        <f t="shared" si="98"/>
        <v>92.947573708439165</v>
      </c>
      <c r="L71" s="145">
        <f t="shared" si="98"/>
        <v>94.60083621533704</v>
      </c>
      <c r="M71" s="145">
        <f t="shared" si="98"/>
        <v>85.50110536056151</v>
      </c>
      <c r="N71" s="145">
        <f t="shared" si="98"/>
        <v>91.995958920507547</v>
      </c>
      <c r="O71" s="145">
        <f t="shared" si="98"/>
        <v>88.535566436128846</v>
      </c>
      <c r="P71" s="145">
        <f t="shared" si="98"/>
        <v>73.801746458483976</v>
      </c>
      <c r="Q71" s="145">
        <f t="shared" si="98"/>
        <v>66.101457045097945</v>
      </c>
      <c r="R71" s="145">
        <f t="shared" si="98"/>
        <v>83.209761203291194</v>
      </c>
      <c r="S71" s="145">
        <f t="shared" si="98"/>
        <v>68.486183164857579</v>
      </c>
      <c r="T71" s="145">
        <f t="shared" si="98"/>
        <v>77.995378093631373</v>
      </c>
      <c r="U71" s="145">
        <f t="shared" si="98"/>
        <v>93.667439377646602</v>
      </c>
      <c r="V71" s="145">
        <f t="shared" si="98"/>
        <v>75.263349292697782</v>
      </c>
      <c r="W71" s="145">
        <f t="shared" si="98"/>
        <v>79.663908287248205</v>
      </c>
      <c r="X71" s="145">
        <f t="shared" si="98"/>
        <v>85.870763300507136</v>
      </c>
      <c r="Y71" s="145">
        <f t="shared" si="98"/>
        <v>121.79634183786568</v>
      </c>
      <c r="Z71" s="145">
        <f t="shared" si="98"/>
        <v>123.4884454465566</v>
      </c>
      <c r="AA71" s="145">
        <f t="shared" si="98"/>
        <v>74.397952513662176</v>
      </c>
      <c r="AB71" s="145">
        <f t="shared" si="98"/>
        <v>78.582763794717167</v>
      </c>
      <c r="AC71" s="145">
        <f t="shared" si="98"/>
        <v>104.05852564081979</v>
      </c>
      <c r="AD71" s="145">
        <f t="shared" si="98"/>
        <v>67.416857221051188</v>
      </c>
      <c r="AE71" s="149">
        <f t="shared" si="98"/>
        <v>94.911944065010033</v>
      </c>
      <c r="AF71" s="145">
        <f t="shared" si="98"/>
        <v>93.614954120214719</v>
      </c>
      <c r="AG71" s="145">
        <f t="shared" si="98"/>
        <v>98.241139244090661</v>
      </c>
      <c r="AH71" s="270">
        <f t="shared" si="98"/>
        <v>74.497231453778625</v>
      </c>
      <c r="AI71" s="270">
        <f t="shared" si="98"/>
        <v>74.669685527170998</v>
      </c>
      <c r="AJ71" s="270">
        <f t="shared" si="98"/>
        <v>69.056106640210274</v>
      </c>
      <c r="AK71" s="270">
        <f t="shared" si="98"/>
        <v>68.366597080016504</v>
      </c>
      <c r="AL71" s="575">
        <v>85.969369323746832</v>
      </c>
      <c r="AM71" s="270">
        <f t="shared" ref="AM71:AR71" si="99">AM16/AM53</f>
        <v>43.594312210666914</v>
      </c>
      <c r="AN71" s="270">
        <f t="shared" si="99"/>
        <v>46.541686345213257</v>
      </c>
      <c r="AO71" s="270">
        <f t="shared" si="99"/>
        <v>60.815894688924153</v>
      </c>
      <c r="AP71" s="270">
        <f t="shared" si="99"/>
        <v>56.72602352012381</v>
      </c>
      <c r="AQ71" s="270">
        <f t="shared" si="99"/>
        <v>53.292004295853246</v>
      </c>
      <c r="AR71" s="271">
        <f t="shared" si="99"/>
        <v>49.481000416813501</v>
      </c>
      <c r="AS71" s="297">
        <f>AS70/'Exchange Rates'!AQ6</f>
        <v>63.869258644949795</v>
      </c>
    </row>
    <row r="72" spans="1:49" ht="7" customHeight="1">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R72" s="57"/>
    </row>
    <row r="73" spans="1:49" ht="16" thickBot="1">
      <c r="A73" s="132" t="s">
        <v>1425</v>
      </c>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R73" s="57"/>
    </row>
    <row r="74" spans="1:49">
      <c r="A74" s="133" t="s">
        <v>1415</v>
      </c>
      <c r="B74" s="158"/>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60"/>
      <c r="AF74" s="161"/>
      <c r="AG74" s="162">
        <f>AG19/AG54</f>
        <v>3072.3150000000005</v>
      </c>
      <c r="AH74" s="162">
        <f>AH19/AH54</f>
        <v>3909.2941666666661</v>
      </c>
      <c r="AI74" s="162">
        <f>AI19/AI54</f>
        <v>5422.6045161290303</v>
      </c>
      <c r="AJ74" s="162">
        <f>AJ19/AJ54</f>
        <v>4826.6648051948032</v>
      </c>
      <c r="AK74" s="162">
        <f>AK19/AK54</f>
        <v>3855.639142857141</v>
      </c>
      <c r="AL74" s="576">
        <v>5108.7756756756762</v>
      </c>
      <c r="AM74" s="162">
        <f t="shared" ref="AM74:AR74" si="100">AM19/AM54</f>
        <v>3367.3976190476196</v>
      </c>
      <c r="AN74" s="162">
        <f t="shared" si="100"/>
        <v>3446.3786138613855</v>
      </c>
      <c r="AO74" s="162">
        <f t="shared" si="100"/>
        <v>4342.2379611650467</v>
      </c>
      <c r="AP74" s="162">
        <f t="shared" si="100"/>
        <v>5280.6598464646486</v>
      </c>
      <c r="AQ74" s="162">
        <f t="shared" si="100"/>
        <v>5094.2076547368415</v>
      </c>
      <c r="AR74" s="163">
        <f t="shared" si="100"/>
        <v>4342.2161333333333</v>
      </c>
      <c r="AS74" s="296">
        <f>'2014 Monthly Targets - Re-FCST'!R27</f>
        <v>5100</v>
      </c>
    </row>
    <row r="75" spans="1:49" s="2" customFormat="1" ht="16" thickBot="1">
      <c r="A75" s="119" t="s">
        <v>1426</v>
      </c>
      <c r="B75" s="164" t="s">
        <v>1839</v>
      </c>
      <c r="C75" s="146"/>
      <c r="D75" s="146"/>
      <c r="E75" s="146"/>
      <c r="F75" s="146"/>
      <c r="G75" s="146"/>
      <c r="H75" s="146"/>
      <c r="I75" s="146"/>
      <c r="J75" s="146"/>
      <c r="K75" s="146"/>
      <c r="L75" s="146"/>
      <c r="M75" s="146"/>
      <c r="N75" s="146"/>
      <c r="O75" s="146"/>
      <c r="P75" s="146"/>
      <c r="Q75" s="146"/>
      <c r="R75" s="146"/>
      <c r="S75" s="146"/>
      <c r="T75" s="146"/>
      <c r="U75" s="146"/>
      <c r="V75" s="146"/>
      <c r="W75" s="146"/>
      <c r="X75" s="146"/>
      <c r="Y75" s="146"/>
      <c r="Z75" s="146"/>
      <c r="AA75" s="146"/>
      <c r="AB75" s="146"/>
      <c r="AC75" s="146"/>
      <c r="AD75" s="146"/>
      <c r="AE75" s="147"/>
      <c r="AF75" s="148"/>
      <c r="AG75" s="145">
        <f>AG20/AG54</f>
        <v>35.918553210593018</v>
      </c>
      <c r="AH75" s="145">
        <f>AH20/AH54</f>
        <v>45.379868672563624</v>
      </c>
      <c r="AI75" s="145">
        <f>AI20/AI54</f>
        <v>63.059700204776163</v>
      </c>
      <c r="AJ75" s="145">
        <f>AJ20/AJ54</f>
        <v>57.5324848702396</v>
      </c>
      <c r="AK75" s="145">
        <f>AK20/AK54</f>
        <v>45.529562656326391</v>
      </c>
      <c r="AL75" s="577">
        <v>60.072853446793687</v>
      </c>
      <c r="AM75" s="145">
        <f t="shared" ref="AM75:AR75" si="101">AM20/AM54</f>
        <v>39.593431806075287</v>
      </c>
      <c r="AN75" s="145">
        <f t="shared" si="101"/>
        <v>40.583492762793824</v>
      </c>
      <c r="AO75" s="145">
        <f t="shared" si="101"/>
        <v>50.953811541838007</v>
      </c>
      <c r="AP75" s="145">
        <f t="shared" si="101"/>
        <v>61.786312139430635</v>
      </c>
      <c r="AQ75" s="145">
        <f t="shared" si="101"/>
        <v>59.26708722094579</v>
      </c>
      <c r="AR75" s="156">
        <f t="shared" si="101"/>
        <v>50.387006013571245</v>
      </c>
      <c r="AS75" s="297">
        <f>AS74/'Exchange Rates'!AQ7</f>
        <v>59.180317786702531</v>
      </c>
      <c r="AT75" s="26"/>
      <c r="AU75" s="553"/>
      <c r="AV75" s="557"/>
      <c r="AW75" s="557"/>
    </row>
    <row r="76" spans="1:49" ht="7" customHeight="1" thickBot="1">
      <c r="A76" s="114"/>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R76" s="57"/>
    </row>
    <row r="77" spans="1:49" ht="16" thickBot="1">
      <c r="A77" s="128" t="s">
        <v>1427</v>
      </c>
      <c r="B77" s="165" t="s">
        <v>1841</v>
      </c>
      <c r="C77" s="166">
        <f t="shared" ref="C77:AK77" si="102">C22/C56</f>
        <v>140.16388682808912</v>
      </c>
      <c r="D77" s="166">
        <f t="shared" si="102"/>
        <v>68.027086359237074</v>
      </c>
      <c r="E77" s="166">
        <f t="shared" si="102"/>
        <v>70.962873954225699</v>
      </c>
      <c r="F77" s="166">
        <f t="shared" si="102"/>
        <v>72.254407874564649</v>
      </c>
      <c r="G77" s="166">
        <f t="shared" si="102"/>
        <v>66.690464693428936</v>
      </c>
      <c r="H77" s="166">
        <f t="shared" si="102"/>
        <v>71.94618091492444</v>
      </c>
      <c r="I77" s="166">
        <f t="shared" si="102"/>
        <v>82.457182819491393</v>
      </c>
      <c r="J77" s="166">
        <f t="shared" si="102"/>
        <v>100.63715276219818</v>
      </c>
      <c r="K77" s="166">
        <f t="shared" si="102"/>
        <v>92.947573708439165</v>
      </c>
      <c r="L77" s="166">
        <f t="shared" si="102"/>
        <v>94.60083621533704</v>
      </c>
      <c r="M77" s="166">
        <f t="shared" si="102"/>
        <v>85.50110536056151</v>
      </c>
      <c r="N77" s="166">
        <f t="shared" si="102"/>
        <v>91.995958920507547</v>
      </c>
      <c r="O77" s="166">
        <f t="shared" si="102"/>
        <v>88.535566436128846</v>
      </c>
      <c r="P77" s="166">
        <f t="shared" si="102"/>
        <v>73.801746458483976</v>
      </c>
      <c r="Q77" s="166">
        <f t="shared" si="102"/>
        <v>66.101457045097945</v>
      </c>
      <c r="R77" s="166">
        <f t="shared" si="102"/>
        <v>83.209761203291194</v>
      </c>
      <c r="S77" s="166">
        <f t="shared" si="102"/>
        <v>68.486183164857579</v>
      </c>
      <c r="T77" s="166">
        <f t="shared" si="102"/>
        <v>77.995378093631373</v>
      </c>
      <c r="U77" s="166">
        <f t="shared" si="102"/>
        <v>93.667439377646602</v>
      </c>
      <c r="V77" s="166">
        <f t="shared" si="102"/>
        <v>75.263349292697782</v>
      </c>
      <c r="W77" s="166">
        <f t="shared" si="102"/>
        <v>79.663908287248205</v>
      </c>
      <c r="X77" s="166">
        <f t="shared" si="102"/>
        <v>85.870763300507136</v>
      </c>
      <c r="Y77" s="166">
        <f t="shared" si="102"/>
        <v>121.79634183786568</v>
      </c>
      <c r="Z77" s="166">
        <f t="shared" si="102"/>
        <v>123.4884454465566</v>
      </c>
      <c r="AA77" s="166">
        <f t="shared" si="102"/>
        <v>74.397952513662176</v>
      </c>
      <c r="AB77" s="166">
        <f t="shared" si="102"/>
        <v>78.582763794717167</v>
      </c>
      <c r="AC77" s="166">
        <f t="shared" si="102"/>
        <v>104.05852564081979</v>
      </c>
      <c r="AD77" s="166">
        <f t="shared" si="102"/>
        <v>67.416857221051188</v>
      </c>
      <c r="AE77" s="166">
        <f t="shared" si="102"/>
        <v>94.911944065010033</v>
      </c>
      <c r="AF77" s="166">
        <f t="shared" si="102"/>
        <v>93.614954120214719</v>
      </c>
      <c r="AG77" s="166">
        <f t="shared" si="102"/>
        <v>97.558151999887954</v>
      </c>
      <c r="AH77" s="166">
        <f t="shared" si="102"/>
        <v>71.548637754415083</v>
      </c>
      <c r="AI77" s="166">
        <f t="shared" si="102"/>
        <v>73.011116195400305</v>
      </c>
      <c r="AJ77" s="166">
        <f t="shared" si="102"/>
        <v>67.066602433287073</v>
      </c>
      <c r="AK77" s="166">
        <f t="shared" si="102"/>
        <v>64.533042140787956</v>
      </c>
      <c r="AL77" s="578">
        <v>81.449694382957844</v>
      </c>
      <c r="AM77" s="166">
        <f t="shared" ref="AM77:AS77" si="103">AM22/AM56</f>
        <v>42.988409649394619</v>
      </c>
      <c r="AN77" s="166">
        <f t="shared" si="103"/>
        <v>45.250318208251102</v>
      </c>
      <c r="AO77" s="166">
        <f t="shared" si="103"/>
        <v>58.721472907171837</v>
      </c>
      <c r="AP77" s="166">
        <f t="shared" si="103"/>
        <v>57.725960792202407</v>
      </c>
      <c r="AQ77" s="166">
        <f t="shared" si="103"/>
        <v>54.375273146776514</v>
      </c>
      <c r="AR77" s="188">
        <f t="shared" si="103"/>
        <v>49.668091438706114</v>
      </c>
      <c r="AS77" s="456">
        <f t="shared" si="103"/>
        <v>61.850237605505122</v>
      </c>
    </row>
    <row r="78" spans="1:49" ht="15">
      <c r="A78" s="154"/>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R78" s="480"/>
    </row>
    <row r="79" spans="1:49">
      <c r="A79" s="19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R79" s="57"/>
    </row>
    <row r="80" spans="1:49" ht="18">
      <c r="A80" s="17" t="s">
        <v>1223</v>
      </c>
      <c r="B80" s="75"/>
      <c r="C80" s="76"/>
      <c r="D80" s="76"/>
      <c r="E80" s="76"/>
      <c r="F80" s="76"/>
      <c r="G80" s="76"/>
      <c r="H80" s="76"/>
      <c r="I80" s="76"/>
      <c r="J80" s="76"/>
      <c r="K80" s="76"/>
      <c r="L80" s="76"/>
      <c r="M80" s="76"/>
      <c r="N80" s="76"/>
      <c r="O80" s="76"/>
      <c r="P80" s="76"/>
      <c r="Q80" s="76"/>
      <c r="R80" s="76"/>
      <c r="S80" s="76"/>
      <c r="T80" s="76"/>
      <c r="U80" s="76"/>
      <c r="V80" s="76"/>
      <c r="W80" s="76"/>
      <c r="X80" s="76"/>
      <c r="Y80" s="76"/>
      <c r="Z80" s="76"/>
      <c r="AA80" s="28"/>
      <c r="AB80" s="28"/>
      <c r="AC80" s="77"/>
      <c r="AD80" s="28"/>
      <c r="AE80" s="78"/>
      <c r="AF80" s="77"/>
      <c r="AG80" s="77"/>
      <c r="AH80" s="77"/>
      <c r="AI80" s="77"/>
      <c r="AJ80" s="77"/>
      <c r="AK80" s="77"/>
      <c r="AL80" s="579"/>
      <c r="AM80" s="77"/>
      <c r="AN80" s="77"/>
      <c r="AO80" s="77"/>
      <c r="AP80" s="77"/>
      <c r="AQ80" s="77"/>
      <c r="AR80" s="174"/>
      <c r="AS80" s="82"/>
    </row>
    <row r="81" spans="1:49" s="170" customFormat="1" ht="15">
      <c r="A81" s="182" t="s">
        <v>1456</v>
      </c>
      <c r="B81" s="177"/>
      <c r="C81" s="76"/>
      <c r="D81" s="76"/>
      <c r="E81" s="76"/>
      <c r="F81" s="76"/>
      <c r="G81" s="76"/>
      <c r="H81" s="76"/>
      <c r="I81" s="76"/>
      <c r="J81" s="76"/>
      <c r="K81" s="76"/>
      <c r="L81" s="76"/>
      <c r="M81" s="76"/>
      <c r="N81" s="76"/>
      <c r="O81" s="76"/>
      <c r="P81" s="76"/>
      <c r="Q81" s="76"/>
      <c r="R81" s="76"/>
      <c r="S81" s="76"/>
      <c r="T81" s="76"/>
      <c r="U81" s="76"/>
      <c r="V81" s="76"/>
      <c r="W81" s="76"/>
      <c r="X81" s="76"/>
      <c r="Y81" s="76"/>
      <c r="Z81" s="76"/>
      <c r="AA81" s="28"/>
      <c r="AB81" s="28"/>
      <c r="AC81" s="77"/>
      <c r="AD81" s="28"/>
      <c r="AE81" s="78"/>
      <c r="AF81" s="77"/>
      <c r="AG81" s="77"/>
      <c r="AH81" s="77"/>
      <c r="AI81" s="77"/>
      <c r="AJ81" s="77"/>
      <c r="AK81" s="77"/>
      <c r="AL81" s="579"/>
      <c r="AM81" s="77"/>
      <c r="AN81" s="77"/>
      <c r="AO81" s="77"/>
      <c r="AP81" s="77"/>
      <c r="AQ81" s="77"/>
      <c r="AR81" s="174"/>
      <c r="AS81" s="509"/>
      <c r="AT81" s="99"/>
      <c r="AU81" s="181"/>
      <c r="AV81" s="181"/>
      <c r="AW81" s="181"/>
    </row>
    <row r="82" spans="1:49" s="24" customFormat="1" ht="15">
      <c r="A82" s="167" t="s">
        <v>449</v>
      </c>
      <c r="B82" s="10" t="s">
        <v>1234</v>
      </c>
      <c r="C82" s="72">
        <f>SUMIF('Sales by SKU'!$F:$F,$B82,'Sales by SKU'!I:I)/C$15</f>
        <v>0</v>
      </c>
      <c r="D82" s="72">
        <f>SUMIF('Sales by SKU'!$F:$F,$B82,'Sales by SKU'!J:J)/D$15</f>
        <v>0</v>
      </c>
      <c r="E82" s="72">
        <f>SUMIF('Sales by SKU'!$F:$F,$B82,'Sales by SKU'!K:K)/E$15</f>
        <v>0</v>
      </c>
      <c r="F82" s="72">
        <f>SUMIF('Sales by SKU'!$F:$F,$B82,'Sales by SKU'!L:L)/F$15</f>
        <v>0</v>
      </c>
      <c r="G82" s="72">
        <f>SUMIF('Sales by SKU'!$F:$F,$B82,'Sales by SKU'!M:M)/G$15</f>
        <v>0</v>
      </c>
      <c r="H82" s="72">
        <f>SUMIF('Sales by SKU'!$F:$F,$B82,'Sales by SKU'!N:N)/H$15</f>
        <v>2.3289381314102582E-2</v>
      </c>
      <c r="I82" s="72">
        <f>SUMIF('Sales by SKU'!$F:$F,$B82,'Sales by SKU'!O:O)/I$15</f>
        <v>0.14747036152784276</v>
      </c>
      <c r="J82" s="72">
        <f>SUMIF('Sales by SKU'!$F:$F,$B82,'Sales by SKU'!P:P)/J$15</f>
        <v>5.5665052715317173E-2</v>
      </c>
      <c r="K82" s="72">
        <f>SUMIF('Sales by SKU'!$F:$F,$B82,'Sales by SKU'!Q:Q)/K$15</f>
        <v>5.5590987916117544E-2</v>
      </c>
      <c r="L82" s="72">
        <f>SUMIF('Sales by SKU'!$F:$F,$B82,'Sales by SKU'!R:R)/L$15</f>
        <v>0.19004357963998814</v>
      </c>
      <c r="M82" s="72">
        <f>SUMIF('Sales by SKU'!$F:$F,$B82,'Sales by SKU'!S:S)/M$15</f>
        <v>0.13642059747409027</v>
      </c>
      <c r="N82" s="72">
        <f>SUMIF('Sales by SKU'!$F:$F,$B82,'Sales by SKU'!T:T)/N$15</f>
        <v>0.23520306006270436</v>
      </c>
      <c r="O82" s="72">
        <f>SUMIF('Sales by SKU'!$F:$F,$B82,'Sales by SKU'!U:U)/O$15</f>
        <v>0.20319162354674133</v>
      </c>
      <c r="P82" s="72">
        <f>SUMIF('Sales by SKU'!$F:$F,$B82,'Sales by SKU'!V:V)/P$15</f>
        <v>0.18024585951089306</v>
      </c>
      <c r="Q82" s="72">
        <f>SUMIF('Sales by SKU'!$F:$F,$B82,'Sales by SKU'!W:W)/Q$15</f>
        <v>0.22280022747116027</v>
      </c>
      <c r="R82" s="72">
        <f>SUMIF('Sales by SKU'!$F:$F,$B82,'Sales by SKU'!X:X)/R$15</f>
        <v>0.21300989028389261</v>
      </c>
      <c r="S82" s="72">
        <f>SUMIF('Sales by SKU'!$F:$F,$B82,'Sales by SKU'!Y:Y)/S$15</f>
        <v>0.19796271329473178</v>
      </c>
      <c r="T82" s="72">
        <f>SUMIF('Sales by SKU'!$F:$F,$B82,'Sales by SKU'!Z:Z)/T$15</f>
        <v>0.159206172480828</v>
      </c>
      <c r="U82" s="72">
        <f>SUMIF('Sales by SKU'!$F:$F,$B82,'Sales by SKU'!AA:AA)/U$15</f>
        <v>0.20638778798301807</v>
      </c>
      <c r="V82" s="72">
        <f>SUMIF('Sales by SKU'!$F:$F,$B82,'Sales by SKU'!AB:AB)/V$15</f>
        <v>0.26961621056109247</v>
      </c>
      <c r="W82" s="72">
        <f>SUMIF('Sales by SKU'!$F:$F,$B82,'Sales by SKU'!AC:AC)/W$15</f>
        <v>0.23197200526573411</v>
      </c>
      <c r="X82" s="72">
        <f>SUMIF('Sales by SKU'!$F:$F,$B82,'Sales by SKU'!AD:AD)/X$15</f>
        <v>0.22573289656097945</v>
      </c>
      <c r="Y82" s="72">
        <f>SUMIF('Sales by SKU'!$F:$F,$B82,'Sales by SKU'!AE:AE)/Y$15</f>
        <v>0.24014087137961992</v>
      </c>
      <c r="Z82" s="72">
        <f>SUMIF('Sales by SKU'!$F:$F,$B82,'Sales by SKU'!AF:AF)/Z$15</f>
        <v>0.45855100799249032</v>
      </c>
      <c r="AA82" s="72">
        <f>SUMIF('Sales by SKU'!$F:$F,$B82,'Sales by SKU'!AG:AG)/AA$15</f>
        <v>0.42657467098196439</v>
      </c>
      <c r="AB82" s="72">
        <f>SUMIF('Sales by SKU'!$F:$F,$B82,'Sales by SKU'!AH:AH)/AB$15</f>
        <v>0.46294484498456889</v>
      </c>
      <c r="AC82" s="72">
        <f>SUMIF('Sales by SKU'!$F:$F,$B82,'Sales by SKU'!AI:AI)/AC$15</f>
        <v>0.35731604835335889</v>
      </c>
      <c r="AD82" s="72">
        <f>SUMIF('Sales by SKU'!$F:$F,$B82,'Sales by SKU'!AJ:AJ)/AD$15</f>
        <v>0.38888177827117443</v>
      </c>
      <c r="AE82" s="72">
        <f>SUMIF('Sales by SKU'!$F:$F,$B82,'Sales by SKU'!AK:AK)/AE$15</f>
        <v>0.37291624151248781</v>
      </c>
      <c r="AF82" s="72">
        <f>SUMIF('Sales by SKU'!$F:$F,$B82,'Sales by SKU'!AL:AL)/AF$15</f>
        <v>0.35943104962813194</v>
      </c>
      <c r="AG82" s="72">
        <f>SUMIF('Sales by SKU'!$F:$F,$B82,'Sales by SKU'!AM:AM)/AG$15</f>
        <v>0.2328724523976908</v>
      </c>
      <c r="AH82" s="72">
        <f>SUMIF('Sales by SKU'!$F:$F,$B82,'Sales by SKU'!AN:AN)/AH$15</f>
        <v>0.14763022389589894</v>
      </c>
      <c r="AI82" s="72">
        <f>SUMIF('Sales by SKU'!$F:$F,$B82,'Sales by SKU'!AO:AO)/AI$15</f>
        <v>0.18063918231048459</v>
      </c>
      <c r="AJ82" s="72">
        <f>SUMIF('Sales by SKU'!$F:$F,$B82,'Sales by SKU'!AP:AP)/AJ$15</f>
        <v>0.15438659686021006</v>
      </c>
      <c r="AK82" s="72">
        <f>SUMIF('Sales by SKU'!$F:$F,$B82,'Sales by SKU'!AQ:AQ)/AK$15</f>
        <v>0.13726595448381415</v>
      </c>
      <c r="AL82" s="580">
        <v>0.26964834939398075</v>
      </c>
      <c r="AM82" s="72">
        <f>SUMIF('Sales by SKU'!$F:$F,$B82,'Sales by SKU'!AS:AS)/AM$15</f>
        <v>0.13389146256427817</v>
      </c>
      <c r="AN82" s="72">
        <f>SUMIF('Sales by SKU'!$F:$F,$B82,'Sales by SKU'!AT:AT)/AN$15</f>
        <v>0.15302910863016175</v>
      </c>
      <c r="AO82" s="72">
        <f>SUMIF('Sales by SKU'!$F:$F,$B82,'Sales by SKU'!AU:AU)/AO$15</f>
        <v>5.8739698716805205E-2</v>
      </c>
      <c r="AP82" s="72">
        <f>SUMIF('Sales by SKU'!$F:$F,$B82,'Sales by SKU'!AV:AV)/AP$15</f>
        <v>0.11436322011444747</v>
      </c>
      <c r="AQ82" s="72">
        <f>SUMIF('Sales by SKU'!$F:$F,$B82,'Sales by SKU'!AW:AW)/AQ$15</f>
        <v>6.454153286140546E-2</v>
      </c>
      <c r="AR82" s="73">
        <f>SUMIF('Sales by SKU'!$F:$F,$B82,'Sales by SKU'!AX:AX)/AR$15</f>
        <v>8.3126935577103434E-2</v>
      </c>
      <c r="AS82" s="83"/>
      <c r="AT82" s="322"/>
      <c r="AU82" s="554"/>
      <c r="AV82" s="554"/>
      <c r="AW82" s="554"/>
    </row>
    <row r="83" spans="1:49" s="24" customFormat="1" ht="15">
      <c r="A83" s="71" t="s">
        <v>1185</v>
      </c>
      <c r="B83" s="10" t="s">
        <v>1039</v>
      </c>
      <c r="C83" s="72">
        <f>SUMIF('Sales by SKU'!$F:$F,$B83,'Sales by SKU'!I:I)/C$15</f>
        <v>0.53278826764436293</v>
      </c>
      <c r="D83" s="72">
        <f>SUMIF('Sales by SKU'!$F:$F,$B83,'Sales by SKU'!J:J)/D$15</f>
        <v>0.23055847745786345</v>
      </c>
      <c r="E83" s="72">
        <f>SUMIF('Sales by SKU'!$F:$F,$B83,'Sales by SKU'!K:K)/E$15</f>
        <v>0.19080577978578209</v>
      </c>
      <c r="F83" s="72">
        <f>SUMIF('Sales by SKU'!$F:$F,$B83,'Sales by SKU'!L:L)/F$15</f>
        <v>0.23569528462623224</v>
      </c>
      <c r="G83" s="72">
        <f>SUMIF('Sales by SKU'!$F:$F,$B83,'Sales by SKU'!M:M)/G$15</f>
        <v>0.18166494238521635</v>
      </c>
      <c r="H83" s="72">
        <f>SUMIF('Sales by SKU'!$F:$F,$B83,'Sales by SKU'!N:N)/H$15</f>
        <v>0.14128538002273819</v>
      </c>
      <c r="I83" s="72">
        <f>SUMIF('Sales by SKU'!$F:$F,$B83,'Sales by SKU'!O:O)/I$15</f>
        <v>0.17178471989756952</v>
      </c>
      <c r="J83" s="72">
        <f>SUMIF('Sales by SKU'!$F:$F,$B83,'Sales by SKU'!P:P)/J$15</f>
        <v>0.14886853760564195</v>
      </c>
      <c r="K83" s="72">
        <f>SUMIF('Sales by SKU'!$F:$F,$B83,'Sales by SKU'!Q:Q)/K$15</f>
        <v>0.2376704224740008</v>
      </c>
      <c r="L83" s="72">
        <f>SUMIF('Sales by SKU'!$F:$F,$B83,'Sales by SKU'!R:R)/L$15</f>
        <v>0.32072219471533703</v>
      </c>
      <c r="M83" s="72">
        <f>SUMIF('Sales by SKU'!$F:$F,$B83,'Sales by SKU'!S:S)/M$15</f>
        <v>0.27220374795693031</v>
      </c>
      <c r="N83" s="72">
        <f>SUMIF('Sales by SKU'!$F:$F,$B83,'Sales by SKU'!T:T)/N$15</f>
        <v>0.14664744779777561</v>
      </c>
      <c r="O83" s="72">
        <f>SUMIF('Sales by SKU'!$F:$F,$B83,'Sales by SKU'!U:U)/O$15</f>
        <v>0.16730386052002943</v>
      </c>
      <c r="P83" s="72">
        <f>SUMIF('Sales by SKU'!$F:$F,$B83,'Sales by SKU'!V:V)/P$15</f>
        <v>0.20134547621228985</v>
      </c>
      <c r="Q83" s="72">
        <f>SUMIF('Sales by SKU'!$F:$F,$B83,'Sales by SKU'!W:W)/Q$15</f>
        <v>0.1865727340994752</v>
      </c>
      <c r="R83" s="72">
        <f>SUMIF('Sales by SKU'!$F:$F,$B83,'Sales by SKU'!X:X)/R$15</f>
        <v>0.1442867063632276</v>
      </c>
      <c r="S83" s="72">
        <f>SUMIF('Sales by SKU'!$F:$F,$B83,'Sales by SKU'!Y:Y)/S$15</f>
        <v>0.16469117625800286</v>
      </c>
      <c r="T83" s="72">
        <f>SUMIF('Sales by SKU'!$F:$F,$B83,'Sales by SKU'!Z:Z)/T$15</f>
        <v>0.15015150422047471</v>
      </c>
      <c r="U83" s="72">
        <f>SUMIF('Sales by SKU'!$F:$F,$B83,'Sales by SKU'!AA:AA)/U$15</f>
        <v>0.12928418055393714</v>
      </c>
      <c r="V83" s="72">
        <f>SUMIF('Sales by SKU'!$F:$F,$B83,'Sales by SKU'!AB:AB)/V$15</f>
        <v>0.13166826015788077</v>
      </c>
      <c r="W83" s="72">
        <f>SUMIF('Sales by SKU'!$F:$F,$B83,'Sales by SKU'!AC:AC)/W$15</f>
        <v>0.11063640795048832</v>
      </c>
      <c r="X83" s="72">
        <f>SUMIF('Sales by SKU'!$F:$F,$B83,'Sales by SKU'!AD:AD)/X$15</f>
        <v>0.13878865734579701</v>
      </c>
      <c r="Y83" s="72">
        <f>SUMIF('Sales by SKU'!$F:$F,$B83,'Sales by SKU'!AE:AE)/Y$15</f>
        <v>6.9559138006348928E-2</v>
      </c>
      <c r="Z83" s="72">
        <f>SUMIF('Sales by SKU'!$F:$F,$B83,'Sales by SKU'!AF:AF)/Z$15</f>
        <v>6.2653730003203775E-2</v>
      </c>
      <c r="AA83" s="72">
        <f>SUMIF('Sales by SKU'!$F:$F,$B83,'Sales by SKU'!AG:AG)/AA$15</f>
        <v>9.0235351138911957E-2</v>
      </c>
      <c r="AB83" s="72">
        <f>SUMIF('Sales by SKU'!$F:$F,$B83,'Sales by SKU'!AH:AH)/AB$15</f>
        <v>0.10573691557069498</v>
      </c>
      <c r="AC83" s="72">
        <f>SUMIF('Sales by SKU'!$F:$F,$B83,'Sales by SKU'!AI:AI)/AC$15</f>
        <v>0.20463173408816401</v>
      </c>
      <c r="AD83" s="72">
        <f>SUMIF('Sales by SKU'!$F:$F,$B83,'Sales by SKU'!AJ:AJ)/AD$15</f>
        <v>0.18063739002435855</v>
      </c>
      <c r="AE83" s="72">
        <f>SUMIF('Sales by SKU'!$F:$F,$B83,'Sales by SKU'!AK:AK)/AE$15</f>
        <v>0.20642764499695884</v>
      </c>
      <c r="AF83" s="72">
        <f>SUMIF('Sales by SKU'!$F:$F,$B83,'Sales by SKU'!AL:AL)/AF$15</f>
        <v>0.28572313456799897</v>
      </c>
      <c r="AG83" s="72">
        <f>SUMIF('Sales by SKU'!$F:$F,$B83,'Sales by SKU'!AM:AM)/AG$15</f>
        <v>0.38291144325388216</v>
      </c>
      <c r="AH83" s="72">
        <f>SUMIF('Sales by SKU'!$F:$F,$B83,'Sales by SKU'!AN:AN)/AH$15</f>
        <v>0.34101683231235147</v>
      </c>
      <c r="AI83" s="72">
        <f>SUMIF('Sales by SKU'!$F:$F,$B83,'Sales by SKU'!AO:AO)/AI$15</f>
        <v>0.33331052754138485</v>
      </c>
      <c r="AJ83" s="72">
        <f>SUMIF('Sales by SKU'!$F:$F,$B83,'Sales by SKU'!AP:AP)/AJ$15</f>
        <v>0.34315249692654004</v>
      </c>
      <c r="AK83" s="72">
        <f>SUMIF('Sales by SKU'!$F:$F,$B83,'Sales by SKU'!AQ:AQ)/AK$15</f>
        <v>0.42975850365633494</v>
      </c>
      <c r="AL83" s="580">
        <v>0.28861068695978437</v>
      </c>
      <c r="AM83" s="72">
        <f>SUMIF('Sales by SKU'!$F:$F,$B83,'Sales by SKU'!AS:AS)/AM$15</f>
        <v>0.34826757822136056</v>
      </c>
      <c r="AN83" s="72">
        <f>SUMIF('Sales by SKU'!$F:$F,$B83,'Sales by SKU'!AT:AT)/AN$15</f>
        <v>0.43398721747589813</v>
      </c>
      <c r="AO83" s="72">
        <f>SUMIF('Sales by SKU'!$F:$F,$B83,'Sales by SKU'!AU:AU)/AO$15</f>
        <v>0.54364339822495278</v>
      </c>
      <c r="AP83" s="72">
        <f>SUMIF('Sales by SKU'!$F:$F,$B83,'Sales by SKU'!AV:AV)/AP$15</f>
        <v>0.50107097048670712</v>
      </c>
      <c r="AQ83" s="72">
        <f>SUMIF('Sales by SKU'!$F:$F,$B83,'Sales by SKU'!AW:AW)/AQ$15</f>
        <v>0.49943823665812065</v>
      </c>
      <c r="AR83" s="73">
        <f>SUMIF('Sales by SKU'!$F:$F,$B83,'Sales by SKU'!AX:AX)/AR$15</f>
        <v>0.33632817434644963</v>
      </c>
      <c r="AS83" s="84"/>
      <c r="AT83" s="322"/>
      <c r="AU83" s="554"/>
      <c r="AV83" s="554"/>
      <c r="AW83" s="554"/>
    </row>
    <row r="84" spans="1:49" ht="15">
      <c r="A84" s="167" t="s">
        <v>1224</v>
      </c>
      <c r="B84" s="5" t="s">
        <v>1055</v>
      </c>
      <c r="C84" s="72">
        <f>SUMIF('Sales by SKU'!$F:$F,$B84,'Sales by SKU'!I:I)/C$15</f>
        <v>5.3040024442407574E-2</v>
      </c>
      <c r="D84" s="72">
        <f>SUMIF('Sales by SKU'!$F:$F,$B84,'Sales by SKU'!J:J)/D$15</f>
        <v>4.8492078874426782E-2</v>
      </c>
      <c r="E84" s="72">
        <f>SUMIF('Sales by SKU'!$F:$F,$B84,'Sales by SKU'!K:K)/E$15</f>
        <v>6.5997703956357109E-2</v>
      </c>
      <c r="F84" s="72">
        <f>SUMIF('Sales by SKU'!$F:$F,$B84,'Sales by SKU'!L:L)/F$15</f>
        <v>0.12859500166521676</v>
      </c>
      <c r="G84" s="72">
        <f>SUMIF('Sales by SKU'!$F:$F,$B84,'Sales by SKU'!M:M)/G$15</f>
        <v>9.946844564945953E-2</v>
      </c>
      <c r="H84" s="72">
        <f>SUMIF('Sales by SKU'!$F:$F,$B84,'Sales by SKU'!N:N)/H$15</f>
        <v>0.10342423561464281</v>
      </c>
      <c r="I84" s="72">
        <f>SUMIF('Sales by SKU'!$F:$F,$B84,'Sales by SKU'!O:O)/I$15</f>
        <v>0.1050404244432339</v>
      </c>
      <c r="J84" s="72">
        <f>SUMIF('Sales by SKU'!$F:$F,$B84,'Sales by SKU'!P:P)/J$15</f>
        <v>7.8775346073370292E-2</v>
      </c>
      <c r="K84" s="72">
        <f>SUMIF('Sales by SKU'!$F:$F,$B84,'Sales by SKU'!Q:Q)/K$15</f>
        <v>6.4499139925647306E-2</v>
      </c>
      <c r="L84" s="72">
        <f>SUMIF('Sales by SKU'!$F:$F,$B84,'Sales by SKU'!R:R)/L$15</f>
        <v>6.7268024247556138E-2</v>
      </c>
      <c r="M84" s="72">
        <f>SUMIF('Sales by SKU'!$F:$F,$B84,'Sales by SKU'!S:S)/M$15</f>
        <v>9.773300249333168E-2</v>
      </c>
      <c r="N84" s="72">
        <f>SUMIF('Sales by SKU'!$F:$F,$B84,'Sales by SKU'!T:T)/N$15</f>
        <v>0.14240284469172224</v>
      </c>
      <c r="O84" s="72">
        <f>SUMIF('Sales by SKU'!$F:$F,$B84,'Sales by SKU'!U:U)/O$15</f>
        <v>8.5424329544965788E-2</v>
      </c>
      <c r="P84" s="72">
        <f>SUMIF('Sales by SKU'!$F:$F,$B84,'Sales by SKU'!V:V)/P$15</f>
        <v>6.241354014174056E-2</v>
      </c>
      <c r="Q84" s="72">
        <f>SUMIF('Sales by SKU'!$F:$F,$B84,'Sales by SKU'!W:W)/Q$15</f>
        <v>5.5603698464177703E-2</v>
      </c>
      <c r="R84" s="72">
        <f>SUMIF('Sales by SKU'!$F:$F,$B84,'Sales by SKU'!X:X)/R$15</f>
        <v>3.6160010501853995E-2</v>
      </c>
      <c r="S84" s="72">
        <f>SUMIF('Sales by SKU'!$F:$F,$B84,'Sales by SKU'!Y:Y)/S$15</f>
        <v>7.1749891649644723E-2</v>
      </c>
      <c r="T84" s="72">
        <f>SUMIF('Sales by SKU'!$F:$F,$B84,'Sales by SKU'!Z:Z)/T$15</f>
        <v>5.8532397919887999E-2</v>
      </c>
      <c r="U84" s="72">
        <f>SUMIF('Sales by SKU'!$F:$F,$B84,'Sales by SKU'!AA:AA)/U$15</f>
        <v>8.5181432774164872E-2</v>
      </c>
      <c r="V84" s="72">
        <f>SUMIF('Sales by SKU'!$F:$F,$B84,'Sales by SKU'!AB:AB)/V$15</f>
        <v>7.5173573741934521E-2</v>
      </c>
      <c r="W84" s="72">
        <f>SUMIF('Sales by SKU'!$F:$F,$B84,'Sales by SKU'!AC:AC)/W$15</f>
        <v>4.4438499042824119E-2</v>
      </c>
      <c r="X84" s="72">
        <f>SUMIF('Sales by SKU'!$F:$F,$B84,'Sales by SKU'!AD:AD)/X$15</f>
        <v>1.7525909442522882E-2</v>
      </c>
      <c r="Y84" s="72">
        <f>SUMIF('Sales by SKU'!$F:$F,$B84,'Sales by SKU'!AE:AE)/Y$15</f>
        <v>2.1134931289031472E-2</v>
      </c>
      <c r="Z84" s="72">
        <f>SUMIF('Sales by SKU'!$F:$F,$B84,'Sales by SKU'!AF:AF)/Z$15</f>
        <v>4.8969885037884735E-2</v>
      </c>
      <c r="AA84" s="72">
        <f>SUMIF('Sales by SKU'!$F:$F,$B84,'Sales by SKU'!AG:AG)/AA$15</f>
        <v>5.3663173804293168E-2</v>
      </c>
      <c r="AB84" s="72">
        <f>SUMIF('Sales by SKU'!$F:$F,$B84,'Sales by SKU'!AH:AH)/AB$15</f>
        <v>4.1849684334541358E-2</v>
      </c>
      <c r="AC84" s="72">
        <f>SUMIF('Sales by SKU'!$F:$F,$B84,'Sales by SKU'!AI:AI)/AC$15</f>
        <v>3.2883905358017676E-2</v>
      </c>
      <c r="AD84" s="72">
        <f>SUMIF('Sales by SKU'!$F:$F,$B84,'Sales by SKU'!AJ:AJ)/AD$15</f>
        <v>4.5621308154011359E-2</v>
      </c>
      <c r="AE84" s="72">
        <f>SUMIF('Sales by SKU'!$F:$F,$B84,'Sales by SKU'!AK:AK)/AE$15</f>
        <v>5.4376492514123312E-2</v>
      </c>
      <c r="AF84" s="72">
        <f>SUMIF('Sales by SKU'!$F:$F,$B84,'Sales by SKU'!AL:AL)/AF$15</f>
        <v>5.6690701162337313E-2</v>
      </c>
      <c r="AG84" s="72">
        <f>SUMIF('Sales by SKU'!$F:$F,$B84,'Sales by SKU'!AM:AM)/AG$15</f>
        <v>7.9437309877181755E-2</v>
      </c>
      <c r="AH84" s="72">
        <f>SUMIF('Sales by SKU'!$F:$F,$B84,'Sales by SKU'!AN:AN)/AH$15</f>
        <v>5.2982408967687605E-2</v>
      </c>
      <c r="AI84" s="72">
        <f>SUMIF('Sales by SKU'!$F:$F,$B84,'Sales by SKU'!AO:AO)/AI$15</f>
        <v>7.1382790932901424E-2</v>
      </c>
      <c r="AJ84" s="72">
        <f>SUMIF('Sales by SKU'!$F:$F,$B84,'Sales by SKU'!AP:AP)/AJ$15</f>
        <v>6.6333583486527528E-2</v>
      </c>
      <c r="AK84" s="72">
        <f>SUMIF('Sales by SKU'!$F:$F,$B84,'Sales by SKU'!AQ:AQ)/AK$15</f>
        <v>6.54775352954962E-2</v>
      </c>
      <c r="AL84" s="580">
        <v>9.4436832243136815E-2</v>
      </c>
      <c r="AM84" s="72">
        <f>SUMIF('Sales by SKU'!$F:$F,$B84,'Sales by SKU'!AS:AS)/AM$15</f>
        <v>6.6479324950961385E-2</v>
      </c>
      <c r="AN84" s="72">
        <f>SUMIF('Sales by SKU'!$F:$F,$B84,'Sales by SKU'!AT:AT)/AN$15</f>
        <v>8.1456043769505021E-2</v>
      </c>
      <c r="AO84" s="72">
        <f>SUMIF('Sales by SKU'!$F:$F,$B84,'Sales by SKU'!AU:AU)/AO$15</f>
        <v>4.641692570736116E-2</v>
      </c>
      <c r="AP84" s="72">
        <f>SUMIF('Sales by SKU'!$F:$F,$B84,'Sales by SKU'!AV:AV)/AP$15</f>
        <v>6.3815940505851904E-2</v>
      </c>
      <c r="AQ84" s="72">
        <f>SUMIF('Sales by SKU'!$F:$F,$B84,'Sales by SKU'!AW:AW)/AQ$15</f>
        <v>5.7558867023091799E-2</v>
      </c>
      <c r="AR84" s="73">
        <f>SUMIF('Sales by SKU'!$F:$F,$B84,'Sales by SKU'!AX:AX)/AR$15</f>
        <v>6.9278826461276977E-2</v>
      </c>
      <c r="AS84" s="82"/>
    </row>
    <row r="85" spans="1:49" ht="15">
      <c r="A85" s="71" t="s">
        <v>1225</v>
      </c>
      <c r="B85" s="5" t="s">
        <v>1054</v>
      </c>
      <c r="C85" s="72">
        <f>SUMIF('Sales by SKU'!$F:$F,$B85,'Sales by SKU'!I:I)/C$15</f>
        <v>0.15076932477849067</v>
      </c>
      <c r="D85" s="72">
        <f>SUMIF('Sales by SKU'!$F:$F,$B85,'Sales by SKU'!J:J)/D$15</f>
        <v>0.20756754925888221</v>
      </c>
      <c r="E85" s="72">
        <f>SUMIF('Sales by SKU'!$F:$F,$B85,'Sales by SKU'!K:K)/E$15</f>
        <v>0.2069998616013983</v>
      </c>
      <c r="F85" s="72">
        <f>SUMIF('Sales by SKU'!$F:$F,$B85,'Sales by SKU'!L:L)/F$15</f>
        <v>0.10294563004336275</v>
      </c>
      <c r="G85" s="72">
        <f>SUMIF('Sales by SKU'!$F:$F,$B85,'Sales by SKU'!M:M)/G$15</f>
        <v>0.13730512646712567</v>
      </c>
      <c r="H85" s="72">
        <f>SUMIF('Sales by SKU'!$F:$F,$B85,'Sales by SKU'!N:N)/H$15</f>
        <v>0.12478414165758613</v>
      </c>
      <c r="I85" s="72">
        <f>SUMIF('Sales by SKU'!$F:$F,$B85,'Sales by SKU'!O:O)/I$15</f>
        <v>0.13070387466135819</v>
      </c>
      <c r="J85" s="72">
        <f>SUMIF('Sales by SKU'!$F:$F,$B85,'Sales by SKU'!P:P)/J$15</f>
        <v>0.15022961834245069</v>
      </c>
      <c r="K85" s="72">
        <f>SUMIF('Sales by SKU'!$F:$F,$B85,'Sales by SKU'!Q:Q)/K$15</f>
        <v>0.13493945082736136</v>
      </c>
      <c r="L85" s="72">
        <f>SUMIF('Sales by SKU'!$F:$F,$B85,'Sales by SKU'!R:R)/L$15</f>
        <v>8.894659211873325E-2</v>
      </c>
      <c r="M85" s="72">
        <f>SUMIF('Sales by SKU'!$F:$F,$B85,'Sales by SKU'!S:S)/M$15</f>
        <v>0.10882249773712102</v>
      </c>
      <c r="N85" s="72">
        <f>SUMIF('Sales by SKU'!$F:$F,$B85,'Sales by SKU'!T:T)/N$15</f>
        <v>0.1057621833233313</v>
      </c>
      <c r="O85" s="72">
        <f>SUMIF('Sales by SKU'!$F:$F,$B85,'Sales by SKU'!U:U)/O$15</f>
        <v>7.1511659656809376E-2</v>
      </c>
      <c r="P85" s="72">
        <f>SUMIF('Sales by SKU'!$F:$F,$B85,'Sales by SKU'!V:V)/P$15</f>
        <v>9.2995882415242537E-2</v>
      </c>
      <c r="Q85" s="72">
        <f>SUMIF('Sales by SKU'!$F:$F,$B85,'Sales by SKU'!W:W)/Q$15</f>
        <v>0.11575975988139098</v>
      </c>
      <c r="R85" s="72">
        <f>SUMIF('Sales by SKU'!$F:$F,$B85,'Sales by SKU'!X:X)/R$15</f>
        <v>0.1153733104866905</v>
      </c>
      <c r="S85" s="72">
        <f>SUMIF('Sales by SKU'!$F:$F,$B85,'Sales by SKU'!Y:Y)/S$15</f>
        <v>0.14002548040324606</v>
      </c>
      <c r="T85" s="72">
        <f>SUMIF('Sales by SKU'!$F:$F,$B85,'Sales by SKU'!Z:Z)/T$15</f>
        <v>0.12826211790031139</v>
      </c>
      <c r="U85" s="72">
        <f>SUMIF('Sales by SKU'!$F:$F,$B85,'Sales by SKU'!AA:AA)/U$15</f>
        <v>0.11925520511560295</v>
      </c>
      <c r="V85" s="72">
        <f>SUMIF('Sales by SKU'!$F:$F,$B85,'Sales by SKU'!AB:AB)/V$15</f>
        <v>8.4265984552312392E-2</v>
      </c>
      <c r="W85" s="72">
        <f>SUMIF('Sales by SKU'!$F:$F,$B85,'Sales by SKU'!AC:AC)/W$15</f>
        <v>9.2908132397337945E-2</v>
      </c>
      <c r="X85" s="72">
        <f>SUMIF('Sales by SKU'!$F:$F,$B85,'Sales by SKU'!AD:AD)/X$15</f>
        <v>6.4641804523196192E-2</v>
      </c>
      <c r="Y85" s="72">
        <f>SUMIF('Sales by SKU'!$F:$F,$B85,'Sales by SKU'!AE:AE)/Y$15</f>
        <v>6.423936623192425E-2</v>
      </c>
      <c r="Z85" s="72">
        <f>SUMIF('Sales by SKU'!$F:$F,$B85,'Sales by SKU'!AF:AF)/Z$15</f>
        <v>4.8430973652833643E-2</v>
      </c>
      <c r="AA85" s="72">
        <f>SUMIF('Sales by SKU'!$F:$F,$B85,'Sales by SKU'!AG:AG)/AA$15</f>
        <v>4.2314005224952163E-2</v>
      </c>
      <c r="AB85" s="72">
        <f>SUMIF('Sales by SKU'!$F:$F,$B85,'Sales by SKU'!AH:AH)/AB$15</f>
        <v>6.3806938237139676E-2</v>
      </c>
      <c r="AC85" s="72">
        <f>SUMIF('Sales by SKU'!$F:$F,$B85,'Sales by SKU'!AI:AI)/AC$15</f>
        <v>5.55074578954836E-2</v>
      </c>
      <c r="AD85" s="72">
        <f>SUMIF('Sales by SKU'!$F:$F,$B85,'Sales by SKU'!AJ:AJ)/AD$15</f>
        <v>9.671735289795351E-2</v>
      </c>
      <c r="AE85" s="72">
        <f>SUMIF('Sales by SKU'!$F:$F,$B85,'Sales by SKU'!AK:AK)/AE$15</f>
        <v>6.9927487371809288E-2</v>
      </c>
      <c r="AF85" s="72">
        <f>SUMIF('Sales by SKU'!$F:$F,$B85,'Sales by SKU'!AL:AL)/AF$15</f>
        <v>6.1617919846607597E-2</v>
      </c>
      <c r="AG85" s="72">
        <f>SUMIF('Sales by SKU'!$F:$F,$B85,'Sales by SKU'!AM:AM)/AG$15</f>
        <v>8.4542702906460487E-2</v>
      </c>
      <c r="AH85" s="72">
        <f>SUMIF('Sales by SKU'!$F:$F,$B85,'Sales by SKU'!AN:AN)/AH$15</f>
        <v>0.12535812221602435</v>
      </c>
      <c r="AI85" s="72">
        <f>SUMIF('Sales by SKU'!$F:$F,$B85,'Sales by SKU'!AO:AO)/AI$15</f>
        <v>0.13218869824407131</v>
      </c>
      <c r="AJ85" s="72">
        <f>SUMIF('Sales by SKU'!$F:$F,$B85,'Sales by SKU'!AP:AP)/AJ$15</f>
        <v>0.12882650263505499</v>
      </c>
      <c r="AK85" s="72">
        <f>SUMIF('Sales by SKU'!$F:$F,$B85,'Sales by SKU'!AQ:AQ)/AK$15</f>
        <v>0.10155404991363683</v>
      </c>
      <c r="AL85" s="580">
        <v>8.6839446656284291E-2</v>
      </c>
      <c r="AM85" s="72">
        <f>SUMIF('Sales by SKU'!$F:$F,$B85,'Sales by SKU'!AS:AS)/AM$15</f>
        <v>0.11896462061768028</v>
      </c>
      <c r="AN85" s="72">
        <f>SUMIF('Sales by SKU'!$F:$F,$B85,'Sales by SKU'!AT:AT)/AN$15</f>
        <v>9.6231459694672408E-2</v>
      </c>
      <c r="AO85" s="72">
        <f>SUMIF('Sales by SKU'!$F:$F,$B85,'Sales by SKU'!AU:AU)/AO$15</f>
        <v>7.0825912347736955E-2</v>
      </c>
      <c r="AP85" s="72">
        <f>SUMIF('Sales by SKU'!$F:$F,$B85,'Sales by SKU'!AV:AV)/AP$15</f>
        <v>7.910649258745206E-2</v>
      </c>
      <c r="AQ85" s="72">
        <f>SUMIF('Sales by SKU'!$F:$F,$B85,'Sales by SKU'!AW:AW)/AQ$15</f>
        <v>7.8752745377702715E-2</v>
      </c>
      <c r="AR85" s="73">
        <f>SUMIF('Sales by SKU'!$F:$F,$B85,'Sales by SKU'!AX:AX)/AR$15</f>
        <v>0.125590961118108</v>
      </c>
      <c r="AS85" s="82"/>
    </row>
    <row r="86" spans="1:49" ht="15">
      <c r="A86" s="168" t="s">
        <v>1226</v>
      </c>
      <c r="B86" s="75" t="s">
        <v>1183</v>
      </c>
      <c r="C86" s="79">
        <f>SUMIF('Sales by SKU'!$F:$F,$B86,'Sales by SKU'!I:I)/C$15</f>
        <v>0</v>
      </c>
      <c r="D86" s="79">
        <f>SUMIF('Sales by SKU'!$F:$F,$B86,'Sales by SKU'!J:J)/D$15</f>
        <v>0</v>
      </c>
      <c r="E86" s="79">
        <f>SUMIF('Sales by SKU'!$F:$F,$B86,'Sales by SKU'!K:K)/E$15</f>
        <v>0</v>
      </c>
      <c r="F86" s="79">
        <f>SUMIF('Sales by SKU'!$F:$F,$B86,'Sales by SKU'!L:L)/F$15</f>
        <v>0</v>
      </c>
      <c r="G86" s="79">
        <f>SUMIF('Sales by SKU'!$F:$F,$B86,'Sales by SKU'!M:M)/G$15</f>
        <v>0</v>
      </c>
      <c r="H86" s="79">
        <f>SUMIF('Sales by SKU'!$F:$F,$B86,'Sales by SKU'!N:N)/H$15</f>
        <v>0</v>
      </c>
      <c r="I86" s="79">
        <f>SUMIF('Sales by SKU'!$F:$F,$B86,'Sales by SKU'!O:O)/I$15</f>
        <v>0</v>
      </c>
      <c r="J86" s="79">
        <f>SUMIF('Sales by SKU'!$F:$F,$B86,'Sales by SKU'!P:P)/J$15</f>
        <v>0</v>
      </c>
      <c r="K86" s="79">
        <f>SUMIF('Sales by SKU'!$F:$F,$B86,'Sales by SKU'!Q:Q)/K$15</f>
        <v>0</v>
      </c>
      <c r="L86" s="79">
        <f>SUMIF('Sales by SKU'!$F:$F,$B86,'Sales by SKU'!R:R)/L$15</f>
        <v>0</v>
      </c>
      <c r="M86" s="79">
        <f>SUMIF('Sales by SKU'!$F:$F,$B86,'Sales by SKU'!S:S)/M$15</f>
        <v>0</v>
      </c>
      <c r="N86" s="79">
        <f>SUMIF('Sales by SKU'!$F:$F,$B86,'Sales by SKU'!T:T)/N$15</f>
        <v>0</v>
      </c>
      <c r="O86" s="79">
        <f>SUMIF('Sales by SKU'!$F:$F,$B86,'Sales by SKU'!U:U)/O$15</f>
        <v>0</v>
      </c>
      <c r="P86" s="79">
        <f>SUMIF('Sales by SKU'!$F:$F,$B86,'Sales by SKU'!V:V)/P$15</f>
        <v>0</v>
      </c>
      <c r="Q86" s="79">
        <f>SUMIF('Sales by SKU'!$F:$F,$B86,'Sales by SKU'!W:W)/Q$15</f>
        <v>0</v>
      </c>
      <c r="R86" s="79">
        <f>SUMIF('Sales by SKU'!$F:$F,$B86,'Sales by SKU'!X:X)/R$15</f>
        <v>0</v>
      </c>
      <c r="S86" s="79">
        <f>SUMIF('Sales by SKU'!$F:$F,$B86,'Sales by SKU'!Y:Y)/S$15</f>
        <v>0</v>
      </c>
      <c r="T86" s="79">
        <f>SUMIF('Sales by SKU'!$F:$F,$B86,'Sales by SKU'!Z:Z)/T$15</f>
        <v>0</v>
      </c>
      <c r="U86" s="79">
        <f>SUMIF('Sales by SKU'!$F:$F,$B86,'Sales by SKU'!AA:AA)/U$15</f>
        <v>0</v>
      </c>
      <c r="V86" s="79">
        <f>SUMIF('Sales by SKU'!$F:$F,$B86,'Sales by SKU'!AB:AB)/V$15</f>
        <v>2.1274359141216694E-2</v>
      </c>
      <c r="W86" s="79">
        <f>SUMIF('Sales by SKU'!$F:$F,$B86,'Sales by SKU'!AC:AC)/W$15</f>
        <v>0</v>
      </c>
      <c r="X86" s="79">
        <f>SUMIF('Sales by SKU'!$F:$F,$B86,'Sales by SKU'!AD:AD)/X$15</f>
        <v>0</v>
      </c>
      <c r="Y86" s="79">
        <f>SUMIF('Sales by SKU'!$F:$F,$B86,'Sales by SKU'!AE:AE)/Y$15</f>
        <v>0</v>
      </c>
      <c r="Z86" s="79">
        <f>SUMIF('Sales by SKU'!$F:$F,$B86,'Sales by SKU'!AF:AF)/Z$15</f>
        <v>5.0722243896265534E-3</v>
      </c>
      <c r="AA86" s="79">
        <f>SUMIF('Sales by SKU'!$F:$F,$B86,'Sales by SKU'!AG:AG)/AA$15</f>
        <v>4.6390035713010456E-3</v>
      </c>
      <c r="AB86" s="79">
        <f>SUMIF('Sales by SKU'!$F:$F,$B86,'Sales by SKU'!AH:AH)/AB$15</f>
        <v>1.04752269845945E-2</v>
      </c>
      <c r="AC86" s="79">
        <f>SUMIF('Sales by SKU'!$F:$F,$B86,'Sales by SKU'!AI:AI)/AC$15</f>
        <v>4.9355062215852468E-3</v>
      </c>
      <c r="AD86" s="79">
        <f>SUMIF('Sales by SKU'!$F:$F,$B86,'Sales by SKU'!AJ:AJ)/AD$15</f>
        <v>8.3914469171472855E-3</v>
      </c>
      <c r="AE86" s="79">
        <f>SUMIF('Sales by SKU'!$F:$F,$B86,'Sales by SKU'!AK:AK)/AE$15</f>
        <v>1.4915107288208228E-2</v>
      </c>
      <c r="AF86" s="79">
        <f>SUMIF('Sales by SKU'!$F:$F,$B86,'Sales by SKU'!AL:AL)/AF$15</f>
        <v>8.4729354697151288E-3</v>
      </c>
      <c r="AG86" s="79">
        <f>SUMIF('Sales by SKU'!$F:$F,$B86,'Sales by SKU'!AM:AM)/AG$15</f>
        <v>8.112503582256736E-3</v>
      </c>
      <c r="AH86" s="79">
        <f>SUMIF('Sales by SKU'!$F:$F,$B86,'Sales by SKU'!AN:AN)/AH$15</f>
        <v>5.2401542809189508E-3</v>
      </c>
      <c r="AI86" s="79">
        <f>SUMIF('Sales by SKU'!$F:$F,$B86,'Sales by SKU'!AO:AO)/AI$15</f>
        <v>1.1492757037497546E-2</v>
      </c>
      <c r="AJ86" s="79">
        <f>SUMIF('Sales by SKU'!$F:$F,$B86,'Sales by SKU'!AP:AP)/AJ$15</f>
        <v>8.8852213174725036E-3</v>
      </c>
      <c r="AK86" s="79">
        <f>SUMIF('Sales by SKU'!$F:$F,$B86,'Sales by SKU'!AQ:AQ)/AK$15</f>
        <v>6.6831076076798454E-3</v>
      </c>
      <c r="AL86" s="581">
        <v>5.9441385761203214E-3</v>
      </c>
      <c r="AM86" s="79">
        <f>SUMIF('Sales by SKU'!$F:$F,$B86,'Sales by SKU'!AS:AS)/AM$15</f>
        <v>1.0090142601252638E-2</v>
      </c>
      <c r="AN86" s="79">
        <f>SUMIF('Sales by SKU'!$F:$F,$B86,'Sales by SKU'!AT:AT)/AN$15</f>
        <v>2.6096863622386657E-3</v>
      </c>
      <c r="AO86" s="79">
        <f>SUMIF('Sales by SKU'!$F:$F,$B86,'Sales by SKU'!AU:AU)/AO$15</f>
        <v>1.0326346097299479E-3</v>
      </c>
      <c r="AP86" s="79">
        <f>SUMIF('Sales by SKU'!$F:$F,$B86,'Sales by SKU'!AV:AV)/AP$15</f>
        <v>2.5273639804297781E-3</v>
      </c>
      <c r="AQ86" s="79">
        <f>SUMIF('Sales by SKU'!$F:$F,$B86,'Sales by SKU'!AW:AW)/AQ$15</f>
        <v>2.0300482136450739E-3</v>
      </c>
      <c r="AR86" s="175">
        <f>SUMIF('Sales by SKU'!$F:$F,$B86,'Sales by SKU'!AX:AX)/AR$15</f>
        <v>1.1675669054117682E-3</v>
      </c>
      <c r="AS86" s="82"/>
    </row>
    <row r="87" spans="1:49" ht="15">
      <c r="A87" s="182" t="s">
        <v>1457</v>
      </c>
      <c r="AR87" s="57"/>
      <c r="AS87" s="82"/>
    </row>
    <row r="88" spans="1:49" ht="15">
      <c r="A88" s="167" t="s">
        <v>449</v>
      </c>
      <c r="B88" s="10" t="s">
        <v>1234</v>
      </c>
      <c r="AG88" s="27">
        <f>SUMIF('KE - Sales by Product'!$B:$B,$B88,'KE - Sales by Product'!C:C)/AG$19</f>
        <v>0.19529247489271118</v>
      </c>
      <c r="AH88" s="27">
        <f>SUMIF('KE - Sales by Product'!$B:$B,$B88,'KE - Sales by Product'!D:D)/AH$19</f>
        <v>0.4136829474544958</v>
      </c>
      <c r="AI88" s="27">
        <f>SUMIF('KE - Sales by Product'!$B:$B,$B88,'KE - Sales by Product'!E:E)/AI$19</f>
        <v>0.46320741955091954</v>
      </c>
      <c r="AJ88" s="27">
        <f>SUMIF('KE - Sales by Product'!$B:$B,$B88,'KE - Sales by Product'!F:F)/AJ$19</f>
        <v>0.59073874759422906</v>
      </c>
      <c r="AK88" s="27">
        <f>SUMIF('KE - Sales by Product'!$B:$B,$B88,'KE - Sales by Product'!G:G)/AK$19</f>
        <v>0.50093247463807589</v>
      </c>
      <c r="AL88" s="582">
        <v>0.55941387554113298</v>
      </c>
      <c r="AM88" s="27">
        <f>SUMIF('KE - Sales by Product'!$B:$B,$B88,'KE - Sales by Product'!I:I)/AM$19</f>
        <v>0.70504805533734893</v>
      </c>
      <c r="AN88" s="27">
        <f>SUMIF('KE - Sales by Product'!$B:$B,$B88,'KE - Sales by Product'!J:J)/AN$19</f>
        <v>0.72198080556591726</v>
      </c>
      <c r="AO88" s="27">
        <f>SUMIF('KE - Sales by Product'!$B:$B,$B88,'KE - Sales by Product'!K:K)/AO$19</f>
        <v>0.64624686509580553</v>
      </c>
      <c r="AP88" s="27">
        <f>SUMIF('KE - Sales by Product'!$B:$B,$B88,'KE - Sales by Product'!L:L)/AP$19</f>
        <v>0.60395690816453418</v>
      </c>
      <c r="AQ88" s="27">
        <f>SUMIF('KE - Sales by Product'!$B:$B,$B88,'KE - Sales by Product'!M:M)/AQ$19</f>
        <v>0.62426906312759645</v>
      </c>
      <c r="AR88" s="189">
        <f>SUMIF('KE - Sales by Product'!$B:$B,$B88,'KE - Sales by Product'!N:N)/AR$19</f>
        <v>0.4973562629253635</v>
      </c>
      <c r="AS88" s="82"/>
    </row>
    <row r="89" spans="1:49" ht="15">
      <c r="A89" s="167" t="s">
        <v>1224</v>
      </c>
      <c r="B89" s="5" t="s">
        <v>1055</v>
      </c>
      <c r="AG89" s="27">
        <f>SUMIF('KE - Sales by Product'!$B:$B,$B89,'KE - Sales by Product'!C:C)/AG$19</f>
        <v>0.2157054208308718</v>
      </c>
      <c r="AH89" s="27">
        <f>SUMIF('KE - Sales by Product'!$B:$B,$B89,'KE - Sales by Product'!D:D)/AH$19</f>
        <v>0.1203751508424475</v>
      </c>
      <c r="AI89" s="27">
        <f>SUMIF('KE - Sales by Product'!$B:$B,$B89,'KE - Sales by Product'!E:E)/AI$19</f>
        <v>0.16414776044412424</v>
      </c>
      <c r="AJ89" s="27">
        <f>SUMIF('KE - Sales by Product'!$B:$B,$B89,'KE - Sales by Product'!F:F)/AJ$19</f>
        <v>0.18069865080399292</v>
      </c>
      <c r="AK89" s="27">
        <f>SUMIF('KE - Sales by Product'!$B:$B,$B89,'KE - Sales by Product'!G:G)/AK$19</f>
        <v>0.22573318768642925</v>
      </c>
      <c r="AL89" s="582">
        <v>0.28018179634724988</v>
      </c>
      <c r="AM89" s="27">
        <f>SUMIF('KE - Sales by Product'!$B:$B,$B89,'KE - Sales by Product'!I:I)/AM$19</f>
        <v>0.16685019589099109</v>
      </c>
      <c r="AN89" s="27">
        <f>SUMIF('KE - Sales by Product'!$B:$B,$B89,'KE - Sales by Product'!J:J)/AN$19</f>
        <v>0.12977459134604888</v>
      </c>
      <c r="AO89" s="27">
        <f>SUMIF('KE - Sales by Product'!$B:$B,$B89,'KE - Sales by Product'!K:K)/AO$19</f>
        <v>0.20851553640486631</v>
      </c>
      <c r="AP89" s="27">
        <f>SUMIF('KE - Sales by Product'!$B:$B,$B89,'KE - Sales by Product'!L:L)/AP$19</f>
        <v>0.19025024399460719</v>
      </c>
      <c r="AQ89" s="27">
        <f>SUMIF('KE - Sales by Product'!$B:$B,$B89,'KE - Sales by Product'!M:M)/AQ$19</f>
        <v>0.23444589969385563</v>
      </c>
      <c r="AR89" s="189">
        <f>SUMIF('KE - Sales by Product'!$B:$B,$B89,'KE - Sales by Product'!N:N)/AR$19</f>
        <v>0.23786711707057356</v>
      </c>
      <c r="AS89" s="82"/>
    </row>
    <row r="90" spans="1:49" ht="15">
      <c r="A90" s="71" t="s">
        <v>1225</v>
      </c>
      <c r="B90" s="5" t="s">
        <v>1054</v>
      </c>
      <c r="AG90" s="27">
        <f>SUMIF('KE - Sales by Product'!$B:$B,$B90,'KE - Sales by Product'!C:C)/AG$19</f>
        <v>0</v>
      </c>
      <c r="AH90" s="27">
        <f>SUMIF('KE - Sales by Product'!$B:$B,$B90,'KE - Sales by Product'!D:D)/AH$19</f>
        <v>6.2057771298441996E-3</v>
      </c>
      <c r="AI90" s="27">
        <f>SUMIF('KE - Sales by Product'!$B:$B,$B90,'KE - Sales by Product'!E:E)/AI$19</f>
        <v>2.2850226596266034E-2</v>
      </c>
      <c r="AJ90" s="27">
        <f>SUMIF('KE - Sales by Product'!$B:$B,$B90,'KE - Sales by Product'!F:F)/AJ$19</f>
        <v>6.5200032320454496E-3</v>
      </c>
      <c r="AK90" s="27">
        <f>SUMIF('KE - Sales by Product'!$B:$B,$B90,'KE - Sales by Product'!G:G)/AK$19</f>
        <v>3.5480387650385491E-2</v>
      </c>
      <c r="AL90" s="582">
        <v>1.3045437977153249E-2</v>
      </c>
      <c r="AM90" s="27">
        <f>SUMIF('KE - Sales by Product'!$B:$B,$B90,'KE - Sales by Product'!I:I)/AM$19</f>
        <v>1.4467533098070877E-2</v>
      </c>
      <c r="AN90" s="27">
        <f>SUMIF('KE - Sales by Product'!$B:$B,$B90,'KE - Sales by Product'!J:J)/AN$19</f>
        <v>3.5057519409669356E-2</v>
      </c>
      <c r="AO90" s="27">
        <f>SUMIF('KE - Sales by Product'!$B:$B,$B90,'KE - Sales by Product'!K:K)/AO$19</f>
        <v>1.7481724056614269E-2</v>
      </c>
      <c r="AP90" s="27">
        <f>SUMIF('KE - Sales by Product'!$B:$B,$B90,'KE - Sales by Product'!L:L)/AP$19</f>
        <v>1.3346742666637299E-2</v>
      </c>
      <c r="AQ90" s="27">
        <f>SUMIF('KE - Sales by Product'!$B:$B,$B90,'KE - Sales by Product'!M:M)/AQ$19</f>
        <v>2.413755343470312E-2</v>
      </c>
      <c r="AR90" s="189">
        <f>SUMIF('KE - Sales by Product'!$B:$B,$B90,'KE - Sales by Product'!N:N)/AR$19</f>
        <v>7.3166726617279534E-2</v>
      </c>
      <c r="AS90" s="82"/>
    </row>
    <row r="91" spans="1:49" ht="15">
      <c r="A91" s="191" t="s">
        <v>1459</v>
      </c>
      <c r="B91" s="75" t="s">
        <v>1183</v>
      </c>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80"/>
      <c r="AF91" s="76"/>
      <c r="AG91" s="192">
        <f>SUMIF('KE - Sales by Product'!$B:$B,$B91,'KE - Sales by Product'!C:C)/AG$19</f>
        <v>0.12246465613063763</v>
      </c>
      <c r="AH91" s="192">
        <f>SUMIF('KE - Sales by Product'!$B:$B,$B91,'KE - Sales by Product'!D:D)/AH$19</f>
        <v>7.1997225415585481E-2</v>
      </c>
      <c r="AI91" s="192">
        <f>SUMIF('KE - Sales by Product'!$B:$B,$B91,'KE - Sales by Product'!E:E)/AI$19</f>
        <v>2.1965994914716031E-2</v>
      </c>
      <c r="AJ91" s="192">
        <f>SUMIF('KE - Sales by Product'!$B:$B,$B91,'KE - Sales by Product'!F:F)/AJ$19</f>
        <v>9.2021273919376326E-3</v>
      </c>
      <c r="AK91" s="192">
        <f>SUMIF('KE - Sales by Product'!$B:$B,$B91,'KE - Sales by Product'!G:G)/AK$19</f>
        <v>9.4666535553823723E-3</v>
      </c>
      <c r="AL91" s="583">
        <v>5.8325710872706047E-3</v>
      </c>
      <c r="AM91" s="192">
        <f>SUMIF('KE - Sales by Product'!$B:$B,$B91,'KE - Sales by Product'!I:I)/AM$19</f>
        <v>5.444362504039079E-3</v>
      </c>
      <c r="AN91" s="192">
        <f>SUMIF('KE - Sales by Product'!$B:$B,$B91,'KE - Sales by Product'!J:J)/AN$19</f>
        <v>2.1115578228994227E-3</v>
      </c>
      <c r="AO91" s="192">
        <f>SUMIF('KE - Sales by Product'!$B:$B,$B91,'KE - Sales by Product'!K:K)/AO$19</f>
        <v>1.6008925288872232E-2</v>
      </c>
      <c r="AP91" s="192">
        <f>SUMIF('KE - Sales by Product'!$B:$B,$B91,'KE - Sales by Product'!L:L)/AP$19</f>
        <v>2.9466779707126158E-2</v>
      </c>
      <c r="AQ91" s="192">
        <f>SUMIF('KE - Sales by Product'!$B:$B,$B91,'KE - Sales by Product'!M:M)/AQ$19</f>
        <v>1.5532191832176738E-2</v>
      </c>
      <c r="AR91" s="190">
        <f>SUMIF('KE - Sales by Product'!$B:$B,$B91,'KE - Sales by Product'!N:N)/AR$19</f>
        <v>1.2687940855488541E-2</v>
      </c>
      <c r="AS91" s="82"/>
    </row>
    <row r="92" spans="1:49" ht="15">
      <c r="A92" s="71"/>
      <c r="AR92" s="57"/>
      <c r="AS92" s="82"/>
    </row>
    <row r="93" spans="1:49" ht="18">
      <c r="A93" s="17" t="s">
        <v>1227</v>
      </c>
      <c r="B93" s="75"/>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80"/>
      <c r="AF93" s="76"/>
      <c r="AG93" s="76"/>
      <c r="AH93" s="76"/>
      <c r="AI93" s="76"/>
      <c r="AJ93" s="76"/>
      <c r="AK93" s="76"/>
      <c r="AL93" s="555"/>
      <c r="AM93" s="76"/>
      <c r="AN93" s="76"/>
      <c r="AO93" s="76"/>
      <c r="AP93" s="76"/>
      <c r="AQ93" s="76"/>
      <c r="AR93" s="81"/>
      <c r="AS93" s="109"/>
      <c r="AT93" s="324"/>
      <c r="AU93" s="555"/>
      <c r="AV93" s="555"/>
      <c r="AW93" s="555"/>
    </row>
    <row r="94" spans="1:49" s="170" customFormat="1" ht="15">
      <c r="A94" s="182" t="s">
        <v>1456</v>
      </c>
      <c r="B94" s="177"/>
      <c r="C94" s="179"/>
      <c r="D94" s="179"/>
      <c r="E94" s="179"/>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502"/>
      <c r="AF94" s="179"/>
      <c r="AG94" s="179"/>
      <c r="AH94" s="179"/>
      <c r="AI94" s="179"/>
      <c r="AJ94" s="179"/>
      <c r="AK94" s="179"/>
      <c r="AL94" s="545"/>
      <c r="AM94" s="179"/>
      <c r="AN94" s="179"/>
      <c r="AO94" s="179"/>
      <c r="AP94" s="179"/>
      <c r="AQ94" s="179"/>
      <c r="AR94" s="503"/>
      <c r="AS94" s="180"/>
      <c r="AT94" s="101"/>
      <c r="AU94" s="556"/>
      <c r="AV94" s="556"/>
      <c r="AW94" s="556"/>
    </row>
    <row r="95" spans="1:49" ht="15">
      <c r="A95" s="455" t="s">
        <v>1807</v>
      </c>
      <c r="B95" s="10" t="s">
        <v>1234</v>
      </c>
      <c r="C95" s="3">
        <f>SUMIF('Units by SKU'!$F:$F,$B95,'Units by SKU'!H:H)</f>
        <v>0</v>
      </c>
      <c r="D95" s="3">
        <f>SUMIF('Units by SKU'!$F:$F,$B95,'Units by SKU'!I:I)</f>
        <v>0</v>
      </c>
      <c r="E95" s="3">
        <f>SUMIF('Units by SKU'!$F:$F,$B95,'Units by SKU'!J:J)</f>
        <v>0</v>
      </c>
      <c r="F95" s="3">
        <f>SUMIF('Units by SKU'!$F:$F,$B95,'Units by SKU'!K:K)</f>
        <v>0</v>
      </c>
      <c r="G95" s="3">
        <f>SUMIF('Units by SKU'!$F:$F,$B95,'Units by SKU'!L:L)</f>
        <v>0</v>
      </c>
      <c r="H95" s="3">
        <f>SUMIF('Units by SKU'!$F:$F,$B95,'Units by SKU'!M:M)</f>
        <v>71</v>
      </c>
      <c r="I95" s="3">
        <f>SUMIF('Units by SKU'!$F:$F,$B95,'Units by SKU'!N:N)</f>
        <v>703</v>
      </c>
      <c r="J95" s="3">
        <f>SUMIF('Units by SKU'!$F:$F,$B95,'Units by SKU'!O:O)</f>
        <v>318</v>
      </c>
      <c r="K95" s="3">
        <f>SUMIF('Units by SKU'!$F:$F,$B95,'Units by SKU'!P:P)</f>
        <v>301</v>
      </c>
      <c r="L95" s="3">
        <f>SUMIF('Units by SKU'!$F:$F,$B95,'Units by SKU'!Q:Q)</f>
        <v>1224</v>
      </c>
      <c r="M95" s="3">
        <f>SUMIF('Units by SKU'!$F:$F,$B95,'Units by SKU'!R:R)</f>
        <v>671</v>
      </c>
      <c r="N95" s="3">
        <f>SUMIF('Units by SKU'!$F:$F,$B95,'Units by SKU'!S:S)</f>
        <v>1218</v>
      </c>
      <c r="O95" s="3">
        <f>SUMIF('Units by SKU'!$F:$F,$B95,'Units by SKU'!T:T)</f>
        <v>863</v>
      </c>
      <c r="P95" s="3">
        <f>SUMIF('Units by SKU'!$F:$F,$B95,'Units by SKU'!U:U)</f>
        <v>582</v>
      </c>
      <c r="Q95" s="3">
        <f>SUMIF('Units by SKU'!$F:$F,$B95,'Units by SKU'!V:V)</f>
        <v>818</v>
      </c>
      <c r="R95" s="3">
        <f>SUMIF('Units by SKU'!$F:$F,$B95,'Units by SKU'!W:W)</f>
        <v>944</v>
      </c>
      <c r="S95" s="3">
        <f>SUMIF('Units by SKU'!$F:$F,$B95,'Units by SKU'!X:X)</f>
        <v>755</v>
      </c>
      <c r="T95" s="3">
        <f>SUMIF('Units by SKU'!$F:$F,$B95,'Units by SKU'!Y:Y)</f>
        <v>664</v>
      </c>
      <c r="U95" s="3">
        <f>SUMIF('Units by SKU'!$F:$F,$B95,'Units by SKU'!Z:Z)</f>
        <v>941</v>
      </c>
      <c r="V95" s="3">
        <f>SUMIF('Units by SKU'!$F:$F,$B95,'Units by SKU'!AA:AA)</f>
        <v>1135</v>
      </c>
      <c r="W95" s="3">
        <f>SUMIF('Units by SKU'!$F:$F,$B95,'Units by SKU'!AB:AB)</f>
        <v>963</v>
      </c>
      <c r="X95" s="3">
        <f>SUMIF('Units by SKU'!$F:$F,$B95,'Units by SKU'!AC:AC)</f>
        <v>1188</v>
      </c>
      <c r="Y95" s="3">
        <f>SUMIF('Units by SKU'!$F:$F,$B95,'Units by SKU'!AD:AD)</f>
        <v>1971</v>
      </c>
      <c r="Z95" s="3">
        <f>SUMIF('Units by SKU'!$F:$F,$B95,'Units by SKU'!AE:AE)</f>
        <v>4981</v>
      </c>
      <c r="AA95" s="3">
        <f>SUMIF('Units by SKU'!$F:$F,$B95,'Units by SKU'!AF:AF)</f>
        <v>3195</v>
      </c>
      <c r="AB95" s="3">
        <f>SUMIF('Units by SKU'!$F:$F,$B95,'Units by SKU'!AG:AG)</f>
        <v>4006</v>
      </c>
      <c r="AC95" s="3">
        <f>SUMIF('Units by SKU'!$F:$F,$B95,'Units by SKU'!AH:AH)</f>
        <v>4050</v>
      </c>
      <c r="AD95" s="3">
        <f>SUMIF('Units by SKU'!$F:$F,$B95,'Units by SKU'!AI:AI)</f>
        <v>2962</v>
      </c>
      <c r="AE95" s="3">
        <f>SUMIF('Units by SKU'!$F:$F,$B95,'Units by SKU'!AJ:AJ)</f>
        <v>3938</v>
      </c>
      <c r="AF95" s="3">
        <f>SUMIF('Units by SKU'!$F:$F,$B95,'Units by SKU'!AK:AK)</f>
        <v>3424</v>
      </c>
      <c r="AG95" s="3">
        <f>SUMIF('Units by SKU'!$F:$F,$B95,'Units by SKU'!AL:AL)</f>
        <v>1788</v>
      </c>
      <c r="AH95" s="3">
        <f>SUMIF('Units by SKU'!$F:$F,$B95,'Units by SKU'!AM:AM)</f>
        <v>981</v>
      </c>
      <c r="AI95" s="3">
        <f>SUMIF('Units by SKU'!$F:$F,$B95,'Units by SKU'!AN:AN)</f>
        <v>979</v>
      </c>
      <c r="AJ95" s="3">
        <f>SUMIF('Units by SKU'!$F:$F,$B95,'Units by SKU'!AO:AO)</f>
        <v>788</v>
      </c>
      <c r="AK95" s="3">
        <f>SUMIF('Units by SKU'!$F:$F,$B95,'Units by SKU'!AP:AP)</f>
        <v>645</v>
      </c>
      <c r="AL95" s="543">
        <v>1688</v>
      </c>
      <c r="AM95" s="3">
        <f>SUMIF('Units by SKU'!$F:$F,$B95,'Units by SKU'!AR:AR)</f>
        <v>354</v>
      </c>
      <c r="AN95" s="3">
        <f>SUMIF('Units by SKU'!$F:$F,$B95,'Units by SKU'!AS:AS)</f>
        <v>426</v>
      </c>
      <c r="AO95" s="3">
        <f>SUMIF('Units by SKU'!$F:$F,$B95,'Units by SKU'!AT:AT)</f>
        <v>227</v>
      </c>
      <c r="AP95" s="3">
        <f>SUMIF('Units by SKU'!$F:$F,$B95,'Units by SKU'!AU:AU)</f>
        <v>433</v>
      </c>
      <c r="AQ95" s="3">
        <f>SUMIF('Units by SKU'!$F:$F,$B95,'Units by SKU'!AV:AV)</f>
        <v>256</v>
      </c>
      <c r="AR95" s="567">
        <f>SUMIF('Units by SKU'!$F:$F,$B95,'Units by SKU'!AW:AW)</f>
        <v>292</v>
      </c>
      <c r="AS95" s="427">
        <f>'2014 Monthly Targets - Re-FCST'!I58+'2014 Monthly Targets - Re-FCST'!I60</f>
        <v>644.316939070226</v>
      </c>
      <c r="AU95" s="545">
        <f>SUM(AP95:AR95)</f>
        <v>981</v>
      </c>
      <c r="AV95" s="545">
        <f t="shared" ref="AV95:AV104" si="104">SUM(AP95:AR95)</f>
        <v>981</v>
      </c>
      <c r="AW95" s="545">
        <f t="shared" ref="AW95:AW104" si="105">SUM(AM95:AR95)</f>
        <v>1988</v>
      </c>
    </row>
    <row r="96" spans="1:49" ht="15">
      <c r="A96" s="71" t="s">
        <v>1229</v>
      </c>
      <c r="B96" s="10" t="s">
        <v>1039</v>
      </c>
      <c r="C96" s="3">
        <f>SUMIF('Units by SKU'!$F:$F,$B96,'Units by SKU'!H:H)</f>
        <v>16108</v>
      </c>
      <c r="D96" s="3">
        <f>SUMIF('Units by SKU'!$F:$F,$B96,'Units by SKU'!I:I)</f>
        <v>5076</v>
      </c>
      <c r="E96" s="3">
        <f>SUMIF('Units by SKU'!$F:$F,$B96,'Units by SKU'!J:J)</f>
        <v>9363</v>
      </c>
      <c r="F96" s="3">
        <f>SUMIF('Units by SKU'!$F:$F,$B96,'Units by SKU'!K:K)</f>
        <v>14758</v>
      </c>
      <c r="G96" s="3">
        <f>SUMIF('Units by SKU'!$F:$F,$B96,'Units by SKU'!L:L)</f>
        <v>8480</v>
      </c>
      <c r="H96" s="3">
        <f>SUMIF('Units by SKU'!$F:$F,$B96,'Units by SKU'!M:M)</f>
        <v>5347</v>
      </c>
      <c r="I96" s="3">
        <f>SUMIF('Units by SKU'!$F:$F,$B96,'Units by SKU'!N:N)</f>
        <v>10410</v>
      </c>
      <c r="J96" s="3">
        <f>SUMIF('Units by SKU'!$F:$F,$B96,'Units by SKU'!O:O)</f>
        <v>5863</v>
      </c>
      <c r="K96" s="3">
        <f>SUMIF('Units by SKU'!$F:$F,$B96,'Units by SKU'!P:P)</f>
        <v>7544</v>
      </c>
      <c r="L96" s="3">
        <f>SUMIF('Units by SKU'!$F:$F,$B96,'Units by SKU'!Q:Q)</f>
        <v>12620</v>
      </c>
      <c r="M96" s="3">
        <f>SUMIF('Units by SKU'!$F:$F,$B96,'Units by SKU'!R:R)</f>
        <v>8870</v>
      </c>
      <c r="N96" s="3">
        <f>SUMIF('Units by SKU'!$F:$F,$B96,'Units by SKU'!S:S)</f>
        <v>3379</v>
      </c>
      <c r="O96" s="3">
        <f>SUMIF('Units by SKU'!$F:$F,$B96,'Units by SKU'!T:T)</f>
        <v>3371</v>
      </c>
      <c r="P96" s="3">
        <f>SUMIF('Units by SKU'!$F:$F,$B96,'Units by SKU'!U:U)</f>
        <v>2985</v>
      </c>
      <c r="Q96" s="3">
        <f>SUMIF('Units by SKU'!$F:$F,$B96,'Units by SKU'!V:V)</f>
        <v>2737</v>
      </c>
      <c r="R96" s="3">
        <f>SUMIF('Units by SKU'!$F:$F,$B96,'Units by SKU'!W:W)</f>
        <v>2896</v>
      </c>
      <c r="S96" s="3">
        <f>SUMIF('Units by SKU'!$F:$F,$B96,'Units by SKU'!X:X)</f>
        <v>2921</v>
      </c>
      <c r="T96" s="3">
        <f>SUMIF('Units by SKU'!$F:$F,$B96,'Units by SKU'!Y:Y)</f>
        <v>2927</v>
      </c>
      <c r="U96" s="3">
        <f>SUMIF('Units by SKU'!$F:$F,$B96,'Units by SKU'!Z:Z)</f>
        <v>3209</v>
      </c>
      <c r="V96" s="3">
        <f>SUMIF('Units by SKU'!$F:$F,$B96,'Units by SKU'!AA:AA)</f>
        <v>2500</v>
      </c>
      <c r="W96" s="3">
        <f>SUMIF('Units by SKU'!$F:$F,$B96,'Units by SKU'!AB:AB)</f>
        <v>2116</v>
      </c>
      <c r="X96" s="3">
        <f>SUMIF('Units by SKU'!$F:$F,$B96,'Units by SKU'!AC:AC)</f>
        <v>4321</v>
      </c>
      <c r="Y96" s="3">
        <f>SUMIF('Units by SKU'!$F:$F,$B96,'Units by SKU'!AD:AD)</f>
        <v>2625</v>
      </c>
      <c r="Z96" s="3">
        <f>SUMIF('Units by SKU'!$F:$F,$B96,'Units by SKU'!AE:AE)</f>
        <v>2973</v>
      </c>
      <c r="AA96" s="3">
        <f>SUMIF('Units by SKU'!$F:$F,$B96,'Units by SKU'!AF:AF)</f>
        <v>2938</v>
      </c>
      <c r="AB96" s="3">
        <f>SUMIF('Units by SKU'!$F:$F,$B96,'Units by SKU'!AG:AG)</f>
        <v>3787</v>
      </c>
      <c r="AC96" s="3">
        <f>SUMIF('Units by SKU'!$F:$F,$B96,'Units by SKU'!AH:AH)</f>
        <v>8705</v>
      </c>
      <c r="AD96" s="3">
        <f>SUMIF('Units by SKU'!$F:$F,$B96,'Units by SKU'!AI:AI)</f>
        <v>5148</v>
      </c>
      <c r="AE96" s="3">
        <f>SUMIF('Units by SKU'!$F:$F,$B96,'Units by SKU'!AJ:AJ)</f>
        <v>8420</v>
      </c>
      <c r="AF96" s="3">
        <f>SUMIF('Units by SKU'!$F:$F,$B96,'Units by SKU'!AK:AK)</f>
        <v>11362</v>
      </c>
      <c r="AG96" s="3">
        <f>SUMIF('Units by SKU'!$F:$F,$B96,'Units by SKU'!AL:AL)</f>
        <v>17900</v>
      </c>
      <c r="AH96" s="3">
        <f>SUMIF('Units by SKU'!$F:$F,$B96,'Units by SKU'!AM:AM)</f>
        <v>14137</v>
      </c>
      <c r="AI96" s="3">
        <f>SUMIF('Units by SKU'!$F:$F,$B96,'Units by SKU'!AN:AN)</f>
        <v>11298</v>
      </c>
      <c r="AJ96" s="3">
        <f>SUMIF('Units by SKU'!$F:$F,$B96,'Units by SKU'!AO:AO)</f>
        <v>10430</v>
      </c>
      <c r="AK96" s="3">
        <f>SUMIF('Units by SKU'!$F:$F,$B96,'Units by SKU'!AP:AP)</f>
        <v>11709</v>
      </c>
      <c r="AL96" s="543">
        <v>10015</v>
      </c>
      <c r="AM96" s="3">
        <f>SUMIF('Units by SKU'!$F:$F,$B96,'Units by SKU'!AR:AR)</f>
        <v>6076</v>
      </c>
      <c r="AN96" s="3">
        <f>SUMIF('Units by SKU'!$F:$F,$B96,'Units by SKU'!AS:AS)</f>
        <v>8137</v>
      </c>
      <c r="AO96" s="3">
        <f>SUMIF('Units by SKU'!$F:$F,$B96,'Units by SKU'!AT:AT)</f>
        <v>14030</v>
      </c>
      <c r="AP96" s="3">
        <f>SUMIF('Units by SKU'!$F:$F,$B96,'Units by SKU'!AU:AU)</f>
        <v>13118</v>
      </c>
      <c r="AQ96" s="3">
        <f>SUMIF('Units by SKU'!$F:$F,$B96,'Units by SKU'!AV:AV)</f>
        <v>12512</v>
      </c>
      <c r="AR96" s="567">
        <f>SUMIF('Units by SKU'!$F:$F,$B96,'Units by SKU'!AW:AW)</f>
        <v>7370</v>
      </c>
      <c r="AS96" s="427" t="s">
        <v>1773</v>
      </c>
      <c r="AU96" s="545">
        <f t="shared" ref="AU96:AU104" si="106">SUM(AP96:AR96)</f>
        <v>33000</v>
      </c>
      <c r="AV96" s="545">
        <f t="shared" si="104"/>
        <v>33000</v>
      </c>
      <c r="AW96" s="545">
        <f t="shared" si="105"/>
        <v>61243</v>
      </c>
    </row>
    <row r="97" spans="1:49" ht="15">
      <c r="A97" s="167" t="s">
        <v>1230</v>
      </c>
      <c r="B97" s="5" t="s">
        <v>1055</v>
      </c>
      <c r="C97" s="3">
        <f>SUMIF('Units by SKU'!$F:$F,$B97,'Units by SKU'!H:H)</f>
        <v>524</v>
      </c>
      <c r="D97" s="3">
        <f>SUMIF('Units by SKU'!$F:$F,$B97,'Units by SKU'!I:I)</f>
        <v>44</v>
      </c>
      <c r="E97" s="3">
        <f>SUMIF('Units by SKU'!$F:$F,$B97,'Units by SKU'!J:J)</f>
        <v>53</v>
      </c>
      <c r="F97" s="3">
        <f>SUMIF('Units by SKU'!$F:$F,$B97,'Units by SKU'!K:K)</f>
        <v>77</v>
      </c>
      <c r="G97" s="3">
        <f>SUMIF('Units by SKU'!$F:$F,$B97,'Units by SKU'!L:L)</f>
        <v>70</v>
      </c>
      <c r="H97" s="3">
        <f>SUMIF('Units by SKU'!$F:$F,$B97,'Units by SKU'!M:M)</f>
        <v>78</v>
      </c>
      <c r="I97" s="3">
        <f>SUMIF('Units by SKU'!$F:$F,$B97,'Units by SKU'!N:N)</f>
        <v>110</v>
      </c>
      <c r="J97" s="3">
        <f>SUMIF('Units by SKU'!$F:$F,$B97,'Units by SKU'!O:O)</f>
        <v>103</v>
      </c>
      <c r="K97" s="3">
        <f>SUMIF('Units by SKU'!$F:$F,$B97,'Units by SKU'!P:P)</f>
        <v>85</v>
      </c>
      <c r="L97" s="3">
        <f>SUMIF('Units by SKU'!$F:$F,$B97,'Units by SKU'!Q:Q)</f>
        <v>105</v>
      </c>
      <c r="M97" s="3">
        <f>SUMIF('Units by SKU'!$F:$F,$B97,'Units by SKU'!R:R)</f>
        <v>88</v>
      </c>
      <c r="N97" s="3">
        <f>SUMIF('Units by SKU'!$F:$F,$B97,'Units by SKU'!S:S)</f>
        <v>124</v>
      </c>
      <c r="O97" s="3">
        <f>SUMIF('Units by SKU'!$F:$F,$B97,'Units by SKU'!T:T)</f>
        <v>76</v>
      </c>
      <c r="P97" s="3">
        <f>SUMIF('Units by SKU'!$F:$F,$B97,'Units by SKU'!U:U)</f>
        <v>34</v>
      </c>
      <c r="Q97" s="3">
        <f>SUMIF('Units by SKU'!$F:$F,$B97,'Units by SKU'!V:V)</f>
        <v>25</v>
      </c>
      <c r="R97" s="3">
        <f>SUMIF('Units by SKU'!$F:$F,$B97,'Units by SKU'!W:W)</f>
        <v>29</v>
      </c>
      <c r="S97" s="3">
        <f>SUMIF('Units by SKU'!$F:$F,$B97,'Units by SKU'!X:X)</f>
        <v>55</v>
      </c>
      <c r="T97" s="3">
        <f>SUMIF('Units by SKU'!$F:$F,$B97,'Units by SKU'!Y:Y)</f>
        <v>37</v>
      </c>
      <c r="U97" s="3">
        <f>SUMIF('Units by SKU'!$F:$F,$B97,'Units by SKU'!Z:Z)</f>
        <v>60</v>
      </c>
      <c r="V97" s="3">
        <f>SUMIF('Units by SKU'!$F:$F,$B97,'Units by SKU'!AA:AA)</f>
        <v>41</v>
      </c>
      <c r="W97" s="3">
        <f>SUMIF('Units by SKU'!$F:$F,$B97,'Units by SKU'!AB:AB)</f>
        <v>23</v>
      </c>
      <c r="X97" s="3">
        <f>SUMIF('Units by SKU'!$F:$F,$B97,'Units by SKU'!AC:AC)</f>
        <v>12</v>
      </c>
      <c r="Y97" s="3">
        <f>SUMIF('Units by SKU'!$F:$F,$B97,'Units by SKU'!AD:AD)</f>
        <v>20</v>
      </c>
      <c r="Z97" s="3">
        <f>SUMIF('Units by SKU'!$F:$F,$B97,'Units by SKU'!AE:AE)</f>
        <v>47</v>
      </c>
      <c r="AA97" s="3">
        <f>SUMIF('Units by SKU'!$F:$F,$B97,'Units by SKU'!AF:AF)</f>
        <v>30</v>
      </c>
      <c r="AB97" s="3">
        <f>SUMIF('Units by SKU'!$F:$F,$B97,'Units by SKU'!AG:AG)</f>
        <v>21</v>
      </c>
      <c r="AC97" s="3">
        <f>SUMIF('Units by SKU'!$F:$F,$B97,'Units by SKU'!AH:AH)</f>
        <v>29</v>
      </c>
      <c r="AD97" s="3">
        <f>SUMIF('Units by SKU'!$F:$F,$B97,'Units by SKU'!AI:AI)</f>
        <v>37</v>
      </c>
      <c r="AE97" s="3">
        <f>SUMIF('Units by SKU'!$F:$F,$B97,'Units by SKU'!AJ:AJ)</f>
        <v>45</v>
      </c>
      <c r="AF97" s="3">
        <f>SUMIF('Units by SKU'!$F:$F,$B97,'Units by SKU'!AK:AK)</f>
        <v>84</v>
      </c>
      <c r="AG97" s="3">
        <f>SUMIF('Units by SKU'!$F:$F,$B97,'Units by SKU'!AL:AL)</f>
        <v>131</v>
      </c>
      <c r="AH97" s="3">
        <f>SUMIF('Units by SKU'!$F:$F,$B97,'Units by SKU'!AM:AM)</f>
        <v>73</v>
      </c>
      <c r="AI97" s="3">
        <f>SUMIF('Units by SKU'!$F:$F,$B97,'Units by SKU'!AN:AN)</f>
        <v>82</v>
      </c>
      <c r="AJ97" s="3">
        <f>SUMIF('Units by SKU'!$F:$F,$B97,'Units by SKU'!AO:AO)</f>
        <v>60</v>
      </c>
      <c r="AK97" s="3">
        <f>SUMIF('Units by SKU'!$F:$F,$B97,'Units by SKU'!AP:AP)</f>
        <v>48</v>
      </c>
      <c r="AL97" s="543">
        <v>90</v>
      </c>
      <c r="AM97" s="3">
        <f>SUMIF('Units by SKU'!$F:$F,$B97,'Units by SKU'!AR:AR)</f>
        <v>38</v>
      </c>
      <c r="AN97" s="3">
        <f>SUMIF('Units by SKU'!$F:$F,$B97,'Units by SKU'!AS:AS)</f>
        <v>33</v>
      </c>
      <c r="AO97" s="3">
        <f>SUMIF('Units by SKU'!$F:$F,$B97,'Units by SKU'!AT:AT)</f>
        <v>41</v>
      </c>
      <c r="AP97" s="3">
        <f>SUMIF('Units by SKU'!$F:$F,$B97,'Units by SKU'!AU:AU)</f>
        <v>72</v>
      </c>
      <c r="AQ97" s="3">
        <f>SUMIF('Units by SKU'!$F:$F,$B97,'Units by SKU'!AV:AV)</f>
        <v>49</v>
      </c>
      <c r="AR97" s="567">
        <f>SUMIF('Units by SKU'!$F:$F,$B97,'Units by SKU'!AW:AW)</f>
        <v>58</v>
      </c>
      <c r="AS97" s="427">
        <f>'2014 Monthly Targets - Re-FCST'!I72+'2014 Monthly Targets - Re-FCST'!I74</f>
        <v>113.49756379285824</v>
      </c>
      <c r="AU97" s="545">
        <f t="shared" si="106"/>
        <v>179</v>
      </c>
      <c r="AV97" s="545">
        <f t="shared" si="104"/>
        <v>179</v>
      </c>
      <c r="AW97" s="545">
        <f t="shared" si="105"/>
        <v>291</v>
      </c>
    </row>
    <row r="98" spans="1:49" ht="15">
      <c r="A98" s="500" t="s">
        <v>1882</v>
      </c>
      <c r="B98" s="5" t="s">
        <v>1054</v>
      </c>
      <c r="C98" s="3">
        <f>'Fortified Food Serving Calc'!F55</f>
        <v>10000</v>
      </c>
      <c r="D98" s="3">
        <f>'Fortified Food Serving Calc'!G55</f>
        <v>11270</v>
      </c>
      <c r="E98" s="3">
        <f>'Fortified Food Serving Calc'!H55</f>
        <v>19560</v>
      </c>
      <c r="F98" s="3">
        <f>'Fortified Food Serving Calc'!I55</f>
        <v>10940</v>
      </c>
      <c r="G98" s="3">
        <f>'Fortified Food Serving Calc'!J55</f>
        <v>18720</v>
      </c>
      <c r="H98" s="3">
        <f>'Fortified Food Serving Calc'!K55</f>
        <v>17280</v>
      </c>
      <c r="I98" s="3">
        <f>'Fortified Food Serving Calc'!L55</f>
        <v>24250</v>
      </c>
      <c r="J98" s="3">
        <f>'Fortified Food Serving Calc'!M55</f>
        <v>28677</v>
      </c>
      <c r="K98" s="3">
        <f>'Fortified Food Serving Calc'!N55</f>
        <v>19178</v>
      </c>
      <c r="L98" s="3">
        <f>'Fortified Food Serving Calc'!O55</f>
        <v>14562</v>
      </c>
      <c r="M98" s="3">
        <f>'Fortified Food Serving Calc'!P55</f>
        <v>19980</v>
      </c>
      <c r="N98" s="3">
        <f>'Fortified Food Serving Calc'!Q55</f>
        <v>18684</v>
      </c>
      <c r="O98" s="3">
        <f>'Fortified Food Serving Calc'!R55</f>
        <v>11840</v>
      </c>
      <c r="P98" s="3">
        <f>'Fortified Food Serving Calc'!S55</f>
        <v>11407</v>
      </c>
      <c r="Q98" s="3">
        <f>'Fortified Food Serving Calc'!T55</f>
        <v>14436</v>
      </c>
      <c r="R98" s="3">
        <f>'Fortified Food Serving Calc'!U55</f>
        <v>19163</v>
      </c>
      <c r="S98" s="3">
        <f>'Fortified Food Serving Calc'!V55</f>
        <v>22793</v>
      </c>
      <c r="T98" s="3">
        <f>'Fortified Food Serving Calc'!W55</f>
        <v>19618</v>
      </c>
      <c r="U98" s="3">
        <f>'Fortified Food Serving Calc'!X55</f>
        <v>21922</v>
      </c>
      <c r="V98" s="3">
        <f>'Fortified Food Serving Calc'!Y55</f>
        <v>11879</v>
      </c>
      <c r="W98" s="3">
        <f>'Fortified Food Serving Calc'!Z55</f>
        <v>12783</v>
      </c>
      <c r="X98" s="3">
        <f>'Fortified Food Serving Calc'!AA55</f>
        <v>11031</v>
      </c>
      <c r="Y98" s="3">
        <f>'Fortified Food Serving Calc'!AB55</f>
        <v>18696</v>
      </c>
      <c r="Z98" s="3">
        <f>'Fortified Food Serving Calc'!AC55</f>
        <v>23035</v>
      </c>
      <c r="AA98" s="3">
        <f>'Fortified Food Serving Calc'!AD55</f>
        <v>9439</v>
      </c>
      <c r="AB98" s="3">
        <f>'Fortified Food Serving Calc'!AE55</f>
        <v>25920</v>
      </c>
      <c r="AC98" s="3">
        <f>'Fortified Food Serving Calc'!AF55</f>
        <v>28154</v>
      </c>
      <c r="AD98" s="3">
        <f>'Fortified Food Serving Calc'!AG55</f>
        <v>32746</v>
      </c>
      <c r="AE98" s="3">
        <f>'Fortified Food Serving Calc'!AH55</f>
        <v>32420</v>
      </c>
      <c r="AF98" s="3">
        <f>'Fortified Food Serving Calc'!AI55</f>
        <v>27399</v>
      </c>
      <c r="AG98" s="3">
        <f>'Fortified Food Serving Calc'!AJ55</f>
        <v>40454</v>
      </c>
      <c r="AH98" s="3">
        <f>'Fortified Food Serving Calc'!AK55</f>
        <v>54419</v>
      </c>
      <c r="AI98" s="3">
        <f>'Fortified Food Serving Calc'!AL55</f>
        <v>40510</v>
      </c>
      <c r="AJ98" s="3">
        <f>'Fortified Food Serving Calc'!AM55</f>
        <v>31290</v>
      </c>
      <c r="AK98" s="3">
        <f>'Fortified Food Serving Calc'!AN55</f>
        <v>26020</v>
      </c>
      <c r="AL98" s="543">
        <v>7440</v>
      </c>
      <c r="AM98" s="3">
        <f>'Fortified Food Serving Calc'!AP55</f>
        <v>18330</v>
      </c>
      <c r="AN98" s="3">
        <f>'Fortified Food Serving Calc'!AQ55</f>
        <v>17950</v>
      </c>
      <c r="AO98" s="3">
        <f>'Fortified Food Serving Calc'!AR55</f>
        <v>19380</v>
      </c>
      <c r="AP98" s="3">
        <f>'Fortified Food Serving Calc'!AS55</f>
        <v>19780</v>
      </c>
      <c r="AQ98" s="3">
        <f>'Fortified Food Serving Calc'!AT55</f>
        <v>20265</v>
      </c>
      <c r="AR98" s="567">
        <f>'Fortified Food Serving Calc'!AU55</f>
        <v>24877</v>
      </c>
      <c r="AS98" s="334">
        <f>'2014 Monthly Targets - Re-FCST'!I100+'2014 Monthly Targets - Re-FCST'!I102</f>
        <v>24445.629124615622</v>
      </c>
      <c r="AU98" s="545">
        <f t="shared" si="106"/>
        <v>64922</v>
      </c>
      <c r="AV98" s="545">
        <f t="shared" si="104"/>
        <v>64922</v>
      </c>
      <c r="AW98" s="545">
        <f t="shared" si="105"/>
        <v>120582</v>
      </c>
    </row>
    <row r="99" spans="1:49" ht="15">
      <c r="A99" s="168" t="s">
        <v>1232</v>
      </c>
      <c r="B99" s="75" t="s">
        <v>1183</v>
      </c>
      <c r="C99" s="28">
        <f>SUMIF('Units by SKU'!$F:$F,$B99,'Units by SKU'!H:H)</f>
        <v>0</v>
      </c>
      <c r="D99" s="28">
        <f>SUMIF('Units by SKU'!$F:$F,$B99,'Units by SKU'!I:I)</f>
        <v>0</v>
      </c>
      <c r="E99" s="28">
        <f>SUMIF('Units by SKU'!$F:$F,$B99,'Units by SKU'!J:J)</f>
        <v>0</v>
      </c>
      <c r="F99" s="28">
        <f>SUMIF('Units by SKU'!$F:$F,$B99,'Units by SKU'!K:K)</f>
        <v>0</v>
      </c>
      <c r="G99" s="28">
        <f>SUMIF('Units by SKU'!$F:$F,$B99,'Units by SKU'!L:L)</f>
        <v>0</v>
      </c>
      <c r="H99" s="28">
        <f>SUMIF('Units by SKU'!$F:$F,$B99,'Units by SKU'!M:M)</f>
        <v>0</v>
      </c>
      <c r="I99" s="28">
        <f>SUMIF('Units by SKU'!$F:$F,$B99,'Units by SKU'!N:N)</f>
        <v>0</v>
      </c>
      <c r="J99" s="28">
        <f>SUMIF('Units by SKU'!$F:$F,$B99,'Units by SKU'!O:O)</f>
        <v>0</v>
      </c>
      <c r="K99" s="28">
        <f>SUMIF('Units by SKU'!$F:$F,$B99,'Units by SKU'!P:P)</f>
        <v>0</v>
      </c>
      <c r="L99" s="28">
        <f>SUMIF('Units by SKU'!$F:$F,$B99,'Units by SKU'!Q:Q)</f>
        <v>0</v>
      </c>
      <c r="M99" s="28">
        <f>SUMIF('Units by SKU'!$F:$F,$B99,'Units by SKU'!R:R)</f>
        <v>0</v>
      </c>
      <c r="N99" s="28">
        <f>SUMIF('Units by SKU'!$F:$F,$B99,'Units by SKU'!S:S)</f>
        <v>0</v>
      </c>
      <c r="O99" s="28">
        <f>SUMIF('Units by SKU'!$F:$F,$B99,'Units by SKU'!T:T)</f>
        <v>0</v>
      </c>
      <c r="P99" s="28">
        <f>SUMIF('Units by SKU'!$F:$F,$B99,'Units by SKU'!U:U)</f>
        <v>0</v>
      </c>
      <c r="Q99" s="28">
        <f>SUMIF('Units by SKU'!$F:$F,$B99,'Units by SKU'!V:V)</f>
        <v>0</v>
      </c>
      <c r="R99" s="28">
        <f>SUMIF('Units by SKU'!$F:$F,$B99,'Units by SKU'!W:W)</f>
        <v>0</v>
      </c>
      <c r="S99" s="28">
        <f>SUMIF('Units by SKU'!$F:$F,$B99,'Units by SKU'!X:X)</f>
        <v>0</v>
      </c>
      <c r="T99" s="28">
        <f>SUMIF('Units by SKU'!$F:$F,$B99,'Units by SKU'!Y:Y)</f>
        <v>0</v>
      </c>
      <c r="U99" s="28">
        <f>SUMIF('Units by SKU'!$F:$F,$B99,'Units by SKU'!Z:Z)</f>
        <v>0</v>
      </c>
      <c r="V99" s="28">
        <f>SUMIF('Units by SKU'!$F:$F,$B99,'Units by SKU'!AA:AA)</f>
        <v>1</v>
      </c>
      <c r="W99" s="28">
        <f>SUMIF('Units by SKU'!$F:$F,$B99,'Units by SKU'!AB:AB)</f>
        <v>0</v>
      </c>
      <c r="X99" s="28">
        <f>SUMIF('Units by SKU'!$F:$F,$B99,'Units by SKU'!AC:AC)</f>
        <v>0</v>
      </c>
      <c r="Y99" s="28">
        <f>SUMIF('Units by SKU'!$F:$F,$B99,'Units by SKU'!AD:AD)</f>
        <v>0</v>
      </c>
      <c r="Z99" s="28">
        <f>SUMIF('Units by SKU'!$F:$F,$B99,'Units by SKU'!AE:AE)</f>
        <v>509</v>
      </c>
      <c r="AA99" s="28">
        <f>SUMIF('Units by SKU'!$F:$F,$B99,'Units by SKU'!AF:AF)</f>
        <v>330</v>
      </c>
      <c r="AB99" s="28">
        <f>SUMIF('Units by SKU'!$F:$F,$B99,'Units by SKU'!AG:AG)</f>
        <v>818</v>
      </c>
      <c r="AC99" s="28">
        <f>SUMIF('Units by SKU'!$F:$F,$B99,'Units by SKU'!AH:AH)</f>
        <v>524</v>
      </c>
      <c r="AD99" s="28">
        <f>SUMIF('Units by SKU'!$F:$F,$B99,'Units by SKU'!AI:AI)</f>
        <v>584</v>
      </c>
      <c r="AE99" s="28">
        <f>SUMIF('Units by SKU'!$F:$F,$B99,'Units by SKU'!AJ:AJ)</f>
        <v>1490</v>
      </c>
      <c r="AF99" s="28">
        <f>SUMIF('Units by SKU'!$F:$F,$B99,'Units by SKU'!AK:AK)</f>
        <v>727</v>
      </c>
      <c r="AG99" s="28">
        <f>SUMIF('Units by SKU'!$F:$F,$B99,'Units by SKU'!AL:AL)</f>
        <v>739</v>
      </c>
      <c r="AH99" s="28">
        <f>SUMIF('Units by SKU'!$F:$F,$B99,'Units by SKU'!AM:AM)</f>
        <v>424</v>
      </c>
      <c r="AI99" s="28">
        <f>SUMIF('Units by SKU'!$F:$F,$B99,'Units by SKU'!AN:AN)</f>
        <v>810</v>
      </c>
      <c r="AJ99" s="28">
        <f>SUMIF('Units by SKU'!$F:$F,$B99,'Units by SKU'!AO:AO)</f>
        <v>567</v>
      </c>
      <c r="AK99" s="28">
        <f>SUMIF('Units by SKU'!$F:$F,$B99,'Units by SKU'!AP:AP)</f>
        <v>395</v>
      </c>
      <c r="AL99" s="584">
        <v>504</v>
      </c>
      <c r="AM99" s="28">
        <f>SUMIF('Units by SKU'!$F:$F,$B99,'Units by SKU'!AR:AR)</f>
        <v>384</v>
      </c>
      <c r="AN99" s="28">
        <f>SUMIF('Units by SKU'!$F:$F,$B99,'Units by SKU'!AS:AS)</f>
        <v>108</v>
      </c>
      <c r="AO99" s="28">
        <f>SUMIF('Units by SKU'!$F:$F,$B99,'Units by SKU'!AT:AT)</f>
        <v>60</v>
      </c>
      <c r="AP99" s="28">
        <f>SUMIF('Units by SKU'!$F:$F,$B99,'Units by SKU'!AU:AU)</f>
        <v>144</v>
      </c>
      <c r="AQ99" s="28">
        <f>SUMIF('Units by SKU'!$F:$F,$B99,'Units by SKU'!AV:AV)</f>
        <v>116</v>
      </c>
      <c r="AR99" s="568">
        <f>SUMIF('Units by SKU'!$F:$F,$B99,'Units by SKU'!AW:AW)</f>
        <v>61</v>
      </c>
      <c r="AS99" s="428">
        <f>'2014 Monthly Targets - Re-FCST'!I86+'2014 Monthly Targets - Re-FCST'!I88</f>
        <v>937.41981962638374</v>
      </c>
      <c r="AT99" s="324"/>
      <c r="AU99" s="535">
        <f t="shared" si="106"/>
        <v>321</v>
      </c>
      <c r="AV99" s="535">
        <f t="shared" si="104"/>
        <v>321</v>
      </c>
      <c r="AW99" s="535">
        <f t="shared" si="105"/>
        <v>873</v>
      </c>
    </row>
    <row r="100" spans="1:49" ht="15">
      <c r="A100" s="182" t="s">
        <v>1457</v>
      </c>
      <c r="AR100" s="57"/>
      <c r="AS100" s="427"/>
    </row>
    <row r="101" spans="1:49" ht="15">
      <c r="A101" s="167" t="s">
        <v>1458</v>
      </c>
      <c r="B101" s="10" t="s">
        <v>1234</v>
      </c>
      <c r="AG101">
        <f>SUMIF('KE - Units by Product'!$B:$B,$B101,'KE - Units by Product'!C:C)</f>
        <v>6</v>
      </c>
      <c r="AH101">
        <f>SUMIF('KE - Units by Product'!$B:$B,$B101,'KE - Units by Product'!D:D)</f>
        <v>203</v>
      </c>
      <c r="AI101">
        <f>SUMIF('KE - Units by Product'!$B:$B,$B101,'KE - Units by Product'!E:E)</f>
        <v>270</v>
      </c>
      <c r="AJ101">
        <f>SUMIF('KE - Units by Product'!$B:$B,$B101,'KE - Units by Product'!F:F)</f>
        <v>249</v>
      </c>
      <c r="AK101">
        <f>SUMIF('KE - Units by Product'!$B:$B,$B101,'KE - Units by Product'!G:G)</f>
        <v>148</v>
      </c>
      <c r="AL101" s="90">
        <v>191</v>
      </c>
      <c r="AM101">
        <f>SUMIF('KE - Units by Product'!$B:$B,$B101,'KE - Units by Product'!I:I)</f>
        <v>163</v>
      </c>
      <c r="AN101">
        <f>SUMIF('KE - Units by Product'!$B:$B,$B101,'KE - Units by Product'!J:J)</f>
        <v>219</v>
      </c>
      <c r="AO101">
        <f>SUMIF('KE - Units by Product'!$B:$B,$B101,'KE - Units by Product'!K:K)</f>
        <v>183</v>
      </c>
      <c r="AP101">
        <f>SUMIF('KE - Units by Product'!$B:$B,$B101,'KE - Units by Product'!L:L)</f>
        <v>183</v>
      </c>
      <c r="AQ101">
        <f>SUMIF('KE - Units by Product'!$B:$B,$B101,'KE - Units by Product'!M:M)</f>
        <v>139</v>
      </c>
      <c r="AR101" s="74">
        <f>SUMIF('KE - Units by Product'!$B:$B,$B101,'KE - Units by Product'!N:N)</f>
        <v>116</v>
      </c>
      <c r="AS101" s="41">
        <f>'2014 Monthly Targets - Re-FCST'!I62</f>
        <v>270.65499999999992</v>
      </c>
      <c r="AU101" s="545">
        <f t="shared" si="106"/>
        <v>438</v>
      </c>
      <c r="AV101" s="545">
        <f t="shared" si="104"/>
        <v>438</v>
      </c>
      <c r="AW101" s="545">
        <f t="shared" si="105"/>
        <v>1003</v>
      </c>
    </row>
    <row r="102" spans="1:49" ht="15">
      <c r="A102" s="167" t="s">
        <v>1230</v>
      </c>
      <c r="B102" s="5" t="s">
        <v>1055</v>
      </c>
      <c r="AG102">
        <f>SUMIF('KE - Units by Product'!$B:$B,$B102,'KE - Units by Product'!C:C)</f>
        <v>3</v>
      </c>
      <c r="AH102">
        <f>SUMIF('KE - Units by Product'!$B:$B,$B102,'KE - Units by Product'!D:D)</f>
        <v>15</v>
      </c>
      <c r="AI102">
        <f>SUMIF('KE - Units by Product'!$B:$B,$B102,'KE - Units by Product'!E:E)</f>
        <v>33</v>
      </c>
      <c r="AJ102">
        <f>SUMIF('KE - Units by Product'!$B:$B,$B102,'KE - Units by Product'!F:F)</f>
        <v>33</v>
      </c>
      <c r="AK102">
        <f>SUMIF('KE - Units by Product'!$B:$B,$B102,'KE - Units by Product'!G:G)</f>
        <v>39</v>
      </c>
      <c r="AL102" s="90">
        <v>56</v>
      </c>
      <c r="AM102">
        <f>SUMIF('KE - Units by Product'!$B:$B,$B102,'KE - Units by Product'!I:I)</f>
        <v>22</v>
      </c>
      <c r="AN102">
        <f>SUMIF('KE - Units by Product'!$B:$B,$B102,'KE - Units by Product'!J:J)</f>
        <v>31</v>
      </c>
      <c r="AO102">
        <f>SUMIF('KE - Units by Product'!$B:$B,$B102,'KE - Units by Product'!K:K)</f>
        <v>39</v>
      </c>
      <c r="AP102">
        <f>SUMIF('KE - Units by Product'!$B:$B,$B102,'KE - Units by Product'!L:L)</f>
        <v>43</v>
      </c>
      <c r="AQ102">
        <f>SUMIF('KE - Units by Product'!$B:$B,$B102,'KE - Units by Product'!M:M)</f>
        <v>66</v>
      </c>
      <c r="AR102" s="74">
        <f>SUMIF('KE - Units by Product'!$B:$B,$B102,'KE - Units by Product'!N:N)</f>
        <v>59</v>
      </c>
      <c r="AS102" s="427">
        <f>'2014 Monthly Targets - Re-FCST'!I76</f>
        <v>48.278999999999989</v>
      </c>
      <c r="AU102" s="545">
        <f t="shared" si="106"/>
        <v>168</v>
      </c>
      <c r="AV102" s="545">
        <f t="shared" si="104"/>
        <v>168</v>
      </c>
      <c r="AW102" s="545">
        <f t="shared" si="105"/>
        <v>260</v>
      </c>
    </row>
    <row r="103" spans="1:49" ht="15">
      <c r="A103" s="500" t="s">
        <v>1882</v>
      </c>
      <c r="B103" s="5" t="s">
        <v>1054</v>
      </c>
      <c r="AG103" s="3">
        <f>'Fortified Food Serving Calc'!AJ56</f>
        <v>0</v>
      </c>
      <c r="AH103" s="3">
        <f>'Fortified Food Serving Calc'!AK56</f>
        <v>0</v>
      </c>
      <c r="AI103" s="3">
        <f>'Fortified Food Serving Calc'!AL56</f>
        <v>0</v>
      </c>
      <c r="AJ103" s="3">
        <f>'Fortified Food Serving Calc'!AM56</f>
        <v>0</v>
      </c>
      <c r="AK103" s="3">
        <f>'Fortified Food Serving Calc'!AN56</f>
        <v>360</v>
      </c>
      <c r="AL103" s="543">
        <v>625</v>
      </c>
      <c r="AM103" s="3">
        <f>'Fortified Food Serving Calc'!AP56</f>
        <v>390</v>
      </c>
      <c r="AN103" s="3">
        <f>'Fortified Food Serving Calc'!AQ56</f>
        <v>3780</v>
      </c>
      <c r="AO103" s="3">
        <f>'Fortified Food Serving Calc'!AR56</f>
        <v>1320</v>
      </c>
      <c r="AP103" s="3">
        <f>'Fortified Food Serving Calc'!AS56</f>
        <v>792</v>
      </c>
      <c r="AQ103" s="3">
        <f>'Fortified Food Serving Calc'!AT56</f>
        <v>480</v>
      </c>
      <c r="AR103" s="74">
        <f>'Fortified Food Serving Calc'!AU56</f>
        <v>6168</v>
      </c>
      <c r="AS103" s="427">
        <f>'2014 Monthly Targets - Re-FCST'!I104</f>
        <v>2925.9999999999991</v>
      </c>
      <c r="AU103" s="545">
        <f t="shared" si="106"/>
        <v>7440</v>
      </c>
      <c r="AV103" s="545">
        <f t="shared" si="104"/>
        <v>7440</v>
      </c>
      <c r="AW103" s="545">
        <f t="shared" si="105"/>
        <v>12930</v>
      </c>
    </row>
    <row r="104" spans="1:49" ht="15">
      <c r="A104" s="191" t="s">
        <v>1460</v>
      </c>
      <c r="B104" s="75" t="s">
        <v>1183</v>
      </c>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80"/>
      <c r="AF104" s="76"/>
      <c r="AG104" s="76">
        <f>SUMIF('KE - Units by Product'!$B:$B,$B104,'KE - Units by Product'!C:C)</f>
        <v>43</v>
      </c>
      <c r="AH104" s="76">
        <f>SUMIF('KE - Units by Product'!$B:$B,$B104,'KE - Units by Product'!D:D)</f>
        <v>391</v>
      </c>
      <c r="AI104" s="76">
        <f>SUMIF('KE - Units by Product'!$B:$B,$B104,'KE - Units by Product'!E:E)</f>
        <v>211</v>
      </c>
      <c r="AJ104" s="76">
        <f>SUMIF('KE - Units by Product'!$B:$B,$B104,'KE - Units by Product'!F:F)</f>
        <v>96</v>
      </c>
      <c r="AK104" s="76">
        <f>SUMIF('KE - Units by Product'!$B:$B,$B104,'KE - Units by Product'!G:G)</f>
        <v>73</v>
      </c>
      <c r="AL104" s="555">
        <v>63</v>
      </c>
      <c r="AM104" s="76">
        <f>SUMIF('KE - Units by Product'!$B:$B,$B104,'KE - Units by Product'!I:I)</f>
        <v>33</v>
      </c>
      <c r="AN104" s="76">
        <f>SUMIF('KE - Units by Product'!$B:$B,$B104,'KE - Units by Product'!J:J)</f>
        <v>21</v>
      </c>
      <c r="AO104" s="76">
        <f>SUMIF('KE - Units by Product'!$B:$B,$B104,'KE - Units by Product'!K:K)</f>
        <v>184</v>
      </c>
      <c r="AP104" s="76">
        <f>SUMIF('KE - Units by Product'!$B:$B,$B104,'KE - Units by Product'!L:L)</f>
        <v>336</v>
      </c>
      <c r="AQ104" s="76">
        <f>SUMIF('KE - Units by Product'!$B:$B,$B104,'KE - Units by Product'!M:M)</f>
        <v>162</v>
      </c>
      <c r="AR104" s="176">
        <f>SUMIF('KE - Units by Product'!$B:$B,$B104,'KE - Units by Product'!N:N)</f>
        <v>118</v>
      </c>
      <c r="AS104" s="428">
        <f>'2014 Monthly Targets - Re-FCST'!I90</f>
        <v>292.59999999999991</v>
      </c>
      <c r="AT104" s="324"/>
      <c r="AU104" s="535">
        <f t="shared" si="106"/>
        <v>616</v>
      </c>
      <c r="AV104" s="535">
        <f t="shared" si="104"/>
        <v>616</v>
      </c>
      <c r="AW104" s="535">
        <f t="shared" si="105"/>
        <v>854</v>
      </c>
    </row>
    <row r="105" spans="1:49" ht="15">
      <c r="A105" s="315"/>
      <c r="B105" s="19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543"/>
      <c r="AM105" s="3"/>
      <c r="AN105" s="3"/>
      <c r="AO105" s="3"/>
      <c r="AP105" s="3"/>
      <c r="AQ105" s="3"/>
      <c r="AR105" s="176"/>
    </row>
    <row r="106" spans="1:49" ht="18">
      <c r="A106" s="17" t="s">
        <v>1802</v>
      </c>
      <c r="B106" s="75"/>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80"/>
      <c r="AF106" s="76"/>
      <c r="AG106" s="28"/>
      <c r="AH106" s="28"/>
      <c r="AI106" s="28"/>
      <c r="AJ106" s="28"/>
      <c r="AK106" s="28"/>
      <c r="AL106" s="584"/>
      <c r="AM106" s="28"/>
      <c r="AN106" s="28"/>
      <c r="AO106" s="28"/>
      <c r="AP106" s="28"/>
      <c r="AQ106" s="28"/>
      <c r="AR106" s="176"/>
      <c r="AS106" s="109"/>
      <c r="AT106" s="324"/>
      <c r="AU106" s="555"/>
      <c r="AV106" s="555"/>
      <c r="AW106" s="555"/>
    </row>
    <row r="107" spans="1:49" s="170" customFormat="1" ht="15">
      <c r="A107" s="182" t="s">
        <v>1456</v>
      </c>
      <c r="B107" s="177"/>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83"/>
      <c r="AF107" s="178"/>
      <c r="AG107" s="178"/>
      <c r="AH107" s="178"/>
      <c r="AI107" s="178"/>
      <c r="AJ107" s="178"/>
      <c r="AK107" s="178"/>
      <c r="AL107" s="556"/>
      <c r="AM107" s="178"/>
      <c r="AN107" s="178"/>
      <c r="AO107" s="178"/>
      <c r="AP107" s="178"/>
      <c r="AQ107" s="178"/>
      <c r="AR107" s="184"/>
      <c r="AS107" s="180"/>
      <c r="AT107" s="101"/>
      <c r="AU107" s="556"/>
      <c r="AV107" s="556"/>
      <c r="AW107" s="556"/>
    </row>
    <row r="108" spans="1:49" ht="15">
      <c r="A108" s="455" t="s">
        <v>1806</v>
      </c>
      <c r="B108" s="10" t="s">
        <v>1234</v>
      </c>
      <c r="C108" s="462">
        <f t="shared" ref="C108:AK108" si="107">C95/C53</f>
        <v>0</v>
      </c>
      <c r="D108" s="462">
        <f t="shared" si="107"/>
        <v>0</v>
      </c>
      <c r="E108" s="462">
        <f t="shared" si="107"/>
        <v>0</v>
      </c>
      <c r="F108" s="462">
        <f t="shared" si="107"/>
        <v>0</v>
      </c>
      <c r="G108" s="462">
        <f t="shared" si="107"/>
        <v>0</v>
      </c>
      <c r="H108" s="462">
        <f t="shared" si="107"/>
        <v>0.37368421052631579</v>
      </c>
      <c r="I108" s="462">
        <f t="shared" si="107"/>
        <v>3.180995475113122</v>
      </c>
      <c r="J108" s="462">
        <f t="shared" si="107"/>
        <v>1.6476683937823835</v>
      </c>
      <c r="K108" s="462">
        <f t="shared" si="107"/>
        <v>1.6010638297872339</v>
      </c>
      <c r="L108" s="462">
        <f t="shared" si="107"/>
        <v>6.6885245901639347</v>
      </c>
      <c r="M108" s="462">
        <f t="shared" si="107"/>
        <v>3.3888888888888888</v>
      </c>
      <c r="N108" s="462">
        <f t="shared" si="107"/>
        <v>6.09</v>
      </c>
      <c r="O108" s="462">
        <f t="shared" si="107"/>
        <v>4.4030612244897958</v>
      </c>
      <c r="P108" s="462">
        <f t="shared" si="107"/>
        <v>3.197802197802198</v>
      </c>
      <c r="Q108" s="462">
        <f t="shared" si="107"/>
        <v>4.3052631578947365</v>
      </c>
      <c r="R108" s="462">
        <f t="shared" si="107"/>
        <v>4.6502463054187189</v>
      </c>
      <c r="S108" s="462">
        <f t="shared" si="107"/>
        <v>3.4474885844748857</v>
      </c>
      <c r="T108" s="462">
        <f t="shared" si="107"/>
        <v>3.0883720930232559</v>
      </c>
      <c r="U108" s="462">
        <f t="shared" si="107"/>
        <v>4.2968036529680367</v>
      </c>
      <c r="V108" s="462">
        <f t="shared" si="107"/>
        <v>5.2790697674418601</v>
      </c>
      <c r="W108" s="462">
        <f t="shared" si="107"/>
        <v>4.8150000000000004</v>
      </c>
      <c r="X108" s="462">
        <f t="shared" si="107"/>
        <v>5.3035714285714288</v>
      </c>
      <c r="Y108" s="462">
        <f t="shared" si="107"/>
        <v>8.1784232365145222</v>
      </c>
      <c r="Z108" s="462">
        <f t="shared" si="107"/>
        <v>16.172077922077921</v>
      </c>
      <c r="AA108" s="462">
        <f t="shared" si="107"/>
        <v>9.2074927953890491</v>
      </c>
      <c r="AB108" s="462">
        <f t="shared" si="107"/>
        <v>10.597883597883598</v>
      </c>
      <c r="AC108" s="462">
        <f t="shared" si="107"/>
        <v>10.686015831134565</v>
      </c>
      <c r="AD108" s="462">
        <f t="shared" si="107"/>
        <v>7.2955665024630543</v>
      </c>
      <c r="AE108" s="462">
        <f t="shared" si="107"/>
        <v>10.020356234096692</v>
      </c>
      <c r="AF108" s="462">
        <f t="shared" si="107"/>
        <v>9.6723163841807906</v>
      </c>
      <c r="AG108" s="462">
        <f t="shared" si="107"/>
        <v>4.9529085872576175</v>
      </c>
      <c r="AH108" s="462">
        <f t="shared" si="107"/>
        <v>2.3028169014084505</v>
      </c>
      <c r="AI108" s="462">
        <f t="shared" si="107"/>
        <v>2.631720430107527</v>
      </c>
      <c r="AJ108" s="462">
        <f t="shared" si="107"/>
        <v>2.1355013550135502</v>
      </c>
      <c r="AK108" s="462">
        <f t="shared" si="107"/>
        <v>1.8587896253602305</v>
      </c>
      <c r="AL108" s="585">
        <v>4.822857142857143</v>
      </c>
      <c r="AM108" s="462">
        <f t="shared" ref="AM108:AR108" si="108">AM95/AM53</f>
        <v>1.0028328611898016</v>
      </c>
      <c r="AN108" s="462">
        <f t="shared" si="108"/>
        <v>1.167123287671233</v>
      </c>
      <c r="AO108" s="462">
        <f t="shared" si="108"/>
        <v>0.59424083769633507</v>
      </c>
      <c r="AP108" s="462">
        <f t="shared" si="108"/>
        <v>1.0771144278606966</v>
      </c>
      <c r="AQ108" s="462">
        <f t="shared" si="108"/>
        <v>0.59673659673659674</v>
      </c>
      <c r="AR108" s="459">
        <f t="shared" si="108"/>
        <v>0.70361445783132526</v>
      </c>
      <c r="AS108" s="477">
        <f>'2014 Monthly Targets - Re-FCST'!C58</f>
        <v>1.845</v>
      </c>
      <c r="AU108" s="545"/>
      <c r="AV108" s="545"/>
      <c r="AW108" s="545"/>
    </row>
    <row r="109" spans="1:49" ht="15">
      <c r="A109" s="455" t="s">
        <v>1803</v>
      </c>
      <c r="B109" s="5" t="s">
        <v>1055</v>
      </c>
      <c r="C109" s="475">
        <f t="shared" ref="C109:AK109" si="109">C97/C$53</f>
        <v>4.1259842519685037</v>
      </c>
      <c r="D109" s="475">
        <f t="shared" si="109"/>
        <v>0.26035502958579881</v>
      </c>
      <c r="E109" s="475">
        <f t="shared" si="109"/>
        <v>0.32121212121212123</v>
      </c>
      <c r="F109" s="475">
        <f t="shared" si="109"/>
        <v>0.54609929078014185</v>
      </c>
      <c r="G109" s="475">
        <f t="shared" si="109"/>
        <v>0.39325842696629215</v>
      </c>
      <c r="H109" s="475">
        <f t="shared" si="109"/>
        <v>0.41052631578947368</v>
      </c>
      <c r="I109" s="475">
        <f t="shared" si="109"/>
        <v>0.49773755656108598</v>
      </c>
      <c r="J109" s="475">
        <f t="shared" si="109"/>
        <v>0.53367875647668395</v>
      </c>
      <c r="K109" s="475">
        <f t="shared" si="109"/>
        <v>0.4521276595744681</v>
      </c>
      <c r="L109" s="475">
        <f t="shared" si="109"/>
        <v>0.57377049180327866</v>
      </c>
      <c r="M109" s="475">
        <f t="shared" si="109"/>
        <v>0.44444444444444442</v>
      </c>
      <c r="N109" s="475">
        <f t="shared" si="109"/>
        <v>0.62</v>
      </c>
      <c r="O109" s="475">
        <f t="shared" si="109"/>
        <v>0.38775510204081631</v>
      </c>
      <c r="P109" s="475">
        <f t="shared" si="109"/>
        <v>0.18681318681318682</v>
      </c>
      <c r="Q109" s="475">
        <f t="shared" si="109"/>
        <v>0.13157894736842105</v>
      </c>
      <c r="R109" s="475">
        <f t="shared" si="109"/>
        <v>0.14285714285714285</v>
      </c>
      <c r="S109" s="475">
        <f t="shared" si="109"/>
        <v>0.25114155251141551</v>
      </c>
      <c r="T109" s="475">
        <f t="shared" si="109"/>
        <v>0.17209302325581396</v>
      </c>
      <c r="U109" s="475">
        <f t="shared" si="109"/>
        <v>0.27397260273972601</v>
      </c>
      <c r="V109" s="475">
        <f t="shared" si="109"/>
        <v>0.19069767441860466</v>
      </c>
      <c r="W109" s="475">
        <f t="shared" si="109"/>
        <v>0.115</v>
      </c>
      <c r="X109" s="475">
        <f t="shared" si="109"/>
        <v>5.3571428571428568E-2</v>
      </c>
      <c r="Y109" s="475">
        <f t="shared" si="109"/>
        <v>8.2987551867219914E-2</v>
      </c>
      <c r="Z109" s="475">
        <f t="shared" si="109"/>
        <v>0.15259740259740259</v>
      </c>
      <c r="AA109" s="475">
        <f t="shared" si="109"/>
        <v>8.645533141210375E-2</v>
      </c>
      <c r="AB109" s="475">
        <f t="shared" si="109"/>
        <v>5.5555555555555552E-2</v>
      </c>
      <c r="AC109" s="475">
        <f t="shared" si="109"/>
        <v>7.6517150395778361E-2</v>
      </c>
      <c r="AD109" s="475">
        <f t="shared" si="109"/>
        <v>9.1133004926108374E-2</v>
      </c>
      <c r="AE109" s="475">
        <f t="shared" si="109"/>
        <v>0.11450381679389313</v>
      </c>
      <c r="AF109" s="475">
        <f t="shared" si="109"/>
        <v>0.23728813559322035</v>
      </c>
      <c r="AG109" s="475">
        <f t="shared" si="109"/>
        <v>0.36288088642659277</v>
      </c>
      <c r="AH109" s="475">
        <f t="shared" si="109"/>
        <v>0.17136150234741784</v>
      </c>
      <c r="AI109" s="475">
        <f t="shared" si="109"/>
        <v>0.22043010752688172</v>
      </c>
      <c r="AJ109" s="475">
        <f t="shared" si="109"/>
        <v>0.16260162601626016</v>
      </c>
      <c r="AK109" s="475">
        <f t="shared" si="109"/>
        <v>0.13832853025936601</v>
      </c>
      <c r="AL109" s="586">
        <v>0.25714285714285712</v>
      </c>
      <c r="AM109" s="475">
        <f>AM97/AM$53</f>
        <v>0.10764872521246459</v>
      </c>
      <c r="AN109" s="475">
        <f t="shared" ref="AN109:AO111" si="110">AN97/AN$53</f>
        <v>9.0410958904109592E-2</v>
      </c>
      <c r="AO109" s="475">
        <f t="shared" si="110"/>
        <v>0.10732984293193717</v>
      </c>
      <c r="AP109" s="475">
        <f t="shared" ref="AP109:AQ109" si="111">AP97/AP$53</f>
        <v>0.17910447761194029</v>
      </c>
      <c r="AQ109" s="475">
        <f t="shared" si="111"/>
        <v>0.11421911421911422</v>
      </c>
      <c r="AR109" s="476">
        <f t="shared" ref="AR109" si="112">AR97/AR$53</f>
        <v>0.13975903614457832</v>
      </c>
      <c r="AS109" s="477">
        <f>'2014 Monthly Targets - Re-FCST'!C72</f>
        <v>0.32500000000000001</v>
      </c>
      <c r="AU109" s="545"/>
      <c r="AV109" s="545"/>
      <c r="AW109" s="545"/>
    </row>
    <row r="110" spans="1:49" ht="15">
      <c r="A110" s="504" t="s">
        <v>1903</v>
      </c>
      <c r="B110" s="5" t="s">
        <v>1054</v>
      </c>
      <c r="C110" s="3">
        <f t="shared" ref="C110:AK110" si="113">C98/C$53</f>
        <v>78.740157480314963</v>
      </c>
      <c r="D110" s="3">
        <f t="shared" si="113"/>
        <v>66.68639053254438</v>
      </c>
      <c r="E110" s="3">
        <f t="shared" si="113"/>
        <v>118.54545454545455</v>
      </c>
      <c r="F110" s="3">
        <f t="shared" si="113"/>
        <v>77.588652482269509</v>
      </c>
      <c r="G110" s="3">
        <f t="shared" si="113"/>
        <v>105.1685393258427</v>
      </c>
      <c r="H110" s="3">
        <f t="shared" si="113"/>
        <v>90.94736842105263</v>
      </c>
      <c r="I110" s="3">
        <f t="shared" si="113"/>
        <v>109.72850678733032</v>
      </c>
      <c r="J110" s="3">
        <f t="shared" si="113"/>
        <v>148.58549222797927</v>
      </c>
      <c r="K110" s="3">
        <f t="shared" si="113"/>
        <v>102.01063829787235</v>
      </c>
      <c r="L110" s="3">
        <f t="shared" si="113"/>
        <v>79.573770491803273</v>
      </c>
      <c r="M110" s="3">
        <f t="shared" si="113"/>
        <v>100.90909090909091</v>
      </c>
      <c r="N110" s="3">
        <f t="shared" si="113"/>
        <v>93.42</v>
      </c>
      <c r="O110" s="3">
        <f t="shared" si="113"/>
        <v>60.408163265306122</v>
      </c>
      <c r="P110" s="3">
        <f t="shared" si="113"/>
        <v>62.675824175824175</v>
      </c>
      <c r="Q110" s="3">
        <f t="shared" si="113"/>
        <v>75.978947368421046</v>
      </c>
      <c r="R110" s="3">
        <f t="shared" si="113"/>
        <v>94.399014778325125</v>
      </c>
      <c r="S110" s="3">
        <f t="shared" si="113"/>
        <v>104.07762557077625</v>
      </c>
      <c r="T110" s="3">
        <f t="shared" si="113"/>
        <v>91.246511627906983</v>
      </c>
      <c r="U110" s="3">
        <f t="shared" si="113"/>
        <v>100.10045662100457</v>
      </c>
      <c r="V110" s="3">
        <f t="shared" si="113"/>
        <v>55.251162790697677</v>
      </c>
      <c r="W110" s="3">
        <f t="shared" si="113"/>
        <v>63.914999999999999</v>
      </c>
      <c r="X110" s="3">
        <f t="shared" si="113"/>
        <v>49.245535714285715</v>
      </c>
      <c r="Y110" s="3">
        <f t="shared" si="113"/>
        <v>77.576763485477173</v>
      </c>
      <c r="Z110" s="3">
        <f t="shared" si="113"/>
        <v>74.788961038961034</v>
      </c>
      <c r="AA110" s="3">
        <f t="shared" si="113"/>
        <v>27.201729106628243</v>
      </c>
      <c r="AB110" s="3">
        <f t="shared" si="113"/>
        <v>68.571428571428569</v>
      </c>
      <c r="AC110" s="3">
        <f t="shared" si="113"/>
        <v>74.284960422163593</v>
      </c>
      <c r="AD110" s="3">
        <f t="shared" si="113"/>
        <v>80.65517241379311</v>
      </c>
      <c r="AE110" s="3">
        <f t="shared" si="113"/>
        <v>82.493638676844782</v>
      </c>
      <c r="AF110" s="3">
        <f t="shared" si="113"/>
        <v>77.398305084745758</v>
      </c>
      <c r="AG110" s="3">
        <f t="shared" si="113"/>
        <v>112.06094182825485</v>
      </c>
      <c r="AH110" s="3">
        <f t="shared" si="113"/>
        <v>127.74413145539906</v>
      </c>
      <c r="AI110" s="3">
        <f t="shared" si="113"/>
        <v>108.89784946236558</v>
      </c>
      <c r="AJ110" s="3">
        <f t="shared" si="113"/>
        <v>84.796747967479675</v>
      </c>
      <c r="AK110" s="3">
        <f t="shared" si="113"/>
        <v>74.985590778097986</v>
      </c>
      <c r="AL110" s="543">
        <v>21.257142857142856</v>
      </c>
      <c r="AM110" s="3">
        <f>AM98/AM$53</f>
        <v>51.926345609065159</v>
      </c>
      <c r="AN110" s="3">
        <f t="shared" si="110"/>
        <v>49.178082191780824</v>
      </c>
      <c r="AO110" s="3">
        <f t="shared" si="110"/>
        <v>50.732984293193716</v>
      </c>
      <c r="AP110" s="3">
        <f t="shared" ref="AP110:AQ110" si="114">AP98/AP$53</f>
        <v>49.203980099502488</v>
      </c>
      <c r="AQ110" s="3">
        <f t="shared" si="114"/>
        <v>47.23776223776224</v>
      </c>
      <c r="AR110" s="74">
        <f t="shared" ref="AR110" si="115">AR98/AR$53</f>
        <v>59.944578313253011</v>
      </c>
      <c r="AS110" s="464">
        <f>'2014 Monthly Targets - Re-FCST'!C100</f>
        <v>70</v>
      </c>
      <c r="AU110" s="545"/>
      <c r="AV110" s="545"/>
      <c r="AW110" s="545"/>
    </row>
    <row r="111" spans="1:49" ht="15">
      <c r="A111" s="458" t="s">
        <v>1805</v>
      </c>
      <c r="B111" s="75" t="s">
        <v>1183</v>
      </c>
      <c r="C111" s="463">
        <f t="shared" ref="C111:AK111" si="116">C99/C$53</f>
        <v>0</v>
      </c>
      <c r="D111" s="463">
        <f t="shared" si="116"/>
        <v>0</v>
      </c>
      <c r="E111" s="463">
        <f t="shared" si="116"/>
        <v>0</v>
      </c>
      <c r="F111" s="463">
        <f t="shared" si="116"/>
        <v>0</v>
      </c>
      <c r="G111" s="463">
        <f t="shared" si="116"/>
        <v>0</v>
      </c>
      <c r="H111" s="463">
        <f t="shared" si="116"/>
        <v>0</v>
      </c>
      <c r="I111" s="463">
        <f t="shared" si="116"/>
        <v>0</v>
      </c>
      <c r="J111" s="463">
        <f t="shared" si="116"/>
        <v>0</v>
      </c>
      <c r="K111" s="463">
        <f t="shared" si="116"/>
        <v>0</v>
      </c>
      <c r="L111" s="463">
        <f t="shared" si="116"/>
        <v>0</v>
      </c>
      <c r="M111" s="463">
        <f t="shared" si="116"/>
        <v>0</v>
      </c>
      <c r="N111" s="463">
        <f t="shared" si="116"/>
        <v>0</v>
      </c>
      <c r="O111" s="463">
        <f t="shared" si="116"/>
        <v>0</v>
      </c>
      <c r="P111" s="463">
        <f t="shared" si="116"/>
        <v>0</v>
      </c>
      <c r="Q111" s="463">
        <f t="shared" si="116"/>
        <v>0</v>
      </c>
      <c r="R111" s="463">
        <f t="shared" si="116"/>
        <v>0</v>
      </c>
      <c r="S111" s="463">
        <f t="shared" si="116"/>
        <v>0</v>
      </c>
      <c r="T111" s="463">
        <f t="shared" si="116"/>
        <v>0</v>
      </c>
      <c r="U111" s="463">
        <f t="shared" si="116"/>
        <v>0</v>
      </c>
      <c r="V111" s="463">
        <f t="shared" si="116"/>
        <v>4.6511627906976744E-3</v>
      </c>
      <c r="W111" s="463">
        <f t="shared" si="116"/>
        <v>0</v>
      </c>
      <c r="X111" s="463">
        <f t="shared" si="116"/>
        <v>0</v>
      </c>
      <c r="Y111" s="463">
        <f t="shared" si="116"/>
        <v>0</v>
      </c>
      <c r="Z111" s="463">
        <f t="shared" si="116"/>
        <v>1.6525974025974026</v>
      </c>
      <c r="AA111" s="463">
        <f t="shared" si="116"/>
        <v>0.95100864553314124</v>
      </c>
      <c r="AB111" s="463">
        <f t="shared" si="116"/>
        <v>2.1640211640211642</v>
      </c>
      <c r="AC111" s="463">
        <f t="shared" si="116"/>
        <v>1.3825857519788918</v>
      </c>
      <c r="AD111" s="463">
        <f t="shared" si="116"/>
        <v>1.4384236453201971</v>
      </c>
      <c r="AE111" s="463">
        <f t="shared" si="116"/>
        <v>3.7913486005089059</v>
      </c>
      <c r="AF111" s="463">
        <f t="shared" si="116"/>
        <v>2.0536723163841808</v>
      </c>
      <c r="AG111" s="463">
        <f t="shared" si="116"/>
        <v>2.0470914127423825</v>
      </c>
      <c r="AH111" s="463">
        <f t="shared" si="116"/>
        <v>0.99530516431924887</v>
      </c>
      <c r="AI111" s="463">
        <f t="shared" si="116"/>
        <v>2.1774193548387095</v>
      </c>
      <c r="AJ111" s="463">
        <f t="shared" si="116"/>
        <v>1.5365853658536586</v>
      </c>
      <c r="AK111" s="463">
        <f t="shared" si="116"/>
        <v>1.138328530259366</v>
      </c>
      <c r="AL111" s="587">
        <v>1.44</v>
      </c>
      <c r="AM111" s="463">
        <f>AM99/AM$53</f>
        <v>1.0878186968838528</v>
      </c>
      <c r="AN111" s="463">
        <f t="shared" si="110"/>
        <v>0.29589041095890412</v>
      </c>
      <c r="AO111" s="463">
        <f t="shared" si="110"/>
        <v>0.15706806282722513</v>
      </c>
      <c r="AP111" s="463">
        <f t="shared" ref="AP111:AQ111" si="117">AP99/AP$53</f>
        <v>0.35820895522388058</v>
      </c>
      <c r="AQ111" s="463">
        <f t="shared" si="117"/>
        <v>0.2703962703962704</v>
      </c>
      <c r="AR111" s="461">
        <f t="shared" ref="AR111" si="118">AR99/AR$53</f>
        <v>0.14698795180722893</v>
      </c>
      <c r="AS111" s="465">
        <f>(('2014 Monthly Targets - Re-FCST'!$C$86*'2014 Monthly Targets - Re-FCST'!$I$11)+('2014 Monthly Targets - Re-FCST'!$C$88*'2014 Monthly Targets - Re-FCST'!$I$12))/('2014 Monthly Targets - Re-FCST'!$I$11+'2014 Monthly Targets - Re-FCST'!$I$12)</f>
        <v>2.6842993910830124</v>
      </c>
      <c r="AT111" s="324"/>
      <c r="AU111" s="535"/>
      <c r="AV111" s="535"/>
      <c r="AW111" s="535"/>
    </row>
    <row r="112" spans="1:49" ht="15">
      <c r="A112" s="182" t="s">
        <v>1457</v>
      </c>
      <c r="AR112" s="57"/>
      <c r="AS112" s="464"/>
    </row>
    <row r="113" spans="1:49" ht="15">
      <c r="A113" s="455" t="s">
        <v>1806</v>
      </c>
      <c r="B113" s="10" t="s">
        <v>1234</v>
      </c>
      <c r="AG113" s="462">
        <f t="shared" ref="AG113:AK116" si="119">AG101/AG$54</f>
        <v>1.5</v>
      </c>
      <c r="AH113" s="462">
        <f t="shared" si="119"/>
        <v>4.229166666666667</v>
      </c>
      <c r="AI113" s="462">
        <f t="shared" si="119"/>
        <v>4.354838709677419</v>
      </c>
      <c r="AJ113" s="462">
        <f t="shared" si="119"/>
        <v>3.2337662337662336</v>
      </c>
      <c r="AK113" s="462">
        <f t="shared" si="119"/>
        <v>2.1142857142857143</v>
      </c>
      <c r="AL113" s="585">
        <v>2.5810810810810811</v>
      </c>
      <c r="AM113" s="462">
        <f>AM101/AM$54</f>
        <v>2.5873015873015874</v>
      </c>
      <c r="AN113" s="462">
        <f t="shared" ref="AN113:AO113" si="120">AN101/AN$54</f>
        <v>2.1683168316831685</v>
      </c>
      <c r="AO113" s="462">
        <f t="shared" si="120"/>
        <v>1.7766990291262137</v>
      </c>
      <c r="AP113" s="462">
        <f t="shared" ref="AP113:AQ113" si="121">AP101/AP$54</f>
        <v>1.8484848484848484</v>
      </c>
      <c r="AQ113" s="462">
        <f t="shared" si="121"/>
        <v>1.4631578947368422</v>
      </c>
      <c r="AR113" s="459">
        <f t="shared" ref="AR113:AR114" si="122">AR101/AR$54</f>
        <v>1.0740740740740742</v>
      </c>
      <c r="AS113" s="482">
        <f>'2014 Monthly Targets - Re-FCST'!C62</f>
        <v>1.85</v>
      </c>
      <c r="AU113" s="545"/>
      <c r="AV113" s="545"/>
      <c r="AW113" s="545"/>
    </row>
    <row r="114" spans="1:49" ht="15">
      <c r="A114" s="455" t="s">
        <v>1803</v>
      </c>
      <c r="B114" s="5" t="s">
        <v>1055</v>
      </c>
      <c r="AG114" s="475">
        <f t="shared" si="119"/>
        <v>0.75</v>
      </c>
      <c r="AH114" s="475">
        <f t="shared" si="119"/>
        <v>0.3125</v>
      </c>
      <c r="AI114" s="475">
        <f t="shared" si="119"/>
        <v>0.532258064516129</v>
      </c>
      <c r="AJ114" s="475">
        <f t="shared" si="119"/>
        <v>0.42857142857142855</v>
      </c>
      <c r="AK114" s="475">
        <f t="shared" si="119"/>
        <v>0.55714285714285716</v>
      </c>
      <c r="AL114" s="586">
        <v>0.7567567567567568</v>
      </c>
      <c r="AM114" s="475">
        <f t="shared" ref="AM114:AN116" si="123">AM102/AM$54</f>
        <v>0.34920634920634919</v>
      </c>
      <c r="AN114" s="475">
        <f t="shared" si="123"/>
        <v>0.30693069306930693</v>
      </c>
      <c r="AO114" s="475">
        <f t="shared" ref="AO114" si="124">AO102/AO$54</f>
        <v>0.37864077669902912</v>
      </c>
      <c r="AP114" s="475">
        <f>AP102/AP$54</f>
        <v>0.43434343434343436</v>
      </c>
      <c r="AQ114" s="475">
        <f>AQ102/AQ$54</f>
        <v>0.69473684210526321</v>
      </c>
      <c r="AR114" s="476">
        <f t="shared" si="122"/>
        <v>0.54629629629629628</v>
      </c>
      <c r="AS114" s="477">
        <f>'2014 Monthly Targets - Re-FCST'!C76</f>
        <v>0.33</v>
      </c>
      <c r="AU114" s="545"/>
      <c r="AV114" s="545"/>
      <c r="AW114" s="545"/>
    </row>
    <row r="115" spans="1:49" ht="15">
      <c r="A115" s="504" t="s">
        <v>1903</v>
      </c>
      <c r="B115" s="5" t="s">
        <v>1054</v>
      </c>
      <c r="AG115" s="462">
        <f t="shared" si="119"/>
        <v>0</v>
      </c>
      <c r="AH115" s="462">
        <f t="shared" si="119"/>
        <v>0</v>
      </c>
      <c r="AI115" s="462">
        <f t="shared" si="119"/>
        <v>0</v>
      </c>
      <c r="AJ115" s="462">
        <f t="shared" si="119"/>
        <v>0</v>
      </c>
      <c r="AK115" s="462">
        <f t="shared" si="119"/>
        <v>5.1428571428571432</v>
      </c>
      <c r="AL115" s="585">
        <v>8.4459459459459456</v>
      </c>
      <c r="AM115" s="462">
        <f t="shared" si="123"/>
        <v>6.1904761904761907</v>
      </c>
      <c r="AN115" s="462">
        <f t="shared" si="123"/>
        <v>37.425742574257427</v>
      </c>
      <c r="AO115" s="462">
        <f t="shared" ref="AO115:AP115" si="125">AO103/AO$54</f>
        <v>12.815533980582524</v>
      </c>
      <c r="AP115" s="462">
        <f t="shared" si="125"/>
        <v>8</v>
      </c>
      <c r="AQ115" s="462">
        <f t="shared" ref="AQ115:AR115" si="126">AQ103/AQ$54</f>
        <v>5.0526315789473681</v>
      </c>
      <c r="AR115" s="459">
        <f t="shared" si="126"/>
        <v>57.111111111111114</v>
      </c>
      <c r="AS115" s="466">
        <f>'2014 Monthly Targets - Re-FCST'!C104</f>
        <v>20</v>
      </c>
      <c r="AU115" s="545"/>
      <c r="AV115" s="545"/>
      <c r="AW115" s="545"/>
    </row>
    <row r="116" spans="1:49" ht="16" thickBot="1">
      <c r="A116" s="458" t="s">
        <v>1805</v>
      </c>
      <c r="B116" s="75" t="s">
        <v>1183</v>
      </c>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80"/>
      <c r="AF116" s="76"/>
      <c r="AG116" s="463">
        <f t="shared" si="119"/>
        <v>10.75</v>
      </c>
      <c r="AH116" s="463">
        <f t="shared" si="119"/>
        <v>8.1458333333333339</v>
      </c>
      <c r="AI116" s="463">
        <f t="shared" si="119"/>
        <v>3.403225806451613</v>
      </c>
      <c r="AJ116" s="463">
        <f t="shared" si="119"/>
        <v>1.2467532467532467</v>
      </c>
      <c r="AK116" s="463">
        <f t="shared" si="119"/>
        <v>1.0428571428571429</v>
      </c>
      <c r="AL116" s="587">
        <v>0.85135135135135132</v>
      </c>
      <c r="AM116" s="463">
        <f t="shared" si="123"/>
        <v>0.52380952380952384</v>
      </c>
      <c r="AN116" s="463">
        <f t="shared" si="123"/>
        <v>0.20792079207920791</v>
      </c>
      <c r="AO116" s="463">
        <f t="shared" ref="AO116:AP116" si="127">AO104/AO$54</f>
        <v>1.7864077669902914</v>
      </c>
      <c r="AP116" s="463">
        <f t="shared" si="127"/>
        <v>3.393939393939394</v>
      </c>
      <c r="AQ116" s="463">
        <f t="shared" ref="AQ116:AR116" si="128">AQ104/AQ$54</f>
        <v>1.7052631578947368</v>
      </c>
      <c r="AR116" s="460">
        <f t="shared" si="128"/>
        <v>1.0925925925925926</v>
      </c>
      <c r="AS116" s="465">
        <f>'2014 Monthly Targets - Re-FCST'!C90</f>
        <v>2</v>
      </c>
      <c r="AT116" s="324"/>
      <c r="AU116" s="535"/>
      <c r="AV116" s="535"/>
      <c r="AW116" s="535"/>
    </row>
  </sheetData>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3366FF"/>
  </sheetPr>
  <dimension ref="A1:AY116"/>
  <sheetViews>
    <sheetView workbookViewId="0">
      <pane xSplit="2" ySplit="5" topLeftCell="AG6" activePane="bottomRight" state="frozen"/>
      <selection activeCell="D849" sqref="D849"/>
      <selection pane="topRight" activeCell="D849" sqref="D849"/>
      <selection pane="bottomLeft" activeCell="D849" sqref="D849"/>
      <selection pane="bottomRight" activeCell="AG41" sqref="AG41"/>
    </sheetView>
  </sheetViews>
  <sheetFormatPr baseColWidth="10" defaultRowHeight="14" outlineLevelRow="1" x14ac:dyDescent="0"/>
  <cols>
    <col min="1" max="1" width="39.5" customWidth="1"/>
    <col min="2" max="2" width="5.6640625" style="5" bestFit="1" customWidth="1"/>
    <col min="3" max="3" width="13.5" bestFit="1" customWidth="1"/>
    <col min="4" max="28" width="11.6640625" bestFit="1" customWidth="1"/>
    <col min="29" max="29" width="12.6640625" bestFit="1" customWidth="1"/>
    <col min="30" max="44" width="12.6640625" customWidth="1"/>
    <col min="45" max="45" width="17.5" customWidth="1"/>
    <col min="46" max="46" width="3.6640625" customWidth="1"/>
    <col min="47" max="47" width="16.1640625" style="62" customWidth="1"/>
    <col min="48" max="48" width="3.6640625" style="62" customWidth="1"/>
    <col min="49" max="49" width="16.1640625" style="90" customWidth="1"/>
    <col min="50" max="51" width="16" style="90" customWidth="1"/>
  </cols>
  <sheetData>
    <row r="1" spans="1:51" ht="18">
      <c r="A1" s="13" t="s">
        <v>945</v>
      </c>
      <c r="B1" s="4"/>
    </row>
    <row r="2" spans="1:51">
      <c r="A2" s="2" t="s">
        <v>946</v>
      </c>
    </row>
    <row r="3" spans="1:51" ht="24" thickBot="1">
      <c r="A3" s="169"/>
      <c r="AU3" s="193"/>
      <c r="AV3" s="193"/>
      <c r="AW3" s="153"/>
      <c r="AX3" s="153"/>
      <c r="AY3" s="153"/>
    </row>
    <row r="4" spans="1:51" s="2" customFormat="1" ht="43">
      <c r="A4" s="196" t="s">
        <v>936</v>
      </c>
      <c r="B4" s="197"/>
      <c r="C4" s="249">
        <v>40544</v>
      </c>
      <c r="D4" s="249">
        <v>40575</v>
      </c>
      <c r="E4" s="249">
        <v>40603</v>
      </c>
      <c r="F4" s="249">
        <v>40634</v>
      </c>
      <c r="G4" s="249">
        <v>40664</v>
      </c>
      <c r="H4" s="249">
        <v>40695</v>
      </c>
      <c r="I4" s="249">
        <v>40725</v>
      </c>
      <c r="J4" s="249">
        <v>40756</v>
      </c>
      <c r="K4" s="249">
        <v>40787</v>
      </c>
      <c r="L4" s="249">
        <v>40817</v>
      </c>
      <c r="M4" s="249">
        <v>40848</v>
      </c>
      <c r="N4" s="249">
        <v>40878</v>
      </c>
      <c r="O4" s="249">
        <v>40909</v>
      </c>
      <c r="P4" s="249">
        <v>40940</v>
      </c>
      <c r="Q4" s="249">
        <v>40969</v>
      </c>
      <c r="R4" s="249">
        <v>41000</v>
      </c>
      <c r="S4" s="249">
        <v>41030</v>
      </c>
      <c r="T4" s="249">
        <v>41061</v>
      </c>
      <c r="U4" s="249">
        <v>41091</v>
      </c>
      <c r="V4" s="249">
        <v>41122</v>
      </c>
      <c r="W4" s="249">
        <v>41153</v>
      </c>
      <c r="X4" s="249">
        <v>41183</v>
      </c>
      <c r="Y4" s="249">
        <v>41214</v>
      </c>
      <c r="Z4" s="249">
        <v>41244</v>
      </c>
      <c r="AA4" s="249">
        <v>41275</v>
      </c>
      <c r="AB4" s="249">
        <v>41306</v>
      </c>
      <c r="AC4" s="249">
        <v>41334</v>
      </c>
      <c r="AD4" s="249">
        <v>41365</v>
      </c>
      <c r="AE4" s="249">
        <v>41395</v>
      </c>
      <c r="AF4" s="249">
        <v>41426</v>
      </c>
      <c r="AG4" s="249">
        <v>41456</v>
      </c>
      <c r="AH4" s="249">
        <v>41487</v>
      </c>
      <c r="AI4" s="249">
        <v>41518</v>
      </c>
      <c r="AJ4" s="249">
        <v>41548</v>
      </c>
      <c r="AK4" s="249">
        <v>41579</v>
      </c>
      <c r="AL4" s="249">
        <v>41609</v>
      </c>
      <c r="AM4" s="249">
        <v>41640</v>
      </c>
      <c r="AN4" s="249">
        <v>41671</v>
      </c>
      <c r="AO4" s="249">
        <v>41699</v>
      </c>
      <c r="AP4" s="249">
        <v>41730</v>
      </c>
      <c r="AQ4" s="249">
        <v>41760</v>
      </c>
      <c r="AR4" s="250">
        <v>41791</v>
      </c>
      <c r="AS4" s="251" t="s">
        <v>3412</v>
      </c>
      <c r="AU4" s="446" t="s">
        <v>3413</v>
      </c>
      <c r="AV4" s="194"/>
      <c r="AW4" s="89" t="s">
        <v>3414</v>
      </c>
      <c r="AX4" s="89" t="s">
        <v>3415</v>
      </c>
      <c r="AY4" s="89" t="s">
        <v>3416</v>
      </c>
    </row>
    <row r="5" spans="1:51" s="7" customFormat="1" ht="16" thickBot="1">
      <c r="A5" s="216" t="s">
        <v>1416</v>
      </c>
      <c r="B5" s="228" t="s">
        <v>927</v>
      </c>
      <c r="C5" s="98"/>
      <c r="D5" s="98">
        <f>IF('Sales Dashboard'!C5=0,"",IF('Sales Dashboard'!C5="","",(('Sales Dashboard'!D5-'Sales Dashboard'!C5)/'Sales Dashboard'!C5)))</f>
        <v>-0.35053223342499235</v>
      </c>
      <c r="E5" s="98">
        <f>IF('Sales Dashboard'!D5=0,"",IF('Sales Dashboard'!D5="","",(('Sales Dashboard'!E5-'Sales Dashboard'!D5)/'Sales Dashboard'!D5)))</f>
        <v>4.1486036652258917E-2</v>
      </c>
      <c r="F5" s="98">
        <f>IF('Sales Dashboard'!E5=0,"",IF('Sales Dashboard'!E5="","",(('Sales Dashboard'!F5-'Sales Dashboard'!E5)/'Sales Dashboard'!E5)))</f>
        <v>-0.13850520114953951</v>
      </c>
      <c r="G5" s="98">
        <f>IF('Sales Dashboard'!F5=0,"",IF('Sales Dashboard'!F5="","",(('Sales Dashboard'!G5-'Sales Dashboard'!F5)/'Sales Dashboard'!F5)))</f>
        <v>0.17576048394470978</v>
      </c>
      <c r="H5" s="98">
        <f>IF('Sales Dashboard'!G5=0,"",IF('Sales Dashboard'!G5="","",(('Sales Dashboard'!H5-'Sales Dashboard'!G5)/'Sales Dashboard'!G5)))</f>
        <v>0.17795797509899755</v>
      </c>
      <c r="I5" s="98">
        <f>IF('Sales Dashboard'!H5=0,"",IF('Sales Dashboard'!H5="","",(('Sales Dashboard'!I5-'Sales Dashboard'!H5)/'Sales Dashboard'!H5)))</f>
        <v>0.41044824033430105</v>
      </c>
      <c r="J5" s="98">
        <f>IF('Sales Dashboard'!I5=0,"",IF('Sales Dashboard'!I5="","",(('Sales Dashboard'!J5-'Sales Dashboard'!I5)/'Sales Dashboard'!I5)))</f>
        <v>0.13175375283941643</v>
      </c>
      <c r="K5" s="98">
        <f>IF('Sales Dashboard'!J5=0,"",IF('Sales Dashboard'!J5="","",(('Sales Dashboard'!K5-'Sales Dashboard'!J5)/'Sales Dashboard'!J5)))</f>
        <v>-7.8869828678183609E-2</v>
      </c>
      <c r="L5" s="98">
        <f>IF('Sales Dashboard'!K5=0,"",IF('Sales Dashboard'!K5="","",(('Sales Dashboard'!L5-'Sales Dashboard'!K5)/'Sales Dashboard'!K5)))</f>
        <v>-9.5170988630829401E-3</v>
      </c>
      <c r="M5" s="98">
        <f>IF('Sales Dashboard'!L5=0,"",IF('Sales Dashboard'!L5="","",(('Sales Dashboard'!M5-'Sales Dashboard'!L5)/'Sales Dashboard'!L5)))</f>
        <v>-0.10126417762742683</v>
      </c>
      <c r="N5" s="98">
        <f>IF('Sales Dashboard'!M5=0,"",IF('Sales Dashboard'!M5="","",(('Sales Dashboard'!N5-'Sales Dashboard'!M5)/'Sales Dashboard'!M5)))</f>
        <v>3.1351054436816163E-2</v>
      </c>
      <c r="O5" s="98">
        <f>IF('Sales Dashboard'!N5=0,"",IF('Sales Dashboard'!N5="","",(('Sales Dashboard'!O5-'Sales Dashboard'!N5)/'Sales Dashboard'!N5)))</f>
        <v>-7.1558579224552291E-2</v>
      </c>
      <c r="P5" s="98">
        <f>IF('Sales Dashboard'!O5=0,"",IF('Sales Dashboard'!O5="","",(('Sales Dashboard'!P5-'Sales Dashboard'!O5)/'Sales Dashboard'!O5)))</f>
        <v>-0.25624036778916204</v>
      </c>
      <c r="Q5" s="98">
        <f>IF('Sales Dashboard'!P5=0,"",IF('Sales Dashboard'!P5="","",(('Sales Dashboard'!Q5-'Sales Dashboard'!P5)/'Sales Dashboard'!P5)))</f>
        <v>-5.3706638492692377E-3</v>
      </c>
      <c r="R5" s="98">
        <f>IF('Sales Dashboard'!Q5=0,"",IF('Sales Dashboard'!Q5="","",(('Sales Dashboard'!R5-'Sales Dashboard'!Q5)/'Sales Dashboard'!Q5)))</f>
        <v>0.36355339741766013</v>
      </c>
      <c r="S5" s="98">
        <f>IF('Sales Dashboard'!R5=0,"",IF('Sales Dashboard'!R5="","",(('Sales Dashboard'!S5-'Sales Dashboard'!R5)/'Sales Dashboard'!R5)))</f>
        <v>-0.12172808199111702</v>
      </c>
      <c r="T5" s="98">
        <f>IF('Sales Dashboard'!S5=0,"",IF('Sales Dashboard'!S5="","",(('Sales Dashboard'!T5-'Sales Dashboard'!S5)/'Sales Dashboard'!S5)))</f>
        <v>0.11905828880899708</v>
      </c>
      <c r="U5" s="98">
        <f>IF('Sales Dashboard'!T5=0,"",IF('Sales Dashboard'!T5="","",(('Sales Dashboard'!U5-'Sales Dashboard'!T5)/'Sales Dashboard'!T5)))</f>
        <v>0.2194439678116902</v>
      </c>
      <c r="V5" s="98">
        <f>IF('Sales Dashboard'!U5=0,"",IF('Sales Dashboard'!U5="","",(('Sales Dashboard'!V5-'Sales Dashboard'!U5)/'Sales Dashboard'!U5)))</f>
        <v>-0.22569402041052503</v>
      </c>
      <c r="W5" s="98">
        <f>IF('Sales Dashboard'!V5=0,"",IF('Sales Dashboard'!V5="","",(('Sales Dashboard'!W5-'Sales Dashboard'!V5)/'Sales Dashboard'!V5)))</f>
        <v>-0.10522765816298874</v>
      </c>
      <c r="X5" s="98">
        <f>IF('Sales Dashboard'!W5=0,"",IF('Sales Dashboard'!W5="","",(('Sales Dashboard'!X5-'Sales Dashboard'!W5)/'Sales Dashboard'!W5)))</f>
        <v>0.16991008139092426</v>
      </c>
      <c r="Y5" s="98">
        <f>IF('Sales Dashboard'!X5=0,"",IF('Sales Dashboard'!X5="","",(('Sales Dashboard'!Y5-'Sales Dashboard'!X5)/'Sales Dashboard'!X5)))</f>
        <v>0.37114180216337722</v>
      </c>
      <c r="Z5" s="98">
        <f>IF('Sales Dashboard'!Y5=0,"",IF('Sales Dashboard'!Y5="","",(('Sales Dashboard'!Z5-'Sales Dashboard'!Y5)/'Sales Dashboard'!Y5)))</f>
        <v>0.30372433627849083</v>
      </c>
      <c r="AA5" s="98">
        <f>IF('Sales Dashboard'!Z5=0,"",IF('Sales Dashboard'!Z5="","",(('Sales Dashboard'!AA5-'Sales Dashboard'!Z5)/'Sales Dashboard'!Z5)))</f>
        <v>-0.23850807475076091</v>
      </c>
      <c r="AB5" s="98">
        <f>IF('Sales Dashboard'!AA5=0,"",IF('Sales Dashboard'!AA5="","",(('Sales Dashboard'!AB5-'Sales Dashboard'!AA5)/'Sales Dashboard'!AA5)))</f>
        <v>8.6973321527117578E-2</v>
      </c>
      <c r="AC5" s="98">
        <f>IF('Sales Dashboard'!AB5=0,"",IF('Sales Dashboard'!AB5="","",(('Sales Dashboard'!AC5-'Sales Dashboard'!AB5)/'Sales Dashboard'!AB5)))</f>
        <v>0.21565358208684096</v>
      </c>
      <c r="AD5" s="98">
        <f>IF('Sales Dashboard'!AC5=0,"",IF('Sales Dashboard'!AC5="","",(('Sales Dashboard'!AD5-'Sales Dashboard'!AC5)/'Sales Dashboard'!AC5)))</f>
        <v>-0.36021220468244525</v>
      </c>
      <c r="AE5" s="98">
        <f>IF('Sales Dashboard'!AD5=0,"",IF('Sales Dashboard'!AD5="","",(('Sales Dashboard'!AE5-'Sales Dashboard'!AD5)/'Sales Dashboard'!AD5)))</f>
        <v>0.31181525956316791</v>
      </c>
      <c r="AF5" s="98">
        <f>IF('Sales Dashboard'!AE5=0,"",IF('Sales Dashboard'!AE5="","",(('Sales Dashboard'!AF5-'Sales Dashboard'!AE5)/'Sales Dashboard'!AE5)))</f>
        <v>-0.19148130501541338</v>
      </c>
      <c r="AG5" s="98">
        <f>IF('Sales Dashboard'!AF5=0,"",IF('Sales Dashboard'!AF5="","",(('Sales Dashboard'!AG5-'Sales Dashboard'!AF5)/'Sales Dashboard'!AF5)))</f>
        <v>-2.6908564414591944E-2</v>
      </c>
      <c r="AH5" s="98">
        <f>IF('Sales Dashboard'!AG5=0,"",IF('Sales Dashboard'!AG5="","",(('Sales Dashboard'!AH5-'Sales Dashboard'!AG5)/'Sales Dashboard'!AG5)))</f>
        <v>-8.6005353115821387E-2</v>
      </c>
      <c r="AI5" s="98">
        <f>IF('Sales Dashboard'!AH5=0,"",IF('Sales Dashboard'!AH5="","",(('Sales Dashboard'!AI5-'Sales Dashboard'!AH5)/'Sales Dashboard'!AH5)))</f>
        <v>-5.7554935057772413E-2</v>
      </c>
      <c r="AJ5" s="98">
        <f>IF('Sales Dashboard'!AI5=0,"",IF('Sales Dashboard'!AI5="","",(('Sales Dashboard'!AJ5-'Sales Dashboard'!AI5)/'Sales Dashboard'!AI5)))</f>
        <v>-5.4788215958333726E-2</v>
      </c>
      <c r="AK5" s="98">
        <f>IF('Sales Dashboard'!AJ5=0,"",IF('Sales Dashboard'!AJ5="","",(('Sales Dashboard'!AK5-'Sales Dashboard'!AJ5)/'Sales Dashboard'!AJ5)))</f>
        <v>-7.5840350464504436E-2</v>
      </c>
      <c r="AL5" s="98">
        <f>IF('Sales Dashboard'!AK5=0,"",IF('Sales Dashboard'!AK5="","",(('Sales Dashboard'!AL5-'Sales Dashboard'!AK5)/'Sales Dashboard'!AK5)))</f>
        <v>0.46120972354702361</v>
      </c>
      <c r="AM5" s="98">
        <f>IF('Sales Dashboard'!AL5=0,"",IF('Sales Dashboard'!AL5="","",(('Sales Dashboard'!AM5-'Sales Dashboard'!AL5)/'Sales Dashboard'!AL5)))</f>
        <v>-0.60275801539135665</v>
      </c>
      <c r="AN5" s="98">
        <f>IF('Sales Dashboard'!AM5=0,"",IF('Sales Dashboard'!AM5="","",(('Sales Dashboard'!AN5-'Sales Dashboard'!AM5)/'Sales Dashboard'!AM5)))</f>
        <v>-6.6736702001235923E-2</v>
      </c>
      <c r="AO5" s="98">
        <f>IF('Sales Dashboard'!AN5=0,"",IF('Sales Dashboard'!AN5="","",(('Sales Dashboard'!AO5-'Sales Dashboard'!AN5)/'Sales Dashboard'!AN5)))</f>
        <v>0.44189723863727814</v>
      </c>
      <c r="AP5" s="98">
        <f>IF('Sales Dashboard'!AO5=0,"",IF('Sales Dashboard'!AO5="","",(('Sales Dashboard'!AP5-'Sales Dashboard'!AO5)/'Sales Dashboard'!AO5)))</f>
        <v>5.7303271361558071E-2</v>
      </c>
      <c r="AQ5" s="98">
        <f>IF('Sales Dashboard'!AP5=0,"",IF('Sales Dashboard'!AP5="","",(('Sales Dashboard'!AQ5-'Sales Dashboard'!AP5)/'Sales Dashboard'!AP5)))</f>
        <v>8.7128765467426886E-2</v>
      </c>
      <c r="AR5" s="229">
        <f>IF('Sales Dashboard'!AQ5=0,"",IF('Sales Dashboard'!AQ5="","",(('Sales Dashboard'!AR5-'Sales Dashboard'!AQ5)/'Sales Dashboard'!AQ5)))</f>
        <v>-2.2578974704123372E-2</v>
      </c>
      <c r="AS5" s="215">
        <f>IF(B5="HQ","",(('Sales Dashboard'!AR5-'Sales Dashboard'!AS5)/'Sales Dashboard'!AS5))</f>
        <v>-0.1810038755071047</v>
      </c>
      <c r="AU5" s="447">
        <f>IF(SUM('Sales Dashboard'!AM5:AO5)=0,"",('Sales Dashboard'!AU5-SUM('Sales Dashboard'!AM5:AO5))/SUM('Sales Dashboard'!AM5:AO5))</f>
        <v>0.36670966772962432</v>
      </c>
      <c r="AV5" s="99"/>
      <c r="AW5" s="454">
        <f>IF('Sales Dashboard'!AF5=0,"",IF('Sales Dashboard'!AF5="","",(('Sales Dashboard'!AR5-'Sales Dashboard'!AF5)/'Sales Dashboard'!AF5)))</f>
        <v>-0.35746334126121432</v>
      </c>
      <c r="AX5" s="447">
        <f>IF(SUM('Sales Dashboard'!AD5:AF5)=0,"",('Sales Dashboard'!AU5-SUM('Sales Dashboard'!AD5:AF5))/SUM('Sales Dashboard'!AD5:AF5))</f>
        <v>-0.40100362644029347</v>
      </c>
      <c r="AY5" s="447">
        <f>IF(SUM('Sales Dashboard'!AA5:AF5)=0,"",('Sales Dashboard'!AW5-SUM('Sales Dashboard'!AA5:AF5))/SUM('Sales Dashboard'!AA5:AF5))</f>
        <v>-0.52753788994673367</v>
      </c>
    </row>
    <row r="6" spans="1:51" s="12" customFormat="1" outlineLevel="1">
      <c r="A6" s="217" t="s">
        <v>929</v>
      </c>
      <c r="B6" s="230" t="str">
        <f>A6</f>
        <v>Bwaise</v>
      </c>
      <c r="C6" s="231"/>
      <c r="D6" s="231">
        <f>IF('Sales Dashboard'!C6=0,"",IF('Sales Dashboard'!C6="","",(('Sales Dashboard'!D6-'Sales Dashboard'!C6)/'Sales Dashboard'!C6)))</f>
        <v>-0.55168717713143622</v>
      </c>
      <c r="E6" s="231">
        <f>IF('Sales Dashboard'!D6=0,"",IF('Sales Dashboard'!D6="","",(('Sales Dashboard'!E6-'Sales Dashboard'!D6)/'Sales Dashboard'!D6)))</f>
        <v>-7.835382661010043E-2</v>
      </c>
      <c r="F6" s="231">
        <f>IF('Sales Dashboard'!E6=0,"",IF('Sales Dashboard'!E6="","",(('Sales Dashboard'!F6-'Sales Dashboard'!E6)/'Sales Dashboard'!E6)))</f>
        <v>-7.4378445854571928E-2</v>
      </c>
      <c r="G6" s="231">
        <f>IF('Sales Dashboard'!F6=0,"",IF('Sales Dashboard'!F6="","",(('Sales Dashboard'!G6-'Sales Dashboard'!F6)/'Sales Dashboard'!F6)))</f>
        <v>-0.17281271072151044</v>
      </c>
      <c r="H6" s="231">
        <f>IF('Sales Dashboard'!G6=0,"",IF('Sales Dashboard'!G6="","",(('Sales Dashboard'!H6-'Sales Dashboard'!G6)/'Sales Dashboard'!G6)))</f>
        <v>-0.18828174754808305</v>
      </c>
      <c r="I6" s="231">
        <f>IF('Sales Dashboard'!H6=0,"",IF('Sales Dashboard'!H6="","",(('Sales Dashboard'!I6-'Sales Dashboard'!H6)/'Sales Dashboard'!H6)))</f>
        <v>0.59566490919742243</v>
      </c>
      <c r="J6" s="231">
        <f>IF('Sales Dashboard'!I6=0,"",IF('Sales Dashboard'!I6="","",(('Sales Dashboard'!J6-'Sales Dashboard'!I6)/'Sales Dashboard'!I6)))</f>
        <v>0.55454302287770241</v>
      </c>
      <c r="K6" s="231">
        <f>IF('Sales Dashboard'!J6=0,"",IF('Sales Dashboard'!J6="","",(('Sales Dashboard'!K6-'Sales Dashboard'!J6)/'Sales Dashboard'!J6)))</f>
        <v>3.8468059048881828E-2</v>
      </c>
      <c r="L6" s="231">
        <f>IF('Sales Dashboard'!K6=0,"",IF('Sales Dashboard'!K6="","",(('Sales Dashboard'!L6-'Sales Dashboard'!K6)/'Sales Dashboard'!K6)))</f>
        <v>0.10805989109012619</v>
      </c>
      <c r="M6" s="231">
        <f>IF('Sales Dashboard'!L6=0,"",IF('Sales Dashboard'!L6="","",(('Sales Dashboard'!M6-'Sales Dashboard'!L6)/'Sales Dashboard'!L6)))</f>
        <v>-0.18673625338557223</v>
      </c>
      <c r="N6" s="231">
        <f>IF('Sales Dashboard'!M6=0,"",IF('Sales Dashboard'!M6="","",(('Sales Dashboard'!N6-'Sales Dashboard'!M6)/'Sales Dashboard'!M6)))</f>
        <v>2.7831681374612321E-2</v>
      </c>
      <c r="O6" s="231">
        <f>IF('Sales Dashboard'!N6=0,"",IF('Sales Dashboard'!N6="","",(('Sales Dashboard'!O6-'Sales Dashboard'!N6)/'Sales Dashboard'!N6)))</f>
        <v>-0.16376263844190919</v>
      </c>
      <c r="P6" s="231">
        <f>IF('Sales Dashboard'!O6=0,"",IF('Sales Dashboard'!O6="","",(('Sales Dashboard'!P6-'Sales Dashboard'!O6)/'Sales Dashboard'!O6)))</f>
        <v>-0.28258425788049746</v>
      </c>
      <c r="Q6" s="231">
        <f>IF('Sales Dashboard'!P6=0,"",IF('Sales Dashboard'!P6="","",(('Sales Dashboard'!Q6-'Sales Dashboard'!P6)/'Sales Dashboard'!P6)))</f>
        <v>0.14605593575602727</v>
      </c>
      <c r="R6" s="231">
        <f>IF('Sales Dashboard'!Q6=0,"",IF('Sales Dashboard'!Q6="","",(('Sales Dashboard'!R6-'Sales Dashboard'!Q6)/'Sales Dashboard'!Q6)))</f>
        <v>-8.9731080969052315E-2</v>
      </c>
      <c r="S6" s="231">
        <f>IF('Sales Dashboard'!R6=0,"",IF('Sales Dashboard'!R6="","",(('Sales Dashboard'!S6-'Sales Dashboard'!R6)/'Sales Dashboard'!R6)))</f>
        <v>-9.5949335164142294E-2</v>
      </c>
      <c r="T6" s="231">
        <f>IF('Sales Dashboard'!S6=0,"",IF('Sales Dashboard'!S6="","",(('Sales Dashboard'!T6-'Sales Dashboard'!S6)/'Sales Dashboard'!S6)))</f>
        <v>-0.29001286363002338</v>
      </c>
      <c r="U6" s="231">
        <f>IF('Sales Dashboard'!T6=0,"",IF('Sales Dashboard'!T6="","",(('Sales Dashboard'!U6-'Sales Dashboard'!T6)/'Sales Dashboard'!T6)))</f>
        <v>0.96773665426048616</v>
      </c>
      <c r="V6" s="231">
        <f>IF('Sales Dashboard'!U6=0,"",IF('Sales Dashboard'!U6="","",(('Sales Dashboard'!V6-'Sales Dashboard'!U6)/'Sales Dashboard'!U6)))</f>
        <v>-0.24831101693975127</v>
      </c>
      <c r="W6" s="231">
        <f>IF('Sales Dashboard'!V6=0,"",IF('Sales Dashboard'!V6="","",(('Sales Dashboard'!W6-'Sales Dashboard'!V6)/'Sales Dashboard'!V6)))</f>
        <v>-2.167961688028985E-2</v>
      </c>
      <c r="X6" s="231">
        <f>IF('Sales Dashboard'!W6=0,"",IF('Sales Dashboard'!W6="","",(('Sales Dashboard'!X6-'Sales Dashboard'!W6)/'Sales Dashboard'!W6)))</f>
        <v>0.23621785927093625</v>
      </c>
      <c r="Y6" s="231">
        <f>IF('Sales Dashboard'!X6=0,"",IF('Sales Dashboard'!X6="","",(('Sales Dashboard'!Y6-'Sales Dashboard'!X6)/'Sales Dashboard'!X6)))</f>
        <v>-0.14769461680669194</v>
      </c>
      <c r="Z6" s="231">
        <f>IF('Sales Dashboard'!Y6=0,"",IF('Sales Dashboard'!Y6="","",(('Sales Dashboard'!Z6-'Sales Dashboard'!Y6)/'Sales Dashboard'!Y6)))</f>
        <v>2.1877416029550725</v>
      </c>
      <c r="AA6" s="231">
        <f>IF('Sales Dashboard'!Z6=0,"",IF('Sales Dashboard'!Z6="","",(('Sales Dashboard'!AA6-'Sales Dashboard'!Z6)/'Sales Dashboard'!Z6)))</f>
        <v>-0.35193733690843515</v>
      </c>
      <c r="AB6" s="231">
        <f>IF('Sales Dashboard'!AA6=0,"",IF('Sales Dashboard'!AA6="","",(('Sales Dashboard'!AB6-'Sales Dashboard'!AA6)/'Sales Dashboard'!AA6)))</f>
        <v>0.41569306086693769</v>
      </c>
      <c r="AC6" s="231">
        <f>IF('Sales Dashboard'!AB6=0,"",IF('Sales Dashboard'!AB6="","",(('Sales Dashboard'!AC6-'Sales Dashboard'!AB6)/'Sales Dashboard'!AB6)))</f>
        <v>-0.12422744279833497</v>
      </c>
      <c r="AD6" s="231">
        <f>IF('Sales Dashboard'!AC6=0,"",IF('Sales Dashboard'!AC6="","",(('Sales Dashboard'!AD6-'Sales Dashboard'!AC6)/'Sales Dashboard'!AC6)))</f>
        <v>-0.34444701576217768</v>
      </c>
      <c r="AE6" s="231">
        <f>IF('Sales Dashboard'!AD6=0,"",IF('Sales Dashboard'!AD6="","",(('Sales Dashboard'!AE6-'Sales Dashboard'!AD6)/'Sales Dashboard'!AD6)))</f>
        <v>0.4084811752086101</v>
      </c>
      <c r="AF6" s="231">
        <f>IF('Sales Dashboard'!AE6=0,"",IF('Sales Dashboard'!AE6="","",(('Sales Dashboard'!AF6-'Sales Dashboard'!AE6)/'Sales Dashboard'!AE6)))</f>
        <v>-0.2099866982537735</v>
      </c>
      <c r="AG6" s="231">
        <f>IF('Sales Dashboard'!AF6=0,"",IF('Sales Dashboard'!AF6="","",(('Sales Dashboard'!AG6-'Sales Dashboard'!AF6)/'Sales Dashboard'!AF6)))</f>
        <v>-0.34207279580037431</v>
      </c>
      <c r="AH6" s="231">
        <f>IF('Sales Dashboard'!AG6=0,"",IF('Sales Dashboard'!AG6="","",(('Sales Dashboard'!AH6-'Sales Dashboard'!AG6)/'Sales Dashboard'!AG6)))</f>
        <v>8.1697949485478677E-2</v>
      </c>
      <c r="AI6" s="231">
        <f>IF('Sales Dashboard'!AH6=0,"",IF('Sales Dashboard'!AH6="","",(('Sales Dashboard'!AI6-'Sales Dashboard'!AH6)/'Sales Dashboard'!AH6)))</f>
        <v>-3.091176128557092E-2</v>
      </c>
      <c r="AJ6" s="231">
        <f>IF('Sales Dashboard'!AI6=0,"",IF('Sales Dashboard'!AI6="","",(('Sales Dashboard'!AJ6-'Sales Dashboard'!AI6)/'Sales Dashboard'!AI6)))</f>
        <v>-0.21016666666666667</v>
      </c>
      <c r="AK6" s="231">
        <f>IF('Sales Dashboard'!AJ6=0,"",IF('Sales Dashboard'!AJ6="","",(('Sales Dashboard'!AK6-'Sales Dashboard'!AJ6)/'Sales Dashboard'!AJ6)))</f>
        <v>5.4090173735668566E-3</v>
      </c>
      <c r="AL6" s="231">
        <f>IF('Sales Dashboard'!AK6=0,"",IF('Sales Dashboard'!AK6="","",(('Sales Dashboard'!AL6-'Sales Dashboard'!AK6)/'Sales Dashboard'!AK6)))</f>
        <v>1.5246293873610421</v>
      </c>
      <c r="AM6" s="231">
        <f>IF('Sales Dashboard'!AL6=0,"",IF('Sales Dashboard'!AL6="","",(('Sales Dashboard'!AM6-'Sales Dashboard'!AL6)/'Sales Dashboard'!AL6)))</f>
        <v>-0.80257324007670394</v>
      </c>
      <c r="AN6" s="231">
        <f>IF('Sales Dashboard'!AM6=0,"",IF('Sales Dashboard'!AM6="","",(('Sales Dashboard'!AN6-'Sales Dashboard'!AM6)/'Sales Dashboard'!AM6)))</f>
        <v>0.13273352515966033</v>
      </c>
      <c r="AO6" s="231">
        <f>IF('Sales Dashboard'!AN6=0,"",IF('Sales Dashboard'!AN6="","",(('Sales Dashboard'!AO6-'Sales Dashboard'!AN6)/'Sales Dashboard'!AN6)))</f>
        <v>0.69755246488297629</v>
      </c>
      <c r="AP6" s="231">
        <f>IF('Sales Dashboard'!AO6=0,"",IF('Sales Dashboard'!AO6="","",(('Sales Dashboard'!AP6-'Sales Dashboard'!AO6)/'Sales Dashboard'!AO6)))</f>
        <v>0.12814901543995702</v>
      </c>
      <c r="AQ6" s="231">
        <f>IF('Sales Dashboard'!AP6=0,"",IF('Sales Dashboard'!AP6="","",(('Sales Dashboard'!AQ6-'Sales Dashboard'!AP6)/'Sales Dashboard'!AP6)))</f>
        <v>7.5741988081604136E-2</v>
      </c>
      <c r="AR6" s="232">
        <f>IF('Sales Dashboard'!AQ6=0,"",IF('Sales Dashboard'!AQ6="","",(('Sales Dashboard'!AR6-'Sales Dashboard'!AQ6)/'Sales Dashboard'!AQ6)))</f>
        <v>8.6685071906746777E-2</v>
      </c>
      <c r="AS6" s="233">
        <f>IF(B6="HQ","",(('Sales Dashboard'!AR6-'Sales Dashboard'!AS6)/'Sales Dashboard'!AS6))</f>
        <v>0.16311043473659298</v>
      </c>
      <c r="AU6" s="448">
        <f>IF(SUM('Sales Dashboard'!AM6:AO6)=0,"",('Sales Dashboard'!AU6-SUM('Sales Dashboard'!AM6:AO6))/SUM('Sales Dashboard'!AM6:AO6))</f>
        <v>0.73556404784631368</v>
      </c>
      <c r="AV6" s="100"/>
      <c r="AW6" s="448">
        <f>IF('Sales Dashboard'!AF6=0,"",IF('Sales Dashboard'!AF6="","",(('Sales Dashboard'!AR6-'Sales Dashboard'!AF6)/'Sales Dashboard'!AF6)))</f>
        <v>-0.3077574204891757</v>
      </c>
      <c r="AX6" s="448">
        <f>IF(SUM('Sales Dashboard'!AD6:AF6)=0,"",('Sales Dashboard'!AU6-SUM('Sales Dashboard'!AD6:AF6))/SUM('Sales Dashboard'!AD6:AF6))</f>
        <v>-0.39281583064569875</v>
      </c>
      <c r="AY6" s="448">
        <f>IF(SUM('Sales Dashboard'!AA6:AF6)=0,"",('Sales Dashboard'!AW6-SUM('Sales Dashboard'!AA6:AF6))/SUM('Sales Dashboard'!AA6:AF6))</f>
        <v>-0.57974967329823346</v>
      </c>
    </row>
    <row r="7" spans="1:51" s="12" customFormat="1" outlineLevel="1">
      <c r="A7" s="234" t="s">
        <v>930</v>
      </c>
      <c r="B7" s="235" t="str">
        <f t="shared" ref="B7:B14" si="0">A7</f>
        <v>Mafubira</v>
      </c>
      <c r="C7" s="236"/>
      <c r="D7" s="236" t="str">
        <f>IF('Sales Dashboard'!C7=0,"",IF('Sales Dashboard'!C7="","",(('Sales Dashboard'!D7-'Sales Dashboard'!C7)/'Sales Dashboard'!C7)))</f>
        <v/>
      </c>
      <c r="E7" s="236" t="str">
        <f>IF('Sales Dashboard'!D7=0,"",IF('Sales Dashboard'!D7="","",(('Sales Dashboard'!E7-'Sales Dashboard'!D7)/'Sales Dashboard'!D7)))</f>
        <v/>
      </c>
      <c r="F7" s="236" t="str">
        <f>IF('Sales Dashboard'!E7=0,"",IF('Sales Dashboard'!E7="","",(('Sales Dashboard'!F7-'Sales Dashboard'!E7)/'Sales Dashboard'!E7)))</f>
        <v/>
      </c>
      <c r="G7" s="236" t="str">
        <f>IF('Sales Dashboard'!F7=0,"",IF('Sales Dashboard'!F7="","",(('Sales Dashboard'!G7-'Sales Dashboard'!F7)/'Sales Dashboard'!F7)))</f>
        <v/>
      </c>
      <c r="H7" s="236">
        <f>IF('Sales Dashboard'!G7=0,"",IF('Sales Dashboard'!G7="","",(('Sales Dashboard'!H7-'Sales Dashboard'!G7)/'Sales Dashboard'!G7)))</f>
        <v>-0.28044889426779623</v>
      </c>
      <c r="I7" s="236">
        <f>IF('Sales Dashboard'!H7=0,"",IF('Sales Dashboard'!H7="","",(('Sales Dashboard'!I7-'Sales Dashboard'!H7)/'Sales Dashboard'!H7)))</f>
        <v>1.7601804281345566</v>
      </c>
      <c r="J7" s="236">
        <f>IF('Sales Dashboard'!I7=0,"",IF('Sales Dashboard'!I7="","",(('Sales Dashboard'!J7-'Sales Dashboard'!I7)/'Sales Dashboard'!I7)))</f>
        <v>-0.55697174430160679</v>
      </c>
      <c r="K7" s="236">
        <f>IF('Sales Dashboard'!J7=0,"",IF('Sales Dashboard'!J7="","",(('Sales Dashboard'!K7-'Sales Dashboard'!J7)/'Sales Dashboard'!J7)))</f>
        <v>0.29411455780407536</v>
      </c>
      <c r="L7" s="236">
        <f>IF('Sales Dashboard'!K7=0,"",IF('Sales Dashboard'!K7="","",(('Sales Dashboard'!L7-'Sales Dashboard'!K7)/'Sales Dashboard'!K7)))</f>
        <v>2.5179960384559639E-2</v>
      </c>
      <c r="M7" s="236">
        <f>IF('Sales Dashboard'!L7=0,"",IF('Sales Dashboard'!L7="","",(('Sales Dashboard'!M7-'Sales Dashboard'!L7)/'Sales Dashboard'!L7)))</f>
        <v>0.49667769389543925</v>
      </c>
      <c r="N7" s="236">
        <f>IF('Sales Dashboard'!M7=0,"",IF('Sales Dashboard'!M7="","",(('Sales Dashboard'!N7-'Sales Dashboard'!M7)/'Sales Dashboard'!M7)))</f>
        <v>0.30670470217066859</v>
      </c>
      <c r="O7" s="236">
        <f>IF('Sales Dashboard'!N7=0,"",IF('Sales Dashboard'!N7="","",(('Sales Dashboard'!O7-'Sales Dashboard'!N7)/'Sales Dashboard'!N7)))</f>
        <v>-0.11718458589112275</v>
      </c>
      <c r="P7" s="236">
        <f>IF('Sales Dashboard'!O7=0,"",IF('Sales Dashboard'!O7="","",(('Sales Dashboard'!P7-'Sales Dashboard'!O7)/'Sales Dashboard'!O7)))</f>
        <v>-0.29910605107780458</v>
      </c>
      <c r="Q7" s="236">
        <f>IF('Sales Dashboard'!P7=0,"",IF('Sales Dashboard'!P7="","",(('Sales Dashboard'!Q7-'Sales Dashboard'!P7)/'Sales Dashboard'!P7)))</f>
        <v>-0.22347478246782579</v>
      </c>
      <c r="R7" s="236">
        <f>IF('Sales Dashboard'!Q7=0,"",IF('Sales Dashboard'!Q7="","",(('Sales Dashboard'!R7-'Sales Dashboard'!Q7)/'Sales Dashboard'!Q7)))</f>
        <v>0.42571548357201172</v>
      </c>
      <c r="S7" s="236">
        <f>IF('Sales Dashboard'!R7=0,"",IF('Sales Dashboard'!R7="","",(('Sales Dashboard'!S7-'Sales Dashboard'!R7)/'Sales Dashboard'!R7)))</f>
        <v>0.22171507685034583</v>
      </c>
      <c r="T7" s="236">
        <f>IF('Sales Dashboard'!S7=0,"",IF('Sales Dashboard'!S7="","",(('Sales Dashboard'!T7-'Sales Dashboard'!S7)/'Sales Dashboard'!S7)))</f>
        <v>0.1960838961110753</v>
      </c>
      <c r="U7" s="236">
        <f>IF('Sales Dashboard'!T7=0,"",IF('Sales Dashboard'!T7="","",(('Sales Dashboard'!U7-'Sales Dashboard'!T7)/'Sales Dashboard'!T7)))</f>
        <v>0.49858074629251264</v>
      </c>
      <c r="V7" s="236">
        <f>IF('Sales Dashboard'!U7=0,"",IF('Sales Dashboard'!U7="","",(('Sales Dashboard'!V7-'Sales Dashboard'!U7)/'Sales Dashboard'!U7)))</f>
        <v>-0.52059352847331675</v>
      </c>
      <c r="W7" s="236">
        <f>IF('Sales Dashboard'!V7=0,"",IF('Sales Dashboard'!V7="","",(('Sales Dashboard'!W7-'Sales Dashboard'!V7)/'Sales Dashboard'!V7)))</f>
        <v>0.16223319421772264</v>
      </c>
      <c r="X7" s="236">
        <f>IF('Sales Dashboard'!W7=0,"",IF('Sales Dashboard'!W7="","",(('Sales Dashboard'!X7-'Sales Dashboard'!W7)/'Sales Dashboard'!W7)))</f>
        <v>0.18305886477142866</v>
      </c>
      <c r="Y7" s="236">
        <f>IF('Sales Dashboard'!X7=0,"",IF('Sales Dashboard'!X7="","",(('Sales Dashboard'!Y7-'Sales Dashboard'!X7)/'Sales Dashboard'!X7)))</f>
        <v>-6.7973893159235743E-2</v>
      </c>
      <c r="Z7" s="236">
        <f>IF('Sales Dashboard'!Y7=0,"",IF('Sales Dashboard'!Y7="","",(('Sales Dashboard'!Z7-'Sales Dashboard'!Y7)/'Sales Dashboard'!Y7)))</f>
        <v>0.35305966005055422</v>
      </c>
      <c r="AA7" s="236">
        <f>IF('Sales Dashboard'!Z7=0,"",IF('Sales Dashboard'!Z7="","",(('Sales Dashboard'!AA7-'Sales Dashboard'!Z7)/'Sales Dashboard'!Z7)))</f>
        <v>-7.6062937230492886E-2</v>
      </c>
      <c r="AB7" s="236">
        <f>IF('Sales Dashboard'!AA7=0,"",IF('Sales Dashboard'!AA7="","",(('Sales Dashboard'!AB7-'Sales Dashboard'!AA7)/'Sales Dashboard'!AA7)))</f>
        <v>-0.23461690649137057</v>
      </c>
      <c r="AC7" s="236">
        <f>IF('Sales Dashboard'!AB7=0,"",IF('Sales Dashboard'!AB7="","",(('Sales Dashboard'!AC7-'Sales Dashboard'!AB7)/'Sales Dashboard'!AB7)))</f>
        <v>0.40641951451970593</v>
      </c>
      <c r="AD7" s="236">
        <f>IF('Sales Dashboard'!AC7=0,"",IF('Sales Dashboard'!AC7="","",(('Sales Dashboard'!AD7-'Sales Dashboard'!AC7)/'Sales Dashboard'!AC7)))</f>
        <v>-0.39270182642795082</v>
      </c>
      <c r="AE7" s="236">
        <f>IF('Sales Dashboard'!AD7=0,"",IF('Sales Dashboard'!AD7="","",(('Sales Dashboard'!AE7-'Sales Dashboard'!AD7)/'Sales Dashboard'!AD7)))</f>
        <v>0.17167324307014284</v>
      </c>
      <c r="AF7" s="236">
        <f>IF('Sales Dashboard'!AE7=0,"",IF('Sales Dashboard'!AE7="","",(('Sales Dashboard'!AF7-'Sales Dashboard'!AE7)/'Sales Dashboard'!AE7)))</f>
        <v>-0.14688068780338365</v>
      </c>
      <c r="AG7" s="236">
        <f>IF('Sales Dashboard'!AF7=0,"",IF('Sales Dashboard'!AF7="","",(('Sales Dashboard'!AG7-'Sales Dashboard'!AF7)/'Sales Dashboard'!AF7)))</f>
        <v>0.27140790526484238</v>
      </c>
      <c r="AH7" s="236">
        <f>IF('Sales Dashboard'!AG7=0,"",IF('Sales Dashboard'!AG7="","",(('Sales Dashboard'!AH7-'Sales Dashboard'!AG7)/'Sales Dashboard'!AG7)))</f>
        <v>-0.36061144152040747</v>
      </c>
      <c r="AI7" s="236">
        <f>IF('Sales Dashboard'!AH7=0,"",IF('Sales Dashboard'!AH7="","",(('Sales Dashboard'!AI7-'Sales Dashboard'!AH7)/'Sales Dashboard'!AH7)))</f>
        <v>0.27793525933275065</v>
      </c>
      <c r="AJ7" s="236">
        <f>IF('Sales Dashboard'!AI7=0,"",IF('Sales Dashboard'!AI7="","",(('Sales Dashboard'!AJ7-'Sales Dashboard'!AI7)/'Sales Dashboard'!AI7)))</f>
        <v>-8.0824909964170522E-2</v>
      </c>
      <c r="AK7" s="236">
        <f>IF('Sales Dashboard'!AJ7=0,"",IF('Sales Dashboard'!AJ7="","",(('Sales Dashboard'!AK7-'Sales Dashboard'!AJ7)/'Sales Dashboard'!AJ7)))</f>
        <v>-0.34404396332189069</v>
      </c>
      <c r="AL7" s="236">
        <f>IF('Sales Dashboard'!AK7=0,"",IF('Sales Dashboard'!AK7="","",(('Sales Dashboard'!AL7-'Sales Dashboard'!AK7)/'Sales Dashboard'!AK7)))</f>
        <v>0.53998066523052524</v>
      </c>
      <c r="AM7" s="236">
        <f>IF('Sales Dashboard'!AL7=0,"",IF('Sales Dashboard'!AL7="","",(('Sales Dashboard'!AM7-'Sales Dashboard'!AL7)/'Sales Dashboard'!AL7)))</f>
        <v>-0.58519255845435636</v>
      </c>
      <c r="AN7" s="236">
        <f>IF('Sales Dashboard'!AM7=0,"",IF('Sales Dashboard'!AM7="","",(('Sales Dashboard'!AN7-'Sales Dashboard'!AM7)/'Sales Dashboard'!AM7)))</f>
        <v>-0.13393228516762332</v>
      </c>
      <c r="AO7" s="236">
        <f>IF('Sales Dashboard'!AN7=0,"",IF('Sales Dashboard'!AN7="","",(('Sales Dashboard'!AO7-'Sales Dashboard'!AN7)/'Sales Dashboard'!AN7)))</f>
        <v>-0.23191077484613168</v>
      </c>
      <c r="AP7" s="236">
        <f>IF('Sales Dashboard'!AO7=0,"",IF('Sales Dashboard'!AO7="","",(('Sales Dashboard'!AP7-'Sales Dashboard'!AO7)/'Sales Dashboard'!AO7)))</f>
        <v>1.1644141002640553</v>
      </c>
      <c r="AQ7" s="236">
        <f>IF('Sales Dashboard'!AP7=0,"",IF('Sales Dashboard'!AP7="","",(('Sales Dashboard'!AQ7-'Sales Dashboard'!AP7)/'Sales Dashboard'!AP7)))</f>
        <v>0.35415011594302737</v>
      </c>
      <c r="AR7" s="59">
        <f>IF('Sales Dashboard'!AQ7=0,"",IF('Sales Dashboard'!AQ7="","",(('Sales Dashboard'!AR7-'Sales Dashboard'!AQ7)/'Sales Dashboard'!AQ7)))</f>
        <v>-0.11440082051282051</v>
      </c>
      <c r="AS7" s="237">
        <f>IF(B7="HQ","",(('Sales Dashboard'!AR7-'Sales Dashboard'!AS7)/'Sales Dashboard'!AS7))</f>
        <v>-0.30515306618089522</v>
      </c>
      <c r="AU7" s="448">
        <f>IF(SUM('Sales Dashboard'!AM7:AO7)=0,"",('Sales Dashboard'!AU7-SUM('Sales Dashboard'!AM7:AO7))/SUM('Sales Dashboard'!AM7:AO7))</f>
        <v>1.0211801153520919</v>
      </c>
      <c r="AV7" s="100"/>
      <c r="AW7" s="448">
        <f>IF('Sales Dashboard'!AF7=0,"",IF('Sales Dashboard'!AF7="","",(('Sales Dashboard'!AR7-'Sales Dashboard'!AF7)/'Sales Dashboard'!AF7)))</f>
        <v>-0.30912209953592573</v>
      </c>
      <c r="AX7" s="448">
        <f>IF(SUM('Sales Dashboard'!AD7:AF7)=0,"",('Sales Dashboard'!AU7-SUM('Sales Dashboard'!AD7:AF7))/SUM('Sales Dashboard'!AD7:AF7))</f>
        <v>-0.35475413315599968</v>
      </c>
      <c r="AY7" s="448">
        <f>IF(SUM('Sales Dashboard'!AA7:AF7)=0,"",('Sales Dashboard'!AW7-SUM('Sales Dashboard'!AA7:AF7))/SUM('Sales Dashboard'!AA7:AF7))</f>
        <v>-0.59317937303764701</v>
      </c>
    </row>
    <row r="8" spans="1:51" s="12" customFormat="1" outlineLevel="1">
      <c r="A8" s="234" t="s">
        <v>932</v>
      </c>
      <c r="B8" s="235" t="str">
        <f t="shared" si="0"/>
        <v>Mpigi</v>
      </c>
      <c r="C8" s="236"/>
      <c r="D8" s="236">
        <f>IF('Sales Dashboard'!C8=0,"",IF('Sales Dashboard'!C8="","",(('Sales Dashboard'!D8-'Sales Dashboard'!C8)/'Sales Dashboard'!C8)))</f>
        <v>-0.21981113859337789</v>
      </c>
      <c r="E8" s="236">
        <f>IF('Sales Dashboard'!D8=0,"",IF('Sales Dashboard'!D8="","",(('Sales Dashboard'!E8-'Sales Dashboard'!D8)/'Sales Dashboard'!D8)))</f>
        <v>6.8072267857774219E-2</v>
      </c>
      <c r="F8" s="236">
        <f>IF('Sales Dashboard'!E8=0,"",IF('Sales Dashboard'!E8="","",(('Sales Dashboard'!F8-'Sales Dashboard'!E8)/'Sales Dashboard'!E8)))</f>
        <v>-0.13288755006786057</v>
      </c>
      <c r="G8" s="236">
        <f>IF('Sales Dashboard'!F8=0,"",IF('Sales Dashboard'!F8="","",(('Sales Dashboard'!G8-'Sales Dashboard'!F8)/'Sales Dashboard'!F8)))</f>
        <v>0.3717458305655873</v>
      </c>
      <c r="H8" s="236">
        <f>IF('Sales Dashboard'!G8=0,"",IF('Sales Dashboard'!G8="","",(('Sales Dashboard'!H8-'Sales Dashboard'!G8)/'Sales Dashboard'!G8)))</f>
        <v>-0.12125569357217733</v>
      </c>
      <c r="I8" s="236">
        <f>IF('Sales Dashboard'!H8=0,"",IF('Sales Dashboard'!H8="","",(('Sales Dashboard'!I8-'Sales Dashboard'!H8)/'Sales Dashboard'!H8)))</f>
        <v>1.2286383886155861</v>
      </c>
      <c r="J8" s="236">
        <f>IF('Sales Dashboard'!I8=0,"",IF('Sales Dashboard'!I8="","",(('Sales Dashboard'!J8-'Sales Dashboard'!I8)/'Sales Dashboard'!I8)))</f>
        <v>1.3345649187627304E-2</v>
      </c>
      <c r="K8" s="236">
        <f>IF('Sales Dashboard'!J8=0,"",IF('Sales Dashboard'!J8="","",(('Sales Dashboard'!K8-'Sales Dashboard'!J8)/'Sales Dashboard'!J8)))</f>
        <v>-0.30515212170110045</v>
      </c>
      <c r="L8" s="236">
        <f>IF('Sales Dashboard'!K8=0,"",IF('Sales Dashboard'!K8="","",(('Sales Dashboard'!L8-'Sales Dashboard'!K8)/'Sales Dashboard'!K8)))</f>
        <v>-0.25781213209819237</v>
      </c>
      <c r="M8" s="236">
        <f>IF('Sales Dashboard'!L8=0,"",IF('Sales Dashboard'!L8="","",(('Sales Dashboard'!M8-'Sales Dashboard'!L8)/'Sales Dashboard'!L8)))</f>
        <v>0.48717776730357853</v>
      </c>
      <c r="N8" s="236">
        <f>IF('Sales Dashboard'!M8=0,"",IF('Sales Dashboard'!M8="","",(('Sales Dashboard'!N8-'Sales Dashboard'!M8)/'Sales Dashboard'!M8)))</f>
        <v>-0.23297661871599804</v>
      </c>
      <c r="O8" s="236">
        <f>IF('Sales Dashboard'!N8=0,"",IF('Sales Dashboard'!N8="","",(('Sales Dashboard'!O8-'Sales Dashboard'!N8)/'Sales Dashboard'!N8)))</f>
        <v>4.2624910009487739E-2</v>
      </c>
      <c r="P8" s="236">
        <f>IF('Sales Dashboard'!O8=0,"",IF('Sales Dashboard'!O8="","",(('Sales Dashboard'!P8-'Sales Dashboard'!O8)/'Sales Dashboard'!O8)))</f>
        <v>-0.18778637124383055</v>
      </c>
      <c r="Q8" s="236">
        <f>IF('Sales Dashboard'!P8=0,"",IF('Sales Dashboard'!P8="","",(('Sales Dashboard'!Q8-'Sales Dashboard'!P8)/'Sales Dashboard'!P8)))</f>
        <v>-7.2732595673127454E-2</v>
      </c>
      <c r="R8" s="236">
        <f>IF('Sales Dashboard'!Q8=0,"",IF('Sales Dashboard'!Q8="","",(('Sales Dashboard'!R8-'Sales Dashboard'!Q8)/'Sales Dashboard'!Q8)))</f>
        <v>0.76513863590366327</v>
      </c>
      <c r="S8" s="236">
        <f>IF('Sales Dashboard'!R8=0,"",IF('Sales Dashboard'!R8="","",(('Sales Dashboard'!S8-'Sales Dashboard'!R8)/'Sales Dashboard'!R8)))</f>
        <v>-0.23743829938485705</v>
      </c>
      <c r="T8" s="236">
        <f>IF('Sales Dashboard'!S8=0,"",IF('Sales Dashboard'!S8="","",(('Sales Dashboard'!T8-'Sales Dashboard'!S8)/'Sales Dashboard'!S8)))</f>
        <v>7.3921319796954321E-2</v>
      </c>
      <c r="U8" s="236">
        <f>IF('Sales Dashboard'!T8=0,"",IF('Sales Dashboard'!T8="","",(('Sales Dashboard'!U8-'Sales Dashboard'!T8)/'Sales Dashboard'!T8)))</f>
        <v>3.3504378810895574E-2</v>
      </c>
      <c r="V8" s="236">
        <f>IF('Sales Dashboard'!U8=0,"",IF('Sales Dashboard'!U8="","",(('Sales Dashboard'!V8-'Sales Dashboard'!U8)/'Sales Dashboard'!U8)))</f>
        <v>-0.10142447826705411</v>
      </c>
      <c r="W8" s="236">
        <f>IF('Sales Dashboard'!V8=0,"",IF('Sales Dashboard'!V8="","",(('Sales Dashboard'!W8-'Sales Dashboard'!V8)/'Sales Dashboard'!V8)))</f>
        <v>-9.704099370267015E-2</v>
      </c>
      <c r="X8" s="236">
        <f>IF('Sales Dashboard'!W8=0,"",IF('Sales Dashboard'!W8="","",(('Sales Dashboard'!X8-'Sales Dashboard'!W8)/'Sales Dashboard'!W8)))</f>
        <v>-3.5513332108927591E-2</v>
      </c>
      <c r="Y8" s="236">
        <f>IF('Sales Dashboard'!X8=0,"",IF('Sales Dashboard'!X8="","",(('Sales Dashboard'!Y8-'Sales Dashboard'!X8)/'Sales Dashboard'!X8)))</f>
        <v>0.22777239206453623</v>
      </c>
      <c r="Z8" s="236">
        <f>IF('Sales Dashboard'!Y8=0,"",IF('Sales Dashboard'!Y8="","",(('Sales Dashboard'!Z8-'Sales Dashboard'!Y8)/'Sales Dashboard'!Y8)))</f>
        <v>0.20387459727734814</v>
      </c>
      <c r="AA8" s="236">
        <f>IF('Sales Dashboard'!Z8=0,"",IF('Sales Dashboard'!Z8="","",(('Sales Dashboard'!AA8-'Sales Dashboard'!Z8)/'Sales Dashboard'!Z8)))</f>
        <v>-0.18014124591546327</v>
      </c>
      <c r="AB8" s="236">
        <f>IF('Sales Dashboard'!AA8=0,"",IF('Sales Dashboard'!AA8="","",(('Sales Dashboard'!AB8-'Sales Dashboard'!AA8)/'Sales Dashboard'!AA8)))</f>
        <v>4.8070055141281674E-2</v>
      </c>
      <c r="AC8" s="236">
        <f>IF('Sales Dashboard'!AB8=0,"",IF('Sales Dashboard'!AB8="","",(('Sales Dashboard'!AC8-'Sales Dashboard'!AB8)/'Sales Dashboard'!AB8)))</f>
        <v>0.11094429375604836</v>
      </c>
      <c r="AD8" s="236">
        <f>IF('Sales Dashboard'!AC8=0,"",IF('Sales Dashboard'!AC8="","",(('Sales Dashboard'!AD8-'Sales Dashboard'!AC8)/'Sales Dashboard'!AC8)))</f>
        <v>-0.12840240642941403</v>
      </c>
      <c r="AE8" s="236">
        <f>IF('Sales Dashboard'!AD8=0,"",IF('Sales Dashboard'!AD8="","",(('Sales Dashboard'!AE8-'Sales Dashboard'!AD8)/'Sales Dashboard'!AD8)))</f>
        <v>6.2270801368223987E-2</v>
      </c>
      <c r="AF8" s="236">
        <f>IF('Sales Dashboard'!AE8=0,"",IF('Sales Dashboard'!AE8="","",(('Sales Dashboard'!AF8-'Sales Dashboard'!AE8)/'Sales Dashboard'!AE8)))</f>
        <v>6.8913206929113152E-2</v>
      </c>
      <c r="AG8" s="236">
        <f>IF('Sales Dashboard'!AF8=0,"",IF('Sales Dashboard'!AF8="","",(('Sales Dashboard'!AG8-'Sales Dashboard'!AF8)/'Sales Dashboard'!AF8)))</f>
        <v>-6.9317042148234739E-2</v>
      </c>
      <c r="AH8" s="236">
        <f>IF('Sales Dashboard'!AG8=0,"",IF('Sales Dashboard'!AG8="","",(('Sales Dashboard'!AH8-'Sales Dashboard'!AG8)/'Sales Dashboard'!AG8)))</f>
        <v>-0.29397544976397899</v>
      </c>
      <c r="AI8" s="236">
        <f>IF('Sales Dashboard'!AH8=0,"",IF('Sales Dashboard'!AH8="","",(('Sales Dashboard'!AI8-'Sales Dashboard'!AH8)/'Sales Dashboard'!AH8)))</f>
        <v>-0.20180020511674976</v>
      </c>
      <c r="AJ8" s="236">
        <f>IF('Sales Dashboard'!AI8=0,"",IF('Sales Dashboard'!AI8="","",(('Sales Dashboard'!AJ8-'Sales Dashboard'!AI8)/'Sales Dashboard'!AI8)))</f>
        <v>0.23535286088246243</v>
      </c>
      <c r="AK8" s="236">
        <f>IF('Sales Dashboard'!AJ8=0,"",IF('Sales Dashboard'!AJ8="","",(('Sales Dashboard'!AK8-'Sales Dashboard'!AJ8)/'Sales Dashboard'!AJ8)))</f>
        <v>-3.8095283650626616E-2</v>
      </c>
      <c r="AL8" s="236">
        <f>IF('Sales Dashboard'!AK8=0,"",IF('Sales Dashboard'!AK8="","",(('Sales Dashboard'!AL8-'Sales Dashboard'!AK8)/'Sales Dashboard'!AK8)))</f>
        <v>0.58047259067568791</v>
      </c>
      <c r="AM8" s="236">
        <f>IF('Sales Dashboard'!AL8=0,"",IF('Sales Dashboard'!AL8="","",(('Sales Dashboard'!AM8-'Sales Dashboard'!AL8)/'Sales Dashboard'!AL8)))</f>
        <v>-0.52478397011701983</v>
      </c>
      <c r="AN8" s="236">
        <f>IF('Sales Dashboard'!AM8=0,"",IF('Sales Dashboard'!AM8="","",(('Sales Dashboard'!AN8-'Sales Dashboard'!AM8)/'Sales Dashboard'!AM8)))</f>
        <v>-0.26520661934026413</v>
      </c>
      <c r="AO8" s="236">
        <f>IF('Sales Dashboard'!AN8=0,"",IF('Sales Dashboard'!AN8="","",(('Sales Dashboard'!AO8-'Sales Dashboard'!AN8)/'Sales Dashboard'!AN8)))</f>
        <v>0.16508861024108762</v>
      </c>
      <c r="AP8" s="236">
        <f>IF('Sales Dashboard'!AO8=0,"",IF('Sales Dashboard'!AO8="","",(('Sales Dashboard'!AP8-'Sales Dashboard'!AO8)/'Sales Dashboard'!AO8)))</f>
        <v>0.36756585358308458</v>
      </c>
      <c r="AQ8" s="236">
        <f>IF('Sales Dashboard'!AP8=0,"",IF('Sales Dashboard'!AP8="","",(('Sales Dashboard'!AQ8-'Sales Dashboard'!AP8)/'Sales Dashboard'!AP8)))</f>
        <v>7.5615425071679412E-2</v>
      </c>
      <c r="AR8" s="59">
        <f>IF('Sales Dashboard'!AQ8=0,"",IF('Sales Dashboard'!AQ8="","",(('Sales Dashboard'!AR8-'Sales Dashboard'!AQ8)/'Sales Dashboard'!AQ8)))</f>
        <v>-6.9765509989484747E-2</v>
      </c>
      <c r="AS8" s="237">
        <f>IF(B8="HQ","",(('Sales Dashboard'!AR8-'Sales Dashboard'!AS8)/'Sales Dashboard'!AS8))</f>
        <v>-0.43047831370017481</v>
      </c>
      <c r="AU8" s="448">
        <f>IF(SUM('Sales Dashboard'!AM8:AO8)=0,"",('Sales Dashboard'!AU8-SUM('Sales Dashboard'!AM8:AO8))/SUM('Sales Dashboard'!AM8:AO8))</f>
        <v>0.39006834839948828</v>
      </c>
      <c r="AV8" s="100"/>
      <c r="AW8" s="448">
        <f>IF('Sales Dashboard'!AF8=0,"",IF('Sales Dashboard'!AF8="","",(('Sales Dashboard'!AR8-'Sales Dashboard'!AF8)/'Sales Dashboard'!AF8)))</f>
        <v>-0.45165207344421948</v>
      </c>
      <c r="AX8" s="448">
        <f>IF(SUM('Sales Dashboard'!AD8:AF8)=0,"",('Sales Dashboard'!AU8-SUM('Sales Dashboard'!AD8:AF8))/SUM('Sales Dashboard'!AD8:AF8))</f>
        <v>-0.40137670692942079</v>
      </c>
      <c r="AY8" s="448">
        <f>IF(SUM('Sales Dashboard'!AA8:AF8)=0,"",('Sales Dashboard'!AW8-SUM('Sales Dashboard'!AA8:AF8))/SUM('Sales Dashboard'!AA8:AF8))</f>
        <v>-0.4827535861170813</v>
      </c>
    </row>
    <row r="9" spans="1:51" s="12" customFormat="1" outlineLevel="1">
      <c r="A9" s="234" t="s">
        <v>934</v>
      </c>
      <c r="B9" s="235" t="str">
        <f t="shared" si="0"/>
        <v>Nsangi</v>
      </c>
      <c r="C9" s="236"/>
      <c r="D9" s="236">
        <f>IF('Sales Dashboard'!C9=0,"",IF('Sales Dashboard'!C9="","",(('Sales Dashboard'!D9-'Sales Dashboard'!C9)/'Sales Dashboard'!C9)))</f>
        <v>-0.20778743961352658</v>
      </c>
      <c r="E9" s="236">
        <f>IF('Sales Dashboard'!D9=0,"",IF('Sales Dashboard'!D9="","",(('Sales Dashboard'!E9-'Sales Dashboard'!D9)/'Sales Dashboard'!D9)))</f>
        <v>0.11244481303510014</v>
      </c>
      <c r="F9" s="236">
        <f>IF('Sales Dashboard'!E9=0,"",IF('Sales Dashboard'!E9="","",(('Sales Dashboard'!F9-'Sales Dashboard'!E9)/'Sales Dashboard'!E9)))</f>
        <v>-0.26015580975685698</v>
      </c>
      <c r="G9" s="236">
        <f>IF('Sales Dashboard'!F9=0,"",IF('Sales Dashboard'!F9="","",(('Sales Dashboard'!G9-'Sales Dashboard'!F9)/'Sales Dashboard'!F9)))</f>
        <v>0.2695750103728291</v>
      </c>
      <c r="H9" s="236">
        <f>IF('Sales Dashboard'!G9=0,"",IF('Sales Dashboard'!G9="","",(('Sales Dashboard'!H9-'Sales Dashboard'!G9)/'Sales Dashboard'!G9)))</f>
        <v>2.202096269667118</v>
      </c>
      <c r="I9" s="236">
        <f>IF('Sales Dashboard'!H9=0,"",IF('Sales Dashboard'!H9="","",(('Sales Dashboard'!I9-'Sales Dashboard'!H9)/'Sales Dashboard'!H9)))</f>
        <v>-0.2438627877239716</v>
      </c>
      <c r="J9" s="236">
        <f>IF('Sales Dashboard'!I9=0,"",IF('Sales Dashboard'!I9="","",(('Sales Dashboard'!J9-'Sales Dashboard'!I9)/'Sales Dashboard'!I9)))</f>
        <v>0.35571931847543975</v>
      </c>
      <c r="K9" s="236">
        <f>IF('Sales Dashboard'!J9=0,"",IF('Sales Dashboard'!J9="","",(('Sales Dashboard'!K9-'Sales Dashboard'!J9)/'Sales Dashboard'!J9)))</f>
        <v>-0.2469285979699998</v>
      </c>
      <c r="L9" s="236">
        <f>IF('Sales Dashboard'!K9=0,"",IF('Sales Dashboard'!K9="","",(('Sales Dashboard'!L9-'Sales Dashboard'!K9)/'Sales Dashboard'!K9)))</f>
        <v>-6.5348552369026675E-2</v>
      </c>
      <c r="M9" s="236">
        <f>IF('Sales Dashboard'!L9=0,"",IF('Sales Dashboard'!L9="","",(('Sales Dashboard'!M9-'Sales Dashboard'!L9)/'Sales Dashboard'!L9)))</f>
        <v>-0.38918116630983784</v>
      </c>
      <c r="N9" s="236">
        <f>IF('Sales Dashboard'!M9=0,"",IF('Sales Dashboard'!M9="","",(('Sales Dashboard'!N9-'Sales Dashboard'!M9)/'Sales Dashboard'!M9)))</f>
        <v>0.20310148043999668</v>
      </c>
      <c r="O9" s="236">
        <f>IF('Sales Dashboard'!N9=0,"",IF('Sales Dashboard'!N9="","",(('Sales Dashboard'!O9-'Sales Dashboard'!N9)/'Sales Dashboard'!N9)))</f>
        <v>-3.971622429829446E-2</v>
      </c>
      <c r="P9" s="236">
        <f>IF('Sales Dashboard'!O9=0,"",IF('Sales Dashboard'!O9="","",(('Sales Dashboard'!P9-'Sales Dashboard'!O9)/'Sales Dashboard'!O9)))</f>
        <v>-0.32053495750578426</v>
      </c>
      <c r="Q9" s="236">
        <f>IF('Sales Dashboard'!P9=0,"",IF('Sales Dashboard'!P9="","",(('Sales Dashboard'!Q9-'Sales Dashboard'!P9)/'Sales Dashboard'!P9)))</f>
        <v>0.30132898976127914</v>
      </c>
      <c r="R9" s="236">
        <f>IF('Sales Dashboard'!Q9=0,"",IF('Sales Dashboard'!Q9="","",(('Sales Dashboard'!R9-'Sales Dashboard'!Q9)/'Sales Dashboard'!Q9)))</f>
        <v>0.52466024259480259</v>
      </c>
      <c r="S9" s="236">
        <f>IF('Sales Dashboard'!R9=0,"",IF('Sales Dashboard'!R9="","",(('Sales Dashboard'!S9-'Sales Dashboard'!R9)/'Sales Dashboard'!R9)))</f>
        <v>-0.33216828149011934</v>
      </c>
      <c r="T9" s="236">
        <f>IF('Sales Dashboard'!S9=0,"",IF('Sales Dashboard'!S9="","",(('Sales Dashboard'!T9-'Sales Dashboard'!S9)/'Sales Dashboard'!S9)))</f>
        <v>0.50459191219150701</v>
      </c>
      <c r="U9" s="236">
        <f>IF('Sales Dashboard'!T9=0,"",IF('Sales Dashboard'!T9="","",(('Sales Dashboard'!U9-'Sales Dashboard'!T9)/'Sales Dashboard'!T9)))</f>
        <v>-9.1659426585577755E-2</v>
      </c>
      <c r="V9" s="236">
        <f>IF('Sales Dashboard'!U9=0,"",IF('Sales Dashboard'!U9="","",(('Sales Dashboard'!V9-'Sales Dashboard'!U9)/'Sales Dashboard'!U9)))</f>
        <v>6.1659225437252226E-2</v>
      </c>
      <c r="W9" s="236">
        <f>IF('Sales Dashboard'!V9=0,"",IF('Sales Dashboard'!V9="","",(('Sales Dashboard'!W9-'Sales Dashboard'!V9)/'Sales Dashboard'!V9)))</f>
        <v>-0.35348880030600915</v>
      </c>
      <c r="X9" s="236">
        <f>IF('Sales Dashboard'!W9=0,"",IF('Sales Dashboard'!W9="","",(('Sales Dashboard'!X9-'Sales Dashboard'!W9)/'Sales Dashboard'!W9)))</f>
        <v>8.0656618141932729E-2</v>
      </c>
      <c r="Y9" s="236">
        <f>IF('Sales Dashboard'!X9=0,"",IF('Sales Dashboard'!X9="","",(('Sales Dashboard'!Y9-'Sales Dashboard'!X9)/'Sales Dashboard'!X9)))</f>
        <v>0.74521843350359562</v>
      </c>
      <c r="Z9" s="236">
        <f>IF('Sales Dashboard'!Y9=0,"",IF('Sales Dashboard'!Y9="","",(('Sales Dashboard'!Z9-'Sales Dashboard'!Y9)/'Sales Dashboard'!Y9)))</f>
        <v>5.4491472252235086E-2</v>
      </c>
      <c r="AA9" s="236">
        <f>IF('Sales Dashboard'!Z9=0,"",IF('Sales Dashboard'!Z9="","",(('Sales Dashboard'!AA9-'Sales Dashboard'!Z9)/'Sales Dashboard'!Z9)))</f>
        <v>-0.22881203504880629</v>
      </c>
      <c r="AB9" s="236">
        <f>IF('Sales Dashboard'!AA9=0,"",IF('Sales Dashboard'!AA9="","",(('Sales Dashboard'!AB9-'Sales Dashboard'!AA9)/'Sales Dashboard'!AA9)))</f>
        <v>-9.2112622501066665E-2</v>
      </c>
      <c r="AC9" s="236">
        <f>IF('Sales Dashboard'!AB9=0,"",IF('Sales Dashboard'!AB9="","",(('Sales Dashboard'!AC9-'Sales Dashboard'!AB9)/'Sales Dashboard'!AB9)))</f>
        <v>-0.21094705930336896</v>
      </c>
      <c r="AD9" s="236">
        <f>IF('Sales Dashboard'!AC9=0,"",IF('Sales Dashboard'!AC9="","",(('Sales Dashboard'!AD9-'Sales Dashboard'!AC9)/'Sales Dashboard'!AC9)))</f>
        <v>2.5601343021273246E-2</v>
      </c>
      <c r="AE9" s="236">
        <f>IF('Sales Dashboard'!AD9=0,"",IF('Sales Dashboard'!AD9="","",(('Sales Dashboard'!AE9-'Sales Dashboard'!AD9)/'Sales Dashboard'!AD9)))</f>
        <v>0.80204789350713046</v>
      </c>
      <c r="AF9" s="236">
        <f>IF('Sales Dashboard'!AE9=0,"",IF('Sales Dashboard'!AE9="","",(('Sales Dashboard'!AF9-'Sales Dashboard'!AE9)/'Sales Dashboard'!AE9)))</f>
        <v>-0.5562112442692404</v>
      </c>
      <c r="AG9" s="236">
        <f>IF('Sales Dashboard'!AF9=0,"",IF('Sales Dashboard'!AF9="","",(('Sales Dashboard'!AG9-'Sales Dashboard'!AF9)/'Sales Dashboard'!AF9)))</f>
        <v>0.38497383203590901</v>
      </c>
      <c r="AH9" s="236">
        <f>IF('Sales Dashboard'!AG9=0,"",IF('Sales Dashboard'!AG9="","",(('Sales Dashboard'!AH9-'Sales Dashboard'!AG9)/'Sales Dashboard'!AG9)))</f>
        <v>0.73191434451002102</v>
      </c>
      <c r="AI9" s="236">
        <f>IF('Sales Dashboard'!AH9=0,"",IF('Sales Dashboard'!AH9="","",(('Sales Dashboard'!AI9-'Sales Dashboard'!AH9)/'Sales Dashboard'!AH9)))</f>
        <v>-0.46494709202192236</v>
      </c>
      <c r="AJ9" s="236">
        <f>IF('Sales Dashboard'!AI9=0,"",IF('Sales Dashboard'!AI9="","",(('Sales Dashboard'!AJ9-'Sales Dashboard'!AI9)/'Sales Dashboard'!AI9)))</f>
        <v>2.7856280122424568E-2</v>
      </c>
      <c r="AK9" s="236">
        <f>IF('Sales Dashboard'!AJ9=0,"",IF('Sales Dashboard'!AJ9="","",(('Sales Dashboard'!AK9-'Sales Dashboard'!AJ9)/'Sales Dashboard'!AJ9)))</f>
        <v>0.24935826131599212</v>
      </c>
      <c r="AL9" s="236">
        <f>IF('Sales Dashboard'!AK9=0,"",IF('Sales Dashboard'!AK9="","",(('Sales Dashboard'!AL9-'Sales Dashboard'!AK9)/'Sales Dashboard'!AK9)))</f>
        <v>-0.11528579174157463</v>
      </c>
      <c r="AM9" s="236">
        <f>IF('Sales Dashboard'!AL9=0,"",IF('Sales Dashboard'!AL9="","",(('Sales Dashboard'!AM9-'Sales Dashboard'!AL9)/'Sales Dashboard'!AL9)))</f>
        <v>-0.58906932997538308</v>
      </c>
      <c r="AN9" s="236">
        <f>IF('Sales Dashboard'!AM9=0,"",IF('Sales Dashboard'!AM9="","",(('Sales Dashboard'!AN9-'Sales Dashboard'!AM9)/'Sales Dashboard'!AM9)))</f>
        <v>-9.9752749193491419E-2</v>
      </c>
      <c r="AO9" s="236">
        <f>IF('Sales Dashboard'!AN9=0,"",IF('Sales Dashboard'!AN9="","",(('Sales Dashboard'!AO9-'Sales Dashboard'!AN9)/'Sales Dashboard'!AN9)))</f>
        <v>0.78711056704716265</v>
      </c>
      <c r="AP9" s="236">
        <f>IF('Sales Dashboard'!AO9=0,"",IF('Sales Dashboard'!AO9="","",(('Sales Dashboard'!AP9-'Sales Dashboard'!AO9)/'Sales Dashboard'!AO9)))</f>
        <v>7.2207368955153978E-2</v>
      </c>
      <c r="AQ9" s="236">
        <f>IF('Sales Dashboard'!AP9=0,"",IF('Sales Dashboard'!AP9="","",(('Sales Dashboard'!AQ9-'Sales Dashboard'!AP9)/'Sales Dashboard'!AP9)))</f>
        <v>-4.3838007500630209E-2</v>
      </c>
      <c r="AR9" s="59">
        <f>IF('Sales Dashboard'!AQ9=0,"",IF('Sales Dashboard'!AQ9="","",(('Sales Dashboard'!AR9-'Sales Dashboard'!AQ9)/'Sales Dashboard'!AQ9)))</f>
        <v>2.4646178152988092E-2</v>
      </c>
      <c r="AS9" s="237">
        <f>IF(B9="HQ","",(('Sales Dashboard'!AR9-'Sales Dashboard'!AS9)/'Sales Dashboard'!AS9))</f>
        <v>-0.3069292545084103</v>
      </c>
      <c r="AU9" s="448">
        <f>IF(SUM('Sales Dashboard'!AM9:AO9)=0,"",('Sales Dashboard'!AU9-SUM('Sales Dashboard'!AM9:AO9))/SUM('Sales Dashboard'!AM9:AO9))</f>
        <v>0.44323620871763925</v>
      </c>
      <c r="AV9" s="100"/>
      <c r="AW9" s="448">
        <f>IF('Sales Dashboard'!AF9=0,"",IF('Sales Dashboard'!AF9="","",(('Sales Dashboard'!AR9-'Sales Dashboard'!AF9)/'Sales Dashboard'!AF9)))</f>
        <v>1.2635307751060075E-2</v>
      </c>
      <c r="AX9" s="448">
        <f>IF(SUM('Sales Dashboard'!AD9:AF9)=0,"",('Sales Dashboard'!AU9-SUM('Sales Dashboard'!AD9:AF9))/SUM('Sales Dashboard'!AD9:AF9))</f>
        <v>-0.32622751937770789</v>
      </c>
      <c r="AY9" s="448">
        <f>IF(SUM('Sales Dashboard'!AA9:AF9)=0,"",('Sales Dashboard'!AW9-SUM('Sales Dashboard'!AA9:AF9))/SUM('Sales Dashboard'!AA9:AF9))</f>
        <v>-0.42730822745902325</v>
      </c>
    </row>
    <row r="10" spans="1:51" s="12" customFormat="1" outlineLevel="1">
      <c r="A10" s="234" t="s">
        <v>935</v>
      </c>
      <c r="B10" s="235" t="str">
        <f t="shared" si="0"/>
        <v>Tula</v>
      </c>
      <c r="C10" s="236"/>
      <c r="D10" s="236">
        <f>IF('Sales Dashboard'!C10=0,"",IF('Sales Dashboard'!C10="","",(('Sales Dashboard'!D10-'Sales Dashboard'!C10)/'Sales Dashboard'!C10)))</f>
        <v>-0.15421144499965775</v>
      </c>
      <c r="E10" s="236">
        <f>IF('Sales Dashboard'!D10=0,"",IF('Sales Dashboard'!D10="","",(('Sales Dashboard'!E10-'Sales Dashboard'!D10)/'Sales Dashboard'!D10)))</f>
        <v>0.10180679622454451</v>
      </c>
      <c r="F10" s="236">
        <f>IF('Sales Dashboard'!E10=0,"",IF('Sales Dashboard'!E10="","",(('Sales Dashboard'!F10-'Sales Dashboard'!E10)/'Sales Dashboard'!E10)))</f>
        <v>-0.13518191208538965</v>
      </c>
      <c r="G10" s="236">
        <f>IF('Sales Dashboard'!F10=0,"",IF('Sales Dashboard'!F10="","",(('Sales Dashboard'!G10-'Sales Dashboard'!F10)/'Sales Dashboard'!F10)))</f>
        <v>-0.15865356541865069</v>
      </c>
      <c r="H10" s="236">
        <f>IF('Sales Dashboard'!G10=0,"",IF('Sales Dashboard'!G10="","",(('Sales Dashboard'!H10-'Sales Dashboard'!G10)/'Sales Dashboard'!G10)))</f>
        <v>-0.17771243974459278</v>
      </c>
      <c r="I10" s="236">
        <f>IF('Sales Dashboard'!H10=0,"",IF('Sales Dashboard'!H10="","",(('Sales Dashboard'!I10-'Sales Dashboard'!H10)/'Sales Dashboard'!H10)))</f>
        <v>0.37993953623989074</v>
      </c>
      <c r="J10" s="236">
        <f>IF('Sales Dashboard'!I10=0,"",IF('Sales Dashboard'!I10="","",(('Sales Dashboard'!J10-'Sales Dashboard'!I10)/'Sales Dashboard'!I10)))</f>
        <v>0.34513072585936544</v>
      </c>
      <c r="K10" s="236">
        <f>IF('Sales Dashboard'!J10=0,"",IF('Sales Dashboard'!J10="","",(('Sales Dashboard'!K10-'Sales Dashboard'!J10)/'Sales Dashboard'!J10)))</f>
        <v>7.8293256610902362E-2</v>
      </c>
      <c r="L10" s="236">
        <f>IF('Sales Dashboard'!K10=0,"",IF('Sales Dashboard'!K10="","",(('Sales Dashboard'!L10-'Sales Dashboard'!K10)/'Sales Dashboard'!K10)))</f>
        <v>5.2547239611885711E-2</v>
      </c>
      <c r="M10" s="236">
        <f>IF('Sales Dashboard'!L10=0,"",IF('Sales Dashboard'!L10="","",(('Sales Dashboard'!M10-'Sales Dashboard'!L10)/'Sales Dashboard'!L10)))</f>
        <v>-0.27626585275242388</v>
      </c>
      <c r="N10" s="236">
        <f>IF('Sales Dashboard'!M10=0,"",IF('Sales Dashboard'!M10="","",(('Sales Dashboard'!N10-'Sales Dashboard'!M10)/'Sales Dashboard'!M10)))</f>
        <v>-7.1024171267242725E-2</v>
      </c>
      <c r="O10" s="236">
        <f>IF('Sales Dashboard'!N10=0,"",IF('Sales Dashboard'!N10="","",(('Sales Dashboard'!O10-'Sales Dashboard'!N10)/'Sales Dashboard'!N10)))</f>
        <v>-9.2852422072223374E-3</v>
      </c>
      <c r="P10" s="236">
        <f>IF('Sales Dashboard'!O10=0,"",IF('Sales Dashboard'!O10="","",(('Sales Dashboard'!P10-'Sales Dashboard'!O10)/'Sales Dashboard'!O10)))</f>
        <v>-0.18583223972003499</v>
      </c>
      <c r="Q10" s="236">
        <f>IF('Sales Dashboard'!P10=0,"",IF('Sales Dashboard'!P10="","",(('Sales Dashboard'!Q10-'Sales Dashboard'!P10)/'Sales Dashboard'!P10)))</f>
        <v>-0.10374424930320024</v>
      </c>
      <c r="R10" s="236">
        <f>IF('Sales Dashboard'!Q10=0,"",IF('Sales Dashboard'!Q10="","",(('Sales Dashboard'!R10-'Sales Dashboard'!Q10)/'Sales Dashboard'!Q10)))</f>
        <v>0.40326569150530545</v>
      </c>
      <c r="S10" s="236">
        <f>IF('Sales Dashboard'!R10=0,"",IF('Sales Dashboard'!R10="","",(('Sales Dashboard'!S10-'Sales Dashboard'!R10)/'Sales Dashboard'!R10)))</f>
        <v>-8.2669827995920181E-2</v>
      </c>
      <c r="T10" s="236">
        <f>IF('Sales Dashboard'!S10=0,"",IF('Sales Dashboard'!S10="","",(('Sales Dashboard'!T10-'Sales Dashboard'!S10)/'Sales Dashboard'!S10)))</f>
        <v>0.10118638739798116</v>
      </c>
      <c r="U10" s="236">
        <f>IF('Sales Dashboard'!T10=0,"",IF('Sales Dashboard'!T10="","",(('Sales Dashboard'!U10-'Sales Dashboard'!T10)/'Sales Dashboard'!T10)))</f>
        <v>2.1145672538115073E-3</v>
      </c>
      <c r="V10" s="236">
        <f>IF('Sales Dashboard'!U10=0,"",IF('Sales Dashboard'!U10="","",(('Sales Dashboard'!V10-'Sales Dashboard'!U10)/'Sales Dashboard'!U10)))</f>
        <v>-7.7266780612352551E-2</v>
      </c>
      <c r="W10" s="236">
        <f>IF('Sales Dashboard'!V10=0,"",IF('Sales Dashboard'!V10="","",(('Sales Dashboard'!W10-'Sales Dashboard'!V10)/'Sales Dashboard'!V10)))</f>
        <v>-0.14535465392157423</v>
      </c>
      <c r="X10" s="236">
        <f>IF('Sales Dashboard'!W10=0,"",IF('Sales Dashboard'!W10="","",(('Sales Dashboard'!X10-'Sales Dashboard'!W10)/'Sales Dashboard'!W10)))</f>
        <v>0.33088727155968212</v>
      </c>
      <c r="Y10" s="236">
        <f>IF('Sales Dashboard'!X10=0,"",IF('Sales Dashboard'!X10="","",(('Sales Dashboard'!Y10-'Sales Dashboard'!X10)/'Sales Dashboard'!X10)))</f>
        <v>1.0949702699578301</v>
      </c>
      <c r="Z10" s="238">
        <f>IF('Sales Dashboard'!Y10=0,"",IF('Sales Dashboard'!Y10="","",(('Sales Dashboard'!Z10-'Sales Dashboard'!Y10)/'Sales Dashboard'!Y10)))</f>
        <v>-0.18330938151527437</v>
      </c>
      <c r="AA10" s="236">
        <f>IF('Sales Dashboard'!Z10=0,"",IF('Sales Dashboard'!Z10="","",(('Sales Dashboard'!AA10-'Sales Dashboard'!Z10)/'Sales Dashboard'!Z10)))</f>
        <v>-0.2495710978719404</v>
      </c>
      <c r="AB10" s="236">
        <f>IF('Sales Dashboard'!AA10=0,"",IF('Sales Dashboard'!AA10="","",(('Sales Dashboard'!AB10-'Sales Dashboard'!AA10)/'Sales Dashboard'!AA10)))</f>
        <v>0.16476478670889297</v>
      </c>
      <c r="AC10" s="236">
        <f>IF('Sales Dashboard'!AB10=0,"",IF('Sales Dashboard'!AB10="","",(('Sales Dashboard'!AC10-'Sales Dashboard'!AB10)/'Sales Dashboard'!AB10)))</f>
        <v>0.85218358663431226</v>
      </c>
      <c r="AD10" s="236">
        <f>IF('Sales Dashboard'!AC10=0,"",IF('Sales Dashboard'!AC10="","",(('Sales Dashboard'!AD10-'Sales Dashboard'!AC10)/'Sales Dashboard'!AC10)))</f>
        <v>-0.51458822888975586</v>
      </c>
      <c r="AE10" s="236">
        <f>IF('Sales Dashboard'!AD10=0,"",IF('Sales Dashboard'!AD10="","",(('Sales Dashboard'!AE10-'Sales Dashboard'!AD10)/'Sales Dashboard'!AD10)))</f>
        <v>0.19785845656952317</v>
      </c>
      <c r="AF10" s="236">
        <f>IF('Sales Dashboard'!AE10=0,"",IF('Sales Dashboard'!AE10="","",(('Sales Dashboard'!AF10-'Sales Dashboard'!AE10)/'Sales Dashboard'!AE10)))</f>
        <v>-4.7868171912382573E-2</v>
      </c>
      <c r="AG10" s="236">
        <f>IF('Sales Dashboard'!AF10=0,"",IF('Sales Dashboard'!AF10="","",(('Sales Dashboard'!AG10-'Sales Dashboard'!AF10)/'Sales Dashboard'!AF10)))</f>
        <v>-3.1157201948226472E-2</v>
      </c>
      <c r="AH10" s="236">
        <f>IF('Sales Dashboard'!AG10=0,"",IF('Sales Dashboard'!AG10="","",(('Sales Dashboard'!AH10-'Sales Dashboard'!AG10)/'Sales Dashboard'!AG10)))</f>
        <v>-0.30068675742239304</v>
      </c>
      <c r="AI10" s="236">
        <f>IF('Sales Dashboard'!AH10=0,"",IF('Sales Dashboard'!AH10="","",(('Sales Dashboard'!AI10-'Sales Dashboard'!AH10)/'Sales Dashboard'!AH10)))</f>
        <v>0.28893810404264109</v>
      </c>
      <c r="AJ10" s="236">
        <f>IF('Sales Dashboard'!AI10=0,"",IF('Sales Dashboard'!AI10="","",(('Sales Dashboard'!AJ10-'Sales Dashboard'!AI10)/'Sales Dashboard'!AI10)))</f>
        <v>-6.8423371723724299E-2</v>
      </c>
      <c r="AK10" s="236">
        <f>IF('Sales Dashboard'!AJ10=0,"",IF('Sales Dashboard'!AJ10="","",(('Sales Dashboard'!AK10-'Sales Dashboard'!AJ10)/'Sales Dashboard'!AJ10)))</f>
        <v>-0.16082384262206315</v>
      </c>
      <c r="AL10" s="236">
        <f>IF('Sales Dashboard'!AK10=0,"",IF('Sales Dashboard'!AK10="","",(('Sales Dashboard'!AL10-'Sales Dashboard'!AK10)/'Sales Dashboard'!AK10)))</f>
        <v>0.12181147525636145</v>
      </c>
      <c r="AM10" s="236">
        <f>IF('Sales Dashboard'!AL10=0,"",IF('Sales Dashboard'!AL10="","",(('Sales Dashboard'!AM10-'Sales Dashboard'!AL10)/'Sales Dashboard'!AL10)))</f>
        <v>-0.36760277666030422</v>
      </c>
      <c r="AN10" s="236">
        <f>IF('Sales Dashboard'!AM10=0,"",IF('Sales Dashboard'!AM10="","",(('Sales Dashboard'!AN10-'Sales Dashboard'!AM10)/'Sales Dashboard'!AM10)))</f>
        <v>-1.8821497598925877E-2</v>
      </c>
      <c r="AO10" s="236">
        <f>IF('Sales Dashboard'!AN10=0,"",IF('Sales Dashboard'!AN10="","",(('Sales Dashboard'!AO10-'Sales Dashboard'!AN10)/'Sales Dashboard'!AN10)))</f>
        <v>0.52059302277461272</v>
      </c>
      <c r="AP10" s="236">
        <f>IF('Sales Dashboard'!AO10=0,"",IF('Sales Dashboard'!AO10="","",(('Sales Dashboard'!AP10-'Sales Dashboard'!AO10)/'Sales Dashboard'!AO10)))</f>
        <v>-0.29344607095829855</v>
      </c>
      <c r="AQ10" s="236">
        <f>IF('Sales Dashboard'!AP10=0,"",IF('Sales Dashboard'!AP10="","",(('Sales Dashboard'!AQ10-'Sales Dashboard'!AP10)/'Sales Dashboard'!AP10)))</f>
        <v>4.3068571523950022E-2</v>
      </c>
      <c r="AR10" s="59">
        <f>IF('Sales Dashboard'!AQ10=0,"",IF('Sales Dashboard'!AQ10="","",(('Sales Dashboard'!AR10-'Sales Dashboard'!AQ10)/'Sales Dashboard'!AQ10)))</f>
        <v>-6.8427919915804505E-2</v>
      </c>
      <c r="AS10" s="237">
        <f>IF(B10="HQ","",(('Sales Dashboard'!AR10-'Sales Dashboard'!AS10)/'Sales Dashboard'!AS10))</f>
        <v>-2.5569177882636341E-2</v>
      </c>
      <c r="AU10" s="448">
        <f>IF(SUM('Sales Dashboard'!AM10:AO10)=0,"",('Sales Dashboard'!AU10-SUM('Sales Dashboard'!AM10:AO10))/SUM('Sales Dashboard'!AM10:AO10))</f>
        <v>-8.4969366812809921E-2</v>
      </c>
      <c r="AV10" s="100"/>
      <c r="AW10" s="448">
        <f>IF('Sales Dashboard'!AF10=0,"",IF('Sales Dashboard'!AF10="","",(('Sales Dashboard'!AR10-'Sales Dashboard'!AF10)/'Sales Dashboard'!AF10)))</f>
        <v>-0.50389415859822095</v>
      </c>
      <c r="AX10" s="448">
        <f>IF(SUM('Sales Dashboard'!AD10:AF10)=0,"",('Sales Dashboard'!AU10-SUM('Sales Dashboard'!AD10:AF10))/SUM('Sales Dashboard'!AD10:AF10))</f>
        <v>-0.47414598486397158</v>
      </c>
      <c r="AY10" s="448">
        <f>IF(SUM('Sales Dashboard'!AA10:AF10)=0,"",('Sales Dashboard'!AW10-SUM('Sales Dashboard'!AA10:AF10))/SUM('Sales Dashboard'!AA10:AF10))</f>
        <v>-0.50787850645602139</v>
      </c>
    </row>
    <row r="11" spans="1:51" s="96" customFormat="1" ht="15" outlineLevel="1">
      <c r="A11" s="239" t="s">
        <v>393</v>
      </c>
      <c r="B11" s="235" t="str">
        <f t="shared" si="0"/>
        <v>HQ</v>
      </c>
      <c r="C11" s="240"/>
      <c r="D11" s="240" t="str">
        <f>IF('Sales Dashboard'!C11=0,"",IF('Sales Dashboard'!C11="","",(('Sales Dashboard'!D11-'Sales Dashboard'!C11)/'Sales Dashboard'!C11)))</f>
        <v/>
      </c>
      <c r="E11" s="240" t="str">
        <f>IF('Sales Dashboard'!D11=0,"",IF('Sales Dashboard'!D11="","",(('Sales Dashboard'!E11-'Sales Dashboard'!D11)/'Sales Dashboard'!D11)))</f>
        <v/>
      </c>
      <c r="F11" s="240" t="str">
        <f>IF('Sales Dashboard'!E11=0,"",IF('Sales Dashboard'!E11="","",(('Sales Dashboard'!F11-'Sales Dashboard'!E11)/'Sales Dashboard'!E11)))</f>
        <v/>
      </c>
      <c r="G11" s="240" t="str">
        <f>IF('Sales Dashboard'!F11=0,"",IF('Sales Dashboard'!F11="","",(('Sales Dashboard'!G11-'Sales Dashboard'!F11)/'Sales Dashboard'!F11)))</f>
        <v/>
      </c>
      <c r="H11" s="240" t="str">
        <f>IF('Sales Dashboard'!G11=0,"",IF('Sales Dashboard'!G11="","",(('Sales Dashboard'!H11-'Sales Dashboard'!G11)/'Sales Dashboard'!G11)))</f>
        <v/>
      </c>
      <c r="I11" s="240" t="str">
        <f>IF('Sales Dashboard'!H11=0,"",IF('Sales Dashboard'!H11="","",(('Sales Dashboard'!I11-'Sales Dashboard'!H11)/'Sales Dashboard'!H11)))</f>
        <v/>
      </c>
      <c r="J11" s="240" t="str">
        <f>IF('Sales Dashboard'!I11=0,"",IF('Sales Dashboard'!I11="","",(('Sales Dashboard'!J11-'Sales Dashboard'!I11)/'Sales Dashboard'!I11)))</f>
        <v/>
      </c>
      <c r="K11" s="240" t="str">
        <f>IF('Sales Dashboard'!J11=0,"",IF('Sales Dashboard'!J11="","",(('Sales Dashboard'!K11-'Sales Dashboard'!J11)/'Sales Dashboard'!J11)))</f>
        <v/>
      </c>
      <c r="L11" s="240" t="str">
        <f>IF('Sales Dashboard'!K11=0,"",IF('Sales Dashboard'!K11="","",(('Sales Dashboard'!L11-'Sales Dashboard'!K11)/'Sales Dashboard'!K11)))</f>
        <v/>
      </c>
      <c r="M11" s="240" t="str">
        <f>IF('Sales Dashboard'!L11=0,"",IF('Sales Dashboard'!L11="","",(('Sales Dashboard'!M11-'Sales Dashboard'!L11)/'Sales Dashboard'!L11)))</f>
        <v/>
      </c>
      <c r="N11" s="240" t="str">
        <f>IF('Sales Dashboard'!M11=0,"",IF('Sales Dashboard'!M11="","",(('Sales Dashboard'!N11-'Sales Dashboard'!M11)/'Sales Dashboard'!M11)))</f>
        <v/>
      </c>
      <c r="O11" s="240" t="str">
        <f>IF('Sales Dashboard'!N11=0,"",IF('Sales Dashboard'!N11="","",(('Sales Dashboard'!O11-'Sales Dashboard'!N11)/'Sales Dashboard'!N11)))</f>
        <v/>
      </c>
      <c r="P11" s="240" t="str">
        <f>IF('Sales Dashboard'!O11=0,"",IF('Sales Dashboard'!O11="","",(('Sales Dashboard'!P11-'Sales Dashboard'!O11)/'Sales Dashboard'!O11)))</f>
        <v/>
      </c>
      <c r="Q11" s="240" t="str">
        <f>IF('Sales Dashboard'!P11=0,"",IF('Sales Dashboard'!P11="","",(('Sales Dashboard'!Q11-'Sales Dashboard'!P11)/'Sales Dashboard'!P11)))</f>
        <v/>
      </c>
      <c r="R11" s="240" t="str">
        <f>IF('Sales Dashboard'!Q11=0,"",IF('Sales Dashboard'!Q11="","",(('Sales Dashboard'!R11-'Sales Dashboard'!Q11)/'Sales Dashboard'!Q11)))</f>
        <v/>
      </c>
      <c r="S11" s="240" t="str">
        <f>IF('Sales Dashboard'!R11=0,"",IF('Sales Dashboard'!R11="","",(('Sales Dashboard'!S11-'Sales Dashboard'!R11)/'Sales Dashboard'!R11)))</f>
        <v/>
      </c>
      <c r="T11" s="240" t="str">
        <f>IF('Sales Dashboard'!S11=0,"",IF('Sales Dashboard'!S11="","",(('Sales Dashboard'!T11-'Sales Dashboard'!S11)/'Sales Dashboard'!S11)))</f>
        <v/>
      </c>
      <c r="U11" s="240" t="str">
        <f>IF('Sales Dashboard'!T11=0,"",IF('Sales Dashboard'!T11="","",(('Sales Dashboard'!U11-'Sales Dashboard'!T11)/'Sales Dashboard'!T11)))</f>
        <v/>
      </c>
      <c r="V11" s="240" t="str">
        <f>IF('Sales Dashboard'!U11=0,"",IF('Sales Dashboard'!U11="","",(('Sales Dashboard'!V11-'Sales Dashboard'!U11)/'Sales Dashboard'!U11)))</f>
        <v/>
      </c>
      <c r="W11" s="240" t="str">
        <f>IF('Sales Dashboard'!V11=0,"",IF('Sales Dashboard'!V11="","",(('Sales Dashboard'!W11-'Sales Dashboard'!V11)/'Sales Dashboard'!V11)))</f>
        <v/>
      </c>
      <c r="X11" s="240" t="str">
        <f>IF('Sales Dashboard'!W11=0,"",IF('Sales Dashboard'!W11="","",(('Sales Dashboard'!X11-'Sales Dashboard'!W11)/'Sales Dashboard'!W11)))</f>
        <v/>
      </c>
      <c r="Y11" s="240" t="str">
        <f>IF('Sales Dashboard'!X11=0,"",IF('Sales Dashboard'!X11="","",(('Sales Dashboard'!Y11-'Sales Dashboard'!X11)/'Sales Dashboard'!X11)))</f>
        <v/>
      </c>
      <c r="Z11" s="240">
        <f>IF('Sales Dashboard'!Y11=0,"",IF('Sales Dashboard'!Y11="","",(('Sales Dashboard'!Z11-'Sales Dashboard'!Y11)/'Sales Dashboard'!Y11)))</f>
        <v>7.2666666666666666</v>
      </c>
      <c r="AA11" s="240">
        <f>IF('Sales Dashboard'!Z11=0,"",IF('Sales Dashboard'!Z11="","",(('Sales Dashboard'!AA11-'Sales Dashboard'!Z11)/'Sales Dashboard'!Z11)))</f>
        <v>-1</v>
      </c>
      <c r="AB11" s="240" t="str">
        <f>IF('Sales Dashboard'!AA11=0,"",IF('Sales Dashboard'!AA11="","",(('Sales Dashboard'!AB11-'Sales Dashboard'!AA11)/'Sales Dashboard'!AA11)))</f>
        <v/>
      </c>
      <c r="AC11" s="240" t="str">
        <f>IF('Sales Dashboard'!AB11=0,"",IF('Sales Dashboard'!AB11="","",(('Sales Dashboard'!AC11-'Sales Dashboard'!AB11)/'Sales Dashboard'!AB11)))</f>
        <v/>
      </c>
      <c r="AD11" s="240" t="str">
        <f>IF('Sales Dashboard'!AC11=0,"",IF('Sales Dashboard'!AC11="","",(('Sales Dashboard'!AD11-'Sales Dashboard'!AC11)/'Sales Dashboard'!AC11)))</f>
        <v/>
      </c>
      <c r="AE11" s="240">
        <f>IF('Sales Dashboard'!AD11=0,"",IF('Sales Dashboard'!AD11="","",(('Sales Dashboard'!AE11-'Sales Dashboard'!AD11)/'Sales Dashboard'!AD11)))</f>
        <v>-1</v>
      </c>
      <c r="AF11" s="240" t="str">
        <f>IF('Sales Dashboard'!AE11=0,"",IF('Sales Dashboard'!AE11="","",(('Sales Dashboard'!AF11-'Sales Dashboard'!AE11)/'Sales Dashboard'!AE11)))</f>
        <v/>
      </c>
      <c r="AG11" s="240" t="str">
        <f>IF('Sales Dashboard'!AF11=0,"",IF('Sales Dashboard'!AF11="","",(('Sales Dashboard'!AG11-'Sales Dashboard'!AF11)/'Sales Dashboard'!AF11)))</f>
        <v/>
      </c>
      <c r="AH11" s="240">
        <f>IF('Sales Dashboard'!AG11=0,"",IF('Sales Dashboard'!AG11="","",(('Sales Dashboard'!AH11-'Sales Dashboard'!AG11)/'Sales Dashboard'!AG11)))</f>
        <v>-7.6006121298359597E-2</v>
      </c>
      <c r="AI11" s="240">
        <f>IF('Sales Dashboard'!AH11=0,"",IF('Sales Dashboard'!AH11="","",(('Sales Dashboard'!AI11-'Sales Dashboard'!AH11)/'Sales Dashboard'!AH11)))</f>
        <v>-0.31252905625290561</v>
      </c>
      <c r="AJ11" s="240">
        <f>IF('Sales Dashboard'!AI11=0,"",IF('Sales Dashboard'!AI11="","",(('Sales Dashboard'!AJ11-'Sales Dashboard'!AI11)/'Sales Dashboard'!AI11)))</f>
        <v>-1</v>
      </c>
      <c r="AK11" s="240" t="str">
        <f>IF('Sales Dashboard'!AJ11=0,"",IF('Sales Dashboard'!AJ11="","",(('Sales Dashboard'!AK11-'Sales Dashboard'!AJ11)/'Sales Dashboard'!AJ11)))</f>
        <v/>
      </c>
      <c r="AL11" s="240" t="str">
        <f>IF('Sales Dashboard'!AK11=0,"",IF('Sales Dashboard'!AK11="","",(('Sales Dashboard'!AL11-'Sales Dashboard'!AK11)/'Sales Dashboard'!AK11)))</f>
        <v/>
      </c>
      <c r="AM11" s="240" t="str">
        <f>IF('Sales Dashboard'!AL11=0,"",IF('Sales Dashboard'!AL11="","",(('Sales Dashboard'!AM11-'Sales Dashboard'!AL11)/'Sales Dashboard'!AL11)))</f>
        <v/>
      </c>
      <c r="AN11" s="240">
        <f>IF('Sales Dashboard'!AM11=0,"",IF('Sales Dashboard'!AM11="","",(('Sales Dashboard'!AN11-'Sales Dashboard'!AM11)/'Sales Dashboard'!AM11)))</f>
        <v>-0.99209183673469392</v>
      </c>
      <c r="AO11" s="240">
        <f>IF('Sales Dashboard'!AN11=0,"",IF('Sales Dashboard'!AN11="","",(('Sales Dashboard'!AO11-'Sales Dashboard'!AN11)/'Sales Dashboard'!AN11)))</f>
        <v>-1</v>
      </c>
      <c r="AP11" s="240" t="str">
        <f>IF('Sales Dashboard'!AO11=0,"",IF('Sales Dashboard'!AO11="","",(('Sales Dashboard'!AP11-'Sales Dashboard'!AO11)/'Sales Dashboard'!AO11)))</f>
        <v/>
      </c>
      <c r="AQ11" s="240">
        <f>IF('Sales Dashboard'!AP11=0,"",IF('Sales Dashboard'!AP11="","",(('Sales Dashboard'!AQ11-'Sales Dashboard'!AP11)/'Sales Dashboard'!AP11)))</f>
        <v>-0.9860801781737194</v>
      </c>
      <c r="AR11" s="97">
        <f>IF('Sales Dashboard'!AQ11=0,"",IF('Sales Dashboard'!AQ11="","",(('Sales Dashboard'!AR11-'Sales Dashboard'!AQ11)/'Sales Dashboard'!AQ11)))</f>
        <v>-1</v>
      </c>
      <c r="AS11" s="241" t="str">
        <f>IF(B11="HQ","",(('Sales Dashboard'!AR11-'Sales Dashboard'!AS11)/'Sales Dashboard'!AS11))</f>
        <v/>
      </c>
      <c r="AU11" s="449"/>
      <c r="AV11" s="99"/>
      <c r="AW11" s="449" t="str">
        <f>IF('Sales Dashboard'!AF11=0,"",IF('Sales Dashboard'!AF11="","",(('Sales Dashboard'!AR11-'Sales Dashboard'!AF11)/'Sales Dashboard'!AF11)))</f>
        <v/>
      </c>
      <c r="AX11" s="449">
        <f>IF(SUM('Sales Dashboard'!AD11:AF11)=0,"",('Sales Dashboard'!AU11-SUM('Sales Dashboard'!AD11:AF11))/SUM('Sales Dashboard'!AD11:AF11))</f>
        <v>-0.45803571428571427</v>
      </c>
      <c r="AY11" s="449">
        <f>IF(SUM('Sales Dashboard'!AA11:AF11)=0,"",('Sales Dashboard'!AW11-SUM('Sales Dashboard'!AA11:AF11))/SUM('Sales Dashboard'!AA11:AF11))</f>
        <v>3.0696428571428571</v>
      </c>
    </row>
    <row r="12" spans="1:51" s="7" customFormat="1" ht="15">
      <c r="A12" s="242" t="s">
        <v>1417</v>
      </c>
      <c r="B12" s="199" t="s">
        <v>928</v>
      </c>
      <c r="C12" s="18"/>
      <c r="D12" s="18" t="str">
        <f>IF('Sales Dashboard'!C12=0,"",IF('Sales Dashboard'!C12="","",(('Sales Dashboard'!D12-'Sales Dashboard'!C12)/'Sales Dashboard'!C12)))</f>
        <v/>
      </c>
      <c r="E12" s="18" t="str">
        <f>IF('Sales Dashboard'!D12=0,"",IF('Sales Dashboard'!D12="","",(('Sales Dashboard'!E12-'Sales Dashboard'!D12)/'Sales Dashboard'!D12)))</f>
        <v/>
      </c>
      <c r="F12" s="18" t="str">
        <f>IF('Sales Dashboard'!E12=0,"",IF('Sales Dashboard'!E12="","",(('Sales Dashboard'!F12-'Sales Dashboard'!E12)/'Sales Dashboard'!E12)))</f>
        <v/>
      </c>
      <c r="G12" s="18" t="str">
        <f>IF('Sales Dashboard'!F12=0,"",IF('Sales Dashboard'!F12="","",(('Sales Dashboard'!G12-'Sales Dashboard'!F12)/'Sales Dashboard'!F12)))</f>
        <v/>
      </c>
      <c r="H12" s="18" t="str">
        <f>IF('Sales Dashboard'!G12=0,"",IF('Sales Dashboard'!G12="","",(('Sales Dashboard'!H12-'Sales Dashboard'!G12)/'Sales Dashboard'!G12)))</f>
        <v/>
      </c>
      <c r="I12" s="18" t="str">
        <f>IF('Sales Dashboard'!H12=0,"",IF('Sales Dashboard'!H12="","",(('Sales Dashboard'!I12-'Sales Dashboard'!H12)/'Sales Dashboard'!H12)))</f>
        <v/>
      </c>
      <c r="J12" s="18" t="str">
        <f>IF('Sales Dashboard'!I12=0,"",IF('Sales Dashboard'!I12="","",(('Sales Dashboard'!J12-'Sales Dashboard'!I12)/'Sales Dashboard'!I12)))</f>
        <v/>
      </c>
      <c r="K12" s="18" t="str">
        <f>IF('Sales Dashboard'!J12=0,"",IF('Sales Dashboard'!J12="","",(('Sales Dashboard'!K12-'Sales Dashboard'!J12)/'Sales Dashboard'!J12)))</f>
        <v/>
      </c>
      <c r="L12" s="18" t="str">
        <f>IF('Sales Dashboard'!K12=0,"",IF('Sales Dashboard'!K12="","",(('Sales Dashboard'!L12-'Sales Dashboard'!K12)/'Sales Dashboard'!K12)))</f>
        <v/>
      </c>
      <c r="M12" s="18" t="str">
        <f>IF('Sales Dashboard'!L12=0,"",IF('Sales Dashboard'!L12="","",(('Sales Dashboard'!M12-'Sales Dashboard'!L12)/'Sales Dashboard'!L12)))</f>
        <v/>
      </c>
      <c r="N12" s="18" t="str">
        <f>IF('Sales Dashboard'!M12=0,"",IF('Sales Dashboard'!M12="","",(('Sales Dashboard'!N12-'Sales Dashboard'!M12)/'Sales Dashboard'!M12)))</f>
        <v/>
      </c>
      <c r="O12" s="18" t="str">
        <f>IF('Sales Dashboard'!N12=0,"",IF('Sales Dashboard'!N12="","",(('Sales Dashboard'!O12-'Sales Dashboard'!N12)/'Sales Dashboard'!N12)))</f>
        <v/>
      </c>
      <c r="P12" s="18" t="str">
        <f>IF('Sales Dashboard'!O12=0,"",IF('Sales Dashboard'!O12="","",(('Sales Dashboard'!P12-'Sales Dashboard'!O12)/'Sales Dashboard'!O12)))</f>
        <v/>
      </c>
      <c r="Q12" s="18" t="str">
        <f>IF('Sales Dashboard'!P12=0,"",IF('Sales Dashboard'!P12="","",(('Sales Dashboard'!Q12-'Sales Dashboard'!P12)/'Sales Dashboard'!P12)))</f>
        <v/>
      </c>
      <c r="R12" s="18" t="str">
        <f>IF('Sales Dashboard'!Q12=0,"",IF('Sales Dashboard'!Q12="","",(('Sales Dashboard'!R12-'Sales Dashboard'!Q12)/'Sales Dashboard'!Q12)))</f>
        <v/>
      </c>
      <c r="S12" s="18" t="str">
        <f>IF('Sales Dashboard'!R12=0,"",IF('Sales Dashboard'!R12="","",(('Sales Dashboard'!S12-'Sales Dashboard'!R12)/'Sales Dashboard'!R12)))</f>
        <v/>
      </c>
      <c r="T12" s="18" t="str">
        <f>IF('Sales Dashboard'!S12=0,"",IF('Sales Dashboard'!S12="","",(('Sales Dashboard'!T12-'Sales Dashboard'!S12)/'Sales Dashboard'!S12)))</f>
        <v/>
      </c>
      <c r="U12" s="18" t="str">
        <f>IF('Sales Dashboard'!T12=0,"",IF('Sales Dashboard'!T12="","",(('Sales Dashboard'!U12-'Sales Dashboard'!T12)/'Sales Dashboard'!T12)))</f>
        <v/>
      </c>
      <c r="V12" s="51" t="str">
        <f>IF('Sales Dashboard'!U12=0,"",IF('Sales Dashboard'!U12="","",(('Sales Dashboard'!V12-'Sales Dashboard'!U12)/'Sales Dashboard'!U12)))</f>
        <v/>
      </c>
      <c r="W12" s="51">
        <f>IF('Sales Dashboard'!V12=0,"",IF('Sales Dashboard'!V12="","",(('Sales Dashboard'!W12-'Sales Dashboard'!V12)/'Sales Dashboard'!V12)))</f>
        <v>2.9590725640392059</v>
      </c>
      <c r="X12" s="51">
        <f>IF('Sales Dashboard'!W12=0,"",IF('Sales Dashboard'!W12="","",(('Sales Dashboard'!X12-'Sales Dashboard'!W12)/'Sales Dashboard'!W12)))</f>
        <v>0.74814582115417827</v>
      </c>
      <c r="Y12" s="51">
        <f>IF('Sales Dashboard'!X12=0,"",IF('Sales Dashboard'!X12="","",(('Sales Dashboard'!Y12-'Sales Dashboard'!X12)/'Sales Dashboard'!X12)))</f>
        <v>1.3967639473843931</v>
      </c>
      <c r="Z12" s="18">
        <f>IF('Sales Dashboard'!Y12=0,"",IF('Sales Dashboard'!Y12="","",(('Sales Dashboard'!Z12-'Sales Dashboard'!Y12)/'Sales Dashboard'!Y12)))</f>
        <v>0.3801570041113031</v>
      </c>
      <c r="AA12" s="18">
        <f>IF('Sales Dashboard'!Z12=0,"",IF('Sales Dashboard'!Z12="","",(('Sales Dashboard'!AA12-'Sales Dashboard'!Z12)/'Sales Dashboard'!Z12)))</f>
        <v>-0.52758779110952336</v>
      </c>
      <c r="AB12" s="18">
        <f>IF('Sales Dashboard'!AA12=0,"",IF('Sales Dashboard'!AA12="","",(('Sales Dashboard'!AB12-'Sales Dashboard'!AA12)/'Sales Dashboard'!AA12)))</f>
        <v>0.37728884448194666</v>
      </c>
      <c r="AC12" s="18">
        <f>IF('Sales Dashboard'!AB12=0,"",IF('Sales Dashboard'!AB12="","",(('Sales Dashboard'!AC12-'Sales Dashboard'!AB12)/'Sales Dashboard'!AB12)))</f>
        <v>0.64671398689210957</v>
      </c>
      <c r="AD12" s="18">
        <f>IF('Sales Dashboard'!AC12=0,"",IF('Sales Dashboard'!AC12="","",(('Sales Dashboard'!AD12-'Sales Dashboard'!AC12)/'Sales Dashboard'!AC12)))</f>
        <v>-0.24146469428802639</v>
      </c>
      <c r="AE12" s="18">
        <f>IF('Sales Dashboard'!AD12=0,"",IF('Sales Dashboard'!AD12="","",(('Sales Dashboard'!AE12-'Sales Dashboard'!AD12)/'Sales Dashboard'!AD12)))</f>
        <v>0.50894285179603005</v>
      </c>
      <c r="AF12" s="18">
        <f>IF('Sales Dashboard'!AE12=0,"",IF('Sales Dashboard'!AE12="","",(('Sales Dashboard'!AF12-'Sales Dashboard'!AE12)/'Sales Dashboard'!AE12)))</f>
        <v>4.0621837950042629E-2</v>
      </c>
      <c r="AG12" s="18">
        <f>IF('Sales Dashboard'!AF12=0,"",IF('Sales Dashboard'!AF12="","",(('Sales Dashboard'!AG12-'Sales Dashboard'!AF12)/'Sales Dashboard'!AF12)))</f>
        <v>0.1473094209732323</v>
      </c>
      <c r="AH12" s="18">
        <f>IF('Sales Dashboard'!AG12=0,"",IF('Sales Dashboard'!AG12="","",(('Sales Dashboard'!AH12-'Sales Dashboard'!AG12)/'Sales Dashboard'!AG12)))</f>
        <v>-0.13582963014865559</v>
      </c>
      <c r="AI12" s="18">
        <f>IF('Sales Dashboard'!AH12=0,"",IF('Sales Dashboard'!AH12="","",(('Sales Dashboard'!AI12-'Sales Dashboard'!AH12)/'Sales Dashboard'!AH12)))</f>
        <v>-0.20935550921718282</v>
      </c>
      <c r="AJ12" s="18">
        <f>IF('Sales Dashboard'!AI12=0,"",IF('Sales Dashboard'!AI12="","",(('Sales Dashboard'!AJ12-'Sales Dashboard'!AI12)/'Sales Dashboard'!AI12)))</f>
        <v>-0.11541175873182456</v>
      </c>
      <c r="AK12" s="18">
        <f>IF('Sales Dashboard'!AJ12=0,"",IF('Sales Dashboard'!AJ12="","",(('Sales Dashboard'!AK12-'Sales Dashboard'!AJ12)/'Sales Dashboard'!AJ12)))</f>
        <v>-7.0552205665037809E-2</v>
      </c>
      <c r="AL12" s="18">
        <f>IF('Sales Dashboard'!AK12=0,"",IF('Sales Dashboard'!AK12="","",(('Sales Dashboard'!AL12-'Sales Dashboard'!AK12)/'Sales Dashboard'!AK12)))</f>
        <v>-4.9170142411457E-2</v>
      </c>
      <c r="AM12" s="18">
        <f>IF('Sales Dashboard'!AL12=0,"",IF('Sales Dashboard'!AL12="","",(('Sales Dashboard'!AM12-'Sales Dashboard'!AL12)/'Sales Dashboard'!AL12)))</f>
        <v>-0.27113350341381581</v>
      </c>
      <c r="AN12" s="18">
        <f>IF('Sales Dashboard'!AM12=0,"",IF('Sales Dashboard'!AM12="","",(('Sales Dashboard'!AN12-'Sales Dashboard'!AM12)/'Sales Dashboard'!AM12)))</f>
        <v>0.37225442744536685</v>
      </c>
      <c r="AO12" s="18">
        <f>IF('Sales Dashboard'!AN12=0,"",IF('Sales Dashboard'!AN12="","",(('Sales Dashboard'!AO12-'Sales Dashboard'!AN12)/'Sales Dashboard'!AN12)))</f>
        <v>0.37039163701588618</v>
      </c>
      <c r="AP12" s="18">
        <f>IF('Sales Dashboard'!AO12=0,"",IF('Sales Dashboard'!AO12="","",(('Sales Dashboard'!AP12-'Sales Dashboard'!AO12)/'Sales Dashboard'!AO12)))</f>
        <v>-9.8313136957773051E-2</v>
      </c>
      <c r="AQ12" s="18">
        <f>IF('Sales Dashboard'!AP12=0,"",IF('Sales Dashboard'!AP12="","",(('Sales Dashboard'!AQ12-'Sales Dashboard'!AP12)/'Sales Dashboard'!AP12)))</f>
        <v>-8.4331088898992643E-2</v>
      </c>
      <c r="AR12" s="200">
        <f>IF('Sales Dashboard'!AQ12=0,"",IF('Sales Dashboard'!AQ12="","",(('Sales Dashboard'!AR12-'Sales Dashboard'!AQ12)/'Sales Dashboard'!AQ12)))</f>
        <v>-0.16906049162401779</v>
      </c>
      <c r="AS12" s="243">
        <f>IF(B12="HQ","",(('Sales Dashboard'!AR12-'Sales Dashboard'!AS12)/'Sales Dashboard'!AS12))</f>
        <v>0.14097024245595674</v>
      </c>
      <c r="AU12" s="447">
        <f>IF(SUM('Sales Dashboard'!AM12:AO12)=0,"",('Sales Dashboard'!AU12-SUM('Sales Dashboard'!AM12:AO12))/SUM('Sales Dashboard'!AM12:AO12))</f>
        <v>6.7173298290402722E-2</v>
      </c>
      <c r="AV12" s="99"/>
      <c r="AW12" s="447">
        <f>IF('Sales Dashboard'!AF12=0,"",IF('Sales Dashboard'!AF12="","",(('Sales Dashboard'!AR12-'Sales Dashboard'!AF12)/'Sales Dashboard'!AF12)))</f>
        <v>-0.42373651341064622</v>
      </c>
      <c r="AX12" s="447">
        <f>IF(SUM('Sales Dashboard'!AD12:AF12)=0,"",('Sales Dashboard'!AU12-SUM('Sales Dashboard'!AD12:AF12))/SUM('Sales Dashboard'!AD12:AF12))</f>
        <v>-0.21966924323066764</v>
      </c>
      <c r="AY12" s="447">
        <f>IF(SUM('Sales Dashboard'!AA12:AF12)=0,"",('Sales Dashboard'!AW12-SUM('Sales Dashboard'!AA12:AF12))/SUM('Sales Dashboard'!AA12:AF12))</f>
        <v>-9.0496283019714685E-2</v>
      </c>
    </row>
    <row r="13" spans="1:51" outlineLevel="1">
      <c r="A13" s="234" t="s">
        <v>931</v>
      </c>
      <c r="B13" s="235" t="str">
        <f t="shared" si="0"/>
        <v>Masaka</v>
      </c>
      <c r="C13" s="236"/>
      <c r="D13" s="236" t="str">
        <f>IF('Sales Dashboard'!C13=0,"",IF('Sales Dashboard'!C13="","",(('Sales Dashboard'!D13-'Sales Dashboard'!C13)/'Sales Dashboard'!C13)))</f>
        <v/>
      </c>
      <c r="E13" s="236" t="str">
        <f>IF('Sales Dashboard'!D13=0,"",IF('Sales Dashboard'!D13="","",(('Sales Dashboard'!E13-'Sales Dashboard'!D13)/'Sales Dashboard'!D13)))</f>
        <v/>
      </c>
      <c r="F13" s="236" t="str">
        <f>IF('Sales Dashboard'!E13=0,"",IF('Sales Dashboard'!E13="","",(('Sales Dashboard'!F13-'Sales Dashboard'!E13)/'Sales Dashboard'!E13)))</f>
        <v/>
      </c>
      <c r="G13" s="236" t="str">
        <f>IF('Sales Dashboard'!F13=0,"",IF('Sales Dashboard'!F13="","",(('Sales Dashboard'!G13-'Sales Dashboard'!F13)/'Sales Dashboard'!F13)))</f>
        <v/>
      </c>
      <c r="H13" s="236" t="str">
        <f>IF('Sales Dashboard'!G13=0,"",IF('Sales Dashboard'!G13="","",(('Sales Dashboard'!H13-'Sales Dashboard'!G13)/'Sales Dashboard'!G13)))</f>
        <v/>
      </c>
      <c r="I13" s="236" t="str">
        <f>IF('Sales Dashboard'!H13=0,"",IF('Sales Dashboard'!H13="","",(('Sales Dashboard'!I13-'Sales Dashboard'!H13)/'Sales Dashboard'!H13)))</f>
        <v/>
      </c>
      <c r="J13" s="236" t="str">
        <f>IF('Sales Dashboard'!I13=0,"",IF('Sales Dashboard'!I13="","",(('Sales Dashboard'!J13-'Sales Dashboard'!I13)/'Sales Dashboard'!I13)))</f>
        <v/>
      </c>
      <c r="K13" s="236" t="str">
        <f>IF('Sales Dashboard'!J13=0,"",IF('Sales Dashboard'!J13="","",(('Sales Dashboard'!K13-'Sales Dashboard'!J13)/'Sales Dashboard'!J13)))</f>
        <v/>
      </c>
      <c r="L13" s="236" t="str">
        <f>IF('Sales Dashboard'!K13=0,"",IF('Sales Dashboard'!K13="","",(('Sales Dashboard'!L13-'Sales Dashboard'!K13)/'Sales Dashboard'!K13)))</f>
        <v/>
      </c>
      <c r="M13" s="236" t="str">
        <f>IF('Sales Dashboard'!L13=0,"",IF('Sales Dashboard'!L13="","",(('Sales Dashboard'!M13-'Sales Dashboard'!L13)/'Sales Dashboard'!L13)))</f>
        <v/>
      </c>
      <c r="N13" s="236" t="str">
        <f>IF('Sales Dashboard'!M13=0,"",IF('Sales Dashboard'!M13="","",(('Sales Dashboard'!N13-'Sales Dashboard'!M13)/'Sales Dashboard'!M13)))</f>
        <v/>
      </c>
      <c r="O13" s="236" t="str">
        <f>IF('Sales Dashboard'!N13=0,"",IF('Sales Dashboard'!N13="","",(('Sales Dashboard'!O13-'Sales Dashboard'!N13)/'Sales Dashboard'!N13)))</f>
        <v/>
      </c>
      <c r="P13" s="236" t="str">
        <f>IF('Sales Dashboard'!O13=0,"",IF('Sales Dashboard'!O13="","",(('Sales Dashboard'!P13-'Sales Dashboard'!O13)/'Sales Dashboard'!O13)))</f>
        <v/>
      </c>
      <c r="Q13" s="236" t="str">
        <f>IF('Sales Dashboard'!P13=0,"",IF('Sales Dashboard'!P13="","",(('Sales Dashboard'!Q13-'Sales Dashboard'!P13)/'Sales Dashboard'!P13)))</f>
        <v/>
      </c>
      <c r="R13" s="236" t="str">
        <f>IF('Sales Dashboard'!Q13=0,"",IF('Sales Dashboard'!Q13="","",(('Sales Dashboard'!R13-'Sales Dashboard'!Q13)/'Sales Dashboard'!Q13)))</f>
        <v/>
      </c>
      <c r="S13" s="236" t="str">
        <f>IF('Sales Dashboard'!R13=0,"",IF('Sales Dashboard'!R13="","",(('Sales Dashboard'!S13-'Sales Dashboard'!R13)/'Sales Dashboard'!R13)))</f>
        <v/>
      </c>
      <c r="T13" s="236" t="str">
        <f>IF('Sales Dashboard'!S13=0,"",IF('Sales Dashboard'!S13="","",(('Sales Dashboard'!T13-'Sales Dashboard'!S13)/'Sales Dashboard'!S13)))</f>
        <v/>
      </c>
      <c r="U13" s="236" t="str">
        <f>IF('Sales Dashboard'!T13=0,"",IF('Sales Dashboard'!T13="","",(('Sales Dashboard'!U13-'Sales Dashboard'!T13)/'Sales Dashboard'!T13)))</f>
        <v/>
      </c>
      <c r="V13" s="238" t="str">
        <f>IF('Sales Dashboard'!U13=0,"",IF('Sales Dashboard'!U13="","",(('Sales Dashboard'!V13-'Sales Dashboard'!U13)/'Sales Dashboard'!U13)))</f>
        <v/>
      </c>
      <c r="W13" s="238">
        <f>IF('Sales Dashboard'!V13=0,"",IF('Sales Dashboard'!V13="","",(('Sales Dashboard'!W13-'Sales Dashboard'!V13)/'Sales Dashboard'!V13)))</f>
        <v>2.9590725640392059</v>
      </c>
      <c r="X13" s="238">
        <f>IF('Sales Dashboard'!W13=0,"",IF('Sales Dashboard'!W13="","",(('Sales Dashboard'!X13-'Sales Dashboard'!W13)/'Sales Dashboard'!W13)))</f>
        <v>0.74814582115417827</v>
      </c>
      <c r="Y13" s="238">
        <f>IF('Sales Dashboard'!X13=0,"",IF('Sales Dashboard'!X13="","",(('Sales Dashboard'!Y13-'Sales Dashboard'!X13)/'Sales Dashboard'!X13)))</f>
        <v>1.3967639473843931</v>
      </c>
      <c r="Z13" s="236">
        <f>IF('Sales Dashboard'!Y13=0,"",IF('Sales Dashboard'!Y13="","",(('Sales Dashboard'!Z13-'Sales Dashboard'!Y13)/'Sales Dashboard'!Y13)))</f>
        <v>0.3801570041113031</v>
      </c>
      <c r="AA13" s="236">
        <f>IF('Sales Dashboard'!Z13=0,"",IF('Sales Dashboard'!Z13="","",(('Sales Dashboard'!AA13-'Sales Dashboard'!Z13)/'Sales Dashboard'!Z13)))</f>
        <v>-0.52758779110952336</v>
      </c>
      <c r="AB13" s="236">
        <f>IF('Sales Dashboard'!AA13=0,"",IF('Sales Dashboard'!AA13="","",(('Sales Dashboard'!AB13-'Sales Dashboard'!AA13)/'Sales Dashboard'!AA13)))</f>
        <v>0.37728884448194666</v>
      </c>
      <c r="AC13" s="236">
        <f>IF('Sales Dashboard'!AB13=0,"",IF('Sales Dashboard'!AB13="","",(('Sales Dashboard'!AC13-'Sales Dashboard'!AB13)/'Sales Dashboard'!AB13)))</f>
        <v>0.64671398689210957</v>
      </c>
      <c r="AD13" s="236">
        <f>IF('Sales Dashboard'!AC13=0,"",IF('Sales Dashboard'!AC13="","",(('Sales Dashboard'!AD13-'Sales Dashboard'!AC13)/'Sales Dashboard'!AC13)))</f>
        <v>-0.37834203006584671</v>
      </c>
      <c r="AE13" s="236">
        <f>IF('Sales Dashboard'!AD13=0,"",IF('Sales Dashboard'!AD13="","",(('Sales Dashboard'!AE13-'Sales Dashboard'!AD13)/'Sales Dashboard'!AD13)))</f>
        <v>0.49479707887893787</v>
      </c>
      <c r="AF13" s="236">
        <f>IF('Sales Dashboard'!AE13=0,"",IF('Sales Dashboard'!AE13="","",(('Sales Dashboard'!AF13-'Sales Dashboard'!AE13)/'Sales Dashboard'!AE13)))</f>
        <v>5.8391691829559993E-2</v>
      </c>
      <c r="AG13" s="236">
        <f>IF('Sales Dashboard'!AF13=0,"",IF('Sales Dashboard'!AF13="","",(('Sales Dashboard'!AG13-'Sales Dashboard'!AF13)/'Sales Dashboard'!AF13)))</f>
        <v>6.7682529711201367E-2</v>
      </c>
      <c r="AH13" s="236">
        <f>IF('Sales Dashboard'!AG13=0,"",IF('Sales Dashboard'!AG13="","",(('Sales Dashboard'!AH13-'Sales Dashboard'!AG13)/'Sales Dashboard'!AG13)))</f>
        <v>-8.2506411909853236E-2</v>
      </c>
      <c r="AI13" s="236">
        <f>IF('Sales Dashboard'!AH13=0,"",IF('Sales Dashboard'!AH13="","",(('Sales Dashboard'!AI13-'Sales Dashboard'!AH13)/'Sales Dashboard'!AH13)))</f>
        <v>-0.31060216805693114</v>
      </c>
      <c r="AJ13" s="236">
        <f>IF('Sales Dashboard'!AI13=0,"",IF('Sales Dashboard'!AI13="","",(('Sales Dashboard'!AJ13-'Sales Dashboard'!AI13)/'Sales Dashboard'!AI13)))</f>
        <v>-0.16115491244470792</v>
      </c>
      <c r="AK13" s="236">
        <f>IF('Sales Dashboard'!AJ13=0,"",IF('Sales Dashboard'!AJ13="","",(('Sales Dashboard'!AK13-'Sales Dashboard'!AJ13)/'Sales Dashboard'!AJ13)))</f>
        <v>-7.4659633270691902E-2</v>
      </c>
      <c r="AL13" s="236">
        <f>IF('Sales Dashboard'!AK13=0,"",IF('Sales Dashboard'!AK13="","",(('Sales Dashboard'!AL13-'Sales Dashboard'!AK13)/'Sales Dashboard'!AK13)))</f>
        <v>-9.5127056864862794E-2</v>
      </c>
      <c r="AM13" s="236">
        <f>IF('Sales Dashboard'!AL13=0,"",IF('Sales Dashboard'!AL13="","",(('Sales Dashboard'!AM13-'Sales Dashboard'!AL13)/'Sales Dashboard'!AL13)))</f>
        <v>-6.9724619240801741E-2</v>
      </c>
      <c r="AN13" s="236">
        <f>IF('Sales Dashboard'!AM13=0,"",IF('Sales Dashboard'!AM13="","",(('Sales Dashboard'!AN13-'Sales Dashboard'!AM13)/'Sales Dashboard'!AM13)))</f>
        <v>0.33152530518057433</v>
      </c>
      <c r="AO13" s="236">
        <f>IF('Sales Dashboard'!AN13=0,"",IF('Sales Dashboard'!AN13="","",(('Sales Dashboard'!AO13-'Sales Dashboard'!AN13)/'Sales Dashboard'!AN13)))</f>
        <v>0.31671869809582553</v>
      </c>
      <c r="AP13" s="236">
        <f>IF('Sales Dashboard'!AO13=0,"",IF('Sales Dashboard'!AO13="","",(('Sales Dashboard'!AP13-'Sales Dashboard'!AO13)/'Sales Dashboard'!AO13)))</f>
        <v>-8.8163829092417545E-2</v>
      </c>
      <c r="AQ13" s="236">
        <f>IF('Sales Dashboard'!AP13=0,"",IF('Sales Dashboard'!AP13="","",(('Sales Dashboard'!AQ13-'Sales Dashboard'!AP13)/'Sales Dashboard'!AP13)))</f>
        <v>-2.6202196357730154E-3</v>
      </c>
      <c r="AR13" s="59">
        <f>IF('Sales Dashboard'!AQ13=0,"",IF('Sales Dashboard'!AQ13="","",(('Sales Dashboard'!AR13-'Sales Dashboard'!AQ13)/'Sales Dashboard'!AQ13)))</f>
        <v>-0.1395572161634297</v>
      </c>
      <c r="AS13" s="237">
        <f>IF(B13="HQ","",(('Sales Dashboard'!AR13-'Sales Dashboard'!AS13)/'Sales Dashboard'!AS13))</f>
        <v>0.4846442700156986</v>
      </c>
      <c r="AU13" s="448">
        <f>IF(SUM('Sales Dashboard'!AM13:AO13)=0,"",('Sales Dashboard'!AU13-SUM('Sales Dashboard'!AM13:AO13))/SUM('Sales Dashboard'!AM13:AO13))</f>
        <v>0.11759432986945009</v>
      </c>
      <c r="AW13" s="448">
        <f>IF('Sales Dashboard'!AF13=0,"",IF('Sales Dashboard'!AF13="","",(('Sales Dashboard'!AR13-'Sales Dashboard'!AF13)/'Sales Dashboard'!AF13)))</f>
        <v>-0.39460435707384356</v>
      </c>
      <c r="AX13" s="448">
        <f>IF(SUM('Sales Dashboard'!AD13:AF13)=0,"",('Sales Dashboard'!AU13-SUM('Sales Dashboard'!AD13:AF13))/SUM('Sales Dashboard'!AD13:AF13))</f>
        <v>-0.2182818374846838</v>
      </c>
      <c r="AY13" s="448">
        <f>IF(SUM('Sales Dashboard'!AA13:AF13)=0,"",('Sales Dashboard'!AW13-SUM('Sales Dashboard'!AA13:AF13))/SUM('Sales Dashboard'!AA13:AF13))</f>
        <v>-0.18082812308958077</v>
      </c>
    </row>
    <row r="14" spans="1:51" ht="15" outlineLevel="1" thickBot="1">
      <c r="A14" s="234" t="s">
        <v>933</v>
      </c>
      <c r="B14" s="235" t="str">
        <f t="shared" si="0"/>
        <v>Mukono</v>
      </c>
      <c r="C14" s="236"/>
      <c r="D14" s="236" t="str">
        <f>IF('Sales Dashboard'!C14=0,"",IF('Sales Dashboard'!C14="","",(('Sales Dashboard'!D14-'Sales Dashboard'!C14)/'Sales Dashboard'!C14)))</f>
        <v/>
      </c>
      <c r="E14" s="236" t="str">
        <f>IF('Sales Dashboard'!D14=0,"",IF('Sales Dashboard'!D14="","",(('Sales Dashboard'!E14-'Sales Dashboard'!D14)/'Sales Dashboard'!D14)))</f>
        <v/>
      </c>
      <c r="F14" s="236" t="str">
        <f>IF('Sales Dashboard'!E14=0,"",IF('Sales Dashboard'!E14="","",(('Sales Dashboard'!F14-'Sales Dashboard'!E14)/'Sales Dashboard'!E14)))</f>
        <v/>
      </c>
      <c r="G14" s="236" t="str">
        <f>IF('Sales Dashboard'!F14=0,"",IF('Sales Dashboard'!F14="","",(('Sales Dashboard'!G14-'Sales Dashboard'!F14)/'Sales Dashboard'!F14)))</f>
        <v/>
      </c>
      <c r="H14" s="236" t="str">
        <f>IF('Sales Dashboard'!G14=0,"",IF('Sales Dashboard'!G14="","",(('Sales Dashboard'!H14-'Sales Dashboard'!G14)/'Sales Dashboard'!G14)))</f>
        <v/>
      </c>
      <c r="I14" s="236" t="str">
        <f>IF('Sales Dashboard'!H14=0,"",IF('Sales Dashboard'!H14="","",(('Sales Dashboard'!I14-'Sales Dashboard'!H14)/'Sales Dashboard'!H14)))</f>
        <v/>
      </c>
      <c r="J14" s="236" t="str">
        <f>IF('Sales Dashboard'!I14=0,"",IF('Sales Dashboard'!I14="","",(('Sales Dashboard'!J14-'Sales Dashboard'!I14)/'Sales Dashboard'!I14)))</f>
        <v/>
      </c>
      <c r="K14" s="236" t="str">
        <f>IF('Sales Dashboard'!J14=0,"",IF('Sales Dashboard'!J14="","",(('Sales Dashboard'!K14-'Sales Dashboard'!J14)/'Sales Dashboard'!J14)))</f>
        <v/>
      </c>
      <c r="L14" s="236" t="str">
        <f>IF('Sales Dashboard'!K14=0,"",IF('Sales Dashboard'!K14="","",(('Sales Dashboard'!L14-'Sales Dashboard'!K14)/'Sales Dashboard'!K14)))</f>
        <v/>
      </c>
      <c r="M14" s="236" t="str">
        <f>IF('Sales Dashboard'!L14=0,"",IF('Sales Dashboard'!L14="","",(('Sales Dashboard'!M14-'Sales Dashboard'!L14)/'Sales Dashboard'!L14)))</f>
        <v/>
      </c>
      <c r="N14" s="236" t="str">
        <f>IF('Sales Dashboard'!M14=0,"",IF('Sales Dashboard'!M14="","",(('Sales Dashboard'!N14-'Sales Dashboard'!M14)/'Sales Dashboard'!M14)))</f>
        <v/>
      </c>
      <c r="O14" s="236" t="str">
        <f>IF('Sales Dashboard'!N14=0,"",IF('Sales Dashboard'!N14="","",(('Sales Dashboard'!O14-'Sales Dashboard'!N14)/'Sales Dashboard'!N14)))</f>
        <v/>
      </c>
      <c r="P14" s="236" t="str">
        <f>IF('Sales Dashboard'!O14=0,"",IF('Sales Dashboard'!O14="","",(('Sales Dashboard'!P14-'Sales Dashboard'!O14)/'Sales Dashboard'!O14)))</f>
        <v/>
      </c>
      <c r="Q14" s="236" t="str">
        <f>IF('Sales Dashboard'!P14=0,"",IF('Sales Dashboard'!P14="","",(('Sales Dashboard'!Q14-'Sales Dashboard'!P14)/'Sales Dashboard'!P14)))</f>
        <v/>
      </c>
      <c r="R14" s="236" t="str">
        <f>IF('Sales Dashboard'!Q14=0,"",IF('Sales Dashboard'!Q14="","",(('Sales Dashboard'!R14-'Sales Dashboard'!Q14)/'Sales Dashboard'!Q14)))</f>
        <v/>
      </c>
      <c r="S14" s="236" t="str">
        <f>IF('Sales Dashboard'!R14=0,"",IF('Sales Dashboard'!R14="","",(('Sales Dashboard'!S14-'Sales Dashboard'!R14)/'Sales Dashboard'!R14)))</f>
        <v/>
      </c>
      <c r="T14" s="236" t="str">
        <f>IF('Sales Dashboard'!S14=0,"",IF('Sales Dashboard'!S14="","",(('Sales Dashboard'!T14-'Sales Dashboard'!S14)/'Sales Dashboard'!S14)))</f>
        <v/>
      </c>
      <c r="U14" s="236" t="str">
        <f>IF('Sales Dashboard'!T14=0,"",IF('Sales Dashboard'!T14="","",(('Sales Dashboard'!U14-'Sales Dashboard'!T14)/'Sales Dashboard'!T14)))</f>
        <v/>
      </c>
      <c r="V14" s="236" t="str">
        <f>IF('Sales Dashboard'!U14=0,"",IF('Sales Dashboard'!U14="","",(('Sales Dashboard'!V14-'Sales Dashboard'!U14)/'Sales Dashboard'!U14)))</f>
        <v/>
      </c>
      <c r="W14" s="236" t="str">
        <f>IF('Sales Dashboard'!V14=0,"",IF('Sales Dashboard'!V14="","",(('Sales Dashboard'!W14-'Sales Dashboard'!V14)/'Sales Dashboard'!V14)))</f>
        <v/>
      </c>
      <c r="X14" s="236" t="str">
        <f>IF('Sales Dashboard'!W14=0,"",IF('Sales Dashboard'!W14="","",(('Sales Dashboard'!X14-'Sales Dashboard'!W14)/'Sales Dashboard'!W14)))</f>
        <v/>
      </c>
      <c r="Y14" s="236" t="str">
        <f>IF('Sales Dashboard'!X14=0,"",IF('Sales Dashboard'!X14="","",(('Sales Dashboard'!Y14-'Sales Dashboard'!X14)/'Sales Dashboard'!X14)))</f>
        <v/>
      </c>
      <c r="Z14" s="236" t="str">
        <f>IF('Sales Dashboard'!Y14=0,"",IF('Sales Dashboard'!Y14="","",(('Sales Dashboard'!Z14-'Sales Dashboard'!Y14)/'Sales Dashboard'!Y14)))</f>
        <v/>
      </c>
      <c r="AA14" s="236" t="str">
        <f>IF('Sales Dashboard'!Z14=0,"",IF('Sales Dashboard'!Z14="","",(('Sales Dashboard'!AA14-'Sales Dashboard'!Z14)/'Sales Dashboard'!Z14)))</f>
        <v/>
      </c>
      <c r="AB14" s="236" t="str">
        <f>IF('Sales Dashboard'!AA14=0,"",IF('Sales Dashboard'!AA14="","",(('Sales Dashboard'!AB14-'Sales Dashboard'!AA14)/'Sales Dashboard'!AA14)))</f>
        <v/>
      </c>
      <c r="AC14" s="236" t="str">
        <f>IF('Sales Dashboard'!AB14=0,"",IF('Sales Dashboard'!AB14="","",(('Sales Dashboard'!AC14-'Sales Dashboard'!AB14)/'Sales Dashboard'!AB14)))</f>
        <v/>
      </c>
      <c r="AD14" s="236" t="str">
        <f>IF('Sales Dashboard'!AC14=0,"",IF('Sales Dashboard'!AC14="","",(('Sales Dashboard'!AD14-'Sales Dashboard'!AC14)/'Sales Dashboard'!AC14)))</f>
        <v/>
      </c>
      <c r="AE14" s="236">
        <f>IF('Sales Dashboard'!AD14=0,"",IF('Sales Dashboard'!AD14="","",(('Sales Dashboard'!AE14-'Sales Dashboard'!AD14)/'Sales Dashboard'!AD14)))</f>
        <v>0.57318893333186138</v>
      </c>
      <c r="AF14" s="236">
        <f>IF('Sales Dashboard'!AE14=0,"",IF('Sales Dashboard'!AE14="","",(('Sales Dashboard'!AF14-'Sales Dashboard'!AE14)/'Sales Dashboard'!AE14)))</f>
        <v>-3.606223593080371E-2</v>
      </c>
      <c r="AG14" s="236">
        <f>IF('Sales Dashboard'!AF14=0,"",IF('Sales Dashboard'!AF14="","",(('Sales Dashboard'!AG14-'Sales Dashboard'!AF14)/'Sales Dashboard'!AF14)))</f>
        <v>0.52460221279742469</v>
      </c>
      <c r="AH14" s="236">
        <f>IF('Sales Dashboard'!AG14=0,"",IF('Sales Dashboard'!AG14="","",(('Sales Dashboard'!AH14-'Sales Dashboard'!AG14)/'Sales Dashboard'!AG14)))</f>
        <v>-0.31276745778025605</v>
      </c>
      <c r="AI14" s="236">
        <f>IF('Sales Dashboard'!AH14=0,"",IF('Sales Dashboard'!AH14="","",(('Sales Dashboard'!AI14-'Sales Dashboard'!AH14)/'Sales Dashboard'!AH14)))</f>
        <v>0.23916712083392477</v>
      </c>
      <c r="AJ14" s="236">
        <f>IF('Sales Dashboard'!AI14=0,"",IF('Sales Dashboard'!AI14="","",(('Sales Dashboard'!AJ14-'Sales Dashboard'!AI14)/'Sales Dashboard'!AI14)))</f>
        <v>-2.6738966682877457E-3</v>
      </c>
      <c r="AK14" s="236">
        <f>IF('Sales Dashboard'!AJ14=0,"",IF('Sales Dashboard'!AJ14="","",(('Sales Dashboard'!AK14-'Sales Dashboard'!AJ14)/'Sales Dashboard'!AJ14)))</f>
        <v>-6.2037724511990328E-2</v>
      </c>
      <c r="AL14" s="236">
        <f>IF('Sales Dashboard'!AK14=0,"",IF('Sales Dashboard'!AK14="","",(('Sales Dashboard'!AL14-'Sales Dashboard'!AK14)/'Sales Dashboard'!AK14)))</f>
        <v>4.4814148661092082E-2</v>
      </c>
      <c r="AM14" s="236">
        <f>IF('Sales Dashboard'!AL14=0,"",IF('Sales Dashboard'!AL14="","",(('Sales Dashboard'!AM14-'Sales Dashboard'!AL14)/'Sales Dashboard'!AL14)))</f>
        <v>-0.62785689476220807</v>
      </c>
      <c r="AN14" s="236">
        <f>IF('Sales Dashboard'!AM14=0,"",IF('Sales Dashboard'!AM14="","",(('Sales Dashboard'!AN14-'Sales Dashboard'!AM14)/'Sales Dashboard'!AM14)))</f>
        <v>0.55258093275470399</v>
      </c>
      <c r="AO14" s="236">
        <f>IF('Sales Dashboard'!AN14=0,"",IF('Sales Dashboard'!AN14="","",(('Sales Dashboard'!AO14-'Sales Dashboard'!AN14)/'Sales Dashboard'!AN14)))</f>
        <v>0.57419205374724891</v>
      </c>
      <c r="AP14" s="236">
        <f>IF('Sales Dashboard'!AO14=0,"",IF('Sales Dashboard'!AO14="","",(('Sales Dashboard'!AP14-'Sales Dashboard'!AO14)/'Sales Dashboard'!AO14)))</f>
        <v>-0.13054767160727426</v>
      </c>
      <c r="AQ14" s="236">
        <f>IF('Sales Dashboard'!AP14=0,"",IF('Sales Dashboard'!AP14="","",(('Sales Dashboard'!AQ14-'Sales Dashboard'!AP14)/'Sales Dashboard'!AP14)))</f>
        <v>-0.35649832952489191</v>
      </c>
      <c r="AR14" s="59">
        <f>IF('Sales Dashboard'!AQ14=0,"",IF('Sales Dashboard'!AQ14="","",(('Sales Dashboard'!AR14-'Sales Dashboard'!AQ14)/'Sales Dashboard'!AQ14)))</f>
        <v>-0.32137354860528328</v>
      </c>
      <c r="AS14" s="237">
        <f>IF(B14="HQ","",(('Sales Dashboard'!AR14-'Sales Dashboard'!AS14)/'Sales Dashboard'!AS14))</f>
        <v>-0.54637781266352692</v>
      </c>
      <c r="AU14" s="448">
        <f>IF(SUM('Sales Dashboard'!AM14:AO14)=0,"",('Sales Dashboard'!AU14-SUM('Sales Dashboard'!AM14:AO14))/SUM('Sales Dashboard'!AM14:AO14))</f>
        <v>-0.11532365299513901</v>
      </c>
      <c r="AW14" s="448">
        <f>IF('Sales Dashboard'!AF14=0,"",IF('Sales Dashboard'!AF14="","",(('Sales Dashboard'!AR14-'Sales Dashboard'!AF14)/'Sales Dashboard'!AF14)))</f>
        <v>-0.56177219987241611</v>
      </c>
      <c r="AX14" s="448">
        <f>IF(SUM('Sales Dashboard'!AD14:AF14)=0,"",('Sales Dashboard'!AU14-SUM('Sales Dashboard'!AD14:AF14))/SUM('Sales Dashboard'!AD14:AF14))</f>
        <v>-0.22595077451941412</v>
      </c>
      <c r="AY14" s="448">
        <f>IF(SUM('Sales Dashboard'!AA14:AF14)=0,"",('Sales Dashboard'!AW14-SUM('Sales Dashboard'!AA14:AF14))/SUM('Sales Dashboard'!AA14:AF14))</f>
        <v>0.64900109697708097</v>
      </c>
    </row>
    <row r="15" spans="1:51" s="8" customFormat="1" ht="15">
      <c r="A15" s="204" t="s">
        <v>1394</v>
      </c>
      <c r="B15" s="205" t="s">
        <v>448</v>
      </c>
      <c r="C15" s="206"/>
      <c r="D15" s="206">
        <f>IF('Sales Dashboard'!C15=0,"",IF('Sales Dashboard'!C15="","",(('Sales Dashboard'!D15-'Sales Dashboard'!C15)/'Sales Dashboard'!C15)))</f>
        <v>-0.35053223342499235</v>
      </c>
      <c r="E15" s="206">
        <f>IF('Sales Dashboard'!D15=0,"",IF('Sales Dashboard'!D15="","",(('Sales Dashboard'!E15-'Sales Dashboard'!D15)/'Sales Dashboard'!D15)))</f>
        <v>4.1486036652258917E-2</v>
      </c>
      <c r="F15" s="206">
        <f>IF('Sales Dashboard'!E15=0,"",IF('Sales Dashboard'!E15="","",(('Sales Dashboard'!F15-'Sales Dashboard'!E15)/'Sales Dashboard'!E15)))</f>
        <v>-0.13850520114953951</v>
      </c>
      <c r="G15" s="206">
        <f>IF('Sales Dashboard'!F15=0,"",IF('Sales Dashboard'!F15="","",(('Sales Dashboard'!G15-'Sales Dashboard'!F15)/'Sales Dashboard'!F15)))</f>
        <v>0.17576048394470978</v>
      </c>
      <c r="H15" s="206">
        <f>IF('Sales Dashboard'!G15=0,"",IF('Sales Dashboard'!G15="","",(('Sales Dashboard'!H15-'Sales Dashboard'!G15)/'Sales Dashboard'!G15)))</f>
        <v>0.17795797509899755</v>
      </c>
      <c r="I15" s="206">
        <f>IF('Sales Dashboard'!H15=0,"",IF('Sales Dashboard'!H15="","",(('Sales Dashboard'!I15-'Sales Dashboard'!H15)/'Sales Dashboard'!H15)))</f>
        <v>0.41044824033430105</v>
      </c>
      <c r="J15" s="206">
        <f>IF('Sales Dashboard'!I15=0,"",IF('Sales Dashboard'!I15="","",(('Sales Dashboard'!J15-'Sales Dashboard'!I15)/'Sales Dashboard'!I15)))</f>
        <v>0.13175375283941643</v>
      </c>
      <c r="K15" s="206">
        <f>IF('Sales Dashboard'!J15=0,"",IF('Sales Dashboard'!J15="","",(('Sales Dashboard'!K15-'Sales Dashboard'!J15)/'Sales Dashboard'!J15)))</f>
        <v>-7.8869828678183609E-2</v>
      </c>
      <c r="L15" s="206">
        <f>IF('Sales Dashboard'!K15=0,"",IF('Sales Dashboard'!K15="","",(('Sales Dashboard'!L15-'Sales Dashboard'!K15)/'Sales Dashboard'!K15)))</f>
        <v>-9.5170988630829401E-3</v>
      </c>
      <c r="M15" s="206">
        <f>IF('Sales Dashboard'!L15=0,"",IF('Sales Dashboard'!L15="","",(('Sales Dashboard'!M15-'Sales Dashboard'!L15)/'Sales Dashboard'!L15)))</f>
        <v>-0.10126417762742683</v>
      </c>
      <c r="N15" s="206">
        <f>IF('Sales Dashboard'!M15=0,"",IF('Sales Dashboard'!M15="","",(('Sales Dashboard'!N15-'Sales Dashboard'!M15)/'Sales Dashboard'!M15)))</f>
        <v>3.1351054436816163E-2</v>
      </c>
      <c r="O15" s="206">
        <f>IF('Sales Dashboard'!N15=0,"",IF('Sales Dashboard'!N15="","",(('Sales Dashboard'!O15-'Sales Dashboard'!N15)/'Sales Dashboard'!N15)))</f>
        <v>-7.1558579224552291E-2</v>
      </c>
      <c r="P15" s="206">
        <f>IF('Sales Dashboard'!O15=0,"",IF('Sales Dashboard'!O15="","",(('Sales Dashboard'!P15-'Sales Dashboard'!O15)/'Sales Dashboard'!O15)))</f>
        <v>-0.25624036778916204</v>
      </c>
      <c r="Q15" s="206">
        <f>IF('Sales Dashboard'!P15=0,"",IF('Sales Dashboard'!P15="","",(('Sales Dashboard'!Q15-'Sales Dashboard'!P15)/'Sales Dashboard'!P15)))</f>
        <v>-5.3706638492692377E-3</v>
      </c>
      <c r="R15" s="206">
        <f>IF('Sales Dashboard'!Q15=0,"",IF('Sales Dashboard'!Q15="","",(('Sales Dashboard'!R15-'Sales Dashboard'!Q15)/'Sales Dashboard'!Q15)))</f>
        <v>0.36355339741766013</v>
      </c>
      <c r="S15" s="206">
        <f>IF('Sales Dashboard'!R15=0,"",IF('Sales Dashboard'!R15="","",(('Sales Dashboard'!S15-'Sales Dashboard'!R15)/'Sales Dashboard'!R15)))</f>
        <v>-0.12172808199111702</v>
      </c>
      <c r="T15" s="206">
        <f>IF('Sales Dashboard'!S15=0,"",IF('Sales Dashboard'!S15="","",(('Sales Dashboard'!T15-'Sales Dashboard'!S15)/'Sales Dashboard'!S15)))</f>
        <v>0.11905828880899708</v>
      </c>
      <c r="U15" s="206">
        <f>IF('Sales Dashboard'!T15=0,"",IF('Sales Dashboard'!T15="","",(('Sales Dashboard'!U15-'Sales Dashboard'!T15)/'Sales Dashboard'!T15)))</f>
        <v>0.2194439678116902</v>
      </c>
      <c r="V15" s="206">
        <f>IF('Sales Dashboard'!U15=0,"",IF('Sales Dashboard'!U15="","",(('Sales Dashboard'!V15-'Sales Dashboard'!U15)/'Sales Dashboard'!U15)))</f>
        <v>-0.2014275655015397</v>
      </c>
      <c r="W15" s="206">
        <f>IF('Sales Dashboard'!V15=0,"",IF('Sales Dashboard'!V15="","",(('Sales Dashboard'!W15-'Sales Dashboard'!V15)/'Sales Dashboard'!V15)))</f>
        <v>-1.2111868088961862E-2</v>
      </c>
      <c r="X15" s="206">
        <f>IF('Sales Dashboard'!W15=0,"",IF('Sales Dashboard'!W15="","",(('Sales Dashboard'!X15-'Sales Dashboard'!W15)/'Sales Dashboard'!W15)))</f>
        <v>0.24032791254584462</v>
      </c>
      <c r="Y15" s="206">
        <f>IF('Sales Dashboard'!X15=0,"",IF('Sales Dashboard'!X15="","",(('Sales Dashboard'!Y15-'Sales Dashboard'!X15)/'Sales Dashboard'!X15)))</f>
        <v>0.54733292630191666</v>
      </c>
      <c r="Z15" s="206">
        <f>IF('Sales Dashboard'!Y15=0,"",IF('Sales Dashboard'!Y15="","",(('Sales Dashboard'!Z15-'Sales Dashboard'!Y15)/'Sales Dashboard'!Y15)))</f>
        <v>0.32473445694777531</v>
      </c>
      <c r="AA15" s="206">
        <f>IF('Sales Dashboard'!Z15=0,"",IF('Sales Dashboard'!Z15="","",(('Sales Dashboard'!AA15-'Sales Dashboard'!Z15)/'Sales Dashboard'!Z15)))</f>
        <v>-0.31904998931245449</v>
      </c>
      <c r="AB15" s="206">
        <f>IF('Sales Dashboard'!AA15=0,"",IF('Sales Dashboard'!AA15="","",(('Sales Dashboard'!AB15-'Sales Dashboard'!AA15)/'Sales Dashboard'!AA15)))</f>
        <v>0.14276072517137972</v>
      </c>
      <c r="AC15" s="206">
        <f>IF('Sales Dashboard'!AB15=0,"",IF('Sales Dashboard'!AB15="","",(('Sales Dashboard'!AC15-'Sales Dashboard'!AB15)/'Sales Dashboard'!AB15)))</f>
        <v>0.31548649617743857</v>
      </c>
      <c r="AD15" s="206">
        <f>IF('Sales Dashboard'!AC15=0,"",IF('Sales Dashboard'!AC15="","",(('Sales Dashboard'!AD15-'Sales Dashboard'!AC15)/'Sales Dashboard'!AC15)))</f>
        <v>-0.32251491299223339</v>
      </c>
      <c r="AE15" s="206">
        <f>IF('Sales Dashboard'!AD15=0,"",IF('Sales Dashboard'!AD15="","",(('Sales Dashboard'!AE15-'Sales Dashboard'!AD15)/'Sales Dashboard'!AD15)))</f>
        <v>0.3694687444645996</v>
      </c>
      <c r="AF15" s="206">
        <f>IF('Sales Dashboard'!AE15=0,"",IF('Sales Dashboard'!AE15="","",(('Sales Dashboard'!AF15-'Sales Dashboard'!AE15)/'Sales Dashboard'!AE15)))</f>
        <v>-0.10846848942280161</v>
      </c>
      <c r="AG15" s="206">
        <f>IF('Sales Dashboard'!AF15=0,"",IF('Sales Dashboard'!AF15="","",(('Sales Dashboard'!AG15-'Sales Dashboard'!AF15)/'Sales Dashboard'!AF15)))</f>
        <v>6.7739171565896955E-2</v>
      </c>
      <c r="AH15" s="304">
        <f>IF('Sales Dashboard'!AG15=0,"",IF('Sales Dashboard'!AG15="","",(('Sales Dashboard'!AH15-'Sales Dashboard'!AG15)/'Sales Dashboard'!AG15)))</f>
        <v>-0.10815005614587618</v>
      </c>
      <c r="AI15" s="304">
        <f>IF('Sales Dashboard'!AH15=0,"",IF('Sales Dashboard'!AH15="","",(('Sales Dashboard'!AI15-'Sales Dashboard'!AH15)/'Sales Dashboard'!AH15)))</f>
        <v>-0.1289581724730588</v>
      </c>
      <c r="AJ15" s="304">
        <f>IF('Sales Dashboard'!AI15=0,"",IF('Sales Dashboard'!AI15="","",(('Sales Dashboard'!AJ15-'Sales Dashboard'!AI15)/'Sales Dashboard'!AI15)))</f>
        <v>-9.4571802006981537E-2</v>
      </c>
      <c r="AK15" s="304">
        <f>IF('Sales Dashboard'!AJ15=0,"",IF('Sales Dashboard'!AJ15="","",(('Sales Dashboard'!AK15-'Sales Dashboard'!AJ15)/'Sales Dashboard'!AJ15)))</f>
        <v>-7.3802013170822148E-2</v>
      </c>
      <c r="AL15" s="304">
        <f>IF('Sales Dashboard'!AK15=0,"",IF('Sales Dashboard'!AK15="","",(('Sales Dashboard'!AL15-'Sales Dashboard'!AK15)/'Sales Dashboard'!AK15)))</f>
        <v>0.26379142074621292</v>
      </c>
      <c r="AM15" s="304">
        <f>IF('Sales Dashboard'!AL15=0,"",IF('Sales Dashboard'!AL15="","",(('Sales Dashboard'!AM15-'Sales Dashboard'!AL15)/'Sales Dashboard'!AL15)))</f>
        <v>-0.49050505929062693</v>
      </c>
      <c r="AN15" s="304">
        <f>IF('Sales Dashboard'!AM15=0,"",IF('Sales Dashboard'!AM15="","",(('Sales Dashboard'!AN15-'Sales Dashboard'!AM15)/'Sales Dashboard'!AM15)))</f>
        <v>8.7430523324615428E-2</v>
      </c>
      <c r="AO15" s="304">
        <f>IF('Sales Dashboard'!AN15=0,"",IF('Sales Dashboard'!AN15="","",(('Sales Dashboard'!AO15-'Sales Dashboard'!AN15)/'Sales Dashboard'!AN15)))</f>
        <v>0.4040065509506926</v>
      </c>
      <c r="AP15" s="304">
        <f>IF('Sales Dashboard'!AO15=0,"",IF('Sales Dashboard'!AO15="","",(('Sales Dashboard'!AP15-'Sales Dashboard'!AO15)/'Sales Dashboard'!AO15)))</f>
        <v>-1.9403978792783019E-2</v>
      </c>
      <c r="AQ15" s="304">
        <f>IF('Sales Dashboard'!AP15=0,"",IF('Sales Dashboard'!AP15="","",(('Sales Dashboard'!AQ15-'Sales Dashboard'!AP15)/'Sales Dashboard'!AP15)))</f>
        <v>2.898395053667872E-3</v>
      </c>
      <c r="AR15" s="305">
        <f>IF('Sales Dashboard'!AQ15=0,"",IF('Sales Dashboard'!AQ15="","",(('Sales Dashboard'!AR15-'Sales Dashboard'!AQ15)/'Sales Dashboard'!AQ15)))</f>
        <v>-8.5683784989893513E-2</v>
      </c>
      <c r="AS15" s="244">
        <f>IF(B15="HQ","",(('Sales Dashboard'!AR15-'Sales Dashboard'!AS15)/'Sales Dashboard'!AS15))</f>
        <v>-7.9356450410656199E-2</v>
      </c>
      <c r="AU15" s="450">
        <f>IF(SUM('Sales Dashboard'!AM15:AO15)=0,"",('Sales Dashboard'!AU15-SUM('Sales Dashboard'!AM15:AO15))/SUM('Sales Dashboard'!AM15:AO15))</f>
        <v>0.20951848372522705</v>
      </c>
      <c r="AV15" s="102"/>
      <c r="AW15" s="450">
        <f>IF('Sales Dashboard'!AF15=0,"",IF('Sales Dashboard'!AF15="","",(('Sales Dashboard'!AR15-'Sales Dashboard'!AF15)/'Sales Dashboard'!AF15)))</f>
        <v>-0.38513008957716877</v>
      </c>
      <c r="AX15" s="450">
        <f>IF(SUM('Sales Dashboard'!AD15:AF15)=0,"",('Sales Dashboard'!AU15-SUM('Sales Dashboard'!AD15:AF15))/SUM('Sales Dashboard'!AD15:AF15))</f>
        <v>-0.33420672544198821</v>
      </c>
      <c r="AY15" s="450">
        <f>IF(SUM('Sales Dashboard'!AA15:AF15)=0,"",('Sales Dashboard'!AW15-SUM('Sales Dashboard'!AA15:AF15))/SUM('Sales Dashboard'!AA15:AF15))</f>
        <v>-0.39098964327701186</v>
      </c>
    </row>
    <row r="16" spans="1:51" s="8" customFormat="1" ht="16" thickBot="1">
      <c r="A16" s="208" t="s">
        <v>1414</v>
      </c>
      <c r="B16" s="209"/>
      <c r="C16" s="210"/>
      <c r="D16" s="210">
        <f>IF('Sales Dashboard'!C16=0,"",IF('Sales Dashboard'!C16="","",(('Sales Dashboard'!D16-'Sales Dashboard'!C16)/'Sales Dashboard'!C16)))</f>
        <v>-0.35415437544016687</v>
      </c>
      <c r="E16" s="210">
        <f>IF('Sales Dashboard'!D16=0,"",IF('Sales Dashboard'!D16="","",(('Sales Dashboard'!E16-'Sales Dashboard'!D16)/'Sales Dashboard'!D16)))</f>
        <v>1.8466070096707754E-2</v>
      </c>
      <c r="F16" s="210">
        <f>IF('Sales Dashboard'!E16=0,"",IF('Sales Dashboard'!E16="","",(('Sales Dashboard'!F16-'Sales Dashboard'!E16)/'Sales Dashboard'!E16)))</f>
        <v>-0.12990170240412374</v>
      </c>
      <c r="G16" s="210">
        <f>IF('Sales Dashboard'!F16=0,"",IF('Sales Dashboard'!F16="","",(('Sales Dashboard'!G16-'Sales Dashboard'!F16)/'Sales Dashboard'!F16)))</f>
        <v>0.16519949269216153</v>
      </c>
      <c r="H16" s="210">
        <f>IF('Sales Dashboard'!G16=0,"",IF('Sales Dashboard'!G16="","",(('Sales Dashboard'!H16-'Sales Dashboard'!G16)/'Sales Dashboard'!G16)))</f>
        <v>0.15153621434931278</v>
      </c>
      <c r="I16" s="210">
        <f>IF('Sales Dashboard'!H16=0,"",IF('Sales Dashboard'!H16="","",(('Sales Dashboard'!I16-'Sales Dashboard'!H16)/'Sales Dashboard'!H16)))</f>
        <v>0.33308984513943668</v>
      </c>
      <c r="J16" s="210">
        <f>IF('Sales Dashboard'!I16=0,"",IF('Sales Dashboard'!I16="","",(('Sales Dashboard'!J16-'Sales Dashboard'!I16)/'Sales Dashboard'!I16)))</f>
        <v>6.584704039470532E-2</v>
      </c>
      <c r="K16" s="210">
        <f>IF('Sales Dashboard'!J16=0,"",IF('Sales Dashboard'!J16="","",(('Sales Dashboard'!K16-'Sales Dashboard'!J16)/'Sales Dashboard'!J16)))</f>
        <v>-0.10033617811513146</v>
      </c>
      <c r="L16" s="210">
        <f>IF('Sales Dashboard'!K16=0,"",IF('Sales Dashboard'!K16="","",(('Sales Dashboard'!L16-'Sales Dashboard'!K16)/'Sales Dashboard'!K16)))</f>
        <v>-9.2817611612588218E-3</v>
      </c>
      <c r="M16" s="210">
        <f>IF('Sales Dashboard'!L16=0,"",IF('Sales Dashboard'!L16="","",(('Sales Dashboard'!M16-'Sales Dashboard'!L16)/'Sales Dashboard'!L16)))</f>
        <v>-2.2108087135494798E-2</v>
      </c>
      <c r="N16" s="210">
        <f>IF('Sales Dashboard'!M16=0,"",IF('Sales Dashboard'!M16="","",(('Sales Dashboard'!N16-'Sales Dashboard'!M16)/'Sales Dashboard'!M16)))</f>
        <v>8.6830522704314184E-2</v>
      </c>
      <c r="O16" s="210">
        <f>IF('Sales Dashboard'!N16=0,"",IF('Sales Dashboard'!N16="","",(('Sales Dashboard'!O16-'Sales Dashboard'!N16)/'Sales Dashboard'!N16)))</f>
        <v>-5.6862321720255099E-2</v>
      </c>
      <c r="P16" s="210">
        <f>IF('Sales Dashboard'!O16=0,"",IF('Sales Dashboard'!O16="","",(('Sales Dashboard'!P16-'Sales Dashboard'!O16)/'Sales Dashboard'!O16)))</f>
        <v>-0.22595860738678675</v>
      </c>
      <c r="Q16" s="210">
        <f>IF('Sales Dashboard'!P16=0,"",IF('Sales Dashboard'!P16="","",(('Sales Dashboard'!Q16-'Sales Dashboard'!P16)/'Sales Dashboard'!P16)))</f>
        <v>-6.4967715427308531E-2</v>
      </c>
      <c r="R16" s="210">
        <f>IF('Sales Dashboard'!Q16=0,"",IF('Sales Dashboard'!Q16="","",(('Sales Dashboard'!R16-'Sales Dashboard'!Q16)/'Sales Dashboard'!Q16)))</f>
        <v>0.3449485779623328</v>
      </c>
      <c r="S16" s="210">
        <f>IF('Sales Dashboard'!R16=0,"",IF('Sales Dashboard'!R16="","",(('Sales Dashboard'!S16-'Sales Dashboard'!R16)/'Sales Dashboard'!R16)))</f>
        <v>-0.11207401796240796</v>
      </c>
      <c r="T16" s="210">
        <f>IF('Sales Dashboard'!S16=0,"",IF('Sales Dashboard'!S16="","",(('Sales Dashboard'!T16-'Sales Dashboard'!S16)/'Sales Dashboard'!S16)))</f>
        <v>0.11804748694269271</v>
      </c>
      <c r="U16" s="210">
        <f>IF('Sales Dashboard'!T16=0,"",IF('Sales Dashboard'!T16="","",(('Sales Dashboard'!U16-'Sales Dashboard'!T16)/'Sales Dashboard'!T16)))</f>
        <v>0.22327876015989406</v>
      </c>
      <c r="V16" s="210">
        <f>IF('Sales Dashboard'!U16=0,"",IF('Sales Dashboard'!U16="","",(('Sales Dashboard'!V16-'Sales Dashboard'!U16)/'Sales Dashboard'!U16)))</f>
        <v>-0.21115943024392012</v>
      </c>
      <c r="W16" s="210">
        <f>IF('Sales Dashboard'!V16=0,"",IF('Sales Dashboard'!V16="","",(('Sales Dashboard'!W16-'Sales Dashboard'!V16)/'Sales Dashboard'!V16)))</f>
        <v>-1.5377844676517507E-2</v>
      </c>
      <c r="X16" s="210">
        <f>IF('Sales Dashboard'!W16=0,"",IF('Sales Dashboard'!W16="","",(('Sales Dashboard'!X16-'Sales Dashboard'!W16)/'Sales Dashboard'!W16)))</f>
        <v>0.20726257303098886</v>
      </c>
      <c r="Y16" s="210">
        <f>IF('Sales Dashboard'!X16=0,"",IF('Sales Dashboard'!X16="","",(('Sales Dashboard'!Y16-'Sales Dashboard'!X16)/'Sales Dashboard'!X16)))</f>
        <v>0.52601198793251591</v>
      </c>
      <c r="Z16" s="210">
        <f>IF('Sales Dashboard'!Y16=0,"",IF('Sales Dashboard'!Y16="","",(('Sales Dashboard'!Z16-'Sales Dashboard'!Y16)/'Sales Dashboard'!Y16)))</f>
        <v>0.29576353197179123</v>
      </c>
      <c r="AA16" s="210">
        <f>IF('Sales Dashboard'!Z16=0,"",IF('Sales Dashboard'!Z16="","",(('Sales Dashboard'!AA16-'Sales Dashboard'!Z16)/'Sales Dashboard'!Z16)))</f>
        <v>-0.32124441139650822</v>
      </c>
      <c r="AB16" s="210">
        <f>IF('Sales Dashboard'!AA16=0,"",IF('Sales Dashboard'!AA16="","",(('Sales Dashboard'!AB16-'Sales Dashboard'!AA16)/'Sales Dashboard'!AA16)))</f>
        <v>0.15061131504105618</v>
      </c>
      <c r="AC16" s="210">
        <f>IF('Sales Dashboard'!AB16=0,"",IF('Sales Dashboard'!AB16="","",(('Sales Dashboard'!AC16-'Sales Dashboard'!AB16)/'Sales Dashboard'!AB16)))</f>
        <v>0.32769334784714804</v>
      </c>
      <c r="AD16" s="210">
        <f>IF('Sales Dashboard'!AC16=0,"",IF('Sales Dashboard'!AC16="","",(('Sales Dashboard'!AD16-'Sales Dashboard'!AC16)/'Sales Dashboard'!AC16)))</f>
        <v>-0.3059709351063078</v>
      </c>
      <c r="AE16" s="210">
        <f>IF('Sales Dashboard'!AD16=0,"",IF('Sales Dashboard'!AD16="","",(('Sales Dashboard'!AE16-'Sales Dashboard'!AD16)/'Sales Dashboard'!AD16)))</f>
        <v>0.3627584473064413</v>
      </c>
      <c r="AF16" s="210">
        <f>IF('Sales Dashboard'!AE16=0,"",IF('Sales Dashboard'!AE16="","",(('Sales Dashboard'!AF16-'Sales Dashboard'!AE16)/'Sales Dashboard'!AE16)))</f>
        <v>-0.11154574552310152</v>
      </c>
      <c r="AG16" s="210">
        <f>IF('Sales Dashboard'!AF16=0,"",IF('Sales Dashboard'!AF16="","",(('Sales Dashboard'!AG16-'Sales Dashboard'!AF16)/'Sales Dashboard'!AF16)))</f>
        <v>7.016834631914369E-2</v>
      </c>
      <c r="AH16" s="210">
        <f>IF('Sales Dashboard'!AG16=0,"",IF('Sales Dashboard'!AG16="","",(('Sales Dashboard'!AH16-'Sales Dashboard'!AG16)/'Sales Dashboard'!AG16)))</f>
        <v>-0.10515227060350495</v>
      </c>
      <c r="AI16" s="210">
        <f>IF('Sales Dashboard'!AH16=0,"",IF('Sales Dashboard'!AH16="","",(('Sales Dashboard'!AI16-'Sales Dashboard'!AH16)/'Sales Dashboard'!AH16)))</f>
        <v>-0.12473909634112927</v>
      </c>
      <c r="AJ16" s="210">
        <f>IF('Sales Dashboard'!AI16=0,"",IF('Sales Dashboard'!AI16="","",(('Sales Dashboard'!AJ16-'Sales Dashboard'!AI16)/'Sales Dashboard'!AI16)))</f>
        <v>-8.2637055844082014E-2</v>
      </c>
      <c r="AK16" s="210">
        <f>IF('Sales Dashboard'!AJ16=0,"",IF('Sales Dashboard'!AJ16="","",(('Sales Dashboard'!AK16-'Sales Dashboard'!AJ16)/'Sales Dashboard'!AJ16)))</f>
        <v>-6.9010071238250398E-2</v>
      </c>
      <c r="AL16" s="210">
        <f>IF('Sales Dashboard'!AK16=0,"",IF('Sales Dashboard'!AK16="","",(('Sales Dashboard'!AL16-'Sales Dashboard'!AK16)/'Sales Dashboard'!AK16)))</f>
        <v>0.26834776131793547</v>
      </c>
      <c r="AM16" s="210">
        <f>IF('Sales Dashboard'!AL16=0,"",IF('Sales Dashboard'!AL16="","",(('Sales Dashboard'!AM16-'Sales Dashboard'!AL16)/'Sales Dashboard'!AL16)))</f>
        <v>-0.48856228573313293</v>
      </c>
      <c r="AN16" s="210">
        <f>IF('Sales Dashboard'!AM16=0,"",IF('Sales Dashboard'!AM16="","",(('Sales Dashboard'!AN16-'Sales Dashboard'!AM16)/'Sales Dashboard'!AM16)))</f>
        <v>0.10390180618336194</v>
      </c>
      <c r="AO16" s="210">
        <f>IF('Sales Dashboard'!AN16=0,"",IF('Sales Dashboard'!AN16="","",(('Sales Dashboard'!AO16-'Sales Dashboard'!AN16)/'Sales Dashboard'!AN16)))</f>
        <v>0.36755714735652539</v>
      </c>
      <c r="AP16" s="210">
        <f>IF('Sales Dashboard'!AO16=0,"",IF('Sales Dashboard'!AO16="","",(('Sales Dashboard'!AP16-'Sales Dashboard'!AO16)/'Sales Dashboard'!AO16)))</f>
        <v>-1.8414960416674522E-2</v>
      </c>
      <c r="AQ16" s="210">
        <f>IF('Sales Dashboard'!AP16=0,"",IF('Sales Dashboard'!AP16="","",(('Sales Dashboard'!AQ16-'Sales Dashboard'!AP16)/'Sales Dashboard'!AP16)))</f>
        <v>2.5613376026819242E-3</v>
      </c>
      <c r="AR16" s="211">
        <f>IF('Sales Dashboard'!AQ16=0,"",IF('Sales Dashboard'!AQ16="","",(('Sales Dashboard'!AR16-'Sales Dashboard'!AQ16)/'Sales Dashboard'!AQ16)))</f>
        <v>-0.10181205479315797</v>
      </c>
      <c r="AS16" s="245">
        <f>IF(B16="HQ","",(('Sales Dashboard'!AR16-'Sales Dashboard'!AS16)/'Sales Dashboard'!AS16))</f>
        <v>-7.9356450410656171E-2</v>
      </c>
      <c r="AU16" s="450">
        <f>IF(SUM('Sales Dashboard'!AM16:AO16)=0,"",('Sales Dashboard'!AU16-SUM('Sales Dashboard'!AM16:AO16))/SUM('Sales Dashboard'!AM16:AO16))</f>
        <v>0.19048577150273821</v>
      </c>
      <c r="AV16" s="102"/>
      <c r="AW16" s="450">
        <f>IF('Sales Dashboard'!AF16=0,"",IF('Sales Dashboard'!AF16="","",(('Sales Dashboard'!AR16-'Sales Dashboard'!AF16)/'Sales Dashboard'!AF16)))</f>
        <v>-0.38036195136305462</v>
      </c>
      <c r="AX16" s="450">
        <f>IF(SUM('Sales Dashboard'!AD16:AF16)=0,"",('Sales Dashboard'!AU16-SUM('Sales Dashboard'!AD16:AF16))/SUM('Sales Dashboard'!AD16:AF16))</f>
        <v>-0.32317917313467964</v>
      </c>
      <c r="AY16" s="450">
        <f>IF(SUM('Sales Dashboard'!AA16:AF16)=0,"",('Sales Dashboard'!AW16-SUM('Sales Dashboard'!AA16:AF16))/SUM('Sales Dashboard'!AA16:AF16))</f>
        <v>-0.36811227262513441</v>
      </c>
    </row>
    <row r="17" spans="1:51" s="8" customFormat="1" ht="7" customHeight="1">
      <c r="A17" s="212"/>
      <c r="B17" s="213"/>
      <c r="C17" s="214"/>
      <c r="D17" s="214"/>
      <c r="E17" s="214"/>
      <c r="F17" s="214"/>
      <c r="G17" s="214"/>
      <c r="H17" s="214"/>
      <c r="I17" s="214"/>
      <c r="J17" s="214"/>
      <c r="K17" s="214"/>
      <c r="L17" s="214"/>
      <c r="M17" s="214"/>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c r="AL17" s="214"/>
      <c r="AM17" s="214"/>
      <c r="AN17" s="214"/>
      <c r="AO17" s="214"/>
      <c r="AP17" s="214"/>
      <c r="AQ17" s="214"/>
      <c r="AR17" s="207"/>
      <c r="AS17" s="246"/>
      <c r="AU17" s="450"/>
      <c r="AV17" s="102"/>
      <c r="AW17" s="450"/>
      <c r="AX17" s="450"/>
      <c r="AY17" s="450"/>
    </row>
    <row r="18" spans="1:51" s="8" customFormat="1" ht="16" thickBot="1">
      <c r="A18" s="247" t="s">
        <v>1397</v>
      </c>
      <c r="B18" s="213"/>
      <c r="C18" s="214"/>
      <c r="D18" s="214"/>
      <c r="E18" s="214"/>
      <c r="F18" s="214"/>
      <c r="G18" s="214"/>
      <c r="H18" s="214"/>
      <c r="I18" s="214"/>
      <c r="J18" s="214"/>
      <c r="K18" s="214"/>
      <c r="L18" s="214"/>
      <c r="M18" s="214"/>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c r="AL18" s="214"/>
      <c r="AM18" s="214"/>
      <c r="AN18" s="214"/>
      <c r="AO18" s="214"/>
      <c r="AP18" s="214"/>
      <c r="AQ18" s="214"/>
      <c r="AR18" s="60"/>
      <c r="AS18" s="246"/>
      <c r="AU18" s="450"/>
      <c r="AV18" s="102"/>
      <c r="AW18" s="450"/>
      <c r="AX18" s="450"/>
      <c r="AY18" s="450"/>
    </row>
    <row r="19" spans="1:51" s="8" customFormat="1" ht="15">
      <c r="A19" s="217" t="s">
        <v>1415</v>
      </c>
      <c r="B19" s="205"/>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18"/>
      <c r="AH19" s="218">
        <f>IF('Sales Dashboard'!AG19=0,"",IF('Sales Dashboard'!AG19="","",(('Sales Dashboard'!AH19-'Sales Dashboard'!AG19)/'Sales Dashboard'!AG19)))</f>
        <v>14.269114657839442</v>
      </c>
      <c r="AI19" s="218">
        <f>IF('Sales Dashboard'!AH19=0,"",IF('Sales Dashboard'!AH19="","",(('Sales Dashboard'!AI19-'Sales Dashboard'!AH19)/'Sales Dashboard'!AH19)))</f>
        <v>0.79167829316161675</v>
      </c>
      <c r="AJ19" s="218">
        <f>IF('Sales Dashboard'!AI19=0,"",IF('Sales Dashboard'!AI19="","",(('Sales Dashboard'!AJ19-'Sales Dashboard'!AI19)/'Sales Dashboard'!AI19)))</f>
        <v>0.10544781064021484</v>
      </c>
      <c r="AK19" s="218">
        <f>IF('Sales Dashboard'!AJ19=0,"",IF('Sales Dashboard'!AJ19="","",(('Sales Dashboard'!AK19-'Sales Dashboard'!AJ19)/'Sales Dashboard'!AJ19)))</f>
        <v>-0.27379947956319167</v>
      </c>
      <c r="AL19" s="218">
        <f>IF('Sales Dashboard'!AK19=0,"",IF('Sales Dashboard'!AK19="","",(('Sales Dashboard'!AL19-'Sales Dashboard'!AK19)/'Sales Dashboard'!AK19)))</f>
        <v>0.4007290397730619</v>
      </c>
      <c r="AM19" s="218">
        <f>IF('Sales Dashboard'!AL19=0,"",IF('Sales Dashboard'!AL19="","",(('Sales Dashboard'!AM19-'Sales Dashboard'!AL19)/'Sales Dashboard'!AL19)))</f>
        <v>-0.43884040022282794</v>
      </c>
      <c r="AN19" s="218">
        <f>IF('Sales Dashboard'!AM19=0,"",IF('Sales Dashboard'!AM19="","",(('Sales Dashboard'!AN19-'Sales Dashboard'!AM19)/'Sales Dashboard'!AM19)))</f>
        <v>0.64077643679908181</v>
      </c>
      <c r="AO19" s="218">
        <f>IF('Sales Dashboard'!AN19=0,"",IF('Sales Dashboard'!AN19="","",(('Sales Dashboard'!AO19-'Sales Dashboard'!AN19)/'Sales Dashboard'!AN19)))</f>
        <v>0.28489158256633484</v>
      </c>
      <c r="AP19" s="218">
        <f>IF('Sales Dashboard'!AO19=0,"",IF('Sales Dashboard'!AO19="","",(('Sales Dashboard'!AP19-'Sales Dashboard'!AO19)/'Sales Dashboard'!AO19)))</f>
        <v>0.16888704006173266</v>
      </c>
      <c r="AQ19" s="218">
        <f>IF('Sales Dashboard'!AP19=0,"",IF('Sales Dashboard'!AP19="","",(('Sales Dashboard'!AQ19-'Sales Dashboard'!AP19)/'Sales Dashboard'!AP19)))</f>
        <v>-7.4285936803710748E-2</v>
      </c>
      <c r="AR19" s="219">
        <f>IF('Sales Dashboard'!AQ19=0,"",IF('Sales Dashboard'!AQ19="","",(('Sales Dashboard'!AR19-'Sales Dashboard'!AQ19)/'Sales Dashboard'!AQ19)))</f>
        <v>-3.0975086785832457E-2</v>
      </c>
      <c r="AS19" s="244">
        <f>IF(B19="HQ","",(('Sales Dashboard'!AR19-'Sales Dashboard'!AS19)/'Sales Dashboard'!AS19))</f>
        <v>-0.37147770174098327</v>
      </c>
      <c r="AU19" s="450">
        <f>IF(SUM('Sales Dashboard'!AM19:AO19)=0,"",('Sales Dashboard'!AU19-SUM('Sales Dashboard'!AM19:AO19))/SUM('Sales Dashboard'!AM19:AO19))</f>
        <v>0.46473698992576373</v>
      </c>
      <c r="AV19" s="102"/>
      <c r="AW19" s="450" t="str">
        <f>IF('Sales Dashboard'!AF19=0,"",IF('Sales Dashboard'!AF19="","",(('Sales Dashboard'!AR19-'Sales Dashboard'!AF19)/'Sales Dashboard'!AF19)))</f>
        <v/>
      </c>
      <c r="AX19" s="450" t="str">
        <f>IF(SUM('Sales Dashboard'!AD19:AF19)=0,"",('Sales Dashboard'!AU19-SUM('Sales Dashboard'!AD19:AF19))/SUM('Sales Dashboard'!AD19:AF19))</f>
        <v/>
      </c>
      <c r="AY19" s="450" t="str">
        <f>IF(SUM('Sales Dashboard'!AA19:AF19)=0,"",('Sales Dashboard'!AW19-SUM('Sales Dashboard'!AA19:AF19))/SUM('Sales Dashboard'!AA19:AF19))</f>
        <v/>
      </c>
    </row>
    <row r="20" spans="1:51" s="8" customFormat="1" ht="16" thickBot="1">
      <c r="A20" s="208" t="s">
        <v>1418</v>
      </c>
      <c r="B20" s="209"/>
      <c r="C20" s="210"/>
      <c r="D20" s="210"/>
      <c r="E20" s="210"/>
      <c r="F20" s="210"/>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20"/>
      <c r="AH20" s="220">
        <f>IF('Sales Dashboard'!AG20=0,"",IF('Sales Dashboard'!AG20="","",(('Sales Dashboard'!AH20-'Sales Dashboard'!AG20)/'Sales Dashboard'!AG20)))</f>
        <v>14.16092312733141</v>
      </c>
      <c r="AI20" s="220">
        <f>IF('Sales Dashboard'!AH20=0,"",IF('Sales Dashboard'!AH20="","",(('Sales Dashboard'!AI20-'Sales Dashboard'!AH20)/'Sales Dashboard'!AH20)))</f>
        <v>0.79489529492067401</v>
      </c>
      <c r="AJ20" s="220">
        <f>IF('Sales Dashboard'!AI20=0,"",IF('Sales Dashboard'!AI20="","",(('Sales Dashboard'!AJ20-'Sales Dashboard'!AI20)/'Sales Dashboard'!AI20)))</f>
        <v>0.1330791964375431</v>
      </c>
      <c r="AK20" s="220">
        <f>IF('Sales Dashboard'!AJ20=0,"",IF('Sales Dashboard'!AJ20="","",(('Sales Dashboard'!AK20-'Sales Dashboard'!AJ20)/'Sales Dashboard'!AJ20)))</f>
        <v>-0.28057146151248985</v>
      </c>
      <c r="AL20" s="220">
        <f>IF('Sales Dashboard'!AK20=0,"",IF('Sales Dashboard'!AK20="","",(('Sales Dashboard'!AL20-'Sales Dashboard'!AK20)/'Sales Dashboard'!AK20)))</f>
        <v>0.39482095202255196</v>
      </c>
      <c r="AM20" s="220">
        <f>IF('Sales Dashboard'!AL20=0,"",IF('Sales Dashboard'!AL20="","",(('Sales Dashboard'!AM20-'Sales Dashboard'!AL20)/'Sales Dashboard'!AL20)))</f>
        <v>-0.43888262769813724</v>
      </c>
      <c r="AN20" s="220">
        <f>IF('Sales Dashboard'!AM20=0,"",IF('Sales Dashboard'!AM20="","",(('Sales Dashboard'!AN20-'Sales Dashboard'!AM20)/'Sales Dashboard'!AM20)))</f>
        <v>0.64326308525365239</v>
      </c>
      <c r="AO20" s="220">
        <f>IF('Sales Dashboard'!AN20=0,"",IF('Sales Dashboard'!AN20="","",(('Sales Dashboard'!AO20-'Sales Dashboard'!AN20)/'Sales Dashboard'!AN20)))</f>
        <v>0.28039245445728683</v>
      </c>
      <c r="AP20" s="220">
        <f>IF('Sales Dashboard'!AO20=0,"",IF('Sales Dashboard'!AO20="","",(('Sales Dashboard'!AP20-'Sales Dashboard'!AO20)/'Sales Dashboard'!AO20)))</f>
        <v>0.16550346107217204</v>
      </c>
      <c r="AQ20" s="220">
        <f>IF('Sales Dashboard'!AP20=0,"",IF('Sales Dashboard'!AP20="","",(('Sales Dashboard'!AQ20-'Sales Dashboard'!AP20)/'Sales Dashboard'!AP20)))</f>
        <v>-7.9529826834474751E-2</v>
      </c>
      <c r="AR20" s="221">
        <f>IF('Sales Dashboard'!AQ20=0,"",IF('Sales Dashboard'!AQ20="","",(('Sales Dashboard'!AR20-'Sales Dashboard'!AQ20)/'Sales Dashboard'!AQ20)))</f>
        <v>-3.3492741412615316E-2</v>
      </c>
      <c r="AS20" s="245">
        <f>IF(B20="HQ","",(('Sales Dashboard'!AR20-'Sales Dashboard'!AS20)/'Sales Dashboard'!AS20))</f>
        <v>-0.37147770174098316</v>
      </c>
      <c r="AU20" s="450">
        <f>IF(SUM('Sales Dashboard'!AM20:AO20)=0,"",('Sales Dashboard'!AU20-SUM('Sales Dashboard'!AM20:AO20))/SUM('Sales Dashboard'!AM20:AO20))</f>
        <v>0.45158345441113851</v>
      </c>
      <c r="AV20" s="102"/>
      <c r="AW20" s="450" t="str">
        <f>IF('Sales Dashboard'!AF20=0,"",IF('Sales Dashboard'!AF20="","",(('Sales Dashboard'!AR20-'Sales Dashboard'!AF20)/'Sales Dashboard'!AF20)))</f>
        <v/>
      </c>
      <c r="AX20" s="450" t="str">
        <f>IF(SUM('Sales Dashboard'!AD20:AF20)=0,"",('Sales Dashboard'!AU20-SUM('Sales Dashboard'!AD20:AF20))/SUM('Sales Dashboard'!AD20:AF20))</f>
        <v/>
      </c>
      <c r="AY20" s="450" t="str">
        <f>IF(SUM('Sales Dashboard'!AA20:AF20)=0,"",('Sales Dashboard'!AW20-SUM('Sales Dashboard'!AA20:AF20))/SUM('Sales Dashboard'!AA20:AF20))</f>
        <v/>
      </c>
    </row>
    <row r="21" spans="1:51" s="8" customFormat="1" ht="7" customHeight="1" thickBot="1">
      <c r="A21" s="208"/>
      <c r="B21" s="213"/>
      <c r="C21" s="214"/>
      <c r="D21" s="214"/>
      <c r="E21" s="214"/>
      <c r="F21" s="214"/>
      <c r="G21" s="214"/>
      <c r="H21" s="214"/>
      <c r="I21" s="214"/>
      <c r="J21" s="214"/>
      <c r="K21" s="214"/>
      <c r="L21" s="214"/>
      <c r="M21" s="214"/>
      <c r="N21" s="214"/>
      <c r="O21" s="214"/>
      <c r="P21" s="214"/>
      <c r="Q21" s="214"/>
      <c r="R21" s="214"/>
      <c r="S21" s="214"/>
      <c r="T21" s="214"/>
      <c r="U21" s="214"/>
      <c r="V21" s="214"/>
      <c r="W21" s="214"/>
      <c r="X21" s="214"/>
      <c r="Y21" s="214"/>
      <c r="Z21" s="214"/>
      <c r="AA21" s="214"/>
      <c r="AB21" s="214"/>
      <c r="AC21" s="214"/>
      <c r="AD21" s="214"/>
      <c r="AE21" s="214"/>
      <c r="AF21" s="214"/>
      <c r="AG21" s="222"/>
      <c r="AH21" s="303"/>
      <c r="AI21" s="222"/>
      <c r="AJ21" s="222"/>
      <c r="AK21" s="222"/>
      <c r="AL21" s="222"/>
      <c r="AM21" s="222"/>
      <c r="AN21" s="222"/>
      <c r="AO21" s="222"/>
      <c r="AP21" s="222"/>
      <c r="AQ21" s="222"/>
      <c r="AR21" s="223"/>
      <c r="AS21" s="246"/>
      <c r="AU21" s="450"/>
      <c r="AV21" s="102"/>
      <c r="AW21" s="450"/>
      <c r="AX21" s="450"/>
      <c r="AY21" s="450"/>
    </row>
    <row r="22" spans="1:51" s="8" customFormat="1" ht="16" thickBot="1">
      <c r="A22" s="224" t="s">
        <v>947</v>
      </c>
      <c r="B22" s="225"/>
      <c r="C22" s="226"/>
      <c r="D22" s="226">
        <f>IF('Sales Dashboard'!C22=0,"",IF('Sales Dashboard'!C22="","",(('Sales Dashboard'!D22-'Sales Dashboard'!C22)/'Sales Dashboard'!C22)))</f>
        <v>-0.35415437544016687</v>
      </c>
      <c r="E22" s="226">
        <f>IF('Sales Dashboard'!D22=0,"",IF('Sales Dashboard'!D22="","",(('Sales Dashboard'!E22-'Sales Dashboard'!D22)/'Sales Dashboard'!D22)))</f>
        <v>1.8466070096707754E-2</v>
      </c>
      <c r="F22" s="226">
        <f>IF('Sales Dashboard'!E22=0,"",IF('Sales Dashboard'!E22="","",(('Sales Dashboard'!F22-'Sales Dashboard'!E22)/'Sales Dashboard'!E22)))</f>
        <v>-0.12990170240412374</v>
      </c>
      <c r="G22" s="226">
        <f>IF('Sales Dashboard'!F22=0,"",IF('Sales Dashboard'!F22="","",(('Sales Dashboard'!G22-'Sales Dashboard'!F22)/'Sales Dashboard'!F22)))</f>
        <v>0.16519949269216153</v>
      </c>
      <c r="H22" s="226">
        <f>IF('Sales Dashboard'!G22=0,"",IF('Sales Dashboard'!G22="","",(('Sales Dashboard'!H22-'Sales Dashboard'!G22)/'Sales Dashboard'!G22)))</f>
        <v>0.15153621434931278</v>
      </c>
      <c r="I22" s="226">
        <f>IF('Sales Dashboard'!H22=0,"",IF('Sales Dashboard'!H22="","",(('Sales Dashboard'!I22-'Sales Dashboard'!H22)/'Sales Dashboard'!H22)))</f>
        <v>0.33308984513943668</v>
      </c>
      <c r="J22" s="226">
        <f>IF('Sales Dashboard'!I22=0,"",IF('Sales Dashboard'!I22="","",(('Sales Dashboard'!J22-'Sales Dashboard'!I22)/'Sales Dashboard'!I22)))</f>
        <v>6.584704039470532E-2</v>
      </c>
      <c r="K22" s="226">
        <f>IF('Sales Dashboard'!J22=0,"",IF('Sales Dashboard'!J22="","",(('Sales Dashboard'!K22-'Sales Dashboard'!J22)/'Sales Dashboard'!J22)))</f>
        <v>-0.10033617811513146</v>
      </c>
      <c r="L22" s="226">
        <f>IF('Sales Dashboard'!K22=0,"",IF('Sales Dashboard'!K22="","",(('Sales Dashboard'!L22-'Sales Dashboard'!K22)/'Sales Dashboard'!K22)))</f>
        <v>-9.2817611612588218E-3</v>
      </c>
      <c r="M22" s="226">
        <f>IF('Sales Dashboard'!L22=0,"",IF('Sales Dashboard'!L22="","",(('Sales Dashboard'!M22-'Sales Dashboard'!L22)/'Sales Dashboard'!L22)))</f>
        <v>-2.2108087135494798E-2</v>
      </c>
      <c r="N22" s="226">
        <f>IF('Sales Dashboard'!M22=0,"",IF('Sales Dashboard'!M22="","",(('Sales Dashboard'!N22-'Sales Dashboard'!M22)/'Sales Dashboard'!M22)))</f>
        <v>8.6830522704314184E-2</v>
      </c>
      <c r="O22" s="226">
        <f>IF('Sales Dashboard'!N22=0,"",IF('Sales Dashboard'!N22="","",(('Sales Dashboard'!O22-'Sales Dashboard'!N22)/'Sales Dashboard'!N22)))</f>
        <v>-5.6862321720255099E-2</v>
      </c>
      <c r="P22" s="226">
        <f>IF('Sales Dashboard'!O22=0,"",IF('Sales Dashboard'!O22="","",(('Sales Dashboard'!P22-'Sales Dashboard'!O22)/'Sales Dashboard'!O22)))</f>
        <v>-0.22595860738678675</v>
      </c>
      <c r="Q22" s="226">
        <f>IF('Sales Dashboard'!P22=0,"",IF('Sales Dashboard'!P22="","",(('Sales Dashboard'!Q22-'Sales Dashboard'!P22)/'Sales Dashboard'!P22)))</f>
        <v>-6.4967715427308531E-2</v>
      </c>
      <c r="R22" s="226">
        <f>IF('Sales Dashboard'!Q22=0,"",IF('Sales Dashboard'!Q22="","",(('Sales Dashboard'!R22-'Sales Dashboard'!Q22)/'Sales Dashboard'!Q22)))</f>
        <v>0.3449485779623328</v>
      </c>
      <c r="S22" s="226">
        <f>IF('Sales Dashboard'!R22=0,"",IF('Sales Dashboard'!R22="","",(('Sales Dashboard'!S22-'Sales Dashboard'!R22)/'Sales Dashboard'!R22)))</f>
        <v>-0.11207401796240796</v>
      </c>
      <c r="T22" s="226">
        <f>IF('Sales Dashboard'!S22=0,"",IF('Sales Dashboard'!S22="","",(('Sales Dashboard'!T22-'Sales Dashboard'!S22)/'Sales Dashboard'!S22)))</f>
        <v>0.11804748694269271</v>
      </c>
      <c r="U22" s="226">
        <f>IF('Sales Dashboard'!T22=0,"",IF('Sales Dashboard'!T22="","",(('Sales Dashboard'!U22-'Sales Dashboard'!T22)/'Sales Dashboard'!T22)))</f>
        <v>0.22327876015989406</v>
      </c>
      <c r="V22" s="226">
        <f>IF('Sales Dashboard'!U22=0,"",IF('Sales Dashboard'!U22="","",(('Sales Dashboard'!V22-'Sales Dashboard'!U22)/'Sales Dashboard'!U22)))</f>
        <v>-0.21115943024392012</v>
      </c>
      <c r="W22" s="226">
        <f>IF('Sales Dashboard'!V22=0,"",IF('Sales Dashboard'!V22="","",(('Sales Dashboard'!W22-'Sales Dashboard'!V22)/'Sales Dashboard'!V22)))</f>
        <v>-1.5377844676517507E-2</v>
      </c>
      <c r="X22" s="226">
        <f>IF('Sales Dashboard'!W22=0,"",IF('Sales Dashboard'!W22="","",(('Sales Dashboard'!X22-'Sales Dashboard'!W22)/'Sales Dashboard'!W22)))</f>
        <v>0.20726257303098886</v>
      </c>
      <c r="Y22" s="226">
        <f>IF('Sales Dashboard'!X22=0,"",IF('Sales Dashboard'!X22="","",(('Sales Dashboard'!Y22-'Sales Dashboard'!X22)/'Sales Dashboard'!X22)))</f>
        <v>0.52601198793251591</v>
      </c>
      <c r="Z22" s="226">
        <f>IF('Sales Dashboard'!Y22=0,"",IF('Sales Dashboard'!Y22="","",(('Sales Dashboard'!Z22-'Sales Dashboard'!Y22)/'Sales Dashboard'!Y22)))</f>
        <v>0.29576353197179123</v>
      </c>
      <c r="AA22" s="226">
        <f>IF('Sales Dashboard'!Z22=0,"",IF('Sales Dashboard'!Z22="","",(('Sales Dashboard'!AA22-'Sales Dashboard'!Z22)/'Sales Dashboard'!Z22)))</f>
        <v>-0.32124441139650822</v>
      </c>
      <c r="AB22" s="226">
        <f>IF('Sales Dashboard'!AA22=0,"",IF('Sales Dashboard'!AA22="","",(('Sales Dashboard'!AB22-'Sales Dashboard'!AA22)/'Sales Dashboard'!AA22)))</f>
        <v>0.15061131504105618</v>
      </c>
      <c r="AC22" s="226">
        <f>IF('Sales Dashboard'!AB22=0,"",IF('Sales Dashboard'!AB22="","",(('Sales Dashboard'!AC22-'Sales Dashboard'!AB22)/'Sales Dashboard'!AB22)))</f>
        <v>0.32769334784714804</v>
      </c>
      <c r="AD22" s="226">
        <f>IF('Sales Dashboard'!AC22=0,"",IF('Sales Dashboard'!AC22="","",(('Sales Dashboard'!AD22-'Sales Dashboard'!AC22)/'Sales Dashboard'!AC22)))</f>
        <v>-0.3059709351063078</v>
      </c>
      <c r="AE22" s="226">
        <f>IF('Sales Dashboard'!AD22=0,"",IF('Sales Dashboard'!AD22="","",(('Sales Dashboard'!AE22-'Sales Dashboard'!AD22)/'Sales Dashboard'!AD22)))</f>
        <v>0.3627584473064413</v>
      </c>
      <c r="AF22" s="226">
        <f>IF('Sales Dashboard'!AE22=0,"",IF('Sales Dashboard'!AE22="","",(('Sales Dashboard'!AF22-'Sales Dashboard'!AE22)/'Sales Dashboard'!AE22)))</f>
        <v>-0.11154574552310152</v>
      </c>
      <c r="AG22" s="226">
        <f>IF('Sales Dashboard'!AF22=0,"",IF('Sales Dashboard'!AF22="","",(('Sales Dashboard'!AG22-'Sales Dashboard'!AF22)/'Sales Dashboard'!AF22)))</f>
        <v>7.4503757922193839E-2</v>
      </c>
      <c r="AH22" s="302">
        <f>IF('Sales Dashboard'!AG22=0,"",IF('Sales Dashboard'!AG22="","",(('Sales Dashboard'!AH22-'Sales Dashboard'!AG22)/'Sales Dashboard'!AG22)))</f>
        <v>-4.7591458596857844E-2</v>
      </c>
      <c r="AI22" s="226">
        <f>IF('Sales Dashboard'!AH22=0,"",IF('Sales Dashboard'!AH22="","",(('Sales Dashboard'!AI22-'Sales Dashboard'!AH22)/'Sales Dashboard'!AH22)))</f>
        <v>-6.5672769388661886E-2</v>
      </c>
      <c r="AJ22" s="226">
        <f>IF('Sales Dashboard'!AI22=0,"",IF('Sales Dashboard'!AI22="","",(('Sales Dashboard'!AJ22-'Sales Dashboard'!AI22)/'Sales Dashboard'!AI22)))</f>
        <v>-5.6020752333392154E-2</v>
      </c>
      <c r="AK22" s="226">
        <f>IF('Sales Dashboard'!AJ22=0,"",IF('Sales Dashboard'!AJ22="","",(('Sales Dashboard'!AK22-'Sales Dashboard'!AJ22)/'Sales Dashboard'!AJ22)))</f>
        <v>-0.10034286390965595</v>
      </c>
      <c r="AL22" s="226">
        <f>IF('Sales Dashboard'!AK22=0,"",IF('Sales Dashboard'!AK22="","",(('Sales Dashboard'!AL22-'Sales Dashboard'!AK22)/'Sales Dashboard'!AK22)))</f>
        <v>0.28332638122140918</v>
      </c>
      <c r="AM22" s="226">
        <f>IF('Sales Dashboard'!AL22=0,"",IF('Sales Dashboard'!AL22="","",(('Sales Dashboard'!AM22-'Sales Dashboard'!AL22)/'Sales Dashboard'!AL22)))</f>
        <v>-0.48216739301402334</v>
      </c>
      <c r="AN22" s="226">
        <f>IF('Sales Dashboard'!AM22=0,"",IF('Sales Dashboard'!AM22="","",(('Sales Dashboard'!AN22-'Sales Dashboard'!AM22)/'Sales Dashboard'!AM22)))</f>
        <v>0.17913313823243218</v>
      </c>
      <c r="AO22" s="226">
        <f>IF('Sales Dashboard'!AN22=0,"",IF('Sales Dashboard'!AN22="","",(('Sales Dashboard'!AO22-'Sales Dashboard'!AN22)/'Sales Dashboard'!AN22)))</f>
        <v>0.35061361933829721</v>
      </c>
      <c r="AP22" s="226">
        <f>IF('Sales Dashboard'!AO22=0,"",IF('Sales Dashboard'!AO22="","",(('Sales Dashboard'!AP22-'Sales Dashboard'!AO22)/'Sales Dashboard'!AO22)))</f>
        <v>1.5477293623273367E-2</v>
      </c>
      <c r="AQ22" s="226">
        <f>IF('Sales Dashboard'!AP22=0,"",IF('Sales Dashboard'!AP22="","",(('Sales Dashboard'!AQ22-'Sales Dashboard'!AP22)/'Sales Dashboard'!AP22)))</f>
        <v>-1.4801271542265777E-2</v>
      </c>
      <c r="AR22" s="227">
        <f>IF('Sales Dashboard'!AQ22=0,"",IF('Sales Dashboard'!AQ22="","",(('Sales Dashboard'!AR22-'Sales Dashboard'!AQ22)/'Sales Dashboard'!AQ22)))</f>
        <v>-8.831161416240918E-2</v>
      </c>
      <c r="AS22" s="248">
        <f>IF(B22="HQ","",(('Sales Dashboard'!AR22-'Sales Dashboard'!AS22)/'Sales Dashboard'!AS22))</f>
        <v>-0.16104210194918986</v>
      </c>
      <c r="AU22" s="450">
        <f>IF(SUM('Sales Dashboard'!AM22:AO22)=0,"",('Sales Dashboard'!AU22-SUM('Sales Dashboard'!AM22:AO22))/SUM('Sales Dashboard'!AM22:AO22))</f>
        <v>0.23632440983120176</v>
      </c>
      <c r="AV22" s="102"/>
      <c r="AW22" s="450">
        <f>IF('Sales Dashboard'!AF22=0,"",IF('Sales Dashboard'!AF22="","",(('Sales Dashboard'!AR22-'Sales Dashboard'!AF22)/'Sales Dashboard'!AF22)))</f>
        <v>-0.21615413794411709</v>
      </c>
      <c r="AX22" s="450">
        <f>IF(SUM('Sales Dashboard'!AD22:AF22)=0,"",('Sales Dashboard'!AU22-SUM('Sales Dashboard'!AD22:AF22))/SUM('Sales Dashboard'!AD22:AF22))</f>
        <v>-0.1474427372887121</v>
      </c>
      <c r="AY22" s="450">
        <f>IF(SUM('Sales Dashboard'!AA22:AF22)=0,"",('Sales Dashboard'!AW22-SUM('Sales Dashboard'!AA22:AF22))/SUM('Sales Dashboard'!AA22:AF22))</f>
        <v>-0.21751522237432502</v>
      </c>
    </row>
    <row r="23" spans="1:51">
      <c r="AG23" s="22"/>
      <c r="AH23" s="301"/>
      <c r="AI23" s="301"/>
      <c r="AJ23" s="301"/>
      <c r="AK23" s="301"/>
      <c r="AL23" s="301"/>
      <c r="AM23" s="301"/>
      <c r="AN23" s="301"/>
      <c r="AO23" s="301"/>
      <c r="AP23" s="301"/>
      <c r="AQ23" s="264"/>
      <c r="AR23" s="57"/>
    </row>
    <row r="24" spans="1:51">
      <c r="AG24" s="22"/>
      <c r="AH24" s="301"/>
      <c r="AI24" s="301"/>
      <c r="AJ24" s="301"/>
      <c r="AK24" s="301"/>
      <c r="AL24" s="301"/>
      <c r="AM24" s="301"/>
      <c r="AN24" s="301"/>
      <c r="AO24" s="301"/>
      <c r="AP24" s="301"/>
      <c r="AQ24" s="264"/>
      <c r="AR24" s="57"/>
    </row>
    <row r="25" spans="1:51" ht="30" thickBot="1">
      <c r="A25" s="196" t="s">
        <v>1271</v>
      </c>
      <c r="B25" s="252"/>
      <c r="C25" s="66"/>
      <c r="D25" s="66"/>
      <c r="E25" s="66"/>
      <c r="F25" s="66"/>
      <c r="G25" s="66"/>
      <c r="H25" s="66"/>
      <c r="I25" s="66"/>
      <c r="J25" s="66"/>
      <c r="K25" s="66"/>
      <c r="L25" s="66"/>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56"/>
      <c r="AS25" s="43"/>
      <c r="AU25" s="451" t="s">
        <v>944</v>
      </c>
      <c r="AW25" s="91"/>
      <c r="AX25" s="451" t="s">
        <v>944</v>
      </c>
      <c r="AY25" s="91"/>
    </row>
    <row r="26" spans="1:51" ht="15">
      <c r="A26" s="198" t="s">
        <v>1399</v>
      </c>
      <c r="B26" s="199" t="s">
        <v>927</v>
      </c>
      <c r="C26" s="18"/>
      <c r="D26" s="18" t="str">
        <f>IF('Sales Dashboard'!C26=0,"",IF('Sales Dashboard'!C26="","",(('Sales Dashboard'!D26-'Sales Dashboard'!C26)/'Sales Dashboard'!C26)))</f>
        <v/>
      </c>
      <c r="E26" s="18" t="str">
        <f>IF('Sales Dashboard'!D26=0,"",IF('Sales Dashboard'!D26="","",(('Sales Dashboard'!E26-'Sales Dashboard'!D26)/'Sales Dashboard'!D26)))</f>
        <v/>
      </c>
      <c r="F26" s="18">
        <f>IF('Sales Dashboard'!E26=0,"",IF('Sales Dashboard'!E26="","",(('Sales Dashboard'!F26-'Sales Dashboard'!E26)/'Sales Dashboard'!E26)))</f>
        <v>-1.6666666666666666E-2</v>
      </c>
      <c r="G26" s="18">
        <f>IF('Sales Dashboard'!F26=0,"",IF('Sales Dashboard'!F26="","",(('Sales Dashboard'!G26-'Sales Dashboard'!F26)/'Sales Dashboard'!F26)))</f>
        <v>0.11299435028248588</v>
      </c>
      <c r="H26" s="18">
        <f>IF('Sales Dashboard'!G26=0,"",IF('Sales Dashboard'!G26="","",(('Sales Dashboard'!H26-'Sales Dashboard'!G26)/'Sales Dashboard'!G26)))</f>
        <v>6.5989847715736044E-2</v>
      </c>
      <c r="I26" s="18">
        <f>IF('Sales Dashboard'!H26=0,"",IF('Sales Dashboard'!H26="","",(('Sales Dashboard'!I26-'Sales Dashboard'!H26)/'Sales Dashboard'!H26)))</f>
        <v>0.18571428571428572</v>
      </c>
      <c r="J26" s="18">
        <f>IF('Sales Dashboard'!I26=0,"",IF('Sales Dashboard'!I26="","",(('Sales Dashboard'!J26-'Sales Dashboard'!I26)/'Sales Dashboard'!I26)))</f>
        <v>-2.8112449799196786E-2</v>
      </c>
      <c r="K26" s="18">
        <f>IF('Sales Dashboard'!J26=0,"",IF('Sales Dashboard'!J26="","",(('Sales Dashboard'!K26-'Sales Dashboard'!J26)/'Sales Dashboard'!J26)))</f>
        <v>-2.4793388429752067E-2</v>
      </c>
      <c r="L26" s="18">
        <f>IF('Sales Dashboard'!K26=0,"",IF('Sales Dashboard'!K26="","",(('Sales Dashboard'!L26-'Sales Dashboard'!K26)/'Sales Dashboard'!K26)))</f>
        <v>-0.13983050847457626</v>
      </c>
      <c r="M26" s="18">
        <f>IF('Sales Dashboard'!L26=0,"",IF('Sales Dashboard'!L26="","",(('Sales Dashboard'!M26-'Sales Dashboard'!L26)/'Sales Dashboard'!L26)))</f>
        <v>0.11330049261083744</v>
      </c>
      <c r="N26" s="18">
        <f>IF('Sales Dashboard'!M26=0,"",IF('Sales Dashboard'!M26="","",(('Sales Dashboard'!N26-'Sales Dashboard'!M26)/'Sales Dashboard'!M26)))</f>
        <v>-1.3274336283185841E-2</v>
      </c>
      <c r="O26" s="18">
        <f>IF('Sales Dashboard'!N26=0,"",IF('Sales Dashboard'!N26="","",(('Sales Dashboard'!O26-'Sales Dashboard'!N26)/'Sales Dashboard'!N26)))</f>
        <v>-1.3452914798206279E-2</v>
      </c>
      <c r="P26" s="18">
        <f>IF('Sales Dashboard'!O26=0,"",IF('Sales Dashboard'!O26="","",(('Sales Dashboard'!P26-'Sales Dashboard'!O26)/'Sales Dashboard'!O26)))</f>
        <v>-3.1818181818181815E-2</v>
      </c>
      <c r="Q26" s="18">
        <f>IF('Sales Dashboard'!P26=0,"",IF('Sales Dashboard'!P26="","",(('Sales Dashboard'!Q26-'Sales Dashboard'!P26)/'Sales Dashboard'!P26)))</f>
        <v>-1.4084507042253521E-2</v>
      </c>
      <c r="R26" s="18">
        <f>IF('Sales Dashboard'!Q26=0,"",IF('Sales Dashboard'!Q26="","",(('Sales Dashboard'!R26-'Sales Dashboard'!Q26)/'Sales Dashboard'!Q26)))</f>
        <v>8.0952380952380956E-2</v>
      </c>
      <c r="S26" s="18">
        <f>IF('Sales Dashboard'!R26=0,"",IF('Sales Dashboard'!R26="","",(('Sales Dashboard'!S26-'Sales Dashboard'!R26)/'Sales Dashboard'!R26)))</f>
        <v>9.6916299559471369E-2</v>
      </c>
      <c r="T26" s="18">
        <f>IF('Sales Dashboard'!S26=0,"",IF('Sales Dashboard'!S26="","",(('Sales Dashboard'!T26-'Sales Dashboard'!S26)/'Sales Dashboard'!S26)))</f>
        <v>1.2048192771084338E-2</v>
      </c>
      <c r="U26" s="18">
        <f>IF('Sales Dashboard'!T26=0,"",IF('Sales Dashboard'!T26="","",(('Sales Dashboard'!U26-'Sales Dashboard'!T26)/'Sales Dashboard'!T26)))</f>
        <v>-1.1904761904761904E-2</v>
      </c>
      <c r="V26" s="18">
        <f>IF('Sales Dashboard'!U26=0,"",IF('Sales Dashboard'!U26="","",(('Sales Dashboard'!V26-'Sales Dashboard'!U26)/'Sales Dashboard'!U26)))</f>
        <v>-1.2048192771084338E-2</v>
      </c>
      <c r="W26" s="18">
        <f>IF('Sales Dashboard'!V26=0,"",IF('Sales Dashboard'!V26="","",(('Sales Dashboard'!W26-'Sales Dashboard'!V26)/'Sales Dashboard'!V26)))</f>
        <v>-2.032520325203252E-2</v>
      </c>
      <c r="X26" s="18">
        <f>IF('Sales Dashboard'!W26=0,"",IF('Sales Dashboard'!W26="","",(('Sales Dashboard'!X26-'Sales Dashboard'!W26)/'Sales Dashboard'!W26)))</f>
        <v>-8.2987551867219917E-3</v>
      </c>
      <c r="Y26" s="18">
        <f>IF('Sales Dashboard'!X26=0,"",IF('Sales Dashboard'!X26="","",(('Sales Dashboard'!Y26-'Sales Dashboard'!X26)/'Sales Dashboard'!X26)))</f>
        <v>0.19246861924686193</v>
      </c>
      <c r="Z26" s="18">
        <f>IF('Sales Dashboard'!Y26=0,"",IF('Sales Dashboard'!Y26="","",(('Sales Dashboard'!Z26-'Sales Dashboard'!Y26)/'Sales Dashboard'!Y26)))</f>
        <v>0.21403508771929824</v>
      </c>
      <c r="AA26" s="18">
        <f>IF('Sales Dashboard'!Z26=0,"",IF('Sales Dashboard'!Z26="","",(('Sales Dashboard'!AA26-'Sales Dashboard'!Z26)/'Sales Dashboard'!Z26)))</f>
        <v>-3.7572254335260118E-2</v>
      </c>
      <c r="AB26" s="18">
        <f>IF('Sales Dashboard'!AA26=0,"",IF('Sales Dashboard'!AA26="","",(('Sales Dashboard'!AB26-'Sales Dashboard'!AA26)/'Sales Dashboard'!AA26)))</f>
        <v>-1.8018018018018018E-2</v>
      </c>
      <c r="AC26" s="18">
        <f>IF('Sales Dashboard'!AB26=0,"",IF('Sales Dashboard'!AB26="","",(('Sales Dashboard'!AC26-'Sales Dashboard'!AB26)/'Sales Dashboard'!AB26)))</f>
        <v>-6.1162079510703364E-3</v>
      </c>
      <c r="AD26" s="18">
        <f>IF('Sales Dashboard'!AC26=0,"",IF('Sales Dashboard'!AC26="","",(('Sales Dashboard'!AD26-'Sales Dashboard'!AC26)/'Sales Dashboard'!AC26)))</f>
        <v>-0.04</v>
      </c>
      <c r="AE26" s="18">
        <f>IF('Sales Dashboard'!AD26=0,"",IF('Sales Dashboard'!AD26="","",(('Sales Dashboard'!AE26-'Sales Dashboard'!AD26)/'Sales Dashboard'!AD26)))</f>
        <v>-4.807692307692308E-2</v>
      </c>
      <c r="AF26" s="18">
        <f>IF('Sales Dashboard'!AE26=0,"",IF('Sales Dashboard'!AE26="","",(('Sales Dashboard'!AF26-'Sales Dashboard'!AE26)/'Sales Dashboard'!AE26)))</f>
        <v>-4.7138047138047139E-2</v>
      </c>
      <c r="AG26" s="18">
        <f>IF('Sales Dashboard'!AF26=0,"",IF('Sales Dashboard'!AF26="","",(('Sales Dashboard'!AG26-'Sales Dashboard'!AF26)/'Sales Dashboard'!AF26)))</f>
        <v>-1.0600706713780919E-2</v>
      </c>
      <c r="AH26" s="18">
        <f>IF('Sales Dashboard'!AG26=0,"",IF('Sales Dashboard'!AG26="","",(('Sales Dashboard'!AH26-'Sales Dashboard'!AG26)/'Sales Dashboard'!AG26)))</f>
        <v>0.14285714285714285</v>
      </c>
      <c r="AI26" s="18">
        <f>IF('Sales Dashboard'!AH26=0,"",IF('Sales Dashboard'!AH26="","",(('Sales Dashboard'!AI26-'Sales Dashboard'!AH26)/'Sales Dashboard'!AH26)))</f>
        <v>9.3749999999999997E-3</v>
      </c>
      <c r="AJ26" s="18">
        <f>IF('Sales Dashboard'!AI26=0,"",IF('Sales Dashboard'!AI26="","",(('Sales Dashboard'!AJ26-'Sales Dashboard'!AI26)/'Sales Dashboard'!AI26)))</f>
        <v>-2.1671826625386997E-2</v>
      </c>
      <c r="AK26" s="18">
        <f>IF('Sales Dashboard'!AJ26=0,"",IF('Sales Dashboard'!AJ26="","",(('Sales Dashboard'!AK26-'Sales Dashboard'!AJ26)/'Sales Dashboard'!AJ26)))</f>
        <v>-6.6455696202531639E-2</v>
      </c>
      <c r="AL26" s="18">
        <f>IF('Sales Dashboard'!AK26=0,"",IF('Sales Dashboard'!AK26="","",(('Sales Dashboard'!AL26-'Sales Dashboard'!AK26)/'Sales Dashboard'!AK26)))</f>
        <v>3.3898305084745762E-3</v>
      </c>
      <c r="AM26" s="18">
        <f>IF('Sales Dashboard'!AL26=0,"",IF('Sales Dashboard'!AL26="","",(('Sales Dashboard'!AM26-'Sales Dashboard'!AL26)/'Sales Dashboard'!AL26)))</f>
        <v>5.7432432432432436E-2</v>
      </c>
      <c r="AN26" s="18">
        <f>IF('Sales Dashboard'!AM26=0,"",IF('Sales Dashboard'!AM26="","",(('Sales Dashboard'!AN26-'Sales Dashboard'!AM26)/'Sales Dashboard'!AM26)))</f>
        <v>-2.8753993610223641E-2</v>
      </c>
      <c r="AO26" s="18">
        <f>IF('Sales Dashboard'!AN26=0,"",IF('Sales Dashboard'!AN26="","",(('Sales Dashboard'!AO26-'Sales Dashboard'!AN26)/'Sales Dashboard'!AN26)))</f>
        <v>-0.11842105263157894</v>
      </c>
      <c r="AP26" s="18">
        <f>IF('Sales Dashboard'!AO26=0,"",IF('Sales Dashboard'!AO26="","",(('Sales Dashboard'!AP26-'Sales Dashboard'!AO26)/'Sales Dashboard'!AO26)))</f>
        <v>4.1044776119402986E-2</v>
      </c>
      <c r="AQ26" s="18">
        <f>IF('Sales Dashboard'!AP26=0,"",IF('Sales Dashboard'!AP26="","",(('Sales Dashboard'!AQ26-'Sales Dashboard'!AP26)/'Sales Dashboard'!AP26)))</f>
        <v>0.11827956989247312</v>
      </c>
      <c r="AR26" s="200">
        <f>IF('Sales Dashboard'!AQ26=0,"",IF('Sales Dashboard'!AQ26="","",(('Sales Dashboard'!AR26-'Sales Dashboard'!AQ26)/'Sales Dashboard'!AQ26)))</f>
        <v>-3.5256410256410256E-2</v>
      </c>
      <c r="AS26" s="430">
        <f>IF(B26="HQ","",(('Sales Dashboard'!AR26-'Sales Dashboard'!AS26)/'Sales Dashboard'!AS26))</f>
        <v>7.0621817095252934E-2</v>
      </c>
      <c r="AU26" s="447">
        <f>IF('Sales Dashboard'!AO26=0,"",IF('Sales Dashboard'!AO26="","",(('Sales Dashboard'!AR26-'Sales Dashboard'!AO26)/'Sales Dashboard'!AO26)))</f>
        <v>0.12313432835820895</v>
      </c>
      <c r="AW26" s="447">
        <f>IF('Sales Dashboard'!AF26=0,"",IF('Sales Dashboard'!AF26="","",(('Sales Dashboard'!AR26-'Sales Dashboard'!AF26)/'Sales Dashboard'!AF26)))</f>
        <v>6.3604240282685506E-2</v>
      </c>
      <c r="AX26" s="447">
        <f>IF('Sales Dashboard'!AF26=0,"",IF('Sales Dashboard'!AF26="","",(('Sales Dashboard'!AR26-'Sales Dashboard'!AF26)/'Sales Dashboard'!AF26)))</f>
        <v>6.3604240282685506E-2</v>
      </c>
      <c r="AY26" s="447"/>
    </row>
    <row r="27" spans="1:51" outlineLevel="1">
      <c r="A27" s="201" t="s">
        <v>929</v>
      </c>
      <c r="B27" s="202" t="str">
        <f>A27</f>
        <v>Bwaise</v>
      </c>
      <c r="C27" s="19"/>
      <c r="D27" s="19" t="str">
        <f>IF('Sales Dashboard'!C27=0,"",IF('Sales Dashboard'!C27="","",(('Sales Dashboard'!D27-'Sales Dashboard'!C27)/'Sales Dashboard'!C27)))</f>
        <v/>
      </c>
      <c r="E27" s="19" t="str">
        <f>IF('Sales Dashboard'!D27=0,"",IF('Sales Dashboard'!D27="","",(('Sales Dashboard'!E27-'Sales Dashboard'!D27)/'Sales Dashboard'!D27)))</f>
        <v/>
      </c>
      <c r="F27" s="19">
        <f>IF('Sales Dashboard'!E27=0,"",IF('Sales Dashboard'!E27="","",(('Sales Dashboard'!F27-'Sales Dashboard'!E27)/'Sales Dashboard'!E27)))</f>
        <v>-2.0408163265306121E-2</v>
      </c>
      <c r="G27" s="19">
        <f>IF('Sales Dashboard'!F27=0,"",IF('Sales Dashboard'!F27="","",(('Sales Dashboard'!G27-'Sales Dashboard'!F27)/'Sales Dashboard'!F27)))</f>
        <v>0</v>
      </c>
      <c r="H27" s="19">
        <f>IF('Sales Dashboard'!G27=0,"",IF('Sales Dashboard'!G27="","",(('Sales Dashboard'!H27-'Sales Dashboard'!G27)/'Sales Dashboard'!G27)))</f>
        <v>-6.25E-2</v>
      </c>
      <c r="I27" s="19">
        <f>IF('Sales Dashboard'!H27=0,"",IF('Sales Dashboard'!H27="","",(('Sales Dashboard'!I27-'Sales Dashboard'!H27)/'Sales Dashboard'!H27)))</f>
        <v>0</v>
      </c>
      <c r="J27" s="19">
        <f>IF('Sales Dashboard'!I27=0,"",IF('Sales Dashboard'!I27="","",(('Sales Dashboard'!J27-'Sales Dashboard'!I27)/'Sales Dashboard'!I27)))</f>
        <v>-4.4444444444444446E-2</v>
      </c>
      <c r="K27" s="19">
        <f>IF('Sales Dashboard'!J27=0,"",IF('Sales Dashboard'!J27="","",(('Sales Dashboard'!K27-'Sales Dashboard'!J27)/'Sales Dashboard'!J27)))</f>
        <v>-4.6511627906976744E-2</v>
      </c>
      <c r="L27" s="19">
        <f>IF('Sales Dashboard'!K27=0,"",IF('Sales Dashboard'!K27="","",(('Sales Dashboard'!L27-'Sales Dashboard'!K27)/'Sales Dashboard'!K27)))</f>
        <v>2.4390243902439025E-2</v>
      </c>
      <c r="M27" s="19">
        <f>IF('Sales Dashboard'!L27=0,"",IF('Sales Dashboard'!L27="","",(('Sales Dashboard'!M27-'Sales Dashboard'!L27)/'Sales Dashboard'!L27)))</f>
        <v>-4.7619047619047616E-2</v>
      </c>
      <c r="N27" s="19">
        <f>IF('Sales Dashboard'!M27=0,"",IF('Sales Dashboard'!M27="","",(('Sales Dashboard'!N27-'Sales Dashboard'!M27)/'Sales Dashboard'!M27)))</f>
        <v>0</v>
      </c>
      <c r="O27" s="19">
        <f>IF('Sales Dashboard'!N27=0,"",IF('Sales Dashboard'!N27="","",(('Sales Dashboard'!O27-'Sales Dashboard'!N27)/'Sales Dashboard'!N27)))</f>
        <v>-0.05</v>
      </c>
      <c r="P27" s="19">
        <f>IF('Sales Dashboard'!O27=0,"",IF('Sales Dashboard'!O27="","",(('Sales Dashboard'!P27-'Sales Dashboard'!O27)/'Sales Dashboard'!O27)))</f>
        <v>0</v>
      </c>
      <c r="Q27" s="19">
        <f>IF('Sales Dashboard'!P27=0,"",IF('Sales Dashboard'!P27="","",(('Sales Dashboard'!Q27-'Sales Dashboard'!P27)/'Sales Dashboard'!P27)))</f>
        <v>2.6315789473684209E-2</v>
      </c>
      <c r="R27" s="19">
        <f>IF('Sales Dashboard'!Q27=0,"",IF('Sales Dashboard'!Q27="","",(('Sales Dashboard'!R27-'Sales Dashboard'!Q27)/'Sales Dashboard'!Q27)))</f>
        <v>-2.564102564102564E-2</v>
      </c>
      <c r="S27" s="19">
        <f>IF('Sales Dashboard'!R27=0,"",IF('Sales Dashboard'!R27="","",(('Sales Dashboard'!S27-'Sales Dashboard'!R27)/'Sales Dashboard'!R27)))</f>
        <v>2.6315789473684209E-2</v>
      </c>
      <c r="T27" s="19">
        <f>IF('Sales Dashboard'!S27=0,"",IF('Sales Dashboard'!S27="","",(('Sales Dashboard'!T27-'Sales Dashboard'!S27)/'Sales Dashboard'!S27)))</f>
        <v>-2.564102564102564E-2</v>
      </c>
      <c r="U27" s="19">
        <f>IF('Sales Dashboard'!T27=0,"",IF('Sales Dashboard'!T27="","",(('Sales Dashboard'!U27-'Sales Dashboard'!T27)/'Sales Dashboard'!T27)))</f>
        <v>-2.6315789473684209E-2</v>
      </c>
      <c r="V27" s="19">
        <f>IF('Sales Dashboard'!U27=0,"",IF('Sales Dashboard'!U27="","",(('Sales Dashboard'!V27-'Sales Dashboard'!U27)/'Sales Dashboard'!U27)))</f>
        <v>-2.7027027027027029E-2</v>
      </c>
      <c r="W27" s="19">
        <f>IF('Sales Dashboard'!V27=0,"",IF('Sales Dashboard'!V27="","",(('Sales Dashboard'!W27-'Sales Dashboard'!V27)/'Sales Dashboard'!V27)))</f>
        <v>-2.7777777777777776E-2</v>
      </c>
      <c r="X27" s="19">
        <f>IF('Sales Dashboard'!W27=0,"",IF('Sales Dashboard'!W27="","",(('Sales Dashboard'!X27-'Sales Dashboard'!W27)/'Sales Dashboard'!W27)))</f>
        <v>-2.8571428571428571E-2</v>
      </c>
      <c r="Y27" s="19">
        <f>IF('Sales Dashboard'!X27=0,"",IF('Sales Dashboard'!X27="","",(('Sales Dashboard'!Y27-'Sales Dashboard'!X27)/'Sales Dashboard'!X27)))</f>
        <v>0</v>
      </c>
      <c r="Z27" s="19">
        <f>IF('Sales Dashboard'!Y27=0,"",IF('Sales Dashboard'!Y27="","",(('Sales Dashboard'!Z27-'Sales Dashboard'!Y27)/'Sales Dashboard'!Y27)))</f>
        <v>1.2647058823529411</v>
      </c>
      <c r="AA27" s="19">
        <f>IF('Sales Dashboard'!Z27=0,"",IF('Sales Dashboard'!Z27="","",(('Sales Dashboard'!AA27-'Sales Dashboard'!Z27)/'Sales Dashboard'!Z27)))</f>
        <v>0</v>
      </c>
      <c r="AB27" s="19">
        <f>IF('Sales Dashboard'!AA27=0,"",IF('Sales Dashboard'!AA27="","",(('Sales Dashboard'!AB27-'Sales Dashboard'!AA27)/'Sales Dashboard'!AA27)))</f>
        <v>1.2987012987012988E-2</v>
      </c>
      <c r="AC27" s="19">
        <f>IF('Sales Dashboard'!AB27=0,"",IF('Sales Dashboard'!AB27="","",(('Sales Dashboard'!AC27-'Sales Dashboard'!AB27)/'Sales Dashboard'!AB27)))</f>
        <v>-2.564102564102564E-2</v>
      </c>
      <c r="AD27" s="19">
        <f>IF('Sales Dashboard'!AC27=0,"",IF('Sales Dashboard'!AC27="","",(('Sales Dashboard'!AD27-'Sales Dashboard'!AC27)/'Sales Dashboard'!AC27)))</f>
        <v>-3.9473684210526314E-2</v>
      </c>
      <c r="AE27" s="19">
        <f>IF('Sales Dashboard'!AD27=0,"",IF('Sales Dashboard'!AD27="","",(('Sales Dashboard'!AE27-'Sales Dashboard'!AD27)/'Sales Dashboard'!AD27)))</f>
        <v>0</v>
      </c>
      <c r="AF27" s="19">
        <f>IF('Sales Dashboard'!AE27=0,"",IF('Sales Dashboard'!AE27="","",(('Sales Dashboard'!AF27-'Sales Dashboard'!AE27)/'Sales Dashboard'!AE27)))</f>
        <v>-4.1095890410958902E-2</v>
      </c>
      <c r="AG27" s="19">
        <f>IF('Sales Dashboard'!AF27=0,"",IF('Sales Dashboard'!AF27="","",(('Sales Dashboard'!AG27-'Sales Dashboard'!AF27)/'Sales Dashboard'!AF27)))</f>
        <v>2.8571428571428571E-2</v>
      </c>
      <c r="AH27" s="19">
        <f>IF('Sales Dashboard'!AG27=0,"",IF('Sales Dashboard'!AG27="","",(('Sales Dashboard'!AH27-'Sales Dashboard'!AG27)/'Sales Dashboard'!AG27)))</f>
        <v>-9.7222222222222224E-2</v>
      </c>
      <c r="AI27" s="19">
        <f>IF('Sales Dashboard'!AH27=0,"",IF('Sales Dashboard'!AH27="","",(('Sales Dashboard'!AI27-'Sales Dashboard'!AH27)/'Sales Dashboard'!AH27)))</f>
        <v>3.0769230769230771E-2</v>
      </c>
      <c r="AJ27" s="19">
        <f>IF('Sales Dashboard'!AI27=0,"",IF('Sales Dashboard'!AI27="","",(('Sales Dashboard'!AJ27-'Sales Dashboard'!AI27)/'Sales Dashboard'!AI27)))</f>
        <v>-1.4925373134328358E-2</v>
      </c>
      <c r="AK27" s="19">
        <f>IF('Sales Dashboard'!AJ27=0,"",IF('Sales Dashboard'!AJ27="","",(('Sales Dashboard'!AK27-'Sales Dashboard'!AJ27)/'Sales Dashboard'!AJ27)))</f>
        <v>-1.5151515151515152E-2</v>
      </c>
      <c r="AL27" s="19">
        <f>IF('Sales Dashboard'!AK27=0,"",IF('Sales Dashboard'!AK27="","",(('Sales Dashboard'!AL27-'Sales Dashboard'!AK27)/'Sales Dashboard'!AK27)))</f>
        <v>3.0769230769230771E-2</v>
      </c>
      <c r="AM27" s="19">
        <f>IF('Sales Dashboard'!AL27=0,"",IF('Sales Dashboard'!AL27="","",(('Sales Dashboard'!AM27-'Sales Dashboard'!AL27)/'Sales Dashboard'!AL27)))</f>
        <v>-1.4925373134328358E-2</v>
      </c>
      <c r="AN27" s="19">
        <f>IF('Sales Dashboard'!AM27=0,"",IF('Sales Dashboard'!AM27="","",(('Sales Dashboard'!AN27-'Sales Dashboard'!AM27)/'Sales Dashboard'!AM27)))</f>
        <v>-4.5454545454545456E-2</v>
      </c>
      <c r="AO27" s="19">
        <f>IF('Sales Dashboard'!AN27=0,"",IF('Sales Dashboard'!AN27="","",(('Sales Dashboard'!AO27-'Sales Dashboard'!AN27)/'Sales Dashboard'!AN27)))</f>
        <v>-1.5873015873015872E-2</v>
      </c>
      <c r="AP27" s="19">
        <f>IF('Sales Dashboard'!AO27=0,"",IF('Sales Dashboard'!AO27="","",(('Sales Dashboard'!AP27-'Sales Dashboard'!AO27)/'Sales Dashboard'!AO27)))</f>
        <v>1.6129032258064516E-2</v>
      </c>
      <c r="AQ27" s="19">
        <f>IF('Sales Dashboard'!AP27=0,"",IF('Sales Dashboard'!AP27="","",(('Sales Dashboard'!AQ27-'Sales Dashboard'!AP27)/'Sales Dashboard'!AP27)))</f>
        <v>1.5873015873015872E-2</v>
      </c>
      <c r="AR27" s="59">
        <f>IF('Sales Dashboard'!AQ27=0,"",IF('Sales Dashboard'!AQ27="","",(('Sales Dashboard'!AR27-'Sales Dashboard'!AQ27)/'Sales Dashboard'!AQ27)))</f>
        <v>-3.125E-2</v>
      </c>
      <c r="AS27" s="431">
        <f>IF(B27="HQ","",(('Sales Dashboard'!AR27-'Sales Dashboard'!AS27)/'Sales Dashboard'!AS27))</f>
        <v>0.10263376511471227</v>
      </c>
      <c r="AU27" s="448">
        <f>IF('Sales Dashboard'!AO27=0,"",IF('Sales Dashboard'!AO27="","",(('Sales Dashboard'!AR27-'Sales Dashboard'!AO27)/'Sales Dashboard'!AO27)))</f>
        <v>0</v>
      </c>
      <c r="AW27" s="448">
        <f>IF('Sales Dashboard'!AF27=0,"",IF('Sales Dashboard'!AF27="","",(('Sales Dashboard'!AR27-'Sales Dashboard'!AF27)/'Sales Dashboard'!AF27)))</f>
        <v>-0.11428571428571428</v>
      </c>
      <c r="AX27" s="448">
        <f>IF('Sales Dashboard'!AF27=0,"",IF('Sales Dashboard'!AF27="","",(('Sales Dashboard'!AR27-'Sales Dashboard'!AF27)/'Sales Dashboard'!AF27)))</f>
        <v>-0.11428571428571428</v>
      </c>
      <c r="AY27" s="448"/>
    </row>
    <row r="28" spans="1:51" outlineLevel="1">
      <c r="A28" s="201" t="s">
        <v>930</v>
      </c>
      <c r="B28" s="202" t="str">
        <f t="shared" ref="B28:B32" si="1">A28</f>
        <v>Mafubira</v>
      </c>
      <c r="C28" s="19"/>
      <c r="D28" s="19" t="str">
        <f>IF('Sales Dashboard'!C28=0,"",IF('Sales Dashboard'!C28="","",(('Sales Dashboard'!D28-'Sales Dashboard'!C28)/'Sales Dashboard'!C28)))</f>
        <v/>
      </c>
      <c r="E28" s="19" t="str">
        <f>IF('Sales Dashboard'!D28=0,"",IF('Sales Dashboard'!D28="","",(('Sales Dashboard'!E28-'Sales Dashboard'!D28)/'Sales Dashboard'!D28)))</f>
        <v/>
      </c>
      <c r="F28" s="19" t="str">
        <f>IF('Sales Dashboard'!E28=0,"",IF('Sales Dashboard'!E28="","",(('Sales Dashboard'!F28-'Sales Dashboard'!E28)/'Sales Dashboard'!E28)))</f>
        <v/>
      </c>
      <c r="G28" s="19" t="str">
        <f>IF('Sales Dashboard'!F28=0,"",IF('Sales Dashboard'!F28="","",(('Sales Dashboard'!G28-'Sales Dashboard'!F28)/'Sales Dashboard'!F28)))</f>
        <v/>
      </c>
      <c r="H28" s="19">
        <f>IF('Sales Dashboard'!G28=0,"",IF('Sales Dashboard'!G28="","",(('Sales Dashboard'!H28-'Sales Dashboard'!G28)/'Sales Dashboard'!G28)))</f>
        <v>0</v>
      </c>
      <c r="I28" s="19">
        <f>IF('Sales Dashboard'!H28=0,"",IF('Sales Dashboard'!H28="","",(('Sales Dashboard'!I28-'Sales Dashboard'!H28)/'Sales Dashboard'!H28)))</f>
        <v>0.9285714285714286</v>
      </c>
      <c r="J28" s="19">
        <f>IF('Sales Dashboard'!I28=0,"",IF('Sales Dashboard'!I28="","",(('Sales Dashboard'!J28-'Sales Dashboard'!I28)/'Sales Dashboard'!I28)))</f>
        <v>0</v>
      </c>
      <c r="K28" s="19">
        <f>IF('Sales Dashboard'!J28=0,"",IF('Sales Dashboard'!J28="","",(('Sales Dashboard'!K28-'Sales Dashboard'!J28)/'Sales Dashboard'!J28)))</f>
        <v>-3.7037037037037035E-2</v>
      </c>
      <c r="L28" s="19">
        <f>IF('Sales Dashboard'!K28=0,"",IF('Sales Dashboard'!K28="","",(('Sales Dashboard'!L28-'Sales Dashboard'!K28)/'Sales Dashboard'!K28)))</f>
        <v>-0.5</v>
      </c>
      <c r="M28" s="19">
        <f>IF('Sales Dashboard'!L28=0,"",IF('Sales Dashboard'!L28="","",(('Sales Dashboard'!M28-'Sales Dashboard'!L28)/'Sales Dashboard'!L28)))</f>
        <v>1.1153846153846154</v>
      </c>
      <c r="N28" s="19">
        <f>IF('Sales Dashboard'!M28=0,"",IF('Sales Dashboard'!M28="","",(('Sales Dashboard'!N28-'Sales Dashboard'!M28)/'Sales Dashboard'!M28)))</f>
        <v>1.8181818181818181E-2</v>
      </c>
      <c r="O28" s="19">
        <f>IF('Sales Dashboard'!N28=0,"",IF('Sales Dashboard'!N28="","",(('Sales Dashboard'!O28-'Sales Dashboard'!N28)/'Sales Dashboard'!N28)))</f>
        <v>0</v>
      </c>
      <c r="P28" s="19">
        <f>IF('Sales Dashboard'!O28=0,"",IF('Sales Dashboard'!O28="","",(('Sales Dashboard'!P28-'Sales Dashboard'!O28)/'Sales Dashboard'!O28)))</f>
        <v>-3.5714285714285712E-2</v>
      </c>
      <c r="Q28" s="19">
        <f>IF('Sales Dashboard'!P28=0,"",IF('Sales Dashboard'!P28="","",(('Sales Dashboard'!Q28-'Sales Dashboard'!P28)/'Sales Dashboard'!P28)))</f>
        <v>-3.7037037037037035E-2</v>
      </c>
      <c r="R28" s="19">
        <f>IF('Sales Dashboard'!Q28=0,"",IF('Sales Dashboard'!Q28="","",(('Sales Dashboard'!R28-'Sales Dashboard'!Q28)/'Sales Dashboard'!Q28)))</f>
        <v>3.8461538461538464E-2</v>
      </c>
      <c r="S28" s="19">
        <f>IF('Sales Dashboard'!R28=0,"",IF('Sales Dashboard'!R28="","",(('Sales Dashboard'!S28-'Sales Dashboard'!R28)/'Sales Dashboard'!R28)))</f>
        <v>0.42592592592592593</v>
      </c>
      <c r="T28" s="19">
        <f>IF('Sales Dashboard'!S28=0,"",IF('Sales Dashboard'!S28="","",(('Sales Dashboard'!T28-'Sales Dashboard'!S28)/'Sales Dashboard'!S28)))</f>
        <v>-2.5974025974025976E-2</v>
      </c>
      <c r="U28" s="19">
        <f>IF('Sales Dashboard'!T28=0,"",IF('Sales Dashboard'!T28="","",(('Sales Dashboard'!U28-'Sales Dashboard'!T28)/'Sales Dashboard'!T28)))</f>
        <v>-1.3333333333333334E-2</v>
      </c>
      <c r="V28" s="19">
        <f>IF('Sales Dashboard'!U28=0,"",IF('Sales Dashboard'!U28="","",(('Sales Dashboard'!V28-'Sales Dashboard'!U28)/'Sales Dashboard'!U28)))</f>
        <v>0</v>
      </c>
      <c r="W28" s="19">
        <f>IF('Sales Dashboard'!V28=0,"",IF('Sales Dashboard'!V28="","",(('Sales Dashboard'!W28-'Sales Dashboard'!V28)/'Sales Dashboard'!V28)))</f>
        <v>-4.0540540540540543E-2</v>
      </c>
      <c r="X28" s="19">
        <f>IF('Sales Dashboard'!W28=0,"",IF('Sales Dashboard'!W28="","",(('Sales Dashboard'!X28-'Sales Dashboard'!W28)/'Sales Dashboard'!W28)))</f>
        <v>-5.6338028169014086E-2</v>
      </c>
      <c r="Y28" s="19">
        <f>IF('Sales Dashboard'!X28=0,"",IF('Sales Dashboard'!X28="","",(('Sales Dashboard'!Y28-'Sales Dashboard'!X28)/'Sales Dashboard'!X28)))</f>
        <v>0</v>
      </c>
      <c r="Z28" s="19">
        <f>IF('Sales Dashboard'!Y28=0,"",IF('Sales Dashboard'!Y28="","",(('Sales Dashboard'!Z28-'Sales Dashboard'!Y28)/'Sales Dashboard'!Y28)))</f>
        <v>0.17910447761194029</v>
      </c>
      <c r="AA28" s="19">
        <f>IF('Sales Dashboard'!Z28=0,"",IF('Sales Dashboard'!Z28="","",(('Sales Dashboard'!AA28-'Sales Dashboard'!Z28)/'Sales Dashboard'!Z28)))</f>
        <v>-3.7974683544303799E-2</v>
      </c>
      <c r="AB28" s="19">
        <f>IF('Sales Dashboard'!AA28=0,"",IF('Sales Dashboard'!AA28="","",(('Sales Dashboard'!AB28-'Sales Dashboard'!AA28)/'Sales Dashboard'!AA28)))</f>
        <v>-2.6315789473684209E-2</v>
      </c>
      <c r="AC28" s="19">
        <f>IF('Sales Dashboard'!AB28=0,"",IF('Sales Dashboard'!AB28="","",(('Sales Dashboard'!AC28-'Sales Dashboard'!AB28)/'Sales Dashboard'!AB28)))</f>
        <v>-4.0540540540540543E-2</v>
      </c>
      <c r="AD28" s="19">
        <f>IF('Sales Dashboard'!AC28=0,"",IF('Sales Dashboard'!AC28="","",(('Sales Dashboard'!AD28-'Sales Dashboard'!AC28)/'Sales Dashboard'!AC28)))</f>
        <v>-7.0422535211267609E-2</v>
      </c>
      <c r="AE28" s="19">
        <f>IF('Sales Dashboard'!AD28=0,"",IF('Sales Dashboard'!AD28="","",(('Sales Dashboard'!AE28-'Sales Dashboard'!AD28)/'Sales Dashboard'!AD28)))</f>
        <v>-1.5151515151515152E-2</v>
      </c>
      <c r="AF28" s="19">
        <f>IF('Sales Dashboard'!AE28=0,"",IF('Sales Dashboard'!AE28="","",(('Sales Dashboard'!AF28-'Sales Dashboard'!AE28)/'Sales Dashboard'!AE28)))</f>
        <v>-9.2307692307692313E-2</v>
      </c>
      <c r="AG28" s="19">
        <f>IF('Sales Dashboard'!AF28=0,"",IF('Sales Dashboard'!AF28="","",(('Sales Dashboard'!AG28-'Sales Dashboard'!AF28)/'Sales Dashboard'!AF28)))</f>
        <v>-0.10169491525423729</v>
      </c>
      <c r="AH28" s="19">
        <f>IF('Sales Dashboard'!AG28=0,"",IF('Sales Dashboard'!AG28="","",(('Sales Dashboard'!AH28-'Sales Dashboard'!AG28)/'Sales Dashboard'!AG28)))</f>
        <v>0</v>
      </c>
      <c r="AI28" s="19">
        <f>IF('Sales Dashboard'!AH28=0,"",IF('Sales Dashboard'!AH28="","",(('Sales Dashboard'!AI28-'Sales Dashboard'!AH28)/'Sales Dashboard'!AH28)))</f>
        <v>0</v>
      </c>
      <c r="AJ28" s="19">
        <f>IF('Sales Dashboard'!AI28=0,"",IF('Sales Dashboard'!AI28="","",(('Sales Dashboard'!AJ28-'Sales Dashboard'!AI28)/'Sales Dashboard'!AI28)))</f>
        <v>-3.7735849056603772E-2</v>
      </c>
      <c r="AK28" s="19">
        <f>IF('Sales Dashboard'!AJ28=0,"",IF('Sales Dashboard'!AJ28="","",(('Sales Dashboard'!AK28-'Sales Dashboard'!AJ28)/'Sales Dashboard'!AJ28)))</f>
        <v>-7.8431372549019607E-2</v>
      </c>
      <c r="AL28" s="19">
        <f>IF('Sales Dashboard'!AK28=0,"",IF('Sales Dashboard'!AK28="","",(('Sales Dashboard'!AL28-'Sales Dashboard'!AK28)/'Sales Dashboard'!AK28)))</f>
        <v>-0.14893617021276595</v>
      </c>
      <c r="AM28" s="19">
        <f>IF('Sales Dashboard'!AL28=0,"",IF('Sales Dashboard'!AL28="","",(('Sales Dashboard'!AM28-'Sales Dashboard'!AL28)/'Sales Dashboard'!AL28)))</f>
        <v>0.45</v>
      </c>
      <c r="AN28" s="19">
        <f>IF('Sales Dashboard'!AM28=0,"",IF('Sales Dashboard'!AM28="","",(('Sales Dashboard'!AN28-'Sales Dashboard'!AM28)/'Sales Dashboard'!AM28)))</f>
        <v>0</v>
      </c>
      <c r="AO28" s="19">
        <f>IF('Sales Dashboard'!AN28=0,"",IF('Sales Dashboard'!AN28="","",(('Sales Dashboard'!AO28-'Sales Dashboard'!AN28)/'Sales Dashboard'!AN28)))</f>
        <v>-0.36206896551724138</v>
      </c>
      <c r="AP28" s="19">
        <f>IF('Sales Dashboard'!AO28=0,"",IF('Sales Dashboard'!AO28="","",(('Sales Dashboard'!AP28-'Sales Dashboard'!AO28)/'Sales Dashboard'!AO28)))</f>
        <v>0.16216216216216217</v>
      </c>
      <c r="AQ28" s="19">
        <f>IF('Sales Dashboard'!AP28=0,"",IF('Sales Dashboard'!AP28="","",(('Sales Dashboard'!AQ28-'Sales Dashboard'!AP28)/'Sales Dashboard'!AP28)))</f>
        <v>0.72093023255813948</v>
      </c>
      <c r="AR28" s="59">
        <f>IF('Sales Dashboard'!AQ28=0,"",IF('Sales Dashboard'!AQ28="","",(('Sales Dashboard'!AR28-'Sales Dashboard'!AQ28)/'Sales Dashboard'!AQ28)))</f>
        <v>5.4054054054054057E-2</v>
      </c>
      <c r="AS28" s="431">
        <f>IF(B28="HQ","",(('Sales Dashboard'!AR28-'Sales Dashboard'!AS28)/'Sales Dashboard'!AS28))</f>
        <v>0.38718441417657351</v>
      </c>
      <c r="AU28" s="448">
        <f>IF('Sales Dashboard'!AO28=0,"",IF('Sales Dashboard'!AO28="","",(('Sales Dashboard'!AR28-'Sales Dashboard'!AO28)/'Sales Dashboard'!AO28)))</f>
        <v>1.1081081081081081</v>
      </c>
      <c r="AW28" s="448">
        <f>IF('Sales Dashboard'!AF28=0,"",IF('Sales Dashboard'!AF28="","",(('Sales Dashboard'!AR28-'Sales Dashboard'!AF28)/'Sales Dashboard'!AF28)))</f>
        <v>0.32203389830508472</v>
      </c>
      <c r="AX28" s="448">
        <f>IF('Sales Dashboard'!AF28=0,"",IF('Sales Dashboard'!AF28="","",(('Sales Dashboard'!AR28-'Sales Dashboard'!AF28)/'Sales Dashboard'!AF28)))</f>
        <v>0.32203389830508472</v>
      </c>
      <c r="AY28" s="448"/>
    </row>
    <row r="29" spans="1:51" outlineLevel="1">
      <c r="A29" s="201" t="s">
        <v>932</v>
      </c>
      <c r="B29" s="202" t="str">
        <f t="shared" si="1"/>
        <v>Mpigi</v>
      </c>
      <c r="C29" s="19"/>
      <c r="D29" s="19" t="str">
        <f>IF('Sales Dashboard'!C29=0,"",IF('Sales Dashboard'!C29="","",(('Sales Dashboard'!D29-'Sales Dashboard'!C29)/'Sales Dashboard'!C29)))</f>
        <v/>
      </c>
      <c r="E29" s="19" t="str">
        <f>IF('Sales Dashboard'!D29=0,"",IF('Sales Dashboard'!D29="","",(('Sales Dashboard'!E29-'Sales Dashboard'!D29)/'Sales Dashboard'!D29)))</f>
        <v/>
      </c>
      <c r="F29" s="19">
        <f>IF('Sales Dashboard'!E29=0,"",IF('Sales Dashboard'!E29="","",(('Sales Dashboard'!F29-'Sales Dashboard'!E29)/'Sales Dashboard'!E29)))</f>
        <v>-2.9411764705882353E-2</v>
      </c>
      <c r="G29" s="19">
        <f>IF('Sales Dashboard'!F29=0,"",IF('Sales Dashboard'!F29="","",(('Sales Dashboard'!G29-'Sales Dashboard'!F29)/'Sales Dashboard'!F29)))</f>
        <v>-0.12121212121212122</v>
      </c>
      <c r="H29" s="19">
        <f>IF('Sales Dashboard'!G29=0,"",IF('Sales Dashboard'!G29="","",(('Sales Dashboard'!H29-'Sales Dashboard'!G29)/'Sales Dashboard'!G29)))</f>
        <v>-0.10344827586206896</v>
      </c>
      <c r="I29" s="19">
        <f>IF('Sales Dashboard'!H29=0,"",IF('Sales Dashboard'!H29="","",(('Sales Dashboard'!I29-'Sales Dashboard'!H29)/'Sales Dashboard'!H29)))</f>
        <v>0.53846153846153844</v>
      </c>
      <c r="J29" s="19">
        <f>IF('Sales Dashboard'!I29=0,"",IF('Sales Dashboard'!I29="","",(('Sales Dashboard'!J29-'Sales Dashboard'!I29)/'Sales Dashboard'!I29)))</f>
        <v>-7.4999999999999997E-2</v>
      </c>
      <c r="K29" s="19">
        <f>IF('Sales Dashboard'!J29=0,"",IF('Sales Dashboard'!J29="","",(('Sales Dashboard'!K29-'Sales Dashboard'!J29)/'Sales Dashboard'!J29)))</f>
        <v>0</v>
      </c>
      <c r="L29" s="19">
        <f>IF('Sales Dashboard'!K29=0,"",IF('Sales Dashboard'!K29="","",(('Sales Dashboard'!L29-'Sales Dashboard'!K29)/'Sales Dashboard'!K29)))</f>
        <v>-0.10810810810810811</v>
      </c>
      <c r="M29" s="19">
        <f>IF('Sales Dashboard'!L29=0,"",IF('Sales Dashboard'!L29="","",(('Sales Dashboard'!M29-'Sales Dashboard'!L29)/'Sales Dashboard'!L29)))</f>
        <v>-3.0303030303030304E-2</v>
      </c>
      <c r="N29" s="19">
        <f>IF('Sales Dashboard'!M29=0,"",IF('Sales Dashboard'!M29="","",(('Sales Dashboard'!N29-'Sales Dashboard'!M29)/'Sales Dashboard'!M29)))</f>
        <v>-6.25E-2</v>
      </c>
      <c r="O29" s="19">
        <f>IF('Sales Dashboard'!N29=0,"",IF('Sales Dashboard'!N29="","",(('Sales Dashboard'!O29-'Sales Dashboard'!N29)/'Sales Dashboard'!N29)))</f>
        <v>3.3333333333333333E-2</v>
      </c>
      <c r="P29" s="19">
        <f>IF('Sales Dashboard'!O29=0,"",IF('Sales Dashboard'!O29="","",(('Sales Dashboard'!P29-'Sales Dashboard'!O29)/'Sales Dashboard'!O29)))</f>
        <v>-6.4516129032258063E-2</v>
      </c>
      <c r="Q29" s="19">
        <f>IF('Sales Dashboard'!P29=0,"",IF('Sales Dashboard'!P29="","",(('Sales Dashboard'!Q29-'Sales Dashboard'!P29)/'Sales Dashboard'!P29)))</f>
        <v>-3.4482758620689655E-2</v>
      </c>
      <c r="R29" s="19">
        <f>IF('Sales Dashboard'!Q29=0,"",IF('Sales Dashboard'!Q29="","",(('Sales Dashboard'!R29-'Sales Dashboard'!Q29)/'Sales Dashboard'!Q29)))</f>
        <v>0.6428571428571429</v>
      </c>
      <c r="S29" s="19">
        <f>IF('Sales Dashboard'!R29=0,"",IF('Sales Dashboard'!R29="","",(('Sales Dashboard'!S29-'Sales Dashboard'!R29)/'Sales Dashboard'!R29)))</f>
        <v>2.1739130434782608E-2</v>
      </c>
      <c r="T29" s="19">
        <f>IF('Sales Dashboard'!S29=0,"",IF('Sales Dashboard'!S29="","",(('Sales Dashboard'!T29-'Sales Dashboard'!S29)/'Sales Dashboard'!S29)))</f>
        <v>0</v>
      </c>
      <c r="U29" s="19">
        <f>IF('Sales Dashboard'!T29=0,"",IF('Sales Dashboard'!T29="","",(('Sales Dashboard'!U29-'Sales Dashboard'!T29)/'Sales Dashboard'!T29)))</f>
        <v>-6.3829787234042548E-2</v>
      </c>
      <c r="V29" s="19">
        <f>IF('Sales Dashboard'!U29=0,"",IF('Sales Dashboard'!U29="","",(('Sales Dashboard'!V29-'Sales Dashboard'!U29)/'Sales Dashboard'!U29)))</f>
        <v>0</v>
      </c>
      <c r="W29" s="19">
        <f>IF('Sales Dashboard'!V29=0,"",IF('Sales Dashboard'!V29="","",(('Sales Dashboard'!W29-'Sales Dashboard'!V29)/'Sales Dashboard'!V29)))</f>
        <v>2.2727272727272728E-2</v>
      </c>
      <c r="X29" s="19">
        <f>IF('Sales Dashboard'!W29=0,"",IF('Sales Dashboard'!W29="","",(('Sales Dashboard'!X29-'Sales Dashboard'!W29)/'Sales Dashboard'!W29)))</f>
        <v>4.4444444444444446E-2</v>
      </c>
      <c r="Y29" s="19">
        <f>IF('Sales Dashboard'!X29=0,"",IF('Sales Dashboard'!X29="","",(('Sales Dashboard'!Y29-'Sales Dashboard'!X29)/'Sales Dashboard'!X29)))</f>
        <v>0.1702127659574468</v>
      </c>
      <c r="Z29" s="19">
        <f>IF('Sales Dashboard'!Y29=0,"",IF('Sales Dashboard'!Y29="","",(('Sales Dashboard'!Z29-'Sales Dashboard'!Y29)/'Sales Dashboard'!Y29)))</f>
        <v>3.6363636363636362E-2</v>
      </c>
      <c r="AA29" s="19">
        <f>IF('Sales Dashboard'!Z29=0,"",IF('Sales Dashboard'!Z29="","",(('Sales Dashboard'!AA29-'Sales Dashboard'!Z29)/'Sales Dashboard'!Z29)))</f>
        <v>-5.2631578947368418E-2</v>
      </c>
      <c r="AB29" s="19">
        <f>IF('Sales Dashboard'!AA29=0,"",IF('Sales Dashboard'!AA29="","",(('Sales Dashboard'!AB29-'Sales Dashboard'!AA29)/'Sales Dashboard'!AA29)))</f>
        <v>1.8518518518518517E-2</v>
      </c>
      <c r="AC29" s="19">
        <f>IF('Sales Dashboard'!AB29=0,"",IF('Sales Dashboard'!AB29="","",(('Sales Dashboard'!AC29-'Sales Dashboard'!AB29)/'Sales Dashboard'!AB29)))</f>
        <v>1.8181818181818181E-2</v>
      </c>
      <c r="AD29" s="19">
        <f>IF('Sales Dashboard'!AC29=0,"",IF('Sales Dashboard'!AC29="","",(('Sales Dashboard'!AD29-'Sales Dashboard'!AC29)/'Sales Dashboard'!AC29)))</f>
        <v>-5.3571428571428568E-2</v>
      </c>
      <c r="AE29" s="19">
        <f>IF('Sales Dashboard'!AD29=0,"",IF('Sales Dashboard'!AD29="","",(('Sales Dashboard'!AE29-'Sales Dashboard'!AD29)/'Sales Dashboard'!AD29)))</f>
        <v>-9.4339622641509441E-2</v>
      </c>
      <c r="AF29" s="19">
        <f>IF('Sales Dashboard'!AE29=0,"",IF('Sales Dashboard'!AE29="","",(('Sales Dashboard'!AF29-'Sales Dashboard'!AE29)/'Sales Dashboard'!AE29)))</f>
        <v>-6.25E-2</v>
      </c>
      <c r="AG29" s="19">
        <f>IF('Sales Dashboard'!AF29=0,"",IF('Sales Dashboard'!AF29="","",(('Sales Dashboard'!AG29-'Sales Dashboard'!AF29)/'Sales Dashboard'!AF29)))</f>
        <v>0</v>
      </c>
      <c r="AH29" s="19">
        <f>IF('Sales Dashboard'!AG29=0,"",IF('Sales Dashboard'!AG29="","",(('Sales Dashboard'!AH29-'Sales Dashboard'!AG29)/'Sales Dashboard'!AG29)))</f>
        <v>-2.2222222222222223E-2</v>
      </c>
      <c r="AI29" s="19">
        <f>IF('Sales Dashboard'!AH29=0,"",IF('Sales Dashboard'!AH29="","",(('Sales Dashboard'!AI29-'Sales Dashboard'!AH29)/'Sales Dashboard'!AH29)))</f>
        <v>0</v>
      </c>
      <c r="AJ29" s="19">
        <f>IF('Sales Dashboard'!AI29=0,"",IF('Sales Dashboard'!AI29="","",(('Sales Dashboard'!AJ29-'Sales Dashboard'!AI29)/'Sales Dashboard'!AI29)))</f>
        <v>0</v>
      </c>
      <c r="AK29" s="19">
        <f>IF('Sales Dashboard'!AJ29=0,"",IF('Sales Dashboard'!AJ29="","",(('Sales Dashboard'!AK29-'Sales Dashboard'!AJ29)/'Sales Dashboard'!AJ29)))</f>
        <v>-4.5454545454545456E-2</v>
      </c>
      <c r="AL29" s="19">
        <f>IF('Sales Dashboard'!AK29=0,"",IF('Sales Dashboard'!AK29="","",(('Sales Dashboard'!AL29-'Sales Dashboard'!AK29)/'Sales Dashboard'!AK29)))</f>
        <v>0.14285714285714285</v>
      </c>
      <c r="AM29" s="19">
        <f>IF('Sales Dashboard'!AL29=0,"",IF('Sales Dashboard'!AL29="","",(('Sales Dashboard'!AM29-'Sales Dashboard'!AL29)/'Sales Dashboard'!AL29)))</f>
        <v>-2.0833333333333332E-2</v>
      </c>
      <c r="AN29" s="19">
        <f>IF('Sales Dashboard'!AM29=0,"",IF('Sales Dashboard'!AM29="","",(('Sales Dashboard'!AN29-'Sales Dashboard'!AM29)/'Sales Dashboard'!AM29)))</f>
        <v>-2.1276595744680851E-2</v>
      </c>
      <c r="AO29" s="19">
        <f>IF('Sales Dashboard'!AN29=0,"",IF('Sales Dashboard'!AN29="","",(('Sales Dashboard'!AO29-'Sales Dashboard'!AN29)/'Sales Dashboard'!AN29)))</f>
        <v>-0.21739130434782608</v>
      </c>
      <c r="AP29" s="19">
        <f>IF('Sales Dashboard'!AO29=0,"",IF('Sales Dashboard'!AO29="","",(('Sales Dashboard'!AP29-'Sales Dashboard'!AO29)/'Sales Dashboard'!AO29)))</f>
        <v>2.7777777777777776E-2</v>
      </c>
      <c r="AQ29" s="19">
        <f>IF('Sales Dashboard'!AP29=0,"",IF('Sales Dashboard'!AP29="","",(('Sales Dashboard'!AQ29-'Sales Dashboard'!AP29)/'Sales Dashboard'!AP29)))</f>
        <v>0</v>
      </c>
      <c r="AR29" s="59">
        <f>IF('Sales Dashboard'!AQ29=0,"",IF('Sales Dashboard'!AQ29="","",(('Sales Dashboard'!AR29-'Sales Dashboard'!AQ29)/'Sales Dashboard'!AQ29)))</f>
        <v>-2.7027027027027029E-2</v>
      </c>
      <c r="AS29" s="431">
        <f>IF(B29="HQ","",(('Sales Dashboard'!AR29-'Sales Dashboard'!AS29)/'Sales Dashboard'!AS29))</f>
        <v>-0.35976103961081224</v>
      </c>
      <c r="AU29" s="448">
        <f>IF('Sales Dashboard'!AO29=0,"",IF('Sales Dashboard'!AO29="","",(('Sales Dashboard'!AR29-'Sales Dashboard'!AO29)/'Sales Dashboard'!AO29)))</f>
        <v>0</v>
      </c>
      <c r="AW29" s="448">
        <f>IF('Sales Dashboard'!AF29=0,"",IF('Sales Dashboard'!AF29="","",(('Sales Dashboard'!AR29-'Sales Dashboard'!AF29)/'Sales Dashboard'!AF29)))</f>
        <v>-0.2</v>
      </c>
      <c r="AX29" s="448">
        <f>IF('Sales Dashboard'!AF29=0,"",IF('Sales Dashboard'!AF29="","",(('Sales Dashboard'!AR29-'Sales Dashboard'!AF29)/'Sales Dashboard'!AF29)))</f>
        <v>-0.2</v>
      </c>
      <c r="AY29" s="448"/>
    </row>
    <row r="30" spans="1:51" outlineLevel="1">
      <c r="A30" s="201" t="s">
        <v>934</v>
      </c>
      <c r="B30" s="202" t="str">
        <f t="shared" si="1"/>
        <v>Nsangi</v>
      </c>
      <c r="C30" s="19"/>
      <c r="D30" s="19" t="str">
        <f>IF('Sales Dashboard'!C30=0,"",IF('Sales Dashboard'!C30="","",(('Sales Dashboard'!D30-'Sales Dashboard'!C30)/'Sales Dashboard'!C30)))</f>
        <v/>
      </c>
      <c r="E30" s="19" t="str">
        <f>IF('Sales Dashboard'!D30=0,"",IF('Sales Dashboard'!D30="","",(('Sales Dashboard'!E30-'Sales Dashboard'!D30)/'Sales Dashboard'!D30)))</f>
        <v/>
      </c>
      <c r="F30" s="19">
        <f>IF('Sales Dashboard'!E30=0,"",IF('Sales Dashboard'!E30="","",(('Sales Dashboard'!F30-'Sales Dashboard'!E30)/'Sales Dashboard'!E30)))</f>
        <v>-2.564102564102564E-2</v>
      </c>
      <c r="G30" s="19">
        <f>IF('Sales Dashboard'!F30=0,"",IF('Sales Dashboard'!F30="","",(('Sales Dashboard'!G30-'Sales Dashboard'!F30)/'Sales Dashboard'!F30)))</f>
        <v>0</v>
      </c>
      <c r="H30" s="19">
        <f>IF('Sales Dashboard'!G30=0,"",IF('Sales Dashboard'!G30="","",(('Sales Dashboard'!H30-'Sales Dashboard'!G30)/'Sales Dashboard'!G30)))</f>
        <v>0.55263157894736847</v>
      </c>
      <c r="I30" s="19">
        <f>IF('Sales Dashboard'!H30=0,"",IF('Sales Dashboard'!H30="","",(('Sales Dashboard'!I30-'Sales Dashboard'!H30)/'Sales Dashboard'!H30)))</f>
        <v>-3.3898305084745763E-2</v>
      </c>
      <c r="J30" s="19">
        <f>IF('Sales Dashboard'!I30=0,"",IF('Sales Dashboard'!I30="","",(('Sales Dashboard'!J30-'Sales Dashboard'!I30)/'Sales Dashboard'!I30)))</f>
        <v>0</v>
      </c>
      <c r="K30" s="19">
        <f>IF('Sales Dashboard'!J30=0,"",IF('Sales Dashboard'!J30="","",(('Sales Dashboard'!K30-'Sales Dashboard'!J30)/'Sales Dashboard'!J30)))</f>
        <v>0</v>
      </c>
      <c r="L30" s="19">
        <f>IF('Sales Dashboard'!K30=0,"",IF('Sales Dashboard'!K30="","",(('Sales Dashboard'!L30-'Sales Dashboard'!K30)/'Sales Dashboard'!K30)))</f>
        <v>-5.2631578947368418E-2</v>
      </c>
      <c r="M30" s="19">
        <f>IF('Sales Dashboard'!L30=0,"",IF('Sales Dashboard'!L30="","",(('Sales Dashboard'!M30-'Sales Dashboard'!L30)/'Sales Dashboard'!L30)))</f>
        <v>0</v>
      </c>
      <c r="N30" s="19">
        <f>IF('Sales Dashboard'!M30=0,"",IF('Sales Dashboard'!M30="","",(('Sales Dashboard'!N30-'Sales Dashboard'!M30)/'Sales Dashboard'!M30)))</f>
        <v>-3.7037037037037035E-2</v>
      </c>
      <c r="O30" s="19">
        <f>IF('Sales Dashboard'!N30=0,"",IF('Sales Dashboard'!N30="","",(('Sales Dashboard'!O30-'Sales Dashboard'!N30)/'Sales Dashboard'!N30)))</f>
        <v>-1.9230769230769232E-2</v>
      </c>
      <c r="P30" s="19">
        <f>IF('Sales Dashboard'!O30=0,"",IF('Sales Dashboard'!O30="","",(('Sales Dashboard'!P30-'Sales Dashboard'!O30)/'Sales Dashboard'!O30)))</f>
        <v>-1.9607843137254902E-2</v>
      </c>
      <c r="Q30" s="19">
        <f>IF('Sales Dashboard'!P30=0,"",IF('Sales Dashboard'!P30="","",(('Sales Dashboard'!Q30-'Sales Dashboard'!P30)/'Sales Dashboard'!P30)))</f>
        <v>-0.04</v>
      </c>
      <c r="R30" s="19">
        <f>IF('Sales Dashboard'!Q30=0,"",IF('Sales Dashboard'!Q30="","",(('Sales Dashboard'!R30-'Sales Dashboard'!Q30)/'Sales Dashboard'!Q30)))</f>
        <v>-2.0833333333333332E-2</v>
      </c>
      <c r="S30" s="19">
        <f>IF('Sales Dashboard'!R30=0,"",IF('Sales Dashboard'!R30="","",(('Sales Dashboard'!S30-'Sales Dashboard'!R30)/'Sales Dashboard'!R30)))</f>
        <v>-4.2553191489361701E-2</v>
      </c>
      <c r="T30" s="19">
        <f>IF('Sales Dashboard'!S30=0,"",IF('Sales Dashboard'!S30="","",(('Sales Dashboard'!T30-'Sales Dashboard'!S30)/'Sales Dashboard'!S30)))</f>
        <v>6.6666666666666666E-2</v>
      </c>
      <c r="U30" s="19">
        <f>IF('Sales Dashboard'!T30=0,"",IF('Sales Dashboard'!T30="","",(('Sales Dashboard'!U30-'Sales Dashboard'!T30)/'Sales Dashboard'!T30)))</f>
        <v>0</v>
      </c>
      <c r="V30" s="19">
        <f>IF('Sales Dashboard'!U30=0,"",IF('Sales Dashboard'!U30="","",(('Sales Dashboard'!V30-'Sales Dashboard'!U30)/'Sales Dashboard'!U30)))</f>
        <v>-2.0833333333333332E-2</v>
      </c>
      <c r="W30" s="19">
        <f>IF('Sales Dashboard'!V30=0,"",IF('Sales Dashboard'!V30="","",(('Sales Dashboard'!W30-'Sales Dashboard'!V30)/'Sales Dashboard'!V30)))</f>
        <v>-4.2553191489361701E-2</v>
      </c>
      <c r="X30" s="19">
        <f>IF('Sales Dashboard'!W30=0,"",IF('Sales Dashboard'!W30="","",(('Sales Dashboard'!X30-'Sales Dashboard'!W30)/'Sales Dashboard'!W30)))</f>
        <v>4.4444444444444446E-2</v>
      </c>
      <c r="Y30" s="19">
        <f>IF('Sales Dashboard'!X30=0,"",IF('Sales Dashboard'!X30="","",(('Sales Dashboard'!Y30-'Sales Dashboard'!X30)/'Sales Dashboard'!X30)))</f>
        <v>-2.1276595744680851E-2</v>
      </c>
      <c r="Z30" s="19">
        <f>IF('Sales Dashboard'!Y30=0,"",IF('Sales Dashboard'!Y30="","",(('Sales Dashboard'!Z30-'Sales Dashboard'!Y30)/'Sales Dashboard'!Y30)))</f>
        <v>8.6956521739130432E-2</v>
      </c>
      <c r="AA30" s="19">
        <f>IF('Sales Dashboard'!Z30=0,"",IF('Sales Dashboard'!Z30="","",(('Sales Dashboard'!AA30-'Sales Dashboard'!Z30)/'Sales Dashboard'!Z30)))</f>
        <v>-0.08</v>
      </c>
      <c r="AB30" s="19">
        <f>IF('Sales Dashboard'!AA30=0,"",IF('Sales Dashboard'!AA30="","",(('Sales Dashboard'!AB30-'Sales Dashboard'!AA30)/'Sales Dashboard'!AA30)))</f>
        <v>-4.3478260869565216E-2</v>
      </c>
      <c r="AC30" s="19">
        <f>IF('Sales Dashboard'!AB30=0,"",IF('Sales Dashboard'!AB30="","",(('Sales Dashboard'!AC30-'Sales Dashboard'!AB30)/'Sales Dashboard'!AB30)))</f>
        <v>2.2727272727272728E-2</v>
      </c>
      <c r="AD30" s="19">
        <f>IF('Sales Dashboard'!AC30=0,"",IF('Sales Dashboard'!AC30="","",(('Sales Dashboard'!AD30-'Sales Dashboard'!AC30)/'Sales Dashboard'!AC30)))</f>
        <v>0</v>
      </c>
      <c r="AE30" s="19">
        <f>IF('Sales Dashboard'!AD30=0,"",IF('Sales Dashboard'!AD30="","",(('Sales Dashboard'!AE30-'Sales Dashboard'!AD30)/'Sales Dashboard'!AD30)))</f>
        <v>-0.1111111111111111</v>
      </c>
      <c r="AF30" s="19">
        <f>IF('Sales Dashboard'!AE30=0,"",IF('Sales Dashboard'!AE30="","",(('Sales Dashboard'!AF30-'Sales Dashboard'!AE30)/'Sales Dashboard'!AE30)))</f>
        <v>-2.5000000000000001E-2</v>
      </c>
      <c r="AG30" s="19">
        <f>IF('Sales Dashboard'!AF30=0,"",IF('Sales Dashboard'!AF30="","",(('Sales Dashboard'!AG30-'Sales Dashboard'!AF30)/'Sales Dashboard'!AF30)))</f>
        <v>2.564102564102564E-2</v>
      </c>
      <c r="AH30" s="19">
        <f>IF('Sales Dashboard'!AG30=0,"",IF('Sales Dashboard'!AG30="","",(('Sales Dashboard'!AH30-'Sales Dashboard'!AG30)/'Sales Dashboard'!AG30)))</f>
        <v>1.25</v>
      </c>
      <c r="AI30" s="19">
        <f>IF('Sales Dashboard'!AH30=0,"",IF('Sales Dashboard'!AH30="","",(('Sales Dashboard'!AI30-'Sales Dashboard'!AH30)/'Sales Dashboard'!AH30)))</f>
        <v>2.2222222222222223E-2</v>
      </c>
      <c r="AJ30" s="19">
        <f>IF('Sales Dashboard'!AI30=0,"",IF('Sales Dashboard'!AI30="","",(('Sales Dashboard'!AJ30-'Sales Dashboard'!AI30)/'Sales Dashboard'!AI30)))</f>
        <v>0</v>
      </c>
      <c r="AK30" s="19">
        <f>IF('Sales Dashboard'!AJ30=0,"",IF('Sales Dashboard'!AJ30="","",(('Sales Dashboard'!AK30-'Sales Dashboard'!AJ30)/'Sales Dashboard'!AJ30)))</f>
        <v>-0.10869565217391304</v>
      </c>
      <c r="AL30" s="19">
        <f>IF('Sales Dashboard'!AK30=0,"",IF('Sales Dashboard'!AK30="","",(('Sales Dashboard'!AL30-'Sales Dashboard'!AK30)/'Sales Dashboard'!AK30)))</f>
        <v>-1.2195121951219513E-2</v>
      </c>
      <c r="AM30" s="19">
        <f>IF('Sales Dashboard'!AL30=0,"",IF('Sales Dashboard'!AL30="","",(('Sales Dashboard'!AM30-'Sales Dashboard'!AL30)/'Sales Dashboard'!AL30)))</f>
        <v>3.7037037037037035E-2</v>
      </c>
      <c r="AN30" s="19">
        <f>IF('Sales Dashboard'!AM30=0,"",IF('Sales Dashboard'!AM30="","",(('Sales Dashboard'!AN30-'Sales Dashboard'!AM30)/'Sales Dashboard'!AM30)))</f>
        <v>-4.7619047619047616E-2</v>
      </c>
      <c r="AO30" s="19">
        <f>IF('Sales Dashboard'!AN30=0,"",IF('Sales Dashboard'!AN30="","",(('Sales Dashboard'!AO30-'Sales Dashboard'!AN30)/'Sales Dashboard'!AN30)))</f>
        <v>-6.25E-2</v>
      </c>
      <c r="AP30" s="19">
        <f>IF('Sales Dashboard'!AO30=0,"",IF('Sales Dashboard'!AO30="","",(('Sales Dashboard'!AP30-'Sales Dashboard'!AO30)/'Sales Dashboard'!AO30)))</f>
        <v>2.6666666666666668E-2</v>
      </c>
      <c r="AQ30" s="19">
        <f>IF('Sales Dashboard'!AP30=0,"",IF('Sales Dashboard'!AP30="","",(('Sales Dashboard'!AQ30-'Sales Dashboard'!AP30)/'Sales Dashboard'!AP30)))</f>
        <v>1.2987012987012988E-2</v>
      </c>
      <c r="AR30" s="59">
        <f>IF('Sales Dashboard'!AQ30=0,"",IF('Sales Dashboard'!AQ30="","",(('Sales Dashboard'!AR30-'Sales Dashboard'!AQ30)/'Sales Dashboard'!AQ30)))</f>
        <v>-0.15384615384615385</v>
      </c>
      <c r="AS30" s="431">
        <f>IF(B30="HQ","",(('Sales Dashboard'!AR30-'Sales Dashboard'!AS30)/'Sales Dashboard'!AS30))</f>
        <v>0.17377142738017756</v>
      </c>
      <c r="AU30" s="448">
        <f>IF('Sales Dashboard'!AO30=0,"",IF('Sales Dashboard'!AO30="","",(('Sales Dashboard'!AR30-'Sales Dashboard'!AO30)/'Sales Dashboard'!AO30)))</f>
        <v>-0.12</v>
      </c>
      <c r="AW30" s="448">
        <f>IF('Sales Dashboard'!AF30=0,"",IF('Sales Dashboard'!AF30="","",(('Sales Dashboard'!AR30-'Sales Dashboard'!AF30)/'Sales Dashboard'!AF30)))</f>
        <v>0.69230769230769229</v>
      </c>
      <c r="AX30" s="448">
        <f>IF('Sales Dashboard'!AF30=0,"",IF('Sales Dashboard'!AF30="","",(('Sales Dashboard'!AR30-'Sales Dashboard'!AF30)/'Sales Dashboard'!AF30)))</f>
        <v>0.69230769230769229</v>
      </c>
      <c r="AY30" s="448"/>
    </row>
    <row r="31" spans="1:51" outlineLevel="1">
      <c r="A31" s="201" t="s">
        <v>935</v>
      </c>
      <c r="B31" s="202" t="str">
        <f t="shared" si="1"/>
        <v>Tula</v>
      </c>
      <c r="C31" s="19"/>
      <c r="D31" s="19" t="str">
        <f>IF('Sales Dashboard'!C31=0,"",IF('Sales Dashboard'!C31="","",(('Sales Dashboard'!D31-'Sales Dashboard'!C31)/'Sales Dashboard'!C31)))</f>
        <v/>
      </c>
      <c r="E31" s="19" t="str">
        <f>IF('Sales Dashboard'!D31=0,"",IF('Sales Dashboard'!D31="","",(('Sales Dashboard'!E31-'Sales Dashboard'!D31)/'Sales Dashboard'!D31)))</f>
        <v/>
      </c>
      <c r="F31" s="19">
        <f>IF('Sales Dashboard'!E31=0,"",IF('Sales Dashboard'!E31="","",(('Sales Dashboard'!F31-'Sales Dashboard'!E31)/'Sales Dashboard'!E31)))</f>
        <v>0</v>
      </c>
      <c r="G31" s="19">
        <f>IF('Sales Dashboard'!F31=0,"",IF('Sales Dashboard'!F31="","",(('Sales Dashboard'!G31-'Sales Dashboard'!F31)/'Sales Dashboard'!F31)))</f>
        <v>-6.8965517241379309E-2</v>
      </c>
      <c r="H31" s="19">
        <f>IF('Sales Dashboard'!G31=0,"",IF('Sales Dashboard'!G31="","",(('Sales Dashboard'!H31-'Sales Dashboard'!G31)/'Sales Dashboard'!G31)))</f>
        <v>-3.7037037037037035E-2</v>
      </c>
      <c r="I31" s="19">
        <f>IF('Sales Dashboard'!H31=0,"",IF('Sales Dashboard'!H31="","",(('Sales Dashboard'!I31-'Sales Dashboard'!H31)/'Sales Dashboard'!H31)))</f>
        <v>1.9230769230769232E-2</v>
      </c>
      <c r="J31" s="19">
        <f>IF('Sales Dashboard'!I31=0,"",IF('Sales Dashboard'!I31="","",(('Sales Dashboard'!J31-'Sales Dashboard'!I31)/'Sales Dashboard'!I31)))</f>
        <v>-3.7735849056603772E-2</v>
      </c>
      <c r="K31" s="19">
        <f>IF('Sales Dashboard'!J31=0,"",IF('Sales Dashboard'!J31="","",(('Sales Dashboard'!K31-'Sales Dashboard'!J31)/'Sales Dashboard'!J31)))</f>
        <v>-3.9215686274509803E-2</v>
      </c>
      <c r="L31" s="19">
        <f>IF('Sales Dashboard'!K31=0,"",IF('Sales Dashboard'!K31="","",(('Sales Dashboard'!L31-'Sales Dashboard'!K31)/'Sales Dashboard'!K31)))</f>
        <v>-2.0408163265306121E-2</v>
      </c>
      <c r="M31" s="19">
        <f>IF('Sales Dashboard'!L31=0,"",IF('Sales Dashboard'!L31="","",(('Sales Dashboard'!M31-'Sales Dashboard'!L31)/'Sales Dashboard'!L31)))</f>
        <v>-6.25E-2</v>
      </c>
      <c r="N31" s="19">
        <f>IF('Sales Dashboard'!M31=0,"",IF('Sales Dashboard'!M31="","",(('Sales Dashboard'!N31-'Sales Dashboard'!M31)/'Sales Dashboard'!M31)))</f>
        <v>0</v>
      </c>
      <c r="O31" s="19">
        <f>IF('Sales Dashboard'!N31=0,"",IF('Sales Dashboard'!N31="","",(('Sales Dashboard'!O31-'Sales Dashboard'!N31)/'Sales Dashboard'!N31)))</f>
        <v>-2.2222222222222223E-2</v>
      </c>
      <c r="P31" s="19">
        <f>IF('Sales Dashboard'!O31=0,"",IF('Sales Dashboard'!O31="","",(('Sales Dashboard'!P31-'Sales Dashboard'!O31)/'Sales Dashboard'!O31)))</f>
        <v>-4.5454545454545456E-2</v>
      </c>
      <c r="Q31" s="19">
        <f>IF('Sales Dashboard'!P31=0,"",IF('Sales Dashboard'!P31="","",(('Sales Dashboard'!Q31-'Sales Dashboard'!P31)/'Sales Dashboard'!P31)))</f>
        <v>2.3809523809523808E-2</v>
      </c>
      <c r="R31" s="19">
        <f>IF('Sales Dashboard'!Q31=0,"",IF('Sales Dashboard'!Q31="","",(('Sales Dashboard'!R31-'Sales Dashboard'!Q31)/'Sales Dashboard'!Q31)))</f>
        <v>-2.3255813953488372E-2</v>
      </c>
      <c r="S31" s="19">
        <f>IF('Sales Dashboard'!R31=0,"",IF('Sales Dashboard'!R31="","",(('Sales Dashboard'!S31-'Sales Dashboard'!R31)/'Sales Dashboard'!R31)))</f>
        <v>-2.3809523809523808E-2</v>
      </c>
      <c r="T31" s="19">
        <f>IF('Sales Dashboard'!S31=0,"",IF('Sales Dashboard'!S31="","",(('Sales Dashboard'!T31-'Sales Dashboard'!S31)/'Sales Dashboard'!S31)))</f>
        <v>7.3170731707317069E-2</v>
      </c>
      <c r="U31" s="19">
        <f>IF('Sales Dashboard'!T31=0,"",IF('Sales Dashboard'!T31="","",(('Sales Dashboard'!U31-'Sales Dashboard'!T31)/'Sales Dashboard'!T31)))</f>
        <v>4.5454545454545456E-2</v>
      </c>
      <c r="V31" s="19">
        <f>IF('Sales Dashboard'!U31=0,"",IF('Sales Dashboard'!U31="","",(('Sales Dashboard'!V31-'Sales Dashboard'!U31)/'Sales Dashboard'!U31)))</f>
        <v>-2.1739130434782608E-2</v>
      </c>
      <c r="W31" s="19">
        <f>IF('Sales Dashboard'!V31=0,"",IF('Sales Dashboard'!V31="","",(('Sales Dashboard'!W31-'Sales Dashboard'!V31)/'Sales Dashboard'!V31)))</f>
        <v>0</v>
      </c>
      <c r="X31" s="19">
        <f>IF('Sales Dashboard'!W31=0,"",IF('Sales Dashboard'!W31="","",(('Sales Dashboard'!X31-'Sales Dashboard'!W31)/'Sales Dashboard'!W31)))</f>
        <v>-2.2222222222222223E-2</v>
      </c>
      <c r="Y31" s="19">
        <f>IF('Sales Dashboard'!X31=0,"",IF('Sales Dashboard'!X31="","",(('Sales Dashboard'!Y31-'Sales Dashboard'!X31)/'Sales Dashboard'!X31)))</f>
        <v>0.88636363636363635</v>
      </c>
      <c r="Z31" s="19">
        <f>IF('Sales Dashboard'!Y31=0,"",IF('Sales Dashboard'!Y31="","",(('Sales Dashboard'!Z31-'Sales Dashboard'!Y31)/'Sales Dashboard'!Y31)))</f>
        <v>0</v>
      </c>
      <c r="AA31" s="19">
        <f>IF('Sales Dashboard'!Z31=0,"",IF('Sales Dashboard'!Z31="","",(('Sales Dashboard'!AA31-'Sales Dashboard'!Z31)/'Sales Dashboard'!Z31)))</f>
        <v>-3.614457831325301E-2</v>
      </c>
      <c r="AB31" s="19">
        <f>IF('Sales Dashboard'!AA31=0,"",IF('Sales Dashboard'!AA31="","",(('Sales Dashboard'!AB31-'Sales Dashboard'!AA31)/'Sales Dashboard'!AA31)))</f>
        <v>-0.05</v>
      </c>
      <c r="AC31" s="19">
        <f>IF('Sales Dashboard'!AB31=0,"",IF('Sales Dashboard'!AB31="","",(('Sales Dashboard'!AC31-'Sales Dashboard'!AB31)/'Sales Dashboard'!AB31)))</f>
        <v>1.3157894736842105E-2</v>
      </c>
      <c r="AD31" s="19">
        <f>IF('Sales Dashboard'!AC31=0,"",IF('Sales Dashboard'!AC31="","",(('Sales Dashboard'!AD31-'Sales Dashboard'!AC31)/'Sales Dashboard'!AC31)))</f>
        <v>-2.5974025974025976E-2</v>
      </c>
      <c r="AE31" s="19">
        <f>IF('Sales Dashboard'!AD31=0,"",IF('Sales Dashboard'!AD31="","",(('Sales Dashboard'!AE31-'Sales Dashboard'!AD31)/'Sales Dashboard'!AD31)))</f>
        <v>-5.3333333333333337E-2</v>
      </c>
      <c r="AF31" s="19">
        <f>IF('Sales Dashboard'!AE31=0,"",IF('Sales Dashboard'!AE31="","",(('Sales Dashboard'!AF31-'Sales Dashboard'!AE31)/'Sales Dashboard'!AE31)))</f>
        <v>-1.4084507042253521E-2</v>
      </c>
      <c r="AG31" s="19">
        <f>IF('Sales Dashboard'!AF31=0,"",IF('Sales Dashboard'!AF31="","",(('Sales Dashboard'!AG31-'Sales Dashboard'!AF31)/'Sales Dashboard'!AF31)))</f>
        <v>0</v>
      </c>
      <c r="AH31" s="19">
        <f>IF('Sales Dashboard'!AG31=0,"",IF('Sales Dashboard'!AG31="","",(('Sales Dashboard'!AH31-'Sales Dashboard'!AG31)/'Sales Dashboard'!AG31)))</f>
        <v>-2.8571428571428571E-2</v>
      </c>
      <c r="AI31" s="19">
        <f>IF('Sales Dashboard'!AH31=0,"",IF('Sales Dashboard'!AH31="","",(('Sales Dashboard'!AI31-'Sales Dashboard'!AH31)/'Sales Dashboard'!AH31)))</f>
        <v>-1.4705882352941176E-2</v>
      </c>
      <c r="AJ31" s="19">
        <f>IF('Sales Dashboard'!AI31=0,"",IF('Sales Dashboard'!AI31="","",(('Sales Dashboard'!AJ31-'Sales Dashboard'!AI31)/'Sales Dashboard'!AI31)))</f>
        <v>-5.9701492537313432E-2</v>
      </c>
      <c r="AK31" s="19">
        <f>IF('Sales Dashboard'!AJ31=0,"",IF('Sales Dashboard'!AJ31="","",(('Sales Dashboard'!AK31-'Sales Dashboard'!AJ31)/'Sales Dashboard'!AJ31)))</f>
        <v>-6.3492063492063489E-2</v>
      </c>
      <c r="AL31" s="19">
        <f>IF('Sales Dashboard'!AK31=0,"",IF('Sales Dashboard'!AK31="","",(('Sales Dashboard'!AL31-'Sales Dashboard'!AK31)/'Sales Dashboard'!AK31)))</f>
        <v>1.6949152542372881E-2</v>
      </c>
      <c r="AM31" s="19">
        <f>IF('Sales Dashboard'!AL31=0,"",IF('Sales Dashboard'!AL31="","",(('Sales Dashboard'!AM31-'Sales Dashboard'!AL31)/'Sales Dashboard'!AL31)))</f>
        <v>-3.3333333333333333E-2</v>
      </c>
      <c r="AN31" s="19">
        <f>IF('Sales Dashboard'!AM31=0,"",IF('Sales Dashboard'!AM31="","",(('Sales Dashboard'!AN31-'Sales Dashboard'!AM31)/'Sales Dashboard'!AM31)))</f>
        <v>-1.7241379310344827E-2</v>
      </c>
      <c r="AO31" s="19">
        <f>IF('Sales Dashboard'!AN31=0,"",IF('Sales Dashboard'!AN31="","",(('Sales Dashboard'!AO31-'Sales Dashboard'!AN31)/'Sales Dashboard'!AN31)))</f>
        <v>1.7543859649122806E-2</v>
      </c>
      <c r="AP31" s="19">
        <f>IF('Sales Dashboard'!AO31=0,"",IF('Sales Dashboard'!AO31="","",(('Sales Dashboard'!AP31-'Sales Dashboard'!AO31)/'Sales Dashboard'!AO31)))</f>
        <v>1.7241379310344827E-2</v>
      </c>
      <c r="AQ31" s="19">
        <f>IF('Sales Dashboard'!AP31=0,"",IF('Sales Dashboard'!AP31="","",(('Sales Dashboard'!AQ31-'Sales Dashboard'!AP31)/'Sales Dashboard'!AP31)))</f>
        <v>0</v>
      </c>
      <c r="AR31" s="59">
        <f>IF('Sales Dashboard'!AQ31=0,"",IF('Sales Dashboard'!AQ31="","",(('Sales Dashboard'!AR31-'Sales Dashboard'!AQ31)/'Sales Dashboard'!AQ31)))</f>
        <v>0</v>
      </c>
      <c r="AS31" s="431">
        <f>IF(B31="HQ","",(('Sales Dashboard'!AR31-'Sales Dashboard'!AS31)/'Sales Dashboard'!AS31))</f>
        <v>4.9280518415613282E-2</v>
      </c>
      <c r="AU31" s="448">
        <f>IF('Sales Dashboard'!AO31=0,"",IF('Sales Dashboard'!AO31="","",(('Sales Dashboard'!AR31-'Sales Dashboard'!AO31)/'Sales Dashboard'!AO31)))</f>
        <v>1.7241379310344827E-2</v>
      </c>
      <c r="AW31" s="448">
        <f>IF('Sales Dashboard'!AF31=0,"",IF('Sales Dashboard'!AF31="","",(('Sales Dashboard'!AR31-'Sales Dashboard'!AF31)/'Sales Dashboard'!AF31)))</f>
        <v>-0.15714285714285714</v>
      </c>
      <c r="AX31" s="448">
        <f>IF('Sales Dashboard'!AF31=0,"",IF('Sales Dashboard'!AF31="","",(('Sales Dashboard'!AR31-'Sales Dashboard'!AF31)/'Sales Dashboard'!AF31)))</f>
        <v>-0.15714285714285714</v>
      </c>
      <c r="AY31" s="448"/>
    </row>
    <row r="32" spans="1:51" ht="15" outlineLevel="1">
      <c r="A32" s="203" t="s">
        <v>393</v>
      </c>
      <c r="B32" s="202" t="str">
        <f t="shared" si="1"/>
        <v>HQ</v>
      </c>
      <c r="C32" s="19"/>
      <c r="D32" s="19" t="str">
        <f>IF('Sales Dashboard'!C32=0,"",IF('Sales Dashboard'!C32="","",(('Sales Dashboard'!D32-'Sales Dashboard'!C32)/'Sales Dashboard'!C32)))</f>
        <v/>
      </c>
      <c r="E32" s="19" t="str">
        <f>IF('Sales Dashboard'!D32=0,"",IF('Sales Dashboard'!D32="","",(('Sales Dashboard'!E32-'Sales Dashboard'!D32)/'Sales Dashboard'!D32)))</f>
        <v/>
      </c>
      <c r="F32" s="19" t="str">
        <f>IF('Sales Dashboard'!E32=0,"",IF('Sales Dashboard'!E32="","",(('Sales Dashboard'!F32-'Sales Dashboard'!E32)/'Sales Dashboard'!E32)))</f>
        <v/>
      </c>
      <c r="G32" s="19" t="str">
        <f>IF('Sales Dashboard'!F32=0,"",IF('Sales Dashboard'!F32="","",(('Sales Dashboard'!G32-'Sales Dashboard'!F32)/'Sales Dashboard'!F32)))</f>
        <v/>
      </c>
      <c r="H32" s="19" t="str">
        <f>IF('Sales Dashboard'!G32=0,"",IF('Sales Dashboard'!G32="","",(('Sales Dashboard'!H32-'Sales Dashboard'!G32)/'Sales Dashboard'!G32)))</f>
        <v/>
      </c>
      <c r="I32" s="19" t="str">
        <f>IF('Sales Dashboard'!H32=0,"",IF('Sales Dashboard'!H32="","",(('Sales Dashboard'!I32-'Sales Dashboard'!H32)/'Sales Dashboard'!H32)))</f>
        <v/>
      </c>
      <c r="J32" s="19" t="str">
        <f>IF('Sales Dashboard'!I32=0,"",IF('Sales Dashboard'!I32="","",(('Sales Dashboard'!J32-'Sales Dashboard'!I32)/'Sales Dashboard'!I32)))</f>
        <v/>
      </c>
      <c r="K32" s="19" t="str">
        <f>IF('Sales Dashboard'!J32=0,"",IF('Sales Dashboard'!J32="","",(('Sales Dashboard'!K32-'Sales Dashboard'!J32)/'Sales Dashboard'!J32)))</f>
        <v/>
      </c>
      <c r="L32" s="19" t="str">
        <f>IF('Sales Dashboard'!K32=0,"",IF('Sales Dashboard'!K32="","",(('Sales Dashboard'!L32-'Sales Dashboard'!K32)/'Sales Dashboard'!K32)))</f>
        <v/>
      </c>
      <c r="M32" s="19" t="str">
        <f>IF('Sales Dashboard'!L32=0,"",IF('Sales Dashboard'!L32="","",(('Sales Dashboard'!M32-'Sales Dashboard'!L32)/'Sales Dashboard'!L32)))</f>
        <v/>
      </c>
      <c r="N32" s="19" t="str">
        <f>IF('Sales Dashboard'!M32=0,"",IF('Sales Dashboard'!M32="","",(('Sales Dashboard'!N32-'Sales Dashboard'!M32)/'Sales Dashboard'!M32)))</f>
        <v/>
      </c>
      <c r="O32" s="19" t="str">
        <f>IF('Sales Dashboard'!N32=0,"",IF('Sales Dashboard'!N32="","",(('Sales Dashboard'!O32-'Sales Dashboard'!N32)/'Sales Dashboard'!N32)))</f>
        <v/>
      </c>
      <c r="P32" s="19" t="str">
        <f>IF('Sales Dashboard'!O32=0,"",IF('Sales Dashboard'!O32="","",(('Sales Dashboard'!P32-'Sales Dashboard'!O32)/'Sales Dashboard'!O32)))</f>
        <v/>
      </c>
      <c r="Q32" s="19" t="str">
        <f>IF('Sales Dashboard'!P32=0,"",IF('Sales Dashboard'!P32="","",(('Sales Dashboard'!Q32-'Sales Dashboard'!P32)/'Sales Dashboard'!P32)))</f>
        <v/>
      </c>
      <c r="R32" s="19" t="str">
        <f>IF('Sales Dashboard'!Q32=0,"",IF('Sales Dashboard'!Q32="","",(('Sales Dashboard'!R32-'Sales Dashboard'!Q32)/'Sales Dashboard'!Q32)))</f>
        <v/>
      </c>
      <c r="S32" s="19" t="str">
        <f>IF('Sales Dashboard'!R32=0,"",IF('Sales Dashboard'!R32="","",(('Sales Dashboard'!S32-'Sales Dashboard'!R32)/'Sales Dashboard'!R32)))</f>
        <v/>
      </c>
      <c r="T32" s="19" t="str">
        <f>IF('Sales Dashboard'!S32=0,"",IF('Sales Dashboard'!S32="","",(('Sales Dashboard'!T32-'Sales Dashboard'!S32)/'Sales Dashboard'!S32)))</f>
        <v/>
      </c>
      <c r="U32" s="19" t="str">
        <f>IF('Sales Dashboard'!T32=0,"",IF('Sales Dashboard'!T32="","",(('Sales Dashboard'!U32-'Sales Dashboard'!T32)/'Sales Dashboard'!T32)))</f>
        <v/>
      </c>
      <c r="V32" s="19" t="str">
        <f>IF('Sales Dashboard'!U32=0,"",IF('Sales Dashboard'!U32="","",(('Sales Dashboard'!V32-'Sales Dashboard'!U32)/'Sales Dashboard'!U32)))</f>
        <v/>
      </c>
      <c r="W32" s="19" t="str">
        <f>IF('Sales Dashboard'!V32=0,"",IF('Sales Dashboard'!V32="","",(('Sales Dashboard'!W32-'Sales Dashboard'!V32)/'Sales Dashboard'!V32)))</f>
        <v/>
      </c>
      <c r="X32" s="19" t="str">
        <f>IF('Sales Dashboard'!W32=0,"",IF('Sales Dashboard'!W32="","",(('Sales Dashboard'!X32-'Sales Dashboard'!W32)/'Sales Dashboard'!W32)))</f>
        <v/>
      </c>
      <c r="Y32" s="19" t="str">
        <f>IF('Sales Dashboard'!X32=0,"",IF('Sales Dashboard'!X32="","",(('Sales Dashboard'!Y32-'Sales Dashboard'!X32)/'Sales Dashboard'!X32)))</f>
        <v/>
      </c>
      <c r="Z32" s="19">
        <f>IF('Sales Dashboard'!Y32=0,"",IF('Sales Dashboard'!Y32="","",(('Sales Dashboard'!Z32-'Sales Dashboard'!Y32)/'Sales Dashboard'!Y32)))</f>
        <v>1</v>
      </c>
      <c r="AA32" s="19">
        <f>IF('Sales Dashboard'!Z32=0,"",IF('Sales Dashboard'!Z32="","",(('Sales Dashboard'!AA32-'Sales Dashboard'!Z32)/'Sales Dashboard'!Z32)))</f>
        <v>0</v>
      </c>
      <c r="AB32" s="19">
        <f>IF('Sales Dashboard'!AA32=0,"",IF('Sales Dashboard'!AA32="","",(('Sales Dashboard'!AB32-'Sales Dashboard'!AA32)/'Sales Dashboard'!AA32)))</f>
        <v>-0.5</v>
      </c>
      <c r="AC32" s="19">
        <f>IF('Sales Dashboard'!AB32=0,"",IF('Sales Dashboard'!AB32="","",(('Sales Dashboard'!AC32-'Sales Dashboard'!AB32)/'Sales Dashboard'!AB32)))</f>
        <v>-1</v>
      </c>
      <c r="AD32" s="19" t="str">
        <f>IF('Sales Dashboard'!AC32=0,"",IF('Sales Dashboard'!AC32="","",(('Sales Dashboard'!AD32-'Sales Dashboard'!AC32)/'Sales Dashboard'!AC32)))</f>
        <v/>
      </c>
      <c r="AE32" s="19">
        <f>IF('Sales Dashboard'!AD32=0,"",IF('Sales Dashboard'!AD32="","",(('Sales Dashboard'!AE32-'Sales Dashboard'!AD32)/'Sales Dashboard'!AD32)))</f>
        <v>0</v>
      </c>
      <c r="AF32" s="19">
        <f>IF('Sales Dashboard'!AE32=0,"",IF('Sales Dashboard'!AE32="","",(('Sales Dashboard'!AF32-'Sales Dashboard'!AE32)/'Sales Dashboard'!AE32)))</f>
        <v>0</v>
      </c>
      <c r="AG32" s="19">
        <f>IF('Sales Dashboard'!AF32=0,"",IF('Sales Dashboard'!AF32="","",(('Sales Dashboard'!AG32-'Sales Dashboard'!AF32)/'Sales Dashboard'!AF32)))</f>
        <v>0</v>
      </c>
      <c r="AH32" s="19">
        <f>IF('Sales Dashboard'!AG32=0,"",IF('Sales Dashboard'!AG32="","",(('Sales Dashboard'!AH32-'Sales Dashboard'!AG32)/'Sales Dashboard'!AG32)))</f>
        <v>0</v>
      </c>
      <c r="AI32" s="19">
        <f>IF('Sales Dashboard'!AH32=0,"",IF('Sales Dashboard'!AH32="","",(('Sales Dashboard'!AI32-'Sales Dashboard'!AH32)/'Sales Dashboard'!AH32)))</f>
        <v>0.33333333333333331</v>
      </c>
      <c r="AJ32" s="19">
        <f>IF('Sales Dashboard'!AI32=0,"",IF('Sales Dashboard'!AI32="","",(('Sales Dashboard'!AJ32-'Sales Dashboard'!AI32)/'Sales Dashboard'!AI32)))</f>
        <v>-0.5</v>
      </c>
      <c r="AK32" s="19">
        <f>IF('Sales Dashboard'!AJ32=0,"",IF('Sales Dashboard'!AJ32="","",(('Sales Dashboard'!AK32-'Sales Dashboard'!AJ32)/'Sales Dashboard'!AJ32)))</f>
        <v>-0.5</v>
      </c>
      <c r="AL32" s="19">
        <f>IF('Sales Dashboard'!AK32=0,"",IF('Sales Dashboard'!AK32="","",(('Sales Dashboard'!AL32-'Sales Dashboard'!AK32)/'Sales Dashboard'!AK32)))</f>
        <v>-1</v>
      </c>
      <c r="AM32" s="19" t="str">
        <f>IF('Sales Dashboard'!AL32=0,"",IF('Sales Dashboard'!AL32="","",(('Sales Dashboard'!AM32-'Sales Dashboard'!AL32)/'Sales Dashboard'!AL32)))</f>
        <v/>
      </c>
      <c r="AN32" s="19">
        <f>IF('Sales Dashboard'!AM32=0,"",IF('Sales Dashboard'!AM32="","",(('Sales Dashboard'!AN32-'Sales Dashboard'!AM32)/'Sales Dashboard'!AM32)))</f>
        <v>1</v>
      </c>
      <c r="AO32" s="19">
        <f>IF('Sales Dashboard'!AN32=0,"",IF('Sales Dashboard'!AN32="","",(('Sales Dashboard'!AO32-'Sales Dashboard'!AN32)/'Sales Dashboard'!AN32)))</f>
        <v>0</v>
      </c>
      <c r="AP32" s="19">
        <f>IF('Sales Dashboard'!AO32=0,"",IF('Sales Dashboard'!AO32="","",(('Sales Dashboard'!AP32-'Sales Dashboard'!AO32)/'Sales Dashboard'!AO32)))</f>
        <v>0.5</v>
      </c>
      <c r="AQ32" s="19">
        <f>IF('Sales Dashboard'!AP32=0,"",IF('Sales Dashboard'!AP32="","",(('Sales Dashboard'!AQ32-'Sales Dashboard'!AP32)/'Sales Dashboard'!AP32)))</f>
        <v>-0.33333333333333331</v>
      </c>
      <c r="AR32" s="59">
        <f>IF('Sales Dashboard'!AQ32=0,"",IF('Sales Dashboard'!AQ32="","",(('Sales Dashboard'!AR32-'Sales Dashboard'!AQ32)/'Sales Dashboard'!AQ32)))</f>
        <v>0</v>
      </c>
      <c r="AS32" s="431" t="str">
        <f>IF(B32="HQ","",(('Sales Dashboard'!AR32-'Sales Dashboard'!AS32)/'Sales Dashboard'!AS32))</f>
        <v/>
      </c>
      <c r="AU32" s="448"/>
      <c r="AW32" s="448">
        <f>IF('Sales Dashboard'!AF32=0,"",IF('Sales Dashboard'!AF32="","",(('Sales Dashboard'!AR32-'Sales Dashboard'!AF32)/'Sales Dashboard'!AF32)))</f>
        <v>-0.33333333333333331</v>
      </c>
      <c r="AX32" s="448">
        <f>IF('Sales Dashboard'!AF32=0,"",IF('Sales Dashboard'!AF32="","",(('Sales Dashboard'!AR32-'Sales Dashboard'!AF32)/'Sales Dashboard'!AF32)))</f>
        <v>-0.33333333333333331</v>
      </c>
      <c r="AY32" s="448"/>
    </row>
    <row r="33" spans="1:51" ht="15">
      <c r="A33" s="198" t="s">
        <v>1400</v>
      </c>
      <c r="B33" s="199" t="s">
        <v>928</v>
      </c>
      <c r="C33" s="18"/>
      <c r="D33" s="18" t="str">
        <f>IF('Sales Dashboard'!C33=0,"",IF('Sales Dashboard'!C33="","",(('Sales Dashboard'!D33-'Sales Dashboard'!C33)/'Sales Dashboard'!C33)))</f>
        <v/>
      </c>
      <c r="E33" s="18" t="str">
        <f>IF('Sales Dashboard'!D33=0,"",IF('Sales Dashboard'!D33="","",(('Sales Dashboard'!E33-'Sales Dashboard'!D33)/'Sales Dashboard'!D33)))</f>
        <v/>
      </c>
      <c r="F33" s="18" t="str">
        <f>IF('Sales Dashboard'!E33=0,"",IF('Sales Dashboard'!E33="","",(('Sales Dashboard'!F33-'Sales Dashboard'!E33)/'Sales Dashboard'!E33)))</f>
        <v/>
      </c>
      <c r="G33" s="18" t="str">
        <f>IF('Sales Dashboard'!F33=0,"",IF('Sales Dashboard'!F33="","",(('Sales Dashboard'!G33-'Sales Dashboard'!F33)/'Sales Dashboard'!F33)))</f>
        <v/>
      </c>
      <c r="H33" s="18" t="str">
        <f>IF('Sales Dashboard'!G33=0,"",IF('Sales Dashboard'!G33="","",(('Sales Dashboard'!H33-'Sales Dashboard'!G33)/'Sales Dashboard'!G33)))</f>
        <v/>
      </c>
      <c r="I33" s="18" t="str">
        <f>IF('Sales Dashboard'!H33=0,"",IF('Sales Dashboard'!H33="","",(('Sales Dashboard'!I33-'Sales Dashboard'!H33)/'Sales Dashboard'!H33)))</f>
        <v/>
      </c>
      <c r="J33" s="18" t="str">
        <f>IF('Sales Dashboard'!I33=0,"",IF('Sales Dashboard'!I33="","",(('Sales Dashboard'!J33-'Sales Dashboard'!I33)/'Sales Dashboard'!I33)))</f>
        <v/>
      </c>
      <c r="K33" s="18" t="str">
        <f>IF('Sales Dashboard'!J33=0,"",IF('Sales Dashboard'!J33="","",(('Sales Dashboard'!K33-'Sales Dashboard'!J33)/'Sales Dashboard'!J33)))</f>
        <v/>
      </c>
      <c r="L33" s="18" t="str">
        <f>IF('Sales Dashboard'!K33=0,"",IF('Sales Dashboard'!K33="","",(('Sales Dashboard'!L33-'Sales Dashboard'!K33)/'Sales Dashboard'!K33)))</f>
        <v/>
      </c>
      <c r="M33" s="18" t="str">
        <f>IF('Sales Dashboard'!L33=0,"",IF('Sales Dashboard'!L33="","",(('Sales Dashboard'!M33-'Sales Dashboard'!L33)/'Sales Dashboard'!L33)))</f>
        <v/>
      </c>
      <c r="N33" s="18" t="str">
        <f>IF('Sales Dashboard'!M33=0,"",IF('Sales Dashboard'!M33="","",(('Sales Dashboard'!N33-'Sales Dashboard'!M33)/'Sales Dashboard'!M33)))</f>
        <v/>
      </c>
      <c r="O33" s="18" t="str">
        <f>IF('Sales Dashboard'!N33=0,"",IF('Sales Dashboard'!N33="","",(('Sales Dashboard'!O33-'Sales Dashboard'!N33)/'Sales Dashboard'!N33)))</f>
        <v/>
      </c>
      <c r="P33" s="18" t="str">
        <f>IF('Sales Dashboard'!O33=0,"",IF('Sales Dashboard'!O33="","",(('Sales Dashboard'!P33-'Sales Dashboard'!O33)/'Sales Dashboard'!O33)))</f>
        <v/>
      </c>
      <c r="Q33" s="18" t="str">
        <f>IF('Sales Dashboard'!P33=0,"",IF('Sales Dashboard'!P33="","",(('Sales Dashboard'!Q33-'Sales Dashboard'!P33)/'Sales Dashboard'!P33)))</f>
        <v/>
      </c>
      <c r="R33" s="18" t="str">
        <f>IF('Sales Dashboard'!Q33=0,"",IF('Sales Dashboard'!Q33="","",(('Sales Dashboard'!R33-'Sales Dashboard'!Q33)/'Sales Dashboard'!Q33)))</f>
        <v/>
      </c>
      <c r="S33" s="18" t="str">
        <f>IF('Sales Dashboard'!R33=0,"",IF('Sales Dashboard'!R33="","",(('Sales Dashboard'!S33-'Sales Dashboard'!R33)/'Sales Dashboard'!R33)))</f>
        <v/>
      </c>
      <c r="T33" s="18" t="str">
        <f>IF('Sales Dashboard'!S33=0,"",IF('Sales Dashboard'!S33="","",(('Sales Dashboard'!T33-'Sales Dashboard'!S33)/'Sales Dashboard'!S33)))</f>
        <v/>
      </c>
      <c r="U33" s="18" t="str">
        <f>IF('Sales Dashboard'!T33=0,"",IF('Sales Dashboard'!T33="","",(('Sales Dashboard'!U33-'Sales Dashboard'!T33)/'Sales Dashboard'!T33)))</f>
        <v/>
      </c>
      <c r="V33" s="18" t="str">
        <f>IF('Sales Dashboard'!U33=0,"",IF('Sales Dashboard'!U33="","",(('Sales Dashboard'!V33-'Sales Dashboard'!U33)/'Sales Dashboard'!U33)))</f>
        <v/>
      </c>
      <c r="W33" s="18" t="str">
        <f>IF('Sales Dashboard'!V33=0,"",IF('Sales Dashboard'!V33="","",(('Sales Dashboard'!W33-'Sales Dashboard'!V33)/'Sales Dashboard'!V33)))</f>
        <v/>
      </c>
      <c r="X33" s="18" t="str">
        <f>IF('Sales Dashboard'!W33=0,"",IF('Sales Dashboard'!W33="","",(('Sales Dashboard'!X33-'Sales Dashboard'!W33)/'Sales Dashboard'!W33)))</f>
        <v/>
      </c>
      <c r="Y33" s="18" t="str">
        <f>IF('Sales Dashboard'!X33=0,"",IF('Sales Dashboard'!X33="","",(('Sales Dashboard'!Y33-'Sales Dashboard'!X33)/'Sales Dashboard'!X33)))</f>
        <v/>
      </c>
      <c r="Z33" s="18" t="str">
        <f>IF('Sales Dashboard'!Y33=0,"",IF('Sales Dashboard'!Y33="","",(('Sales Dashboard'!Z33-'Sales Dashboard'!Y33)/'Sales Dashboard'!Y33)))</f>
        <v/>
      </c>
      <c r="AA33" s="18">
        <f>IF('Sales Dashboard'!Z33=0,"",IF('Sales Dashboard'!Z33="","",(('Sales Dashboard'!AA33-'Sales Dashboard'!Z33)/'Sales Dashboard'!Z33)))</f>
        <v>0.125</v>
      </c>
      <c r="AB33" s="18">
        <f>IF('Sales Dashboard'!AA33=0,"",IF('Sales Dashboard'!AA33="","",(('Sales Dashboard'!AB33-'Sales Dashboard'!AA33)/'Sales Dashboard'!AA33)))</f>
        <v>0.28282828282828282</v>
      </c>
      <c r="AC33" s="18">
        <f>IF('Sales Dashboard'!AB33=0,"",IF('Sales Dashboard'!AB33="","",(('Sales Dashboard'!AC33-'Sales Dashboard'!AB33)/'Sales Dashboard'!AB33)))</f>
        <v>0.20472440944881889</v>
      </c>
      <c r="AD33" s="18">
        <f>IF('Sales Dashboard'!AC33=0,"",IF('Sales Dashboard'!AC33="","",(('Sales Dashboard'!AD33-'Sales Dashboard'!AC33)/'Sales Dashboard'!AC33)))</f>
        <v>0.26143790849673204</v>
      </c>
      <c r="AE33" s="18">
        <f>IF('Sales Dashboard'!AD33=0,"",IF('Sales Dashboard'!AD33="","",(('Sales Dashboard'!AE33-'Sales Dashboard'!AD33)/'Sales Dashboard'!AD33)))</f>
        <v>6.7357512953367879E-2</v>
      </c>
      <c r="AF33" s="18">
        <f>IF('Sales Dashboard'!AE33=0,"",IF('Sales Dashboard'!AE33="","",(('Sales Dashboard'!AF33-'Sales Dashboard'!AE33)/'Sales Dashboard'!AE33)))</f>
        <v>-4.3689320388349516E-2</v>
      </c>
      <c r="AG33" s="18">
        <f>IF('Sales Dashboard'!AF33=0,"",IF('Sales Dashboard'!AF33="","",(('Sales Dashboard'!AG33-'Sales Dashboard'!AF33)/'Sales Dashboard'!AF33)))</f>
        <v>-3.553299492385787E-2</v>
      </c>
      <c r="AH33" s="18">
        <f>IF('Sales Dashboard'!AG33=0,"",IF('Sales Dashboard'!AG33="","",(('Sales Dashboard'!AH33-'Sales Dashboard'!AG33)/'Sales Dashboard'!AG33)))</f>
        <v>6.3157894736842107E-2</v>
      </c>
      <c r="AI33" s="18">
        <f>IF('Sales Dashboard'!AH33=0,"",IF('Sales Dashboard'!AH33="","",(('Sales Dashboard'!AI33-'Sales Dashboard'!AH33)/'Sales Dashboard'!AH33)))</f>
        <v>1.4851485148514851E-2</v>
      </c>
      <c r="AJ33" s="18">
        <f>IF('Sales Dashboard'!AI33=0,"",IF('Sales Dashboard'!AI33="","",(('Sales Dashboard'!AJ33-'Sales Dashboard'!AI33)/'Sales Dashboard'!AI33)))</f>
        <v>1.9512195121951219E-2</v>
      </c>
      <c r="AK33" s="18">
        <f>IF('Sales Dashboard'!AJ33=0,"",IF('Sales Dashboard'!AJ33="","",(('Sales Dashboard'!AK33-'Sales Dashboard'!AJ33)/'Sales Dashboard'!AJ33)))</f>
        <v>-0.14354066985645933</v>
      </c>
      <c r="AL33" s="18">
        <f>IF('Sales Dashboard'!AK33=0,"",IF('Sales Dashboard'!AK33="","",(('Sales Dashboard'!AL33-'Sales Dashboard'!AK33)/'Sales Dashboard'!AK33)))</f>
        <v>1.11731843575419E-2</v>
      </c>
      <c r="AM33" s="18">
        <f>IF('Sales Dashboard'!AL33=0,"",IF('Sales Dashboard'!AL33="","",(('Sales Dashboard'!AM33-'Sales Dashboard'!AL33)/'Sales Dashboard'!AL33)))</f>
        <v>0</v>
      </c>
      <c r="AN33" s="18">
        <f>IF('Sales Dashboard'!AM33=0,"",IF('Sales Dashboard'!AM33="","",(('Sales Dashboard'!AN33-'Sales Dashboard'!AM33)/'Sales Dashboard'!AM33)))</f>
        <v>2.2099447513812154E-2</v>
      </c>
      <c r="AO33" s="18">
        <f>IF('Sales Dashboard'!AN33=0,"",IF('Sales Dashboard'!AN33="","",(('Sales Dashboard'!AO33-'Sales Dashboard'!AN33)/'Sales Dashboard'!AN33)))</f>
        <v>3.783783783783784E-2</v>
      </c>
      <c r="AP33" s="18">
        <f>IF('Sales Dashboard'!AO33=0,"",IF('Sales Dashboard'!AO33="","",(('Sales Dashboard'!AP33-'Sales Dashboard'!AO33)/'Sales Dashboard'!AO33)))</f>
        <v>8.3333333333333329E-2</v>
      </c>
      <c r="AQ33" s="18">
        <f>IF('Sales Dashboard'!AP33=0,"",IF('Sales Dashboard'!AP33="","",(('Sales Dashboard'!AQ33-'Sales Dashboard'!AP33)/'Sales Dashboard'!AP33)))</f>
        <v>4.807692307692308E-3</v>
      </c>
      <c r="AR33" s="200">
        <f>IF('Sales Dashboard'!AQ33=0,"",IF('Sales Dashboard'!AQ33="","",(('Sales Dashboard'!AR33-'Sales Dashboard'!AQ33)/'Sales Dashboard'!AQ33)))</f>
        <v>-4.7846889952153108E-3</v>
      </c>
      <c r="AS33" s="432">
        <f>IF(B33="HQ","",(('Sales Dashboard'!AR33-'Sales Dashboard'!AS33)/'Sales Dashboard'!AS33))</f>
        <v>0.32063492063492066</v>
      </c>
      <c r="AU33" s="447">
        <f>IF('Sales Dashboard'!AO33=0,"",IF('Sales Dashboard'!AO33="","",(('Sales Dashboard'!AR33-'Sales Dashboard'!AO33)/'Sales Dashboard'!AO33)))</f>
        <v>8.3333333333333329E-2</v>
      </c>
      <c r="AW33" s="447">
        <f>IF('Sales Dashboard'!AF33=0,"",IF('Sales Dashboard'!AF33="","",(('Sales Dashboard'!AR33-'Sales Dashboard'!AF33)/'Sales Dashboard'!AF33)))</f>
        <v>5.5837563451776651E-2</v>
      </c>
      <c r="AX33" s="447">
        <f>IF('Sales Dashboard'!AF33=0,"",IF('Sales Dashboard'!AF33="","",(('Sales Dashboard'!AR33-'Sales Dashboard'!AF33)/'Sales Dashboard'!AF33)))</f>
        <v>5.5837563451776651E-2</v>
      </c>
      <c r="AY33" s="447"/>
    </row>
    <row r="34" spans="1:51" outlineLevel="1">
      <c r="A34" s="201" t="s">
        <v>931</v>
      </c>
      <c r="B34" s="202" t="str">
        <f t="shared" ref="B34:B35" si="2">A34</f>
        <v>Masaka</v>
      </c>
      <c r="C34" s="19"/>
      <c r="D34" s="19" t="str">
        <f>IF('Sales Dashboard'!C34=0,"",IF('Sales Dashboard'!C34="","",(('Sales Dashboard'!D34-'Sales Dashboard'!C34)/'Sales Dashboard'!C34)))</f>
        <v/>
      </c>
      <c r="E34" s="19" t="str">
        <f>IF('Sales Dashboard'!D34=0,"",IF('Sales Dashboard'!D34="","",(('Sales Dashboard'!E34-'Sales Dashboard'!D34)/'Sales Dashboard'!D34)))</f>
        <v/>
      </c>
      <c r="F34" s="19" t="str">
        <f>IF('Sales Dashboard'!E34=0,"",IF('Sales Dashboard'!E34="","",(('Sales Dashboard'!F34-'Sales Dashboard'!E34)/'Sales Dashboard'!E34)))</f>
        <v/>
      </c>
      <c r="G34" s="19" t="str">
        <f>IF('Sales Dashboard'!F34=0,"",IF('Sales Dashboard'!F34="","",(('Sales Dashboard'!G34-'Sales Dashboard'!F34)/'Sales Dashboard'!F34)))</f>
        <v/>
      </c>
      <c r="H34" s="19" t="str">
        <f>IF('Sales Dashboard'!G34=0,"",IF('Sales Dashboard'!G34="","",(('Sales Dashboard'!H34-'Sales Dashboard'!G34)/'Sales Dashboard'!G34)))</f>
        <v/>
      </c>
      <c r="I34" s="19" t="str">
        <f>IF('Sales Dashboard'!H34=0,"",IF('Sales Dashboard'!H34="","",(('Sales Dashboard'!I34-'Sales Dashboard'!H34)/'Sales Dashboard'!H34)))</f>
        <v/>
      </c>
      <c r="J34" s="19" t="str">
        <f>IF('Sales Dashboard'!I34=0,"",IF('Sales Dashboard'!I34="","",(('Sales Dashboard'!J34-'Sales Dashboard'!I34)/'Sales Dashboard'!I34)))</f>
        <v/>
      </c>
      <c r="K34" s="19" t="str">
        <f>IF('Sales Dashboard'!J34=0,"",IF('Sales Dashboard'!J34="","",(('Sales Dashboard'!K34-'Sales Dashboard'!J34)/'Sales Dashboard'!J34)))</f>
        <v/>
      </c>
      <c r="L34" s="19" t="str">
        <f>IF('Sales Dashboard'!K34=0,"",IF('Sales Dashboard'!K34="","",(('Sales Dashboard'!L34-'Sales Dashboard'!K34)/'Sales Dashboard'!K34)))</f>
        <v/>
      </c>
      <c r="M34" s="19" t="str">
        <f>IF('Sales Dashboard'!L34=0,"",IF('Sales Dashboard'!L34="","",(('Sales Dashboard'!M34-'Sales Dashboard'!L34)/'Sales Dashboard'!L34)))</f>
        <v/>
      </c>
      <c r="N34" s="19" t="str">
        <f>IF('Sales Dashboard'!M34=0,"",IF('Sales Dashboard'!M34="","",(('Sales Dashboard'!N34-'Sales Dashboard'!M34)/'Sales Dashboard'!M34)))</f>
        <v/>
      </c>
      <c r="O34" s="19" t="str">
        <f>IF('Sales Dashboard'!N34=0,"",IF('Sales Dashboard'!N34="","",(('Sales Dashboard'!O34-'Sales Dashboard'!N34)/'Sales Dashboard'!N34)))</f>
        <v/>
      </c>
      <c r="P34" s="19" t="str">
        <f>IF('Sales Dashboard'!O34=0,"",IF('Sales Dashboard'!O34="","",(('Sales Dashboard'!P34-'Sales Dashboard'!O34)/'Sales Dashboard'!O34)))</f>
        <v/>
      </c>
      <c r="Q34" s="19" t="str">
        <f>IF('Sales Dashboard'!P34=0,"",IF('Sales Dashboard'!P34="","",(('Sales Dashboard'!Q34-'Sales Dashboard'!P34)/'Sales Dashboard'!P34)))</f>
        <v/>
      </c>
      <c r="R34" s="19" t="str">
        <f>IF('Sales Dashboard'!Q34=0,"",IF('Sales Dashboard'!Q34="","",(('Sales Dashboard'!R34-'Sales Dashboard'!Q34)/'Sales Dashboard'!Q34)))</f>
        <v/>
      </c>
      <c r="S34" s="19" t="str">
        <f>IF('Sales Dashboard'!R34=0,"",IF('Sales Dashboard'!R34="","",(('Sales Dashboard'!S34-'Sales Dashboard'!R34)/'Sales Dashboard'!R34)))</f>
        <v/>
      </c>
      <c r="T34" s="19" t="str">
        <f>IF('Sales Dashboard'!S34=0,"",IF('Sales Dashboard'!S34="","",(('Sales Dashboard'!T34-'Sales Dashboard'!S34)/'Sales Dashboard'!S34)))</f>
        <v/>
      </c>
      <c r="U34" s="19" t="str">
        <f>IF('Sales Dashboard'!T34=0,"",IF('Sales Dashboard'!T34="","",(('Sales Dashboard'!U34-'Sales Dashboard'!T34)/'Sales Dashboard'!T34)))</f>
        <v/>
      </c>
      <c r="V34" s="19" t="str">
        <f>IF('Sales Dashboard'!U34=0,"",IF('Sales Dashboard'!U34="","",(('Sales Dashboard'!V34-'Sales Dashboard'!U34)/'Sales Dashboard'!U34)))</f>
        <v/>
      </c>
      <c r="W34" s="19" t="str">
        <f>IF('Sales Dashboard'!V34=0,"",IF('Sales Dashboard'!V34="","",(('Sales Dashboard'!W34-'Sales Dashboard'!V34)/'Sales Dashboard'!V34)))</f>
        <v/>
      </c>
      <c r="X34" s="19" t="str">
        <f>IF('Sales Dashboard'!W34=0,"",IF('Sales Dashboard'!W34="","",(('Sales Dashboard'!X34-'Sales Dashboard'!W34)/'Sales Dashboard'!W34)))</f>
        <v/>
      </c>
      <c r="Y34" s="19" t="str">
        <f>IF('Sales Dashboard'!X34=0,"",IF('Sales Dashboard'!X34="","",(('Sales Dashboard'!Y34-'Sales Dashboard'!X34)/'Sales Dashboard'!X34)))</f>
        <v/>
      </c>
      <c r="Z34" s="19" t="str">
        <f>IF('Sales Dashboard'!Y34=0,"",IF('Sales Dashboard'!Y34="","",(('Sales Dashboard'!Z34-'Sales Dashboard'!Y34)/'Sales Dashboard'!Y34)))</f>
        <v/>
      </c>
      <c r="AA34" s="19">
        <f>IF('Sales Dashboard'!Z34=0,"",IF('Sales Dashboard'!Z34="","",(('Sales Dashboard'!AA34-'Sales Dashboard'!Z34)/'Sales Dashboard'!Z34)))</f>
        <v>0.125</v>
      </c>
      <c r="AB34" s="19">
        <f>IF('Sales Dashboard'!AA34=0,"",IF('Sales Dashboard'!AA34="","",(('Sales Dashboard'!AB34-'Sales Dashboard'!AA34)/'Sales Dashboard'!AA34)))</f>
        <v>0.28282828282828282</v>
      </c>
      <c r="AC34" s="19">
        <f>IF('Sales Dashboard'!AB34=0,"",IF('Sales Dashboard'!AB34="","",(('Sales Dashboard'!AC34-'Sales Dashboard'!AB34)/'Sales Dashboard'!AB34)))</f>
        <v>0.20472440944881889</v>
      </c>
      <c r="AD34" s="19">
        <f>IF('Sales Dashboard'!AC34=0,"",IF('Sales Dashboard'!AC34="","",(('Sales Dashboard'!AD34-'Sales Dashboard'!AC34)/'Sales Dashboard'!AC34)))</f>
        <v>5.2287581699346407E-2</v>
      </c>
      <c r="AE34" s="19">
        <f>IF('Sales Dashboard'!AD34=0,"",IF('Sales Dashboard'!AD34="","",(('Sales Dashboard'!AE34-'Sales Dashboard'!AD34)/'Sales Dashboard'!AD34)))</f>
        <v>6.2111801242236021E-3</v>
      </c>
      <c r="AF34" s="19">
        <f>IF('Sales Dashboard'!AE34=0,"",IF('Sales Dashboard'!AE34="","",(('Sales Dashboard'!AF34-'Sales Dashboard'!AE34)/'Sales Dashboard'!AE34)))</f>
        <v>-9.2592592592592587E-2</v>
      </c>
      <c r="AG34" s="19">
        <f>IF('Sales Dashboard'!AF34=0,"",IF('Sales Dashboard'!AF34="","",(('Sales Dashboard'!AG34-'Sales Dashboard'!AF34)/'Sales Dashboard'!AF34)))</f>
        <v>-4.7619047619047616E-2</v>
      </c>
      <c r="AH34" s="19">
        <f>IF('Sales Dashboard'!AG34=0,"",IF('Sales Dashboard'!AG34="","",(('Sales Dashboard'!AH34-'Sales Dashboard'!AG34)/'Sales Dashboard'!AG34)))</f>
        <v>7.857142857142857E-2</v>
      </c>
      <c r="AI34" s="19">
        <f>IF('Sales Dashboard'!AH34=0,"",IF('Sales Dashboard'!AH34="","",(('Sales Dashboard'!AI34-'Sales Dashboard'!AH34)/'Sales Dashboard'!AH34)))</f>
        <v>-3.9735099337748346E-2</v>
      </c>
      <c r="AJ34" s="19">
        <f>IF('Sales Dashboard'!AI34=0,"",IF('Sales Dashboard'!AI34="","",(('Sales Dashboard'!AJ34-'Sales Dashboard'!AI34)/'Sales Dashboard'!AI34)))</f>
        <v>3.4482758620689655E-2</v>
      </c>
      <c r="AK34" s="19">
        <f>IF('Sales Dashboard'!AJ34=0,"",IF('Sales Dashboard'!AJ34="","",(('Sales Dashboard'!AK34-'Sales Dashboard'!AJ34)/'Sales Dashboard'!AJ34)))</f>
        <v>-0.18666666666666668</v>
      </c>
      <c r="AL34" s="19">
        <f>IF('Sales Dashboard'!AK34=0,"",IF('Sales Dashboard'!AK34="","",(('Sales Dashboard'!AL34-'Sales Dashboard'!AK34)/'Sales Dashboard'!AK34)))</f>
        <v>-8.1967213114754103E-3</v>
      </c>
      <c r="AM34" s="19">
        <f>IF('Sales Dashboard'!AL34=0,"",IF('Sales Dashboard'!AL34="","",(('Sales Dashboard'!AM34-'Sales Dashboard'!AL34)/'Sales Dashboard'!AL34)))</f>
        <v>-8.2644628099173556E-3</v>
      </c>
      <c r="AN34" s="19">
        <f>IF('Sales Dashboard'!AM34=0,"",IF('Sales Dashboard'!AM34="","",(('Sales Dashboard'!AN34-'Sales Dashboard'!AM34)/'Sales Dashboard'!AM34)))</f>
        <v>1.6666666666666666E-2</v>
      </c>
      <c r="AO34" s="19">
        <f>IF('Sales Dashboard'!AN34=0,"",IF('Sales Dashboard'!AN34="","",(('Sales Dashboard'!AO34-'Sales Dashboard'!AN34)/'Sales Dashboard'!AN34)))</f>
        <v>6.5573770491803282E-2</v>
      </c>
      <c r="AP34" s="19">
        <f>IF('Sales Dashboard'!AO34=0,"",IF('Sales Dashboard'!AO34="","",(('Sales Dashboard'!AP34-'Sales Dashboard'!AO34)/'Sales Dashboard'!AO34)))</f>
        <v>7.6923076923076927E-2</v>
      </c>
      <c r="AQ34" s="19">
        <f>IF('Sales Dashboard'!AP34=0,"",IF('Sales Dashboard'!AP34="","",(('Sales Dashboard'!AQ34-'Sales Dashboard'!AP34)/'Sales Dashboard'!AP34)))</f>
        <v>0</v>
      </c>
      <c r="AR34" s="59">
        <f>IF('Sales Dashboard'!AQ34=0,"",IF('Sales Dashboard'!AQ34="","",(('Sales Dashboard'!AR34-'Sales Dashboard'!AQ34)/'Sales Dashboard'!AQ34)))</f>
        <v>-2.8571428571428571E-2</v>
      </c>
      <c r="AS34" s="431">
        <f>IF(B34="HQ","",(('Sales Dashboard'!AR34-'Sales Dashboard'!AS34)/'Sales Dashboard'!AS34))</f>
        <v>0.29523809523809524</v>
      </c>
      <c r="AU34" s="448">
        <f>IF('Sales Dashboard'!AO34=0,"",IF('Sales Dashboard'!AO34="","",(('Sales Dashboard'!AR34-'Sales Dashboard'!AO34)/'Sales Dashboard'!AO34)))</f>
        <v>4.6153846153846156E-2</v>
      </c>
      <c r="AW34" s="448">
        <f>IF('Sales Dashboard'!AF34=0,"",IF('Sales Dashboard'!AF34="","",(('Sales Dashboard'!AR34-'Sales Dashboard'!AF34)/'Sales Dashboard'!AF34)))</f>
        <v>-7.4829931972789115E-2</v>
      </c>
      <c r="AX34" s="448">
        <f>IF('Sales Dashboard'!AF34=0,"",IF('Sales Dashboard'!AF34="","",(('Sales Dashboard'!AR34-'Sales Dashboard'!AF34)/'Sales Dashboard'!AF34)))</f>
        <v>-7.4829931972789115E-2</v>
      </c>
      <c r="AY34" s="448"/>
    </row>
    <row r="35" spans="1:51" ht="15" outlineLevel="1" thickBot="1">
      <c r="A35" s="201" t="s">
        <v>933</v>
      </c>
      <c r="B35" s="202" t="str">
        <f t="shared" si="2"/>
        <v>Mukono</v>
      </c>
      <c r="C35" s="19"/>
      <c r="D35" s="19" t="str">
        <f>IF('Sales Dashboard'!C35=0,"",IF('Sales Dashboard'!C35="","",(('Sales Dashboard'!D35-'Sales Dashboard'!C35)/'Sales Dashboard'!C35)))</f>
        <v/>
      </c>
      <c r="E35" s="19" t="str">
        <f>IF('Sales Dashboard'!D35=0,"",IF('Sales Dashboard'!D35="","",(('Sales Dashboard'!E35-'Sales Dashboard'!D35)/'Sales Dashboard'!D35)))</f>
        <v/>
      </c>
      <c r="F35" s="19" t="str">
        <f>IF('Sales Dashboard'!E35=0,"",IF('Sales Dashboard'!E35="","",(('Sales Dashboard'!F35-'Sales Dashboard'!E35)/'Sales Dashboard'!E35)))</f>
        <v/>
      </c>
      <c r="G35" s="19" t="str">
        <f>IF('Sales Dashboard'!F35=0,"",IF('Sales Dashboard'!F35="","",(('Sales Dashboard'!G35-'Sales Dashboard'!F35)/'Sales Dashboard'!F35)))</f>
        <v/>
      </c>
      <c r="H35" s="19" t="str">
        <f>IF('Sales Dashboard'!G35=0,"",IF('Sales Dashboard'!G35="","",(('Sales Dashboard'!H35-'Sales Dashboard'!G35)/'Sales Dashboard'!G35)))</f>
        <v/>
      </c>
      <c r="I35" s="19" t="str">
        <f>IF('Sales Dashboard'!H35=0,"",IF('Sales Dashboard'!H35="","",(('Sales Dashboard'!I35-'Sales Dashboard'!H35)/'Sales Dashboard'!H35)))</f>
        <v/>
      </c>
      <c r="J35" s="19" t="str">
        <f>IF('Sales Dashboard'!I35=0,"",IF('Sales Dashboard'!I35="","",(('Sales Dashboard'!J35-'Sales Dashboard'!I35)/'Sales Dashboard'!I35)))</f>
        <v/>
      </c>
      <c r="K35" s="19" t="str">
        <f>IF('Sales Dashboard'!J35=0,"",IF('Sales Dashboard'!J35="","",(('Sales Dashboard'!K35-'Sales Dashboard'!J35)/'Sales Dashboard'!J35)))</f>
        <v/>
      </c>
      <c r="L35" s="19" t="str">
        <f>IF('Sales Dashboard'!K35=0,"",IF('Sales Dashboard'!K35="","",(('Sales Dashboard'!L35-'Sales Dashboard'!K35)/'Sales Dashboard'!K35)))</f>
        <v/>
      </c>
      <c r="M35" s="19" t="str">
        <f>IF('Sales Dashboard'!L35=0,"",IF('Sales Dashboard'!L35="","",(('Sales Dashboard'!M35-'Sales Dashboard'!L35)/'Sales Dashboard'!L35)))</f>
        <v/>
      </c>
      <c r="N35" s="19" t="str">
        <f>IF('Sales Dashboard'!M35=0,"",IF('Sales Dashboard'!M35="","",(('Sales Dashboard'!N35-'Sales Dashboard'!M35)/'Sales Dashboard'!M35)))</f>
        <v/>
      </c>
      <c r="O35" s="19" t="str">
        <f>IF('Sales Dashboard'!N35=0,"",IF('Sales Dashboard'!N35="","",(('Sales Dashboard'!O35-'Sales Dashboard'!N35)/'Sales Dashboard'!N35)))</f>
        <v/>
      </c>
      <c r="P35" s="19" t="str">
        <f>IF('Sales Dashboard'!O35=0,"",IF('Sales Dashboard'!O35="","",(('Sales Dashboard'!P35-'Sales Dashboard'!O35)/'Sales Dashboard'!O35)))</f>
        <v/>
      </c>
      <c r="Q35" s="19" t="str">
        <f>IF('Sales Dashboard'!P35=0,"",IF('Sales Dashboard'!P35="","",(('Sales Dashboard'!Q35-'Sales Dashboard'!P35)/'Sales Dashboard'!P35)))</f>
        <v/>
      </c>
      <c r="R35" s="19" t="str">
        <f>IF('Sales Dashboard'!Q35=0,"",IF('Sales Dashboard'!Q35="","",(('Sales Dashboard'!R35-'Sales Dashboard'!Q35)/'Sales Dashboard'!Q35)))</f>
        <v/>
      </c>
      <c r="S35" s="19" t="str">
        <f>IF('Sales Dashboard'!R35=0,"",IF('Sales Dashboard'!R35="","",(('Sales Dashboard'!S35-'Sales Dashboard'!R35)/'Sales Dashboard'!R35)))</f>
        <v/>
      </c>
      <c r="T35" s="19" t="str">
        <f>IF('Sales Dashboard'!S35=0,"",IF('Sales Dashboard'!S35="","",(('Sales Dashboard'!T35-'Sales Dashboard'!S35)/'Sales Dashboard'!S35)))</f>
        <v/>
      </c>
      <c r="U35" s="19" t="str">
        <f>IF('Sales Dashboard'!T35=0,"",IF('Sales Dashboard'!T35="","",(('Sales Dashboard'!U35-'Sales Dashboard'!T35)/'Sales Dashboard'!T35)))</f>
        <v/>
      </c>
      <c r="V35" s="19" t="str">
        <f>IF('Sales Dashboard'!U35=0,"",IF('Sales Dashboard'!U35="","",(('Sales Dashboard'!V35-'Sales Dashboard'!U35)/'Sales Dashboard'!U35)))</f>
        <v/>
      </c>
      <c r="W35" s="19" t="str">
        <f>IF('Sales Dashboard'!V35=0,"",IF('Sales Dashboard'!V35="","",(('Sales Dashboard'!W35-'Sales Dashboard'!V35)/'Sales Dashboard'!V35)))</f>
        <v/>
      </c>
      <c r="X35" s="19" t="str">
        <f>IF('Sales Dashboard'!W35=0,"",IF('Sales Dashboard'!W35="","",(('Sales Dashboard'!X35-'Sales Dashboard'!W35)/'Sales Dashboard'!W35)))</f>
        <v/>
      </c>
      <c r="Y35" s="19" t="str">
        <f>IF('Sales Dashboard'!X35=0,"",IF('Sales Dashboard'!X35="","",(('Sales Dashboard'!Y35-'Sales Dashboard'!X35)/'Sales Dashboard'!X35)))</f>
        <v/>
      </c>
      <c r="Z35" s="19" t="str">
        <f>IF('Sales Dashboard'!Y35=0,"",IF('Sales Dashboard'!Y35="","",(('Sales Dashboard'!Z35-'Sales Dashboard'!Y35)/'Sales Dashboard'!Y35)))</f>
        <v/>
      </c>
      <c r="AA35" s="19" t="str">
        <f>IF('Sales Dashboard'!Z35=0,"",IF('Sales Dashboard'!Z35="","",(('Sales Dashboard'!AA35-'Sales Dashboard'!Z35)/'Sales Dashboard'!Z35)))</f>
        <v/>
      </c>
      <c r="AB35" s="19" t="str">
        <f>IF('Sales Dashboard'!AA35=0,"",IF('Sales Dashboard'!AA35="","",(('Sales Dashboard'!AB35-'Sales Dashboard'!AA35)/'Sales Dashboard'!AA35)))</f>
        <v/>
      </c>
      <c r="AC35" s="19" t="str">
        <f>IF('Sales Dashboard'!AB35=0,"",IF('Sales Dashboard'!AB35="","",(('Sales Dashboard'!AC35-'Sales Dashboard'!AB35)/'Sales Dashboard'!AB35)))</f>
        <v/>
      </c>
      <c r="AD35" s="19" t="str">
        <f>IF('Sales Dashboard'!AC35=0,"",IF('Sales Dashboard'!AC35="","",(('Sales Dashboard'!AD35-'Sales Dashboard'!AC35)/'Sales Dashboard'!AC35)))</f>
        <v/>
      </c>
      <c r="AE35" s="19">
        <f>IF('Sales Dashboard'!AD35=0,"",IF('Sales Dashboard'!AD35="","",(('Sales Dashboard'!AE35-'Sales Dashboard'!AD35)/'Sales Dashboard'!AD35)))</f>
        <v>0.375</v>
      </c>
      <c r="AF35" s="19">
        <f>IF('Sales Dashboard'!AE35=0,"",IF('Sales Dashboard'!AE35="","",(('Sales Dashboard'!AF35-'Sales Dashboard'!AE35)/'Sales Dashboard'!AE35)))</f>
        <v>0.13636363636363635</v>
      </c>
      <c r="AG35" s="19">
        <f>IF('Sales Dashboard'!AF35=0,"",IF('Sales Dashboard'!AF35="","",(('Sales Dashboard'!AG35-'Sales Dashboard'!AF35)/'Sales Dashboard'!AF35)))</f>
        <v>0</v>
      </c>
      <c r="AH35" s="19">
        <f>IF('Sales Dashboard'!AG35=0,"",IF('Sales Dashboard'!AG35="","",(('Sales Dashboard'!AH35-'Sales Dashboard'!AG35)/'Sales Dashboard'!AG35)))</f>
        <v>0.02</v>
      </c>
      <c r="AI35" s="19">
        <f>IF('Sales Dashboard'!AH35=0,"",IF('Sales Dashboard'!AH35="","",(('Sales Dashboard'!AI35-'Sales Dashboard'!AH35)/'Sales Dashboard'!AH35)))</f>
        <v>0.17647058823529413</v>
      </c>
      <c r="AJ35" s="19">
        <f>IF('Sales Dashboard'!AI35=0,"",IF('Sales Dashboard'!AI35="","",(('Sales Dashboard'!AJ35-'Sales Dashboard'!AI35)/'Sales Dashboard'!AI35)))</f>
        <v>-1.6666666666666666E-2</v>
      </c>
      <c r="AK35" s="19">
        <f>IF('Sales Dashboard'!AJ35=0,"",IF('Sales Dashboard'!AJ35="","",(('Sales Dashboard'!AK35-'Sales Dashboard'!AJ35)/'Sales Dashboard'!AJ35)))</f>
        <v>-3.3898305084745763E-2</v>
      </c>
      <c r="AL35" s="19">
        <f>IF('Sales Dashboard'!AK35=0,"",IF('Sales Dashboard'!AK35="","",(('Sales Dashboard'!AL35-'Sales Dashboard'!AK35)/'Sales Dashboard'!AK35)))</f>
        <v>5.2631578947368418E-2</v>
      </c>
      <c r="AM35" s="19">
        <f>IF('Sales Dashboard'!AL35=0,"",IF('Sales Dashboard'!AL35="","",(('Sales Dashboard'!AM35-'Sales Dashboard'!AL35)/'Sales Dashboard'!AL35)))</f>
        <v>1.6666666666666666E-2</v>
      </c>
      <c r="AN35" s="19">
        <f>IF('Sales Dashboard'!AM35=0,"",IF('Sales Dashboard'!AM35="","",(('Sales Dashboard'!AN35-'Sales Dashboard'!AM35)/'Sales Dashboard'!AM35)))</f>
        <v>3.2786885245901641E-2</v>
      </c>
      <c r="AO35" s="19">
        <f>IF('Sales Dashboard'!AN35=0,"",IF('Sales Dashboard'!AN35="","",(('Sales Dashboard'!AO35-'Sales Dashboard'!AN35)/'Sales Dashboard'!AN35)))</f>
        <v>-1.5873015873015872E-2</v>
      </c>
      <c r="AP35" s="19">
        <f>IF('Sales Dashboard'!AO35=0,"",IF('Sales Dashboard'!AO35="","",(('Sales Dashboard'!AP35-'Sales Dashboard'!AO35)/'Sales Dashboard'!AO35)))</f>
        <v>9.6774193548387094E-2</v>
      </c>
      <c r="AQ35" s="19">
        <f>IF('Sales Dashboard'!AP35=0,"",IF('Sales Dashboard'!AP35="","",(('Sales Dashboard'!AQ35-'Sales Dashboard'!AP35)/'Sales Dashboard'!AP35)))</f>
        <v>1.4705882352941176E-2</v>
      </c>
      <c r="AR35" s="59">
        <f>IF('Sales Dashboard'!AQ35=0,"",IF('Sales Dashboard'!AQ35="","",(('Sales Dashboard'!AR35-'Sales Dashboard'!AQ35)/'Sales Dashboard'!AQ35)))</f>
        <v>4.3478260869565216E-2</v>
      </c>
      <c r="AS35" s="431">
        <f>IF(B35="HQ","",(('Sales Dashboard'!AR35-'Sales Dashboard'!AS35)/'Sales Dashboard'!AS35))</f>
        <v>0.37142857142857144</v>
      </c>
      <c r="AU35" s="448">
        <f>IF('Sales Dashboard'!AO35=0,"",IF('Sales Dashboard'!AO35="","",(('Sales Dashboard'!AR35-'Sales Dashboard'!AO35)/'Sales Dashboard'!AO35)))</f>
        <v>0.16129032258064516</v>
      </c>
      <c r="AW35" s="448">
        <f>IF('Sales Dashboard'!AF35=0,"",IF('Sales Dashboard'!AF35="","",(('Sales Dashboard'!AR35-'Sales Dashboard'!AF35)/'Sales Dashboard'!AF35)))</f>
        <v>0.44</v>
      </c>
      <c r="AX35" s="448">
        <f>IF('Sales Dashboard'!AF35=0,"",IF('Sales Dashboard'!AF35="","",(('Sales Dashboard'!AR35-'Sales Dashboard'!AF35)/'Sales Dashboard'!AF35)))</f>
        <v>0.44</v>
      </c>
      <c r="AY35" s="448"/>
    </row>
    <row r="36" spans="1:51" ht="16" thickBot="1">
      <c r="A36" s="253" t="s">
        <v>1398</v>
      </c>
      <c r="B36" s="254" t="s">
        <v>448</v>
      </c>
      <c r="C36" s="255"/>
      <c r="D36" s="255" t="str">
        <f>IF('Sales Dashboard'!C36=0,"",IF('Sales Dashboard'!C36="","",(('Sales Dashboard'!D36-'Sales Dashboard'!C36)/'Sales Dashboard'!C36)))</f>
        <v/>
      </c>
      <c r="E36" s="255" t="str">
        <f>IF('Sales Dashboard'!D36=0,"",IF('Sales Dashboard'!D36="","",(('Sales Dashboard'!E36-'Sales Dashboard'!D36)/'Sales Dashboard'!D36)))</f>
        <v/>
      </c>
      <c r="F36" s="255">
        <f>IF('Sales Dashboard'!E36=0,"",IF('Sales Dashboard'!E36="","",(('Sales Dashboard'!F36-'Sales Dashboard'!E36)/'Sales Dashboard'!E36)))</f>
        <v>-1.6666666666666666E-2</v>
      </c>
      <c r="G36" s="255">
        <f>IF('Sales Dashboard'!F36=0,"",IF('Sales Dashboard'!F36="","",(('Sales Dashboard'!G36-'Sales Dashboard'!F36)/'Sales Dashboard'!F36)))</f>
        <v>0.11299435028248588</v>
      </c>
      <c r="H36" s="255">
        <f>IF('Sales Dashboard'!G36=0,"",IF('Sales Dashboard'!G36="","",(('Sales Dashboard'!H36-'Sales Dashboard'!G36)/'Sales Dashboard'!G36)))</f>
        <v>6.5989847715736044E-2</v>
      </c>
      <c r="I36" s="255">
        <f>IF('Sales Dashboard'!H36=0,"",IF('Sales Dashboard'!H36="","",(('Sales Dashboard'!I36-'Sales Dashboard'!H36)/'Sales Dashboard'!H36)))</f>
        <v>0.18571428571428572</v>
      </c>
      <c r="J36" s="255">
        <f>IF('Sales Dashboard'!I36=0,"",IF('Sales Dashboard'!I36="","",(('Sales Dashboard'!J36-'Sales Dashboard'!I36)/'Sales Dashboard'!I36)))</f>
        <v>-2.8112449799196786E-2</v>
      </c>
      <c r="K36" s="255">
        <f>IF('Sales Dashboard'!J36=0,"",IF('Sales Dashboard'!J36="","",(('Sales Dashboard'!K36-'Sales Dashboard'!J36)/'Sales Dashboard'!J36)))</f>
        <v>-2.4793388429752067E-2</v>
      </c>
      <c r="L36" s="255">
        <f>IF('Sales Dashboard'!K36=0,"",IF('Sales Dashboard'!K36="","",(('Sales Dashboard'!L36-'Sales Dashboard'!K36)/'Sales Dashboard'!K36)))</f>
        <v>-0.13983050847457626</v>
      </c>
      <c r="M36" s="255">
        <f>IF('Sales Dashboard'!L36=0,"",IF('Sales Dashboard'!L36="","",(('Sales Dashboard'!M36-'Sales Dashboard'!L36)/'Sales Dashboard'!L36)))</f>
        <v>0.11330049261083744</v>
      </c>
      <c r="N36" s="255">
        <f>IF('Sales Dashboard'!M36=0,"",IF('Sales Dashboard'!M36="","",(('Sales Dashboard'!N36-'Sales Dashboard'!M36)/'Sales Dashboard'!M36)))</f>
        <v>-1.3274336283185841E-2</v>
      </c>
      <c r="O36" s="255">
        <f>IF('Sales Dashboard'!N36=0,"",IF('Sales Dashboard'!N36="","",(('Sales Dashboard'!O36-'Sales Dashboard'!N36)/'Sales Dashboard'!N36)))</f>
        <v>-1.3452914798206279E-2</v>
      </c>
      <c r="P36" s="255">
        <f>IF('Sales Dashboard'!O36=0,"",IF('Sales Dashboard'!O36="","",(('Sales Dashboard'!P36-'Sales Dashboard'!O36)/'Sales Dashboard'!O36)))</f>
        <v>-3.1818181818181815E-2</v>
      </c>
      <c r="Q36" s="255">
        <f>IF('Sales Dashboard'!P36=0,"",IF('Sales Dashboard'!P36="","",(('Sales Dashboard'!Q36-'Sales Dashboard'!P36)/'Sales Dashboard'!P36)))</f>
        <v>-1.4084507042253521E-2</v>
      </c>
      <c r="R36" s="255">
        <f>IF('Sales Dashboard'!Q36=0,"",IF('Sales Dashboard'!Q36="","",(('Sales Dashboard'!R36-'Sales Dashboard'!Q36)/'Sales Dashboard'!Q36)))</f>
        <v>8.0952380952380956E-2</v>
      </c>
      <c r="S36" s="255">
        <f>IF('Sales Dashboard'!R36=0,"",IF('Sales Dashboard'!R36="","",(('Sales Dashboard'!S36-'Sales Dashboard'!R36)/'Sales Dashboard'!R36)))</f>
        <v>9.6916299559471369E-2</v>
      </c>
      <c r="T36" s="255">
        <f>IF('Sales Dashboard'!S36=0,"",IF('Sales Dashboard'!S36="","",(('Sales Dashboard'!T36-'Sales Dashboard'!S36)/'Sales Dashboard'!S36)))</f>
        <v>1.2048192771084338E-2</v>
      </c>
      <c r="U36" s="255">
        <f>IF('Sales Dashboard'!T36=0,"",IF('Sales Dashboard'!T36="","",(('Sales Dashboard'!U36-'Sales Dashboard'!T36)/'Sales Dashboard'!T36)))</f>
        <v>-1.1904761904761904E-2</v>
      </c>
      <c r="V36" s="255">
        <f>IF('Sales Dashboard'!U36=0,"",IF('Sales Dashboard'!U36="","",(('Sales Dashboard'!V36-'Sales Dashboard'!U36)/'Sales Dashboard'!U36)))</f>
        <v>-1.2048192771084338E-2</v>
      </c>
      <c r="W36" s="255">
        <f>IF('Sales Dashboard'!V36=0,"",IF('Sales Dashboard'!V36="","",(('Sales Dashboard'!W36-'Sales Dashboard'!V36)/'Sales Dashboard'!V36)))</f>
        <v>-2.032520325203252E-2</v>
      </c>
      <c r="X36" s="255">
        <f>IF('Sales Dashboard'!W36=0,"",IF('Sales Dashboard'!W36="","",(('Sales Dashboard'!X36-'Sales Dashboard'!W36)/'Sales Dashboard'!W36)))</f>
        <v>-8.2987551867219917E-3</v>
      </c>
      <c r="Y36" s="255">
        <f>IF('Sales Dashboard'!X36=0,"",IF('Sales Dashboard'!X36="","",(('Sales Dashboard'!Y36-'Sales Dashboard'!X36)/'Sales Dashboard'!X36)))</f>
        <v>0.19665271966527198</v>
      </c>
      <c r="Z36" s="255">
        <f>IF('Sales Dashboard'!Y36=0,"",IF('Sales Dashboard'!Y36="","",(('Sales Dashboard'!Z36-'Sales Dashboard'!Y36)/'Sales Dashboard'!Y36)))</f>
        <v>0.52447552447552448</v>
      </c>
      <c r="AA36" s="255">
        <f>IF('Sales Dashboard'!Z36=0,"",IF('Sales Dashboard'!Z36="","",(('Sales Dashboard'!AA36-'Sales Dashboard'!Z36)/'Sales Dashboard'!Z36)))</f>
        <v>-4.5871559633027525E-3</v>
      </c>
      <c r="AB36" s="255">
        <f>IF('Sales Dashboard'!AA36=0,"",IF('Sales Dashboard'!AA36="","",(('Sales Dashboard'!AB36-'Sales Dashboard'!AA36)/'Sales Dashboard'!AA36)))</f>
        <v>4.8387096774193547E-2</v>
      </c>
      <c r="AC36" s="255">
        <f>IF('Sales Dashboard'!AB36=0,"",IF('Sales Dashboard'!AB36="","",(('Sales Dashboard'!AC36-'Sales Dashboard'!AB36)/'Sales Dashboard'!AB36)))</f>
        <v>5.054945054945055E-2</v>
      </c>
      <c r="AD36" s="255">
        <f>IF('Sales Dashboard'!AC36=0,"",IF('Sales Dashboard'!AC36="","",(('Sales Dashboard'!AD36-'Sales Dashboard'!AC36)/'Sales Dashboard'!AC36)))</f>
        <v>6.2761506276150625E-2</v>
      </c>
      <c r="AE36" s="255">
        <f>IF('Sales Dashboard'!AD36=0,"",IF('Sales Dashboard'!AD36="","",(('Sales Dashboard'!AE36-'Sales Dashboard'!AD36)/'Sales Dashboard'!AD36)))</f>
        <v>-3.937007874015748E-3</v>
      </c>
      <c r="AF36" s="255">
        <f>IF('Sales Dashboard'!AE36=0,"",IF('Sales Dashboard'!AE36="","",(('Sales Dashboard'!AF36-'Sales Dashboard'!AE36)/'Sales Dashboard'!AE36)))</f>
        <v>-4.5454545454545456E-2</v>
      </c>
      <c r="AG36" s="255">
        <f>IF('Sales Dashboard'!AF36=0,"",IF('Sales Dashboard'!AF36="","",(('Sales Dashboard'!AG36-'Sales Dashboard'!AF36)/'Sales Dashboard'!AF36)))</f>
        <v>-2.0703933747412008E-2</v>
      </c>
      <c r="AH36" s="255">
        <f>IF('Sales Dashboard'!AG36=0,"",IF('Sales Dashboard'!AG36="","",(('Sales Dashboard'!AH36-'Sales Dashboard'!AG36)/'Sales Dashboard'!AG36)))</f>
        <v>0.10993657505285412</v>
      </c>
      <c r="AI36" s="255">
        <f>IF('Sales Dashboard'!AH36=0,"",IF('Sales Dashboard'!AH36="","",(('Sales Dashboard'!AI36-'Sales Dashboard'!AH36)/'Sales Dashboard'!AH36)))</f>
        <v>1.3333333333333334E-2</v>
      </c>
      <c r="AJ36" s="255">
        <f>IF('Sales Dashboard'!AI36=0,"",IF('Sales Dashboard'!AI36="","",(('Sales Dashboard'!AJ36-'Sales Dashboard'!AI36)/'Sales Dashboard'!AI36)))</f>
        <v>-9.3984962406015032E-3</v>
      </c>
      <c r="AK36" s="255">
        <f>IF('Sales Dashboard'!AJ36=0,"",IF('Sales Dashboard'!AJ36="","",(('Sales Dashboard'!AK36-'Sales Dashboard'!AJ36)/'Sales Dashboard'!AJ36)))</f>
        <v>-9.8671726755218223E-2</v>
      </c>
      <c r="AL36" s="255">
        <f>IF('Sales Dashboard'!AK36=0,"",IF('Sales Dashboard'!AK36="","",(('Sales Dashboard'!AL36-'Sales Dashboard'!AK36)/'Sales Dashboard'!AK36)))</f>
        <v>4.2105263157894736E-3</v>
      </c>
      <c r="AM36" s="255">
        <f>IF('Sales Dashboard'!AL36=0,"",IF('Sales Dashboard'!AL36="","",(('Sales Dashboard'!AM36-'Sales Dashboard'!AL36)/'Sales Dashboard'!AL36)))</f>
        <v>3.7735849056603772E-2</v>
      </c>
      <c r="AN36" s="255">
        <f>IF('Sales Dashboard'!AM36=0,"",IF('Sales Dashboard'!AM36="","",(('Sales Dashboard'!AN36-'Sales Dashboard'!AM36)/'Sales Dashboard'!AM36)))</f>
        <v>-8.0808080808080808E-3</v>
      </c>
      <c r="AO36" s="255">
        <f>IF('Sales Dashboard'!AN36=0,"",IF('Sales Dashboard'!AN36="","",(('Sales Dashboard'!AO36-'Sales Dashboard'!AN36)/'Sales Dashboard'!AN36)))</f>
        <v>-5.9063136456211814E-2</v>
      </c>
      <c r="AP36" s="255">
        <f>IF('Sales Dashboard'!AO36=0,"",IF('Sales Dashboard'!AO36="","",(('Sales Dashboard'!AP36-'Sales Dashboard'!AO36)/'Sales Dashboard'!AO36)))</f>
        <v>6.0606060606060608E-2</v>
      </c>
      <c r="AQ36" s="255">
        <f>IF('Sales Dashboard'!AP36=0,"",IF('Sales Dashboard'!AP36="","",(('Sales Dashboard'!AQ36-'Sales Dashboard'!AP36)/'Sales Dashboard'!AP36)))</f>
        <v>6.7346938775510207E-2</v>
      </c>
      <c r="AR36" s="227">
        <f>IF('Sales Dashboard'!AQ36=0,"",IF('Sales Dashboard'!AQ36="","",(('Sales Dashboard'!AR36-'Sales Dashboard'!AQ36)/'Sales Dashboard'!AQ36)))</f>
        <v>-2.2944550669216062E-2</v>
      </c>
      <c r="AS36" s="433">
        <f>IF(B36="HQ","",(('Sales Dashboard'!AR36-'Sales Dashboard'!AS36)/'Sales Dashboard'!AS36))</f>
        <v>0.16495108388704943</v>
      </c>
      <c r="AU36" s="452">
        <f>IF('Sales Dashboard'!AO36=0,"",IF('Sales Dashboard'!AO36="","",(('Sales Dashboard'!AR36-'Sales Dashboard'!AO36)/'Sales Dashboard'!AO36)))</f>
        <v>0.10606060606060606</v>
      </c>
      <c r="AW36" s="452">
        <f>IF('Sales Dashboard'!AF36=0,"",IF('Sales Dashboard'!AF36="","",(('Sales Dashboard'!AR36-'Sales Dashboard'!AF36)/'Sales Dashboard'!AF36)))</f>
        <v>5.7971014492753624E-2</v>
      </c>
      <c r="AX36" s="452">
        <f>IF('Sales Dashboard'!AF36=0,"",IF('Sales Dashboard'!AF36="","",(('Sales Dashboard'!AR36-'Sales Dashboard'!AF36)/'Sales Dashboard'!AF36)))</f>
        <v>5.7971014492753624E-2</v>
      </c>
      <c r="AY36" s="452"/>
    </row>
    <row r="37" spans="1:51" ht="15">
      <c r="A37" s="256" t="s">
        <v>1420</v>
      </c>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257"/>
      <c r="AE37" s="257"/>
      <c r="AF37" s="257"/>
      <c r="AG37" s="257"/>
      <c r="AH37" s="257" t="str">
        <f>IF('Sales Dashboard'!AG37=0,"",IF('Sales Dashboard'!AG37="","",(('Sales Dashboard'!AH37-'Sales Dashboard'!AG37)/'Sales Dashboard'!AG37)))</f>
        <v/>
      </c>
      <c r="AI37" s="257" t="str">
        <f>IF('Sales Dashboard'!AH37=0,"",IF('Sales Dashboard'!AH37="","",(('Sales Dashboard'!AI37-'Sales Dashboard'!AH37)/'Sales Dashboard'!AH37)))</f>
        <v/>
      </c>
      <c r="AJ37" s="257">
        <f>IF('Sales Dashboard'!AI37=0,"",IF('Sales Dashboard'!AI37="","",(('Sales Dashboard'!AJ37-'Sales Dashboard'!AI37)/'Sales Dashboard'!AI37)))</f>
        <v>0.35</v>
      </c>
      <c r="AK37" s="257">
        <f>IF('Sales Dashboard'!AJ37=0,"",IF('Sales Dashboard'!AJ37="","",(('Sales Dashboard'!AK37-'Sales Dashboard'!AJ37)/'Sales Dashboard'!AJ37)))</f>
        <v>9.2592592592592587E-2</v>
      </c>
      <c r="AL37" s="257">
        <f>IF('Sales Dashboard'!AK37=0,"",IF('Sales Dashboard'!AK37="","",(('Sales Dashboard'!AL37-'Sales Dashboard'!AK37)/'Sales Dashboard'!AK37)))</f>
        <v>5.9322033898305086E-2</v>
      </c>
      <c r="AM37" s="257">
        <f>IF('Sales Dashboard'!AL37=0,"",IF('Sales Dashboard'!AL37="","",(('Sales Dashboard'!AM37-'Sales Dashboard'!AL37)/'Sales Dashboard'!AL37)))</f>
        <v>-6.4000000000000001E-2</v>
      </c>
      <c r="AN37" s="257">
        <f>IF('Sales Dashboard'!AM37=0,"",IF('Sales Dashboard'!AM37="","",(('Sales Dashboard'!AN37-'Sales Dashboard'!AM37)/'Sales Dashboard'!AM37)))</f>
        <v>0.15384615384615385</v>
      </c>
      <c r="AO37" s="257">
        <f>IF('Sales Dashboard'!AN37=0,"",IF('Sales Dashboard'!AN37="","",(('Sales Dashboard'!AO37-'Sales Dashboard'!AN37)/'Sales Dashboard'!AN37)))</f>
        <v>0.1037037037037037</v>
      </c>
      <c r="AP37" s="257">
        <f>IF('Sales Dashboard'!AO37=0,"",IF('Sales Dashboard'!AO37="","",(('Sales Dashboard'!AP37-'Sales Dashboard'!AO37)/'Sales Dashboard'!AO37)))</f>
        <v>9.3959731543624164E-2</v>
      </c>
      <c r="AQ37" s="257">
        <f>IF('Sales Dashboard'!AP37=0,"",IF('Sales Dashboard'!AP37="","",(('Sales Dashboard'!AQ37-'Sales Dashboard'!AP37)/'Sales Dashboard'!AP37)))</f>
        <v>-3.6809815950920248E-2</v>
      </c>
      <c r="AR37" s="258">
        <f>IF('Sales Dashboard'!AQ37=0,"",IF('Sales Dashboard'!AQ37="","",(('Sales Dashboard'!AR37-'Sales Dashboard'!AQ37)/'Sales Dashboard'!AQ37)))</f>
        <v>3.8216560509554139E-2</v>
      </c>
      <c r="AS37" s="434">
        <f>IF(B37="HQ","",(('Sales Dashboard'!AR37-'Sales Dashboard'!AS37)/'Sales Dashboard'!AS37))</f>
        <v>-0.22009569377990409</v>
      </c>
      <c r="AU37" s="452">
        <f>IF('Sales Dashboard'!AO37=0,"",IF('Sales Dashboard'!AO37="","",(('Sales Dashboard'!AR37-'Sales Dashboard'!AO37)/'Sales Dashboard'!AO37)))</f>
        <v>9.3959731543624164E-2</v>
      </c>
      <c r="AW37" s="452" t="str">
        <f>IF('Sales Dashboard'!AF37=0,"",IF('Sales Dashboard'!AF37="","",(('Sales Dashboard'!AR37-'Sales Dashboard'!AF37)/'Sales Dashboard'!AF37)))</f>
        <v/>
      </c>
      <c r="AX37" s="452" t="str">
        <f>IF('Sales Dashboard'!AF37=0,"",IF('Sales Dashboard'!AF37="","",(('Sales Dashboard'!AR37-'Sales Dashboard'!AF37)/'Sales Dashboard'!AF37)))</f>
        <v/>
      </c>
      <c r="AY37" s="452"/>
    </row>
    <row r="38" spans="1:51" ht="16" thickBot="1">
      <c r="A38" s="259"/>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c r="AE38" s="260"/>
      <c r="AF38" s="260"/>
      <c r="AG38" s="260"/>
      <c r="AH38" s="260"/>
      <c r="AI38" s="260"/>
      <c r="AJ38" s="260"/>
      <c r="AK38" s="260"/>
      <c r="AL38" s="260"/>
      <c r="AM38" s="260"/>
      <c r="AN38" s="260"/>
      <c r="AO38" s="260"/>
      <c r="AP38" s="260"/>
      <c r="AQ38" s="260"/>
      <c r="AR38" s="258"/>
      <c r="AS38" s="435"/>
      <c r="AU38" s="452"/>
      <c r="AW38" s="452"/>
      <c r="AX38" s="452"/>
      <c r="AY38" s="452"/>
    </row>
    <row r="39" spans="1:51" ht="16" thickBot="1">
      <c r="A39" s="261" t="s">
        <v>939</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f>IF('Sales Dashboard'!AG39=0,"",IF('Sales Dashboard'!AG39="","",(('Sales Dashboard'!AH39-'Sales Dashboard'!AG39)/'Sales Dashboard'!AG39)))</f>
        <v>0.10993657505285412</v>
      </c>
      <c r="AI39" s="262">
        <f>IF('Sales Dashboard'!AH39=0,"",IF('Sales Dashboard'!AH39="","",(('Sales Dashboard'!AI39-'Sales Dashboard'!AH39)/'Sales Dashboard'!AH39)))</f>
        <v>0.1657142857142857</v>
      </c>
      <c r="AJ39" s="262">
        <f>IF('Sales Dashboard'!AI39=0,"",IF('Sales Dashboard'!AI39="","",(('Sales Dashboard'!AJ39-'Sales Dashboard'!AI39)/'Sales Dashboard'!AI39)))</f>
        <v>3.7581699346405227E-2</v>
      </c>
      <c r="AK39" s="262">
        <f>IF('Sales Dashboard'!AJ39=0,"",IF('Sales Dashboard'!AJ39="","",(('Sales Dashboard'!AK39-'Sales Dashboard'!AJ39)/'Sales Dashboard'!AJ39)))</f>
        <v>-6.6141732283464566E-2</v>
      </c>
      <c r="AL39" s="262">
        <f>IF('Sales Dashboard'!AK39=0,"",IF('Sales Dashboard'!AK39="","",(('Sales Dashboard'!AL39-'Sales Dashboard'!AK39)/'Sales Dashboard'!AK39)))</f>
        <v>1.5177065767284991E-2</v>
      </c>
      <c r="AM39" s="262">
        <f>IF('Sales Dashboard'!AL39=0,"",IF('Sales Dashboard'!AL39="","",(('Sales Dashboard'!AM39-'Sales Dashboard'!AL39)/'Sales Dashboard'!AL39)))</f>
        <v>1.6611295681063124E-2</v>
      </c>
      <c r="AN39" s="262">
        <f>IF('Sales Dashboard'!AM39=0,"",IF('Sales Dashboard'!AM39="","",(('Sales Dashboard'!AN39-'Sales Dashboard'!AM39)/'Sales Dashboard'!AM39)))</f>
        <v>2.2875816993464051E-2</v>
      </c>
      <c r="AO39" s="262">
        <f>IF('Sales Dashboard'!AN39=0,"",IF('Sales Dashboard'!AN39="","",(('Sales Dashboard'!AO39-'Sales Dashboard'!AN39)/'Sales Dashboard'!AN39)))</f>
        <v>-2.3961661341853034E-2</v>
      </c>
      <c r="AP39" s="262">
        <f>IF('Sales Dashboard'!AO39=0,"",IF('Sales Dashboard'!AO39="","",(('Sales Dashboard'!AP39-'Sales Dashboard'!AO39)/'Sales Dashboard'!AO39)))</f>
        <v>6.8739770867430439E-2</v>
      </c>
      <c r="AQ39" s="262">
        <f>IF('Sales Dashboard'!AP39=0,"",IF('Sales Dashboard'!AP39="","",(('Sales Dashboard'!AQ39-'Sales Dashboard'!AP39)/'Sales Dashboard'!AP39)))</f>
        <v>4.1347626339969371E-2</v>
      </c>
      <c r="AR39" s="263">
        <f>IF('Sales Dashboard'!AQ39=0,"",IF('Sales Dashboard'!AQ39="","",(('Sales Dashboard'!AR39-'Sales Dashboard'!AQ39)/'Sales Dashboard'!AQ39)))</f>
        <v>-8.8235294117647058E-3</v>
      </c>
      <c r="AS39" s="436">
        <f>IF(B39="HQ","",(('Sales Dashboard'!AR39-'Sales Dashboard'!AS39)/'Sales Dashboard'!AS39))</f>
        <v>4.0693545977225722E-2</v>
      </c>
      <c r="AU39" s="452">
        <f>IF('Sales Dashboard'!AO39=0,"",IF('Sales Dashboard'!AO39="","",(('Sales Dashboard'!AR39-'Sales Dashboard'!AO39)/'Sales Dashboard'!AO39)))</f>
        <v>0.10310965630114566</v>
      </c>
      <c r="AW39" s="452">
        <f>IF('Sales Dashboard'!AF39=0,"",IF('Sales Dashboard'!AF39="","",(('Sales Dashboard'!AR39-'Sales Dashboard'!AF39)/'Sales Dashboard'!AF39)))</f>
        <v>0.39544513457556935</v>
      </c>
      <c r="AX39" s="452">
        <f>IF('Sales Dashboard'!AF39=0,"",IF('Sales Dashboard'!AF39="","",(('Sales Dashboard'!AR39-'Sales Dashboard'!AF39)/'Sales Dashboard'!AF39)))</f>
        <v>0.39544513457556935</v>
      </c>
      <c r="AY39" s="452"/>
    </row>
    <row r="40" spans="1:51" ht="15">
      <c r="A40" s="265"/>
      <c r="B40" s="252"/>
      <c r="C40" s="66"/>
      <c r="D40" s="66"/>
      <c r="E40" s="66"/>
      <c r="F40" s="66"/>
      <c r="G40" s="66"/>
      <c r="H40" s="66"/>
      <c r="I40" s="66"/>
      <c r="J40" s="66"/>
      <c r="K40" s="66"/>
      <c r="L40" s="66"/>
      <c r="M40" s="66"/>
      <c r="N40" s="66"/>
      <c r="O40" s="66"/>
      <c r="P40" s="66"/>
      <c r="Q40" s="66"/>
      <c r="R40" s="66"/>
      <c r="S40" s="66"/>
      <c r="T40" s="66"/>
      <c r="U40" s="66"/>
      <c r="V40" s="66"/>
      <c r="W40" s="66"/>
      <c r="X40" s="66"/>
      <c r="Y40" s="20"/>
      <c r="Z40" s="66"/>
      <c r="AA40" s="66"/>
      <c r="AB40" s="66"/>
      <c r="AC40" s="66"/>
      <c r="AD40" s="66"/>
      <c r="AE40" s="66"/>
      <c r="AF40" s="66"/>
      <c r="AG40" s="66"/>
      <c r="AH40" s="66"/>
      <c r="AI40" s="66"/>
      <c r="AJ40" s="66"/>
      <c r="AK40" s="66"/>
      <c r="AL40" s="66"/>
      <c r="AM40" s="66"/>
      <c r="AN40" s="66"/>
      <c r="AO40" s="66"/>
      <c r="AP40" s="66"/>
      <c r="AQ40" s="66"/>
      <c r="AR40" s="56"/>
      <c r="AS40" s="43"/>
    </row>
    <row r="41" spans="1:51" ht="15">
      <c r="A41" s="66"/>
      <c r="B41" s="252"/>
      <c r="C41" s="66"/>
      <c r="D41" s="66"/>
      <c r="E41" s="66"/>
      <c r="F41" s="66"/>
      <c r="G41" s="66"/>
      <c r="H41" s="66"/>
      <c r="I41" s="66"/>
      <c r="J41" s="66"/>
      <c r="K41" s="66"/>
      <c r="L41" s="66"/>
      <c r="M41" s="66"/>
      <c r="N41" s="66"/>
      <c r="O41" s="66"/>
      <c r="P41" s="66"/>
      <c r="Q41" s="66"/>
      <c r="R41" s="66"/>
      <c r="S41" s="66"/>
      <c r="T41" s="66"/>
      <c r="U41" s="66"/>
      <c r="V41" s="66"/>
      <c r="W41" s="66"/>
      <c r="X41" s="66"/>
      <c r="Y41" s="20"/>
      <c r="Z41" s="66"/>
      <c r="AA41" s="66"/>
      <c r="AB41" s="66"/>
      <c r="AC41" s="66"/>
      <c r="AD41" s="66"/>
      <c r="AE41" s="66"/>
      <c r="AF41" s="66"/>
      <c r="AG41" s="66"/>
      <c r="AH41" s="66"/>
      <c r="AI41" s="66"/>
      <c r="AJ41" s="66"/>
      <c r="AK41" s="66"/>
      <c r="AL41" s="66"/>
      <c r="AM41" s="66"/>
      <c r="AN41" s="66"/>
      <c r="AO41" s="66"/>
      <c r="AP41" s="66"/>
      <c r="AQ41" s="66"/>
      <c r="AR41" s="56"/>
      <c r="AS41" s="43"/>
    </row>
    <row r="42" spans="1:51" ht="30" thickBot="1">
      <c r="A42" s="196" t="s">
        <v>1270</v>
      </c>
      <c r="B42" s="252"/>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56"/>
      <c r="AS42" s="43"/>
      <c r="AU42" s="451" t="s">
        <v>944</v>
      </c>
      <c r="AW42" s="91"/>
      <c r="AX42" s="451" t="s">
        <v>944</v>
      </c>
      <c r="AY42" s="91"/>
    </row>
    <row r="43" spans="1:51" ht="15">
      <c r="A43" s="198" t="s">
        <v>937</v>
      </c>
      <c r="B43" s="199" t="s">
        <v>927</v>
      </c>
      <c r="C43" s="18"/>
      <c r="D43" s="18">
        <f>IF('Sales Dashboard'!C43=0,"",IF('Sales Dashboard'!C43="","",(('Sales Dashboard'!D43-'Sales Dashboard'!C43)/'Sales Dashboard'!C43)))</f>
        <v>0.33070866141732286</v>
      </c>
      <c r="E43" s="18">
        <f>IF('Sales Dashboard'!D43=0,"",IF('Sales Dashboard'!D43="","",(('Sales Dashboard'!E43-'Sales Dashboard'!D43)/'Sales Dashboard'!D43)))</f>
        <v>-2.3668639053254437E-2</v>
      </c>
      <c r="F43" s="18">
        <f>IF('Sales Dashboard'!E43=0,"",IF('Sales Dashboard'!E43="","",(('Sales Dashboard'!F43-'Sales Dashboard'!E43)/'Sales Dashboard'!E43)))</f>
        <v>-0.14545454545454545</v>
      </c>
      <c r="G43" s="18">
        <f>IF('Sales Dashboard'!F43=0,"",IF('Sales Dashboard'!F43="","",(('Sales Dashboard'!G43-'Sales Dashboard'!F43)/'Sales Dashboard'!F43)))</f>
        <v>0.26241134751773049</v>
      </c>
      <c r="H43" s="18">
        <f>IF('Sales Dashboard'!G43=0,"",IF('Sales Dashboard'!G43="","",(('Sales Dashboard'!H43-'Sales Dashboard'!G43)/'Sales Dashboard'!G43)))</f>
        <v>6.741573033707865E-2</v>
      </c>
      <c r="I43" s="18">
        <f>IF('Sales Dashboard'!H43=0,"",IF('Sales Dashboard'!H43="","",(('Sales Dashboard'!I43-'Sales Dashboard'!H43)/'Sales Dashboard'!H43)))</f>
        <v>0.16315789473684211</v>
      </c>
      <c r="J43" s="18">
        <f>IF('Sales Dashboard'!I43=0,"",IF('Sales Dashboard'!I43="","",(('Sales Dashboard'!J43-'Sales Dashboard'!I43)/'Sales Dashboard'!I43)))</f>
        <v>-0.12669683257918551</v>
      </c>
      <c r="K43" s="18">
        <f>IF('Sales Dashboard'!J43=0,"",IF('Sales Dashboard'!J43="","",(('Sales Dashboard'!K43-'Sales Dashboard'!J43)/'Sales Dashboard'!J43)))</f>
        <v>-2.5906735751295335E-2</v>
      </c>
      <c r="L43" s="18">
        <f>IF('Sales Dashboard'!K43=0,"",IF('Sales Dashboard'!K43="","",(('Sales Dashboard'!L43-'Sales Dashboard'!K43)/'Sales Dashboard'!K43)))</f>
        <v>-2.6595744680851064E-2</v>
      </c>
      <c r="M43" s="18">
        <f>IF('Sales Dashboard'!L43=0,"",IF('Sales Dashboard'!L43="","",(('Sales Dashboard'!M43-'Sales Dashboard'!L43)/'Sales Dashboard'!L43)))</f>
        <v>8.1967213114754092E-2</v>
      </c>
      <c r="N43" s="18">
        <f>IF('Sales Dashboard'!M43=0,"",IF('Sales Dashboard'!M43="","",(('Sales Dashboard'!N43-'Sales Dashboard'!M43)/'Sales Dashboard'!M43)))</f>
        <v>1.0101010101010102E-2</v>
      </c>
      <c r="O43" s="18">
        <f>IF('Sales Dashboard'!N43=0,"",IF('Sales Dashboard'!N43="","",(('Sales Dashboard'!O43-'Sales Dashboard'!N43)/'Sales Dashboard'!N43)))</f>
        <v>-0.02</v>
      </c>
      <c r="P43" s="18">
        <f>IF('Sales Dashboard'!O43=0,"",IF('Sales Dashboard'!O43="","",(('Sales Dashboard'!P43-'Sales Dashboard'!O43)/'Sales Dashboard'!O43)))</f>
        <v>-7.1428571428571425E-2</v>
      </c>
      <c r="Q43" s="18">
        <f>IF('Sales Dashboard'!P43=0,"",IF('Sales Dashboard'!P43="","",(('Sales Dashboard'!Q43-'Sales Dashboard'!P43)/'Sales Dashboard'!P43)))</f>
        <v>4.3956043956043959E-2</v>
      </c>
      <c r="R43" s="18">
        <f>IF('Sales Dashboard'!Q43=0,"",IF('Sales Dashboard'!Q43="","",(('Sales Dashboard'!R43-'Sales Dashboard'!Q43)/'Sales Dashboard'!Q43)))</f>
        <v>6.8421052631578952E-2</v>
      </c>
      <c r="S43" s="18">
        <f>IF('Sales Dashboard'!R43=0,"",IF('Sales Dashboard'!R43="","",(('Sales Dashboard'!S43-'Sales Dashboard'!R43)/'Sales Dashboard'!R43)))</f>
        <v>7.8817733990147784E-2</v>
      </c>
      <c r="T43" s="18">
        <f>IF('Sales Dashboard'!S43=0,"",IF('Sales Dashboard'!S43="","",(('Sales Dashboard'!T43-'Sales Dashboard'!S43)/'Sales Dashboard'!S43)))</f>
        <v>-1.8264840182648401E-2</v>
      </c>
      <c r="U43" s="18">
        <f>IF('Sales Dashboard'!T43=0,"",IF('Sales Dashboard'!T43="","",(('Sales Dashboard'!U43-'Sales Dashboard'!T43)/'Sales Dashboard'!T43)))</f>
        <v>1.8604651162790697E-2</v>
      </c>
      <c r="V43" s="18">
        <f>IF('Sales Dashboard'!U43=0,"",IF('Sales Dashboard'!U43="","",(('Sales Dashboard'!V43-'Sales Dashboard'!U43)/'Sales Dashboard'!U43)))</f>
        <v>-1.8264840182648401E-2</v>
      </c>
      <c r="W43" s="18">
        <f>IF('Sales Dashboard'!V43=0,"",IF('Sales Dashboard'!V43="","",(('Sales Dashboard'!W43-'Sales Dashboard'!V43)/'Sales Dashboard'!V43)))</f>
        <v>-6.9767441860465115E-2</v>
      </c>
      <c r="X43" s="18">
        <f>IF('Sales Dashboard'!W43=0,"",IF('Sales Dashboard'!W43="","",(('Sales Dashboard'!X43-'Sales Dashboard'!W43)/'Sales Dashboard'!W43)))</f>
        <v>0.12</v>
      </c>
      <c r="Y43" s="18">
        <f>IF('Sales Dashboard'!X43=0,"",IF('Sales Dashboard'!X43="","",(('Sales Dashboard'!Y43-'Sales Dashboard'!X43)/'Sales Dashboard'!X43)))</f>
        <v>7.1428571428571425E-2</v>
      </c>
      <c r="Z43" s="18">
        <f>IF('Sales Dashboard'!Y43=0,"",IF('Sales Dashboard'!Y43="","",(('Sales Dashboard'!Z43-'Sales Dashboard'!Y43)/'Sales Dashboard'!Y43)))</f>
        <v>-8.7499999999999994E-2</v>
      </c>
      <c r="AA43" s="18">
        <f>IF('Sales Dashboard'!Z43=0,"",IF('Sales Dashboard'!Z43="","",(('Sales Dashboard'!AA43-'Sales Dashboard'!Z43)/'Sales Dashboard'!Z43)))</f>
        <v>0.29223744292237441</v>
      </c>
      <c r="AB43" s="18">
        <f>IF('Sales Dashboard'!AA43=0,"",IF('Sales Dashboard'!AA43="","",(('Sales Dashboard'!AB43-'Sales Dashboard'!AA43)/'Sales Dashboard'!AA43)))</f>
        <v>2.1201413427561839E-2</v>
      </c>
      <c r="AC43" s="18">
        <f>IF('Sales Dashboard'!AB43=0,"",IF('Sales Dashboard'!AB43="","",(('Sales Dashboard'!AC43-'Sales Dashboard'!AB43)/'Sales Dashboard'!AB43)))</f>
        <v>-0.10034602076124567</v>
      </c>
      <c r="AD43" s="18">
        <f>IF('Sales Dashboard'!AC43=0,"",IF('Sales Dashboard'!AC43="","",(('Sales Dashboard'!AD43-'Sales Dashboard'!AC43)/'Sales Dashboard'!AC43)))</f>
        <v>-3.8461538461538464E-2</v>
      </c>
      <c r="AE43" s="18">
        <f>IF('Sales Dashboard'!AD43=0,"",IF('Sales Dashboard'!AD43="","",(('Sales Dashboard'!AE43-'Sales Dashboard'!AD43)/'Sales Dashboard'!AD43)))</f>
        <v>1.2E-2</v>
      </c>
      <c r="AF43" s="18">
        <f>IF('Sales Dashboard'!AE43=0,"",IF('Sales Dashboard'!AE43="","",(('Sales Dashboard'!AF43-'Sales Dashboard'!AE43)/'Sales Dashboard'!AE43)))</f>
        <v>-8.6956521739130432E-2</v>
      </c>
      <c r="AG43" s="18">
        <f>IF('Sales Dashboard'!AF43=0,"",IF('Sales Dashboard'!AF43="","",(('Sales Dashboard'!AG43-'Sales Dashboard'!AF43)/'Sales Dashboard'!AF43)))</f>
        <v>-4.329004329004329E-3</v>
      </c>
      <c r="AH43" s="18">
        <f>IF('Sales Dashboard'!AG43=0,"",IF('Sales Dashboard'!AG43="","",(('Sales Dashboard'!AH43-'Sales Dashboard'!AG43)/'Sales Dashboard'!AG43)))</f>
        <v>0.23043478260869565</v>
      </c>
      <c r="AI43" s="18">
        <f>IF('Sales Dashboard'!AH43=0,"",IF('Sales Dashboard'!AH43="","",(('Sales Dashboard'!AI43-'Sales Dashboard'!AH43)/'Sales Dashboard'!AH43)))</f>
        <v>-7.7738515901060068E-2</v>
      </c>
      <c r="AJ43" s="18">
        <f>IF('Sales Dashboard'!AI43=0,"",IF('Sales Dashboard'!AI43="","",(('Sales Dashboard'!AJ43-'Sales Dashboard'!AI43)/'Sales Dashboard'!AI43)))</f>
        <v>-6.8965517241379309E-2</v>
      </c>
      <c r="AK43" s="18">
        <f>IF('Sales Dashboard'!AJ43=0,"",IF('Sales Dashboard'!AJ43="","",(('Sales Dashboard'!AK43-'Sales Dashboard'!AJ43)/'Sales Dashboard'!AJ43)))</f>
        <v>8.23045267489712E-3</v>
      </c>
      <c r="AL43" s="18">
        <f>IF('Sales Dashboard'!AK43=0,"",IF('Sales Dashboard'!AK43="","",(('Sales Dashboard'!AL43-'Sales Dashboard'!AK43)/'Sales Dashboard'!AK43)))</f>
        <v>4.0816326530612249E-3</v>
      </c>
      <c r="AM43" s="18">
        <f>IF('Sales Dashboard'!AL43=0,"",IF('Sales Dashboard'!AL43="","",(('Sales Dashboard'!AM43-'Sales Dashboard'!AL43)/'Sales Dashboard'!AL43)))</f>
        <v>-0.11788617886178862</v>
      </c>
      <c r="AN43" s="18">
        <f>IF('Sales Dashboard'!AM43=0,"",IF('Sales Dashboard'!AM43="","",(('Sales Dashboard'!AN43-'Sales Dashboard'!AM43)/'Sales Dashboard'!AM43)))</f>
        <v>3.2258064516129031E-2</v>
      </c>
      <c r="AO43" s="18">
        <f>IF('Sales Dashboard'!AN43=0,"",IF('Sales Dashboard'!AN43="","",(('Sales Dashboard'!AO43-'Sales Dashboard'!AN43)/'Sales Dashboard'!AN43)))</f>
        <v>3.5714285714285712E-2</v>
      </c>
      <c r="AP43" s="18">
        <f>IF('Sales Dashboard'!AO43=0,"",IF('Sales Dashboard'!AO43="","",(('Sales Dashboard'!AP43-'Sales Dashboard'!AO43)/'Sales Dashboard'!AO43)))</f>
        <v>1.2931034482758621E-2</v>
      </c>
      <c r="AQ43" s="18">
        <f>IF('Sales Dashboard'!AP43=0,"",IF('Sales Dashboard'!AP43="","",(('Sales Dashboard'!AQ43-'Sales Dashboard'!AP43)/'Sales Dashboard'!AP43)))</f>
        <v>9.3617021276595741E-2</v>
      </c>
      <c r="AR43" s="200">
        <f>IF('Sales Dashboard'!AQ43=0,"",IF('Sales Dashboard'!AQ43="","",(('Sales Dashboard'!AR43-'Sales Dashboard'!AQ43)/'Sales Dashboard'!AQ43)))</f>
        <v>1.1673151750972763E-2</v>
      </c>
      <c r="AS43" s="430">
        <f>IF(B43="HQ","",(('Sales Dashboard'!AR43-'Sales Dashboard'!AS43)/'Sales Dashboard'!AS43))</f>
        <v>6.5321363828414358E-2</v>
      </c>
      <c r="AU43" s="447">
        <f>IF('Sales Dashboard'!AO43=0,"",IF('Sales Dashboard'!AO43="","",(('Sales Dashboard'!AR43-'Sales Dashboard'!AO43)/'Sales Dashboard'!AO43)))</f>
        <v>0.1206896551724138</v>
      </c>
      <c r="AW43" s="447">
        <f>IF('Sales Dashboard'!AF43=0,"",IF('Sales Dashboard'!AF43="","",(('Sales Dashboard'!AR43-'Sales Dashboard'!AF43)/'Sales Dashboard'!AF43)))</f>
        <v>0.12554112554112554</v>
      </c>
      <c r="AX43" s="447">
        <f>IF('Sales Dashboard'!AF43=0,"",IF('Sales Dashboard'!AF43="","",(('Sales Dashboard'!AR43-'Sales Dashboard'!AF43)/'Sales Dashboard'!AF43)))</f>
        <v>0.12554112554112554</v>
      </c>
      <c r="AY43" s="447"/>
    </row>
    <row r="44" spans="1:51" outlineLevel="1">
      <c r="A44" s="201" t="s">
        <v>929</v>
      </c>
      <c r="B44" s="202" t="str">
        <f>A44</f>
        <v>Bwaise</v>
      </c>
      <c r="C44" s="19"/>
      <c r="D44" s="19">
        <f>IF('Sales Dashboard'!C44=0,"",IF('Sales Dashboard'!C44="","",(('Sales Dashboard'!D44-'Sales Dashboard'!C44)/'Sales Dashboard'!C44)))</f>
        <v>0.38235294117647056</v>
      </c>
      <c r="E44" s="19">
        <f>IF('Sales Dashboard'!D44=0,"",IF('Sales Dashboard'!D44="","",(('Sales Dashboard'!E44-'Sales Dashboard'!D44)/'Sales Dashboard'!D44)))</f>
        <v>0</v>
      </c>
      <c r="F44" s="19">
        <f>IF('Sales Dashboard'!E44=0,"",IF('Sales Dashboard'!E44="","",(('Sales Dashboard'!F44-'Sales Dashboard'!E44)/'Sales Dashboard'!E44)))</f>
        <v>-0.21276595744680851</v>
      </c>
      <c r="G44" s="19">
        <f>IF('Sales Dashboard'!F44=0,"",IF('Sales Dashboard'!F44="","",(('Sales Dashboard'!G44-'Sales Dashboard'!F44)/'Sales Dashboard'!F44)))</f>
        <v>0.16216216216216217</v>
      </c>
      <c r="H44" s="19">
        <f>IF('Sales Dashboard'!G44=0,"",IF('Sales Dashboard'!G44="","",(('Sales Dashboard'!H44-'Sales Dashboard'!G44)/'Sales Dashboard'!G44)))</f>
        <v>-0.11627906976744186</v>
      </c>
      <c r="I44" s="19">
        <f>IF('Sales Dashboard'!H44=0,"",IF('Sales Dashboard'!H44="","",(('Sales Dashboard'!I44-'Sales Dashboard'!H44)/'Sales Dashboard'!H44)))</f>
        <v>-5.2631578947368418E-2</v>
      </c>
      <c r="J44" s="19">
        <f>IF('Sales Dashboard'!I44=0,"",IF('Sales Dashboard'!I44="","",(('Sales Dashboard'!J44-'Sales Dashboard'!I44)/'Sales Dashboard'!I44)))</f>
        <v>0.1111111111111111</v>
      </c>
      <c r="K44" s="19">
        <f>IF('Sales Dashboard'!J44=0,"",IF('Sales Dashboard'!J44="","",(('Sales Dashboard'!K44-'Sales Dashboard'!J44)/'Sales Dashboard'!J44)))</f>
        <v>-7.4999999999999997E-2</v>
      </c>
      <c r="L44" s="19">
        <f>IF('Sales Dashboard'!K44=0,"",IF('Sales Dashboard'!K44="","",(('Sales Dashboard'!L44-'Sales Dashboard'!K44)/'Sales Dashboard'!K44)))</f>
        <v>5.4054054054054057E-2</v>
      </c>
      <c r="M44" s="19">
        <f>IF('Sales Dashboard'!L44=0,"",IF('Sales Dashboard'!L44="","",(('Sales Dashboard'!M44-'Sales Dashboard'!L44)/'Sales Dashboard'!L44)))</f>
        <v>-0.10256410256410256</v>
      </c>
      <c r="N44" s="19">
        <f>IF('Sales Dashboard'!M44=0,"",IF('Sales Dashboard'!M44="","",(('Sales Dashboard'!N44-'Sales Dashboard'!M44)/'Sales Dashboard'!M44)))</f>
        <v>5.7142857142857141E-2</v>
      </c>
      <c r="O44" s="19">
        <f>IF('Sales Dashboard'!N44=0,"",IF('Sales Dashboard'!N44="","",(('Sales Dashboard'!O44-'Sales Dashboard'!N44)/'Sales Dashboard'!N44)))</f>
        <v>0</v>
      </c>
      <c r="P44" s="19">
        <f>IF('Sales Dashboard'!O44=0,"",IF('Sales Dashboard'!O44="","",(('Sales Dashboard'!P44-'Sales Dashboard'!O44)/'Sales Dashboard'!O44)))</f>
        <v>-0.10810810810810811</v>
      </c>
      <c r="Q44" s="19">
        <f>IF('Sales Dashboard'!P44=0,"",IF('Sales Dashboard'!P44="","",(('Sales Dashboard'!Q44-'Sales Dashboard'!P44)/'Sales Dashboard'!P44)))</f>
        <v>0.12121212121212122</v>
      </c>
      <c r="R44" s="19">
        <f>IF('Sales Dashboard'!Q44=0,"",IF('Sales Dashboard'!Q44="","",(('Sales Dashboard'!R44-'Sales Dashboard'!Q44)/'Sales Dashboard'!Q44)))</f>
        <v>-8.1081081081081086E-2</v>
      </c>
      <c r="S44" s="19">
        <f>IF('Sales Dashboard'!R44=0,"",IF('Sales Dashboard'!R44="","",(('Sales Dashboard'!S44-'Sales Dashboard'!R44)/'Sales Dashboard'!R44)))</f>
        <v>2.9411764705882353E-2</v>
      </c>
      <c r="T44" s="19">
        <f>IF('Sales Dashboard'!S44=0,"",IF('Sales Dashboard'!S44="","",(('Sales Dashboard'!T44-'Sales Dashboard'!S44)/'Sales Dashboard'!S44)))</f>
        <v>-0.14285714285714285</v>
      </c>
      <c r="U44" s="19">
        <f>IF('Sales Dashboard'!T44=0,"",IF('Sales Dashboard'!T44="","",(('Sales Dashboard'!U44-'Sales Dashboard'!T44)/'Sales Dashboard'!T44)))</f>
        <v>0.1</v>
      </c>
      <c r="V44" s="19">
        <f>IF('Sales Dashboard'!U44=0,"",IF('Sales Dashboard'!U44="","",(('Sales Dashboard'!V44-'Sales Dashboard'!U44)/'Sales Dashboard'!U44)))</f>
        <v>0</v>
      </c>
      <c r="W44" s="19">
        <f>IF('Sales Dashboard'!V44=0,"",IF('Sales Dashboard'!V44="","",(('Sales Dashboard'!W44-'Sales Dashboard'!V44)/'Sales Dashboard'!V44)))</f>
        <v>-9.0909090909090912E-2</v>
      </c>
      <c r="X44" s="19">
        <f>IF('Sales Dashboard'!W44=0,"",IF('Sales Dashboard'!W44="","",(('Sales Dashboard'!X44-'Sales Dashboard'!W44)/'Sales Dashboard'!W44)))</f>
        <v>0.1</v>
      </c>
      <c r="Y44" s="19">
        <f>IF('Sales Dashboard'!X44=0,"",IF('Sales Dashboard'!X44="","",(('Sales Dashboard'!Y44-'Sales Dashboard'!X44)/'Sales Dashboard'!X44)))</f>
        <v>-6.0606060606060608E-2</v>
      </c>
      <c r="Z44" s="19">
        <f>IF('Sales Dashboard'!Y44=0,"",IF('Sales Dashboard'!Y44="","",(('Sales Dashboard'!Z44-'Sales Dashboard'!Y44)/'Sales Dashboard'!Y44)))</f>
        <v>1.3548387096774193</v>
      </c>
      <c r="AA44" s="19">
        <f>IF('Sales Dashboard'!Z44=0,"",IF('Sales Dashboard'!Z44="","",(('Sales Dashboard'!AA44-'Sales Dashboard'!Z44)/'Sales Dashboard'!Z44)))</f>
        <v>-8.2191780821917804E-2</v>
      </c>
      <c r="AB44" s="19">
        <f>IF('Sales Dashboard'!AA44=0,"",IF('Sales Dashboard'!AA44="","",(('Sales Dashboard'!AB44-'Sales Dashboard'!AA44)/'Sales Dashboard'!AA44)))</f>
        <v>1.4925373134328358E-2</v>
      </c>
      <c r="AC44" s="19">
        <f>IF('Sales Dashboard'!AB44=0,"",IF('Sales Dashboard'!AB44="","",(('Sales Dashboard'!AC44-'Sales Dashboard'!AB44)/'Sales Dashboard'!AB44)))</f>
        <v>-8.8235294117647065E-2</v>
      </c>
      <c r="AD44" s="19">
        <f>IF('Sales Dashboard'!AC44=0,"",IF('Sales Dashboard'!AC44="","",(('Sales Dashboard'!AD44-'Sales Dashboard'!AC44)/'Sales Dashboard'!AC44)))</f>
        <v>-0.14516129032258066</v>
      </c>
      <c r="AE44" s="19">
        <f>IF('Sales Dashboard'!AD44=0,"",IF('Sales Dashboard'!AD44="","",(('Sales Dashboard'!AE44-'Sales Dashboard'!AD44)/'Sales Dashboard'!AD44)))</f>
        <v>0.20754716981132076</v>
      </c>
      <c r="AF44" s="19">
        <f>IF('Sales Dashboard'!AE44=0,"",IF('Sales Dashboard'!AE44="","",(('Sales Dashboard'!AF44-'Sales Dashboard'!AE44)/'Sales Dashboard'!AE44)))</f>
        <v>-0.203125</v>
      </c>
      <c r="AG44" s="19">
        <f>IF('Sales Dashboard'!AF44=0,"",IF('Sales Dashboard'!AF44="","",(('Sales Dashboard'!AG44-'Sales Dashboard'!AF44)/'Sales Dashboard'!AF44)))</f>
        <v>9.8039215686274508E-2</v>
      </c>
      <c r="AH44" s="19">
        <f>IF('Sales Dashboard'!AG44=0,"",IF('Sales Dashboard'!AG44="","",(('Sales Dashboard'!AH44-'Sales Dashboard'!AG44)/'Sales Dashboard'!AG44)))</f>
        <v>5.3571428571428568E-2</v>
      </c>
      <c r="AI44" s="19">
        <f>IF('Sales Dashboard'!AH44=0,"",IF('Sales Dashboard'!AH44="","",(('Sales Dashboard'!AI44-'Sales Dashboard'!AH44)/'Sales Dashboard'!AH44)))</f>
        <v>0</v>
      </c>
      <c r="AJ44" s="19">
        <f>IF('Sales Dashboard'!AI44=0,"",IF('Sales Dashboard'!AI44="","",(('Sales Dashboard'!AJ44-'Sales Dashboard'!AI44)/'Sales Dashboard'!AI44)))</f>
        <v>-1.6949152542372881E-2</v>
      </c>
      <c r="AK44" s="19">
        <f>IF('Sales Dashboard'!AJ44=0,"",IF('Sales Dashboard'!AJ44="","",(('Sales Dashboard'!AK44-'Sales Dashboard'!AJ44)/'Sales Dashboard'!AJ44)))</f>
        <v>-3.4482758620689655E-2</v>
      </c>
      <c r="AL44" s="19">
        <f>IF('Sales Dashboard'!AK44=0,"",IF('Sales Dashboard'!AK44="","",(('Sales Dashboard'!AL44-'Sales Dashboard'!AK44)/'Sales Dashboard'!AK44)))</f>
        <v>8.9285714285714288E-2</v>
      </c>
      <c r="AM44" s="19">
        <f>IF('Sales Dashboard'!AL44=0,"",IF('Sales Dashboard'!AL44="","",(('Sales Dashboard'!AM44-'Sales Dashboard'!AL44)/'Sales Dashboard'!AL44)))</f>
        <v>-0.22950819672131148</v>
      </c>
      <c r="AN44" s="19">
        <f>IF('Sales Dashboard'!AM44=0,"",IF('Sales Dashboard'!AM44="","",(('Sales Dashboard'!AN44-'Sales Dashboard'!AM44)/'Sales Dashboard'!AM44)))</f>
        <v>0.1702127659574468</v>
      </c>
      <c r="AO44" s="19">
        <f>IF('Sales Dashboard'!AN44=0,"",IF('Sales Dashboard'!AN44="","",(('Sales Dashboard'!AO44-'Sales Dashboard'!AN44)/'Sales Dashboard'!AN44)))</f>
        <v>1.8181818181818181E-2</v>
      </c>
      <c r="AP44" s="19">
        <f>IF('Sales Dashboard'!AO44=0,"",IF('Sales Dashboard'!AO44="","",(('Sales Dashboard'!AP44-'Sales Dashboard'!AO44)/'Sales Dashboard'!AO44)))</f>
        <v>0</v>
      </c>
      <c r="AQ44" s="19">
        <f>IF('Sales Dashboard'!AP44=0,"",IF('Sales Dashboard'!AP44="","",(('Sales Dashboard'!AQ44-'Sales Dashboard'!AP44)/'Sales Dashboard'!AP44)))</f>
        <v>1.7857142857142856E-2</v>
      </c>
      <c r="AR44" s="59">
        <f>IF('Sales Dashboard'!AQ44=0,"",IF('Sales Dashboard'!AQ44="","",(('Sales Dashboard'!AR44-'Sales Dashboard'!AQ44)/'Sales Dashboard'!AQ44)))</f>
        <v>-1.7543859649122806E-2</v>
      </c>
      <c r="AS44" s="431">
        <f>IF(B44="HQ","",(('Sales Dashboard'!AR44-'Sales Dashboard'!AS44)/'Sales Dashboard'!AS44))</f>
        <v>0.14726916104598473</v>
      </c>
      <c r="AU44" s="448">
        <f>IF('Sales Dashboard'!AO44=0,"",IF('Sales Dashboard'!AO44="","",(('Sales Dashboard'!AR44-'Sales Dashboard'!AO44)/'Sales Dashboard'!AO44)))</f>
        <v>0</v>
      </c>
      <c r="AW44" s="448">
        <f>IF('Sales Dashboard'!AF44=0,"",IF('Sales Dashboard'!AF44="","",(('Sales Dashboard'!AR44-'Sales Dashboard'!AF44)/'Sales Dashboard'!AF44)))</f>
        <v>9.8039215686274508E-2</v>
      </c>
      <c r="AX44" s="448">
        <f>IF('Sales Dashboard'!AF44=0,"",IF('Sales Dashboard'!AF44="","",(('Sales Dashboard'!AR44-'Sales Dashboard'!AF44)/'Sales Dashboard'!AF44)))</f>
        <v>9.8039215686274508E-2</v>
      </c>
      <c r="AY44" s="448"/>
    </row>
    <row r="45" spans="1:51" outlineLevel="1">
      <c r="A45" s="201" t="s">
        <v>930</v>
      </c>
      <c r="B45" s="202" t="str">
        <f t="shared" ref="B45:B52" si="3">A45</f>
        <v>Mafubira</v>
      </c>
      <c r="C45" s="19"/>
      <c r="D45" s="19" t="str">
        <f>IF('Sales Dashboard'!C45=0,"",IF('Sales Dashboard'!C45="","",(('Sales Dashboard'!D45-'Sales Dashboard'!C45)/'Sales Dashboard'!C45)))</f>
        <v/>
      </c>
      <c r="E45" s="19" t="str">
        <f>IF('Sales Dashboard'!D45=0,"",IF('Sales Dashboard'!D45="","",(('Sales Dashboard'!E45-'Sales Dashboard'!D45)/'Sales Dashboard'!D45)))</f>
        <v/>
      </c>
      <c r="F45" s="19" t="str">
        <f>IF('Sales Dashboard'!E45=0,"",IF('Sales Dashboard'!E45="","",(('Sales Dashboard'!F45-'Sales Dashboard'!E45)/'Sales Dashboard'!E45)))</f>
        <v/>
      </c>
      <c r="G45" s="19" t="str">
        <f>IF('Sales Dashboard'!F45=0,"",IF('Sales Dashboard'!F45="","",(('Sales Dashboard'!G45-'Sales Dashboard'!F45)/'Sales Dashboard'!F45)))</f>
        <v/>
      </c>
      <c r="H45" s="19">
        <f>IF('Sales Dashboard'!G45=0,"",IF('Sales Dashboard'!G45="","",(('Sales Dashboard'!H45-'Sales Dashboard'!G45)/'Sales Dashboard'!G45)))</f>
        <v>0</v>
      </c>
      <c r="I45" s="19">
        <f>IF('Sales Dashboard'!H45=0,"",IF('Sales Dashboard'!H45="","",(('Sales Dashboard'!I45-'Sales Dashboard'!H45)/'Sales Dashboard'!H45)))</f>
        <v>0.7142857142857143</v>
      </c>
      <c r="J45" s="19">
        <f>IF('Sales Dashboard'!I45=0,"",IF('Sales Dashboard'!I45="","",(('Sales Dashboard'!J45-'Sales Dashboard'!I45)/'Sales Dashboard'!I45)))</f>
        <v>-0.45833333333333331</v>
      </c>
      <c r="K45" s="19">
        <f>IF('Sales Dashboard'!J45=0,"",IF('Sales Dashboard'!J45="","",(('Sales Dashboard'!K45-'Sales Dashboard'!J45)/'Sales Dashboard'!J45)))</f>
        <v>-3.8461538461538464E-2</v>
      </c>
      <c r="L45" s="19">
        <f>IF('Sales Dashboard'!K45=0,"",IF('Sales Dashboard'!K45="","",(('Sales Dashboard'!L45-'Sales Dashboard'!K45)/'Sales Dashboard'!K45)))</f>
        <v>0</v>
      </c>
      <c r="M45" s="19">
        <f>IF('Sales Dashboard'!L45=0,"",IF('Sales Dashboard'!L45="","",(('Sales Dashboard'!M45-'Sales Dashboard'!L45)/'Sales Dashboard'!L45)))</f>
        <v>1.1200000000000001</v>
      </c>
      <c r="N45" s="19">
        <f>IF('Sales Dashboard'!M45=0,"",IF('Sales Dashboard'!M45="","",(('Sales Dashboard'!N45-'Sales Dashboard'!M45)/'Sales Dashboard'!M45)))</f>
        <v>-1.8867924528301886E-2</v>
      </c>
      <c r="O45" s="19">
        <f>IF('Sales Dashboard'!N45=0,"",IF('Sales Dashboard'!N45="","",(('Sales Dashboard'!O45-'Sales Dashboard'!N45)/'Sales Dashboard'!N45)))</f>
        <v>-7.6923076923076927E-2</v>
      </c>
      <c r="P45" s="19">
        <f>IF('Sales Dashboard'!O45=0,"",IF('Sales Dashboard'!O45="","",(('Sales Dashboard'!P45-'Sales Dashboard'!O45)/'Sales Dashboard'!O45)))</f>
        <v>-2.0833333333333332E-2</v>
      </c>
      <c r="Q45" s="19">
        <f>IF('Sales Dashboard'!P45=0,"",IF('Sales Dashboard'!P45="","",(('Sales Dashboard'!Q45-'Sales Dashboard'!P45)/'Sales Dashboard'!P45)))</f>
        <v>2.1276595744680851E-2</v>
      </c>
      <c r="R45" s="19">
        <f>IF('Sales Dashboard'!Q45=0,"",IF('Sales Dashboard'!Q45="","",(('Sales Dashboard'!R45-'Sales Dashboard'!Q45)/'Sales Dashboard'!Q45)))</f>
        <v>-4.1666666666666664E-2</v>
      </c>
      <c r="S45" s="19">
        <f>IF('Sales Dashboard'!R45=0,"",IF('Sales Dashboard'!R45="","",(('Sales Dashboard'!S45-'Sales Dashboard'!R45)/'Sales Dashboard'!R45)))</f>
        <v>0.43478260869565216</v>
      </c>
      <c r="T45" s="19">
        <f>IF('Sales Dashboard'!S45=0,"",IF('Sales Dashboard'!S45="","",(('Sales Dashboard'!T45-'Sales Dashboard'!S45)/'Sales Dashboard'!S45)))</f>
        <v>-3.0303030303030304E-2</v>
      </c>
      <c r="U45" s="19">
        <f>IF('Sales Dashboard'!T45=0,"",IF('Sales Dashboard'!T45="","",(('Sales Dashboard'!U45-'Sales Dashboard'!T45)/'Sales Dashboard'!T45)))</f>
        <v>3.125E-2</v>
      </c>
      <c r="V45" s="19">
        <f>IF('Sales Dashboard'!U45=0,"",IF('Sales Dashboard'!U45="","",(('Sales Dashboard'!V45-'Sales Dashboard'!U45)/'Sales Dashboard'!U45)))</f>
        <v>-6.0606060606060608E-2</v>
      </c>
      <c r="W45" s="19">
        <f>IF('Sales Dashboard'!V45=0,"",IF('Sales Dashboard'!V45="","",(('Sales Dashboard'!W45-'Sales Dashboard'!V45)/'Sales Dashboard'!V45)))</f>
        <v>-0.11290322580645161</v>
      </c>
      <c r="X45" s="19">
        <f>IF('Sales Dashboard'!W45=0,"",IF('Sales Dashboard'!W45="","",(('Sales Dashboard'!X45-'Sales Dashboard'!W45)/'Sales Dashboard'!W45)))</f>
        <v>0.12727272727272726</v>
      </c>
      <c r="Y45" s="19">
        <f>IF('Sales Dashboard'!X45=0,"",IF('Sales Dashboard'!X45="","",(('Sales Dashboard'!Y45-'Sales Dashboard'!X45)/'Sales Dashboard'!X45)))</f>
        <v>-0.14516129032258066</v>
      </c>
      <c r="Z45" s="19">
        <f>IF('Sales Dashboard'!Y45=0,"",IF('Sales Dashboard'!Y45="","",(('Sales Dashboard'!Z45-'Sales Dashboard'!Y45)/'Sales Dashboard'!Y45)))</f>
        <v>0.28301886792452829</v>
      </c>
      <c r="AA45" s="19">
        <f>IF('Sales Dashboard'!Z45=0,"",IF('Sales Dashboard'!Z45="","",(('Sales Dashboard'!AA45-'Sales Dashboard'!Z45)/'Sales Dashboard'!Z45)))</f>
        <v>-1.4705882352941176E-2</v>
      </c>
      <c r="AB45" s="19">
        <f>IF('Sales Dashboard'!AA45=0,"",IF('Sales Dashboard'!AA45="","",(('Sales Dashboard'!AB45-'Sales Dashboard'!AA45)/'Sales Dashboard'!AA45)))</f>
        <v>-8.9552238805970144E-2</v>
      </c>
      <c r="AC45" s="19">
        <f>IF('Sales Dashboard'!AB45=0,"",IF('Sales Dashboard'!AB45="","",(('Sales Dashboard'!AC45-'Sales Dashboard'!AB45)/'Sales Dashboard'!AB45)))</f>
        <v>-8.1967213114754092E-2</v>
      </c>
      <c r="AD45" s="19">
        <f>IF('Sales Dashboard'!AC45=0,"",IF('Sales Dashboard'!AC45="","",(('Sales Dashboard'!AD45-'Sales Dashboard'!AC45)/'Sales Dashboard'!AC45)))</f>
        <v>-3.5714285714285712E-2</v>
      </c>
      <c r="AE45" s="19">
        <f>IF('Sales Dashboard'!AD45=0,"",IF('Sales Dashboard'!AD45="","",(('Sales Dashboard'!AE45-'Sales Dashboard'!AD45)/'Sales Dashboard'!AD45)))</f>
        <v>-0.18518518518518517</v>
      </c>
      <c r="AF45" s="19">
        <f>IF('Sales Dashboard'!AE45=0,"",IF('Sales Dashboard'!AE45="","",(('Sales Dashboard'!AF45-'Sales Dashboard'!AE45)/'Sales Dashboard'!AE45)))</f>
        <v>2.2727272727272728E-2</v>
      </c>
      <c r="AG45" s="19">
        <f>IF('Sales Dashboard'!AF45=0,"",IF('Sales Dashboard'!AF45="","",(('Sales Dashboard'!AG45-'Sales Dashboard'!AF45)/'Sales Dashboard'!AF45)))</f>
        <v>-0.15555555555555556</v>
      </c>
      <c r="AH45" s="19">
        <f>IF('Sales Dashboard'!AG45=0,"",IF('Sales Dashboard'!AG45="","",(('Sales Dashboard'!AH45-'Sales Dashboard'!AG45)/'Sales Dashboard'!AG45)))</f>
        <v>0.15789473684210525</v>
      </c>
      <c r="AI45" s="19">
        <f>IF('Sales Dashboard'!AH45=0,"",IF('Sales Dashboard'!AH45="","",(('Sales Dashboard'!AI45-'Sales Dashboard'!AH45)/'Sales Dashboard'!AH45)))</f>
        <v>2.2727272727272728E-2</v>
      </c>
      <c r="AJ45" s="19">
        <f>IF('Sales Dashboard'!AI45=0,"",IF('Sales Dashboard'!AI45="","",(('Sales Dashboard'!AJ45-'Sales Dashboard'!AI45)/'Sales Dashboard'!AI45)))</f>
        <v>-0.26666666666666666</v>
      </c>
      <c r="AK45" s="19">
        <f>IF('Sales Dashboard'!AJ45=0,"",IF('Sales Dashboard'!AJ45="","",(('Sales Dashboard'!AK45-'Sales Dashboard'!AJ45)/'Sales Dashboard'!AJ45)))</f>
        <v>0.12121212121212122</v>
      </c>
      <c r="AL45" s="19">
        <f>IF('Sales Dashboard'!AK45=0,"",IF('Sales Dashboard'!AK45="","",(('Sales Dashboard'!AL45-'Sales Dashboard'!AK45)/'Sales Dashboard'!AK45)))</f>
        <v>0</v>
      </c>
      <c r="AM45" s="19">
        <f>IF('Sales Dashboard'!AL45=0,"",IF('Sales Dashboard'!AL45="","",(('Sales Dashboard'!AM45-'Sales Dashboard'!AL45)/'Sales Dashboard'!AL45)))</f>
        <v>-8.1081081081081086E-2</v>
      </c>
      <c r="AN45" s="19">
        <f>IF('Sales Dashboard'!AM45=0,"",IF('Sales Dashboard'!AM45="","",(('Sales Dashboard'!AN45-'Sales Dashboard'!AM45)/'Sales Dashboard'!AM45)))</f>
        <v>-0.20588235294117646</v>
      </c>
      <c r="AO45" s="19">
        <f>IF('Sales Dashboard'!AN45=0,"",IF('Sales Dashboard'!AN45="","",(('Sales Dashboard'!AO45-'Sales Dashboard'!AN45)/'Sales Dashboard'!AN45)))</f>
        <v>0.14814814814814814</v>
      </c>
      <c r="AP45" s="19">
        <f>IF('Sales Dashboard'!AO45=0,"",IF('Sales Dashboard'!AO45="","",(('Sales Dashboard'!AP45-'Sales Dashboard'!AO45)/'Sales Dashboard'!AO45)))</f>
        <v>0.32258064516129031</v>
      </c>
      <c r="AQ45" s="19">
        <f>IF('Sales Dashboard'!AP45=0,"",IF('Sales Dashboard'!AP45="","",(('Sales Dashboard'!AQ45-'Sales Dashboard'!AP45)/'Sales Dashboard'!AP45)))</f>
        <v>0.6097560975609756</v>
      </c>
      <c r="AR45" s="59">
        <f>IF('Sales Dashboard'!AQ45=0,"",IF('Sales Dashboard'!AQ45="","",(('Sales Dashboard'!AR45-'Sales Dashboard'!AQ45)/'Sales Dashboard'!AQ45)))</f>
        <v>-7.575757575757576E-2</v>
      </c>
      <c r="AS45" s="431">
        <f>IF(B45="HQ","",(('Sales Dashboard'!AR45-'Sales Dashboard'!AS45)/'Sales Dashboard'!AS45))</f>
        <v>0.24970390756794766</v>
      </c>
      <c r="AU45" s="448">
        <f>IF('Sales Dashboard'!AO45=0,"",IF('Sales Dashboard'!AO45="","",(('Sales Dashboard'!AR45-'Sales Dashboard'!AO45)/'Sales Dashboard'!AO45)))</f>
        <v>0.967741935483871</v>
      </c>
      <c r="AW45" s="448">
        <f>IF('Sales Dashboard'!AF45=0,"",IF('Sales Dashboard'!AF45="","",(('Sales Dashboard'!AR45-'Sales Dashboard'!AF45)/'Sales Dashboard'!AF45)))</f>
        <v>0.35555555555555557</v>
      </c>
      <c r="AX45" s="448">
        <f>IF('Sales Dashboard'!AF45=0,"",IF('Sales Dashboard'!AF45="","",(('Sales Dashboard'!AR45-'Sales Dashboard'!AF45)/'Sales Dashboard'!AF45)))</f>
        <v>0.35555555555555557</v>
      </c>
      <c r="AY45" s="448"/>
    </row>
    <row r="46" spans="1:51" outlineLevel="1">
      <c r="A46" s="201" t="s">
        <v>932</v>
      </c>
      <c r="B46" s="202" t="str">
        <f t="shared" si="3"/>
        <v>Mpigi</v>
      </c>
      <c r="C46" s="19"/>
      <c r="D46" s="19">
        <f>IF('Sales Dashboard'!C46=0,"",IF('Sales Dashboard'!C46="","",(('Sales Dashboard'!D46-'Sales Dashboard'!C46)/'Sales Dashboard'!C46)))</f>
        <v>-5.8823529411764705E-2</v>
      </c>
      <c r="E46" s="19">
        <f>IF('Sales Dashboard'!D46=0,"",IF('Sales Dashboard'!D46="","",(('Sales Dashboard'!E46-'Sales Dashboard'!D46)/'Sales Dashboard'!D46)))</f>
        <v>-9.375E-2</v>
      </c>
      <c r="F46" s="19">
        <f>IF('Sales Dashboard'!E46=0,"",IF('Sales Dashboard'!E46="","",(('Sales Dashboard'!F46-'Sales Dashboard'!E46)/'Sales Dashboard'!E46)))</f>
        <v>-0.31034482758620691</v>
      </c>
      <c r="G46" s="19">
        <f>IF('Sales Dashboard'!F46=0,"",IF('Sales Dashboard'!F46="","",(('Sales Dashboard'!G46-'Sales Dashboard'!F46)/'Sales Dashboard'!F46)))</f>
        <v>0.2</v>
      </c>
      <c r="H46" s="19">
        <f>IF('Sales Dashboard'!G46=0,"",IF('Sales Dashboard'!G46="","",(('Sales Dashboard'!H46-'Sales Dashboard'!G46)/'Sales Dashboard'!G46)))</f>
        <v>-0.125</v>
      </c>
      <c r="I46" s="19">
        <f>IF('Sales Dashboard'!H46=0,"",IF('Sales Dashboard'!H46="","",(('Sales Dashboard'!I46-'Sales Dashboard'!H46)/'Sales Dashboard'!H46)))</f>
        <v>0.61904761904761907</v>
      </c>
      <c r="J46" s="19">
        <f>IF('Sales Dashboard'!I46=0,"",IF('Sales Dashboard'!I46="","",(('Sales Dashboard'!J46-'Sales Dashboard'!I46)/'Sales Dashboard'!I46)))</f>
        <v>-5.8823529411764705E-2</v>
      </c>
      <c r="K46" s="19">
        <f>IF('Sales Dashboard'!J46=0,"",IF('Sales Dashboard'!J46="","",(('Sales Dashboard'!K46-'Sales Dashboard'!J46)/'Sales Dashboard'!J46)))</f>
        <v>0</v>
      </c>
      <c r="L46" s="19">
        <f>IF('Sales Dashboard'!K46=0,"",IF('Sales Dashboard'!K46="","",(('Sales Dashboard'!L46-'Sales Dashboard'!K46)/'Sales Dashboard'!K46)))</f>
        <v>-0.125</v>
      </c>
      <c r="M46" s="19">
        <f>IF('Sales Dashboard'!L46=0,"",IF('Sales Dashboard'!L46="","",(('Sales Dashboard'!M46-'Sales Dashboard'!L46)/'Sales Dashboard'!L46)))</f>
        <v>-3.5714285714285712E-2</v>
      </c>
      <c r="N46" s="19">
        <f>IF('Sales Dashboard'!M46=0,"",IF('Sales Dashboard'!M46="","",(('Sales Dashboard'!N46-'Sales Dashboard'!M46)/'Sales Dashboard'!M46)))</f>
        <v>0</v>
      </c>
      <c r="O46" s="19">
        <f>IF('Sales Dashboard'!N46=0,"",IF('Sales Dashboard'!N46="","",(('Sales Dashboard'!O46-'Sales Dashboard'!N46)/'Sales Dashboard'!N46)))</f>
        <v>-3.7037037037037035E-2</v>
      </c>
      <c r="P46" s="19">
        <f>IF('Sales Dashboard'!O46=0,"",IF('Sales Dashboard'!O46="","",(('Sales Dashboard'!P46-'Sales Dashboard'!O46)/'Sales Dashboard'!O46)))</f>
        <v>-3.8461538461538464E-2</v>
      </c>
      <c r="Q46" s="19">
        <f>IF('Sales Dashboard'!P46=0,"",IF('Sales Dashboard'!P46="","",(('Sales Dashboard'!Q46-'Sales Dashboard'!P46)/'Sales Dashboard'!P46)))</f>
        <v>0</v>
      </c>
      <c r="R46" s="19">
        <f>IF('Sales Dashboard'!Q46=0,"",IF('Sales Dashboard'!Q46="","",(('Sales Dashboard'!R46-'Sales Dashboard'!Q46)/'Sales Dashboard'!Q46)))</f>
        <v>0.8</v>
      </c>
      <c r="S46" s="19">
        <f>IF('Sales Dashboard'!R46=0,"",IF('Sales Dashboard'!R46="","",(('Sales Dashboard'!S46-'Sales Dashboard'!R46)/'Sales Dashboard'!R46)))</f>
        <v>-4.4444444444444446E-2</v>
      </c>
      <c r="T46" s="19">
        <f>IF('Sales Dashboard'!S46=0,"",IF('Sales Dashboard'!S46="","",(('Sales Dashboard'!T46-'Sales Dashboard'!S46)/'Sales Dashboard'!S46)))</f>
        <v>-4.6511627906976744E-2</v>
      </c>
      <c r="U46" s="19">
        <f>IF('Sales Dashboard'!T46=0,"",IF('Sales Dashboard'!T46="","",(('Sales Dashboard'!U46-'Sales Dashboard'!T46)/'Sales Dashboard'!T46)))</f>
        <v>-7.3170731707317069E-2</v>
      </c>
      <c r="V46" s="19">
        <f>IF('Sales Dashboard'!U46=0,"",IF('Sales Dashboard'!U46="","",(('Sales Dashboard'!V46-'Sales Dashboard'!U46)/'Sales Dashboard'!U46)))</f>
        <v>0</v>
      </c>
      <c r="W46" s="19">
        <f>IF('Sales Dashboard'!V46=0,"",IF('Sales Dashboard'!V46="","",(('Sales Dashboard'!W46-'Sales Dashboard'!V46)/'Sales Dashboard'!V46)))</f>
        <v>2.6315789473684209E-2</v>
      </c>
      <c r="X46" s="19">
        <f>IF('Sales Dashboard'!W46=0,"",IF('Sales Dashboard'!W46="","",(('Sales Dashboard'!X46-'Sales Dashboard'!W46)/'Sales Dashboard'!W46)))</f>
        <v>0.10256410256410256</v>
      </c>
      <c r="Y46" s="19">
        <f>IF('Sales Dashboard'!X46=0,"",IF('Sales Dashboard'!X46="","",(('Sales Dashboard'!Y46-'Sales Dashboard'!X46)/'Sales Dashboard'!X46)))</f>
        <v>-6.9767441860465115E-2</v>
      </c>
      <c r="Z46" s="19">
        <f>IF('Sales Dashboard'!Y46=0,"",IF('Sales Dashboard'!Y46="","",(('Sales Dashboard'!Z46-'Sales Dashboard'!Y46)/'Sales Dashboard'!Y46)))</f>
        <v>-2.5000000000000001E-2</v>
      </c>
      <c r="AA46" s="19">
        <f>IF('Sales Dashboard'!Z46=0,"",IF('Sales Dashboard'!Z46="","",(('Sales Dashboard'!AA46-'Sales Dashboard'!Z46)/'Sales Dashboard'!Z46)))</f>
        <v>0.23076923076923078</v>
      </c>
      <c r="AB46" s="19">
        <f>IF('Sales Dashboard'!AA46=0,"",IF('Sales Dashboard'!AA46="","",(('Sales Dashboard'!AB46-'Sales Dashboard'!AA46)/'Sales Dashboard'!AA46)))</f>
        <v>6.25E-2</v>
      </c>
      <c r="AC46" s="19">
        <f>IF('Sales Dashboard'!AB46=0,"",IF('Sales Dashboard'!AB46="","",(('Sales Dashboard'!AC46-'Sales Dashboard'!AB46)/'Sales Dashboard'!AB46)))</f>
        <v>-0.15686274509803921</v>
      </c>
      <c r="AD46" s="19">
        <f>IF('Sales Dashboard'!AC46=0,"",IF('Sales Dashboard'!AC46="","",(('Sales Dashboard'!AD46-'Sales Dashboard'!AC46)/'Sales Dashboard'!AC46)))</f>
        <v>-4.6511627906976744E-2</v>
      </c>
      <c r="AE46" s="19">
        <f>IF('Sales Dashboard'!AD46=0,"",IF('Sales Dashboard'!AD46="","",(('Sales Dashboard'!AE46-'Sales Dashboard'!AD46)/'Sales Dashboard'!AD46)))</f>
        <v>4.878048780487805E-2</v>
      </c>
      <c r="AF46" s="19">
        <f>IF('Sales Dashboard'!AE46=0,"",IF('Sales Dashboard'!AE46="","",(('Sales Dashboard'!AF46-'Sales Dashboard'!AE46)/'Sales Dashboard'!AE46)))</f>
        <v>-0.13953488372093023</v>
      </c>
      <c r="AG46" s="19">
        <f>IF('Sales Dashboard'!AF46=0,"",IF('Sales Dashboard'!AF46="","",(('Sales Dashboard'!AG46-'Sales Dashboard'!AF46)/'Sales Dashboard'!AF46)))</f>
        <v>5.4054054054054057E-2</v>
      </c>
      <c r="AH46" s="19">
        <f>IF('Sales Dashboard'!AG46=0,"",IF('Sales Dashboard'!AG46="","",(('Sales Dashboard'!AH46-'Sales Dashboard'!AG46)/'Sales Dashboard'!AG46)))</f>
        <v>0</v>
      </c>
      <c r="AI46" s="19">
        <f>IF('Sales Dashboard'!AH46=0,"",IF('Sales Dashboard'!AH46="","",(('Sales Dashboard'!AI46-'Sales Dashboard'!AH46)/'Sales Dashboard'!AH46)))</f>
        <v>-0.12820512820512819</v>
      </c>
      <c r="AJ46" s="19">
        <f>IF('Sales Dashboard'!AI46=0,"",IF('Sales Dashboard'!AI46="","",(('Sales Dashboard'!AJ46-'Sales Dashboard'!AI46)/'Sales Dashboard'!AI46)))</f>
        <v>-2.9411764705882353E-2</v>
      </c>
      <c r="AK46" s="19">
        <f>IF('Sales Dashboard'!AJ46=0,"",IF('Sales Dashboard'!AJ46="","",(('Sales Dashboard'!AK46-'Sales Dashboard'!AJ46)/'Sales Dashboard'!AJ46)))</f>
        <v>9.0909090909090912E-2</v>
      </c>
      <c r="AL46" s="19">
        <f>IF('Sales Dashboard'!AK46=0,"",IF('Sales Dashboard'!AK46="","",(('Sales Dashboard'!AL46-'Sales Dashboard'!AK46)/'Sales Dashboard'!AK46)))</f>
        <v>0.1388888888888889</v>
      </c>
      <c r="AM46" s="19">
        <f>IF('Sales Dashboard'!AL46=0,"",IF('Sales Dashboard'!AL46="","",(('Sales Dashboard'!AM46-'Sales Dashboard'!AL46)/'Sales Dashboard'!AL46)))</f>
        <v>-0.1951219512195122</v>
      </c>
      <c r="AN46" s="19">
        <f>IF('Sales Dashboard'!AM46=0,"",IF('Sales Dashboard'!AM46="","",(('Sales Dashboard'!AN46-'Sales Dashboard'!AM46)/'Sales Dashboard'!AM46)))</f>
        <v>6.0606060606060608E-2</v>
      </c>
      <c r="AO46" s="19">
        <f>IF('Sales Dashboard'!AN46=0,"",IF('Sales Dashboard'!AN46="","",(('Sales Dashboard'!AO46-'Sales Dashboard'!AN46)/'Sales Dashboard'!AN46)))</f>
        <v>0</v>
      </c>
      <c r="AP46" s="19">
        <f>IF('Sales Dashboard'!AO46=0,"",IF('Sales Dashboard'!AO46="","",(('Sales Dashboard'!AP46-'Sales Dashboard'!AO46)/'Sales Dashboard'!AO46)))</f>
        <v>0</v>
      </c>
      <c r="AQ46" s="19">
        <f>IF('Sales Dashboard'!AP46=0,"",IF('Sales Dashboard'!AP46="","",(('Sales Dashboard'!AQ46-'Sales Dashboard'!AP46)/'Sales Dashboard'!AP46)))</f>
        <v>0</v>
      </c>
      <c r="AR46" s="59">
        <f>IF('Sales Dashboard'!AQ46=0,"",IF('Sales Dashboard'!AQ46="","",(('Sales Dashboard'!AR46-'Sales Dashboard'!AQ46)/'Sales Dashboard'!AQ46)))</f>
        <v>-2.8571428571428571E-2</v>
      </c>
      <c r="AS46" s="431">
        <f>IF(B46="HQ","",(('Sales Dashboard'!AR46-'Sales Dashboard'!AS46)/'Sales Dashboard'!AS46))</f>
        <v>-0.30344372365065214</v>
      </c>
      <c r="AU46" s="448">
        <f>IF('Sales Dashboard'!AO46=0,"",IF('Sales Dashboard'!AO46="","",(('Sales Dashboard'!AR46-'Sales Dashboard'!AO46)/'Sales Dashboard'!AO46)))</f>
        <v>-2.8571428571428571E-2</v>
      </c>
      <c r="AW46" s="448">
        <f>IF('Sales Dashboard'!AF46=0,"",IF('Sales Dashboard'!AF46="","",(('Sales Dashboard'!AR46-'Sales Dashboard'!AF46)/'Sales Dashboard'!AF46)))</f>
        <v>-8.1081081081081086E-2</v>
      </c>
      <c r="AX46" s="448">
        <f>IF('Sales Dashboard'!AF46=0,"",IF('Sales Dashboard'!AF46="","",(('Sales Dashboard'!AR46-'Sales Dashboard'!AF46)/'Sales Dashboard'!AF46)))</f>
        <v>-8.1081081081081086E-2</v>
      </c>
      <c r="AY46" s="448"/>
    </row>
    <row r="47" spans="1:51" outlineLevel="1">
      <c r="A47" s="201" t="s">
        <v>934</v>
      </c>
      <c r="B47" s="202" t="str">
        <f t="shared" si="3"/>
        <v>Nsangi</v>
      </c>
      <c r="C47" s="19"/>
      <c r="D47" s="19">
        <f>IF('Sales Dashboard'!C47=0,"",IF('Sales Dashboard'!C47="","",(('Sales Dashboard'!D47-'Sales Dashboard'!C47)/'Sales Dashboard'!C47)))</f>
        <v>-0.1111111111111111</v>
      </c>
      <c r="E47" s="19">
        <f>IF('Sales Dashboard'!D47=0,"",IF('Sales Dashboard'!D47="","",(('Sales Dashboard'!E47-'Sales Dashboard'!D47)/'Sales Dashboard'!D47)))</f>
        <v>9.375E-2</v>
      </c>
      <c r="F47" s="19">
        <f>IF('Sales Dashboard'!E47=0,"",IF('Sales Dashboard'!E47="","",(('Sales Dashboard'!F47-'Sales Dashboard'!E47)/'Sales Dashboard'!E47)))</f>
        <v>-5.7142857142857141E-2</v>
      </c>
      <c r="G47" s="19">
        <f>IF('Sales Dashboard'!F47=0,"",IF('Sales Dashboard'!F47="","",(('Sales Dashboard'!G47-'Sales Dashboard'!F47)/'Sales Dashboard'!F47)))</f>
        <v>3.0303030303030304E-2</v>
      </c>
      <c r="H47" s="19">
        <f>IF('Sales Dashboard'!G47=0,"",IF('Sales Dashboard'!G47="","",(('Sales Dashboard'!H47-'Sales Dashboard'!G47)/'Sales Dashboard'!G47)))</f>
        <v>0.6470588235294118</v>
      </c>
      <c r="I47" s="19">
        <f>IF('Sales Dashboard'!H47=0,"",IF('Sales Dashboard'!H47="","",(('Sales Dashboard'!I47-'Sales Dashboard'!H47)/'Sales Dashboard'!H47)))</f>
        <v>0</v>
      </c>
      <c r="J47" s="19">
        <f>IF('Sales Dashboard'!I47=0,"",IF('Sales Dashboard'!I47="","",(('Sales Dashboard'!J47-'Sales Dashboard'!I47)/'Sales Dashboard'!I47)))</f>
        <v>-7.1428571428571425E-2</v>
      </c>
      <c r="K47" s="19">
        <f>IF('Sales Dashboard'!J47=0,"",IF('Sales Dashboard'!J47="","",(('Sales Dashboard'!K47-'Sales Dashboard'!J47)/'Sales Dashboard'!J47)))</f>
        <v>0</v>
      </c>
      <c r="L47" s="19">
        <f>IF('Sales Dashboard'!K47=0,"",IF('Sales Dashboard'!K47="","",(('Sales Dashboard'!L47-'Sales Dashboard'!K47)/'Sales Dashboard'!K47)))</f>
        <v>-1.9230769230769232E-2</v>
      </c>
      <c r="M47" s="19">
        <f>IF('Sales Dashboard'!L47=0,"",IF('Sales Dashboard'!L47="","",(('Sales Dashboard'!M47-'Sales Dashboard'!L47)/'Sales Dashboard'!L47)))</f>
        <v>-0.13725490196078433</v>
      </c>
      <c r="N47" s="19">
        <f>IF('Sales Dashboard'!M47=0,"",IF('Sales Dashboard'!M47="","",(('Sales Dashboard'!N47-'Sales Dashboard'!M47)/'Sales Dashboard'!M47)))</f>
        <v>4.5454545454545456E-2</v>
      </c>
      <c r="O47" s="19">
        <f>IF('Sales Dashboard'!N47=0,"",IF('Sales Dashboard'!N47="","",(('Sales Dashboard'!O47-'Sales Dashboard'!N47)/'Sales Dashboard'!N47)))</f>
        <v>-4.3478260869565216E-2</v>
      </c>
      <c r="P47" s="19">
        <f>IF('Sales Dashboard'!O47=0,"",IF('Sales Dashboard'!O47="","",(('Sales Dashboard'!P47-'Sales Dashboard'!O47)/'Sales Dashboard'!O47)))</f>
        <v>-6.8181818181818177E-2</v>
      </c>
      <c r="Q47" s="19">
        <f>IF('Sales Dashboard'!P47=0,"",IF('Sales Dashboard'!P47="","",(('Sales Dashboard'!Q47-'Sales Dashboard'!P47)/'Sales Dashboard'!P47)))</f>
        <v>2.4390243902439025E-2</v>
      </c>
      <c r="R47" s="19">
        <f>IF('Sales Dashboard'!Q47=0,"",IF('Sales Dashboard'!Q47="","",(('Sales Dashboard'!R47-'Sales Dashboard'!Q47)/'Sales Dashboard'!Q47)))</f>
        <v>0</v>
      </c>
      <c r="S47" s="19">
        <f>IF('Sales Dashboard'!R47=0,"",IF('Sales Dashboard'!R47="","",(('Sales Dashboard'!S47-'Sales Dashboard'!R47)/'Sales Dashboard'!R47)))</f>
        <v>-7.1428571428571425E-2</v>
      </c>
      <c r="T47" s="19">
        <f>IF('Sales Dashboard'!S47=0,"",IF('Sales Dashboard'!S47="","",(('Sales Dashboard'!T47-'Sales Dashboard'!S47)/'Sales Dashboard'!S47)))</f>
        <v>0.12820512820512819</v>
      </c>
      <c r="U47" s="19">
        <f>IF('Sales Dashboard'!T47=0,"",IF('Sales Dashboard'!T47="","",(('Sales Dashboard'!U47-'Sales Dashboard'!T47)/'Sales Dashboard'!T47)))</f>
        <v>-0.11363636363636363</v>
      </c>
      <c r="V47" s="19">
        <f>IF('Sales Dashboard'!U47=0,"",IF('Sales Dashboard'!U47="","",(('Sales Dashboard'!V47-'Sales Dashboard'!U47)/'Sales Dashboard'!U47)))</f>
        <v>0.10256410256410256</v>
      </c>
      <c r="W47" s="19">
        <f>IF('Sales Dashboard'!V47=0,"",IF('Sales Dashboard'!V47="","",(('Sales Dashboard'!W47-'Sales Dashboard'!V47)/'Sales Dashboard'!V47)))</f>
        <v>-9.3023255813953487E-2</v>
      </c>
      <c r="X47" s="19">
        <f>IF('Sales Dashboard'!W47=0,"",IF('Sales Dashboard'!W47="","",(('Sales Dashboard'!X47-'Sales Dashboard'!W47)/'Sales Dashboard'!W47)))</f>
        <v>0.10256410256410256</v>
      </c>
      <c r="Y47" s="19">
        <f>IF('Sales Dashboard'!X47=0,"",IF('Sales Dashboard'!X47="","",(('Sales Dashboard'!Y47-'Sales Dashboard'!X47)/'Sales Dashboard'!X47)))</f>
        <v>-6.9767441860465115E-2</v>
      </c>
      <c r="Z47" s="19">
        <f>IF('Sales Dashboard'!Y47=0,"",IF('Sales Dashboard'!Y47="","",(('Sales Dashboard'!Z47-'Sales Dashboard'!Y47)/'Sales Dashboard'!Y47)))</f>
        <v>-2.5000000000000001E-2</v>
      </c>
      <c r="AA47" s="19">
        <f>IF('Sales Dashboard'!Z47=0,"",IF('Sales Dashboard'!Z47="","",(('Sales Dashboard'!AA47-'Sales Dashboard'!Z47)/'Sales Dashboard'!Z47)))</f>
        <v>-5.128205128205128E-2</v>
      </c>
      <c r="AB47" s="19">
        <f>IF('Sales Dashboard'!AA47=0,"",IF('Sales Dashboard'!AA47="","",(('Sales Dashboard'!AB47-'Sales Dashboard'!AA47)/'Sales Dashboard'!AA47)))</f>
        <v>2.7027027027027029E-2</v>
      </c>
      <c r="AC47" s="19">
        <f>IF('Sales Dashboard'!AB47=0,"",IF('Sales Dashboard'!AB47="","",(('Sales Dashboard'!AC47-'Sales Dashboard'!AB47)/'Sales Dashboard'!AB47)))</f>
        <v>-7.8947368421052627E-2</v>
      </c>
      <c r="AD47" s="19">
        <f>IF('Sales Dashboard'!AC47=0,"",IF('Sales Dashboard'!AC47="","",(('Sales Dashboard'!AD47-'Sales Dashboard'!AC47)/'Sales Dashboard'!AC47)))</f>
        <v>0</v>
      </c>
      <c r="AE47" s="19">
        <f>IF('Sales Dashboard'!AD47=0,"",IF('Sales Dashboard'!AD47="","",(('Sales Dashboard'!AE47-'Sales Dashboard'!AD47)/'Sales Dashboard'!AD47)))</f>
        <v>2.8571428571428571E-2</v>
      </c>
      <c r="AF47" s="19">
        <f>IF('Sales Dashboard'!AE47=0,"",IF('Sales Dashboard'!AE47="","",(('Sales Dashboard'!AF47-'Sales Dashboard'!AE47)/'Sales Dashboard'!AE47)))</f>
        <v>-2.7777777777777776E-2</v>
      </c>
      <c r="AG47" s="19">
        <f>IF('Sales Dashboard'!AF47=0,"",IF('Sales Dashboard'!AF47="","",(('Sales Dashboard'!AG47-'Sales Dashboard'!AF47)/'Sales Dashboard'!AF47)))</f>
        <v>0</v>
      </c>
      <c r="AH47" s="19">
        <f>IF('Sales Dashboard'!AG47=0,"",IF('Sales Dashboard'!AG47="","",(('Sales Dashboard'!AH47-'Sales Dashboard'!AG47)/'Sales Dashboard'!AG47)))</f>
        <v>1.4</v>
      </c>
      <c r="AI47" s="19">
        <f>IF('Sales Dashboard'!AH47=0,"",IF('Sales Dashboard'!AH47="","",(('Sales Dashboard'!AI47-'Sales Dashboard'!AH47)/'Sales Dashboard'!AH47)))</f>
        <v>-0.19047619047619047</v>
      </c>
      <c r="AJ47" s="19">
        <f>IF('Sales Dashboard'!AI47=0,"",IF('Sales Dashboard'!AI47="","",(('Sales Dashboard'!AJ47-'Sales Dashboard'!AI47)/'Sales Dashboard'!AI47)))</f>
        <v>-2.9411764705882353E-2</v>
      </c>
      <c r="AK47" s="19">
        <f>IF('Sales Dashboard'!AJ47=0,"",IF('Sales Dashboard'!AJ47="","",(('Sales Dashboard'!AK47-'Sales Dashboard'!AJ47)/'Sales Dashboard'!AJ47)))</f>
        <v>-4.5454545454545456E-2</v>
      </c>
      <c r="AL47" s="19">
        <f>IF('Sales Dashboard'!AK47=0,"",IF('Sales Dashboard'!AK47="","",(('Sales Dashboard'!AL47-'Sales Dashboard'!AK47)/'Sales Dashboard'!AK47)))</f>
        <v>-0.19047619047619047</v>
      </c>
      <c r="AM47" s="19">
        <f>IF('Sales Dashboard'!AL47=0,"",IF('Sales Dashboard'!AL47="","",(('Sales Dashboard'!AM47-'Sales Dashboard'!AL47)/'Sales Dashboard'!AL47)))</f>
        <v>3.9215686274509803E-2</v>
      </c>
      <c r="AN47" s="19">
        <f>IF('Sales Dashboard'!AM47=0,"",IF('Sales Dashboard'!AM47="","",(('Sales Dashboard'!AN47-'Sales Dashboard'!AM47)/'Sales Dashboard'!AM47)))</f>
        <v>-3.7735849056603772E-2</v>
      </c>
      <c r="AO47" s="19">
        <f>IF('Sales Dashboard'!AN47=0,"",IF('Sales Dashboard'!AN47="","",(('Sales Dashboard'!AO47-'Sales Dashboard'!AN47)/'Sales Dashboard'!AN47)))</f>
        <v>0.13725490196078433</v>
      </c>
      <c r="AP47" s="19">
        <f>IF('Sales Dashboard'!AO47=0,"",IF('Sales Dashboard'!AO47="","",(('Sales Dashboard'!AP47-'Sales Dashboard'!AO47)/'Sales Dashboard'!AO47)))</f>
        <v>-0.13793103448275862</v>
      </c>
      <c r="AQ47" s="19">
        <f>IF('Sales Dashboard'!AP47=0,"",IF('Sales Dashboard'!AP47="","",(('Sales Dashboard'!AQ47-'Sales Dashboard'!AP47)/'Sales Dashboard'!AP47)))</f>
        <v>-0.04</v>
      </c>
      <c r="AR47" s="59">
        <f>IF('Sales Dashboard'!AQ47=0,"",IF('Sales Dashboard'!AQ47="","",(('Sales Dashboard'!AR47-'Sales Dashboard'!AQ47)/'Sales Dashboard'!AQ47)))</f>
        <v>0.14583333333333334</v>
      </c>
      <c r="AS47" s="431">
        <f>IF(B47="HQ","",(('Sales Dashboard'!AR47-'Sales Dashboard'!AS47)/'Sales Dashboard'!AS47))</f>
        <v>0.12678221174159215</v>
      </c>
      <c r="AU47" s="448">
        <f>IF('Sales Dashboard'!AO47=0,"",IF('Sales Dashboard'!AO47="","",(('Sales Dashboard'!AR47-'Sales Dashboard'!AO47)/'Sales Dashboard'!AO47)))</f>
        <v>-5.1724137931034482E-2</v>
      </c>
      <c r="AW47" s="448">
        <f>IF('Sales Dashboard'!AF47=0,"",IF('Sales Dashboard'!AF47="","",(('Sales Dashboard'!AR47-'Sales Dashboard'!AF47)/'Sales Dashboard'!AF47)))</f>
        <v>0.5714285714285714</v>
      </c>
      <c r="AX47" s="448">
        <f>IF('Sales Dashboard'!AF47=0,"",IF('Sales Dashboard'!AF47="","",(('Sales Dashboard'!AR47-'Sales Dashboard'!AF47)/'Sales Dashboard'!AF47)))</f>
        <v>0.5714285714285714</v>
      </c>
      <c r="AY47" s="448"/>
    </row>
    <row r="48" spans="1:51" outlineLevel="1">
      <c r="A48" s="201" t="s">
        <v>935</v>
      </c>
      <c r="B48" s="202" t="str">
        <f t="shared" si="3"/>
        <v>Tula</v>
      </c>
      <c r="C48" s="19"/>
      <c r="D48" s="19">
        <f>IF('Sales Dashboard'!C48=0,"",IF('Sales Dashboard'!C48="","",(('Sales Dashboard'!D48-'Sales Dashboard'!C48)/'Sales Dashboard'!C48)))</f>
        <v>1.5217391304347827</v>
      </c>
      <c r="E48" s="19">
        <f>IF('Sales Dashboard'!D48=0,"",IF('Sales Dashboard'!D48="","",(('Sales Dashboard'!E48-'Sales Dashboard'!D48)/'Sales Dashboard'!D48)))</f>
        <v>-6.8965517241379309E-2</v>
      </c>
      <c r="F48" s="19">
        <f>IF('Sales Dashboard'!E48=0,"",IF('Sales Dashboard'!E48="","",(('Sales Dashboard'!F48-'Sales Dashboard'!E48)/'Sales Dashboard'!E48)))</f>
        <v>-5.5555555555555552E-2</v>
      </c>
      <c r="G48" s="19">
        <f>IF('Sales Dashboard'!F48=0,"",IF('Sales Dashboard'!F48="","",(('Sales Dashboard'!G48-'Sales Dashboard'!F48)/'Sales Dashboard'!F48)))</f>
        <v>-3.9215686274509803E-2</v>
      </c>
      <c r="H48" s="19">
        <f>IF('Sales Dashboard'!G48=0,"",IF('Sales Dashboard'!G48="","",(('Sales Dashboard'!H48-'Sales Dashboard'!G48)/'Sales Dashboard'!G48)))</f>
        <v>-4.0816326530612242E-2</v>
      </c>
      <c r="I48" s="19">
        <f>IF('Sales Dashboard'!H48=0,"",IF('Sales Dashboard'!H48="","",(('Sales Dashboard'!I48-'Sales Dashboard'!H48)/'Sales Dashboard'!H48)))</f>
        <v>0</v>
      </c>
      <c r="J48" s="19">
        <f>IF('Sales Dashboard'!I48=0,"",IF('Sales Dashboard'!I48="","",(('Sales Dashboard'!J48-'Sales Dashboard'!I48)/'Sales Dashboard'!I48)))</f>
        <v>-8.5106382978723402E-2</v>
      </c>
      <c r="K48" s="19">
        <f>IF('Sales Dashboard'!J48=0,"",IF('Sales Dashboard'!J48="","",(('Sales Dashboard'!K48-'Sales Dashboard'!J48)/'Sales Dashboard'!J48)))</f>
        <v>-2.3255813953488372E-2</v>
      </c>
      <c r="L48" s="19">
        <f>IF('Sales Dashboard'!K48=0,"",IF('Sales Dashboard'!K48="","",(('Sales Dashboard'!L48-'Sales Dashboard'!K48)/'Sales Dashboard'!K48)))</f>
        <v>-4.7619047619047616E-2</v>
      </c>
      <c r="M48" s="19">
        <f>IF('Sales Dashboard'!L48=0,"",IF('Sales Dashboard'!L48="","",(('Sales Dashboard'!M48-'Sales Dashboard'!L48)/'Sales Dashboard'!L48)))</f>
        <v>-2.5000000000000001E-2</v>
      </c>
      <c r="N48" s="19">
        <f>IF('Sales Dashboard'!M48=0,"",IF('Sales Dashboard'!M48="","",(('Sales Dashboard'!N48-'Sales Dashboard'!M48)/'Sales Dashboard'!M48)))</f>
        <v>-2.564102564102564E-2</v>
      </c>
      <c r="O48" s="19">
        <f>IF('Sales Dashboard'!N48=0,"",IF('Sales Dashboard'!N48="","",(('Sales Dashboard'!O48-'Sales Dashboard'!N48)/'Sales Dashboard'!N48)))</f>
        <v>7.8947368421052627E-2</v>
      </c>
      <c r="P48" s="19">
        <f>IF('Sales Dashboard'!O48=0,"",IF('Sales Dashboard'!O48="","",(('Sales Dashboard'!P48-'Sales Dashboard'!O48)/'Sales Dashboard'!O48)))</f>
        <v>-0.12195121951219512</v>
      </c>
      <c r="Q48" s="19">
        <f>IF('Sales Dashboard'!P48=0,"",IF('Sales Dashboard'!P48="","",(('Sales Dashboard'!Q48-'Sales Dashboard'!P48)/'Sales Dashboard'!P48)))</f>
        <v>5.5555555555555552E-2</v>
      </c>
      <c r="R48" s="19">
        <f>IF('Sales Dashboard'!Q48=0,"",IF('Sales Dashboard'!Q48="","",(('Sales Dashboard'!R48-'Sales Dashboard'!Q48)/'Sales Dashboard'!Q48)))</f>
        <v>-5.2631578947368418E-2</v>
      </c>
      <c r="S48" s="19">
        <f>IF('Sales Dashboard'!R48=0,"",IF('Sales Dashboard'!R48="","",(('Sales Dashboard'!S48-'Sales Dashboard'!R48)/'Sales Dashboard'!R48)))</f>
        <v>0</v>
      </c>
      <c r="T48" s="19">
        <f>IF('Sales Dashboard'!S48=0,"",IF('Sales Dashboard'!S48="","",(('Sales Dashboard'!T48-'Sales Dashboard'!S48)/'Sales Dashboard'!S48)))</f>
        <v>0</v>
      </c>
      <c r="U48" s="19">
        <f>IF('Sales Dashboard'!T48=0,"",IF('Sales Dashboard'!T48="","",(('Sales Dashboard'!U48-'Sales Dashboard'!T48)/'Sales Dashboard'!T48)))</f>
        <v>0.19444444444444445</v>
      </c>
      <c r="V48" s="19">
        <f>IF('Sales Dashboard'!U48=0,"",IF('Sales Dashboard'!U48="","",(('Sales Dashboard'!V48-'Sales Dashboard'!U48)/'Sales Dashboard'!U48)))</f>
        <v>-9.3023255813953487E-2</v>
      </c>
      <c r="W48" s="19">
        <f>IF('Sales Dashboard'!V48=0,"",IF('Sales Dashboard'!V48="","",(('Sales Dashboard'!W48-'Sales Dashboard'!V48)/'Sales Dashboard'!V48)))</f>
        <v>-5.128205128205128E-2</v>
      </c>
      <c r="X48" s="19">
        <f>IF('Sales Dashboard'!W48=0,"",IF('Sales Dashboard'!W48="","",(('Sales Dashboard'!X48-'Sales Dashboard'!W48)/'Sales Dashboard'!W48)))</f>
        <v>0.16216216216216217</v>
      </c>
      <c r="Y48" s="19">
        <f>IF('Sales Dashboard'!X48=0,"",IF('Sales Dashboard'!X48="","",(('Sales Dashboard'!Y48-'Sales Dashboard'!X48)/'Sales Dashboard'!X48)))</f>
        <v>0.76744186046511631</v>
      </c>
      <c r="Z48" s="19">
        <f>IF('Sales Dashboard'!Y48=0,"",IF('Sales Dashboard'!Y48="","",(('Sales Dashboard'!Z48-'Sales Dashboard'!Y48)/'Sales Dashboard'!Y48)))</f>
        <v>-1</v>
      </c>
      <c r="AA48" s="19" t="str">
        <f>IF('Sales Dashboard'!Z48=0,"",IF('Sales Dashboard'!Z48="","",(('Sales Dashboard'!AA48-'Sales Dashboard'!Z48)/'Sales Dashboard'!Z48)))</f>
        <v/>
      </c>
      <c r="AB48" s="19">
        <f>IF('Sales Dashboard'!AA48=0,"",IF('Sales Dashboard'!AA48="","",(('Sales Dashboard'!AB48-'Sales Dashboard'!AA48)/'Sales Dashboard'!AA48)))</f>
        <v>0.109375</v>
      </c>
      <c r="AC48" s="19">
        <f>IF('Sales Dashboard'!AB48=0,"",IF('Sales Dashboard'!AB48="","",(('Sales Dashboard'!AC48-'Sales Dashboard'!AB48)/'Sales Dashboard'!AB48)))</f>
        <v>-9.8591549295774641E-2</v>
      </c>
      <c r="AD48" s="19">
        <f>IF('Sales Dashboard'!AC48=0,"",IF('Sales Dashboard'!AC48="","",(('Sales Dashboard'!AD48-'Sales Dashboard'!AC48)/'Sales Dashboard'!AC48)))</f>
        <v>4.6875E-2</v>
      </c>
      <c r="AE48" s="19">
        <f>IF('Sales Dashboard'!AD48=0,"",IF('Sales Dashboard'!AD48="","",(('Sales Dashboard'!AE48-'Sales Dashboard'!AD48)/'Sales Dashboard'!AD48)))</f>
        <v>-1.4925373134328358E-2</v>
      </c>
      <c r="AF48" s="19">
        <f>IF('Sales Dashboard'!AE48=0,"",IF('Sales Dashboard'!AE48="","",(('Sales Dashboard'!AF48-'Sales Dashboard'!AE48)/'Sales Dashboard'!AE48)))</f>
        <v>-4.5454545454545456E-2</v>
      </c>
      <c r="AG48" s="19">
        <f>IF('Sales Dashboard'!AF48=0,"",IF('Sales Dashboard'!AF48="","",(('Sales Dashboard'!AG48-'Sales Dashboard'!AF48)/'Sales Dashboard'!AF48)))</f>
        <v>-1.5873015873015872E-2</v>
      </c>
      <c r="AH48" s="19">
        <f>IF('Sales Dashboard'!AG48=0,"",IF('Sales Dashboard'!AG48="","",(('Sales Dashboard'!AH48-'Sales Dashboard'!AG48)/'Sales Dashboard'!AG48)))</f>
        <v>-8.0645161290322578E-2</v>
      </c>
      <c r="AI48" s="19">
        <f>IF('Sales Dashboard'!AH48=0,"",IF('Sales Dashboard'!AH48="","",(('Sales Dashboard'!AI48-'Sales Dashboard'!AH48)/'Sales Dashboard'!AH48)))</f>
        <v>-3.5087719298245612E-2</v>
      </c>
      <c r="AJ48" s="19">
        <f>IF('Sales Dashboard'!AI48=0,"",IF('Sales Dashboard'!AI48="","",(('Sales Dashboard'!AJ48-'Sales Dashboard'!AI48)/'Sales Dashboard'!AI48)))</f>
        <v>-3.6363636363636362E-2</v>
      </c>
      <c r="AK48" s="19">
        <f>IF('Sales Dashboard'!AJ48=0,"",IF('Sales Dashboard'!AJ48="","",(('Sales Dashboard'!AK48-'Sales Dashboard'!AJ48)/'Sales Dashboard'!AJ48)))</f>
        <v>0</v>
      </c>
      <c r="AL48" s="19">
        <f>IF('Sales Dashboard'!AK48=0,"",IF('Sales Dashboard'!AK48="","",(('Sales Dashboard'!AL48-'Sales Dashboard'!AK48)/'Sales Dashboard'!AK48)))</f>
        <v>5.6603773584905662E-2</v>
      </c>
      <c r="AM48" s="19">
        <f>IF('Sales Dashboard'!AL48=0,"",IF('Sales Dashboard'!AL48="","",(('Sales Dashboard'!AM48-'Sales Dashboard'!AL48)/'Sales Dashboard'!AL48)))</f>
        <v>-0.10714285714285714</v>
      </c>
      <c r="AN48" s="19">
        <f>IF('Sales Dashboard'!AM48=0,"",IF('Sales Dashboard'!AM48="","",(('Sales Dashboard'!AN48-'Sales Dashboard'!AM48)/'Sales Dashboard'!AM48)))</f>
        <v>0.12</v>
      </c>
      <c r="AO48" s="19">
        <f>IF('Sales Dashboard'!AN48=0,"",IF('Sales Dashboard'!AN48="","",(('Sales Dashboard'!AO48-'Sales Dashboard'!AN48)/'Sales Dashboard'!AN48)))</f>
        <v>-7.1428571428571425E-2</v>
      </c>
      <c r="AP48" s="19">
        <f>IF('Sales Dashboard'!AO48=0,"",IF('Sales Dashboard'!AO48="","",(('Sales Dashboard'!AP48-'Sales Dashboard'!AO48)/'Sales Dashboard'!AO48)))</f>
        <v>1.9230769230769232E-2</v>
      </c>
      <c r="AQ48" s="19">
        <f>IF('Sales Dashboard'!AP48=0,"",IF('Sales Dashboard'!AP48="","",(('Sales Dashboard'!AQ48-'Sales Dashboard'!AP48)/'Sales Dashboard'!AP48)))</f>
        <v>-3.7735849056603772E-2</v>
      </c>
      <c r="AR48" s="59">
        <f>IF('Sales Dashboard'!AQ48=0,"",IF('Sales Dashboard'!AQ48="","",(('Sales Dashboard'!AR48-'Sales Dashboard'!AQ48)/'Sales Dashboard'!AQ48)))</f>
        <v>5.8823529411764705E-2</v>
      </c>
      <c r="AS48" s="431">
        <f>IF(B48="HQ","",(('Sales Dashboard'!AR48-'Sales Dashboard'!AS48)/'Sales Dashboard'!AS48))</f>
        <v>0.10629526243719956</v>
      </c>
      <c r="AU48" s="448">
        <f>IF('Sales Dashboard'!AO48=0,"",IF('Sales Dashboard'!AO48="","",(('Sales Dashboard'!AR48-'Sales Dashboard'!AO48)/'Sales Dashboard'!AO48)))</f>
        <v>3.8461538461538464E-2</v>
      </c>
      <c r="AW48" s="448">
        <f>IF('Sales Dashboard'!AF48=0,"",IF('Sales Dashboard'!AF48="","",(('Sales Dashboard'!AR48-'Sales Dashboard'!AF48)/'Sales Dashboard'!AF48)))</f>
        <v>-0.14285714285714285</v>
      </c>
      <c r="AX48" s="448">
        <f>IF('Sales Dashboard'!AF48=0,"",IF('Sales Dashboard'!AF48="","",(('Sales Dashboard'!AR48-'Sales Dashboard'!AF48)/'Sales Dashboard'!AF48)))</f>
        <v>-0.14285714285714285</v>
      </c>
      <c r="AY48" s="448"/>
    </row>
    <row r="49" spans="1:51" outlineLevel="1">
      <c r="A49" s="201" t="s">
        <v>393</v>
      </c>
      <c r="B49" s="202" t="str">
        <f t="shared" si="3"/>
        <v>HQ</v>
      </c>
      <c r="C49" s="19"/>
      <c r="D49" s="19" t="str">
        <f>IF('Sales Dashboard'!C49=0,"",IF('Sales Dashboard'!C49="","",(('Sales Dashboard'!D49-'Sales Dashboard'!C49)/'Sales Dashboard'!C49)))</f>
        <v/>
      </c>
      <c r="E49" s="19" t="str">
        <f>IF('Sales Dashboard'!D49=0,"",IF('Sales Dashboard'!D49="","",(('Sales Dashboard'!E49-'Sales Dashboard'!D49)/'Sales Dashboard'!D49)))</f>
        <v/>
      </c>
      <c r="F49" s="19" t="str">
        <f>IF('Sales Dashboard'!E49=0,"",IF('Sales Dashboard'!E49="","",(('Sales Dashboard'!F49-'Sales Dashboard'!E49)/'Sales Dashboard'!E49)))</f>
        <v/>
      </c>
      <c r="G49" s="19" t="str">
        <f>IF('Sales Dashboard'!F49=0,"",IF('Sales Dashboard'!F49="","",(('Sales Dashboard'!G49-'Sales Dashboard'!F49)/'Sales Dashboard'!F49)))</f>
        <v/>
      </c>
      <c r="H49" s="19" t="str">
        <f>IF('Sales Dashboard'!G49=0,"",IF('Sales Dashboard'!G49="","",(('Sales Dashboard'!H49-'Sales Dashboard'!G49)/'Sales Dashboard'!G49)))</f>
        <v/>
      </c>
      <c r="I49" s="19" t="str">
        <f>IF('Sales Dashboard'!H49=0,"",IF('Sales Dashboard'!H49="","",(('Sales Dashboard'!I49-'Sales Dashboard'!H49)/'Sales Dashboard'!H49)))</f>
        <v/>
      </c>
      <c r="J49" s="19" t="str">
        <f>IF('Sales Dashboard'!I49=0,"",IF('Sales Dashboard'!I49="","",(('Sales Dashboard'!J49-'Sales Dashboard'!I49)/'Sales Dashboard'!I49)))</f>
        <v/>
      </c>
      <c r="K49" s="19" t="str">
        <f>IF('Sales Dashboard'!J49=0,"",IF('Sales Dashboard'!J49="","",(('Sales Dashboard'!K49-'Sales Dashboard'!J49)/'Sales Dashboard'!J49)))</f>
        <v/>
      </c>
      <c r="L49" s="19" t="str">
        <f>IF('Sales Dashboard'!K49=0,"",IF('Sales Dashboard'!K49="","",(('Sales Dashboard'!L49-'Sales Dashboard'!K49)/'Sales Dashboard'!K49)))</f>
        <v/>
      </c>
      <c r="M49" s="19" t="str">
        <f>IF('Sales Dashboard'!L49=0,"",IF('Sales Dashboard'!L49="","",(('Sales Dashboard'!M49-'Sales Dashboard'!L49)/'Sales Dashboard'!L49)))</f>
        <v/>
      </c>
      <c r="N49" s="19" t="str">
        <f>IF('Sales Dashboard'!M49=0,"",IF('Sales Dashboard'!M49="","",(('Sales Dashboard'!N49-'Sales Dashboard'!M49)/'Sales Dashboard'!M49)))</f>
        <v/>
      </c>
      <c r="O49" s="19" t="str">
        <f>IF('Sales Dashboard'!N49=0,"",IF('Sales Dashboard'!N49="","",(('Sales Dashboard'!O49-'Sales Dashboard'!N49)/'Sales Dashboard'!N49)))</f>
        <v/>
      </c>
      <c r="P49" s="19" t="str">
        <f>IF('Sales Dashboard'!O49=0,"",IF('Sales Dashboard'!O49="","",(('Sales Dashboard'!P49-'Sales Dashboard'!O49)/'Sales Dashboard'!O49)))</f>
        <v/>
      </c>
      <c r="Q49" s="19" t="str">
        <f>IF('Sales Dashboard'!P49=0,"",IF('Sales Dashboard'!P49="","",(('Sales Dashboard'!Q49-'Sales Dashboard'!P49)/'Sales Dashboard'!P49)))</f>
        <v/>
      </c>
      <c r="R49" s="19" t="str">
        <f>IF('Sales Dashboard'!Q49=0,"",IF('Sales Dashboard'!Q49="","",(('Sales Dashboard'!R49-'Sales Dashboard'!Q49)/'Sales Dashboard'!Q49)))</f>
        <v/>
      </c>
      <c r="S49" s="19" t="str">
        <f>IF('Sales Dashboard'!R49=0,"",IF('Sales Dashboard'!R49="","",(('Sales Dashboard'!S49-'Sales Dashboard'!R49)/'Sales Dashboard'!R49)))</f>
        <v/>
      </c>
      <c r="T49" s="19" t="str">
        <f>IF('Sales Dashboard'!S49=0,"",IF('Sales Dashboard'!S49="","",(('Sales Dashboard'!T49-'Sales Dashboard'!S49)/'Sales Dashboard'!S49)))</f>
        <v/>
      </c>
      <c r="U49" s="19" t="str">
        <f>IF('Sales Dashboard'!T49=0,"",IF('Sales Dashboard'!T49="","",(('Sales Dashboard'!U49-'Sales Dashboard'!T49)/'Sales Dashboard'!T49)))</f>
        <v/>
      </c>
      <c r="V49" s="19" t="str">
        <f>IF('Sales Dashboard'!U49=0,"",IF('Sales Dashboard'!U49="","",(('Sales Dashboard'!V49-'Sales Dashboard'!U49)/'Sales Dashboard'!U49)))</f>
        <v/>
      </c>
      <c r="W49" s="19" t="str">
        <f>IF('Sales Dashboard'!V49=0,"",IF('Sales Dashboard'!V49="","",(('Sales Dashboard'!W49-'Sales Dashboard'!V49)/'Sales Dashboard'!V49)))</f>
        <v/>
      </c>
      <c r="X49" s="19" t="str">
        <f>IF('Sales Dashboard'!W49=0,"",IF('Sales Dashboard'!W49="","",(('Sales Dashboard'!X49-'Sales Dashboard'!W49)/'Sales Dashboard'!W49)))</f>
        <v/>
      </c>
      <c r="Y49" s="19" t="str">
        <f>IF('Sales Dashboard'!X49=0,"",IF('Sales Dashboard'!X49="","",(('Sales Dashboard'!Y49-'Sales Dashboard'!X49)/'Sales Dashboard'!X49)))</f>
        <v/>
      </c>
      <c r="Z49" s="19">
        <f>IF('Sales Dashboard'!Y49=0,"",IF('Sales Dashboard'!Y49="","",(('Sales Dashboard'!Z49-'Sales Dashboard'!Y49)/'Sales Dashboard'!Y49)))</f>
        <v>0</v>
      </c>
      <c r="AA49" s="19">
        <f>IF('Sales Dashboard'!Z49=0,"",IF('Sales Dashboard'!Z49="","",(('Sales Dashboard'!AA49-'Sales Dashboard'!Z49)/'Sales Dashboard'!Z49)))</f>
        <v>-1</v>
      </c>
      <c r="AB49" s="19" t="str">
        <f>IF('Sales Dashboard'!AA49=0,"",IF('Sales Dashboard'!AA49="","",(('Sales Dashboard'!AB49-'Sales Dashboard'!AA49)/'Sales Dashboard'!AA49)))</f>
        <v/>
      </c>
      <c r="AC49" s="19" t="str">
        <f>IF('Sales Dashboard'!AB49=0,"",IF('Sales Dashboard'!AB49="","",(('Sales Dashboard'!AC49-'Sales Dashboard'!AB49)/'Sales Dashboard'!AB49)))</f>
        <v/>
      </c>
      <c r="AD49" s="19" t="str">
        <f>IF('Sales Dashboard'!AC49=0,"",IF('Sales Dashboard'!AC49="","",(('Sales Dashboard'!AD49-'Sales Dashboard'!AC49)/'Sales Dashboard'!AC49)))</f>
        <v/>
      </c>
      <c r="AE49" s="19">
        <f>IF('Sales Dashboard'!AD49=0,"",IF('Sales Dashboard'!AD49="","",(('Sales Dashboard'!AE49-'Sales Dashboard'!AD49)/'Sales Dashboard'!AD49)))</f>
        <v>-1</v>
      </c>
      <c r="AF49" s="19" t="str">
        <f>IF('Sales Dashboard'!AE49=0,"",IF('Sales Dashboard'!AE49="","",(('Sales Dashboard'!AF49-'Sales Dashboard'!AE49)/'Sales Dashboard'!AE49)))</f>
        <v/>
      </c>
      <c r="AG49" s="19" t="str">
        <f>IF('Sales Dashboard'!AF49=0,"",IF('Sales Dashboard'!AF49="","",(('Sales Dashboard'!AG49-'Sales Dashboard'!AF49)/'Sales Dashboard'!AF49)))</f>
        <v/>
      </c>
      <c r="AH49" s="19">
        <f>IF('Sales Dashboard'!AG49=0,"",IF('Sales Dashboard'!AG49="","",(('Sales Dashboard'!AH49-'Sales Dashboard'!AG49)/'Sales Dashboard'!AG49)))</f>
        <v>-0.66666666666666663</v>
      </c>
      <c r="AI49" s="19">
        <f>IF('Sales Dashboard'!AH49=0,"",IF('Sales Dashboard'!AH49="","",(('Sales Dashboard'!AI49-'Sales Dashboard'!AH49)/'Sales Dashboard'!AH49)))</f>
        <v>0</v>
      </c>
      <c r="AJ49" s="19">
        <f>IF('Sales Dashboard'!AI49=0,"",IF('Sales Dashboard'!AI49="","",(('Sales Dashboard'!AJ49-'Sales Dashboard'!AI49)/'Sales Dashboard'!AI49)))</f>
        <v>-1</v>
      </c>
      <c r="AK49" s="19" t="str">
        <f>IF('Sales Dashboard'!AJ49=0,"",IF('Sales Dashboard'!AJ49="","",(('Sales Dashboard'!AK49-'Sales Dashboard'!AJ49)/'Sales Dashboard'!AJ49)))</f>
        <v/>
      </c>
      <c r="AL49" s="19" t="str">
        <f>IF('Sales Dashboard'!AK49=0,"",IF('Sales Dashboard'!AK49="","",(('Sales Dashboard'!AL49-'Sales Dashboard'!AK49)/'Sales Dashboard'!AK49)))</f>
        <v/>
      </c>
      <c r="AM49" s="19" t="str">
        <f>IF('Sales Dashboard'!AL49=0,"",IF('Sales Dashboard'!AL49="","",(('Sales Dashboard'!AM49-'Sales Dashboard'!AL49)/'Sales Dashboard'!AL49)))</f>
        <v/>
      </c>
      <c r="AN49" s="19">
        <f>IF('Sales Dashboard'!AM49=0,"",IF('Sales Dashboard'!AM49="","",(('Sales Dashboard'!AN49-'Sales Dashboard'!AM49)/'Sales Dashboard'!AM49)))</f>
        <v>0</v>
      </c>
      <c r="AO49" s="19">
        <f>IF('Sales Dashboard'!AN49=0,"",IF('Sales Dashboard'!AN49="","",(('Sales Dashboard'!AO49-'Sales Dashboard'!AN49)/'Sales Dashboard'!AN49)))</f>
        <v>-1</v>
      </c>
      <c r="AP49" s="19" t="str">
        <f>IF('Sales Dashboard'!AO49=0,"",IF('Sales Dashboard'!AO49="","",(('Sales Dashboard'!AP49-'Sales Dashboard'!AO49)/'Sales Dashboard'!AO49)))</f>
        <v/>
      </c>
      <c r="AQ49" s="19">
        <f>IF('Sales Dashboard'!AP49=0,"",IF('Sales Dashboard'!AP49="","",(('Sales Dashboard'!AQ49-'Sales Dashboard'!AP49)/'Sales Dashboard'!AP49)))</f>
        <v>-0.5</v>
      </c>
      <c r="AR49" s="59">
        <f>IF('Sales Dashboard'!AQ49=0,"",IF('Sales Dashboard'!AQ49="","",(('Sales Dashboard'!AR49-'Sales Dashboard'!AQ49)/'Sales Dashboard'!AQ49)))</f>
        <v>-1</v>
      </c>
      <c r="AS49" s="431" t="str">
        <f>IF(B49="HQ","",(('Sales Dashboard'!AR49-'Sales Dashboard'!AS49)/'Sales Dashboard'!AS49))</f>
        <v/>
      </c>
      <c r="AU49" s="448" t="str">
        <f>IF('Sales Dashboard'!AO49=0,"",IF('Sales Dashboard'!AO49="","",(('Sales Dashboard'!AR49-'Sales Dashboard'!AO49)/'Sales Dashboard'!AO49)))</f>
        <v/>
      </c>
      <c r="AW49" s="448" t="str">
        <f>IF('Sales Dashboard'!AF49=0,"",IF('Sales Dashboard'!AF49="","",(('Sales Dashboard'!AR49-'Sales Dashboard'!AF49)/'Sales Dashboard'!AF49)))</f>
        <v/>
      </c>
      <c r="AX49" s="448" t="str">
        <f>IF('Sales Dashboard'!AF49=0,"",IF('Sales Dashboard'!AF49="","",(('Sales Dashboard'!AR49-'Sales Dashboard'!AF49)/'Sales Dashboard'!AF49)))</f>
        <v/>
      </c>
      <c r="AY49" s="448"/>
    </row>
    <row r="50" spans="1:51" ht="15">
      <c r="A50" s="198" t="s">
        <v>938</v>
      </c>
      <c r="B50" s="199" t="s">
        <v>928</v>
      </c>
      <c r="C50" s="18"/>
      <c r="D50" s="18" t="str">
        <f>IF('Sales Dashboard'!C50=0,"",IF('Sales Dashboard'!C50="","",(('Sales Dashboard'!D50-'Sales Dashboard'!C50)/'Sales Dashboard'!C50)))</f>
        <v/>
      </c>
      <c r="E50" s="18" t="str">
        <f>IF('Sales Dashboard'!D50=0,"",IF('Sales Dashboard'!D50="","",(('Sales Dashboard'!E50-'Sales Dashboard'!D50)/'Sales Dashboard'!D50)))</f>
        <v/>
      </c>
      <c r="F50" s="18" t="str">
        <f>IF('Sales Dashboard'!E50=0,"",IF('Sales Dashboard'!E50="","",(('Sales Dashboard'!F50-'Sales Dashboard'!E50)/'Sales Dashboard'!E50)))</f>
        <v/>
      </c>
      <c r="G50" s="18" t="str">
        <f>IF('Sales Dashboard'!F50=0,"",IF('Sales Dashboard'!F50="","",(('Sales Dashboard'!G50-'Sales Dashboard'!F50)/'Sales Dashboard'!F50)))</f>
        <v/>
      </c>
      <c r="H50" s="18" t="str">
        <f>IF('Sales Dashboard'!G50=0,"",IF('Sales Dashboard'!G50="","",(('Sales Dashboard'!H50-'Sales Dashboard'!G50)/'Sales Dashboard'!G50)))</f>
        <v/>
      </c>
      <c r="I50" s="18" t="str">
        <f>IF('Sales Dashboard'!H50=0,"",IF('Sales Dashboard'!H50="","",(('Sales Dashboard'!I50-'Sales Dashboard'!H50)/'Sales Dashboard'!H50)))</f>
        <v/>
      </c>
      <c r="J50" s="18" t="str">
        <f>IF('Sales Dashboard'!I50=0,"",IF('Sales Dashboard'!I50="","",(('Sales Dashboard'!J50-'Sales Dashboard'!I50)/'Sales Dashboard'!I50)))</f>
        <v/>
      </c>
      <c r="K50" s="18" t="str">
        <f>IF('Sales Dashboard'!J50=0,"",IF('Sales Dashboard'!J50="","",(('Sales Dashboard'!K50-'Sales Dashboard'!J50)/'Sales Dashboard'!J50)))</f>
        <v/>
      </c>
      <c r="L50" s="18" t="str">
        <f>IF('Sales Dashboard'!K50=0,"",IF('Sales Dashboard'!K50="","",(('Sales Dashboard'!L50-'Sales Dashboard'!K50)/'Sales Dashboard'!K50)))</f>
        <v/>
      </c>
      <c r="M50" s="18" t="str">
        <f>IF('Sales Dashboard'!L50=0,"",IF('Sales Dashboard'!L50="","",(('Sales Dashboard'!M50-'Sales Dashboard'!L50)/'Sales Dashboard'!L50)))</f>
        <v/>
      </c>
      <c r="N50" s="18" t="str">
        <f>IF('Sales Dashboard'!M50=0,"",IF('Sales Dashboard'!M50="","",(('Sales Dashboard'!N50-'Sales Dashboard'!M50)/'Sales Dashboard'!M50)))</f>
        <v/>
      </c>
      <c r="O50" s="18" t="str">
        <f>IF('Sales Dashboard'!N50=0,"",IF('Sales Dashboard'!N50="","",(('Sales Dashboard'!O50-'Sales Dashboard'!N50)/'Sales Dashboard'!N50)))</f>
        <v/>
      </c>
      <c r="P50" s="18" t="str">
        <f>IF('Sales Dashboard'!O50=0,"",IF('Sales Dashboard'!O50="","",(('Sales Dashboard'!P50-'Sales Dashboard'!O50)/'Sales Dashboard'!O50)))</f>
        <v/>
      </c>
      <c r="Q50" s="18" t="str">
        <f>IF('Sales Dashboard'!P50=0,"",IF('Sales Dashboard'!P50="","",(('Sales Dashboard'!Q50-'Sales Dashboard'!P50)/'Sales Dashboard'!P50)))</f>
        <v/>
      </c>
      <c r="R50" s="18" t="str">
        <f>IF('Sales Dashboard'!Q50=0,"",IF('Sales Dashboard'!Q50="","",(('Sales Dashboard'!R50-'Sales Dashboard'!Q50)/'Sales Dashboard'!Q50)))</f>
        <v/>
      </c>
      <c r="S50" s="18" t="str">
        <f>IF('Sales Dashboard'!R50=0,"",IF('Sales Dashboard'!R50="","",(('Sales Dashboard'!S50-'Sales Dashboard'!R50)/'Sales Dashboard'!R50)))</f>
        <v/>
      </c>
      <c r="T50" s="18" t="str">
        <f>IF('Sales Dashboard'!S50=0,"",IF('Sales Dashboard'!S50="","",(('Sales Dashboard'!T50-'Sales Dashboard'!S50)/'Sales Dashboard'!S50)))</f>
        <v/>
      </c>
      <c r="U50" s="18" t="str">
        <f>IF('Sales Dashboard'!T50=0,"",IF('Sales Dashboard'!T50="","",(('Sales Dashboard'!U50-'Sales Dashboard'!T50)/'Sales Dashboard'!T50)))</f>
        <v/>
      </c>
      <c r="V50" s="18" t="str">
        <f>IF('Sales Dashboard'!U50=0,"",IF('Sales Dashboard'!U50="","",(('Sales Dashboard'!V50-'Sales Dashboard'!U50)/'Sales Dashboard'!U50)))</f>
        <v/>
      </c>
      <c r="W50" s="18" t="str">
        <f>IF('Sales Dashboard'!V50=0,"",IF('Sales Dashboard'!V50="","",(('Sales Dashboard'!W50-'Sales Dashboard'!V50)/'Sales Dashboard'!V50)))</f>
        <v/>
      </c>
      <c r="X50" s="18" t="str">
        <f>IF('Sales Dashboard'!W50=0,"",IF('Sales Dashboard'!W50="","",(('Sales Dashboard'!X50-'Sales Dashboard'!W50)/'Sales Dashboard'!W50)))</f>
        <v/>
      </c>
      <c r="Y50" s="18" t="str">
        <f>IF('Sales Dashboard'!X50=0,"",IF('Sales Dashboard'!X50="","",(('Sales Dashboard'!Y50-'Sales Dashboard'!X50)/'Sales Dashboard'!X50)))</f>
        <v/>
      </c>
      <c r="Z50" s="18" t="str">
        <f>IF('Sales Dashboard'!Y50=0,"",IF('Sales Dashboard'!Y50="","",(('Sales Dashboard'!Z50-'Sales Dashboard'!Y50)/'Sales Dashboard'!Y50)))</f>
        <v/>
      </c>
      <c r="AA50" s="18">
        <f>IF('Sales Dashboard'!Z50=0,"",IF('Sales Dashboard'!Z50="","",(('Sales Dashboard'!AA50-'Sales Dashboard'!Z50)/'Sales Dashboard'!Z50)))</f>
        <v>-0.27272727272727271</v>
      </c>
      <c r="AB50" s="18">
        <f>IF('Sales Dashboard'!AA50=0,"",IF('Sales Dashboard'!AA50="","",(('Sales Dashboard'!AB50-'Sales Dashboard'!AA50)/'Sales Dashboard'!AA50)))</f>
        <v>0.390625</v>
      </c>
      <c r="AC50" s="18">
        <f>IF('Sales Dashboard'!AB50=0,"",IF('Sales Dashboard'!AB50="","",(('Sales Dashboard'!AC50-'Sales Dashboard'!AB50)/'Sales Dashboard'!AB50)))</f>
        <v>0.33707865168539325</v>
      </c>
      <c r="AD50" s="18">
        <f>IF('Sales Dashboard'!AC50=0,"",IF('Sales Dashboard'!AC50="","",(('Sales Dashboard'!AD50-'Sales Dashboard'!AC50)/'Sales Dashboard'!AC50)))</f>
        <v>0.2857142857142857</v>
      </c>
      <c r="AE50" s="18">
        <f>IF('Sales Dashboard'!AD50=0,"",IF('Sales Dashboard'!AD50="","",(('Sales Dashboard'!AE50-'Sales Dashboard'!AD50)/'Sales Dashboard'!AD50)))</f>
        <v>-8.4967320261437912E-2</v>
      </c>
      <c r="AF50" s="18">
        <f>IF('Sales Dashboard'!AE50=0,"",IF('Sales Dashboard'!AE50="","",(('Sales Dashboard'!AF50-'Sales Dashboard'!AE50)/'Sales Dashboard'!AE50)))</f>
        <v>-0.12142857142857143</v>
      </c>
      <c r="AG50" s="18">
        <f>IF('Sales Dashboard'!AF50=0,"",IF('Sales Dashboard'!AF50="","",(('Sales Dashboard'!AG50-'Sales Dashboard'!AF50)/'Sales Dashboard'!AF50)))</f>
        <v>4.065040650406504E-2</v>
      </c>
      <c r="AH50" s="18">
        <f>IF('Sales Dashboard'!AG50=0,"",IF('Sales Dashboard'!AG50="","",(('Sales Dashboard'!AH50-'Sales Dashboard'!AG50)/'Sales Dashboard'!AG50)))</f>
        <v>0.109375</v>
      </c>
      <c r="AI50" s="18">
        <f>IF('Sales Dashboard'!AH50=0,"",IF('Sales Dashboard'!AH50="","",(('Sales Dashboard'!AI50-'Sales Dashboard'!AH50)/'Sales Dashboard'!AH50)))</f>
        <v>-0.22535211267605634</v>
      </c>
      <c r="AJ50" s="18">
        <f>IF('Sales Dashboard'!AI50=0,"",IF('Sales Dashboard'!AI50="","",(('Sales Dashboard'!AJ50-'Sales Dashboard'!AI50)/'Sales Dashboard'!AI50)))</f>
        <v>0.14545454545454545</v>
      </c>
      <c r="AK50" s="18">
        <f>IF('Sales Dashboard'!AJ50=0,"",IF('Sales Dashboard'!AJ50="","",(('Sales Dashboard'!AK50-'Sales Dashboard'!AJ50)/'Sales Dashboard'!AJ50)))</f>
        <v>-0.19047619047619047</v>
      </c>
      <c r="AL50" s="18">
        <f>IF('Sales Dashboard'!AK50=0,"",IF('Sales Dashboard'!AK50="","",(('Sales Dashboard'!AL50-'Sales Dashboard'!AK50)/'Sales Dashboard'!AK50)))</f>
        <v>1.9607843137254902E-2</v>
      </c>
      <c r="AM50" s="18">
        <f>IF('Sales Dashboard'!AL50=0,"",IF('Sales Dashboard'!AL50="","",(('Sales Dashboard'!AM50-'Sales Dashboard'!AL50)/'Sales Dashboard'!AL50)))</f>
        <v>0.29807692307692307</v>
      </c>
      <c r="AN50" s="18">
        <f>IF('Sales Dashboard'!AM50=0,"",IF('Sales Dashboard'!AM50="","",(('Sales Dashboard'!AN50-'Sales Dashboard'!AM50)/'Sales Dashboard'!AM50)))</f>
        <v>3.7037037037037035E-2</v>
      </c>
      <c r="AO50" s="18">
        <f>IF('Sales Dashboard'!AN50=0,"",IF('Sales Dashboard'!AN50="","",(('Sales Dashboard'!AO50-'Sales Dashboard'!AN50)/'Sales Dashboard'!AN50)))</f>
        <v>7.1428571428571425E-2</v>
      </c>
      <c r="AP50" s="18">
        <f>IF('Sales Dashboard'!AO50=0,"",IF('Sales Dashboard'!AO50="","",(('Sales Dashboard'!AP50-'Sales Dashboard'!AO50)/'Sales Dashboard'!AO50)))</f>
        <v>0.1</v>
      </c>
      <c r="AQ50" s="18">
        <f>IF('Sales Dashboard'!AP50=0,"",IF('Sales Dashboard'!AP50="","",(('Sales Dashboard'!AQ50-'Sales Dashboard'!AP50)/'Sales Dashboard'!AP50)))</f>
        <v>3.6363636363636362E-2</v>
      </c>
      <c r="AR50" s="200">
        <f>IF('Sales Dashboard'!AQ50=0,"",IF('Sales Dashboard'!AQ50="","",(('Sales Dashboard'!AR50-'Sales Dashboard'!AQ50)/'Sales Dashboard'!AQ50)))</f>
        <v>-9.3567251461988299E-2</v>
      </c>
      <c r="AS50" s="432">
        <f>IF(B50="HQ","",(('Sales Dashboard'!AR50-'Sales Dashboard'!AS50)/'Sales Dashboard'!AS50))</f>
        <v>0.40589569160997735</v>
      </c>
      <c r="AU50" s="447">
        <f>IF('Sales Dashboard'!AO50=0,"",IF('Sales Dashboard'!AO50="","",(('Sales Dashboard'!AR50-'Sales Dashboard'!AO50)/'Sales Dashboard'!AO50)))</f>
        <v>3.3333333333333333E-2</v>
      </c>
      <c r="AW50" s="447">
        <f>IF('Sales Dashboard'!AF50=0,"",IF('Sales Dashboard'!AF50="","",(('Sales Dashboard'!AR50-'Sales Dashboard'!AF50)/'Sales Dashboard'!AF50)))</f>
        <v>0.26016260162601629</v>
      </c>
      <c r="AX50" s="447">
        <f>IF('Sales Dashboard'!AF50=0,"",IF('Sales Dashboard'!AF50="","",(('Sales Dashboard'!AR50-'Sales Dashboard'!AF50)/'Sales Dashboard'!AF50)))</f>
        <v>0.26016260162601629</v>
      </c>
      <c r="AY50" s="447"/>
    </row>
    <row r="51" spans="1:51" outlineLevel="1">
      <c r="A51" s="201" t="s">
        <v>931</v>
      </c>
      <c r="B51" s="202" t="str">
        <f t="shared" si="3"/>
        <v>Masaka</v>
      </c>
      <c r="C51" s="19"/>
      <c r="D51" s="19" t="str">
        <f>IF('Sales Dashboard'!C51=0,"",IF('Sales Dashboard'!C51="","",(('Sales Dashboard'!D51-'Sales Dashboard'!C51)/'Sales Dashboard'!C51)))</f>
        <v/>
      </c>
      <c r="E51" s="19" t="str">
        <f>IF('Sales Dashboard'!D51=0,"",IF('Sales Dashboard'!D51="","",(('Sales Dashboard'!E51-'Sales Dashboard'!D51)/'Sales Dashboard'!D51)))</f>
        <v/>
      </c>
      <c r="F51" s="19" t="str">
        <f>IF('Sales Dashboard'!E51=0,"",IF('Sales Dashboard'!E51="","",(('Sales Dashboard'!F51-'Sales Dashboard'!E51)/'Sales Dashboard'!E51)))</f>
        <v/>
      </c>
      <c r="G51" s="19" t="str">
        <f>IF('Sales Dashboard'!F51=0,"",IF('Sales Dashboard'!F51="","",(('Sales Dashboard'!G51-'Sales Dashboard'!F51)/'Sales Dashboard'!F51)))</f>
        <v/>
      </c>
      <c r="H51" s="19" t="str">
        <f>IF('Sales Dashboard'!G51=0,"",IF('Sales Dashboard'!G51="","",(('Sales Dashboard'!H51-'Sales Dashboard'!G51)/'Sales Dashboard'!G51)))</f>
        <v/>
      </c>
      <c r="I51" s="19" t="str">
        <f>IF('Sales Dashboard'!H51=0,"",IF('Sales Dashboard'!H51="","",(('Sales Dashboard'!I51-'Sales Dashboard'!H51)/'Sales Dashboard'!H51)))</f>
        <v/>
      </c>
      <c r="J51" s="19" t="str">
        <f>IF('Sales Dashboard'!I51=0,"",IF('Sales Dashboard'!I51="","",(('Sales Dashboard'!J51-'Sales Dashboard'!I51)/'Sales Dashboard'!I51)))</f>
        <v/>
      </c>
      <c r="K51" s="19" t="str">
        <f>IF('Sales Dashboard'!J51=0,"",IF('Sales Dashboard'!J51="","",(('Sales Dashboard'!K51-'Sales Dashboard'!J51)/'Sales Dashboard'!J51)))</f>
        <v/>
      </c>
      <c r="L51" s="19" t="str">
        <f>IF('Sales Dashboard'!K51=0,"",IF('Sales Dashboard'!K51="","",(('Sales Dashboard'!L51-'Sales Dashboard'!K51)/'Sales Dashboard'!K51)))</f>
        <v/>
      </c>
      <c r="M51" s="19" t="str">
        <f>IF('Sales Dashboard'!L51=0,"",IF('Sales Dashboard'!L51="","",(('Sales Dashboard'!M51-'Sales Dashboard'!L51)/'Sales Dashboard'!L51)))</f>
        <v/>
      </c>
      <c r="N51" s="19" t="str">
        <f>IF('Sales Dashboard'!M51=0,"",IF('Sales Dashboard'!M51="","",(('Sales Dashboard'!N51-'Sales Dashboard'!M51)/'Sales Dashboard'!M51)))</f>
        <v/>
      </c>
      <c r="O51" s="19" t="str">
        <f>IF('Sales Dashboard'!N51=0,"",IF('Sales Dashboard'!N51="","",(('Sales Dashboard'!O51-'Sales Dashboard'!N51)/'Sales Dashboard'!N51)))</f>
        <v/>
      </c>
      <c r="P51" s="19" t="str">
        <f>IF('Sales Dashboard'!O51=0,"",IF('Sales Dashboard'!O51="","",(('Sales Dashboard'!P51-'Sales Dashboard'!O51)/'Sales Dashboard'!O51)))</f>
        <v/>
      </c>
      <c r="Q51" s="19" t="str">
        <f>IF('Sales Dashboard'!P51=0,"",IF('Sales Dashboard'!P51="","",(('Sales Dashboard'!Q51-'Sales Dashboard'!P51)/'Sales Dashboard'!P51)))</f>
        <v/>
      </c>
      <c r="R51" s="19" t="str">
        <f>IF('Sales Dashboard'!Q51=0,"",IF('Sales Dashboard'!Q51="","",(('Sales Dashboard'!R51-'Sales Dashboard'!Q51)/'Sales Dashboard'!Q51)))</f>
        <v/>
      </c>
      <c r="S51" s="19" t="str">
        <f>IF('Sales Dashboard'!R51=0,"",IF('Sales Dashboard'!R51="","",(('Sales Dashboard'!S51-'Sales Dashboard'!R51)/'Sales Dashboard'!R51)))</f>
        <v/>
      </c>
      <c r="T51" s="19" t="str">
        <f>IF('Sales Dashboard'!S51=0,"",IF('Sales Dashboard'!S51="","",(('Sales Dashboard'!T51-'Sales Dashboard'!S51)/'Sales Dashboard'!S51)))</f>
        <v/>
      </c>
      <c r="U51" s="19" t="str">
        <f>IF('Sales Dashboard'!T51=0,"",IF('Sales Dashboard'!T51="","",(('Sales Dashboard'!U51-'Sales Dashboard'!T51)/'Sales Dashboard'!T51)))</f>
        <v/>
      </c>
      <c r="V51" s="19" t="str">
        <f>IF('Sales Dashboard'!U51=0,"",IF('Sales Dashboard'!U51="","",(('Sales Dashboard'!V51-'Sales Dashboard'!U51)/'Sales Dashboard'!U51)))</f>
        <v/>
      </c>
      <c r="W51" s="19" t="str">
        <f>IF('Sales Dashboard'!V51=0,"",IF('Sales Dashboard'!V51="","",(('Sales Dashboard'!W51-'Sales Dashboard'!V51)/'Sales Dashboard'!V51)))</f>
        <v/>
      </c>
      <c r="X51" s="19" t="str">
        <f>IF('Sales Dashboard'!W51=0,"",IF('Sales Dashboard'!W51="","",(('Sales Dashboard'!X51-'Sales Dashboard'!W51)/'Sales Dashboard'!W51)))</f>
        <v/>
      </c>
      <c r="Y51" s="19" t="str">
        <f>IF('Sales Dashboard'!X51=0,"",IF('Sales Dashboard'!X51="","",(('Sales Dashboard'!Y51-'Sales Dashboard'!X51)/'Sales Dashboard'!X51)))</f>
        <v/>
      </c>
      <c r="Z51" s="19" t="str">
        <f>IF('Sales Dashboard'!Y51=0,"",IF('Sales Dashboard'!Y51="","",(('Sales Dashboard'!Z51-'Sales Dashboard'!Y51)/'Sales Dashboard'!Y51)))</f>
        <v/>
      </c>
      <c r="AA51" s="19">
        <f>IF('Sales Dashboard'!Z51=0,"",IF('Sales Dashboard'!Z51="","",(('Sales Dashboard'!AA51-'Sales Dashboard'!Z51)/'Sales Dashboard'!Z51)))</f>
        <v>-0.27272727272727271</v>
      </c>
      <c r="AB51" s="19">
        <f>IF('Sales Dashboard'!AA51=0,"",IF('Sales Dashboard'!AA51="","",(('Sales Dashboard'!AB51-'Sales Dashboard'!AA51)/'Sales Dashboard'!AA51)))</f>
        <v>0.390625</v>
      </c>
      <c r="AC51" s="19">
        <f>IF('Sales Dashboard'!AB51=0,"",IF('Sales Dashboard'!AB51="","",(('Sales Dashboard'!AC51-'Sales Dashboard'!AB51)/'Sales Dashboard'!AB51)))</f>
        <v>0.33707865168539325</v>
      </c>
      <c r="AD51" s="19">
        <f>IF('Sales Dashboard'!AC51=0,"",IF('Sales Dashboard'!AC51="","",(('Sales Dashboard'!AD51-'Sales Dashboard'!AC51)/'Sales Dashboard'!AC51)))</f>
        <v>1.680672268907563E-2</v>
      </c>
      <c r="AE51" s="19">
        <f>IF('Sales Dashboard'!AD51=0,"",IF('Sales Dashboard'!AD51="","",(('Sales Dashboard'!AE51-'Sales Dashboard'!AD51)/'Sales Dashboard'!AD51)))</f>
        <v>-9.0909090909090912E-2</v>
      </c>
      <c r="AF51" s="19">
        <f>IF('Sales Dashboard'!AE51=0,"",IF('Sales Dashboard'!AE51="","",(('Sales Dashboard'!AF51-'Sales Dashboard'!AE51)/'Sales Dashboard'!AE51)))</f>
        <v>-0.17272727272727273</v>
      </c>
      <c r="AG51" s="19">
        <f>IF('Sales Dashboard'!AF51=0,"",IF('Sales Dashboard'!AF51="","",(('Sales Dashboard'!AG51-'Sales Dashboard'!AF51)/'Sales Dashboard'!AF51)))</f>
        <v>-1.098901098901099E-2</v>
      </c>
      <c r="AH51" s="19">
        <f>IF('Sales Dashboard'!AG51=0,"",IF('Sales Dashboard'!AG51="","",(('Sales Dashboard'!AH51-'Sales Dashboard'!AG51)/'Sales Dashboard'!AG51)))</f>
        <v>0.24444444444444444</v>
      </c>
      <c r="AI51" s="19">
        <f>IF('Sales Dashboard'!AH51=0,"",IF('Sales Dashboard'!AH51="","",(('Sales Dashboard'!AI51-'Sales Dashboard'!AH51)/'Sales Dashboard'!AH51)))</f>
        <v>-0.39285714285714285</v>
      </c>
      <c r="AJ51" s="19">
        <f>IF('Sales Dashboard'!AI51=0,"",IF('Sales Dashboard'!AI51="","",(('Sales Dashboard'!AJ51-'Sales Dashboard'!AI51)/'Sales Dashboard'!AI51)))</f>
        <v>0.26470588235294118</v>
      </c>
      <c r="AK51" s="19">
        <f>IF('Sales Dashboard'!AJ51=0,"",IF('Sales Dashboard'!AJ51="","",(('Sales Dashboard'!AK51-'Sales Dashboard'!AJ51)/'Sales Dashboard'!AJ51)))</f>
        <v>-0.15116279069767441</v>
      </c>
      <c r="AL51" s="19">
        <f>IF('Sales Dashboard'!AK51=0,"",IF('Sales Dashboard'!AK51="","",(('Sales Dashboard'!AL51-'Sales Dashboard'!AK51)/'Sales Dashboard'!AK51)))</f>
        <v>-0.28767123287671231</v>
      </c>
      <c r="AM51" s="19">
        <f>IF('Sales Dashboard'!AL51=0,"",IF('Sales Dashboard'!AL51="","",(('Sales Dashboard'!AM51-'Sales Dashboard'!AL51)/'Sales Dashboard'!AL51)))</f>
        <v>0.78846153846153844</v>
      </c>
      <c r="AN51" s="19">
        <f>IF('Sales Dashboard'!AM51=0,"",IF('Sales Dashboard'!AM51="","",(('Sales Dashboard'!AN51-'Sales Dashboard'!AM51)/'Sales Dashboard'!AM51)))</f>
        <v>9.6774193548387094E-2</v>
      </c>
      <c r="AO51" s="19">
        <f>IF('Sales Dashboard'!AN51=0,"",IF('Sales Dashboard'!AN51="","",(('Sales Dashboard'!AO51-'Sales Dashboard'!AN51)/'Sales Dashboard'!AN51)))</f>
        <v>-3.9215686274509803E-2</v>
      </c>
      <c r="AP51" s="19">
        <f>IF('Sales Dashboard'!AO51=0,"",IF('Sales Dashboard'!AO51="","",(('Sales Dashboard'!AP51-'Sales Dashboard'!AO51)/'Sales Dashboard'!AO51)))</f>
        <v>8.1632653061224483E-2</v>
      </c>
      <c r="AQ51" s="19">
        <f>IF('Sales Dashboard'!AP51=0,"",IF('Sales Dashboard'!AP51="","",(('Sales Dashboard'!AQ51-'Sales Dashboard'!AP51)/'Sales Dashboard'!AP51)))</f>
        <v>-9.433962264150943E-3</v>
      </c>
      <c r="AR51" s="59">
        <f>IF('Sales Dashboard'!AQ51=0,"",IF('Sales Dashboard'!AQ51="","",(('Sales Dashboard'!AR51-'Sales Dashboard'!AQ51)/'Sales Dashboard'!AQ51)))</f>
        <v>-0.10476190476190476</v>
      </c>
      <c r="AS51" s="431">
        <f>IF(B51="HQ","",(('Sales Dashboard'!AR51-'Sales Dashboard'!AS51)/'Sales Dashboard'!AS51))</f>
        <v>0.27891156462585032</v>
      </c>
      <c r="AU51" s="448">
        <f>IF('Sales Dashboard'!AO51=0,"",IF('Sales Dashboard'!AO51="","",(('Sales Dashboard'!AR51-'Sales Dashboard'!AO51)/'Sales Dashboard'!AO51)))</f>
        <v>-4.0816326530612242E-2</v>
      </c>
      <c r="AW51" s="448">
        <f>IF('Sales Dashboard'!AF51=0,"",IF('Sales Dashboard'!AF51="","",(('Sales Dashboard'!AR51-'Sales Dashboard'!AF51)/'Sales Dashboard'!AF51)))</f>
        <v>3.2967032967032968E-2</v>
      </c>
      <c r="AX51" s="448">
        <f>IF('Sales Dashboard'!AF51=0,"",IF('Sales Dashboard'!AF51="","",(('Sales Dashboard'!AR51-'Sales Dashboard'!AF51)/'Sales Dashboard'!AF51)))</f>
        <v>3.2967032967032968E-2</v>
      </c>
      <c r="AY51" s="448"/>
    </row>
    <row r="52" spans="1:51" ht="15" outlineLevel="1" thickBot="1">
      <c r="A52" s="201" t="s">
        <v>933</v>
      </c>
      <c r="B52" s="202" t="str">
        <f t="shared" si="3"/>
        <v>Mukono</v>
      </c>
      <c r="C52" s="19"/>
      <c r="D52" s="19" t="str">
        <f>IF('Sales Dashboard'!C52=0,"",IF('Sales Dashboard'!C52="","",(('Sales Dashboard'!D52-'Sales Dashboard'!C52)/'Sales Dashboard'!C52)))</f>
        <v/>
      </c>
      <c r="E52" s="19" t="str">
        <f>IF('Sales Dashboard'!D52=0,"",IF('Sales Dashboard'!D52="","",(('Sales Dashboard'!E52-'Sales Dashboard'!D52)/'Sales Dashboard'!D52)))</f>
        <v/>
      </c>
      <c r="F52" s="19" t="str">
        <f>IF('Sales Dashboard'!E52=0,"",IF('Sales Dashboard'!E52="","",(('Sales Dashboard'!F52-'Sales Dashboard'!E52)/'Sales Dashboard'!E52)))</f>
        <v/>
      </c>
      <c r="G52" s="19" t="str">
        <f>IF('Sales Dashboard'!F52=0,"",IF('Sales Dashboard'!F52="","",(('Sales Dashboard'!G52-'Sales Dashboard'!F52)/'Sales Dashboard'!F52)))</f>
        <v/>
      </c>
      <c r="H52" s="19" t="str">
        <f>IF('Sales Dashboard'!G52=0,"",IF('Sales Dashboard'!G52="","",(('Sales Dashboard'!H52-'Sales Dashboard'!G52)/'Sales Dashboard'!G52)))</f>
        <v/>
      </c>
      <c r="I52" s="19" t="str">
        <f>IF('Sales Dashboard'!H52=0,"",IF('Sales Dashboard'!H52="","",(('Sales Dashboard'!I52-'Sales Dashboard'!H52)/'Sales Dashboard'!H52)))</f>
        <v/>
      </c>
      <c r="J52" s="19" t="str">
        <f>IF('Sales Dashboard'!I52=0,"",IF('Sales Dashboard'!I52="","",(('Sales Dashboard'!J52-'Sales Dashboard'!I52)/'Sales Dashboard'!I52)))</f>
        <v/>
      </c>
      <c r="K52" s="19" t="str">
        <f>IF('Sales Dashboard'!J52=0,"",IF('Sales Dashboard'!J52="","",(('Sales Dashboard'!K52-'Sales Dashboard'!J52)/'Sales Dashboard'!J52)))</f>
        <v/>
      </c>
      <c r="L52" s="19" t="str">
        <f>IF('Sales Dashboard'!K52=0,"",IF('Sales Dashboard'!K52="","",(('Sales Dashboard'!L52-'Sales Dashboard'!K52)/'Sales Dashboard'!K52)))</f>
        <v/>
      </c>
      <c r="M52" s="19" t="str">
        <f>IF('Sales Dashboard'!L52=0,"",IF('Sales Dashboard'!L52="","",(('Sales Dashboard'!M52-'Sales Dashboard'!L52)/'Sales Dashboard'!L52)))</f>
        <v/>
      </c>
      <c r="N52" s="19" t="str">
        <f>IF('Sales Dashboard'!M52=0,"",IF('Sales Dashboard'!M52="","",(('Sales Dashboard'!N52-'Sales Dashboard'!M52)/'Sales Dashboard'!M52)))</f>
        <v/>
      </c>
      <c r="O52" s="19" t="str">
        <f>IF('Sales Dashboard'!N52=0,"",IF('Sales Dashboard'!N52="","",(('Sales Dashboard'!O52-'Sales Dashboard'!N52)/'Sales Dashboard'!N52)))</f>
        <v/>
      </c>
      <c r="P52" s="19" t="str">
        <f>IF('Sales Dashboard'!O52=0,"",IF('Sales Dashboard'!O52="","",(('Sales Dashboard'!P52-'Sales Dashboard'!O52)/'Sales Dashboard'!O52)))</f>
        <v/>
      </c>
      <c r="Q52" s="19" t="str">
        <f>IF('Sales Dashboard'!P52=0,"",IF('Sales Dashboard'!P52="","",(('Sales Dashboard'!Q52-'Sales Dashboard'!P52)/'Sales Dashboard'!P52)))</f>
        <v/>
      </c>
      <c r="R52" s="19" t="str">
        <f>IF('Sales Dashboard'!Q52=0,"",IF('Sales Dashboard'!Q52="","",(('Sales Dashboard'!R52-'Sales Dashboard'!Q52)/'Sales Dashboard'!Q52)))</f>
        <v/>
      </c>
      <c r="S52" s="19" t="str">
        <f>IF('Sales Dashboard'!R52=0,"",IF('Sales Dashboard'!R52="","",(('Sales Dashboard'!S52-'Sales Dashboard'!R52)/'Sales Dashboard'!R52)))</f>
        <v/>
      </c>
      <c r="T52" s="19" t="str">
        <f>IF('Sales Dashboard'!S52=0,"",IF('Sales Dashboard'!S52="","",(('Sales Dashboard'!T52-'Sales Dashboard'!S52)/'Sales Dashboard'!S52)))</f>
        <v/>
      </c>
      <c r="U52" s="19" t="str">
        <f>IF('Sales Dashboard'!T52=0,"",IF('Sales Dashboard'!T52="","",(('Sales Dashboard'!U52-'Sales Dashboard'!T52)/'Sales Dashboard'!T52)))</f>
        <v/>
      </c>
      <c r="V52" s="19" t="str">
        <f>IF('Sales Dashboard'!U52=0,"",IF('Sales Dashboard'!U52="","",(('Sales Dashboard'!V52-'Sales Dashboard'!U52)/'Sales Dashboard'!U52)))</f>
        <v/>
      </c>
      <c r="W52" s="19" t="str">
        <f>IF('Sales Dashboard'!V52=0,"",IF('Sales Dashboard'!V52="","",(('Sales Dashboard'!W52-'Sales Dashboard'!V52)/'Sales Dashboard'!V52)))</f>
        <v/>
      </c>
      <c r="X52" s="19" t="str">
        <f>IF('Sales Dashboard'!W52=0,"",IF('Sales Dashboard'!W52="","",(('Sales Dashboard'!X52-'Sales Dashboard'!W52)/'Sales Dashboard'!W52)))</f>
        <v/>
      </c>
      <c r="Y52" s="19" t="str">
        <f>IF('Sales Dashboard'!X52=0,"",IF('Sales Dashboard'!X52="","",(('Sales Dashboard'!Y52-'Sales Dashboard'!X52)/'Sales Dashboard'!X52)))</f>
        <v/>
      </c>
      <c r="Z52" s="19" t="str">
        <f>IF('Sales Dashboard'!Y52=0,"",IF('Sales Dashboard'!Y52="","",(('Sales Dashboard'!Z52-'Sales Dashboard'!Y52)/'Sales Dashboard'!Y52)))</f>
        <v/>
      </c>
      <c r="AA52" s="19" t="str">
        <f>IF('Sales Dashboard'!Z52=0,"",IF('Sales Dashboard'!Z52="","",(('Sales Dashboard'!AA52-'Sales Dashboard'!Z52)/'Sales Dashboard'!Z52)))</f>
        <v/>
      </c>
      <c r="AB52" s="19" t="str">
        <f>IF('Sales Dashboard'!AA52=0,"",IF('Sales Dashboard'!AA52="","",(('Sales Dashboard'!AB52-'Sales Dashboard'!AA52)/'Sales Dashboard'!AA52)))</f>
        <v/>
      </c>
      <c r="AC52" s="19" t="str">
        <f>IF('Sales Dashboard'!AB52=0,"",IF('Sales Dashboard'!AB52="","",(('Sales Dashboard'!AC52-'Sales Dashboard'!AB52)/'Sales Dashboard'!AB52)))</f>
        <v/>
      </c>
      <c r="AD52" s="19" t="str">
        <f>IF('Sales Dashboard'!AC52=0,"",IF('Sales Dashboard'!AC52="","",(('Sales Dashboard'!AD52-'Sales Dashboard'!AC52)/'Sales Dashboard'!AC52)))</f>
        <v/>
      </c>
      <c r="AE52" s="19">
        <f>IF('Sales Dashboard'!AD52=0,"",IF('Sales Dashboard'!AD52="","",(('Sales Dashboard'!AE52-'Sales Dashboard'!AD52)/'Sales Dashboard'!AD52)))</f>
        <v>-6.25E-2</v>
      </c>
      <c r="AF52" s="19">
        <f>IF('Sales Dashboard'!AE52=0,"",IF('Sales Dashboard'!AE52="","",(('Sales Dashboard'!AF52-'Sales Dashboard'!AE52)/'Sales Dashboard'!AE52)))</f>
        <v>6.6666666666666666E-2</v>
      </c>
      <c r="AG52" s="19">
        <f>IF('Sales Dashboard'!AF52=0,"",IF('Sales Dashboard'!AF52="","",(('Sales Dashboard'!AG52-'Sales Dashboard'!AF52)/'Sales Dashboard'!AF52)))</f>
        <v>0.1875</v>
      </c>
      <c r="AH52" s="19">
        <f>IF('Sales Dashboard'!AG52=0,"",IF('Sales Dashboard'!AG52="","",(('Sales Dashboard'!AH52-'Sales Dashboard'!AG52)/'Sales Dashboard'!AG52)))</f>
        <v>-0.21052631578947367</v>
      </c>
      <c r="AI52" s="19">
        <f>IF('Sales Dashboard'!AH52=0,"",IF('Sales Dashboard'!AH52="","",(('Sales Dashboard'!AI52-'Sales Dashboard'!AH52)/'Sales Dashboard'!AH52)))</f>
        <v>0.4</v>
      </c>
      <c r="AJ52" s="19">
        <f>IF('Sales Dashboard'!AI52=0,"",IF('Sales Dashboard'!AI52="","",(('Sales Dashboard'!AJ52-'Sales Dashboard'!AI52)/'Sales Dashboard'!AI52)))</f>
        <v>-4.7619047619047616E-2</v>
      </c>
      <c r="AK52" s="19">
        <f>IF('Sales Dashboard'!AJ52=0,"",IF('Sales Dashboard'!AJ52="","",(('Sales Dashboard'!AK52-'Sales Dashboard'!AJ52)/'Sales Dashboard'!AJ52)))</f>
        <v>-0.27500000000000002</v>
      </c>
      <c r="AL52" s="19">
        <f>IF('Sales Dashboard'!AK52=0,"",IF('Sales Dashboard'!AK52="","",(('Sales Dashboard'!AL52-'Sales Dashboard'!AK52)/'Sales Dashboard'!AK52)))</f>
        <v>0.7931034482758621</v>
      </c>
      <c r="AM52" s="19">
        <f>IF('Sales Dashboard'!AL52=0,"",IF('Sales Dashboard'!AL52="","",(('Sales Dashboard'!AM52-'Sales Dashboard'!AL52)/'Sales Dashboard'!AL52)))</f>
        <v>-0.19230769230769232</v>
      </c>
      <c r="AN52" s="19">
        <f>IF('Sales Dashboard'!AM52=0,"",IF('Sales Dashboard'!AM52="","",(('Sales Dashboard'!AN52-'Sales Dashboard'!AM52)/'Sales Dashboard'!AM52)))</f>
        <v>-9.5238095238095233E-2</v>
      </c>
      <c r="AO52" s="19">
        <f>IF('Sales Dashboard'!AN52=0,"",IF('Sales Dashboard'!AN52="","",(('Sales Dashboard'!AO52-'Sales Dashboard'!AN52)/'Sales Dashboard'!AN52)))</f>
        <v>0.36842105263157893</v>
      </c>
      <c r="AP52" s="19">
        <f>IF('Sales Dashboard'!AO52=0,"",IF('Sales Dashboard'!AO52="","",(('Sales Dashboard'!AP52-'Sales Dashboard'!AO52)/'Sales Dashboard'!AO52)))</f>
        <v>0.13461538461538461</v>
      </c>
      <c r="AQ52" s="19">
        <f>IF('Sales Dashboard'!AP52=0,"",IF('Sales Dashboard'!AP52="","",(('Sales Dashboard'!AQ52-'Sales Dashboard'!AP52)/'Sales Dashboard'!AP52)))</f>
        <v>0.11864406779661017</v>
      </c>
      <c r="AR52" s="59">
        <f>IF('Sales Dashboard'!AQ52=0,"",IF('Sales Dashboard'!AQ52="","",(('Sales Dashboard'!AR52-'Sales Dashboard'!AQ52)/'Sales Dashboard'!AQ52)))</f>
        <v>-7.575757575757576E-2</v>
      </c>
      <c r="AS52" s="431">
        <f>IF(B52="HQ","",(('Sales Dashboard'!AR52-'Sales Dashboard'!AS52)/'Sales Dashboard'!AS52))</f>
        <v>0.65986394557823125</v>
      </c>
      <c r="AU52" s="448">
        <f>IF('Sales Dashboard'!AO52=0,"",IF('Sales Dashboard'!AO52="","",(('Sales Dashboard'!AR52-'Sales Dashboard'!AO52)/'Sales Dashboard'!AO52)))</f>
        <v>0.17307692307692307</v>
      </c>
      <c r="AW52" s="448">
        <f>IF('Sales Dashboard'!AF52=0,"",IF('Sales Dashboard'!AF52="","",(('Sales Dashboard'!AR52-'Sales Dashboard'!AF52)/'Sales Dashboard'!AF52)))</f>
        <v>0.90625</v>
      </c>
      <c r="AX52" s="448">
        <f>IF('Sales Dashboard'!AF52=0,"",IF('Sales Dashboard'!AF52="","",(('Sales Dashboard'!AR52-'Sales Dashboard'!AF52)/'Sales Dashboard'!AF52)))</f>
        <v>0.90625</v>
      </c>
      <c r="AY52" s="448"/>
    </row>
    <row r="53" spans="1:51" ht="16" thickBot="1">
      <c r="A53" s="253" t="s">
        <v>1398</v>
      </c>
      <c r="B53" s="254" t="s">
        <v>448</v>
      </c>
      <c r="C53" s="255"/>
      <c r="D53" s="255">
        <f>IF('Sales Dashboard'!C53=0,"",IF('Sales Dashboard'!C53="","",(('Sales Dashboard'!D53-'Sales Dashboard'!C53)/'Sales Dashboard'!C53)))</f>
        <v>0.33070866141732286</v>
      </c>
      <c r="E53" s="255">
        <f>IF('Sales Dashboard'!D53=0,"",IF('Sales Dashboard'!D53="","",(('Sales Dashboard'!E53-'Sales Dashboard'!D53)/'Sales Dashboard'!D53)))</f>
        <v>-2.3668639053254437E-2</v>
      </c>
      <c r="F53" s="255">
        <f>IF('Sales Dashboard'!E53=0,"",IF('Sales Dashboard'!E53="","",(('Sales Dashboard'!F53-'Sales Dashboard'!E53)/'Sales Dashboard'!E53)))</f>
        <v>-0.14545454545454545</v>
      </c>
      <c r="G53" s="255">
        <f>IF('Sales Dashboard'!F53=0,"",IF('Sales Dashboard'!F53="","",(('Sales Dashboard'!G53-'Sales Dashboard'!F53)/'Sales Dashboard'!F53)))</f>
        <v>0.26241134751773049</v>
      </c>
      <c r="H53" s="255">
        <f>IF('Sales Dashboard'!G53=0,"",IF('Sales Dashboard'!G53="","",(('Sales Dashboard'!H53-'Sales Dashboard'!G53)/'Sales Dashboard'!G53)))</f>
        <v>6.741573033707865E-2</v>
      </c>
      <c r="I53" s="255">
        <f>IF('Sales Dashboard'!H53=0,"",IF('Sales Dashboard'!H53="","",(('Sales Dashboard'!I53-'Sales Dashboard'!H53)/'Sales Dashboard'!H53)))</f>
        <v>0.16315789473684211</v>
      </c>
      <c r="J53" s="255">
        <f>IF('Sales Dashboard'!I53=0,"",IF('Sales Dashboard'!I53="","",(('Sales Dashboard'!J53-'Sales Dashboard'!I53)/'Sales Dashboard'!I53)))</f>
        <v>-0.12669683257918551</v>
      </c>
      <c r="K53" s="255">
        <f>IF('Sales Dashboard'!J53=0,"",IF('Sales Dashboard'!J53="","",(('Sales Dashboard'!K53-'Sales Dashboard'!J53)/'Sales Dashboard'!J53)))</f>
        <v>-2.5906735751295335E-2</v>
      </c>
      <c r="L53" s="255">
        <f>IF('Sales Dashboard'!K53=0,"",IF('Sales Dashboard'!K53="","",(('Sales Dashboard'!L53-'Sales Dashboard'!K53)/'Sales Dashboard'!K53)))</f>
        <v>-2.6595744680851064E-2</v>
      </c>
      <c r="M53" s="255">
        <f>IF('Sales Dashboard'!L53=0,"",IF('Sales Dashboard'!L53="","",(('Sales Dashboard'!M53-'Sales Dashboard'!L53)/'Sales Dashboard'!L53)))</f>
        <v>8.1967213114754092E-2</v>
      </c>
      <c r="N53" s="255">
        <f>IF('Sales Dashboard'!M53=0,"",IF('Sales Dashboard'!M53="","",(('Sales Dashboard'!N53-'Sales Dashboard'!M53)/'Sales Dashboard'!M53)))</f>
        <v>1.0101010101010102E-2</v>
      </c>
      <c r="O53" s="255">
        <f>IF('Sales Dashboard'!N53=0,"",IF('Sales Dashboard'!N53="","",(('Sales Dashboard'!O53-'Sales Dashboard'!N53)/'Sales Dashboard'!N53)))</f>
        <v>-0.02</v>
      </c>
      <c r="P53" s="255">
        <f>IF('Sales Dashboard'!O53=0,"",IF('Sales Dashboard'!O53="","",(('Sales Dashboard'!P53-'Sales Dashboard'!O53)/'Sales Dashboard'!O53)))</f>
        <v>-7.1428571428571425E-2</v>
      </c>
      <c r="Q53" s="255">
        <f>IF('Sales Dashboard'!P53=0,"",IF('Sales Dashboard'!P53="","",(('Sales Dashboard'!Q53-'Sales Dashboard'!P53)/'Sales Dashboard'!P53)))</f>
        <v>4.3956043956043959E-2</v>
      </c>
      <c r="R53" s="255">
        <f>IF('Sales Dashboard'!Q53=0,"",IF('Sales Dashboard'!Q53="","",(('Sales Dashboard'!R53-'Sales Dashboard'!Q53)/'Sales Dashboard'!Q53)))</f>
        <v>6.8421052631578952E-2</v>
      </c>
      <c r="S53" s="255">
        <f>IF('Sales Dashboard'!R53=0,"",IF('Sales Dashboard'!R53="","",(('Sales Dashboard'!S53-'Sales Dashboard'!R53)/'Sales Dashboard'!R53)))</f>
        <v>7.8817733990147784E-2</v>
      </c>
      <c r="T53" s="255">
        <f>IF('Sales Dashboard'!S53=0,"",IF('Sales Dashboard'!S53="","",(('Sales Dashboard'!T53-'Sales Dashboard'!S53)/'Sales Dashboard'!S53)))</f>
        <v>-1.8264840182648401E-2</v>
      </c>
      <c r="U53" s="255">
        <f>IF('Sales Dashboard'!T53=0,"",IF('Sales Dashboard'!T53="","",(('Sales Dashboard'!U53-'Sales Dashboard'!T53)/'Sales Dashboard'!T53)))</f>
        <v>1.8604651162790697E-2</v>
      </c>
      <c r="V53" s="255">
        <f>IF('Sales Dashboard'!U53=0,"",IF('Sales Dashboard'!U53="","",(('Sales Dashboard'!V53-'Sales Dashboard'!U53)/'Sales Dashboard'!U53)))</f>
        <v>-1.8264840182648401E-2</v>
      </c>
      <c r="W53" s="255">
        <f>IF('Sales Dashboard'!V53=0,"",IF('Sales Dashboard'!V53="","",(('Sales Dashboard'!W53-'Sales Dashboard'!V53)/'Sales Dashboard'!V53)))</f>
        <v>-6.9767441860465115E-2</v>
      </c>
      <c r="X53" s="255">
        <f>IF('Sales Dashboard'!W53=0,"",IF('Sales Dashboard'!W53="","",(('Sales Dashboard'!X53-'Sales Dashboard'!W53)/'Sales Dashboard'!W53)))</f>
        <v>0.12</v>
      </c>
      <c r="Y53" s="255">
        <f>IF('Sales Dashboard'!X53=0,"",IF('Sales Dashboard'!X53="","",(('Sales Dashboard'!Y53-'Sales Dashboard'!X53)/'Sales Dashboard'!X53)))</f>
        <v>7.5892857142857137E-2</v>
      </c>
      <c r="Z53" s="255">
        <f>IF('Sales Dashboard'!Y53=0,"",IF('Sales Dashboard'!Y53="","",(('Sales Dashboard'!Z53-'Sales Dashboard'!Y53)/'Sales Dashboard'!Y53)))</f>
        <v>0.27800829875518673</v>
      </c>
      <c r="AA53" s="255">
        <f>IF('Sales Dashboard'!Z53=0,"",IF('Sales Dashboard'!Z53="","",(('Sales Dashboard'!AA53-'Sales Dashboard'!Z53)/'Sales Dashboard'!Z53)))</f>
        <v>0.12662337662337661</v>
      </c>
      <c r="AB53" s="255">
        <f>IF('Sales Dashboard'!AA53=0,"",IF('Sales Dashboard'!AA53="","",(('Sales Dashboard'!AB53-'Sales Dashboard'!AA53)/'Sales Dashboard'!AA53)))</f>
        <v>8.9337175792507204E-2</v>
      </c>
      <c r="AC53" s="255">
        <f>IF('Sales Dashboard'!AB53=0,"",IF('Sales Dashboard'!AB53="","",(('Sales Dashboard'!AC53-'Sales Dashboard'!AB53)/'Sales Dashboard'!AB53)))</f>
        <v>2.6455026455026454E-3</v>
      </c>
      <c r="AD53" s="255">
        <f>IF('Sales Dashboard'!AC53=0,"",IF('Sales Dashboard'!AC53="","",(('Sales Dashboard'!AD53-'Sales Dashboard'!AC53)/'Sales Dashboard'!AC53)))</f>
        <v>7.1240105540897103E-2</v>
      </c>
      <c r="AE53" s="255">
        <f>IF('Sales Dashboard'!AD53=0,"",IF('Sales Dashboard'!AD53="","",(('Sales Dashboard'!AE53-'Sales Dashboard'!AD53)/'Sales Dashboard'!AD53)))</f>
        <v>-3.2019704433497539E-2</v>
      </c>
      <c r="AF53" s="255">
        <f>IF('Sales Dashboard'!AE53=0,"",IF('Sales Dashboard'!AE53="","",(('Sales Dashboard'!AF53-'Sales Dashboard'!AE53)/'Sales Dashboard'!AE53)))</f>
        <v>-9.9236641221374045E-2</v>
      </c>
      <c r="AG53" s="255">
        <f>IF('Sales Dashboard'!AF53=0,"",IF('Sales Dashboard'!AF53="","",(('Sales Dashboard'!AG53-'Sales Dashboard'!AF53)/'Sales Dashboard'!AF53)))</f>
        <v>1.977401129943503E-2</v>
      </c>
      <c r="AH53" s="255">
        <f>IF('Sales Dashboard'!AG53=0,"",IF('Sales Dashboard'!AG53="","",(('Sales Dashboard'!AH53-'Sales Dashboard'!AG53)/'Sales Dashboard'!AG53)))</f>
        <v>0.18005540166204986</v>
      </c>
      <c r="AI53" s="255">
        <f>IF('Sales Dashboard'!AH53=0,"",IF('Sales Dashboard'!AH53="","",(('Sales Dashboard'!AI53-'Sales Dashboard'!AH53)/'Sales Dashboard'!AH53)))</f>
        <v>-0.12676056338028169</v>
      </c>
      <c r="AJ53" s="255">
        <f>IF('Sales Dashboard'!AI53=0,"",IF('Sales Dashboard'!AI53="","",(('Sales Dashboard'!AJ53-'Sales Dashboard'!AI53)/'Sales Dashboard'!AI53)))</f>
        <v>-8.0645161290322578E-3</v>
      </c>
      <c r="AK53" s="255">
        <f>IF('Sales Dashboard'!AJ53=0,"",IF('Sales Dashboard'!AJ53="","",(('Sales Dashboard'!AK53-'Sales Dashboard'!AJ53)/'Sales Dashboard'!AJ53)))</f>
        <v>-5.9620596205962058E-2</v>
      </c>
      <c r="AL53" s="255">
        <f>IF('Sales Dashboard'!AK53=0,"",IF('Sales Dashboard'!AK53="","",(('Sales Dashboard'!AL53-'Sales Dashboard'!AK53)/'Sales Dashboard'!AK53)))</f>
        <v>8.6455331412103754E-3</v>
      </c>
      <c r="AM53" s="255">
        <f>IF('Sales Dashboard'!AL53=0,"",IF('Sales Dashboard'!AL53="","",(('Sales Dashboard'!AM53-'Sales Dashboard'!AL53)/'Sales Dashboard'!AL53)))</f>
        <v>8.5714285714285719E-3</v>
      </c>
      <c r="AN53" s="255">
        <f>IF('Sales Dashboard'!AM53=0,"",IF('Sales Dashboard'!AM53="","",(('Sales Dashboard'!AN53-'Sales Dashboard'!AM53)/'Sales Dashboard'!AM53)))</f>
        <v>3.39943342776204E-2</v>
      </c>
      <c r="AO53" s="255">
        <f>IF('Sales Dashboard'!AN53=0,"",IF('Sales Dashboard'!AN53="","",(('Sales Dashboard'!AO53-'Sales Dashboard'!AN53)/'Sales Dashboard'!AN53)))</f>
        <v>4.6575342465753428E-2</v>
      </c>
      <c r="AP53" s="255">
        <f>IF('Sales Dashboard'!AO53=0,"",IF('Sales Dashboard'!AO53="","",(('Sales Dashboard'!AP53-'Sales Dashboard'!AO53)/'Sales Dashboard'!AO53)))</f>
        <v>5.2356020942408377E-2</v>
      </c>
      <c r="AQ53" s="255">
        <f>IF('Sales Dashboard'!AP53=0,"",IF('Sales Dashboard'!AP53="","",(('Sales Dashboard'!AQ53-'Sales Dashboard'!AP53)/'Sales Dashboard'!AP53)))</f>
        <v>6.7164179104477612E-2</v>
      </c>
      <c r="AR53" s="227">
        <f>IF('Sales Dashboard'!AQ53=0,"",IF('Sales Dashboard'!AQ53="","",(('Sales Dashboard'!AR53-'Sales Dashboard'!AQ53)/'Sales Dashboard'!AQ53)))</f>
        <v>-3.2634032634032632E-2</v>
      </c>
      <c r="AS53" s="433">
        <f>IF(B53="HQ","",(('Sales Dashboard'!AR53-'Sales Dashboard'!AS53)/'Sales Dashboard'!AS53))</f>
        <v>0.17129791438386294</v>
      </c>
      <c r="AU53" s="452">
        <f>IF('Sales Dashboard'!AO53=0,"",IF('Sales Dashboard'!AO53="","",(('Sales Dashboard'!AR53-'Sales Dashboard'!AO53)/'Sales Dashboard'!AO53)))</f>
        <v>8.6387434554973816E-2</v>
      </c>
      <c r="AW53" s="452">
        <f>IF('Sales Dashboard'!AF53=0,"",IF('Sales Dashboard'!AF53="","",(('Sales Dashboard'!AR53-'Sales Dashboard'!AF53)/'Sales Dashboard'!AF53)))</f>
        <v>0.17231638418079095</v>
      </c>
      <c r="AX53" s="452">
        <f>IF('Sales Dashboard'!AF53=0,"",IF('Sales Dashboard'!AF53="","",(('Sales Dashboard'!AR53-'Sales Dashboard'!AF53)/'Sales Dashboard'!AF53)))</f>
        <v>0.17231638418079095</v>
      </c>
      <c r="AY53" s="452"/>
    </row>
    <row r="54" spans="1:51" ht="15">
      <c r="A54" s="256" t="s">
        <v>1420</v>
      </c>
      <c r="B54" s="252"/>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f>IF('Sales Dashboard'!AG54=0,"",IF('Sales Dashboard'!AG54="","",(('Sales Dashboard'!AH54-'Sales Dashboard'!AG54)/'Sales Dashboard'!AG54)))</f>
        <v>11</v>
      </c>
      <c r="AI54" s="66">
        <f>IF('Sales Dashboard'!AH54=0,"",IF('Sales Dashboard'!AH54="","",(('Sales Dashboard'!AI54-'Sales Dashboard'!AH54)/'Sales Dashboard'!AH54)))</f>
        <v>0.29166666666666669</v>
      </c>
      <c r="AJ54" s="66">
        <f>IF('Sales Dashboard'!AI54=0,"",IF('Sales Dashboard'!AI54="","",(('Sales Dashboard'!AJ54-'Sales Dashboard'!AI54)/'Sales Dashboard'!AI54)))</f>
        <v>0.24193548387096775</v>
      </c>
      <c r="AK54" s="66">
        <f>IF('Sales Dashboard'!AJ54=0,"",IF('Sales Dashboard'!AJ54="","",(('Sales Dashboard'!AK54-'Sales Dashboard'!AJ54)/'Sales Dashboard'!AJ54)))</f>
        <v>-9.0909090909090912E-2</v>
      </c>
      <c r="AL54" s="66">
        <f>IF('Sales Dashboard'!AK54=0,"",IF('Sales Dashboard'!AK54="","",(('Sales Dashboard'!AL54-'Sales Dashboard'!AK54)/'Sales Dashboard'!AK54)))</f>
        <v>5.7142857142857141E-2</v>
      </c>
      <c r="AM54" s="66">
        <f>IF('Sales Dashboard'!AL54=0,"",IF('Sales Dashboard'!AL54="","",(('Sales Dashboard'!AM54-'Sales Dashboard'!AL54)/'Sales Dashboard'!AL54)))</f>
        <v>-0.14864864864864866</v>
      </c>
      <c r="AN54" s="66">
        <f>IF('Sales Dashboard'!AM54=0,"",IF('Sales Dashboard'!AM54="","",(('Sales Dashboard'!AN54-'Sales Dashboard'!AM54)/'Sales Dashboard'!AM54)))</f>
        <v>0.60317460317460314</v>
      </c>
      <c r="AO54" s="66">
        <f>IF('Sales Dashboard'!AN54=0,"",IF('Sales Dashboard'!AN54="","",(('Sales Dashboard'!AO54-'Sales Dashboard'!AN54)/'Sales Dashboard'!AN54)))</f>
        <v>1.9801980198019802E-2</v>
      </c>
      <c r="AP54" s="66">
        <f>IF('Sales Dashboard'!AO54=0,"",IF('Sales Dashboard'!AO54="","",(('Sales Dashboard'!AP54-'Sales Dashboard'!AO54)/'Sales Dashboard'!AO54)))</f>
        <v>-3.8834951456310676E-2</v>
      </c>
      <c r="AQ54" s="66">
        <f>IF('Sales Dashboard'!AP54=0,"",IF('Sales Dashboard'!AP54="","",(('Sales Dashboard'!AQ54-'Sales Dashboard'!AP54)/'Sales Dashboard'!AP54)))</f>
        <v>-4.0404040404040407E-2</v>
      </c>
      <c r="AR54" s="56">
        <f>IF('Sales Dashboard'!AQ54=0,"",IF('Sales Dashboard'!AQ54="","",(('Sales Dashboard'!AR54-'Sales Dashboard'!AQ54)/'Sales Dashboard'!AQ54)))</f>
        <v>0.1368421052631579</v>
      </c>
      <c r="AS54" s="434">
        <f>IF(B54="HQ","",(('Sales Dashboard'!AR54-'Sales Dashboard'!AS54)/'Sales Dashboard'!AS54))</f>
        <v>-0.26179084073820891</v>
      </c>
      <c r="AU54" s="452">
        <f>IF('Sales Dashboard'!AO54=0,"",IF('Sales Dashboard'!AO54="","",(('Sales Dashboard'!AR54-'Sales Dashboard'!AO54)/'Sales Dashboard'!AO54)))</f>
        <v>4.8543689320388349E-2</v>
      </c>
      <c r="AW54" s="452" t="str">
        <f>IF('Sales Dashboard'!AF54=0,"",IF('Sales Dashboard'!AF54="","",(('Sales Dashboard'!AR54-'Sales Dashboard'!AF54)/'Sales Dashboard'!AF54)))</f>
        <v/>
      </c>
      <c r="AX54" s="452" t="str">
        <f>IF('Sales Dashboard'!AF54=0,"",IF('Sales Dashboard'!AF54="","",(('Sales Dashboard'!AR54-'Sales Dashboard'!AF54)/'Sales Dashboard'!AF54)))</f>
        <v/>
      </c>
      <c r="AY54" s="452"/>
    </row>
    <row r="55" spans="1:51" ht="7" customHeight="1" thickBot="1">
      <c r="A55" s="266"/>
      <c r="B55" s="252"/>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56"/>
      <c r="AS55" s="435"/>
      <c r="AU55" s="452"/>
      <c r="AW55" s="452"/>
      <c r="AX55" s="452"/>
      <c r="AY55" s="452"/>
    </row>
    <row r="56" spans="1:51" ht="16" thickBot="1">
      <c r="A56" s="261" t="s">
        <v>939</v>
      </c>
      <c r="B56" s="267"/>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68"/>
      <c r="AE56" s="268"/>
      <c r="AF56" s="268"/>
      <c r="AG56" s="268"/>
      <c r="AH56" s="268">
        <f>IF('Sales Dashboard'!AG56=0,"",IF('Sales Dashboard'!AG56="","",(('Sales Dashboard'!AH56-'Sales Dashboard'!AG56)/'Sales Dashboard'!AG56)))</f>
        <v>0.29863013698630136</v>
      </c>
      <c r="AI56" s="268">
        <f>IF('Sales Dashboard'!AH56=0,"",IF('Sales Dashboard'!AH56="","",(('Sales Dashboard'!AI56-'Sales Dashboard'!AH56)/'Sales Dashboard'!AH56)))</f>
        <v>-8.4388185654008435E-2</v>
      </c>
      <c r="AJ56" s="268">
        <f>IF('Sales Dashboard'!AI56=0,"",IF('Sales Dashboard'!AI56="","",(('Sales Dashboard'!AJ56-'Sales Dashboard'!AI56)/'Sales Dashboard'!AI56)))</f>
        <v>2.7649769585253458E-2</v>
      </c>
      <c r="AK56" s="268">
        <f>IF('Sales Dashboard'!AJ56=0,"",IF('Sales Dashboard'!AJ56="","",(('Sales Dashboard'!AK56-'Sales Dashboard'!AJ56)/'Sales Dashboard'!AJ56)))</f>
        <v>-6.5022421524663671E-2</v>
      </c>
      <c r="AL56" s="268">
        <f>IF('Sales Dashboard'!AK56=0,"",IF('Sales Dashboard'!AK56="","",(('Sales Dashboard'!AL56-'Sales Dashboard'!AK56)/'Sales Dashboard'!AK56)))</f>
        <v>1.6786570743405275E-2</v>
      </c>
      <c r="AM56" s="268">
        <f>IF('Sales Dashboard'!AL56=0,"",IF('Sales Dashboard'!AL56="","",(('Sales Dashboard'!AM56-'Sales Dashboard'!AL56)/'Sales Dashboard'!AL56)))</f>
        <v>-1.8867924528301886E-2</v>
      </c>
      <c r="AN56" s="268">
        <f>IF('Sales Dashboard'!AM56=0,"",IF('Sales Dashboard'!AM56="","",(('Sales Dashboard'!AN56-'Sales Dashboard'!AM56)/'Sales Dashboard'!AM56)))</f>
        <v>0.1201923076923077</v>
      </c>
      <c r="AO56" s="268">
        <f>IF('Sales Dashboard'!AN56=0,"",IF('Sales Dashboard'!AN56="","",(('Sales Dashboard'!AO56-'Sales Dashboard'!AN56)/'Sales Dashboard'!AN56)))</f>
        <v>4.07725321888412E-2</v>
      </c>
      <c r="AP56" s="268">
        <f>IF('Sales Dashboard'!AO56=0,"",IF('Sales Dashboard'!AO56="","",(('Sales Dashboard'!AP56-'Sales Dashboard'!AO56)/'Sales Dashboard'!AO56)))</f>
        <v>3.2989690721649485E-2</v>
      </c>
      <c r="AQ56" s="268">
        <f>IF('Sales Dashboard'!AP56=0,"",IF('Sales Dashboard'!AP56="","",(('Sales Dashboard'!AQ56-'Sales Dashboard'!AP56)/'Sales Dashboard'!AP56)))</f>
        <v>4.590818363273453E-2</v>
      </c>
      <c r="AR56" s="269">
        <f>IF('Sales Dashboard'!AQ56=0,"",IF('Sales Dashboard'!AQ56="","",(('Sales Dashboard'!AR56-'Sales Dashboard'!AQ56)/'Sales Dashboard'!AQ56)))</f>
        <v>-1.9083969465648854E-3</v>
      </c>
      <c r="AS56" s="436">
        <f>IF(B56="HQ","",(('Sales Dashboard'!AR56-'Sales Dashboard'!AS56)/'Sales Dashboard'!AS56))</f>
        <v>4.47300033562456E-2</v>
      </c>
      <c r="AU56" s="452">
        <f>IF('Sales Dashboard'!AO56=0,"",IF('Sales Dashboard'!AO56="","",(('Sales Dashboard'!AR56-'Sales Dashboard'!AO56)/'Sales Dashboard'!AO56)))</f>
        <v>7.8350515463917525E-2</v>
      </c>
      <c r="AW56" s="452">
        <f>IF('Sales Dashboard'!AF56=0,"",IF('Sales Dashboard'!AF56="","",(('Sales Dashboard'!AR56-'Sales Dashboard'!AF56)/'Sales Dashboard'!AF56)))</f>
        <v>0.47740112994350281</v>
      </c>
      <c r="AX56" s="452">
        <f>IF('Sales Dashboard'!AF56=0,"",IF('Sales Dashboard'!AF56="","",(('Sales Dashboard'!AR56-'Sales Dashboard'!AF56)/'Sales Dashboard'!AF56)))</f>
        <v>0.47740112994350281</v>
      </c>
      <c r="AY56" s="452"/>
    </row>
    <row r="57" spans="1:51">
      <c r="A57" s="66"/>
      <c r="B57" s="252"/>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219"/>
      <c r="AS57" s="43"/>
      <c r="AU57" s="323"/>
      <c r="AW57" s="91"/>
      <c r="AX57" s="91"/>
      <c r="AY57" s="91"/>
    </row>
    <row r="58" spans="1:51">
      <c r="A58" s="66"/>
      <c r="B58" s="252"/>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56"/>
      <c r="AS58" s="43"/>
    </row>
    <row r="59" spans="1:51" ht="19" thickBot="1">
      <c r="A59" s="196" t="s">
        <v>940</v>
      </c>
      <c r="B59" s="252"/>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56"/>
      <c r="AS59" s="43"/>
    </row>
    <row r="60" spans="1:51" ht="15">
      <c r="A60" s="198" t="s">
        <v>1421</v>
      </c>
      <c r="B60" s="199" t="s">
        <v>927</v>
      </c>
      <c r="C60" s="18"/>
      <c r="D60" s="18">
        <f>IF('Sales Dashboard'!C60=0,"",IF('Sales Dashboard'!C60="","",IF('Sales Dashboard'!D60=0,"",IF('Sales Dashboard'!D60="","",(('Sales Dashboard'!D60-'Sales Dashboard'!C60)/'Sales Dashboard'!C60)))))</f>
        <v>-0.51193842393475764</v>
      </c>
      <c r="E60" s="18">
        <f>IF('Sales Dashboard'!D60=0,"",IF('Sales Dashboard'!D60="","",IF('Sales Dashboard'!E60=0,"",IF('Sales Dashboard'!E60="","",(('Sales Dashboard'!E60-'Sales Dashboard'!D60)/'Sales Dashboard'!D60)))))</f>
        <v>6.673418299534413E-2</v>
      </c>
      <c r="F60" s="18">
        <f>IF('Sales Dashboard'!E60=0,"",IF('Sales Dashboard'!E60="","",IF('Sales Dashboard'!F60=0,"",IF('Sales Dashboard'!F60="","",(('Sales Dashboard'!F60-'Sales Dashboard'!E60)/'Sales Dashboard'!E60)))))</f>
        <v>8.1322114207516664E-3</v>
      </c>
      <c r="G60" s="18">
        <f>IF('Sales Dashboard'!F60=0,"",IF('Sales Dashboard'!F60="","",IF('Sales Dashboard'!G60=0,"",IF('Sales Dashboard'!G60="","",(('Sales Dashboard'!G60-'Sales Dashboard'!F60)/'Sales Dashboard'!F60)))))</f>
        <v>-6.8639167212336746E-2</v>
      </c>
      <c r="H60" s="18">
        <f>IF('Sales Dashboard'!G60=0,"",IF('Sales Dashboard'!G60="","",IF('Sales Dashboard'!H60=0,"",IF('Sales Dashboard'!H60="","",(('Sales Dashboard'!H60-'Sales Dashboard'!G60)/'Sales Dashboard'!G60)))))</f>
        <v>0.1035606293032714</v>
      </c>
      <c r="I60" s="18">
        <f>IF('Sales Dashboard'!H60=0,"",IF('Sales Dashboard'!H60="","",IF('Sales Dashboard'!I60=0,"",IF('Sales Dashboard'!I60="","",(('Sales Dashboard'!I60-'Sales Dashboard'!H60)/'Sales Dashboard'!H60)))))</f>
        <v>0.2126025595634263</v>
      </c>
      <c r="J60" s="18">
        <f>IF('Sales Dashboard'!I60=0,"",IF('Sales Dashboard'!I60="","",IF('Sales Dashboard'!J60=0,"",IF('Sales Dashboard'!J60="","",(('Sales Dashboard'!J60-'Sales Dashboard'!I60)/'Sales Dashboard'!I60)))))</f>
        <v>0.2959460071373628</v>
      </c>
      <c r="K60" s="18">
        <f>IF('Sales Dashboard'!J60=0,"",IF('Sales Dashboard'!J60="","",IF('Sales Dashboard'!K60=0,"",IF('Sales Dashboard'!K60="","",(('Sales Dashboard'!K60-'Sales Dashboard'!J60)/'Sales Dashboard'!J60)))))</f>
        <v>-5.437168582387996E-2</v>
      </c>
      <c r="L60" s="18">
        <f>IF('Sales Dashboard'!K60=0,"",IF('Sales Dashboard'!K60="","",IF('Sales Dashboard'!L60=0,"",IF('Sales Dashboard'!L60="","",(('Sales Dashboard'!L60-'Sales Dashboard'!K60)/'Sales Dashboard'!K60)))))</f>
        <v>1.7545275484920159E-2</v>
      </c>
      <c r="M60" s="18">
        <f>IF('Sales Dashboard'!L60=0,"",IF('Sales Dashboard'!L60="","",IF('Sales Dashboard'!M60=0,"",IF('Sales Dashboard'!M60="","",(('Sales Dashboard'!M60-'Sales Dashboard'!L60)/'Sales Dashboard'!L60)))))</f>
        <v>-0.16935022477686418</v>
      </c>
      <c r="N60" s="18">
        <f>IF('Sales Dashboard'!M60=0,"",IF('Sales Dashboard'!M60="","",IF('Sales Dashboard'!N60=0,"",IF('Sales Dashboard'!N60="","",(('Sales Dashboard'!N60-'Sales Dashboard'!M60)/'Sales Dashboard'!M60)))))</f>
        <v>2.1037543892448021E-2</v>
      </c>
      <c r="O60" s="18">
        <f>IF('Sales Dashboard'!N60=0,"",IF('Sales Dashboard'!N60="","",IF('Sales Dashboard'!O60=0,"",IF('Sales Dashboard'!O60="","",(('Sales Dashboard'!O60-'Sales Dashboard'!N60)/'Sales Dashboard'!N60)))))</f>
        <v>-5.2610795127094136E-2</v>
      </c>
      <c r="P60" s="18">
        <f>IF('Sales Dashboard'!O60=0,"",IF('Sales Dashboard'!O60="","",IF('Sales Dashboard'!P60=0,"",IF('Sales Dashboard'!P60="","",(('Sales Dashboard'!P60-'Sales Dashboard'!O60)/'Sales Dashboard'!O60)))))</f>
        <v>-0.19902808838832839</v>
      </c>
      <c r="Q60" s="18">
        <f>IF('Sales Dashboard'!P60=0,"",IF('Sales Dashboard'!P60="","",IF('Sales Dashboard'!Q60=0,"",IF('Sales Dashboard'!Q60="","",(('Sales Dashboard'!Q60-'Sales Dashboard'!P60)/'Sales Dashboard'!P60)))))</f>
        <v>-4.7249793792457903E-2</v>
      </c>
      <c r="R60" s="18">
        <f>IF('Sales Dashboard'!Q60=0,"",IF('Sales Dashboard'!Q60="","",IF('Sales Dashboard'!R60=0,"",IF('Sales Dashboard'!R60="","",(('Sales Dashboard'!R60-'Sales Dashboard'!Q60)/'Sales Dashboard'!Q60)))))</f>
        <v>0.27623224388845025</v>
      </c>
      <c r="S60" s="18">
        <f>IF('Sales Dashboard'!R60=0,"",IF('Sales Dashboard'!R60="","",IF('Sales Dashboard'!S60=0,"",IF('Sales Dashboard'!S60="","",(('Sales Dashboard'!S60-'Sales Dashboard'!R60)/'Sales Dashboard'!R60)))))</f>
        <v>-0.18589406686847823</v>
      </c>
      <c r="T60" s="18">
        <f>IF('Sales Dashboard'!S60=0,"",IF('Sales Dashboard'!S60="","",IF('Sales Dashboard'!T60=0,"",IF('Sales Dashboard'!T60="","",(('Sales Dashboard'!T60-'Sales Dashboard'!S60)/'Sales Dashboard'!S60)))))</f>
        <v>0.13987797790311779</v>
      </c>
      <c r="U60" s="18">
        <f>IF('Sales Dashboard'!T60=0,"",IF('Sales Dashboard'!T60="","",IF('Sales Dashboard'!U60=0,"",IF('Sales Dashboard'!U60="","",(('Sales Dashboard'!U60-'Sales Dashboard'!T60)/'Sales Dashboard'!T60)))))</f>
        <v>0.19717101862791506</v>
      </c>
      <c r="V60" s="18">
        <f>IF('Sales Dashboard'!U60=0,"",IF('Sales Dashboard'!U60="","",IF('Sales Dashboard'!V60=0,"",IF('Sales Dashboard'!V60="","",(('Sales Dashboard'!V60-'Sales Dashboard'!U60)/'Sales Dashboard'!U60)))))</f>
        <v>-0.21128832776699993</v>
      </c>
      <c r="W60" s="18">
        <f>IF('Sales Dashboard'!V60=0,"",IF('Sales Dashboard'!V60="","",IF('Sales Dashboard'!W60=0,"",IF('Sales Dashboard'!W60="","",(('Sales Dashboard'!W60-'Sales Dashboard'!V60)/'Sales Dashboard'!V60)))))</f>
        <v>-3.8119732525212786E-2</v>
      </c>
      <c r="X60" s="18">
        <f>IF('Sales Dashboard'!W60=0,"",IF('Sales Dashboard'!W60="","",IF('Sales Dashboard'!X60=0,"",IF('Sales Dashboard'!X60="","",(('Sales Dashboard'!X60-'Sales Dashboard'!W60)/'Sales Dashboard'!W60)))))</f>
        <v>4.4562572670468065E-2</v>
      </c>
      <c r="Y60" s="18">
        <f>IF('Sales Dashboard'!X60=0,"",IF('Sales Dashboard'!X60="","",IF('Sales Dashboard'!Y60=0,"",IF('Sales Dashboard'!Y60="","",(('Sales Dashboard'!Y60-'Sales Dashboard'!X60)/'Sales Dashboard'!X60)))))</f>
        <v>0.27973234868581881</v>
      </c>
      <c r="Z60" s="18">
        <f>IF('Sales Dashboard'!Y60=0,"",IF('Sales Dashboard'!Y60="","",IF('Sales Dashboard'!Z60=0,"",IF('Sales Dashboard'!Z60="","",(('Sales Dashboard'!Z60-'Sales Dashboard'!Y60)/'Sales Dashboard'!Y60)))))</f>
        <v>0.42873899866135973</v>
      </c>
      <c r="AA60" s="18">
        <f>IF('Sales Dashboard'!Z60=0,"",IF('Sales Dashboard'!Z60="","",IF('Sales Dashboard'!AA60=0,"",IF('Sales Dashboard'!AA60="","",(('Sales Dashboard'!AA60-'Sales Dashboard'!Z60)/'Sales Dashboard'!Z60)))))</f>
        <v>-0.41071826279299162</v>
      </c>
      <c r="AB60" s="18">
        <f>IF('Sales Dashboard'!AA60=0,"",IF('Sales Dashboard'!AA60="","",IF('Sales Dashboard'!AB60=0,"",IF('Sales Dashboard'!AB60="","",(('Sales Dashboard'!AB60-'Sales Dashboard'!AA60)/'Sales Dashboard'!AA60)))))</f>
        <v>6.4406401357004359E-2</v>
      </c>
      <c r="AC60" s="18">
        <f>IF('Sales Dashboard'!AB60=0,"",IF('Sales Dashboard'!AB60="","",IF('Sales Dashboard'!AC60=0,"",IF('Sales Dashboard'!AC60="","",(('Sales Dashboard'!AC60-'Sales Dashboard'!AB60)/'Sales Dashboard'!AB60)))))</f>
        <v>0.35124571239652702</v>
      </c>
      <c r="AD60" s="18">
        <f>IF('Sales Dashboard'!AC60=0,"",IF('Sales Dashboard'!AC60="","",IF('Sales Dashboard'!AD60=0,"",IF('Sales Dashboard'!AD60="","",(('Sales Dashboard'!AD60-'Sales Dashboard'!AC60)/'Sales Dashboard'!AC60)))))</f>
        <v>-0.33462069286974305</v>
      </c>
      <c r="AE60" s="18">
        <f>IF('Sales Dashboard'!AD60=0,"",IF('Sales Dashboard'!AD60="","",IF('Sales Dashboard'!AE60=0,"",IF('Sales Dashboard'!AE60="","",(('Sales Dashboard'!AE60-'Sales Dashboard'!AD60)/'Sales Dashboard'!AD60)))))</f>
        <v>0.29626013790826877</v>
      </c>
      <c r="AF60" s="18">
        <f>IF('Sales Dashboard'!AE60=0,"",IF('Sales Dashboard'!AE60="","",IF('Sales Dashboard'!AF60=0,"",IF('Sales Dashboard'!AF60="","",(('Sales Dashboard'!AF60-'Sales Dashboard'!AE60)/'Sales Dashboard'!AE60)))))</f>
        <v>-0.11447952454069084</v>
      </c>
      <c r="AG60" s="18">
        <f>IF('Sales Dashboard'!AF60=0,"",IF('Sales Dashboard'!AF60="","",IF('Sales Dashboard'!AG60=0,"",IF('Sales Dashboard'!AG60="","",(('Sales Dashboard'!AG60-'Sales Dashboard'!AF60)/'Sales Dashboard'!AF60)))))</f>
        <v>-2.2677732085959718E-2</v>
      </c>
      <c r="AH60" s="18">
        <f>IF('Sales Dashboard'!AG60=0,"",IF('Sales Dashboard'!AG60="","",IF('Sales Dashboard'!AH60=0,"",IF('Sales Dashboard'!AH60="","",(('Sales Dashboard'!AH60-'Sales Dashboard'!AG60)/'Sales Dashboard'!AG60)))))</f>
        <v>-0.25717749546515523</v>
      </c>
      <c r="AI60" s="18">
        <f>IF('Sales Dashboard'!AH60=0,"",IF('Sales Dashboard'!AH60="","",IF('Sales Dashboard'!AI60=0,"",IF('Sales Dashboard'!AI60="","",(('Sales Dashboard'!AI60-'Sales Dashboard'!AH60)/'Sales Dashboard'!AH60)))))</f>
        <v>2.1884878845403802E-2</v>
      </c>
      <c r="AJ60" s="18">
        <f>IF('Sales Dashboard'!AI60=0,"",IF('Sales Dashboard'!AI60="","",IF('Sales Dashboard'!AJ60=0,"",IF('Sales Dashboard'!AJ60="","",(('Sales Dashboard'!AJ60-'Sales Dashboard'!AI60)/'Sales Dashboard'!AI60)))))</f>
        <v>1.522747174845651E-2</v>
      </c>
      <c r="AK60" s="18">
        <f>IF('Sales Dashboard'!AJ60=0,"",IF('Sales Dashboard'!AJ60="","",IF('Sales Dashboard'!AK60=0,"",IF('Sales Dashboard'!AK60="","",(('Sales Dashboard'!AK60-'Sales Dashboard'!AJ60)/'Sales Dashboard'!AJ60)))))</f>
        <v>-8.3384510868875855E-2</v>
      </c>
      <c r="AL60" s="18">
        <f>IF('Sales Dashboard'!AK60=0,"",IF('Sales Dashboard'!AK60="","",IF('Sales Dashboard'!AL60=0,"",IF('Sales Dashboard'!AL60="","",(('Sales Dashboard'!AL60-'Sales Dashboard'!AK60)/'Sales Dashboard'!AK60)))))</f>
        <v>0.45526984662203562</v>
      </c>
      <c r="AM60" s="18">
        <f>IF('Sales Dashboard'!AL60=0,"",IF('Sales Dashboard'!AL60="","",IF('Sales Dashboard'!AM60=0,"",IF('Sales Dashboard'!AM60="","",(('Sales Dashboard'!AM60-'Sales Dashboard'!AL60)/'Sales Dashboard'!AL60)))))</f>
        <v>-0.54967037689527065</v>
      </c>
      <c r="AN60" s="18">
        <f>IF('Sales Dashboard'!AM60=0,"",IF('Sales Dashboard'!AM60="","",IF('Sales Dashboard'!AN60=0,"",IF('Sales Dashboard'!AN60="","",(('Sales Dashboard'!AN60-'Sales Dashboard'!AM60)/'Sales Dashboard'!AM60)))))</f>
        <v>-9.5901180063697272E-2</v>
      </c>
      <c r="AO60" s="18">
        <f>IF('Sales Dashboard'!AN60=0,"",IF('Sales Dashboard'!AN60="","",IF('Sales Dashboard'!AO60=0,"",IF('Sales Dashboard'!AO60="","",(('Sales Dashboard'!AO60-'Sales Dashboard'!AN60)/'Sales Dashboard'!AN60)))))</f>
        <v>0.39217664420150983</v>
      </c>
      <c r="AP60" s="18">
        <f>IF('Sales Dashboard'!AO60=0,"",IF('Sales Dashboard'!AO60="","",IF('Sales Dashboard'!AP60=0,"",IF('Sales Dashboard'!AP60="","",(('Sales Dashboard'!AP60-'Sales Dashboard'!AO60)/'Sales Dashboard'!AO60)))))</f>
        <v>4.3805782790985008E-2</v>
      </c>
      <c r="AQ60" s="18">
        <f>IF('Sales Dashboard'!AP60=0,"",IF('Sales Dashboard'!AP60="","",IF('Sales Dashboard'!AQ60=0,"",IF('Sales Dashboard'!AQ60="","",(('Sales Dashboard'!AQ60-'Sales Dashboard'!AP60)/'Sales Dashboard'!AP60)))))</f>
        <v>-5.9328409149987677E-3</v>
      </c>
      <c r="AR60" s="200">
        <f>IF('Sales Dashboard'!AQ60=0,"",IF('Sales Dashboard'!AQ60="","",IF('Sales Dashboard'!AR60=0,"",IF('Sales Dashboard'!AR60="","",(('Sales Dashboard'!AR60-'Sales Dashboard'!AQ60)/'Sales Dashboard'!AQ60)))))</f>
        <v>-3.3856909611383434E-2</v>
      </c>
      <c r="AS60" s="437">
        <f>IF(B60="HQ","",(('Sales Dashboard'!AR60-'Sales Dashboard'!AS60)/'Sales Dashboard'!AS60))</f>
        <v>-0.24723775147928992</v>
      </c>
      <c r="AU60" s="325"/>
      <c r="AW60" s="447">
        <f>IF('Sales Dashboard'!AF60=0,"",IF('Sales Dashboard'!AF60="","",(('Sales Dashboard'!AR60-'Sales Dashboard'!AF60)/'Sales Dashboard'!AF60)))</f>
        <v>-0.42913089165900192</v>
      </c>
      <c r="AX60" s="447"/>
      <c r="AY60" s="447"/>
    </row>
    <row r="61" spans="1:51" outlineLevel="1">
      <c r="A61" s="201" t="s">
        <v>929</v>
      </c>
      <c r="B61" s="202" t="str">
        <f>A61</f>
        <v>Bwaise</v>
      </c>
      <c r="C61" s="19"/>
      <c r="D61" s="19">
        <f>IF('Sales Dashboard'!C61=0,"",IF('Sales Dashboard'!C61="","",IF('Sales Dashboard'!D61=0,"",IF('Sales Dashboard'!D61="","",(('Sales Dashboard'!D61-'Sales Dashboard'!C61)/'Sales Dashboard'!C61)))))</f>
        <v>-0.67568859622274113</v>
      </c>
      <c r="E61" s="19">
        <f>IF('Sales Dashboard'!D61=0,"",IF('Sales Dashboard'!D61="","",IF('Sales Dashboard'!E61=0,"",IF('Sales Dashboard'!E61="","",(('Sales Dashboard'!E61-'Sales Dashboard'!D61)/'Sales Dashboard'!D61)))))</f>
        <v>-7.8353826610100361E-2</v>
      </c>
      <c r="F61" s="19">
        <f>IF('Sales Dashboard'!E61=0,"",IF('Sales Dashboard'!E61="","",IF('Sales Dashboard'!F61=0,"",IF('Sales Dashboard'!F61="","",(('Sales Dashboard'!F61-'Sales Dashboard'!E61)/'Sales Dashboard'!E61)))))</f>
        <v>0.17578954175230052</v>
      </c>
      <c r="G61" s="19">
        <f>IF('Sales Dashboard'!F61=0,"",IF('Sales Dashboard'!F61="","",IF('Sales Dashboard'!G61=0,"",IF('Sales Dashboard'!G61="","",(('Sales Dashboard'!G61-'Sales Dashboard'!F61)/'Sales Dashboard'!F61)))))</f>
        <v>-0.288234192946416</v>
      </c>
      <c r="H61" s="19">
        <f>IF('Sales Dashboard'!G61=0,"",IF('Sales Dashboard'!G61="","",IF('Sales Dashboard'!H61=0,"",IF('Sales Dashboard'!H61="","",(('Sales Dashboard'!H61-'Sales Dashboard'!G61)/'Sales Dashboard'!G61)))))</f>
        <v>-8.147671433072555E-2</v>
      </c>
      <c r="I61" s="19">
        <f>IF('Sales Dashboard'!H61=0,"",IF('Sales Dashboard'!H61="","",IF('Sales Dashboard'!I61=0,"",IF('Sales Dashboard'!I61="","",(('Sales Dashboard'!I61-'Sales Dashboard'!H61)/'Sales Dashboard'!H61)))))</f>
        <v>0.68431295970839034</v>
      </c>
      <c r="J61" s="19">
        <f>IF('Sales Dashboard'!I61=0,"",IF('Sales Dashboard'!I61="","",IF('Sales Dashboard'!J61=0,"",IF('Sales Dashboard'!J61="","",(('Sales Dashboard'!J61-'Sales Dashboard'!I61)/'Sales Dashboard'!I61)))))</f>
        <v>0.39908872058993206</v>
      </c>
      <c r="K61" s="19">
        <f>IF('Sales Dashboard'!J61=0,"",IF('Sales Dashboard'!J61="","",IF('Sales Dashboard'!K61=0,"",IF('Sales Dashboard'!K61="","",(('Sales Dashboard'!K61-'Sales Dashboard'!J61)/'Sales Dashboard'!J61)))))</f>
        <v>0.1226681719447372</v>
      </c>
      <c r="L61" s="19">
        <f>IF('Sales Dashboard'!K61=0,"",IF('Sales Dashboard'!K61="","",IF('Sales Dashboard'!L61=0,"",IF('Sales Dashboard'!L61="","",(('Sales Dashboard'!L61-'Sales Dashboard'!K61)/'Sales Dashboard'!K61)))))</f>
        <v>5.1236306931658079E-2</v>
      </c>
      <c r="M61" s="19">
        <f>IF('Sales Dashboard'!L61=0,"",IF('Sales Dashboard'!L61="","",IF('Sales Dashboard'!M61=0,"",IF('Sales Dashboard'!M61="","",(('Sales Dashboard'!M61-'Sales Dashboard'!L61)/'Sales Dashboard'!L61)))))</f>
        <v>-9.3791825201066173E-2</v>
      </c>
      <c r="N61" s="19">
        <f>IF('Sales Dashboard'!M61=0,"",IF('Sales Dashboard'!M61="","",IF('Sales Dashboard'!N61=0,"",IF('Sales Dashboard'!N61="","",(('Sales Dashboard'!N61-'Sales Dashboard'!M61)/'Sales Dashboard'!M61)))))</f>
        <v>-2.7726787888880267E-2</v>
      </c>
      <c r="O61" s="19">
        <f>IF('Sales Dashboard'!N61=0,"",IF('Sales Dashboard'!N61="","",IF('Sales Dashboard'!O61=0,"",IF('Sales Dashboard'!O61="","",(('Sales Dashboard'!O61-'Sales Dashboard'!N61)/'Sales Dashboard'!N61)))))</f>
        <v>-0.16376263844190916</v>
      </c>
      <c r="P61" s="19">
        <f>IF('Sales Dashboard'!O61=0,"",IF('Sales Dashboard'!O61="","",IF('Sales Dashboard'!P61=0,"",IF('Sales Dashboard'!P61="","",(('Sales Dashboard'!P61-'Sales Dashboard'!O61)/'Sales Dashboard'!O61)))))</f>
        <v>-0.1956247739872245</v>
      </c>
      <c r="Q61" s="19">
        <f>IF('Sales Dashboard'!P61=0,"",IF('Sales Dashboard'!P61="","",IF('Sales Dashboard'!Q61=0,"",IF('Sales Dashboard'!Q61="","",(('Sales Dashboard'!Q61-'Sales Dashboard'!P61)/'Sales Dashboard'!P61)))))</f>
        <v>2.2157996755375733E-2</v>
      </c>
      <c r="R61" s="19">
        <f>IF('Sales Dashboard'!Q61=0,"",IF('Sales Dashboard'!Q61="","",IF('Sales Dashboard'!R61=0,"",IF('Sales Dashboard'!R61="","",(('Sales Dashboard'!R61-'Sales Dashboard'!Q61)/'Sales Dashboard'!Q61)))))</f>
        <v>-9.413235172203974E-3</v>
      </c>
      <c r="S61" s="19">
        <f>IF('Sales Dashboard'!R61=0,"",IF('Sales Dashboard'!R61="","",IF('Sales Dashboard'!S61=0,"",IF('Sales Dashboard'!S61="","",(('Sales Dashboard'!S61-'Sales Dashboard'!R61)/'Sales Dashboard'!R61)))))</f>
        <v>-0.12177935415945253</v>
      </c>
      <c r="T61" s="19">
        <f>IF('Sales Dashboard'!S61=0,"",IF('Sales Dashboard'!S61="","",IF('Sales Dashboard'!T61=0,"",IF('Sales Dashboard'!T61="","",(('Sales Dashboard'!T61-'Sales Dashboard'!S61)/'Sales Dashboard'!S61)))))</f>
        <v>-0.17168167423502739</v>
      </c>
      <c r="U61" s="19">
        <f>IF('Sales Dashboard'!T61=0,"",IF('Sales Dashboard'!T61="","",IF('Sales Dashboard'!U61=0,"",IF('Sales Dashboard'!U61="","",(('Sales Dashboard'!U61-'Sales Dashboard'!T61)/'Sales Dashboard'!T61)))))</f>
        <v>0.78885150387316949</v>
      </c>
      <c r="V61" s="19">
        <f>IF('Sales Dashboard'!U61=0,"",IF('Sales Dashboard'!U61="","",IF('Sales Dashboard'!V61=0,"",IF('Sales Dashboard'!V61="","",(('Sales Dashboard'!V61-'Sales Dashboard'!U61)/'Sales Dashboard'!U61)))))</f>
        <v>-0.24831101693975136</v>
      </c>
      <c r="W61" s="19">
        <f>IF('Sales Dashboard'!V61=0,"",IF('Sales Dashboard'!V61="","",IF('Sales Dashboard'!W61=0,"",IF('Sales Dashboard'!W61="","",(('Sales Dashboard'!W61-'Sales Dashboard'!V61)/'Sales Dashboard'!V61)))))</f>
        <v>7.6152421431681244E-2</v>
      </c>
      <c r="X61" s="19">
        <f>IF('Sales Dashboard'!W61=0,"",IF('Sales Dashboard'!W61="","",IF('Sales Dashboard'!X61=0,"",IF('Sales Dashboard'!X61="","",(('Sales Dashboard'!X61-'Sales Dashboard'!W61)/'Sales Dashboard'!W61)))))</f>
        <v>0.12383441751903289</v>
      </c>
      <c r="Y61" s="19">
        <f>IF('Sales Dashboard'!X61=0,"",IF('Sales Dashboard'!X61="","",IF('Sales Dashboard'!Y61=0,"",IF('Sales Dashboard'!Y61="","",(('Sales Dashboard'!Y61-'Sales Dashboard'!X61)/'Sales Dashboard'!X61)))))</f>
        <v>-9.2707172729704246E-2</v>
      </c>
      <c r="Z61" s="19">
        <f>IF('Sales Dashboard'!Y61=0,"",IF('Sales Dashboard'!Y61="","",IF('Sales Dashboard'!Z61=0,"",IF('Sales Dashboard'!Z61="","",(('Sales Dashboard'!Z61-'Sales Dashboard'!Y61)/'Sales Dashboard'!Y61)))))</f>
        <v>0.3536984889261266</v>
      </c>
      <c r="AA61" s="19">
        <f>IF('Sales Dashboard'!Z61=0,"",IF('Sales Dashboard'!Z61="","",IF('Sales Dashboard'!AA61=0,"",IF('Sales Dashboard'!AA61="","",(('Sales Dashboard'!AA61-'Sales Dashboard'!Z61)/'Sales Dashboard'!Z61)))))</f>
        <v>-0.29390187454202638</v>
      </c>
      <c r="AB61" s="19">
        <f>IF('Sales Dashboard'!AA61=0,"",IF('Sales Dashboard'!AA61="","",IF('Sales Dashboard'!AB61=0,"",IF('Sales Dashboard'!AB61="","",(('Sales Dashboard'!AB61-'Sales Dashboard'!AA61)/'Sales Dashboard'!AA61)))))</f>
        <v>0.39487404526595332</v>
      </c>
      <c r="AC61" s="19">
        <f>IF('Sales Dashboard'!AB61=0,"",IF('Sales Dashboard'!AB61="","",IF('Sales Dashboard'!AC61=0,"",IF('Sales Dashboard'!AC61="","",(('Sales Dashboard'!AC61-'Sales Dashboard'!AB61)/'Sales Dashboard'!AB61)))))</f>
        <v>-3.9475259843335164E-2</v>
      </c>
      <c r="AD61" s="19">
        <f>IF('Sales Dashboard'!AC61=0,"",IF('Sales Dashboard'!AC61="","",IF('Sales Dashboard'!AD61=0,"",IF('Sales Dashboard'!AD61="","",(('Sales Dashboard'!AD61-'Sales Dashboard'!AC61)/'Sales Dashboard'!AC61)))))</f>
        <v>-0.23312669768405689</v>
      </c>
      <c r="AE61" s="19">
        <f>IF('Sales Dashboard'!AD61=0,"",IF('Sales Dashboard'!AD61="","",IF('Sales Dashboard'!AE61=0,"",IF('Sales Dashboard'!AE61="","",(('Sales Dashboard'!AE61-'Sales Dashboard'!AD61)/'Sales Dashboard'!AD61)))))</f>
        <v>0.16639847321963028</v>
      </c>
      <c r="AF61" s="19">
        <f>IF('Sales Dashboard'!AE61=0,"",IF('Sales Dashboard'!AE61="","",IF('Sales Dashboard'!AF61=0,"",IF('Sales Dashboard'!AF61="","",(('Sales Dashboard'!AF61-'Sales Dashboard'!AE61)/'Sales Dashboard'!AE61)))))</f>
        <v>-8.610758592970686E-3</v>
      </c>
      <c r="AG61" s="19">
        <f>IF('Sales Dashboard'!AF61=0,"",IF('Sales Dashboard'!AF61="","",IF('Sales Dashboard'!AG61=0,"",IF('Sales Dashboard'!AG61="","",(('Sales Dashboard'!AG61-'Sales Dashboard'!AF61)/'Sales Dashboard'!AF61)))))</f>
        <v>-0.40081629617534087</v>
      </c>
      <c r="AH61" s="19">
        <f>IF('Sales Dashboard'!AG61=0,"",IF('Sales Dashboard'!AG61="","",IF('Sales Dashboard'!AH61=0,"",IF('Sales Dashboard'!AH61="","",(('Sales Dashboard'!AH61-'Sales Dashboard'!AG61)/'Sales Dashboard'!AG61)))))</f>
        <v>2.669635883367456E-2</v>
      </c>
      <c r="AI61" s="19">
        <f>IF('Sales Dashboard'!AH61=0,"",IF('Sales Dashboard'!AH61="","",IF('Sales Dashboard'!AI61=0,"",IF('Sales Dashboard'!AI61="","",(('Sales Dashboard'!AI61-'Sales Dashboard'!AH61)/'Sales Dashboard'!AH61)))))</f>
        <v>-3.0911761285570889E-2</v>
      </c>
      <c r="AJ61" s="19">
        <f>IF('Sales Dashboard'!AI61=0,"",IF('Sales Dashboard'!AI61="","",IF('Sales Dashboard'!AJ61=0,"",IF('Sales Dashboard'!AJ61="","",(('Sales Dashboard'!AJ61-'Sales Dashboard'!AI61)/'Sales Dashboard'!AI61)))))</f>
        <v>-0.19654885057471264</v>
      </c>
      <c r="AK61" s="19">
        <f>IF('Sales Dashboard'!AJ61=0,"",IF('Sales Dashboard'!AJ61="","",IF('Sales Dashboard'!AK61=0,"",IF('Sales Dashboard'!AK61="","",(('Sales Dashboard'!AK61-'Sales Dashboard'!AJ61)/'Sales Dashboard'!AJ61)))))</f>
        <v>4.1316482279765726E-2</v>
      </c>
      <c r="AL61" s="19">
        <f>IF('Sales Dashboard'!AK61=0,"",IF('Sales Dashboard'!AK61="","",IF('Sales Dashboard'!AL61=0,"",IF('Sales Dashboard'!AL61="","",(('Sales Dashboard'!AL61-'Sales Dashboard'!AK61)/'Sales Dashboard'!AK61)))))</f>
        <v>1.3176925523314484</v>
      </c>
      <c r="AM61" s="19">
        <f>IF('Sales Dashboard'!AL61=0,"",IF('Sales Dashboard'!AL61="","",IF('Sales Dashboard'!AM61=0,"",IF('Sales Dashboard'!AM61="","",(('Sales Dashboard'!AM61-'Sales Dashboard'!AL61)/'Sales Dashboard'!AL61)))))</f>
        <v>-0.74376526903572215</v>
      </c>
      <c r="AN61" s="19">
        <f>IF('Sales Dashboard'!AM61=0,"",IF('Sales Dashboard'!AM61="","",IF('Sales Dashboard'!AN61=0,"",IF('Sales Dashboard'!AN61="","",(('Sales Dashboard'!AN61-'Sales Dashboard'!AM61)/'Sales Dashboard'!AM61)))))</f>
        <v>-3.2027714863563005E-2</v>
      </c>
      <c r="AO61" s="19">
        <f>IF('Sales Dashboard'!AN61=0,"",IF('Sales Dashboard'!AN61="","",IF('Sales Dashboard'!AO61=0,"",IF('Sales Dashboard'!AO61="","",(('Sales Dashboard'!AO61-'Sales Dashboard'!AN61)/'Sales Dashboard'!AN61)))))</f>
        <v>0.66723902801006596</v>
      </c>
      <c r="AP61" s="19">
        <f>IF('Sales Dashboard'!AO61=0,"",IF('Sales Dashboard'!AO61="","",IF('Sales Dashboard'!AP61=0,"",IF('Sales Dashboard'!AP61="","",(('Sales Dashboard'!AP61-'Sales Dashboard'!AO61)/'Sales Dashboard'!AO61)))))</f>
        <v>0.12814901543995708</v>
      </c>
      <c r="AQ61" s="19">
        <f>IF('Sales Dashboard'!AP61=0,"",IF('Sales Dashboard'!AP61="","",IF('Sales Dashboard'!AQ61=0,"",IF('Sales Dashboard'!AQ61="","",(('Sales Dashboard'!AQ61-'Sales Dashboard'!AP61)/'Sales Dashboard'!AP61)))))</f>
        <v>5.6869321624032153E-2</v>
      </c>
      <c r="AR61" s="59">
        <f>IF('Sales Dashboard'!AQ61=0,"",IF('Sales Dashboard'!AQ61="","",IF('Sales Dashboard'!AR61=0,"",IF('Sales Dashboard'!AR61="","",(('Sales Dashboard'!AR61-'Sales Dashboard'!AQ61)/'Sales Dashboard'!AQ61)))))</f>
        <v>0.10609016247650997</v>
      </c>
      <c r="AS61" s="431">
        <f>IF(B61="HQ","",(('Sales Dashboard'!AR61-'Sales Dashboard'!AS61)/'Sales Dashboard'!AS61))</f>
        <v>-7.3131868131868895E-3</v>
      </c>
      <c r="AU61" s="63"/>
      <c r="AW61" s="448">
        <f>IF('Sales Dashboard'!AF61=0,"",IF('Sales Dashboard'!AF61="","",(('Sales Dashboard'!AR61-'Sales Dashboard'!AF61)/'Sales Dashboard'!AF61)))</f>
        <v>-0.36956479365978506</v>
      </c>
      <c r="AX61" s="448"/>
      <c r="AY61" s="448"/>
    </row>
    <row r="62" spans="1:51" outlineLevel="1">
      <c r="A62" s="201" t="s">
        <v>930</v>
      </c>
      <c r="B62" s="202" t="str">
        <f t="shared" ref="B62:B66" si="4">A62</f>
        <v>Mafubira</v>
      </c>
      <c r="C62" s="19"/>
      <c r="D62" s="19" t="str">
        <f>IF('Sales Dashboard'!C62=0,"",IF('Sales Dashboard'!C62="","",IF('Sales Dashboard'!D62=0,"",IF('Sales Dashboard'!D62="","",(('Sales Dashboard'!D62-'Sales Dashboard'!C62)/'Sales Dashboard'!C62)))))</f>
        <v/>
      </c>
      <c r="E62" s="19" t="str">
        <f>IF('Sales Dashboard'!D62=0,"",IF('Sales Dashboard'!D62="","",IF('Sales Dashboard'!E62=0,"",IF('Sales Dashboard'!E62="","",(('Sales Dashboard'!E62-'Sales Dashboard'!D62)/'Sales Dashboard'!D62)))))</f>
        <v/>
      </c>
      <c r="F62" s="19" t="str">
        <f>IF('Sales Dashboard'!E62=0,"",IF('Sales Dashboard'!E62="","",IF('Sales Dashboard'!F62=0,"",IF('Sales Dashboard'!F62="","",(('Sales Dashboard'!F62-'Sales Dashboard'!E62)/'Sales Dashboard'!E62)))))</f>
        <v/>
      </c>
      <c r="G62" s="19" t="str">
        <f>IF('Sales Dashboard'!F62=0,"",IF('Sales Dashboard'!F62="","",IF('Sales Dashboard'!G62=0,"",IF('Sales Dashboard'!G62="","",(('Sales Dashboard'!G62-'Sales Dashboard'!F62)/'Sales Dashboard'!F62)))))</f>
        <v/>
      </c>
      <c r="H62" s="19">
        <f>IF('Sales Dashboard'!G62=0,"",IF('Sales Dashboard'!G62="","",IF('Sales Dashboard'!H62=0,"",IF('Sales Dashboard'!H62="","",(('Sales Dashboard'!H62-'Sales Dashboard'!G62)/'Sales Dashboard'!G62)))))</f>
        <v>-0.28044889426779618</v>
      </c>
      <c r="I62" s="19">
        <f>IF('Sales Dashboard'!H62=0,"",IF('Sales Dashboard'!H62="","",IF('Sales Dashboard'!I62=0,"",IF('Sales Dashboard'!I62="","",(('Sales Dashboard'!I62-'Sales Dashboard'!H62)/'Sales Dashboard'!H62)))))</f>
        <v>0.6101052497451579</v>
      </c>
      <c r="J62" s="19">
        <f>IF('Sales Dashboard'!I62=0,"",IF('Sales Dashboard'!I62="","",IF('Sales Dashboard'!J62=0,"",IF('Sales Dashboard'!J62="","",(('Sales Dashboard'!J62-'Sales Dashboard'!I62)/'Sales Dashboard'!I62)))))</f>
        <v>-0.18210168178758177</v>
      </c>
      <c r="K62" s="19">
        <f>IF('Sales Dashboard'!J62=0,"",IF('Sales Dashboard'!J62="","",IF('Sales Dashboard'!K62=0,"",IF('Sales Dashboard'!K62="","",(('Sales Dashboard'!K62-'Sales Dashboard'!J62)/'Sales Dashboard'!J62)))))</f>
        <v>0.34587914011623827</v>
      </c>
      <c r="L62" s="19">
        <f>IF('Sales Dashboard'!K62=0,"",IF('Sales Dashboard'!K62="","",IF('Sales Dashboard'!L62=0,"",IF('Sales Dashboard'!L62="","",(('Sales Dashboard'!L62-'Sales Dashboard'!K62)/'Sales Dashboard'!K62)))))</f>
        <v>2.5179960384559639E-2</v>
      </c>
      <c r="M62" s="19">
        <f>IF('Sales Dashboard'!L62=0,"",IF('Sales Dashboard'!L62="","",IF('Sales Dashboard'!M62=0,"",IF('Sales Dashboard'!M62="","",(('Sales Dashboard'!M62-'Sales Dashboard'!L62)/'Sales Dashboard'!L62)))))</f>
        <v>-0.29401995570969841</v>
      </c>
      <c r="N62" s="19">
        <f>IF('Sales Dashboard'!M62=0,"",IF('Sales Dashboard'!M62="","",IF('Sales Dashboard'!N62=0,"",IF('Sales Dashboard'!N62="","",(('Sales Dashboard'!N62-'Sales Dashboard'!M62)/'Sales Dashboard'!M62)))))</f>
        <v>0.33183363875087368</v>
      </c>
      <c r="O62" s="19">
        <f>IF('Sales Dashboard'!N62=0,"",IF('Sales Dashboard'!N62="","",IF('Sales Dashboard'!O62=0,"",IF('Sales Dashboard'!O62="","",(('Sales Dashboard'!O62-'Sales Dashboard'!N62)/'Sales Dashboard'!N62)))))</f>
        <v>-4.3616634715382976E-2</v>
      </c>
      <c r="P62" s="19">
        <f>IF('Sales Dashboard'!O62=0,"",IF('Sales Dashboard'!O62="","",IF('Sales Dashboard'!P62=0,"",IF('Sales Dashboard'!P62="","",(('Sales Dashboard'!P62-'Sales Dashboard'!O62)/'Sales Dashboard'!O62)))))</f>
        <v>-0.28419341386669411</v>
      </c>
      <c r="Q62" s="19">
        <f>IF('Sales Dashboard'!P62=0,"",IF('Sales Dashboard'!P62="","",IF('Sales Dashboard'!Q62=0,"",IF('Sales Dashboard'!Q62="","",(('Sales Dashboard'!Q62-'Sales Dashboard'!P62)/'Sales Dashboard'!P62)))))</f>
        <v>-0.23965239116641265</v>
      </c>
      <c r="R62" s="19">
        <f>IF('Sales Dashboard'!Q62=0,"",IF('Sales Dashboard'!Q62="","",IF('Sales Dashboard'!R62=0,"",IF('Sales Dashboard'!R62="","",(('Sales Dashboard'!R62-'Sales Dashboard'!Q62)/'Sales Dashboard'!Q62)))))</f>
        <v>0.48770311329253396</v>
      </c>
      <c r="S62" s="19">
        <f>IF('Sales Dashboard'!R62=0,"",IF('Sales Dashboard'!R62="","",IF('Sales Dashboard'!S62=0,"",IF('Sales Dashboard'!S62="","",(('Sales Dashboard'!S62-'Sales Dashboard'!R62)/'Sales Dashboard'!R62)))))</f>
        <v>-0.14850161310430438</v>
      </c>
      <c r="T62" s="19">
        <f>IF('Sales Dashboard'!S62=0,"",IF('Sales Dashboard'!S62="","",IF('Sales Dashboard'!T62=0,"",IF('Sales Dashboard'!T62="","",(('Sales Dashboard'!T62-'Sales Dashboard'!S62)/'Sales Dashboard'!S62)))))</f>
        <v>0.23346151786454628</v>
      </c>
      <c r="U62" s="19">
        <f>IF('Sales Dashboard'!T62=0,"",IF('Sales Dashboard'!T62="","",IF('Sales Dashboard'!U62=0,"",IF('Sales Dashboard'!U62="","",(('Sales Dashboard'!U62-'Sales Dashboard'!T62)/'Sales Dashboard'!T62)))))</f>
        <v>0.4531692085260729</v>
      </c>
      <c r="V62" s="19">
        <f>IF('Sales Dashboard'!U62=0,"",IF('Sales Dashboard'!U62="","",IF('Sales Dashboard'!V62=0,"",IF('Sales Dashboard'!V62="","",(('Sales Dashboard'!V62-'Sales Dashboard'!U62)/'Sales Dashboard'!U62)))))</f>
        <v>-0.48966407869740169</v>
      </c>
      <c r="W62" s="19">
        <f>IF('Sales Dashboard'!V62=0,"",IF('Sales Dashboard'!V62="","",IF('Sales Dashboard'!W62=0,"",IF('Sales Dashboard'!W62="","",(('Sales Dashboard'!W62-'Sales Dashboard'!V62)/'Sales Dashboard'!V62)))))</f>
        <v>0.31015378257270554</v>
      </c>
      <c r="X62" s="19">
        <f>IF('Sales Dashboard'!W62=0,"",IF('Sales Dashboard'!W62="","",IF('Sales Dashboard'!X62=0,"",IF('Sales Dashboard'!X62="","",(('Sales Dashboard'!X62-'Sales Dashboard'!W62)/'Sales Dashboard'!W62)))))</f>
        <v>4.9487702619815763E-2</v>
      </c>
      <c r="Y62" s="19">
        <f>IF('Sales Dashboard'!X62=0,"",IF('Sales Dashboard'!X62="","",IF('Sales Dashboard'!Y62=0,"",IF('Sales Dashboard'!Y62="","",(('Sales Dashboard'!Y62-'Sales Dashboard'!X62)/'Sales Dashboard'!X62)))))</f>
        <v>9.0294691021271356E-2</v>
      </c>
      <c r="Z62" s="19">
        <f>IF('Sales Dashboard'!Y62=0,"",IF('Sales Dashboard'!Y62="","",IF('Sales Dashboard'!Z62=0,"",IF('Sales Dashboard'!Z62="","",(('Sales Dashboard'!Z62-'Sales Dashboard'!Y62)/'Sales Dashboard'!Y62)))))</f>
        <v>5.4590617392343728E-2</v>
      </c>
      <c r="AA62" s="19">
        <f>IF('Sales Dashboard'!Z62=0,"",IF('Sales Dashboard'!Z62="","",IF('Sales Dashboard'!AA62=0,"",IF('Sales Dashboard'!AA62="","",(('Sales Dashboard'!AA62-'Sales Dashboard'!Z62)/'Sales Dashboard'!Z62)))))</f>
        <v>-6.2272831816022625E-2</v>
      </c>
      <c r="AB62" s="19">
        <f>IF('Sales Dashboard'!AA62=0,"",IF('Sales Dashboard'!AA62="","",IF('Sales Dashboard'!AB62=0,"",IF('Sales Dashboard'!AB62="","",(('Sales Dashboard'!AB62-'Sales Dashboard'!AA62)/'Sales Dashboard'!AA62)))))</f>
        <v>-0.15933332352330873</v>
      </c>
      <c r="AC62" s="19">
        <f>IF('Sales Dashboard'!AB62=0,"",IF('Sales Dashboard'!AB62="","",IF('Sales Dashboard'!AC62=0,"",IF('Sales Dashboard'!AC62="","",(('Sales Dashboard'!AC62-'Sales Dashboard'!AB62)/'Sales Dashboard'!AB62)))))</f>
        <v>0.53199268545896539</v>
      </c>
      <c r="AD62" s="19">
        <f>IF('Sales Dashboard'!AC62=0,"",IF('Sales Dashboard'!AC62="","",IF('Sales Dashboard'!AD62=0,"",IF('Sales Dashboard'!AD62="","",(('Sales Dashboard'!AD62-'Sales Dashboard'!AC62)/'Sales Dashboard'!AC62)))))</f>
        <v>-0.37020930148083786</v>
      </c>
      <c r="AE62" s="19">
        <f>IF('Sales Dashboard'!AD62=0,"",IF('Sales Dashboard'!AD62="","",IF('Sales Dashboard'!AE62=0,"",IF('Sales Dashboard'!AE62="","",(('Sales Dashboard'!AE62-'Sales Dashboard'!AD62)/'Sales Dashboard'!AD62)))))</f>
        <v>0.43796261649517515</v>
      </c>
      <c r="AF62" s="19">
        <f>IF('Sales Dashboard'!AE62=0,"",IF('Sales Dashboard'!AE62="","",IF('Sales Dashboard'!AF62=0,"",IF('Sales Dashboard'!AF62="","",(('Sales Dashboard'!AF62-'Sales Dashboard'!AE62)/'Sales Dashboard'!AE62)))))</f>
        <v>-0.16583889474108612</v>
      </c>
      <c r="AG62" s="19">
        <f>IF('Sales Dashboard'!AF62=0,"",IF('Sales Dashboard'!AF62="","",IF('Sales Dashboard'!AG62=0,"",IF('Sales Dashboard'!AG62="","",(('Sales Dashboard'!AG62-'Sales Dashboard'!AF62)/'Sales Dashboard'!AF62)))))</f>
        <v>0.50561462465573426</v>
      </c>
      <c r="AH62" s="19">
        <f>IF('Sales Dashboard'!AG62=0,"",IF('Sales Dashboard'!AG62="","",IF('Sales Dashboard'!AH62=0,"",IF('Sales Dashboard'!AH62="","",(('Sales Dashboard'!AH62-'Sales Dashboard'!AG62)/'Sales Dashboard'!AG62)))))</f>
        <v>-0.44780079040398835</v>
      </c>
      <c r="AI62" s="19">
        <f>IF('Sales Dashboard'!AH62=0,"",IF('Sales Dashboard'!AH62="","",IF('Sales Dashboard'!AI62=0,"",IF('Sales Dashboard'!AI62="","",(('Sales Dashboard'!AI62-'Sales Dashboard'!AH62)/'Sales Dashboard'!AH62)))))</f>
        <v>0.24953669801424516</v>
      </c>
      <c r="AJ62" s="19">
        <f>IF('Sales Dashboard'!AI62=0,"",IF('Sales Dashboard'!AI62="","",IF('Sales Dashboard'!AJ62=0,"",IF('Sales Dashboard'!AJ62="","",(('Sales Dashboard'!AJ62-'Sales Dashboard'!AI62)/'Sales Dashboard'!AI62)))))</f>
        <v>0.25342057732158563</v>
      </c>
      <c r="AK62" s="19">
        <f>IF('Sales Dashboard'!AJ62=0,"",IF('Sales Dashboard'!AJ62="","",IF('Sales Dashboard'!AK62=0,"",IF('Sales Dashboard'!AK62="","",(('Sales Dashboard'!AK62-'Sales Dashboard'!AJ62)/'Sales Dashboard'!AJ62)))))</f>
        <v>-0.41495812944925387</v>
      </c>
      <c r="AL62" s="19">
        <f>IF('Sales Dashboard'!AK62=0,"",IF('Sales Dashboard'!AK62="","",IF('Sales Dashboard'!AL62=0,"",IF('Sales Dashboard'!AL62="","",(('Sales Dashboard'!AL62-'Sales Dashboard'!AK62)/'Sales Dashboard'!AK62)))))</f>
        <v>0.53998066523052524</v>
      </c>
      <c r="AM62" s="19">
        <f>IF('Sales Dashboard'!AL62=0,"",IF('Sales Dashboard'!AL62="","",IF('Sales Dashboard'!AM62=0,"",IF('Sales Dashboard'!AM62="","",(('Sales Dashboard'!AM62-'Sales Dashboard'!AL62)/'Sales Dashboard'!AL62)))))</f>
        <v>-0.54859190184738771</v>
      </c>
      <c r="AN62" s="19">
        <f>IF('Sales Dashboard'!AM62=0,"",IF('Sales Dashboard'!AM62="","",IF('Sales Dashboard'!AN62=0,"",IF('Sales Dashboard'!AN62="","",(('Sales Dashboard'!AN62-'Sales Dashboard'!AM62)/'Sales Dashboard'!AM62)))))</f>
        <v>9.0603789048177966E-2</v>
      </c>
      <c r="AO62" s="19">
        <f>IF('Sales Dashboard'!AN62=0,"",IF('Sales Dashboard'!AN62="","",IF('Sales Dashboard'!AO62=0,"",IF('Sales Dashboard'!AO62="","",(('Sales Dashboard'!AO62-'Sales Dashboard'!AN62)/'Sales Dashboard'!AN62)))))</f>
        <v>-0.33101906196275988</v>
      </c>
      <c r="AP62" s="19">
        <f>IF('Sales Dashboard'!AO62=0,"",IF('Sales Dashboard'!AO62="","",IF('Sales Dashboard'!AP62=0,"",IF('Sales Dashboard'!AP62="","",(('Sales Dashboard'!AP62-'Sales Dashboard'!AO62)/'Sales Dashboard'!AO62)))))</f>
        <v>0.63650822215087111</v>
      </c>
      <c r="AQ62" s="19">
        <f>IF('Sales Dashboard'!AP62=0,"",IF('Sales Dashboard'!AP62="","",IF('Sales Dashboard'!AQ62=0,"",IF('Sales Dashboard'!AQ62="","",(('Sales Dashboard'!AQ62-'Sales Dashboard'!AP62)/'Sales Dashboard'!AP62)))))</f>
        <v>-0.15878553403539208</v>
      </c>
      <c r="AR62" s="59">
        <f>IF('Sales Dashboard'!AQ62=0,"",IF('Sales Dashboard'!AQ62="","",IF('Sales Dashboard'!AR62=0,"",IF('Sales Dashboard'!AR62="","",(('Sales Dashboard'!AR62-'Sales Dashboard'!AQ62)/'Sales Dashboard'!AQ62)))))</f>
        <v>-4.1810723833543589E-2</v>
      </c>
      <c r="AS62" s="431">
        <f>IF(B62="HQ","",(('Sales Dashboard'!AR62-'Sales Dashboard'!AS62)/'Sales Dashboard'!AS62))</f>
        <v>-0.45557427490542246</v>
      </c>
      <c r="AU62" s="63"/>
      <c r="AW62" s="448">
        <f>IF('Sales Dashboard'!AF62=0,"",IF('Sales Dashboard'!AF62="","",(('Sales Dashboard'!AR62-'Sales Dashboard'!AF62)/'Sales Dashboard'!AF62)))</f>
        <v>-0.49033597506748627</v>
      </c>
      <c r="AX62" s="448"/>
      <c r="AY62" s="448"/>
    </row>
    <row r="63" spans="1:51" outlineLevel="1">
      <c r="A63" s="201" t="s">
        <v>932</v>
      </c>
      <c r="B63" s="202" t="str">
        <f t="shared" si="4"/>
        <v>Mpigi</v>
      </c>
      <c r="C63" s="19"/>
      <c r="D63" s="19">
        <f>IF('Sales Dashboard'!C63=0,"",IF('Sales Dashboard'!C63="","",IF('Sales Dashboard'!D63=0,"",IF('Sales Dashboard'!D63="","",(('Sales Dashboard'!D63-'Sales Dashboard'!C63)/'Sales Dashboard'!C63)))))</f>
        <v>-0.17104933475546399</v>
      </c>
      <c r="E63" s="19">
        <f>IF('Sales Dashboard'!D63=0,"",IF('Sales Dashboard'!D63="","",IF('Sales Dashboard'!E63=0,"",IF('Sales Dashboard'!E63="","",(('Sales Dashboard'!E63-'Sales Dashboard'!D63)/'Sales Dashboard'!D63)))))</f>
        <v>0.17856250246375077</v>
      </c>
      <c r="F63" s="19">
        <f>IF('Sales Dashboard'!E63=0,"",IF('Sales Dashboard'!E63="","",IF('Sales Dashboard'!F63=0,"",IF('Sales Dashboard'!F63="","",(('Sales Dashboard'!F63-'Sales Dashboard'!E63)/'Sales Dashboard'!E63)))))</f>
        <v>0.25731305240160224</v>
      </c>
      <c r="G63" s="19">
        <f>IF('Sales Dashboard'!F63=0,"",IF('Sales Dashboard'!F63="","",IF('Sales Dashboard'!G63=0,"",IF('Sales Dashboard'!G63="","",(('Sales Dashboard'!G63-'Sales Dashboard'!F63)/'Sales Dashboard'!F63)))))</f>
        <v>0.14312152547132281</v>
      </c>
      <c r="H63" s="19">
        <f>IF('Sales Dashboard'!G63=0,"",IF('Sales Dashboard'!G63="","",IF('Sales Dashboard'!H63=0,"",IF('Sales Dashboard'!H63="","",(('Sales Dashboard'!H63-'Sales Dashboard'!G63)/'Sales Dashboard'!G63)))))</f>
        <v>4.2792073460829983E-3</v>
      </c>
      <c r="I63" s="19">
        <f>IF('Sales Dashboard'!H63=0,"",IF('Sales Dashboard'!H63="","",IF('Sales Dashboard'!I63=0,"",IF('Sales Dashboard'!I63="","",(('Sales Dashboard'!I63-'Sales Dashboard'!H63)/'Sales Dashboard'!H63)))))</f>
        <v>0.37651194590962678</v>
      </c>
      <c r="J63" s="19">
        <f>IF('Sales Dashboard'!I63=0,"",IF('Sales Dashboard'!I63="","",IF('Sales Dashboard'!J63=0,"",IF('Sales Dashboard'!J63="","",(('Sales Dashboard'!J63-'Sales Dashboard'!I63)/'Sales Dashboard'!I63)))))</f>
        <v>7.6679752261853917E-2</v>
      </c>
      <c r="K63" s="19">
        <f>IF('Sales Dashboard'!J63=0,"",IF('Sales Dashboard'!J63="","",IF('Sales Dashboard'!K63=0,"",IF('Sales Dashboard'!K63="","",(('Sales Dashboard'!K63-'Sales Dashboard'!J63)/'Sales Dashboard'!J63)))))</f>
        <v>-0.30515212170110045</v>
      </c>
      <c r="L63" s="19">
        <f>IF('Sales Dashboard'!K63=0,"",IF('Sales Dashboard'!K63="","",IF('Sales Dashboard'!L63=0,"",IF('Sales Dashboard'!L63="","",(('Sales Dashboard'!L63-'Sales Dashboard'!K63)/'Sales Dashboard'!K63)))))</f>
        <v>-0.15178529382650549</v>
      </c>
      <c r="M63" s="19">
        <f>IF('Sales Dashboard'!L63=0,"",IF('Sales Dashboard'!L63="","",IF('Sales Dashboard'!M63=0,"",IF('Sales Dashboard'!M63="","",(('Sales Dashboard'!M63-'Sales Dashboard'!L63)/'Sales Dashboard'!L63)))))</f>
        <v>0.54225842535185897</v>
      </c>
      <c r="N63" s="19">
        <f>IF('Sales Dashboard'!M63=0,"",IF('Sales Dashboard'!M63="","",IF('Sales Dashboard'!N63=0,"",IF('Sales Dashboard'!N63="","",(('Sales Dashboard'!N63-'Sales Dashboard'!M63)/'Sales Dashboard'!M63)))))</f>
        <v>-0.23297661871599792</v>
      </c>
      <c r="O63" s="19">
        <f>IF('Sales Dashboard'!N63=0,"",IF('Sales Dashboard'!N63="","",IF('Sales Dashboard'!O63=0,"",IF('Sales Dashboard'!O63="","",(('Sales Dashboard'!O63-'Sales Dashboard'!N63)/'Sales Dashboard'!N63)))))</f>
        <v>8.272586808677565E-2</v>
      </c>
      <c r="P63" s="19">
        <f>IF('Sales Dashboard'!O63=0,"",IF('Sales Dashboard'!O63="","",IF('Sales Dashboard'!P63=0,"",IF('Sales Dashboard'!P63="","",(('Sales Dashboard'!P63-'Sales Dashboard'!O63)/'Sales Dashboard'!O63)))))</f>
        <v>-0.15529782609358375</v>
      </c>
      <c r="Q63" s="19">
        <f>IF('Sales Dashboard'!P63=0,"",IF('Sales Dashboard'!P63="","",IF('Sales Dashboard'!Q63=0,"",IF('Sales Dashboard'!Q63="","",(('Sales Dashboard'!Q63-'Sales Dashboard'!P63)/'Sales Dashboard'!P63)))))</f>
        <v>-7.2732595673127426E-2</v>
      </c>
      <c r="R63" s="19">
        <f>IF('Sales Dashboard'!Q63=0,"",IF('Sales Dashboard'!Q63="","",IF('Sales Dashboard'!R63=0,"",IF('Sales Dashboard'!R63="","",(('Sales Dashboard'!R63-'Sales Dashboard'!Q63)/'Sales Dashboard'!Q63)))))</f>
        <v>-1.9367424497964889E-2</v>
      </c>
      <c r="S63" s="19">
        <f>IF('Sales Dashboard'!R63=0,"",IF('Sales Dashboard'!R63="","",IF('Sales Dashboard'!S63=0,"",IF('Sales Dashboard'!S63="","",(('Sales Dashboard'!S63-'Sales Dashboard'!R63)/'Sales Dashboard'!R63)))))</f>
        <v>-0.20197031330973411</v>
      </c>
      <c r="T63" s="19">
        <f>IF('Sales Dashboard'!S63=0,"",IF('Sales Dashboard'!S63="","",IF('Sales Dashboard'!T63=0,"",IF('Sales Dashboard'!T63="","",(('Sales Dashboard'!T63-'Sales Dashboard'!S63)/'Sales Dashboard'!S63)))))</f>
        <v>0.12630772564070822</v>
      </c>
      <c r="U63" s="19">
        <f>IF('Sales Dashboard'!T63=0,"",IF('Sales Dashboard'!T63="","",IF('Sales Dashboard'!U63=0,"",IF('Sales Dashboard'!U63="","",(('Sales Dashboard'!U63-'Sales Dashboard'!T63)/'Sales Dashboard'!T63)))))</f>
        <v>0.1150968297696504</v>
      </c>
      <c r="V63" s="19">
        <f>IF('Sales Dashboard'!U63=0,"",IF('Sales Dashboard'!U63="","",IF('Sales Dashboard'!V63=0,"",IF('Sales Dashboard'!V63="","",(('Sales Dashboard'!V63-'Sales Dashboard'!U63)/'Sales Dashboard'!U63)))))</f>
        <v>-0.10142447826705411</v>
      </c>
      <c r="W63" s="19">
        <f>IF('Sales Dashboard'!V63=0,"",IF('Sales Dashboard'!V63="","",IF('Sales Dashboard'!W63=0,"",IF('Sales Dashboard'!W63="","",(('Sales Dashboard'!W63-'Sales Dashboard'!V63)/'Sales Dashboard'!V63)))))</f>
        <v>-0.12019378873593493</v>
      </c>
      <c r="X63" s="19">
        <f>IF('Sales Dashboard'!W63=0,"",IF('Sales Dashboard'!W63="","",IF('Sales Dashboard'!X63=0,"",IF('Sales Dashboard'!X63="","",(('Sales Dashboard'!X63-'Sales Dashboard'!W63)/'Sales Dashboard'!W63)))))</f>
        <v>-0.12523302214530652</v>
      </c>
      <c r="Y63" s="19">
        <f>IF('Sales Dashboard'!X63=0,"",IF('Sales Dashboard'!X63="","",IF('Sales Dashboard'!Y63=0,"",IF('Sales Dashboard'!Y63="","",(('Sales Dashboard'!Y63-'Sales Dashboard'!X63)/'Sales Dashboard'!X63)))))</f>
        <v>0.31985532146937656</v>
      </c>
      <c r="Z63" s="19">
        <f>IF('Sales Dashboard'!Y63=0,"",IF('Sales Dashboard'!Y63="","",IF('Sales Dashboard'!Z63=0,"",IF('Sales Dashboard'!Z63="","",(('Sales Dashboard'!Z63-'Sales Dashboard'!Y63)/'Sales Dashboard'!Y63)))))</f>
        <v>0.23474317669471598</v>
      </c>
      <c r="AA63" s="19">
        <f>IF('Sales Dashboard'!Z63=0,"",IF('Sales Dashboard'!Z63="","",IF('Sales Dashboard'!AA63=0,"",IF('Sales Dashboard'!AA63="","",(('Sales Dashboard'!AA63-'Sales Dashboard'!Z63)/'Sales Dashboard'!Z63)))))</f>
        <v>-0.33386476230631384</v>
      </c>
      <c r="AB63" s="19">
        <f>IF('Sales Dashboard'!AA63=0,"",IF('Sales Dashboard'!AA63="","",IF('Sales Dashboard'!AB63=0,"",IF('Sales Dashboard'!AB63="","",(('Sales Dashboard'!AB63-'Sales Dashboard'!AA63)/'Sales Dashboard'!AA63)))))</f>
        <v>-1.3581124572911343E-2</v>
      </c>
      <c r="AC63" s="19">
        <f>IF('Sales Dashboard'!AB63=0,"",IF('Sales Dashboard'!AB63="","",IF('Sales Dashboard'!AC63=0,"",IF('Sales Dashboard'!AC63="","",(('Sales Dashboard'!AC63-'Sales Dashboard'!AB63)/'Sales Dashboard'!AB63)))))</f>
        <v>0.31763160422228998</v>
      </c>
      <c r="AD63" s="19">
        <f>IF('Sales Dashboard'!AC63=0,"",IF('Sales Dashboard'!AC63="","",IF('Sales Dashboard'!AD63=0,"",IF('Sales Dashboard'!AD63="","",(('Sales Dashboard'!AD63-'Sales Dashboard'!AC63)/'Sales Dashboard'!AC63)))))</f>
        <v>-8.5885450645483002E-2</v>
      </c>
      <c r="AE63" s="19">
        <f>IF('Sales Dashboard'!AD63=0,"",IF('Sales Dashboard'!AD63="","",IF('Sales Dashboard'!AE63=0,"",IF('Sales Dashboard'!AE63="","",(('Sales Dashboard'!AE63-'Sales Dashboard'!AD63)/'Sales Dashboard'!AD63)))))</f>
        <v>1.2862857118539158E-2</v>
      </c>
      <c r="AF63" s="19">
        <f>IF('Sales Dashboard'!AE63=0,"",IF('Sales Dashboard'!AE63="","",IF('Sales Dashboard'!AF63=0,"",IF('Sales Dashboard'!AF63="","",(('Sales Dashboard'!AF63-'Sales Dashboard'!AE63)/'Sales Dashboard'!AE63)))))</f>
        <v>0.24225048372842867</v>
      </c>
      <c r="AG63" s="19">
        <f>IF('Sales Dashboard'!AF63=0,"",IF('Sales Dashboard'!AF63="","",IF('Sales Dashboard'!AG63=0,"",IF('Sales Dashboard'!AG63="","",(('Sales Dashboard'!AG63-'Sales Dashboard'!AF63)/'Sales Dashboard'!AF63)))))</f>
        <v>-0.11704437332012019</v>
      </c>
      <c r="AH63" s="19">
        <f>IF('Sales Dashboard'!AG63=0,"",IF('Sales Dashboard'!AG63="","",IF('Sales Dashboard'!AH63=0,"",IF('Sales Dashboard'!AH63="","",(('Sales Dashboard'!AH63-'Sales Dashboard'!AG63)/'Sales Dashboard'!AG63)))))</f>
        <v>-0.29397544976397888</v>
      </c>
      <c r="AI63" s="19">
        <f>IF('Sales Dashboard'!AH63=0,"",IF('Sales Dashboard'!AH63="","",IF('Sales Dashboard'!AI63=0,"",IF('Sales Dashboard'!AI63="","",(('Sales Dashboard'!AI63-'Sales Dashboard'!AH63)/'Sales Dashboard'!AH63)))))</f>
        <v>-8.4417882339801242E-2</v>
      </c>
      <c r="AJ63" s="19">
        <f>IF('Sales Dashboard'!AI63=0,"",IF('Sales Dashboard'!AI63="","",IF('Sales Dashboard'!AJ63=0,"",IF('Sales Dashboard'!AJ63="","",(('Sales Dashboard'!AJ63-'Sales Dashboard'!AI63)/'Sales Dashboard'!AI63)))))</f>
        <v>0.27278779606071879</v>
      </c>
      <c r="AK63" s="19">
        <f>IF('Sales Dashboard'!AJ63=0,"",IF('Sales Dashboard'!AJ63="","",IF('Sales Dashboard'!AK63=0,"",IF('Sales Dashboard'!AK63="","",(('Sales Dashboard'!AK63-'Sales Dashboard'!AJ63)/'Sales Dashboard'!AJ63)))))</f>
        <v>-0.11825401001307428</v>
      </c>
      <c r="AL63" s="19">
        <f>IF('Sales Dashboard'!AK63=0,"",IF('Sales Dashboard'!AK63="","",IF('Sales Dashboard'!AL63=0,"",IF('Sales Dashboard'!AL63="","",(('Sales Dashboard'!AL63-'Sales Dashboard'!AK63)/'Sales Dashboard'!AK63)))))</f>
        <v>0.38773203083718921</v>
      </c>
      <c r="AM63" s="19">
        <f>IF('Sales Dashboard'!AL63=0,"",IF('Sales Dashboard'!AL63="","",IF('Sales Dashboard'!AM63=0,"",IF('Sales Dashboard'!AM63="","",(('Sales Dashboard'!AM63-'Sales Dashboard'!AL63)/'Sales Dashboard'!AL63)))))</f>
        <v>-0.40958008408478225</v>
      </c>
      <c r="AN63" s="19">
        <f>IF('Sales Dashboard'!AM63=0,"",IF('Sales Dashboard'!AM63="","",IF('Sales Dashboard'!AN63=0,"",IF('Sales Dashboard'!AN63="","",(('Sales Dashboard'!AN63-'Sales Dashboard'!AM63)/'Sales Dashboard'!AM63)))))</f>
        <v>-0.30719481252082037</v>
      </c>
      <c r="AO63" s="19">
        <f>IF('Sales Dashboard'!AN63=0,"",IF('Sales Dashboard'!AN63="","",IF('Sales Dashboard'!AO63=0,"",IF('Sales Dashboard'!AO63="","",(('Sales Dashboard'!AO63-'Sales Dashboard'!AN63)/'Sales Dashboard'!AN63)))))</f>
        <v>0.16508861024108765</v>
      </c>
      <c r="AP63" s="19">
        <f>IF('Sales Dashboard'!AO63=0,"",IF('Sales Dashboard'!AO63="","",IF('Sales Dashboard'!AP63=0,"",IF('Sales Dashboard'!AP63="","",(('Sales Dashboard'!AP63-'Sales Dashboard'!AO63)/'Sales Dashboard'!AO63)))))</f>
        <v>0.36756585358308441</v>
      </c>
      <c r="AQ63" s="19">
        <f>IF('Sales Dashboard'!AP63=0,"",IF('Sales Dashboard'!AP63="","",IF('Sales Dashboard'!AQ63=0,"",IF('Sales Dashboard'!AQ63="","",(('Sales Dashboard'!AQ63-'Sales Dashboard'!AP63)/'Sales Dashboard'!AP63)))))</f>
        <v>7.5615425071679565E-2</v>
      </c>
      <c r="AR63" s="59">
        <f>IF('Sales Dashboard'!AQ63=0,"",IF('Sales Dashboard'!AQ63="","",IF('Sales Dashboard'!AR63=0,"",IF('Sales Dashboard'!AR63="","",(('Sales Dashboard'!AR63-'Sales Dashboard'!AQ63)/'Sales Dashboard'!AQ63)))))</f>
        <v>-4.2405672047999152E-2</v>
      </c>
      <c r="AS63" s="431">
        <f>IF(B63="HQ","",(('Sales Dashboard'!AR63-'Sales Dashboard'!AS63)/'Sales Dashboard'!AS63))</f>
        <v>-0.1994090497737557</v>
      </c>
      <c r="AU63" s="63"/>
      <c r="AW63" s="448">
        <f>IF('Sales Dashboard'!AF63=0,"",IF('Sales Dashboard'!AF63="","",(('Sales Dashboard'!AR63-'Sales Dashboard'!AF63)/'Sales Dashboard'!AF63)))</f>
        <v>-0.4032684328657683</v>
      </c>
      <c r="AX63" s="448"/>
      <c r="AY63" s="448"/>
    </row>
    <row r="64" spans="1:51" outlineLevel="1">
      <c r="A64" s="201" t="s">
        <v>934</v>
      </c>
      <c r="B64" s="202" t="str">
        <f t="shared" si="4"/>
        <v>Nsangi</v>
      </c>
      <c r="C64" s="19"/>
      <c r="D64" s="19">
        <f>IF('Sales Dashboard'!C64=0,"",IF('Sales Dashboard'!C64="","",IF('Sales Dashboard'!D64=0,"",IF('Sales Dashboard'!D64="","",(('Sales Dashboard'!D64-'Sales Dashboard'!C64)/'Sales Dashboard'!C64)))))</f>
        <v>-0.1087608695652174</v>
      </c>
      <c r="E64" s="19">
        <f>IF('Sales Dashboard'!D64=0,"",IF('Sales Dashboard'!D64="","",IF('Sales Dashboard'!E64=0,"",IF('Sales Dashboard'!E64="","",(('Sales Dashboard'!E64-'Sales Dashboard'!D64)/'Sales Dashboard'!D64)))))</f>
        <v>1.7092400489234355E-2</v>
      </c>
      <c r="F64" s="19">
        <f>IF('Sales Dashboard'!E64=0,"",IF('Sales Dashboard'!E64="","",IF('Sales Dashboard'!F64=0,"",IF('Sales Dashboard'!F64="","",(('Sales Dashboard'!F64-'Sales Dashboard'!E64)/'Sales Dashboard'!E64)))))</f>
        <v>-0.21531676792393917</v>
      </c>
      <c r="G64" s="19">
        <f>IF('Sales Dashboard'!F64=0,"",IF('Sales Dashboard'!F64="","",IF('Sales Dashboard'!G64=0,"",IF('Sales Dashboard'!G64="","",(('Sales Dashboard'!G64-'Sales Dashboard'!F64)/'Sales Dashboard'!F64)))))</f>
        <v>0.23223456889127533</v>
      </c>
      <c r="H64" s="19">
        <f>IF('Sales Dashboard'!G64=0,"",IF('Sales Dashboard'!G64="","",IF('Sales Dashboard'!H64=0,"",IF('Sales Dashboard'!H64="","",(('Sales Dashboard'!H64-'Sales Dashboard'!G64)/'Sales Dashboard'!G64)))))</f>
        <v>0.94412987801217885</v>
      </c>
      <c r="I64" s="19">
        <f>IF('Sales Dashboard'!H64=0,"",IF('Sales Dashboard'!H64="","",IF('Sales Dashboard'!I64=0,"",IF('Sales Dashboard'!I64="","",(('Sales Dashboard'!I64-'Sales Dashboard'!H64)/'Sales Dashboard'!H64)))))</f>
        <v>-0.24386278772397163</v>
      </c>
      <c r="J64" s="19">
        <f>IF('Sales Dashboard'!I64=0,"",IF('Sales Dashboard'!I64="","",IF('Sales Dashboard'!J64=0,"",IF('Sales Dashboard'!J64="","",(('Sales Dashboard'!J64-'Sales Dashboard'!I64)/'Sales Dashboard'!I64)))))</f>
        <v>0.46000541989662758</v>
      </c>
      <c r="K64" s="19">
        <f>IF('Sales Dashboard'!J64=0,"",IF('Sales Dashboard'!J64="","",IF('Sales Dashboard'!K64=0,"",IF('Sales Dashboard'!K64="","",(('Sales Dashboard'!K64-'Sales Dashboard'!J64)/'Sales Dashboard'!J64)))))</f>
        <v>-0.24692859796999983</v>
      </c>
      <c r="L64" s="19">
        <f>IF('Sales Dashboard'!K64=0,"",IF('Sales Dashboard'!K64="","",IF('Sales Dashboard'!L64=0,"",IF('Sales Dashboard'!L64="","",(('Sales Dashboard'!L64-'Sales Dashboard'!K64)/'Sales Dashboard'!K64)))))</f>
        <v>-4.7022053395870338E-2</v>
      </c>
      <c r="M64" s="19">
        <f>IF('Sales Dashboard'!L64=0,"",IF('Sales Dashboard'!L64="","",IF('Sales Dashboard'!M64=0,"",IF('Sales Dashboard'!M64="","",(('Sales Dashboard'!M64-'Sales Dashboard'!L64)/'Sales Dashboard'!L64)))))</f>
        <v>-0.29200544276822127</v>
      </c>
      <c r="N64" s="19">
        <f>IF('Sales Dashboard'!M64=0,"",IF('Sales Dashboard'!M64="","",IF('Sales Dashboard'!N64=0,"",IF('Sales Dashboard'!N64="","",(('Sales Dashboard'!N64-'Sales Dashboard'!M64)/'Sales Dashboard'!M64)))))</f>
        <v>0.15079272042086642</v>
      </c>
      <c r="O64" s="19">
        <f>IF('Sales Dashboard'!N64=0,"",IF('Sales Dashboard'!N64="","",IF('Sales Dashboard'!O64=0,"",IF('Sales Dashboard'!O64="","",(('Sales Dashboard'!O64-'Sales Dashboard'!N64)/'Sales Dashboard'!N64)))))</f>
        <v>3.9330382336013213E-3</v>
      </c>
      <c r="P64" s="19">
        <f>IF('Sales Dashboard'!O64=0,"",IF('Sales Dashboard'!O64="","",IF('Sales Dashboard'!P64=0,"",IF('Sales Dashboard'!P64="","",(('Sales Dashboard'!P64-'Sales Dashboard'!O64)/'Sales Dashboard'!O64)))))</f>
        <v>-0.27081800317693927</v>
      </c>
      <c r="Q64" s="19">
        <f>IF('Sales Dashboard'!P64=0,"",IF('Sales Dashboard'!P64="","",IF('Sales Dashboard'!Q64=0,"",IF('Sales Dashboard'!Q64="","",(('Sales Dashboard'!Q64-'Sales Dashboard'!P64)/'Sales Dashboard'!P64)))))</f>
        <v>0.27034496619553444</v>
      </c>
      <c r="R64" s="19">
        <f>IF('Sales Dashboard'!Q64=0,"",IF('Sales Dashboard'!Q64="","",IF('Sales Dashboard'!R64=0,"",IF('Sales Dashboard'!R64="","",(('Sales Dashboard'!R64-'Sales Dashboard'!Q64)/'Sales Dashboard'!Q64)))))</f>
        <v>0.52466024259480248</v>
      </c>
      <c r="S64" s="19">
        <f>IF('Sales Dashboard'!R64=0,"",IF('Sales Dashboard'!R64="","",IF('Sales Dashboard'!S64=0,"",IF('Sales Dashboard'!S64="","",(('Sales Dashboard'!S64-'Sales Dashboard'!R64)/'Sales Dashboard'!R64)))))</f>
        <v>-0.28079661083551316</v>
      </c>
      <c r="T64" s="19">
        <f>IF('Sales Dashboard'!S64=0,"",IF('Sales Dashboard'!S64="","",IF('Sales Dashboard'!T64=0,"",IF('Sales Dashboard'!T64="","",(('Sales Dashboard'!T64-'Sales Dashboard'!S64)/'Sales Dashboard'!S64)))))</f>
        <v>0.33361555853338121</v>
      </c>
      <c r="U64" s="19">
        <f>IF('Sales Dashboard'!T64=0,"",IF('Sales Dashboard'!T64="","",IF('Sales Dashboard'!U64=0,"",IF('Sales Dashboard'!U64="","",(('Sales Dashboard'!U64-'Sales Dashboard'!T64)/'Sales Dashboard'!T64)))))</f>
        <v>2.4794493082938004E-2</v>
      </c>
      <c r="V64" s="19">
        <f>IF('Sales Dashboard'!U64=0,"",IF('Sales Dashboard'!U64="","",IF('Sales Dashboard'!V64=0,"",IF('Sales Dashboard'!V64="","",(('Sales Dashboard'!V64-'Sales Dashboard'!U64)/'Sales Dashboard'!U64)))))</f>
        <v>-3.7099772277841059E-2</v>
      </c>
      <c r="W64" s="19">
        <f>IF('Sales Dashboard'!V64=0,"",IF('Sales Dashboard'!V64="","",IF('Sales Dashboard'!W64=0,"",IF('Sales Dashboard'!W64="","",(('Sales Dashboard'!W64-'Sales Dashboard'!V64)/'Sales Dashboard'!V64)))))</f>
        <v>-0.28717995931175377</v>
      </c>
      <c r="X64" s="19">
        <f>IF('Sales Dashboard'!W64=0,"",IF('Sales Dashboard'!W64="","",IF('Sales Dashboard'!X64=0,"",IF('Sales Dashboard'!X64="","",(('Sales Dashboard'!X64-'Sales Dashboard'!W64)/'Sales Dashboard'!W64)))))</f>
        <v>-1.9869578894526091E-2</v>
      </c>
      <c r="Y64" s="19">
        <f>IF('Sales Dashboard'!X64=0,"",IF('Sales Dashboard'!X64="","",IF('Sales Dashboard'!Y64=0,"",IF('Sales Dashboard'!Y64="","",(('Sales Dashboard'!Y64-'Sales Dashboard'!X64)/'Sales Dashboard'!X64)))))</f>
        <v>0.87610981601636539</v>
      </c>
      <c r="Z64" s="19">
        <f>IF('Sales Dashboard'!Y64=0,"",IF('Sales Dashboard'!Y64="","",IF('Sales Dashboard'!Z64=0,"",IF('Sales Dashboard'!Z64="","",(('Sales Dashboard'!Z64-'Sales Dashboard'!Y64)/'Sales Dashboard'!Y64)))))</f>
        <v>8.1529715130497588E-2</v>
      </c>
      <c r="AA64" s="19">
        <f>IF('Sales Dashboard'!Z64=0,"",IF('Sales Dashboard'!Z64="","",IF('Sales Dashboard'!AA64=0,"",IF('Sales Dashboard'!AA64="","",(('Sales Dashboard'!AA64-'Sales Dashboard'!Z64)/'Sales Dashboard'!Z64)))))</f>
        <v>-0.18712619910549855</v>
      </c>
      <c r="AB64" s="19">
        <f>IF('Sales Dashboard'!AA64=0,"",IF('Sales Dashboard'!AA64="","",IF('Sales Dashboard'!AB64=0,"",IF('Sales Dashboard'!AB64="","",(('Sales Dashboard'!AB64-'Sales Dashboard'!AA64)/'Sales Dashboard'!AA64)))))</f>
        <v>-0.11600439559314391</v>
      </c>
      <c r="AC64" s="19">
        <f>IF('Sales Dashboard'!AB64=0,"",IF('Sales Dashboard'!AB64="","",IF('Sales Dashboard'!AC64=0,"",IF('Sales Dashboard'!AC64="","",(('Sales Dashboard'!AC64-'Sales Dashboard'!AB64)/'Sales Dashboard'!AB64)))))</f>
        <v>-0.14331395010080061</v>
      </c>
      <c r="AD64" s="19">
        <f>IF('Sales Dashboard'!AC64=0,"",IF('Sales Dashboard'!AC64="","",IF('Sales Dashboard'!AD64=0,"",IF('Sales Dashboard'!AD64="","",(('Sales Dashboard'!AD64-'Sales Dashboard'!AC64)/'Sales Dashboard'!AC64)))))</f>
        <v>2.560134302127336E-2</v>
      </c>
      <c r="AE64" s="19">
        <f>IF('Sales Dashboard'!AD64=0,"",IF('Sales Dashboard'!AD64="","",IF('Sales Dashboard'!AE64=0,"",IF('Sales Dashboard'!AE64="","",(('Sales Dashboard'!AE64-'Sales Dashboard'!AD64)/'Sales Dashboard'!AD64)))))</f>
        <v>0.75199100757637682</v>
      </c>
      <c r="AF64" s="19">
        <f>IF('Sales Dashboard'!AE64=0,"",IF('Sales Dashboard'!AE64="","",IF('Sales Dashboard'!AF64=0,"",IF('Sales Dashboard'!AF64="","",(('Sales Dashboard'!AF64-'Sales Dashboard'!AE64)/'Sales Dashboard'!AE64)))))</f>
        <v>-0.54353156553407589</v>
      </c>
      <c r="AG64" s="19">
        <f>IF('Sales Dashboard'!AF64=0,"",IF('Sales Dashboard'!AF64="","",IF('Sales Dashboard'!AG64=0,"",IF('Sales Dashboard'!AG64="","",(('Sales Dashboard'!AG64-'Sales Dashboard'!AF64)/'Sales Dashboard'!AF64)))))</f>
        <v>0.38497383203590896</v>
      </c>
      <c r="AH64" s="19">
        <f>IF('Sales Dashboard'!AG64=0,"",IF('Sales Dashboard'!AG64="","",IF('Sales Dashboard'!AH64=0,"",IF('Sales Dashboard'!AH64="","",(('Sales Dashboard'!AH64-'Sales Dashboard'!AG64)/'Sales Dashboard'!AG64)))))</f>
        <v>-0.27836902312082462</v>
      </c>
      <c r="AI64" s="19">
        <f>IF('Sales Dashboard'!AH64=0,"",IF('Sales Dashboard'!AH64="","",IF('Sales Dashboard'!AI64=0,"",IF('Sales Dashboard'!AI64="","",(('Sales Dashboard'!AI64-'Sales Dashboard'!AH64)/'Sales Dashboard'!AH64)))))</f>
        <v>-0.3390522901447276</v>
      </c>
      <c r="AJ64" s="19">
        <f>IF('Sales Dashboard'!AI64=0,"",IF('Sales Dashboard'!AI64="","",IF('Sales Dashboard'!AJ64=0,"",IF('Sales Dashboard'!AJ64="","",(('Sales Dashboard'!AJ64-'Sales Dashboard'!AI64)/'Sales Dashboard'!AI64)))))</f>
        <v>5.9003440126134413E-2</v>
      </c>
      <c r="AK64" s="19">
        <f>IF('Sales Dashboard'!AJ64=0,"",IF('Sales Dashboard'!AJ64="","",IF('Sales Dashboard'!AK64=0,"",IF('Sales Dashboard'!AK64="","",(('Sales Dashboard'!AK64-'Sales Dashboard'!AJ64)/'Sales Dashboard'!AJ64)))))</f>
        <v>0.30885151185484899</v>
      </c>
      <c r="AL64" s="19">
        <f>IF('Sales Dashboard'!AK64=0,"",IF('Sales Dashboard'!AK64="","",IF('Sales Dashboard'!AL64=0,"",IF('Sales Dashboard'!AL64="","",(('Sales Dashboard'!AL64-'Sales Dashboard'!AK64)/'Sales Dashboard'!AK64)))))</f>
        <v>9.288225726040765E-2</v>
      </c>
      <c r="AM64" s="19">
        <f>IF('Sales Dashboard'!AL64=0,"",IF('Sales Dashboard'!AL64="","",IF('Sales Dashboard'!AM64=0,"",IF('Sales Dashboard'!AM64="","",(('Sales Dashboard'!AM64-'Sales Dashboard'!AL64)/'Sales Dashboard'!AL64)))))</f>
        <v>-0.60457614771216106</v>
      </c>
      <c r="AN64" s="19">
        <f>IF('Sales Dashboard'!AM64=0,"",IF('Sales Dashboard'!AM64="","",IF('Sales Dashboard'!AN64=0,"",IF('Sales Dashboard'!AN64="","",(('Sales Dashboard'!AN64-'Sales Dashboard'!AM64)/'Sales Dashboard'!AM64)))))</f>
        <v>-6.4448935436373436E-2</v>
      </c>
      <c r="AO64" s="19">
        <f>IF('Sales Dashboard'!AN64=0,"",IF('Sales Dashboard'!AN64="","",IF('Sales Dashboard'!AO64=0,"",IF('Sales Dashboard'!AO64="","",(('Sales Dashboard'!AO64-'Sales Dashboard'!AN64)/'Sales Dashboard'!AN64)))))</f>
        <v>0.57142480895526393</v>
      </c>
      <c r="AP64" s="19">
        <f>IF('Sales Dashboard'!AO64=0,"",IF('Sales Dashboard'!AO64="","",IF('Sales Dashboard'!AP64=0,"",IF('Sales Dashboard'!AP64="","",(('Sales Dashboard'!AP64-'Sales Dashboard'!AO64)/'Sales Dashboard'!AO64)))))</f>
        <v>0.24376054798797861</v>
      </c>
      <c r="AQ64" s="19">
        <f>IF('Sales Dashboard'!AP64=0,"",IF('Sales Dashboard'!AP64="","",IF('Sales Dashboard'!AQ64=0,"",IF('Sales Dashboard'!AQ64="","",(('Sales Dashboard'!AQ64-'Sales Dashboard'!AP64)/'Sales Dashboard'!AP64)))))</f>
        <v>-3.9979244798231438E-3</v>
      </c>
      <c r="AR64" s="59">
        <f>IF('Sales Dashboard'!AQ64=0,"",IF('Sales Dashboard'!AQ64="","",IF('Sales Dashboard'!AR64=0,"",IF('Sales Dashboard'!AR64="","",(('Sales Dashboard'!AR64-'Sales Dashboard'!AQ64)/'Sales Dashboard'!AQ64)))))</f>
        <v>-0.10576333543011951</v>
      </c>
      <c r="AS64" s="431">
        <f>IF(B64="HQ","",(('Sales Dashboard'!AR64-'Sales Dashboard'!AS64)/'Sales Dashboard'!AS64))</f>
        <v>-0.39772587412587412</v>
      </c>
      <c r="AU64" s="63"/>
      <c r="AW64" s="448">
        <f>IF('Sales Dashboard'!AF64=0,"",IF('Sales Dashboard'!AF64="","",(('Sales Dashboard'!AR64-'Sales Dashboard'!AF64)/'Sales Dashboard'!AF64)))</f>
        <v>-0.35559571324932537</v>
      </c>
      <c r="AX64" s="448"/>
      <c r="AY64" s="448"/>
    </row>
    <row r="65" spans="1:51" outlineLevel="1">
      <c r="A65" s="201" t="s">
        <v>935</v>
      </c>
      <c r="B65" s="202" t="str">
        <f t="shared" si="4"/>
        <v>Tula</v>
      </c>
      <c r="C65" s="19"/>
      <c r="D65" s="19">
        <f>IF('Sales Dashboard'!C65=0,"",IF('Sales Dashboard'!C65="","",IF('Sales Dashboard'!D65=0,"",IF('Sales Dashboard'!D65="","",(('Sales Dashboard'!D65-'Sales Dashboard'!C65)/'Sales Dashboard'!C65)))))</f>
        <v>-0.66460109025848491</v>
      </c>
      <c r="E65" s="19">
        <f>IF('Sales Dashboard'!D65=0,"",IF('Sales Dashboard'!D65="","",IF('Sales Dashboard'!E65=0,"",IF('Sales Dashboard'!E65="","",(('Sales Dashboard'!E65-'Sales Dashboard'!D65)/'Sales Dashboard'!D65)))))</f>
        <v>0.18342211446339954</v>
      </c>
      <c r="F65" s="19">
        <f>IF('Sales Dashboard'!E65=0,"",IF('Sales Dashboard'!E65="","",IF('Sales Dashboard'!F65=0,"",IF('Sales Dashboard'!F65="","",(('Sales Dashboard'!F65-'Sales Dashboard'!E65)/'Sales Dashboard'!E65)))))</f>
        <v>-8.4310259855118447E-2</v>
      </c>
      <c r="G65" s="19">
        <f>IF('Sales Dashboard'!F65=0,"",IF('Sales Dashboard'!F65="","",IF('Sales Dashboard'!G65=0,"",IF('Sales Dashboard'!G65="","",(('Sales Dashboard'!G65-'Sales Dashboard'!F65)/'Sales Dashboard'!F65)))))</f>
        <v>-0.12431289461941183</v>
      </c>
      <c r="H65" s="19">
        <f>IF('Sales Dashboard'!G65=0,"",IF('Sales Dashboard'!G65="","",IF('Sales Dashboard'!H65=0,"",IF('Sales Dashboard'!H65="","",(('Sales Dashboard'!H65-'Sales Dashboard'!G65)/'Sales Dashboard'!G65)))))</f>
        <v>-0.14272147973372443</v>
      </c>
      <c r="I65" s="19">
        <f>IF('Sales Dashboard'!H65=0,"",IF('Sales Dashboard'!H65="","",IF('Sales Dashboard'!I65=0,"",IF('Sales Dashboard'!I65="","",(('Sales Dashboard'!I65-'Sales Dashboard'!H65)/'Sales Dashboard'!H65)))))</f>
        <v>0.37993953623989069</v>
      </c>
      <c r="J65" s="19">
        <f>IF('Sales Dashboard'!I65=0,"",IF('Sales Dashboard'!I65="","",IF('Sales Dashboard'!J65=0,"",IF('Sales Dashboard'!J65="","",(('Sales Dashboard'!J65-'Sales Dashboard'!I65)/'Sales Dashboard'!I65)))))</f>
        <v>0.47025916547419011</v>
      </c>
      <c r="K65" s="19">
        <f>IF('Sales Dashboard'!J65=0,"",IF('Sales Dashboard'!J65="","",IF('Sales Dashboard'!K65=0,"",IF('Sales Dashboard'!K65="","",(('Sales Dashboard'!K65-'Sales Dashboard'!J65)/'Sales Dashboard'!J65)))))</f>
        <v>0.10396690557782852</v>
      </c>
      <c r="L65" s="19">
        <f>IF('Sales Dashboard'!K65=0,"",IF('Sales Dashboard'!K65="","",IF('Sales Dashboard'!L65=0,"",IF('Sales Dashboard'!L65="","",(('Sales Dashboard'!L65-'Sales Dashboard'!K65)/'Sales Dashboard'!K65)))))</f>
        <v>0.1051746015924801</v>
      </c>
      <c r="M65" s="19">
        <f>IF('Sales Dashboard'!L65=0,"",IF('Sales Dashboard'!L65="","",IF('Sales Dashboard'!M65=0,"",IF('Sales Dashboard'!M65="","",(('Sales Dashboard'!M65-'Sales Dashboard'!L65)/'Sales Dashboard'!L65)))))</f>
        <v>-0.25770856692556299</v>
      </c>
      <c r="N65" s="19">
        <f>IF('Sales Dashboard'!M65=0,"",IF('Sales Dashboard'!M65="","",IF('Sales Dashboard'!N65=0,"",IF('Sales Dashboard'!N65="","",(('Sales Dashboard'!N65-'Sales Dashboard'!M65)/'Sales Dashboard'!M65)))))</f>
        <v>-4.657743893217018E-2</v>
      </c>
      <c r="O65" s="19">
        <f>IF('Sales Dashboard'!N65=0,"",IF('Sales Dashboard'!N65="","",IF('Sales Dashboard'!O65=0,"",IF('Sales Dashboard'!O65="","",(('Sales Dashboard'!O65-'Sales Dashboard'!N65)/'Sales Dashboard'!N65)))))</f>
        <v>-8.1776565948157187E-2</v>
      </c>
      <c r="P65" s="19">
        <f>IF('Sales Dashboard'!O65=0,"",IF('Sales Dashboard'!O65="","",IF('Sales Dashboard'!P65=0,"",IF('Sales Dashboard'!P65="","",(('Sales Dashboard'!P65-'Sales Dashboard'!O65)/'Sales Dashboard'!O65)))))</f>
        <v>-7.2753384125595413E-2</v>
      </c>
      <c r="Q65" s="19">
        <f>IF('Sales Dashboard'!P65=0,"",IF('Sales Dashboard'!P65="","",IF('Sales Dashboard'!Q65=0,"",IF('Sales Dashboard'!Q65="","",(('Sales Dashboard'!Q65-'Sales Dashboard'!P65)/'Sales Dashboard'!P65)))))</f>
        <v>-0.15091560460303183</v>
      </c>
      <c r="R65" s="19">
        <f>IF('Sales Dashboard'!Q65=0,"",IF('Sales Dashboard'!Q65="","",IF('Sales Dashboard'!R65=0,"",IF('Sales Dashboard'!R65="","",(('Sales Dashboard'!R65-'Sales Dashboard'!Q65)/'Sales Dashboard'!Q65)))))</f>
        <v>0.48122489658893347</v>
      </c>
      <c r="S65" s="19">
        <f>IF('Sales Dashboard'!R65=0,"",IF('Sales Dashboard'!R65="","",IF('Sales Dashboard'!S65=0,"",IF('Sales Dashboard'!S65="","",(('Sales Dashboard'!S65-'Sales Dashboard'!R65)/'Sales Dashboard'!R65)))))</f>
        <v>-8.2669827995920125E-2</v>
      </c>
      <c r="T65" s="19">
        <f>IF('Sales Dashboard'!S65=0,"",IF('Sales Dashboard'!S65="","",IF('Sales Dashboard'!T65=0,"",IF('Sales Dashboard'!T65="","",(('Sales Dashboard'!T65-'Sales Dashboard'!S65)/'Sales Dashboard'!S65)))))</f>
        <v>0.101186387397981</v>
      </c>
      <c r="U65" s="19">
        <f>IF('Sales Dashboard'!T65=0,"",IF('Sales Dashboard'!T65="","",IF('Sales Dashboard'!U65=0,"",IF('Sales Dashboard'!U65="","",(('Sales Dashboard'!U65-'Sales Dashboard'!T65)/'Sales Dashboard'!T65)))))</f>
        <v>-0.16102036229913444</v>
      </c>
      <c r="V65" s="19">
        <f>IF('Sales Dashboard'!U65=0,"",IF('Sales Dashboard'!U65="","",IF('Sales Dashboard'!V65=0,"",IF('Sales Dashboard'!V65="","",(('Sales Dashboard'!V65-'Sales Dashboard'!U65)/'Sales Dashboard'!U65)))))</f>
        <v>1.7372523940226595E-2</v>
      </c>
      <c r="W65" s="19">
        <f>IF('Sales Dashboard'!V65=0,"",IF('Sales Dashboard'!V65="","",IF('Sales Dashboard'!W65=0,"",IF('Sales Dashboard'!W65="","",(('Sales Dashboard'!W65-'Sales Dashboard'!V65)/'Sales Dashboard'!V65)))))</f>
        <v>-9.9157608187605259E-2</v>
      </c>
      <c r="X65" s="19">
        <f>IF('Sales Dashboard'!W65=0,"",IF('Sales Dashboard'!W65="","",IF('Sales Dashboard'!X65=0,"",IF('Sales Dashboard'!X65="","",(('Sales Dashboard'!X65-'Sales Dashboard'!W65)/'Sales Dashboard'!W65)))))</f>
        <v>0.14518207087693585</v>
      </c>
      <c r="Y65" s="19">
        <f>IF('Sales Dashboard'!X65=0,"",IF('Sales Dashboard'!X65="","",IF('Sales Dashboard'!Y65=0,"",IF('Sales Dashboard'!Y65="","",(('Sales Dashboard'!Y65-'Sales Dashboard'!X65)/'Sales Dashboard'!X65)))))</f>
        <v>0.18531212642350914</v>
      </c>
      <c r="Z65" s="19" t="str">
        <f>IF('Sales Dashboard'!Y65=0,"",IF('Sales Dashboard'!Y65="","",IF('Sales Dashboard'!Z65=0,"",IF('Sales Dashboard'!Z65="","",(('Sales Dashboard'!Z65-'Sales Dashboard'!Y65)/'Sales Dashboard'!Y65)))))</f>
        <v/>
      </c>
      <c r="AA65" s="19" t="str">
        <f>IF('Sales Dashboard'!Z65=0,"",IF('Sales Dashboard'!Z65="","",IF('Sales Dashboard'!AA65=0,"",IF('Sales Dashboard'!AA65="","",(('Sales Dashboard'!AA65-'Sales Dashboard'!Z65)/'Sales Dashboard'!Z65)))))</f>
        <v/>
      </c>
      <c r="AB65" s="19">
        <f>IF('Sales Dashboard'!AA65=0,"",IF('Sales Dashboard'!AA65="","",IF('Sales Dashboard'!AB65=0,"",IF('Sales Dashboard'!AB65="","",(('Sales Dashboard'!AB65-'Sales Dashboard'!AA65)/'Sales Dashboard'!AA65)))))</f>
        <v>4.9928821822100733E-2</v>
      </c>
      <c r="AC65" s="19">
        <f>IF('Sales Dashboard'!AB65=0,"",IF('Sales Dashboard'!AB65="","",IF('Sales Dashboard'!AC65=0,"",IF('Sales Dashboard'!AC65="","",(('Sales Dashboard'!AC65-'Sales Dashboard'!AB65)/'Sales Dashboard'!AB65)))))</f>
        <v>1.0547661664224401</v>
      </c>
      <c r="AD65" s="19">
        <f>IF('Sales Dashboard'!AC65=0,"",IF('Sales Dashboard'!AC65="","",IF('Sales Dashboard'!AD65=0,"",IF('Sales Dashboard'!AD65="","",(('Sales Dashboard'!AD65-'Sales Dashboard'!AC65)/'Sales Dashboard'!AC65)))))</f>
        <v>-0.53632308431260256</v>
      </c>
      <c r="AE65" s="19">
        <f>IF('Sales Dashboard'!AD65=0,"",IF('Sales Dashboard'!AD65="","",IF('Sales Dashboard'!AE65=0,"",IF('Sales Dashboard'!AE65="","",(('Sales Dashboard'!AE65-'Sales Dashboard'!AD65)/'Sales Dashboard'!AD65)))))</f>
        <v>0.2160078271236068</v>
      </c>
      <c r="AF65" s="19">
        <f>IF('Sales Dashboard'!AE65=0,"",IF('Sales Dashboard'!AE65="","",IF('Sales Dashboard'!AF65=0,"",IF('Sales Dashboard'!AF65="","",(('Sales Dashboard'!AF65-'Sales Dashboard'!AE65)/'Sales Dashboard'!AE65)))))</f>
        <v>-2.5285610510674275E-3</v>
      </c>
      <c r="AG65" s="19">
        <f>IF('Sales Dashboard'!AF65=0,"",IF('Sales Dashboard'!AF65="","",IF('Sales Dashboard'!AG65=0,"",IF('Sales Dashboard'!AG65="","",(('Sales Dashboard'!AG65-'Sales Dashboard'!AF65)/'Sales Dashboard'!AF65)))))</f>
        <v>-1.5530705205455931E-2</v>
      </c>
      <c r="AH65" s="19">
        <f>IF('Sales Dashboard'!AG65=0,"",IF('Sales Dashboard'!AG65="","",IF('Sales Dashboard'!AH65=0,"",IF('Sales Dashboard'!AH65="","",(('Sales Dashboard'!AH65-'Sales Dashboard'!AG65)/'Sales Dashboard'!AG65)))))</f>
        <v>-0.23934349052962051</v>
      </c>
      <c r="AI65" s="19">
        <f>IF('Sales Dashboard'!AH65=0,"",IF('Sales Dashboard'!AH65="","",IF('Sales Dashboard'!AI65=0,"",IF('Sales Dashboard'!AI65="","",(('Sales Dashboard'!AI65-'Sales Dashboard'!AH65)/'Sales Dashboard'!AH65)))))</f>
        <v>0.3358085805532825</v>
      </c>
      <c r="AJ65" s="19">
        <f>IF('Sales Dashboard'!AI65=0,"",IF('Sales Dashboard'!AI65="","",IF('Sales Dashboard'!AJ65=0,"",IF('Sales Dashboard'!AJ65="","",(('Sales Dashboard'!AJ65-'Sales Dashboard'!AI65)/'Sales Dashboard'!AI65)))))</f>
        <v>-3.3269536694430828E-2</v>
      </c>
      <c r="AK65" s="19">
        <f>IF('Sales Dashboard'!AJ65=0,"",IF('Sales Dashboard'!AJ65="","",IF('Sales Dashboard'!AK65=0,"",IF('Sales Dashboard'!AK65="","",(('Sales Dashboard'!AK65-'Sales Dashboard'!AJ65)/'Sales Dashboard'!AJ65)))))</f>
        <v>-0.16082384262206317</v>
      </c>
      <c r="AL65" s="19">
        <f>IF('Sales Dashboard'!AK65=0,"",IF('Sales Dashboard'!AK65="","",IF('Sales Dashboard'!AL65=0,"",IF('Sales Dashboard'!AL65="","",(('Sales Dashboard'!AL65-'Sales Dashboard'!AK65)/'Sales Dashboard'!AK65)))))</f>
        <v>6.1714431939056395E-2</v>
      </c>
      <c r="AM65" s="19">
        <f>IF('Sales Dashboard'!AL65=0,"",IF('Sales Dashboard'!AL65="","",IF('Sales Dashboard'!AM65=0,"",IF('Sales Dashboard'!AM65="","",(('Sales Dashboard'!AM65-'Sales Dashboard'!AL65)/'Sales Dashboard'!AL65)))))</f>
        <v>-0.29171510985954063</v>
      </c>
      <c r="AN65" s="19">
        <f>IF('Sales Dashboard'!AM65=0,"",IF('Sales Dashboard'!AM65="","",IF('Sales Dashboard'!AN65=0,"",IF('Sales Dashboard'!AN65="","",(('Sales Dashboard'!AN65-'Sales Dashboard'!AM65)/'Sales Dashboard'!AM65)))))</f>
        <v>-0.12394776571332677</v>
      </c>
      <c r="AO65" s="19">
        <f>IF('Sales Dashboard'!AN65=0,"",IF('Sales Dashboard'!AN65="","",IF('Sales Dashboard'!AO65=0,"",IF('Sales Dashboard'!AO65="","",(('Sales Dashboard'!AO65-'Sales Dashboard'!AN65)/'Sales Dashboard'!AN65)))))</f>
        <v>0.63756171683419838</v>
      </c>
      <c r="AP65" s="19">
        <f>IF('Sales Dashboard'!AO65=0,"",IF('Sales Dashboard'!AO65="","",IF('Sales Dashboard'!AP65=0,"",IF('Sales Dashboard'!AP65="","",(('Sales Dashboard'!AP65-'Sales Dashboard'!AO65)/'Sales Dashboard'!AO65)))))</f>
        <v>-0.30677727716663261</v>
      </c>
      <c r="AQ65" s="19">
        <f>IF('Sales Dashboard'!AP65=0,"",IF('Sales Dashboard'!AP65="","",IF('Sales Dashboard'!AQ65=0,"",IF('Sales Dashboard'!AQ65="","",(('Sales Dashboard'!AQ65-'Sales Dashboard'!AP65)/'Sales Dashboard'!AP65)))))</f>
        <v>8.3973221387634397E-2</v>
      </c>
      <c r="AR65" s="59">
        <f>IF('Sales Dashboard'!AQ65=0,"",IF('Sales Dashboard'!AQ65="","",IF('Sales Dashboard'!AR65=0,"",IF('Sales Dashboard'!AR65="","",(('Sales Dashboard'!AR65-'Sales Dashboard'!AQ65)/'Sales Dashboard'!AQ65)))))</f>
        <v>-0.12018192436492642</v>
      </c>
      <c r="AS65" s="431">
        <f>IF(B65="HQ","",(('Sales Dashboard'!AR65-'Sales Dashboard'!AS65)/'Sales Dashboard'!AS65))</f>
        <v>-0.13754472934472931</v>
      </c>
      <c r="AU65" s="63"/>
      <c r="AW65" s="448">
        <f>IF('Sales Dashboard'!AF65=0,"",IF('Sales Dashboard'!AF65="","",(('Sales Dashboard'!AR65-'Sales Dashboard'!AF65)/'Sales Dashboard'!AF65)))</f>
        <v>-0.42120985169792435</v>
      </c>
      <c r="AX65" s="448"/>
      <c r="AY65" s="448"/>
    </row>
    <row r="66" spans="1:51" outlineLevel="1">
      <c r="A66" s="201" t="s">
        <v>393</v>
      </c>
      <c r="B66" s="202" t="str">
        <f t="shared" si="4"/>
        <v>HQ</v>
      </c>
      <c r="C66" s="19"/>
      <c r="D66" s="19" t="str">
        <f>IF('Sales Dashboard'!C66=0,"",IF('Sales Dashboard'!C66="","",IF('Sales Dashboard'!D66=0,"",IF('Sales Dashboard'!D66="","",(('Sales Dashboard'!D66-'Sales Dashboard'!C66)/'Sales Dashboard'!C66)))))</f>
        <v/>
      </c>
      <c r="E66" s="19" t="str">
        <f>IF('Sales Dashboard'!D66=0,"",IF('Sales Dashboard'!D66="","",IF('Sales Dashboard'!E66=0,"",IF('Sales Dashboard'!E66="","",(('Sales Dashboard'!E66-'Sales Dashboard'!D66)/'Sales Dashboard'!D66)))))</f>
        <v/>
      </c>
      <c r="F66" s="19" t="str">
        <f>IF('Sales Dashboard'!E66=0,"",IF('Sales Dashboard'!E66="","",IF('Sales Dashboard'!F66=0,"",IF('Sales Dashboard'!F66="","",(('Sales Dashboard'!F66-'Sales Dashboard'!E66)/'Sales Dashboard'!E66)))))</f>
        <v/>
      </c>
      <c r="G66" s="19" t="str">
        <f>IF('Sales Dashboard'!F66=0,"",IF('Sales Dashboard'!F66="","",IF('Sales Dashboard'!G66=0,"",IF('Sales Dashboard'!G66="","",(('Sales Dashboard'!G66-'Sales Dashboard'!F66)/'Sales Dashboard'!F66)))))</f>
        <v/>
      </c>
      <c r="H66" s="19" t="str">
        <f>IF('Sales Dashboard'!G66=0,"",IF('Sales Dashboard'!G66="","",IF('Sales Dashboard'!H66=0,"",IF('Sales Dashboard'!H66="","",(('Sales Dashboard'!H66-'Sales Dashboard'!G66)/'Sales Dashboard'!G66)))))</f>
        <v/>
      </c>
      <c r="I66" s="19" t="str">
        <f>IF('Sales Dashboard'!H66=0,"",IF('Sales Dashboard'!H66="","",IF('Sales Dashboard'!I66=0,"",IF('Sales Dashboard'!I66="","",(('Sales Dashboard'!I66-'Sales Dashboard'!H66)/'Sales Dashboard'!H66)))))</f>
        <v/>
      </c>
      <c r="J66" s="19" t="str">
        <f>IF('Sales Dashboard'!I66=0,"",IF('Sales Dashboard'!I66="","",IF('Sales Dashboard'!J66=0,"",IF('Sales Dashboard'!J66="","",(('Sales Dashboard'!J66-'Sales Dashboard'!I66)/'Sales Dashboard'!I66)))))</f>
        <v/>
      </c>
      <c r="K66" s="19" t="str">
        <f>IF('Sales Dashboard'!J66=0,"",IF('Sales Dashboard'!J66="","",IF('Sales Dashboard'!K66=0,"",IF('Sales Dashboard'!K66="","",(('Sales Dashboard'!K66-'Sales Dashboard'!J66)/'Sales Dashboard'!J66)))))</f>
        <v/>
      </c>
      <c r="L66" s="19" t="str">
        <f>IF('Sales Dashboard'!K66=0,"",IF('Sales Dashboard'!K66="","",IF('Sales Dashboard'!L66=0,"",IF('Sales Dashboard'!L66="","",(('Sales Dashboard'!L66-'Sales Dashboard'!K66)/'Sales Dashboard'!K66)))))</f>
        <v/>
      </c>
      <c r="M66" s="19" t="str">
        <f>IF('Sales Dashboard'!L66=0,"",IF('Sales Dashboard'!L66="","",IF('Sales Dashboard'!M66=0,"",IF('Sales Dashboard'!M66="","",(('Sales Dashboard'!M66-'Sales Dashboard'!L66)/'Sales Dashboard'!L66)))))</f>
        <v/>
      </c>
      <c r="N66" s="19" t="str">
        <f>IF('Sales Dashboard'!M66=0,"",IF('Sales Dashboard'!M66="","",IF('Sales Dashboard'!N66=0,"",IF('Sales Dashboard'!N66="","",(('Sales Dashboard'!N66-'Sales Dashboard'!M66)/'Sales Dashboard'!M66)))))</f>
        <v/>
      </c>
      <c r="O66" s="19" t="str">
        <f>IF('Sales Dashboard'!N66=0,"",IF('Sales Dashboard'!N66="","",IF('Sales Dashboard'!O66=0,"",IF('Sales Dashboard'!O66="","",(('Sales Dashboard'!O66-'Sales Dashboard'!N66)/'Sales Dashboard'!N66)))))</f>
        <v/>
      </c>
      <c r="P66" s="19" t="str">
        <f>IF('Sales Dashboard'!O66=0,"",IF('Sales Dashboard'!O66="","",IF('Sales Dashboard'!P66=0,"",IF('Sales Dashboard'!P66="","",(('Sales Dashboard'!P66-'Sales Dashboard'!O66)/'Sales Dashboard'!O66)))))</f>
        <v/>
      </c>
      <c r="Q66" s="19" t="str">
        <f>IF('Sales Dashboard'!P66=0,"",IF('Sales Dashboard'!P66="","",IF('Sales Dashboard'!Q66=0,"",IF('Sales Dashboard'!Q66="","",(('Sales Dashboard'!Q66-'Sales Dashboard'!P66)/'Sales Dashboard'!P66)))))</f>
        <v/>
      </c>
      <c r="R66" s="19" t="str">
        <f>IF('Sales Dashboard'!Q66=0,"",IF('Sales Dashboard'!Q66="","",IF('Sales Dashboard'!R66=0,"",IF('Sales Dashboard'!R66="","",(('Sales Dashboard'!R66-'Sales Dashboard'!Q66)/'Sales Dashboard'!Q66)))))</f>
        <v/>
      </c>
      <c r="S66" s="19" t="str">
        <f>IF('Sales Dashboard'!R66=0,"",IF('Sales Dashboard'!R66="","",IF('Sales Dashboard'!S66=0,"",IF('Sales Dashboard'!S66="","",(('Sales Dashboard'!S66-'Sales Dashboard'!R66)/'Sales Dashboard'!R66)))))</f>
        <v/>
      </c>
      <c r="T66" s="19" t="str">
        <f>IF('Sales Dashboard'!S66=0,"",IF('Sales Dashboard'!S66="","",IF('Sales Dashboard'!T66=0,"",IF('Sales Dashboard'!T66="","",(('Sales Dashboard'!T66-'Sales Dashboard'!S66)/'Sales Dashboard'!S66)))))</f>
        <v/>
      </c>
      <c r="U66" s="19" t="str">
        <f>IF('Sales Dashboard'!T66=0,"",IF('Sales Dashboard'!T66="","",IF('Sales Dashboard'!U66=0,"",IF('Sales Dashboard'!U66="","",(('Sales Dashboard'!U66-'Sales Dashboard'!T66)/'Sales Dashboard'!T66)))))</f>
        <v/>
      </c>
      <c r="V66" s="19" t="str">
        <f>IF('Sales Dashboard'!U66=0,"",IF('Sales Dashboard'!U66="","",IF('Sales Dashboard'!V66=0,"",IF('Sales Dashboard'!V66="","",(('Sales Dashboard'!V66-'Sales Dashboard'!U66)/'Sales Dashboard'!U66)))))</f>
        <v/>
      </c>
      <c r="W66" s="19" t="str">
        <f>IF('Sales Dashboard'!V66=0,"",IF('Sales Dashboard'!V66="","",IF('Sales Dashboard'!W66=0,"",IF('Sales Dashboard'!W66="","",(('Sales Dashboard'!W66-'Sales Dashboard'!V66)/'Sales Dashboard'!V66)))))</f>
        <v/>
      </c>
      <c r="X66" s="19" t="str">
        <f>IF('Sales Dashboard'!W66=0,"",IF('Sales Dashboard'!W66="","",IF('Sales Dashboard'!X66=0,"",IF('Sales Dashboard'!X66="","",(('Sales Dashboard'!X66-'Sales Dashboard'!W66)/'Sales Dashboard'!W66)))))</f>
        <v/>
      </c>
      <c r="Y66" s="19" t="str">
        <f>IF('Sales Dashboard'!X66=0,"",IF('Sales Dashboard'!X66="","",IF('Sales Dashboard'!Y66=0,"",IF('Sales Dashboard'!Y66="","",(('Sales Dashboard'!Y66-'Sales Dashboard'!X66)/'Sales Dashboard'!X66)))))</f>
        <v/>
      </c>
      <c r="Z66" s="19">
        <f>IF('Sales Dashboard'!Y66=0,"",IF('Sales Dashboard'!Y66="","",IF('Sales Dashboard'!Z66=0,"",IF('Sales Dashboard'!Z66="","",(('Sales Dashboard'!Z66-'Sales Dashboard'!Y66)/'Sales Dashboard'!Y66)))))</f>
        <v>7.2666666666666666</v>
      </c>
      <c r="AA66" s="19" t="str">
        <f>IF('Sales Dashboard'!Z66=0,"",IF('Sales Dashboard'!Z66="","",IF('Sales Dashboard'!AA66=0,"",IF('Sales Dashboard'!AA66="","",(('Sales Dashboard'!AA66-'Sales Dashboard'!Z66)/'Sales Dashboard'!Z66)))))</f>
        <v/>
      </c>
      <c r="AB66" s="19" t="str">
        <f>IF('Sales Dashboard'!AA66=0,"",IF('Sales Dashboard'!AA66="","",IF('Sales Dashboard'!AB66=0,"",IF('Sales Dashboard'!AB66="","",(('Sales Dashboard'!AB66-'Sales Dashboard'!AA66)/'Sales Dashboard'!AA66)))))</f>
        <v/>
      </c>
      <c r="AC66" s="19" t="str">
        <f>IF('Sales Dashboard'!AB66=0,"",IF('Sales Dashboard'!AB66="","",IF('Sales Dashboard'!AC66=0,"",IF('Sales Dashboard'!AC66="","",(('Sales Dashboard'!AC66-'Sales Dashboard'!AB66)/'Sales Dashboard'!AB66)))))</f>
        <v/>
      </c>
      <c r="AD66" s="19" t="str">
        <f>IF('Sales Dashboard'!AC66=0,"",IF('Sales Dashboard'!AC66="","",IF('Sales Dashboard'!AD66=0,"",IF('Sales Dashboard'!AD66="","",(('Sales Dashboard'!AD66-'Sales Dashboard'!AC66)/'Sales Dashboard'!AC66)))))</f>
        <v/>
      </c>
      <c r="AE66" s="19" t="str">
        <f>IF('Sales Dashboard'!AD66=0,"",IF('Sales Dashboard'!AD66="","",IF('Sales Dashboard'!AE66=0,"",IF('Sales Dashboard'!AE66="","",(('Sales Dashboard'!AE66-'Sales Dashboard'!AD66)/'Sales Dashboard'!AD66)))))</f>
        <v/>
      </c>
      <c r="AF66" s="19" t="str">
        <f>IF('Sales Dashboard'!AE66=0,"",IF('Sales Dashboard'!AE66="","",IF('Sales Dashboard'!AF66=0,"",IF('Sales Dashboard'!AF66="","",(('Sales Dashboard'!AF66-'Sales Dashboard'!AE66)/'Sales Dashboard'!AE66)))))</f>
        <v/>
      </c>
      <c r="AG66" s="19" t="str">
        <f>IF('Sales Dashboard'!AF66=0,"",IF('Sales Dashboard'!AF66="","",IF('Sales Dashboard'!AG66=0,"",IF('Sales Dashboard'!AG66="","",(('Sales Dashboard'!AG66-'Sales Dashboard'!AF66)/'Sales Dashboard'!AF66)))))</f>
        <v/>
      </c>
      <c r="AH66" s="19">
        <f>IF('Sales Dashboard'!AG66=0,"",IF('Sales Dashboard'!AG66="","",IF('Sales Dashboard'!AH66=0,"",IF('Sales Dashboard'!AH66="","",(('Sales Dashboard'!AH66-'Sales Dashboard'!AG66)/'Sales Dashboard'!AG66)))))</f>
        <v>1.7719816361049208</v>
      </c>
      <c r="AI66" s="19">
        <f>IF('Sales Dashboard'!AH66=0,"",IF('Sales Dashboard'!AH66="","",IF('Sales Dashboard'!AI66=0,"",IF('Sales Dashboard'!AI66="","",(('Sales Dashboard'!AI66-'Sales Dashboard'!AH66)/'Sales Dashboard'!AH66)))))</f>
        <v>-0.31252905625290561</v>
      </c>
      <c r="AJ66" s="19" t="str">
        <f>IF('Sales Dashboard'!AI66=0,"",IF('Sales Dashboard'!AI66="","",IF('Sales Dashboard'!AJ66=0,"",IF('Sales Dashboard'!AJ66="","",(('Sales Dashboard'!AJ66-'Sales Dashboard'!AI66)/'Sales Dashboard'!AI66)))))</f>
        <v/>
      </c>
      <c r="AK66" s="19" t="str">
        <f>IF('Sales Dashboard'!AJ66=0,"",IF('Sales Dashboard'!AJ66="","",IF('Sales Dashboard'!AK66=0,"",IF('Sales Dashboard'!AK66="","",(('Sales Dashboard'!AK66-'Sales Dashboard'!AJ66)/'Sales Dashboard'!AJ66)))))</f>
        <v/>
      </c>
      <c r="AL66" s="19" t="str">
        <f>IF('Sales Dashboard'!AK66=0,"",IF('Sales Dashboard'!AK66="","",IF('Sales Dashboard'!AL66=0,"",IF('Sales Dashboard'!AL66="","",(('Sales Dashboard'!AL66-'Sales Dashboard'!AK66)/'Sales Dashboard'!AK66)))))</f>
        <v/>
      </c>
      <c r="AM66" s="19" t="str">
        <f>IF('Sales Dashboard'!AL66=0,"",IF('Sales Dashboard'!AL66="","",IF('Sales Dashboard'!AM66=0,"",IF('Sales Dashboard'!AM66="","",(('Sales Dashboard'!AM66-'Sales Dashboard'!AL66)/'Sales Dashboard'!AL66)))))</f>
        <v/>
      </c>
      <c r="AN66" s="19">
        <f>IF('Sales Dashboard'!AM66=0,"",IF('Sales Dashboard'!AM66="","",IF('Sales Dashboard'!AN66=0,"",IF('Sales Dashboard'!AN66="","",(('Sales Dashboard'!AN66-'Sales Dashboard'!AM66)/'Sales Dashboard'!AM66)))))</f>
        <v>-0.99209183673469392</v>
      </c>
      <c r="AO66" s="19" t="str">
        <f>IF('Sales Dashboard'!AN66=0,"",IF('Sales Dashboard'!AN66="","",IF('Sales Dashboard'!AO66=0,"",IF('Sales Dashboard'!AO66="","",(('Sales Dashboard'!AO66-'Sales Dashboard'!AN66)/'Sales Dashboard'!AN66)))))</f>
        <v/>
      </c>
      <c r="AP66" s="19" t="str">
        <f>IF('Sales Dashboard'!AO66=0,"",IF('Sales Dashboard'!AO66="","",IF('Sales Dashboard'!AP66=0,"",IF('Sales Dashboard'!AP66="","",(('Sales Dashboard'!AP66-'Sales Dashboard'!AO66)/'Sales Dashboard'!AO66)))))</f>
        <v/>
      </c>
      <c r="AQ66" s="19">
        <f>IF('Sales Dashboard'!AP66=0,"",IF('Sales Dashboard'!AP66="","",IF('Sales Dashboard'!AQ66=0,"",IF('Sales Dashboard'!AQ66="","",(('Sales Dashboard'!AQ66-'Sales Dashboard'!AP66)/'Sales Dashboard'!AP66)))))</f>
        <v>-0.9721603563474388</v>
      </c>
      <c r="AR66" s="59" t="str">
        <f>IF('Sales Dashboard'!AQ66=0,"",IF('Sales Dashboard'!AQ66="","",IF('Sales Dashboard'!AR66=0,"",IF('Sales Dashboard'!AR66="","",(('Sales Dashboard'!AR66-'Sales Dashboard'!AQ66)/'Sales Dashboard'!AQ66)))))</f>
        <v/>
      </c>
      <c r="AS66" s="431" t="str">
        <f>IF(B66="HQ","",(('Sales Dashboard'!AR66-'Sales Dashboard'!AS66)/'Sales Dashboard'!AS66))</f>
        <v/>
      </c>
      <c r="AU66" s="63"/>
      <c r="AW66" s="448" t="str">
        <f>IF('Sales Dashboard'!AF66=0,"",IF('Sales Dashboard'!AF66="","",(('Sales Dashboard'!AR66-'Sales Dashboard'!AF66)/'Sales Dashboard'!AF66)))</f>
        <v/>
      </c>
      <c r="AX66" s="448"/>
      <c r="AY66" s="448"/>
    </row>
    <row r="67" spans="1:51" ht="15">
      <c r="A67" s="198" t="s">
        <v>1422</v>
      </c>
      <c r="B67" s="199" t="s">
        <v>928</v>
      </c>
      <c r="C67" s="18"/>
      <c r="D67" s="18" t="str">
        <f>IF('Sales Dashboard'!C67=0,"",IF('Sales Dashboard'!C67="","",IF('Sales Dashboard'!D67=0,"",IF('Sales Dashboard'!D67="","",(('Sales Dashboard'!D67-'Sales Dashboard'!C67)/'Sales Dashboard'!C67)))))</f>
        <v/>
      </c>
      <c r="E67" s="18" t="str">
        <f>IF('Sales Dashboard'!D67=0,"",IF('Sales Dashboard'!D67="","",IF('Sales Dashboard'!E67=0,"",IF('Sales Dashboard'!E67="","",(('Sales Dashboard'!E67-'Sales Dashboard'!D67)/'Sales Dashboard'!D67)))))</f>
        <v/>
      </c>
      <c r="F67" s="18" t="str">
        <f>IF('Sales Dashboard'!E67=0,"",IF('Sales Dashboard'!E67="","",IF('Sales Dashboard'!F67=0,"",IF('Sales Dashboard'!F67="","",(('Sales Dashboard'!F67-'Sales Dashboard'!E67)/'Sales Dashboard'!E67)))))</f>
        <v/>
      </c>
      <c r="G67" s="18" t="str">
        <f>IF('Sales Dashboard'!F67=0,"",IF('Sales Dashboard'!F67="","",IF('Sales Dashboard'!G67=0,"",IF('Sales Dashboard'!G67="","",(('Sales Dashboard'!G67-'Sales Dashboard'!F67)/'Sales Dashboard'!F67)))))</f>
        <v/>
      </c>
      <c r="H67" s="18" t="str">
        <f>IF('Sales Dashboard'!G67=0,"",IF('Sales Dashboard'!G67="","",IF('Sales Dashboard'!H67=0,"",IF('Sales Dashboard'!H67="","",(('Sales Dashboard'!H67-'Sales Dashboard'!G67)/'Sales Dashboard'!G67)))))</f>
        <v/>
      </c>
      <c r="I67" s="18" t="str">
        <f>IF('Sales Dashboard'!H67=0,"",IF('Sales Dashboard'!H67="","",IF('Sales Dashboard'!I67=0,"",IF('Sales Dashboard'!I67="","",(('Sales Dashboard'!I67-'Sales Dashboard'!H67)/'Sales Dashboard'!H67)))))</f>
        <v/>
      </c>
      <c r="J67" s="18" t="str">
        <f>IF('Sales Dashboard'!I67=0,"",IF('Sales Dashboard'!I67="","",IF('Sales Dashboard'!J67=0,"",IF('Sales Dashboard'!J67="","",(('Sales Dashboard'!J67-'Sales Dashboard'!I67)/'Sales Dashboard'!I67)))))</f>
        <v/>
      </c>
      <c r="K67" s="18" t="str">
        <f>IF('Sales Dashboard'!J67=0,"",IF('Sales Dashboard'!J67="","",IF('Sales Dashboard'!K67=0,"",IF('Sales Dashboard'!K67="","",(('Sales Dashboard'!K67-'Sales Dashboard'!J67)/'Sales Dashboard'!J67)))))</f>
        <v/>
      </c>
      <c r="L67" s="18" t="str">
        <f>IF('Sales Dashboard'!K67=0,"",IF('Sales Dashboard'!K67="","",IF('Sales Dashboard'!L67=0,"",IF('Sales Dashboard'!L67="","",(('Sales Dashboard'!L67-'Sales Dashboard'!K67)/'Sales Dashboard'!K67)))))</f>
        <v/>
      </c>
      <c r="M67" s="18" t="str">
        <f>IF('Sales Dashboard'!L67=0,"",IF('Sales Dashboard'!L67="","",IF('Sales Dashboard'!M67=0,"",IF('Sales Dashboard'!M67="","",(('Sales Dashboard'!M67-'Sales Dashboard'!L67)/'Sales Dashboard'!L67)))))</f>
        <v/>
      </c>
      <c r="N67" s="18" t="str">
        <f>IF('Sales Dashboard'!M67=0,"",IF('Sales Dashboard'!M67="","",IF('Sales Dashboard'!N67=0,"",IF('Sales Dashboard'!N67="","",(('Sales Dashboard'!N67-'Sales Dashboard'!M67)/'Sales Dashboard'!M67)))))</f>
        <v/>
      </c>
      <c r="O67" s="18" t="str">
        <f>IF('Sales Dashboard'!N67=0,"",IF('Sales Dashboard'!N67="","",IF('Sales Dashboard'!O67=0,"",IF('Sales Dashboard'!O67="","",(('Sales Dashboard'!O67-'Sales Dashboard'!N67)/'Sales Dashboard'!N67)))))</f>
        <v/>
      </c>
      <c r="P67" s="18" t="str">
        <f>IF('Sales Dashboard'!O67=0,"",IF('Sales Dashboard'!O67="","",IF('Sales Dashboard'!P67=0,"",IF('Sales Dashboard'!P67="","",(('Sales Dashboard'!P67-'Sales Dashboard'!O67)/'Sales Dashboard'!O67)))))</f>
        <v/>
      </c>
      <c r="Q67" s="18" t="str">
        <f>IF('Sales Dashboard'!P67=0,"",IF('Sales Dashboard'!P67="","",IF('Sales Dashboard'!Q67=0,"",IF('Sales Dashboard'!Q67="","",(('Sales Dashboard'!Q67-'Sales Dashboard'!P67)/'Sales Dashboard'!P67)))))</f>
        <v/>
      </c>
      <c r="R67" s="18" t="str">
        <f>IF('Sales Dashboard'!Q67=0,"",IF('Sales Dashboard'!Q67="","",IF('Sales Dashboard'!R67=0,"",IF('Sales Dashboard'!R67="","",(('Sales Dashboard'!R67-'Sales Dashboard'!Q67)/'Sales Dashboard'!Q67)))))</f>
        <v/>
      </c>
      <c r="S67" s="18" t="str">
        <f>IF('Sales Dashboard'!R67=0,"",IF('Sales Dashboard'!R67="","",IF('Sales Dashboard'!S67=0,"",IF('Sales Dashboard'!S67="","",(('Sales Dashboard'!S67-'Sales Dashboard'!R67)/'Sales Dashboard'!R67)))))</f>
        <v/>
      </c>
      <c r="T67" s="18" t="str">
        <f>IF('Sales Dashboard'!S67=0,"",IF('Sales Dashboard'!S67="","",IF('Sales Dashboard'!T67=0,"",IF('Sales Dashboard'!T67="","",(('Sales Dashboard'!T67-'Sales Dashboard'!S67)/'Sales Dashboard'!S67)))))</f>
        <v/>
      </c>
      <c r="U67" s="18" t="str">
        <f>IF('Sales Dashboard'!T67=0,"",IF('Sales Dashboard'!T67="","",IF('Sales Dashboard'!U67=0,"",IF('Sales Dashboard'!U67="","",(('Sales Dashboard'!U67-'Sales Dashboard'!T67)/'Sales Dashboard'!T67)))))</f>
        <v/>
      </c>
      <c r="V67" s="18" t="str">
        <f>IF('Sales Dashboard'!U67=0,"",IF('Sales Dashboard'!U67="","",IF('Sales Dashboard'!V67=0,"",IF('Sales Dashboard'!V67="","",(('Sales Dashboard'!V67-'Sales Dashboard'!U67)/'Sales Dashboard'!U67)))))</f>
        <v/>
      </c>
      <c r="W67" s="18" t="str">
        <f>IF('Sales Dashboard'!V67=0,"",IF('Sales Dashboard'!V67="","",IF('Sales Dashboard'!W67=0,"",IF('Sales Dashboard'!W67="","",(('Sales Dashboard'!W67-'Sales Dashboard'!V67)/'Sales Dashboard'!V67)))))</f>
        <v/>
      </c>
      <c r="X67" s="18" t="str">
        <f>IF('Sales Dashboard'!W67=0,"",IF('Sales Dashboard'!W67="","",IF('Sales Dashboard'!X67=0,"",IF('Sales Dashboard'!X67="","",(('Sales Dashboard'!X67-'Sales Dashboard'!W67)/'Sales Dashboard'!W67)))))</f>
        <v/>
      </c>
      <c r="Y67" s="18" t="str">
        <f>IF('Sales Dashboard'!X67=0,"",IF('Sales Dashboard'!X67="","",IF('Sales Dashboard'!Y67=0,"",IF('Sales Dashboard'!Y67="","",(('Sales Dashboard'!Y67-'Sales Dashboard'!X67)/'Sales Dashboard'!X67)))))</f>
        <v/>
      </c>
      <c r="Z67" s="18" t="str">
        <f>IF('Sales Dashboard'!Y67=0,"",IF('Sales Dashboard'!Y67="","",IF('Sales Dashboard'!Z67=0,"",IF('Sales Dashboard'!Z67="","",(('Sales Dashboard'!Z67-'Sales Dashboard'!Y67)/'Sales Dashboard'!Y67)))))</f>
        <v/>
      </c>
      <c r="AA67" s="18">
        <f>IF('Sales Dashboard'!Z67=0,"",IF('Sales Dashboard'!Z67="","",IF('Sales Dashboard'!AA67=0,"",IF('Sales Dashboard'!AA67="","",(('Sales Dashboard'!AA67-'Sales Dashboard'!Z67)/'Sales Dashboard'!Z67)))))</f>
        <v>-0.35043321277559464</v>
      </c>
      <c r="AB67" s="18">
        <f>IF('Sales Dashboard'!AA67=0,"",IF('Sales Dashboard'!AA67="","",IF('Sales Dashboard'!AB67=0,"",IF('Sales Dashboard'!AB67="","",(('Sales Dashboard'!AB67-'Sales Dashboard'!AA67)/'Sales Dashboard'!AA67)))))</f>
        <v>-9.5900444174765696E-3</v>
      </c>
      <c r="AC67" s="18">
        <f>IF('Sales Dashboard'!AB67=0,"",IF('Sales Dashboard'!AB67="","",IF('Sales Dashboard'!AC67=0,"",IF('Sales Dashboard'!AC67="","",(('Sales Dashboard'!AC67-'Sales Dashboard'!AB67)/'Sales Dashboard'!AB67)))))</f>
        <v>0.23157600700334249</v>
      </c>
      <c r="AD67" s="18">
        <f>IF('Sales Dashboard'!AC67=0,"",IF('Sales Dashboard'!AC67="","",IF('Sales Dashboard'!AD67=0,"",IF('Sales Dashboard'!AD67="","",(('Sales Dashboard'!AD67-'Sales Dashboard'!AC67)/'Sales Dashboard'!AC67)))))</f>
        <v>-0.41002809555735381</v>
      </c>
      <c r="AE67" s="18">
        <f>IF('Sales Dashboard'!AD67=0,"",IF('Sales Dashboard'!AD67="","",IF('Sales Dashboard'!AE67=0,"",IF('Sales Dashboard'!AE67="","",(('Sales Dashboard'!AE67-'Sales Dashboard'!AD67)/'Sales Dashboard'!AD67)))))</f>
        <v>0.64905897374851851</v>
      </c>
      <c r="AF67" s="18">
        <f>IF('Sales Dashboard'!AE67=0,"",IF('Sales Dashboard'!AE67="","",IF('Sales Dashboard'!AF67=0,"",IF('Sales Dashboard'!AF67="","",(('Sales Dashboard'!AF67-'Sales Dashboard'!AE67)/'Sales Dashboard'!AE67)))))</f>
        <v>0.18444762043094282</v>
      </c>
      <c r="AG67" s="18">
        <f>IF('Sales Dashboard'!AF67=0,"",IF('Sales Dashboard'!AF67="","",IF('Sales Dashboard'!AG67=0,"",IF('Sales Dashboard'!AG67="","",(('Sales Dashboard'!AG67-'Sales Dashboard'!AF67)/'Sales Dashboard'!AF67)))))</f>
        <v>0.10249264671646538</v>
      </c>
      <c r="AH67" s="18">
        <f>IF('Sales Dashboard'!AG67=0,"",IF('Sales Dashboard'!AG67="","",IF('Sales Dashboard'!AH67=0,"",IF('Sales Dashboard'!AH67="","",(('Sales Dashboard'!AH67-'Sales Dashboard'!AG67)/'Sales Dashboard'!AG67)))))</f>
        <v>-0.22102952576780227</v>
      </c>
      <c r="AI67" s="18">
        <f>IF('Sales Dashboard'!AH67=0,"",IF('Sales Dashboard'!AH67="","",IF('Sales Dashboard'!AI67=0,"",IF('Sales Dashboard'!AI67="","",(('Sales Dashboard'!AI67-'Sales Dashboard'!AH67)/'Sales Dashboard'!AH67)))))</f>
        <v>2.0650160828727608E-2</v>
      </c>
      <c r="AJ67" s="18">
        <f>IF('Sales Dashboard'!AI67=0,"",IF('Sales Dashboard'!AI67="","",IF('Sales Dashboard'!AJ67=0,"",IF('Sales Dashboard'!AJ67="","",(('Sales Dashboard'!AJ67-'Sales Dashboard'!AI67)/'Sales Dashboard'!AI67)))))</f>
        <v>-0.22774042428968802</v>
      </c>
      <c r="AK67" s="18">
        <f>IF('Sales Dashboard'!AJ67=0,"",IF('Sales Dashboard'!AJ67="","",IF('Sales Dashboard'!AK67=0,"",IF('Sales Dashboard'!AK67="","",(('Sales Dashboard'!AK67-'Sales Dashboard'!AJ67)/'Sales Dashboard'!AJ67)))))</f>
        <v>0.1481413930020121</v>
      </c>
      <c r="AL67" s="18">
        <f>IF('Sales Dashboard'!AK67=0,"",IF('Sales Dashboard'!AK67="","",IF('Sales Dashboard'!AL67=0,"",IF('Sales Dashboard'!AL67="","",(('Sales Dashboard'!AL67-'Sales Dashboard'!AK67)/'Sales Dashboard'!AK67)))))</f>
        <v>-6.7455331980467506E-2</v>
      </c>
      <c r="AM67" s="18">
        <f>IF('Sales Dashboard'!AL67=0,"",IF('Sales Dashboard'!AL67="","",IF('Sales Dashboard'!AM67=0,"",IF('Sales Dashboard'!AM67="","",(('Sales Dashboard'!AM67-'Sales Dashboard'!AL67)/'Sales Dashboard'!AL67)))))</f>
        <v>-0.43850284707434695</v>
      </c>
      <c r="AN67" s="18">
        <f>IF('Sales Dashboard'!AM67=0,"",IF('Sales Dashboard'!AM67="","",IF('Sales Dashboard'!AN67=0,"",IF('Sales Dashboard'!AN67="","",(('Sales Dashboard'!AN67-'Sales Dashboard'!AM67)/'Sales Dashboard'!AM67)))))</f>
        <v>0.32324534075088934</v>
      </c>
      <c r="AO67" s="18">
        <f>IF('Sales Dashboard'!AN67=0,"",IF('Sales Dashboard'!AN67="","",IF('Sales Dashboard'!AO67=0,"",IF('Sales Dashboard'!AO67="","",(('Sales Dashboard'!AO67-'Sales Dashboard'!AN67)/'Sales Dashboard'!AN67)))))</f>
        <v>0.27903219454816053</v>
      </c>
      <c r="AP67" s="18">
        <f>IF('Sales Dashboard'!AO67=0,"",IF('Sales Dashboard'!AO67="","",IF('Sales Dashboard'!AP67=0,"",IF('Sales Dashboard'!AP67="","",(('Sales Dashboard'!AP67-'Sales Dashboard'!AO67)/'Sales Dashboard'!AO67)))))</f>
        <v>-0.18028466996161194</v>
      </c>
      <c r="AQ67" s="18">
        <f>IF('Sales Dashboard'!AP67=0,"",IF('Sales Dashboard'!AP67="","",IF('Sales Dashboard'!AQ67=0,"",IF('Sales Dashboard'!AQ67="","",(('Sales Dashboard'!AQ67-'Sales Dashboard'!AP67)/'Sales Dashboard'!AP67)))))</f>
        <v>-0.11645982262183495</v>
      </c>
      <c r="AR67" s="200">
        <f>IF('Sales Dashboard'!AQ67=0,"",IF('Sales Dashboard'!AQ67="","",IF('Sales Dashboard'!AR67=0,"",IF('Sales Dashboard'!AR67="","",(('Sales Dashboard'!AR67-'Sales Dashboard'!AQ67)/'Sales Dashboard'!AQ67)))))</f>
        <v>-8.3286090759400189E-2</v>
      </c>
      <c r="AS67" s="438">
        <f>IF(B67="HQ","",(('Sales Dashboard'!AR67-'Sales Dashboard'!AS67)/'Sales Dashboard'!AS67))</f>
        <v>-0.18843890818858555</v>
      </c>
      <c r="AU67" s="325"/>
      <c r="AW67" s="447">
        <f>IF('Sales Dashboard'!AF67=0,"",IF('Sales Dashboard'!AF67="","",(('Sales Dashboard'!AR67-'Sales Dashboard'!AF67)/'Sales Dashboard'!AF67)))</f>
        <v>-0.54270703967425471</v>
      </c>
      <c r="AX67" s="447"/>
      <c r="AY67" s="447"/>
    </row>
    <row r="68" spans="1:51" outlineLevel="1">
      <c r="A68" s="201" t="s">
        <v>931</v>
      </c>
      <c r="B68" s="202" t="str">
        <f t="shared" ref="B68:B69" si="5">A68</f>
        <v>Masaka</v>
      </c>
      <c r="C68" s="19"/>
      <c r="D68" s="19" t="str">
        <f>IF('Sales Dashboard'!C68=0,"",IF('Sales Dashboard'!C68="","",IF('Sales Dashboard'!D68=0,"",IF('Sales Dashboard'!D68="","",(('Sales Dashboard'!D68-'Sales Dashboard'!C68)/'Sales Dashboard'!C68)))))</f>
        <v/>
      </c>
      <c r="E68" s="19" t="str">
        <f>IF('Sales Dashboard'!D68=0,"",IF('Sales Dashboard'!D68="","",IF('Sales Dashboard'!E68=0,"",IF('Sales Dashboard'!E68="","",(('Sales Dashboard'!E68-'Sales Dashboard'!D68)/'Sales Dashboard'!D68)))))</f>
        <v/>
      </c>
      <c r="F68" s="19" t="str">
        <f>IF('Sales Dashboard'!E68=0,"",IF('Sales Dashboard'!E68="","",IF('Sales Dashboard'!F68=0,"",IF('Sales Dashboard'!F68="","",(('Sales Dashboard'!F68-'Sales Dashboard'!E68)/'Sales Dashboard'!E68)))))</f>
        <v/>
      </c>
      <c r="G68" s="19" t="str">
        <f>IF('Sales Dashboard'!F68=0,"",IF('Sales Dashboard'!F68="","",IF('Sales Dashboard'!G68=0,"",IF('Sales Dashboard'!G68="","",(('Sales Dashboard'!G68-'Sales Dashboard'!F68)/'Sales Dashboard'!F68)))))</f>
        <v/>
      </c>
      <c r="H68" s="19" t="str">
        <f>IF('Sales Dashboard'!G68=0,"",IF('Sales Dashboard'!G68="","",IF('Sales Dashboard'!H68=0,"",IF('Sales Dashboard'!H68="","",(('Sales Dashboard'!H68-'Sales Dashboard'!G68)/'Sales Dashboard'!G68)))))</f>
        <v/>
      </c>
      <c r="I68" s="19" t="str">
        <f>IF('Sales Dashboard'!H68=0,"",IF('Sales Dashboard'!H68="","",IF('Sales Dashboard'!I68=0,"",IF('Sales Dashboard'!I68="","",(('Sales Dashboard'!I68-'Sales Dashboard'!H68)/'Sales Dashboard'!H68)))))</f>
        <v/>
      </c>
      <c r="J68" s="19" t="str">
        <f>IF('Sales Dashboard'!I68=0,"",IF('Sales Dashboard'!I68="","",IF('Sales Dashboard'!J68=0,"",IF('Sales Dashboard'!J68="","",(('Sales Dashboard'!J68-'Sales Dashboard'!I68)/'Sales Dashboard'!I68)))))</f>
        <v/>
      </c>
      <c r="K68" s="19" t="str">
        <f>IF('Sales Dashboard'!J68=0,"",IF('Sales Dashboard'!J68="","",IF('Sales Dashboard'!K68=0,"",IF('Sales Dashboard'!K68="","",(('Sales Dashboard'!K68-'Sales Dashboard'!J68)/'Sales Dashboard'!J68)))))</f>
        <v/>
      </c>
      <c r="L68" s="19" t="str">
        <f>IF('Sales Dashboard'!K68=0,"",IF('Sales Dashboard'!K68="","",IF('Sales Dashboard'!L68=0,"",IF('Sales Dashboard'!L68="","",(('Sales Dashboard'!L68-'Sales Dashboard'!K68)/'Sales Dashboard'!K68)))))</f>
        <v/>
      </c>
      <c r="M68" s="19" t="str">
        <f>IF('Sales Dashboard'!L68=0,"",IF('Sales Dashboard'!L68="","",IF('Sales Dashboard'!M68=0,"",IF('Sales Dashboard'!M68="","",(('Sales Dashboard'!M68-'Sales Dashboard'!L68)/'Sales Dashboard'!L68)))))</f>
        <v/>
      </c>
      <c r="N68" s="19" t="str">
        <f>IF('Sales Dashboard'!M68=0,"",IF('Sales Dashboard'!M68="","",IF('Sales Dashboard'!N68=0,"",IF('Sales Dashboard'!N68="","",(('Sales Dashboard'!N68-'Sales Dashboard'!M68)/'Sales Dashboard'!M68)))))</f>
        <v/>
      </c>
      <c r="O68" s="19" t="str">
        <f>IF('Sales Dashboard'!N68=0,"",IF('Sales Dashboard'!N68="","",IF('Sales Dashboard'!O68=0,"",IF('Sales Dashboard'!O68="","",(('Sales Dashboard'!O68-'Sales Dashboard'!N68)/'Sales Dashboard'!N68)))))</f>
        <v/>
      </c>
      <c r="P68" s="19" t="str">
        <f>IF('Sales Dashboard'!O68=0,"",IF('Sales Dashboard'!O68="","",IF('Sales Dashboard'!P68=0,"",IF('Sales Dashboard'!P68="","",(('Sales Dashboard'!P68-'Sales Dashboard'!O68)/'Sales Dashboard'!O68)))))</f>
        <v/>
      </c>
      <c r="Q68" s="19" t="str">
        <f>IF('Sales Dashboard'!P68=0,"",IF('Sales Dashboard'!P68="","",IF('Sales Dashboard'!Q68=0,"",IF('Sales Dashboard'!Q68="","",(('Sales Dashboard'!Q68-'Sales Dashboard'!P68)/'Sales Dashboard'!P68)))))</f>
        <v/>
      </c>
      <c r="R68" s="19" t="str">
        <f>IF('Sales Dashboard'!Q68=0,"",IF('Sales Dashboard'!Q68="","",IF('Sales Dashboard'!R68=0,"",IF('Sales Dashboard'!R68="","",(('Sales Dashboard'!R68-'Sales Dashboard'!Q68)/'Sales Dashboard'!Q68)))))</f>
        <v/>
      </c>
      <c r="S68" s="19" t="str">
        <f>IF('Sales Dashboard'!R68=0,"",IF('Sales Dashboard'!R68="","",IF('Sales Dashboard'!S68=0,"",IF('Sales Dashboard'!S68="","",(('Sales Dashboard'!S68-'Sales Dashboard'!R68)/'Sales Dashboard'!R68)))))</f>
        <v/>
      </c>
      <c r="T68" s="19" t="str">
        <f>IF('Sales Dashboard'!S68=0,"",IF('Sales Dashboard'!S68="","",IF('Sales Dashboard'!T68=0,"",IF('Sales Dashboard'!T68="","",(('Sales Dashboard'!T68-'Sales Dashboard'!S68)/'Sales Dashboard'!S68)))))</f>
        <v/>
      </c>
      <c r="U68" s="19" t="str">
        <f>IF('Sales Dashboard'!T68=0,"",IF('Sales Dashboard'!T68="","",IF('Sales Dashboard'!U68=0,"",IF('Sales Dashboard'!U68="","",(('Sales Dashboard'!U68-'Sales Dashboard'!T68)/'Sales Dashboard'!T68)))))</f>
        <v/>
      </c>
      <c r="V68" s="19" t="str">
        <f>IF('Sales Dashboard'!U68=0,"",IF('Sales Dashboard'!U68="","",IF('Sales Dashboard'!V68=0,"",IF('Sales Dashboard'!V68="","",(('Sales Dashboard'!V68-'Sales Dashboard'!U68)/'Sales Dashboard'!U68)))))</f>
        <v/>
      </c>
      <c r="W68" s="19" t="str">
        <f>IF('Sales Dashboard'!V68=0,"",IF('Sales Dashboard'!V68="","",IF('Sales Dashboard'!W68=0,"",IF('Sales Dashboard'!W68="","",(('Sales Dashboard'!W68-'Sales Dashboard'!V68)/'Sales Dashboard'!V68)))))</f>
        <v/>
      </c>
      <c r="X68" s="19" t="str">
        <f>IF('Sales Dashboard'!W68=0,"",IF('Sales Dashboard'!W68="","",IF('Sales Dashboard'!X68=0,"",IF('Sales Dashboard'!X68="","",(('Sales Dashboard'!X68-'Sales Dashboard'!W68)/'Sales Dashboard'!W68)))))</f>
        <v/>
      </c>
      <c r="Y68" s="19" t="str">
        <f>IF('Sales Dashboard'!X68=0,"",IF('Sales Dashboard'!X68="","",IF('Sales Dashboard'!Y68=0,"",IF('Sales Dashboard'!Y68="","",(('Sales Dashboard'!Y68-'Sales Dashboard'!X68)/'Sales Dashboard'!X68)))))</f>
        <v/>
      </c>
      <c r="Z68" s="19" t="str">
        <f>IF('Sales Dashboard'!Y68=0,"",IF('Sales Dashboard'!Y68="","",IF('Sales Dashboard'!Z68=0,"",IF('Sales Dashboard'!Z68="","",(('Sales Dashboard'!Z68-'Sales Dashboard'!Y68)/'Sales Dashboard'!Y68)))))</f>
        <v/>
      </c>
      <c r="AA68" s="19">
        <f>IF('Sales Dashboard'!Z68=0,"",IF('Sales Dashboard'!Z68="","",IF('Sales Dashboard'!AA68=0,"",IF('Sales Dashboard'!AA68="","",(('Sales Dashboard'!AA68-'Sales Dashboard'!Z68)/'Sales Dashboard'!Z68)))))</f>
        <v>-0.35043321277559464</v>
      </c>
      <c r="AB68" s="19">
        <f>IF('Sales Dashboard'!AA68=0,"",IF('Sales Dashboard'!AA68="","",IF('Sales Dashboard'!AB68=0,"",IF('Sales Dashboard'!AB68="","",(('Sales Dashboard'!AB68-'Sales Dashboard'!AA68)/'Sales Dashboard'!AA68)))))</f>
        <v>-9.5900444174765696E-3</v>
      </c>
      <c r="AC68" s="19">
        <f>IF('Sales Dashboard'!AB68=0,"",IF('Sales Dashboard'!AB68="","",IF('Sales Dashboard'!AC68=0,"",IF('Sales Dashboard'!AC68="","",(('Sales Dashboard'!AC68-'Sales Dashboard'!AB68)/'Sales Dashboard'!AB68)))))</f>
        <v>0.23157600700334249</v>
      </c>
      <c r="AD68" s="19">
        <f>IF('Sales Dashboard'!AC68=0,"",IF('Sales Dashboard'!AC68="","",IF('Sales Dashboard'!AD68=0,"",IF('Sales Dashboard'!AD68="","",(('Sales Dashboard'!AD68-'Sales Dashboard'!AC68)/'Sales Dashboard'!AC68)))))</f>
        <v>-0.38861736841186584</v>
      </c>
      <c r="AE68" s="19">
        <f>IF('Sales Dashboard'!AD68=0,"",IF('Sales Dashboard'!AD68="","",IF('Sales Dashboard'!AE68=0,"",IF('Sales Dashboard'!AE68="","",(('Sales Dashboard'!AE68-'Sales Dashboard'!AD68)/'Sales Dashboard'!AD68)))))</f>
        <v>0.64427678676683175</v>
      </c>
      <c r="AF68" s="19">
        <f>IF('Sales Dashboard'!AE68=0,"",IF('Sales Dashboard'!AE68="","",IF('Sales Dashboard'!AF68=0,"",IF('Sales Dashboard'!AF68="","",(('Sales Dashboard'!AF68-'Sales Dashboard'!AE68)/'Sales Dashboard'!AE68)))))</f>
        <v>0.27937457254122644</v>
      </c>
      <c r="AG68" s="19">
        <f>IF('Sales Dashboard'!AF68=0,"",IF('Sales Dashboard'!AF68="","",IF('Sales Dashboard'!AG68=0,"",IF('Sales Dashboard'!AG68="","",(('Sales Dashboard'!AG68-'Sales Dashboard'!AF68)/'Sales Dashboard'!AF68)))))</f>
        <v>7.9545668930214669E-2</v>
      </c>
      <c r="AH68" s="19">
        <f>IF('Sales Dashboard'!AG68=0,"",IF('Sales Dashboard'!AG68="","",IF('Sales Dashboard'!AH68=0,"",IF('Sales Dashboard'!AH68="","",(('Sales Dashboard'!AH68-'Sales Dashboard'!AG68)/'Sales Dashboard'!AG68)))))</f>
        <v>-0.26272836671327493</v>
      </c>
      <c r="AI68" s="19">
        <f>IF('Sales Dashboard'!AH68=0,"",IF('Sales Dashboard'!AH68="","",IF('Sales Dashboard'!AI68=0,"",IF('Sales Dashboard'!AI68="","",(('Sales Dashboard'!AI68-'Sales Dashboard'!AH68)/'Sales Dashboard'!AH68)))))</f>
        <v>0.13547878202387806</v>
      </c>
      <c r="AJ68" s="19">
        <f>IF('Sales Dashboard'!AI68=0,"",IF('Sales Dashboard'!AI68="","",IF('Sales Dashboard'!AJ68=0,"",IF('Sales Dashboard'!AJ68="","",(('Sales Dashboard'!AJ68-'Sales Dashboard'!AI68)/'Sales Dashboard'!AI68)))))</f>
        <v>-0.33672714007255966</v>
      </c>
      <c r="AK68" s="19">
        <f>IF('Sales Dashboard'!AJ68=0,"",IF('Sales Dashboard'!AJ68="","",IF('Sales Dashboard'!AK68=0,"",IF('Sales Dashboard'!AK68="","",(('Sales Dashboard'!AK68-'Sales Dashboard'!AJ68)/'Sales Dashboard'!AJ68)))))</f>
        <v>9.0127007379732796E-2</v>
      </c>
      <c r="AL68" s="19">
        <f>IF('Sales Dashboard'!AK68=0,"",IF('Sales Dashboard'!AK68="","",IF('Sales Dashboard'!AL68=0,"",IF('Sales Dashboard'!AL68="","",(('Sales Dashboard'!AL68-'Sales Dashboard'!AK68)/'Sales Dashboard'!AK68)))))</f>
        <v>0.27030240093971192</v>
      </c>
      <c r="AM68" s="19">
        <f>IF('Sales Dashboard'!AL68=0,"",IF('Sales Dashboard'!AL68="","",IF('Sales Dashboard'!AM68=0,"",IF('Sales Dashboard'!AM68="","",(('Sales Dashboard'!AM68-'Sales Dashboard'!AL68)/'Sales Dashboard'!AL68)))))</f>
        <v>-0.47984602366152362</v>
      </c>
      <c r="AN68" s="19">
        <f>IF('Sales Dashboard'!AM68=0,"",IF('Sales Dashboard'!AM68="","",IF('Sales Dashboard'!AN68=0,"",IF('Sales Dashboard'!AN68="","",(('Sales Dashboard'!AN68-'Sales Dashboard'!AM68)/'Sales Dashboard'!AM68)))))</f>
        <v>0.21403777825287665</v>
      </c>
      <c r="AO68" s="19">
        <f>IF('Sales Dashboard'!AN68=0,"",IF('Sales Dashboard'!AN68="","",IF('Sales Dashboard'!AO68=0,"",IF('Sales Dashboard'!AO68="","",(('Sales Dashboard'!AO68-'Sales Dashboard'!AN68)/'Sales Dashboard'!AN68)))))</f>
        <v>0.37046231842626742</v>
      </c>
      <c r="AP68" s="19">
        <f>IF('Sales Dashboard'!AO68=0,"",IF('Sales Dashboard'!AO68="","",IF('Sales Dashboard'!AP68=0,"",IF('Sales Dashboard'!AP68="","",(('Sales Dashboard'!AP68-'Sales Dashboard'!AO68)/'Sales Dashboard'!AO68)))))</f>
        <v>-0.15698165331185773</v>
      </c>
      <c r="AQ68" s="19">
        <f>IF('Sales Dashboard'!AP68=0,"",IF('Sales Dashboard'!AP68="","",IF('Sales Dashboard'!AQ68=0,"",IF('Sales Dashboard'!AQ68="","",(('Sales Dashboard'!AQ68-'Sales Dashboard'!AP68)/'Sales Dashboard'!AP68)))))</f>
        <v>6.878635415314892E-3</v>
      </c>
      <c r="AR68" s="59">
        <f>IF('Sales Dashboard'!AQ68=0,"",IF('Sales Dashboard'!AQ68="","",IF('Sales Dashboard'!AR68=0,"",IF('Sales Dashboard'!AR68="","",(('Sales Dashboard'!AR68-'Sales Dashboard'!AQ68)/'Sales Dashboard'!AQ68)))))</f>
        <v>-3.8867103161277984E-2</v>
      </c>
      <c r="AS68" s="431">
        <f>IF(B68="HQ","",(('Sales Dashboard'!AR68-'Sales Dashboard'!AS68)/'Sales Dashboard'!AS68))</f>
        <v>0.1608654664484451</v>
      </c>
      <c r="AU68" s="63"/>
      <c r="AW68" s="448">
        <f>IF('Sales Dashboard'!AF68=0,"",IF('Sales Dashboard'!AF68="","",(('Sales Dashboard'!AR68-'Sales Dashboard'!AF68)/'Sales Dashboard'!AF68)))</f>
        <v>-0.4139254946140401</v>
      </c>
      <c r="AX68" s="448"/>
      <c r="AY68" s="448"/>
    </row>
    <row r="69" spans="1:51" ht="15" outlineLevel="1" thickBot="1">
      <c r="A69" s="201" t="s">
        <v>933</v>
      </c>
      <c r="B69" s="202" t="str">
        <f t="shared" si="5"/>
        <v>Mukono</v>
      </c>
      <c r="C69" s="19"/>
      <c r="D69" s="19" t="str">
        <f>IF('Sales Dashboard'!C69=0,"",IF('Sales Dashboard'!C69="","",IF('Sales Dashboard'!D69=0,"",IF('Sales Dashboard'!D69="","",(('Sales Dashboard'!D69-'Sales Dashboard'!C69)/'Sales Dashboard'!C69)))))</f>
        <v/>
      </c>
      <c r="E69" s="19" t="str">
        <f>IF('Sales Dashboard'!D69=0,"",IF('Sales Dashboard'!D69="","",IF('Sales Dashboard'!E69=0,"",IF('Sales Dashboard'!E69="","",(('Sales Dashboard'!E69-'Sales Dashboard'!D69)/'Sales Dashboard'!D69)))))</f>
        <v/>
      </c>
      <c r="F69" s="19" t="str">
        <f>IF('Sales Dashboard'!E69=0,"",IF('Sales Dashboard'!E69="","",IF('Sales Dashboard'!F69=0,"",IF('Sales Dashboard'!F69="","",(('Sales Dashboard'!F69-'Sales Dashboard'!E69)/'Sales Dashboard'!E69)))))</f>
        <v/>
      </c>
      <c r="G69" s="19" t="str">
        <f>IF('Sales Dashboard'!F69=0,"",IF('Sales Dashboard'!F69="","",IF('Sales Dashboard'!G69=0,"",IF('Sales Dashboard'!G69="","",(('Sales Dashboard'!G69-'Sales Dashboard'!F69)/'Sales Dashboard'!F69)))))</f>
        <v/>
      </c>
      <c r="H69" s="19" t="str">
        <f>IF('Sales Dashboard'!G69=0,"",IF('Sales Dashboard'!G69="","",IF('Sales Dashboard'!H69=0,"",IF('Sales Dashboard'!H69="","",(('Sales Dashboard'!H69-'Sales Dashboard'!G69)/'Sales Dashboard'!G69)))))</f>
        <v/>
      </c>
      <c r="I69" s="19" t="str">
        <f>IF('Sales Dashboard'!H69=0,"",IF('Sales Dashboard'!H69="","",IF('Sales Dashboard'!I69=0,"",IF('Sales Dashboard'!I69="","",(('Sales Dashboard'!I69-'Sales Dashboard'!H69)/'Sales Dashboard'!H69)))))</f>
        <v/>
      </c>
      <c r="J69" s="19" t="str">
        <f>IF('Sales Dashboard'!I69=0,"",IF('Sales Dashboard'!I69="","",IF('Sales Dashboard'!J69=0,"",IF('Sales Dashboard'!J69="","",(('Sales Dashboard'!J69-'Sales Dashboard'!I69)/'Sales Dashboard'!I69)))))</f>
        <v/>
      </c>
      <c r="K69" s="19" t="str">
        <f>IF('Sales Dashboard'!J69=0,"",IF('Sales Dashboard'!J69="","",IF('Sales Dashboard'!K69=0,"",IF('Sales Dashboard'!K69="","",(('Sales Dashboard'!K69-'Sales Dashboard'!J69)/'Sales Dashboard'!J69)))))</f>
        <v/>
      </c>
      <c r="L69" s="19" t="str">
        <f>IF('Sales Dashboard'!K69=0,"",IF('Sales Dashboard'!K69="","",IF('Sales Dashboard'!L69=0,"",IF('Sales Dashboard'!L69="","",(('Sales Dashboard'!L69-'Sales Dashboard'!K69)/'Sales Dashboard'!K69)))))</f>
        <v/>
      </c>
      <c r="M69" s="19" t="str">
        <f>IF('Sales Dashboard'!L69=0,"",IF('Sales Dashboard'!L69="","",IF('Sales Dashboard'!M69=0,"",IF('Sales Dashboard'!M69="","",(('Sales Dashboard'!M69-'Sales Dashboard'!L69)/'Sales Dashboard'!L69)))))</f>
        <v/>
      </c>
      <c r="N69" s="19" t="str">
        <f>IF('Sales Dashboard'!M69=0,"",IF('Sales Dashboard'!M69="","",IF('Sales Dashboard'!N69=0,"",IF('Sales Dashboard'!N69="","",(('Sales Dashboard'!N69-'Sales Dashboard'!M69)/'Sales Dashboard'!M69)))))</f>
        <v/>
      </c>
      <c r="O69" s="19" t="str">
        <f>IF('Sales Dashboard'!N69=0,"",IF('Sales Dashboard'!N69="","",IF('Sales Dashboard'!O69=0,"",IF('Sales Dashboard'!O69="","",(('Sales Dashboard'!O69-'Sales Dashboard'!N69)/'Sales Dashboard'!N69)))))</f>
        <v/>
      </c>
      <c r="P69" s="19" t="str">
        <f>IF('Sales Dashboard'!O69=0,"",IF('Sales Dashboard'!O69="","",IF('Sales Dashboard'!P69=0,"",IF('Sales Dashboard'!P69="","",(('Sales Dashboard'!P69-'Sales Dashboard'!O69)/'Sales Dashboard'!O69)))))</f>
        <v/>
      </c>
      <c r="Q69" s="19" t="str">
        <f>IF('Sales Dashboard'!P69=0,"",IF('Sales Dashboard'!P69="","",IF('Sales Dashboard'!Q69=0,"",IF('Sales Dashboard'!Q69="","",(('Sales Dashboard'!Q69-'Sales Dashboard'!P69)/'Sales Dashboard'!P69)))))</f>
        <v/>
      </c>
      <c r="R69" s="19" t="str">
        <f>IF('Sales Dashboard'!Q69=0,"",IF('Sales Dashboard'!Q69="","",IF('Sales Dashboard'!R69=0,"",IF('Sales Dashboard'!R69="","",(('Sales Dashboard'!R69-'Sales Dashboard'!Q69)/'Sales Dashboard'!Q69)))))</f>
        <v/>
      </c>
      <c r="S69" s="19" t="str">
        <f>IF('Sales Dashboard'!R69=0,"",IF('Sales Dashboard'!R69="","",IF('Sales Dashboard'!S69=0,"",IF('Sales Dashboard'!S69="","",(('Sales Dashboard'!S69-'Sales Dashboard'!R69)/'Sales Dashboard'!R69)))))</f>
        <v/>
      </c>
      <c r="T69" s="19" t="str">
        <f>IF('Sales Dashboard'!S69=0,"",IF('Sales Dashboard'!S69="","",IF('Sales Dashboard'!T69=0,"",IF('Sales Dashboard'!T69="","",(('Sales Dashboard'!T69-'Sales Dashboard'!S69)/'Sales Dashboard'!S69)))))</f>
        <v/>
      </c>
      <c r="U69" s="19" t="str">
        <f>IF('Sales Dashboard'!T69=0,"",IF('Sales Dashboard'!T69="","",IF('Sales Dashboard'!U69=0,"",IF('Sales Dashboard'!U69="","",(('Sales Dashboard'!U69-'Sales Dashboard'!T69)/'Sales Dashboard'!T69)))))</f>
        <v/>
      </c>
      <c r="V69" s="19" t="str">
        <f>IF('Sales Dashboard'!U69=0,"",IF('Sales Dashboard'!U69="","",IF('Sales Dashboard'!V69=0,"",IF('Sales Dashboard'!V69="","",(('Sales Dashboard'!V69-'Sales Dashboard'!U69)/'Sales Dashboard'!U69)))))</f>
        <v/>
      </c>
      <c r="W69" s="19" t="str">
        <f>IF('Sales Dashboard'!V69=0,"",IF('Sales Dashboard'!V69="","",IF('Sales Dashboard'!W69=0,"",IF('Sales Dashboard'!W69="","",(('Sales Dashboard'!W69-'Sales Dashboard'!V69)/'Sales Dashboard'!V69)))))</f>
        <v/>
      </c>
      <c r="X69" s="19" t="str">
        <f>IF('Sales Dashboard'!W69=0,"",IF('Sales Dashboard'!W69="","",IF('Sales Dashboard'!X69=0,"",IF('Sales Dashboard'!X69="","",(('Sales Dashboard'!X69-'Sales Dashboard'!W69)/'Sales Dashboard'!W69)))))</f>
        <v/>
      </c>
      <c r="Y69" s="19" t="str">
        <f>IF('Sales Dashboard'!X69=0,"",IF('Sales Dashboard'!X69="","",IF('Sales Dashboard'!Y69=0,"",IF('Sales Dashboard'!Y69="","",(('Sales Dashboard'!Y69-'Sales Dashboard'!X69)/'Sales Dashboard'!X69)))))</f>
        <v/>
      </c>
      <c r="Z69" s="19" t="str">
        <f>IF('Sales Dashboard'!Y69=0,"",IF('Sales Dashboard'!Y69="","",IF('Sales Dashboard'!Z69=0,"",IF('Sales Dashboard'!Z69="","",(('Sales Dashboard'!Z69-'Sales Dashboard'!Y69)/'Sales Dashboard'!Y69)))))</f>
        <v/>
      </c>
      <c r="AA69" s="19" t="str">
        <f>IF('Sales Dashboard'!Z69=0,"",IF('Sales Dashboard'!Z69="","",IF('Sales Dashboard'!AA69=0,"",IF('Sales Dashboard'!AA69="","",(('Sales Dashboard'!AA69-'Sales Dashboard'!Z69)/'Sales Dashboard'!Z69)))))</f>
        <v/>
      </c>
      <c r="AB69" s="19" t="str">
        <f>IF('Sales Dashboard'!AA69=0,"",IF('Sales Dashboard'!AA69="","",IF('Sales Dashboard'!AB69=0,"",IF('Sales Dashboard'!AB69="","",(('Sales Dashboard'!AB69-'Sales Dashboard'!AA69)/'Sales Dashboard'!AA69)))))</f>
        <v/>
      </c>
      <c r="AC69" s="19" t="str">
        <f>IF('Sales Dashboard'!AB69=0,"",IF('Sales Dashboard'!AB69="","",IF('Sales Dashboard'!AC69=0,"",IF('Sales Dashboard'!AC69="","",(('Sales Dashboard'!AC69-'Sales Dashboard'!AB69)/'Sales Dashboard'!AB69)))))</f>
        <v/>
      </c>
      <c r="AD69" s="19" t="str">
        <f>IF('Sales Dashboard'!AC69=0,"",IF('Sales Dashboard'!AC69="","",IF('Sales Dashboard'!AD69=0,"",IF('Sales Dashboard'!AD69="","",(('Sales Dashboard'!AD69-'Sales Dashboard'!AC69)/'Sales Dashboard'!AC69)))))</f>
        <v/>
      </c>
      <c r="AE69" s="19">
        <f>IF('Sales Dashboard'!AD69=0,"",IF('Sales Dashboard'!AD69="","",IF('Sales Dashboard'!AE69=0,"",IF('Sales Dashboard'!AE69="","",(('Sales Dashboard'!AE69-'Sales Dashboard'!AD69)/'Sales Dashboard'!AD69)))))</f>
        <v>0.67806819555398545</v>
      </c>
      <c r="AF69" s="19">
        <f>IF('Sales Dashboard'!AE69=0,"",IF('Sales Dashboard'!AE69="","",IF('Sales Dashboard'!AF69=0,"",IF('Sales Dashboard'!AF69="","",(('Sales Dashboard'!AF69-'Sales Dashboard'!AE69)/'Sales Dashboard'!AE69)))))</f>
        <v>-9.6308346185128513E-2</v>
      </c>
      <c r="AG69" s="19">
        <f>IF('Sales Dashboard'!AF69=0,"",IF('Sales Dashboard'!AF69="","",IF('Sales Dashboard'!AG69=0,"",IF('Sales Dashboard'!AG69="","",(('Sales Dashboard'!AG69-'Sales Dashboard'!AF69)/'Sales Dashboard'!AF69)))))</f>
        <v>0.28387554761888395</v>
      </c>
      <c r="AH69" s="19">
        <f>IF('Sales Dashboard'!AG69=0,"",IF('Sales Dashboard'!AG69="","",IF('Sales Dashboard'!AH69=0,"",IF('Sales Dashboard'!AH69="","",(('Sales Dashboard'!AH69-'Sales Dashboard'!AG69)/'Sales Dashboard'!AG69)))))</f>
        <v>-0.12950544652165769</v>
      </c>
      <c r="AI69" s="19">
        <f>IF('Sales Dashboard'!AH69=0,"",IF('Sales Dashboard'!AH69="","",IF('Sales Dashboard'!AI69=0,"",IF('Sales Dashboard'!AI69="","",(('Sales Dashboard'!AI69-'Sales Dashboard'!AH69)/'Sales Dashboard'!AH69)))))</f>
        <v>-0.11488062797576794</v>
      </c>
      <c r="AJ69" s="19">
        <f>IF('Sales Dashboard'!AI69=0,"",IF('Sales Dashboard'!AI69="","",IF('Sales Dashboard'!AJ69=0,"",IF('Sales Dashboard'!AJ69="","",(('Sales Dashboard'!AJ69-'Sales Dashboard'!AI69)/'Sales Dashboard'!AI69)))))</f>
        <v>4.7192408498297873E-2</v>
      </c>
      <c r="AK69" s="19">
        <f>IF('Sales Dashboard'!AJ69=0,"",IF('Sales Dashboard'!AJ69="","",IF('Sales Dashboard'!AK69=0,"",IF('Sales Dashboard'!AK69="","",(('Sales Dashboard'!AK69-'Sales Dashboard'!AJ69)/'Sales Dashboard'!AJ69)))))</f>
        <v>0.29374106963863394</v>
      </c>
      <c r="AL69" s="19">
        <f>IF('Sales Dashboard'!AK69=0,"",IF('Sales Dashboard'!AK69="","",IF('Sales Dashboard'!AL69=0,"",IF('Sales Dashboard'!AL69="","",(('Sales Dashboard'!AL69-'Sales Dashboard'!AK69)/'Sales Dashboard'!AK69)))))</f>
        <v>-0.41731518632362163</v>
      </c>
      <c r="AM69" s="19">
        <f>IF('Sales Dashboard'!AL69=0,"",IF('Sales Dashboard'!AL69="","",IF('Sales Dashboard'!AM69=0,"",IF('Sales Dashboard'!AM69="","",(('Sales Dashboard'!AM69-'Sales Dashboard'!AL69)/'Sales Dashboard'!AL69)))))</f>
        <v>-0.53925139351511486</v>
      </c>
      <c r="AN69" s="19">
        <f>IF('Sales Dashboard'!AM69=0,"",IF('Sales Dashboard'!AM69="","",IF('Sales Dashboard'!AN69=0,"",IF('Sales Dashboard'!AN69="","",(('Sales Dashboard'!AN69-'Sales Dashboard'!AM69)/'Sales Dashboard'!AM69)))))</f>
        <v>0.71601050462362026</v>
      </c>
      <c r="AO69" s="19">
        <f>IF('Sales Dashboard'!AN69=0,"",IF('Sales Dashboard'!AN69="","",IF('Sales Dashboard'!AO69=0,"",IF('Sales Dashboard'!AO69="","",(('Sales Dashboard'!AO69-'Sales Dashboard'!AN69)/'Sales Dashboard'!AN69)))))</f>
        <v>0.15037111619991281</v>
      </c>
      <c r="AP69" s="19">
        <f>IF('Sales Dashboard'!AO69=0,"",IF('Sales Dashboard'!AO69="","",IF('Sales Dashboard'!AP69=0,"",IF('Sales Dashboard'!AP69="","",(('Sales Dashboard'!AP69-'Sales Dashboard'!AO69)/'Sales Dashboard'!AO69)))))</f>
        <v>-0.23370303260302144</v>
      </c>
      <c r="AQ69" s="19">
        <f>IF('Sales Dashboard'!AP69=0,"",IF('Sales Dashboard'!AP69="","",IF('Sales Dashboard'!AQ69=0,"",IF('Sales Dashboard'!AQ69="","",(('Sales Dashboard'!AQ69-'Sales Dashboard'!AP69)/'Sales Dashboard'!AP69)))))</f>
        <v>-0.42474850669649422</v>
      </c>
      <c r="AR69" s="59">
        <f>IF('Sales Dashboard'!AQ69=0,"",IF('Sales Dashboard'!AQ69="","",IF('Sales Dashboard'!AR69=0,"",IF('Sales Dashboard'!AR69="","",(('Sales Dashboard'!AR69-'Sales Dashboard'!AQ69)/'Sales Dashboard'!AQ69)))))</f>
        <v>-0.26574842963850326</v>
      </c>
      <c r="AS69" s="431">
        <f>IF(B69="HQ","",(('Sales Dashboard'!AR69-'Sales Dashboard'!AS69)/'Sales Dashboard'!AS69))</f>
        <v>-0.7267112232030265</v>
      </c>
      <c r="AU69" s="63"/>
      <c r="AW69" s="448">
        <f>IF('Sales Dashboard'!AF69=0,"",IF('Sales Dashboard'!AF69="","",(('Sales Dashboard'!AR69-'Sales Dashboard'!AF69)/'Sales Dashboard'!AF69)))</f>
        <v>-0.77011000649044792</v>
      </c>
      <c r="AX69" s="448"/>
      <c r="AY69" s="448"/>
    </row>
    <row r="70" spans="1:51" ht="15">
      <c r="A70" s="204" t="s">
        <v>1424</v>
      </c>
      <c r="B70" s="205" t="s">
        <v>448</v>
      </c>
      <c r="C70" s="206"/>
      <c r="D70" s="206">
        <f>IF('Sales Dashboard'!C70=0,"",IF('Sales Dashboard'!C70="","",IF('Sales Dashboard'!D70=0,"",IF('Sales Dashboard'!D70="","",(('Sales Dashboard'!D70-'Sales Dashboard'!C70)/'Sales Dashboard'!C70)))))</f>
        <v>-0.51193842393475764</v>
      </c>
      <c r="E70" s="206">
        <f>IF('Sales Dashboard'!D70=0,"",IF('Sales Dashboard'!D70="","",IF('Sales Dashboard'!E70=0,"",IF('Sales Dashboard'!E70="","",(('Sales Dashboard'!E70-'Sales Dashboard'!D70)/'Sales Dashboard'!D70)))))</f>
        <v>6.673418299534413E-2</v>
      </c>
      <c r="F70" s="206">
        <f>IF('Sales Dashboard'!E70=0,"",IF('Sales Dashboard'!E70="","",IF('Sales Dashboard'!F70=0,"",IF('Sales Dashboard'!F70="","",(('Sales Dashboard'!F70-'Sales Dashboard'!E70)/'Sales Dashboard'!E70)))))</f>
        <v>8.1322114207516664E-3</v>
      </c>
      <c r="G70" s="206">
        <f>IF('Sales Dashboard'!F70=0,"",IF('Sales Dashboard'!F70="","",IF('Sales Dashboard'!G70=0,"",IF('Sales Dashboard'!G70="","",(('Sales Dashboard'!G70-'Sales Dashboard'!F70)/'Sales Dashboard'!F70)))))</f>
        <v>-6.8639167212336746E-2</v>
      </c>
      <c r="H70" s="206">
        <f>IF('Sales Dashboard'!G70=0,"",IF('Sales Dashboard'!G70="","",IF('Sales Dashboard'!H70=0,"",IF('Sales Dashboard'!H70="","",(('Sales Dashboard'!H70-'Sales Dashboard'!G70)/'Sales Dashboard'!G70)))))</f>
        <v>0.1035606293032714</v>
      </c>
      <c r="I70" s="206">
        <f>IF('Sales Dashboard'!H70=0,"",IF('Sales Dashboard'!H70="","",IF('Sales Dashboard'!I70=0,"",IF('Sales Dashboard'!I70="","",(('Sales Dashboard'!I70-'Sales Dashboard'!H70)/'Sales Dashboard'!H70)))))</f>
        <v>0.2126025595634263</v>
      </c>
      <c r="J70" s="206">
        <f>IF('Sales Dashboard'!I70=0,"",IF('Sales Dashboard'!I70="","",IF('Sales Dashboard'!J70=0,"",IF('Sales Dashboard'!J70="","",(('Sales Dashboard'!J70-'Sales Dashboard'!I70)/'Sales Dashboard'!I70)))))</f>
        <v>0.2959460071373628</v>
      </c>
      <c r="K70" s="206">
        <f>IF('Sales Dashboard'!J70=0,"",IF('Sales Dashboard'!J70="","",IF('Sales Dashboard'!K70=0,"",IF('Sales Dashboard'!K70="","",(('Sales Dashboard'!K70-'Sales Dashboard'!J70)/'Sales Dashboard'!J70)))))</f>
        <v>-5.437168582387996E-2</v>
      </c>
      <c r="L70" s="206">
        <f>IF('Sales Dashboard'!K70=0,"",IF('Sales Dashboard'!K70="","",IF('Sales Dashboard'!L70=0,"",IF('Sales Dashboard'!L70="","",(('Sales Dashboard'!L70-'Sales Dashboard'!K70)/'Sales Dashboard'!K70)))))</f>
        <v>1.7545275484920159E-2</v>
      </c>
      <c r="M70" s="206">
        <f>IF('Sales Dashboard'!L70=0,"",IF('Sales Dashboard'!L70="","",IF('Sales Dashboard'!M70=0,"",IF('Sales Dashboard'!M70="","",(('Sales Dashboard'!M70-'Sales Dashboard'!L70)/'Sales Dashboard'!L70)))))</f>
        <v>-0.16935022477686418</v>
      </c>
      <c r="N70" s="206">
        <f>IF('Sales Dashboard'!M70=0,"",IF('Sales Dashboard'!M70="","",IF('Sales Dashboard'!N70=0,"",IF('Sales Dashboard'!N70="","",(('Sales Dashboard'!N70-'Sales Dashboard'!M70)/'Sales Dashboard'!M70)))))</f>
        <v>2.1037543892448021E-2</v>
      </c>
      <c r="O70" s="206">
        <f>IF('Sales Dashboard'!N70=0,"",IF('Sales Dashboard'!N70="","",IF('Sales Dashboard'!O70=0,"",IF('Sales Dashboard'!O70="","",(('Sales Dashboard'!O70-'Sales Dashboard'!N70)/'Sales Dashboard'!N70)))))</f>
        <v>-5.2610795127094136E-2</v>
      </c>
      <c r="P70" s="206">
        <f>IF('Sales Dashboard'!O70=0,"",IF('Sales Dashboard'!O70="","",IF('Sales Dashboard'!P70=0,"",IF('Sales Dashboard'!P70="","",(('Sales Dashboard'!P70-'Sales Dashboard'!O70)/'Sales Dashboard'!O70)))))</f>
        <v>-0.19902808838832839</v>
      </c>
      <c r="Q70" s="206">
        <f>IF('Sales Dashboard'!P70=0,"",IF('Sales Dashboard'!P70="","",IF('Sales Dashboard'!Q70=0,"",IF('Sales Dashboard'!Q70="","",(('Sales Dashboard'!Q70-'Sales Dashboard'!P70)/'Sales Dashboard'!P70)))))</f>
        <v>-4.7249793792457903E-2</v>
      </c>
      <c r="R70" s="206">
        <f>IF('Sales Dashboard'!Q70=0,"",IF('Sales Dashboard'!Q70="","",IF('Sales Dashboard'!R70=0,"",IF('Sales Dashboard'!R70="","",(('Sales Dashboard'!R70-'Sales Dashboard'!Q70)/'Sales Dashboard'!Q70)))))</f>
        <v>0.27623224388845025</v>
      </c>
      <c r="S70" s="206">
        <f>IF('Sales Dashboard'!R70=0,"",IF('Sales Dashboard'!R70="","",IF('Sales Dashboard'!S70=0,"",IF('Sales Dashboard'!S70="","",(('Sales Dashboard'!S70-'Sales Dashboard'!R70)/'Sales Dashboard'!R70)))))</f>
        <v>-0.18589406686847823</v>
      </c>
      <c r="T70" s="206">
        <f>IF('Sales Dashboard'!S70=0,"",IF('Sales Dashboard'!S70="","",IF('Sales Dashboard'!T70=0,"",IF('Sales Dashboard'!T70="","",(('Sales Dashboard'!T70-'Sales Dashboard'!S70)/'Sales Dashboard'!S70)))))</f>
        <v>0.13987797790311779</v>
      </c>
      <c r="U70" s="206">
        <f>IF('Sales Dashboard'!T70=0,"",IF('Sales Dashboard'!T70="","",IF('Sales Dashboard'!U70=0,"",IF('Sales Dashboard'!U70="","",(('Sales Dashboard'!U70-'Sales Dashboard'!T70)/'Sales Dashboard'!T70)))))</f>
        <v>0.19717101862791506</v>
      </c>
      <c r="V70" s="206">
        <f>IF('Sales Dashboard'!U70=0,"",IF('Sales Dashboard'!U70="","",IF('Sales Dashboard'!V70=0,"",IF('Sales Dashboard'!V70="","",(('Sales Dashboard'!V70-'Sales Dashboard'!U70)/'Sales Dashboard'!U70)))))</f>
        <v>-0.18657040392947524</v>
      </c>
      <c r="W70" s="206">
        <f>IF('Sales Dashboard'!V70=0,"",IF('Sales Dashboard'!V70="","",IF('Sales Dashboard'!W70=0,"",IF('Sales Dashboard'!W70="","",(('Sales Dashboard'!W70-'Sales Dashboard'!V70)/'Sales Dashboard'!V70)))))</f>
        <v>6.1979741804365884E-2</v>
      </c>
      <c r="X70" s="206">
        <f>IF('Sales Dashboard'!W70=0,"",IF('Sales Dashboard'!W70="","",IF('Sales Dashboard'!X70=0,"",IF('Sales Dashboard'!X70="","",(('Sales Dashboard'!X70-'Sales Dashboard'!W70)/'Sales Dashboard'!W70)))))</f>
        <v>0.10743563620164699</v>
      </c>
      <c r="Y70" s="206">
        <f>IF('Sales Dashboard'!X70=0,"",IF('Sales Dashboard'!X70="","",IF('Sales Dashboard'!Y70=0,"",IF('Sales Dashboard'!Y70="","",(('Sales Dashboard'!Y70-'Sales Dashboard'!X70)/'Sales Dashboard'!X70)))))</f>
        <v>0.43818496054617978</v>
      </c>
      <c r="Z70" s="206">
        <f>IF('Sales Dashboard'!Y70=0,"",IF('Sales Dashboard'!Y70="","",IF('Sales Dashboard'!Z70=0,"",IF('Sales Dashboard'!Z70="","",(('Sales Dashboard'!Z70-'Sales Dashboard'!Y70)/'Sales Dashboard'!Y70)))))</f>
        <v>3.6561701702642363E-2</v>
      </c>
      <c r="AA70" s="206">
        <f>IF('Sales Dashboard'!Z70=0,"",IF('Sales Dashboard'!Z70="","",IF('Sales Dashboard'!AA70=0,"",IF('Sales Dashboard'!AA70="","",(('Sales Dashboard'!AA70-'Sales Dashboard'!Z70)/'Sales Dashboard'!Z70)))))</f>
        <v>-0.39558327581624203</v>
      </c>
      <c r="AB70" s="206">
        <f>IF('Sales Dashboard'!AA70=0,"",IF('Sales Dashboard'!AA70="","",IF('Sales Dashboard'!AB70=0,"",IF('Sales Dashboard'!AB70="","",(('Sales Dashboard'!AB70-'Sales Dashboard'!AA70)/'Sales Dashboard'!AA70)))))</f>
        <v>4.9042253001240078E-2</v>
      </c>
      <c r="AC70" s="206">
        <f>IF('Sales Dashboard'!AB70=0,"",IF('Sales Dashboard'!AB70="","",IF('Sales Dashboard'!AC70=0,"",IF('Sales Dashboard'!AC70="","",(('Sales Dashboard'!AC70-'Sales Dashboard'!AB70)/'Sales Dashboard'!AB70)))))</f>
        <v>0.31201555555427907</v>
      </c>
      <c r="AD70" s="206">
        <f>IF('Sales Dashboard'!AC70=0,"",IF('Sales Dashboard'!AC70="","",IF('Sales Dashboard'!AD70=0,"",IF('Sales Dashboard'!AD70="","",(('Sales Dashboard'!AD70-'Sales Dashboard'!AC70)/'Sales Dashboard'!AC70)))))</f>
        <v>-0.36756933996073016</v>
      </c>
      <c r="AE70" s="206">
        <f>IF('Sales Dashboard'!AD70=0,"",IF('Sales Dashboard'!AD70="","",IF('Sales Dashboard'!AE70=0,"",IF('Sales Dashboard'!AE70="","",(('Sales Dashboard'!AE70-'Sales Dashboard'!AD70)/'Sales Dashboard'!AD70)))))</f>
        <v>0.41476923728403936</v>
      </c>
      <c r="AF70" s="206">
        <f>IF('Sales Dashboard'!AE70=0,"",IF('Sales Dashboard'!AE70="","",IF('Sales Dashboard'!AF70=0,"",IF('Sales Dashboard'!AF70="","",(('Sales Dashboard'!AF70-'Sales Dashboard'!AE70)/'Sales Dashboard'!AE70)))))</f>
        <v>-1.0248916223618801E-2</v>
      </c>
      <c r="AG70" s="206">
        <f>IF('Sales Dashboard'!AF70=0,"",IF('Sales Dashboard'!AF70="","",IF('Sales Dashboard'!AG70=0,"",IF('Sales Dashboard'!AG70="","",(('Sales Dashboard'!AG70-'Sales Dashboard'!AF70)/'Sales Dashboard'!AF70)))))</f>
        <v>4.7035087906724497E-2</v>
      </c>
      <c r="AH70" s="206">
        <f>IF('Sales Dashboard'!AG70=0,"",IF('Sales Dashboard'!AG70="","",IF('Sales Dashboard'!AH70=0,"",IF('Sales Dashboard'!AH70="","",(('Sales Dashboard'!AH70-'Sales Dashboard'!AG70)/'Sales Dashboard'!AG70)))))</f>
        <v>-0.24423044664005003</v>
      </c>
      <c r="AI70" s="206">
        <f>IF('Sales Dashboard'!AH70=0,"",IF('Sales Dashboard'!AH70="","",IF('Sales Dashboard'!AI70=0,"",IF('Sales Dashboard'!AI70="","",(('Sales Dashboard'!AI70-'Sales Dashboard'!AH70)/'Sales Dashboard'!AH70)))))</f>
        <v>-2.5166168643093356E-3</v>
      </c>
      <c r="AJ70" s="206">
        <f>IF('Sales Dashboard'!AI70=0,"",IF('Sales Dashboard'!AI70="","",IF('Sales Dashboard'!AJ70=0,"",IF('Sales Dashboard'!AJ70="","",(('Sales Dashboard'!AJ70-'Sales Dashboard'!AI70)/'Sales Dashboard'!AI70)))))</f>
        <v>-8.7210597145249619E-2</v>
      </c>
      <c r="AK70" s="206">
        <f>IF('Sales Dashboard'!AJ70=0,"",IF('Sales Dashboard'!AJ70="","",IF('Sales Dashboard'!AK70=0,"",IF('Sales Dashboard'!AK70="","",(('Sales Dashboard'!AK70-'Sales Dashboard'!AJ70)/'Sales Dashboard'!AJ70)))))</f>
        <v>-1.5080526974159552E-2</v>
      </c>
      <c r="AL70" s="206">
        <f>IF('Sales Dashboard'!AK70=0,"",IF('Sales Dashboard'!AK70="","",IF('Sales Dashboard'!AL70=0,"",IF('Sales Dashboard'!AL70="","",(('Sales Dashboard'!AL70-'Sales Dashboard'!AK70)/'Sales Dashboard'!AK70)))))</f>
        <v>0.25295892285410254</v>
      </c>
      <c r="AM70" s="206">
        <f>IF('Sales Dashboard'!AL70=0,"",IF('Sales Dashboard'!AL70="","",IF('Sales Dashboard'!AM70=0,"",IF('Sales Dashboard'!AM70="","",(('Sales Dashboard'!AM70-'Sales Dashboard'!AL70)/'Sales Dashboard'!AL70)))))</f>
        <v>-0.49483504462243466</v>
      </c>
      <c r="AN70" s="206">
        <f>IF('Sales Dashboard'!AM70=0,"",IF('Sales Dashboard'!AM70="","",IF('Sales Dashboard'!AN70=0,"",IF('Sales Dashboard'!AN70="","",(('Sales Dashboard'!AN70-'Sales Dashboard'!AM70)/'Sales Dashboard'!AM70)))))</f>
        <v>5.1679382831751386E-2</v>
      </c>
      <c r="AO70" s="206">
        <f>IF('Sales Dashboard'!AN70=0,"",IF('Sales Dashboard'!AN70="","",IF('Sales Dashboard'!AO70=0,"",IF('Sales Dashboard'!AO70="","",(('Sales Dashboard'!AO70-'Sales Dashboard'!AN70)/'Sales Dashboard'!AN70)))))</f>
        <v>0.3415245840235675</v>
      </c>
      <c r="AP70" s="206">
        <f>IF('Sales Dashboard'!AO70=0,"",IF('Sales Dashboard'!AO70="","",IF('Sales Dashboard'!AP70=0,"",IF('Sales Dashboard'!AP70="","",(('Sales Dashboard'!AP70-'Sales Dashboard'!AO70)/'Sales Dashboard'!AO70)))))</f>
        <v>-6.8189850494634607E-2</v>
      </c>
      <c r="AQ70" s="206">
        <f>IF('Sales Dashboard'!AP70=0,"",IF('Sales Dashboard'!AP70="","",IF('Sales Dashboard'!AQ70=0,"",IF('Sales Dashboard'!AQ70="","",(('Sales Dashboard'!AQ70-'Sales Dashboard'!AP70)/'Sales Dashboard'!AP70)))))</f>
        <v>-6.0221084355304232E-2</v>
      </c>
      <c r="AR70" s="207">
        <f>IF('Sales Dashboard'!AQ70=0,"",IF('Sales Dashboard'!AQ70="","",IF('Sales Dashboard'!AR70=0,"",IF('Sales Dashboard'!AR70="","",(('Sales Dashboard'!AR70-'Sales Dashboard'!AQ70)/'Sales Dashboard'!AQ70)))))</f>
        <v>-5.4839382555817634E-2</v>
      </c>
      <c r="AS70" s="439">
        <f>IF(B70="HQ","",(('Sales Dashboard'!AR70-'Sales Dashboard'!AS70)/'Sales Dashboard'!AS70))</f>
        <v>-0.22527673772011109</v>
      </c>
      <c r="AU70" s="326"/>
      <c r="AW70" s="452">
        <f>IF('Sales Dashboard'!AF70=0,"",IF('Sales Dashboard'!AF70="","",(('Sales Dashboard'!AR70-'Sales Dashboard'!AF70)/'Sales Dashboard'!AF70)))</f>
        <v>-0.47550855833811506</v>
      </c>
      <c r="AX70" s="452"/>
      <c r="AY70" s="452"/>
    </row>
    <row r="71" spans="1:51" ht="16" thickBot="1">
      <c r="A71" s="208" t="s">
        <v>1423</v>
      </c>
      <c r="B71" s="272"/>
      <c r="C71" s="220"/>
      <c r="D71" s="220"/>
      <c r="E71" s="220"/>
      <c r="F71" s="220"/>
      <c r="G71" s="220"/>
      <c r="H71" s="220"/>
      <c r="I71" s="220"/>
      <c r="J71" s="220"/>
      <c r="K71" s="220"/>
      <c r="L71" s="220"/>
      <c r="M71" s="220"/>
      <c r="N71" s="220"/>
      <c r="O71" s="220"/>
      <c r="P71" s="220"/>
      <c r="Q71" s="220"/>
      <c r="R71" s="220"/>
      <c r="S71" s="220"/>
      <c r="T71" s="220"/>
      <c r="U71" s="220"/>
      <c r="V71" s="220"/>
      <c r="W71" s="220"/>
      <c r="X71" s="220"/>
      <c r="Y71" s="220"/>
      <c r="Z71" s="220"/>
      <c r="AA71" s="220"/>
      <c r="AB71" s="220"/>
      <c r="AC71" s="220"/>
      <c r="AD71" s="220"/>
      <c r="AE71" s="273"/>
      <c r="AF71" s="220"/>
      <c r="AG71" s="220"/>
      <c r="AH71" s="220">
        <f>IF('Sales Dashboard'!AG71=0,"",IF('Sales Dashboard'!AG71="","",IF('Sales Dashboard'!AH71=0,"",IF('Sales Dashboard'!AH71="","",(('Sales Dashboard'!AH71-'Sales Dashboard'!AG71)/'Sales Dashboard'!AG71)))))</f>
        <v>-0.24169006968982462</v>
      </c>
      <c r="AI71" s="220">
        <f>IF('Sales Dashboard'!AH71=0,"",IF('Sales Dashboard'!AH71="","",IF('Sales Dashboard'!AI71=0,"",IF('Sales Dashboard'!AI71="","",(('Sales Dashboard'!AI71-'Sales Dashboard'!AH71)/'Sales Dashboard'!AH71)))))</f>
        <v>2.3149058029004917E-3</v>
      </c>
      <c r="AJ71" s="220">
        <f>IF('Sales Dashboard'!AI71=0,"",IF('Sales Dashboard'!AI71="","",IF('Sales Dashboard'!AJ71=0,"",IF('Sales Dashboard'!AJ71="","",(('Sales Dashboard'!AJ71-'Sales Dashboard'!AI71)/'Sales Dashboard'!AI71)))))</f>
        <v>-7.5178820525741208E-2</v>
      </c>
      <c r="AK71" s="220">
        <f>IF('Sales Dashboard'!AJ71=0,"",IF('Sales Dashboard'!AJ71="","",IF('Sales Dashboard'!AK71=0,"",IF('Sales Dashboard'!AK71="","",(('Sales Dashboard'!AK71-'Sales Dashboard'!AJ71)/'Sales Dashboard'!AJ71)))))</f>
        <v>-9.9847731611367625E-3</v>
      </c>
      <c r="AL71" s="220">
        <f>IF('Sales Dashboard'!AK71=0,"",IF('Sales Dashboard'!AK71="","",IF('Sales Dashboard'!AL71=0,"",IF('Sales Dashboard'!AL71="","",(('Sales Dashboard'!AL71-'Sales Dashboard'!AK71)/'Sales Dashboard'!AK71)))))</f>
        <v>0.25747620907806751</v>
      </c>
      <c r="AM71" s="220">
        <f>IF('Sales Dashboard'!AL71=0,"",IF('Sales Dashboard'!AL71="","",IF('Sales Dashboard'!AM71=0,"",IF('Sales Dashboard'!AM71="","",(('Sales Dashboard'!AM71-'Sales Dashboard'!AL71)/'Sales Dashboard'!AL71)))))</f>
        <v>-0.49290878188837539</v>
      </c>
      <c r="AN71" s="220">
        <f>IF('Sales Dashboard'!AM71=0,"",IF('Sales Dashboard'!AM71="","",IF('Sales Dashboard'!AN71=0,"",IF('Sales Dashboard'!AN71="","",(('Sales Dashboard'!AN71-'Sales Dashboard'!AM71)/'Sales Dashboard'!AM71)))))</f>
        <v>6.7609144062265147E-2</v>
      </c>
      <c r="AO71" s="220">
        <f>IF('Sales Dashboard'!AN71=0,"",IF('Sales Dashboard'!AN71="","",IF('Sales Dashboard'!AO71=0,"",IF('Sales Dashboard'!AO71="","",(('Sales Dashboard'!AO71-'Sales Dashboard'!AN71)/'Sales Dashboard'!AN71)))))</f>
        <v>0.30669727430662763</v>
      </c>
      <c r="AP71" s="220">
        <f>IF('Sales Dashboard'!AO71=0,"",IF('Sales Dashboard'!AO71="","",IF('Sales Dashboard'!AP71=0,"",IF('Sales Dashboard'!AP71="","",(('Sales Dashboard'!AP71-'Sales Dashboard'!AO71)/'Sales Dashboard'!AO71)))))</f>
        <v>-6.7250037012859962E-2</v>
      </c>
      <c r="AQ71" s="220">
        <f>IF('Sales Dashboard'!AP71=0,"",IF('Sales Dashboard'!AP71="","",IF('Sales Dashboard'!AQ71=0,"",IF('Sales Dashboard'!AQ71="","",(('Sales Dashboard'!AQ71-'Sales Dashboard'!AP71)/'Sales Dashboard'!AP71)))))</f>
        <v>-6.0536928400284053E-2</v>
      </c>
      <c r="AR71" s="221">
        <f>IF('Sales Dashboard'!AQ71=0,"",IF('Sales Dashboard'!AQ71="","",IF('Sales Dashboard'!AR71=0,"",IF('Sales Dashboard'!AR71="","",(('Sales Dashboard'!AR71-'Sales Dashboard'!AQ71)/'Sales Dashboard'!AQ71)))))</f>
        <v>-7.1511738569312672E-2</v>
      </c>
      <c r="AS71" s="440">
        <f>IF(B71="HQ","",(('Sales Dashboard'!AR71-'Sales Dashboard'!AS71)/'Sales Dashboard'!AS71))</f>
        <v>-0.22527673772011111</v>
      </c>
      <c r="AU71" s="326"/>
      <c r="AW71" s="452">
        <f>IF('Sales Dashboard'!AF71=0,"",IF('Sales Dashboard'!AF71="","",(('Sales Dashboard'!AR71-'Sales Dashboard'!AF71)/'Sales Dashboard'!AF71)))</f>
        <v>-0.47144127899402738</v>
      </c>
      <c r="AX71" s="452"/>
      <c r="AY71" s="452"/>
    </row>
    <row r="72" spans="1:51" ht="7" customHeight="1">
      <c r="A72" s="66"/>
      <c r="B72" s="252"/>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274"/>
      <c r="AF72" s="66"/>
      <c r="AG72" s="66"/>
      <c r="AH72" s="66"/>
      <c r="AI72" s="66"/>
      <c r="AJ72" s="66"/>
      <c r="AK72" s="66"/>
      <c r="AL72" s="66"/>
      <c r="AM72" s="66"/>
      <c r="AN72" s="66"/>
      <c r="AO72" s="66"/>
      <c r="AP72" s="66"/>
      <c r="AQ72" s="66"/>
      <c r="AR72" s="56"/>
      <c r="AS72" s="431"/>
      <c r="AU72" s="326"/>
      <c r="AW72" s="452"/>
      <c r="AX72" s="452"/>
      <c r="AY72" s="452"/>
    </row>
    <row r="73" spans="1:51" ht="16" thickBot="1">
      <c r="A73" s="216" t="s">
        <v>1425</v>
      </c>
      <c r="B73" s="252"/>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274"/>
      <c r="AF73" s="66"/>
      <c r="AG73" s="66"/>
      <c r="AH73" s="66"/>
      <c r="AI73" s="66"/>
      <c r="AJ73" s="66"/>
      <c r="AK73" s="66"/>
      <c r="AL73" s="66"/>
      <c r="AM73" s="66"/>
      <c r="AN73" s="66"/>
      <c r="AO73" s="66"/>
      <c r="AP73" s="66"/>
      <c r="AQ73" s="66"/>
      <c r="AR73" s="56"/>
      <c r="AS73" s="431"/>
      <c r="AU73" s="326"/>
      <c r="AW73" s="452"/>
      <c r="AX73" s="452"/>
      <c r="AY73" s="452"/>
    </row>
    <row r="74" spans="1:51" s="12" customFormat="1">
      <c r="A74" s="217" t="s">
        <v>1415</v>
      </c>
      <c r="B74" s="275"/>
      <c r="C74" s="218"/>
      <c r="D74" s="218"/>
      <c r="E74" s="218"/>
      <c r="F74" s="218"/>
      <c r="G74" s="218"/>
      <c r="H74" s="218"/>
      <c r="I74" s="218"/>
      <c r="J74" s="218"/>
      <c r="K74" s="218"/>
      <c r="L74" s="218"/>
      <c r="M74" s="218"/>
      <c r="N74" s="218"/>
      <c r="O74" s="218"/>
      <c r="P74" s="218"/>
      <c r="Q74" s="218"/>
      <c r="R74" s="218"/>
      <c r="S74" s="218"/>
      <c r="T74" s="218"/>
      <c r="U74" s="218"/>
      <c r="V74" s="218"/>
      <c r="W74" s="218"/>
      <c r="X74" s="218"/>
      <c r="Y74" s="218"/>
      <c r="Z74" s="218"/>
      <c r="AA74" s="218"/>
      <c r="AB74" s="218"/>
      <c r="AC74" s="218"/>
      <c r="AD74" s="218"/>
      <c r="AE74" s="276"/>
      <c r="AF74" s="218"/>
      <c r="AG74" s="218"/>
      <c r="AH74" s="218">
        <f>IF('Sales Dashboard'!AG74=0,"",IF('Sales Dashboard'!AG74="","",IF('Sales Dashboard'!AH74=0,"",IF('Sales Dashboard'!AH74="","",(('Sales Dashboard'!AH74-'Sales Dashboard'!AG74)/'Sales Dashboard'!AG74)))))</f>
        <v>0.27242622148662016</v>
      </c>
      <c r="AI74" s="218">
        <f>IF('Sales Dashboard'!AH74=0,"",IF('Sales Dashboard'!AH74="","",IF('Sales Dashboard'!AI74=0,"",IF('Sales Dashboard'!AI74="","",(('Sales Dashboard'!AI74-'Sales Dashboard'!AH74)/'Sales Dashboard'!AH74)))))</f>
        <v>0.38710577535092916</v>
      </c>
      <c r="AJ74" s="218">
        <f>IF('Sales Dashboard'!AI74=0,"",IF('Sales Dashboard'!AI74="","",IF('Sales Dashboard'!AJ74=0,"",IF('Sales Dashboard'!AJ74="","",(('Sales Dashboard'!AJ74-'Sales Dashboard'!AI74)/'Sales Dashboard'!AI74)))))</f>
        <v>-0.10989916545852831</v>
      </c>
      <c r="AK74" s="218">
        <f>IF('Sales Dashboard'!AJ74=0,"",IF('Sales Dashboard'!AJ74="","",IF('Sales Dashboard'!AK74=0,"",IF('Sales Dashboard'!AK74="","",(('Sales Dashboard'!AK74-'Sales Dashboard'!AJ74)/'Sales Dashboard'!AJ74)))))</f>
        <v>-0.20117942751951093</v>
      </c>
      <c r="AL74" s="218">
        <f>IF('Sales Dashboard'!AK74=0,"",IF('Sales Dashboard'!AK74="","",IF('Sales Dashboard'!AL74=0,"",IF('Sales Dashboard'!AL74="","",(('Sales Dashboard'!AL74-'Sales Dashboard'!AK74)/'Sales Dashboard'!AK74)))))</f>
        <v>0.32501395654208565</v>
      </c>
      <c r="AM74" s="218">
        <f>IF('Sales Dashboard'!AL74=0,"",IF('Sales Dashboard'!AL74="","",IF('Sales Dashboard'!AM74=0,"",IF('Sales Dashboard'!AM74="","",(('Sales Dashboard'!AM74-'Sales Dashboard'!AL74)/'Sales Dashboard'!AL74)))))</f>
        <v>-0.34086015264268682</v>
      </c>
      <c r="AN74" s="218">
        <f>IF('Sales Dashboard'!AM74=0,"",IF('Sales Dashboard'!AM74="","",IF('Sales Dashboard'!AN74=0,"",IF('Sales Dashboard'!AN74="","",(('Sales Dashboard'!AN74-'Sales Dashboard'!AM74)/'Sales Dashboard'!AM74)))))</f>
        <v>2.3454609092496644E-2</v>
      </c>
      <c r="AO74" s="218">
        <f>IF('Sales Dashboard'!AN74=0,"",IF('Sales Dashboard'!AN74="","",IF('Sales Dashboard'!AO74=0,"",IF('Sales Dashboard'!AO74="","",(('Sales Dashboard'!AO74-'Sales Dashboard'!AN74)/'Sales Dashboard'!AN74)))))</f>
        <v>0.25994223144854189</v>
      </c>
      <c r="AP74" s="218">
        <f>IF('Sales Dashboard'!AO74=0,"",IF('Sales Dashboard'!AO74="","",IF('Sales Dashboard'!AP74=0,"",IF('Sales Dashboard'!AP74="","",(('Sales Dashboard'!AP74-'Sales Dashboard'!AO74)/'Sales Dashboard'!AO74)))))</f>
        <v>0.21611479925614624</v>
      </c>
      <c r="AQ74" s="218">
        <f>IF('Sales Dashboard'!AP74=0,"",IF('Sales Dashboard'!AP74="","",IF('Sales Dashboard'!AQ74=0,"",IF('Sales Dashboard'!AQ74="","",(('Sales Dashboard'!AQ74-'Sales Dashboard'!AP74)/'Sales Dashboard'!AP74)))))</f>
        <v>-3.5308502563867097E-2</v>
      </c>
      <c r="AR74" s="219">
        <f>IF('Sales Dashboard'!AQ74=0,"",IF('Sales Dashboard'!AQ74="","",IF('Sales Dashboard'!AR74=0,"",IF('Sales Dashboard'!AR74="","",(('Sales Dashboard'!AR74-'Sales Dashboard'!AQ74)/'Sales Dashboard'!AQ74)))))</f>
        <v>-0.1476169744875378</v>
      </c>
      <c r="AS74" s="441">
        <f>IF(B74="HQ","",(('Sales Dashboard'!AR74-'Sales Dashboard'!AS74)/'Sales Dashboard'!AS74))</f>
        <v>-0.14858507189542483</v>
      </c>
      <c r="AU74" s="63"/>
      <c r="AV74" s="100"/>
      <c r="AW74" s="448" t="str">
        <f>IF('Sales Dashboard'!AF74=0,"",IF('Sales Dashboard'!AF74="","",(('Sales Dashboard'!AR74-'Sales Dashboard'!AF74)/'Sales Dashboard'!AF74)))</f>
        <v/>
      </c>
      <c r="AX74" s="448"/>
      <c r="AY74" s="448"/>
    </row>
    <row r="75" spans="1:51" ht="16" thickBot="1">
      <c r="A75" s="208" t="s">
        <v>1426</v>
      </c>
      <c r="B75" s="277"/>
      <c r="C75" s="220"/>
      <c r="D75" s="220"/>
      <c r="E75" s="220"/>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73"/>
      <c r="AF75" s="220"/>
      <c r="AG75" s="220"/>
      <c r="AH75" s="220">
        <f>IF('Sales Dashboard'!AG75=0,"",IF('Sales Dashboard'!AG75="","",IF('Sales Dashboard'!AH75=0,"",IF('Sales Dashboard'!AH75="","",(('Sales Dashboard'!AH75-'Sales Dashboard'!AG75)/'Sales Dashboard'!AG75)))))</f>
        <v>0.26341026061095069</v>
      </c>
      <c r="AI75" s="220">
        <f>IF('Sales Dashboard'!AH75=0,"",IF('Sales Dashboard'!AH75="","",IF('Sales Dashboard'!AI75=0,"",IF('Sales Dashboard'!AI75="","",(('Sales Dashboard'!AI75-'Sales Dashboard'!AH75)/'Sales Dashboard'!AH75)))))</f>
        <v>0.38959635735794124</v>
      </c>
      <c r="AJ75" s="220">
        <f>IF('Sales Dashboard'!AI75=0,"",IF('Sales Dashboard'!AI75="","",IF('Sales Dashboard'!AJ75=0,"",IF('Sales Dashboard'!AJ75="","",(('Sales Dashboard'!AJ75-'Sales Dashboard'!AI75)/'Sales Dashboard'!AI75)))))</f>
        <v>-8.7650517154186064E-2</v>
      </c>
      <c r="AK75" s="220">
        <f>IF('Sales Dashboard'!AJ75=0,"",IF('Sales Dashboard'!AJ75="","",IF('Sales Dashboard'!AK75=0,"",IF('Sales Dashboard'!AK75="","",(('Sales Dashboard'!AK75-'Sales Dashboard'!AJ75)/'Sales Dashboard'!AJ75)))))</f>
        <v>-0.20862860766373886</v>
      </c>
      <c r="AL75" s="220">
        <f>IF('Sales Dashboard'!AK75=0,"",IF('Sales Dashboard'!AK75="","",IF('Sales Dashboard'!AL75=0,"",IF('Sales Dashboard'!AL75="","",(('Sales Dashboard'!AL75-'Sales Dashboard'!AK75)/'Sales Dashboard'!AK75)))))</f>
        <v>0.3194252248861979</v>
      </c>
      <c r="AM75" s="220">
        <f>IF('Sales Dashboard'!AL75=0,"",IF('Sales Dashboard'!AL75="","",IF('Sales Dashboard'!AM75=0,"",IF('Sales Dashboard'!AM75="","",(('Sales Dashboard'!AM75-'Sales Dashboard'!AL75)/'Sales Dashboard'!AL75)))))</f>
        <v>-0.3409097531692406</v>
      </c>
      <c r="AN75" s="220">
        <f>IF('Sales Dashboard'!AM75=0,"",IF('Sales Dashboard'!AM75="","",IF('Sales Dashboard'!AN75=0,"",IF('Sales Dashboard'!AN75="","",(('Sales Dashboard'!AN75-'Sales Dashboard'!AM75)/'Sales Dashboard'!AM75)))))</f>
        <v>2.5005686841387167E-2</v>
      </c>
      <c r="AO75" s="220">
        <f>IF('Sales Dashboard'!AN75=0,"",IF('Sales Dashboard'!AN75="","",IF('Sales Dashboard'!AO75=0,"",IF('Sales Dashboard'!AO75="","",(('Sales Dashboard'!AO75-'Sales Dashboard'!AN75)/'Sales Dashboard'!AN75)))))</f>
        <v>0.2555304650503491</v>
      </c>
      <c r="AP75" s="220">
        <f>IF('Sales Dashboard'!AO75=0,"",IF('Sales Dashboard'!AO75="","",IF('Sales Dashboard'!AP75=0,"",IF('Sales Dashboard'!AP75="","",(('Sales Dashboard'!AP75-'Sales Dashboard'!AO75)/'Sales Dashboard'!AO75)))))</f>
        <v>0.21259451000438107</v>
      </c>
      <c r="AQ75" s="220">
        <f>IF('Sales Dashboard'!AP75=0,"",IF('Sales Dashboard'!AP75="","",IF('Sales Dashboard'!AQ75=0,"",IF('Sales Dashboard'!AQ75="","",(('Sales Dashboard'!AQ75-'Sales Dashboard'!AP75)/'Sales Dashboard'!AP75)))))</f>
        <v>-4.0773187964347403E-2</v>
      </c>
      <c r="AR75" s="221">
        <f>IF('Sales Dashboard'!AQ75=0,"",IF('Sales Dashboard'!AQ75="","",IF('Sales Dashboard'!AR75=0,"",IF('Sales Dashboard'!AR75="","",(('Sales Dashboard'!AR75-'Sales Dashboard'!AQ75)/'Sales Dashboard'!AQ75)))))</f>
        <v>-0.14983157809443018</v>
      </c>
      <c r="AS75" s="442">
        <f>IF(B75="HQ","",(('Sales Dashboard'!AR75-'Sales Dashboard'!AS75)/'Sales Dashboard'!AS75))</f>
        <v>-0.14858507189542486</v>
      </c>
      <c r="AU75" s="326"/>
      <c r="AW75" s="452" t="str">
        <f>IF('Sales Dashboard'!AF75=0,"",IF('Sales Dashboard'!AF75="","",(('Sales Dashboard'!AR75-'Sales Dashboard'!AF75)/'Sales Dashboard'!AF75)))</f>
        <v/>
      </c>
      <c r="AX75" s="452"/>
      <c r="AY75" s="452"/>
    </row>
    <row r="76" spans="1:51" ht="6" customHeight="1" thickBot="1">
      <c r="A76" s="278"/>
      <c r="B76" s="252"/>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274"/>
      <c r="AF76" s="66"/>
      <c r="AG76" s="66"/>
      <c r="AH76" s="66"/>
      <c r="AI76" s="66"/>
      <c r="AJ76" s="66"/>
      <c r="AK76" s="66"/>
      <c r="AL76" s="66"/>
      <c r="AM76" s="66"/>
      <c r="AN76" s="66"/>
      <c r="AO76" s="66"/>
      <c r="AP76" s="66"/>
      <c r="AQ76" s="66"/>
      <c r="AR76" s="56"/>
      <c r="AS76" s="431"/>
      <c r="AU76" s="326"/>
      <c r="AW76" s="452"/>
      <c r="AX76" s="452"/>
      <c r="AY76" s="452"/>
    </row>
    <row r="77" spans="1:51" ht="16" thickBot="1">
      <c r="A77" s="224" t="s">
        <v>1427</v>
      </c>
      <c r="B77" s="267"/>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8"/>
      <c r="AG77" s="268"/>
      <c r="AH77" s="268">
        <f>IF('Sales Dashboard'!AG77=0,"",IF('Sales Dashboard'!AG77="","",IF('Sales Dashboard'!AH77=0,"",IF('Sales Dashboard'!AH77="","",(('Sales Dashboard'!AH77-'Sales Dashboard'!AG77)/'Sales Dashboard'!AG77)))))</f>
        <v>-0.26660523710517542</v>
      </c>
      <c r="AI77" s="268">
        <f>IF('Sales Dashboard'!AH77=0,"",IF('Sales Dashboard'!AH77="","",IF('Sales Dashboard'!AI77=0,"",IF('Sales Dashboard'!AI77="","",(('Sales Dashboard'!AI77-'Sales Dashboard'!AH77)/'Sales Dashboard'!AH77)))))</f>
        <v>2.0440339423443137E-2</v>
      </c>
      <c r="AJ77" s="268">
        <f>IF('Sales Dashboard'!AI77=0,"",IF('Sales Dashboard'!AI77="","",IF('Sales Dashboard'!AJ77=0,"",IF('Sales Dashboard'!AJ77="","",(('Sales Dashboard'!AJ77-'Sales Dashboard'!AI77)/'Sales Dashboard'!AI77)))))</f>
        <v>-8.1419297113659736E-2</v>
      </c>
      <c r="AK77" s="268">
        <f>IF('Sales Dashboard'!AJ77=0,"",IF('Sales Dashboard'!AJ77="","",IF('Sales Dashboard'!AK77=0,"",IF('Sales Dashboard'!AK77="","",(('Sales Dashboard'!AK77-'Sales Dashboard'!AJ77)/'Sales Dashboard'!AJ77)))))</f>
        <v>-3.7776780104811739E-2</v>
      </c>
      <c r="AL77" s="268">
        <f>IF('Sales Dashboard'!AK77=0,"",IF('Sales Dashboard'!AK77="","",IF('Sales Dashboard'!AL77=0,"",IF('Sales Dashboard'!AL77="","",(('Sales Dashboard'!AL77-'Sales Dashboard'!AK77)/'Sales Dashboard'!AK77)))))</f>
        <v>0.26213938907860285</v>
      </c>
      <c r="AM77" s="268">
        <f>IF('Sales Dashboard'!AL77=0,"",IF('Sales Dashboard'!AL77="","",IF('Sales Dashboard'!AM77=0,"",IF('Sales Dashboard'!AM77="","",(('Sales Dashboard'!AM77-'Sales Dashboard'!AL77)/'Sales Dashboard'!AL77)))))</f>
        <v>-0.47220907364890846</v>
      </c>
      <c r="AN77" s="268">
        <f>IF('Sales Dashboard'!AM77=0,"",IF('Sales Dashboard'!AM77="","",IF('Sales Dashboard'!AN77=0,"",IF('Sales Dashboard'!AN77="","",(('Sales Dashboard'!AN77-'Sales Dashboard'!AM77)/'Sales Dashboard'!AM77)))))</f>
        <v>5.2616707091613382E-2</v>
      </c>
      <c r="AO77" s="268">
        <f>IF('Sales Dashboard'!AN77=0,"",IF('Sales Dashboard'!AN77="","",IF('Sales Dashboard'!AO77=0,"",IF('Sales Dashboard'!AO77="","",(('Sales Dashboard'!AO77-'Sales Dashboard'!AN77)/'Sales Dashboard'!AN77)))))</f>
        <v>0.29770298270442563</v>
      </c>
      <c r="AP77" s="268">
        <f>IF('Sales Dashboard'!AO77=0,"",IF('Sales Dashboard'!AO77="","",IF('Sales Dashboard'!AP77=0,"",IF('Sales Dashboard'!AP77="","",(('Sales Dashboard'!AP77-'Sales Dashboard'!AO77)/'Sales Dashboard'!AO77)))))</f>
        <v>-1.6953118947529742E-2</v>
      </c>
      <c r="AQ77" s="268">
        <f>IF('Sales Dashboard'!AP77=0,"",IF('Sales Dashboard'!AP77="","",IF('Sales Dashboard'!AQ77=0,"",IF('Sales Dashboard'!AQ77="","",(('Sales Dashboard'!AQ77-'Sales Dashboard'!AP77)/'Sales Dashboard'!AP77)))))</f>
        <v>-5.8044727180677817E-2</v>
      </c>
      <c r="AR77" s="269">
        <f>IF('Sales Dashboard'!AQ77=0,"",IF('Sales Dashboard'!AQ77="","",IF('Sales Dashboard'!AR77=0,"",IF('Sales Dashboard'!AR77="","",(('Sales Dashboard'!AR77-'Sales Dashboard'!AQ77)/'Sales Dashboard'!AQ77)))))</f>
        <v>-8.6568424132126912E-2</v>
      </c>
      <c r="AS77" s="429">
        <f>IF(B77="HQ","",(('Sales Dashboard'!AR77-'Sales Dashboard'!AS77)/'Sales Dashboard'!AS77))</f>
        <v>-0.19696199462481465</v>
      </c>
      <c r="AU77" s="326"/>
      <c r="AW77" s="452">
        <f>IF('Sales Dashboard'!AF77=0,"",IF('Sales Dashboard'!AF77="","",(('Sales Dashboard'!AR77-'Sales Dashboard'!AF77)/'Sales Dashboard'!AF77)))</f>
        <v>-0.46944276258550183</v>
      </c>
      <c r="AX77" s="452"/>
      <c r="AY77" s="452"/>
    </row>
    <row r="78" spans="1:51" ht="15">
      <c r="A78" s="195"/>
      <c r="B78" s="252"/>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274"/>
      <c r="AF78" s="66"/>
      <c r="AG78" s="66"/>
      <c r="AH78" s="66"/>
      <c r="AI78" s="66"/>
      <c r="AJ78" s="66"/>
      <c r="AK78" s="66"/>
      <c r="AL78" s="66"/>
      <c r="AM78" s="66"/>
      <c r="AN78" s="66"/>
      <c r="AO78" s="66"/>
      <c r="AP78" s="66"/>
      <c r="AQ78" s="66"/>
      <c r="AR78" s="56"/>
    </row>
    <row r="79" spans="1:51">
      <c r="A79" s="66"/>
      <c r="B79" s="252"/>
      <c r="C79" s="66"/>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274"/>
      <c r="AF79" s="66"/>
      <c r="AG79" s="66"/>
      <c r="AH79" s="66"/>
      <c r="AI79" s="66"/>
      <c r="AJ79" s="66"/>
      <c r="AK79" s="66"/>
      <c r="AL79" s="66"/>
      <c r="AM79" s="66"/>
      <c r="AN79" s="66"/>
      <c r="AO79" s="66"/>
      <c r="AP79" s="66"/>
      <c r="AQ79" s="66"/>
      <c r="AR79" s="56"/>
    </row>
    <row r="80" spans="1:51" ht="18">
      <c r="A80" s="196" t="s">
        <v>1223</v>
      </c>
      <c r="B80" s="280"/>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2"/>
      <c r="AF80" s="281"/>
      <c r="AG80" s="281"/>
      <c r="AH80" s="281"/>
      <c r="AI80" s="281"/>
      <c r="AJ80" s="281"/>
      <c r="AK80" s="281"/>
      <c r="AL80" s="281"/>
      <c r="AM80" s="281"/>
      <c r="AN80" s="281"/>
      <c r="AO80" s="281"/>
      <c r="AP80" s="281"/>
      <c r="AQ80" s="281"/>
      <c r="AR80" s="283"/>
    </row>
    <row r="81" spans="1:51" s="279" customFormat="1" ht="15">
      <c r="A81" s="284" t="s">
        <v>1456</v>
      </c>
      <c r="B81" s="228"/>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6"/>
      <c r="AF81" s="285"/>
      <c r="AG81" s="285"/>
      <c r="AH81" s="285"/>
      <c r="AI81" s="285"/>
      <c r="AJ81" s="285"/>
      <c r="AK81" s="285"/>
      <c r="AL81" s="285"/>
      <c r="AM81" s="285"/>
      <c r="AN81" s="285"/>
      <c r="AO81" s="285"/>
      <c r="AP81" s="285"/>
      <c r="AQ81" s="285"/>
      <c r="AR81" s="287"/>
      <c r="AU81" s="99"/>
      <c r="AV81" s="99"/>
      <c r="AW81" s="181"/>
      <c r="AX81" s="181"/>
      <c r="AY81" s="181"/>
    </row>
    <row r="82" spans="1:51" ht="15">
      <c r="A82" s="288" t="s">
        <v>449</v>
      </c>
      <c r="B82" s="202" t="s">
        <v>1234</v>
      </c>
      <c r="C82" s="289"/>
      <c r="D82" s="289" t="str">
        <f>IF('Sales Dashboard'!C82=0,"",IF('Sales Dashboard'!C82="","",IF('Sales Dashboard'!D82=0,"",IF('Sales Dashboard'!D82="","",(('Sales Dashboard'!D82-'Sales Dashboard'!C82)/'Sales Dashboard'!C82)))))</f>
        <v/>
      </c>
      <c r="E82" s="289" t="str">
        <f>IF('Sales Dashboard'!D82=0,"",IF('Sales Dashboard'!D82="","",IF('Sales Dashboard'!E82=0,"",IF('Sales Dashboard'!E82="","",(('Sales Dashboard'!E82-'Sales Dashboard'!D82)/'Sales Dashboard'!D82)))))</f>
        <v/>
      </c>
      <c r="F82" s="289" t="str">
        <f>IF('Sales Dashboard'!E82=0,"",IF('Sales Dashboard'!E82="","",IF('Sales Dashboard'!F82=0,"",IF('Sales Dashboard'!F82="","",(('Sales Dashboard'!F82-'Sales Dashboard'!E82)/'Sales Dashboard'!E82)))))</f>
        <v/>
      </c>
      <c r="G82" s="289" t="str">
        <f>IF('Sales Dashboard'!F82=0,"",IF('Sales Dashboard'!F82="","",IF('Sales Dashboard'!G82=0,"",IF('Sales Dashboard'!G82="","",(('Sales Dashboard'!G82-'Sales Dashboard'!F82)/'Sales Dashboard'!F82)))))</f>
        <v/>
      </c>
      <c r="H82" s="289" t="str">
        <f>IF('Sales Dashboard'!G82=0,"",IF('Sales Dashboard'!G82="","",IF('Sales Dashboard'!H82=0,"",IF('Sales Dashboard'!H82="","",(('Sales Dashboard'!H82-'Sales Dashboard'!G82)/'Sales Dashboard'!G82)))))</f>
        <v/>
      </c>
      <c r="I82" s="289">
        <f>IF('Sales Dashboard'!H82=0,"",IF('Sales Dashboard'!H82="","",IF('Sales Dashboard'!I82=0,"",IF('Sales Dashboard'!I82="","",(('Sales Dashboard'!I82-'Sales Dashboard'!H82)/'Sales Dashboard'!H82)))))</f>
        <v>5.3320858351245253</v>
      </c>
      <c r="J82" s="289">
        <f>IF('Sales Dashboard'!I82=0,"",IF('Sales Dashboard'!I82="","",IF('Sales Dashboard'!J82=0,"",IF('Sales Dashboard'!J82="","",(('Sales Dashboard'!J82-'Sales Dashboard'!I82)/'Sales Dashboard'!I82)))))</f>
        <v>-0.62253396452949306</v>
      </c>
      <c r="K82" s="289">
        <f>IF('Sales Dashboard'!J82=0,"",IF('Sales Dashboard'!J82="","",IF('Sales Dashboard'!K82=0,"",IF('Sales Dashboard'!K82="","",(('Sales Dashboard'!K82-'Sales Dashboard'!J82)/'Sales Dashboard'!J82)))))</f>
        <v>-1.3305439514880509E-3</v>
      </c>
      <c r="L82" s="289">
        <f>IF('Sales Dashboard'!K82=0,"",IF('Sales Dashboard'!K82="","",IF('Sales Dashboard'!L82=0,"",IF('Sales Dashboard'!L82="","",(('Sales Dashboard'!L82-'Sales Dashboard'!K82)/'Sales Dashboard'!K82)))))</f>
        <v>2.4186041076792706</v>
      </c>
      <c r="M82" s="289">
        <f>IF('Sales Dashboard'!L82=0,"",IF('Sales Dashboard'!L82="","",IF('Sales Dashboard'!M82=0,"",IF('Sales Dashboard'!M82="","",(('Sales Dashboard'!M82-'Sales Dashboard'!L82)/'Sales Dashboard'!L82)))))</f>
        <v>-0.28216150352187302</v>
      </c>
      <c r="N82" s="289">
        <f>IF('Sales Dashboard'!M82=0,"",IF('Sales Dashboard'!M82="","",IF('Sales Dashboard'!N82=0,"",IF('Sales Dashboard'!N82="","",(('Sales Dashboard'!N82-'Sales Dashboard'!M82)/'Sales Dashboard'!M82)))))</f>
        <v>0.72410225741296419</v>
      </c>
      <c r="O82" s="289">
        <f>IF('Sales Dashboard'!N82=0,"",IF('Sales Dashboard'!N82="","",IF('Sales Dashboard'!O82=0,"",IF('Sales Dashboard'!O82="","",(('Sales Dashboard'!O82-'Sales Dashboard'!N82)/'Sales Dashboard'!N82)))))</f>
        <v>-0.13610127566975055</v>
      </c>
      <c r="P82" s="289">
        <f>IF('Sales Dashboard'!O82=0,"",IF('Sales Dashboard'!O82="","",IF('Sales Dashboard'!P82=0,"",IF('Sales Dashboard'!P82="","",(('Sales Dashboard'!P82-'Sales Dashboard'!O82)/'Sales Dashboard'!O82)))))</f>
        <v>-0.11292672225028967</v>
      </c>
      <c r="Q82" s="289">
        <f>IF('Sales Dashboard'!P82=0,"",IF('Sales Dashboard'!P82="","",IF('Sales Dashboard'!Q82=0,"",IF('Sales Dashboard'!Q82="","",(('Sales Dashboard'!Q82-'Sales Dashboard'!P82)/'Sales Dashboard'!P82)))))</f>
        <v>0.23609068233656408</v>
      </c>
      <c r="R82" s="289">
        <f>IF('Sales Dashboard'!Q82=0,"",IF('Sales Dashboard'!Q82="","",IF('Sales Dashboard'!R82=0,"",IF('Sales Dashboard'!R82="","",(('Sales Dashboard'!R82-'Sales Dashboard'!Q82)/'Sales Dashboard'!Q82)))))</f>
        <v>-4.3942222583838869E-2</v>
      </c>
      <c r="S82" s="289">
        <f>IF('Sales Dashboard'!R82=0,"",IF('Sales Dashboard'!R82="","",IF('Sales Dashboard'!S82=0,"",IF('Sales Dashboard'!S82="","",(('Sales Dashboard'!S82-'Sales Dashboard'!R82)/'Sales Dashboard'!R82)))))</f>
        <v>-7.0640743343449677E-2</v>
      </c>
      <c r="T82" s="289">
        <f>IF('Sales Dashboard'!S82=0,"",IF('Sales Dashboard'!S82="","",IF('Sales Dashboard'!T82=0,"",IF('Sales Dashboard'!T82="","",(('Sales Dashboard'!T82-'Sales Dashboard'!S82)/'Sales Dashboard'!S82)))))</f>
        <v>-0.19577697319293705</v>
      </c>
      <c r="U82" s="289">
        <f>IF('Sales Dashboard'!T82=0,"",IF('Sales Dashboard'!T82="","",IF('Sales Dashboard'!U82=0,"",IF('Sales Dashboard'!U82="","",(('Sales Dashboard'!U82-'Sales Dashboard'!T82)/'Sales Dashboard'!T82)))))</f>
        <v>0.29635544129340718</v>
      </c>
      <c r="V82" s="289">
        <f>IF('Sales Dashboard'!U82=0,"",IF('Sales Dashboard'!U82="","",IF('Sales Dashboard'!V82=0,"",IF('Sales Dashboard'!V82="","",(('Sales Dashboard'!V82-'Sales Dashboard'!U82)/'Sales Dashboard'!U82)))))</f>
        <v>0.30635738284707492</v>
      </c>
      <c r="W82" s="289">
        <f>IF('Sales Dashboard'!V82=0,"",IF('Sales Dashboard'!V82="","",IF('Sales Dashboard'!W82=0,"",IF('Sales Dashboard'!W82="","",(('Sales Dashboard'!W82-'Sales Dashboard'!V82)/'Sales Dashboard'!V82)))))</f>
        <v>-0.13962144641458249</v>
      </c>
      <c r="X82" s="289">
        <f>IF('Sales Dashboard'!W82=0,"",IF('Sales Dashboard'!W82="","",IF('Sales Dashboard'!X82=0,"",IF('Sales Dashboard'!X82="","",(('Sales Dashboard'!X82-'Sales Dashboard'!W82)/'Sales Dashboard'!W82)))))</f>
        <v>-2.6895955387407595E-2</v>
      </c>
      <c r="Y82" s="289">
        <f>IF('Sales Dashboard'!X82=0,"",IF('Sales Dashboard'!X82="","",IF('Sales Dashboard'!Y82=0,"",IF('Sales Dashboard'!Y82="","",(('Sales Dashboard'!Y82-'Sales Dashboard'!X82)/'Sales Dashboard'!X82)))))</f>
        <v>6.3827537049958999E-2</v>
      </c>
      <c r="Z82" s="289">
        <f>IF('Sales Dashboard'!Y82=0,"",IF('Sales Dashboard'!Y82="","",IF('Sales Dashboard'!Z82=0,"",IF('Sales Dashboard'!Z82="","",(('Sales Dashboard'!Z82-'Sales Dashboard'!Y82)/'Sales Dashboard'!Y82)))))</f>
        <v>0.9095083871316636</v>
      </c>
      <c r="AA82" s="289">
        <f>IF('Sales Dashboard'!Z82=0,"",IF('Sales Dashboard'!Z82="","",IF('Sales Dashboard'!AA82=0,"",IF('Sales Dashboard'!AA82="","",(('Sales Dashboard'!AA82-'Sales Dashboard'!Z82)/'Sales Dashboard'!Z82)))))</f>
        <v>-6.9733435219162379E-2</v>
      </c>
      <c r="AB82" s="289">
        <f>IF('Sales Dashboard'!AA82=0,"",IF('Sales Dashboard'!AA82="","",IF('Sales Dashboard'!AB82=0,"",IF('Sales Dashboard'!AB82="","",(('Sales Dashboard'!AB82-'Sales Dashboard'!AA82)/'Sales Dashboard'!AA82)))))</f>
        <v>8.5260978854842129E-2</v>
      </c>
      <c r="AC82" s="289">
        <f>IF('Sales Dashboard'!AB82=0,"",IF('Sales Dashboard'!AB82="","",IF('Sales Dashboard'!AC82=0,"",IF('Sales Dashboard'!AC82="","",(('Sales Dashboard'!AC82-'Sales Dashboard'!AB82)/'Sales Dashboard'!AB82)))))</f>
        <v>-0.22816713000601804</v>
      </c>
      <c r="AD82" s="289">
        <f>IF('Sales Dashboard'!AC82=0,"",IF('Sales Dashboard'!AC82="","",IF('Sales Dashboard'!AD82=0,"",IF('Sales Dashboard'!AD82="","",(('Sales Dashboard'!AD82-'Sales Dashboard'!AC82)/'Sales Dashboard'!AC82)))))</f>
        <v>8.834120399372429E-2</v>
      </c>
      <c r="AE82" s="289">
        <f>IF('Sales Dashboard'!AD82=0,"",IF('Sales Dashboard'!AD82="","",IF('Sales Dashboard'!AE82=0,"",IF('Sales Dashboard'!AE82="","",(('Sales Dashboard'!AE82-'Sales Dashboard'!AD82)/'Sales Dashboard'!AD82)))))</f>
        <v>-4.1054988047173432E-2</v>
      </c>
      <c r="AF82" s="289">
        <f>IF('Sales Dashboard'!AE82=0,"",IF('Sales Dashboard'!AE82="","",IF('Sales Dashboard'!AF82=0,"",IF('Sales Dashboard'!AF82="","",(('Sales Dashboard'!AF82-'Sales Dashboard'!AE82)/'Sales Dashboard'!AE82)))))</f>
        <v>-3.6161449631858675E-2</v>
      </c>
      <c r="AG82" s="289">
        <f>IF('Sales Dashboard'!AF82=0,"",IF('Sales Dashboard'!AF82="","",IF('Sales Dashboard'!AG82=0,"",IF('Sales Dashboard'!AG82="","",(('Sales Dashboard'!AG82-'Sales Dashboard'!AF82)/'Sales Dashboard'!AF82)))))</f>
        <v>-0.35210813690519754</v>
      </c>
      <c r="AH82" s="289">
        <f>IF('Sales Dashboard'!AG82=0,"",IF('Sales Dashboard'!AG82="","",IF('Sales Dashboard'!AH82=0,"",IF('Sales Dashboard'!AH82="","",(('Sales Dashboard'!AH82-'Sales Dashboard'!AG82)/'Sales Dashboard'!AG82)))))</f>
        <v>-0.3660468536493891</v>
      </c>
      <c r="AI82" s="289">
        <f>IF('Sales Dashboard'!AH82=0,"",IF('Sales Dashboard'!AH82="","",IF('Sales Dashboard'!AI82=0,"",IF('Sales Dashboard'!AI82="","",(('Sales Dashboard'!AI82-'Sales Dashboard'!AH82)/'Sales Dashboard'!AH82)))))</f>
        <v>0.22359214491107068</v>
      </c>
      <c r="AJ82" s="289">
        <f>IF('Sales Dashboard'!AI82=0,"",IF('Sales Dashboard'!AI82="","",IF('Sales Dashboard'!AJ82=0,"",IF('Sales Dashboard'!AJ82="","",(('Sales Dashboard'!AJ82-'Sales Dashboard'!AI82)/'Sales Dashboard'!AI82)))))</f>
        <v>-0.14533162248903067</v>
      </c>
      <c r="AK82" s="289">
        <f>IF('Sales Dashboard'!AJ82=0,"",IF('Sales Dashboard'!AJ82="","",IF('Sales Dashboard'!AK82=0,"",IF('Sales Dashboard'!AK82="","",(('Sales Dashboard'!AK82-'Sales Dashboard'!AJ82)/'Sales Dashboard'!AJ82)))))</f>
        <v>-0.11089461601318835</v>
      </c>
      <c r="AL82" s="289">
        <f>IF('Sales Dashboard'!AK82=0,"",IF('Sales Dashboard'!AK82="","",IF('Sales Dashboard'!AL82=0,"",IF('Sales Dashboard'!AL82="","",(('Sales Dashboard'!AL82-'Sales Dashboard'!AK82)/'Sales Dashboard'!AK82)))))</f>
        <v>0.96442264513431553</v>
      </c>
      <c r="AM82" s="289">
        <f>IF('Sales Dashboard'!AL82=0,"",IF('Sales Dashboard'!AL82="","",IF('Sales Dashboard'!AM82=0,"",IF('Sales Dashboard'!AM82="","",(('Sales Dashboard'!AM82-'Sales Dashboard'!AL82)/'Sales Dashboard'!AL82)))))</f>
        <v>-0.5034589944081187</v>
      </c>
      <c r="AN82" s="289">
        <f>IF('Sales Dashboard'!AM82=0,"",IF('Sales Dashboard'!AM82="","",IF('Sales Dashboard'!AN82=0,"",IF('Sales Dashboard'!AN82="","",(('Sales Dashboard'!AN82-'Sales Dashboard'!AM82)/'Sales Dashboard'!AM82)))))</f>
        <v>0.14293402805048938</v>
      </c>
      <c r="AO82" s="289">
        <f>IF('Sales Dashboard'!AN82=0,"",IF('Sales Dashboard'!AN82="","",IF('Sales Dashboard'!AO82=0,"",IF('Sales Dashboard'!AO82="","",(('Sales Dashboard'!AO82-'Sales Dashboard'!AN82)/'Sales Dashboard'!AN82)))))</f>
        <v>-0.61615342830777153</v>
      </c>
      <c r="AP82" s="289">
        <f>IF('Sales Dashboard'!AO82=0,"",IF('Sales Dashboard'!AO82="","",IF('Sales Dashboard'!AP82=0,"",IF('Sales Dashboard'!AP82="","",(('Sales Dashboard'!AP82-'Sales Dashboard'!AO82)/'Sales Dashboard'!AO82)))))</f>
        <v>0.94694938198122869</v>
      </c>
      <c r="AQ82" s="289">
        <f>IF('Sales Dashboard'!AP82=0,"",IF('Sales Dashboard'!AP82="","",IF('Sales Dashboard'!AQ82=0,"",IF('Sales Dashboard'!AQ82="","",(('Sales Dashboard'!AQ82-'Sales Dashboard'!AP82)/'Sales Dashboard'!AP82)))))</f>
        <v>-0.43564431994118052</v>
      </c>
      <c r="AR82" s="290">
        <f>IF('Sales Dashboard'!AQ82=0,"",IF('Sales Dashboard'!AQ82="","",IF('Sales Dashboard'!AR82=0,"",IF('Sales Dashboard'!AR82="","",(('Sales Dashboard'!AR82-'Sales Dashboard'!AQ82)/'Sales Dashboard'!AQ82)))))</f>
        <v>0.28796035501058997</v>
      </c>
    </row>
    <row r="83" spans="1:51" ht="15">
      <c r="A83" s="289" t="s">
        <v>1185</v>
      </c>
      <c r="B83" s="202" t="s">
        <v>1039</v>
      </c>
      <c r="C83" s="289"/>
      <c r="D83" s="289">
        <f>IF('Sales Dashboard'!C83=0,"",IF('Sales Dashboard'!C83="","",IF('Sales Dashboard'!D83=0,"",IF('Sales Dashboard'!D83="","",(('Sales Dashboard'!D83-'Sales Dashboard'!C83)/'Sales Dashboard'!C83)))))</f>
        <v>-0.56726059588879385</v>
      </c>
      <c r="E83" s="289">
        <f>IF('Sales Dashboard'!D83=0,"",IF('Sales Dashboard'!D83="","",IF('Sales Dashboard'!E83=0,"",IF('Sales Dashboard'!E83="","",(('Sales Dashboard'!E83-'Sales Dashboard'!D83)/'Sales Dashboard'!D83)))))</f>
        <v>-0.17241915417899353</v>
      </c>
      <c r="F83" s="289">
        <f>IF('Sales Dashboard'!E83=0,"",IF('Sales Dashboard'!E83="","",IF('Sales Dashboard'!F83=0,"",IF('Sales Dashboard'!F83="","",(('Sales Dashboard'!F83-'Sales Dashboard'!E83)/'Sales Dashboard'!E83)))))</f>
        <v>0.23526281484160311</v>
      </c>
      <c r="G83" s="289">
        <f>IF('Sales Dashboard'!F83=0,"",IF('Sales Dashboard'!F83="","",IF('Sales Dashboard'!G83=0,"",IF('Sales Dashboard'!G83="","",(('Sales Dashboard'!G83-'Sales Dashboard'!F83)/'Sales Dashboard'!F83)))))</f>
        <v>-0.22923811278913661</v>
      </c>
      <c r="H83" s="289">
        <f>IF('Sales Dashboard'!G83=0,"",IF('Sales Dashboard'!G83="","",IF('Sales Dashboard'!H83=0,"",IF('Sales Dashboard'!H83="","",(('Sales Dashboard'!H83-'Sales Dashboard'!G83)/'Sales Dashboard'!G83)))))</f>
        <v>-0.22227493005697394</v>
      </c>
      <c r="I83" s="289">
        <f>IF('Sales Dashboard'!H83=0,"",IF('Sales Dashboard'!H83="","",IF('Sales Dashboard'!I83=0,"",IF('Sales Dashboard'!I83="","",(('Sales Dashboard'!I83-'Sales Dashboard'!H83)/'Sales Dashboard'!H83)))))</f>
        <v>0.21587045927839688</v>
      </c>
      <c r="J83" s="289">
        <f>IF('Sales Dashboard'!I83=0,"",IF('Sales Dashboard'!I83="","",IF('Sales Dashboard'!J83=0,"",IF('Sales Dashboard'!J83="","",(('Sales Dashboard'!J83-'Sales Dashboard'!I83)/'Sales Dashboard'!I83)))))</f>
        <v>-0.13340058595195114</v>
      </c>
      <c r="K83" s="289">
        <f>IF('Sales Dashboard'!J83=0,"",IF('Sales Dashboard'!J83="","",IF('Sales Dashboard'!K83=0,"",IF('Sales Dashboard'!K83="","",(('Sales Dashboard'!K83-'Sales Dashboard'!J83)/'Sales Dashboard'!J83)))))</f>
        <v>0.59651210589304104</v>
      </c>
      <c r="L83" s="289">
        <f>IF('Sales Dashboard'!K83=0,"",IF('Sales Dashboard'!K83="","",IF('Sales Dashboard'!L83=0,"",IF('Sales Dashboard'!L83="","",(('Sales Dashboard'!L83-'Sales Dashboard'!K83)/'Sales Dashboard'!K83)))))</f>
        <v>0.34944092486064987</v>
      </c>
      <c r="M83" s="289">
        <f>IF('Sales Dashboard'!L83=0,"",IF('Sales Dashboard'!L83="","",IF('Sales Dashboard'!M83=0,"",IF('Sales Dashboard'!M83="","",(('Sales Dashboard'!M83-'Sales Dashboard'!L83)/'Sales Dashboard'!L83)))))</f>
        <v>-0.15127873143132539</v>
      </c>
      <c r="N83" s="289">
        <f>IF('Sales Dashboard'!M83=0,"",IF('Sales Dashboard'!M83="","",IF('Sales Dashboard'!N83=0,"",IF('Sales Dashboard'!N83="","",(('Sales Dashboard'!N83-'Sales Dashboard'!M83)/'Sales Dashboard'!M83)))))</f>
        <v>-0.46125852822210572</v>
      </c>
      <c r="O83" s="289">
        <f>IF('Sales Dashboard'!N83=0,"",IF('Sales Dashboard'!N83="","",IF('Sales Dashboard'!O83=0,"",IF('Sales Dashboard'!O83="","",(('Sales Dashboard'!O83-'Sales Dashboard'!N83)/'Sales Dashboard'!N83)))))</f>
        <v>0.14085763531826803</v>
      </c>
      <c r="P83" s="289">
        <f>IF('Sales Dashboard'!O83=0,"",IF('Sales Dashboard'!O83="","",IF('Sales Dashboard'!P83=0,"",IF('Sales Dashboard'!P83="","",(('Sales Dashboard'!P83-'Sales Dashboard'!O83)/'Sales Dashboard'!O83)))))</f>
        <v>0.20347178831647456</v>
      </c>
      <c r="Q83" s="289">
        <f>IF('Sales Dashboard'!P83=0,"",IF('Sales Dashboard'!P83="","",IF('Sales Dashboard'!Q83=0,"",IF('Sales Dashboard'!Q83="","",(('Sales Dashboard'!Q83-'Sales Dashboard'!P83)/'Sales Dashboard'!P83)))))</f>
        <v>-7.337012179622511E-2</v>
      </c>
      <c r="R83" s="289">
        <f>IF('Sales Dashboard'!Q83=0,"",IF('Sales Dashboard'!Q83="","",IF('Sales Dashboard'!R83=0,"",IF('Sales Dashboard'!R83="","",(('Sales Dashboard'!R83-'Sales Dashboard'!Q83)/'Sales Dashboard'!Q83)))))</f>
        <v>-0.22664634219114732</v>
      </c>
      <c r="S83" s="289">
        <f>IF('Sales Dashboard'!R83=0,"",IF('Sales Dashboard'!R83="","",IF('Sales Dashboard'!S83=0,"",IF('Sales Dashboard'!S83="","",(('Sales Dashboard'!S83-'Sales Dashboard'!R83)/'Sales Dashboard'!R83)))))</f>
        <v>0.14141614573562317</v>
      </c>
      <c r="T83" s="289">
        <f>IF('Sales Dashboard'!S83=0,"",IF('Sales Dashboard'!S83="","",IF('Sales Dashboard'!T83=0,"",IF('Sales Dashboard'!T83="","",(('Sales Dashboard'!T83-'Sales Dashboard'!S83)/'Sales Dashboard'!S83)))))</f>
        <v>-8.8284462883126816E-2</v>
      </c>
      <c r="U83" s="289">
        <f>IF('Sales Dashboard'!T83=0,"",IF('Sales Dashboard'!T83="","",IF('Sales Dashboard'!U83=0,"",IF('Sales Dashboard'!U83="","",(('Sales Dashboard'!U83-'Sales Dashboard'!T83)/'Sales Dashboard'!T83)))))</f>
        <v>-0.1389751223264275</v>
      </c>
      <c r="V83" s="289">
        <f>IF('Sales Dashboard'!U83=0,"",IF('Sales Dashboard'!U83="","",IF('Sales Dashboard'!V83=0,"",IF('Sales Dashboard'!V83="","",(('Sales Dashboard'!V83-'Sales Dashboard'!U83)/'Sales Dashboard'!U83)))))</f>
        <v>1.8440613489822868E-2</v>
      </c>
      <c r="W83" s="289">
        <f>IF('Sales Dashboard'!V83=0,"",IF('Sales Dashboard'!V83="","",IF('Sales Dashboard'!W83=0,"",IF('Sales Dashboard'!W83="","",(('Sales Dashboard'!W83-'Sales Dashboard'!V83)/'Sales Dashboard'!V83)))))</f>
        <v>-0.15973365321432501</v>
      </c>
      <c r="X83" s="289">
        <f>IF('Sales Dashboard'!W83=0,"",IF('Sales Dashboard'!W83="","",IF('Sales Dashboard'!X83=0,"",IF('Sales Dashboard'!X83="","",(('Sales Dashboard'!X83-'Sales Dashboard'!W83)/'Sales Dashboard'!W83)))))</f>
        <v>0.25445737001789959</v>
      </c>
      <c r="Y83" s="289">
        <f>IF('Sales Dashboard'!X83=0,"",IF('Sales Dashboard'!X83="","",IF('Sales Dashboard'!Y83=0,"",IF('Sales Dashboard'!Y83="","",(('Sales Dashboard'!Y83-'Sales Dashboard'!X83)/'Sales Dashboard'!X83)))))</f>
        <v>-0.49881251583088815</v>
      </c>
      <c r="Z83" s="289">
        <f>IF('Sales Dashboard'!Y83=0,"",IF('Sales Dashboard'!Y83="","",IF('Sales Dashboard'!Z83=0,"",IF('Sales Dashboard'!Z83="","",(('Sales Dashboard'!Z83-'Sales Dashboard'!Y83)/'Sales Dashboard'!Y83)))))</f>
        <v>-9.9273915707737345E-2</v>
      </c>
      <c r="AA83" s="289">
        <f>IF('Sales Dashboard'!Z83=0,"",IF('Sales Dashboard'!Z83="","",IF('Sales Dashboard'!AA83=0,"",IF('Sales Dashboard'!AA83="","",(('Sales Dashboard'!AA83-'Sales Dashboard'!Z83)/'Sales Dashboard'!Z83)))))</f>
        <v>0.44022313012007114</v>
      </c>
      <c r="AB83" s="289">
        <f>IF('Sales Dashboard'!AA83=0,"",IF('Sales Dashboard'!AA83="","",IF('Sales Dashboard'!AB83=0,"",IF('Sales Dashboard'!AB83="","",(('Sales Dashboard'!AB83-'Sales Dashboard'!AA83)/'Sales Dashboard'!AA83)))))</f>
        <v>0.17179037080400214</v>
      </c>
      <c r="AC83" s="289">
        <f>IF('Sales Dashboard'!AB83=0,"",IF('Sales Dashboard'!AB83="","",IF('Sales Dashboard'!AC83=0,"",IF('Sales Dashboard'!AC83="","",(('Sales Dashboard'!AC83-'Sales Dashboard'!AB83)/'Sales Dashboard'!AB83)))))</f>
        <v>0.93529131225081585</v>
      </c>
      <c r="AD83" s="289">
        <f>IF('Sales Dashboard'!AC83=0,"",IF('Sales Dashboard'!AC83="","",IF('Sales Dashboard'!AD83=0,"",IF('Sales Dashboard'!AD83="","",(('Sales Dashboard'!AD83-'Sales Dashboard'!AC83)/'Sales Dashboard'!AC83)))))</f>
        <v>-0.11725622211395463</v>
      </c>
      <c r="AE83" s="289">
        <f>IF('Sales Dashboard'!AD83=0,"",IF('Sales Dashboard'!AD83="","",IF('Sales Dashboard'!AE83=0,"",IF('Sales Dashboard'!AE83="","",(('Sales Dashboard'!AE83-'Sales Dashboard'!AD83)/'Sales Dashboard'!AD83)))))</f>
        <v>0.14277362493513956</v>
      </c>
      <c r="AF83" s="289">
        <f>IF('Sales Dashboard'!AE83=0,"",IF('Sales Dashboard'!AE83="","",IF('Sales Dashboard'!AF83=0,"",IF('Sales Dashboard'!AF83="","",(('Sales Dashboard'!AF83-'Sales Dashboard'!AE83)/'Sales Dashboard'!AE83)))))</f>
        <v>0.3841321232541714</v>
      </c>
      <c r="AG83" s="289">
        <f>IF('Sales Dashboard'!AF83=0,"",IF('Sales Dashboard'!AF83="","",IF('Sales Dashboard'!AG83=0,"",IF('Sales Dashboard'!AG83="","",(('Sales Dashboard'!AG83-'Sales Dashboard'!AF83)/'Sales Dashboard'!AF83)))))</f>
        <v>0.34014854566406638</v>
      </c>
      <c r="AH83" s="289">
        <f>IF('Sales Dashboard'!AG83=0,"",IF('Sales Dashboard'!AG83="","",IF('Sales Dashboard'!AH83=0,"",IF('Sales Dashboard'!AH83="","",(('Sales Dashboard'!AH83-'Sales Dashboard'!AG83)/'Sales Dashboard'!AG83)))))</f>
        <v>-0.10941070495444363</v>
      </c>
      <c r="AI83" s="289">
        <f>IF('Sales Dashboard'!AH83=0,"",IF('Sales Dashboard'!AH83="","",IF('Sales Dashboard'!AI83=0,"",IF('Sales Dashboard'!AI83="","",(('Sales Dashboard'!AI83-'Sales Dashboard'!AH83)/'Sales Dashboard'!AH83)))))</f>
        <v>-2.2598018750898771E-2</v>
      </c>
      <c r="AJ83" s="289">
        <f>IF('Sales Dashboard'!AI83=0,"",IF('Sales Dashboard'!AI83="","",IF('Sales Dashboard'!AJ83=0,"",IF('Sales Dashboard'!AJ83="","",(('Sales Dashboard'!AJ83-'Sales Dashboard'!AI83)/'Sales Dashboard'!AI83)))))</f>
        <v>2.9527928378839406E-2</v>
      </c>
      <c r="AK83" s="289">
        <f>IF('Sales Dashboard'!AJ83=0,"",IF('Sales Dashboard'!AJ83="","",IF('Sales Dashboard'!AK83=0,"",IF('Sales Dashboard'!AK83="","",(('Sales Dashboard'!AK83-'Sales Dashboard'!AJ83)/'Sales Dashboard'!AJ83)))))</f>
        <v>0.25238343740898084</v>
      </c>
      <c r="AL83" s="289">
        <f>IF('Sales Dashboard'!AK83=0,"",IF('Sales Dashboard'!AK83="","",IF('Sales Dashboard'!AL83=0,"",IF('Sales Dashboard'!AL83="","",(('Sales Dashboard'!AL83-'Sales Dashboard'!AK83)/'Sales Dashboard'!AK83)))))</f>
        <v>-0.32843519208039285</v>
      </c>
      <c r="AM83" s="289">
        <f>IF('Sales Dashboard'!AL83=0,"",IF('Sales Dashboard'!AL83="","",IF('Sales Dashboard'!AM83=0,"",IF('Sales Dashboard'!AM83="","",(('Sales Dashboard'!AM83-'Sales Dashboard'!AL83)/'Sales Dashboard'!AL83)))))</f>
        <v>0.20670368062250208</v>
      </c>
      <c r="AN83" s="289">
        <f>IF('Sales Dashboard'!AM83=0,"",IF('Sales Dashboard'!AM83="","",IF('Sales Dashboard'!AN83=0,"",IF('Sales Dashboard'!AN83="","",(('Sales Dashboard'!AN83-'Sales Dashboard'!AM83)/'Sales Dashboard'!AM83)))))</f>
        <v>0.2461315511834804</v>
      </c>
      <c r="AO83" s="289">
        <f>IF('Sales Dashboard'!AN83=0,"",IF('Sales Dashboard'!AN83="","",IF('Sales Dashboard'!AO83=0,"",IF('Sales Dashboard'!AO83="","",(('Sales Dashboard'!AO83-'Sales Dashboard'!AN83)/'Sales Dashboard'!AN83)))))</f>
        <v>0.25267145282947073</v>
      </c>
      <c r="AP83" s="289">
        <f>IF('Sales Dashboard'!AO83=0,"",IF('Sales Dashboard'!AO83="","",IF('Sales Dashboard'!AP83=0,"",IF('Sales Dashboard'!AP83="","",(('Sales Dashboard'!AP83-'Sales Dashboard'!AO83)/'Sales Dashboard'!AO83)))))</f>
        <v>-7.8309472491064305E-2</v>
      </c>
      <c r="AQ83" s="289">
        <f>IF('Sales Dashboard'!AP83=0,"",IF('Sales Dashboard'!AP83="","",IF('Sales Dashboard'!AQ83=0,"",IF('Sales Dashboard'!AQ83="","",(('Sales Dashboard'!AQ83-'Sales Dashboard'!AP83)/'Sales Dashboard'!AP83)))))</f>
        <v>-3.2584881678548354E-3</v>
      </c>
      <c r="AR83" s="290">
        <f>IF('Sales Dashboard'!AQ83=0,"",IF('Sales Dashboard'!AQ83="","",IF('Sales Dashboard'!AR83=0,"",IF('Sales Dashboard'!AR83="","",(('Sales Dashboard'!AR83-'Sales Dashboard'!AQ83)/'Sales Dashboard'!AQ83)))))</f>
        <v>-0.32658705389296094</v>
      </c>
    </row>
    <row r="84" spans="1:51" ht="15">
      <c r="A84" s="288" t="s">
        <v>1224</v>
      </c>
      <c r="B84" s="252" t="s">
        <v>1055</v>
      </c>
      <c r="C84" s="289"/>
      <c r="D84" s="289">
        <f>IF('Sales Dashboard'!C84=0,"",IF('Sales Dashboard'!C84="","",IF('Sales Dashboard'!D84=0,"",IF('Sales Dashboard'!D84="","",(('Sales Dashboard'!D84-'Sales Dashboard'!C84)/'Sales Dashboard'!C84)))))</f>
        <v>-8.5745540576043389E-2</v>
      </c>
      <c r="E84" s="289">
        <f>IF('Sales Dashboard'!D84=0,"",IF('Sales Dashboard'!D84="","",IF('Sales Dashboard'!E84=0,"",IF('Sales Dashboard'!E84="","",(('Sales Dashboard'!E84-'Sales Dashboard'!D84)/'Sales Dashboard'!D84)))))</f>
        <v>0.36099968259274301</v>
      </c>
      <c r="F84" s="289">
        <f>IF('Sales Dashboard'!E84=0,"",IF('Sales Dashboard'!E84="","",IF('Sales Dashboard'!F84=0,"",IF('Sales Dashboard'!F84="","",(('Sales Dashboard'!F84-'Sales Dashboard'!E84)/'Sales Dashboard'!E84)))))</f>
        <v>0.94847690080633595</v>
      </c>
      <c r="G84" s="289">
        <f>IF('Sales Dashboard'!F84=0,"",IF('Sales Dashboard'!F84="","",IF('Sales Dashboard'!G84=0,"",IF('Sales Dashboard'!G84="","",(('Sales Dashboard'!G84-'Sales Dashboard'!F84)/'Sales Dashboard'!F84)))))</f>
        <v>-0.22649835249106401</v>
      </c>
      <c r="H84" s="289">
        <f>IF('Sales Dashboard'!G84=0,"",IF('Sales Dashboard'!G84="","",IF('Sales Dashboard'!H84=0,"",IF('Sales Dashboard'!H84="","",(('Sales Dashboard'!H84-'Sales Dashboard'!G84)/'Sales Dashboard'!G84)))))</f>
        <v>3.9769295069956447E-2</v>
      </c>
      <c r="I84" s="289">
        <f>IF('Sales Dashboard'!H84=0,"",IF('Sales Dashboard'!H84="","",IF('Sales Dashboard'!I84=0,"",IF('Sales Dashboard'!I84="","",(('Sales Dashboard'!I84-'Sales Dashboard'!H84)/'Sales Dashboard'!H84)))))</f>
        <v>1.5626790171435107E-2</v>
      </c>
      <c r="J84" s="289">
        <f>IF('Sales Dashboard'!I84=0,"",IF('Sales Dashboard'!I84="","",IF('Sales Dashboard'!J84=0,"",IF('Sales Dashboard'!J84="","",(('Sales Dashboard'!J84-'Sales Dashboard'!I84)/'Sales Dashboard'!I84)))))</f>
        <v>-0.25004733662379497</v>
      </c>
      <c r="K84" s="289">
        <f>IF('Sales Dashboard'!J84=0,"",IF('Sales Dashboard'!J84="","",IF('Sales Dashboard'!K84=0,"",IF('Sales Dashboard'!K84="","",(('Sales Dashboard'!K84-'Sales Dashboard'!J84)/'Sales Dashboard'!J84)))))</f>
        <v>-0.18122682868858894</v>
      </c>
      <c r="L84" s="289">
        <f>IF('Sales Dashboard'!K84=0,"",IF('Sales Dashboard'!K84="","",IF('Sales Dashboard'!L84=0,"",IF('Sales Dashboard'!L84="","",(('Sales Dashboard'!L84-'Sales Dashboard'!K84)/'Sales Dashboard'!K84)))))</f>
        <v>4.2929011535668846E-2</v>
      </c>
      <c r="M84" s="289">
        <f>IF('Sales Dashboard'!L84=0,"",IF('Sales Dashboard'!L84="","",IF('Sales Dashboard'!M84=0,"",IF('Sales Dashboard'!M84="","",(('Sales Dashboard'!M84-'Sales Dashboard'!L84)/'Sales Dashboard'!L84)))))</f>
        <v>0.45288944616033289</v>
      </c>
      <c r="N84" s="289">
        <f>IF('Sales Dashboard'!M84=0,"",IF('Sales Dashboard'!M84="","",IF('Sales Dashboard'!N84=0,"",IF('Sales Dashboard'!N84="","",(('Sales Dashboard'!N84-'Sales Dashboard'!M84)/'Sales Dashboard'!M84)))))</f>
        <v>0.45705995987832643</v>
      </c>
      <c r="O84" s="289">
        <f>IF('Sales Dashboard'!N84=0,"",IF('Sales Dashboard'!N84="","",IF('Sales Dashboard'!O84=0,"",IF('Sales Dashboard'!O84="","",(('Sales Dashboard'!O84-'Sales Dashboard'!N84)/'Sales Dashboard'!N84)))))</f>
        <v>-0.40012202895317978</v>
      </c>
      <c r="P84" s="289">
        <f>IF('Sales Dashboard'!O84=0,"",IF('Sales Dashboard'!O84="","",IF('Sales Dashboard'!P84=0,"",IF('Sales Dashboard'!P84="","",(('Sales Dashboard'!P84-'Sales Dashboard'!O84)/'Sales Dashboard'!O84)))))</f>
        <v>-0.26937044195486221</v>
      </c>
      <c r="Q84" s="289">
        <f>IF('Sales Dashboard'!P84=0,"",IF('Sales Dashboard'!P84="","",IF('Sales Dashboard'!Q84=0,"",IF('Sales Dashboard'!Q84="","",(('Sales Dashboard'!Q84-'Sales Dashboard'!P84)/'Sales Dashboard'!P84)))))</f>
        <v>-0.10910840279365296</v>
      </c>
      <c r="R84" s="289">
        <f>IF('Sales Dashboard'!Q84=0,"",IF('Sales Dashboard'!Q84="","",IF('Sales Dashboard'!R84=0,"",IF('Sales Dashboard'!R84="","",(('Sales Dashboard'!R84-'Sales Dashboard'!Q84)/'Sales Dashboard'!Q84)))))</f>
        <v>-0.34968335739123846</v>
      </c>
      <c r="S84" s="289">
        <f>IF('Sales Dashboard'!R84=0,"",IF('Sales Dashboard'!R84="","",IF('Sales Dashboard'!S84=0,"",IF('Sales Dashboard'!S84="","",(('Sales Dashboard'!S84-'Sales Dashboard'!R84)/'Sales Dashboard'!R84)))))</f>
        <v>0.98423315297339209</v>
      </c>
      <c r="T84" s="289">
        <f>IF('Sales Dashboard'!S84=0,"",IF('Sales Dashboard'!S84="","",IF('Sales Dashboard'!T84=0,"",IF('Sales Dashboard'!T84="","",(('Sales Dashboard'!T84-'Sales Dashboard'!S84)/'Sales Dashboard'!S84)))))</f>
        <v>-0.18421621867107268</v>
      </c>
      <c r="U84" s="289">
        <f>IF('Sales Dashboard'!T84=0,"",IF('Sales Dashboard'!T84="","",IF('Sales Dashboard'!U84=0,"",IF('Sales Dashboard'!U84="","",(('Sales Dashboard'!U84-'Sales Dashboard'!T84)/'Sales Dashboard'!T84)))))</f>
        <v>0.45528691462035809</v>
      </c>
      <c r="V84" s="289">
        <f>IF('Sales Dashboard'!U84=0,"",IF('Sales Dashboard'!U84="","",IF('Sales Dashboard'!V84=0,"",IF('Sales Dashboard'!V84="","",(('Sales Dashboard'!V84-'Sales Dashboard'!U84)/'Sales Dashboard'!U84)))))</f>
        <v>-0.11748873793615841</v>
      </c>
      <c r="W84" s="289">
        <f>IF('Sales Dashboard'!V84=0,"",IF('Sales Dashboard'!V84="","",IF('Sales Dashboard'!W84=0,"",IF('Sales Dashboard'!W84="","",(('Sales Dashboard'!W84-'Sales Dashboard'!V84)/'Sales Dashboard'!V84)))))</f>
        <v>-0.40885477660835584</v>
      </c>
      <c r="X84" s="289">
        <f>IF('Sales Dashboard'!W84=0,"",IF('Sales Dashboard'!W84="","",IF('Sales Dashboard'!X84=0,"",IF('Sales Dashboard'!X84="","",(('Sales Dashboard'!X84-'Sales Dashboard'!W84)/'Sales Dashboard'!W84)))))</f>
        <v>-0.60561427995950845</v>
      </c>
      <c r="Y84" s="289">
        <f>IF('Sales Dashboard'!X84=0,"",IF('Sales Dashboard'!X84="","",IF('Sales Dashboard'!Y84=0,"",IF('Sales Dashboard'!Y84="","",(('Sales Dashboard'!Y84-'Sales Dashboard'!X84)/'Sales Dashboard'!X84)))))</f>
        <v>0.205924939778136</v>
      </c>
      <c r="Z84" s="289">
        <f>IF('Sales Dashboard'!Y84=0,"",IF('Sales Dashboard'!Y84="","",IF('Sales Dashboard'!Z84=0,"",IF('Sales Dashboard'!Z84="","",(('Sales Dashboard'!Z84-'Sales Dashboard'!Y84)/'Sales Dashboard'!Y84)))))</f>
        <v>1.3170117928558842</v>
      </c>
      <c r="AA84" s="289">
        <f>IF('Sales Dashboard'!Z84=0,"",IF('Sales Dashboard'!Z84="","",IF('Sales Dashboard'!AA84=0,"",IF('Sales Dashboard'!AA84="","",(('Sales Dashboard'!AA84-'Sales Dashboard'!Z84)/'Sales Dashboard'!Z84)))))</f>
        <v>9.5840305991683444E-2</v>
      </c>
      <c r="AB84" s="289">
        <f>IF('Sales Dashboard'!AA84=0,"",IF('Sales Dashboard'!AA84="","",IF('Sales Dashboard'!AB84=0,"",IF('Sales Dashboard'!AB84="","",(('Sales Dashboard'!AB84-'Sales Dashboard'!AA84)/'Sales Dashboard'!AA84)))))</f>
        <v>-0.22014146074988031</v>
      </c>
      <c r="AC84" s="289">
        <f>IF('Sales Dashboard'!AB84=0,"",IF('Sales Dashboard'!AB84="","",IF('Sales Dashboard'!AC84=0,"",IF('Sales Dashboard'!AC84="","",(('Sales Dashboard'!AC84-'Sales Dashboard'!AB84)/'Sales Dashboard'!AB84)))))</f>
        <v>-0.21423767273493199</v>
      </c>
      <c r="AD84" s="289">
        <f>IF('Sales Dashboard'!AC84=0,"",IF('Sales Dashboard'!AC84="","",IF('Sales Dashboard'!AD84=0,"",IF('Sales Dashboard'!AD84="","",(('Sales Dashboard'!AD84-'Sales Dashboard'!AC84)/'Sales Dashboard'!AC84)))))</f>
        <v>0.38734458870737748</v>
      </c>
      <c r="AE84" s="289">
        <f>IF('Sales Dashboard'!AD84=0,"",IF('Sales Dashboard'!AD84="","",IF('Sales Dashboard'!AE84=0,"",IF('Sales Dashboard'!AE84="","",(('Sales Dashboard'!AE84-'Sales Dashboard'!AD84)/'Sales Dashboard'!AD84)))))</f>
        <v>0.19190998054145306</v>
      </c>
      <c r="AF84" s="289">
        <f>IF('Sales Dashboard'!AE84=0,"",IF('Sales Dashboard'!AE84="","",IF('Sales Dashboard'!AF84=0,"",IF('Sales Dashboard'!AF84="","",(('Sales Dashboard'!AF84-'Sales Dashboard'!AE84)/'Sales Dashboard'!AE84)))))</f>
        <v>4.2558990865637893E-2</v>
      </c>
      <c r="AG84" s="289">
        <f>IF('Sales Dashboard'!AF84=0,"",IF('Sales Dashboard'!AF84="","",IF('Sales Dashboard'!AG84=0,"",IF('Sales Dashboard'!AG84="","",(('Sales Dashboard'!AG84-'Sales Dashboard'!AF84)/'Sales Dashboard'!AF84)))))</f>
        <v>0.4012405605940228</v>
      </c>
      <c r="AH84" s="289">
        <f>IF('Sales Dashboard'!AG84=0,"",IF('Sales Dashboard'!AG84="","",IF('Sales Dashboard'!AH84=0,"",IF('Sales Dashboard'!AH84="","",(('Sales Dashboard'!AH84-'Sales Dashboard'!AG84)/'Sales Dashboard'!AG84)))))</f>
        <v>-0.33302866059281394</v>
      </c>
      <c r="AI84" s="289">
        <f>IF('Sales Dashboard'!AH84=0,"",IF('Sales Dashboard'!AH84="","",IF('Sales Dashboard'!AI84=0,"",IF('Sales Dashboard'!AI84="","",(('Sales Dashboard'!AI84-'Sales Dashboard'!AH84)/'Sales Dashboard'!AH84)))))</f>
        <v>0.34729228669907525</v>
      </c>
      <c r="AJ84" s="289">
        <f>IF('Sales Dashboard'!AI84=0,"",IF('Sales Dashboard'!AI84="","",IF('Sales Dashboard'!AJ84=0,"",IF('Sales Dashboard'!AJ84="","",(('Sales Dashboard'!AJ84-'Sales Dashboard'!AI84)/'Sales Dashboard'!AI84)))))</f>
        <v>-7.0734239729013437E-2</v>
      </c>
      <c r="AK84" s="289">
        <f>IF('Sales Dashboard'!AJ84=0,"",IF('Sales Dashboard'!AJ84="","",IF('Sales Dashboard'!AK84=0,"",IF('Sales Dashboard'!AK84="","",(('Sales Dashboard'!AK84-'Sales Dashboard'!AJ84)/'Sales Dashboard'!AJ84)))))</f>
        <v>-1.2905200443530881E-2</v>
      </c>
      <c r="AL84" s="289">
        <f>IF('Sales Dashboard'!AK84=0,"",IF('Sales Dashboard'!AK84="","",IF('Sales Dashboard'!AL84=0,"",IF('Sales Dashboard'!AL84="","",(('Sales Dashboard'!AL84-'Sales Dashboard'!AK84)/'Sales Dashboard'!AK84)))))</f>
        <v>0.44227836031012835</v>
      </c>
      <c r="AM84" s="289">
        <f>IF('Sales Dashboard'!AL84=0,"",IF('Sales Dashboard'!AL84="","",IF('Sales Dashboard'!AM84=0,"",IF('Sales Dashboard'!AM84="","",(('Sales Dashboard'!AM84-'Sales Dashboard'!AL84)/'Sales Dashboard'!AL84)))))</f>
        <v>-0.29604452656984626</v>
      </c>
      <c r="AN84" s="289">
        <f>IF('Sales Dashboard'!AM84=0,"",IF('Sales Dashboard'!AM84="","",IF('Sales Dashboard'!AN84=0,"",IF('Sales Dashboard'!AN84="","",(('Sales Dashboard'!AN84-'Sales Dashboard'!AM84)/'Sales Dashboard'!AM84)))))</f>
        <v>0.22528385824602226</v>
      </c>
      <c r="AO84" s="289">
        <f>IF('Sales Dashboard'!AN84=0,"",IF('Sales Dashboard'!AN84="","",IF('Sales Dashboard'!AO84=0,"",IF('Sales Dashboard'!AO84="","",(('Sales Dashboard'!AO84-'Sales Dashboard'!AN84)/'Sales Dashboard'!AN84)))))</f>
        <v>-0.43015983149505199</v>
      </c>
      <c r="AP84" s="289">
        <f>IF('Sales Dashboard'!AO84=0,"",IF('Sales Dashboard'!AO84="","",IF('Sales Dashboard'!AP84=0,"",IF('Sales Dashboard'!AP84="","",(('Sales Dashboard'!AP84-'Sales Dashboard'!AO84)/'Sales Dashboard'!AO84)))))</f>
        <v>0.37484203301580293</v>
      </c>
      <c r="AQ84" s="289">
        <f>IF('Sales Dashboard'!AP84=0,"",IF('Sales Dashboard'!AP84="","",IF('Sales Dashboard'!AQ84=0,"",IF('Sales Dashboard'!AQ84="","",(('Sales Dashboard'!AQ84-'Sales Dashboard'!AP84)/'Sales Dashboard'!AP84)))))</f>
        <v>-9.8048754483001516E-2</v>
      </c>
      <c r="AR84" s="290">
        <f>IF('Sales Dashboard'!AQ84=0,"",IF('Sales Dashboard'!AQ84="","",IF('Sales Dashboard'!AR84=0,"",IF('Sales Dashboard'!AR84="","",(('Sales Dashboard'!AR84-'Sales Dashboard'!AQ84)/'Sales Dashboard'!AQ84)))))</f>
        <v>0.20361692375708676</v>
      </c>
    </row>
    <row r="85" spans="1:51" ht="15">
      <c r="A85" s="289" t="s">
        <v>1225</v>
      </c>
      <c r="B85" s="252" t="s">
        <v>1054</v>
      </c>
      <c r="C85" s="289"/>
      <c r="D85" s="289">
        <f>IF('Sales Dashboard'!C85=0,"",IF('Sales Dashboard'!C85="","",IF('Sales Dashboard'!D85=0,"",IF('Sales Dashboard'!D85="","",(('Sales Dashboard'!D85-'Sales Dashboard'!C85)/'Sales Dashboard'!C85)))))</f>
        <v>0.37672268257378699</v>
      </c>
      <c r="E85" s="289">
        <f>IF('Sales Dashboard'!D85=0,"",IF('Sales Dashboard'!D85="","",IF('Sales Dashboard'!E85=0,"",IF('Sales Dashboard'!E85="","",(('Sales Dashboard'!E85-'Sales Dashboard'!D85)/'Sales Dashboard'!D85)))))</f>
        <v>-2.7349537994297989E-3</v>
      </c>
      <c r="F85" s="289">
        <f>IF('Sales Dashboard'!E85=0,"",IF('Sales Dashboard'!E85="","",IF('Sales Dashboard'!F85=0,"",IF('Sales Dashboard'!F85="","",(('Sales Dashboard'!F85-'Sales Dashboard'!E85)/'Sales Dashboard'!E85)))))</f>
        <v>-0.50267778322675294</v>
      </c>
      <c r="G85" s="289">
        <f>IF('Sales Dashboard'!F85=0,"",IF('Sales Dashboard'!F85="","",IF('Sales Dashboard'!G85=0,"",IF('Sales Dashboard'!G85="","",(('Sales Dashboard'!G85-'Sales Dashboard'!F85)/'Sales Dashboard'!F85)))))</f>
        <v>0.33376352555509164</v>
      </c>
      <c r="H85" s="289">
        <f>IF('Sales Dashboard'!G85=0,"",IF('Sales Dashboard'!G85="","",IF('Sales Dashboard'!H85=0,"",IF('Sales Dashboard'!H85="","",(('Sales Dashboard'!H85-'Sales Dashboard'!G85)/'Sales Dashboard'!G85)))))</f>
        <v>-9.1190949177978334E-2</v>
      </c>
      <c r="I85" s="289">
        <f>IF('Sales Dashboard'!H85=0,"",IF('Sales Dashboard'!H85="","",IF('Sales Dashboard'!I85=0,"",IF('Sales Dashboard'!I85="","",(('Sales Dashboard'!I85-'Sales Dashboard'!H85)/'Sales Dashboard'!H85)))))</f>
        <v>4.7439786219118318E-2</v>
      </c>
      <c r="J85" s="289">
        <f>IF('Sales Dashboard'!I85=0,"",IF('Sales Dashboard'!I85="","",IF('Sales Dashboard'!J85=0,"",IF('Sales Dashboard'!J85="","",(('Sales Dashboard'!J85-'Sales Dashboard'!I85)/'Sales Dashboard'!I85)))))</f>
        <v>0.14938917252209943</v>
      </c>
      <c r="K85" s="289">
        <f>IF('Sales Dashboard'!J85=0,"",IF('Sales Dashboard'!J85="","",IF('Sales Dashboard'!K85=0,"",IF('Sales Dashboard'!K85="","",(('Sales Dashboard'!K85-'Sales Dashboard'!J85)/'Sales Dashboard'!J85)))))</f>
        <v>-0.10177864847020485</v>
      </c>
      <c r="L85" s="289">
        <f>IF('Sales Dashboard'!K85=0,"",IF('Sales Dashboard'!K85="","",IF('Sales Dashboard'!L85=0,"",IF('Sales Dashboard'!L85="","",(('Sales Dashboard'!L85-'Sales Dashboard'!K85)/'Sales Dashboard'!K85)))))</f>
        <v>-0.34084071356915768</v>
      </c>
      <c r="M85" s="289">
        <f>IF('Sales Dashboard'!L85=0,"",IF('Sales Dashboard'!L85="","",IF('Sales Dashboard'!M85=0,"",IF('Sales Dashboard'!M85="","",(('Sales Dashboard'!M85-'Sales Dashboard'!L85)/'Sales Dashboard'!L85)))))</f>
        <v>0.2234588773435611</v>
      </c>
      <c r="N85" s="289">
        <f>IF('Sales Dashboard'!M85=0,"",IF('Sales Dashboard'!M85="","",IF('Sales Dashboard'!N85=0,"",IF('Sales Dashboard'!N85="","",(('Sales Dashboard'!N85-'Sales Dashboard'!M85)/'Sales Dashboard'!M85)))))</f>
        <v>-2.8122074731113243E-2</v>
      </c>
      <c r="O85" s="289">
        <f>IF('Sales Dashboard'!N85=0,"",IF('Sales Dashboard'!N85="","",IF('Sales Dashboard'!O85=0,"",IF('Sales Dashboard'!O85="","",(('Sales Dashboard'!O85-'Sales Dashboard'!N85)/'Sales Dashboard'!N85)))))</f>
        <v>-0.3238447107489526</v>
      </c>
      <c r="P85" s="289">
        <f>IF('Sales Dashboard'!O85=0,"",IF('Sales Dashboard'!O85="","",IF('Sales Dashboard'!P85=0,"",IF('Sales Dashboard'!P85="","",(('Sales Dashboard'!P85-'Sales Dashboard'!O85)/'Sales Dashboard'!O85)))))</f>
        <v>0.30042964827746693</v>
      </c>
      <c r="Q85" s="289">
        <f>IF('Sales Dashboard'!P85=0,"",IF('Sales Dashboard'!P85="","",IF('Sales Dashboard'!Q85=0,"",IF('Sales Dashboard'!Q85="","",(('Sales Dashboard'!Q85-'Sales Dashboard'!P85)/'Sales Dashboard'!P85)))))</f>
        <v>0.24478371380470193</v>
      </c>
      <c r="R85" s="289">
        <f>IF('Sales Dashboard'!Q85=0,"",IF('Sales Dashboard'!Q85="","",IF('Sales Dashboard'!R85=0,"",IF('Sales Dashboard'!R85="","",(('Sales Dashboard'!R85-'Sales Dashboard'!Q85)/'Sales Dashboard'!Q85)))))</f>
        <v>-3.338374190620635E-3</v>
      </c>
      <c r="S85" s="289">
        <f>IF('Sales Dashboard'!R85=0,"",IF('Sales Dashboard'!R85="","",IF('Sales Dashboard'!S85=0,"",IF('Sales Dashboard'!S85="","",(('Sales Dashboard'!S85-'Sales Dashboard'!R85)/'Sales Dashboard'!R85)))))</f>
        <v>0.21367307406334185</v>
      </c>
      <c r="T85" s="289">
        <f>IF('Sales Dashboard'!S85=0,"",IF('Sales Dashboard'!S85="","",IF('Sales Dashboard'!T85=0,"",IF('Sales Dashboard'!T85="","",(('Sales Dashboard'!T85-'Sales Dashboard'!S85)/'Sales Dashboard'!S85)))))</f>
        <v>-8.400872804762731E-2</v>
      </c>
      <c r="U85" s="289">
        <f>IF('Sales Dashboard'!T85=0,"",IF('Sales Dashboard'!T85="","",IF('Sales Dashboard'!U85=0,"",IF('Sales Dashboard'!U85="","",(('Sales Dashboard'!U85-'Sales Dashboard'!T85)/'Sales Dashboard'!T85)))))</f>
        <v>-7.022270435070195E-2</v>
      </c>
      <c r="V85" s="289">
        <f>IF('Sales Dashboard'!U85=0,"",IF('Sales Dashboard'!U85="","",IF('Sales Dashboard'!V85=0,"",IF('Sales Dashboard'!V85="","",(('Sales Dashboard'!V85-'Sales Dashboard'!U85)/'Sales Dashboard'!U85)))))</f>
        <v>-0.29339784816413589</v>
      </c>
      <c r="W85" s="289">
        <f>IF('Sales Dashboard'!V85=0,"",IF('Sales Dashboard'!V85="","",IF('Sales Dashboard'!W85=0,"",IF('Sales Dashboard'!W85="","",(('Sales Dashboard'!W85-'Sales Dashboard'!V85)/'Sales Dashboard'!V85)))))</f>
        <v>0.10255796441398604</v>
      </c>
      <c r="X85" s="289">
        <f>IF('Sales Dashboard'!W85=0,"",IF('Sales Dashboard'!W85="","",IF('Sales Dashboard'!X85=0,"",IF('Sales Dashboard'!X85="","",(('Sales Dashboard'!X85-'Sales Dashboard'!W85)/'Sales Dashboard'!W85)))))</f>
        <v>-0.30423954442713191</v>
      </c>
      <c r="Y85" s="289">
        <f>IF('Sales Dashboard'!X85=0,"",IF('Sales Dashboard'!X85="","",IF('Sales Dashboard'!Y85=0,"",IF('Sales Dashboard'!Y85="","",(('Sales Dashboard'!Y85-'Sales Dashboard'!X85)/'Sales Dashboard'!X85)))))</f>
        <v>-6.2256661032340198E-3</v>
      </c>
      <c r="Z85" s="289">
        <f>IF('Sales Dashboard'!Y85=0,"",IF('Sales Dashboard'!Y85="","",IF('Sales Dashboard'!Z85=0,"",IF('Sales Dashboard'!Z85="","",(('Sales Dashboard'!Z85-'Sales Dashboard'!Y85)/'Sales Dashboard'!Y85)))))</f>
        <v>-0.24608574938328864</v>
      </c>
      <c r="AA85" s="289">
        <f>IF('Sales Dashboard'!Z85=0,"",IF('Sales Dashboard'!Z85="","",IF('Sales Dashboard'!AA85=0,"",IF('Sales Dashboard'!AA85="","",(('Sales Dashboard'!AA85-'Sales Dashboard'!Z85)/'Sales Dashboard'!Z85)))))</f>
        <v>-0.1263028175260231</v>
      </c>
      <c r="AB85" s="289">
        <f>IF('Sales Dashboard'!AA85=0,"",IF('Sales Dashboard'!AA85="","",IF('Sales Dashboard'!AB85=0,"",IF('Sales Dashboard'!AB85="","",(('Sales Dashboard'!AB85-'Sales Dashboard'!AA85)/'Sales Dashboard'!AA85)))))</f>
        <v>0.50793898847262364</v>
      </c>
      <c r="AC85" s="289">
        <f>IF('Sales Dashboard'!AB85=0,"",IF('Sales Dashboard'!AB85="","",IF('Sales Dashboard'!AC85=0,"",IF('Sales Dashboard'!AC85="","",(('Sales Dashboard'!AC85-'Sales Dashboard'!AB85)/'Sales Dashboard'!AB85)))))</f>
        <v>-0.13007175349506511</v>
      </c>
      <c r="AD85" s="289">
        <f>IF('Sales Dashboard'!AC85=0,"",IF('Sales Dashboard'!AC85="","",IF('Sales Dashboard'!AD85=0,"",IF('Sales Dashboard'!AD85="","",(('Sales Dashboard'!AD85-'Sales Dashboard'!AC85)/'Sales Dashboard'!AC85)))))</f>
        <v>0.74242086676109476</v>
      </c>
      <c r="AE85" s="289">
        <f>IF('Sales Dashboard'!AD85=0,"",IF('Sales Dashboard'!AD85="","",IF('Sales Dashboard'!AE85=0,"",IF('Sales Dashboard'!AE85="","",(('Sales Dashboard'!AE85-'Sales Dashboard'!AD85)/'Sales Dashboard'!AD85)))))</f>
        <v>-0.27699130221657547</v>
      </c>
      <c r="AF85" s="289">
        <f>IF('Sales Dashboard'!AE85=0,"",IF('Sales Dashboard'!AE85="","",IF('Sales Dashboard'!AF85=0,"",IF('Sales Dashboard'!AF85="","",(('Sales Dashboard'!AF85-'Sales Dashboard'!AE85)/'Sales Dashboard'!AE85)))))</f>
        <v>-0.1188312041160459</v>
      </c>
      <c r="AG85" s="289">
        <f>IF('Sales Dashboard'!AF85=0,"",IF('Sales Dashboard'!AF85="","",IF('Sales Dashboard'!AG85=0,"",IF('Sales Dashboard'!AG85="","",(('Sales Dashboard'!AG85-'Sales Dashboard'!AF85)/'Sales Dashboard'!AF85)))))</f>
        <v>0.37204733812699498</v>
      </c>
      <c r="AH85" s="289">
        <f>IF('Sales Dashboard'!AG85=0,"",IF('Sales Dashboard'!AG85="","",IF('Sales Dashboard'!AH85=0,"",IF('Sales Dashboard'!AH85="","",(('Sales Dashboard'!AH85-'Sales Dashboard'!AG85)/'Sales Dashboard'!AG85)))))</f>
        <v>0.48277873673760768</v>
      </c>
      <c r="AI85" s="289">
        <f>IF('Sales Dashboard'!AH85=0,"",IF('Sales Dashboard'!AH85="","",IF('Sales Dashboard'!AI85=0,"",IF('Sales Dashboard'!AI85="","",(('Sales Dashboard'!AI85-'Sales Dashboard'!AH85)/'Sales Dashboard'!AH85)))))</f>
        <v>5.4488499885760218E-2</v>
      </c>
      <c r="AJ85" s="289">
        <f>IF('Sales Dashboard'!AI85=0,"",IF('Sales Dashboard'!AI85="","",IF('Sales Dashboard'!AJ85=0,"",IF('Sales Dashboard'!AJ85="","",(('Sales Dashboard'!AJ85-'Sales Dashboard'!AI85)/'Sales Dashboard'!AI85)))))</f>
        <v>-2.5434818964692522E-2</v>
      </c>
      <c r="AK85" s="289">
        <f>IF('Sales Dashboard'!AJ85=0,"",IF('Sales Dashboard'!AJ85="","",IF('Sales Dashboard'!AK85=0,"",IF('Sales Dashboard'!AK85="","",(('Sales Dashboard'!AK85-'Sales Dashboard'!AJ85)/'Sales Dashboard'!AJ85)))))</f>
        <v>-0.21169908492103282</v>
      </c>
      <c r="AL85" s="289">
        <f>IF('Sales Dashboard'!AK85=0,"",IF('Sales Dashboard'!AK85="","",IF('Sales Dashboard'!AL85=0,"",IF('Sales Dashboard'!AL85="","",(('Sales Dashboard'!AL85-'Sales Dashboard'!AK85)/'Sales Dashboard'!AK85)))))</f>
        <v>-0.14489430278621154</v>
      </c>
      <c r="AM85" s="289">
        <f>IF('Sales Dashboard'!AL85=0,"",IF('Sales Dashboard'!AL85="","",IF('Sales Dashboard'!AM85=0,"",IF('Sales Dashboard'!AM85="","",(('Sales Dashboard'!AM85-'Sales Dashboard'!AL85)/'Sales Dashboard'!AL85)))))</f>
        <v>0.36993757098141516</v>
      </c>
      <c r="AN85" s="289">
        <f>IF('Sales Dashboard'!AM85=0,"",IF('Sales Dashboard'!AM85="","",IF('Sales Dashboard'!AN85=0,"",IF('Sales Dashboard'!AN85="","",(('Sales Dashboard'!AN85-'Sales Dashboard'!AM85)/'Sales Dashboard'!AM85)))))</f>
        <v>-0.19109177842096453</v>
      </c>
      <c r="AO85" s="289">
        <f>IF('Sales Dashboard'!AN85=0,"",IF('Sales Dashboard'!AN85="","",IF('Sales Dashboard'!AO85=0,"",IF('Sales Dashboard'!AO85="","",(('Sales Dashboard'!AO85-'Sales Dashboard'!AN85)/'Sales Dashboard'!AN85)))))</f>
        <v>-0.26400459296308443</v>
      </c>
      <c r="AP85" s="289">
        <f>IF('Sales Dashboard'!AO85=0,"",IF('Sales Dashboard'!AO85="","",IF('Sales Dashboard'!AP85=0,"",IF('Sales Dashboard'!AP85="","",(('Sales Dashboard'!AP85-'Sales Dashboard'!AO85)/'Sales Dashboard'!AO85)))))</f>
        <v>0.11691455803717136</v>
      </c>
      <c r="AQ85" s="289">
        <f>IF('Sales Dashboard'!AP85=0,"",IF('Sales Dashboard'!AP85="","",IF('Sales Dashboard'!AQ85=0,"",IF('Sales Dashboard'!AQ85="","",(('Sales Dashboard'!AQ85-'Sales Dashboard'!AP85)/'Sales Dashboard'!AP85)))))</f>
        <v>-4.471784782497816E-3</v>
      </c>
      <c r="AR85" s="290">
        <f>IF('Sales Dashboard'!AQ85=0,"",IF('Sales Dashboard'!AQ85="","",IF('Sales Dashboard'!AR85=0,"",IF('Sales Dashboard'!AR85="","",(('Sales Dashboard'!AR85-'Sales Dashboard'!AQ85)/'Sales Dashboard'!AQ85)))))</f>
        <v>0.59475025938164428</v>
      </c>
    </row>
    <row r="86" spans="1:51" ht="15">
      <c r="A86" s="291" t="s">
        <v>1226</v>
      </c>
      <c r="B86" s="280" t="s">
        <v>1183</v>
      </c>
      <c r="C86" s="292"/>
      <c r="D86" s="292" t="str">
        <f>IF('Sales Dashboard'!C86=0,"",IF('Sales Dashboard'!C86="","",IF('Sales Dashboard'!D86=0,"",IF('Sales Dashboard'!D86="","",(('Sales Dashboard'!D86-'Sales Dashboard'!C86)/'Sales Dashboard'!C86)))))</f>
        <v/>
      </c>
      <c r="E86" s="292" t="str">
        <f>IF('Sales Dashboard'!D86=0,"",IF('Sales Dashboard'!D86="","",IF('Sales Dashboard'!E86=0,"",IF('Sales Dashboard'!E86="","",(('Sales Dashboard'!E86-'Sales Dashboard'!D86)/'Sales Dashboard'!D86)))))</f>
        <v/>
      </c>
      <c r="F86" s="292" t="str">
        <f>IF('Sales Dashboard'!E86=0,"",IF('Sales Dashboard'!E86="","",IF('Sales Dashboard'!F86=0,"",IF('Sales Dashboard'!F86="","",(('Sales Dashboard'!F86-'Sales Dashboard'!E86)/'Sales Dashboard'!E86)))))</f>
        <v/>
      </c>
      <c r="G86" s="292" t="str">
        <f>IF('Sales Dashboard'!F86=0,"",IF('Sales Dashboard'!F86="","",IF('Sales Dashboard'!G86=0,"",IF('Sales Dashboard'!G86="","",(('Sales Dashboard'!G86-'Sales Dashboard'!F86)/'Sales Dashboard'!F86)))))</f>
        <v/>
      </c>
      <c r="H86" s="292" t="str">
        <f>IF('Sales Dashboard'!G86=0,"",IF('Sales Dashboard'!G86="","",IF('Sales Dashboard'!H86=0,"",IF('Sales Dashboard'!H86="","",(('Sales Dashboard'!H86-'Sales Dashboard'!G86)/'Sales Dashboard'!G86)))))</f>
        <v/>
      </c>
      <c r="I86" s="292" t="str">
        <f>IF('Sales Dashboard'!H86=0,"",IF('Sales Dashboard'!H86="","",IF('Sales Dashboard'!I86=0,"",IF('Sales Dashboard'!I86="","",(('Sales Dashboard'!I86-'Sales Dashboard'!H86)/'Sales Dashboard'!H86)))))</f>
        <v/>
      </c>
      <c r="J86" s="292" t="str">
        <f>IF('Sales Dashboard'!I86=0,"",IF('Sales Dashboard'!I86="","",IF('Sales Dashboard'!J86=0,"",IF('Sales Dashboard'!J86="","",(('Sales Dashboard'!J86-'Sales Dashboard'!I86)/'Sales Dashboard'!I86)))))</f>
        <v/>
      </c>
      <c r="K86" s="292" t="str">
        <f>IF('Sales Dashboard'!J86=0,"",IF('Sales Dashboard'!J86="","",IF('Sales Dashboard'!K86=0,"",IF('Sales Dashboard'!K86="","",(('Sales Dashboard'!K86-'Sales Dashboard'!J86)/'Sales Dashboard'!J86)))))</f>
        <v/>
      </c>
      <c r="L86" s="292" t="str">
        <f>IF('Sales Dashboard'!K86=0,"",IF('Sales Dashboard'!K86="","",IF('Sales Dashboard'!L86=0,"",IF('Sales Dashboard'!L86="","",(('Sales Dashboard'!L86-'Sales Dashboard'!K86)/'Sales Dashboard'!K86)))))</f>
        <v/>
      </c>
      <c r="M86" s="292" t="str">
        <f>IF('Sales Dashboard'!L86=0,"",IF('Sales Dashboard'!L86="","",IF('Sales Dashboard'!M86=0,"",IF('Sales Dashboard'!M86="","",(('Sales Dashboard'!M86-'Sales Dashboard'!L86)/'Sales Dashboard'!L86)))))</f>
        <v/>
      </c>
      <c r="N86" s="292" t="str">
        <f>IF('Sales Dashboard'!M86=0,"",IF('Sales Dashboard'!M86="","",IF('Sales Dashboard'!N86=0,"",IF('Sales Dashboard'!N86="","",(('Sales Dashboard'!N86-'Sales Dashboard'!M86)/'Sales Dashboard'!M86)))))</f>
        <v/>
      </c>
      <c r="O86" s="292" t="str">
        <f>IF('Sales Dashboard'!N86=0,"",IF('Sales Dashboard'!N86="","",IF('Sales Dashboard'!O86=0,"",IF('Sales Dashboard'!O86="","",(('Sales Dashboard'!O86-'Sales Dashboard'!N86)/'Sales Dashboard'!N86)))))</f>
        <v/>
      </c>
      <c r="P86" s="292" t="str">
        <f>IF('Sales Dashboard'!O86=0,"",IF('Sales Dashboard'!O86="","",IF('Sales Dashboard'!P86=0,"",IF('Sales Dashboard'!P86="","",(('Sales Dashboard'!P86-'Sales Dashboard'!O86)/'Sales Dashboard'!O86)))))</f>
        <v/>
      </c>
      <c r="Q86" s="292" t="str">
        <f>IF('Sales Dashboard'!P86=0,"",IF('Sales Dashboard'!P86="","",IF('Sales Dashboard'!Q86=0,"",IF('Sales Dashboard'!Q86="","",(('Sales Dashboard'!Q86-'Sales Dashboard'!P86)/'Sales Dashboard'!P86)))))</f>
        <v/>
      </c>
      <c r="R86" s="292" t="str">
        <f>IF('Sales Dashboard'!Q86=0,"",IF('Sales Dashboard'!Q86="","",IF('Sales Dashboard'!R86=0,"",IF('Sales Dashboard'!R86="","",(('Sales Dashboard'!R86-'Sales Dashboard'!Q86)/'Sales Dashboard'!Q86)))))</f>
        <v/>
      </c>
      <c r="S86" s="292" t="str">
        <f>IF('Sales Dashboard'!R86=0,"",IF('Sales Dashboard'!R86="","",IF('Sales Dashboard'!S86=0,"",IF('Sales Dashboard'!S86="","",(('Sales Dashboard'!S86-'Sales Dashboard'!R86)/'Sales Dashboard'!R86)))))</f>
        <v/>
      </c>
      <c r="T86" s="292" t="str">
        <f>IF('Sales Dashboard'!S86=0,"",IF('Sales Dashboard'!S86="","",IF('Sales Dashboard'!T86=0,"",IF('Sales Dashboard'!T86="","",(('Sales Dashboard'!T86-'Sales Dashboard'!S86)/'Sales Dashboard'!S86)))))</f>
        <v/>
      </c>
      <c r="U86" s="292" t="str">
        <f>IF('Sales Dashboard'!T86=0,"",IF('Sales Dashboard'!T86="","",IF('Sales Dashboard'!U86=0,"",IF('Sales Dashboard'!U86="","",(('Sales Dashboard'!U86-'Sales Dashboard'!T86)/'Sales Dashboard'!T86)))))</f>
        <v/>
      </c>
      <c r="V86" s="292" t="str">
        <f>IF('Sales Dashboard'!U86=0,"",IF('Sales Dashboard'!U86="","",IF('Sales Dashboard'!V86=0,"",IF('Sales Dashboard'!V86="","",(('Sales Dashboard'!V86-'Sales Dashboard'!U86)/'Sales Dashboard'!U86)))))</f>
        <v/>
      </c>
      <c r="W86" s="292" t="str">
        <f>IF('Sales Dashboard'!V86=0,"",IF('Sales Dashboard'!V86="","",IF('Sales Dashboard'!W86=0,"",IF('Sales Dashboard'!W86="","",(('Sales Dashboard'!W86-'Sales Dashboard'!V86)/'Sales Dashboard'!V86)))))</f>
        <v/>
      </c>
      <c r="X86" s="292" t="str">
        <f>IF('Sales Dashboard'!W86=0,"",IF('Sales Dashboard'!W86="","",IF('Sales Dashboard'!X86=0,"",IF('Sales Dashboard'!X86="","",(('Sales Dashboard'!X86-'Sales Dashboard'!W86)/'Sales Dashboard'!W86)))))</f>
        <v/>
      </c>
      <c r="Y86" s="292" t="str">
        <f>IF('Sales Dashboard'!X86=0,"",IF('Sales Dashboard'!X86="","",IF('Sales Dashboard'!Y86=0,"",IF('Sales Dashboard'!Y86="","",(('Sales Dashboard'!Y86-'Sales Dashboard'!X86)/'Sales Dashboard'!X86)))))</f>
        <v/>
      </c>
      <c r="Z86" s="292" t="str">
        <f>IF('Sales Dashboard'!Y86=0,"",IF('Sales Dashboard'!Y86="","",IF('Sales Dashboard'!Z86=0,"",IF('Sales Dashboard'!Z86="","",(('Sales Dashboard'!Z86-'Sales Dashboard'!Y86)/'Sales Dashboard'!Y86)))))</f>
        <v/>
      </c>
      <c r="AA86" s="292">
        <f>IF('Sales Dashboard'!Z86=0,"",IF('Sales Dashboard'!Z86="","",IF('Sales Dashboard'!AA86=0,"",IF('Sales Dashboard'!AA86="","",(('Sales Dashboard'!AA86-'Sales Dashboard'!Z86)/'Sales Dashboard'!Z86)))))</f>
        <v>-8.5410420566469469E-2</v>
      </c>
      <c r="AB86" s="292">
        <f>IF('Sales Dashboard'!AA86=0,"",IF('Sales Dashboard'!AA86="","",IF('Sales Dashboard'!AB86=0,"",IF('Sales Dashboard'!AB86="","",(('Sales Dashboard'!AB86-'Sales Dashboard'!AA86)/'Sales Dashboard'!AA86)))))</f>
        <v>1.2580769390648776</v>
      </c>
      <c r="AC86" s="292">
        <f>IF('Sales Dashboard'!AB86=0,"",IF('Sales Dashboard'!AB86="","",IF('Sales Dashboard'!AC86=0,"",IF('Sales Dashboard'!AC86="","",(('Sales Dashboard'!AC86-'Sales Dashboard'!AB86)/'Sales Dashboard'!AB86)))))</f>
        <v>-0.52884016462424166</v>
      </c>
      <c r="AD86" s="292">
        <f>IF('Sales Dashboard'!AC86=0,"",IF('Sales Dashboard'!AC86="","",IF('Sales Dashboard'!AD86=0,"",IF('Sales Dashboard'!AD86="","",(('Sales Dashboard'!AD86-'Sales Dashboard'!AC86)/'Sales Dashboard'!AC86)))))</f>
        <v>0.70022010719946315</v>
      </c>
      <c r="AE86" s="292">
        <f>IF('Sales Dashboard'!AD86=0,"",IF('Sales Dashboard'!AD86="","",IF('Sales Dashboard'!AE86=0,"",IF('Sales Dashboard'!AE86="","",(('Sales Dashboard'!AE86-'Sales Dashboard'!AD86)/'Sales Dashboard'!AD86)))))</f>
        <v>0.77741782024865558</v>
      </c>
      <c r="AF86" s="292">
        <f>IF('Sales Dashboard'!AE86=0,"",IF('Sales Dashboard'!AE86="","",IF('Sales Dashboard'!AF86=0,"",IF('Sales Dashboard'!AF86="","",(('Sales Dashboard'!AF86-'Sales Dashboard'!AE86)/'Sales Dashboard'!AE86)))))</f>
        <v>-0.43192259324786969</v>
      </c>
      <c r="AG86" s="292">
        <f>IF('Sales Dashboard'!AF86=0,"",IF('Sales Dashboard'!AF86="","",IF('Sales Dashboard'!AG86=0,"",IF('Sales Dashboard'!AG86="","",(('Sales Dashboard'!AG86-'Sales Dashboard'!AF86)/'Sales Dashboard'!AF86)))))</f>
        <v>-4.2539198928952901E-2</v>
      </c>
      <c r="AH86" s="292">
        <f>IF('Sales Dashboard'!AG86=0,"",IF('Sales Dashboard'!AG86="","",IF('Sales Dashboard'!AH86=0,"",IF('Sales Dashboard'!AH86="","",(('Sales Dashboard'!AH86-'Sales Dashboard'!AG86)/'Sales Dashboard'!AG86)))))</f>
        <v>-0.35406447247925343</v>
      </c>
      <c r="AI86" s="292">
        <f>IF('Sales Dashboard'!AH86=0,"",IF('Sales Dashboard'!AH86="","",IF('Sales Dashboard'!AI86=0,"",IF('Sales Dashboard'!AI86="","",(('Sales Dashboard'!AI86-'Sales Dashboard'!AH86)/'Sales Dashboard'!AH86)))))</f>
        <v>1.1932096692928083</v>
      </c>
      <c r="AJ86" s="292">
        <f>IF('Sales Dashboard'!AI86=0,"",IF('Sales Dashboard'!AI86="","",IF('Sales Dashboard'!AJ86=0,"",IF('Sales Dashboard'!AJ86="","",(('Sales Dashboard'!AJ86-'Sales Dashboard'!AI86)/'Sales Dashboard'!AI86)))))</f>
        <v>-0.2268851339602331</v>
      </c>
      <c r="AK86" s="292">
        <f>IF('Sales Dashboard'!AJ86=0,"",IF('Sales Dashboard'!AJ86="","",IF('Sales Dashboard'!AK86=0,"",IF('Sales Dashboard'!AK86="","",(('Sales Dashboard'!AK86-'Sales Dashboard'!AJ86)/'Sales Dashboard'!AJ86)))))</f>
        <v>-0.24784005159919562</v>
      </c>
      <c r="AL86" s="292">
        <f>IF('Sales Dashboard'!AK86=0,"",IF('Sales Dashboard'!AK86="","",IF('Sales Dashboard'!AL86=0,"",IF('Sales Dashboard'!AL86="","",(('Sales Dashboard'!AL86-'Sales Dashboard'!AK86)/'Sales Dashboard'!AK86)))))</f>
        <v>-0.11057266692972936</v>
      </c>
      <c r="AM86" s="292">
        <f>IF('Sales Dashboard'!AL86=0,"",IF('Sales Dashboard'!AL86="","",IF('Sales Dashboard'!AM86=0,"",IF('Sales Dashboard'!AM86="","",(('Sales Dashboard'!AM86-'Sales Dashboard'!AL86)/'Sales Dashboard'!AL86)))))</f>
        <v>0.69749451027071629</v>
      </c>
      <c r="AN86" s="292">
        <f>IF('Sales Dashboard'!AM86=0,"",IF('Sales Dashboard'!AM86="","",IF('Sales Dashboard'!AN86=0,"",IF('Sales Dashboard'!AN86="","",(('Sales Dashboard'!AN86-'Sales Dashboard'!AM86)/'Sales Dashboard'!AM86)))))</f>
        <v>-0.74136278689315183</v>
      </c>
      <c r="AO86" s="292">
        <f>IF('Sales Dashboard'!AN86=0,"",IF('Sales Dashboard'!AN86="","",IF('Sales Dashboard'!AO86=0,"",IF('Sales Dashboard'!AO86="","",(('Sales Dashboard'!AO86-'Sales Dashboard'!AN86)/'Sales Dashboard'!AN86)))))</f>
        <v>-0.60430700613229105</v>
      </c>
      <c r="AP86" s="292">
        <f>IF('Sales Dashboard'!AO86=0,"",IF('Sales Dashboard'!AO86="","",IF('Sales Dashboard'!AP86=0,"",IF('Sales Dashboard'!AP86="","",(('Sales Dashboard'!AP86-'Sales Dashboard'!AO86)/'Sales Dashboard'!AO86)))))</f>
        <v>1.4474910647152608</v>
      </c>
      <c r="AQ86" s="292">
        <f>IF('Sales Dashboard'!AP86=0,"",IF('Sales Dashboard'!AP86="","",IF('Sales Dashboard'!AQ86=0,"",IF('Sales Dashboard'!AQ86="","",(('Sales Dashboard'!AQ86-'Sales Dashboard'!AP86)/'Sales Dashboard'!AP86)))))</f>
        <v>-0.19677251501389828</v>
      </c>
      <c r="AR86" s="293">
        <f>IF('Sales Dashboard'!AQ86=0,"",IF('Sales Dashboard'!AQ86="","",IF('Sales Dashboard'!AR86=0,"",IF('Sales Dashboard'!AR86="","",(('Sales Dashboard'!AR86-'Sales Dashboard'!AQ86)/'Sales Dashboard'!AQ86)))))</f>
        <v>-0.42485754891735722</v>
      </c>
    </row>
    <row r="87" spans="1:51" ht="15">
      <c r="A87" s="284" t="s">
        <v>1457</v>
      </c>
      <c r="B87" s="252"/>
      <c r="C87" s="66"/>
      <c r="D87" s="66"/>
      <c r="E87" s="66"/>
      <c r="F87" s="66"/>
      <c r="G87" s="66"/>
      <c r="H87" s="66"/>
      <c r="I87" s="66"/>
      <c r="J87" s="66"/>
      <c r="K87" s="66"/>
      <c r="L87" s="66"/>
      <c r="M87" s="66"/>
      <c r="N87" s="66"/>
      <c r="O87" s="66"/>
      <c r="P87" s="66"/>
      <c r="Q87" s="66"/>
      <c r="R87" s="66"/>
      <c r="S87" s="66"/>
      <c r="T87" s="66"/>
      <c r="U87" s="66"/>
      <c r="V87" s="66"/>
      <c r="W87" s="66"/>
      <c r="X87" s="66"/>
      <c r="Y87" s="66"/>
      <c r="Z87" s="66"/>
      <c r="AA87" s="66"/>
      <c r="AB87" s="66"/>
      <c r="AC87" s="66"/>
      <c r="AD87" s="66"/>
      <c r="AE87" s="274"/>
      <c r="AF87" s="66"/>
      <c r="AG87" s="66"/>
      <c r="AH87" s="66"/>
      <c r="AI87" s="66"/>
      <c r="AJ87" s="66"/>
      <c r="AK87" s="66"/>
      <c r="AL87" s="66"/>
      <c r="AM87" s="66"/>
      <c r="AN87" s="66"/>
      <c r="AO87" s="66"/>
      <c r="AP87" s="66"/>
      <c r="AQ87" s="66"/>
      <c r="AR87" s="56"/>
    </row>
    <row r="88" spans="1:51" ht="15">
      <c r="A88" s="288" t="s">
        <v>449</v>
      </c>
      <c r="B88" s="202" t="s">
        <v>1234</v>
      </c>
      <c r="C88" s="66"/>
      <c r="D88" s="66"/>
      <c r="E88" s="66"/>
      <c r="F88" s="66"/>
      <c r="G88" s="66"/>
      <c r="H88" s="66"/>
      <c r="I88" s="66"/>
      <c r="J88" s="66"/>
      <c r="K88" s="66"/>
      <c r="L88" s="66"/>
      <c r="M88" s="66"/>
      <c r="N88" s="66"/>
      <c r="O88" s="66"/>
      <c r="P88" s="66"/>
      <c r="Q88" s="66"/>
      <c r="R88" s="66"/>
      <c r="S88" s="66"/>
      <c r="T88" s="66"/>
      <c r="U88" s="66"/>
      <c r="V88" s="66"/>
      <c r="W88" s="66"/>
      <c r="X88" s="66"/>
      <c r="Y88" s="66"/>
      <c r="Z88" s="66"/>
      <c r="AA88" s="66"/>
      <c r="AB88" s="66"/>
      <c r="AC88" s="66"/>
      <c r="AD88" s="66"/>
      <c r="AE88" s="274"/>
      <c r="AF88" s="66"/>
      <c r="AG88" s="66"/>
      <c r="AH88" s="66">
        <f>IF('Sales Dashboard'!AG88=0,"",IF('Sales Dashboard'!AG88="","",IF('Sales Dashboard'!AH88=0,"",IF('Sales Dashboard'!AH88="","",(('Sales Dashboard'!AH88-'Sales Dashboard'!AG88)/'Sales Dashboard'!AG88)))))</f>
        <v>1.1182738745144323</v>
      </c>
      <c r="AI88" s="66">
        <f>IF('Sales Dashboard'!AH88=0,"",IF('Sales Dashboard'!AH88="","",IF('Sales Dashboard'!AI88=0,"",IF('Sales Dashboard'!AI88="","",(('Sales Dashboard'!AI88-'Sales Dashboard'!AH88)/'Sales Dashboard'!AH88)))))</f>
        <v>0.11971601053696158</v>
      </c>
      <c r="AJ88" s="66">
        <f>IF('Sales Dashboard'!AI88=0,"",IF('Sales Dashboard'!AI88="","",IF('Sales Dashboard'!AJ88=0,"",IF('Sales Dashboard'!AJ88="","",(('Sales Dashboard'!AJ88-'Sales Dashboard'!AI88)/'Sales Dashboard'!AI88)))))</f>
        <v>0.27532229118210449</v>
      </c>
      <c r="AK88" s="66">
        <f>IF('Sales Dashboard'!AJ88=0,"",IF('Sales Dashboard'!AJ88="","",IF('Sales Dashboard'!AK88=0,"",IF('Sales Dashboard'!AK88="","",(('Sales Dashboard'!AK88-'Sales Dashboard'!AJ88)/'Sales Dashboard'!AJ88)))))</f>
        <v>-0.15202367090678801</v>
      </c>
      <c r="AL88" s="66">
        <f>IF('Sales Dashboard'!AK88=0,"",IF('Sales Dashboard'!AK88="","",IF('Sales Dashboard'!AL88=0,"",IF('Sales Dashboard'!AL88="","",(('Sales Dashboard'!AL88-'Sales Dashboard'!AK88)/'Sales Dashboard'!AK88)))))</f>
        <v>0.1167450781571108</v>
      </c>
      <c r="AM88" s="66">
        <f>IF('Sales Dashboard'!AL88=0,"",IF('Sales Dashboard'!AL88="","",IF('Sales Dashboard'!AM88=0,"",IF('Sales Dashboard'!AM88="","",(('Sales Dashboard'!AM88-'Sales Dashboard'!AL88)/'Sales Dashboard'!AL88)))))</f>
        <v>0.26033351363575119</v>
      </c>
      <c r="AN88" s="66">
        <f>IF('Sales Dashboard'!AM88=0,"",IF('Sales Dashboard'!AM88="","",IF('Sales Dashboard'!AN88=0,"",IF('Sales Dashboard'!AN88="","",(('Sales Dashboard'!AN88-'Sales Dashboard'!AM88)/'Sales Dashboard'!AM88)))))</f>
        <v>2.4016448383034548E-2</v>
      </c>
      <c r="AO88" s="66">
        <f>IF('Sales Dashboard'!AN88=0,"",IF('Sales Dashboard'!AN88="","",IF('Sales Dashboard'!AO88=0,"",IF('Sales Dashboard'!AO88="","",(('Sales Dashboard'!AO88-'Sales Dashboard'!AN88)/'Sales Dashboard'!AN88)))))</f>
        <v>-0.10489744309857164</v>
      </c>
      <c r="AP88" s="66">
        <f>IF('Sales Dashboard'!AO88=0,"",IF('Sales Dashboard'!AO88="","",IF('Sales Dashboard'!AP88=0,"",IF('Sales Dashboard'!AP88="","",(('Sales Dashboard'!AP88-'Sales Dashboard'!AO88)/'Sales Dashboard'!AO88)))))</f>
        <v>-6.5439322363292099E-2</v>
      </c>
      <c r="AQ88" s="66">
        <f>IF('Sales Dashboard'!AP88=0,"",IF('Sales Dashboard'!AP88="","",IF('Sales Dashboard'!AQ88=0,"",IF('Sales Dashboard'!AQ88="","",(('Sales Dashboard'!AQ88-'Sales Dashboard'!AP88)/'Sales Dashboard'!AP88)))))</f>
        <v>3.3631795064307281E-2</v>
      </c>
      <c r="AR88" s="56">
        <f>IF('Sales Dashboard'!AQ88=0,"",IF('Sales Dashboard'!AQ88="","",IF('Sales Dashboard'!AR88=0,"",IF('Sales Dashboard'!AR88="","",(('Sales Dashboard'!AR88-'Sales Dashboard'!AQ88)/'Sales Dashboard'!AQ88)))))</f>
        <v>-0.20329823740807865</v>
      </c>
    </row>
    <row r="89" spans="1:51" ht="15">
      <c r="A89" s="288" t="s">
        <v>1224</v>
      </c>
      <c r="B89" s="252" t="s">
        <v>1055</v>
      </c>
      <c r="C89" s="66"/>
      <c r="D89" s="66"/>
      <c r="E89" s="66"/>
      <c r="F89" s="66"/>
      <c r="G89" s="66"/>
      <c r="H89" s="66"/>
      <c r="I89" s="66"/>
      <c r="J89" s="66"/>
      <c r="K89" s="66"/>
      <c r="L89" s="66"/>
      <c r="M89" s="66"/>
      <c r="N89" s="66"/>
      <c r="O89" s="66"/>
      <c r="P89" s="66"/>
      <c r="Q89" s="66"/>
      <c r="R89" s="66"/>
      <c r="S89" s="66"/>
      <c r="T89" s="66"/>
      <c r="U89" s="66"/>
      <c r="V89" s="66"/>
      <c r="W89" s="66"/>
      <c r="X89" s="66"/>
      <c r="Y89" s="66"/>
      <c r="Z89" s="66"/>
      <c r="AA89" s="66"/>
      <c r="AB89" s="66"/>
      <c r="AC89" s="66"/>
      <c r="AD89" s="66"/>
      <c r="AE89" s="274"/>
      <c r="AF89" s="66"/>
      <c r="AG89" s="66"/>
      <c r="AH89" s="66">
        <f>IF('Sales Dashboard'!AG89=0,"",IF('Sales Dashboard'!AG89="","",IF('Sales Dashboard'!AH89=0,"",IF('Sales Dashboard'!AH89="","",(('Sales Dashboard'!AH89-'Sales Dashboard'!AG89)/'Sales Dashboard'!AG89)))))</f>
        <v>-0.44194656592877157</v>
      </c>
      <c r="AI89" s="66">
        <f>IF('Sales Dashboard'!AH89=0,"",IF('Sales Dashboard'!AH89="","",IF('Sales Dashboard'!AI89=0,"",IF('Sales Dashboard'!AI89="","",(('Sales Dashboard'!AI89-'Sales Dashboard'!AH89)/'Sales Dashboard'!AH89)))))</f>
        <v>0.36363493042653239</v>
      </c>
      <c r="AJ89" s="66">
        <f>IF('Sales Dashboard'!AI89=0,"",IF('Sales Dashboard'!AI89="","",IF('Sales Dashboard'!AJ89=0,"",IF('Sales Dashboard'!AJ89="","",(('Sales Dashboard'!AJ89-'Sales Dashboard'!AI89)/'Sales Dashboard'!AI89)))))</f>
        <v>0.10082921823050144</v>
      </c>
      <c r="AK89" s="66">
        <f>IF('Sales Dashboard'!AJ89=0,"",IF('Sales Dashboard'!AJ89="","",IF('Sales Dashboard'!AK89=0,"",IF('Sales Dashboard'!AK89="","",(('Sales Dashboard'!AK89-'Sales Dashboard'!AJ89)/'Sales Dashboard'!AJ89)))))</f>
        <v>0.24922453312219861</v>
      </c>
      <c r="AL89" s="66">
        <f>IF('Sales Dashboard'!AK89=0,"",IF('Sales Dashboard'!AK89="","",IF('Sales Dashboard'!AL89=0,"",IF('Sales Dashboard'!AL89="","",(('Sales Dashboard'!AL89-'Sales Dashboard'!AK89)/'Sales Dashboard'!AK89)))))</f>
        <v>0.24120781360894236</v>
      </c>
      <c r="AM89" s="66">
        <f>IF('Sales Dashboard'!AL89=0,"",IF('Sales Dashboard'!AL89="","",IF('Sales Dashboard'!AM89=0,"",IF('Sales Dashboard'!AM89="","",(('Sales Dashboard'!AM89-'Sales Dashboard'!AL89)/'Sales Dashboard'!AL89)))))</f>
        <v>-0.4044930896074298</v>
      </c>
      <c r="AN89" s="66">
        <f>IF('Sales Dashboard'!AM89=0,"",IF('Sales Dashboard'!AM89="","",IF('Sales Dashboard'!AN89=0,"",IF('Sales Dashboard'!AN89="","",(('Sales Dashboard'!AN89-'Sales Dashboard'!AM89)/'Sales Dashboard'!AM89)))))</f>
        <v>-0.22220893626738664</v>
      </c>
      <c r="AO89" s="66">
        <f>IF('Sales Dashboard'!AN89=0,"",IF('Sales Dashboard'!AN89="","",IF('Sales Dashboard'!AO89=0,"",IF('Sales Dashboard'!AO89="","",(('Sales Dashboard'!AO89-'Sales Dashboard'!AN89)/'Sales Dashboard'!AN89)))))</f>
        <v>0.60675163174932845</v>
      </c>
      <c r="AP89" s="66">
        <f>IF('Sales Dashboard'!AO89=0,"",IF('Sales Dashboard'!AO89="","",IF('Sales Dashboard'!AP89=0,"",IF('Sales Dashboard'!AP89="","",(('Sales Dashboard'!AP89-'Sales Dashboard'!AO89)/'Sales Dashboard'!AO89)))))</f>
        <v>-8.7596793625939362E-2</v>
      </c>
      <c r="AQ89" s="66">
        <f>IF('Sales Dashboard'!AP89=0,"",IF('Sales Dashboard'!AP89="","",IF('Sales Dashboard'!AQ89=0,"",IF('Sales Dashboard'!AQ89="","",(('Sales Dashboard'!AQ89-'Sales Dashboard'!AP89)/'Sales Dashboard'!AP89)))))</f>
        <v>0.23230275436861569</v>
      </c>
      <c r="AR89" s="56">
        <f>IF('Sales Dashboard'!AQ89=0,"",IF('Sales Dashboard'!AQ89="","",IF('Sales Dashboard'!AR89=0,"",IF('Sales Dashboard'!AR89="","",(('Sales Dashboard'!AR89-'Sales Dashboard'!AQ89)/'Sales Dashboard'!AQ89)))))</f>
        <v>1.4592779746565993E-2</v>
      </c>
    </row>
    <row r="90" spans="1:51" ht="15">
      <c r="A90" s="289" t="s">
        <v>1225</v>
      </c>
      <c r="B90" s="252" t="s">
        <v>1054</v>
      </c>
      <c r="C90" s="66"/>
      <c r="D90" s="66"/>
      <c r="E90" s="66"/>
      <c r="F90" s="66"/>
      <c r="G90" s="66"/>
      <c r="H90" s="66"/>
      <c r="I90" s="66"/>
      <c r="J90" s="66"/>
      <c r="K90" s="66"/>
      <c r="L90" s="66"/>
      <c r="M90" s="66"/>
      <c r="N90" s="66"/>
      <c r="O90" s="66"/>
      <c r="P90" s="66"/>
      <c r="Q90" s="66"/>
      <c r="R90" s="66"/>
      <c r="S90" s="66"/>
      <c r="T90" s="66"/>
      <c r="U90" s="66"/>
      <c r="V90" s="66"/>
      <c r="W90" s="66"/>
      <c r="X90" s="66"/>
      <c r="Y90" s="66"/>
      <c r="Z90" s="66"/>
      <c r="AA90" s="66"/>
      <c r="AB90" s="66"/>
      <c r="AC90" s="66"/>
      <c r="AD90" s="66"/>
      <c r="AE90" s="274"/>
      <c r="AF90" s="66"/>
      <c r="AG90" s="66"/>
      <c r="AH90" s="66" t="str">
        <f>IF('Sales Dashboard'!AG90=0,"",IF('Sales Dashboard'!AG90="","",IF('Sales Dashboard'!AH90=0,"",IF('Sales Dashboard'!AH90="","",(('Sales Dashboard'!AH90-'Sales Dashboard'!AG90)/'Sales Dashboard'!AG90)))))</f>
        <v/>
      </c>
      <c r="AI90" s="66">
        <f>IF('Sales Dashboard'!AH90=0,"",IF('Sales Dashboard'!AH90="","",IF('Sales Dashboard'!AI90=0,"",IF('Sales Dashboard'!AI90="","",(('Sales Dashboard'!AI90-'Sales Dashboard'!AH90)/'Sales Dashboard'!AH90)))))</f>
        <v>2.6820894656975387</v>
      </c>
      <c r="AJ90" s="66">
        <f>IF('Sales Dashboard'!AI90=0,"",IF('Sales Dashboard'!AI90="","",IF('Sales Dashboard'!AJ90=0,"",IF('Sales Dashboard'!AJ90="","",(('Sales Dashboard'!AJ90-'Sales Dashboard'!AI90)/'Sales Dashboard'!AI90)))))</f>
        <v>-0.7146635196558232</v>
      </c>
      <c r="AK90" s="66">
        <f>IF('Sales Dashboard'!AJ90=0,"",IF('Sales Dashboard'!AJ90="","",IF('Sales Dashboard'!AK90=0,"",IF('Sales Dashboard'!AK90="","",(('Sales Dashboard'!AK90-'Sales Dashboard'!AJ90)/'Sales Dashboard'!AJ90)))))</f>
        <v>4.4417745494360155</v>
      </c>
      <c r="AL90" s="66">
        <f>IF('Sales Dashboard'!AK90=0,"",IF('Sales Dashboard'!AK90="","",IF('Sales Dashboard'!AL90=0,"",IF('Sales Dashboard'!AL90="","",(('Sales Dashboard'!AL90-'Sales Dashboard'!AK90)/'Sales Dashboard'!AK90)))))</f>
        <v>-0.63231974504620414</v>
      </c>
      <c r="AM90" s="66">
        <f>IF('Sales Dashboard'!AL90=0,"",IF('Sales Dashboard'!AL90="","",IF('Sales Dashboard'!AM90=0,"",IF('Sales Dashboard'!AM90="","",(('Sales Dashboard'!AM90-'Sales Dashboard'!AL90)/'Sales Dashboard'!AL90)))))</f>
        <v>0.10901091426812756</v>
      </c>
      <c r="AN90" s="66">
        <f>IF('Sales Dashboard'!AM90=0,"",IF('Sales Dashboard'!AM90="","",IF('Sales Dashboard'!AN90=0,"",IF('Sales Dashboard'!AN90="","",(('Sales Dashboard'!AN90-'Sales Dashboard'!AM90)/'Sales Dashboard'!AM90)))))</f>
        <v>1.4231857063692483</v>
      </c>
      <c r="AO90" s="66">
        <f>IF('Sales Dashboard'!AN90=0,"",IF('Sales Dashboard'!AN90="","",IF('Sales Dashboard'!AO90=0,"",IF('Sales Dashboard'!AO90="","",(('Sales Dashboard'!AO90-'Sales Dashboard'!AN90)/'Sales Dashboard'!AN90)))))</f>
        <v>-0.5013416707460322</v>
      </c>
      <c r="AP90" s="66">
        <f>IF('Sales Dashboard'!AO90=0,"",IF('Sales Dashboard'!AO90="","",IF('Sales Dashboard'!AP90=0,"",IF('Sales Dashboard'!AP90="","",(('Sales Dashboard'!AP90-'Sales Dashboard'!AO90)/'Sales Dashboard'!AO90)))))</f>
        <v>-0.23653167025093763</v>
      </c>
      <c r="AQ90" s="66">
        <f>IF('Sales Dashboard'!AP90=0,"",IF('Sales Dashboard'!AP90="","",IF('Sales Dashboard'!AQ90=0,"",IF('Sales Dashboard'!AQ90="","",(('Sales Dashboard'!AQ90-'Sales Dashboard'!AP90)/'Sales Dashboard'!AP90)))))</f>
        <v>0.80849770146835065</v>
      </c>
      <c r="AR90" s="56">
        <f>IF('Sales Dashboard'!AQ90=0,"",IF('Sales Dashboard'!AQ90="","",IF('Sales Dashboard'!AR90=0,"",IF('Sales Dashboard'!AR90="","",(('Sales Dashboard'!AR90-'Sales Dashboard'!AQ90)/'Sales Dashboard'!AQ90)))))</f>
        <v>2.0312403788233997</v>
      </c>
    </row>
    <row r="91" spans="1:51" ht="15">
      <c r="A91" s="294" t="s">
        <v>1459</v>
      </c>
      <c r="B91" s="280" t="s">
        <v>1183</v>
      </c>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81"/>
      <c r="AE91" s="282"/>
      <c r="AF91" s="281"/>
      <c r="AG91" s="281"/>
      <c r="AH91" s="281">
        <f>IF('Sales Dashboard'!AG91=0,"",IF('Sales Dashboard'!AG91="","",IF('Sales Dashboard'!AH91=0,"",IF('Sales Dashboard'!AH91="","",(('Sales Dashboard'!AH91-'Sales Dashboard'!AG91)/'Sales Dashboard'!AG91)))))</f>
        <v>-0.41209792530847966</v>
      </c>
      <c r="AI91" s="281">
        <f>IF('Sales Dashboard'!AH91=0,"",IF('Sales Dashboard'!AH91="","",IF('Sales Dashboard'!AI91=0,"",IF('Sales Dashboard'!AI91="","",(('Sales Dashboard'!AI91-'Sales Dashboard'!AH91)/'Sales Dashboard'!AH91)))))</f>
        <v>-0.69490498018607016</v>
      </c>
      <c r="AJ91" s="281">
        <f>IF('Sales Dashboard'!AI91=0,"",IF('Sales Dashboard'!AI91="","",IF('Sales Dashboard'!AJ91=0,"",IF('Sales Dashboard'!AJ91="","",(('Sales Dashboard'!AJ91-'Sales Dashboard'!AI91)/'Sales Dashboard'!AI91)))))</f>
        <v>-0.58107395418849417</v>
      </c>
      <c r="AK91" s="281">
        <f>IF('Sales Dashboard'!AJ91=0,"",IF('Sales Dashboard'!AJ91="","",IF('Sales Dashboard'!AK91=0,"",IF('Sales Dashboard'!AK91="","",(('Sales Dashboard'!AK91-'Sales Dashboard'!AJ91)/'Sales Dashboard'!AJ91)))))</f>
        <v>2.8746196632368087E-2</v>
      </c>
      <c r="AL91" s="281">
        <f>IF('Sales Dashboard'!AK91=0,"",IF('Sales Dashboard'!AK91="","",IF('Sales Dashboard'!AL91=0,"",IF('Sales Dashboard'!AL91="","",(('Sales Dashboard'!AL91-'Sales Dashboard'!AK91)/'Sales Dashboard'!AK91)))))</f>
        <v>-0.38388248253212659</v>
      </c>
      <c r="AM91" s="281">
        <f>IF('Sales Dashboard'!AL91=0,"",IF('Sales Dashboard'!AL91="","",IF('Sales Dashboard'!AM91=0,"",IF('Sales Dashboard'!AM91="","",(('Sales Dashboard'!AM91-'Sales Dashboard'!AL91)/'Sales Dashboard'!AL91)))))</f>
        <v>-6.6558740120421025E-2</v>
      </c>
      <c r="AN91" s="281">
        <f>IF('Sales Dashboard'!AM91=0,"",IF('Sales Dashboard'!AM91="","",IF('Sales Dashboard'!AN91=0,"",IF('Sales Dashboard'!AN91="","",(('Sales Dashboard'!AN91-'Sales Dashboard'!AM91)/'Sales Dashboard'!AM91)))))</f>
        <v>-0.61215701171020587</v>
      </c>
      <c r="AO91" s="281">
        <f>IF('Sales Dashboard'!AN91=0,"",IF('Sales Dashboard'!AN91="","",IF('Sales Dashboard'!AO91=0,"",IF('Sales Dashboard'!AO91="","",(('Sales Dashboard'!AO91-'Sales Dashboard'!AN91)/'Sales Dashboard'!AN91)))))</f>
        <v>6.5815708740052656</v>
      </c>
      <c r="AP91" s="281">
        <f>IF('Sales Dashboard'!AO91=0,"",IF('Sales Dashboard'!AO91="","",IF('Sales Dashboard'!AP91=0,"",IF('Sales Dashboard'!AP91="","",(('Sales Dashboard'!AP91-'Sales Dashboard'!AO91)/'Sales Dashboard'!AO91)))))</f>
        <v>0.84064696257958371</v>
      </c>
      <c r="AQ91" s="281">
        <f>IF('Sales Dashboard'!AP91=0,"",IF('Sales Dashboard'!AP91="","",IF('Sales Dashboard'!AQ91=0,"",IF('Sales Dashboard'!AQ91="","",(('Sales Dashboard'!AQ91-'Sales Dashboard'!AP91)/'Sales Dashboard'!AP91)))))</f>
        <v>-0.47289143956166751</v>
      </c>
      <c r="AR91" s="283">
        <f>IF('Sales Dashboard'!AQ91=0,"",IF('Sales Dashboard'!AQ91="","",IF('Sales Dashboard'!AR91=0,"",IF('Sales Dashboard'!AR91="","",(('Sales Dashboard'!AR91-'Sales Dashboard'!AQ91)/'Sales Dashboard'!AQ91)))))</f>
        <v>-0.18311974300986941</v>
      </c>
    </row>
    <row r="92" spans="1:51" ht="15">
      <c r="A92" s="289"/>
      <c r="B92" s="252"/>
      <c r="C92" s="66"/>
      <c r="D92" s="66"/>
      <c r="E92" s="66"/>
      <c r="F92" s="66"/>
      <c r="G92" s="66"/>
      <c r="H92" s="66"/>
      <c r="I92" s="66"/>
      <c r="J92" s="66"/>
      <c r="K92" s="66"/>
      <c r="L92" s="66"/>
      <c r="M92" s="66"/>
      <c r="N92" s="66"/>
      <c r="O92" s="66"/>
      <c r="P92" s="66"/>
      <c r="Q92" s="66"/>
      <c r="R92" s="66"/>
      <c r="S92" s="66"/>
      <c r="T92" s="66"/>
      <c r="U92" s="66"/>
      <c r="V92" s="66"/>
      <c r="W92" s="66"/>
      <c r="X92" s="66"/>
      <c r="Y92" s="66"/>
      <c r="Z92" s="66"/>
      <c r="AA92" s="66"/>
      <c r="AB92" s="66"/>
      <c r="AC92" s="66"/>
      <c r="AD92" s="66"/>
      <c r="AE92" s="274"/>
      <c r="AF92" s="66"/>
      <c r="AG92" s="66"/>
      <c r="AH92" s="66"/>
      <c r="AI92" s="66"/>
      <c r="AJ92" s="66"/>
      <c r="AK92" s="66"/>
      <c r="AL92" s="66"/>
      <c r="AM92" s="66"/>
      <c r="AN92" s="66"/>
      <c r="AO92" s="66"/>
      <c r="AP92" s="66"/>
      <c r="AQ92" s="66"/>
      <c r="AR92" s="56"/>
    </row>
    <row r="93" spans="1:51" ht="19" thickBot="1">
      <c r="A93" s="196" t="s">
        <v>1227</v>
      </c>
      <c r="B93" s="280"/>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2"/>
      <c r="AF93" s="281"/>
      <c r="AG93" s="281"/>
      <c r="AH93" s="281"/>
      <c r="AI93" s="281"/>
      <c r="AJ93" s="281"/>
      <c r="AK93" s="281"/>
      <c r="AL93" s="281"/>
      <c r="AM93" s="281"/>
      <c r="AN93" s="281"/>
      <c r="AO93" s="281"/>
      <c r="AP93" s="281"/>
      <c r="AQ93" s="281"/>
      <c r="AR93" s="283"/>
      <c r="AS93" s="443"/>
    </row>
    <row r="94" spans="1:51" ht="15">
      <c r="A94" s="284" t="s">
        <v>1456</v>
      </c>
      <c r="B94" s="228"/>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6"/>
      <c r="AF94" s="285"/>
      <c r="AG94" s="285"/>
      <c r="AH94" s="285"/>
      <c r="AI94" s="285"/>
      <c r="AJ94" s="285"/>
      <c r="AK94" s="285"/>
      <c r="AL94" s="285"/>
      <c r="AM94" s="285"/>
      <c r="AN94" s="285"/>
      <c r="AO94" s="285"/>
      <c r="AP94" s="285"/>
      <c r="AQ94" s="285"/>
      <c r="AR94" s="287"/>
      <c r="AS94" s="444"/>
    </row>
    <row r="95" spans="1:51" ht="15">
      <c r="A95" s="288" t="s">
        <v>1228</v>
      </c>
      <c r="B95" s="202" t="s">
        <v>1234</v>
      </c>
      <c r="C95" s="66"/>
      <c r="D95" s="66" t="str">
        <f>IF('Sales Dashboard'!C95=0,"",IF('Sales Dashboard'!C95="","",IF('Sales Dashboard'!D95=0,"",IF('Sales Dashboard'!D95="","",(('Sales Dashboard'!D95-'Sales Dashboard'!C95)/'Sales Dashboard'!C95)))))</f>
        <v/>
      </c>
      <c r="E95" s="66" t="str">
        <f>IF('Sales Dashboard'!D95=0,"",IF('Sales Dashboard'!D95="","",IF('Sales Dashboard'!E95=0,"",IF('Sales Dashboard'!E95="","",(('Sales Dashboard'!E95-'Sales Dashboard'!D95)/'Sales Dashboard'!D95)))))</f>
        <v/>
      </c>
      <c r="F95" s="66" t="str">
        <f>IF('Sales Dashboard'!E95=0,"",IF('Sales Dashboard'!E95="","",IF('Sales Dashboard'!F95=0,"",IF('Sales Dashboard'!F95="","",(('Sales Dashboard'!F95-'Sales Dashboard'!E95)/'Sales Dashboard'!E95)))))</f>
        <v/>
      </c>
      <c r="G95" s="66" t="str">
        <f>IF('Sales Dashboard'!F95=0,"",IF('Sales Dashboard'!F95="","",IF('Sales Dashboard'!G95=0,"",IF('Sales Dashboard'!G95="","",(('Sales Dashboard'!G95-'Sales Dashboard'!F95)/'Sales Dashboard'!F95)))))</f>
        <v/>
      </c>
      <c r="H95" s="66" t="str">
        <f>IF('Sales Dashboard'!G95=0,"",IF('Sales Dashboard'!G95="","",IF('Sales Dashboard'!H95=0,"",IF('Sales Dashboard'!H95="","",(('Sales Dashboard'!H95-'Sales Dashboard'!G95)/'Sales Dashboard'!G95)))))</f>
        <v/>
      </c>
      <c r="I95" s="66">
        <f>IF('Sales Dashboard'!H95=0,"",IF('Sales Dashboard'!H95="","",IF('Sales Dashboard'!I95=0,"",IF('Sales Dashboard'!I95="","",(('Sales Dashboard'!I95-'Sales Dashboard'!H95)/'Sales Dashboard'!H95)))))</f>
        <v>8.9014084507042259</v>
      </c>
      <c r="J95" s="66">
        <f>IF('Sales Dashboard'!I95=0,"",IF('Sales Dashboard'!I95="","",IF('Sales Dashboard'!J95=0,"",IF('Sales Dashboard'!J95="","",(('Sales Dashboard'!J95-'Sales Dashboard'!I95)/'Sales Dashboard'!I95)))))</f>
        <v>-0.54765291607396871</v>
      </c>
      <c r="K95" s="66">
        <f>IF('Sales Dashboard'!J95=0,"",IF('Sales Dashboard'!J95="","",IF('Sales Dashboard'!K95=0,"",IF('Sales Dashboard'!K95="","",(('Sales Dashboard'!K95-'Sales Dashboard'!J95)/'Sales Dashboard'!J95)))))</f>
        <v>-5.3459119496855348E-2</v>
      </c>
      <c r="L95" s="66">
        <f>IF('Sales Dashboard'!K95=0,"",IF('Sales Dashboard'!K95="","",IF('Sales Dashboard'!L95=0,"",IF('Sales Dashboard'!L95="","",(('Sales Dashboard'!L95-'Sales Dashboard'!K95)/'Sales Dashboard'!K95)))))</f>
        <v>3.0664451827242525</v>
      </c>
      <c r="M95" s="66">
        <f>IF('Sales Dashboard'!L95=0,"",IF('Sales Dashboard'!L95="","",IF('Sales Dashboard'!M95=0,"",IF('Sales Dashboard'!M95="","",(('Sales Dashboard'!M95-'Sales Dashboard'!L95)/'Sales Dashboard'!L95)))))</f>
        <v>-0.45179738562091504</v>
      </c>
      <c r="N95" s="66">
        <f>IF('Sales Dashboard'!M95=0,"",IF('Sales Dashboard'!M95="","",IF('Sales Dashboard'!N95=0,"",IF('Sales Dashboard'!N95="","",(('Sales Dashboard'!N95-'Sales Dashboard'!M95)/'Sales Dashboard'!M95)))))</f>
        <v>0.81520119225037257</v>
      </c>
      <c r="O95" s="66">
        <f>IF('Sales Dashboard'!N95=0,"",IF('Sales Dashboard'!N95="","",IF('Sales Dashboard'!O95=0,"",IF('Sales Dashboard'!O95="","",(('Sales Dashboard'!O95-'Sales Dashboard'!N95)/'Sales Dashboard'!N95)))))</f>
        <v>-0.2914614121510673</v>
      </c>
      <c r="P95" s="66">
        <f>IF('Sales Dashboard'!O95=0,"",IF('Sales Dashboard'!O95="","",IF('Sales Dashboard'!P95=0,"",IF('Sales Dashboard'!P95="","",(('Sales Dashboard'!P95-'Sales Dashboard'!O95)/'Sales Dashboard'!O95)))))</f>
        <v>-0.32560834298957125</v>
      </c>
      <c r="Q95" s="66">
        <f>IF('Sales Dashboard'!P95=0,"",IF('Sales Dashboard'!P95="","",IF('Sales Dashboard'!Q95=0,"",IF('Sales Dashboard'!Q95="","",(('Sales Dashboard'!Q95-'Sales Dashboard'!P95)/'Sales Dashboard'!P95)))))</f>
        <v>0.40549828178694158</v>
      </c>
      <c r="R95" s="66">
        <f>IF('Sales Dashboard'!Q95=0,"",IF('Sales Dashboard'!Q95="","",IF('Sales Dashboard'!R95=0,"",IF('Sales Dashboard'!R95="","",(('Sales Dashboard'!R95-'Sales Dashboard'!Q95)/'Sales Dashboard'!Q95)))))</f>
        <v>0.15403422982885084</v>
      </c>
      <c r="S95" s="66">
        <f>IF('Sales Dashboard'!R95=0,"",IF('Sales Dashboard'!R95="","",IF('Sales Dashboard'!S95=0,"",IF('Sales Dashboard'!S95="","",(('Sales Dashboard'!S95-'Sales Dashboard'!R95)/'Sales Dashboard'!R95)))))</f>
        <v>-0.20021186440677965</v>
      </c>
      <c r="T95" s="66">
        <f>IF('Sales Dashboard'!S95=0,"",IF('Sales Dashboard'!S95="","",IF('Sales Dashboard'!T95=0,"",IF('Sales Dashboard'!T95="","",(('Sales Dashboard'!T95-'Sales Dashboard'!S95)/'Sales Dashboard'!S95)))))</f>
        <v>-0.12052980132450331</v>
      </c>
      <c r="U95" s="66">
        <f>IF('Sales Dashboard'!T95=0,"",IF('Sales Dashboard'!T95="","",IF('Sales Dashboard'!U95=0,"",IF('Sales Dashboard'!U95="","",(('Sales Dashboard'!U95-'Sales Dashboard'!T95)/'Sales Dashboard'!T95)))))</f>
        <v>0.41716867469879521</v>
      </c>
      <c r="V95" s="66">
        <f>IF('Sales Dashboard'!U95=0,"",IF('Sales Dashboard'!U95="","",IF('Sales Dashboard'!V95=0,"",IF('Sales Dashboard'!V95="","",(('Sales Dashboard'!V95-'Sales Dashboard'!U95)/'Sales Dashboard'!U95)))))</f>
        <v>0.20616365568544101</v>
      </c>
      <c r="W95" s="66">
        <f>IF('Sales Dashboard'!V95=0,"",IF('Sales Dashboard'!V95="","",IF('Sales Dashboard'!W95=0,"",IF('Sales Dashboard'!W95="","",(('Sales Dashboard'!W95-'Sales Dashboard'!V95)/'Sales Dashboard'!V95)))))</f>
        <v>-0.15154185022026431</v>
      </c>
      <c r="X95" s="66">
        <f>IF('Sales Dashboard'!W95=0,"",IF('Sales Dashboard'!W95="","",IF('Sales Dashboard'!X95=0,"",IF('Sales Dashboard'!X95="","",(('Sales Dashboard'!X95-'Sales Dashboard'!W95)/'Sales Dashboard'!W95)))))</f>
        <v>0.23364485981308411</v>
      </c>
      <c r="Y95" s="66">
        <f>IF('Sales Dashboard'!X95=0,"",IF('Sales Dashboard'!X95="","",IF('Sales Dashboard'!Y95=0,"",IF('Sales Dashboard'!Y95="","",(('Sales Dashboard'!Y95-'Sales Dashboard'!X95)/'Sales Dashboard'!X95)))))</f>
        <v>0.65909090909090906</v>
      </c>
      <c r="Z95" s="66">
        <f>IF('Sales Dashboard'!Y95=0,"",IF('Sales Dashboard'!Y95="","",IF('Sales Dashboard'!Z95=0,"",IF('Sales Dashboard'!Z95="","",(('Sales Dashboard'!Z95-'Sales Dashboard'!Y95)/'Sales Dashboard'!Y95)))))</f>
        <v>1.5271435819381025</v>
      </c>
      <c r="AA95" s="66">
        <f>IF('Sales Dashboard'!Z95=0,"",IF('Sales Dashboard'!Z95="","",IF('Sales Dashboard'!AA95=0,"",IF('Sales Dashboard'!AA95="","",(('Sales Dashboard'!AA95-'Sales Dashboard'!Z95)/'Sales Dashboard'!Z95)))))</f>
        <v>-0.35856253764304358</v>
      </c>
      <c r="AB95" s="66">
        <f>IF('Sales Dashboard'!AA95=0,"",IF('Sales Dashboard'!AA95="","",IF('Sales Dashboard'!AB95=0,"",IF('Sales Dashboard'!AB95="","",(('Sales Dashboard'!AB95-'Sales Dashboard'!AA95)/'Sales Dashboard'!AA95)))))</f>
        <v>0.25383411580594678</v>
      </c>
      <c r="AC95" s="66">
        <f>IF('Sales Dashboard'!AB95=0,"",IF('Sales Dashboard'!AB95="","",IF('Sales Dashboard'!AC95=0,"",IF('Sales Dashboard'!AC95="","",(('Sales Dashboard'!AC95-'Sales Dashboard'!AB95)/'Sales Dashboard'!AB95)))))</f>
        <v>1.0983524712930605E-2</v>
      </c>
      <c r="AD95" s="66">
        <f>IF('Sales Dashboard'!AC95=0,"",IF('Sales Dashboard'!AC95="","",IF('Sales Dashboard'!AD95=0,"",IF('Sales Dashboard'!AD95="","",(('Sales Dashboard'!AD95-'Sales Dashboard'!AC95)/'Sales Dashboard'!AC95)))))</f>
        <v>-0.26864197530864198</v>
      </c>
      <c r="AE95" s="66">
        <f>IF('Sales Dashboard'!AD95=0,"",IF('Sales Dashboard'!AD95="","",IF('Sales Dashboard'!AE95=0,"",IF('Sales Dashboard'!AE95="","",(('Sales Dashboard'!AE95-'Sales Dashboard'!AD95)/'Sales Dashboard'!AD95)))))</f>
        <v>0.32950708980418636</v>
      </c>
      <c r="AF95" s="66">
        <f>IF('Sales Dashboard'!AE95=0,"",IF('Sales Dashboard'!AE95="","",IF('Sales Dashboard'!AF95=0,"",IF('Sales Dashboard'!AF95="","",(('Sales Dashboard'!AF95-'Sales Dashboard'!AE95)/'Sales Dashboard'!AE95)))))</f>
        <v>-0.13052310817673946</v>
      </c>
      <c r="AG95" s="66">
        <f>IF('Sales Dashboard'!AF95=0,"",IF('Sales Dashboard'!AF95="","",IF('Sales Dashboard'!AG95=0,"",IF('Sales Dashboard'!AG95="","",(('Sales Dashboard'!AG95-'Sales Dashboard'!AF95)/'Sales Dashboard'!AF95)))))</f>
        <v>-0.47780373831775702</v>
      </c>
      <c r="AH95" s="66">
        <f>IF('Sales Dashboard'!AG95=0,"",IF('Sales Dashboard'!AG95="","",IF('Sales Dashboard'!AH95=0,"",IF('Sales Dashboard'!AH95="","",(('Sales Dashboard'!AH95-'Sales Dashboard'!AG95)/'Sales Dashboard'!AG95)))))</f>
        <v>-0.45134228187919462</v>
      </c>
      <c r="AI95" s="66">
        <f>IF('Sales Dashboard'!AH95=0,"",IF('Sales Dashboard'!AH95="","",IF('Sales Dashboard'!AI95=0,"",IF('Sales Dashboard'!AI95="","",(('Sales Dashboard'!AI95-'Sales Dashboard'!AH95)/'Sales Dashboard'!AH95)))))</f>
        <v>-2.0387359836901123E-3</v>
      </c>
      <c r="AJ95" s="66">
        <f>IF('Sales Dashboard'!AI95=0,"",IF('Sales Dashboard'!AI95="","",IF('Sales Dashboard'!AJ95=0,"",IF('Sales Dashboard'!AJ95="","",(('Sales Dashboard'!AJ95-'Sales Dashboard'!AI95)/'Sales Dashboard'!AI95)))))</f>
        <v>-0.19509703779366699</v>
      </c>
      <c r="AK95" s="66">
        <f>IF('Sales Dashboard'!AJ95=0,"",IF('Sales Dashboard'!AJ95="","",IF('Sales Dashboard'!AK95=0,"",IF('Sales Dashboard'!AK95="","",(('Sales Dashboard'!AK95-'Sales Dashboard'!AJ95)/'Sales Dashboard'!AJ95)))))</f>
        <v>-0.1814720812182741</v>
      </c>
      <c r="AL95" s="66">
        <f>IF('Sales Dashboard'!AK95=0,"",IF('Sales Dashboard'!AK95="","",IF('Sales Dashboard'!AL95=0,"",IF('Sales Dashboard'!AL95="","",(('Sales Dashboard'!AL95-'Sales Dashboard'!AK95)/'Sales Dashboard'!AK95)))))</f>
        <v>1.6170542635658915</v>
      </c>
      <c r="AM95" s="66">
        <f>IF('Sales Dashboard'!AL95=0,"",IF('Sales Dashboard'!AL95="","",IF('Sales Dashboard'!AM95=0,"",IF('Sales Dashboard'!AM95="","",(('Sales Dashboard'!AM95-'Sales Dashboard'!AL95)/'Sales Dashboard'!AL95)))))</f>
        <v>-0.79028436018957349</v>
      </c>
      <c r="AN95" s="66">
        <f>IF('Sales Dashboard'!AM95=0,"",IF('Sales Dashboard'!AM95="","",IF('Sales Dashboard'!AN95=0,"",IF('Sales Dashboard'!AN95="","",(('Sales Dashboard'!AN95-'Sales Dashboard'!AM95)/'Sales Dashboard'!AM95)))))</f>
        <v>0.20338983050847459</v>
      </c>
      <c r="AO95" s="66">
        <f>IF('Sales Dashboard'!AN95=0,"",IF('Sales Dashboard'!AN95="","",IF('Sales Dashboard'!AO95=0,"",IF('Sales Dashboard'!AO95="","",(('Sales Dashboard'!AO95-'Sales Dashboard'!AN95)/'Sales Dashboard'!AN95)))))</f>
        <v>-0.46713615023474181</v>
      </c>
      <c r="AP95" s="66">
        <f>IF('Sales Dashboard'!AO95=0,"",IF('Sales Dashboard'!AO95="","",IF('Sales Dashboard'!AP95=0,"",IF('Sales Dashboard'!AP95="","",(('Sales Dashboard'!AP95-'Sales Dashboard'!AO95)/'Sales Dashboard'!AO95)))))</f>
        <v>0.90748898678414092</v>
      </c>
      <c r="AQ95" s="66">
        <f>IF('Sales Dashboard'!AP95=0,"",IF('Sales Dashboard'!AP95="","",IF('Sales Dashboard'!AQ95=0,"",IF('Sales Dashboard'!AQ95="","",(('Sales Dashboard'!AQ95-'Sales Dashboard'!AP95)/'Sales Dashboard'!AP95)))))</f>
        <v>-0.40877598152424943</v>
      </c>
      <c r="AR95" s="56">
        <f>IF('Sales Dashboard'!AQ95=0,"",IF('Sales Dashboard'!AQ95="","",IF('Sales Dashboard'!AR95=0,"",IF('Sales Dashboard'!AR95="","",(('Sales Dashboard'!AR95-'Sales Dashboard'!AQ95)/'Sales Dashboard'!AQ95)))))</f>
        <v>0.140625</v>
      </c>
      <c r="AS95" s="431">
        <f>IF(B95="HQ","",(('Sales Dashboard'!AR95-'Sales Dashboard'!AS95)/'Sales Dashboard'!AS95))</f>
        <v>-0.54680688603132621</v>
      </c>
      <c r="AU95" s="453">
        <f>IF(SUM('Sales Dashboard'!AM95:AO95)=0,"",('Sales Dashboard'!AU95-SUM('Sales Dashboard'!AM95:AO95))/SUM('Sales Dashboard'!AM95:AO95))</f>
        <v>-2.5819265143992055E-2</v>
      </c>
      <c r="AW95" s="453">
        <f>IF('Sales Dashboard'!AF95=0,"",IF('Sales Dashboard'!AF95="","",(('Sales Dashboard'!AR95-'Sales Dashboard'!AF95)/'Sales Dashboard'!AF95)))</f>
        <v>-0.91471962616822433</v>
      </c>
      <c r="AX95" s="453">
        <f>IF(SUM('Sales Dashboard'!AD95:AF95)=0,"",('Sales Dashboard'!AU95-SUM('Sales Dashboard'!AD95:AF95))/SUM('Sales Dashboard'!AD95:AF95))</f>
        <v>-0.90497869043006585</v>
      </c>
      <c r="AY95" s="453">
        <f>IF(SUM('Sales Dashboard'!AA95:AF95)=0,"",('Sales Dashboard'!AW95-SUM('Sales Dashboard'!AA95:AF95))/SUM('Sales Dashboard'!AA95:AF95))</f>
        <v>-0.90785631517960608</v>
      </c>
    </row>
    <row r="96" spans="1:51" ht="15">
      <c r="A96" s="289" t="s">
        <v>1229</v>
      </c>
      <c r="B96" s="202" t="s">
        <v>1039</v>
      </c>
      <c r="C96" s="66"/>
      <c r="D96" s="66">
        <f>IF('Sales Dashboard'!C96=0,"",IF('Sales Dashboard'!C96="","",IF('Sales Dashboard'!D96=0,"",IF('Sales Dashboard'!D96="","",(('Sales Dashboard'!D96-'Sales Dashboard'!C96)/'Sales Dashboard'!C96)))))</f>
        <v>-0.68487707971194434</v>
      </c>
      <c r="E96" s="66">
        <f>IF('Sales Dashboard'!D96=0,"",IF('Sales Dashboard'!D96="","",IF('Sales Dashboard'!E96=0,"",IF('Sales Dashboard'!E96="","",(('Sales Dashboard'!E96-'Sales Dashboard'!D96)/'Sales Dashboard'!D96)))))</f>
        <v>0.84456264775413714</v>
      </c>
      <c r="F96" s="66">
        <f>IF('Sales Dashboard'!E96=0,"",IF('Sales Dashboard'!E96="","",IF('Sales Dashboard'!F96=0,"",IF('Sales Dashboard'!F96="","",(('Sales Dashboard'!F96-'Sales Dashboard'!E96)/'Sales Dashboard'!E96)))))</f>
        <v>0.57620420805297445</v>
      </c>
      <c r="G96" s="66">
        <f>IF('Sales Dashboard'!F96=0,"",IF('Sales Dashboard'!F96="","",IF('Sales Dashboard'!G96=0,"",IF('Sales Dashboard'!G96="","",(('Sales Dashboard'!G96-'Sales Dashboard'!F96)/'Sales Dashboard'!F96)))))</f>
        <v>-0.42539639517549804</v>
      </c>
      <c r="H96" s="66">
        <f>IF('Sales Dashboard'!G96=0,"",IF('Sales Dashboard'!G96="","",IF('Sales Dashboard'!H96=0,"",IF('Sales Dashboard'!H96="","",(('Sales Dashboard'!H96-'Sales Dashboard'!G96)/'Sales Dashboard'!G96)))))</f>
        <v>-0.36945754716981133</v>
      </c>
      <c r="I96" s="66">
        <f>IF('Sales Dashboard'!H96=0,"",IF('Sales Dashboard'!H96="","",IF('Sales Dashboard'!I96=0,"",IF('Sales Dashboard'!I96="","",(('Sales Dashboard'!I96-'Sales Dashboard'!H96)/'Sales Dashboard'!H96)))))</f>
        <v>0.94688610435758369</v>
      </c>
      <c r="J96" s="66">
        <f>IF('Sales Dashboard'!I96=0,"",IF('Sales Dashboard'!I96="","",IF('Sales Dashboard'!J96=0,"",IF('Sales Dashboard'!J96="","",(('Sales Dashboard'!J96-'Sales Dashboard'!I96)/'Sales Dashboard'!I96)))))</f>
        <v>-0.4367915465898175</v>
      </c>
      <c r="K96" s="66">
        <f>IF('Sales Dashboard'!J96=0,"",IF('Sales Dashboard'!J96="","",IF('Sales Dashboard'!K96=0,"",IF('Sales Dashboard'!K96="","",(('Sales Dashboard'!K96-'Sales Dashboard'!J96)/'Sales Dashboard'!J96)))))</f>
        <v>0.28671328671328672</v>
      </c>
      <c r="L96" s="66">
        <f>IF('Sales Dashboard'!K96=0,"",IF('Sales Dashboard'!K96="","",IF('Sales Dashboard'!L96=0,"",IF('Sales Dashboard'!L96="","",(('Sales Dashboard'!L96-'Sales Dashboard'!K96)/'Sales Dashboard'!K96)))))</f>
        <v>0.67285259809119835</v>
      </c>
      <c r="M96" s="66">
        <f>IF('Sales Dashboard'!L96=0,"",IF('Sales Dashboard'!L96="","",IF('Sales Dashboard'!M96=0,"",IF('Sales Dashboard'!M96="","",(('Sales Dashboard'!M96-'Sales Dashboard'!L96)/'Sales Dashboard'!L96)))))</f>
        <v>-0.29714738510301109</v>
      </c>
      <c r="N96" s="66">
        <f>IF('Sales Dashboard'!M96=0,"",IF('Sales Dashboard'!M96="","",IF('Sales Dashboard'!N96=0,"",IF('Sales Dashboard'!N96="","",(('Sales Dashboard'!N96-'Sales Dashboard'!M96)/'Sales Dashboard'!M96)))))</f>
        <v>-0.61905298759864713</v>
      </c>
      <c r="O96" s="66">
        <f>IF('Sales Dashboard'!N96=0,"",IF('Sales Dashboard'!N96="","",IF('Sales Dashboard'!O96=0,"",IF('Sales Dashboard'!O96="","",(('Sales Dashboard'!O96-'Sales Dashboard'!N96)/'Sales Dashboard'!N96)))))</f>
        <v>-2.3675643681562593E-3</v>
      </c>
      <c r="P96" s="66">
        <f>IF('Sales Dashboard'!O96=0,"",IF('Sales Dashboard'!O96="","",IF('Sales Dashboard'!P96=0,"",IF('Sales Dashboard'!P96="","",(('Sales Dashboard'!P96-'Sales Dashboard'!O96)/'Sales Dashboard'!O96)))))</f>
        <v>-0.11450608128151883</v>
      </c>
      <c r="Q96" s="66">
        <f>IF('Sales Dashboard'!P96=0,"",IF('Sales Dashboard'!P96="","",IF('Sales Dashboard'!Q96=0,"",IF('Sales Dashboard'!Q96="","",(('Sales Dashboard'!Q96-'Sales Dashboard'!P96)/'Sales Dashboard'!P96)))))</f>
        <v>-8.3082077051926301E-2</v>
      </c>
      <c r="R96" s="66">
        <f>IF('Sales Dashboard'!Q96=0,"",IF('Sales Dashboard'!Q96="","",IF('Sales Dashboard'!R96=0,"",IF('Sales Dashboard'!R96="","",(('Sales Dashboard'!R96-'Sales Dashboard'!Q96)/'Sales Dashboard'!Q96)))))</f>
        <v>5.8092802338326636E-2</v>
      </c>
      <c r="S96" s="66">
        <f>IF('Sales Dashboard'!R96=0,"",IF('Sales Dashboard'!R96="","",IF('Sales Dashboard'!S96=0,"",IF('Sales Dashboard'!S96="","",(('Sales Dashboard'!S96-'Sales Dashboard'!R96)/'Sales Dashboard'!R96)))))</f>
        <v>8.6325966850828734E-3</v>
      </c>
      <c r="T96" s="66">
        <f>IF('Sales Dashboard'!S96=0,"",IF('Sales Dashboard'!S96="","",IF('Sales Dashboard'!T96=0,"",IF('Sales Dashboard'!T96="","",(('Sales Dashboard'!T96-'Sales Dashboard'!S96)/'Sales Dashboard'!S96)))))</f>
        <v>2.0540910647038686E-3</v>
      </c>
      <c r="U96" s="66">
        <f>IF('Sales Dashboard'!T96=0,"",IF('Sales Dashboard'!T96="","",IF('Sales Dashboard'!U96=0,"",IF('Sales Dashboard'!U96="","",(('Sales Dashboard'!U96-'Sales Dashboard'!T96)/'Sales Dashboard'!T96)))))</f>
        <v>9.6344379911171854E-2</v>
      </c>
      <c r="V96" s="66">
        <f>IF('Sales Dashboard'!U96=0,"",IF('Sales Dashboard'!U96="","",IF('Sales Dashboard'!V96=0,"",IF('Sales Dashboard'!V96="","",(('Sales Dashboard'!V96-'Sales Dashboard'!U96)/'Sales Dashboard'!U96)))))</f>
        <v>-0.22094110314739795</v>
      </c>
      <c r="W96" s="66">
        <f>IF('Sales Dashboard'!V96=0,"",IF('Sales Dashboard'!V96="","",IF('Sales Dashboard'!W96=0,"",IF('Sales Dashboard'!W96="","",(('Sales Dashboard'!W96-'Sales Dashboard'!V96)/'Sales Dashboard'!V96)))))</f>
        <v>-0.15359999999999999</v>
      </c>
      <c r="X96" s="66">
        <f>IF('Sales Dashboard'!W96=0,"",IF('Sales Dashboard'!W96="","",IF('Sales Dashboard'!X96=0,"",IF('Sales Dashboard'!X96="","",(('Sales Dashboard'!X96-'Sales Dashboard'!W96)/'Sales Dashboard'!W96)))))</f>
        <v>1.0420604914933838</v>
      </c>
      <c r="Y96" s="66">
        <f>IF('Sales Dashboard'!X96=0,"",IF('Sales Dashboard'!X96="","",IF('Sales Dashboard'!Y96=0,"",IF('Sales Dashboard'!Y96="","",(('Sales Dashboard'!Y96-'Sales Dashboard'!X96)/'Sales Dashboard'!X96)))))</f>
        <v>-0.39250173570932656</v>
      </c>
      <c r="Z96" s="66">
        <f>IF('Sales Dashboard'!Y96=0,"",IF('Sales Dashboard'!Y96="","",IF('Sales Dashboard'!Z96=0,"",IF('Sales Dashboard'!Z96="","",(('Sales Dashboard'!Z96-'Sales Dashboard'!Y96)/'Sales Dashboard'!Y96)))))</f>
        <v>0.13257142857142856</v>
      </c>
      <c r="AA96" s="66">
        <f>IF('Sales Dashboard'!Z96=0,"",IF('Sales Dashboard'!Z96="","",IF('Sales Dashboard'!AA96=0,"",IF('Sales Dashboard'!AA96="","",(('Sales Dashboard'!AA96-'Sales Dashboard'!Z96)/'Sales Dashboard'!Z96)))))</f>
        <v>-1.1772620248906828E-2</v>
      </c>
      <c r="AB96" s="66">
        <f>IF('Sales Dashboard'!AA96=0,"",IF('Sales Dashboard'!AA96="","",IF('Sales Dashboard'!AB96=0,"",IF('Sales Dashboard'!AB96="","",(('Sales Dashboard'!AB96-'Sales Dashboard'!AA96)/'Sales Dashboard'!AA96)))))</f>
        <v>0.28897208985704559</v>
      </c>
      <c r="AC96" s="66">
        <f>IF('Sales Dashboard'!AB96=0,"",IF('Sales Dashboard'!AB96="","",IF('Sales Dashboard'!AC96=0,"",IF('Sales Dashboard'!AC96="","",(('Sales Dashboard'!AC96-'Sales Dashboard'!AB96)/'Sales Dashboard'!AB96)))))</f>
        <v>1.2986532875627146</v>
      </c>
      <c r="AD96" s="66">
        <f>IF('Sales Dashboard'!AC96=0,"",IF('Sales Dashboard'!AC96="","",IF('Sales Dashboard'!AD96=0,"",IF('Sales Dashboard'!AD96="","",(('Sales Dashboard'!AD96-'Sales Dashboard'!AC96)/'Sales Dashboard'!AC96)))))</f>
        <v>-0.40861573808156232</v>
      </c>
      <c r="AE96" s="66">
        <f>IF('Sales Dashboard'!AD96=0,"",IF('Sales Dashboard'!AD96="","",IF('Sales Dashboard'!AE96=0,"",IF('Sales Dashboard'!AE96="","",(('Sales Dashboard'!AE96-'Sales Dashboard'!AD96)/'Sales Dashboard'!AD96)))))</f>
        <v>0.63558663558663564</v>
      </c>
      <c r="AF96" s="66">
        <f>IF('Sales Dashboard'!AE96=0,"",IF('Sales Dashboard'!AE96="","",IF('Sales Dashboard'!AF96=0,"",IF('Sales Dashboard'!AF96="","",(('Sales Dashboard'!AF96-'Sales Dashboard'!AE96)/'Sales Dashboard'!AE96)))))</f>
        <v>0.34940617577197147</v>
      </c>
      <c r="AG96" s="66">
        <f>IF('Sales Dashboard'!AF96=0,"",IF('Sales Dashboard'!AF96="","",IF('Sales Dashboard'!AG96=0,"",IF('Sales Dashboard'!AG96="","",(('Sales Dashboard'!AG96-'Sales Dashboard'!AF96)/'Sales Dashboard'!AF96)))))</f>
        <v>0.57542686146805144</v>
      </c>
      <c r="AH96" s="66">
        <f>IF('Sales Dashboard'!AG96=0,"",IF('Sales Dashboard'!AG96="","",IF('Sales Dashboard'!AH96=0,"",IF('Sales Dashboard'!AH96="","",(('Sales Dashboard'!AH96-'Sales Dashboard'!AG96)/'Sales Dashboard'!AG96)))))</f>
        <v>-0.21022346368715084</v>
      </c>
      <c r="AI96" s="66">
        <f>IF('Sales Dashboard'!AH96=0,"",IF('Sales Dashboard'!AH96="","",IF('Sales Dashboard'!AI96=0,"",IF('Sales Dashboard'!AI96="","",(('Sales Dashboard'!AI96-'Sales Dashboard'!AH96)/'Sales Dashboard'!AH96)))))</f>
        <v>-0.20082054184056022</v>
      </c>
      <c r="AJ96" s="66">
        <f>IF('Sales Dashboard'!AI96=0,"",IF('Sales Dashboard'!AI96="","",IF('Sales Dashboard'!AJ96=0,"",IF('Sales Dashboard'!AJ96="","",(('Sales Dashboard'!AJ96-'Sales Dashboard'!AI96)/'Sales Dashboard'!AI96)))))</f>
        <v>-7.6827757125154897E-2</v>
      </c>
      <c r="AK96" s="66">
        <f>IF('Sales Dashboard'!AJ96=0,"",IF('Sales Dashboard'!AJ96="","",IF('Sales Dashboard'!AK96=0,"",IF('Sales Dashboard'!AK96="","",(('Sales Dashboard'!AK96-'Sales Dashboard'!AJ96)/'Sales Dashboard'!AJ96)))))</f>
        <v>0.12262703739213807</v>
      </c>
      <c r="AL96" s="66">
        <f>IF('Sales Dashboard'!AK96=0,"",IF('Sales Dashboard'!AK96="","",IF('Sales Dashboard'!AL96=0,"",IF('Sales Dashboard'!AL96="","",(('Sales Dashboard'!AL96-'Sales Dashboard'!AK96)/'Sales Dashboard'!AK96)))))</f>
        <v>-0.14467503629686565</v>
      </c>
      <c r="AM96" s="66">
        <f>IF('Sales Dashboard'!AL96=0,"",IF('Sales Dashboard'!AL96="","",IF('Sales Dashboard'!AM96=0,"",IF('Sales Dashboard'!AM96="","",(('Sales Dashboard'!AM96-'Sales Dashboard'!AL96)/'Sales Dashboard'!AL96)))))</f>
        <v>-0.39331003494757866</v>
      </c>
      <c r="AN96" s="66">
        <f>IF('Sales Dashboard'!AM96=0,"",IF('Sales Dashboard'!AM96="","",IF('Sales Dashboard'!AN96=0,"",IF('Sales Dashboard'!AN96="","",(('Sales Dashboard'!AN96-'Sales Dashboard'!AM96)/'Sales Dashboard'!AM96)))))</f>
        <v>0.3392034233048058</v>
      </c>
      <c r="AO96" s="66">
        <f>IF('Sales Dashboard'!AN96=0,"",IF('Sales Dashboard'!AN96="","",IF('Sales Dashboard'!AO96=0,"",IF('Sales Dashboard'!AO96="","",(('Sales Dashboard'!AO96-'Sales Dashboard'!AN96)/'Sales Dashboard'!AN96)))))</f>
        <v>0.72422268649379373</v>
      </c>
      <c r="AP96" s="66">
        <f>IF('Sales Dashboard'!AO96=0,"",IF('Sales Dashboard'!AO96="","",IF('Sales Dashboard'!AP96=0,"",IF('Sales Dashboard'!AP96="","",(('Sales Dashboard'!AP96-'Sales Dashboard'!AO96)/'Sales Dashboard'!AO96)))))</f>
        <v>-6.5003563791874552E-2</v>
      </c>
      <c r="AQ96" s="66">
        <f>IF('Sales Dashboard'!AP96=0,"",IF('Sales Dashboard'!AP96="","",IF('Sales Dashboard'!AQ96=0,"",IF('Sales Dashboard'!AQ96="","",(('Sales Dashboard'!AQ96-'Sales Dashboard'!AP96)/'Sales Dashboard'!AP96)))))</f>
        <v>-4.6196066473547799E-2</v>
      </c>
      <c r="AR96" s="56">
        <f>IF('Sales Dashboard'!AQ96=0,"",IF('Sales Dashboard'!AQ96="","",IF('Sales Dashboard'!AR96=0,"",IF('Sales Dashboard'!AR96="","",(('Sales Dashboard'!AR96-'Sales Dashboard'!AQ96)/'Sales Dashboard'!AQ96)))))</f>
        <v>-0.41096547314578002</v>
      </c>
      <c r="AS96" s="431"/>
      <c r="AU96" s="453">
        <f>IF(SUM('Sales Dashboard'!AM96:AO96)=0,"",('Sales Dashboard'!AU96-SUM('Sales Dashboard'!AM96:AO96))/SUM('Sales Dashboard'!AM96:AO96))</f>
        <v>0.16843111567468044</v>
      </c>
      <c r="AW96" s="453">
        <f>IF('Sales Dashboard'!AF96=0,"",IF('Sales Dashboard'!AF96="","",(('Sales Dashboard'!AR96-'Sales Dashboard'!AF96)/'Sales Dashboard'!AF96)))</f>
        <v>-0.351346593909523</v>
      </c>
      <c r="AX96" s="453">
        <f>IF(SUM('Sales Dashboard'!AD96:AF96)=0,"",('Sales Dashboard'!AU96-SUM('Sales Dashboard'!AD96:AF96))/SUM('Sales Dashboard'!AD96:AF96))</f>
        <v>0.32370637785800238</v>
      </c>
      <c r="AY96" s="453">
        <f>IF(SUM('Sales Dashboard'!AA96:AF96)=0,"",('Sales Dashboard'!AW96-SUM('Sales Dashboard'!AA96:AF96))/SUM('Sales Dashboard'!AA96:AF96))</f>
        <v>0.517418235877106</v>
      </c>
    </row>
    <row r="97" spans="1:51" ht="15">
      <c r="A97" s="288" t="s">
        <v>1230</v>
      </c>
      <c r="B97" s="252" t="s">
        <v>1055</v>
      </c>
      <c r="C97" s="66"/>
      <c r="D97" s="66">
        <f>IF('Sales Dashboard'!C97=0,"",IF('Sales Dashboard'!C97="","",IF('Sales Dashboard'!D97=0,"",IF('Sales Dashboard'!D97="","",(('Sales Dashboard'!D97-'Sales Dashboard'!C97)/'Sales Dashboard'!C97)))))</f>
        <v>-0.91603053435114501</v>
      </c>
      <c r="E97" s="66">
        <f>IF('Sales Dashboard'!D97=0,"",IF('Sales Dashboard'!D97="","",IF('Sales Dashboard'!E97=0,"",IF('Sales Dashboard'!E97="","",(('Sales Dashboard'!E97-'Sales Dashboard'!D97)/'Sales Dashboard'!D97)))))</f>
        <v>0.20454545454545456</v>
      </c>
      <c r="F97" s="66">
        <f>IF('Sales Dashboard'!E97=0,"",IF('Sales Dashboard'!E97="","",IF('Sales Dashboard'!F97=0,"",IF('Sales Dashboard'!F97="","",(('Sales Dashboard'!F97-'Sales Dashboard'!E97)/'Sales Dashboard'!E97)))))</f>
        <v>0.45283018867924529</v>
      </c>
      <c r="G97" s="66">
        <f>IF('Sales Dashboard'!F97=0,"",IF('Sales Dashboard'!F97="","",IF('Sales Dashboard'!G97=0,"",IF('Sales Dashboard'!G97="","",(('Sales Dashboard'!G97-'Sales Dashboard'!F97)/'Sales Dashboard'!F97)))))</f>
        <v>-9.0909090909090912E-2</v>
      </c>
      <c r="H97" s="66">
        <f>IF('Sales Dashboard'!G97=0,"",IF('Sales Dashboard'!G97="","",IF('Sales Dashboard'!H97=0,"",IF('Sales Dashboard'!H97="","",(('Sales Dashboard'!H97-'Sales Dashboard'!G97)/'Sales Dashboard'!G97)))))</f>
        <v>0.11428571428571428</v>
      </c>
      <c r="I97" s="66">
        <f>IF('Sales Dashboard'!H97=0,"",IF('Sales Dashboard'!H97="","",IF('Sales Dashboard'!I97=0,"",IF('Sales Dashboard'!I97="","",(('Sales Dashboard'!I97-'Sales Dashboard'!H97)/'Sales Dashboard'!H97)))))</f>
        <v>0.41025641025641024</v>
      </c>
      <c r="J97" s="66">
        <f>IF('Sales Dashboard'!I97=0,"",IF('Sales Dashboard'!I97="","",IF('Sales Dashboard'!J97=0,"",IF('Sales Dashboard'!J97="","",(('Sales Dashboard'!J97-'Sales Dashboard'!I97)/'Sales Dashboard'!I97)))))</f>
        <v>-6.363636363636363E-2</v>
      </c>
      <c r="K97" s="66">
        <f>IF('Sales Dashboard'!J97=0,"",IF('Sales Dashboard'!J97="","",IF('Sales Dashboard'!K97=0,"",IF('Sales Dashboard'!K97="","",(('Sales Dashboard'!K97-'Sales Dashboard'!J97)/'Sales Dashboard'!J97)))))</f>
        <v>-0.17475728155339806</v>
      </c>
      <c r="L97" s="66">
        <f>IF('Sales Dashboard'!K97=0,"",IF('Sales Dashboard'!K97="","",IF('Sales Dashboard'!L97=0,"",IF('Sales Dashboard'!L97="","",(('Sales Dashboard'!L97-'Sales Dashboard'!K97)/'Sales Dashboard'!K97)))))</f>
        <v>0.23529411764705882</v>
      </c>
      <c r="M97" s="66">
        <f>IF('Sales Dashboard'!L97=0,"",IF('Sales Dashboard'!L97="","",IF('Sales Dashboard'!M97=0,"",IF('Sales Dashboard'!M97="","",(('Sales Dashboard'!M97-'Sales Dashboard'!L97)/'Sales Dashboard'!L97)))))</f>
        <v>-0.16190476190476191</v>
      </c>
      <c r="N97" s="66">
        <f>IF('Sales Dashboard'!M97=0,"",IF('Sales Dashboard'!M97="","",IF('Sales Dashboard'!N97=0,"",IF('Sales Dashboard'!N97="","",(('Sales Dashboard'!N97-'Sales Dashboard'!M97)/'Sales Dashboard'!M97)))))</f>
        <v>0.40909090909090912</v>
      </c>
      <c r="O97" s="66">
        <f>IF('Sales Dashboard'!N97=0,"",IF('Sales Dashboard'!N97="","",IF('Sales Dashboard'!O97=0,"",IF('Sales Dashboard'!O97="","",(('Sales Dashboard'!O97-'Sales Dashboard'!N97)/'Sales Dashboard'!N97)))))</f>
        <v>-0.38709677419354838</v>
      </c>
      <c r="P97" s="66">
        <f>IF('Sales Dashboard'!O97=0,"",IF('Sales Dashboard'!O97="","",IF('Sales Dashboard'!P97=0,"",IF('Sales Dashboard'!P97="","",(('Sales Dashboard'!P97-'Sales Dashboard'!O97)/'Sales Dashboard'!O97)))))</f>
        <v>-0.55263157894736847</v>
      </c>
      <c r="Q97" s="66">
        <f>IF('Sales Dashboard'!P97=0,"",IF('Sales Dashboard'!P97="","",IF('Sales Dashboard'!Q97=0,"",IF('Sales Dashboard'!Q97="","",(('Sales Dashboard'!Q97-'Sales Dashboard'!P97)/'Sales Dashboard'!P97)))))</f>
        <v>-0.26470588235294118</v>
      </c>
      <c r="R97" s="66">
        <f>IF('Sales Dashboard'!Q97=0,"",IF('Sales Dashboard'!Q97="","",IF('Sales Dashboard'!R97=0,"",IF('Sales Dashboard'!R97="","",(('Sales Dashboard'!R97-'Sales Dashboard'!Q97)/'Sales Dashboard'!Q97)))))</f>
        <v>0.16</v>
      </c>
      <c r="S97" s="66">
        <f>IF('Sales Dashboard'!R97=0,"",IF('Sales Dashboard'!R97="","",IF('Sales Dashboard'!S97=0,"",IF('Sales Dashboard'!S97="","",(('Sales Dashboard'!S97-'Sales Dashboard'!R97)/'Sales Dashboard'!R97)))))</f>
        <v>0.89655172413793105</v>
      </c>
      <c r="T97" s="66">
        <f>IF('Sales Dashboard'!S97=0,"",IF('Sales Dashboard'!S97="","",IF('Sales Dashboard'!T97=0,"",IF('Sales Dashboard'!T97="","",(('Sales Dashboard'!T97-'Sales Dashboard'!S97)/'Sales Dashboard'!S97)))))</f>
        <v>-0.32727272727272727</v>
      </c>
      <c r="U97" s="66">
        <f>IF('Sales Dashboard'!T97=0,"",IF('Sales Dashboard'!T97="","",IF('Sales Dashboard'!U97=0,"",IF('Sales Dashboard'!U97="","",(('Sales Dashboard'!U97-'Sales Dashboard'!T97)/'Sales Dashboard'!T97)))))</f>
        <v>0.6216216216216216</v>
      </c>
      <c r="V97" s="66">
        <f>IF('Sales Dashboard'!U97=0,"",IF('Sales Dashboard'!U97="","",IF('Sales Dashboard'!V97=0,"",IF('Sales Dashboard'!V97="","",(('Sales Dashboard'!V97-'Sales Dashboard'!U97)/'Sales Dashboard'!U97)))))</f>
        <v>-0.31666666666666665</v>
      </c>
      <c r="W97" s="66">
        <f>IF('Sales Dashboard'!V97=0,"",IF('Sales Dashboard'!V97="","",IF('Sales Dashboard'!W97=0,"",IF('Sales Dashboard'!W97="","",(('Sales Dashboard'!W97-'Sales Dashboard'!V97)/'Sales Dashboard'!V97)))))</f>
        <v>-0.43902439024390244</v>
      </c>
      <c r="X97" s="66">
        <f>IF('Sales Dashboard'!W97=0,"",IF('Sales Dashboard'!W97="","",IF('Sales Dashboard'!X97=0,"",IF('Sales Dashboard'!X97="","",(('Sales Dashboard'!X97-'Sales Dashboard'!W97)/'Sales Dashboard'!W97)))))</f>
        <v>-0.47826086956521741</v>
      </c>
      <c r="Y97" s="66">
        <f>IF('Sales Dashboard'!X97=0,"",IF('Sales Dashboard'!X97="","",IF('Sales Dashboard'!Y97=0,"",IF('Sales Dashboard'!Y97="","",(('Sales Dashboard'!Y97-'Sales Dashboard'!X97)/'Sales Dashboard'!X97)))))</f>
        <v>0.66666666666666663</v>
      </c>
      <c r="Z97" s="66">
        <f>IF('Sales Dashboard'!Y97=0,"",IF('Sales Dashboard'!Y97="","",IF('Sales Dashboard'!Z97=0,"",IF('Sales Dashboard'!Z97="","",(('Sales Dashboard'!Z97-'Sales Dashboard'!Y97)/'Sales Dashboard'!Y97)))))</f>
        <v>1.35</v>
      </c>
      <c r="AA97" s="66">
        <f>IF('Sales Dashboard'!Z97=0,"",IF('Sales Dashboard'!Z97="","",IF('Sales Dashboard'!AA97=0,"",IF('Sales Dashboard'!AA97="","",(('Sales Dashboard'!AA97-'Sales Dashboard'!Z97)/'Sales Dashboard'!Z97)))))</f>
        <v>-0.36170212765957449</v>
      </c>
      <c r="AB97" s="66">
        <f>IF('Sales Dashboard'!AA97=0,"",IF('Sales Dashboard'!AA97="","",IF('Sales Dashboard'!AB97=0,"",IF('Sales Dashboard'!AB97="","",(('Sales Dashboard'!AB97-'Sales Dashboard'!AA97)/'Sales Dashboard'!AA97)))))</f>
        <v>-0.3</v>
      </c>
      <c r="AC97" s="66">
        <f>IF('Sales Dashboard'!AB97=0,"",IF('Sales Dashboard'!AB97="","",IF('Sales Dashboard'!AC97=0,"",IF('Sales Dashboard'!AC97="","",(('Sales Dashboard'!AC97-'Sales Dashboard'!AB97)/'Sales Dashboard'!AB97)))))</f>
        <v>0.38095238095238093</v>
      </c>
      <c r="AD97" s="66">
        <f>IF('Sales Dashboard'!AC97=0,"",IF('Sales Dashboard'!AC97="","",IF('Sales Dashboard'!AD97=0,"",IF('Sales Dashboard'!AD97="","",(('Sales Dashboard'!AD97-'Sales Dashboard'!AC97)/'Sales Dashboard'!AC97)))))</f>
        <v>0.27586206896551724</v>
      </c>
      <c r="AE97" s="66">
        <f>IF('Sales Dashboard'!AD97=0,"",IF('Sales Dashboard'!AD97="","",IF('Sales Dashboard'!AE97=0,"",IF('Sales Dashboard'!AE97="","",(('Sales Dashboard'!AE97-'Sales Dashboard'!AD97)/'Sales Dashboard'!AD97)))))</f>
        <v>0.21621621621621623</v>
      </c>
      <c r="AF97" s="66">
        <f>IF('Sales Dashboard'!AE97=0,"",IF('Sales Dashboard'!AE97="","",IF('Sales Dashboard'!AF97=0,"",IF('Sales Dashboard'!AF97="","",(('Sales Dashboard'!AF97-'Sales Dashboard'!AE97)/'Sales Dashboard'!AE97)))))</f>
        <v>0.8666666666666667</v>
      </c>
      <c r="AG97" s="66">
        <f>IF('Sales Dashboard'!AF97=0,"",IF('Sales Dashboard'!AF97="","",IF('Sales Dashboard'!AG97=0,"",IF('Sales Dashboard'!AG97="","",(('Sales Dashboard'!AG97-'Sales Dashboard'!AF97)/'Sales Dashboard'!AF97)))))</f>
        <v>0.55952380952380953</v>
      </c>
      <c r="AH97" s="66">
        <f>IF('Sales Dashboard'!AG97=0,"",IF('Sales Dashboard'!AG97="","",IF('Sales Dashboard'!AH97=0,"",IF('Sales Dashboard'!AH97="","",(('Sales Dashboard'!AH97-'Sales Dashboard'!AG97)/'Sales Dashboard'!AG97)))))</f>
        <v>-0.44274809160305345</v>
      </c>
      <c r="AI97" s="66">
        <f>IF('Sales Dashboard'!AH97=0,"",IF('Sales Dashboard'!AH97="","",IF('Sales Dashboard'!AI97=0,"",IF('Sales Dashboard'!AI97="","",(('Sales Dashboard'!AI97-'Sales Dashboard'!AH97)/'Sales Dashboard'!AH97)))))</f>
        <v>0.12328767123287671</v>
      </c>
      <c r="AJ97" s="66">
        <f>IF('Sales Dashboard'!AI97=0,"",IF('Sales Dashboard'!AI97="","",IF('Sales Dashboard'!AJ97=0,"",IF('Sales Dashboard'!AJ97="","",(('Sales Dashboard'!AJ97-'Sales Dashboard'!AI97)/'Sales Dashboard'!AI97)))))</f>
        <v>-0.26829268292682928</v>
      </c>
      <c r="AK97" s="66">
        <f>IF('Sales Dashboard'!AJ97=0,"",IF('Sales Dashboard'!AJ97="","",IF('Sales Dashboard'!AK97=0,"",IF('Sales Dashboard'!AK97="","",(('Sales Dashboard'!AK97-'Sales Dashboard'!AJ97)/'Sales Dashboard'!AJ97)))))</f>
        <v>-0.2</v>
      </c>
      <c r="AL97" s="66">
        <f>IF('Sales Dashboard'!AK97=0,"",IF('Sales Dashboard'!AK97="","",IF('Sales Dashboard'!AL97=0,"",IF('Sales Dashboard'!AL97="","",(('Sales Dashboard'!AL97-'Sales Dashboard'!AK97)/'Sales Dashboard'!AK97)))))</f>
        <v>0.875</v>
      </c>
      <c r="AM97" s="66">
        <f>IF('Sales Dashboard'!AL97=0,"",IF('Sales Dashboard'!AL97="","",IF('Sales Dashboard'!AM97=0,"",IF('Sales Dashboard'!AM97="","",(('Sales Dashboard'!AM97-'Sales Dashboard'!AL97)/'Sales Dashboard'!AL97)))))</f>
        <v>-0.57777777777777772</v>
      </c>
      <c r="AN97" s="66">
        <f>IF('Sales Dashboard'!AM97=0,"",IF('Sales Dashboard'!AM97="","",IF('Sales Dashboard'!AN97=0,"",IF('Sales Dashboard'!AN97="","",(('Sales Dashboard'!AN97-'Sales Dashboard'!AM97)/'Sales Dashboard'!AM97)))))</f>
        <v>-0.13157894736842105</v>
      </c>
      <c r="AO97" s="66">
        <f>IF('Sales Dashboard'!AN97=0,"",IF('Sales Dashboard'!AN97="","",IF('Sales Dashboard'!AO97=0,"",IF('Sales Dashboard'!AO97="","",(('Sales Dashboard'!AO97-'Sales Dashboard'!AN97)/'Sales Dashboard'!AN97)))))</f>
        <v>0.24242424242424243</v>
      </c>
      <c r="AP97" s="66">
        <f>IF('Sales Dashboard'!AO97=0,"",IF('Sales Dashboard'!AO97="","",IF('Sales Dashboard'!AP97=0,"",IF('Sales Dashboard'!AP97="","",(('Sales Dashboard'!AP97-'Sales Dashboard'!AO97)/'Sales Dashboard'!AO97)))))</f>
        <v>0.75609756097560976</v>
      </c>
      <c r="AQ97" s="66">
        <f>IF('Sales Dashboard'!AP97=0,"",IF('Sales Dashboard'!AP97="","",IF('Sales Dashboard'!AQ97=0,"",IF('Sales Dashboard'!AQ97="","",(('Sales Dashboard'!AQ97-'Sales Dashboard'!AP97)/'Sales Dashboard'!AP97)))))</f>
        <v>-0.31944444444444442</v>
      </c>
      <c r="AR97" s="56">
        <f>IF('Sales Dashboard'!AQ97=0,"",IF('Sales Dashboard'!AQ97="","",IF('Sales Dashboard'!AR97=0,"",IF('Sales Dashboard'!AR97="","",(('Sales Dashboard'!AR97-'Sales Dashboard'!AQ97)/'Sales Dashboard'!AQ97)))))</f>
        <v>0.18367346938775511</v>
      </c>
      <c r="AS97" s="431">
        <f>IF(B97="HQ","",(('Sales Dashboard'!AR97-'Sales Dashboard'!AS97)/'Sales Dashboard'!AS97))</f>
        <v>-0.48897581532362716</v>
      </c>
      <c r="AU97" s="453">
        <f>IF(SUM('Sales Dashboard'!AM97:AO97)=0,"",('Sales Dashboard'!AU97-SUM('Sales Dashboard'!AM97:AO97))/SUM('Sales Dashboard'!AM97:AO97))</f>
        <v>0.5982142857142857</v>
      </c>
      <c r="AW97" s="453">
        <f>IF('Sales Dashboard'!AF97=0,"",IF('Sales Dashboard'!AF97="","",(('Sales Dashboard'!AR97-'Sales Dashboard'!AF97)/'Sales Dashboard'!AF97)))</f>
        <v>-0.30952380952380953</v>
      </c>
      <c r="AX97" s="453">
        <f>IF(SUM('Sales Dashboard'!AD97:AF97)=0,"",('Sales Dashboard'!AU97-SUM('Sales Dashboard'!AD97:AF97))/SUM('Sales Dashboard'!AD97:AF97))</f>
        <v>7.8313253012048195E-2</v>
      </c>
      <c r="AY97" s="453">
        <f>IF(SUM('Sales Dashboard'!AA97:AF97)=0,"",('Sales Dashboard'!AW97-SUM('Sales Dashboard'!AA97:AF97))/SUM('Sales Dashboard'!AA97:AF97))</f>
        <v>0.18292682926829268</v>
      </c>
    </row>
    <row r="98" spans="1:51" ht="15">
      <c r="A98" s="289" t="s">
        <v>1231</v>
      </c>
      <c r="B98" s="252" t="s">
        <v>1054</v>
      </c>
      <c r="C98" s="66"/>
      <c r="D98" s="66">
        <f>IF('Sales Dashboard'!C98=0,"",IF('Sales Dashboard'!C98="","",IF('Sales Dashboard'!D98=0,"",IF('Sales Dashboard'!D98="","",(('Sales Dashboard'!D98-'Sales Dashboard'!C98)/'Sales Dashboard'!C98)))))</f>
        <v>0.127</v>
      </c>
      <c r="E98" s="66">
        <f>IF('Sales Dashboard'!D98=0,"",IF('Sales Dashboard'!D98="","",IF('Sales Dashboard'!E98=0,"",IF('Sales Dashboard'!E98="","",(('Sales Dashboard'!E98-'Sales Dashboard'!D98)/'Sales Dashboard'!D98)))))</f>
        <v>0.73558118899733804</v>
      </c>
      <c r="F98" s="66">
        <f>IF('Sales Dashboard'!E98=0,"",IF('Sales Dashboard'!E98="","",IF('Sales Dashboard'!F98=0,"",IF('Sales Dashboard'!F98="","",(('Sales Dashboard'!F98-'Sales Dashboard'!E98)/'Sales Dashboard'!E98)))))</f>
        <v>-0.44069529652351735</v>
      </c>
      <c r="G98" s="66">
        <f>IF('Sales Dashboard'!F98=0,"",IF('Sales Dashboard'!F98="","",IF('Sales Dashboard'!G98=0,"",IF('Sales Dashboard'!G98="","",(('Sales Dashboard'!G98-'Sales Dashboard'!F98)/'Sales Dashboard'!F98)))))</f>
        <v>0.71115173674588661</v>
      </c>
      <c r="H98" s="66">
        <f>IF('Sales Dashboard'!G98=0,"",IF('Sales Dashboard'!G98="","",IF('Sales Dashboard'!H98=0,"",IF('Sales Dashboard'!H98="","",(('Sales Dashboard'!H98-'Sales Dashboard'!G98)/'Sales Dashboard'!G98)))))</f>
        <v>-7.6923076923076927E-2</v>
      </c>
      <c r="I98" s="66">
        <f>IF('Sales Dashboard'!H98=0,"",IF('Sales Dashboard'!H98="","",IF('Sales Dashboard'!I98=0,"",IF('Sales Dashboard'!I98="","",(('Sales Dashboard'!I98-'Sales Dashboard'!H98)/'Sales Dashboard'!H98)))))</f>
        <v>0.40335648148148145</v>
      </c>
      <c r="J98" s="66">
        <f>IF('Sales Dashboard'!I98=0,"",IF('Sales Dashboard'!I98="","",IF('Sales Dashboard'!J98=0,"",IF('Sales Dashboard'!J98="","",(('Sales Dashboard'!J98-'Sales Dashboard'!I98)/'Sales Dashboard'!I98)))))</f>
        <v>0.18255670103092783</v>
      </c>
      <c r="K98" s="66">
        <f>IF('Sales Dashboard'!J98=0,"",IF('Sales Dashboard'!J98="","",IF('Sales Dashboard'!K98=0,"",IF('Sales Dashboard'!K98="","",(('Sales Dashboard'!K98-'Sales Dashboard'!J98)/'Sales Dashboard'!J98)))))</f>
        <v>-0.33124106426753147</v>
      </c>
      <c r="L98" s="66">
        <f>IF('Sales Dashboard'!K98=0,"",IF('Sales Dashboard'!K98="","",IF('Sales Dashboard'!L98=0,"",IF('Sales Dashboard'!L98="","",(('Sales Dashboard'!L98-'Sales Dashboard'!K98)/'Sales Dashboard'!K98)))))</f>
        <v>-0.24069246011054332</v>
      </c>
      <c r="M98" s="66">
        <f>IF('Sales Dashboard'!L98=0,"",IF('Sales Dashboard'!L98="","",IF('Sales Dashboard'!M98=0,"",IF('Sales Dashboard'!M98="","",(('Sales Dashboard'!M98-'Sales Dashboard'!L98)/'Sales Dashboard'!L98)))))</f>
        <v>0.37206427688504329</v>
      </c>
      <c r="N98" s="66">
        <f>IF('Sales Dashboard'!M98=0,"",IF('Sales Dashboard'!M98="","",IF('Sales Dashboard'!N98=0,"",IF('Sales Dashboard'!N98="","",(('Sales Dashboard'!N98-'Sales Dashboard'!M98)/'Sales Dashboard'!M98)))))</f>
        <v>-6.4864864864864868E-2</v>
      </c>
      <c r="O98" s="66">
        <f>IF('Sales Dashboard'!N98=0,"",IF('Sales Dashboard'!N98="","",IF('Sales Dashboard'!O98=0,"",IF('Sales Dashboard'!O98="","",(('Sales Dashboard'!O98-'Sales Dashboard'!N98)/'Sales Dashboard'!N98)))))</f>
        <v>-0.36630271890387495</v>
      </c>
      <c r="P98" s="66">
        <f>IF('Sales Dashboard'!O98=0,"",IF('Sales Dashboard'!O98="","",IF('Sales Dashboard'!P98=0,"",IF('Sales Dashboard'!P98="","",(('Sales Dashboard'!P98-'Sales Dashboard'!O98)/'Sales Dashboard'!O98)))))</f>
        <v>-3.6570945945945947E-2</v>
      </c>
      <c r="Q98" s="66">
        <f>IF('Sales Dashboard'!P98=0,"",IF('Sales Dashboard'!P98="","",IF('Sales Dashboard'!Q98=0,"",IF('Sales Dashboard'!Q98="","",(('Sales Dashboard'!Q98-'Sales Dashboard'!P98)/'Sales Dashboard'!P98)))))</f>
        <v>0.26553870430437448</v>
      </c>
      <c r="R98" s="66">
        <f>IF('Sales Dashboard'!Q98=0,"",IF('Sales Dashboard'!Q98="","",IF('Sales Dashboard'!R98=0,"",IF('Sales Dashboard'!R98="","",(('Sales Dashboard'!R98-'Sales Dashboard'!Q98)/'Sales Dashboard'!Q98)))))</f>
        <v>0.32744527569963977</v>
      </c>
      <c r="S98" s="66">
        <f>IF('Sales Dashboard'!R98=0,"",IF('Sales Dashboard'!R98="","",IF('Sales Dashboard'!S98=0,"",IF('Sales Dashboard'!S98="","",(('Sales Dashboard'!S98-'Sales Dashboard'!R98)/'Sales Dashboard'!R98)))))</f>
        <v>0.18942754266033501</v>
      </c>
      <c r="T98" s="66">
        <f>IF('Sales Dashboard'!S98=0,"",IF('Sales Dashboard'!S98="","",IF('Sales Dashboard'!T98=0,"",IF('Sales Dashboard'!T98="","",(('Sales Dashboard'!T98-'Sales Dashboard'!S98)/'Sales Dashboard'!S98)))))</f>
        <v>-0.13929715263458078</v>
      </c>
      <c r="U98" s="66">
        <f>IF('Sales Dashboard'!T98=0,"",IF('Sales Dashboard'!T98="","",IF('Sales Dashboard'!U98=0,"",IF('Sales Dashboard'!U98="","",(('Sales Dashboard'!U98-'Sales Dashboard'!T98)/'Sales Dashboard'!T98)))))</f>
        <v>0.11744316444081966</v>
      </c>
      <c r="V98" s="66">
        <f>IF('Sales Dashboard'!U98=0,"",IF('Sales Dashboard'!U98="","",IF('Sales Dashboard'!V98=0,"",IF('Sales Dashboard'!V98="","",(('Sales Dashboard'!V98-'Sales Dashboard'!U98)/'Sales Dashboard'!U98)))))</f>
        <v>-0.45812425873551682</v>
      </c>
      <c r="W98" s="66">
        <f>IF('Sales Dashboard'!V98=0,"",IF('Sales Dashboard'!V98="","",IF('Sales Dashboard'!W98=0,"",IF('Sales Dashboard'!W98="","",(('Sales Dashboard'!W98-'Sales Dashboard'!V98)/'Sales Dashboard'!V98)))))</f>
        <v>7.6100681875578752E-2</v>
      </c>
      <c r="X98" s="66">
        <f>IF('Sales Dashboard'!W98=0,"",IF('Sales Dashboard'!W98="","",IF('Sales Dashboard'!X98=0,"",IF('Sales Dashboard'!X98="","",(('Sales Dashboard'!X98-'Sales Dashboard'!W98)/'Sales Dashboard'!W98)))))</f>
        <v>-0.13705702886646326</v>
      </c>
      <c r="Y98" s="66">
        <f>IF('Sales Dashboard'!X98=0,"",IF('Sales Dashboard'!X98="","",IF('Sales Dashboard'!Y98=0,"",IF('Sales Dashboard'!Y98="","",(('Sales Dashboard'!Y98-'Sales Dashboard'!X98)/'Sales Dashboard'!X98)))))</f>
        <v>0.69485994016861574</v>
      </c>
      <c r="Z98" s="66">
        <f>IF('Sales Dashboard'!Y98=0,"",IF('Sales Dashboard'!Y98="","",IF('Sales Dashboard'!Z98=0,"",IF('Sales Dashboard'!Z98="","",(('Sales Dashboard'!Z98-'Sales Dashboard'!Y98)/'Sales Dashboard'!Y98)))))</f>
        <v>0.23208172871202395</v>
      </c>
      <c r="AA98" s="66">
        <f>IF('Sales Dashboard'!Z98=0,"",IF('Sales Dashboard'!Z98="","",IF('Sales Dashboard'!AA98=0,"",IF('Sales Dashboard'!AA98="","",(('Sales Dashboard'!AA98-'Sales Dashboard'!Z98)/'Sales Dashboard'!Z98)))))</f>
        <v>-0.59023225526372913</v>
      </c>
      <c r="AB98" s="66">
        <f>IF('Sales Dashboard'!AA98=0,"",IF('Sales Dashboard'!AA98="","",IF('Sales Dashboard'!AB98=0,"",IF('Sales Dashboard'!AB98="","",(('Sales Dashboard'!AB98-'Sales Dashboard'!AA98)/'Sales Dashboard'!AA98)))))</f>
        <v>1.7460536073736626</v>
      </c>
      <c r="AC98" s="66">
        <f>IF('Sales Dashboard'!AB98=0,"",IF('Sales Dashboard'!AB98="","",IF('Sales Dashboard'!AC98=0,"",IF('Sales Dashboard'!AC98="","",(('Sales Dashboard'!AC98-'Sales Dashboard'!AB98)/'Sales Dashboard'!AB98)))))</f>
        <v>8.6188271604938277E-2</v>
      </c>
      <c r="AD98" s="66">
        <f>IF('Sales Dashboard'!AC98=0,"",IF('Sales Dashboard'!AC98="","",IF('Sales Dashboard'!AD98=0,"",IF('Sales Dashboard'!AD98="","",(('Sales Dashboard'!AD98-'Sales Dashboard'!AC98)/'Sales Dashboard'!AC98)))))</f>
        <v>0.16310293386374938</v>
      </c>
      <c r="AE98" s="66">
        <f>IF('Sales Dashboard'!AD98=0,"",IF('Sales Dashboard'!AD98="","",IF('Sales Dashboard'!AE98=0,"",IF('Sales Dashboard'!AE98="","",(('Sales Dashboard'!AE98-'Sales Dashboard'!AD98)/'Sales Dashboard'!AD98)))))</f>
        <v>-9.9554144017589934E-3</v>
      </c>
      <c r="AF98" s="66">
        <f>IF('Sales Dashboard'!AE98=0,"",IF('Sales Dashboard'!AE98="","",IF('Sales Dashboard'!AF98=0,"",IF('Sales Dashboard'!AF98="","",(('Sales Dashboard'!AF98-'Sales Dashboard'!AE98)/'Sales Dashboard'!AE98)))))</f>
        <v>-0.15487353485502775</v>
      </c>
      <c r="AG98" s="66">
        <f>IF('Sales Dashboard'!AF98=0,"",IF('Sales Dashboard'!AF98="","",IF('Sales Dashboard'!AG98=0,"",IF('Sales Dashboard'!AG98="","",(('Sales Dashboard'!AG98-'Sales Dashboard'!AF98)/'Sales Dashboard'!AF98)))))</f>
        <v>0.47647724369502537</v>
      </c>
      <c r="AH98" s="66">
        <f>IF('Sales Dashboard'!AG98=0,"",IF('Sales Dashboard'!AG98="","",IF('Sales Dashboard'!AH98=0,"",IF('Sales Dashboard'!AH98="","",(('Sales Dashboard'!AH98-'Sales Dashboard'!AG98)/'Sales Dashboard'!AG98)))))</f>
        <v>0.34520690166608986</v>
      </c>
      <c r="AI98" s="66">
        <f>IF('Sales Dashboard'!AH98=0,"",IF('Sales Dashboard'!AH98="","",IF('Sales Dashboard'!AI98=0,"",IF('Sales Dashboard'!AI98="","",(('Sales Dashboard'!AI98-'Sales Dashboard'!AH98)/'Sales Dashboard'!AH98)))))</f>
        <v>-0.25559087818592768</v>
      </c>
      <c r="AJ98" s="66">
        <f>IF('Sales Dashboard'!AI98=0,"",IF('Sales Dashboard'!AI98="","",IF('Sales Dashboard'!AJ98=0,"",IF('Sales Dashboard'!AJ98="","",(('Sales Dashboard'!AJ98-'Sales Dashboard'!AI98)/'Sales Dashboard'!AI98)))))</f>
        <v>-0.22759812392001974</v>
      </c>
      <c r="AK98" s="66">
        <f>IF('Sales Dashboard'!AJ98=0,"",IF('Sales Dashboard'!AJ98="","",IF('Sales Dashboard'!AK98=0,"",IF('Sales Dashboard'!AK98="","",(('Sales Dashboard'!AK98-'Sales Dashboard'!AJ98)/'Sales Dashboard'!AJ98)))))</f>
        <v>-0.16842441674656439</v>
      </c>
      <c r="AL98" s="66">
        <f>IF('Sales Dashboard'!AK98=0,"",IF('Sales Dashboard'!AK98="","",IF('Sales Dashboard'!AL98=0,"",IF('Sales Dashboard'!AL98="","",(('Sales Dashboard'!AL98-'Sales Dashboard'!AK98)/'Sales Dashboard'!AK98)))))</f>
        <v>-0.71406610299769413</v>
      </c>
      <c r="AM98" s="66">
        <f>IF('Sales Dashboard'!AL98=0,"",IF('Sales Dashboard'!AL98="","",IF('Sales Dashboard'!AM98=0,"",IF('Sales Dashboard'!AM98="","",(('Sales Dashboard'!AM98-'Sales Dashboard'!AL98)/'Sales Dashboard'!AL98)))))</f>
        <v>1.4637096774193548</v>
      </c>
      <c r="AN98" s="66">
        <f>IF('Sales Dashboard'!AM98=0,"",IF('Sales Dashboard'!AM98="","",IF('Sales Dashboard'!AN98=0,"",IF('Sales Dashboard'!AN98="","",(('Sales Dashboard'!AN98-'Sales Dashboard'!AM98)/'Sales Dashboard'!AM98)))))</f>
        <v>-2.0731042007637753E-2</v>
      </c>
      <c r="AO98" s="66">
        <f>IF('Sales Dashboard'!AN98=0,"",IF('Sales Dashboard'!AN98="","",IF('Sales Dashboard'!AO98=0,"",IF('Sales Dashboard'!AO98="","",(('Sales Dashboard'!AO98-'Sales Dashboard'!AN98)/'Sales Dashboard'!AN98)))))</f>
        <v>7.966573816155989E-2</v>
      </c>
      <c r="AP98" s="66">
        <f>IF('Sales Dashboard'!AO98=0,"",IF('Sales Dashboard'!AO98="","",IF('Sales Dashboard'!AP98=0,"",IF('Sales Dashboard'!AP98="","",(('Sales Dashboard'!AP98-'Sales Dashboard'!AO98)/'Sales Dashboard'!AO98)))))</f>
        <v>2.063983488132095E-2</v>
      </c>
      <c r="AQ98" s="66">
        <f>IF('Sales Dashboard'!AP98=0,"",IF('Sales Dashboard'!AP98="","",IF('Sales Dashboard'!AQ98=0,"",IF('Sales Dashboard'!AQ98="","",(('Sales Dashboard'!AQ98-'Sales Dashboard'!AP98)/'Sales Dashboard'!AP98)))))</f>
        <v>2.4519716885743174E-2</v>
      </c>
      <c r="AR98" s="56">
        <f>IF('Sales Dashboard'!AQ98=0,"",IF('Sales Dashboard'!AQ98="","",IF('Sales Dashboard'!AR98=0,"",IF('Sales Dashboard'!AR98="","",(('Sales Dashboard'!AR98-'Sales Dashboard'!AQ98)/'Sales Dashboard'!AQ98)))))</f>
        <v>0.22758450530471255</v>
      </c>
      <c r="AS98" s="431">
        <f>IF(B98="HQ","",(('Sales Dashboard'!AR98-'Sales Dashboard'!AS98)/'Sales Dashboard'!AS98))</f>
        <v>1.7646135151007748E-2</v>
      </c>
      <c r="AU98" s="453">
        <f>IF(SUM('Sales Dashboard'!AM98:AO98)=0,"",('Sales Dashboard'!AU98-SUM('Sales Dashboard'!AM98:AO98))/SUM('Sales Dashboard'!AM98:AO98))</f>
        <v>0.16640316205533598</v>
      </c>
      <c r="AW98" s="453">
        <f>IF('Sales Dashboard'!AF98=0,"",IF('Sales Dashboard'!AF98="","",(('Sales Dashboard'!AR98-'Sales Dashboard'!AF98)/'Sales Dashboard'!AF98)))</f>
        <v>-9.2047155005657147E-2</v>
      </c>
      <c r="AX98" s="453">
        <f>IF(SUM('Sales Dashboard'!AD98:AF98)=0,"",('Sales Dashboard'!AU98-SUM('Sales Dashboard'!AD98:AF98))/SUM('Sales Dashboard'!AD98:AF98))</f>
        <v>-0.29863339275103978</v>
      </c>
      <c r="AY98" s="453">
        <f>IF(SUM('Sales Dashboard'!AA98:AF98)=0,"",('Sales Dashboard'!AW98-SUM('Sales Dashboard'!AA98:AF98))/SUM('Sales Dashboard'!AA98:AF98))</f>
        <v>-0.22742474916387959</v>
      </c>
    </row>
    <row r="99" spans="1:51" ht="15">
      <c r="A99" s="291" t="s">
        <v>1232</v>
      </c>
      <c r="B99" s="280" t="s">
        <v>1183</v>
      </c>
      <c r="C99" s="281"/>
      <c r="D99" s="281" t="str">
        <f>IF('Sales Dashboard'!C99=0,"",IF('Sales Dashboard'!C99="","",IF('Sales Dashboard'!D99=0,"",IF('Sales Dashboard'!D99="","",(('Sales Dashboard'!D99-'Sales Dashboard'!C99)/'Sales Dashboard'!C99)))))</f>
        <v/>
      </c>
      <c r="E99" s="281" t="str">
        <f>IF('Sales Dashboard'!D99=0,"",IF('Sales Dashboard'!D99="","",IF('Sales Dashboard'!E99=0,"",IF('Sales Dashboard'!E99="","",(('Sales Dashboard'!E99-'Sales Dashboard'!D99)/'Sales Dashboard'!D99)))))</f>
        <v/>
      </c>
      <c r="F99" s="281" t="str">
        <f>IF('Sales Dashboard'!E99=0,"",IF('Sales Dashboard'!E99="","",IF('Sales Dashboard'!F99=0,"",IF('Sales Dashboard'!F99="","",(('Sales Dashboard'!F99-'Sales Dashboard'!E99)/'Sales Dashboard'!E99)))))</f>
        <v/>
      </c>
      <c r="G99" s="281" t="str">
        <f>IF('Sales Dashboard'!F99=0,"",IF('Sales Dashboard'!F99="","",IF('Sales Dashboard'!G99=0,"",IF('Sales Dashboard'!G99="","",(('Sales Dashboard'!G99-'Sales Dashboard'!F99)/'Sales Dashboard'!F99)))))</f>
        <v/>
      </c>
      <c r="H99" s="281" t="str">
        <f>IF('Sales Dashboard'!G99=0,"",IF('Sales Dashboard'!G99="","",IF('Sales Dashboard'!H99=0,"",IF('Sales Dashboard'!H99="","",(('Sales Dashboard'!H99-'Sales Dashboard'!G99)/'Sales Dashboard'!G99)))))</f>
        <v/>
      </c>
      <c r="I99" s="281" t="str">
        <f>IF('Sales Dashboard'!H99=0,"",IF('Sales Dashboard'!H99="","",IF('Sales Dashboard'!I99=0,"",IF('Sales Dashboard'!I99="","",(('Sales Dashboard'!I99-'Sales Dashboard'!H99)/'Sales Dashboard'!H99)))))</f>
        <v/>
      </c>
      <c r="J99" s="281" t="str">
        <f>IF('Sales Dashboard'!I99=0,"",IF('Sales Dashboard'!I99="","",IF('Sales Dashboard'!J99=0,"",IF('Sales Dashboard'!J99="","",(('Sales Dashboard'!J99-'Sales Dashboard'!I99)/'Sales Dashboard'!I99)))))</f>
        <v/>
      </c>
      <c r="K99" s="281" t="str">
        <f>IF('Sales Dashboard'!J99=0,"",IF('Sales Dashboard'!J99="","",IF('Sales Dashboard'!K99=0,"",IF('Sales Dashboard'!K99="","",(('Sales Dashboard'!K99-'Sales Dashboard'!J99)/'Sales Dashboard'!J99)))))</f>
        <v/>
      </c>
      <c r="L99" s="281" t="str">
        <f>IF('Sales Dashboard'!K99=0,"",IF('Sales Dashboard'!K99="","",IF('Sales Dashboard'!L99=0,"",IF('Sales Dashboard'!L99="","",(('Sales Dashboard'!L99-'Sales Dashboard'!K99)/'Sales Dashboard'!K99)))))</f>
        <v/>
      </c>
      <c r="M99" s="281" t="str">
        <f>IF('Sales Dashboard'!L99=0,"",IF('Sales Dashboard'!L99="","",IF('Sales Dashboard'!M99=0,"",IF('Sales Dashboard'!M99="","",(('Sales Dashboard'!M99-'Sales Dashboard'!L99)/'Sales Dashboard'!L99)))))</f>
        <v/>
      </c>
      <c r="N99" s="281" t="str">
        <f>IF('Sales Dashboard'!M99=0,"",IF('Sales Dashboard'!M99="","",IF('Sales Dashboard'!N99=0,"",IF('Sales Dashboard'!N99="","",(('Sales Dashboard'!N99-'Sales Dashboard'!M99)/'Sales Dashboard'!M99)))))</f>
        <v/>
      </c>
      <c r="O99" s="281" t="str">
        <f>IF('Sales Dashboard'!N99=0,"",IF('Sales Dashboard'!N99="","",IF('Sales Dashboard'!O99=0,"",IF('Sales Dashboard'!O99="","",(('Sales Dashboard'!O99-'Sales Dashboard'!N99)/'Sales Dashboard'!N99)))))</f>
        <v/>
      </c>
      <c r="P99" s="281" t="str">
        <f>IF('Sales Dashboard'!O99=0,"",IF('Sales Dashboard'!O99="","",IF('Sales Dashboard'!P99=0,"",IF('Sales Dashboard'!P99="","",(('Sales Dashboard'!P99-'Sales Dashboard'!O99)/'Sales Dashboard'!O99)))))</f>
        <v/>
      </c>
      <c r="Q99" s="281" t="str">
        <f>IF('Sales Dashboard'!P99=0,"",IF('Sales Dashboard'!P99="","",IF('Sales Dashboard'!Q99=0,"",IF('Sales Dashboard'!Q99="","",(('Sales Dashboard'!Q99-'Sales Dashboard'!P99)/'Sales Dashboard'!P99)))))</f>
        <v/>
      </c>
      <c r="R99" s="281" t="str">
        <f>IF('Sales Dashboard'!Q99=0,"",IF('Sales Dashboard'!Q99="","",IF('Sales Dashboard'!R99=0,"",IF('Sales Dashboard'!R99="","",(('Sales Dashboard'!R99-'Sales Dashboard'!Q99)/'Sales Dashboard'!Q99)))))</f>
        <v/>
      </c>
      <c r="S99" s="281" t="str">
        <f>IF('Sales Dashboard'!R99=0,"",IF('Sales Dashboard'!R99="","",IF('Sales Dashboard'!S99=0,"",IF('Sales Dashboard'!S99="","",(('Sales Dashboard'!S99-'Sales Dashboard'!R99)/'Sales Dashboard'!R99)))))</f>
        <v/>
      </c>
      <c r="T99" s="281" t="str">
        <f>IF('Sales Dashboard'!S99=0,"",IF('Sales Dashboard'!S99="","",IF('Sales Dashboard'!T99=0,"",IF('Sales Dashboard'!T99="","",(('Sales Dashboard'!T99-'Sales Dashboard'!S99)/'Sales Dashboard'!S99)))))</f>
        <v/>
      </c>
      <c r="U99" s="281" t="str">
        <f>IF('Sales Dashboard'!T99=0,"",IF('Sales Dashboard'!T99="","",IF('Sales Dashboard'!U99=0,"",IF('Sales Dashboard'!U99="","",(('Sales Dashboard'!U99-'Sales Dashboard'!T99)/'Sales Dashboard'!T99)))))</f>
        <v/>
      </c>
      <c r="V99" s="281" t="str">
        <f>IF('Sales Dashboard'!U99=0,"",IF('Sales Dashboard'!U99="","",IF('Sales Dashboard'!V99=0,"",IF('Sales Dashboard'!V99="","",(('Sales Dashboard'!V99-'Sales Dashboard'!U99)/'Sales Dashboard'!U99)))))</f>
        <v/>
      </c>
      <c r="W99" s="281" t="str">
        <f>IF('Sales Dashboard'!V99=0,"",IF('Sales Dashboard'!V99="","",IF('Sales Dashboard'!W99=0,"",IF('Sales Dashboard'!W99="","",(('Sales Dashboard'!W99-'Sales Dashboard'!V99)/'Sales Dashboard'!V99)))))</f>
        <v/>
      </c>
      <c r="X99" s="281" t="str">
        <f>IF('Sales Dashboard'!W99=0,"",IF('Sales Dashboard'!W99="","",IF('Sales Dashboard'!X99=0,"",IF('Sales Dashboard'!X99="","",(('Sales Dashboard'!X99-'Sales Dashboard'!W99)/'Sales Dashboard'!W99)))))</f>
        <v/>
      </c>
      <c r="Y99" s="281" t="str">
        <f>IF('Sales Dashboard'!X99=0,"",IF('Sales Dashboard'!X99="","",IF('Sales Dashboard'!Y99=0,"",IF('Sales Dashboard'!Y99="","",(('Sales Dashboard'!Y99-'Sales Dashboard'!X99)/'Sales Dashboard'!X99)))))</f>
        <v/>
      </c>
      <c r="Z99" s="281" t="str">
        <f>IF('Sales Dashboard'!Y99=0,"",IF('Sales Dashboard'!Y99="","",IF('Sales Dashboard'!Z99=0,"",IF('Sales Dashboard'!Z99="","",(('Sales Dashboard'!Z99-'Sales Dashboard'!Y99)/'Sales Dashboard'!Y99)))))</f>
        <v/>
      </c>
      <c r="AA99" s="281">
        <f>IF('Sales Dashboard'!Z99=0,"",IF('Sales Dashboard'!Z99="","",IF('Sales Dashboard'!AA99=0,"",IF('Sales Dashboard'!AA99="","",(('Sales Dashboard'!AA99-'Sales Dashboard'!Z99)/'Sales Dashboard'!Z99)))))</f>
        <v>-0.35166994106090371</v>
      </c>
      <c r="AB99" s="281">
        <f>IF('Sales Dashboard'!AA99=0,"",IF('Sales Dashboard'!AA99="","",IF('Sales Dashboard'!AB99=0,"",IF('Sales Dashboard'!AB99="","",(('Sales Dashboard'!AB99-'Sales Dashboard'!AA99)/'Sales Dashboard'!AA99)))))</f>
        <v>1.4787878787878788</v>
      </c>
      <c r="AC99" s="281">
        <f>IF('Sales Dashboard'!AB99=0,"",IF('Sales Dashboard'!AB99="","",IF('Sales Dashboard'!AC99=0,"",IF('Sales Dashboard'!AC99="","",(('Sales Dashboard'!AC99-'Sales Dashboard'!AB99)/'Sales Dashboard'!AB99)))))</f>
        <v>-0.35941320293398532</v>
      </c>
      <c r="AD99" s="281">
        <f>IF('Sales Dashboard'!AC99=0,"",IF('Sales Dashboard'!AC99="","",IF('Sales Dashboard'!AD99=0,"",IF('Sales Dashboard'!AD99="","",(('Sales Dashboard'!AD99-'Sales Dashboard'!AC99)/'Sales Dashboard'!AC99)))))</f>
        <v>0.11450381679389313</v>
      </c>
      <c r="AE99" s="281">
        <f>IF('Sales Dashboard'!AD99=0,"",IF('Sales Dashboard'!AD99="","",IF('Sales Dashboard'!AE99=0,"",IF('Sales Dashboard'!AE99="","",(('Sales Dashboard'!AE99-'Sales Dashboard'!AD99)/'Sales Dashboard'!AD99)))))</f>
        <v>1.5513698630136987</v>
      </c>
      <c r="AF99" s="281">
        <f>IF('Sales Dashboard'!AE99=0,"",IF('Sales Dashboard'!AE99="","",IF('Sales Dashboard'!AF99=0,"",IF('Sales Dashboard'!AF99="","",(('Sales Dashboard'!AF99-'Sales Dashboard'!AE99)/'Sales Dashboard'!AE99)))))</f>
        <v>-0.51208053691275168</v>
      </c>
      <c r="AG99" s="281">
        <f>IF('Sales Dashboard'!AF99=0,"",IF('Sales Dashboard'!AF99="","",IF('Sales Dashboard'!AG99=0,"",IF('Sales Dashboard'!AG99="","",(('Sales Dashboard'!AG99-'Sales Dashboard'!AF99)/'Sales Dashboard'!AF99)))))</f>
        <v>1.6506189821182942E-2</v>
      </c>
      <c r="AH99" s="281">
        <f>IF('Sales Dashboard'!AG99=0,"",IF('Sales Dashboard'!AG99="","",IF('Sales Dashboard'!AH99=0,"",IF('Sales Dashboard'!AH99="","",(('Sales Dashboard'!AH99-'Sales Dashboard'!AG99)/'Sales Dashboard'!AG99)))))</f>
        <v>-0.42625169147496617</v>
      </c>
      <c r="AI99" s="281">
        <f>IF('Sales Dashboard'!AH99=0,"",IF('Sales Dashboard'!AH99="","",IF('Sales Dashboard'!AI99=0,"",IF('Sales Dashboard'!AI99="","",(('Sales Dashboard'!AI99-'Sales Dashboard'!AH99)/'Sales Dashboard'!AH99)))))</f>
        <v>0.910377358490566</v>
      </c>
      <c r="AJ99" s="281">
        <f>IF('Sales Dashboard'!AI99=0,"",IF('Sales Dashboard'!AI99="","",IF('Sales Dashboard'!AJ99=0,"",IF('Sales Dashboard'!AJ99="","",(('Sales Dashboard'!AJ99-'Sales Dashboard'!AI99)/'Sales Dashboard'!AI99)))))</f>
        <v>-0.3</v>
      </c>
      <c r="AK99" s="281">
        <f>IF('Sales Dashboard'!AJ99=0,"",IF('Sales Dashboard'!AJ99="","",IF('Sales Dashboard'!AK99=0,"",IF('Sales Dashboard'!AK99="","",(('Sales Dashboard'!AK99-'Sales Dashboard'!AJ99)/'Sales Dashboard'!AJ99)))))</f>
        <v>-0.30335097001763667</v>
      </c>
      <c r="AL99" s="281">
        <f>IF('Sales Dashboard'!AK99=0,"",IF('Sales Dashboard'!AK99="","",IF('Sales Dashboard'!AL99=0,"",IF('Sales Dashboard'!AL99="","",(('Sales Dashboard'!AL99-'Sales Dashboard'!AK99)/'Sales Dashboard'!AK99)))))</f>
        <v>0.27594936708860762</v>
      </c>
      <c r="AM99" s="281">
        <f>IF('Sales Dashboard'!AL99=0,"",IF('Sales Dashboard'!AL99="","",IF('Sales Dashboard'!AM99=0,"",IF('Sales Dashboard'!AM99="","",(('Sales Dashboard'!AM99-'Sales Dashboard'!AL99)/'Sales Dashboard'!AL99)))))</f>
        <v>-0.23809523809523808</v>
      </c>
      <c r="AN99" s="281">
        <f>IF('Sales Dashboard'!AM99=0,"",IF('Sales Dashboard'!AM99="","",IF('Sales Dashboard'!AN99=0,"",IF('Sales Dashboard'!AN99="","",(('Sales Dashboard'!AN99-'Sales Dashboard'!AM99)/'Sales Dashboard'!AM99)))))</f>
        <v>-0.71875</v>
      </c>
      <c r="AO99" s="281">
        <f>IF('Sales Dashboard'!AN99=0,"",IF('Sales Dashboard'!AN99="","",IF('Sales Dashboard'!AO99=0,"",IF('Sales Dashboard'!AO99="","",(('Sales Dashboard'!AO99-'Sales Dashboard'!AN99)/'Sales Dashboard'!AN99)))))</f>
        <v>-0.44444444444444442</v>
      </c>
      <c r="AP99" s="281">
        <f>IF('Sales Dashboard'!AO99=0,"",IF('Sales Dashboard'!AO99="","",IF('Sales Dashboard'!AP99=0,"",IF('Sales Dashboard'!AP99="","",(('Sales Dashboard'!AP99-'Sales Dashboard'!AO99)/'Sales Dashboard'!AO99)))))</f>
        <v>1.4</v>
      </c>
      <c r="AQ99" s="281">
        <f>IF('Sales Dashboard'!AP99=0,"",IF('Sales Dashboard'!AP99="","",IF('Sales Dashboard'!AQ99=0,"",IF('Sales Dashboard'!AQ99="","",(('Sales Dashboard'!AQ99-'Sales Dashboard'!AP99)/'Sales Dashboard'!AP99)))))</f>
        <v>-0.19444444444444445</v>
      </c>
      <c r="AR99" s="283">
        <f>IF('Sales Dashboard'!AQ99=0,"",IF('Sales Dashboard'!AQ99="","",IF('Sales Dashboard'!AR99=0,"",IF('Sales Dashboard'!AR99="","",(('Sales Dashboard'!AR99-'Sales Dashboard'!AQ99)/'Sales Dashboard'!AQ99)))))</f>
        <v>-0.47413793103448276</v>
      </c>
      <c r="AS99" s="445">
        <f>IF(B99="HQ","",(('Sales Dashboard'!AR99-'Sales Dashboard'!AS99)/'Sales Dashboard'!AS99))</f>
        <v>-0.93492776798306654</v>
      </c>
      <c r="AU99" s="453">
        <f>IF(SUM('Sales Dashboard'!AM99:AO99)=0,"",('Sales Dashboard'!AU99-SUM('Sales Dashboard'!AM99:AO99))/SUM('Sales Dashboard'!AM99:AO99))</f>
        <v>-0.41847826086956524</v>
      </c>
      <c r="AW99" s="453">
        <f>IF('Sales Dashboard'!AF99=0,"",IF('Sales Dashboard'!AF99="","",(('Sales Dashboard'!AR99-'Sales Dashboard'!AF99)/'Sales Dashboard'!AF99)))</f>
        <v>-0.91609353507565339</v>
      </c>
      <c r="AX99" s="453">
        <f>IF(SUM('Sales Dashboard'!AD99:AF99)=0,"",('Sales Dashboard'!AU99-SUM('Sales Dashboard'!AD99:AF99))/SUM('Sales Dashboard'!AD99:AF99))</f>
        <v>-0.88539807211710109</v>
      </c>
      <c r="AY99" s="453">
        <f>IF(SUM('Sales Dashboard'!AA99:AF99)=0,"",('Sales Dashboard'!AW99-SUM('Sales Dashboard'!AA99:AF99))/SUM('Sales Dashboard'!AA99:AF99))</f>
        <v>-0.8048289738430584</v>
      </c>
    </row>
    <row r="100" spans="1:51" ht="15">
      <c r="A100" s="284" t="s">
        <v>1457</v>
      </c>
      <c r="B100" s="252"/>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c r="AE100" s="274"/>
      <c r="AF100" s="66"/>
      <c r="AG100" s="66"/>
      <c r="AH100" s="66"/>
      <c r="AI100" s="66"/>
      <c r="AJ100" s="66"/>
      <c r="AK100" s="66"/>
      <c r="AL100" s="66"/>
      <c r="AM100" s="66"/>
      <c r="AN100" s="66"/>
      <c r="AO100" s="66"/>
      <c r="AP100" s="66"/>
      <c r="AQ100" s="66"/>
      <c r="AR100" s="56"/>
      <c r="AS100" s="431"/>
      <c r="AU100" s="453"/>
    </row>
    <row r="101" spans="1:51" ht="15">
      <c r="A101" s="288" t="s">
        <v>1458</v>
      </c>
      <c r="B101" s="202" t="s">
        <v>1234</v>
      </c>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274"/>
      <c r="AF101" s="66"/>
      <c r="AG101" s="66"/>
      <c r="AH101" s="66">
        <f>IF('Sales Dashboard'!AG101=0,"",IF('Sales Dashboard'!AG101="","",IF('Sales Dashboard'!AH101=0,"",IF('Sales Dashboard'!AH101="","",(('Sales Dashboard'!AH101-'Sales Dashboard'!AG101)/'Sales Dashboard'!AG101)))))</f>
        <v>32.833333333333336</v>
      </c>
      <c r="AI101" s="66">
        <f>IF('Sales Dashboard'!AH101=0,"",IF('Sales Dashboard'!AH101="","",IF('Sales Dashboard'!AI101=0,"",IF('Sales Dashboard'!AI101="","",(('Sales Dashboard'!AI101-'Sales Dashboard'!AH101)/'Sales Dashboard'!AH101)))))</f>
        <v>0.33004926108374383</v>
      </c>
      <c r="AJ101" s="66">
        <f>IF('Sales Dashboard'!AI101=0,"",IF('Sales Dashboard'!AI101="","",IF('Sales Dashboard'!AJ101=0,"",IF('Sales Dashboard'!AJ101="","",(('Sales Dashboard'!AJ101-'Sales Dashboard'!AI101)/'Sales Dashboard'!AI101)))))</f>
        <v>-7.7777777777777779E-2</v>
      </c>
      <c r="AK101" s="66">
        <f>IF('Sales Dashboard'!AJ101=0,"",IF('Sales Dashboard'!AJ101="","",IF('Sales Dashboard'!AK101=0,"",IF('Sales Dashboard'!AK101="","",(('Sales Dashboard'!AK101-'Sales Dashboard'!AJ101)/'Sales Dashboard'!AJ101)))))</f>
        <v>-0.40562248995983935</v>
      </c>
      <c r="AL101" s="66">
        <f>IF('Sales Dashboard'!AK101=0,"",IF('Sales Dashboard'!AK101="","",IF('Sales Dashboard'!AL101=0,"",IF('Sales Dashboard'!AL101="","",(('Sales Dashboard'!AL101-'Sales Dashboard'!AK101)/'Sales Dashboard'!AK101)))))</f>
        <v>0.29054054054054052</v>
      </c>
      <c r="AM101" s="66">
        <f>IF('Sales Dashboard'!AL101=0,"",IF('Sales Dashboard'!AL101="","",IF('Sales Dashboard'!AM101=0,"",IF('Sales Dashboard'!AM101="","",(('Sales Dashboard'!AM101-'Sales Dashboard'!AL101)/'Sales Dashboard'!AL101)))))</f>
        <v>-0.14659685863874344</v>
      </c>
      <c r="AN101" s="66">
        <f>IF('Sales Dashboard'!AM101=0,"",IF('Sales Dashboard'!AM101="","",IF('Sales Dashboard'!AN101=0,"",IF('Sales Dashboard'!AN101="","",(('Sales Dashboard'!AN101-'Sales Dashboard'!AM101)/'Sales Dashboard'!AM101)))))</f>
        <v>0.34355828220858897</v>
      </c>
      <c r="AO101" s="66">
        <f>IF('Sales Dashboard'!AN101=0,"",IF('Sales Dashboard'!AN101="","",IF('Sales Dashboard'!AO101=0,"",IF('Sales Dashboard'!AO101="","",(('Sales Dashboard'!AO101-'Sales Dashboard'!AN101)/'Sales Dashboard'!AN101)))))</f>
        <v>-0.16438356164383561</v>
      </c>
      <c r="AP101" s="66">
        <f>IF('Sales Dashboard'!AO101=0,"",IF('Sales Dashboard'!AO101="","",IF('Sales Dashboard'!AP101=0,"",IF('Sales Dashboard'!AP101="","",(('Sales Dashboard'!AP101-'Sales Dashboard'!AO101)/'Sales Dashboard'!AO101)))))</f>
        <v>0</v>
      </c>
      <c r="AQ101" s="66">
        <f>IF('Sales Dashboard'!AP101=0,"",IF('Sales Dashboard'!AP101="","",IF('Sales Dashboard'!AQ101=0,"",IF('Sales Dashboard'!AQ101="","",(('Sales Dashboard'!AQ101-'Sales Dashboard'!AP101)/'Sales Dashboard'!AP101)))))</f>
        <v>-0.24043715846994534</v>
      </c>
      <c r="AR101" s="56">
        <f>IF('Sales Dashboard'!AQ101=0,"",IF('Sales Dashboard'!AQ101="","",IF('Sales Dashboard'!AR101=0,"",IF('Sales Dashboard'!AR101="","",(('Sales Dashboard'!AR101-'Sales Dashboard'!AQ101)/'Sales Dashboard'!AQ101)))))</f>
        <v>-0.16546762589928057</v>
      </c>
      <c r="AS101" s="431">
        <f>IF(B101="HQ","",(('Sales Dashboard'!AR101-'Sales Dashboard'!AS101)/'Sales Dashboard'!AS101))</f>
        <v>-0.57141009772588702</v>
      </c>
      <c r="AU101" s="453">
        <f>IF(SUM('Sales Dashboard'!AM101:AO101)=0,"",('Sales Dashboard'!AU101-SUM('Sales Dashboard'!AM101:AO101))/SUM('Sales Dashboard'!AM101:AO101))</f>
        <v>-0.22477876106194691</v>
      </c>
      <c r="AW101" s="90" t="str">
        <f>IF('Sales Dashboard'!AF101=0,"",IF('Sales Dashboard'!AF101="","",(('Sales Dashboard'!AR101-'Sales Dashboard'!AF101)/'Sales Dashboard'!AF101)))</f>
        <v/>
      </c>
      <c r="AX101" s="90" t="str">
        <f>IF(SUM('Sales Dashboard'!AD101:AF101)=0,"",('Sales Dashboard'!AU101-SUM('Sales Dashboard'!AD101:AF101))/SUM('Sales Dashboard'!AD101:AF101))</f>
        <v/>
      </c>
      <c r="AY101" s="90" t="str">
        <f>IF(SUM('Sales Dashboard'!AA101:AF101)=0,"",('Sales Dashboard'!AW101-SUM('Sales Dashboard'!AA101:AF101))/SUM('Sales Dashboard'!AA101:AF101))</f>
        <v/>
      </c>
    </row>
    <row r="102" spans="1:51" ht="15">
      <c r="A102" s="288" t="s">
        <v>1230</v>
      </c>
      <c r="B102" s="252" t="s">
        <v>1055</v>
      </c>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274"/>
      <c r="AF102" s="66"/>
      <c r="AG102" s="66"/>
      <c r="AH102" s="66">
        <f>IF('Sales Dashboard'!AG102=0,"",IF('Sales Dashboard'!AG102="","",IF('Sales Dashboard'!AH102=0,"",IF('Sales Dashboard'!AH102="","",(('Sales Dashboard'!AH102-'Sales Dashboard'!AG102)/'Sales Dashboard'!AG102)))))</f>
        <v>4</v>
      </c>
      <c r="AI102" s="66">
        <f>IF('Sales Dashboard'!AH102=0,"",IF('Sales Dashboard'!AH102="","",IF('Sales Dashboard'!AI102=0,"",IF('Sales Dashboard'!AI102="","",(('Sales Dashboard'!AI102-'Sales Dashboard'!AH102)/'Sales Dashboard'!AH102)))))</f>
        <v>1.2</v>
      </c>
      <c r="AJ102" s="66">
        <f>IF('Sales Dashboard'!AI102=0,"",IF('Sales Dashboard'!AI102="","",IF('Sales Dashboard'!AJ102=0,"",IF('Sales Dashboard'!AJ102="","",(('Sales Dashboard'!AJ102-'Sales Dashboard'!AI102)/'Sales Dashboard'!AI102)))))</f>
        <v>0</v>
      </c>
      <c r="AK102" s="66">
        <f>IF('Sales Dashboard'!AJ102=0,"",IF('Sales Dashboard'!AJ102="","",IF('Sales Dashboard'!AK102=0,"",IF('Sales Dashboard'!AK102="","",(('Sales Dashboard'!AK102-'Sales Dashboard'!AJ102)/'Sales Dashboard'!AJ102)))))</f>
        <v>0.18181818181818182</v>
      </c>
      <c r="AL102" s="66">
        <f>IF('Sales Dashboard'!AK102=0,"",IF('Sales Dashboard'!AK102="","",IF('Sales Dashboard'!AL102=0,"",IF('Sales Dashboard'!AL102="","",(('Sales Dashboard'!AL102-'Sales Dashboard'!AK102)/'Sales Dashboard'!AK102)))))</f>
        <v>0.4358974358974359</v>
      </c>
      <c r="AM102" s="66">
        <f>IF('Sales Dashboard'!AL102=0,"",IF('Sales Dashboard'!AL102="","",IF('Sales Dashboard'!AM102=0,"",IF('Sales Dashboard'!AM102="","",(('Sales Dashboard'!AM102-'Sales Dashboard'!AL102)/'Sales Dashboard'!AL102)))))</f>
        <v>-0.6071428571428571</v>
      </c>
      <c r="AN102" s="66">
        <f>IF('Sales Dashboard'!AM102=0,"",IF('Sales Dashboard'!AM102="","",IF('Sales Dashboard'!AN102=0,"",IF('Sales Dashboard'!AN102="","",(('Sales Dashboard'!AN102-'Sales Dashboard'!AM102)/'Sales Dashboard'!AM102)))))</f>
        <v>0.40909090909090912</v>
      </c>
      <c r="AO102" s="66">
        <f>IF('Sales Dashboard'!AN102=0,"",IF('Sales Dashboard'!AN102="","",IF('Sales Dashboard'!AO102=0,"",IF('Sales Dashboard'!AO102="","",(('Sales Dashboard'!AO102-'Sales Dashboard'!AN102)/'Sales Dashboard'!AN102)))))</f>
        <v>0.25806451612903225</v>
      </c>
      <c r="AP102" s="66">
        <f>IF('Sales Dashboard'!AO102=0,"",IF('Sales Dashboard'!AO102="","",IF('Sales Dashboard'!AP102=0,"",IF('Sales Dashboard'!AP102="","",(('Sales Dashboard'!AP102-'Sales Dashboard'!AO102)/'Sales Dashboard'!AO102)))))</f>
        <v>0.10256410256410256</v>
      </c>
      <c r="AQ102" s="66">
        <f>IF('Sales Dashboard'!AP102=0,"",IF('Sales Dashboard'!AP102="","",IF('Sales Dashboard'!AQ102=0,"",IF('Sales Dashboard'!AQ102="","",(('Sales Dashboard'!AQ102-'Sales Dashboard'!AP102)/'Sales Dashboard'!AP102)))))</f>
        <v>0.53488372093023251</v>
      </c>
      <c r="AR102" s="56">
        <f>IF('Sales Dashboard'!AQ102=0,"",IF('Sales Dashboard'!AQ102="","",IF('Sales Dashboard'!AR102=0,"",IF('Sales Dashboard'!AR102="","",(('Sales Dashboard'!AR102-'Sales Dashboard'!AQ102)/'Sales Dashboard'!AQ102)))))</f>
        <v>-0.10606060606060606</v>
      </c>
      <c r="AS102" s="431">
        <f>IF(B102="HQ","",(('Sales Dashboard'!AR102-'Sales Dashboard'!AS102)/'Sales Dashboard'!AS102))</f>
        <v>0.22206342302036108</v>
      </c>
      <c r="AU102" s="453">
        <f>IF(SUM('Sales Dashboard'!AM102:AO102)=0,"",('Sales Dashboard'!AU102-SUM('Sales Dashboard'!AM102:AO102))/SUM('Sales Dashboard'!AM102:AO102))</f>
        <v>0.82608695652173914</v>
      </c>
      <c r="AW102" s="90" t="str">
        <f>IF('Sales Dashboard'!AF102=0,"",IF('Sales Dashboard'!AF102="","",(('Sales Dashboard'!AR102-'Sales Dashboard'!AF102)/'Sales Dashboard'!AF102)))</f>
        <v/>
      </c>
      <c r="AX102" s="90" t="str">
        <f>IF(SUM('Sales Dashboard'!AD102:AF102)=0,"",('Sales Dashboard'!AU102-SUM('Sales Dashboard'!AD102:AF102))/SUM('Sales Dashboard'!AD102:AF102))</f>
        <v/>
      </c>
      <c r="AY102" s="90" t="str">
        <f>IF(SUM('Sales Dashboard'!AA102:AF102)=0,"",('Sales Dashboard'!AW102-SUM('Sales Dashboard'!AA102:AF102))/SUM('Sales Dashboard'!AA102:AF102))</f>
        <v/>
      </c>
    </row>
    <row r="103" spans="1:51" ht="15">
      <c r="A103" s="289" t="s">
        <v>1231</v>
      </c>
      <c r="B103" s="252" t="s">
        <v>1054</v>
      </c>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274"/>
      <c r="AF103" s="66"/>
      <c r="AG103" s="66"/>
      <c r="AH103" s="66" t="str">
        <f>IF('Sales Dashboard'!AG103=0,"",IF('Sales Dashboard'!AG103="","",IF('Sales Dashboard'!AH103=0,"",IF('Sales Dashboard'!AH103="","",(('Sales Dashboard'!AH103-'Sales Dashboard'!AG103)/'Sales Dashboard'!AG103)))))</f>
        <v/>
      </c>
      <c r="AI103" s="66" t="str">
        <f>IF('Sales Dashboard'!AH103=0,"",IF('Sales Dashboard'!AH103="","",IF('Sales Dashboard'!AI103=0,"",IF('Sales Dashboard'!AI103="","",(('Sales Dashboard'!AI103-'Sales Dashboard'!AH103)/'Sales Dashboard'!AH103)))))</f>
        <v/>
      </c>
      <c r="AJ103" s="66" t="str">
        <f>IF('Sales Dashboard'!AI103=0,"",IF('Sales Dashboard'!AI103="","",IF('Sales Dashboard'!AJ103=0,"",IF('Sales Dashboard'!AJ103="","",(('Sales Dashboard'!AJ103-'Sales Dashboard'!AI103)/'Sales Dashboard'!AI103)))))</f>
        <v/>
      </c>
      <c r="AK103" s="66" t="str">
        <f>IF('Sales Dashboard'!AJ103=0,"",IF('Sales Dashboard'!AJ103="","",IF('Sales Dashboard'!AK103=0,"",IF('Sales Dashboard'!AK103="","",(('Sales Dashboard'!AK103-'Sales Dashboard'!AJ103)/'Sales Dashboard'!AJ103)))))</f>
        <v/>
      </c>
      <c r="AL103" s="66">
        <f>IF('Sales Dashboard'!AK103=0,"",IF('Sales Dashboard'!AK103="","",IF('Sales Dashboard'!AL103=0,"",IF('Sales Dashboard'!AL103="","",(('Sales Dashboard'!AL103-'Sales Dashboard'!AK103)/'Sales Dashboard'!AK103)))))</f>
        <v>0.73611111111111116</v>
      </c>
      <c r="AM103" s="66">
        <f>IF('Sales Dashboard'!AL103=0,"",IF('Sales Dashboard'!AL103="","",IF('Sales Dashboard'!AM103=0,"",IF('Sales Dashboard'!AM103="","",(('Sales Dashboard'!AM103-'Sales Dashboard'!AL103)/'Sales Dashboard'!AL103)))))</f>
        <v>-0.376</v>
      </c>
      <c r="AN103" s="66">
        <f>IF('Sales Dashboard'!AM103=0,"",IF('Sales Dashboard'!AM103="","",IF('Sales Dashboard'!AN103=0,"",IF('Sales Dashboard'!AN103="","",(('Sales Dashboard'!AN103-'Sales Dashboard'!AM103)/'Sales Dashboard'!AM103)))))</f>
        <v>8.6923076923076916</v>
      </c>
      <c r="AO103" s="66">
        <f>IF('Sales Dashboard'!AN103=0,"",IF('Sales Dashboard'!AN103="","",IF('Sales Dashboard'!AO103=0,"",IF('Sales Dashboard'!AO103="","",(('Sales Dashboard'!AO103-'Sales Dashboard'!AN103)/'Sales Dashboard'!AN103)))))</f>
        <v>-0.65079365079365081</v>
      </c>
      <c r="AP103" s="66">
        <f>IF('Sales Dashboard'!AO103=0,"",IF('Sales Dashboard'!AO103="","",IF('Sales Dashboard'!AP103=0,"",IF('Sales Dashboard'!AP103="","",(('Sales Dashboard'!AP103-'Sales Dashboard'!AO103)/'Sales Dashboard'!AO103)))))</f>
        <v>-0.4</v>
      </c>
      <c r="AQ103" s="66">
        <f>IF('Sales Dashboard'!AP103=0,"",IF('Sales Dashboard'!AP103="","",IF('Sales Dashboard'!AQ103=0,"",IF('Sales Dashboard'!AQ103="","",(('Sales Dashboard'!AQ103-'Sales Dashboard'!AP103)/'Sales Dashboard'!AP103)))))</f>
        <v>-0.39393939393939392</v>
      </c>
      <c r="AR103" s="56">
        <f>IF('Sales Dashboard'!AQ103=0,"",IF('Sales Dashboard'!AQ103="","",IF('Sales Dashboard'!AR103=0,"",IF('Sales Dashboard'!AR103="","",(('Sales Dashboard'!AR103-'Sales Dashboard'!AQ103)/'Sales Dashboard'!AQ103)))))</f>
        <v>11.85</v>
      </c>
      <c r="AS103" s="431">
        <f>IF(B103="HQ","",(('Sales Dashboard'!AR103-'Sales Dashboard'!AS103)/'Sales Dashboard'!AS103))</f>
        <v>1.1079972658920034</v>
      </c>
      <c r="AU103" s="453">
        <f>IF(SUM('Sales Dashboard'!AM103:AO103)=0,"",('Sales Dashboard'!AU103-SUM('Sales Dashboard'!AM103:AO103))/SUM('Sales Dashboard'!AM103:AO103))</f>
        <v>0.3551912568306011</v>
      </c>
      <c r="AW103" s="90" t="str">
        <f>IF('Sales Dashboard'!AF103=0,"",IF('Sales Dashboard'!AF103="","",(('Sales Dashboard'!AR103-'Sales Dashboard'!AF103)/'Sales Dashboard'!AF103)))</f>
        <v/>
      </c>
      <c r="AX103" s="90" t="str">
        <f>IF(SUM('Sales Dashboard'!AD103:AF103)=0,"",('Sales Dashboard'!AU103-SUM('Sales Dashboard'!AD103:AF103))/SUM('Sales Dashboard'!AD103:AF103))</f>
        <v/>
      </c>
      <c r="AY103" s="90" t="str">
        <f>IF(SUM('Sales Dashboard'!AA103:AF103)=0,"",('Sales Dashboard'!AW103-SUM('Sales Dashboard'!AA103:AF103))/SUM('Sales Dashboard'!AA103:AF103))</f>
        <v/>
      </c>
    </row>
    <row r="104" spans="1:51" ht="16" thickBot="1">
      <c r="A104" s="294" t="s">
        <v>1460</v>
      </c>
      <c r="B104" s="280" t="s">
        <v>1183</v>
      </c>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81"/>
      <c r="AE104" s="282"/>
      <c r="AF104" s="281"/>
      <c r="AG104" s="281"/>
      <c r="AH104" s="281">
        <f>IF('Sales Dashboard'!AG104=0,"",IF('Sales Dashboard'!AG104="","",IF('Sales Dashboard'!AH104=0,"",IF('Sales Dashboard'!AH104="","",(('Sales Dashboard'!AH104-'Sales Dashboard'!AG104)/'Sales Dashboard'!AG104)))))</f>
        <v>8.0930232558139537</v>
      </c>
      <c r="AI104" s="281">
        <f>IF('Sales Dashboard'!AH104=0,"",IF('Sales Dashboard'!AH104="","",IF('Sales Dashboard'!AI104=0,"",IF('Sales Dashboard'!AI104="","",(('Sales Dashboard'!AI104-'Sales Dashboard'!AH104)/'Sales Dashboard'!AH104)))))</f>
        <v>-0.46035805626598464</v>
      </c>
      <c r="AJ104" s="281">
        <f>IF('Sales Dashboard'!AI104=0,"",IF('Sales Dashboard'!AI104="","",IF('Sales Dashboard'!AJ104=0,"",IF('Sales Dashboard'!AJ104="","",(('Sales Dashboard'!AJ104-'Sales Dashboard'!AI104)/'Sales Dashboard'!AI104)))))</f>
        <v>-0.54502369668246442</v>
      </c>
      <c r="AK104" s="281">
        <f>IF('Sales Dashboard'!AJ104=0,"",IF('Sales Dashboard'!AJ104="","",IF('Sales Dashboard'!AK104=0,"",IF('Sales Dashboard'!AK104="","",(('Sales Dashboard'!AK104-'Sales Dashboard'!AJ104)/'Sales Dashboard'!AJ104)))))</f>
        <v>-0.23958333333333334</v>
      </c>
      <c r="AL104" s="281">
        <f>IF('Sales Dashboard'!AK104=0,"",IF('Sales Dashboard'!AK104="","",IF('Sales Dashboard'!AL104=0,"",IF('Sales Dashboard'!AL104="","",(('Sales Dashboard'!AL104-'Sales Dashboard'!AK104)/'Sales Dashboard'!AK104)))))</f>
        <v>-0.13698630136986301</v>
      </c>
      <c r="AM104" s="281">
        <f>IF('Sales Dashboard'!AL104=0,"",IF('Sales Dashboard'!AL104="","",IF('Sales Dashboard'!AM104=0,"",IF('Sales Dashboard'!AM104="","",(('Sales Dashboard'!AM104-'Sales Dashboard'!AL104)/'Sales Dashboard'!AL104)))))</f>
        <v>-0.47619047619047616</v>
      </c>
      <c r="AN104" s="281">
        <f>IF('Sales Dashboard'!AM104=0,"",IF('Sales Dashboard'!AM104="","",IF('Sales Dashboard'!AN104=0,"",IF('Sales Dashboard'!AN104="","",(('Sales Dashboard'!AN104-'Sales Dashboard'!AM104)/'Sales Dashboard'!AM104)))))</f>
        <v>-0.36363636363636365</v>
      </c>
      <c r="AO104" s="281">
        <f>IF('Sales Dashboard'!AN104=0,"",IF('Sales Dashboard'!AN104="","",IF('Sales Dashboard'!AO104=0,"",IF('Sales Dashboard'!AO104="","",(('Sales Dashboard'!AO104-'Sales Dashboard'!AN104)/'Sales Dashboard'!AN104)))))</f>
        <v>7.7619047619047619</v>
      </c>
      <c r="AP104" s="281">
        <f>IF('Sales Dashboard'!AO104=0,"",IF('Sales Dashboard'!AO104="","",IF('Sales Dashboard'!AP104=0,"",IF('Sales Dashboard'!AP104="","",(('Sales Dashboard'!AP104-'Sales Dashboard'!AO104)/'Sales Dashboard'!AO104)))))</f>
        <v>0.82608695652173914</v>
      </c>
      <c r="AQ104" s="281">
        <f>IF('Sales Dashboard'!AP104=0,"",IF('Sales Dashboard'!AP104="","",IF('Sales Dashboard'!AQ104=0,"",IF('Sales Dashboard'!AQ104="","",(('Sales Dashboard'!AQ104-'Sales Dashboard'!AP104)/'Sales Dashboard'!AP104)))))</f>
        <v>-0.5178571428571429</v>
      </c>
      <c r="AR104" s="223">
        <f>IF('Sales Dashboard'!AQ104=0,"",IF('Sales Dashboard'!AQ104="","",IF('Sales Dashboard'!AR104=0,"",IF('Sales Dashboard'!AR104="","",(('Sales Dashboard'!AR104-'Sales Dashboard'!AQ104)/'Sales Dashboard'!AQ104)))))</f>
        <v>-0.27160493827160492</v>
      </c>
      <c r="AS104" s="440">
        <f>IF(B104="HQ","",(('Sales Dashboard'!AR104-'Sales Dashboard'!AS104)/'Sales Dashboard'!AS104))</f>
        <v>-0.59671907040328076</v>
      </c>
      <c r="AU104" s="453">
        <f>IF(SUM('Sales Dashboard'!AM104:AO104)=0,"",('Sales Dashboard'!AU104-SUM('Sales Dashboard'!AM104:AO104))/SUM('Sales Dashboard'!AM104:AO104))</f>
        <v>1.588235294117647</v>
      </c>
      <c r="AW104" s="90" t="str">
        <f>IF('Sales Dashboard'!AF104=0,"",IF('Sales Dashboard'!AF104="","",(('Sales Dashboard'!AR104-'Sales Dashboard'!AF104)/'Sales Dashboard'!AF104)))</f>
        <v/>
      </c>
      <c r="AX104" s="90" t="str">
        <f>IF(SUM('Sales Dashboard'!AD104:AF104)=0,"",('Sales Dashboard'!AU104-SUM('Sales Dashboard'!AD104:AF104))/SUM('Sales Dashboard'!AD104:AF104))</f>
        <v/>
      </c>
      <c r="AY104" s="90" t="str">
        <f>IF(SUM('Sales Dashboard'!AA104:AF104)=0,"",('Sales Dashboard'!AW104-SUM('Sales Dashboard'!AA104:AF104))/SUM('Sales Dashboard'!AA104:AF104))</f>
        <v/>
      </c>
    </row>
    <row r="105" spans="1:51">
      <c r="AH105" s="50"/>
      <c r="AR105" s="467"/>
      <c r="AS105" s="444"/>
      <c r="AU105" s="90"/>
    </row>
    <row r="106" spans="1:51" ht="18">
      <c r="A106" s="17" t="s">
        <v>1802</v>
      </c>
      <c r="B106" s="75"/>
      <c r="AH106" s="50"/>
      <c r="AR106" s="57"/>
      <c r="AS106" s="457"/>
      <c r="AU106" s="90"/>
    </row>
    <row r="107" spans="1:51" ht="15">
      <c r="A107" s="182" t="s">
        <v>1456</v>
      </c>
      <c r="B107" s="14"/>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80"/>
      <c r="AI107" s="76"/>
      <c r="AJ107" s="76"/>
      <c r="AK107" s="76"/>
      <c r="AL107" s="76"/>
      <c r="AM107" s="76"/>
      <c r="AN107" s="76"/>
      <c r="AO107" s="76"/>
      <c r="AP107" s="76"/>
      <c r="AQ107" s="76"/>
      <c r="AR107" s="81"/>
      <c r="AS107" s="469"/>
      <c r="AU107" s="90"/>
    </row>
    <row r="108" spans="1:51" ht="15">
      <c r="A108" s="455" t="s">
        <v>1806</v>
      </c>
      <c r="B108" s="10" t="s">
        <v>1234</v>
      </c>
      <c r="D108" s="66" t="str">
        <f>IF('Sales Dashboard'!C108=0,"",IF('Sales Dashboard'!C108="","",IF('Sales Dashboard'!D108=0,"",IF('Sales Dashboard'!D108="","",(('Sales Dashboard'!D108-'Sales Dashboard'!C108)/'Sales Dashboard'!C108)))))</f>
        <v/>
      </c>
      <c r="E108" s="66" t="str">
        <f>IF('Sales Dashboard'!D108=0,"",IF('Sales Dashboard'!D108="","",IF('Sales Dashboard'!E108=0,"",IF('Sales Dashboard'!E108="","",(('Sales Dashboard'!E108-'Sales Dashboard'!D108)/'Sales Dashboard'!D108)))))</f>
        <v/>
      </c>
      <c r="F108" s="66" t="str">
        <f>IF('Sales Dashboard'!E108=0,"",IF('Sales Dashboard'!E108="","",IF('Sales Dashboard'!F108=0,"",IF('Sales Dashboard'!F108="","",(('Sales Dashboard'!F108-'Sales Dashboard'!E108)/'Sales Dashboard'!E108)))))</f>
        <v/>
      </c>
      <c r="G108" s="66" t="str">
        <f>IF('Sales Dashboard'!F108=0,"",IF('Sales Dashboard'!F108="","",IF('Sales Dashboard'!G108=0,"",IF('Sales Dashboard'!G108="","",(('Sales Dashboard'!G108-'Sales Dashboard'!F108)/'Sales Dashboard'!F108)))))</f>
        <v/>
      </c>
      <c r="H108" s="66" t="str">
        <f>IF('Sales Dashboard'!G108=0,"",IF('Sales Dashboard'!G108="","",IF('Sales Dashboard'!H108=0,"",IF('Sales Dashboard'!H108="","",(('Sales Dashboard'!H108-'Sales Dashboard'!G108)/'Sales Dashboard'!G108)))))</f>
        <v/>
      </c>
      <c r="I108" s="66">
        <f>IF('Sales Dashboard'!H108=0,"",IF('Sales Dashboard'!H108="","",IF('Sales Dashboard'!I108=0,"",IF('Sales Dashboard'!I108="","",(('Sales Dashboard'!I108-'Sales Dashboard'!H108)/'Sales Dashboard'!H108)))))</f>
        <v>7.5125231024153969</v>
      </c>
      <c r="J108" s="66">
        <f>IF('Sales Dashboard'!I108=0,"",IF('Sales Dashboard'!I108="","",IF('Sales Dashboard'!J108=0,"",IF('Sales Dashboard'!J108="","",(('Sales Dashboard'!J108-'Sales Dashboard'!I108)/'Sales Dashboard'!I108)))))</f>
        <v>-0.48202743239558071</v>
      </c>
      <c r="K108" s="66">
        <f>IF('Sales Dashboard'!J108=0,"",IF('Sales Dashboard'!J108="","",IF('Sales Dashboard'!K108=0,"",IF('Sales Dashboard'!K108="","",(('Sales Dashboard'!K108-'Sales Dashboard'!J108)/'Sales Dashboard'!J108)))))</f>
        <v>-2.8285159909005864E-2</v>
      </c>
      <c r="L108" s="66">
        <f>IF('Sales Dashboard'!K108=0,"",IF('Sales Dashboard'!K108="","",IF('Sales Dashboard'!L108=0,"",IF('Sales Dashboard'!L108="","",(('Sales Dashboard'!L108-'Sales Dashboard'!K108)/'Sales Dashboard'!K108)))))</f>
        <v>3.1775502423615274</v>
      </c>
      <c r="M108" s="66">
        <f>IF('Sales Dashboard'!L108=0,"",IF('Sales Dashboard'!L108="","",IF('Sales Dashboard'!M108=0,"",IF('Sales Dashboard'!M108="","",(('Sales Dashboard'!M108-'Sales Dashboard'!L108)/'Sales Dashboard'!L108)))))</f>
        <v>-0.49332788671023969</v>
      </c>
      <c r="N108" s="66">
        <f>IF('Sales Dashboard'!M108=0,"",IF('Sales Dashboard'!M108="","",IF('Sales Dashboard'!N108=0,"",IF('Sales Dashboard'!N108="","",(('Sales Dashboard'!N108-'Sales Dashboard'!M108)/'Sales Dashboard'!M108)))))</f>
        <v>0.79704918032786887</v>
      </c>
      <c r="O108" s="66">
        <f>IF('Sales Dashboard'!N108=0,"",IF('Sales Dashboard'!N108="","",IF('Sales Dashboard'!O108=0,"",IF('Sales Dashboard'!O108="","",(('Sales Dashboard'!O108-'Sales Dashboard'!N108)/'Sales Dashboard'!N108)))))</f>
        <v>-0.27700144097047685</v>
      </c>
      <c r="P108" s="66">
        <f>IF('Sales Dashboard'!O108=0,"",IF('Sales Dashboard'!O108="","",IF('Sales Dashboard'!P108=0,"",IF('Sales Dashboard'!P108="","",(('Sales Dashboard'!P108-'Sales Dashboard'!O108)/'Sales Dashboard'!O108)))))</f>
        <v>-0.27373206168107667</v>
      </c>
      <c r="Q108" s="66">
        <f>IF('Sales Dashboard'!P108=0,"",IF('Sales Dashboard'!P108="","",IF('Sales Dashboard'!Q108=0,"",IF('Sales Dashboard'!Q108="","",(('Sales Dashboard'!Q108-'Sales Dashboard'!P108)/'Sales Dashboard'!P108)))))</f>
        <v>0.34631940676433332</v>
      </c>
      <c r="R108" s="66">
        <f>IF('Sales Dashboard'!Q108=0,"",IF('Sales Dashboard'!Q108="","",IF('Sales Dashboard'!R108=0,"",IF('Sales Dashboard'!R108="","",(('Sales Dashboard'!R108-'Sales Dashboard'!Q108)/'Sales Dashboard'!Q108)))))</f>
        <v>8.0130559938333332E-2</v>
      </c>
      <c r="S108" s="66">
        <f>IF('Sales Dashboard'!R108=0,"",IF('Sales Dashboard'!R108="","",IF('Sales Dashboard'!S108=0,"",IF('Sales Dashboard'!S108="","",(('Sales Dashboard'!S108-'Sales Dashboard'!R108)/'Sales Dashboard'!R108)))))</f>
        <v>-0.25864387431313363</v>
      </c>
      <c r="T108" s="66">
        <f>IF('Sales Dashboard'!S108=0,"",IF('Sales Dashboard'!S108="","",IF('Sales Dashboard'!T108=0,"",IF('Sales Dashboard'!T108="","",(('Sales Dashboard'!T108-'Sales Dashboard'!S108)/'Sales Dashboard'!S108)))))</f>
        <v>-0.10416756507007541</v>
      </c>
      <c r="U108" s="66">
        <f>IF('Sales Dashboard'!T108=0,"",IF('Sales Dashboard'!T108="","",IF('Sales Dashboard'!U108=0,"",IF('Sales Dashboard'!U108="","",(('Sales Dashboard'!U108-'Sales Dashboard'!T108)/'Sales Dashboard'!T108)))))</f>
        <v>0.39128431534356606</v>
      </c>
      <c r="V108" s="66">
        <f>IF('Sales Dashboard'!U108=0,"",IF('Sales Dashboard'!U108="","",IF('Sales Dashboard'!V108=0,"",IF('Sales Dashboard'!V108="","",(('Sales Dashboard'!V108-'Sales Dashboard'!U108)/'Sales Dashboard'!U108)))))</f>
        <v>0.2286039097447049</v>
      </c>
      <c r="W108" s="66">
        <f>IF('Sales Dashboard'!V108=0,"",IF('Sales Dashboard'!V108="","",IF('Sales Dashboard'!W108=0,"",IF('Sales Dashboard'!W108="","",(('Sales Dashboard'!W108-'Sales Dashboard'!V108)/'Sales Dashboard'!V108)))))</f>
        <v>-8.7907488986783994E-2</v>
      </c>
      <c r="X108" s="66">
        <f>IF('Sales Dashboard'!W108=0,"",IF('Sales Dashboard'!W108="","",IF('Sales Dashboard'!X108=0,"",IF('Sales Dashboard'!X108="","",(('Sales Dashboard'!X108-'Sales Dashboard'!W108)/'Sales Dashboard'!W108)))))</f>
        <v>0.10146862483311078</v>
      </c>
      <c r="Y108" s="66">
        <f>IF('Sales Dashboard'!X108=0,"",IF('Sales Dashboard'!X108="","",IF('Sales Dashboard'!Y108=0,"",IF('Sales Dashboard'!Y108="","",(('Sales Dashboard'!Y108-'Sales Dashboard'!X108)/'Sales Dashboard'!X108)))))</f>
        <v>0.54205960015088628</v>
      </c>
      <c r="Z108" s="66">
        <f>IF('Sales Dashboard'!Y108=0,"",IF('Sales Dashboard'!Y108="","",IF('Sales Dashboard'!Z108=0,"",IF('Sales Dashboard'!Z108="","",(('Sales Dashboard'!Z108-'Sales Dashboard'!Y108)/'Sales Dashboard'!Y108)))))</f>
        <v>0.97740780275026862</v>
      </c>
      <c r="AA108" s="66">
        <f>IF('Sales Dashboard'!Z108=0,"",IF('Sales Dashboard'!Z108="","",IF('Sales Dashboard'!AA108=0,"",IF('Sales Dashboard'!AA108="","",(('Sales Dashboard'!AA108-'Sales Dashboard'!Z108)/'Sales Dashboard'!Z108)))))</f>
        <v>-0.43065493254771586</v>
      </c>
      <c r="AB108" s="66">
        <f>IF('Sales Dashboard'!AA108=0,"",IF('Sales Dashboard'!AA108="","",IF('Sales Dashboard'!AB108=0,"",IF('Sales Dashboard'!AB108="","",(('Sales Dashboard'!AB108-'Sales Dashboard'!AA108)/'Sales Dashboard'!AA108)))))</f>
        <v>0.15100645022397763</v>
      </c>
      <c r="AC108" s="66">
        <f>IF('Sales Dashboard'!AB108=0,"",IF('Sales Dashboard'!AB108="","",IF('Sales Dashboard'!AC108=0,"",IF('Sales Dashboard'!AC108="","",(('Sales Dashboard'!AC108-'Sales Dashboard'!AB108)/'Sales Dashboard'!AB108)))))</f>
        <v>8.3160220092025651E-3</v>
      </c>
      <c r="AD108" s="66">
        <f>IF('Sales Dashboard'!AC108=0,"",IF('Sales Dashboard'!AC108="","",IF('Sales Dashboard'!AD108=0,"",IF('Sales Dashboard'!AD108="","",(('Sales Dashboard'!AD108-'Sales Dashboard'!AC108)/'Sales Dashboard'!AC108)))))</f>
        <v>-0.31727908532506233</v>
      </c>
      <c r="AE108" s="66">
        <f>IF('Sales Dashboard'!AD108=0,"",IF('Sales Dashboard'!AD108="","",IF('Sales Dashboard'!AE108=0,"",IF('Sales Dashboard'!AE108="","",(('Sales Dashboard'!AE108-'Sales Dashboard'!AD108)/'Sales Dashboard'!AD108)))))</f>
        <v>0.37348569582824337</v>
      </c>
      <c r="AF108" s="66">
        <f>IF('Sales Dashboard'!AE108=0,"",IF('Sales Dashboard'!AE108="","",IF('Sales Dashboard'!AF108=0,"",IF('Sales Dashboard'!AF108="","",(('Sales Dashboard'!AF108-'Sales Dashboard'!AE108)/'Sales Dashboard'!AE108)))))</f>
        <v>-3.4733281111465002E-2</v>
      </c>
      <c r="AG108" s="66">
        <f>IF('Sales Dashboard'!AF108=0,"",IF('Sales Dashboard'!AF108="","",IF('Sales Dashboard'!AG108=0,"",IF('Sales Dashboard'!AG108="","",(('Sales Dashboard'!AG108-'Sales Dashboard'!AF108)/'Sales Dashboard'!AF108)))))</f>
        <v>-0.48792942760245422</v>
      </c>
      <c r="AH108" s="274">
        <f>IF('Sales Dashboard'!AG108=0,"",IF('Sales Dashboard'!AG108="","",IF('Sales Dashboard'!AH108=0,"",IF('Sales Dashboard'!AH108="","",(('Sales Dashboard'!AH108-'Sales Dashboard'!AG108)/'Sales Dashboard'!AG108)))))</f>
        <v>-0.53505766140466959</v>
      </c>
      <c r="AI108" s="66">
        <f>IF('Sales Dashboard'!AH108=0,"",IF('Sales Dashboard'!AH108="","",IF('Sales Dashboard'!AI108=0,"",IF('Sales Dashboard'!AI108="","",(('Sales Dashboard'!AI108-'Sales Dashboard'!AH108)/'Sales Dashboard'!AH108)))))</f>
        <v>0.14282660879287112</v>
      </c>
      <c r="AJ108" s="66">
        <f>IF('Sales Dashboard'!AI108=0,"",IF('Sales Dashboard'!AI108="","",IF('Sales Dashboard'!AJ108=0,"",IF('Sales Dashboard'!AJ108="","",(('Sales Dashboard'!AJ108-'Sales Dashboard'!AI108)/'Sales Dashboard'!AI108)))))</f>
        <v>-0.1885531112716643</v>
      </c>
      <c r="AK108" s="66">
        <f>IF('Sales Dashboard'!AJ108=0,"",IF('Sales Dashboard'!AJ108="","",IF('Sales Dashboard'!AK108=0,"",IF('Sales Dashboard'!AK108="","",(('Sales Dashboard'!AK108-'Sales Dashboard'!AJ108)/'Sales Dashboard'!AJ108)))))</f>
        <v>-0.12957693939349615</v>
      </c>
      <c r="AL108" s="66">
        <f>IF('Sales Dashboard'!AK108=0,"",IF('Sales Dashboard'!AK108="","",IF('Sales Dashboard'!AL108=0,"",IF('Sales Dashboard'!AL108="","",(('Sales Dashboard'!AL108-'Sales Dashboard'!AK108)/'Sales Dashboard'!AK108)))))</f>
        <v>1.5946223698781838</v>
      </c>
      <c r="AM108" s="66">
        <f>IF('Sales Dashboard'!AL108=0,"",IF('Sales Dashboard'!AL108="","",IF('Sales Dashboard'!AM108=0,"",IF('Sales Dashboard'!AM108="","",(('Sales Dashboard'!AM108-'Sales Dashboard'!AL108)/'Sales Dashboard'!AL108)))))</f>
        <v>-0.79206664608031363</v>
      </c>
      <c r="AN108" s="66">
        <f>IF('Sales Dashboard'!AM108=0,"",IF('Sales Dashboard'!AM108="","",IF('Sales Dashboard'!AN108=0,"",IF('Sales Dashboard'!AN108="","",(('Sales Dashboard'!AN108-'Sales Dashboard'!AM108)/'Sales Dashboard'!AM108)))))</f>
        <v>0.1638263292314838</v>
      </c>
      <c r="AO108" s="66">
        <f>IF('Sales Dashboard'!AN108=0,"",IF('Sales Dashboard'!AN108="","",IF('Sales Dashboard'!AO108=0,"",IF('Sales Dashboard'!AO108="","",(('Sales Dashboard'!AO108-'Sales Dashboard'!AN108)/'Sales Dashboard'!AN108)))))</f>
        <v>-0.49084998648083972</v>
      </c>
      <c r="AP108" s="66">
        <f>IF('Sales Dashboard'!AO108=0,"",IF('Sales Dashboard'!AO108="","",IF('Sales Dashboard'!AP108=0,"",IF('Sales Dashboard'!AP108="","",(('Sales Dashboard'!AP108-'Sales Dashboard'!AO108)/'Sales Dashboard'!AO108)))))</f>
        <v>0.81258903719289033</v>
      </c>
      <c r="AQ108" s="66">
        <f>IF('Sales Dashboard'!AP108=0,"",IF('Sales Dashboard'!AP108="","",IF('Sales Dashboard'!AQ108=0,"",IF('Sales Dashboard'!AQ108="","",(('Sales Dashboard'!AQ108-'Sales Dashboard'!AP108)/'Sales Dashboard'!AP108)))))</f>
        <v>-0.44598588478496104</v>
      </c>
      <c r="AR108" s="56">
        <f>IF('Sales Dashboard'!AQ108=0,"",IF('Sales Dashboard'!AQ108="","",IF('Sales Dashboard'!AR108=0,"",IF('Sales Dashboard'!AR108="","",(('Sales Dashboard'!AR108-'Sales Dashboard'!AQ108)/'Sales Dashboard'!AQ108)))))</f>
        <v>0.17910391566265052</v>
      </c>
      <c r="AS108" s="431">
        <f>IF(B108="HQ","",(('Sales Dashboard'!AR108-'Sales Dashboard'!AS108)/'Sales Dashboard'!AS108))</f>
        <v>-0.618637150226924</v>
      </c>
    </row>
    <row r="109" spans="1:51" ht="15">
      <c r="A109" s="455" t="s">
        <v>1803</v>
      </c>
      <c r="B109" s="5" t="s">
        <v>1055</v>
      </c>
      <c r="D109" s="66">
        <f>IF('Sales Dashboard'!C109=0,"",IF('Sales Dashboard'!C109="","",IF('Sales Dashboard'!D109=0,"",IF('Sales Dashboard'!D109="","",(('Sales Dashboard'!D109-'Sales Dashboard'!C109)/'Sales Dashboard'!C109)))))</f>
        <v>-0.93689868557748768</v>
      </c>
      <c r="E109" s="66">
        <f>IF('Sales Dashboard'!D109=0,"",IF('Sales Dashboard'!D109="","",IF('Sales Dashboard'!E109=0,"",IF('Sales Dashboard'!E109="","",(('Sales Dashboard'!E109-'Sales Dashboard'!D109)/'Sales Dashboard'!D109)))))</f>
        <v>0.23374655647382928</v>
      </c>
      <c r="F109" s="66">
        <f>IF('Sales Dashboard'!E109=0,"",IF('Sales Dashboard'!E109="","",IF('Sales Dashboard'!F109=0,"",IF('Sales Dashboard'!F109="","",(('Sales Dashboard'!F109-'Sales Dashboard'!E109)/'Sales Dashboard'!E109)))))</f>
        <v>0.70012043356081888</v>
      </c>
      <c r="G109" s="66">
        <f>IF('Sales Dashboard'!F109=0,"",IF('Sales Dashboard'!F109="","",IF('Sales Dashboard'!G109=0,"",IF('Sales Dashboard'!G109="","",(('Sales Dashboard'!G109-'Sales Dashboard'!F109)/'Sales Dashboard'!F109)))))</f>
        <v>-0.27987742594484166</v>
      </c>
      <c r="H109" s="66">
        <f>IF('Sales Dashboard'!G109=0,"",IF('Sales Dashboard'!G109="","",IF('Sales Dashboard'!H109=0,"",IF('Sales Dashboard'!H109="","",(('Sales Dashboard'!H109-'Sales Dashboard'!G109)/'Sales Dashboard'!G109)))))</f>
        <v>4.3909774436090176E-2</v>
      </c>
      <c r="I109" s="66">
        <f>IF('Sales Dashboard'!H109=0,"",IF('Sales Dashboard'!H109="","",IF('Sales Dashboard'!I109=0,"",IF('Sales Dashboard'!I109="","",(('Sales Dashboard'!I109-'Sales Dashboard'!H109)/'Sales Dashboard'!H109)))))</f>
        <v>0.21243763777700431</v>
      </c>
      <c r="J109" s="66">
        <f>IF('Sales Dashboard'!I109=0,"",IF('Sales Dashboard'!I109="","",IF('Sales Dashboard'!J109=0,"",IF('Sales Dashboard'!J109="","",(('Sales Dashboard'!J109-'Sales Dashboard'!I109)/'Sales Dashboard'!I109)))))</f>
        <v>7.2209138012246821E-2</v>
      </c>
      <c r="K109" s="66">
        <f>IF('Sales Dashboard'!J109=0,"",IF('Sales Dashboard'!J109="","",IF('Sales Dashboard'!K109=0,"",IF('Sales Dashboard'!K109="","",(('Sales Dashboard'!K109-'Sales Dashboard'!J109)/'Sales Dashboard'!J109)))))</f>
        <v>-0.15280933691386075</v>
      </c>
      <c r="L109" s="66">
        <f>IF('Sales Dashboard'!K109=0,"",IF('Sales Dashboard'!K109="","",IF('Sales Dashboard'!L109=0,"",IF('Sales Dashboard'!L109="","",(('Sales Dashboard'!L109-'Sales Dashboard'!K109)/'Sales Dashboard'!K109)))))</f>
        <v>0.26904532304725159</v>
      </c>
      <c r="M109" s="66">
        <f>IF('Sales Dashboard'!L109=0,"",IF('Sales Dashboard'!L109="","",IF('Sales Dashboard'!M109=0,"",IF('Sales Dashboard'!M109="","",(('Sales Dashboard'!M109-'Sales Dashboard'!L109)/'Sales Dashboard'!L109)))))</f>
        <v>-0.2253968253968254</v>
      </c>
      <c r="N109" s="66">
        <f>IF('Sales Dashboard'!M109=0,"",IF('Sales Dashboard'!M109="","",IF('Sales Dashboard'!N109=0,"",IF('Sales Dashboard'!N109="","",(('Sales Dashboard'!N109-'Sales Dashboard'!M109)/'Sales Dashboard'!M109)))))</f>
        <v>0.39500000000000007</v>
      </c>
      <c r="O109" s="66">
        <f>IF('Sales Dashboard'!N109=0,"",IF('Sales Dashboard'!N109="","",IF('Sales Dashboard'!O109=0,"",IF('Sales Dashboard'!O109="","",(('Sales Dashboard'!O109-'Sales Dashboard'!N109)/'Sales Dashboard'!N109)))))</f>
        <v>-0.37458854509545758</v>
      </c>
      <c r="P109" s="66">
        <f>IF('Sales Dashboard'!O109=0,"",IF('Sales Dashboard'!O109="","",IF('Sales Dashboard'!P109=0,"",IF('Sales Dashboard'!P109="","",(('Sales Dashboard'!P109-'Sales Dashboard'!O109)/'Sales Dashboard'!O109)))))</f>
        <v>-0.51821862348178138</v>
      </c>
      <c r="Q109" s="66">
        <f>IF('Sales Dashboard'!P109=0,"",IF('Sales Dashboard'!P109="","",IF('Sales Dashboard'!Q109=0,"",IF('Sales Dashboard'!Q109="","",(('Sales Dashboard'!Q109-'Sales Dashboard'!P109)/'Sales Dashboard'!P109)))))</f>
        <v>-0.29566563467492263</v>
      </c>
      <c r="R109" s="66">
        <f>IF('Sales Dashboard'!Q109=0,"",IF('Sales Dashboard'!Q109="","",IF('Sales Dashboard'!R109=0,"",IF('Sales Dashboard'!R109="","",(('Sales Dashboard'!R109-'Sales Dashboard'!Q109)/'Sales Dashboard'!Q109)))))</f>
        <v>8.5714285714285715E-2</v>
      </c>
      <c r="S109" s="66">
        <f>IF('Sales Dashboard'!R109=0,"",IF('Sales Dashboard'!R109="","",IF('Sales Dashboard'!S109=0,"",IF('Sales Dashboard'!S109="","",(('Sales Dashboard'!S109-'Sales Dashboard'!R109)/'Sales Dashboard'!R109)))))</f>
        <v>0.75799086757990863</v>
      </c>
      <c r="T109" s="66">
        <f>IF('Sales Dashboard'!S109=0,"",IF('Sales Dashboard'!S109="","",IF('Sales Dashboard'!T109=0,"",IF('Sales Dashboard'!T109="","",(('Sales Dashboard'!T109-'Sales Dashboard'!S109)/'Sales Dashboard'!S109)))))</f>
        <v>-0.31475687103594074</v>
      </c>
      <c r="U109" s="66">
        <f>IF('Sales Dashboard'!T109=0,"",IF('Sales Dashboard'!T109="","",IF('Sales Dashboard'!U109=0,"",IF('Sales Dashboard'!U109="","",(('Sales Dashboard'!U109-'Sales Dashboard'!T109)/'Sales Dashboard'!T109)))))</f>
        <v>0.59200296186597534</v>
      </c>
      <c r="V109" s="66">
        <f>IF('Sales Dashboard'!U109=0,"",IF('Sales Dashboard'!U109="","",IF('Sales Dashboard'!V109=0,"",IF('Sales Dashboard'!V109="","",(('Sales Dashboard'!V109-'Sales Dashboard'!U109)/'Sales Dashboard'!U109)))))</f>
        <v>-0.30395348837209296</v>
      </c>
      <c r="W109" s="66">
        <f>IF('Sales Dashboard'!V109=0,"",IF('Sales Dashboard'!V109="","",IF('Sales Dashboard'!W109=0,"",IF('Sales Dashboard'!W109="","",(('Sales Dashboard'!W109-'Sales Dashboard'!V109)/'Sales Dashboard'!V109)))))</f>
        <v>-0.39695121951219514</v>
      </c>
      <c r="X109" s="66">
        <f>IF('Sales Dashboard'!W109=0,"",IF('Sales Dashboard'!W109="","",IF('Sales Dashboard'!X109=0,"",IF('Sales Dashboard'!X109="","",(('Sales Dashboard'!X109-'Sales Dashboard'!W109)/'Sales Dashboard'!W109)))))</f>
        <v>-0.53416149068322982</v>
      </c>
      <c r="Y109" s="66">
        <f>IF('Sales Dashboard'!X109=0,"",IF('Sales Dashboard'!X109="","",IF('Sales Dashboard'!Y109=0,"",IF('Sales Dashboard'!Y109="","",(('Sales Dashboard'!Y109-'Sales Dashboard'!X109)/'Sales Dashboard'!X109)))))</f>
        <v>0.54910096818810517</v>
      </c>
      <c r="Z109" s="66">
        <f>IF('Sales Dashboard'!Y109=0,"",IF('Sales Dashboard'!Y109="","",IF('Sales Dashboard'!Z109=0,"",IF('Sales Dashboard'!Z109="","",(('Sales Dashboard'!Z109-'Sales Dashboard'!Y109)/'Sales Dashboard'!Y109)))))</f>
        <v>0.83879870129870127</v>
      </c>
      <c r="AA109" s="66">
        <f>IF('Sales Dashboard'!Z109=0,"",IF('Sales Dashboard'!Z109="","",IF('Sales Dashboard'!AA109=0,"",IF('Sales Dashboard'!AA109="","",(('Sales Dashboard'!AA109-'Sales Dashboard'!Z109)/'Sales Dashboard'!Z109)))))</f>
        <v>-0.43344165798025625</v>
      </c>
      <c r="AB109" s="66">
        <f>IF('Sales Dashboard'!AA109=0,"",IF('Sales Dashboard'!AA109="","",IF('Sales Dashboard'!AB109=0,"",IF('Sales Dashboard'!AB109="","",(('Sales Dashboard'!AB109-'Sales Dashboard'!AA109)/'Sales Dashboard'!AA109)))))</f>
        <v>-0.35740740740740745</v>
      </c>
      <c r="AC109" s="66">
        <f>IF('Sales Dashboard'!AB109=0,"",IF('Sales Dashboard'!AB109="","",IF('Sales Dashboard'!AC109=0,"",IF('Sales Dashboard'!AC109="","",(('Sales Dashboard'!AC109-'Sales Dashboard'!AB109)/'Sales Dashboard'!AB109)))))</f>
        <v>0.37730870712401055</v>
      </c>
      <c r="AD109" s="66">
        <f>IF('Sales Dashboard'!AC109=0,"",IF('Sales Dashboard'!AC109="","",IF('Sales Dashboard'!AD109=0,"",IF('Sales Dashboard'!AD109="","",(('Sales Dashboard'!AD109-'Sales Dashboard'!AC109)/'Sales Dashboard'!AC109)))))</f>
        <v>0.19101409886189916</v>
      </c>
      <c r="AE109" s="66">
        <f>IF('Sales Dashboard'!AD109=0,"",IF('Sales Dashboard'!AD109="","",IF('Sales Dashboard'!AE109=0,"",IF('Sales Dashboard'!AE109="","",(('Sales Dashboard'!AE109-'Sales Dashboard'!AD109)/'Sales Dashboard'!AD109)))))</f>
        <v>0.2564472869816381</v>
      </c>
      <c r="AF109" s="66">
        <f>IF('Sales Dashboard'!AE109=0,"",IF('Sales Dashboard'!AE109="","",IF('Sales Dashboard'!AF109=0,"",IF('Sales Dashboard'!AF109="","",(('Sales Dashboard'!AF109-'Sales Dashboard'!AE109)/'Sales Dashboard'!AE109)))))</f>
        <v>1.072316384180791</v>
      </c>
      <c r="AG109" s="66">
        <f>IF('Sales Dashboard'!AF109=0,"",IF('Sales Dashboard'!AF109="","",IF('Sales Dashboard'!AG109=0,"",IF('Sales Dashboard'!AG109="","",(('Sales Dashboard'!AG109-'Sales Dashboard'!AF109)/'Sales Dashboard'!AF109)))))</f>
        <v>0.5292837356549267</v>
      </c>
      <c r="AH109" s="274">
        <f>IF('Sales Dashboard'!AG109=0,"",IF('Sales Dashboard'!AG109="","",IF('Sales Dashboard'!AH109=0,"",IF('Sales Dashboard'!AH109="","",(('Sales Dashboard'!AH109-'Sales Dashboard'!AG109)/'Sales Dashboard'!AG109)))))</f>
        <v>-0.52777479124108517</v>
      </c>
      <c r="AI109" s="66">
        <f>IF('Sales Dashboard'!AH109=0,"",IF('Sales Dashboard'!AH109="","",IF('Sales Dashboard'!AI109=0,"",IF('Sales Dashboard'!AI109="","",(('Sales Dashboard'!AI109-'Sales Dashboard'!AH109)/'Sales Dashboard'!AH109)))))</f>
        <v>0.28634555899248781</v>
      </c>
      <c r="AJ109" s="66">
        <f>IF('Sales Dashboard'!AI109=0,"",IF('Sales Dashboard'!AI109="","",IF('Sales Dashboard'!AJ109=0,"",IF('Sales Dashboard'!AJ109="","",(('Sales Dashboard'!AJ109-'Sales Dashboard'!AI109)/'Sales Dashboard'!AI109)))))</f>
        <v>-0.26234384295062463</v>
      </c>
      <c r="AK109" s="66">
        <f>IF('Sales Dashboard'!AJ109=0,"",IF('Sales Dashboard'!AJ109="","",IF('Sales Dashboard'!AK109=0,"",IF('Sales Dashboard'!AK109="","",(('Sales Dashboard'!AK109-'Sales Dashboard'!AJ109)/'Sales Dashboard'!AJ109)))))</f>
        <v>-0.14927953890489903</v>
      </c>
      <c r="AL109" s="66">
        <f>IF('Sales Dashboard'!AK109=0,"",IF('Sales Dashboard'!AK109="","",IF('Sales Dashboard'!AL109=0,"",IF('Sales Dashboard'!AL109="","",(('Sales Dashboard'!AL109-'Sales Dashboard'!AK109)/'Sales Dashboard'!AK109)))))</f>
        <v>0.85892857142857104</v>
      </c>
      <c r="AM109" s="66">
        <f>IF('Sales Dashboard'!AL109=0,"",IF('Sales Dashboard'!AL109="","",IF('Sales Dashboard'!AM109=0,"",IF('Sales Dashboard'!AM109="","",(('Sales Dashboard'!AM109-'Sales Dashboard'!AL109)/'Sales Dashboard'!AL109)))))</f>
        <v>-0.58136606861819318</v>
      </c>
      <c r="AN109" s="66">
        <f>IF('Sales Dashboard'!AM109=0,"",IF('Sales Dashboard'!AM109="","",IF('Sales Dashboard'!AN109=0,"",IF('Sales Dashboard'!AN109="","",(('Sales Dashboard'!AN109-'Sales Dashboard'!AM109)/'Sales Dashboard'!AM109)))))</f>
        <v>-0.16012977649603458</v>
      </c>
      <c r="AO109" s="66">
        <f>IF('Sales Dashboard'!AN109=0,"",IF('Sales Dashboard'!AN109="","",IF('Sales Dashboard'!AO109=0,"",IF('Sales Dashboard'!AO109="","",(('Sales Dashboard'!AO109-'Sales Dashboard'!AN109)/'Sales Dashboard'!AN109)))))</f>
        <v>0.18713311121688084</v>
      </c>
      <c r="AP109" s="66">
        <f>IF('Sales Dashboard'!AO109=0,"",IF('Sales Dashboard'!AO109="","",IF('Sales Dashboard'!AP109=0,"",IF('Sales Dashboard'!AP109="","",(('Sales Dashboard'!AP109-'Sales Dashboard'!AO109)/'Sales Dashboard'!AO109)))))</f>
        <v>0.66872952311612655</v>
      </c>
      <c r="AQ109" s="66">
        <f>IF('Sales Dashboard'!AP109=0,"",IF('Sales Dashboard'!AP109="","",IF('Sales Dashboard'!AQ109=0,"",IF('Sales Dashboard'!AQ109="","",(('Sales Dashboard'!AQ109-'Sales Dashboard'!AP109)/'Sales Dashboard'!AP109)))))</f>
        <v>-0.36227661227661223</v>
      </c>
      <c r="AR109" s="56">
        <f>IF('Sales Dashboard'!AQ109=0,"",IF('Sales Dashboard'!AQ109="","",IF('Sales Dashboard'!AR109=0,"",IF('Sales Dashboard'!AR109="","",(('Sales Dashboard'!AR109-'Sales Dashboard'!AQ109)/'Sales Dashboard'!AQ109)))))</f>
        <v>0.2236046225719204</v>
      </c>
      <c r="AS109" s="431">
        <f>IF(B109="HQ","",(('Sales Dashboard'!AR109-'Sales Dashboard'!AS109)/'Sales Dashboard'!AS109))</f>
        <v>-0.56997219647822051</v>
      </c>
    </row>
    <row r="110" spans="1:51" ht="15">
      <c r="A110" s="455" t="s">
        <v>1804</v>
      </c>
      <c r="B110" s="5" t="s">
        <v>1054</v>
      </c>
      <c r="D110" s="66">
        <f>IF('Sales Dashboard'!C110=0,"",IF('Sales Dashboard'!C110="","",IF('Sales Dashboard'!D110=0,"",IF('Sales Dashboard'!D110="","",(('Sales Dashboard'!D110-'Sales Dashboard'!C110)/'Sales Dashboard'!C110)))))</f>
        <v>-0.15308284023668639</v>
      </c>
      <c r="E110" s="66">
        <f>IF('Sales Dashboard'!D110=0,"",IF('Sales Dashboard'!D110="","",IF('Sales Dashboard'!E110=0,"",IF('Sales Dashboard'!E110="","",(('Sales Dashboard'!E110-'Sales Dashboard'!D110)/'Sales Dashboard'!D110)))))</f>
        <v>0.77765588448818257</v>
      </c>
      <c r="F110" s="66">
        <f>IF('Sales Dashboard'!E110=0,"",IF('Sales Dashboard'!E110="","",IF('Sales Dashboard'!F110=0,"",IF('Sales Dashboard'!F110="","",(('Sales Dashboard'!F110-'Sales Dashboard'!E110)/'Sales Dashboard'!E110)))))</f>
        <v>-0.34549449593177561</v>
      </c>
      <c r="G110" s="66">
        <f>IF('Sales Dashboard'!F110=0,"",IF('Sales Dashboard'!F110="","",IF('Sales Dashboard'!G110=0,"",IF('Sales Dashboard'!G110="","",(('Sales Dashboard'!G110-'Sales Dashboard'!F110)/'Sales Dashboard'!F110)))))</f>
        <v>0.35546289259084274</v>
      </c>
      <c r="H110" s="66">
        <f>IF('Sales Dashboard'!G110=0,"",IF('Sales Dashboard'!G110="","",IF('Sales Dashboard'!H110=0,"",IF('Sales Dashboard'!H110="","",(('Sales Dashboard'!H110-'Sales Dashboard'!G110)/'Sales Dashboard'!G110)))))</f>
        <v>-0.13522267206477739</v>
      </c>
      <c r="I110" s="66">
        <f>IF('Sales Dashboard'!H110=0,"",IF('Sales Dashboard'!H110="","",IF('Sales Dashboard'!I110=0,"",IF('Sales Dashboard'!I110="","",(('Sales Dashboard'!I110-'Sales Dashboard'!H110)/'Sales Dashboard'!H110)))))</f>
        <v>0.20650557231439587</v>
      </c>
      <c r="J110" s="66">
        <f>IF('Sales Dashboard'!I110=0,"",IF('Sales Dashboard'!I110="","",IF('Sales Dashboard'!J110=0,"",IF('Sales Dashboard'!J110="","",(('Sales Dashboard'!J110-'Sales Dashboard'!I110)/'Sales Dashboard'!I110)))))</f>
        <v>0.35411933123230593</v>
      </c>
      <c r="K110" s="66">
        <f>IF('Sales Dashboard'!J110=0,"",IF('Sales Dashboard'!J110="","",IF('Sales Dashboard'!K110=0,"",IF('Sales Dashboard'!K110="","",(('Sales Dashboard'!K110-'Sales Dashboard'!J110)/'Sales Dashboard'!J110)))))</f>
        <v>-0.31345492235975297</v>
      </c>
      <c r="L110" s="66">
        <f>IF('Sales Dashboard'!K110=0,"",IF('Sales Dashboard'!K110="","",IF('Sales Dashboard'!L110=0,"",IF('Sales Dashboard'!L110="","",(('Sales Dashboard'!L110-'Sales Dashboard'!K110)/'Sales Dashboard'!K110)))))</f>
        <v>-0.21994635246329053</v>
      </c>
      <c r="M110" s="66">
        <f>IF('Sales Dashboard'!L110=0,"",IF('Sales Dashboard'!L110="","",IF('Sales Dashboard'!M110=0,"",IF('Sales Dashboard'!M110="","",(('Sales Dashboard'!M110-'Sales Dashboard'!L110)/'Sales Dashboard'!L110)))))</f>
        <v>0.26812001348466125</v>
      </c>
      <c r="N110" s="66">
        <f>IF('Sales Dashboard'!M110=0,"",IF('Sales Dashboard'!M110="","",IF('Sales Dashboard'!N110=0,"",IF('Sales Dashboard'!N110="","",(('Sales Dashboard'!N110-'Sales Dashboard'!M110)/'Sales Dashboard'!M110)))))</f>
        <v>-7.4216216216216171E-2</v>
      </c>
      <c r="O110" s="66">
        <f>IF('Sales Dashboard'!N110=0,"",IF('Sales Dashboard'!N110="","",IF('Sales Dashboard'!O110=0,"",IF('Sales Dashboard'!O110="","",(('Sales Dashboard'!O110-'Sales Dashboard'!N110)/'Sales Dashboard'!N110)))))</f>
        <v>-0.35337012133048468</v>
      </c>
      <c r="P110" s="66">
        <f>IF('Sales Dashboard'!O110=0,"",IF('Sales Dashboard'!O110="","",IF('Sales Dashboard'!P110=0,"",IF('Sales Dashboard'!P110="","",(('Sales Dashboard'!P110-'Sales Dashboard'!O110)/'Sales Dashboard'!O110)))))</f>
        <v>3.7538981288981289E-2</v>
      </c>
      <c r="Q110" s="66">
        <f>IF('Sales Dashboard'!P110=0,"",IF('Sales Dashboard'!P110="","",IF('Sales Dashboard'!Q110=0,"",IF('Sales Dashboard'!Q110="","",(('Sales Dashboard'!Q110-'Sales Dashboard'!P110)/'Sales Dashboard'!P110)))))</f>
        <v>0.2122528641231376</v>
      </c>
      <c r="R110" s="66">
        <f>IF('Sales Dashboard'!Q110=0,"",IF('Sales Dashboard'!Q110="","",IF('Sales Dashboard'!R110=0,"",IF('Sales Dashboard'!R110="","",(('Sales Dashboard'!R110-'Sales Dashboard'!Q110)/'Sales Dashboard'!Q110)))))</f>
        <v>0.24243646494054968</v>
      </c>
      <c r="S110" s="66">
        <f>IF('Sales Dashboard'!R110=0,"",IF('Sales Dashboard'!R110="","",IF('Sales Dashboard'!S110=0,"",IF('Sales Dashboard'!S110="","",(('Sales Dashboard'!S110-'Sales Dashboard'!R110)/'Sales Dashboard'!R110)))))</f>
        <v>0.10252872675821</v>
      </c>
      <c r="T110" s="66">
        <f>IF('Sales Dashboard'!S110=0,"",IF('Sales Dashboard'!S110="","",IF('Sales Dashboard'!T110=0,"",IF('Sales Dashboard'!T110="","",(('Sales Dashboard'!T110-'Sales Dashboard'!S110)/'Sales Dashboard'!S110)))))</f>
        <v>-0.12328407640452636</v>
      </c>
      <c r="U110" s="66">
        <f>IF('Sales Dashboard'!T110=0,"",IF('Sales Dashboard'!T110="","",IF('Sales Dashboard'!U110=0,"",IF('Sales Dashboard'!U110="","",(('Sales Dashboard'!U110-'Sales Dashboard'!T110)/'Sales Dashboard'!T110)))))</f>
        <v>9.7033243629115126E-2</v>
      </c>
      <c r="V110" s="66">
        <f>IF('Sales Dashboard'!U110=0,"",IF('Sales Dashboard'!U110="","",IF('Sales Dashboard'!V110=0,"",IF('Sales Dashboard'!V110="","",(('Sales Dashboard'!V110-'Sales Dashboard'!U110)/'Sales Dashboard'!U110)))))</f>
        <v>-0.4480428495957125</v>
      </c>
      <c r="W110" s="66">
        <f>IF('Sales Dashboard'!V110=0,"",IF('Sales Dashboard'!V110="","",IF('Sales Dashboard'!W110=0,"",IF('Sales Dashboard'!W110="","",(('Sales Dashboard'!W110-'Sales Dashboard'!V110)/'Sales Dashboard'!V110)))))</f>
        <v>0.15680823301624708</v>
      </c>
      <c r="X110" s="66">
        <f>IF('Sales Dashboard'!W110=0,"",IF('Sales Dashboard'!W110="","",IF('Sales Dashboard'!X110=0,"",IF('Sales Dashboard'!X110="","",(('Sales Dashboard'!X110-'Sales Dashboard'!W110)/'Sales Dashboard'!W110)))))</f>
        <v>-0.22951520434505646</v>
      </c>
      <c r="Y110" s="66">
        <f>IF('Sales Dashboard'!X110=0,"",IF('Sales Dashboard'!X110="","",IF('Sales Dashboard'!Y110=0,"",IF('Sales Dashboard'!Y110="","",(('Sales Dashboard'!Y110-'Sales Dashboard'!X110)/'Sales Dashboard'!X110)))))</f>
        <v>0.5753055045550618</v>
      </c>
      <c r="Z110" s="66">
        <f>IF('Sales Dashboard'!Y110=0,"",IF('Sales Dashboard'!Y110="","",IF('Sales Dashboard'!Z110=0,"",IF('Sales Dashboard'!Z110="","",(('Sales Dashboard'!Z110-'Sales Dashboard'!Y110)/'Sales Dashboard'!Y110)))))</f>
        <v>-3.5936049936370854E-2</v>
      </c>
      <c r="AA110" s="66">
        <f>IF('Sales Dashboard'!Z110=0,"",IF('Sales Dashboard'!Z110="","",IF('Sales Dashboard'!AA110=0,"",IF('Sales Dashboard'!AA110="","",(('Sales Dashboard'!AA110-'Sales Dashboard'!Z110)/'Sales Dashboard'!Z110)))))</f>
        <v>-0.63628684328884311</v>
      </c>
      <c r="AB110" s="66">
        <f>IF('Sales Dashboard'!AA110=0,"",IF('Sales Dashboard'!AA110="","",IF('Sales Dashboard'!AB110=0,"",IF('Sales Dashboard'!AB110="","",(('Sales Dashboard'!AB110-'Sales Dashboard'!AA110)/'Sales Dashboard'!AA110)))))</f>
        <v>1.5208481528006901</v>
      </c>
      <c r="AC110" s="66">
        <f>IF('Sales Dashboard'!AB110=0,"",IF('Sales Dashboard'!AB110="","",IF('Sales Dashboard'!AC110=0,"",IF('Sales Dashboard'!AC110="","",(('Sales Dashboard'!AC110-'Sales Dashboard'!AB110)/'Sales Dashboard'!AB110)))))</f>
        <v>8.3322339489885766E-2</v>
      </c>
      <c r="AD110" s="66">
        <f>IF('Sales Dashboard'!AC110=0,"",IF('Sales Dashboard'!AC110="","",IF('Sales Dashboard'!AD110=0,"",IF('Sales Dashboard'!AD110="","",(('Sales Dashboard'!AD110-'Sales Dashboard'!AC110)/'Sales Dashboard'!AC110)))))</f>
        <v>8.5753723976258689E-2</v>
      </c>
      <c r="AE110" s="66">
        <f>IF('Sales Dashboard'!AD110=0,"",IF('Sales Dashboard'!AD110="","",IF('Sales Dashboard'!AE110=0,"",IF('Sales Dashboard'!AE110="","",(('Sales Dashboard'!AE110-'Sales Dashboard'!AD110)/'Sales Dashboard'!AD110)))))</f>
        <v>2.2794152042966424E-2</v>
      </c>
      <c r="AF110" s="66">
        <f>IF('Sales Dashboard'!AE110=0,"",IF('Sales Dashboard'!AE110="","",IF('Sales Dashboard'!AF110=0,"",IF('Sales Dashboard'!AF110="","",(('Sales Dashboard'!AF110-'Sales Dashboard'!AE110)/'Sales Dashboard'!AE110)))))</f>
        <v>-6.1766381915327469E-2</v>
      </c>
      <c r="AG110" s="66">
        <f>IF('Sales Dashboard'!AF110=0,"",IF('Sales Dashboard'!AF110="","",IF('Sales Dashboard'!AG110=0,"",IF('Sales Dashboard'!AG110="","",(('Sales Dashboard'!AG110-'Sales Dashboard'!AF110)/'Sales Dashboard'!AF110)))))</f>
        <v>0.44784749104719956</v>
      </c>
      <c r="AH110" s="274">
        <f>IF('Sales Dashboard'!AG110=0,"",IF('Sales Dashboard'!AG110="","",IF('Sales Dashboard'!AH110=0,"",IF('Sales Dashboard'!AH110="","",(('Sales Dashboard'!AH110-'Sales Dashboard'!AG110)/'Sales Dashboard'!AG110)))))</f>
        <v>0.13995232746821221</v>
      </c>
      <c r="AI110" s="66">
        <f>IF('Sales Dashboard'!AH110=0,"",IF('Sales Dashboard'!AH110="","",IF('Sales Dashboard'!AI110=0,"",IF('Sales Dashboard'!AI110="","",(('Sales Dashboard'!AI110-'Sales Dashboard'!AH110)/'Sales Dashboard'!AH110)))))</f>
        <v>-0.14753148953549788</v>
      </c>
      <c r="AJ110" s="66">
        <f>IF('Sales Dashboard'!AI110=0,"",IF('Sales Dashboard'!AI110="","",IF('Sales Dashboard'!AJ110=0,"",IF('Sales Dashboard'!AJ110="","",(('Sales Dashboard'!AJ110-'Sales Dashboard'!AI110)/'Sales Dashboard'!AI110)))))</f>
        <v>-0.22131843387058897</v>
      </c>
      <c r="AK110" s="66">
        <f>IF('Sales Dashboard'!AJ110=0,"",IF('Sales Dashboard'!AJ110="","",IF('Sales Dashboard'!AK110=0,"",IF('Sales Dashboard'!AK110="","",(('Sales Dashboard'!AK110-'Sales Dashboard'!AJ110)/'Sales Dashboard'!AJ110)))))</f>
        <v>-0.11570204547401225</v>
      </c>
      <c r="AL110" s="66">
        <f>IF('Sales Dashboard'!AK110=0,"",IF('Sales Dashboard'!AK110="","",IF('Sales Dashboard'!AL110=0,"",IF('Sales Dashboard'!AL110="","",(('Sales Dashboard'!AL110-'Sales Dashboard'!AK110)/'Sales Dashboard'!AK110)))))</f>
        <v>-0.71651696497199968</v>
      </c>
      <c r="AM110" s="66">
        <f>IF('Sales Dashboard'!AL110=0,"",IF('Sales Dashboard'!AL110="","",IF('Sales Dashboard'!AM110=0,"",IF('Sales Dashboard'!AM110="","",(('Sales Dashboard'!AM110-'Sales Dashboard'!AL110)/'Sales Dashboard'!AL110)))))</f>
        <v>1.4427716348350546</v>
      </c>
      <c r="AN110" s="66">
        <f>IF('Sales Dashboard'!AM110=0,"",IF('Sales Dashboard'!AM110="","",IF('Sales Dashboard'!AN110=0,"",IF('Sales Dashboard'!AN110="","",(('Sales Dashboard'!AN110-'Sales Dashboard'!AM110)/'Sales Dashboard'!AM110)))))</f>
        <v>-5.2926185832044198E-2</v>
      </c>
      <c r="AO110" s="66">
        <f>IF('Sales Dashboard'!AN110=0,"",IF('Sales Dashboard'!AN110="","",IF('Sales Dashboard'!AO110=0,"",IF('Sales Dashboard'!AO110="","",(('Sales Dashboard'!AO110-'Sales Dashboard'!AN110)/'Sales Dashboard'!AN110)))))</f>
        <v>3.1617786463270514E-2</v>
      </c>
      <c r="AP110" s="66">
        <f>IF('Sales Dashboard'!AO110=0,"",IF('Sales Dashboard'!AO110="","",IF('Sales Dashboard'!AP110=0,"",IF('Sales Dashboard'!AP110="","",(('Sales Dashboard'!AP110-'Sales Dashboard'!AO110)/'Sales Dashboard'!AO110)))))</f>
        <v>-3.0138266356555699E-2</v>
      </c>
      <c r="AQ110" s="66">
        <f>IF('Sales Dashboard'!AP110=0,"",IF('Sales Dashboard'!AP110="","",IF('Sales Dashboard'!AQ110=0,"",IF('Sales Dashboard'!AQ110="","",(('Sales Dashboard'!AQ110-'Sales Dashboard'!AP110)/'Sales Dashboard'!AP110)))))</f>
        <v>-3.9960545016156701E-2</v>
      </c>
      <c r="AR110" s="56">
        <f>IF('Sales Dashboard'!AQ110=0,"",IF('Sales Dashboard'!AQ110="","",IF('Sales Dashboard'!AR110=0,"",IF('Sales Dashboard'!AR110="","",(('Sales Dashboard'!AR110-'Sales Dashboard'!AQ110)/'Sales Dashboard'!AQ110)))))</f>
        <v>0.26899699464029314</v>
      </c>
      <c r="AS110" s="431">
        <f>IF(B110="HQ","",(('Sales Dashboard'!AR110-'Sales Dashboard'!AS110)/'Sales Dashboard'!AS110))</f>
        <v>-0.14364888123924269</v>
      </c>
    </row>
    <row r="111" spans="1:51" ht="15">
      <c r="A111" s="458" t="s">
        <v>1805</v>
      </c>
      <c r="B111" s="75" t="s">
        <v>1183</v>
      </c>
      <c r="D111" s="66" t="str">
        <f>IF('Sales Dashboard'!C111=0,"",IF('Sales Dashboard'!C111="","",IF('Sales Dashboard'!D111=0,"",IF('Sales Dashboard'!D111="","",(('Sales Dashboard'!D111-'Sales Dashboard'!C111)/'Sales Dashboard'!C111)))))</f>
        <v/>
      </c>
      <c r="E111" s="66" t="str">
        <f>IF('Sales Dashboard'!D111=0,"",IF('Sales Dashboard'!D111="","",IF('Sales Dashboard'!E111=0,"",IF('Sales Dashboard'!E111="","",(('Sales Dashboard'!E111-'Sales Dashboard'!D111)/'Sales Dashboard'!D111)))))</f>
        <v/>
      </c>
      <c r="F111" s="66" t="str">
        <f>IF('Sales Dashboard'!E111=0,"",IF('Sales Dashboard'!E111="","",IF('Sales Dashboard'!F111=0,"",IF('Sales Dashboard'!F111="","",(('Sales Dashboard'!F111-'Sales Dashboard'!E111)/'Sales Dashboard'!E111)))))</f>
        <v/>
      </c>
      <c r="G111" s="66" t="str">
        <f>IF('Sales Dashboard'!F111=0,"",IF('Sales Dashboard'!F111="","",IF('Sales Dashboard'!G111=0,"",IF('Sales Dashboard'!G111="","",(('Sales Dashboard'!G111-'Sales Dashboard'!F111)/'Sales Dashboard'!F111)))))</f>
        <v/>
      </c>
      <c r="H111" s="66" t="str">
        <f>IF('Sales Dashboard'!G111=0,"",IF('Sales Dashboard'!G111="","",IF('Sales Dashboard'!H111=0,"",IF('Sales Dashboard'!H111="","",(('Sales Dashboard'!H111-'Sales Dashboard'!G111)/'Sales Dashboard'!G111)))))</f>
        <v/>
      </c>
      <c r="I111" s="66" t="str">
        <f>IF('Sales Dashboard'!H111=0,"",IF('Sales Dashboard'!H111="","",IF('Sales Dashboard'!I111=0,"",IF('Sales Dashboard'!I111="","",(('Sales Dashboard'!I111-'Sales Dashboard'!H111)/'Sales Dashboard'!H111)))))</f>
        <v/>
      </c>
      <c r="J111" s="66" t="str">
        <f>IF('Sales Dashboard'!I111=0,"",IF('Sales Dashboard'!I111="","",IF('Sales Dashboard'!J111=0,"",IF('Sales Dashboard'!J111="","",(('Sales Dashboard'!J111-'Sales Dashboard'!I111)/'Sales Dashboard'!I111)))))</f>
        <v/>
      </c>
      <c r="K111" s="66" t="str">
        <f>IF('Sales Dashboard'!J111=0,"",IF('Sales Dashboard'!J111="","",IF('Sales Dashboard'!K111=0,"",IF('Sales Dashboard'!K111="","",(('Sales Dashboard'!K111-'Sales Dashboard'!J111)/'Sales Dashboard'!J111)))))</f>
        <v/>
      </c>
      <c r="L111" s="66" t="str">
        <f>IF('Sales Dashboard'!K111=0,"",IF('Sales Dashboard'!K111="","",IF('Sales Dashboard'!L111=0,"",IF('Sales Dashboard'!L111="","",(('Sales Dashboard'!L111-'Sales Dashboard'!K111)/'Sales Dashboard'!K111)))))</f>
        <v/>
      </c>
      <c r="M111" s="66" t="str">
        <f>IF('Sales Dashboard'!L111=0,"",IF('Sales Dashboard'!L111="","",IF('Sales Dashboard'!M111=0,"",IF('Sales Dashboard'!M111="","",(('Sales Dashboard'!M111-'Sales Dashboard'!L111)/'Sales Dashboard'!L111)))))</f>
        <v/>
      </c>
      <c r="N111" s="66" t="str">
        <f>IF('Sales Dashboard'!M111=0,"",IF('Sales Dashboard'!M111="","",IF('Sales Dashboard'!N111=0,"",IF('Sales Dashboard'!N111="","",(('Sales Dashboard'!N111-'Sales Dashboard'!M111)/'Sales Dashboard'!M111)))))</f>
        <v/>
      </c>
      <c r="O111" s="66" t="str">
        <f>IF('Sales Dashboard'!N111=0,"",IF('Sales Dashboard'!N111="","",IF('Sales Dashboard'!O111=0,"",IF('Sales Dashboard'!O111="","",(('Sales Dashboard'!O111-'Sales Dashboard'!N111)/'Sales Dashboard'!N111)))))</f>
        <v/>
      </c>
      <c r="P111" s="66" t="str">
        <f>IF('Sales Dashboard'!O111=0,"",IF('Sales Dashboard'!O111="","",IF('Sales Dashboard'!P111=0,"",IF('Sales Dashboard'!P111="","",(('Sales Dashboard'!P111-'Sales Dashboard'!O111)/'Sales Dashboard'!O111)))))</f>
        <v/>
      </c>
      <c r="Q111" s="66" t="str">
        <f>IF('Sales Dashboard'!P111=0,"",IF('Sales Dashboard'!P111="","",IF('Sales Dashboard'!Q111=0,"",IF('Sales Dashboard'!Q111="","",(('Sales Dashboard'!Q111-'Sales Dashboard'!P111)/'Sales Dashboard'!P111)))))</f>
        <v/>
      </c>
      <c r="R111" s="66" t="str">
        <f>IF('Sales Dashboard'!Q111=0,"",IF('Sales Dashboard'!Q111="","",IF('Sales Dashboard'!R111=0,"",IF('Sales Dashboard'!R111="","",(('Sales Dashboard'!R111-'Sales Dashboard'!Q111)/'Sales Dashboard'!Q111)))))</f>
        <v/>
      </c>
      <c r="S111" s="66" t="str">
        <f>IF('Sales Dashboard'!R111=0,"",IF('Sales Dashboard'!R111="","",IF('Sales Dashboard'!S111=0,"",IF('Sales Dashboard'!S111="","",(('Sales Dashboard'!S111-'Sales Dashboard'!R111)/'Sales Dashboard'!R111)))))</f>
        <v/>
      </c>
      <c r="T111" s="66" t="str">
        <f>IF('Sales Dashboard'!S111=0,"",IF('Sales Dashboard'!S111="","",IF('Sales Dashboard'!T111=0,"",IF('Sales Dashboard'!T111="","",(('Sales Dashboard'!T111-'Sales Dashboard'!S111)/'Sales Dashboard'!S111)))))</f>
        <v/>
      </c>
      <c r="U111" s="66" t="str">
        <f>IF('Sales Dashboard'!T111=0,"",IF('Sales Dashboard'!T111="","",IF('Sales Dashboard'!U111=0,"",IF('Sales Dashboard'!U111="","",(('Sales Dashboard'!U111-'Sales Dashboard'!T111)/'Sales Dashboard'!T111)))))</f>
        <v/>
      </c>
      <c r="V111" s="66" t="str">
        <f>IF('Sales Dashboard'!U111=0,"",IF('Sales Dashboard'!U111="","",IF('Sales Dashboard'!V111=0,"",IF('Sales Dashboard'!V111="","",(('Sales Dashboard'!V111-'Sales Dashboard'!U111)/'Sales Dashboard'!U111)))))</f>
        <v/>
      </c>
      <c r="W111" s="66" t="str">
        <f>IF('Sales Dashboard'!V111=0,"",IF('Sales Dashboard'!V111="","",IF('Sales Dashboard'!W111=0,"",IF('Sales Dashboard'!W111="","",(('Sales Dashboard'!W111-'Sales Dashboard'!V111)/'Sales Dashboard'!V111)))))</f>
        <v/>
      </c>
      <c r="X111" s="66" t="str">
        <f>IF('Sales Dashboard'!W111=0,"",IF('Sales Dashboard'!W111="","",IF('Sales Dashboard'!X111=0,"",IF('Sales Dashboard'!X111="","",(('Sales Dashboard'!X111-'Sales Dashboard'!W111)/'Sales Dashboard'!W111)))))</f>
        <v/>
      </c>
      <c r="Y111" s="66" t="str">
        <f>IF('Sales Dashboard'!X111=0,"",IF('Sales Dashboard'!X111="","",IF('Sales Dashboard'!Y111=0,"",IF('Sales Dashboard'!Y111="","",(('Sales Dashboard'!Y111-'Sales Dashboard'!X111)/'Sales Dashboard'!X111)))))</f>
        <v/>
      </c>
      <c r="Z111" s="66" t="str">
        <f>IF('Sales Dashboard'!Y111=0,"",IF('Sales Dashboard'!Y111="","",IF('Sales Dashboard'!Z111=0,"",IF('Sales Dashboard'!Z111="","",(('Sales Dashboard'!Z111-'Sales Dashboard'!Y111)/'Sales Dashboard'!Y111)))))</f>
        <v/>
      </c>
      <c r="AA111" s="66">
        <f>IF('Sales Dashboard'!Z111=0,"",IF('Sales Dashboard'!Z111="","",IF('Sales Dashboard'!AA111=0,"",IF('Sales Dashboard'!AA111="","",(('Sales Dashboard'!AA111-'Sales Dashboard'!Z111)/'Sales Dashboard'!Z111)))))</f>
        <v>-0.42453700820391455</v>
      </c>
      <c r="AB111" s="66">
        <f>IF('Sales Dashboard'!AA111=0,"",IF('Sales Dashboard'!AA111="","",IF('Sales Dashboard'!AB111=0,"",IF('Sales Dashboard'!AB111="","",(('Sales Dashboard'!AB111-'Sales Dashboard'!AA111)/'Sales Dashboard'!AA111)))))</f>
        <v>1.2755010421677089</v>
      </c>
      <c r="AC111" s="66">
        <f>IF('Sales Dashboard'!AB111=0,"",IF('Sales Dashboard'!AB111="","",IF('Sales Dashboard'!AC111=0,"",IF('Sales Dashboard'!AC111="","",(('Sales Dashboard'!AC111-'Sales Dashboard'!AB111)/'Sales Dashboard'!AB111)))))</f>
        <v>-0.36110340556476644</v>
      </c>
      <c r="AD111" s="66">
        <f>IF('Sales Dashboard'!AC111=0,"",IF('Sales Dashboard'!AC111="","",IF('Sales Dashboard'!AD111=0,"",IF('Sales Dashboard'!AD111="","",(('Sales Dashboard'!AD111-'Sales Dashboard'!AC111)/'Sales Dashboard'!AC111)))))</f>
        <v>4.0386567893806687E-2</v>
      </c>
      <c r="AE111" s="66">
        <f>IF('Sales Dashboard'!AD111=0,"",IF('Sales Dashboard'!AD111="","",IF('Sales Dashboard'!AE111=0,"",IF('Sales Dashboard'!AE111="","",(('Sales Dashboard'!AE111-'Sales Dashboard'!AD111)/'Sales Dashboard'!AD111)))))</f>
        <v>1.6357663215866709</v>
      </c>
      <c r="AF111" s="66">
        <f>IF('Sales Dashboard'!AE111=0,"",IF('Sales Dashboard'!AE111="","",IF('Sales Dashboard'!AF111=0,"",IF('Sales Dashboard'!AF111="","",(('Sales Dashboard'!AF111-'Sales Dashboard'!AE111)/'Sales Dashboard'!AE111)))))</f>
        <v>-0.45832669775907176</v>
      </c>
      <c r="AG111" s="66">
        <f>IF('Sales Dashboard'!AF111=0,"",IF('Sales Dashboard'!AF111="","",IF('Sales Dashboard'!AG111=0,"",IF('Sales Dashboard'!AG111="","",(('Sales Dashboard'!AG111-'Sales Dashboard'!AF111)/'Sales Dashboard'!AF111)))))</f>
        <v>-3.2044565188398912E-3</v>
      </c>
      <c r="AH111" s="274">
        <f>IF('Sales Dashboard'!AG111=0,"",IF('Sales Dashboard'!AG111="","",IF('Sales Dashboard'!AH111=0,"",IF('Sales Dashboard'!AH111="","",(('Sales Dashboard'!AH111-'Sales Dashboard'!AG111)/'Sales Dashboard'!AG111)))))</f>
        <v>-0.51379544747056993</v>
      </c>
      <c r="AI111" s="66">
        <f>IF('Sales Dashboard'!AH111=0,"",IF('Sales Dashboard'!AH111="","",IF('Sales Dashboard'!AI111=0,"",IF('Sales Dashboard'!AI111="","",(('Sales Dashboard'!AI111-'Sales Dashboard'!AH111)/'Sales Dashboard'!AH111)))))</f>
        <v>1.1876902008520995</v>
      </c>
      <c r="AJ111" s="66">
        <f>IF('Sales Dashboard'!AI111=0,"",IF('Sales Dashboard'!AI111="","",IF('Sales Dashboard'!AJ111=0,"",IF('Sales Dashboard'!AJ111="","",(('Sales Dashboard'!AJ111-'Sales Dashboard'!AI111)/'Sales Dashboard'!AI111)))))</f>
        <v>-0.29430894308943084</v>
      </c>
      <c r="AK111" s="66">
        <f>IF('Sales Dashboard'!AJ111=0,"",IF('Sales Dashboard'!AJ111="","",IF('Sales Dashboard'!AK111=0,"",IF('Sales Dashboard'!AK111="","",(('Sales Dashboard'!AK111-'Sales Dashboard'!AJ111)/'Sales Dashboard'!AJ111)))))</f>
        <v>-0.25918301998993643</v>
      </c>
      <c r="AL111" s="66">
        <f>IF('Sales Dashboard'!AK111=0,"",IF('Sales Dashboard'!AK111="","",IF('Sales Dashboard'!AL111=0,"",IF('Sales Dashboard'!AL111="","",(('Sales Dashboard'!AL111-'Sales Dashboard'!AK111)/'Sales Dashboard'!AK111)))))</f>
        <v>0.26501265822784809</v>
      </c>
      <c r="AM111" s="66">
        <f>IF('Sales Dashboard'!AL111=0,"",IF('Sales Dashboard'!AL111="","",IF('Sales Dashboard'!AM111=0,"",IF('Sales Dashboard'!AM111="","",(('Sales Dashboard'!AM111-'Sales Dashboard'!AL111)/'Sales Dashboard'!AL111)))))</f>
        <v>-0.2445703493862133</v>
      </c>
      <c r="AN111" s="66">
        <f>IF('Sales Dashboard'!AM111=0,"",IF('Sales Dashboard'!AM111="","",IF('Sales Dashboard'!AN111=0,"",IF('Sales Dashboard'!AN111="","",(('Sales Dashboard'!AN111-'Sales Dashboard'!AM111)/'Sales Dashboard'!AM111)))))</f>
        <v>-0.72799657534246576</v>
      </c>
      <c r="AO111" s="66">
        <f>IF('Sales Dashboard'!AN111=0,"",IF('Sales Dashboard'!AN111="","",IF('Sales Dashboard'!AO111=0,"",IF('Sales Dashboard'!AO111="","",(('Sales Dashboard'!AO111-'Sales Dashboard'!AN111)/'Sales Dashboard'!AN111)))))</f>
        <v>-0.46916812100058175</v>
      </c>
      <c r="AP111" s="66">
        <f>IF('Sales Dashboard'!AO111=0,"",IF('Sales Dashboard'!AO111="","",IF('Sales Dashboard'!AP111=0,"",IF('Sales Dashboard'!AP111="","",(('Sales Dashboard'!AP111-'Sales Dashboard'!AO111)/'Sales Dashboard'!AO111)))))</f>
        <v>1.2805970149253729</v>
      </c>
      <c r="AQ111" s="66">
        <f>IF('Sales Dashboard'!AP111=0,"",IF('Sales Dashboard'!AP111="","",IF('Sales Dashboard'!AQ111=0,"",IF('Sales Dashboard'!AQ111="","",(('Sales Dashboard'!AQ111-'Sales Dashboard'!AP111)/'Sales Dashboard'!AP111)))))</f>
        <v>-0.2451437451437451</v>
      </c>
      <c r="AR111" s="56">
        <f>IF('Sales Dashboard'!AQ111=0,"",IF('Sales Dashboard'!AQ111="","",IF('Sales Dashboard'!AR111=0,"",IF('Sales Dashboard'!AR111="","",(('Sales Dashboard'!AR111-'Sales Dashboard'!AQ111)/'Sales Dashboard'!AQ111)))))</f>
        <v>-0.45639800581636886</v>
      </c>
      <c r="AS111" s="431">
        <f>IF(B111="HQ","",(('Sales Dashboard'!AR111-'Sales Dashboard'!AS111)/'Sales Dashboard'!AS111))</f>
        <v>-0.94524159551817921</v>
      </c>
    </row>
    <row r="112" spans="1:51" ht="15">
      <c r="A112" s="182" t="s">
        <v>1457</v>
      </c>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56"/>
      <c r="AS112" s="457"/>
    </row>
    <row r="113" spans="1:45" ht="15">
      <c r="A113" s="455" t="s">
        <v>1806</v>
      </c>
      <c r="B113" s="10" t="s">
        <v>1234</v>
      </c>
      <c r="D113" s="66" t="str">
        <f>IF('Sales Dashboard'!C113=0,"",IF('Sales Dashboard'!C113="","",IF('Sales Dashboard'!D113=0,"",IF('Sales Dashboard'!D113="","",(('Sales Dashboard'!D113-'Sales Dashboard'!C113)/'Sales Dashboard'!C113)))))</f>
        <v/>
      </c>
      <c r="E113" s="66" t="str">
        <f>IF('Sales Dashboard'!D113=0,"",IF('Sales Dashboard'!D113="","",IF('Sales Dashboard'!E113=0,"",IF('Sales Dashboard'!E113="","",(('Sales Dashboard'!E113-'Sales Dashboard'!D113)/'Sales Dashboard'!D113)))))</f>
        <v/>
      </c>
      <c r="F113" s="66" t="str">
        <f>IF('Sales Dashboard'!E113=0,"",IF('Sales Dashboard'!E113="","",IF('Sales Dashboard'!F113=0,"",IF('Sales Dashboard'!F113="","",(('Sales Dashboard'!F113-'Sales Dashboard'!E113)/'Sales Dashboard'!E113)))))</f>
        <v/>
      </c>
      <c r="G113" s="66" t="str">
        <f>IF('Sales Dashboard'!F113=0,"",IF('Sales Dashboard'!F113="","",IF('Sales Dashboard'!G113=0,"",IF('Sales Dashboard'!G113="","",(('Sales Dashboard'!G113-'Sales Dashboard'!F113)/'Sales Dashboard'!F113)))))</f>
        <v/>
      </c>
      <c r="H113" s="66" t="str">
        <f>IF('Sales Dashboard'!G113=0,"",IF('Sales Dashboard'!G113="","",IF('Sales Dashboard'!H113=0,"",IF('Sales Dashboard'!H113="","",(('Sales Dashboard'!H113-'Sales Dashboard'!G113)/'Sales Dashboard'!G113)))))</f>
        <v/>
      </c>
      <c r="I113" s="66" t="str">
        <f>IF('Sales Dashboard'!H113=0,"",IF('Sales Dashboard'!H113="","",IF('Sales Dashboard'!I113=0,"",IF('Sales Dashboard'!I113="","",(('Sales Dashboard'!I113-'Sales Dashboard'!H113)/'Sales Dashboard'!H113)))))</f>
        <v/>
      </c>
      <c r="J113" s="66" t="str">
        <f>IF('Sales Dashboard'!I113=0,"",IF('Sales Dashboard'!I113="","",IF('Sales Dashboard'!J113=0,"",IF('Sales Dashboard'!J113="","",(('Sales Dashboard'!J113-'Sales Dashboard'!I113)/'Sales Dashboard'!I113)))))</f>
        <v/>
      </c>
      <c r="K113" s="66" t="str">
        <f>IF('Sales Dashboard'!J113=0,"",IF('Sales Dashboard'!J113="","",IF('Sales Dashboard'!K113=0,"",IF('Sales Dashboard'!K113="","",(('Sales Dashboard'!K113-'Sales Dashboard'!J113)/'Sales Dashboard'!J113)))))</f>
        <v/>
      </c>
      <c r="L113" s="66" t="str">
        <f>IF('Sales Dashboard'!K113=0,"",IF('Sales Dashboard'!K113="","",IF('Sales Dashboard'!L113=0,"",IF('Sales Dashboard'!L113="","",(('Sales Dashboard'!L113-'Sales Dashboard'!K113)/'Sales Dashboard'!K113)))))</f>
        <v/>
      </c>
      <c r="M113" s="66" t="str">
        <f>IF('Sales Dashboard'!L113=0,"",IF('Sales Dashboard'!L113="","",IF('Sales Dashboard'!M113=0,"",IF('Sales Dashboard'!M113="","",(('Sales Dashboard'!M113-'Sales Dashboard'!L113)/'Sales Dashboard'!L113)))))</f>
        <v/>
      </c>
      <c r="N113" s="66" t="str">
        <f>IF('Sales Dashboard'!M113=0,"",IF('Sales Dashboard'!M113="","",IF('Sales Dashboard'!N113=0,"",IF('Sales Dashboard'!N113="","",(('Sales Dashboard'!N113-'Sales Dashboard'!M113)/'Sales Dashboard'!M113)))))</f>
        <v/>
      </c>
      <c r="O113" s="66" t="str">
        <f>IF('Sales Dashboard'!N113=0,"",IF('Sales Dashboard'!N113="","",IF('Sales Dashboard'!O113=0,"",IF('Sales Dashboard'!O113="","",(('Sales Dashboard'!O113-'Sales Dashboard'!N113)/'Sales Dashboard'!N113)))))</f>
        <v/>
      </c>
      <c r="P113" s="66" t="str">
        <f>IF('Sales Dashboard'!O113=0,"",IF('Sales Dashboard'!O113="","",IF('Sales Dashboard'!P113=0,"",IF('Sales Dashboard'!P113="","",(('Sales Dashboard'!P113-'Sales Dashboard'!O113)/'Sales Dashboard'!O113)))))</f>
        <v/>
      </c>
      <c r="Q113" s="66" t="str">
        <f>IF('Sales Dashboard'!P113=0,"",IF('Sales Dashboard'!P113="","",IF('Sales Dashboard'!Q113=0,"",IF('Sales Dashboard'!Q113="","",(('Sales Dashboard'!Q113-'Sales Dashboard'!P113)/'Sales Dashboard'!P113)))))</f>
        <v/>
      </c>
      <c r="R113" s="66" t="str">
        <f>IF('Sales Dashboard'!Q113=0,"",IF('Sales Dashboard'!Q113="","",IF('Sales Dashboard'!R113=0,"",IF('Sales Dashboard'!R113="","",(('Sales Dashboard'!R113-'Sales Dashboard'!Q113)/'Sales Dashboard'!Q113)))))</f>
        <v/>
      </c>
      <c r="S113" s="66" t="str">
        <f>IF('Sales Dashboard'!R113=0,"",IF('Sales Dashboard'!R113="","",IF('Sales Dashboard'!S113=0,"",IF('Sales Dashboard'!S113="","",(('Sales Dashboard'!S113-'Sales Dashboard'!R113)/'Sales Dashboard'!R113)))))</f>
        <v/>
      </c>
      <c r="T113" s="66" t="str">
        <f>IF('Sales Dashboard'!S113=0,"",IF('Sales Dashboard'!S113="","",IF('Sales Dashboard'!T113=0,"",IF('Sales Dashboard'!T113="","",(('Sales Dashboard'!T113-'Sales Dashboard'!S113)/'Sales Dashboard'!S113)))))</f>
        <v/>
      </c>
      <c r="U113" s="66" t="str">
        <f>IF('Sales Dashboard'!T113=0,"",IF('Sales Dashboard'!T113="","",IF('Sales Dashboard'!U113=0,"",IF('Sales Dashboard'!U113="","",(('Sales Dashboard'!U113-'Sales Dashboard'!T113)/'Sales Dashboard'!T113)))))</f>
        <v/>
      </c>
      <c r="V113" s="66" t="str">
        <f>IF('Sales Dashboard'!U113=0,"",IF('Sales Dashboard'!U113="","",IF('Sales Dashboard'!V113=0,"",IF('Sales Dashboard'!V113="","",(('Sales Dashboard'!V113-'Sales Dashboard'!U113)/'Sales Dashboard'!U113)))))</f>
        <v/>
      </c>
      <c r="W113" s="66" t="str">
        <f>IF('Sales Dashboard'!V113=0,"",IF('Sales Dashboard'!V113="","",IF('Sales Dashboard'!W113=0,"",IF('Sales Dashboard'!W113="","",(('Sales Dashboard'!W113-'Sales Dashboard'!V113)/'Sales Dashboard'!V113)))))</f>
        <v/>
      </c>
      <c r="X113" s="66" t="str">
        <f>IF('Sales Dashboard'!W113=0,"",IF('Sales Dashboard'!W113="","",IF('Sales Dashboard'!X113=0,"",IF('Sales Dashboard'!X113="","",(('Sales Dashboard'!X113-'Sales Dashboard'!W113)/'Sales Dashboard'!W113)))))</f>
        <v/>
      </c>
      <c r="Y113" s="66" t="str">
        <f>IF('Sales Dashboard'!X113=0,"",IF('Sales Dashboard'!X113="","",IF('Sales Dashboard'!Y113=0,"",IF('Sales Dashboard'!Y113="","",(('Sales Dashboard'!Y113-'Sales Dashboard'!X113)/'Sales Dashboard'!X113)))))</f>
        <v/>
      </c>
      <c r="Z113" s="66" t="str">
        <f>IF('Sales Dashboard'!Y113=0,"",IF('Sales Dashboard'!Y113="","",IF('Sales Dashboard'!Z113=0,"",IF('Sales Dashboard'!Z113="","",(('Sales Dashboard'!Z113-'Sales Dashboard'!Y113)/'Sales Dashboard'!Y113)))))</f>
        <v/>
      </c>
      <c r="AA113" s="66" t="str">
        <f>IF('Sales Dashboard'!Z113=0,"",IF('Sales Dashboard'!Z113="","",IF('Sales Dashboard'!AA113=0,"",IF('Sales Dashboard'!AA113="","",(('Sales Dashboard'!AA113-'Sales Dashboard'!Z113)/'Sales Dashboard'!Z113)))))</f>
        <v/>
      </c>
      <c r="AB113" s="66" t="str">
        <f>IF('Sales Dashboard'!AA113=0,"",IF('Sales Dashboard'!AA113="","",IF('Sales Dashboard'!AB113=0,"",IF('Sales Dashboard'!AB113="","",(('Sales Dashboard'!AB113-'Sales Dashboard'!AA113)/'Sales Dashboard'!AA113)))))</f>
        <v/>
      </c>
      <c r="AC113" s="66" t="str">
        <f>IF('Sales Dashboard'!AB113=0,"",IF('Sales Dashboard'!AB113="","",IF('Sales Dashboard'!AC113=0,"",IF('Sales Dashboard'!AC113="","",(('Sales Dashboard'!AC113-'Sales Dashboard'!AB113)/'Sales Dashboard'!AB113)))))</f>
        <v/>
      </c>
      <c r="AD113" s="66" t="str">
        <f>IF('Sales Dashboard'!AC113=0,"",IF('Sales Dashboard'!AC113="","",IF('Sales Dashboard'!AD113=0,"",IF('Sales Dashboard'!AD113="","",(('Sales Dashboard'!AD113-'Sales Dashboard'!AC113)/'Sales Dashboard'!AC113)))))</f>
        <v/>
      </c>
      <c r="AE113" s="66" t="str">
        <f>IF('Sales Dashboard'!AD113=0,"",IF('Sales Dashboard'!AD113="","",IF('Sales Dashboard'!AE113=0,"",IF('Sales Dashboard'!AE113="","",(('Sales Dashboard'!AE113-'Sales Dashboard'!AD113)/'Sales Dashboard'!AD113)))))</f>
        <v/>
      </c>
      <c r="AF113" s="66" t="str">
        <f>IF('Sales Dashboard'!AE113=0,"",IF('Sales Dashboard'!AE113="","",IF('Sales Dashboard'!AF113=0,"",IF('Sales Dashboard'!AF113="","",(('Sales Dashboard'!AF113-'Sales Dashboard'!AE113)/'Sales Dashboard'!AE113)))))</f>
        <v/>
      </c>
      <c r="AG113" s="66" t="str">
        <f>IF('Sales Dashboard'!AF113=0,"",IF('Sales Dashboard'!AF113="","",IF('Sales Dashboard'!AG113=0,"",IF('Sales Dashboard'!AG113="","",(('Sales Dashboard'!AG113-'Sales Dashboard'!AF113)/'Sales Dashboard'!AF113)))))</f>
        <v/>
      </c>
      <c r="AH113" s="66">
        <f>IF('Sales Dashboard'!AG113=0,"",IF('Sales Dashboard'!AG113="","",IF('Sales Dashboard'!AH113=0,"",IF('Sales Dashboard'!AH113="","",(('Sales Dashboard'!AH113-'Sales Dashboard'!AG113)/'Sales Dashboard'!AG113)))))</f>
        <v>1.8194444444444446</v>
      </c>
      <c r="AI113" s="66">
        <f>IF('Sales Dashboard'!AH113=0,"",IF('Sales Dashboard'!AH113="","",IF('Sales Dashboard'!AI113=0,"",IF('Sales Dashboard'!AI113="","",(('Sales Dashboard'!AI113-'Sales Dashboard'!AH113)/'Sales Dashboard'!AH113)))))</f>
        <v>2.9715556968059602E-2</v>
      </c>
      <c r="AJ113" s="66">
        <f>IF('Sales Dashboard'!AI113=0,"",IF('Sales Dashboard'!AI113="","",IF('Sales Dashboard'!AJ113=0,"",IF('Sales Dashboard'!AJ113="","",(('Sales Dashboard'!AJ113-'Sales Dashboard'!AI113)/'Sales Dashboard'!AI113)))))</f>
        <v>-0.2574314574314574</v>
      </c>
      <c r="AK113" s="66">
        <f>IF('Sales Dashboard'!AJ113=0,"",IF('Sales Dashboard'!AJ113="","",IF('Sales Dashboard'!AK113=0,"",IF('Sales Dashboard'!AK113="","",(('Sales Dashboard'!AK113-'Sales Dashboard'!AJ113)/'Sales Dashboard'!AJ113)))))</f>
        <v>-0.34618473895582325</v>
      </c>
      <c r="AL113" s="66">
        <f>IF('Sales Dashboard'!AK113=0,"",IF('Sales Dashboard'!AK113="","",IF('Sales Dashboard'!AL113=0,"",IF('Sales Dashboard'!AL113="","",(('Sales Dashboard'!AL113-'Sales Dashboard'!AK113)/'Sales Dashboard'!AK113)))))</f>
        <v>0.22078159240321404</v>
      </c>
      <c r="AM113" s="66">
        <f>IF('Sales Dashboard'!AL113=0,"",IF('Sales Dashboard'!AL113="","",IF('Sales Dashboard'!AM113=0,"",IF('Sales Dashboard'!AM113="","",(('Sales Dashboard'!AM113-'Sales Dashboard'!AL113)/'Sales Dashboard'!AL113)))))</f>
        <v>2.4100390592537474E-3</v>
      </c>
      <c r="AN113" s="66">
        <f>IF('Sales Dashboard'!AM113=0,"",IF('Sales Dashboard'!AM113="","",IF('Sales Dashboard'!AN113=0,"",IF('Sales Dashboard'!AN113="","",(('Sales Dashboard'!AN113-'Sales Dashboard'!AM113)/'Sales Dashboard'!AM113)))))</f>
        <v>-0.16193889327583064</v>
      </c>
      <c r="AO113" s="66">
        <f>IF('Sales Dashboard'!AN113=0,"",IF('Sales Dashboard'!AN113="","",IF('Sales Dashboard'!AO113=0,"",IF('Sales Dashboard'!AO113="","",(('Sales Dashboard'!AO113-'Sales Dashboard'!AN113)/'Sales Dashboard'!AN113)))))</f>
        <v>-0.18060912355366407</v>
      </c>
      <c r="AP113" s="66">
        <f>IF('Sales Dashboard'!AO113=0,"",IF('Sales Dashboard'!AO113="","",IF('Sales Dashboard'!AP113=0,"",IF('Sales Dashboard'!AP113="","",(('Sales Dashboard'!AP113-'Sales Dashboard'!AO113)/'Sales Dashboard'!AO113)))))</f>
        <v>4.0404040404040296E-2</v>
      </c>
      <c r="AQ113" s="66">
        <f>IF('Sales Dashboard'!AP113=0,"",IF('Sales Dashboard'!AP113="","",IF('Sales Dashboard'!AQ113=0,"",IF('Sales Dashboard'!AQ113="","",(('Sales Dashboard'!AQ113-'Sales Dashboard'!AP113)/'Sales Dashboard'!AP113)))))</f>
        <v>-0.20845556514236402</v>
      </c>
      <c r="AR113" s="56">
        <f>IF('Sales Dashboard'!AQ113=0,"",IF('Sales Dashboard'!AQ113="","",IF('Sales Dashboard'!AR113=0,"",IF('Sales Dashboard'!AR113="","",(('Sales Dashboard'!AR113-'Sales Dashboard'!AQ113)/'Sales Dashboard'!AQ113)))))</f>
        <v>-0.26592059685584862</v>
      </c>
      <c r="AS113" s="431">
        <f>IF(B113="HQ","",(('Sales Dashboard'!AR113-'Sales Dashboard'!AS113)/'Sales Dashboard'!AS113))</f>
        <v>-0.4194194194194194</v>
      </c>
    </row>
    <row r="114" spans="1:45" ht="15">
      <c r="A114" s="455" t="s">
        <v>1803</v>
      </c>
      <c r="B114" s="5" t="s">
        <v>1055</v>
      </c>
      <c r="D114" s="66" t="str">
        <f>IF('Sales Dashboard'!C114=0,"",IF('Sales Dashboard'!C114="","",IF('Sales Dashboard'!D114=0,"",IF('Sales Dashboard'!D114="","",(('Sales Dashboard'!D114-'Sales Dashboard'!C114)/'Sales Dashboard'!C114)))))</f>
        <v/>
      </c>
      <c r="E114" s="66" t="str">
        <f>IF('Sales Dashboard'!D114=0,"",IF('Sales Dashboard'!D114="","",IF('Sales Dashboard'!E114=0,"",IF('Sales Dashboard'!E114="","",(('Sales Dashboard'!E114-'Sales Dashboard'!D114)/'Sales Dashboard'!D114)))))</f>
        <v/>
      </c>
      <c r="F114" s="66" t="str">
        <f>IF('Sales Dashboard'!E114=0,"",IF('Sales Dashboard'!E114="","",IF('Sales Dashboard'!F114=0,"",IF('Sales Dashboard'!F114="","",(('Sales Dashboard'!F114-'Sales Dashboard'!E114)/'Sales Dashboard'!E114)))))</f>
        <v/>
      </c>
      <c r="G114" s="66" t="str">
        <f>IF('Sales Dashboard'!F114=0,"",IF('Sales Dashboard'!F114="","",IF('Sales Dashboard'!G114=0,"",IF('Sales Dashboard'!G114="","",(('Sales Dashboard'!G114-'Sales Dashboard'!F114)/'Sales Dashboard'!F114)))))</f>
        <v/>
      </c>
      <c r="H114" s="66" t="str">
        <f>IF('Sales Dashboard'!G114=0,"",IF('Sales Dashboard'!G114="","",IF('Sales Dashboard'!H114=0,"",IF('Sales Dashboard'!H114="","",(('Sales Dashboard'!H114-'Sales Dashboard'!G114)/'Sales Dashboard'!G114)))))</f>
        <v/>
      </c>
      <c r="I114" s="66" t="str">
        <f>IF('Sales Dashboard'!H114=0,"",IF('Sales Dashboard'!H114="","",IF('Sales Dashboard'!I114=0,"",IF('Sales Dashboard'!I114="","",(('Sales Dashboard'!I114-'Sales Dashboard'!H114)/'Sales Dashboard'!H114)))))</f>
        <v/>
      </c>
      <c r="J114" s="66" t="str">
        <f>IF('Sales Dashboard'!I114=0,"",IF('Sales Dashboard'!I114="","",IF('Sales Dashboard'!J114=0,"",IF('Sales Dashboard'!J114="","",(('Sales Dashboard'!J114-'Sales Dashboard'!I114)/'Sales Dashboard'!I114)))))</f>
        <v/>
      </c>
      <c r="K114" s="66" t="str">
        <f>IF('Sales Dashboard'!J114=0,"",IF('Sales Dashboard'!J114="","",IF('Sales Dashboard'!K114=0,"",IF('Sales Dashboard'!K114="","",(('Sales Dashboard'!K114-'Sales Dashboard'!J114)/'Sales Dashboard'!J114)))))</f>
        <v/>
      </c>
      <c r="L114" s="66" t="str">
        <f>IF('Sales Dashboard'!K114=0,"",IF('Sales Dashboard'!K114="","",IF('Sales Dashboard'!L114=0,"",IF('Sales Dashboard'!L114="","",(('Sales Dashboard'!L114-'Sales Dashboard'!K114)/'Sales Dashboard'!K114)))))</f>
        <v/>
      </c>
      <c r="M114" s="66" t="str">
        <f>IF('Sales Dashboard'!L114=0,"",IF('Sales Dashboard'!L114="","",IF('Sales Dashboard'!M114=0,"",IF('Sales Dashboard'!M114="","",(('Sales Dashboard'!M114-'Sales Dashboard'!L114)/'Sales Dashboard'!L114)))))</f>
        <v/>
      </c>
      <c r="N114" s="66" t="str">
        <f>IF('Sales Dashboard'!M114=0,"",IF('Sales Dashboard'!M114="","",IF('Sales Dashboard'!N114=0,"",IF('Sales Dashboard'!N114="","",(('Sales Dashboard'!N114-'Sales Dashboard'!M114)/'Sales Dashboard'!M114)))))</f>
        <v/>
      </c>
      <c r="O114" s="66" t="str">
        <f>IF('Sales Dashboard'!N114=0,"",IF('Sales Dashboard'!N114="","",IF('Sales Dashboard'!O114=0,"",IF('Sales Dashboard'!O114="","",(('Sales Dashboard'!O114-'Sales Dashboard'!N114)/'Sales Dashboard'!N114)))))</f>
        <v/>
      </c>
      <c r="P114" s="66" t="str">
        <f>IF('Sales Dashboard'!O114=0,"",IF('Sales Dashboard'!O114="","",IF('Sales Dashboard'!P114=0,"",IF('Sales Dashboard'!P114="","",(('Sales Dashboard'!P114-'Sales Dashboard'!O114)/'Sales Dashboard'!O114)))))</f>
        <v/>
      </c>
      <c r="Q114" s="66" t="str">
        <f>IF('Sales Dashboard'!P114=0,"",IF('Sales Dashboard'!P114="","",IF('Sales Dashboard'!Q114=0,"",IF('Sales Dashboard'!Q114="","",(('Sales Dashboard'!Q114-'Sales Dashboard'!P114)/'Sales Dashboard'!P114)))))</f>
        <v/>
      </c>
      <c r="R114" s="66" t="str">
        <f>IF('Sales Dashboard'!Q114=0,"",IF('Sales Dashboard'!Q114="","",IF('Sales Dashboard'!R114=0,"",IF('Sales Dashboard'!R114="","",(('Sales Dashboard'!R114-'Sales Dashboard'!Q114)/'Sales Dashboard'!Q114)))))</f>
        <v/>
      </c>
      <c r="S114" s="66" t="str">
        <f>IF('Sales Dashboard'!R114=0,"",IF('Sales Dashboard'!R114="","",IF('Sales Dashboard'!S114=0,"",IF('Sales Dashboard'!S114="","",(('Sales Dashboard'!S114-'Sales Dashboard'!R114)/'Sales Dashboard'!R114)))))</f>
        <v/>
      </c>
      <c r="T114" s="66" t="str">
        <f>IF('Sales Dashboard'!S114=0,"",IF('Sales Dashboard'!S114="","",IF('Sales Dashboard'!T114=0,"",IF('Sales Dashboard'!T114="","",(('Sales Dashboard'!T114-'Sales Dashboard'!S114)/'Sales Dashboard'!S114)))))</f>
        <v/>
      </c>
      <c r="U114" s="66" t="str">
        <f>IF('Sales Dashboard'!T114=0,"",IF('Sales Dashboard'!T114="","",IF('Sales Dashboard'!U114=0,"",IF('Sales Dashboard'!U114="","",(('Sales Dashboard'!U114-'Sales Dashboard'!T114)/'Sales Dashboard'!T114)))))</f>
        <v/>
      </c>
      <c r="V114" s="66" t="str">
        <f>IF('Sales Dashboard'!U114=0,"",IF('Sales Dashboard'!U114="","",IF('Sales Dashboard'!V114=0,"",IF('Sales Dashboard'!V114="","",(('Sales Dashboard'!V114-'Sales Dashboard'!U114)/'Sales Dashboard'!U114)))))</f>
        <v/>
      </c>
      <c r="W114" s="66" t="str">
        <f>IF('Sales Dashboard'!V114=0,"",IF('Sales Dashboard'!V114="","",IF('Sales Dashboard'!W114=0,"",IF('Sales Dashboard'!W114="","",(('Sales Dashboard'!W114-'Sales Dashboard'!V114)/'Sales Dashboard'!V114)))))</f>
        <v/>
      </c>
      <c r="X114" s="66" t="str">
        <f>IF('Sales Dashboard'!W114=0,"",IF('Sales Dashboard'!W114="","",IF('Sales Dashboard'!X114=0,"",IF('Sales Dashboard'!X114="","",(('Sales Dashboard'!X114-'Sales Dashboard'!W114)/'Sales Dashboard'!W114)))))</f>
        <v/>
      </c>
      <c r="Y114" s="66" t="str">
        <f>IF('Sales Dashboard'!X114=0,"",IF('Sales Dashboard'!X114="","",IF('Sales Dashboard'!Y114=0,"",IF('Sales Dashboard'!Y114="","",(('Sales Dashboard'!Y114-'Sales Dashboard'!X114)/'Sales Dashboard'!X114)))))</f>
        <v/>
      </c>
      <c r="Z114" s="66" t="str">
        <f>IF('Sales Dashboard'!Y114=0,"",IF('Sales Dashboard'!Y114="","",IF('Sales Dashboard'!Z114=0,"",IF('Sales Dashboard'!Z114="","",(('Sales Dashboard'!Z114-'Sales Dashboard'!Y114)/'Sales Dashboard'!Y114)))))</f>
        <v/>
      </c>
      <c r="AA114" s="66" t="str">
        <f>IF('Sales Dashboard'!Z114=0,"",IF('Sales Dashboard'!Z114="","",IF('Sales Dashboard'!AA114=0,"",IF('Sales Dashboard'!AA114="","",(('Sales Dashboard'!AA114-'Sales Dashboard'!Z114)/'Sales Dashboard'!Z114)))))</f>
        <v/>
      </c>
      <c r="AB114" s="66" t="str">
        <f>IF('Sales Dashboard'!AA114=0,"",IF('Sales Dashboard'!AA114="","",IF('Sales Dashboard'!AB114=0,"",IF('Sales Dashboard'!AB114="","",(('Sales Dashboard'!AB114-'Sales Dashboard'!AA114)/'Sales Dashboard'!AA114)))))</f>
        <v/>
      </c>
      <c r="AC114" s="66" t="str">
        <f>IF('Sales Dashboard'!AB114=0,"",IF('Sales Dashboard'!AB114="","",IF('Sales Dashboard'!AC114=0,"",IF('Sales Dashboard'!AC114="","",(('Sales Dashboard'!AC114-'Sales Dashboard'!AB114)/'Sales Dashboard'!AB114)))))</f>
        <v/>
      </c>
      <c r="AD114" s="66" t="str">
        <f>IF('Sales Dashboard'!AC114=0,"",IF('Sales Dashboard'!AC114="","",IF('Sales Dashboard'!AD114=0,"",IF('Sales Dashboard'!AD114="","",(('Sales Dashboard'!AD114-'Sales Dashboard'!AC114)/'Sales Dashboard'!AC114)))))</f>
        <v/>
      </c>
      <c r="AE114" s="66" t="str">
        <f>IF('Sales Dashboard'!AD114=0,"",IF('Sales Dashboard'!AD114="","",IF('Sales Dashboard'!AE114=0,"",IF('Sales Dashboard'!AE114="","",(('Sales Dashboard'!AE114-'Sales Dashboard'!AD114)/'Sales Dashboard'!AD114)))))</f>
        <v/>
      </c>
      <c r="AF114" s="66" t="str">
        <f>IF('Sales Dashboard'!AE114=0,"",IF('Sales Dashboard'!AE114="","",IF('Sales Dashboard'!AF114=0,"",IF('Sales Dashboard'!AF114="","",(('Sales Dashboard'!AF114-'Sales Dashboard'!AE114)/'Sales Dashboard'!AE114)))))</f>
        <v/>
      </c>
      <c r="AG114" s="66" t="str">
        <f>IF('Sales Dashboard'!AF114=0,"",IF('Sales Dashboard'!AF114="","",IF('Sales Dashboard'!AG114=0,"",IF('Sales Dashboard'!AG114="","",(('Sales Dashboard'!AG114-'Sales Dashboard'!AF114)/'Sales Dashboard'!AF114)))))</f>
        <v/>
      </c>
      <c r="AH114" s="66">
        <f>IF('Sales Dashboard'!AG114=0,"",IF('Sales Dashboard'!AG114="","",IF('Sales Dashboard'!AH114=0,"",IF('Sales Dashboard'!AH114="","",(('Sales Dashboard'!AH114-'Sales Dashboard'!AG114)/'Sales Dashboard'!AG114)))))</f>
        <v>-0.58333333333333337</v>
      </c>
      <c r="AI114" s="66">
        <f>IF('Sales Dashboard'!AH114=0,"",IF('Sales Dashboard'!AH114="","",IF('Sales Dashboard'!AI114=0,"",IF('Sales Dashboard'!AI114="","",(('Sales Dashboard'!AI114-'Sales Dashboard'!AH114)/'Sales Dashboard'!AH114)))))</f>
        <v>0.70322580645161281</v>
      </c>
      <c r="AJ114" s="66">
        <f>IF('Sales Dashboard'!AI114=0,"",IF('Sales Dashboard'!AI114="","",IF('Sales Dashboard'!AJ114=0,"",IF('Sales Dashboard'!AJ114="","",(('Sales Dashboard'!AJ114-'Sales Dashboard'!AI114)/'Sales Dashboard'!AI114)))))</f>
        <v>-0.19480519480519481</v>
      </c>
      <c r="AK114" s="66">
        <f>IF('Sales Dashboard'!AJ114=0,"",IF('Sales Dashboard'!AJ114="","",IF('Sales Dashboard'!AK114=0,"",IF('Sales Dashboard'!AK114="","",(('Sales Dashboard'!AK114-'Sales Dashboard'!AJ114)/'Sales Dashboard'!AJ114)))))</f>
        <v>0.3000000000000001</v>
      </c>
      <c r="AL114" s="66">
        <f>IF('Sales Dashboard'!AK114=0,"",IF('Sales Dashboard'!AK114="","",IF('Sales Dashboard'!AL114=0,"",IF('Sales Dashboard'!AL114="","",(('Sales Dashboard'!AL114-'Sales Dashboard'!AK114)/'Sales Dashboard'!AK114)))))</f>
        <v>0.35828135828135832</v>
      </c>
      <c r="AM114" s="66">
        <f>IF('Sales Dashboard'!AL114=0,"",IF('Sales Dashboard'!AL114="","",IF('Sales Dashboard'!AM114=0,"",IF('Sales Dashboard'!AM114="","",(('Sales Dashboard'!AM114-'Sales Dashboard'!AL114)/'Sales Dashboard'!AL114)))))</f>
        <v>-0.53854875283446713</v>
      </c>
      <c r="AN114" s="66">
        <f>IF('Sales Dashboard'!AM114=0,"",IF('Sales Dashboard'!AM114="","",IF('Sales Dashboard'!AN114=0,"",IF('Sales Dashboard'!AN114="","",(('Sales Dashboard'!AN114-'Sales Dashboard'!AM114)/'Sales Dashboard'!AM114)))))</f>
        <v>-0.12106210621062102</v>
      </c>
      <c r="AO114" s="66">
        <f>IF('Sales Dashboard'!AN114=0,"",IF('Sales Dashboard'!AN114="","",IF('Sales Dashboard'!AO114=0,"",IF('Sales Dashboard'!AO114="","",(('Sales Dashboard'!AO114-'Sales Dashboard'!AN114)/'Sales Dashboard'!AN114)))))</f>
        <v>0.23363607892264329</v>
      </c>
      <c r="AP114" s="66">
        <f>IF('Sales Dashboard'!AO114=0,"",IF('Sales Dashboard'!AO114="","",IF('Sales Dashboard'!AP114=0,"",IF('Sales Dashboard'!AP114="","",(('Sales Dashboard'!AP114-'Sales Dashboard'!AO114)/'Sales Dashboard'!AO114)))))</f>
        <v>0.14711214711214718</v>
      </c>
      <c r="AQ114" s="66">
        <f>IF('Sales Dashboard'!AP114=0,"",IF('Sales Dashboard'!AP114="","",IF('Sales Dashboard'!AQ114=0,"",IF('Sales Dashboard'!AQ114="","",(('Sales Dashboard'!AQ114-'Sales Dashboard'!AP114)/'Sales Dashboard'!AP114)))))</f>
        <v>0.59951040391676869</v>
      </c>
      <c r="AR114" s="56">
        <f>IF('Sales Dashboard'!AQ114=0,"",IF('Sales Dashboard'!AQ114="","",IF('Sales Dashboard'!AR114=0,"",IF('Sales Dashboard'!AR114="","",(('Sales Dashboard'!AR114-'Sales Dashboard'!AQ114)/'Sales Dashboard'!AQ114)))))</f>
        <v>-0.2136644219977554</v>
      </c>
      <c r="AS114" s="431">
        <f>IF(B114="HQ","",(('Sales Dashboard'!AR114-'Sales Dashboard'!AS114)/'Sales Dashboard'!AS114))</f>
        <v>0.65544332210998868</v>
      </c>
    </row>
    <row r="115" spans="1:45" ht="15">
      <c r="A115" s="455" t="s">
        <v>1804</v>
      </c>
      <c r="B115" s="5" t="s">
        <v>1054</v>
      </c>
      <c r="D115" s="66" t="str">
        <f>IF('Sales Dashboard'!C115=0,"",IF('Sales Dashboard'!C115="","",IF('Sales Dashboard'!D115=0,"",IF('Sales Dashboard'!D115="","",(('Sales Dashboard'!D115-'Sales Dashboard'!C115)/'Sales Dashboard'!C115)))))</f>
        <v/>
      </c>
      <c r="E115" s="66" t="str">
        <f>IF('Sales Dashboard'!D115=0,"",IF('Sales Dashboard'!D115="","",IF('Sales Dashboard'!E115=0,"",IF('Sales Dashboard'!E115="","",(('Sales Dashboard'!E115-'Sales Dashboard'!D115)/'Sales Dashboard'!D115)))))</f>
        <v/>
      </c>
      <c r="F115" s="66" t="str">
        <f>IF('Sales Dashboard'!E115=0,"",IF('Sales Dashboard'!E115="","",IF('Sales Dashboard'!F115=0,"",IF('Sales Dashboard'!F115="","",(('Sales Dashboard'!F115-'Sales Dashboard'!E115)/'Sales Dashboard'!E115)))))</f>
        <v/>
      </c>
      <c r="G115" s="66" t="str">
        <f>IF('Sales Dashboard'!F115=0,"",IF('Sales Dashboard'!F115="","",IF('Sales Dashboard'!G115=0,"",IF('Sales Dashboard'!G115="","",(('Sales Dashboard'!G115-'Sales Dashboard'!F115)/'Sales Dashboard'!F115)))))</f>
        <v/>
      </c>
      <c r="H115" s="66" t="str">
        <f>IF('Sales Dashboard'!G115=0,"",IF('Sales Dashboard'!G115="","",IF('Sales Dashboard'!H115=0,"",IF('Sales Dashboard'!H115="","",(('Sales Dashboard'!H115-'Sales Dashboard'!G115)/'Sales Dashboard'!G115)))))</f>
        <v/>
      </c>
      <c r="I115" s="66" t="str">
        <f>IF('Sales Dashboard'!H115=0,"",IF('Sales Dashboard'!H115="","",IF('Sales Dashboard'!I115=0,"",IF('Sales Dashboard'!I115="","",(('Sales Dashboard'!I115-'Sales Dashboard'!H115)/'Sales Dashboard'!H115)))))</f>
        <v/>
      </c>
      <c r="J115" s="66" t="str">
        <f>IF('Sales Dashboard'!I115=0,"",IF('Sales Dashboard'!I115="","",IF('Sales Dashboard'!J115=0,"",IF('Sales Dashboard'!J115="","",(('Sales Dashboard'!J115-'Sales Dashboard'!I115)/'Sales Dashboard'!I115)))))</f>
        <v/>
      </c>
      <c r="K115" s="66" t="str">
        <f>IF('Sales Dashboard'!J115=0,"",IF('Sales Dashboard'!J115="","",IF('Sales Dashboard'!K115=0,"",IF('Sales Dashboard'!K115="","",(('Sales Dashboard'!K115-'Sales Dashboard'!J115)/'Sales Dashboard'!J115)))))</f>
        <v/>
      </c>
      <c r="L115" s="66" t="str">
        <f>IF('Sales Dashboard'!K115=0,"",IF('Sales Dashboard'!K115="","",IF('Sales Dashboard'!L115=0,"",IF('Sales Dashboard'!L115="","",(('Sales Dashboard'!L115-'Sales Dashboard'!K115)/'Sales Dashboard'!K115)))))</f>
        <v/>
      </c>
      <c r="M115" s="66" t="str">
        <f>IF('Sales Dashboard'!L115=0,"",IF('Sales Dashboard'!L115="","",IF('Sales Dashboard'!M115=0,"",IF('Sales Dashboard'!M115="","",(('Sales Dashboard'!M115-'Sales Dashboard'!L115)/'Sales Dashboard'!L115)))))</f>
        <v/>
      </c>
      <c r="N115" s="66" t="str">
        <f>IF('Sales Dashboard'!M115=0,"",IF('Sales Dashboard'!M115="","",IF('Sales Dashboard'!N115=0,"",IF('Sales Dashboard'!N115="","",(('Sales Dashboard'!N115-'Sales Dashboard'!M115)/'Sales Dashboard'!M115)))))</f>
        <v/>
      </c>
      <c r="O115" s="66" t="str">
        <f>IF('Sales Dashboard'!N115=0,"",IF('Sales Dashboard'!N115="","",IF('Sales Dashboard'!O115=0,"",IF('Sales Dashboard'!O115="","",(('Sales Dashboard'!O115-'Sales Dashboard'!N115)/'Sales Dashboard'!N115)))))</f>
        <v/>
      </c>
      <c r="P115" s="66" t="str">
        <f>IF('Sales Dashboard'!O115=0,"",IF('Sales Dashboard'!O115="","",IF('Sales Dashboard'!P115=0,"",IF('Sales Dashboard'!P115="","",(('Sales Dashboard'!P115-'Sales Dashboard'!O115)/'Sales Dashboard'!O115)))))</f>
        <v/>
      </c>
      <c r="Q115" s="66" t="str">
        <f>IF('Sales Dashboard'!P115=0,"",IF('Sales Dashboard'!P115="","",IF('Sales Dashboard'!Q115=0,"",IF('Sales Dashboard'!Q115="","",(('Sales Dashboard'!Q115-'Sales Dashboard'!P115)/'Sales Dashboard'!P115)))))</f>
        <v/>
      </c>
      <c r="R115" s="66" t="str">
        <f>IF('Sales Dashboard'!Q115=0,"",IF('Sales Dashboard'!Q115="","",IF('Sales Dashboard'!R115=0,"",IF('Sales Dashboard'!R115="","",(('Sales Dashboard'!R115-'Sales Dashboard'!Q115)/'Sales Dashboard'!Q115)))))</f>
        <v/>
      </c>
      <c r="S115" s="66" t="str">
        <f>IF('Sales Dashboard'!R115=0,"",IF('Sales Dashboard'!R115="","",IF('Sales Dashboard'!S115=0,"",IF('Sales Dashboard'!S115="","",(('Sales Dashboard'!S115-'Sales Dashboard'!R115)/'Sales Dashboard'!R115)))))</f>
        <v/>
      </c>
      <c r="T115" s="66" t="str">
        <f>IF('Sales Dashboard'!S115=0,"",IF('Sales Dashboard'!S115="","",IF('Sales Dashboard'!T115=0,"",IF('Sales Dashboard'!T115="","",(('Sales Dashboard'!T115-'Sales Dashboard'!S115)/'Sales Dashboard'!S115)))))</f>
        <v/>
      </c>
      <c r="U115" s="66" t="str">
        <f>IF('Sales Dashboard'!T115=0,"",IF('Sales Dashboard'!T115="","",IF('Sales Dashboard'!U115=0,"",IF('Sales Dashboard'!U115="","",(('Sales Dashboard'!U115-'Sales Dashboard'!T115)/'Sales Dashboard'!T115)))))</f>
        <v/>
      </c>
      <c r="V115" s="66" t="str">
        <f>IF('Sales Dashboard'!U115=0,"",IF('Sales Dashboard'!U115="","",IF('Sales Dashboard'!V115=0,"",IF('Sales Dashboard'!V115="","",(('Sales Dashboard'!V115-'Sales Dashboard'!U115)/'Sales Dashboard'!U115)))))</f>
        <v/>
      </c>
      <c r="W115" s="66" t="str">
        <f>IF('Sales Dashboard'!V115=0,"",IF('Sales Dashboard'!V115="","",IF('Sales Dashboard'!W115=0,"",IF('Sales Dashboard'!W115="","",(('Sales Dashboard'!W115-'Sales Dashboard'!V115)/'Sales Dashboard'!V115)))))</f>
        <v/>
      </c>
      <c r="X115" s="66" t="str">
        <f>IF('Sales Dashboard'!W115=0,"",IF('Sales Dashboard'!W115="","",IF('Sales Dashboard'!X115=0,"",IF('Sales Dashboard'!X115="","",(('Sales Dashboard'!X115-'Sales Dashboard'!W115)/'Sales Dashboard'!W115)))))</f>
        <v/>
      </c>
      <c r="Y115" s="66" t="str">
        <f>IF('Sales Dashboard'!X115=0,"",IF('Sales Dashboard'!X115="","",IF('Sales Dashboard'!Y115=0,"",IF('Sales Dashboard'!Y115="","",(('Sales Dashboard'!Y115-'Sales Dashboard'!X115)/'Sales Dashboard'!X115)))))</f>
        <v/>
      </c>
      <c r="Z115" s="66" t="str">
        <f>IF('Sales Dashboard'!Y115=0,"",IF('Sales Dashboard'!Y115="","",IF('Sales Dashboard'!Z115=0,"",IF('Sales Dashboard'!Z115="","",(('Sales Dashboard'!Z115-'Sales Dashboard'!Y115)/'Sales Dashboard'!Y115)))))</f>
        <v/>
      </c>
      <c r="AA115" s="66" t="str">
        <f>IF('Sales Dashboard'!Z115=0,"",IF('Sales Dashboard'!Z115="","",IF('Sales Dashboard'!AA115=0,"",IF('Sales Dashboard'!AA115="","",(('Sales Dashboard'!AA115-'Sales Dashboard'!Z115)/'Sales Dashboard'!Z115)))))</f>
        <v/>
      </c>
      <c r="AB115" s="66" t="str">
        <f>IF('Sales Dashboard'!AA115=0,"",IF('Sales Dashboard'!AA115="","",IF('Sales Dashboard'!AB115=0,"",IF('Sales Dashboard'!AB115="","",(('Sales Dashboard'!AB115-'Sales Dashboard'!AA115)/'Sales Dashboard'!AA115)))))</f>
        <v/>
      </c>
      <c r="AC115" s="66" t="str">
        <f>IF('Sales Dashboard'!AB115=0,"",IF('Sales Dashboard'!AB115="","",IF('Sales Dashboard'!AC115=0,"",IF('Sales Dashboard'!AC115="","",(('Sales Dashboard'!AC115-'Sales Dashboard'!AB115)/'Sales Dashboard'!AB115)))))</f>
        <v/>
      </c>
      <c r="AD115" s="66" t="str">
        <f>IF('Sales Dashboard'!AC115=0,"",IF('Sales Dashboard'!AC115="","",IF('Sales Dashboard'!AD115=0,"",IF('Sales Dashboard'!AD115="","",(('Sales Dashboard'!AD115-'Sales Dashboard'!AC115)/'Sales Dashboard'!AC115)))))</f>
        <v/>
      </c>
      <c r="AE115" s="66" t="str">
        <f>IF('Sales Dashboard'!AD115=0,"",IF('Sales Dashboard'!AD115="","",IF('Sales Dashboard'!AE115=0,"",IF('Sales Dashboard'!AE115="","",(('Sales Dashboard'!AE115-'Sales Dashboard'!AD115)/'Sales Dashboard'!AD115)))))</f>
        <v/>
      </c>
      <c r="AF115" s="66" t="str">
        <f>IF('Sales Dashboard'!AE115=0,"",IF('Sales Dashboard'!AE115="","",IF('Sales Dashboard'!AF115=0,"",IF('Sales Dashboard'!AF115="","",(('Sales Dashboard'!AF115-'Sales Dashboard'!AE115)/'Sales Dashboard'!AE115)))))</f>
        <v/>
      </c>
      <c r="AG115" s="66" t="str">
        <f>IF('Sales Dashboard'!AF115=0,"",IF('Sales Dashboard'!AF115="","",IF('Sales Dashboard'!AG115=0,"",IF('Sales Dashboard'!AG115="","",(('Sales Dashboard'!AG115-'Sales Dashboard'!AF115)/'Sales Dashboard'!AF115)))))</f>
        <v/>
      </c>
      <c r="AH115" s="66" t="str">
        <f>IF('Sales Dashboard'!AG115=0,"",IF('Sales Dashboard'!AG115="","",IF('Sales Dashboard'!AH115=0,"",IF('Sales Dashboard'!AH115="","",(('Sales Dashboard'!AH115-'Sales Dashboard'!AG115)/'Sales Dashboard'!AG115)))))</f>
        <v/>
      </c>
      <c r="AI115" s="66" t="str">
        <f>IF('Sales Dashboard'!AH115=0,"",IF('Sales Dashboard'!AH115="","",IF('Sales Dashboard'!AI115=0,"",IF('Sales Dashboard'!AI115="","",(('Sales Dashboard'!AI115-'Sales Dashboard'!AH115)/'Sales Dashboard'!AH115)))))</f>
        <v/>
      </c>
      <c r="AJ115" s="66" t="str">
        <f>IF('Sales Dashboard'!AI115=0,"",IF('Sales Dashboard'!AI115="","",IF('Sales Dashboard'!AJ115=0,"",IF('Sales Dashboard'!AJ115="","",(('Sales Dashboard'!AJ115-'Sales Dashboard'!AI115)/'Sales Dashboard'!AI115)))))</f>
        <v/>
      </c>
      <c r="AK115" s="66" t="str">
        <f>IF('Sales Dashboard'!AJ115=0,"",IF('Sales Dashboard'!AJ115="","",IF('Sales Dashboard'!AK115=0,"",IF('Sales Dashboard'!AK115="","",(('Sales Dashboard'!AK115-'Sales Dashboard'!AJ115)/'Sales Dashboard'!AJ115)))))</f>
        <v/>
      </c>
      <c r="AL115" s="66">
        <f>IF('Sales Dashboard'!AK115=0,"",IF('Sales Dashboard'!AK115="","",IF('Sales Dashboard'!AL115=0,"",IF('Sales Dashboard'!AL115="","",(('Sales Dashboard'!AL115-'Sales Dashboard'!AK115)/'Sales Dashboard'!AK115)))))</f>
        <v>0.64226726726726713</v>
      </c>
      <c r="AM115" s="66">
        <f>IF('Sales Dashboard'!AL115=0,"",IF('Sales Dashboard'!AL115="","",IF('Sales Dashboard'!AM115=0,"",IF('Sales Dashboard'!AM115="","",(('Sales Dashboard'!AM115-'Sales Dashboard'!AL115)/'Sales Dashboard'!AL115)))))</f>
        <v>-0.26704761904761898</v>
      </c>
      <c r="AN115" s="66">
        <f>IF('Sales Dashboard'!AM115=0,"",IF('Sales Dashboard'!AM115="","",IF('Sales Dashboard'!AN115=0,"",IF('Sales Dashboard'!AN115="","",(('Sales Dashboard'!AN115-'Sales Dashboard'!AM115)/'Sales Dashboard'!AM115)))))</f>
        <v>5.0456968773800455</v>
      </c>
      <c r="AO115" s="66">
        <f>IF('Sales Dashboard'!AN115=0,"",IF('Sales Dashboard'!AN115="","",IF('Sales Dashboard'!AO115=0,"",IF('Sales Dashboard'!AO115="","",(('Sales Dashboard'!AO115-'Sales Dashboard'!AN115)/'Sales Dashboard'!AN115)))))</f>
        <v>-0.65757435660348285</v>
      </c>
      <c r="AP115" s="66">
        <f>IF('Sales Dashboard'!AO115=0,"",IF('Sales Dashboard'!AO115="","",IF('Sales Dashboard'!AP115=0,"",IF('Sales Dashboard'!AP115="","",(('Sales Dashboard'!AP115-'Sales Dashboard'!AO115)/'Sales Dashboard'!AO115)))))</f>
        <v>-0.37575757575757573</v>
      </c>
      <c r="AQ115" s="66">
        <f>IF('Sales Dashboard'!AP115=0,"",IF('Sales Dashboard'!AP115="","",IF('Sales Dashboard'!AQ115=0,"",IF('Sales Dashboard'!AQ115="","",(('Sales Dashboard'!AQ115-'Sales Dashboard'!AP115)/'Sales Dashboard'!AP115)))))</f>
        <v>-0.36842105263157898</v>
      </c>
      <c r="AR115" s="56">
        <f>IF('Sales Dashboard'!AQ115=0,"",IF('Sales Dashboard'!AQ115="","",IF('Sales Dashboard'!AR115=0,"",IF('Sales Dashboard'!AR115="","",(('Sales Dashboard'!AR115-'Sales Dashboard'!AQ115)/'Sales Dashboard'!AQ115)))))</f>
        <v>10.303240740740742</v>
      </c>
      <c r="AS115" s="431">
        <f>IF(B115="HQ","",(('Sales Dashboard'!AR115-'Sales Dashboard'!AS115)/'Sales Dashboard'!AS115))</f>
        <v>1.8555555555555556</v>
      </c>
    </row>
    <row r="116" spans="1:45" ht="16" thickBot="1">
      <c r="A116" s="458" t="s">
        <v>1805</v>
      </c>
      <c r="B116" s="75" t="s">
        <v>1183</v>
      </c>
      <c r="D116" s="281" t="str">
        <f>IF('Sales Dashboard'!C116=0,"",IF('Sales Dashboard'!C116="","",IF('Sales Dashboard'!D116=0,"",IF('Sales Dashboard'!D116="","",(('Sales Dashboard'!D116-'Sales Dashboard'!C116)/'Sales Dashboard'!C116)))))</f>
        <v/>
      </c>
      <c r="E116" s="281" t="str">
        <f>IF('Sales Dashboard'!D116=0,"",IF('Sales Dashboard'!D116="","",IF('Sales Dashboard'!E116=0,"",IF('Sales Dashboard'!E116="","",(('Sales Dashboard'!E116-'Sales Dashboard'!D116)/'Sales Dashboard'!D116)))))</f>
        <v/>
      </c>
      <c r="F116" s="281" t="str">
        <f>IF('Sales Dashboard'!E116=0,"",IF('Sales Dashboard'!E116="","",IF('Sales Dashboard'!F116=0,"",IF('Sales Dashboard'!F116="","",(('Sales Dashboard'!F116-'Sales Dashboard'!E116)/'Sales Dashboard'!E116)))))</f>
        <v/>
      </c>
      <c r="G116" s="281" t="str">
        <f>IF('Sales Dashboard'!F116=0,"",IF('Sales Dashboard'!F116="","",IF('Sales Dashboard'!G116=0,"",IF('Sales Dashboard'!G116="","",(('Sales Dashboard'!G116-'Sales Dashboard'!F116)/'Sales Dashboard'!F116)))))</f>
        <v/>
      </c>
      <c r="H116" s="281" t="str">
        <f>IF('Sales Dashboard'!G116=0,"",IF('Sales Dashboard'!G116="","",IF('Sales Dashboard'!H116=0,"",IF('Sales Dashboard'!H116="","",(('Sales Dashboard'!H116-'Sales Dashboard'!G116)/'Sales Dashboard'!G116)))))</f>
        <v/>
      </c>
      <c r="I116" s="281" t="str">
        <f>IF('Sales Dashboard'!H116=0,"",IF('Sales Dashboard'!H116="","",IF('Sales Dashboard'!I116=0,"",IF('Sales Dashboard'!I116="","",(('Sales Dashboard'!I116-'Sales Dashboard'!H116)/'Sales Dashboard'!H116)))))</f>
        <v/>
      </c>
      <c r="J116" s="281" t="str">
        <f>IF('Sales Dashboard'!I116=0,"",IF('Sales Dashboard'!I116="","",IF('Sales Dashboard'!J116=0,"",IF('Sales Dashboard'!J116="","",(('Sales Dashboard'!J116-'Sales Dashboard'!I116)/'Sales Dashboard'!I116)))))</f>
        <v/>
      </c>
      <c r="K116" s="281" t="str">
        <f>IF('Sales Dashboard'!J116=0,"",IF('Sales Dashboard'!J116="","",IF('Sales Dashboard'!K116=0,"",IF('Sales Dashboard'!K116="","",(('Sales Dashboard'!K116-'Sales Dashboard'!J116)/'Sales Dashboard'!J116)))))</f>
        <v/>
      </c>
      <c r="L116" s="281" t="str">
        <f>IF('Sales Dashboard'!K116=0,"",IF('Sales Dashboard'!K116="","",IF('Sales Dashboard'!L116=0,"",IF('Sales Dashboard'!L116="","",(('Sales Dashboard'!L116-'Sales Dashboard'!K116)/'Sales Dashboard'!K116)))))</f>
        <v/>
      </c>
      <c r="M116" s="281" t="str">
        <f>IF('Sales Dashboard'!L116=0,"",IF('Sales Dashboard'!L116="","",IF('Sales Dashboard'!M116=0,"",IF('Sales Dashboard'!M116="","",(('Sales Dashboard'!M116-'Sales Dashboard'!L116)/'Sales Dashboard'!L116)))))</f>
        <v/>
      </c>
      <c r="N116" s="281" t="str">
        <f>IF('Sales Dashboard'!M116=0,"",IF('Sales Dashboard'!M116="","",IF('Sales Dashboard'!N116=0,"",IF('Sales Dashboard'!N116="","",(('Sales Dashboard'!N116-'Sales Dashboard'!M116)/'Sales Dashboard'!M116)))))</f>
        <v/>
      </c>
      <c r="O116" s="281" t="str">
        <f>IF('Sales Dashboard'!N116=0,"",IF('Sales Dashboard'!N116="","",IF('Sales Dashboard'!O116=0,"",IF('Sales Dashboard'!O116="","",(('Sales Dashboard'!O116-'Sales Dashboard'!N116)/'Sales Dashboard'!N116)))))</f>
        <v/>
      </c>
      <c r="P116" s="281" t="str">
        <f>IF('Sales Dashboard'!O116=0,"",IF('Sales Dashboard'!O116="","",IF('Sales Dashboard'!P116=0,"",IF('Sales Dashboard'!P116="","",(('Sales Dashboard'!P116-'Sales Dashboard'!O116)/'Sales Dashboard'!O116)))))</f>
        <v/>
      </c>
      <c r="Q116" s="281" t="str">
        <f>IF('Sales Dashboard'!P116=0,"",IF('Sales Dashboard'!P116="","",IF('Sales Dashboard'!Q116=0,"",IF('Sales Dashboard'!Q116="","",(('Sales Dashboard'!Q116-'Sales Dashboard'!P116)/'Sales Dashboard'!P116)))))</f>
        <v/>
      </c>
      <c r="R116" s="281" t="str">
        <f>IF('Sales Dashboard'!Q116=0,"",IF('Sales Dashboard'!Q116="","",IF('Sales Dashboard'!R116=0,"",IF('Sales Dashboard'!R116="","",(('Sales Dashboard'!R116-'Sales Dashboard'!Q116)/'Sales Dashboard'!Q116)))))</f>
        <v/>
      </c>
      <c r="S116" s="281" t="str">
        <f>IF('Sales Dashboard'!R116=0,"",IF('Sales Dashboard'!R116="","",IF('Sales Dashboard'!S116=0,"",IF('Sales Dashboard'!S116="","",(('Sales Dashboard'!S116-'Sales Dashboard'!R116)/'Sales Dashboard'!R116)))))</f>
        <v/>
      </c>
      <c r="T116" s="281" t="str">
        <f>IF('Sales Dashboard'!S116=0,"",IF('Sales Dashboard'!S116="","",IF('Sales Dashboard'!T116=0,"",IF('Sales Dashboard'!T116="","",(('Sales Dashboard'!T116-'Sales Dashboard'!S116)/'Sales Dashboard'!S116)))))</f>
        <v/>
      </c>
      <c r="U116" s="281" t="str">
        <f>IF('Sales Dashboard'!T116=0,"",IF('Sales Dashboard'!T116="","",IF('Sales Dashboard'!U116=0,"",IF('Sales Dashboard'!U116="","",(('Sales Dashboard'!U116-'Sales Dashboard'!T116)/'Sales Dashboard'!T116)))))</f>
        <v/>
      </c>
      <c r="V116" s="281" t="str">
        <f>IF('Sales Dashboard'!U116=0,"",IF('Sales Dashboard'!U116="","",IF('Sales Dashboard'!V116=0,"",IF('Sales Dashboard'!V116="","",(('Sales Dashboard'!V116-'Sales Dashboard'!U116)/'Sales Dashboard'!U116)))))</f>
        <v/>
      </c>
      <c r="W116" s="281" t="str">
        <f>IF('Sales Dashboard'!V116=0,"",IF('Sales Dashboard'!V116="","",IF('Sales Dashboard'!W116=0,"",IF('Sales Dashboard'!W116="","",(('Sales Dashboard'!W116-'Sales Dashboard'!V116)/'Sales Dashboard'!V116)))))</f>
        <v/>
      </c>
      <c r="X116" s="281" t="str">
        <f>IF('Sales Dashboard'!W116=0,"",IF('Sales Dashboard'!W116="","",IF('Sales Dashboard'!X116=0,"",IF('Sales Dashboard'!X116="","",(('Sales Dashboard'!X116-'Sales Dashboard'!W116)/'Sales Dashboard'!W116)))))</f>
        <v/>
      </c>
      <c r="Y116" s="281" t="str">
        <f>IF('Sales Dashboard'!X116=0,"",IF('Sales Dashboard'!X116="","",IF('Sales Dashboard'!Y116=0,"",IF('Sales Dashboard'!Y116="","",(('Sales Dashboard'!Y116-'Sales Dashboard'!X116)/'Sales Dashboard'!X116)))))</f>
        <v/>
      </c>
      <c r="Z116" s="281" t="str">
        <f>IF('Sales Dashboard'!Y116=0,"",IF('Sales Dashboard'!Y116="","",IF('Sales Dashboard'!Z116=0,"",IF('Sales Dashboard'!Z116="","",(('Sales Dashboard'!Z116-'Sales Dashboard'!Y116)/'Sales Dashboard'!Y116)))))</f>
        <v/>
      </c>
      <c r="AA116" s="281" t="str">
        <f>IF('Sales Dashboard'!Z116=0,"",IF('Sales Dashboard'!Z116="","",IF('Sales Dashboard'!AA116=0,"",IF('Sales Dashboard'!AA116="","",(('Sales Dashboard'!AA116-'Sales Dashboard'!Z116)/'Sales Dashboard'!Z116)))))</f>
        <v/>
      </c>
      <c r="AB116" s="281" t="str">
        <f>IF('Sales Dashboard'!AA116=0,"",IF('Sales Dashboard'!AA116="","",IF('Sales Dashboard'!AB116=0,"",IF('Sales Dashboard'!AB116="","",(('Sales Dashboard'!AB116-'Sales Dashboard'!AA116)/'Sales Dashboard'!AA116)))))</f>
        <v/>
      </c>
      <c r="AC116" s="281" t="str">
        <f>IF('Sales Dashboard'!AB116=0,"",IF('Sales Dashboard'!AB116="","",IF('Sales Dashboard'!AC116=0,"",IF('Sales Dashboard'!AC116="","",(('Sales Dashboard'!AC116-'Sales Dashboard'!AB116)/'Sales Dashboard'!AB116)))))</f>
        <v/>
      </c>
      <c r="AD116" s="281" t="str">
        <f>IF('Sales Dashboard'!AC116=0,"",IF('Sales Dashboard'!AC116="","",IF('Sales Dashboard'!AD116=0,"",IF('Sales Dashboard'!AD116="","",(('Sales Dashboard'!AD116-'Sales Dashboard'!AC116)/'Sales Dashboard'!AC116)))))</f>
        <v/>
      </c>
      <c r="AE116" s="281" t="str">
        <f>IF('Sales Dashboard'!AD116=0,"",IF('Sales Dashboard'!AD116="","",IF('Sales Dashboard'!AE116=0,"",IF('Sales Dashboard'!AE116="","",(('Sales Dashboard'!AE116-'Sales Dashboard'!AD116)/'Sales Dashboard'!AD116)))))</f>
        <v/>
      </c>
      <c r="AF116" s="281" t="str">
        <f>IF('Sales Dashboard'!AE116=0,"",IF('Sales Dashboard'!AE116="","",IF('Sales Dashboard'!AF116=0,"",IF('Sales Dashboard'!AF116="","",(('Sales Dashboard'!AF116-'Sales Dashboard'!AE116)/'Sales Dashboard'!AE116)))))</f>
        <v/>
      </c>
      <c r="AG116" s="281" t="str">
        <f>IF('Sales Dashboard'!AF116=0,"",IF('Sales Dashboard'!AF116="","",IF('Sales Dashboard'!AG116=0,"",IF('Sales Dashboard'!AG116="","",(('Sales Dashboard'!AG116-'Sales Dashboard'!AF116)/'Sales Dashboard'!AF116)))))</f>
        <v/>
      </c>
      <c r="AH116" s="281">
        <f>IF('Sales Dashboard'!AG116=0,"",IF('Sales Dashboard'!AG116="","",IF('Sales Dashboard'!AH116=0,"",IF('Sales Dashboard'!AH116="","",(('Sales Dashboard'!AH116-'Sales Dashboard'!AG116)/'Sales Dashboard'!AG116)))))</f>
        <v>-0.24224806201550383</v>
      </c>
      <c r="AI116" s="281">
        <f>IF('Sales Dashboard'!AH116=0,"",IF('Sales Dashboard'!AH116="","",IF('Sales Dashboard'!AI116=0,"",IF('Sales Dashboard'!AI116="","",(('Sales Dashboard'!AI116-'Sales Dashboard'!AH116)/'Sales Dashboard'!AH116)))))</f>
        <v>-0.58221268872205267</v>
      </c>
      <c r="AJ116" s="281">
        <f>IF('Sales Dashboard'!AI116=0,"",IF('Sales Dashboard'!AI116="","",IF('Sales Dashboard'!AJ116=0,"",IF('Sales Dashboard'!AJ116="","",(('Sales Dashboard'!AJ116-'Sales Dashboard'!AI116)/'Sales Dashboard'!AI116)))))</f>
        <v>-0.63365544408198438</v>
      </c>
      <c r="AK116" s="281">
        <f>IF('Sales Dashboard'!AJ116=0,"",IF('Sales Dashboard'!AJ116="","",IF('Sales Dashboard'!AK116=0,"",IF('Sales Dashboard'!AK116="","",(('Sales Dashboard'!AK116-'Sales Dashboard'!AJ116)/'Sales Dashboard'!AJ116)))))</f>
        <v>-0.16354166666666659</v>
      </c>
      <c r="AL116" s="281">
        <f>IF('Sales Dashboard'!AK116=0,"",IF('Sales Dashboard'!AK116="","",IF('Sales Dashboard'!AL116=0,"",IF('Sales Dashboard'!AL116="","",(('Sales Dashboard'!AL116-'Sales Dashboard'!AK116)/'Sales Dashboard'!AK116)))))</f>
        <v>-0.18363569048500564</v>
      </c>
      <c r="AM116" s="281">
        <f>IF('Sales Dashboard'!AL116=0,"",IF('Sales Dashboard'!AL116="","",IF('Sales Dashboard'!AM116=0,"",IF('Sales Dashboard'!AM116="","",(('Sales Dashboard'!AM116-'Sales Dashboard'!AL116)/'Sales Dashboard'!AL116)))))</f>
        <v>-0.38473167044595608</v>
      </c>
      <c r="AN116" s="468">
        <f>IF('Sales Dashboard'!AM116=0,"",IF('Sales Dashboard'!AM116="","",IF('Sales Dashboard'!AN116=0,"",IF('Sales Dashboard'!AN116="","",(('Sales Dashboard'!AN116-'Sales Dashboard'!AM116)/'Sales Dashboard'!AM116)))))</f>
        <v>-0.60306030603060312</v>
      </c>
      <c r="AO116" s="468">
        <f>IF('Sales Dashboard'!AN116=0,"",IF('Sales Dashboard'!AN116="","",IF('Sales Dashboard'!AO116=0,"",IF('Sales Dashboard'!AO116="","",(('Sales Dashboard'!AO116-'Sales Dashboard'!AN116)/'Sales Dashboard'!AN116)))))</f>
        <v>7.5917706888580687</v>
      </c>
      <c r="AP116" s="468">
        <f>IF('Sales Dashboard'!AO116=0,"",IF('Sales Dashboard'!AO116="","",IF('Sales Dashboard'!AP116=0,"",IF('Sales Dashboard'!AP116="","",(('Sales Dashboard'!AP116-'Sales Dashboard'!AO116)/'Sales Dashboard'!AO116)))))</f>
        <v>0.8998682476943346</v>
      </c>
      <c r="AQ116" s="468">
        <f>IF('Sales Dashboard'!AP116=0,"",IF('Sales Dashboard'!AP116="","",IF('Sales Dashboard'!AQ116=0,"",IF('Sales Dashboard'!AQ116="","",(('Sales Dashboard'!AQ116-'Sales Dashboard'!AP116)/'Sales Dashboard'!AP116)))))</f>
        <v>-0.49755639097744364</v>
      </c>
      <c r="AR116" s="223">
        <f>IF('Sales Dashboard'!AQ116=0,"",IF('Sales Dashboard'!AQ116="","",IF('Sales Dashboard'!AR116=0,"",IF('Sales Dashboard'!AR116="","",(('Sales Dashboard'!AR116-'Sales Dashboard'!AQ116)/'Sales Dashboard'!AQ116)))))</f>
        <v>-0.35928212162780065</v>
      </c>
      <c r="AS116" s="440">
        <f>IF(B116="HQ","",(('Sales Dashboard'!AR116-'Sales Dashboard'!AS116)/'Sales Dashboard'!AS116))</f>
        <v>-0.45370370370370372</v>
      </c>
    </row>
  </sheetData>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AU57"/>
  <sheetViews>
    <sheetView workbookViewId="0">
      <pane xSplit="5" ySplit="4" topLeftCell="AJ20" activePane="bottomRight" state="frozen"/>
      <selection activeCell="AU51" sqref="AU51"/>
      <selection pane="topRight" activeCell="AU51" sqref="AU51"/>
      <selection pane="bottomLeft" activeCell="AU51" sqref="AU51"/>
      <selection pane="bottomRight" activeCell="AU51" sqref="AU51"/>
    </sheetView>
  </sheetViews>
  <sheetFormatPr baseColWidth="10" defaultRowHeight="15" x14ac:dyDescent="0"/>
  <cols>
    <col min="1" max="1" width="15.6640625" style="484" customWidth="1"/>
    <col min="2" max="2" width="25.1640625" style="484" bestFit="1" customWidth="1"/>
    <col min="3" max="3" width="10.83203125" style="484"/>
    <col min="4" max="4" width="18" style="484" customWidth="1"/>
    <col min="5" max="5" width="19.5" style="484" bestFit="1" customWidth="1"/>
    <col min="6" max="16384" width="10.83203125" style="484"/>
  </cols>
  <sheetData>
    <row r="1" spans="1:47" ht="18">
      <c r="A1" s="483" t="s">
        <v>1883</v>
      </c>
    </row>
    <row r="3" spans="1:47" ht="16" thickBot="1"/>
    <row r="4" spans="1:47" s="486" customFormat="1" ht="19" thickBot="1">
      <c r="A4" s="494" t="s">
        <v>1898</v>
      </c>
      <c r="F4" s="493">
        <v>40544</v>
      </c>
      <c r="G4" s="493">
        <v>40575</v>
      </c>
      <c r="H4" s="493">
        <v>40603</v>
      </c>
      <c r="I4" s="493">
        <v>40634</v>
      </c>
      <c r="J4" s="493">
        <v>40664</v>
      </c>
      <c r="K4" s="493">
        <v>40695</v>
      </c>
      <c r="L4" s="493">
        <v>40725</v>
      </c>
      <c r="M4" s="493">
        <v>40756</v>
      </c>
      <c r="N4" s="493">
        <v>40787</v>
      </c>
      <c r="O4" s="493">
        <v>40817</v>
      </c>
      <c r="P4" s="493">
        <v>40848</v>
      </c>
      <c r="Q4" s="493">
        <v>40878</v>
      </c>
      <c r="R4" s="493">
        <v>40909</v>
      </c>
      <c r="S4" s="493">
        <v>40940</v>
      </c>
      <c r="T4" s="493">
        <v>40969</v>
      </c>
      <c r="U4" s="493">
        <v>41000</v>
      </c>
      <c r="V4" s="493">
        <v>41030</v>
      </c>
      <c r="W4" s="493">
        <v>41061</v>
      </c>
      <c r="X4" s="493">
        <v>41091</v>
      </c>
      <c r="Y4" s="493">
        <v>41122</v>
      </c>
      <c r="Z4" s="493">
        <v>41153</v>
      </c>
      <c r="AA4" s="493">
        <v>41183</v>
      </c>
      <c r="AB4" s="493">
        <v>41214</v>
      </c>
      <c r="AC4" s="493">
        <v>41244</v>
      </c>
      <c r="AD4" s="493">
        <v>41275</v>
      </c>
      <c r="AE4" s="493">
        <v>41306</v>
      </c>
      <c r="AF4" s="493">
        <v>41334</v>
      </c>
      <c r="AG4" s="493">
        <v>41365</v>
      </c>
      <c r="AH4" s="493">
        <v>41395</v>
      </c>
      <c r="AI4" s="493">
        <v>41426</v>
      </c>
      <c r="AJ4" s="493">
        <v>41456</v>
      </c>
      <c r="AK4" s="493">
        <v>41487</v>
      </c>
      <c r="AL4" s="493">
        <v>41518</v>
      </c>
      <c r="AM4" s="493">
        <v>41548</v>
      </c>
      <c r="AN4" s="493">
        <v>41579</v>
      </c>
      <c r="AO4" s="493">
        <v>41609</v>
      </c>
      <c r="AP4" s="493">
        <v>41640</v>
      </c>
      <c r="AQ4" s="493">
        <v>41671</v>
      </c>
      <c r="AR4" s="493">
        <v>41699</v>
      </c>
      <c r="AS4" s="493">
        <v>41730</v>
      </c>
      <c r="AT4" s="493">
        <v>41760</v>
      </c>
      <c r="AU4" s="493">
        <v>41791</v>
      </c>
    </row>
    <row r="5" spans="1:47">
      <c r="A5" s="485" t="s">
        <v>1884</v>
      </c>
    </row>
    <row r="6" spans="1:47">
      <c r="A6" s="486" t="s">
        <v>1401</v>
      </c>
      <c r="B6" s="486" t="s">
        <v>1362</v>
      </c>
    </row>
    <row r="7" spans="1:47">
      <c r="A7" s="484" t="s">
        <v>711</v>
      </c>
      <c r="B7" s="484" t="s">
        <v>1063</v>
      </c>
      <c r="F7" s="492">
        <f>SUMIF('Units by SKU'!$D:$D,$A7,'Units by SKU'!H:H)</f>
        <v>698</v>
      </c>
      <c r="G7" s="492">
        <f>SUMIF('Units by SKU'!$D:$D,$A7,'Units by SKU'!I:I)</f>
        <v>760</v>
      </c>
      <c r="H7" s="492">
        <f>SUMIF('Units by SKU'!$D:$D,$A7,'Units by SKU'!J:J)</f>
        <v>1374</v>
      </c>
      <c r="I7" s="492">
        <f>SUMIF('Units by SKU'!$D:$D,$A7,'Units by SKU'!K:K)</f>
        <v>762</v>
      </c>
      <c r="J7" s="492">
        <f>SUMIF('Units by SKU'!$D:$D,$A7,'Units by SKU'!L:L)</f>
        <v>867</v>
      </c>
      <c r="K7" s="492">
        <f>SUMIF('Units by SKU'!$D:$D,$A7,'Units by SKU'!M:M)</f>
        <v>872</v>
      </c>
      <c r="L7" s="492">
        <f>SUMIF('Units by SKU'!$D:$D,$A7,'Units by SKU'!N:N)</f>
        <v>1341</v>
      </c>
      <c r="M7" s="492">
        <f>SUMIF('Units by SKU'!$D:$D,$A7,'Units by SKU'!O:O)</f>
        <v>1501</v>
      </c>
      <c r="N7" s="492">
        <f>SUMIF('Units by SKU'!$D:$D,$A7,'Units by SKU'!P:P)</f>
        <v>888</v>
      </c>
      <c r="O7" s="492">
        <f>SUMIF('Units by SKU'!$D:$D,$A7,'Units by SKU'!Q:Q)</f>
        <v>647</v>
      </c>
      <c r="P7" s="492">
        <f>SUMIF('Units by SKU'!$D:$D,$A7,'Units by SKU'!R:R)</f>
        <v>1064</v>
      </c>
      <c r="Q7" s="492">
        <f>SUMIF('Units by SKU'!$D:$D,$A7,'Units by SKU'!S:S)</f>
        <v>1090</v>
      </c>
      <c r="R7" s="492">
        <f>SUMIF('Units by SKU'!$D:$D,$A7,'Units by SKU'!T:T)</f>
        <v>720</v>
      </c>
      <c r="S7" s="492">
        <f>SUMIF('Units by SKU'!$D:$D,$A7,'Units by SKU'!U:U)</f>
        <v>548</v>
      </c>
      <c r="T7" s="492">
        <f>SUMIF('Units by SKU'!$D:$D,$A7,'Units by SKU'!V:V)</f>
        <v>717</v>
      </c>
      <c r="U7" s="492">
        <f>SUMIF('Units by SKU'!$D:$D,$A7,'Units by SKU'!W:W)</f>
        <v>848</v>
      </c>
      <c r="V7" s="492">
        <f>SUMIF('Units by SKU'!$D:$D,$A7,'Units by SKU'!X:X)</f>
        <v>1036</v>
      </c>
      <c r="W7" s="492">
        <f>SUMIF('Units by SKU'!$D:$D,$A7,'Units by SKU'!Y:Y)</f>
        <v>1142</v>
      </c>
      <c r="X7" s="492">
        <f>SUMIF('Units by SKU'!$D:$D,$A7,'Units by SKU'!Z:Z)</f>
        <v>1257</v>
      </c>
      <c r="Y7" s="492">
        <f>SUMIF('Units by SKU'!$D:$D,$A7,'Units by SKU'!AA:AA)</f>
        <v>812</v>
      </c>
      <c r="Z7" s="492">
        <f>SUMIF('Units by SKU'!$D:$D,$A7,'Units by SKU'!AB:AB)</f>
        <v>825</v>
      </c>
      <c r="AA7" s="492">
        <f>SUMIF('Units by SKU'!$D:$D,$A7,'Units by SKU'!AC:AC)</f>
        <v>741</v>
      </c>
      <c r="AB7" s="492">
        <f>SUMIF('Units by SKU'!$D:$D,$A7,'Units by SKU'!AD:AD)</f>
        <v>1219</v>
      </c>
      <c r="AC7" s="492">
        <f>SUMIF('Units by SKU'!$D:$D,$A7,'Units by SKU'!AE:AE)</f>
        <v>1583</v>
      </c>
      <c r="AD7" s="492">
        <f>SUMIF('Units by SKU'!$D:$D,$A7,'Units by SKU'!AF:AF)</f>
        <v>414</v>
      </c>
      <c r="AE7" s="492">
        <f>SUMIF('Units by SKU'!$D:$D,$A7,'Units by SKU'!AG:AG)</f>
        <v>1576</v>
      </c>
      <c r="AF7" s="492">
        <f>SUMIF('Units by SKU'!$D:$D,$A7,'Units by SKU'!AH:AH)</f>
        <v>1657</v>
      </c>
      <c r="AG7" s="492">
        <f>SUMIF('Units by SKU'!$D:$D,$A7,'Units by SKU'!AI:AI)</f>
        <v>1927</v>
      </c>
      <c r="AH7" s="492">
        <f>SUMIF('Units by SKU'!$D:$D,$A7,'Units by SKU'!AJ:AJ)</f>
        <v>1976</v>
      </c>
      <c r="AI7" s="492">
        <f>SUMIF('Units by SKU'!$D:$D,$A7,'Units by SKU'!AK:AK)</f>
        <v>1601</v>
      </c>
      <c r="AJ7" s="492">
        <f>SUMIF('Units by SKU'!$D:$D,$A7,'Units by SKU'!AL:AL)</f>
        <v>2575</v>
      </c>
      <c r="AK7" s="492">
        <f>SUMIF('Units by SKU'!$D:$D,$A7,'Units by SKU'!AM:AM)</f>
        <v>3126</v>
      </c>
      <c r="AL7" s="492">
        <f>SUMIF('Units by SKU'!$D:$D,$A7,'Units by SKU'!AN:AN)</f>
        <v>2347</v>
      </c>
      <c r="AM7" s="492">
        <f>SUMIF('Units by SKU'!$D:$D,$A7,'Units by SKU'!AO:AO)</f>
        <v>1854</v>
      </c>
      <c r="AN7" s="492">
        <f>SUMIF('Units by SKU'!$D:$D,$A7,'Units by SKU'!AP:AP)</f>
        <v>1619</v>
      </c>
      <c r="AO7" s="492">
        <f>SUMIF('Units by SKU'!$D:$D,$A7,'Units by SKU'!AQ:AQ)</f>
        <v>2229</v>
      </c>
      <c r="AP7" s="492">
        <f>SUMIF('Units by SKU'!$D:$D,$A7,'Units by SKU'!AR:AR)</f>
        <v>1127</v>
      </c>
      <c r="AQ7" s="492">
        <f>SUMIF('Units by SKU'!$D:$D,$A7,'Units by SKU'!AS:AS)</f>
        <v>958</v>
      </c>
      <c r="AR7" s="492">
        <f>SUMIF('Units by SKU'!$D:$D,$A7,'Units by SKU'!AT:AT)</f>
        <v>1231</v>
      </c>
      <c r="AS7" s="492">
        <f>SUMIF('Units by SKU'!$D:$D,$A7,'Units by SKU'!AU:AU)</f>
        <v>1210</v>
      </c>
      <c r="AT7" s="492">
        <f>SUMIF('Units by SKU'!$D:$D,$A7,'Units by SKU'!AV:AV)</f>
        <v>1143</v>
      </c>
      <c r="AU7" s="492">
        <f>SUMIF('Units by SKU'!$D:$D,$A7,'Units by SKU'!AW:AW)</f>
        <v>1375</v>
      </c>
    </row>
    <row r="8" spans="1:47">
      <c r="A8" s="484" t="s">
        <v>1064</v>
      </c>
      <c r="B8" s="484" t="s">
        <v>1065</v>
      </c>
      <c r="F8" s="492">
        <f>SUMIF('Units by SKU'!$D:$D,$A8,'Units by SKU'!H:H)</f>
        <v>0</v>
      </c>
      <c r="G8" s="492">
        <f>SUMIF('Units by SKU'!$D:$D,$A8,'Units by SKU'!I:I)</f>
        <v>0</v>
      </c>
      <c r="H8" s="492">
        <f>SUMIF('Units by SKU'!$D:$D,$A8,'Units by SKU'!J:J)</f>
        <v>0</v>
      </c>
      <c r="I8" s="492">
        <f>SUMIF('Units by SKU'!$D:$D,$A8,'Units by SKU'!K:K)</f>
        <v>0</v>
      </c>
      <c r="J8" s="492">
        <f>SUMIF('Units by SKU'!$D:$D,$A8,'Units by SKU'!L:L)</f>
        <v>0</v>
      </c>
      <c r="K8" s="492">
        <f>SUMIF('Units by SKU'!$D:$D,$A8,'Units by SKU'!M:M)</f>
        <v>0</v>
      </c>
      <c r="L8" s="492">
        <f>SUMIF('Units by SKU'!$D:$D,$A8,'Units by SKU'!N:N)</f>
        <v>0</v>
      </c>
      <c r="M8" s="492">
        <f>SUMIF('Units by SKU'!$D:$D,$A8,'Units by SKU'!O:O)</f>
        <v>0</v>
      </c>
      <c r="N8" s="492">
        <f>SUMIF('Units by SKU'!$D:$D,$A8,'Units by SKU'!P:P)</f>
        <v>0</v>
      </c>
      <c r="O8" s="492">
        <f>SUMIF('Units by SKU'!$D:$D,$A8,'Units by SKU'!Q:Q)</f>
        <v>0</v>
      </c>
      <c r="P8" s="492">
        <f>SUMIF('Units by SKU'!$D:$D,$A8,'Units by SKU'!R:R)</f>
        <v>0</v>
      </c>
      <c r="Q8" s="492">
        <f>SUMIF('Units by SKU'!$D:$D,$A8,'Units by SKU'!S:S)</f>
        <v>0</v>
      </c>
      <c r="R8" s="492">
        <f>SUMIF('Units by SKU'!$D:$D,$A8,'Units by SKU'!T:T)</f>
        <v>0</v>
      </c>
      <c r="S8" s="492">
        <f>SUMIF('Units by SKU'!$D:$D,$A8,'Units by SKU'!U:U)</f>
        <v>0</v>
      </c>
      <c r="T8" s="492">
        <f>SUMIF('Units by SKU'!$D:$D,$A8,'Units by SKU'!V:V)</f>
        <v>0</v>
      </c>
      <c r="U8" s="492">
        <f>SUMIF('Units by SKU'!$D:$D,$A8,'Units by SKU'!W:W)</f>
        <v>0</v>
      </c>
      <c r="V8" s="492">
        <f>SUMIF('Units by SKU'!$D:$D,$A8,'Units by SKU'!X:X)</f>
        <v>0</v>
      </c>
      <c r="W8" s="492">
        <f>SUMIF('Units by SKU'!$D:$D,$A8,'Units by SKU'!Y:Y)</f>
        <v>0</v>
      </c>
      <c r="X8" s="492">
        <f>SUMIF('Units by SKU'!$D:$D,$A8,'Units by SKU'!Z:Z)</f>
        <v>0</v>
      </c>
      <c r="Y8" s="492">
        <f>SUMIF('Units by SKU'!$D:$D,$A8,'Units by SKU'!AA:AA)</f>
        <v>0</v>
      </c>
      <c r="Z8" s="492">
        <f>SUMIF('Units by SKU'!$D:$D,$A8,'Units by SKU'!AB:AB)</f>
        <v>0</v>
      </c>
      <c r="AA8" s="492">
        <f>SUMIF('Units by SKU'!$D:$D,$A8,'Units by SKU'!AC:AC)</f>
        <v>0</v>
      </c>
      <c r="AB8" s="492">
        <f>SUMIF('Units by SKU'!$D:$D,$A8,'Units by SKU'!AD:AD)</f>
        <v>0</v>
      </c>
      <c r="AC8" s="492">
        <f>SUMIF('Units by SKU'!$D:$D,$A8,'Units by SKU'!AE:AE)</f>
        <v>0</v>
      </c>
      <c r="AD8" s="492">
        <f>SUMIF('Units by SKU'!$D:$D,$A8,'Units by SKU'!AF:AF)</f>
        <v>0</v>
      </c>
      <c r="AE8" s="492">
        <f>SUMIF('Units by SKU'!$D:$D,$A8,'Units by SKU'!AG:AG)</f>
        <v>0</v>
      </c>
      <c r="AF8" s="492">
        <f>SUMIF('Units by SKU'!$D:$D,$A8,'Units by SKU'!AH:AH)</f>
        <v>0</v>
      </c>
      <c r="AG8" s="492">
        <f>SUMIF('Units by SKU'!$D:$D,$A8,'Units by SKU'!AI:AI)</f>
        <v>0</v>
      </c>
      <c r="AH8" s="492">
        <f>SUMIF('Units by SKU'!$D:$D,$A8,'Units by SKU'!AJ:AJ)</f>
        <v>0</v>
      </c>
      <c r="AI8" s="492">
        <f>SUMIF('Units by SKU'!$D:$D,$A8,'Units by SKU'!AK:AK)</f>
        <v>0</v>
      </c>
      <c r="AJ8" s="492">
        <f>SUMIF('Units by SKU'!$D:$D,$A8,'Units by SKU'!AL:AL)</f>
        <v>0</v>
      </c>
      <c r="AK8" s="492">
        <f>SUMIF('Units by SKU'!$D:$D,$A8,'Units by SKU'!AM:AM)</f>
        <v>0</v>
      </c>
      <c r="AL8" s="492">
        <f>SUMIF('Units by SKU'!$D:$D,$A8,'Units by SKU'!AN:AN)</f>
        <v>0</v>
      </c>
      <c r="AM8" s="492">
        <f>SUMIF('Units by SKU'!$D:$D,$A8,'Units by SKU'!AO:AO)</f>
        <v>0</v>
      </c>
      <c r="AN8" s="492">
        <f>SUMIF('Units by SKU'!$D:$D,$A8,'Units by SKU'!AP:AP)</f>
        <v>0</v>
      </c>
      <c r="AO8" s="492">
        <f>SUMIF('Units by SKU'!$D:$D,$A8,'Units by SKU'!AQ:AQ)</f>
        <v>0</v>
      </c>
      <c r="AP8" s="492">
        <f>SUMIF('Units by SKU'!$D:$D,$A8,'Units by SKU'!AR:AR)</f>
        <v>0</v>
      </c>
      <c r="AQ8" s="492">
        <f>SUMIF('Units by SKU'!$D:$D,$A8,'Units by SKU'!AS:AS)</f>
        <v>0</v>
      </c>
      <c r="AR8" s="492">
        <f>SUMIF('Units by SKU'!$D:$D,$A8,'Units by SKU'!AT:AT)</f>
        <v>0</v>
      </c>
      <c r="AS8" s="492">
        <f>SUMIF('Units by SKU'!$D:$D,$A8,'Units by SKU'!AU:AU)</f>
        <v>0</v>
      </c>
      <c r="AT8" s="492">
        <f>SUMIF('Units by SKU'!$D:$D,$A8,'Units by SKU'!AV:AV)</f>
        <v>0</v>
      </c>
      <c r="AU8" s="492">
        <f>SUMIF('Units by SKU'!$D:$D,$A8,'Units by SKU'!AW:AW)</f>
        <v>0</v>
      </c>
    </row>
    <row r="9" spans="1:47">
      <c r="A9" s="484" t="s">
        <v>719</v>
      </c>
      <c r="B9" s="484" t="s">
        <v>1069</v>
      </c>
      <c r="F9" s="492">
        <f>SUMIF('Units by SKU'!$D:$D,$A9,'Units by SKU'!H:H)</f>
        <v>302</v>
      </c>
      <c r="G9" s="492">
        <f>SUMIF('Units by SKU'!$D:$D,$A9,'Units by SKU'!I:I)</f>
        <v>367</v>
      </c>
      <c r="H9" s="492">
        <f>SUMIF('Units by SKU'!$D:$D,$A9,'Units by SKU'!J:J)</f>
        <v>582</v>
      </c>
      <c r="I9" s="492">
        <f>SUMIF('Units by SKU'!$D:$D,$A9,'Units by SKU'!K:K)</f>
        <v>332</v>
      </c>
      <c r="J9" s="492">
        <f>SUMIF('Units by SKU'!$D:$D,$A9,'Units by SKU'!L:L)</f>
        <v>1005</v>
      </c>
      <c r="K9" s="492">
        <f>SUMIF('Units by SKU'!$D:$D,$A9,'Units by SKU'!M:M)</f>
        <v>856</v>
      </c>
      <c r="L9" s="492">
        <f>SUMIF('Units by SKU'!$D:$D,$A9,'Units by SKU'!N:N)</f>
        <v>1058</v>
      </c>
      <c r="M9" s="492">
        <f>SUMIF('Units by SKU'!$D:$D,$A9,'Units by SKU'!O:O)</f>
        <v>1100</v>
      </c>
      <c r="N9" s="492">
        <f>SUMIF('Units by SKU'!$D:$D,$A9,'Units by SKU'!P:P)</f>
        <v>767</v>
      </c>
      <c r="O9" s="492">
        <f>SUMIF('Units by SKU'!$D:$D,$A9,'Units by SKU'!Q:Q)</f>
        <v>568</v>
      </c>
      <c r="P9" s="492">
        <f>SUMIF('Units by SKU'!$D:$D,$A9,'Units by SKU'!R:R)</f>
        <v>806</v>
      </c>
      <c r="Q9" s="492">
        <f>SUMIF('Units by SKU'!$D:$D,$A9,'Units by SKU'!S:S)</f>
        <v>681</v>
      </c>
      <c r="R9" s="492">
        <f>SUMIF('Units by SKU'!$D:$D,$A9,'Units by SKU'!T:T)</f>
        <v>367</v>
      </c>
      <c r="S9" s="492">
        <f>SUMIF('Units by SKU'!$D:$D,$A9,'Units by SKU'!U:U)</f>
        <v>492</v>
      </c>
      <c r="T9" s="492">
        <f>SUMIF('Units by SKU'!$D:$D,$A9,'Units by SKU'!V:V)</f>
        <v>459</v>
      </c>
      <c r="U9" s="492">
        <f>SUMIF('Units by SKU'!$D:$D,$A9,'Units by SKU'!W:W)</f>
        <v>582</v>
      </c>
      <c r="V9" s="492">
        <f>SUMIF('Units by SKU'!$D:$D,$A9,'Units by SKU'!X:X)</f>
        <v>547</v>
      </c>
      <c r="W9" s="492">
        <f>SUMIF('Units by SKU'!$D:$D,$A9,'Units by SKU'!Y:Y)</f>
        <v>553</v>
      </c>
      <c r="X9" s="492">
        <f>SUMIF('Units by SKU'!$D:$D,$A9,'Units by SKU'!Z:Z)</f>
        <v>691</v>
      </c>
      <c r="Y9" s="492">
        <f>SUMIF('Units by SKU'!$D:$D,$A9,'Units by SKU'!AA:AA)</f>
        <v>295</v>
      </c>
      <c r="Z9" s="492">
        <f>SUMIF('Units by SKU'!$D:$D,$A9,'Units by SKU'!AB:AB)</f>
        <v>437</v>
      </c>
      <c r="AA9" s="492">
        <f>SUMIF('Units by SKU'!$D:$D,$A9,'Units by SKU'!AC:AC)</f>
        <v>361</v>
      </c>
      <c r="AB9" s="492">
        <f>SUMIF('Units by SKU'!$D:$D,$A9,'Units by SKU'!AD:AD)</f>
        <v>498</v>
      </c>
      <c r="AC9" s="492">
        <f>SUMIF('Units by SKU'!$D:$D,$A9,'Units by SKU'!AE:AE)</f>
        <v>652</v>
      </c>
      <c r="AD9" s="492">
        <f>SUMIF('Units by SKU'!$D:$D,$A9,'Units by SKU'!AF:AF)</f>
        <v>313</v>
      </c>
      <c r="AE9" s="492">
        <f>SUMIF('Units by SKU'!$D:$D,$A9,'Units by SKU'!AG:AG)</f>
        <v>883</v>
      </c>
      <c r="AF9" s="492">
        <f>SUMIF('Units by SKU'!$D:$D,$A9,'Units by SKU'!AH:AH)</f>
        <v>1014</v>
      </c>
      <c r="AG9" s="492">
        <f>SUMIF('Units by SKU'!$D:$D,$A9,'Units by SKU'!AI:AI)</f>
        <v>1232</v>
      </c>
      <c r="AH9" s="492">
        <f>SUMIF('Units by SKU'!$D:$D,$A9,'Units by SKU'!AJ:AJ)</f>
        <v>1103</v>
      </c>
      <c r="AI9" s="492">
        <f>SUMIF('Units by SKU'!$D:$D,$A9,'Units by SKU'!AK:AK)</f>
        <v>1089</v>
      </c>
      <c r="AJ9" s="492">
        <f>SUMIF('Units by SKU'!$D:$D,$A9,'Units by SKU'!AL:AL)</f>
        <v>1307</v>
      </c>
      <c r="AK9" s="492">
        <f>SUMIF('Units by SKU'!$D:$D,$A9,'Units by SKU'!AM:AM)</f>
        <v>1529</v>
      </c>
      <c r="AL9" s="492">
        <f>SUMIF('Units by SKU'!$D:$D,$A9,'Units by SKU'!AN:AN)</f>
        <v>1308</v>
      </c>
      <c r="AM9" s="492">
        <f>SUMIF('Units by SKU'!$D:$D,$A9,'Units by SKU'!AO:AO)</f>
        <v>1006</v>
      </c>
      <c r="AN9" s="492">
        <f>SUMIF('Units by SKU'!$D:$D,$A9,'Units by SKU'!AP:AP)</f>
        <v>813</v>
      </c>
      <c r="AO9" s="492">
        <f>SUMIF('Units by SKU'!$D:$D,$A9,'Units by SKU'!AQ:AQ)</f>
        <v>1153</v>
      </c>
      <c r="AP9" s="492">
        <f>SUMIF('Units by SKU'!$D:$D,$A9,'Units by SKU'!AR:AR)</f>
        <v>655</v>
      </c>
      <c r="AQ9" s="492">
        <f>SUMIF('Units by SKU'!$D:$D,$A9,'Units by SKU'!AS:AS)</f>
        <v>743</v>
      </c>
      <c r="AR9" s="492">
        <f>SUMIF('Units by SKU'!$D:$D,$A9,'Units by SKU'!AT:AT)</f>
        <v>622</v>
      </c>
      <c r="AS9" s="492">
        <f>SUMIF('Units by SKU'!$D:$D,$A9,'Units by SKU'!AU:AU)</f>
        <v>690</v>
      </c>
      <c r="AT9" s="492">
        <f>SUMIF('Units by SKU'!$D:$D,$A9,'Units by SKU'!AV:AV)</f>
        <v>766</v>
      </c>
      <c r="AU9" s="492">
        <f>SUMIF('Units by SKU'!$D:$D,$A9,'Units by SKU'!AW:AW)</f>
        <v>749</v>
      </c>
    </row>
    <row r="10" spans="1:47">
      <c r="A10" s="484" t="s">
        <v>723</v>
      </c>
      <c r="B10" s="484" t="s">
        <v>724</v>
      </c>
      <c r="F10" s="492">
        <f>SUMIF('Units by SKU'!$D:$D,$A10,'Units by SKU'!H:H)</f>
        <v>0</v>
      </c>
      <c r="G10" s="492">
        <f>SUMIF('Units by SKU'!$D:$D,$A10,'Units by SKU'!I:I)</f>
        <v>0</v>
      </c>
      <c r="H10" s="492">
        <f>SUMIF('Units by SKU'!$D:$D,$A10,'Units by SKU'!J:J)</f>
        <v>0</v>
      </c>
      <c r="I10" s="492">
        <f>SUMIF('Units by SKU'!$D:$D,$A10,'Units by SKU'!K:K)</f>
        <v>0</v>
      </c>
      <c r="J10" s="492">
        <f>SUMIF('Units by SKU'!$D:$D,$A10,'Units by SKU'!L:L)</f>
        <v>0</v>
      </c>
      <c r="K10" s="492">
        <f>SUMIF('Units by SKU'!$D:$D,$A10,'Units by SKU'!M:M)</f>
        <v>0</v>
      </c>
      <c r="L10" s="492">
        <f>SUMIF('Units by SKU'!$D:$D,$A10,'Units by SKU'!N:N)</f>
        <v>33</v>
      </c>
      <c r="M10" s="492">
        <f>SUMIF('Units by SKU'!$D:$D,$A10,'Units by SKU'!O:O)</f>
        <v>94</v>
      </c>
      <c r="N10" s="492">
        <f>SUMIF('Units by SKU'!$D:$D,$A10,'Units by SKU'!P:P)</f>
        <v>141</v>
      </c>
      <c r="O10" s="492">
        <f>SUMIF('Units by SKU'!$D:$D,$A10,'Units by SKU'!Q:Q)</f>
        <v>177</v>
      </c>
      <c r="P10" s="492">
        <f>SUMIF('Units by SKU'!$D:$D,$A10,'Units by SKU'!R:R)</f>
        <v>131</v>
      </c>
      <c r="Q10" s="492">
        <f>SUMIF('Units by SKU'!$D:$D,$A10,'Units by SKU'!S:S)</f>
        <v>89</v>
      </c>
      <c r="R10" s="492">
        <f>SUMIF('Units by SKU'!$D:$D,$A10,'Units by SKU'!T:T)</f>
        <v>91</v>
      </c>
      <c r="S10" s="492">
        <f>SUMIF('Units by SKU'!$D:$D,$A10,'Units by SKU'!U:U)</f>
        <v>107</v>
      </c>
      <c r="T10" s="492">
        <f>SUMIF('Units by SKU'!$D:$D,$A10,'Units by SKU'!V:V)</f>
        <v>189</v>
      </c>
      <c r="U10" s="492">
        <f>SUMIF('Units by SKU'!$D:$D,$A10,'Units by SKU'!W:W)</f>
        <v>199</v>
      </c>
      <c r="V10" s="492">
        <f>SUMIF('Units by SKU'!$D:$D,$A10,'Units by SKU'!X:X)</f>
        <v>378</v>
      </c>
      <c r="W10" s="492">
        <f>SUMIF('Units by SKU'!$D:$D,$A10,'Units by SKU'!Y:Y)</f>
        <v>279</v>
      </c>
      <c r="X10" s="492">
        <f>SUMIF('Units by SKU'!$D:$D,$A10,'Units by SKU'!Z:Z)</f>
        <v>63</v>
      </c>
      <c r="Y10" s="492">
        <f>SUMIF('Units by SKU'!$D:$D,$A10,'Units by SKU'!AA:AA)</f>
        <v>0</v>
      </c>
      <c r="Z10" s="492">
        <f>SUMIF('Units by SKU'!$D:$D,$A10,'Units by SKU'!AB:AB)</f>
        <v>0</v>
      </c>
      <c r="AA10" s="492">
        <f>SUMIF('Units by SKU'!$D:$D,$A10,'Units by SKU'!AC:AC)</f>
        <v>0</v>
      </c>
      <c r="AB10" s="492">
        <f>SUMIF('Units by SKU'!$D:$D,$A10,'Units by SKU'!AD:AD)</f>
        <v>0</v>
      </c>
      <c r="AC10" s="492">
        <f>SUMIF('Units by SKU'!$D:$D,$A10,'Units by SKU'!AE:AE)</f>
        <v>0</v>
      </c>
      <c r="AD10" s="492">
        <f>SUMIF('Units by SKU'!$D:$D,$A10,'Units by SKU'!AF:AF)</f>
        <v>0</v>
      </c>
      <c r="AE10" s="492">
        <f>SUMIF('Units by SKU'!$D:$D,$A10,'Units by SKU'!AG:AG)</f>
        <v>0</v>
      </c>
      <c r="AF10" s="492">
        <f>SUMIF('Units by SKU'!$D:$D,$A10,'Units by SKU'!AH:AH)</f>
        <v>0</v>
      </c>
      <c r="AG10" s="492">
        <f>SUMIF('Units by SKU'!$D:$D,$A10,'Units by SKU'!AI:AI)</f>
        <v>0</v>
      </c>
      <c r="AH10" s="492">
        <f>SUMIF('Units by SKU'!$D:$D,$A10,'Units by SKU'!AJ:AJ)</f>
        <v>0</v>
      </c>
      <c r="AI10" s="492">
        <f>SUMIF('Units by SKU'!$D:$D,$A10,'Units by SKU'!AK:AK)</f>
        <v>0</v>
      </c>
      <c r="AJ10" s="492">
        <f>SUMIF('Units by SKU'!$D:$D,$A10,'Units by SKU'!AL:AL)</f>
        <v>0</v>
      </c>
      <c r="AK10" s="492">
        <f>SUMIF('Units by SKU'!$D:$D,$A10,'Units by SKU'!AM:AM)</f>
        <v>0</v>
      </c>
      <c r="AL10" s="492">
        <f>SUMIF('Units by SKU'!$D:$D,$A10,'Units by SKU'!AN:AN)</f>
        <v>0</v>
      </c>
      <c r="AM10" s="492">
        <f>SUMIF('Units by SKU'!$D:$D,$A10,'Units by SKU'!AO:AO)</f>
        <v>0</v>
      </c>
      <c r="AN10" s="492">
        <f>SUMIF('Units by SKU'!$D:$D,$A10,'Units by SKU'!AP:AP)</f>
        <v>0</v>
      </c>
      <c r="AO10" s="492">
        <f>SUMIF('Units by SKU'!$D:$D,$A10,'Units by SKU'!AQ:AQ)</f>
        <v>0</v>
      </c>
      <c r="AP10" s="492">
        <f>SUMIF('Units by SKU'!$D:$D,$A10,'Units by SKU'!AR:AR)</f>
        <v>0</v>
      </c>
      <c r="AQ10" s="492">
        <f>SUMIF('Units by SKU'!$D:$D,$A10,'Units by SKU'!AS:AS)</f>
        <v>0</v>
      </c>
      <c r="AR10" s="492">
        <f>SUMIF('Units by SKU'!$D:$D,$A10,'Units by SKU'!AT:AT)</f>
        <v>0</v>
      </c>
      <c r="AS10" s="492">
        <f>SUMIF('Units by SKU'!$D:$D,$A10,'Units by SKU'!AU:AU)</f>
        <v>0</v>
      </c>
      <c r="AT10" s="492">
        <f>SUMIF('Units by SKU'!$D:$D,$A10,'Units by SKU'!AV:AV)</f>
        <v>0</v>
      </c>
      <c r="AU10" s="492">
        <f>SUMIF('Units by SKU'!$D:$D,$A10,'Units by SKU'!AW:AW)</f>
        <v>0</v>
      </c>
    </row>
    <row r="11" spans="1:47">
      <c r="A11" s="484" t="s">
        <v>725</v>
      </c>
      <c r="B11" s="484" t="s">
        <v>1071</v>
      </c>
      <c r="F11" s="492">
        <f>SUMIF('Units by SKU'!$D:$D,$A11,'Units by SKU'!H:H)</f>
        <v>0</v>
      </c>
      <c r="G11" s="492">
        <f>SUMIF('Units by SKU'!$D:$D,$A11,'Units by SKU'!I:I)</f>
        <v>0</v>
      </c>
      <c r="H11" s="492">
        <f>SUMIF('Units by SKU'!$D:$D,$A11,'Units by SKU'!J:J)</f>
        <v>0</v>
      </c>
      <c r="I11" s="492">
        <f>SUMIF('Units by SKU'!$D:$D,$A11,'Units by SKU'!K:K)</f>
        <v>0</v>
      </c>
      <c r="J11" s="492">
        <f>SUMIF('Units by SKU'!$D:$D,$A11,'Units by SKU'!L:L)</f>
        <v>0</v>
      </c>
      <c r="K11" s="492">
        <f>SUMIF('Units by SKU'!$D:$D,$A11,'Units by SKU'!M:M)</f>
        <v>0</v>
      </c>
      <c r="L11" s="492">
        <f>SUMIF('Units by SKU'!$D:$D,$A11,'Units by SKU'!N:N)</f>
        <v>1</v>
      </c>
      <c r="M11" s="492">
        <f>SUMIF('Units by SKU'!$D:$D,$A11,'Units by SKU'!O:O)</f>
        <v>94</v>
      </c>
      <c r="N11" s="492">
        <f>SUMIF('Units by SKU'!$D:$D,$A11,'Units by SKU'!P:P)</f>
        <v>98</v>
      </c>
      <c r="O11" s="492">
        <f>SUMIF('Units by SKU'!$D:$D,$A11,'Units by SKU'!Q:Q)</f>
        <v>57</v>
      </c>
      <c r="P11" s="492">
        <f>SUMIF('Units by SKU'!$D:$D,$A11,'Units by SKU'!R:R)</f>
        <v>25</v>
      </c>
      <c r="Q11" s="492">
        <f>SUMIF('Units by SKU'!$D:$D,$A11,'Units by SKU'!S:S)</f>
        <v>30</v>
      </c>
      <c r="R11" s="492">
        <f>SUMIF('Units by SKU'!$D:$D,$A11,'Units by SKU'!T:T)</f>
        <v>8</v>
      </c>
      <c r="S11" s="492">
        <f>SUMIF('Units by SKU'!$D:$D,$A11,'Units by SKU'!U:U)</f>
        <v>12</v>
      </c>
      <c r="T11" s="492">
        <f>SUMIF('Units by SKU'!$D:$D,$A11,'Units by SKU'!V:V)</f>
        <v>45</v>
      </c>
      <c r="U11" s="492">
        <f>SUMIF('Units by SKU'!$D:$D,$A11,'Units by SKU'!W:W)</f>
        <v>116</v>
      </c>
      <c r="V11" s="492">
        <f>SUMIF('Units by SKU'!$D:$D,$A11,'Units by SKU'!X:X)</f>
        <v>112</v>
      </c>
      <c r="W11" s="492">
        <f>SUMIF('Units by SKU'!$D:$D,$A11,'Units by SKU'!Y:Y)</f>
        <v>0</v>
      </c>
      <c r="X11" s="492">
        <f>SUMIF('Units by SKU'!$D:$D,$A11,'Units by SKU'!Z:Z)</f>
        <v>4</v>
      </c>
      <c r="Y11" s="492">
        <f>SUMIF('Units by SKU'!$D:$D,$A11,'Units by SKU'!AA:AA)</f>
        <v>0</v>
      </c>
      <c r="Z11" s="492">
        <f>SUMIF('Units by SKU'!$D:$D,$A11,'Units by SKU'!AB:AB)</f>
        <v>0</v>
      </c>
      <c r="AA11" s="492">
        <f>SUMIF('Units by SKU'!$D:$D,$A11,'Units by SKU'!AC:AC)</f>
        <v>0</v>
      </c>
      <c r="AB11" s="492">
        <f>SUMIF('Units by SKU'!$D:$D,$A11,'Units by SKU'!AD:AD)</f>
        <v>0</v>
      </c>
      <c r="AC11" s="492">
        <f>SUMIF('Units by SKU'!$D:$D,$A11,'Units by SKU'!AE:AE)</f>
        <v>0</v>
      </c>
      <c r="AD11" s="492">
        <f>SUMIF('Units by SKU'!$D:$D,$A11,'Units by SKU'!AF:AF)</f>
        <v>0</v>
      </c>
      <c r="AE11" s="492">
        <f>SUMIF('Units by SKU'!$D:$D,$A11,'Units by SKU'!AG:AG)</f>
        <v>2</v>
      </c>
      <c r="AF11" s="492">
        <f>SUMIF('Units by SKU'!$D:$D,$A11,'Units by SKU'!AH:AH)</f>
        <v>0</v>
      </c>
      <c r="AG11" s="492">
        <f>SUMIF('Units by SKU'!$D:$D,$A11,'Units by SKU'!AI:AI)</f>
        <v>0</v>
      </c>
      <c r="AH11" s="492">
        <f>SUMIF('Units by SKU'!$D:$D,$A11,'Units by SKU'!AJ:AJ)</f>
        <v>0</v>
      </c>
      <c r="AI11" s="492">
        <f>SUMIF('Units by SKU'!$D:$D,$A11,'Units by SKU'!AK:AK)</f>
        <v>0</v>
      </c>
      <c r="AJ11" s="492">
        <f>SUMIF('Units by SKU'!$D:$D,$A11,'Units by SKU'!AL:AL)</f>
        <v>0</v>
      </c>
      <c r="AK11" s="492">
        <f>SUMIF('Units by SKU'!$D:$D,$A11,'Units by SKU'!AM:AM)</f>
        <v>0</v>
      </c>
      <c r="AL11" s="492">
        <f>SUMIF('Units by SKU'!$D:$D,$A11,'Units by SKU'!AN:AN)</f>
        <v>0</v>
      </c>
      <c r="AM11" s="492">
        <f>SUMIF('Units by SKU'!$D:$D,$A11,'Units by SKU'!AO:AO)</f>
        <v>0</v>
      </c>
      <c r="AN11" s="492">
        <f>SUMIF('Units by SKU'!$D:$D,$A11,'Units by SKU'!AP:AP)</f>
        <v>0</v>
      </c>
      <c r="AO11" s="492">
        <f>SUMIF('Units by SKU'!$D:$D,$A11,'Units by SKU'!AQ:AQ)</f>
        <v>6</v>
      </c>
      <c r="AP11" s="492">
        <f>SUMIF('Units by SKU'!$D:$D,$A11,'Units by SKU'!AR:AR)</f>
        <v>0</v>
      </c>
      <c r="AQ11" s="492">
        <f>SUMIF('Units by SKU'!$D:$D,$A11,'Units by SKU'!AS:AS)</f>
        <v>0</v>
      </c>
      <c r="AR11" s="492">
        <f>SUMIF('Units by SKU'!$D:$D,$A11,'Units by SKU'!AT:AT)</f>
        <v>0</v>
      </c>
      <c r="AS11" s="492">
        <f>SUMIF('Units by SKU'!$D:$D,$A11,'Units by SKU'!AU:AU)</f>
        <v>0</v>
      </c>
      <c r="AT11" s="492">
        <f>SUMIF('Units by SKU'!$D:$D,$A11,'Units by SKU'!AV:AV)</f>
        <v>0</v>
      </c>
      <c r="AU11" s="492">
        <f>SUMIF('Units by SKU'!$D:$D,$A11,'Units by SKU'!AW:AW)</f>
        <v>0</v>
      </c>
    </row>
    <row r="12" spans="1:47">
      <c r="A12" s="484" t="s">
        <v>727</v>
      </c>
      <c r="B12" s="484" t="s">
        <v>1072</v>
      </c>
      <c r="F12" s="492">
        <f>SUMIF('Units by SKU'!$D:$D,$A12,'Units by SKU'!H:H)</f>
        <v>0</v>
      </c>
      <c r="G12" s="492">
        <f>SUMIF('Units by SKU'!$D:$D,$A12,'Units by SKU'!I:I)</f>
        <v>0</v>
      </c>
      <c r="H12" s="492">
        <f>SUMIF('Units by SKU'!$D:$D,$A12,'Units by SKU'!J:J)</f>
        <v>0</v>
      </c>
      <c r="I12" s="492">
        <f>SUMIF('Units by SKU'!$D:$D,$A12,'Units by SKU'!K:K)</f>
        <v>0</v>
      </c>
      <c r="J12" s="492">
        <f>SUMIF('Units by SKU'!$D:$D,$A12,'Units by SKU'!L:L)</f>
        <v>0</v>
      </c>
      <c r="K12" s="492">
        <f>SUMIF('Units by SKU'!$D:$D,$A12,'Units by SKU'!M:M)</f>
        <v>0</v>
      </c>
      <c r="L12" s="492">
        <f>SUMIF('Units by SKU'!$D:$D,$A12,'Units by SKU'!N:N)</f>
        <v>5</v>
      </c>
      <c r="M12" s="492">
        <f>SUMIF('Units by SKU'!$D:$D,$A12,'Units by SKU'!O:O)</f>
        <v>85</v>
      </c>
      <c r="N12" s="492">
        <f>SUMIF('Units by SKU'!$D:$D,$A12,'Units by SKU'!P:P)</f>
        <v>67</v>
      </c>
      <c r="O12" s="492">
        <f>SUMIF('Units by SKU'!$D:$D,$A12,'Units by SKU'!Q:Q)</f>
        <v>63</v>
      </c>
      <c r="P12" s="492">
        <f>SUMIF('Units by SKU'!$D:$D,$A12,'Units by SKU'!R:R)</f>
        <v>25</v>
      </c>
      <c r="Q12" s="492">
        <f>SUMIF('Units by SKU'!$D:$D,$A12,'Units by SKU'!S:S)</f>
        <v>17</v>
      </c>
      <c r="R12" s="492">
        <f>SUMIF('Units by SKU'!$D:$D,$A12,'Units by SKU'!T:T)</f>
        <v>12</v>
      </c>
      <c r="S12" s="492">
        <f>SUMIF('Units by SKU'!$D:$D,$A12,'Units by SKU'!U:U)</f>
        <v>12</v>
      </c>
      <c r="T12" s="492">
        <f>SUMIF('Units by SKU'!$D:$D,$A12,'Units by SKU'!V:V)</f>
        <v>35</v>
      </c>
      <c r="U12" s="492">
        <f>SUMIF('Units by SKU'!$D:$D,$A12,'Units by SKU'!W:W)</f>
        <v>122</v>
      </c>
      <c r="V12" s="492">
        <f>SUMIF('Units by SKU'!$D:$D,$A12,'Units by SKU'!X:X)</f>
        <v>180</v>
      </c>
      <c r="W12" s="492">
        <f>SUMIF('Units by SKU'!$D:$D,$A12,'Units by SKU'!Y:Y)</f>
        <v>17</v>
      </c>
      <c r="X12" s="492">
        <f>SUMIF('Units by SKU'!$D:$D,$A12,'Units by SKU'!Z:Z)</f>
        <v>5</v>
      </c>
      <c r="Y12" s="492">
        <f>SUMIF('Units by SKU'!$D:$D,$A12,'Units by SKU'!AA:AA)</f>
        <v>3</v>
      </c>
      <c r="Z12" s="492">
        <f>SUMIF('Units by SKU'!$D:$D,$A12,'Units by SKU'!AB:AB)</f>
        <v>0</v>
      </c>
      <c r="AA12" s="492">
        <f>SUMIF('Units by SKU'!$D:$D,$A12,'Units by SKU'!AC:AC)</f>
        <v>0</v>
      </c>
      <c r="AB12" s="492">
        <f>SUMIF('Units by SKU'!$D:$D,$A12,'Units by SKU'!AD:AD)</f>
        <v>0</v>
      </c>
      <c r="AC12" s="492">
        <f>SUMIF('Units by SKU'!$D:$D,$A12,'Units by SKU'!AE:AE)</f>
        <v>0</v>
      </c>
      <c r="AD12" s="492">
        <f>SUMIF('Units by SKU'!$D:$D,$A12,'Units by SKU'!AF:AF)</f>
        <v>0</v>
      </c>
      <c r="AE12" s="492">
        <f>SUMIF('Units by SKU'!$D:$D,$A12,'Units by SKU'!AG:AG)</f>
        <v>0</v>
      </c>
      <c r="AF12" s="492">
        <f>SUMIF('Units by SKU'!$D:$D,$A12,'Units by SKU'!AH:AH)</f>
        <v>0</v>
      </c>
      <c r="AG12" s="492">
        <f>SUMIF('Units by SKU'!$D:$D,$A12,'Units by SKU'!AI:AI)</f>
        <v>0</v>
      </c>
      <c r="AH12" s="492">
        <f>SUMIF('Units by SKU'!$D:$D,$A12,'Units by SKU'!AJ:AJ)</f>
        <v>0</v>
      </c>
      <c r="AI12" s="492">
        <f>SUMIF('Units by SKU'!$D:$D,$A12,'Units by SKU'!AK:AK)</f>
        <v>0</v>
      </c>
      <c r="AJ12" s="492">
        <f>SUMIF('Units by SKU'!$D:$D,$A12,'Units by SKU'!AL:AL)</f>
        <v>0</v>
      </c>
      <c r="AK12" s="492">
        <f>SUMIF('Units by SKU'!$D:$D,$A12,'Units by SKU'!AM:AM)</f>
        <v>0</v>
      </c>
      <c r="AL12" s="492">
        <f>SUMIF('Units by SKU'!$D:$D,$A12,'Units by SKU'!AN:AN)</f>
        <v>0</v>
      </c>
      <c r="AM12" s="492">
        <f>SUMIF('Units by SKU'!$D:$D,$A12,'Units by SKU'!AO:AO)</f>
        <v>0</v>
      </c>
      <c r="AN12" s="492">
        <f>SUMIF('Units by SKU'!$D:$D,$A12,'Units by SKU'!AP:AP)</f>
        <v>0</v>
      </c>
      <c r="AO12" s="492">
        <f>SUMIF('Units by SKU'!$D:$D,$A12,'Units by SKU'!AQ:AQ)</f>
        <v>5</v>
      </c>
      <c r="AP12" s="492">
        <f>SUMIF('Units by SKU'!$D:$D,$A12,'Units by SKU'!AR:AR)</f>
        <v>0</v>
      </c>
      <c r="AQ12" s="492">
        <f>SUMIF('Units by SKU'!$D:$D,$A12,'Units by SKU'!AS:AS)</f>
        <v>0</v>
      </c>
      <c r="AR12" s="492">
        <f>SUMIF('Units by SKU'!$D:$D,$A12,'Units by SKU'!AT:AT)</f>
        <v>0</v>
      </c>
      <c r="AS12" s="492">
        <f>SUMIF('Units by SKU'!$D:$D,$A12,'Units by SKU'!AU:AU)</f>
        <v>0</v>
      </c>
      <c r="AT12" s="492">
        <f>SUMIF('Units by SKU'!$D:$D,$A12,'Units by SKU'!AV:AV)</f>
        <v>0</v>
      </c>
      <c r="AU12" s="492">
        <f>SUMIF('Units by SKU'!$D:$D,$A12,'Units by SKU'!AW:AW)</f>
        <v>0</v>
      </c>
    </row>
    <row r="13" spans="1:47">
      <c r="A13" s="484" t="s">
        <v>729</v>
      </c>
      <c r="B13" s="484" t="s">
        <v>1073</v>
      </c>
      <c r="F13" s="492">
        <f>SUMIF('Units by SKU'!$D:$D,$A13,'Units by SKU'!H:H)</f>
        <v>0</v>
      </c>
      <c r="G13" s="492">
        <f>SUMIF('Units by SKU'!$D:$D,$A13,'Units by SKU'!I:I)</f>
        <v>0</v>
      </c>
      <c r="H13" s="492">
        <f>SUMIF('Units by SKU'!$D:$D,$A13,'Units by SKU'!J:J)</f>
        <v>0</v>
      </c>
      <c r="I13" s="492">
        <f>SUMIF('Units by SKU'!$D:$D,$A13,'Units by SKU'!K:K)</f>
        <v>0</v>
      </c>
      <c r="J13" s="492">
        <f>SUMIF('Units by SKU'!$D:$D,$A13,'Units by SKU'!L:L)</f>
        <v>0</v>
      </c>
      <c r="K13" s="492">
        <f>SUMIF('Units by SKU'!$D:$D,$A13,'Units by SKU'!M:M)</f>
        <v>0</v>
      </c>
      <c r="L13" s="492">
        <f>SUMIF('Units by SKU'!$D:$D,$A13,'Units by SKU'!N:N)</f>
        <v>2</v>
      </c>
      <c r="M13" s="492">
        <f>SUMIF('Units by SKU'!$D:$D,$A13,'Units by SKU'!O:O)</f>
        <v>0</v>
      </c>
      <c r="N13" s="492">
        <f>SUMIF('Units by SKU'!$D:$D,$A13,'Units by SKU'!P:P)</f>
        <v>0</v>
      </c>
      <c r="O13" s="492">
        <f>SUMIF('Units by SKU'!$D:$D,$A13,'Units by SKU'!Q:Q)</f>
        <v>0</v>
      </c>
      <c r="P13" s="492">
        <f>SUMIF('Units by SKU'!$D:$D,$A13,'Units by SKU'!R:R)</f>
        <v>0</v>
      </c>
      <c r="Q13" s="492">
        <f>SUMIF('Units by SKU'!$D:$D,$A13,'Units by SKU'!S:S)</f>
        <v>0</v>
      </c>
      <c r="R13" s="492">
        <f>SUMIF('Units by SKU'!$D:$D,$A13,'Units by SKU'!T:T)</f>
        <v>247</v>
      </c>
      <c r="S13" s="492">
        <f>SUMIF('Units by SKU'!$D:$D,$A13,'Units by SKU'!U:U)</f>
        <v>172</v>
      </c>
      <c r="T13" s="492">
        <f>SUMIF('Units by SKU'!$D:$D,$A13,'Units by SKU'!V:V)</f>
        <v>276</v>
      </c>
      <c r="U13" s="492">
        <f>SUMIF('Units by SKU'!$D:$D,$A13,'Units by SKU'!W:W)</f>
        <v>66</v>
      </c>
      <c r="V13" s="492">
        <f>SUMIF('Units by SKU'!$D:$D,$A13,'Units by SKU'!X:X)</f>
        <v>97</v>
      </c>
      <c r="W13" s="492">
        <f>SUMIF('Units by SKU'!$D:$D,$A13,'Units by SKU'!Y:Y)</f>
        <v>24</v>
      </c>
      <c r="X13" s="492">
        <f>SUMIF('Units by SKU'!$D:$D,$A13,'Units by SKU'!Z:Z)</f>
        <v>100</v>
      </c>
      <c r="Y13" s="492">
        <f>SUMIF('Units by SKU'!$D:$D,$A13,'Units by SKU'!AA:AA)</f>
        <v>8</v>
      </c>
      <c r="Z13" s="492">
        <f>SUMIF('Units by SKU'!$D:$D,$A13,'Units by SKU'!AB:AB)</f>
        <v>3</v>
      </c>
      <c r="AA13" s="492">
        <f>SUMIF('Units by SKU'!$D:$D,$A13,'Units by SKU'!AC:AC)</f>
        <v>11</v>
      </c>
      <c r="AB13" s="492">
        <f>SUMIF('Units by SKU'!$D:$D,$A13,'Units by SKU'!AD:AD)</f>
        <v>36</v>
      </c>
      <c r="AC13" s="492">
        <f>SUMIF('Units by SKU'!$D:$D,$A13,'Units by SKU'!AE:AE)</f>
        <v>25</v>
      </c>
      <c r="AD13" s="492">
        <f>SUMIF('Units by SKU'!$D:$D,$A13,'Units by SKU'!AF:AF)</f>
        <v>29</v>
      </c>
      <c r="AE13" s="492">
        <f>SUMIF('Units by SKU'!$D:$D,$A13,'Units by SKU'!AG:AG)</f>
        <v>44</v>
      </c>
      <c r="AF13" s="492">
        <f>SUMIF('Units by SKU'!$D:$D,$A13,'Units by SKU'!AH:AH)</f>
        <v>74</v>
      </c>
      <c r="AG13" s="492">
        <f>SUMIF('Units by SKU'!$D:$D,$A13,'Units by SKU'!AI:AI)</f>
        <v>196</v>
      </c>
      <c r="AH13" s="492">
        <f>SUMIF('Units by SKU'!$D:$D,$A13,'Units by SKU'!AJ:AJ)</f>
        <v>50</v>
      </c>
      <c r="AI13" s="492">
        <f>SUMIF('Units by SKU'!$D:$D,$A13,'Units by SKU'!AK:AK)</f>
        <v>9</v>
      </c>
      <c r="AJ13" s="492">
        <f>SUMIF('Units by SKU'!$D:$D,$A13,'Units by SKU'!AL:AL)</f>
        <v>0</v>
      </c>
      <c r="AK13" s="492">
        <f>SUMIF('Units by SKU'!$D:$D,$A13,'Units by SKU'!AM:AM)</f>
        <v>0</v>
      </c>
      <c r="AL13" s="492">
        <f>SUMIF('Units by SKU'!$D:$D,$A13,'Units by SKU'!AN:AN)</f>
        <v>0</v>
      </c>
      <c r="AM13" s="492">
        <f>SUMIF('Units by SKU'!$D:$D,$A13,'Units by SKU'!AO:AO)</f>
        <v>0</v>
      </c>
      <c r="AN13" s="492">
        <f>SUMIF('Units by SKU'!$D:$D,$A13,'Units by SKU'!AP:AP)</f>
        <v>0</v>
      </c>
      <c r="AO13" s="492">
        <f>SUMIF('Units by SKU'!$D:$D,$A13,'Units by SKU'!AQ:AQ)</f>
        <v>0</v>
      </c>
      <c r="AP13" s="492">
        <f>SUMIF('Units by SKU'!$D:$D,$A13,'Units by SKU'!AR:AR)</f>
        <v>0</v>
      </c>
      <c r="AQ13" s="492">
        <f>SUMIF('Units by SKU'!$D:$D,$A13,'Units by SKU'!AS:AS)</f>
        <v>0</v>
      </c>
      <c r="AR13" s="492">
        <f>SUMIF('Units by SKU'!$D:$D,$A13,'Units by SKU'!AT:AT)</f>
        <v>0</v>
      </c>
      <c r="AS13" s="492">
        <f>SUMIF('Units by SKU'!$D:$D,$A13,'Units by SKU'!AU:AU)</f>
        <v>0</v>
      </c>
      <c r="AT13" s="492">
        <f>SUMIF('Units by SKU'!$D:$D,$A13,'Units by SKU'!AV:AV)</f>
        <v>0</v>
      </c>
      <c r="AU13" s="492">
        <f>SUMIF('Units by SKU'!$D:$D,$A13,'Units by SKU'!AW:AW)</f>
        <v>0</v>
      </c>
    </row>
    <row r="14" spans="1:47">
      <c r="A14" s="484" t="s">
        <v>741</v>
      </c>
      <c r="B14" s="484" t="s">
        <v>1079</v>
      </c>
      <c r="F14" s="492">
        <f>SUMIF('Units by SKU'!$D:$D,$A14,'Units by SKU'!H:H)</f>
        <v>0</v>
      </c>
      <c r="G14" s="492">
        <f>SUMIF('Units by SKU'!$D:$D,$A14,'Units by SKU'!I:I)</f>
        <v>0</v>
      </c>
      <c r="H14" s="492">
        <f>SUMIF('Units by SKU'!$D:$D,$A14,'Units by SKU'!J:J)</f>
        <v>0</v>
      </c>
      <c r="I14" s="492">
        <f>SUMIF('Units by SKU'!$D:$D,$A14,'Units by SKU'!K:K)</f>
        <v>0</v>
      </c>
      <c r="J14" s="492">
        <f>SUMIF('Units by SKU'!$D:$D,$A14,'Units by SKU'!L:L)</f>
        <v>0</v>
      </c>
      <c r="K14" s="492">
        <f>SUMIF('Units by SKU'!$D:$D,$A14,'Units by SKU'!M:M)</f>
        <v>0</v>
      </c>
      <c r="L14" s="492">
        <f>SUMIF('Units by SKU'!$D:$D,$A14,'Units by SKU'!N:N)</f>
        <v>0</v>
      </c>
      <c r="M14" s="492">
        <f>SUMIF('Units by SKU'!$D:$D,$A14,'Units by SKU'!O:O)</f>
        <v>0</v>
      </c>
      <c r="N14" s="492">
        <f>SUMIF('Units by SKU'!$D:$D,$A14,'Units by SKU'!P:P)</f>
        <v>0</v>
      </c>
      <c r="O14" s="492">
        <f>SUMIF('Units by SKU'!$D:$D,$A14,'Units by SKU'!Q:Q)</f>
        <v>0</v>
      </c>
      <c r="P14" s="492">
        <f>SUMIF('Units by SKU'!$D:$D,$A14,'Units by SKU'!R:R)</f>
        <v>0</v>
      </c>
      <c r="Q14" s="492">
        <f>SUMIF('Units by SKU'!$D:$D,$A14,'Units by SKU'!S:S)</f>
        <v>0</v>
      </c>
      <c r="R14" s="492">
        <f>SUMIF('Units by SKU'!$D:$D,$A14,'Units by SKU'!T:T)</f>
        <v>0</v>
      </c>
      <c r="S14" s="492">
        <f>SUMIF('Units by SKU'!$D:$D,$A14,'Units by SKU'!U:U)</f>
        <v>0</v>
      </c>
      <c r="T14" s="492">
        <f>SUMIF('Units by SKU'!$D:$D,$A14,'Units by SKU'!V:V)</f>
        <v>50</v>
      </c>
      <c r="U14" s="492">
        <f>SUMIF('Units by SKU'!$D:$D,$A14,'Units by SKU'!W:W)</f>
        <v>80</v>
      </c>
      <c r="V14" s="492">
        <f>SUMIF('Units by SKU'!$D:$D,$A14,'Units by SKU'!X:X)</f>
        <v>102</v>
      </c>
      <c r="W14" s="492">
        <f>SUMIF('Units by SKU'!$D:$D,$A14,'Units by SKU'!Y:Y)</f>
        <v>96</v>
      </c>
      <c r="X14" s="492">
        <f>SUMIF('Units by SKU'!$D:$D,$A14,'Units by SKU'!Z:Z)</f>
        <v>191</v>
      </c>
      <c r="Y14" s="492">
        <f>SUMIF('Units by SKU'!$D:$D,$A14,'Units by SKU'!AA:AA)</f>
        <v>75</v>
      </c>
      <c r="Z14" s="492">
        <f>SUMIF('Units by SKU'!$D:$D,$A14,'Units by SKU'!AB:AB)</f>
        <v>16</v>
      </c>
      <c r="AA14" s="492">
        <f>SUMIF('Units by SKU'!$D:$D,$A14,'Units by SKU'!AC:AC)</f>
        <v>0</v>
      </c>
      <c r="AB14" s="492">
        <f>SUMIF('Units by SKU'!$D:$D,$A14,'Units by SKU'!AD:AD)</f>
        <v>149</v>
      </c>
      <c r="AC14" s="492">
        <f>SUMIF('Units by SKU'!$D:$D,$A14,'Units by SKU'!AE:AE)</f>
        <v>66</v>
      </c>
      <c r="AD14" s="492">
        <f>SUMIF('Units by SKU'!$D:$D,$A14,'Units by SKU'!AF:AF)</f>
        <v>214</v>
      </c>
      <c r="AE14" s="492">
        <f>SUMIF('Units by SKU'!$D:$D,$A14,'Units by SKU'!AG:AG)</f>
        <v>127</v>
      </c>
      <c r="AF14" s="492">
        <f>SUMIF('Units by SKU'!$D:$D,$A14,'Units by SKU'!AH:AH)</f>
        <v>137</v>
      </c>
      <c r="AG14" s="492">
        <f>SUMIF('Units by SKU'!$D:$D,$A14,'Units by SKU'!AI:AI)</f>
        <v>96</v>
      </c>
      <c r="AH14" s="492">
        <f>SUMIF('Units by SKU'!$D:$D,$A14,'Units by SKU'!AJ:AJ)</f>
        <v>158</v>
      </c>
      <c r="AI14" s="492">
        <f>SUMIF('Units by SKU'!$D:$D,$A14,'Units by SKU'!AK:AK)</f>
        <v>49</v>
      </c>
      <c r="AJ14" s="492">
        <f>SUMIF('Units by SKU'!$D:$D,$A14,'Units by SKU'!AL:AL)</f>
        <v>162</v>
      </c>
      <c r="AK14" s="492">
        <f>SUMIF('Units by SKU'!$D:$D,$A14,'Units by SKU'!AM:AM)</f>
        <v>219</v>
      </c>
      <c r="AL14" s="492">
        <f>SUMIF('Units by SKU'!$D:$D,$A14,'Units by SKU'!AN:AN)</f>
        <v>180</v>
      </c>
      <c r="AM14" s="492">
        <f>SUMIF('Units by SKU'!$D:$D,$A14,'Units by SKU'!AO:AO)</f>
        <v>103</v>
      </c>
      <c r="AN14" s="492">
        <f>SUMIF('Units by SKU'!$D:$D,$A14,'Units by SKU'!AP:AP)</f>
        <v>106</v>
      </c>
      <c r="AO14" s="492">
        <f>SUMIF('Units by SKU'!$D:$D,$A14,'Units by SKU'!AQ:AQ)</f>
        <v>190</v>
      </c>
      <c r="AP14" s="492">
        <f>SUMIF('Units by SKU'!$D:$D,$A14,'Units by SKU'!AR:AR)</f>
        <v>51</v>
      </c>
      <c r="AQ14" s="492">
        <f>SUMIF('Units by SKU'!$D:$D,$A14,'Units by SKU'!AS:AS)</f>
        <v>94</v>
      </c>
      <c r="AR14" s="492">
        <f>SUMIF('Units by SKU'!$D:$D,$A14,'Units by SKU'!AT:AT)</f>
        <v>85</v>
      </c>
      <c r="AS14" s="492">
        <f>SUMIF('Units by SKU'!$D:$D,$A14,'Units by SKU'!AU:AU)</f>
        <v>78</v>
      </c>
      <c r="AT14" s="492">
        <f>SUMIF('Units by SKU'!$D:$D,$A14,'Units by SKU'!AV:AV)</f>
        <v>81</v>
      </c>
      <c r="AU14" s="492">
        <f>SUMIF('Units by SKU'!$D:$D,$A14,'Units by SKU'!AW:AW)</f>
        <v>117</v>
      </c>
    </row>
    <row r="15" spans="1:47">
      <c r="A15" s="484" t="s">
        <v>1235</v>
      </c>
      <c r="B15" s="484" t="s">
        <v>1236</v>
      </c>
      <c r="F15" s="492">
        <f>SUMIF('Units by SKU'!$D:$D,$A15,'Units by SKU'!H:H)</f>
        <v>0</v>
      </c>
      <c r="G15" s="492">
        <f>SUMIF('Units by SKU'!$D:$D,$A15,'Units by SKU'!I:I)</f>
        <v>0</v>
      </c>
      <c r="H15" s="492">
        <f>SUMIF('Units by SKU'!$D:$D,$A15,'Units by SKU'!J:J)</f>
        <v>0</v>
      </c>
      <c r="I15" s="492">
        <f>SUMIF('Units by SKU'!$D:$D,$A15,'Units by SKU'!K:K)</f>
        <v>0</v>
      </c>
      <c r="J15" s="492">
        <f>SUMIF('Units by SKU'!$D:$D,$A15,'Units by SKU'!L:L)</f>
        <v>0</v>
      </c>
      <c r="K15" s="492">
        <f>SUMIF('Units by SKU'!$D:$D,$A15,'Units by SKU'!M:M)</f>
        <v>0</v>
      </c>
      <c r="L15" s="492">
        <f>SUMIF('Units by SKU'!$D:$D,$A15,'Units by SKU'!N:N)</f>
        <v>0</v>
      </c>
      <c r="M15" s="492">
        <f>SUMIF('Units by SKU'!$D:$D,$A15,'Units by SKU'!O:O)</f>
        <v>0</v>
      </c>
      <c r="N15" s="492">
        <f>SUMIF('Units by SKU'!$D:$D,$A15,'Units by SKU'!P:P)</f>
        <v>0</v>
      </c>
      <c r="O15" s="492">
        <f>SUMIF('Units by SKU'!$D:$D,$A15,'Units by SKU'!Q:Q)</f>
        <v>0</v>
      </c>
      <c r="P15" s="492">
        <f>SUMIF('Units by SKU'!$D:$D,$A15,'Units by SKU'!R:R)</f>
        <v>0</v>
      </c>
      <c r="Q15" s="492">
        <f>SUMIF('Units by SKU'!$D:$D,$A15,'Units by SKU'!S:S)</f>
        <v>0</v>
      </c>
      <c r="R15" s="492">
        <f>SUMIF('Units by SKU'!$D:$D,$A15,'Units by SKU'!T:T)</f>
        <v>0</v>
      </c>
      <c r="S15" s="492">
        <f>SUMIF('Units by SKU'!$D:$D,$A15,'Units by SKU'!U:U)</f>
        <v>0</v>
      </c>
      <c r="T15" s="492">
        <f>SUMIF('Units by SKU'!$D:$D,$A15,'Units by SKU'!V:V)</f>
        <v>0</v>
      </c>
      <c r="U15" s="492">
        <f>SUMIF('Units by SKU'!$D:$D,$A15,'Units by SKU'!W:W)</f>
        <v>0</v>
      </c>
      <c r="V15" s="492">
        <f>SUMIF('Units by SKU'!$D:$D,$A15,'Units by SKU'!X:X)</f>
        <v>0</v>
      </c>
      <c r="W15" s="492">
        <f>SUMIF('Units by SKU'!$D:$D,$A15,'Units by SKU'!Y:Y)</f>
        <v>0</v>
      </c>
      <c r="X15" s="492">
        <f>SUMIF('Units by SKU'!$D:$D,$A15,'Units by SKU'!Z:Z)</f>
        <v>0</v>
      </c>
      <c r="Y15" s="492">
        <f>SUMIF('Units by SKU'!$D:$D,$A15,'Units by SKU'!AA:AA)</f>
        <v>0</v>
      </c>
      <c r="Z15" s="492">
        <f>SUMIF('Units by SKU'!$D:$D,$A15,'Units by SKU'!AB:AB)</f>
        <v>0</v>
      </c>
      <c r="AA15" s="492">
        <f>SUMIF('Units by SKU'!$D:$D,$A15,'Units by SKU'!AC:AC)</f>
        <v>0</v>
      </c>
      <c r="AB15" s="492">
        <f>SUMIF('Units by SKU'!$D:$D,$A15,'Units by SKU'!AD:AD)</f>
        <v>0</v>
      </c>
      <c r="AC15" s="492">
        <f>SUMIF('Units by SKU'!$D:$D,$A15,'Units by SKU'!AE:AE)</f>
        <v>0</v>
      </c>
      <c r="AD15" s="492">
        <f>SUMIF('Units by SKU'!$D:$D,$A15,'Units by SKU'!AF:AF)</f>
        <v>0</v>
      </c>
      <c r="AE15" s="492">
        <f>SUMIF('Units by SKU'!$D:$D,$A15,'Units by SKU'!AG:AG)</f>
        <v>0</v>
      </c>
      <c r="AF15" s="492">
        <f>SUMIF('Units by SKU'!$D:$D,$A15,'Units by SKU'!AH:AH)</f>
        <v>0</v>
      </c>
      <c r="AG15" s="492">
        <f>SUMIF('Units by SKU'!$D:$D,$A15,'Units by SKU'!AI:AI)</f>
        <v>0</v>
      </c>
      <c r="AH15" s="492">
        <f>SUMIF('Units by SKU'!$D:$D,$A15,'Units by SKU'!AJ:AJ)</f>
        <v>0</v>
      </c>
      <c r="AI15" s="492">
        <f>SUMIF('Units by SKU'!$D:$D,$A15,'Units by SKU'!AK:AK)</f>
        <v>0</v>
      </c>
      <c r="AJ15" s="492">
        <f>SUMIF('Units by SKU'!$D:$D,$A15,'Units by SKU'!AL:AL)</f>
        <v>0</v>
      </c>
      <c r="AK15" s="492">
        <f>SUMIF('Units by SKU'!$D:$D,$A15,'Units by SKU'!AM:AM)</f>
        <v>88</v>
      </c>
      <c r="AL15" s="492">
        <f>SUMIF('Units by SKU'!$D:$D,$A15,'Units by SKU'!AN:AN)</f>
        <v>54</v>
      </c>
      <c r="AM15" s="492">
        <f>SUMIF('Units by SKU'!$D:$D,$A15,'Units by SKU'!AO:AO)</f>
        <v>44</v>
      </c>
      <c r="AN15" s="492">
        <f>SUMIF('Units by SKU'!$D:$D,$A15,'Units by SKU'!AP:AP)</f>
        <v>30</v>
      </c>
      <c r="AO15" s="492">
        <f>SUMIF('Units by SKU'!$D:$D,$A15,'Units by SKU'!AQ:AQ)</f>
        <v>2</v>
      </c>
      <c r="AP15" s="492">
        <f>SUMIF('Units by SKU'!$D:$D,$A15,'Units by SKU'!AR:AR)</f>
        <v>0</v>
      </c>
      <c r="AQ15" s="492">
        <f>SUMIF('Units by SKU'!$D:$D,$A15,'Units by SKU'!AS:AS)</f>
        <v>0</v>
      </c>
      <c r="AR15" s="492">
        <f>SUMIF('Units by SKU'!$D:$D,$A15,'Units by SKU'!AT:AT)</f>
        <v>0</v>
      </c>
      <c r="AS15" s="492">
        <f>SUMIF('Units by SKU'!$D:$D,$A15,'Units by SKU'!AU:AU)</f>
        <v>0</v>
      </c>
      <c r="AT15" s="492">
        <f>SUMIF('Units by SKU'!$D:$D,$A15,'Units by SKU'!AV:AV)</f>
        <v>1</v>
      </c>
      <c r="AU15" s="492">
        <f>SUMIF('Units by SKU'!$D:$D,$A15,'Units by SKU'!AW:AW)</f>
        <v>0</v>
      </c>
    </row>
    <row r="16" spans="1:47">
      <c r="A16" s="484" t="s">
        <v>1237</v>
      </c>
      <c r="B16" s="484" t="s">
        <v>1238</v>
      </c>
      <c r="F16" s="492">
        <f>SUMIF('Units by SKU'!$D:$D,$A16,'Units by SKU'!H:H)</f>
        <v>0</v>
      </c>
      <c r="G16" s="492">
        <f>SUMIF('Units by SKU'!$D:$D,$A16,'Units by SKU'!I:I)</f>
        <v>0</v>
      </c>
      <c r="H16" s="492">
        <f>SUMIF('Units by SKU'!$D:$D,$A16,'Units by SKU'!J:J)</f>
        <v>0</v>
      </c>
      <c r="I16" s="492">
        <f>SUMIF('Units by SKU'!$D:$D,$A16,'Units by SKU'!K:K)</f>
        <v>0</v>
      </c>
      <c r="J16" s="492">
        <f>SUMIF('Units by SKU'!$D:$D,$A16,'Units by SKU'!L:L)</f>
        <v>0</v>
      </c>
      <c r="K16" s="492">
        <f>SUMIF('Units by SKU'!$D:$D,$A16,'Units by SKU'!M:M)</f>
        <v>0</v>
      </c>
      <c r="L16" s="492">
        <f>SUMIF('Units by SKU'!$D:$D,$A16,'Units by SKU'!N:N)</f>
        <v>0</v>
      </c>
      <c r="M16" s="492">
        <f>SUMIF('Units by SKU'!$D:$D,$A16,'Units by SKU'!O:O)</f>
        <v>0</v>
      </c>
      <c r="N16" s="492">
        <f>SUMIF('Units by SKU'!$D:$D,$A16,'Units by SKU'!P:P)</f>
        <v>0</v>
      </c>
      <c r="O16" s="492">
        <f>SUMIF('Units by SKU'!$D:$D,$A16,'Units by SKU'!Q:Q)</f>
        <v>0</v>
      </c>
      <c r="P16" s="492">
        <f>SUMIF('Units by SKU'!$D:$D,$A16,'Units by SKU'!R:R)</f>
        <v>0</v>
      </c>
      <c r="Q16" s="492">
        <f>SUMIF('Units by SKU'!$D:$D,$A16,'Units by SKU'!S:S)</f>
        <v>0</v>
      </c>
      <c r="R16" s="492">
        <f>SUMIF('Units by SKU'!$D:$D,$A16,'Units by SKU'!T:T)</f>
        <v>0</v>
      </c>
      <c r="S16" s="492">
        <f>SUMIF('Units by SKU'!$D:$D,$A16,'Units by SKU'!U:U)</f>
        <v>0</v>
      </c>
      <c r="T16" s="492">
        <f>SUMIF('Units by SKU'!$D:$D,$A16,'Units by SKU'!V:V)</f>
        <v>0</v>
      </c>
      <c r="U16" s="492">
        <f>SUMIF('Units by SKU'!$D:$D,$A16,'Units by SKU'!W:W)</f>
        <v>0</v>
      </c>
      <c r="V16" s="492">
        <f>SUMIF('Units by SKU'!$D:$D,$A16,'Units by SKU'!X:X)</f>
        <v>0</v>
      </c>
      <c r="W16" s="492">
        <f>SUMIF('Units by SKU'!$D:$D,$A16,'Units by SKU'!Y:Y)</f>
        <v>0</v>
      </c>
      <c r="X16" s="492">
        <f>SUMIF('Units by SKU'!$D:$D,$A16,'Units by SKU'!Z:Z)</f>
        <v>0</v>
      </c>
      <c r="Y16" s="492">
        <f>SUMIF('Units by SKU'!$D:$D,$A16,'Units by SKU'!AA:AA)</f>
        <v>0</v>
      </c>
      <c r="Z16" s="492">
        <f>SUMIF('Units by SKU'!$D:$D,$A16,'Units by SKU'!AB:AB)</f>
        <v>0</v>
      </c>
      <c r="AA16" s="492">
        <f>SUMIF('Units by SKU'!$D:$D,$A16,'Units by SKU'!AC:AC)</f>
        <v>0</v>
      </c>
      <c r="AB16" s="492">
        <f>SUMIF('Units by SKU'!$D:$D,$A16,'Units by SKU'!AD:AD)</f>
        <v>0</v>
      </c>
      <c r="AC16" s="492">
        <f>SUMIF('Units by SKU'!$D:$D,$A16,'Units by SKU'!AE:AE)</f>
        <v>0</v>
      </c>
      <c r="AD16" s="492">
        <f>SUMIF('Units by SKU'!$D:$D,$A16,'Units by SKU'!AF:AF)</f>
        <v>0</v>
      </c>
      <c r="AE16" s="492">
        <f>SUMIF('Units by SKU'!$D:$D,$A16,'Units by SKU'!AG:AG)</f>
        <v>0</v>
      </c>
      <c r="AF16" s="492">
        <f>SUMIF('Units by SKU'!$D:$D,$A16,'Units by SKU'!AH:AH)</f>
        <v>0</v>
      </c>
      <c r="AG16" s="492">
        <f>SUMIF('Units by SKU'!$D:$D,$A16,'Units by SKU'!AI:AI)</f>
        <v>0</v>
      </c>
      <c r="AH16" s="492">
        <f>SUMIF('Units by SKU'!$D:$D,$A16,'Units by SKU'!AJ:AJ)</f>
        <v>0</v>
      </c>
      <c r="AI16" s="492">
        <f>SUMIF('Units by SKU'!$D:$D,$A16,'Units by SKU'!AK:AK)</f>
        <v>0</v>
      </c>
      <c r="AJ16" s="492">
        <f>SUMIF('Units by SKU'!$D:$D,$A16,'Units by SKU'!AL:AL)</f>
        <v>9</v>
      </c>
      <c r="AK16" s="492">
        <f>SUMIF('Units by SKU'!$D:$D,$A16,'Units by SKU'!AM:AM)</f>
        <v>109</v>
      </c>
      <c r="AL16" s="492">
        <f>SUMIF('Units by SKU'!$D:$D,$A16,'Units by SKU'!AN:AN)</f>
        <v>0</v>
      </c>
      <c r="AM16" s="492">
        <f>SUMIF('Units by SKU'!$D:$D,$A16,'Units by SKU'!AO:AO)</f>
        <v>0</v>
      </c>
      <c r="AN16" s="492">
        <f>SUMIF('Units by SKU'!$D:$D,$A16,'Units by SKU'!AP:AP)</f>
        <v>0</v>
      </c>
      <c r="AO16" s="492">
        <f>SUMIF('Units by SKU'!$D:$D,$A16,'Units by SKU'!AQ:AQ)</f>
        <v>6</v>
      </c>
      <c r="AP16" s="492">
        <f>SUMIF('Units by SKU'!$D:$D,$A16,'Units by SKU'!AR:AR)</f>
        <v>0</v>
      </c>
      <c r="AQ16" s="492">
        <f>SUMIF('Units by SKU'!$D:$D,$A16,'Units by SKU'!AS:AS)</f>
        <v>0</v>
      </c>
      <c r="AR16" s="492">
        <f>SUMIF('Units by SKU'!$D:$D,$A16,'Units by SKU'!AT:AT)</f>
        <v>0</v>
      </c>
      <c r="AS16" s="492">
        <f>SUMIF('Units by SKU'!$D:$D,$A16,'Units by SKU'!AU:AU)</f>
        <v>0</v>
      </c>
      <c r="AT16" s="492">
        <f>SUMIF('Units by SKU'!$D:$D,$A16,'Units by SKU'!AV:AV)</f>
        <v>0</v>
      </c>
      <c r="AU16" s="492">
        <f>SUMIF('Units by SKU'!$D:$D,$A16,'Units by SKU'!AW:AW)</f>
        <v>4</v>
      </c>
    </row>
    <row r="17" spans="1:47">
      <c r="A17" s="484" t="s">
        <v>1239</v>
      </c>
      <c r="B17" s="484" t="s">
        <v>1240</v>
      </c>
      <c r="F17" s="492">
        <f>SUMIF('Units by SKU'!$D:$D,$A17,'Units by SKU'!H:H)</f>
        <v>0</v>
      </c>
      <c r="G17" s="492">
        <f>SUMIF('Units by SKU'!$D:$D,$A17,'Units by SKU'!I:I)</f>
        <v>0</v>
      </c>
      <c r="H17" s="492">
        <f>SUMIF('Units by SKU'!$D:$D,$A17,'Units by SKU'!J:J)</f>
        <v>0</v>
      </c>
      <c r="I17" s="492">
        <f>SUMIF('Units by SKU'!$D:$D,$A17,'Units by SKU'!K:K)</f>
        <v>0</v>
      </c>
      <c r="J17" s="492">
        <f>SUMIF('Units by SKU'!$D:$D,$A17,'Units by SKU'!L:L)</f>
        <v>0</v>
      </c>
      <c r="K17" s="492">
        <f>SUMIF('Units by SKU'!$D:$D,$A17,'Units by SKU'!M:M)</f>
        <v>0</v>
      </c>
      <c r="L17" s="492">
        <f>SUMIF('Units by SKU'!$D:$D,$A17,'Units by SKU'!N:N)</f>
        <v>0</v>
      </c>
      <c r="M17" s="492">
        <f>SUMIF('Units by SKU'!$D:$D,$A17,'Units by SKU'!O:O)</f>
        <v>0</v>
      </c>
      <c r="N17" s="492">
        <f>SUMIF('Units by SKU'!$D:$D,$A17,'Units by SKU'!P:P)</f>
        <v>0</v>
      </c>
      <c r="O17" s="492">
        <f>SUMIF('Units by SKU'!$D:$D,$A17,'Units by SKU'!Q:Q)</f>
        <v>0</v>
      </c>
      <c r="P17" s="492">
        <f>SUMIF('Units by SKU'!$D:$D,$A17,'Units by SKU'!R:R)</f>
        <v>0</v>
      </c>
      <c r="Q17" s="492">
        <f>SUMIF('Units by SKU'!$D:$D,$A17,'Units by SKU'!S:S)</f>
        <v>0</v>
      </c>
      <c r="R17" s="492">
        <f>SUMIF('Units by SKU'!$D:$D,$A17,'Units by SKU'!T:T)</f>
        <v>0</v>
      </c>
      <c r="S17" s="492">
        <f>SUMIF('Units by SKU'!$D:$D,$A17,'Units by SKU'!U:U)</f>
        <v>0</v>
      </c>
      <c r="T17" s="492">
        <f>SUMIF('Units by SKU'!$D:$D,$A17,'Units by SKU'!V:V)</f>
        <v>0</v>
      </c>
      <c r="U17" s="492">
        <f>SUMIF('Units by SKU'!$D:$D,$A17,'Units by SKU'!W:W)</f>
        <v>0</v>
      </c>
      <c r="V17" s="492">
        <f>SUMIF('Units by SKU'!$D:$D,$A17,'Units by SKU'!X:X)</f>
        <v>0</v>
      </c>
      <c r="W17" s="492">
        <f>SUMIF('Units by SKU'!$D:$D,$A17,'Units by SKU'!Y:Y)</f>
        <v>0</v>
      </c>
      <c r="X17" s="492">
        <f>SUMIF('Units by SKU'!$D:$D,$A17,'Units by SKU'!Z:Z)</f>
        <v>0</v>
      </c>
      <c r="Y17" s="492">
        <f>SUMIF('Units by SKU'!$D:$D,$A17,'Units by SKU'!AA:AA)</f>
        <v>0</v>
      </c>
      <c r="Z17" s="492">
        <f>SUMIF('Units by SKU'!$D:$D,$A17,'Units by SKU'!AB:AB)</f>
        <v>0</v>
      </c>
      <c r="AA17" s="492">
        <f>SUMIF('Units by SKU'!$D:$D,$A17,'Units by SKU'!AC:AC)</f>
        <v>0</v>
      </c>
      <c r="AB17" s="492">
        <f>SUMIF('Units by SKU'!$D:$D,$A17,'Units by SKU'!AD:AD)</f>
        <v>0</v>
      </c>
      <c r="AC17" s="492">
        <f>SUMIF('Units by SKU'!$D:$D,$A17,'Units by SKU'!AE:AE)</f>
        <v>0</v>
      </c>
      <c r="AD17" s="492">
        <f>SUMIF('Units by SKU'!$D:$D,$A17,'Units by SKU'!AF:AF)</f>
        <v>0</v>
      </c>
      <c r="AE17" s="492">
        <f>SUMIF('Units by SKU'!$D:$D,$A17,'Units by SKU'!AG:AG)</f>
        <v>0</v>
      </c>
      <c r="AF17" s="492">
        <f>SUMIF('Units by SKU'!$D:$D,$A17,'Units by SKU'!AH:AH)</f>
        <v>0</v>
      </c>
      <c r="AG17" s="492">
        <f>SUMIF('Units by SKU'!$D:$D,$A17,'Units by SKU'!AI:AI)</f>
        <v>0</v>
      </c>
      <c r="AH17" s="492">
        <f>SUMIF('Units by SKU'!$D:$D,$A17,'Units by SKU'!AJ:AJ)</f>
        <v>0</v>
      </c>
      <c r="AI17" s="492">
        <f>SUMIF('Units by SKU'!$D:$D,$A17,'Units by SKU'!AK:AK)</f>
        <v>0</v>
      </c>
      <c r="AJ17" s="492">
        <f>SUMIF('Units by SKU'!$D:$D,$A17,'Units by SKU'!AL:AL)</f>
        <v>0</v>
      </c>
      <c r="AK17" s="492">
        <f>SUMIF('Units by SKU'!$D:$D,$A17,'Units by SKU'!AM:AM)</f>
        <v>189</v>
      </c>
      <c r="AL17" s="492">
        <f>SUMIF('Units by SKU'!$D:$D,$A17,'Units by SKU'!AN:AN)</f>
        <v>54</v>
      </c>
      <c r="AM17" s="492">
        <f>SUMIF('Units by SKU'!$D:$D,$A17,'Units by SKU'!AO:AO)</f>
        <v>39</v>
      </c>
      <c r="AN17" s="492">
        <f>SUMIF('Units by SKU'!$D:$D,$A17,'Units by SKU'!AP:AP)</f>
        <v>2</v>
      </c>
      <c r="AO17" s="492">
        <f>SUMIF('Units by SKU'!$D:$D,$A17,'Units by SKU'!AQ:AQ)</f>
        <v>0</v>
      </c>
      <c r="AP17" s="492">
        <f>SUMIF('Units by SKU'!$D:$D,$A17,'Units by SKU'!AR:AR)</f>
        <v>0</v>
      </c>
      <c r="AQ17" s="492">
        <f>SUMIF('Units by SKU'!$D:$D,$A17,'Units by SKU'!AS:AS)</f>
        <v>0</v>
      </c>
      <c r="AR17" s="492">
        <f>SUMIF('Units by SKU'!$D:$D,$A17,'Units by SKU'!AT:AT)</f>
        <v>0</v>
      </c>
      <c r="AS17" s="492">
        <f>SUMIF('Units by SKU'!$D:$D,$A17,'Units by SKU'!AU:AU)</f>
        <v>0</v>
      </c>
      <c r="AT17" s="492">
        <f>SUMIF('Units by SKU'!$D:$D,$A17,'Units by SKU'!AV:AV)</f>
        <v>0</v>
      </c>
      <c r="AU17" s="492">
        <f>SUMIF('Units by SKU'!$D:$D,$A17,'Units by SKU'!AW:AW)</f>
        <v>0</v>
      </c>
    </row>
    <row r="18" spans="1:47">
      <c r="A18" s="491" t="s">
        <v>1219</v>
      </c>
      <c r="B18" s="484" t="s">
        <v>1220</v>
      </c>
      <c r="F18" s="492">
        <f>SUMIF('Units by SKU'!$D:$D,$A18,'Units by SKU'!H:H)</f>
        <v>0</v>
      </c>
      <c r="G18" s="492">
        <f>SUMIF('Units by SKU'!$D:$D,$A18,'Units by SKU'!I:I)</f>
        <v>0</v>
      </c>
      <c r="H18" s="492">
        <f>SUMIF('Units by SKU'!$D:$D,$A18,'Units by SKU'!J:J)</f>
        <v>0</v>
      </c>
      <c r="I18" s="492">
        <f>SUMIF('Units by SKU'!$D:$D,$A18,'Units by SKU'!K:K)</f>
        <v>0</v>
      </c>
      <c r="J18" s="492">
        <f>SUMIF('Units by SKU'!$D:$D,$A18,'Units by SKU'!L:L)</f>
        <v>0</v>
      </c>
      <c r="K18" s="492">
        <f>SUMIF('Units by SKU'!$D:$D,$A18,'Units by SKU'!M:M)</f>
        <v>0</v>
      </c>
      <c r="L18" s="492">
        <f>SUMIF('Units by SKU'!$D:$D,$A18,'Units by SKU'!N:N)</f>
        <v>0</v>
      </c>
      <c r="M18" s="492">
        <f>SUMIF('Units by SKU'!$D:$D,$A18,'Units by SKU'!O:O)</f>
        <v>0</v>
      </c>
      <c r="N18" s="492">
        <f>SUMIF('Units by SKU'!$D:$D,$A18,'Units by SKU'!P:P)</f>
        <v>0</v>
      </c>
      <c r="O18" s="492">
        <f>SUMIF('Units by SKU'!$D:$D,$A18,'Units by SKU'!Q:Q)</f>
        <v>0</v>
      </c>
      <c r="P18" s="492">
        <f>SUMIF('Units by SKU'!$D:$D,$A18,'Units by SKU'!R:R)</f>
        <v>0</v>
      </c>
      <c r="Q18" s="492">
        <f>SUMIF('Units by SKU'!$D:$D,$A18,'Units by SKU'!S:S)</f>
        <v>0</v>
      </c>
      <c r="R18" s="492">
        <f>SUMIF('Units by SKU'!$D:$D,$A18,'Units by SKU'!T:T)</f>
        <v>0</v>
      </c>
      <c r="S18" s="492">
        <f>SUMIF('Units by SKU'!$D:$D,$A18,'Units by SKU'!U:U)</f>
        <v>0</v>
      </c>
      <c r="T18" s="492">
        <f>SUMIF('Units by SKU'!$D:$D,$A18,'Units by SKU'!V:V)</f>
        <v>0</v>
      </c>
      <c r="U18" s="492">
        <f>SUMIF('Units by SKU'!$D:$D,$A18,'Units by SKU'!W:W)</f>
        <v>0</v>
      </c>
      <c r="V18" s="492">
        <f>SUMIF('Units by SKU'!$D:$D,$A18,'Units by SKU'!X:X)</f>
        <v>0</v>
      </c>
      <c r="W18" s="492">
        <f>SUMIF('Units by SKU'!$D:$D,$A18,'Units by SKU'!Y:Y)</f>
        <v>0</v>
      </c>
      <c r="X18" s="492">
        <f>SUMIF('Units by SKU'!$D:$D,$A18,'Units by SKU'!Z:Z)</f>
        <v>0</v>
      </c>
      <c r="Y18" s="492">
        <f>SUMIF('Units by SKU'!$D:$D,$A18,'Units by SKU'!AA:AA)</f>
        <v>0</v>
      </c>
      <c r="Z18" s="492">
        <f>SUMIF('Units by SKU'!$D:$D,$A18,'Units by SKU'!AB:AB)</f>
        <v>0</v>
      </c>
      <c r="AA18" s="492">
        <f>SUMIF('Units by SKU'!$D:$D,$A18,'Units by SKU'!AC:AC)</f>
        <v>0</v>
      </c>
      <c r="AB18" s="492">
        <f>SUMIF('Units by SKU'!$D:$D,$A18,'Units by SKU'!AD:AD)</f>
        <v>0</v>
      </c>
      <c r="AC18" s="492">
        <f>SUMIF('Units by SKU'!$D:$D,$A18,'Units by SKU'!AE:AE)</f>
        <v>0</v>
      </c>
      <c r="AD18" s="492">
        <f>SUMIF('Units by SKU'!$D:$D,$A18,'Units by SKU'!AF:AF)</f>
        <v>0</v>
      </c>
      <c r="AE18" s="492">
        <f>SUMIF('Units by SKU'!$D:$D,$A18,'Units by SKU'!AG:AG)</f>
        <v>0</v>
      </c>
      <c r="AF18" s="492">
        <f>SUMIF('Units by SKU'!$D:$D,$A18,'Units by SKU'!AH:AH)</f>
        <v>0</v>
      </c>
      <c r="AG18" s="492">
        <f>SUMIF('Units by SKU'!$D:$D,$A18,'Units by SKU'!AI:AI)</f>
        <v>0</v>
      </c>
      <c r="AH18" s="492">
        <f>SUMIF('Units by SKU'!$D:$D,$A18,'Units by SKU'!AJ:AJ)</f>
        <v>0</v>
      </c>
      <c r="AI18" s="492">
        <f>SUMIF('Units by SKU'!$D:$D,$A18,'Units by SKU'!AK:AK)</f>
        <v>0</v>
      </c>
      <c r="AJ18" s="492">
        <f>SUMIF('Units by SKU'!$D:$D,$A18,'Units by SKU'!AL:AL)</f>
        <v>5</v>
      </c>
      <c r="AK18" s="492">
        <f>SUMIF('Units by SKU'!$D:$D,$A18,'Units by SKU'!AM:AM)</f>
        <v>30</v>
      </c>
      <c r="AL18" s="492">
        <f>SUMIF('Units by SKU'!$D:$D,$A18,'Units by SKU'!AN:AN)</f>
        <v>0</v>
      </c>
      <c r="AM18" s="492">
        <f>SUMIF('Units by SKU'!$D:$D,$A18,'Units by SKU'!AO:AO)</f>
        <v>0</v>
      </c>
      <c r="AN18" s="492">
        <f>SUMIF('Units by SKU'!$D:$D,$A18,'Units by SKU'!AP:AP)</f>
        <v>0</v>
      </c>
      <c r="AO18" s="492">
        <f>SUMIF('Units by SKU'!$D:$D,$A18,'Units by SKU'!AQ:AQ)</f>
        <v>0</v>
      </c>
      <c r="AP18" s="492">
        <f>SUMIF('Units by SKU'!$D:$D,$A18,'Units by SKU'!AR:AR)</f>
        <v>0</v>
      </c>
      <c r="AQ18" s="492">
        <f>SUMIF('Units by SKU'!$D:$D,$A18,'Units by SKU'!AS:AS)</f>
        <v>0</v>
      </c>
      <c r="AR18" s="492">
        <f>SUMIF('Units by SKU'!$D:$D,$A18,'Units by SKU'!AT:AT)</f>
        <v>0</v>
      </c>
      <c r="AS18" s="492">
        <f>SUMIF('Units by SKU'!$D:$D,$A18,'Units by SKU'!AU:AU)</f>
        <v>0</v>
      </c>
      <c r="AT18" s="492">
        <f>SUMIF('Units by SKU'!$D:$D,$A18,'Units by SKU'!AV:AV)</f>
        <v>0</v>
      </c>
      <c r="AU18" s="492">
        <f>SUMIF('Units by SKU'!$D:$D,$A18,'Units by SKU'!AW:AW)</f>
        <v>0</v>
      </c>
    </row>
    <row r="19" spans="1:47">
      <c r="A19" s="35" t="s">
        <v>2463</v>
      </c>
      <c r="B19" t="s">
        <v>1981</v>
      </c>
      <c r="F19" s="492"/>
      <c r="G19" s="492"/>
      <c r="H19" s="492"/>
      <c r="I19" s="492"/>
      <c r="J19" s="492"/>
      <c r="K19" s="492"/>
      <c r="L19" s="492"/>
      <c r="M19" s="492"/>
      <c r="N19" s="492"/>
      <c r="O19" s="492"/>
      <c r="P19" s="492"/>
      <c r="Q19" s="492"/>
      <c r="R19" s="492"/>
      <c r="S19" s="492"/>
      <c r="T19" s="492"/>
      <c r="U19" s="492"/>
      <c r="V19" s="492"/>
      <c r="W19" s="492"/>
      <c r="X19" s="492"/>
      <c r="Y19" s="492"/>
      <c r="Z19" s="492"/>
      <c r="AA19" s="492"/>
      <c r="AB19" s="492"/>
      <c r="AC19" s="492"/>
      <c r="AD19" s="492"/>
      <c r="AE19" s="492"/>
      <c r="AF19" s="492"/>
      <c r="AG19" s="492"/>
      <c r="AH19" s="492"/>
      <c r="AI19" s="492"/>
      <c r="AJ19" s="492"/>
      <c r="AK19" s="492"/>
      <c r="AL19" s="492"/>
      <c r="AM19" s="492"/>
      <c r="AN19" s="492"/>
      <c r="AO19" s="492"/>
      <c r="AP19" s="492"/>
      <c r="AQ19" s="492"/>
      <c r="AR19" s="492"/>
      <c r="AS19" s="492"/>
      <c r="AT19" s="492">
        <f>SUMIF('Units by SKU'!$D:$D,$A19,'Units by SKU'!AV:AV)</f>
        <v>115</v>
      </c>
      <c r="AU19" s="492">
        <f>SUMIF('Units by SKU'!$D:$D,$A19,'Units by SKU'!AW:AW)</f>
        <v>21</v>
      </c>
    </row>
    <row r="20" spans="1:47">
      <c r="A20" s="35" t="s">
        <v>2465</v>
      </c>
      <c r="B20" t="s">
        <v>1982</v>
      </c>
      <c r="F20" s="492"/>
      <c r="G20" s="492"/>
      <c r="H20" s="492"/>
      <c r="I20" s="492"/>
      <c r="J20" s="492"/>
      <c r="K20" s="492"/>
      <c r="L20" s="492"/>
      <c r="M20" s="492"/>
      <c r="N20" s="492"/>
      <c r="O20" s="492"/>
      <c r="P20" s="492"/>
      <c r="Q20" s="492"/>
      <c r="R20" s="492"/>
      <c r="S20" s="492"/>
      <c r="T20" s="492"/>
      <c r="U20" s="492"/>
      <c r="V20" s="492"/>
      <c r="W20" s="492"/>
      <c r="X20" s="492"/>
      <c r="Y20" s="492"/>
      <c r="Z20" s="492"/>
      <c r="AA20" s="492"/>
      <c r="AB20" s="492"/>
      <c r="AC20" s="492"/>
      <c r="AD20" s="492"/>
      <c r="AE20" s="492"/>
      <c r="AF20" s="492"/>
      <c r="AG20" s="492"/>
      <c r="AH20" s="492"/>
      <c r="AI20" s="492"/>
      <c r="AJ20" s="492"/>
      <c r="AK20" s="492"/>
      <c r="AL20" s="492"/>
      <c r="AM20" s="492"/>
      <c r="AN20" s="492"/>
      <c r="AO20" s="492"/>
      <c r="AP20" s="492"/>
      <c r="AQ20" s="492"/>
      <c r="AR20" s="492"/>
      <c r="AS20" s="492"/>
      <c r="AT20" s="492">
        <f>SUMIF('Units by SKU'!$D:$D,$A20,'Units by SKU'!AV:AV)</f>
        <v>0</v>
      </c>
      <c r="AU20" s="492">
        <f>SUMIF('Units by SKU'!$D:$D,$A20,'Units by SKU'!AW:AW)</f>
        <v>80</v>
      </c>
    </row>
    <row r="23" spans="1:47">
      <c r="A23" s="485" t="s">
        <v>1896</v>
      </c>
    </row>
    <row r="24" spans="1:47">
      <c r="A24" s="486" t="s">
        <v>1401</v>
      </c>
      <c r="B24" s="486" t="s">
        <v>1362</v>
      </c>
    </row>
    <row r="25" spans="1:47">
      <c r="B25" s="484" t="s">
        <v>1569</v>
      </c>
      <c r="AJ25" s="492">
        <f>SUMIF('KE - Units by Product'!$A:$A,$B25,'KE - Units by Product'!C:C)</f>
        <v>0</v>
      </c>
      <c r="AK25" s="492">
        <f>SUMIF('KE - Units by Product'!$A:$A,$B25,'KE - Units by Product'!D:D)</f>
        <v>0</v>
      </c>
      <c r="AL25" s="492">
        <f>SUMIF('KE - Units by Product'!$A:$A,$B25,'KE - Units by Product'!E:E)</f>
        <v>0</v>
      </c>
      <c r="AM25" s="492">
        <f>SUMIF('KE - Units by Product'!$A:$A,$B25,'KE - Units by Product'!F:F)</f>
        <v>0</v>
      </c>
      <c r="AN25" s="492">
        <f>SUMIF('KE - Units by Product'!$A:$A,$B25,'KE - Units by Product'!G:G)</f>
        <v>360</v>
      </c>
      <c r="AO25" s="492">
        <f>SUMIF('KE - Units by Product'!$A:$A,$B25,'KE - Units by Product'!H:H)</f>
        <v>570</v>
      </c>
      <c r="AP25" s="492">
        <f>SUMIF('KE - Units by Product'!$A:$A,$B25,'KE - Units by Product'!I:I)</f>
        <v>390</v>
      </c>
      <c r="AQ25" s="492">
        <f>SUMIF('KE - Units by Product'!$A:$A,$B25,'KE - Units by Product'!J:J)</f>
        <v>3780</v>
      </c>
      <c r="AR25" s="492">
        <f>SUMIF('KE - Units by Product'!$A:$A,$B25,'KE - Units by Product'!K:K)</f>
        <v>1320</v>
      </c>
      <c r="AS25" s="492">
        <f>SUMIF('KE - Units by Product'!$A:$A,$B25,'KE - Units by Product'!L:L)</f>
        <v>792</v>
      </c>
      <c r="AT25" s="492">
        <f>SUMIF('KE - Units by Product'!$A:$A,$B25,'KE - Units by Product'!M:M)</f>
        <v>480</v>
      </c>
      <c r="AU25" s="492">
        <f>SUMIF('KE - Units by Product'!$A:$A,$B25,'KE - Units by Product'!N:N)</f>
        <v>618</v>
      </c>
    </row>
    <row r="26" spans="1:47" s="530" customFormat="1">
      <c r="B26" s="531" t="s">
        <v>3393</v>
      </c>
      <c r="AJ26" s="533"/>
      <c r="AK26" s="533"/>
      <c r="AL26" s="533"/>
      <c r="AM26" s="533"/>
      <c r="AN26" s="533"/>
      <c r="AO26" s="533"/>
      <c r="AP26" s="533"/>
      <c r="AQ26" s="533"/>
      <c r="AR26" s="533"/>
      <c r="AS26" s="533"/>
      <c r="AT26" s="533">
        <f>SUMIF('KE - Units by Product'!$A:$A,$B26,'KE - Units by Product'!M:M)</f>
        <v>0</v>
      </c>
      <c r="AU26" s="533">
        <f>SUMIF('KE - Units by Product'!$A:$A,$B26,'KE - Units by Product'!N:N)</f>
        <v>555</v>
      </c>
    </row>
    <row r="29" spans="1:47" ht="16" thickBot="1"/>
    <row r="30" spans="1:47" ht="19" thickBot="1">
      <c r="A30" s="494" t="s">
        <v>1899</v>
      </c>
    </row>
    <row r="31" spans="1:47">
      <c r="A31" s="485" t="s">
        <v>1884</v>
      </c>
    </row>
    <row r="32" spans="1:47">
      <c r="A32" s="486" t="s">
        <v>1401</v>
      </c>
      <c r="B32" s="486" t="s">
        <v>1362</v>
      </c>
      <c r="C32" s="486" t="s">
        <v>1885</v>
      </c>
      <c r="D32" s="486" t="s">
        <v>1886</v>
      </c>
      <c r="E32" s="487" t="s">
        <v>1887</v>
      </c>
    </row>
    <row r="33" spans="1:47">
      <c r="A33" s="484" t="s">
        <v>711</v>
      </c>
      <c r="B33" s="484" t="s">
        <v>1063</v>
      </c>
      <c r="C33" s="484" t="s">
        <v>1888</v>
      </c>
      <c r="D33" s="484" t="s">
        <v>1889</v>
      </c>
      <c r="E33" s="488">
        <v>10</v>
      </c>
      <c r="F33" s="495">
        <f t="shared" ref="F33:AR33" si="0">$E33*F7</f>
        <v>6980</v>
      </c>
      <c r="G33" s="495">
        <f t="shared" si="0"/>
        <v>7600</v>
      </c>
      <c r="H33" s="495">
        <f t="shared" si="0"/>
        <v>13740</v>
      </c>
      <c r="I33" s="495">
        <f t="shared" si="0"/>
        <v>7620</v>
      </c>
      <c r="J33" s="495">
        <f t="shared" si="0"/>
        <v>8670</v>
      </c>
      <c r="K33" s="495">
        <f t="shared" si="0"/>
        <v>8720</v>
      </c>
      <c r="L33" s="495">
        <f t="shared" si="0"/>
        <v>13410</v>
      </c>
      <c r="M33" s="495">
        <f t="shared" si="0"/>
        <v>15010</v>
      </c>
      <c r="N33" s="495">
        <f t="shared" si="0"/>
        <v>8880</v>
      </c>
      <c r="O33" s="495">
        <f t="shared" si="0"/>
        <v>6470</v>
      </c>
      <c r="P33" s="495">
        <f t="shared" si="0"/>
        <v>10640</v>
      </c>
      <c r="Q33" s="495">
        <f t="shared" si="0"/>
        <v>10900</v>
      </c>
      <c r="R33" s="495">
        <f t="shared" si="0"/>
        <v>7200</v>
      </c>
      <c r="S33" s="495">
        <f t="shared" si="0"/>
        <v>5480</v>
      </c>
      <c r="T33" s="495">
        <f t="shared" si="0"/>
        <v>7170</v>
      </c>
      <c r="U33" s="495">
        <f t="shared" si="0"/>
        <v>8480</v>
      </c>
      <c r="V33" s="495">
        <f t="shared" si="0"/>
        <v>10360</v>
      </c>
      <c r="W33" s="495">
        <f t="shared" si="0"/>
        <v>11420</v>
      </c>
      <c r="X33" s="495">
        <f t="shared" si="0"/>
        <v>12570</v>
      </c>
      <c r="Y33" s="495">
        <f t="shared" si="0"/>
        <v>8120</v>
      </c>
      <c r="Z33" s="495">
        <f t="shared" si="0"/>
        <v>8250</v>
      </c>
      <c r="AA33" s="495">
        <f t="shared" si="0"/>
        <v>7410</v>
      </c>
      <c r="AB33" s="495">
        <f t="shared" si="0"/>
        <v>12190</v>
      </c>
      <c r="AC33" s="495">
        <f t="shared" si="0"/>
        <v>15830</v>
      </c>
      <c r="AD33" s="495">
        <f t="shared" si="0"/>
        <v>4140</v>
      </c>
      <c r="AE33" s="495">
        <f t="shared" si="0"/>
        <v>15760</v>
      </c>
      <c r="AF33" s="495">
        <f t="shared" si="0"/>
        <v>16570</v>
      </c>
      <c r="AG33" s="495">
        <f t="shared" si="0"/>
        <v>19270</v>
      </c>
      <c r="AH33" s="495">
        <f t="shared" si="0"/>
        <v>19760</v>
      </c>
      <c r="AI33" s="495">
        <f t="shared" si="0"/>
        <v>16010</v>
      </c>
      <c r="AJ33" s="495">
        <f t="shared" si="0"/>
        <v>25750</v>
      </c>
      <c r="AK33" s="495">
        <f t="shared" si="0"/>
        <v>31260</v>
      </c>
      <c r="AL33" s="495">
        <f t="shared" si="0"/>
        <v>23470</v>
      </c>
      <c r="AM33" s="495">
        <f t="shared" si="0"/>
        <v>18540</v>
      </c>
      <c r="AN33" s="495">
        <f t="shared" si="0"/>
        <v>16190</v>
      </c>
      <c r="AO33" s="495">
        <f t="shared" si="0"/>
        <v>22290</v>
      </c>
      <c r="AP33" s="495">
        <f t="shared" si="0"/>
        <v>11270</v>
      </c>
      <c r="AQ33" s="495">
        <f t="shared" si="0"/>
        <v>9580</v>
      </c>
      <c r="AR33" s="495">
        <f t="shared" si="0"/>
        <v>12310</v>
      </c>
      <c r="AS33" s="495">
        <f t="shared" ref="AS33:AT33" si="1">$E33*AS7</f>
        <v>12100</v>
      </c>
      <c r="AT33" s="495">
        <f t="shared" si="1"/>
        <v>11430</v>
      </c>
      <c r="AU33" s="495">
        <f t="shared" ref="AU33" si="2">$E33*AU7</f>
        <v>13750</v>
      </c>
    </row>
    <row r="34" spans="1:47">
      <c r="A34" s="484" t="s">
        <v>1064</v>
      </c>
      <c r="B34" s="484" t="s">
        <v>1065</v>
      </c>
      <c r="C34" s="484" t="s">
        <v>1888</v>
      </c>
      <c r="D34" s="489" t="s">
        <v>1889</v>
      </c>
      <c r="E34" s="490">
        <v>10</v>
      </c>
      <c r="F34" s="495">
        <f t="shared" ref="F34:AR34" si="3">$E34*F8</f>
        <v>0</v>
      </c>
      <c r="G34" s="495">
        <f t="shared" si="3"/>
        <v>0</v>
      </c>
      <c r="H34" s="495">
        <f t="shared" si="3"/>
        <v>0</v>
      </c>
      <c r="I34" s="495">
        <f t="shared" si="3"/>
        <v>0</v>
      </c>
      <c r="J34" s="495">
        <f t="shared" si="3"/>
        <v>0</v>
      </c>
      <c r="K34" s="495">
        <f t="shared" si="3"/>
        <v>0</v>
      </c>
      <c r="L34" s="495">
        <f t="shared" si="3"/>
        <v>0</v>
      </c>
      <c r="M34" s="495">
        <f t="shared" si="3"/>
        <v>0</v>
      </c>
      <c r="N34" s="495">
        <f t="shared" si="3"/>
        <v>0</v>
      </c>
      <c r="O34" s="495">
        <f t="shared" si="3"/>
        <v>0</v>
      </c>
      <c r="P34" s="495">
        <f t="shared" si="3"/>
        <v>0</v>
      </c>
      <c r="Q34" s="495">
        <f t="shared" si="3"/>
        <v>0</v>
      </c>
      <c r="R34" s="495">
        <f t="shared" si="3"/>
        <v>0</v>
      </c>
      <c r="S34" s="495">
        <f t="shared" si="3"/>
        <v>0</v>
      </c>
      <c r="T34" s="495">
        <f t="shared" si="3"/>
        <v>0</v>
      </c>
      <c r="U34" s="495">
        <f t="shared" si="3"/>
        <v>0</v>
      </c>
      <c r="V34" s="495">
        <f t="shared" si="3"/>
        <v>0</v>
      </c>
      <c r="W34" s="495">
        <f t="shared" si="3"/>
        <v>0</v>
      </c>
      <c r="X34" s="495">
        <f t="shared" si="3"/>
        <v>0</v>
      </c>
      <c r="Y34" s="495">
        <f t="shared" si="3"/>
        <v>0</v>
      </c>
      <c r="Z34" s="495">
        <f t="shared" si="3"/>
        <v>0</v>
      </c>
      <c r="AA34" s="495">
        <f t="shared" si="3"/>
        <v>0</v>
      </c>
      <c r="AB34" s="495">
        <f t="shared" si="3"/>
        <v>0</v>
      </c>
      <c r="AC34" s="495">
        <f t="shared" si="3"/>
        <v>0</v>
      </c>
      <c r="AD34" s="495">
        <f t="shared" si="3"/>
        <v>0</v>
      </c>
      <c r="AE34" s="495">
        <f t="shared" si="3"/>
        <v>0</v>
      </c>
      <c r="AF34" s="495">
        <f t="shared" si="3"/>
        <v>0</v>
      </c>
      <c r="AG34" s="495">
        <f t="shared" si="3"/>
        <v>0</v>
      </c>
      <c r="AH34" s="495">
        <f t="shared" si="3"/>
        <v>0</v>
      </c>
      <c r="AI34" s="495">
        <f t="shared" si="3"/>
        <v>0</v>
      </c>
      <c r="AJ34" s="495">
        <f t="shared" si="3"/>
        <v>0</v>
      </c>
      <c r="AK34" s="495">
        <f t="shared" si="3"/>
        <v>0</v>
      </c>
      <c r="AL34" s="495">
        <f t="shared" si="3"/>
        <v>0</v>
      </c>
      <c r="AM34" s="495">
        <f t="shared" si="3"/>
        <v>0</v>
      </c>
      <c r="AN34" s="495">
        <f t="shared" si="3"/>
        <v>0</v>
      </c>
      <c r="AO34" s="495">
        <f t="shared" si="3"/>
        <v>0</v>
      </c>
      <c r="AP34" s="495">
        <f t="shared" si="3"/>
        <v>0</v>
      </c>
      <c r="AQ34" s="495">
        <f t="shared" si="3"/>
        <v>0</v>
      </c>
      <c r="AR34" s="495">
        <f t="shared" si="3"/>
        <v>0</v>
      </c>
      <c r="AS34" s="495">
        <f t="shared" ref="AS34:AT34" si="4">$E34*AS8</f>
        <v>0</v>
      </c>
      <c r="AT34" s="495">
        <f t="shared" si="4"/>
        <v>0</v>
      </c>
      <c r="AU34" s="495">
        <f t="shared" ref="AU34" si="5">$E34*AU8</f>
        <v>0</v>
      </c>
    </row>
    <row r="35" spans="1:47">
      <c r="A35" s="484" t="s">
        <v>719</v>
      </c>
      <c r="B35" s="484" t="s">
        <v>1069</v>
      </c>
      <c r="C35" s="484" t="s">
        <v>1888</v>
      </c>
      <c r="D35" s="484" t="s">
        <v>1889</v>
      </c>
      <c r="E35" s="488">
        <v>10</v>
      </c>
      <c r="F35" s="495">
        <f t="shared" ref="F35:AR35" si="6">$E35*F9</f>
        <v>3020</v>
      </c>
      <c r="G35" s="495">
        <f t="shared" si="6"/>
        <v>3670</v>
      </c>
      <c r="H35" s="495">
        <f t="shared" si="6"/>
        <v>5820</v>
      </c>
      <c r="I35" s="495">
        <f t="shared" si="6"/>
        <v>3320</v>
      </c>
      <c r="J35" s="495">
        <f t="shared" si="6"/>
        <v>10050</v>
      </c>
      <c r="K35" s="495">
        <f t="shared" si="6"/>
        <v>8560</v>
      </c>
      <c r="L35" s="495">
        <f t="shared" si="6"/>
        <v>10580</v>
      </c>
      <c r="M35" s="495">
        <f t="shared" si="6"/>
        <v>11000</v>
      </c>
      <c r="N35" s="495">
        <f t="shared" si="6"/>
        <v>7670</v>
      </c>
      <c r="O35" s="495">
        <f t="shared" si="6"/>
        <v>5680</v>
      </c>
      <c r="P35" s="495">
        <f t="shared" si="6"/>
        <v>8060</v>
      </c>
      <c r="Q35" s="495">
        <f t="shared" si="6"/>
        <v>6810</v>
      </c>
      <c r="R35" s="495">
        <f t="shared" si="6"/>
        <v>3670</v>
      </c>
      <c r="S35" s="495">
        <f t="shared" si="6"/>
        <v>4920</v>
      </c>
      <c r="T35" s="495">
        <f t="shared" si="6"/>
        <v>4590</v>
      </c>
      <c r="U35" s="495">
        <f t="shared" si="6"/>
        <v>5820</v>
      </c>
      <c r="V35" s="495">
        <f t="shared" si="6"/>
        <v>5470</v>
      </c>
      <c r="W35" s="495">
        <f t="shared" si="6"/>
        <v>5530</v>
      </c>
      <c r="X35" s="495">
        <f t="shared" si="6"/>
        <v>6910</v>
      </c>
      <c r="Y35" s="495">
        <f t="shared" si="6"/>
        <v>2950</v>
      </c>
      <c r="Z35" s="495">
        <f t="shared" si="6"/>
        <v>4370</v>
      </c>
      <c r="AA35" s="495">
        <f t="shared" si="6"/>
        <v>3610</v>
      </c>
      <c r="AB35" s="495">
        <f t="shared" si="6"/>
        <v>4980</v>
      </c>
      <c r="AC35" s="495">
        <f t="shared" si="6"/>
        <v>6520</v>
      </c>
      <c r="AD35" s="495">
        <f t="shared" si="6"/>
        <v>3130</v>
      </c>
      <c r="AE35" s="495">
        <f t="shared" si="6"/>
        <v>8830</v>
      </c>
      <c r="AF35" s="495">
        <f t="shared" si="6"/>
        <v>10140</v>
      </c>
      <c r="AG35" s="495">
        <f t="shared" si="6"/>
        <v>12320</v>
      </c>
      <c r="AH35" s="495">
        <f t="shared" si="6"/>
        <v>11030</v>
      </c>
      <c r="AI35" s="495">
        <f t="shared" si="6"/>
        <v>10890</v>
      </c>
      <c r="AJ35" s="495">
        <f t="shared" si="6"/>
        <v>13070</v>
      </c>
      <c r="AK35" s="495">
        <f t="shared" si="6"/>
        <v>15290</v>
      </c>
      <c r="AL35" s="495">
        <f t="shared" si="6"/>
        <v>13080</v>
      </c>
      <c r="AM35" s="495">
        <f t="shared" si="6"/>
        <v>10060</v>
      </c>
      <c r="AN35" s="495">
        <f t="shared" si="6"/>
        <v>8130</v>
      </c>
      <c r="AO35" s="495">
        <f t="shared" si="6"/>
        <v>11530</v>
      </c>
      <c r="AP35" s="495">
        <f t="shared" si="6"/>
        <v>6550</v>
      </c>
      <c r="AQ35" s="495">
        <f t="shared" si="6"/>
        <v>7430</v>
      </c>
      <c r="AR35" s="495">
        <f t="shared" si="6"/>
        <v>6220</v>
      </c>
      <c r="AS35" s="495">
        <f t="shared" ref="AS35:AT35" si="7">$E35*AS9</f>
        <v>6900</v>
      </c>
      <c r="AT35" s="495">
        <f t="shared" si="7"/>
        <v>7660</v>
      </c>
      <c r="AU35" s="495">
        <f t="shared" ref="AU35" si="8">$E35*AU9</f>
        <v>7490</v>
      </c>
    </row>
    <row r="36" spans="1:47">
      <c r="A36" s="484" t="s">
        <v>723</v>
      </c>
      <c r="B36" s="484" t="s">
        <v>724</v>
      </c>
      <c r="C36" s="484" t="s">
        <v>1888</v>
      </c>
      <c r="D36" s="484" t="s">
        <v>1890</v>
      </c>
      <c r="E36" s="488">
        <f>250/50</f>
        <v>5</v>
      </c>
      <c r="F36" s="495">
        <f t="shared" ref="F36:AR36" si="9">$E36*F10</f>
        <v>0</v>
      </c>
      <c r="G36" s="495">
        <f t="shared" si="9"/>
        <v>0</v>
      </c>
      <c r="H36" s="495">
        <f t="shared" si="9"/>
        <v>0</v>
      </c>
      <c r="I36" s="495">
        <f t="shared" si="9"/>
        <v>0</v>
      </c>
      <c r="J36" s="495">
        <f t="shared" si="9"/>
        <v>0</v>
      </c>
      <c r="K36" s="495">
        <f t="shared" si="9"/>
        <v>0</v>
      </c>
      <c r="L36" s="495">
        <f t="shared" si="9"/>
        <v>165</v>
      </c>
      <c r="M36" s="495">
        <f t="shared" si="9"/>
        <v>470</v>
      </c>
      <c r="N36" s="495">
        <f t="shared" si="9"/>
        <v>705</v>
      </c>
      <c r="O36" s="495">
        <f t="shared" si="9"/>
        <v>885</v>
      </c>
      <c r="P36" s="495">
        <f t="shared" si="9"/>
        <v>655</v>
      </c>
      <c r="Q36" s="495">
        <f t="shared" si="9"/>
        <v>445</v>
      </c>
      <c r="R36" s="495">
        <f t="shared" si="9"/>
        <v>455</v>
      </c>
      <c r="S36" s="495">
        <f t="shared" si="9"/>
        <v>535</v>
      </c>
      <c r="T36" s="495">
        <f t="shared" si="9"/>
        <v>945</v>
      </c>
      <c r="U36" s="495">
        <f t="shared" si="9"/>
        <v>995</v>
      </c>
      <c r="V36" s="495">
        <f t="shared" si="9"/>
        <v>1890</v>
      </c>
      <c r="W36" s="495">
        <f t="shared" si="9"/>
        <v>1395</v>
      </c>
      <c r="X36" s="495">
        <f t="shared" si="9"/>
        <v>315</v>
      </c>
      <c r="Y36" s="495">
        <f t="shared" si="9"/>
        <v>0</v>
      </c>
      <c r="Z36" s="495">
        <f t="shared" si="9"/>
        <v>0</v>
      </c>
      <c r="AA36" s="495">
        <f t="shared" si="9"/>
        <v>0</v>
      </c>
      <c r="AB36" s="495">
        <f t="shared" si="9"/>
        <v>0</v>
      </c>
      <c r="AC36" s="495">
        <f t="shared" si="9"/>
        <v>0</v>
      </c>
      <c r="AD36" s="495">
        <f t="shared" si="9"/>
        <v>0</v>
      </c>
      <c r="AE36" s="495">
        <f t="shared" si="9"/>
        <v>0</v>
      </c>
      <c r="AF36" s="495">
        <f t="shared" si="9"/>
        <v>0</v>
      </c>
      <c r="AG36" s="495">
        <f t="shared" si="9"/>
        <v>0</v>
      </c>
      <c r="AH36" s="495">
        <f t="shared" si="9"/>
        <v>0</v>
      </c>
      <c r="AI36" s="495">
        <f t="shared" si="9"/>
        <v>0</v>
      </c>
      <c r="AJ36" s="495">
        <f t="shared" si="9"/>
        <v>0</v>
      </c>
      <c r="AK36" s="495">
        <f t="shared" si="9"/>
        <v>0</v>
      </c>
      <c r="AL36" s="495">
        <f t="shared" si="9"/>
        <v>0</v>
      </c>
      <c r="AM36" s="495">
        <f t="shared" si="9"/>
        <v>0</v>
      </c>
      <c r="AN36" s="495">
        <f t="shared" si="9"/>
        <v>0</v>
      </c>
      <c r="AO36" s="495">
        <f t="shared" si="9"/>
        <v>0</v>
      </c>
      <c r="AP36" s="495">
        <f t="shared" si="9"/>
        <v>0</v>
      </c>
      <c r="AQ36" s="495">
        <f t="shared" si="9"/>
        <v>0</v>
      </c>
      <c r="AR36" s="495">
        <f t="shared" si="9"/>
        <v>0</v>
      </c>
      <c r="AS36" s="495">
        <f t="shared" ref="AS36:AT36" si="10">$E36*AS10</f>
        <v>0</v>
      </c>
      <c r="AT36" s="495">
        <f t="shared" si="10"/>
        <v>0</v>
      </c>
      <c r="AU36" s="495">
        <f t="shared" ref="AU36" si="11">$E36*AU10</f>
        <v>0</v>
      </c>
    </row>
    <row r="37" spans="1:47">
      <c r="A37" s="484" t="s">
        <v>725</v>
      </c>
      <c r="B37" s="484" t="s">
        <v>1071</v>
      </c>
      <c r="C37" s="484" t="s">
        <v>1888</v>
      </c>
      <c r="D37" s="484" t="s">
        <v>1891</v>
      </c>
      <c r="E37" s="488">
        <f>400/50</f>
        <v>8</v>
      </c>
      <c r="F37" s="495">
        <f t="shared" ref="F37:AR37" si="12">$E37*F11</f>
        <v>0</v>
      </c>
      <c r="G37" s="495">
        <f t="shared" si="12"/>
        <v>0</v>
      </c>
      <c r="H37" s="495">
        <f t="shared" si="12"/>
        <v>0</v>
      </c>
      <c r="I37" s="495">
        <f t="shared" si="12"/>
        <v>0</v>
      </c>
      <c r="J37" s="495">
        <f t="shared" si="12"/>
        <v>0</v>
      </c>
      <c r="K37" s="495">
        <f t="shared" si="12"/>
        <v>0</v>
      </c>
      <c r="L37" s="495">
        <f t="shared" si="12"/>
        <v>8</v>
      </c>
      <c r="M37" s="495">
        <f t="shared" si="12"/>
        <v>752</v>
      </c>
      <c r="N37" s="495">
        <f t="shared" si="12"/>
        <v>784</v>
      </c>
      <c r="O37" s="495">
        <f t="shared" si="12"/>
        <v>456</v>
      </c>
      <c r="P37" s="495">
        <f t="shared" si="12"/>
        <v>200</v>
      </c>
      <c r="Q37" s="495">
        <f t="shared" si="12"/>
        <v>240</v>
      </c>
      <c r="R37" s="495">
        <f t="shared" si="12"/>
        <v>64</v>
      </c>
      <c r="S37" s="495">
        <f t="shared" si="12"/>
        <v>96</v>
      </c>
      <c r="T37" s="495">
        <f t="shared" si="12"/>
        <v>360</v>
      </c>
      <c r="U37" s="495">
        <f t="shared" si="12"/>
        <v>928</v>
      </c>
      <c r="V37" s="495">
        <f t="shared" si="12"/>
        <v>896</v>
      </c>
      <c r="W37" s="495">
        <f t="shared" si="12"/>
        <v>0</v>
      </c>
      <c r="X37" s="495">
        <f t="shared" si="12"/>
        <v>32</v>
      </c>
      <c r="Y37" s="495">
        <f t="shared" si="12"/>
        <v>0</v>
      </c>
      <c r="Z37" s="495">
        <f t="shared" si="12"/>
        <v>0</v>
      </c>
      <c r="AA37" s="495">
        <f t="shared" si="12"/>
        <v>0</v>
      </c>
      <c r="AB37" s="495">
        <f t="shared" si="12"/>
        <v>0</v>
      </c>
      <c r="AC37" s="495">
        <f t="shared" si="12"/>
        <v>0</v>
      </c>
      <c r="AD37" s="495">
        <f t="shared" si="12"/>
        <v>0</v>
      </c>
      <c r="AE37" s="495">
        <f t="shared" si="12"/>
        <v>16</v>
      </c>
      <c r="AF37" s="495">
        <f t="shared" si="12"/>
        <v>0</v>
      </c>
      <c r="AG37" s="495">
        <f t="shared" si="12"/>
        <v>0</v>
      </c>
      <c r="AH37" s="495">
        <f t="shared" si="12"/>
        <v>0</v>
      </c>
      <c r="AI37" s="495">
        <f t="shared" si="12"/>
        <v>0</v>
      </c>
      <c r="AJ37" s="495">
        <f t="shared" si="12"/>
        <v>0</v>
      </c>
      <c r="AK37" s="495">
        <f t="shared" si="12"/>
        <v>0</v>
      </c>
      <c r="AL37" s="495">
        <f t="shared" si="12"/>
        <v>0</v>
      </c>
      <c r="AM37" s="495">
        <f t="shared" si="12"/>
        <v>0</v>
      </c>
      <c r="AN37" s="495">
        <f t="shared" si="12"/>
        <v>0</v>
      </c>
      <c r="AO37" s="495">
        <f t="shared" si="12"/>
        <v>48</v>
      </c>
      <c r="AP37" s="495">
        <f t="shared" si="12"/>
        <v>0</v>
      </c>
      <c r="AQ37" s="495">
        <f t="shared" si="12"/>
        <v>0</v>
      </c>
      <c r="AR37" s="495">
        <f t="shared" si="12"/>
        <v>0</v>
      </c>
      <c r="AS37" s="495">
        <f t="shared" ref="AS37:AT37" si="13">$E37*AS11</f>
        <v>0</v>
      </c>
      <c r="AT37" s="495">
        <f t="shared" si="13"/>
        <v>0</v>
      </c>
      <c r="AU37" s="495">
        <f t="shared" ref="AU37" si="14">$E37*AU11</f>
        <v>0</v>
      </c>
    </row>
    <row r="38" spans="1:47">
      <c r="A38" s="484" t="s">
        <v>727</v>
      </c>
      <c r="B38" s="484" t="s">
        <v>1072</v>
      </c>
      <c r="C38" s="484" t="s">
        <v>1888</v>
      </c>
      <c r="D38" s="484" t="s">
        <v>1892</v>
      </c>
      <c r="E38" s="488">
        <f>850/50</f>
        <v>17</v>
      </c>
      <c r="F38" s="495">
        <f t="shared" ref="F38:AR38" si="15">$E38*F12</f>
        <v>0</v>
      </c>
      <c r="G38" s="495">
        <f t="shared" si="15"/>
        <v>0</v>
      </c>
      <c r="H38" s="495">
        <f t="shared" si="15"/>
        <v>0</v>
      </c>
      <c r="I38" s="495">
        <f t="shared" si="15"/>
        <v>0</v>
      </c>
      <c r="J38" s="495">
        <f t="shared" si="15"/>
        <v>0</v>
      </c>
      <c r="K38" s="495">
        <f t="shared" si="15"/>
        <v>0</v>
      </c>
      <c r="L38" s="495">
        <f t="shared" si="15"/>
        <v>85</v>
      </c>
      <c r="M38" s="495">
        <f t="shared" si="15"/>
        <v>1445</v>
      </c>
      <c r="N38" s="495">
        <f t="shared" si="15"/>
        <v>1139</v>
      </c>
      <c r="O38" s="495">
        <f t="shared" si="15"/>
        <v>1071</v>
      </c>
      <c r="P38" s="495">
        <f t="shared" si="15"/>
        <v>425</v>
      </c>
      <c r="Q38" s="495">
        <f t="shared" si="15"/>
        <v>289</v>
      </c>
      <c r="R38" s="495">
        <f t="shared" si="15"/>
        <v>204</v>
      </c>
      <c r="S38" s="495">
        <f t="shared" si="15"/>
        <v>204</v>
      </c>
      <c r="T38" s="495">
        <f t="shared" si="15"/>
        <v>595</v>
      </c>
      <c r="U38" s="495">
        <f t="shared" si="15"/>
        <v>2074</v>
      </c>
      <c r="V38" s="495">
        <f t="shared" si="15"/>
        <v>3060</v>
      </c>
      <c r="W38" s="495">
        <f t="shared" si="15"/>
        <v>289</v>
      </c>
      <c r="X38" s="495">
        <f t="shared" si="15"/>
        <v>85</v>
      </c>
      <c r="Y38" s="495">
        <f t="shared" si="15"/>
        <v>51</v>
      </c>
      <c r="Z38" s="495">
        <f t="shared" si="15"/>
        <v>0</v>
      </c>
      <c r="AA38" s="495">
        <f t="shared" si="15"/>
        <v>0</v>
      </c>
      <c r="AB38" s="495">
        <f t="shared" si="15"/>
        <v>0</v>
      </c>
      <c r="AC38" s="495">
        <f t="shared" si="15"/>
        <v>0</v>
      </c>
      <c r="AD38" s="495">
        <f t="shared" si="15"/>
        <v>0</v>
      </c>
      <c r="AE38" s="495">
        <f t="shared" si="15"/>
        <v>0</v>
      </c>
      <c r="AF38" s="495">
        <f t="shared" si="15"/>
        <v>0</v>
      </c>
      <c r="AG38" s="495">
        <f t="shared" si="15"/>
        <v>0</v>
      </c>
      <c r="AH38" s="495">
        <f t="shared" si="15"/>
        <v>0</v>
      </c>
      <c r="AI38" s="495">
        <f t="shared" si="15"/>
        <v>0</v>
      </c>
      <c r="AJ38" s="495">
        <f t="shared" si="15"/>
        <v>0</v>
      </c>
      <c r="AK38" s="495">
        <f t="shared" si="15"/>
        <v>0</v>
      </c>
      <c r="AL38" s="495">
        <f t="shared" si="15"/>
        <v>0</v>
      </c>
      <c r="AM38" s="495">
        <f t="shared" si="15"/>
        <v>0</v>
      </c>
      <c r="AN38" s="495">
        <f t="shared" si="15"/>
        <v>0</v>
      </c>
      <c r="AO38" s="495">
        <f t="shared" si="15"/>
        <v>85</v>
      </c>
      <c r="AP38" s="495">
        <f t="shared" si="15"/>
        <v>0</v>
      </c>
      <c r="AQ38" s="495">
        <f t="shared" si="15"/>
        <v>0</v>
      </c>
      <c r="AR38" s="495">
        <f t="shared" si="15"/>
        <v>0</v>
      </c>
      <c r="AS38" s="495">
        <f t="shared" ref="AS38:AT38" si="16">$E38*AS12</f>
        <v>0</v>
      </c>
      <c r="AT38" s="495">
        <f t="shared" si="16"/>
        <v>0</v>
      </c>
      <c r="AU38" s="495">
        <f t="shared" ref="AU38" si="17">$E38*AU12</f>
        <v>0</v>
      </c>
    </row>
    <row r="39" spans="1:47">
      <c r="A39" s="484" t="s">
        <v>729</v>
      </c>
      <c r="B39" s="484" t="s">
        <v>1073</v>
      </c>
      <c r="C39" s="484" t="s">
        <v>1888</v>
      </c>
      <c r="D39" s="484" t="s">
        <v>1893</v>
      </c>
      <c r="E39" s="488">
        <v>1</v>
      </c>
      <c r="F39" s="495">
        <f t="shared" ref="F39:AR39" si="18">$E39*F13</f>
        <v>0</v>
      </c>
      <c r="G39" s="495">
        <f t="shared" si="18"/>
        <v>0</v>
      </c>
      <c r="H39" s="495">
        <f t="shared" si="18"/>
        <v>0</v>
      </c>
      <c r="I39" s="495">
        <f t="shared" si="18"/>
        <v>0</v>
      </c>
      <c r="J39" s="495">
        <f t="shared" si="18"/>
        <v>0</v>
      </c>
      <c r="K39" s="495">
        <f t="shared" si="18"/>
        <v>0</v>
      </c>
      <c r="L39" s="495">
        <f t="shared" si="18"/>
        <v>2</v>
      </c>
      <c r="M39" s="495">
        <f t="shared" si="18"/>
        <v>0</v>
      </c>
      <c r="N39" s="495">
        <f t="shared" si="18"/>
        <v>0</v>
      </c>
      <c r="O39" s="495">
        <f t="shared" si="18"/>
        <v>0</v>
      </c>
      <c r="P39" s="495">
        <f t="shared" si="18"/>
        <v>0</v>
      </c>
      <c r="Q39" s="495">
        <f t="shared" si="18"/>
        <v>0</v>
      </c>
      <c r="R39" s="495">
        <f t="shared" si="18"/>
        <v>247</v>
      </c>
      <c r="S39" s="495">
        <f t="shared" si="18"/>
        <v>172</v>
      </c>
      <c r="T39" s="495">
        <f t="shared" si="18"/>
        <v>276</v>
      </c>
      <c r="U39" s="495">
        <f t="shared" si="18"/>
        <v>66</v>
      </c>
      <c r="V39" s="495">
        <f t="shared" si="18"/>
        <v>97</v>
      </c>
      <c r="W39" s="495">
        <f t="shared" si="18"/>
        <v>24</v>
      </c>
      <c r="X39" s="495">
        <f t="shared" si="18"/>
        <v>100</v>
      </c>
      <c r="Y39" s="495">
        <f t="shared" si="18"/>
        <v>8</v>
      </c>
      <c r="Z39" s="495">
        <f t="shared" si="18"/>
        <v>3</v>
      </c>
      <c r="AA39" s="495">
        <f t="shared" si="18"/>
        <v>11</v>
      </c>
      <c r="AB39" s="495">
        <f t="shared" si="18"/>
        <v>36</v>
      </c>
      <c r="AC39" s="495">
        <f t="shared" si="18"/>
        <v>25</v>
      </c>
      <c r="AD39" s="495">
        <f t="shared" si="18"/>
        <v>29</v>
      </c>
      <c r="AE39" s="495">
        <f t="shared" si="18"/>
        <v>44</v>
      </c>
      <c r="AF39" s="495">
        <f t="shared" si="18"/>
        <v>74</v>
      </c>
      <c r="AG39" s="495">
        <f t="shared" si="18"/>
        <v>196</v>
      </c>
      <c r="AH39" s="495">
        <f t="shared" si="18"/>
        <v>50</v>
      </c>
      <c r="AI39" s="495">
        <f t="shared" si="18"/>
        <v>9</v>
      </c>
      <c r="AJ39" s="495">
        <f t="shared" si="18"/>
        <v>0</v>
      </c>
      <c r="AK39" s="495">
        <f t="shared" si="18"/>
        <v>0</v>
      </c>
      <c r="AL39" s="495">
        <f t="shared" si="18"/>
        <v>0</v>
      </c>
      <c r="AM39" s="495">
        <f t="shared" si="18"/>
        <v>0</v>
      </c>
      <c r="AN39" s="495">
        <f t="shared" si="18"/>
        <v>0</v>
      </c>
      <c r="AO39" s="495">
        <f t="shared" si="18"/>
        <v>0</v>
      </c>
      <c r="AP39" s="495">
        <f t="shared" si="18"/>
        <v>0</v>
      </c>
      <c r="AQ39" s="495">
        <f t="shared" si="18"/>
        <v>0</v>
      </c>
      <c r="AR39" s="495">
        <f t="shared" si="18"/>
        <v>0</v>
      </c>
      <c r="AS39" s="495">
        <f t="shared" ref="AS39:AT39" si="19">$E39*AS13</f>
        <v>0</v>
      </c>
      <c r="AT39" s="495">
        <f t="shared" si="19"/>
        <v>0</v>
      </c>
      <c r="AU39" s="495">
        <f t="shared" ref="AU39" si="20">$E39*AU13</f>
        <v>0</v>
      </c>
    </row>
    <row r="40" spans="1:47">
      <c r="A40" s="484" t="s">
        <v>741</v>
      </c>
      <c r="B40" s="484" t="s">
        <v>1079</v>
      </c>
      <c r="C40" s="484" t="s">
        <v>1888</v>
      </c>
      <c r="D40" s="484" t="s">
        <v>1889</v>
      </c>
      <c r="E40" s="488">
        <v>10</v>
      </c>
      <c r="F40" s="495">
        <f t="shared" ref="F40:AR40" si="21">$E40*F14</f>
        <v>0</v>
      </c>
      <c r="G40" s="495">
        <f t="shared" si="21"/>
        <v>0</v>
      </c>
      <c r="H40" s="495">
        <f t="shared" si="21"/>
        <v>0</v>
      </c>
      <c r="I40" s="495">
        <f t="shared" si="21"/>
        <v>0</v>
      </c>
      <c r="J40" s="495">
        <f t="shared" si="21"/>
        <v>0</v>
      </c>
      <c r="K40" s="495">
        <f t="shared" si="21"/>
        <v>0</v>
      </c>
      <c r="L40" s="495">
        <f t="shared" si="21"/>
        <v>0</v>
      </c>
      <c r="M40" s="495">
        <f t="shared" si="21"/>
        <v>0</v>
      </c>
      <c r="N40" s="495">
        <f t="shared" si="21"/>
        <v>0</v>
      </c>
      <c r="O40" s="495">
        <f t="shared" si="21"/>
        <v>0</v>
      </c>
      <c r="P40" s="495">
        <f t="shared" si="21"/>
        <v>0</v>
      </c>
      <c r="Q40" s="495">
        <f t="shared" si="21"/>
        <v>0</v>
      </c>
      <c r="R40" s="495">
        <f t="shared" si="21"/>
        <v>0</v>
      </c>
      <c r="S40" s="495">
        <f t="shared" si="21"/>
        <v>0</v>
      </c>
      <c r="T40" s="495">
        <f t="shared" si="21"/>
        <v>500</v>
      </c>
      <c r="U40" s="495">
        <f t="shared" si="21"/>
        <v>800</v>
      </c>
      <c r="V40" s="495">
        <f t="shared" si="21"/>
        <v>1020</v>
      </c>
      <c r="W40" s="495">
        <f t="shared" si="21"/>
        <v>960</v>
      </c>
      <c r="X40" s="495">
        <f t="shared" si="21"/>
        <v>1910</v>
      </c>
      <c r="Y40" s="495">
        <f t="shared" si="21"/>
        <v>750</v>
      </c>
      <c r="Z40" s="495">
        <f t="shared" si="21"/>
        <v>160</v>
      </c>
      <c r="AA40" s="495">
        <f t="shared" si="21"/>
        <v>0</v>
      </c>
      <c r="AB40" s="495">
        <f t="shared" si="21"/>
        <v>1490</v>
      </c>
      <c r="AC40" s="495">
        <f t="shared" si="21"/>
        <v>660</v>
      </c>
      <c r="AD40" s="495">
        <f t="shared" si="21"/>
        <v>2140</v>
      </c>
      <c r="AE40" s="495">
        <f t="shared" si="21"/>
        <v>1270</v>
      </c>
      <c r="AF40" s="495">
        <f t="shared" si="21"/>
        <v>1370</v>
      </c>
      <c r="AG40" s="495">
        <f t="shared" si="21"/>
        <v>960</v>
      </c>
      <c r="AH40" s="495">
        <f t="shared" si="21"/>
        <v>1580</v>
      </c>
      <c r="AI40" s="495">
        <f t="shared" si="21"/>
        <v>490</v>
      </c>
      <c r="AJ40" s="495">
        <f t="shared" si="21"/>
        <v>1620</v>
      </c>
      <c r="AK40" s="495">
        <f t="shared" si="21"/>
        <v>2190</v>
      </c>
      <c r="AL40" s="495">
        <f t="shared" si="21"/>
        <v>1800</v>
      </c>
      <c r="AM40" s="495">
        <f t="shared" si="21"/>
        <v>1030</v>
      </c>
      <c r="AN40" s="495">
        <f t="shared" si="21"/>
        <v>1060</v>
      </c>
      <c r="AO40" s="495">
        <f t="shared" si="21"/>
        <v>1900</v>
      </c>
      <c r="AP40" s="495">
        <f t="shared" si="21"/>
        <v>510</v>
      </c>
      <c r="AQ40" s="495">
        <f t="shared" si="21"/>
        <v>940</v>
      </c>
      <c r="AR40" s="495">
        <f t="shared" si="21"/>
        <v>850</v>
      </c>
      <c r="AS40" s="495">
        <f t="shared" ref="AS40:AT40" si="22">$E40*AS14</f>
        <v>780</v>
      </c>
      <c r="AT40" s="495">
        <f t="shared" si="22"/>
        <v>810</v>
      </c>
      <c r="AU40" s="495">
        <f t="shared" ref="AU40" si="23">$E40*AU14</f>
        <v>1170</v>
      </c>
    </row>
    <row r="41" spans="1:47">
      <c r="A41" s="484" t="s">
        <v>1235</v>
      </c>
      <c r="B41" s="484" t="s">
        <v>1236</v>
      </c>
      <c r="C41" s="484" t="s">
        <v>1888</v>
      </c>
      <c r="D41" s="484" t="s">
        <v>1894</v>
      </c>
      <c r="E41" s="488">
        <v>20</v>
      </c>
      <c r="F41" s="495">
        <f t="shared" ref="F41:AR41" si="24">$E41*F15</f>
        <v>0</v>
      </c>
      <c r="G41" s="495">
        <f t="shared" si="24"/>
        <v>0</v>
      </c>
      <c r="H41" s="495">
        <f t="shared" si="24"/>
        <v>0</v>
      </c>
      <c r="I41" s="495">
        <f t="shared" si="24"/>
        <v>0</v>
      </c>
      <c r="J41" s="495">
        <f t="shared" si="24"/>
        <v>0</v>
      </c>
      <c r="K41" s="495">
        <f t="shared" si="24"/>
        <v>0</v>
      </c>
      <c r="L41" s="495">
        <f t="shared" si="24"/>
        <v>0</v>
      </c>
      <c r="M41" s="495">
        <f t="shared" si="24"/>
        <v>0</v>
      </c>
      <c r="N41" s="495">
        <f t="shared" si="24"/>
        <v>0</v>
      </c>
      <c r="O41" s="495">
        <f t="shared" si="24"/>
        <v>0</v>
      </c>
      <c r="P41" s="495">
        <f t="shared" si="24"/>
        <v>0</v>
      </c>
      <c r="Q41" s="495">
        <f t="shared" si="24"/>
        <v>0</v>
      </c>
      <c r="R41" s="495">
        <f t="shared" si="24"/>
        <v>0</v>
      </c>
      <c r="S41" s="495">
        <f t="shared" si="24"/>
        <v>0</v>
      </c>
      <c r="T41" s="495">
        <f t="shared" si="24"/>
        <v>0</v>
      </c>
      <c r="U41" s="495">
        <f t="shared" si="24"/>
        <v>0</v>
      </c>
      <c r="V41" s="495">
        <f t="shared" si="24"/>
        <v>0</v>
      </c>
      <c r="W41" s="495">
        <f t="shared" si="24"/>
        <v>0</v>
      </c>
      <c r="X41" s="495">
        <f t="shared" si="24"/>
        <v>0</v>
      </c>
      <c r="Y41" s="495">
        <f t="shared" si="24"/>
        <v>0</v>
      </c>
      <c r="Z41" s="495">
        <f t="shared" si="24"/>
        <v>0</v>
      </c>
      <c r="AA41" s="495">
        <f t="shared" si="24"/>
        <v>0</v>
      </c>
      <c r="AB41" s="495">
        <f t="shared" si="24"/>
        <v>0</v>
      </c>
      <c r="AC41" s="495">
        <f t="shared" si="24"/>
        <v>0</v>
      </c>
      <c r="AD41" s="495">
        <f t="shared" si="24"/>
        <v>0</v>
      </c>
      <c r="AE41" s="495">
        <f t="shared" si="24"/>
        <v>0</v>
      </c>
      <c r="AF41" s="495">
        <f t="shared" si="24"/>
        <v>0</v>
      </c>
      <c r="AG41" s="495">
        <f t="shared" si="24"/>
        <v>0</v>
      </c>
      <c r="AH41" s="495">
        <f t="shared" si="24"/>
        <v>0</v>
      </c>
      <c r="AI41" s="495">
        <f t="shared" si="24"/>
        <v>0</v>
      </c>
      <c r="AJ41" s="495">
        <f t="shared" si="24"/>
        <v>0</v>
      </c>
      <c r="AK41" s="495">
        <f t="shared" si="24"/>
        <v>1760</v>
      </c>
      <c r="AL41" s="495">
        <f t="shared" si="24"/>
        <v>1080</v>
      </c>
      <c r="AM41" s="495">
        <f t="shared" si="24"/>
        <v>880</v>
      </c>
      <c r="AN41" s="495">
        <f t="shared" si="24"/>
        <v>600</v>
      </c>
      <c r="AO41" s="495">
        <f t="shared" si="24"/>
        <v>40</v>
      </c>
      <c r="AP41" s="495">
        <f t="shared" si="24"/>
        <v>0</v>
      </c>
      <c r="AQ41" s="495">
        <f t="shared" si="24"/>
        <v>0</v>
      </c>
      <c r="AR41" s="495">
        <f t="shared" si="24"/>
        <v>0</v>
      </c>
      <c r="AS41" s="495">
        <f t="shared" ref="AS41:AT41" si="25">$E41*AS15</f>
        <v>0</v>
      </c>
      <c r="AT41" s="495">
        <f t="shared" si="25"/>
        <v>20</v>
      </c>
      <c r="AU41" s="495">
        <f t="shared" ref="AU41" si="26">$E41*AU15</f>
        <v>0</v>
      </c>
    </row>
    <row r="42" spans="1:47">
      <c r="A42" s="484" t="s">
        <v>1237</v>
      </c>
      <c r="B42" s="484" t="s">
        <v>1238</v>
      </c>
      <c r="C42" s="484" t="s">
        <v>1888</v>
      </c>
      <c r="D42" s="484" t="s">
        <v>1895</v>
      </c>
      <c r="E42" s="488">
        <v>1</v>
      </c>
      <c r="F42" s="495">
        <f t="shared" ref="F42:AR42" si="27">$E42*F16</f>
        <v>0</v>
      </c>
      <c r="G42" s="495">
        <f t="shared" si="27"/>
        <v>0</v>
      </c>
      <c r="H42" s="495">
        <f t="shared" si="27"/>
        <v>0</v>
      </c>
      <c r="I42" s="495">
        <f t="shared" si="27"/>
        <v>0</v>
      </c>
      <c r="J42" s="495">
        <f t="shared" si="27"/>
        <v>0</v>
      </c>
      <c r="K42" s="495">
        <f t="shared" si="27"/>
        <v>0</v>
      </c>
      <c r="L42" s="495">
        <f t="shared" si="27"/>
        <v>0</v>
      </c>
      <c r="M42" s="495">
        <f t="shared" si="27"/>
        <v>0</v>
      </c>
      <c r="N42" s="495">
        <f t="shared" si="27"/>
        <v>0</v>
      </c>
      <c r="O42" s="495">
        <f t="shared" si="27"/>
        <v>0</v>
      </c>
      <c r="P42" s="495">
        <f t="shared" si="27"/>
        <v>0</v>
      </c>
      <c r="Q42" s="495">
        <f t="shared" si="27"/>
        <v>0</v>
      </c>
      <c r="R42" s="495">
        <f t="shared" si="27"/>
        <v>0</v>
      </c>
      <c r="S42" s="495">
        <f t="shared" si="27"/>
        <v>0</v>
      </c>
      <c r="T42" s="495">
        <f t="shared" si="27"/>
        <v>0</v>
      </c>
      <c r="U42" s="495">
        <f t="shared" si="27"/>
        <v>0</v>
      </c>
      <c r="V42" s="495">
        <f t="shared" si="27"/>
        <v>0</v>
      </c>
      <c r="W42" s="495">
        <f t="shared" si="27"/>
        <v>0</v>
      </c>
      <c r="X42" s="495">
        <f t="shared" si="27"/>
        <v>0</v>
      </c>
      <c r="Y42" s="495">
        <f t="shared" si="27"/>
        <v>0</v>
      </c>
      <c r="Z42" s="495">
        <f t="shared" si="27"/>
        <v>0</v>
      </c>
      <c r="AA42" s="495">
        <f t="shared" si="27"/>
        <v>0</v>
      </c>
      <c r="AB42" s="495">
        <f t="shared" si="27"/>
        <v>0</v>
      </c>
      <c r="AC42" s="495">
        <f t="shared" si="27"/>
        <v>0</v>
      </c>
      <c r="AD42" s="495">
        <f t="shared" si="27"/>
        <v>0</v>
      </c>
      <c r="AE42" s="495">
        <f t="shared" si="27"/>
        <v>0</v>
      </c>
      <c r="AF42" s="495">
        <f t="shared" si="27"/>
        <v>0</v>
      </c>
      <c r="AG42" s="495">
        <f t="shared" si="27"/>
        <v>0</v>
      </c>
      <c r="AH42" s="495">
        <f t="shared" si="27"/>
        <v>0</v>
      </c>
      <c r="AI42" s="495">
        <f t="shared" si="27"/>
        <v>0</v>
      </c>
      <c r="AJ42" s="495">
        <f t="shared" si="27"/>
        <v>9</v>
      </c>
      <c r="AK42" s="495">
        <f t="shared" si="27"/>
        <v>109</v>
      </c>
      <c r="AL42" s="495">
        <f t="shared" si="27"/>
        <v>0</v>
      </c>
      <c r="AM42" s="495">
        <f t="shared" si="27"/>
        <v>0</v>
      </c>
      <c r="AN42" s="495">
        <f t="shared" si="27"/>
        <v>0</v>
      </c>
      <c r="AO42" s="495">
        <f t="shared" si="27"/>
        <v>6</v>
      </c>
      <c r="AP42" s="495">
        <f t="shared" si="27"/>
        <v>0</v>
      </c>
      <c r="AQ42" s="495">
        <f t="shared" si="27"/>
        <v>0</v>
      </c>
      <c r="AR42" s="495">
        <f t="shared" si="27"/>
        <v>0</v>
      </c>
      <c r="AS42" s="495">
        <f t="shared" ref="AS42:AT42" si="28">$E42*AS16</f>
        <v>0</v>
      </c>
      <c r="AT42" s="495">
        <f t="shared" si="28"/>
        <v>0</v>
      </c>
      <c r="AU42" s="495">
        <f t="shared" ref="AU42" si="29">$E42*AU16</f>
        <v>4</v>
      </c>
    </row>
    <row r="43" spans="1:47">
      <c r="A43" s="484" t="s">
        <v>1239</v>
      </c>
      <c r="B43" s="484" t="s">
        <v>1240</v>
      </c>
      <c r="C43" s="484" t="s">
        <v>1888</v>
      </c>
      <c r="D43" s="484" t="s">
        <v>1894</v>
      </c>
      <c r="E43" s="488">
        <v>20</v>
      </c>
      <c r="F43" s="495">
        <f t="shared" ref="F43:AR43" si="30">$E43*F17</f>
        <v>0</v>
      </c>
      <c r="G43" s="495">
        <f t="shared" si="30"/>
        <v>0</v>
      </c>
      <c r="H43" s="495">
        <f t="shared" si="30"/>
        <v>0</v>
      </c>
      <c r="I43" s="495">
        <f t="shared" si="30"/>
        <v>0</v>
      </c>
      <c r="J43" s="495">
        <f t="shared" si="30"/>
        <v>0</v>
      </c>
      <c r="K43" s="495">
        <f t="shared" si="30"/>
        <v>0</v>
      </c>
      <c r="L43" s="495">
        <f t="shared" si="30"/>
        <v>0</v>
      </c>
      <c r="M43" s="495">
        <f t="shared" si="30"/>
        <v>0</v>
      </c>
      <c r="N43" s="495">
        <f t="shared" si="30"/>
        <v>0</v>
      </c>
      <c r="O43" s="495">
        <f t="shared" si="30"/>
        <v>0</v>
      </c>
      <c r="P43" s="495">
        <f t="shared" si="30"/>
        <v>0</v>
      </c>
      <c r="Q43" s="495">
        <f t="shared" si="30"/>
        <v>0</v>
      </c>
      <c r="R43" s="495">
        <f t="shared" si="30"/>
        <v>0</v>
      </c>
      <c r="S43" s="495">
        <f t="shared" si="30"/>
        <v>0</v>
      </c>
      <c r="T43" s="495">
        <f t="shared" si="30"/>
        <v>0</v>
      </c>
      <c r="U43" s="495">
        <f t="shared" si="30"/>
        <v>0</v>
      </c>
      <c r="V43" s="495">
        <f t="shared" si="30"/>
        <v>0</v>
      </c>
      <c r="W43" s="495">
        <f t="shared" si="30"/>
        <v>0</v>
      </c>
      <c r="X43" s="495">
        <f t="shared" si="30"/>
        <v>0</v>
      </c>
      <c r="Y43" s="495">
        <f t="shared" si="30"/>
        <v>0</v>
      </c>
      <c r="Z43" s="495">
        <f t="shared" si="30"/>
        <v>0</v>
      </c>
      <c r="AA43" s="495">
        <f t="shared" si="30"/>
        <v>0</v>
      </c>
      <c r="AB43" s="495">
        <f t="shared" si="30"/>
        <v>0</v>
      </c>
      <c r="AC43" s="495">
        <f t="shared" si="30"/>
        <v>0</v>
      </c>
      <c r="AD43" s="495">
        <f t="shared" si="30"/>
        <v>0</v>
      </c>
      <c r="AE43" s="495">
        <f t="shared" si="30"/>
        <v>0</v>
      </c>
      <c r="AF43" s="495">
        <f t="shared" si="30"/>
        <v>0</v>
      </c>
      <c r="AG43" s="495">
        <f t="shared" si="30"/>
        <v>0</v>
      </c>
      <c r="AH43" s="495">
        <f t="shared" si="30"/>
        <v>0</v>
      </c>
      <c r="AI43" s="495">
        <f t="shared" si="30"/>
        <v>0</v>
      </c>
      <c r="AJ43" s="495">
        <f t="shared" si="30"/>
        <v>0</v>
      </c>
      <c r="AK43" s="495">
        <f t="shared" si="30"/>
        <v>3780</v>
      </c>
      <c r="AL43" s="495">
        <f t="shared" si="30"/>
        <v>1080</v>
      </c>
      <c r="AM43" s="495">
        <f t="shared" si="30"/>
        <v>780</v>
      </c>
      <c r="AN43" s="495">
        <f t="shared" si="30"/>
        <v>40</v>
      </c>
      <c r="AO43" s="495">
        <f t="shared" si="30"/>
        <v>0</v>
      </c>
      <c r="AP43" s="495">
        <f t="shared" si="30"/>
        <v>0</v>
      </c>
      <c r="AQ43" s="495">
        <f t="shared" si="30"/>
        <v>0</v>
      </c>
      <c r="AR43" s="495">
        <f t="shared" si="30"/>
        <v>0</v>
      </c>
      <c r="AS43" s="495">
        <f t="shared" ref="AS43:AT43" si="31">$E43*AS17</f>
        <v>0</v>
      </c>
      <c r="AT43" s="495">
        <f t="shared" si="31"/>
        <v>0</v>
      </c>
      <c r="AU43" s="495">
        <f t="shared" ref="AU43" si="32">$E43*AU17</f>
        <v>0</v>
      </c>
    </row>
    <row r="44" spans="1:47">
      <c r="A44" s="491" t="s">
        <v>1219</v>
      </c>
      <c r="B44" s="484" t="s">
        <v>1220</v>
      </c>
      <c r="C44" s="484" t="s">
        <v>1888</v>
      </c>
      <c r="D44" s="484" t="s">
        <v>1895</v>
      </c>
      <c r="E44" s="488">
        <v>1</v>
      </c>
      <c r="F44" s="495">
        <f t="shared" ref="F44:AR44" si="33">$E44*F18</f>
        <v>0</v>
      </c>
      <c r="G44" s="495">
        <f t="shared" si="33"/>
        <v>0</v>
      </c>
      <c r="H44" s="495">
        <f t="shared" si="33"/>
        <v>0</v>
      </c>
      <c r="I44" s="495">
        <f t="shared" si="33"/>
        <v>0</v>
      </c>
      <c r="J44" s="495">
        <f t="shared" si="33"/>
        <v>0</v>
      </c>
      <c r="K44" s="495">
        <f t="shared" si="33"/>
        <v>0</v>
      </c>
      <c r="L44" s="495">
        <f t="shared" si="33"/>
        <v>0</v>
      </c>
      <c r="M44" s="495">
        <f t="shared" si="33"/>
        <v>0</v>
      </c>
      <c r="N44" s="495">
        <f t="shared" si="33"/>
        <v>0</v>
      </c>
      <c r="O44" s="495">
        <f t="shared" si="33"/>
        <v>0</v>
      </c>
      <c r="P44" s="495">
        <f t="shared" si="33"/>
        <v>0</v>
      </c>
      <c r="Q44" s="495">
        <f t="shared" si="33"/>
        <v>0</v>
      </c>
      <c r="R44" s="495">
        <f t="shared" si="33"/>
        <v>0</v>
      </c>
      <c r="S44" s="495">
        <f t="shared" si="33"/>
        <v>0</v>
      </c>
      <c r="T44" s="495">
        <f t="shared" si="33"/>
        <v>0</v>
      </c>
      <c r="U44" s="495">
        <f t="shared" si="33"/>
        <v>0</v>
      </c>
      <c r="V44" s="495">
        <f t="shared" si="33"/>
        <v>0</v>
      </c>
      <c r="W44" s="495">
        <f t="shared" si="33"/>
        <v>0</v>
      </c>
      <c r="X44" s="495">
        <f t="shared" si="33"/>
        <v>0</v>
      </c>
      <c r="Y44" s="495">
        <f t="shared" si="33"/>
        <v>0</v>
      </c>
      <c r="Z44" s="495">
        <f t="shared" si="33"/>
        <v>0</v>
      </c>
      <c r="AA44" s="495">
        <f t="shared" si="33"/>
        <v>0</v>
      </c>
      <c r="AB44" s="495">
        <f t="shared" si="33"/>
        <v>0</v>
      </c>
      <c r="AC44" s="495">
        <f t="shared" si="33"/>
        <v>0</v>
      </c>
      <c r="AD44" s="495">
        <f t="shared" si="33"/>
        <v>0</v>
      </c>
      <c r="AE44" s="495">
        <f t="shared" si="33"/>
        <v>0</v>
      </c>
      <c r="AF44" s="495">
        <f t="shared" si="33"/>
        <v>0</v>
      </c>
      <c r="AG44" s="495">
        <f t="shared" si="33"/>
        <v>0</v>
      </c>
      <c r="AH44" s="495">
        <f t="shared" si="33"/>
        <v>0</v>
      </c>
      <c r="AI44" s="495">
        <f t="shared" si="33"/>
        <v>0</v>
      </c>
      <c r="AJ44" s="495">
        <f t="shared" si="33"/>
        <v>5</v>
      </c>
      <c r="AK44" s="495">
        <f t="shared" si="33"/>
        <v>30</v>
      </c>
      <c r="AL44" s="495">
        <f t="shared" si="33"/>
        <v>0</v>
      </c>
      <c r="AM44" s="495">
        <f t="shared" si="33"/>
        <v>0</v>
      </c>
      <c r="AN44" s="495">
        <f t="shared" si="33"/>
        <v>0</v>
      </c>
      <c r="AO44" s="495">
        <f t="shared" si="33"/>
        <v>0</v>
      </c>
      <c r="AP44" s="495">
        <f t="shared" si="33"/>
        <v>0</v>
      </c>
      <c r="AQ44" s="495">
        <f t="shared" si="33"/>
        <v>0</v>
      </c>
      <c r="AR44" s="495">
        <f t="shared" si="33"/>
        <v>0</v>
      </c>
      <c r="AS44" s="495">
        <f t="shared" ref="AS44:AT44" si="34">$E44*AS18</f>
        <v>0</v>
      </c>
      <c r="AT44" s="495">
        <f t="shared" si="34"/>
        <v>0</v>
      </c>
      <c r="AU44" s="495">
        <f t="shared" ref="AU44" si="35">$E44*AU18</f>
        <v>0</v>
      </c>
    </row>
    <row r="45" spans="1:47">
      <c r="A45" s="35" t="s">
        <v>1731</v>
      </c>
      <c r="B45" t="s">
        <v>1981</v>
      </c>
      <c r="C45" t="s">
        <v>1888</v>
      </c>
      <c r="D45" t="s">
        <v>1983</v>
      </c>
      <c r="E45" s="308">
        <v>3</v>
      </c>
      <c r="F45" s="495"/>
      <c r="G45" s="495"/>
      <c r="H45" s="495"/>
      <c r="I45" s="495"/>
      <c r="J45" s="495"/>
      <c r="K45" s="495"/>
      <c r="L45" s="495"/>
      <c r="M45" s="495"/>
      <c r="N45" s="495"/>
      <c r="O45" s="495"/>
      <c r="P45" s="495"/>
      <c r="Q45" s="495"/>
      <c r="R45" s="495"/>
      <c r="S45" s="495"/>
      <c r="T45" s="495"/>
      <c r="U45" s="495"/>
      <c r="V45" s="495"/>
      <c r="W45" s="495"/>
      <c r="X45" s="495"/>
      <c r="Y45" s="495"/>
      <c r="Z45" s="495"/>
      <c r="AA45" s="495"/>
      <c r="AB45" s="495"/>
      <c r="AC45" s="495"/>
      <c r="AD45" s="495"/>
      <c r="AE45" s="495"/>
      <c r="AF45" s="495"/>
      <c r="AG45" s="495"/>
      <c r="AH45" s="495"/>
      <c r="AI45" s="495"/>
      <c r="AJ45" s="495"/>
      <c r="AK45" s="495"/>
      <c r="AL45" s="495"/>
      <c r="AM45" s="495"/>
      <c r="AN45" s="495"/>
      <c r="AO45" s="495"/>
      <c r="AP45" s="495"/>
      <c r="AQ45" s="495"/>
      <c r="AR45" s="495"/>
      <c r="AS45" s="495"/>
      <c r="AT45" s="495">
        <f t="shared" ref="AT45:AU45" si="36">$E45*AT19</f>
        <v>345</v>
      </c>
      <c r="AU45" s="495">
        <f t="shared" si="36"/>
        <v>63</v>
      </c>
    </row>
    <row r="46" spans="1:47">
      <c r="A46" s="35" t="s">
        <v>1731</v>
      </c>
      <c r="B46" t="s">
        <v>1982</v>
      </c>
      <c r="C46" t="s">
        <v>1888</v>
      </c>
      <c r="D46" t="s">
        <v>1984</v>
      </c>
      <c r="E46" s="308">
        <v>30</v>
      </c>
      <c r="F46" s="495"/>
      <c r="G46" s="495"/>
      <c r="H46" s="495"/>
      <c r="I46" s="495"/>
      <c r="J46" s="495"/>
      <c r="K46" s="495"/>
      <c r="L46" s="495"/>
      <c r="M46" s="495"/>
      <c r="N46" s="495"/>
      <c r="O46" s="495"/>
      <c r="P46" s="495"/>
      <c r="Q46" s="495"/>
      <c r="R46" s="495"/>
      <c r="S46" s="495"/>
      <c r="T46" s="495"/>
      <c r="U46" s="495"/>
      <c r="V46" s="495"/>
      <c r="W46" s="495"/>
      <c r="X46" s="495"/>
      <c r="Y46" s="495"/>
      <c r="Z46" s="495"/>
      <c r="AA46" s="495"/>
      <c r="AB46" s="495"/>
      <c r="AC46" s="495"/>
      <c r="AD46" s="495"/>
      <c r="AE46" s="495"/>
      <c r="AF46" s="495"/>
      <c r="AG46" s="495"/>
      <c r="AH46" s="495"/>
      <c r="AI46" s="495"/>
      <c r="AJ46" s="495"/>
      <c r="AK46" s="495"/>
      <c r="AL46" s="495"/>
      <c r="AM46" s="495"/>
      <c r="AN46" s="495"/>
      <c r="AO46" s="495"/>
      <c r="AP46" s="495"/>
      <c r="AQ46" s="495"/>
      <c r="AR46" s="495"/>
      <c r="AS46" s="495"/>
      <c r="AT46" s="495">
        <f t="shared" ref="AT46:AU46" si="37">$E46*AT20</f>
        <v>0</v>
      </c>
      <c r="AU46" s="495">
        <f t="shared" si="37"/>
        <v>2400</v>
      </c>
    </row>
    <row r="47" spans="1:47">
      <c r="E47" s="488"/>
    </row>
    <row r="48" spans="1:47">
      <c r="E48" s="488"/>
      <c r="AD48" s="495">
        <f t="shared" ref="AD48:AR48" si="38">SUM(AD33:AD46)</f>
        <v>9439</v>
      </c>
      <c r="AE48" s="495">
        <f t="shared" si="38"/>
        <v>25920</v>
      </c>
      <c r="AF48" s="495">
        <f t="shared" si="38"/>
        <v>28154</v>
      </c>
      <c r="AG48" s="495">
        <f t="shared" si="38"/>
        <v>32746</v>
      </c>
      <c r="AH48" s="495">
        <f t="shared" si="38"/>
        <v>32420</v>
      </c>
      <c r="AI48" s="495">
        <f t="shared" si="38"/>
        <v>27399</v>
      </c>
      <c r="AJ48" s="495">
        <f t="shared" si="38"/>
        <v>40454</v>
      </c>
      <c r="AK48" s="495">
        <f t="shared" si="38"/>
        <v>54419</v>
      </c>
      <c r="AL48" s="495">
        <f t="shared" si="38"/>
        <v>40510</v>
      </c>
      <c r="AM48" s="495">
        <f t="shared" si="38"/>
        <v>31290</v>
      </c>
      <c r="AN48" s="495">
        <f t="shared" si="38"/>
        <v>26020</v>
      </c>
      <c r="AO48" s="495">
        <f t="shared" si="38"/>
        <v>35899</v>
      </c>
      <c r="AP48" s="495">
        <f t="shared" si="38"/>
        <v>18330</v>
      </c>
      <c r="AQ48" s="495">
        <f t="shared" si="38"/>
        <v>17950</v>
      </c>
      <c r="AR48" s="495">
        <f t="shared" si="38"/>
        <v>19380</v>
      </c>
      <c r="AS48" s="495">
        <f>SUM(AS33:AS46)</f>
        <v>19780</v>
      </c>
      <c r="AT48" s="495">
        <f>SUM(AT33:AT46)</f>
        <v>20265</v>
      </c>
      <c r="AU48" s="495">
        <f t="shared" ref="AU48" si="39">SUM(AU33:AU46)</f>
        <v>24877</v>
      </c>
    </row>
    <row r="49" spans="1:47">
      <c r="A49" s="485" t="s">
        <v>1896</v>
      </c>
      <c r="E49" s="488"/>
    </row>
    <row r="50" spans="1:47">
      <c r="A50" s="486" t="s">
        <v>1401</v>
      </c>
      <c r="B50" s="486" t="s">
        <v>1362</v>
      </c>
      <c r="C50" s="486" t="s">
        <v>1885</v>
      </c>
      <c r="D50" s="486" t="s">
        <v>1886</v>
      </c>
      <c r="E50" s="487" t="s">
        <v>1887</v>
      </c>
    </row>
    <row r="51" spans="1:47">
      <c r="B51" s="484" t="s">
        <v>1569</v>
      </c>
      <c r="C51" s="484" t="s">
        <v>1888</v>
      </c>
      <c r="D51" s="484" t="s">
        <v>1897</v>
      </c>
      <c r="E51" s="501">
        <v>1</v>
      </c>
      <c r="F51" s="495"/>
      <c r="G51" s="495"/>
      <c r="H51" s="495"/>
      <c r="I51" s="495"/>
      <c r="J51" s="495"/>
      <c r="K51" s="495"/>
      <c r="L51" s="495"/>
      <c r="M51" s="495"/>
      <c r="N51" s="495"/>
      <c r="O51" s="495"/>
      <c r="P51" s="495"/>
      <c r="Q51" s="495"/>
      <c r="R51" s="495"/>
      <c r="S51" s="495"/>
      <c r="T51" s="495"/>
      <c r="U51" s="495"/>
      <c r="V51" s="495"/>
      <c r="W51" s="495"/>
      <c r="X51" s="495"/>
      <c r="Y51" s="495"/>
      <c r="Z51" s="495"/>
      <c r="AA51" s="495"/>
      <c r="AB51" s="495"/>
      <c r="AC51" s="495"/>
      <c r="AD51" s="495"/>
      <c r="AE51" s="495"/>
      <c r="AF51" s="495"/>
      <c r="AG51" s="495"/>
      <c r="AH51" s="495"/>
      <c r="AI51" s="495"/>
      <c r="AJ51" s="495">
        <f t="shared" ref="AJ51:AR51" si="40">$E51*AJ25</f>
        <v>0</v>
      </c>
      <c r="AK51" s="495">
        <f t="shared" si="40"/>
        <v>0</v>
      </c>
      <c r="AL51" s="495">
        <f t="shared" si="40"/>
        <v>0</v>
      </c>
      <c r="AM51" s="495">
        <f t="shared" si="40"/>
        <v>0</v>
      </c>
      <c r="AN51" s="495">
        <f t="shared" si="40"/>
        <v>360</v>
      </c>
      <c r="AO51" s="495">
        <f t="shared" si="40"/>
        <v>570</v>
      </c>
      <c r="AP51" s="495">
        <f t="shared" si="40"/>
        <v>390</v>
      </c>
      <c r="AQ51" s="495">
        <f t="shared" si="40"/>
        <v>3780</v>
      </c>
      <c r="AR51" s="495">
        <f t="shared" si="40"/>
        <v>1320</v>
      </c>
      <c r="AS51" s="495">
        <f>$E51*AS25</f>
        <v>792</v>
      </c>
      <c r="AT51" s="495">
        <f>$E51*AT25</f>
        <v>480</v>
      </c>
      <c r="AU51" s="495">
        <f>$E51*AU25</f>
        <v>618</v>
      </c>
    </row>
    <row r="52" spans="1:47" s="530" customFormat="1">
      <c r="B52" s="531" t="s">
        <v>3393</v>
      </c>
      <c r="C52" s="531" t="s">
        <v>1888</v>
      </c>
      <c r="E52" s="501">
        <v>10</v>
      </c>
      <c r="F52" s="532"/>
      <c r="G52" s="532"/>
      <c r="H52" s="532"/>
      <c r="I52" s="532"/>
      <c r="J52" s="532"/>
      <c r="K52" s="532"/>
      <c r="L52" s="532"/>
      <c r="M52" s="532"/>
      <c r="N52" s="532"/>
      <c r="O52" s="532"/>
      <c r="P52" s="532"/>
      <c r="Q52" s="532"/>
      <c r="R52" s="532"/>
      <c r="S52" s="532"/>
      <c r="T52" s="532"/>
      <c r="U52" s="532"/>
      <c r="V52" s="532"/>
      <c r="W52" s="532"/>
      <c r="X52" s="532"/>
      <c r="Y52" s="532"/>
      <c r="Z52" s="532"/>
      <c r="AA52" s="532"/>
      <c r="AB52" s="532"/>
      <c r="AC52" s="532"/>
      <c r="AD52" s="532"/>
      <c r="AE52" s="532"/>
      <c r="AF52" s="532"/>
      <c r="AG52" s="532"/>
      <c r="AH52" s="532"/>
      <c r="AI52" s="532"/>
      <c r="AJ52" s="532"/>
      <c r="AK52" s="532"/>
      <c r="AL52" s="532"/>
      <c r="AM52" s="532"/>
      <c r="AN52" s="532"/>
      <c r="AO52" s="532"/>
      <c r="AP52" s="532"/>
      <c r="AQ52" s="532"/>
      <c r="AR52" s="532"/>
      <c r="AS52" s="532"/>
      <c r="AT52" s="532"/>
      <c r="AU52" s="532">
        <f>$E52*AU26</f>
        <v>5550</v>
      </c>
    </row>
    <row r="55" spans="1:47">
      <c r="A55" s="486" t="s">
        <v>1900</v>
      </c>
      <c r="F55" s="495">
        <f t="shared" ref="F55:AR55" si="41">SUM(F33:F44)</f>
        <v>10000</v>
      </c>
      <c r="G55" s="495">
        <f t="shared" si="41"/>
        <v>11270</v>
      </c>
      <c r="H55" s="495">
        <f t="shared" si="41"/>
        <v>19560</v>
      </c>
      <c r="I55" s="495">
        <f t="shared" si="41"/>
        <v>10940</v>
      </c>
      <c r="J55" s="495">
        <f t="shared" si="41"/>
        <v>18720</v>
      </c>
      <c r="K55" s="495">
        <f t="shared" si="41"/>
        <v>17280</v>
      </c>
      <c r="L55" s="495">
        <f t="shared" si="41"/>
        <v>24250</v>
      </c>
      <c r="M55" s="495">
        <f t="shared" si="41"/>
        <v>28677</v>
      </c>
      <c r="N55" s="495">
        <f t="shared" si="41"/>
        <v>19178</v>
      </c>
      <c r="O55" s="495">
        <f t="shared" si="41"/>
        <v>14562</v>
      </c>
      <c r="P55" s="495">
        <f t="shared" si="41"/>
        <v>19980</v>
      </c>
      <c r="Q55" s="495">
        <f t="shared" si="41"/>
        <v>18684</v>
      </c>
      <c r="R55" s="495">
        <f t="shared" si="41"/>
        <v>11840</v>
      </c>
      <c r="S55" s="495">
        <f t="shared" si="41"/>
        <v>11407</v>
      </c>
      <c r="T55" s="495">
        <f t="shared" si="41"/>
        <v>14436</v>
      </c>
      <c r="U55" s="495">
        <f t="shared" si="41"/>
        <v>19163</v>
      </c>
      <c r="V55" s="495">
        <f t="shared" si="41"/>
        <v>22793</v>
      </c>
      <c r="W55" s="495">
        <f t="shared" si="41"/>
        <v>19618</v>
      </c>
      <c r="X55" s="495">
        <f t="shared" si="41"/>
        <v>21922</v>
      </c>
      <c r="Y55" s="495">
        <f t="shared" si="41"/>
        <v>11879</v>
      </c>
      <c r="Z55" s="495">
        <f t="shared" si="41"/>
        <v>12783</v>
      </c>
      <c r="AA55" s="495">
        <f t="shared" si="41"/>
        <v>11031</v>
      </c>
      <c r="AB55" s="495">
        <f t="shared" si="41"/>
        <v>18696</v>
      </c>
      <c r="AC55" s="495">
        <f t="shared" si="41"/>
        <v>23035</v>
      </c>
      <c r="AD55" s="495">
        <f t="shared" si="41"/>
        <v>9439</v>
      </c>
      <c r="AE55" s="495">
        <f t="shared" si="41"/>
        <v>25920</v>
      </c>
      <c r="AF55" s="495">
        <f t="shared" si="41"/>
        <v>28154</v>
      </c>
      <c r="AG55" s="495">
        <f t="shared" si="41"/>
        <v>32746</v>
      </c>
      <c r="AH55" s="495">
        <f t="shared" si="41"/>
        <v>32420</v>
      </c>
      <c r="AI55" s="495">
        <f t="shared" si="41"/>
        <v>27399</v>
      </c>
      <c r="AJ55" s="495">
        <f t="shared" si="41"/>
        <v>40454</v>
      </c>
      <c r="AK55" s="495">
        <f t="shared" si="41"/>
        <v>54419</v>
      </c>
      <c r="AL55" s="495">
        <f t="shared" si="41"/>
        <v>40510</v>
      </c>
      <c r="AM55" s="495">
        <f t="shared" si="41"/>
        <v>31290</v>
      </c>
      <c r="AN55" s="495">
        <f t="shared" si="41"/>
        <v>26020</v>
      </c>
      <c r="AO55" s="495">
        <f t="shared" si="41"/>
        <v>35899</v>
      </c>
      <c r="AP55" s="495">
        <f t="shared" si="41"/>
        <v>18330</v>
      </c>
      <c r="AQ55" s="495">
        <f t="shared" si="41"/>
        <v>17950</v>
      </c>
      <c r="AR55" s="495">
        <f t="shared" si="41"/>
        <v>19380</v>
      </c>
      <c r="AS55" s="495">
        <f>SUM(AS33:AS46)</f>
        <v>19780</v>
      </c>
      <c r="AT55" s="495">
        <f t="shared" ref="AT55:AU55" si="42">SUM(AT33:AT46)</f>
        <v>20265</v>
      </c>
      <c r="AU55" s="495">
        <f t="shared" si="42"/>
        <v>24877</v>
      </c>
    </row>
    <row r="56" spans="1:47">
      <c r="A56" s="497" t="s">
        <v>1901</v>
      </c>
      <c r="B56" s="498"/>
      <c r="C56" s="498"/>
      <c r="D56" s="498"/>
      <c r="E56" s="498"/>
      <c r="F56" s="499">
        <f t="shared" ref="F56:AS56" si="43">SUM(F51:F52)</f>
        <v>0</v>
      </c>
      <c r="G56" s="499">
        <f t="shared" si="43"/>
        <v>0</v>
      </c>
      <c r="H56" s="499">
        <f t="shared" si="43"/>
        <v>0</v>
      </c>
      <c r="I56" s="499">
        <f t="shared" si="43"/>
        <v>0</v>
      </c>
      <c r="J56" s="499">
        <f t="shared" si="43"/>
        <v>0</v>
      </c>
      <c r="K56" s="499">
        <f t="shared" si="43"/>
        <v>0</v>
      </c>
      <c r="L56" s="499">
        <f t="shared" si="43"/>
        <v>0</v>
      </c>
      <c r="M56" s="499">
        <f t="shared" si="43"/>
        <v>0</v>
      </c>
      <c r="N56" s="499">
        <f t="shared" si="43"/>
        <v>0</v>
      </c>
      <c r="O56" s="499">
        <f t="shared" si="43"/>
        <v>0</v>
      </c>
      <c r="P56" s="499">
        <f t="shared" si="43"/>
        <v>0</v>
      </c>
      <c r="Q56" s="499">
        <f t="shared" si="43"/>
        <v>0</v>
      </c>
      <c r="R56" s="499">
        <f t="shared" si="43"/>
        <v>0</v>
      </c>
      <c r="S56" s="499">
        <f t="shared" si="43"/>
        <v>0</v>
      </c>
      <c r="T56" s="499">
        <f t="shared" si="43"/>
        <v>0</v>
      </c>
      <c r="U56" s="499">
        <f t="shared" si="43"/>
        <v>0</v>
      </c>
      <c r="V56" s="499">
        <f t="shared" si="43"/>
        <v>0</v>
      </c>
      <c r="W56" s="499">
        <f t="shared" si="43"/>
        <v>0</v>
      </c>
      <c r="X56" s="499">
        <f t="shared" si="43"/>
        <v>0</v>
      </c>
      <c r="Y56" s="499">
        <f t="shared" si="43"/>
        <v>0</v>
      </c>
      <c r="Z56" s="499">
        <f t="shared" si="43"/>
        <v>0</v>
      </c>
      <c r="AA56" s="499">
        <f t="shared" si="43"/>
        <v>0</v>
      </c>
      <c r="AB56" s="499">
        <f t="shared" si="43"/>
        <v>0</v>
      </c>
      <c r="AC56" s="499">
        <f t="shared" si="43"/>
        <v>0</v>
      </c>
      <c r="AD56" s="499">
        <f t="shared" si="43"/>
        <v>0</v>
      </c>
      <c r="AE56" s="499">
        <f t="shared" si="43"/>
        <v>0</v>
      </c>
      <c r="AF56" s="499">
        <f t="shared" si="43"/>
        <v>0</v>
      </c>
      <c r="AG56" s="499">
        <f t="shared" si="43"/>
        <v>0</v>
      </c>
      <c r="AH56" s="499">
        <f t="shared" si="43"/>
        <v>0</v>
      </c>
      <c r="AI56" s="499">
        <f t="shared" si="43"/>
        <v>0</v>
      </c>
      <c r="AJ56" s="499">
        <f t="shared" si="43"/>
        <v>0</v>
      </c>
      <c r="AK56" s="499">
        <f t="shared" si="43"/>
        <v>0</v>
      </c>
      <c r="AL56" s="499">
        <f t="shared" si="43"/>
        <v>0</v>
      </c>
      <c r="AM56" s="499">
        <f t="shared" si="43"/>
        <v>0</v>
      </c>
      <c r="AN56" s="499">
        <f t="shared" si="43"/>
        <v>360</v>
      </c>
      <c r="AO56" s="499">
        <f t="shared" si="43"/>
        <v>570</v>
      </c>
      <c r="AP56" s="499">
        <f t="shared" si="43"/>
        <v>390</v>
      </c>
      <c r="AQ56" s="499">
        <f t="shared" si="43"/>
        <v>3780</v>
      </c>
      <c r="AR56" s="499">
        <f t="shared" si="43"/>
        <v>1320</v>
      </c>
      <c r="AS56" s="499">
        <f t="shared" si="43"/>
        <v>792</v>
      </c>
      <c r="AT56" s="499">
        <f>SUM(AT51:AT52)</f>
        <v>480</v>
      </c>
      <c r="AU56" s="499">
        <f>SUM(AU51:AU52)</f>
        <v>6168</v>
      </c>
    </row>
    <row r="57" spans="1:47" s="486" customFormat="1">
      <c r="A57" s="486" t="s">
        <v>1902</v>
      </c>
      <c r="F57" s="496">
        <f>F55+F56</f>
        <v>10000</v>
      </c>
      <c r="G57" s="496">
        <f t="shared" ref="G57:AR57" si="44">G55+G56</f>
        <v>11270</v>
      </c>
      <c r="H57" s="496">
        <f t="shared" si="44"/>
        <v>19560</v>
      </c>
      <c r="I57" s="496">
        <f t="shared" si="44"/>
        <v>10940</v>
      </c>
      <c r="J57" s="496">
        <f t="shared" si="44"/>
        <v>18720</v>
      </c>
      <c r="K57" s="496">
        <f t="shared" si="44"/>
        <v>17280</v>
      </c>
      <c r="L57" s="496">
        <f t="shared" si="44"/>
        <v>24250</v>
      </c>
      <c r="M57" s="496">
        <f t="shared" si="44"/>
        <v>28677</v>
      </c>
      <c r="N57" s="496">
        <f t="shared" si="44"/>
        <v>19178</v>
      </c>
      <c r="O57" s="496">
        <f t="shared" si="44"/>
        <v>14562</v>
      </c>
      <c r="P57" s="496">
        <f t="shared" si="44"/>
        <v>19980</v>
      </c>
      <c r="Q57" s="496">
        <f t="shared" si="44"/>
        <v>18684</v>
      </c>
      <c r="R57" s="496">
        <f t="shared" si="44"/>
        <v>11840</v>
      </c>
      <c r="S57" s="496">
        <f t="shared" si="44"/>
        <v>11407</v>
      </c>
      <c r="T57" s="496">
        <f t="shared" si="44"/>
        <v>14436</v>
      </c>
      <c r="U57" s="496">
        <f t="shared" si="44"/>
        <v>19163</v>
      </c>
      <c r="V57" s="496">
        <f t="shared" si="44"/>
        <v>22793</v>
      </c>
      <c r="W57" s="496">
        <f t="shared" si="44"/>
        <v>19618</v>
      </c>
      <c r="X57" s="496">
        <f t="shared" si="44"/>
        <v>21922</v>
      </c>
      <c r="Y57" s="496">
        <f t="shared" si="44"/>
        <v>11879</v>
      </c>
      <c r="Z57" s="496">
        <f t="shared" si="44"/>
        <v>12783</v>
      </c>
      <c r="AA57" s="496">
        <f t="shared" si="44"/>
        <v>11031</v>
      </c>
      <c r="AB57" s="496">
        <f t="shared" si="44"/>
        <v>18696</v>
      </c>
      <c r="AC57" s="496">
        <f t="shared" si="44"/>
        <v>23035</v>
      </c>
      <c r="AD57" s="496">
        <f t="shared" si="44"/>
        <v>9439</v>
      </c>
      <c r="AE57" s="496">
        <f t="shared" si="44"/>
        <v>25920</v>
      </c>
      <c r="AF57" s="496">
        <f t="shared" si="44"/>
        <v>28154</v>
      </c>
      <c r="AG57" s="496">
        <f t="shared" si="44"/>
        <v>32746</v>
      </c>
      <c r="AH57" s="496">
        <f t="shared" si="44"/>
        <v>32420</v>
      </c>
      <c r="AI57" s="496">
        <f t="shared" si="44"/>
        <v>27399</v>
      </c>
      <c r="AJ57" s="496">
        <f t="shared" si="44"/>
        <v>40454</v>
      </c>
      <c r="AK57" s="496">
        <f t="shared" si="44"/>
        <v>54419</v>
      </c>
      <c r="AL57" s="496">
        <f t="shared" si="44"/>
        <v>40510</v>
      </c>
      <c r="AM57" s="496">
        <f t="shared" si="44"/>
        <v>31290</v>
      </c>
      <c r="AN57" s="496">
        <f t="shared" si="44"/>
        <v>26380</v>
      </c>
      <c r="AO57" s="496">
        <f t="shared" si="44"/>
        <v>36469</v>
      </c>
      <c r="AP57" s="496">
        <f t="shared" si="44"/>
        <v>18720</v>
      </c>
      <c r="AQ57" s="496">
        <f t="shared" si="44"/>
        <v>21730</v>
      </c>
      <c r="AR57" s="496">
        <f t="shared" si="44"/>
        <v>20700</v>
      </c>
      <c r="AS57" s="496">
        <f t="shared" ref="AS57:AT57" si="45">AS55+AS56</f>
        <v>20572</v>
      </c>
      <c r="AT57" s="496">
        <f t="shared" si="45"/>
        <v>20745</v>
      </c>
      <c r="AU57" s="496">
        <f>AU55+AU56</f>
        <v>31045</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8000"/>
  </sheetPr>
  <dimension ref="A1:S173"/>
  <sheetViews>
    <sheetView workbookViewId="0">
      <pane xSplit="3" ySplit="3" topLeftCell="D76" activePane="bottomRight" state="frozen"/>
      <selection activeCell="AU51" sqref="AU51"/>
      <selection pane="topRight" activeCell="AU51" sqref="AU51"/>
      <selection pane="bottomLeft" activeCell="AU51" sqref="AU51"/>
      <selection pane="bottomRight" activeCell="AU51" sqref="AU51"/>
    </sheetView>
  </sheetViews>
  <sheetFormatPr baseColWidth="10" defaultColWidth="11.5" defaultRowHeight="14" outlineLevelRow="2" x14ac:dyDescent="0"/>
  <cols>
    <col min="1" max="1" width="13.5" style="35" bestFit="1" customWidth="1"/>
    <col min="2" max="2" width="47.1640625" customWidth="1"/>
    <col min="3" max="3" width="14.1640625" customWidth="1"/>
    <col min="4" max="4" width="13.1640625" bestFit="1" customWidth="1"/>
    <col min="16" max="16" width="17.5" style="2" bestFit="1" customWidth="1"/>
    <col min="17" max="17" width="28" style="327" bestFit="1" customWidth="1"/>
    <col min="18" max="18" width="14.1640625" style="328" customWidth="1"/>
    <col min="19" max="19" width="11.6640625" bestFit="1" customWidth="1"/>
    <col min="20" max="20" width="11" bestFit="1" customWidth="1"/>
    <col min="21" max="21" width="11.6640625" bestFit="1" customWidth="1"/>
  </cols>
  <sheetData>
    <row r="1" spans="1:19" ht="20">
      <c r="B1" s="68" t="s">
        <v>2500</v>
      </c>
    </row>
    <row r="2" spans="1:19">
      <c r="D2" s="329">
        <v>31</v>
      </c>
      <c r="E2" s="329">
        <v>28</v>
      </c>
      <c r="F2" s="329">
        <v>31</v>
      </c>
      <c r="G2" s="329">
        <v>30</v>
      </c>
      <c r="H2" s="329">
        <v>31</v>
      </c>
      <c r="I2" s="329">
        <v>30</v>
      </c>
      <c r="J2" s="329">
        <v>31</v>
      </c>
      <c r="K2" s="329">
        <v>31</v>
      </c>
      <c r="L2" s="329">
        <v>30</v>
      </c>
      <c r="M2" s="329">
        <v>31</v>
      </c>
      <c r="N2" s="329">
        <v>30</v>
      </c>
      <c r="O2" s="329">
        <v>31</v>
      </c>
    </row>
    <row r="3" spans="1:19">
      <c r="A3" s="35" t="s">
        <v>1636</v>
      </c>
      <c r="C3" s="330">
        <v>41609</v>
      </c>
      <c r="D3" s="16">
        <v>41640</v>
      </c>
      <c r="E3" s="16">
        <v>41671</v>
      </c>
      <c r="F3" s="16">
        <v>41699</v>
      </c>
      <c r="G3" s="16">
        <v>41730</v>
      </c>
      <c r="H3" s="16">
        <v>41760</v>
      </c>
      <c r="I3" s="16">
        <v>41791</v>
      </c>
      <c r="J3" s="16">
        <v>41821</v>
      </c>
      <c r="K3" s="16">
        <v>41852</v>
      </c>
      <c r="L3" s="16">
        <v>41883</v>
      </c>
      <c r="M3" s="16">
        <v>41913</v>
      </c>
      <c r="N3" s="16">
        <v>41944</v>
      </c>
      <c r="O3" s="16">
        <v>41974</v>
      </c>
      <c r="P3" s="512" t="s">
        <v>2494</v>
      </c>
      <c r="Q3" s="512" t="s">
        <v>2495</v>
      </c>
      <c r="R3" s="331" t="s">
        <v>1637</v>
      </c>
      <c r="S3" s="2" t="s">
        <v>1638</v>
      </c>
    </row>
    <row r="4" spans="1:19">
      <c r="A4" s="35" t="s">
        <v>1639</v>
      </c>
      <c r="B4" s="332" t="s">
        <v>1640</v>
      </c>
      <c r="I4" s="1"/>
      <c r="J4" s="1"/>
      <c r="K4" s="1"/>
      <c r="L4" s="1"/>
      <c r="M4" s="1"/>
      <c r="N4" s="1"/>
      <c r="O4" s="1"/>
    </row>
    <row r="5" spans="1:19">
      <c r="B5" t="s">
        <v>1641</v>
      </c>
      <c r="C5" s="333">
        <v>319</v>
      </c>
      <c r="D5" s="3">
        <v>312.35416666666669</v>
      </c>
      <c r="E5" s="3">
        <v>305.84678819444446</v>
      </c>
      <c r="F5" s="3">
        <v>299.47498010706022</v>
      </c>
      <c r="G5" s="3">
        <v>293.23591802149645</v>
      </c>
      <c r="H5" s="3">
        <v>287.12683639604859</v>
      </c>
      <c r="I5" s="3">
        <v>281.14502730446424</v>
      </c>
      <c r="J5" s="3">
        <v>341.14502730446424</v>
      </c>
      <c r="K5" s="3">
        <v>334.03783923562122</v>
      </c>
      <c r="L5" s="3">
        <v>381.7783794267159</v>
      </c>
      <c r="M5" s="3">
        <v>429.51891961781058</v>
      </c>
      <c r="N5" s="3">
        <v>477.25945980890526</v>
      </c>
      <c r="O5" s="333">
        <v>525</v>
      </c>
      <c r="Q5" s="374">
        <v>700</v>
      </c>
      <c r="R5" s="334"/>
      <c r="S5" t="s">
        <v>1642</v>
      </c>
    </row>
    <row r="6" spans="1:19">
      <c r="B6" t="s">
        <v>1643</v>
      </c>
      <c r="C6" s="333">
        <v>180</v>
      </c>
      <c r="D6" s="3">
        <v>176.25</v>
      </c>
      <c r="E6" s="3">
        <v>172.5</v>
      </c>
      <c r="F6" s="3">
        <v>168.75</v>
      </c>
      <c r="G6" s="3">
        <v>165</v>
      </c>
      <c r="H6" s="3">
        <v>161.25</v>
      </c>
      <c r="I6" s="3">
        <v>157.5</v>
      </c>
      <c r="J6" s="3">
        <v>153.75</v>
      </c>
      <c r="K6" s="3">
        <v>150</v>
      </c>
      <c r="L6" s="3">
        <v>146.25</v>
      </c>
      <c r="M6" s="3">
        <v>142.5</v>
      </c>
      <c r="N6" s="3">
        <v>138.75</v>
      </c>
      <c r="O6" s="333">
        <v>135</v>
      </c>
      <c r="Q6" s="374">
        <v>100</v>
      </c>
      <c r="R6" s="334"/>
    </row>
    <row r="7" spans="1:19">
      <c r="B7" s="76" t="s">
        <v>1457</v>
      </c>
      <c r="C7" s="335">
        <v>118</v>
      </c>
      <c r="D7" s="28">
        <v>133.16666666666666</v>
      </c>
      <c r="E7" s="28">
        <v>148.33333333333331</v>
      </c>
      <c r="F7" s="28">
        <v>163.49999999999997</v>
      </c>
      <c r="G7" s="28">
        <v>178.66666666666663</v>
      </c>
      <c r="H7" s="28">
        <v>193.83333333333329</v>
      </c>
      <c r="I7" s="28">
        <v>208.99999999999994</v>
      </c>
      <c r="J7" s="28">
        <v>224.1666666666666</v>
      </c>
      <c r="K7" s="28">
        <v>239.33333333333326</v>
      </c>
      <c r="L7" s="28">
        <v>254.49999999999991</v>
      </c>
      <c r="M7" s="28">
        <v>269.66666666666657</v>
      </c>
      <c r="N7" s="28">
        <v>284.83333333333326</v>
      </c>
      <c r="O7" s="335">
        <v>300</v>
      </c>
      <c r="Q7" s="374">
        <v>600</v>
      </c>
      <c r="R7" s="334"/>
    </row>
    <row r="8" spans="1:19" s="2" customFormat="1">
      <c r="A8" s="35" t="s">
        <v>1644</v>
      </c>
      <c r="B8" s="2" t="s">
        <v>1053</v>
      </c>
      <c r="C8" s="336">
        <v>617</v>
      </c>
      <c r="D8" s="336">
        <v>621.77083333333337</v>
      </c>
      <c r="E8" s="336">
        <v>626.68012152777783</v>
      </c>
      <c r="F8" s="336">
        <v>631.72498010706022</v>
      </c>
      <c r="G8" s="336">
        <v>636.90258468816307</v>
      </c>
      <c r="H8" s="336">
        <v>642.21016972938185</v>
      </c>
      <c r="I8" s="336">
        <v>647.64502730446418</v>
      </c>
      <c r="J8" s="336">
        <v>719.06169397113081</v>
      </c>
      <c r="K8" s="336">
        <v>723.37117256895453</v>
      </c>
      <c r="L8" s="336">
        <v>782.52837942671579</v>
      </c>
      <c r="M8" s="336">
        <v>841.68558628447704</v>
      </c>
      <c r="N8" s="336">
        <v>900.84279314223852</v>
      </c>
      <c r="O8" s="336">
        <v>960</v>
      </c>
      <c r="Q8" s="374">
        <v>1400</v>
      </c>
      <c r="R8" s="334"/>
    </row>
    <row r="9" spans="1:19">
      <c r="C9" s="3"/>
      <c r="D9" s="3"/>
      <c r="E9" s="3"/>
      <c r="F9" s="3"/>
      <c r="G9" s="3"/>
      <c r="H9" s="3"/>
      <c r="I9" s="3"/>
      <c r="J9" s="3"/>
      <c r="K9" s="3"/>
      <c r="L9" s="3"/>
      <c r="M9" s="3"/>
      <c r="N9" s="3"/>
      <c r="O9" s="3"/>
      <c r="Q9" s="374"/>
      <c r="R9" s="334"/>
    </row>
    <row r="10" spans="1:19">
      <c r="B10" s="332" t="s">
        <v>1645</v>
      </c>
      <c r="C10" s="3"/>
      <c r="D10" s="3"/>
      <c r="E10" s="3"/>
      <c r="F10" s="3"/>
      <c r="G10" s="3"/>
      <c r="H10" s="3"/>
      <c r="I10" s="3"/>
      <c r="J10" s="3"/>
      <c r="K10" s="3"/>
      <c r="L10" s="3"/>
      <c r="M10" s="3"/>
      <c r="N10" s="3"/>
      <c r="O10" s="3"/>
      <c r="Q10" s="374"/>
      <c r="R10" s="334"/>
    </row>
    <row r="11" spans="1:19">
      <c r="B11" t="s">
        <v>1641</v>
      </c>
      <c r="D11" s="3">
        <v>265.50104166666665</v>
      </c>
      <c r="E11" s="3">
        <v>259.96976996527781</v>
      </c>
      <c r="F11" s="3">
        <v>254.55373309100119</v>
      </c>
      <c r="G11" s="3">
        <v>249.25053031827198</v>
      </c>
      <c r="H11" s="3">
        <v>244.05781093664129</v>
      </c>
      <c r="I11" s="3">
        <v>238.97327320879458</v>
      </c>
      <c r="J11" s="3">
        <v>289.97327320879458</v>
      </c>
      <c r="K11" s="3">
        <v>283.93216335027802</v>
      </c>
      <c r="L11" s="3">
        <v>324.51162251270853</v>
      </c>
      <c r="M11" s="3">
        <v>365.09108167513898</v>
      </c>
      <c r="N11" s="3">
        <v>405.67054083756949</v>
      </c>
      <c r="O11" s="3">
        <v>446.25</v>
      </c>
      <c r="Q11" s="374">
        <v>595</v>
      </c>
    </row>
    <row r="12" spans="1:19">
      <c r="B12" t="s">
        <v>1643</v>
      </c>
      <c r="D12" s="3">
        <v>123.37499999999999</v>
      </c>
      <c r="E12" s="3">
        <v>120.74999999999999</v>
      </c>
      <c r="F12" s="3">
        <v>118.12499999999999</v>
      </c>
      <c r="G12" s="3">
        <v>115.49999999999999</v>
      </c>
      <c r="H12" s="3">
        <v>112.87499999999999</v>
      </c>
      <c r="I12" s="3">
        <v>110.25</v>
      </c>
      <c r="J12" s="3">
        <v>107.625</v>
      </c>
      <c r="K12" s="3">
        <v>105</v>
      </c>
      <c r="L12" s="3">
        <v>102.375</v>
      </c>
      <c r="M12" s="3">
        <v>99.75</v>
      </c>
      <c r="N12" s="3">
        <v>97.125</v>
      </c>
      <c r="O12" s="3">
        <v>94.5</v>
      </c>
      <c r="Q12" s="374">
        <v>70</v>
      </c>
    </row>
    <row r="13" spans="1:19">
      <c r="B13" s="76" t="s">
        <v>1457</v>
      </c>
      <c r="C13" s="76"/>
      <c r="D13" s="28">
        <v>93.216666666666654</v>
      </c>
      <c r="E13" s="28">
        <v>103.83333333333331</v>
      </c>
      <c r="F13" s="28">
        <v>114.44999999999997</v>
      </c>
      <c r="G13" s="28">
        <v>125.06666666666663</v>
      </c>
      <c r="H13" s="28">
        <v>135.68333333333328</v>
      </c>
      <c r="I13" s="28">
        <v>146.29999999999995</v>
      </c>
      <c r="J13" s="28">
        <v>156.9166666666666</v>
      </c>
      <c r="K13" s="28">
        <v>167.53333333333327</v>
      </c>
      <c r="L13" s="28">
        <v>178.14999999999992</v>
      </c>
      <c r="M13" s="28">
        <v>188.76666666666659</v>
      </c>
      <c r="N13" s="28">
        <v>199.38333333333327</v>
      </c>
      <c r="O13" s="28">
        <v>210</v>
      </c>
      <c r="Q13" s="374">
        <v>420</v>
      </c>
    </row>
    <row r="14" spans="1:19" s="2" customFormat="1">
      <c r="A14" s="35"/>
      <c r="B14" s="2" t="s">
        <v>1053</v>
      </c>
      <c r="C14" s="336"/>
      <c r="D14" s="336">
        <v>482.09270833333329</v>
      </c>
      <c r="E14" s="336">
        <v>484.55310329861112</v>
      </c>
      <c r="F14" s="336">
        <v>487.12873309100115</v>
      </c>
      <c r="G14" s="336">
        <v>489.81719698493862</v>
      </c>
      <c r="H14" s="336">
        <v>492.61614426997454</v>
      </c>
      <c r="I14" s="336">
        <v>495.52327320879454</v>
      </c>
      <c r="J14" s="336">
        <v>554.51493987546121</v>
      </c>
      <c r="K14" s="336">
        <v>556.46549668361126</v>
      </c>
      <c r="L14" s="336">
        <v>605.03662251270839</v>
      </c>
      <c r="M14" s="336">
        <v>653.60774834180552</v>
      </c>
      <c r="N14" s="336">
        <v>702.17887417090276</v>
      </c>
      <c r="O14" s="336">
        <v>750.75</v>
      </c>
      <c r="Q14" s="374">
        <v>1085</v>
      </c>
      <c r="R14" s="334"/>
    </row>
    <row r="15" spans="1:19" s="2" customFormat="1">
      <c r="A15" s="35"/>
      <c r="C15" s="336"/>
      <c r="D15" s="336"/>
      <c r="E15" s="336"/>
      <c r="F15" s="336"/>
      <c r="G15" s="336"/>
      <c r="H15" s="336"/>
      <c r="I15" s="336"/>
      <c r="J15" s="336"/>
      <c r="K15" s="336"/>
      <c r="L15" s="336"/>
      <c r="M15" s="336"/>
      <c r="N15" s="336"/>
      <c r="O15" s="336"/>
      <c r="Q15" s="374"/>
      <c r="R15" s="334"/>
    </row>
    <row r="16" spans="1:19" s="2" customFormat="1">
      <c r="A16" s="35"/>
      <c r="B16" s="337" t="s">
        <v>1646</v>
      </c>
      <c r="C16" s="336"/>
      <c r="D16" s="336"/>
      <c r="E16" s="336"/>
      <c r="F16" s="336"/>
      <c r="G16" s="336"/>
      <c r="H16" s="336"/>
      <c r="I16" s="336"/>
      <c r="J16" s="336"/>
      <c r="K16" s="336"/>
      <c r="L16" s="336"/>
      <c r="M16" s="336"/>
      <c r="N16" s="336"/>
      <c r="O16" s="336"/>
      <c r="Q16" s="374"/>
      <c r="R16" s="334"/>
    </row>
    <row r="17" spans="1:19" s="2" customFormat="1">
      <c r="A17" s="35"/>
      <c r="B17" t="s">
        <v>1641</v>
      </c>
      <c r="C17" s="336">
        <v>540</v>
      </c>
      <c r="D17" s="336">
        <v>168671.25</v>
      </c>
      <c r="E17" s="336">
        <v>165157.265625</v>
      </c>
      <c r="F17" s="336">
        <v>161716.48925781253</v>
      </c>
      <c r="G17" s="336">
        <v>158347.39573160809</v>
      </c>
      <c r="H17" s="336">
        <v>155048.49165386625</v>
      </c>
      <c r="I17" s="336">
        <v>151818.31474441069</v>
      </c>
      <c r="J17" s="336">
        <v>184218.31474441069</v>
      </c>
      <c r="K17" s="336">
        <v>180380.43318723547</v>
      </c>
      <c r="L17" s="336">
        <v>206160.32489042659</v>
      </c>
      <c r="M17" s="336">
        <v>231940.21659361772</v>
      </c>
      <c r="N17" s="336">
        <v>257720.10829680884</v>
      </c>
      <c r="O17" s="336">
        <v>283500</v>
      </c>
      <c r="Q17" s="374">
        <v>378000</v>
      </c>
      <c r="R17" s="334"/>
    </row>
    <row r="18" spans="1:19" s="2" customFormat="1">
      <c r="A18" s="35"/>
      <c r="B18" t="s">
        <v>1643</v>
      </c>
      <c r="C18" s="336">
        <v>270</v>
      </c>
      <c r="D18" s="336">
        <v>47587.5</v>
      </c>
      <c r="E18" s="336">
        <v>46575</v>
      </c>
      <c r="F18" s="336">
        <v>45562.5</v>
      </c>
      <c r="G18" s="336">
        <v>44550</v>
      </c>
      <c r="H18" s="336">
        <v>43537.5</v>
      </c>
      <c r="I18" s="336">
        <v>42525</v>
      </c>
      <c r="J18" s="336">
        <v>41512.5</v>
      </c>
      <c r="K18" s="336">
        <v>40500</v>
      </c>
      <c r="L18" s="336">
        <v>39487.5</v>
      </c>
      <c r="M18" s="336">
        <v>38475</v>
      </c>
      <c r="N18" s="336">
        <v>37462.5</v>
      </c>
      <c r="O18" s="336">
        <v>36450</v>
      </c>
      <c r="Q18" s="374">
        <v>27000</v>
      </c>
      <c r="R18" s="334"/>
    </row>
    <row r="19" spans="1:19" s="2" customFormat="1">
      <c r="A19" s="35"/>
      <c r="B19" s="76" t="s">
        <v>1457</v>
      </c>
      <c r="C19" s="338">
        <v>270</v>
      </c>
      <c r="D19" s="338">
        <v>35955</v>
      </c>
      <c r="E19" s="338">
        <v>40049.999999999993</v>
      </c>
      <c r="F19" s="338">
        <v>44144.999999999993</v>
      </c>
      <c r="G19" s="338">
        <v>48239.999999999993</v>
      </c>
      <c r="H19" s="338">
        <v>52334.999999999985</v>
      </c>
      <c r="I19" s="338">
        <v>56429.999999999985</v>
      </c>
      <c r="J19" s="338">
        <v>60524.999999999985</v>
      </c>
      <c r="K19" s="338">
        <v>64619.999999999978</v>
      </c>
      <c r="L19" s="338">
        <v>68714.999999999971</v>
      </c>
      <c r="M19" s="338">
        <v>72809.999999999971</v>
      </c>
      <c r="N19" s="338">
        <v>76904.999999999985</v>
      </c>
      <c r="O19" s="338">
        <v>81000</v>
      </c>
      <c r="P19" s="339"/>
      <c r="Q19" s="374">
        <v>162000</v>
      </c>
      <c r="R19" s="334"/>
    </row>
    <row r="20" spans="1:19">
      <c r="A20" s="35" t="s">
        <v>1644</v>
      </c>
      <c r="B20" s="2" t="s">
        <v>1053</v>
      </c>
      <c r="D20" s="105">
        <v>252213.75</v>
      </c>
      <c r="E20" s="105">
        <v>251782.265625</v>
      </c>
      <c r="F20" s="105">
        <v>251423.98925781253</v>
      </c>
      <c r="G20" s="105">
        <v>251137.39573160809</v>
      </c>
      <c r="H20" s="105">
        <v>250920.99165386625</v>
      </c>
      <c r="I20" s="105">
        <v>250773.31474441069</v>
      </c>
      <c r="J20" s="105">
        <v>286255.81474441069</v>
      </c>
      <c r="K20" s="105">
        <v>285500.43318723544</v>
      </c>
      <c r="L20" s="105">
        <v>314362.82489042659</v>
      </c>
      <c r="M20" s="105">
        <v>343225.21659361769</v>
      </c>
      <c r="N20" s="105">
        <v>372087.60829680884</v>
      </c>
      <c r="O20" s="340">
        <v>400950</v>
      </c>
      <c r="P20" s="341">
        <v>400950</v>
      </c>
      <c r="Q20" s="374">
        <v>567000</v>
      </c>
    </row>
    <row r="21" spans="1:19">
      <c r="B21" s="2"/>
      <c r="Q21" s="374"/>
    </row>
    <row r="22" spans="1:19">
      <c r="A22" s="35" t="s">
        <v>1639</v>
      </c>
      <c r="B22" s="332" t="s">
        <v>1647</v>
      </c>
      <c r="Q22" s="374"/>
    </row>
    <row r="23" spans="1:19">
      <c r="B23" t="s">
        <v>1641</v>
      </c>
      <c r="C23" s="423">
        <v>65</v>
      </c>
      <c r="D23" s="342">
        <v>17257.567708333332</v>
      </c>
      <c r="E23" s="342">
        <v>16898.035047743058</v>
      </c>
      <c r="F23" s="342">
        <v>16545.992650915079</v>
      </c>
      <c r="G23" s="342">
        <v>16201.284470687679</v>
      </c>
      <c r="H23" s="342">
        <v>15863.757710881684</v>
      </c>
      <c r="I23" s="342">
        <v>15533.262758571647</v>
      </c>
      <c r="J23" s="342">
        <v>18848.262758571647</v>
      </c>
      <c r="K23" s="342">
        <v>18455.59061776807</v>
      </c>
      <c r="L23" s="342">
        <v>21093.255463326055</v>
      </c>
      <c r="M23" s="342">
        <v>23730.920308884033</v>
      </c>
      <c r="N23" s="342">
        <v>26368.585154442018</v>
      </c>
      <c r="O23" s="342">
        <v>29006.25</v>
      </c>
      <c r="P23" s="343">
        <v>235802.76465012433</v>
      </c>
      <c r="Q23" s="374">
        <v>310143.75</v>
      </c>
      <c r="R23" s="334">
        <f>C23*2500</f>
        <v>162500</v>
      </c>
      <c r="S23" s="342"/>
    </row>
    <row r="24" spans="1:19">
      <c r="B24" s="344" t="s">
        <v>1648</v>
      </c>
      <c r="C24" s="423"/>
      <c r="D24" s="345">
        <v>3896.8701276881716</v>
      </c>
      <c r="E24" s="345">
        <v>4224.5087619357646</v>
      </c>
      <c r="F24" s="345">
        <v>3736.191888916308</v>
      </c>
      <c r="G24" s="345">
        <v>3780.2997098271248</v>
      </c>
      <c r="H24" s="345">
        <v>3582.1388379410255</v>
      </c>
      <c r="I24" s="345">
        <v>3624.4279770000508</v>
      </c>
      <c r="J24" s="345">
        <v>4256.0593325806949</v>
      </c>
      <c r="K24" s="345">
        <v>4167.3914298185964</v>
      </c>
      <c r="L24" s="345">
        <v>4921.7596081094134</v>
      </c>
      <c r="M24" s="345">
        <v>5358.5949084576841</v>
      </c>
      <c r="N24" s="345">
        <v>6152.6698693698045</v>
      </c>
      <c r="O24" s="345">
        <v>6549.7983870967737</v>
      </c>
      <c r="P24" s="343"/>
      <c r="Q24" s="374"/>
      <c r="R24" s="334"/>
      <c r="S24" s="342"/>
    </row>
    <row r="25" spans="1:19">
      <c r="B25" t="s">
        <v>1643</v>
      </c>
      <c r="C25" s="423">
        <v>65</v>
      </c>
      <c r="D25" s="342">
        <v>8019.3749999999991</v>
      </c>
      <c r="E25" s="342">
        <v>7848.7499999999991</v>
      </c>
      <c r="F25" s="342">
        <v>7678.1249999999991</v>
      </c>
      <c r="G25" s="342">
        <v>7507.4999999999991</v>
      </c>
      <c r="H25" s="342">
        <v>7336.8749999999991</v>
      </c>
      <c r="I25" s="342">
        <v>7166.25</v>
      </c>
      <c r="J25" s="342">
        <v>6995.625</v>
      </c>
      <c r="K25" s="342">
        <v>6825</v>
      </c>
      <c r="L25" s="342">
        <v>6654.375</v>
      </c>
      <c r="M25" s="342">
        <v>6483.75</v>
      </c>
      <c r="N25" s="342">
        <v>6313.125</v>
      </c>
      <c r="O25" s="342">
        <v>6142.5</v>
      </c>
      <c r="P25" s="343">
        <v>84971.25</v>
      </c>
      <c r="Q25" s="374">
        <v>85749.999999999971</v>
      </c>
      <c r="R25" s="334">
        <f>C25*2500</f>
        <v>162500</v>
      </c>
      <c r="S25" s="342"/>
    </row>
    <row r="26" spans="1:19">
      <c r="B26" s="344" t="s">
        <v>1649</v>
      </c>
      <c r="C26" s="423"/>
      <c r="D26" s="345">
        <v>1810.8266129032259</v>
      </c>
      <c r="E26" s="345">
        <v>1962.1874999999995</v>
      </c>
      <c r="F26" s="345">
        <v>1733.7701612903224</v>
      </c>
      <c r="G26" s="345">
        <v>1751.7499999999998</v>
      </c>
      <c r="H26" s="345">
        <v>1656.7137096774193</v>
      </c>
      <c r="I26" s="345">
        <v>1672.125</v>
      </c>
      <c r="J26" s="345">
        <v>1579.6572580645161</v>
      </c>
      <c r="K26" s="345">
        <v>1541.1290322580644</v>
      </c>
      <c r="L26" s="345">
        <v>1552.6875</v>
      </c>
      <c r="M26" s="345">
        <v>1464.0725806451612</v>
      </c>
      <c r="N26" s="345">
        <v>1473.0625</v>
      </c>
      <c r="O26" s="345">
        <v>1387.016129032258</v>
      </c>
      <c r="P26" s="343"/>
      <c r="Q26" s="374"/>
      <c r="R26" s="334"/>
      <c r="S26" s="342"/>
    </row>
    <row r="27" spans="1:19">
      <c r="B27" s="22" t="s">
        <v>1457</v>
      </c>
      <c r="C27" s="424">
        <v>60</v>
      </c>
      <c r="D27" s="125">
        <v>5592.9999999999991</v>
      </c>
      <c r="E27" s="125">
        <v>6229.9999999999991</v>
      </c>
      <c r="F27" s="125">
        <v>6866.9999999999982</v>
      </c>
      <c r="G27" s="125">
        <v>7503.9999999999982</v>
      </c>
      <c r="H27" s="125">
        <v>8140.9999999999964</v>
      </c>
      <c r="I27" s="125">
        <v>8777.9999999999964</v>
      </c>
      <c r="J27" s="125">
        <v>9414.9999999999964</v>
      </c>
      <c r="K27" s="125">
        <v>10051.999999999996</v>
      </c>
      <c r="L27" s="125">
        <v>10688.999999999995</v>
      </c>
      <c r="M27" s="125">
        <v>11325.999999999996</v>
      </c>
      <c r="N27" s="125">
        <v>11962.999999999996</v>
      </c>
      <c r="O27" s="125">
        <v>12600</v>
      </c>
      <c r="P27" s="346">
        <v>109157.99999999999</v>
      </c>
      <c r="Q27" s="374">
        <v>198450</v>
      </c>
      <c r="R27" s="334">
        <f>C27*85</f>
        <v>5100</v>
      </c>
      <c r="S27" s="342"/>
    </row>
    <row r="28" spans="1:19">
      <c r="B28" s="347" t="s">
        <v>1650</v>
      </c>
      <c r="C28" s="522"/>
      <c r="D28" s="348">
        <v>1262.9354838709673</v>
      </c>
      <c r="E28" s="348">
        <v>1557.4999999999998</v>
      </c>
      <c r="F28" s="348">
        <v>1550.6129032258059</v>
      </c>
      <c r="G28" s="348">
        <v>1750.9333333333329</v>
      </c>
      <c r="H28" s="348">
        <v>1838.2903225806444</v>
      </c>
      <c r="I28" s="348">
        <v>2048.1999999999989</v>
      </c>
      <c r="J28" s="348">
        <v>2125.967741935483</v>
      </c>
      <c r="K28" s="348">
        <v>2269.8064516129025</v>
      </c>
      <c r="L28" s="348">
        <v>2494.099999999999</v>
      </c>
      <c r="M28" s="348">
        <v>2557.4838709677415</v>
      </c>
      <c r="N28" s="348">
        <v>2791.3666666666659</v>
      </c>
      <c r="O28" s="348">
        <v>2845.1612903225805</v>
      </c>
      <c r="P28" s="349"/>
      <c r="Q28" s="374"/>
      <c r="R28" s="334"/>
      <c r="S28" s="342"/>
    </row>
    <row r="29" spans="1:19" s="2" customFormat="1">
      <c r="A29" s="35"/>
      <c r="B29" s="2" t="s">
        <v>1053</v>
      </c>
      <c r="C29" s="336"/>
      <c r="D29" s="350">
        <v>30869.942708333332</v>
      </c>
      <c r="E29" s="350">
        <v>30976.785047743058</v>
      </c>
      <c r="F29" s="350">
        <v>31091.117650915076</v>
      </c>
      <c r="G29" s="350">
        <v>31212.784470687679</v>
      </c>
      <c r="H29" s="350">
        <v>31341.63271088168</v>
      </c>
      <c r="I29" s="350">
        <v>31477.512758571644</v>
      </c>
      <c r="J29" s="350">
        <v>35258.88775857164</v>
      </c>
      <c r="K29" s="350">
        <v>35332.590617768066</v>
      </c>
      <c r="L29" s="350">
        <v>38436.630463326052</v>
      </c>
      <c r="M29" s="350">
        <v>41540.67030888403</v>
      </c>
      <c r="N29" s="350">
        <v>44644.710154442015</v>
      </c>
      <c r="O29" s="350">
        <v>47748.75</v>
      </c>
      <c r="P29" s="350">
        <v>429932.01465012436</v>
      </c>
      <c r="Q29" s="374">
        <v>594343.75</v>
      </c>
      <c r="R29" s="334"/>
    </row>
    <row r="30" spans="1:19" s="358" customFormat="1">
      <c r="A30" s="352"/>
      <c r="B30" s="353" t="s">
        <v>1651</v>
      </c>
      <c r="C30" s="354"/>
      <c r="D30" s="355">
        <v>6970.6322244623643</v>
      </c>
      <c r="E30" s="355">
        <v>7744.1962619357637</v>
      </c>
      <c r="F30" s="355">
        <v>7020.5749534324359</v>
      </c>
      <c r="G30" s="355">
        <v>7282.9830431604569</v>
      </c>
      <c r="H30" s="355">
        <v>7077.1428701990899</v>
      </c>
      <c r="I30" s="355">
        <v>7344.7529770000492</v>
      </c>
      <c r="J30" s="355">
        <v>7961.684332580694</v>
      </c>
      <c r="K30" s="355">
        <v>7978.3269136895633</v>
      </c>
      <c r="L30" s="355">
        <v>8968.5471081094129</v>
      </c>
      <c r="M30" s="355">
        <v>9380.1513600705875</v>
      </c>
      <c r="N30" s="355">
        <v>10417.09903603647</v>
      </c>
      <c r="O30" s="355">
        <v>10781.975806451614</v>
      </c>
      <c r="P30" s="356"/>
      <c r="Q30" s="374"/>
      <c r="R30" s="357"/>
    </row>
    <row r="31" spans="1:19" s="2" customFormat="1">
      <c r="A31" s="35"/>
      <c r="C31" s="336"/>
      <c r="D31" s="350"/>
      <c r="E31" s="350"/>
      <c r="F31" s="350"/>
      <c r="G31" s="350"/>
      <c r="H31" s="350"/>
      <c r="I31" s="350"/>
      <c r="J31" s="350"/>
      <c r="K31" s="350"/>
      <c r="L31" s="350"/>
      <c r="M31" s="350"/>
      <c r="N31" s="350"/>
      <c r="O31" s="350"/>
      <c r="P31" s="350"/>
      <c r="Q31" s="374"/>
      <c r="R31" s="334"/>
    </row>
    <row r="32" spans="1:19" s="2" customFormat="1">
      <c r="A32" s="35"/>
      <c r="B32" s="332" t="s">
        <v>1652</v>
      </c>
      <c r="C32"/>
      <c r="D32"/>
      <c r="E32"/>
      <c r="F32"/>
      <c r="G32"/>
      <c r="H32"/>
      <c r="I32"/>
      <c r="J32"/>
      <c r="K32"/>
      <c r="L32"/>
      <c r="M32"/>
      <c r="N32"/>
      <c r="O32"/>
      <c r="Q32" s="374"/>
      <c r="R32" s="334"/>
    </row>
    <row r="33" spans="1:19" s="2" customFormat="1">
      <c r="A33" s="35"/>
      <c r="B33" t="s">
        <v>1653</v>
      </c>
      <c r="C33"/>
      <c r="D33" s="3">
        <v>43143919.270833328</v>
      </c>
      <c r="E33" s="3">
        <v>42245087.619357646</v>
      </c>
      <c r="F33" s="3">
        <v>41364981.627287693</v>
      </c>
      <c r="G33" s="3">
        <v>40503211.176719196</v>
      </c>
      <c r="H33" s="3">
        <v>39659394.277204208</v>
      </c>
      <c r="I33" s="3">
        <v>38833156.896429121</v>
      </c>
      <c r="J33" s="3">
        <v>47120656.896429121</v>
      </c>
      <c r="K33" s="3">
        <v>46138976.544420175</v>
      </c>
      <c r="L33" s="3">
        <v>52733138.658315137</v>
      </c>
      <c r="M33" s="3">
        <v>59327300.772210084</v>
      </c>
      <c r="N33" s="3">
        <v>65921462.886105046</v>
      </c>
      <c r="O33" s="3">
        <v>72515625</v>
      </c>
      <c r="P33" s="336">
        <v>589506911.62531066</v>
      </c>
      <c r="Q33" s="374">
        <v>775359375</v>
      </c>
      <c r="R33" s="334"/>
    </row>
    <row r="34" spans="1:19" s="2" customFormat="1">
      <c r="A34" s="35"/>
      <c r="B34" s="344" t="s">
        <v>1654</v>
      </c>
      <c r="C34" s="513"/>
      <c r="D34" s="359">
        <v>9742175.3192204274</v>
      </c>
      <c r="E34" s="359">
        <v>10561271.904839411</v>
      </c>
      <c r="F34" s="359">
        <v>9340479.7222907692</v>
      </c>
      <c r="G34" s="359">
        <v>9450749.2745678127</v>
      </c>
      <c r="H34" s="359">
        <v>8955347.094852563</v>
      </c>
      <c r="I34" s="359">
        <v>9061069.9425001293</v>
      </c>
      <c r="J34" s="359">
        <v>10640148.331451736</v>
      </c>
      <c r="K34" s="359">
        <v>10418478.574546492</v>
      </c>
      <c r="L34" s="359">
        <v>12304399.020273531</v>
      </c>
      <c r="M34" s="359">
        <v>13396487.271144211</v>
      </c>
      <c r="N34" s="359">
        <v>15381674.673424508</v>
      </c>
      <c r="O34" s="359">
        <v>16374495.967741935</v>
      </c>
      <c r="P34" s="360"/>
      <c r="Q34" s="374"/>
      <c r="R34" s="334"/>
    </row>
    <row r="35" spans="1:19" s="2" customFormat="1">
      <c r="A35" s="35"/>
      <c r="B35" t="s">
        <v>1655</v>
      </c>
      <c r="C35"/>
      <c r="D35" s="3">
        <v>20048437.499999996</v>
      </c>
      <c r="E35" s="3">
        <v>19621874.999999996</v>
      </c>
      <c r="F35" s="3">
        <v>19195312.499999996</v>
      </c>
      <c r="G35" s="3">
        <v>18768749.999999996</v>
      </c>
      <c r="H35" s="3">
        <v>18342187.499999996</v>
      </c>
      <c r="I35" s="3">
        <v>17915625</v>
      </c>
      <c r="J35" s="3">
        <v>17489062.5</v>
      </c>
      <c r="K35" s="3">
        <v>17062500</v>
      </c>
      <c r="L35" s="3">
        <v>16635937.5</v>
      </c>
      <c r="M35" s="3">
        <v>16209375</v>
      </c>
      <c r="N35" s="3">
        <v>15782812.5</v>
      </c>
      <c r="O35" s="3">
        <v>15356250</v>
      </c>
      <c r="P35" s="336">
        <v>212428125</v>
      </c>
      <c r="Q35" s="374">
        <v>214374999.99999991</v>
      </c>
      <c r="R35" s="334"/>
    </row>
    <row r="36" spans="1:19" s="2" customFormat="1">
      <c r="A36" s="35"/>
      <c r="B36" s="344" t="s">
        <v>1656</v>
      </c>
      <c r="C36" s="513"/>
      <c r="D36" s="359">
        <v>4527066.5322580636</v>
      </c>
      <c r="E36" s="359">
        <v>4905468.7499999991</v>
      </c>
      <c r="F36" s="359">
        <v>4334425.4032258056</v>
      </c>
      <c r="G36" s="359">
        <v>4379374.9999999991</v>
      </c>
      <c r="H36" s="359">
        <v>4141784.2741935477</v>
      </c>
      <c r="I36" s="359">
        <v>4180312.5</v>
      </c>
      <c r="J36" s="359">
        <v>3949143.1451612897</v>
      </c>
      <c r="K36" s="359">
        <v>3852822.5806451617</v>
      </c>
      <c r="L36" s="359">
        <v>3881718.75</v>
      </c>
      <c r="M36" s="359">
        <v>3660181.4516129033</v>
      </c>
      <c r="N36" s="359">
        <v>3682656.25</v>
      </c>
      <c r="O36" s="359">
        <v>3467540.3225806449</v>
      </c>
      <c r="P36" s="360"/>
      <c r="Q36" s="374"/>
      <c r="R36" s="334"/>
    </row>
    <row r="37" spans="1:19" s="2" customFormat="1">
      <c r="A37" s="35"/>
      <c r="B37" s="22" t="s">
        <v>1657</v>
      </c>
      <c r="C37" s="22"/>
      <c r="D37" s="37">
        <v>475404.99999999994</v>
      </c>
      <c r="E37" s="37">
        <v>529549.99999999988</v>
      </c>
      <c r="F37" s="37">
        <v>583694.99999999988</v>
      </c>
      <c r="G37" s="37">
        <v>637839.99999999988</v>
      </c>
      <c r="H37" s="37">
        <v>691984.99999999977</v>
      </c>
      <c r="I37" s="37">
        <v>746129.99999999977</v>
      </c>
      <c r="J37" s="37">
        <v>800274.99999999965</v>
      </c>
      <c r="K37" s="37">
        <v>854419.99999999965</v>
      </c>
      <c r="L37" s="37">
        <v>908564.99999999965</v>
      </c>
      <c r="M37" s="37">
        <v>962709.99999999965</v>
      </c>
      <c r="N37" s="37">
        <v>1016854.9999999997</v>
      </c>
      <c r="O37" s="37">
        <v>1071000</v>
      </c>
      <c r="P37" s="361">
        <v>9278430</v>
      </c>
      <c r="Q37" s="374">
        <v>16868250</v>
      </c>
      <c r="R37" s="334"/>
    </row>
    <row r="38" spans="1:19" s="2" customFormat="1">
      <c r="A38" s="35"/>
      <c r="B38" s="347" t="s">
        <v>1658</v>
      </c>
      <c r="C38" s="362"/>
      <c r="D38" s="363">
        <v>107349.51612903224</v>
      </c>
      <c r="E38" s="363">
        <v>132387.49999999997</v>
      </c>
      <c r="F38" s="363">
        <v>131802.09677419352</v>
      </c>
      <c r="G38" s="363">
        <v>148829.33333333331</v>
      </c>
      <c r="H38" s="363">
        <v>156254.67741935479</v>
      </c>
      <c r="I38" s="363">
        <v>174096.99999999994</v>
      </c>
      <c r="J38" s="363">
        <v>180707.25806451603</v>
      </c>
      <c r="K38" s="363">
        <v>192933.54838709667</v>
      </c>
      <c r="L38" s="363">
        <v>211998.49999999991</v>
      </c>
      <c r="M38" s="363">
        <v>217386.12903225797</v>
      </c>
      <c r="N38" s="363">
        <v>237266.1666666666</v>
      </c>
      <c r="O38" s="363">
        <v>241838.70967741939</v>
      </c>
      <c r="P38" s="364"/>
      <c r="Q38" s="374"/>
      <c r="R38" s="334"/>
    </row>
    <row r="39" spans="1:19" s="2" customFormat="1">
      <c r="A39" s="35"/>
      <c r="C39" s="336"/>
      <c r="D39" s="350"/>
      <c r="E39" s="350"/>
      <c r="F39" s="350"/>
      <c r="G39" s="350"/>
      <c r="H39" s="350"/>
      <c r="I39" s="350"/>
      <c r="J39" s="350"/>
      <c r="K39" s="350"/>
      <c r="L39" s="350"/>
      <c r="M39" s="350"/>
      <c r="N39" s="350"/>
      <c r="O39" s="350"/>
      <c r="P39" s="350"/>
      <c r="Q39" s="374"/>
      <c r="R39" s="334"/>
    </row>
    <row r="40" spans="1:19">
      <c r="Q40" s="374"/>
    </row>
    <row r="41" spans="1:19" ht="18">
      <c r="B41" s="365" t="s">
        <v>1659</v>
      </c>
      <c r="Q41" s="374"/>
    </row>
    <row r="42" spans="1:19">
      <c r="Q42" s="374"/>
    </row>
    <row r="43" spans="1:19" ht="42">
      <c r="C43" s="366" t="s">
        <v>1660</v>
      </c>
      <c r="D43" s="16">
        <v>41640</v>
      </c>
      <c r="E43" s="16">
        <v>41671</v>
      </c>
      <c r="F43" s="16">
        <v>41699</v>
      </c>
      <c r="G43" s="16">
        <v>41730</v>
      </c>
      <c r="H43" s="16">
        <v>41760</v>
      </c>
      <c r="I43" s="16">
        <v>41791</v>
      </c>
      <c r="J43" s="16">
        <v>41821</v>
      </c>
      <c r="K43" s="16">
        <v>41852</v>
      </c>
      <c r="L43" s="16">
        <v>41883</v>
      </c>
      <c r="M43" s="16">
        <v>41913</v>
      </c>
      <c r="N43" s="16">
        <v>41944</v>
      </c>
      <c r="O43" s="16">
        <v>41974</v>
      </c>
      <c r="P43" s="514" t="s">
        <v>1661</v>
      </c>
      <c r="Q43" s="374"/>
      <c r="R43" s="367"/>
      <c r="S43" s="9" t="s">
        <v>1662</v>
      </c>
    </row>
    <row r="44" spans="1:19">
      <c r="B44" s="368" t="s">
        <v>1663</v>
      </c>
      <c r="C44" s="369"/>
      <c r="P44" s="370"/>
      <c r="Q44" s="374"/>
      <c r="R44" s="371"/>
    </row>
    <row r="45" spans="1:19" outlineLevel="1">
      <c r="A45" s="35" t="s">
        <v>1639</v>
      </c>
      <c r="B45" t="s">
        <v>1664</v>
      </c>
      <c r="C45" s="372">
        <v>13</v>
      </c>
      <c r="D45" s="3">
        <v>3451.5135416666662</v>
      </c>
      <c r="E45" s="3">
        <v>3379.6070095486116</v>
      </c>
      <c r="F45" s="3">
        <v>3309.1985301830155</v>
      </c>
      <c r="G45" s="3">
        <v>3240.2568941375357</v>
      </c>
      <c r="H45" s="3">
        <v>3172.7515421763369</v>
      </c>
      <c r="I45" s="3">
        <v>3106.6525517143295</v>
      </c>
      <c r="J45" s="3">
        <v>3769.6525517143295</v>
      </c>
      <c r="K45" s="3">
        <v>3691.1181235536142</v>
      </c>
      <c r="L45" s="3">
        <v>4218.6510926652109</v>
      </c>
      <c r="M45" s="3">
        <v>4746.1840617768066</v>
      </c>
      <c r="N45" s="3">
        <v>5273.7170308884033</v>
      </c>
      <c r="O45" s="3">
        <v>5801.25</v>
      </c>
      <c r="P45" s="373">
        <v>47160.55293002486</v>
      </c>
      <c r="Q45" s="374">
        <v>57598.125</v>
      </c>
      <c r="R45" s="375" t="s">
        <v>1665</v>
      </c>
      <c r="S45" t="s">
        <v>1666</v>
      </c>
    </row>
    <row r="46" spans="1:19" outlineLevel="1">
      <c r="A46" s="35" t="s">
        <v>1639</v>
      </c>
      <c r="B46" s="76" t="s">
        <v>1667</v>
      </c>
      <c r="C46" s="376">
        <v>6</v>
      </c>
      <c r="D46" s="28">
        <v>1593.0062499999999</v>
      </c>
      <c r="E46" s="28">
        <v>1559.8186197916668</v>
      </c>
      <c r="F46" s="28">
        <v>1527.3223985460072</v>
      </c>
      <c r="G46" s="28">
        <v>1495.5031819096318</v>
      </c>
      <c r="H46" s="28">
        <v>1464.3468656198477</v>
      </c>
      <c r="I46" s="28">
        <v>1433.8396392527675</v>
      </c>
      <c r="J46" s="28">
        <v>1739.8396392527675</v>
      </c>
      <c r="K46" s="28">
        <v>1703.5929801016682</v>
      </c>
      <c r="L46" s="28">
        <v>1947.0697350762512</v>
      </c>
      <c r="M46" s="28">
        <v>2190.5464900508341</v>
      </c>
      <c r="N46" s="28">
        <v>2434.0232450254171</v>
      </c>
      <c r="O46" s="28">
        <v>2677.5</v>
      </c>
      <c r="P46" s="377">
        <v>21766.40904462686</v>
      </c>
      <c r="Q46" s="374">
        <v>26583.75</v>
      </c>
      <c r="R46" s="375"/>
      <c r="S46" t="s">
        <v>1666</v>
      </c>
    </row>
    <row r="47" spans="1:19" s="35" customFormat="1">
      <c r="A47" s="35" t="s">
        <v>1644</v>
      </c>
      <c r="B47" s="2" t="s">
        <v>1668</v>
      </c>
      <c r="C47" s="369"/>
      <c r="D47" s="105">
        <v>5044.5197916666657</v>
      </c>
      <c r="E47" s="105">
        <v>4939.4256293402786</v>
      </c>
      <c r="F47" s="105">
        <v>4836.5209287290227</v>
      </c>
      <c r="G47" s="105">
        <v>4735.7600760471678</v>
      </c>
      <c r="H47" s="105">
        <v>4637.0984077961848</v>
      </c>
      <c r="I47" s="105">
        <v>4540.4921909670975</v>
      </c>
      <c r="J47" s="105">
        <v>5509.4921909670975</v>
      </c>
      <c r="K47" s="105">
        <v>5394.7111036552824</v>
      </c>
      <c r="L47" s="105">
        <v>6165.720827741462</v>
      </c>
      <c r="M47" s="105">
        <v>6936.7305518276407</v>
      </c>
      <c r="N47" s="105">
        <v>7707.7402759138204</v>
      </c>
      <c r="O47" s="105">
        <v>8478.75</v>
      </c>
      <c r="P47" s="378">
        <v>68926.961974651727</v>
      </c>
      <c r="Q47" s="374">
        <v>84181.875</v>
      </c>
      <c r="R47" s="371" t="s">
        <v>1669</v>
      </c>
      <c r="S47" s="35" t="s">
        <v>1670</v>
      </c>
    </row>
    <row r="48" spans="1:19">
      <c r="C48" s="369"/>
      <c r="P48" s="370"/>
      <c r="Q48" s="374"/>
      <c r="R48" s="371"/>
    </row>
    <row r="49" spans="1:19">
      <c r="B49" s="368" t="s">
        <v>2496</v>
      </c>
      <c r="C49" s="369"/>
      <c r="P49" s="370"/>
      <c r="Q49" s="374"/>
      <c r="R49" s="371"/>
    </row>
    <row r="50" spans="1:19" outlineLevel="1">
      <c r="B50" t="s">
        <v>1671</v>
      </c>
      <c r="C50" s="372">
        <v>7</v>
      </c>
      <c r="D50" s="1">
        <v>1858.5072916666666</v>
      </c>
      <c r="E50" s="1">
        <v>1819.7883897569445</v>
      </c>
      <c r="F50" s="1">
        <v>1781.8761316370083</v>
      </c>
      <c r="G50" s="1">
        <v>1744.7537122279039</v>
      </c>
      <c r="H50" s="1">
        <v>1708.404676556489</v>
      </c>
      <c r="I50" s="1">
        <v>1672.8129124615621</v>
      </c>
      <c r="J50" s="1">
        <v>2029.8129124615621</v>
      </c>
      <c r="K50" s="1">
        <v>1987.5251434519462</v>
      </c>
      <c r="L50" s="1">
        <v>2271.5813575889597</v>
      </c>
      <c r="M50" s="1">
        <v>2555.637571725973</v>
      </c>
      <c r="N50" s="1">
        <v>2839.6937858629863</v>
      </c>
      <c r="O50" s="1">
        <v>3123.75</v>
      </c>
      <c r="P50" s="373">
        <v>25394.143885398003</v>
      </c>
      <c r="Q50" s="374">
        <v>22153.125</v>
      </c>
      <c r="R50" s="375"/>
      <c r="S50" t="s">
        <v>1672</v>
      </c>
    </row>
    <row r="51" spans="1:19" outlineLevel="1">
      <c r="B51" t="s">
        <v>1673</v>
      </c>
      <c r="C51" s="372">
        <v>0</v>
      </c>
      <c r="D51" s="1">
        <v>0</v>
      </c>
      <c r="E51" s="1">
        <v>0</v>
      </c>
      <c r="F51" s="1">
        <v>0</v>
      </c>
      <c r="G51" s="1">
        <v>0</v>
      </c>
      <c r="H51" s="1">
        <v>0</v>
      </c>
      <c r="I51" s="1">
        <v>0</v>
      </c>
      <c r="J51" s="1">
        <v>0</v>
      </c>
      <c r="K51" s="1">
        <v>0</v>
      </c>
      <c r="L51" s="1">
        <v>0</v>
      </c>
      <c r="M51" s="1">
        <v>0</v>
      </c>
      <c r="N51" s="1">
        <v>0</v>
      </c>
      <c r="O51" s="1">
        <v>0</v>
      </c>
      <c r="P51" s="373">
        <v>0</v>
      </c>
      <c r="Q51" s="374"/>
      <c r="R51" s="375" t="s">
        <v>1674</v>
      </c>
      <c r="S51" t="s">
        <v>1675</v>
      </c>
    </row>
    <row r="52" spans="1:19" outlineLevel="1">
      <c r="B52" s="76" t="s">
        <v>1676</v>
      </c>
      <c r="C52" s="376">
        <v>0</v>
      </c>
      <c r="D52" s="379">
        <v>0</v>
      </c>
      <c r="E52" s="379">
        <v>0</v>
      </c>
      <c r="F52" s="379">
        <v>0</v>
      </c>
      <c r="G52" s="379">
        <v>0</v>
      </c>
      <c r="H52" s="379">
        <v>0</v>
      </c>
      <c r="I52" s="379">
        <v>0</v>
      </c>
      <c r="J52" s="379">
        <v>0</v>
      </c>
      <c r="K52" s="379">
        <v>0</v>
      </c>
      <c r="L52" s="379">
        <v>0</v>
      </c>
      <c r="M52" s="379">
        <v>0</v>
      </c>
      <c r="N52" s="379">
        <v>0</v>
      </c>
      <c r="O52" s="379">
        <v>0</v>
      </c>
      <c r="P52" s="377">
        <v>0</v>
      </c>
      <c r="Q52" s="374"/>
      <c r="R52" s="375" t="s">
        <v>1677</v>
      </c>
      <c r="S52" t="s">
        <v>1678</v>
      </c>
    </row>
    <row r="53" spans="1:19" s="2" customFormat="1" outlineLevel="1">
      <c r="B53" s="2" t="s">
        <v>1679</v>
      </c>
      <c r="C53" s="369"/>
      <c r="D53" s="105">
        <v>1858.5072916666666</v>
      </c>
      <c r="E53" s="105">
        <v>1819.7883897569445</v>
      </c>
      <c r="F53" s="105">
        <v>1781.8761316370083</v>
      </c>
      <c r="G53" s="105">
        <v>1744.7537122279039</v>
      </c>
      <c r="H53" s="105">
        <v>1708.404676556489</v>
      </c>
      <c r="I53" s="105">
        <v>1672.8129124615621</v>
      </c>
      <c r="J53" s="105">
        <v>2029.8129124615621</v>
      </c>
      <c r="K53" s="105">
        <v>1987.5251434519462</v>
      </c>
      <c r="L53" s="105">
        <v>2271.5813575889597</v>
      </c>
      <c r="M53" s="105">
        <v>2555.637571725973</v>
      </c>
      <c r="N53" s="105">
        <v>2839.6937858629863</v>
      </c>
      <c r="O53" s="105">
        <v>3123.75</v>
      </c>
      <c r="P53" s="373">
        <v>25394.143885398003</v>
      </c>
      <c r="Q53" s="374">
        <v>22153.125</v>
      </c>
      <c r="R53" s="380"/>
      <c r="S53" s="35" t="s">
        <v>1680</v>
      </c>
    </row>
    <row r="54" spans="1:19">
      <c r="A54" s="35" t="s">
        <v>1644</v>
      </c>
      <c r="B54" t="s">
        <v>1681</v>
      </c>
      <c r="C54" s="381">
        <v>6000</v>
      </c>
      <c r="D54" s="1">
        <v>7858.5072916666668</v>
      </c>
      <c r="E54" s="1">
        <v>9678.2956814236113</v>
      </c>
      <c r="F54" s="1">
        <v>11460.17181306062</v>
      </c>
      <c r="G54" s="1">
        <v>13204.925525288525</v>
      </c>
      <c r="H54" s="1">
        <v>14913.330201845014</v>
      </c>
      <c r="I54" s="1">
        <v>16586.143114306575</v>
      </c>
      <c r="J54" s="1">
        <v>18615.956026768137</v>
      </c>
      <c r="K54" s="1">
        <v>20603.481170220082</v>
      </c>
      <c r="L54" s="1">
        <v>22875.062527809041</v>
      </c>
      <c r="M54" s="1">
        <v>25430.700099535014</v>
      </c>
      <c r="N54" s="1">
        <v>28270.393885398</v>
      </c>
      <c r="O54" s="1">
        <v>31394.143885398</v>
      </c>
      <c r="P54" s="378">
        <v>31394.143885398</v>
      </c>
      <c r="Q54" s="374">
        <v>28153.125</v>
      </c>
      <c r="R54" s="382"/>
      <c r="S54" t="s">
        <v>1682</v>
      </c>
    </row>
    <row r="55" spans="1:19">
      <c r="C55" s="369"/>
      <c r="P55" s="370"/>
      <c r="Q55" s="374"/>
      <c r="R55" s="371"/>
    </row>
    <row r="56" spans="1:19">
      <c r="B56" s="368" t="s">
        <v>1683</v>
      </c>
      <c r="C56" s="369"/>
      <c r="Q56" s="374"/>
      <c r="R56" s="371"/>
    </row>
    <row r="57" spans="1:19" outlineLevel="1">
      <c r="B57" s="383" t="s">
        <v>1684</v>
      </c>
      <c r="C57" s="369"/>
      <c r="Q57" s="374"/>
      <c r="R57" s="371"/>
    </row>
    <row r="58" spans="1:19" outlineLevel="2">
      <c r="B58" t="s">
        <v>1685</v>
      </c>
      <c r="C58" s="515">
        <v>1.845</v>
      </c>
      <c r="D58" s="3">
        <v>489.84942187499996</v>
      </c>
      <c r="E58" s="3">
        <v>479.64422558593753</v>
      </c>
      <c r="F58" s="3">
        <v>469.65163755289717</v>
      </c>
      <c r="G58" s="3">
        <v>459.86722843721179</v>
      </c>
      <c r="H58" s="3">
        <v>450.28666117810315</v>
      </c>
      <c r="I58" s="3">
        <v>440.905689070226</v>
      </c>
      <c r="J58" s="3">
        <v>535.00068907022603</v>
      </c>
      <c r="K58" s="3">
        <v>523.85484138126299</v>
      </c>
      <c r="L58" s="3">
        <v>598.72394353594723</v>
      </c>
      <c r="M58" s="3">
        <v>673.59304569063136</v>
      </c>
      <c r="N58" s="3">
        <v>748.46214784531571</v>
      </c>
      <c r="O58" s="3">
        <v>823.33124999999995</v>
      </c>
      <c r="P58" s="336">
        <v>6693.1707812227587</v>
      </c>
      <c r="Q58" s="374">
        <v>9082.78125</v>
      </c>
      <c r="R58" s="375"/>
      <c r="S58" t="s">
        <v>1686</v>
      </c>
    </row>
    <row r="59" spans="1:19" outlineLevel="2">
      <c r="B59" s="344" t="s">
        <v>1687</v>
      </c>
      <c r="C59" s="515"/>
      <c r="D59" s="359">
        <v>110.6111597782258</v>
      </c>
      <c r="E59" s="359">
        <v>119.9110563964844</v>
      </c>
      <c r="F59" s="359">
        <v>106.05036977000904</v>
      </c>
      <c r="G59" s="359">
        <v>107.30235330201609</v>
      </c>
      <c r="H59" s="359">
        <v>101.67763316924909</v>
      </c>
      <c r="I59" s="359">
        <v>102.87799411638608</v>
      </c>
      <c r="J59" s="359">
        <v>120.80660720940587</v>
      </c>
      <c r="K59" s="359">
        <v>118.28980289254326</v>
      </c>
      <c r="L59" s="359">
        <v>139.70225349172102</v>
      </c>
      <c r="M59" s="359">
        <v>152.10165547852966</v>
      </c>
      <c r="N59" s="359">
        <v>174.64116783057366</v>
      </c>
      <c r="O59" s="359">
        <v>185.91350806451612</v>
      </c>
      <c r="P59" s="336"/>
      <c r="Q59" s="374"/>
      <c r="R59" s="375"/>
    </row>
    <row r="60" spans="1:19" outlineLevel="2">
      <c r="B60" t="s">
        <v>1688</v>
      </c>
      <c r="C60" s="515">
        <v>1.845</v>
      </c>
      <c r="D60" s="3">
        <v>227.62687499999998</v>
      </c>
      <c r="E60" s="3">
        <v>222.78374999999997</v>
      </c>
      <c r="F60" s="3">
        <v>217.94062499999998</v>
      </c>
      <c r="G60" s="3">
        <v>213.09749999999997</v>
      </c>
      <c r="H60" s="3">
        <v>208.25437499999998</v>
      </c>
      <c r="I60" s="3">
        <v>203.41125</v>
      </c>
      <c r="J60" s="3">
        <v>198.56812500000001</v>
      </c>
      <c r="K60" s="3">
        <v>193.72499999999999</v>
      </c>
      <c r="L60" s="3">
        <v>188.88187500000001</v>
      </c>
      <c r="M60" s="3">
        <v>184.03874999999999</v>
      </c>
      <c r="N60" s="3">
        <v>179.19562500000001</v>
      </c>
      <c r="O60" s="3">
        <v>174.35249999999999</v>
      </c>
      <c r="P60" s="336">
        <v>2411.8762499999998</v>
      </c>
      <c r="Q60" s="374">
        <v>2511.2499999999986</v>
      </c>
      <c r="R60" s="375"/>
      <c r="S60" t="s">
        <v>1686</v>
      </c>
    </row>
    <row r="61" spans="1:19" outlineLevel="2">
      <c r="B61" s="344" t="s">
        <v>1687</v>
      </c>
      <c r="C61" s="384"/>
      <c r="D61" s="359">
        <v>51.399616935483863</v>
      </c>
      <c r="E61" s="359">
        <v>55.695937499999992</v>
      </c>
      <c r="F61" s="359">
        <v>49.212399193548379</v>
      </c>
      <c r="G61" s="359">
        <v>49.722749999999991</v>
      </c>
      <c r="H61" s="359">
        <v>47.025181451612895</v>
      </c>
      <c r="I61" s="359">
        <v>47.462625000000003</v>
      </c>
      <c r="J61" s="359">
        <v>44.837963709677418</v>
      </c>
      <c r="K61" s="359">
        <v>43.744354838709675</v>
      </c>
      <c r="L61" s="359">
        <v>44.072437500000007</v>
      </c>
      <c r="M61" s="359">
        <v>41.557137096774191</v>
      </c>
      <c r="N61" s="359">
        <v>41.812312499999997</v>
      </c>
      <c r="O61" s="359">
        <v>39.369919354838707</v>
      </c>
      <c r="P61" s="336"/>
      <c r="Q61" s="374"/>
      <c r="R61" s="375"/>
    </row>
    <row r="62" spans="1:19" outlineLevel="2">
      <c r="B62" s="22" t="s">
        <v>1689</v>
      </c>
      <c r="C62" s="516">
        <v>1.85</v>
      </c>
      <c r="D62" s="37">
        <v>172.45083333333332</v>
      </c>
      <c r="E62" s="37">
        <v>192.09166666666664</v>
      </c>
      <c r="F62" s="37">
        <v>211.73249999999996</v>
      </c>
      <c r="G62" s="37">
        <v>231.37333333333328</v>
      </c>
      <c r="H62" s="37">
        <v>251.01416666666657</v>
      </c>
      <c r="I62" s="37">
        <v>270.65499999999992</v>
      </c>
      <c r="J62" s="37">
        <v>290.29583333333323</v>
      </c>
      <c r="K62" s="37">
        <v>309.93666666666655</v>
      </c>
      <c r="L62" s="37">
        <v>329.57749999999987</v>
      </c>
      <c r="M62" s="37">
        <v>349.21833333333319</v>
      </c>
      <c r="N62" s="37">
        <v>368.85916666666657</v>
      </c>
      <c r="O62" s="37">
        <v>388.5</v>
      </c>
      <c r="P62" s="361">
        <v>3365.704999999999</v>
      </c>
      <c r="Q62" s="374">
        <v>6780.375</v>
      </c>
      <c r="R62" s="375" t="s">
        <v>1690</v>
      </c>
      <c r="S62" t="s">
        <v>1686</v>
      </c>
    </row>
    <row r="63" spans="1:19" outlineLevel="2">
      <c r="B63" s="344" t="s">
        <v>1687</v>
      </c>
      <c r="C63" s="385"/>
      <c r="D63" s="363">
        <v>38.940510752688169</v>
      </c>
      <c r="E63" s="363">
        <v>48.02291666666666</v>
      </c>
      <c r="F63" s="363">
        <v>47.810564516129027</v>
      </c>
      <c r="G63" s="363">
        <v>53.987111111111098</v>
      </c>
      <c r="H63" s="363">
        <v>56.68061827956987</v>
      </c>
      <c r="I63" s="363">
        <v>63.152833333333305</v>
      </c>
      <c r="J63" s="363">
        <v>65.550672043010735</v>
      </c>
      <c r="K63" s="363">
        <v>69.985698924731153</v>
      </c>
      <c r="L63" s="363">
        <v>76.901416666666634</v>
      </c>
      <c r="M63" s="363">
        <v>78.855752688172004</v>
      </c>
      <c r="N63" s="363">
        <v>86.067138888888863</v>
      </c>
      <c r="O63" s="363">
        <v>87.725806451612911</v>
      </c>
      <c r="P63" s="338"/>
      <c r="Q63" s="374"/>
      <c r="R63" s="375"/>
    </row>
    <row r="64" spans="1:19" s="2" customFormat="1">
      <c r="A64" s="35" t="s">
        <v>1644</v>
      </c>
      <c r="B64" s="386" t="s">
        <v>1691</v>
      </c>
      <c r="C64" s="369"/>
      <c r="D64" s="336">
        <v>889.92713020833321</v>
      </c>
      <c r="E64" s="336">
        <v>894.51964225260417</v>
      </c>
      <c r="F64" s="336">
        <v>899.32476255289714</v>
      </c>
      <c r="G64" s="336">
        <v>904.33806177054498</v>
      </c>
      <c r="H64" s="336">
        <v>909.55520284476972</v>
      </c>
      <c r="I64" s="336">
        <v>914.97193907022597</v>
      </c>
      <c r="J64" s="336">
        <v>1023.8646474035593</v>
      </c>
      <c r="K64" s="336">
        <v>1027.5165080479296</v>
      </c>
      <c r="L64" s="336">
        <v>1117.1833185359471</v>
      </c>
      <c r="M64" s="336">
        <v>1206.8501290239647</v>
      </c>
      <c r="N64" s="336">
        <v>1296.5169395119824</v>
      </c>
      <c r="O64" s="336">
        <v>1386.1837499999999</v>
      </c>
      <c r="P64" s="517">
        <v>12470.752031222757</v>
      </c>
      <c r="Q64" s="374">
        <v>18374.40625</v>
      </c>
      <c r="R64" s="380"/>
      <c r="S64" s="35" t="s">
        <v>1680</v>
      </c>
    </row>
    <row r="65" spans="1:19">
      <c r="B65" s="387" t="s">
        <v>1692</v>
      </c>
      <c r="C65" s="369"/>
      <c r="D65" s="360">
        <v>200.95128746639784</v>
      </c>
      <c r="E65" s="360">
        <v>223.62991056315104</v>
      </c>
      <c r="F65" s="360">
        <v>203.07333347968645</v>
      </c>
      <c r="G65" s="360">
        <v>211.01221441312717</v>
      </c>
      <c r="H65" s="360">
        <v>205.38343290043187</v>
      </c>
      <c r="I65" s="360">
        <v>213.49345244971937</v>
      </c>
      <c r="J65" s="360">
        <v>231.19524296209403</v>
      </c>
      <c r="K65" s="360">
        <v>232.01985665598409</v>
      </c>
      <c r="L65" s="360">
        <v>260.67610765838765</v>
      </c>
      <c r="M65" s="360">
        <v>272.51454526347584</v>
      </c>
      <c r="N65" s="360">
        <v>302.5206192194625</v>
      </c>
      <c r="O65" s="360">
        <v>313.00923387096776</v>
      </c>
      <c r="P65" s="360"/>
      <c r="Q65" s="374"/>
      <c r="R65" s="371"/>
    </row>
    <row r="66" spans="1:19">
      <c r="B66" s="2" t="s">
        <v>1693</v>
      </c>
      <c r="C66" s="388"/>
      <c r="D66" s="350">
        <v>210410.22421874997</v>
      </c>
      <c r="E66" s="350">
        <v>210183.49389648438</v>
      </c>
      <c r="F66" s="350">
        <v>210009.91563822428</v>
      </c>
      <c r="G66" s="350">
        <v>209888.38210930291</v>
      </c>
      <c r="H66" s="350">
        <v>209817.80904452578</v>
      </c>
      <c r="I66" s="350">
        <v>209797.1347675565</v>
      </c>
      <c r="J66" s="350">
        <v>235645.45351755648</v>
      </c>
      <c r="K66" s="350">
        <v>235183.56034531572</v>
      </c>
      <c r="L66" s="350">
        <v>256225.40463398679</v>
      </c>
      <c r="M66" s="350">
        <v>277267.2489226578</v>
      </c>
      <c r="N66" s="350">
        <v>298309.0932113289</v>
      </c>
      <c r="O66" s="350">
        <v>319350.9375</v>
      </c>
      <c r="P66" s="389">
        <v>2882088.6578056896</v>
      </c>
      <c r="Q66" s="374">
        <v>4118975.3125</v>
      </c>
      <c r="R66" s="390" t="s">
        <v>1694</v>
      </c>
      <c r="S66" s="62" t="s">
        <v>1695</v>
      </c>
    </row>
    <row r="67" spans="1:19">
      <c r="B67" t="s">
        <v>1696</v>
      </c>
      <c r="C67" s="388">
        <v>250</v>
      </c>
      <c r="D67" s="342">
        <v>179369.07421874997</v>
      </c>
      <c r="E67" s="342">
        <v>175606.99389648438</v>
      </c>
      <c r="F67" s="342">
        <v>171898.0656382243</v>
      </c>
      <c r="G67" s="342">
        <v>168241.18210930293</v>
      </c>
      <c r="H67" s="342">
        <v>164635.2590445258</v>
      </c>
      <c r="I67" s="342">
        <v>161079.23476755651</v>
      </c>
      <c r="J67" s="342">
        <v>183392.20351755651</v>
      </c>
      <c r="K67" s="342">
        <v>179394.96034531575</v>
      </c>
      <c r="L67" s="342">
        <v>196901.45463398681</v>
      </c>
      <c r="M67" s="342">
        <v>214407.94892265784</v>
      </c>
      <c r="N67" s="342">
        <v>231914.44321132894</v>
      </c>
      <c r="O67" s="342">
        <v>249420.93749999997</v>
      </c>
      <c r="P67" s="389">
        <v>2276261.7578056897</v>
      </c>
      <c r="Q67" s="374">
        <v>2898507.8125</v>
      </c>
      <c r="R67" s="390"/>
      <c r="S67" s="62"/>
    </row>
    <row r="68" spans="1:19">
      <c r="B68" t="s">
        <v>2497</v>
      </c>
      <c r="C68" s="388">
        <v>180</v>
      </c>
      <c r="D68" s="342">
        <v>31041.149999999998</v>
      </c>
      <c r="E68" s="342">
        <v>34576.499999999993</v>
      </c>
      <c r="F68" s="342">
        <v>38111.849999999991</v>
      </c>
      <c r="G68" s="342">
        <v>41647.19999999999</v>
      </c>
      <c r="H68" s="342">
        <v>45182.549999999981</v>
      </c>
      <c r="I68" s="342">
        <v>48717.899999999987</v>
      </c>
      <c r="J68" s="342">
        <v>52253.249999999985</v>
      </c>
      <c r="K68" s="342">
        <v>55788.599999999977</v>
      </c>
      <c r="L68" s="342">
        <v>59323.949999999975</v>
      </c>
      <c r="M68" s="342">
        <v>62859.299999999974</v>
      </c>
      <c r="N68" s="342">
        <v>66394.64999999998</v>
      </c>
      <c r="O68" s="342">
        <v>69930</v>
      </c>
      <c r="P68" s="389">
        <v>605826.89999999991</v>
      </c>
      <c r="Q68" s="374">
        <v>1220467.5</v>
      </c>
      <c r="R68" s="390"/>
      <c r="S68" s="62"/>
    </row>
    <row r="69" spans="1:19">
      <c r="B69" s="36" t="s">
        <v>2498</v>
      </c>
      <c r="C69" s="388"/>
      <c r="D69" s="415">
        <v>6.5676483524584457</v>
      </c>
      <c r="E69" s="415">
        <v>6.5268889694931209</v>
      </c>
      <c r="F69" s="415">
        <v>6.4866542217393093</v>
      </c>
      <c r="G69" s="415">
        <v>6.4469616870431059</v>
      </c>
      <c r="H69" s="415">
        <v>6.4078270952991723</v>
      </c>
      <c r="I69" s="415">
        <v>6.3692643884900528</v>
      </c>
      <c r="J69" s="415">
        <v>6.3931370799389828</v>
      </c>
      <c r="K69" s="415">
        <v>6.3579286805521935</v>
      </c>
      <c r="L69" s="415">
        <v>6.3708186766262251</v>
      </c>
      <c r="M69" s="415">
        <v>6.3817932652981852</v>
      </c>
      <c r="N69" s="415">
        <v>6.391249853961595</v>
      </c>
      <c r="O69" s="415">
        <v>6.3994830230840618</v>
      </c>
      <c r="P69" s="518">
        <v>6.4196624286924084</v>
      </c>
      <c r="Q69" s="519">
        <v>6.2269212591714513</v>
      </c>
      <c r="R69" s="390"/>
      <c r="S69" s="62"/>
    </row>
    <row r="70" spans="1:19">
      <c r="C70" s="391"/>
      <c r="Q70" s="374"/>
      <c r="R70" s="371"/>
    </row>
    <row r="71" spans="1:19" outlineLevel="1">
      <c r="B71" s="383" t="s">
        <v>1697</v>
      </c>
      <c r="C71" s="369"/>
      <c r="Q71" s="374"/>
      <c r="R71" s="371"/>
    </row>
    <row r="72" spans="1:19" outlineLevel="1">
      <c r="B72" s="22" t="s">
        <v>1698</v>
      </c>
      <c r="C72" s="515">
        <v>0.32500000000000001</v>
      </c>
      <c r="D72" s="3">
        <v>86.287838541666659</v>
      </c>
      <c r="E72" s="3">
        <v>84.490175238715295</v>
      </c>
      <c r="F72" s="3">
        <v>82.729963254575395</v>
      </c>
      <c r="G72" s="3">
        <v>81.006422353438396</v>
      </c>
      <c r="H72" s="3">
        <v>79.318788554408428</v>
      </c>
      <c r="I72" s="3">
        <v>77.666313792858247</v>
      </c>
      <c r="J72" s="3">
        <v>94.241313792858236</v>
      </c>
      <c r="K72" s="3">
        <v>92.277953088840363</v>
      </c>
      <c r="L72" s="3">
        <v>105.46627731663027</v>
      </c>
      <c r="M72" s="3">
        <v>118.65460154442017</v>
      </c>
      <c r="N72" s="3">
        <v>131.84292577221009</v>
      </c>
      <c r="O72" s="3">
        <v>145.03125</v>
      </c>
      <c r="P72" s="336">
        <v>1179.0138232506215</v>
      </c>
      <c r="Q72" s="374">
        <v>2215.3125</v>
      </c>
      <c r="R72" s="375"/>
      <c r="S72" t="s">
        <v>1686</v>
      </c>
    </row>
    <row r="73" spans="1:19" outlineLevel="1">
      <c r="B73" s="344" t="s">
        <v>1699</v>
      </c>
      <c r="C73" s="515"/>
      <c r="D73" s="359">
        <v>19.484350638440858</v>
      </c>
      <c r="E73" s="359">
        <v>21.122543809678824</v>
      </c>
      <c r="F73" s="359">
        <v>18.680959444581543</v>
      </c>
      <c r="G73" s="359">
        <v>18.901498549135628</v>
      </c>
      <c r="H73" s="359">
        <v>17.910694189705129</v>
      </c>
      <c r="I73" s="359">
        <v>18.122139885000259</v>
      </c>
      <c r="J73" s="359">
        <v>21.280296662903471</v>
      </c>
      <c r="K73" s="359">
        <v>20.836957149092985</v>
      </c>
      <c r="L73" s="359">
        <v>24.608798040547065</v>
      </c>
      <c r="M73" s="359">
        <v>26.792974542288427</v>
      </c>
      <c r="N73" s="359">
        <v>30.763349346849026</v>
      </c>
      <c r="O73" s="359">
        <v>32.748991935483872</v>
      </c>
      <c r="P73" s="336"/>
      <c r="Q73" s="374"/>
      <c r="R73" s="375"/>
    </row>
    <row r="74" spans="1:19" outlineLevel="1">
      <c r="B74" s="22" t="s">
        <v>1700</v>
      </c>
      <c r="C74" s="515">
        <v>0.32500000000000001</v>
      </c>
      <c r="D74" s="3">
        <v>40.096874999999997</v>
      </c>
      <c r="E74" s="3">
        <v>39.243749999999999</v>
      </c>
      <c r="F74" s="3">
        <v>38.390625</v>
      </c>
      <c r="G74" s="3">
        <v>37.537499999999994</v>
      </c>
      <c r="H74" s="3">
        <v>36.684374999999996</v>
      </c>
      <c r="I74" s="3">
        <v>35.831250000000004</v>
      </c>
      <c r="J74" s="3">
        <v>34.978124999999999</v>
      </c>
      <c r="K74" s="3">
        <v>34.125</v>
      </c>
      <c r="L74" s="3">
        <v>33.271875000000001</v>
      </c>
      <c r="M74" s="3">
        <v>32.418750000000003</v>
      </c>
      <c r="N74" s="3">
        <v>31.565625000000001</v>
      </c>
      <c r="O74" s="3">
        <v>30.712500000000002</v>
      </c>
      <c r="P74" s="336">
        <v>424.85624999999999</v>
      </c>
      <c r="Q74" s="374">
        <v>612.49999999999977</v>
      </c>
      <c r="R74" s="375"/>
      <c r="S74" t="s">
        <v>1686</v>
      </c>
    </row>
    <row r="75" spans="1:19" outlineLevel="1">
      <c r="B75" s="344" t="s">
        <v>1699</v>
      </c>
      <c r="C75" s="372"/>
      <c r="D75" s="359">
        <v>9.0541330645161295</v>
      </c>
      <c r="E75" s="359">
        <v>9.8109374999999996</v>
      </c>
      <c r="F75" s="359">
        <v>8.6688508064516139</v>
      </c>
      <c r="G75" s="359">
        <v>8.7587499999999991</v>
      </c>
      <c r="H75" s="359">
        <v>8.2835685483870947</v>
      </c>
      <c r="I75" s="359">
        <v>8.3606250000000006</v>
      </c>
      <c r="J75" s="359">
        <v>7.8982862903225799</v>
      </c>
      <c r="K75" s="359">
        <v>7.705645161290323</v>
      </c>
      <c r="L75" s="359">
        <v>7.7634375000000002</v>
      </c>
      <c r="M75" s="359">
        <v>7.3203629032258073</v>
      </c>
      <c r="N75" s="359">
        <v>7.3653124999999999</v>
      </c>
      <c r="O75" s="359">
        <v>6.9350806451612907</v>
      </c>
      <c r="P75" s="336"/>
      <c r="Q75" s="374"/>
      <c r="R75" s="375"/>
    </row>
    <row r="76" spans="1:19" outlineLevel="1">
      <c r="B76" s="22" t="s">
        <v>1701</v>
      </c>
      <c r="C76" s="516">
        <v>0.33</v>
      </c>
      <c r="D76" s="37">
        <v>30.761499999999998</v>
      </c>
      <c r="E76" s="37">
        <v>34.264999999999993</v>
      </c>
      <c r="F76" s="37">
        <v>37.768499999999996</v>
      </c>
      <c r="G76" s="37">
        <v>41.271999999999991</v>
      </c>
      <c r="H76" s="37">
        <v>44.775499999999987</v>
      </c>
      <c r="I76" s="37">
        <v>48.278999999999989</v>
      </c>
      <c r="J76" s="37">
        <v>51.782499999999978</v>
      </c>
      <c r="K76" s="37">
        <v>55.28599999999998</v>
      </c>
      <c r="L76" s="37">
        <v>58.789499999999975</v>
      </c>
      <c r="M76" s="37">
        <v>62.292999999999978</v>
      </c>
      <c r="N76" s="37">
        <v>65.79649999999998</v>
      </c>
      <c r="O76" s="37">
        <v>69.3</v>
      </c>
      <c r="P76" s="361">
        <v>600.36899999999991</v>
      </c>
      <c r="Q76" s="374">
        <v>1653.75</v>
      </c>
      <c r="R76" s="375" t="s">
        <v>1702</v>
      </c>
      <c r="S76" t="s">
        <v>1686</v>
      </c>
    </row>
    <row r="77" spans="1:19" outlineLevel="1">
      <c r="B77" s="344" t="s">
        <v>1699</v>
      </c>
      <c r="C77" s="376"/>
      <c r="D77" s="363">
        <v>6.9461451612903229</v>
      </c>
      <c r="E77" s="363">
        <v>8.5662499999999984</v>
      </c>
      <c r="F77" s="363">
        <v>8.5283709677419353</v>
      </c>
      <c r="G77" s="363">
        <v>9.6301333333333314</v>
      </c>
      <c r="H77" s="363">
        <v>10.110596774193544</v>
      </c>
      <c r="I77" s="363">
        <v>11.265099999999999</v>
      </c>
      <c r="J77" s="363">
        <v>11.692822580645156</v>
      </c>
      <c r="K77" s="363">
        <v>12.483935483870962</v>
      </c>
      <c r="L77" s="363">
        <v>13.717549999999994</v>
      </c>
      <c r="M77" s="363">
        <v>14.066161290322574</v>
      </c>
      <c r="N77" s="363">
        <v>15.352516666666661</v>
      </c>
      <c r="O77" s="363">
        <v>15.648387096774194</v>
      </c>
      <c r="P77" s="338"/>
      <c r="Q77" s="374"/>
      <c r="R77" s="375"/>
    </row>
    <row r="78" spans="1:19">
      <c r="A78" s="35" t="s">
        <v>1639</v>
      </c>
      <c r="B78" s="393" t="s">
        <v>1703</v>
      </c>
      <c r="C78" s="369"/>
      <c r="D78" s="336">
        <v>157.14621354166667</v>
      </c>
      <c r="E78" s="336">
        <v>157.99892523871529</v>
      </c>
      <c r="F78" s="336">
        <v>158.8890882545754</v>
      </c>
      <c r="G78" s="336">
        <v>159.8159223534384</v>
      </c>
      <c r="H78" s="336">
        <v>160.77866355440841</v>
      </c>
      <c r="I78" s="336">
        <v>161.77656379285824</v>
      </c>
      <c r="J78" s="336">
        <v>181.0019387928582</v>
      </c>
      <c r="K78" s="336">
        <v>181.68895308884035</v>
      </c>
      <c r="L78" s="336">
        <v>197.52765231663025</v>
      </c>
      <c r="M78" s="336">
        <v>213.36635154442016</v>
      </c>
      <c r="N78" s="336">
        <v>229.20505077221009</v>
      </c>
      <c r="O78" s="336">
        <v>245.04374999999999</v>
      </c>
      <c r="P78" s="394">
        <v>2204.2390732506215</v>
      </c>
      <c r="Q78" s="374">
        <v>4481.5625</v>
      </c>
      <c r="R78" s="371"/>
      <c r="S78" t="s">
        <v>1680</v>
      </c>
    </row>
    <row r="79" spans="1:19">
      <c r="B79" s="387" t="s">
        <v>1704</v>
      </c>
      <c r="C79" s="369"/>
      <c r="D79" s="360">
        <v>35.484628864247313</v>
      </c>
      <c r="E79" s="360">
        <v>39.499731309678822</v>
      </c>
      <c r="F79" s="360">
        <v>35.87818121877509</v>
      </c>
      <c r="G79" s="360">
        <v>37.290381882468957</v>
      </c>
      <c r="H79" s="360">
        <v>36.304859512285766</v>
      </c>
      <c r="I79" s="360">
        <v>37.747864885000254</v>
      </c>
      <c r="J79" s="360">
        <v>40.871405533871211</v>
      </c>
      <c r="K79" s="360">
        <v>41.026537794254267</v>
      </c>
      <c r="L79" s="360">
        <v>46.089785540547062</v>
      </c>
      <c r="M79" s="360">
        <v>48.179498735836809</v>
      </c>
      <c r="N79" s="360">
        <v>53.481178513515687</v>
      </c>
      <c r="O79" s="360">
        <v>55.332459677419358</v>
      </c>
      <c r="P79" s="360"/>
      <c r="Q79" s="374"/>
      <c r="R79" s="371"/>
    </row>
    <row r="80" spans="1:19" s="2" customFormat="1">
      <c r="B80" s="2" t="s">
        <v>1705</v>
      </c>
      <c r="C80" s="388"/>
      <c r="D80" s="350">
        <v>30115.314869791662</v>
      </c>
      <c r="E80" s="350">
        <v>30562.336916775177</v>
      </c>
      <c r="F80" s="350">
        <v>31015.912944550691</v>
      </c>
      <c r="G80" s="350">
        <v>31475.906411851716</v>
      </c>
      <c r="H80" s="350">
        <v>31942.183622021472</v>
      </c>
      <c r="I80" s="350">
        <v>32414.613663750191</v>
      </c>
      <c r="J80" s="350">
        <v>36076.85178875018</v>
      </c>
      <c r="K80" s="350">
        <v>36494.876790547059</v>
      </c>
      <c r="L80" s="350">
        <v>39564.446655410291</v>
      </c>
      <c r="M80" s="350">
        <v>42634.016520273522</v>
      </c>
      <c r="N80" s="350">
        <v>45703.586385136761</v>
      </c>
      <c r="O80" s="350">
        <v>48773.15625</v>
      </c>
      <c r="P80" s="389">
        <v>436773.20281885873</v>
      </c>
      <c r="Q80" s="374">
        <v>924842.1875</v>
      </c>
      <c r="R80" s="520"/>
      <c r="S80" s="26" t="s">
        <v>1706</v>
      </c>
    </row>
    <row r="81" spans="1:19">
      <c r="B81" t="s">
        <v>1707</v>
      </c>
      <c r="C81" s="388">
        <v>175</v>
      </c>
      <c r="D81" s="342">
        <v>22117.324869791664</v>
      </c>
      <c r="E81" s="342">
        <v>21653.436916775179</v>
      </c>
      <c r="F81" s="342">
        <v>21196.102944550694</v>
      </c>
      <c r="G81" s="342">
        <v>20745.186411851719</v>
      </c>
      <c r="H81" s="342">
        <v>20300.553622021474</v>
      </c>
      <c r="I81" s="342">
        <v>19862.073663750194</v>
      </c>
      <c r="J81" s="342">
        <v>22613.40178875019</v>
      </c>
      <c r="K81" s="342">
        <v>22120.516790547063</v>
      </c>
      <c r="L81" s="342">
        <v>24279.176655410298</v>
      </c>
      <c r="M81" s="342">
        <v>26437.836520273529</v>
      </c>
      <c r="N81" s="342">
        <v>28596.496385136768</v>
      </c>
      <c r="O81" s="342">
        <v>30755.15625</v>
      </c>
      <c r="P81" s="389">
        <v>280677.26281885873</v>
      </c>
      <c r="Q81" s="374">
        <v>494867.1875</v>
      </c>
      <c r="R81" s="390"/>
      <c r="S81" s="62"/>
    </row>
    <row r="82" spans="1:19">
      <c r="B82" t="s">
        <v>1708</v>
      </c>
      <c r="C82" s="388">
        <v>260</v>
      </c>
      <c r="D82" s="342">
        <v>7997.99</v>
      </c>
      <c r="E82" s="342">
        <v>8908.8999999999978</v>
      </c>
      <c r="F82" s="342">
        <v>9819.81</v>
      </c>
      <c r="G82" s="342">
        <v>10730.719999999998</v>
      </c>
      <c r="H82" s="342">
        <v>11641.629999999997</v>
      </c>
      <c r="I82" s="342">
        <v>12552.539999999997</v>
      </c>
      <c r="J82" s="342">
        <v>13463.449999999993</v>
      </c>
      <c r="K82" s="342">
        <v>14374.359999999995</v>
      </c>
      <c r="L82" s="342">
        <v>15285.269999999993</v>
      </c>
      <c r="M82" s="342">
        <v>16196.179999999995</v>
      </c>
      <c r="N82" s="342">
        <v>17107.089999999997</v>
      </c>
      <c r="O82" s="342">
        <v>18018</v>
      </c>
      <c r="P82" s="389">
        <v>156095.93999999997</v>
      </c>
      <c r="Q82" s="374">
        <v>429975</v>
      </c>
      <c r="R82" s="390"/>
      <c r="S82" s="62"/>
    </row>
    <row r="83" spans="1:19">
      <c r="B83" s="36" t="s">
        <v>2499</v>
      </c>
      <c r="C83" s="388"/>
      <c r="D83" s="415">
        <v>3.1939803268848421</v>
      </c>
      <c r="E83" s="415">
        <v>3.2238971320637746</v>
      </c>
      <c r="F83" s="415">
        <v>3.2534133595186803</v>
      </c>
      <c r="G83" s="415">
        <v>3.2825167384596461</v>
      </c>
      <c r="H83" s="415">
        <v>3.311196369371078</v>
      </c>
      <c r="I83" s="415">
        <v>3.3394426757279949</v>
      </c>
      <c r="J83" s="415">
        <v>3.3219581356747385</v>
      </c>
      <c r="K83" s="415">
        <v>3.3477431410576899</v>
      </c>
      <c r="L83" s="415">
        <v>3.3383044678718199</v>
      </c>
      <c r="M83" s="415">
        <v>3.3302671056669766</v>
      </c>
      <c r="N83" s="415">
        <v>3.3233405511177101</v>
      </c>
      <c r="O83" s="415">
        <v>3.3173094090341011</v>
      </c>
      <c r="P83" s="518">
        <v>3.3025244260728286</v>
      </c>
      <c r="Q83" s="519">
        <v>3.4394335587941334</v>
      </c>
      <c r="R83" s="390"/>
      <c r="S83" s="62"/>
    </row>
    <row r="84" spans="1:19">
      <c r="C84" s="395"/>
      <c r="D84" s="396"/>
      <c r="E84" s="396"/>
      <c r="F84" s="396"/>
      <c r="G84" s="396"/>
      <c r="H84" s="396"/>
      <c r="I84" s="396"/>
      <c r="J84" s="396"/>
      <c r="K84" s="396"/>
      <c r="L84" s="396"/>
      <c r="M84" s="396"/>
      <c r="N84" s="396"/>
      <c r="O84" s="342"/>
      <c r="P84" s="389"/>
      <c r="Q84" s="374"/>
      <c r="R84" s="397"/>
      <c r="S84" s="62"/>
    </row>
    <row r="85" spans="1:19" outlineLevel="1">
      <c r="B85" s="383" t="s">
        <v>1709</v>
      </c>
      <c r="C85" s="369"/>
      <c r="Q85" s="374"/>
      <c r="R85" s="371"/>
    </row>
    <row r="86" spans="1:19" outlineLevel="1">
      <c r="B86" s="22" t="s">
        <v>1710</v>
      </c>
      <c r="C86" s="372">
        <v>3</v>
      </c>
      <c r="D86" s="3">
        <v>796.50312499999995</v>
      </c>
      <c r="E86" s="3">
        <v>779.90930989583342</v>
      </c>
      <c r="F86" s="3">
        <v>763.6611992730036</v>
      </c>
      <c r="G86" s="3">
        <v>747.75159095481592</v>
      </c>
      <c r="H86" s="3">
        <v>732.17343280992384</v>
      </c>
      <c r="I86" s="3">
        <v>716.91981962638374</v>
      </c>
      <c r="J86" s="3">
        <v>869.91981962638374</v>
      </c>
      <c r="K86" s="3">
        <v>851.79649005083411</v>
      </c>
      <c r="L86" s="3">
        <v>973.53486753812558</v>
      </c>
      <c r="M86" s="3">
        <v>1095.2732450254171</v>
      </c>
      <c r="N86" s="3">
        <v>1217.0116225127085</v>
      </c>
      <c r="O86" s="3">
        <v>1338.75</v>
      </c>
      <c r="P86" s="336">
        <v>10883.20452231343</v>
      </c>
      <c r="Q86" s="374">
        <v>13291.875</v>
      </c>
      <c r="R86" s="375" t="s">
        <v>1711</v>
      </c>
      <c r="S86" t="s">
        <v>1686</v>
      </c>
    </row>
    <row r="87" spans="1:19" outlineLevel="1">
      <c r="B87" s="344" t="s">
        <v>1712</v>
      </c>
      <c r="C87" s="372"/>
      <c r="D87" s="359">
        <v>179.85554435483868</v>
      </c>
      <c r="E87" s="359">
        <v>194.97732747395835</v>
      </c>
      <c r="F87" s="359">
        <v>172.43962564229113</v>
      </c>
      <c r="G87" s="359">
        <v>174.47537122279039</v>
      </c>
      <c r="H87" s="359">
        <v>165.32948482804733</v>
      </c>
      <c r="I87" s="359">
        <v>167.2812912461562</v>
      </c>
      <c r="J87" s="359">
        <v>196.43350765757052</v>
      </c>
      <c r="K87" s="359">
        <v>192.34114291470448</v>
      </c>
      <c r="L87" s="359">
        <v>227.15813575889595</v>
      </c>
      <c r="M87" s="359">
        <v>247.31976500573933</v>
      </c>
      <c r="N87" s="359">
        <v>283.96937858629866</v>
      </c>
      <c r="O87" s="359">
        <v>302.29838709677421</v>
      </c>
      <c r="P87" s="336"/>
      <c r="Q87" s="374"/>
      <c r="R87" s="375"/>
    </row>
    <row r="88" spans="1:19" outlineLevel="1">
      <c r="B88" s="22" t="s">
        <v>1713</v>
      </c>
      <c r="C88" s="372">
        <v>2</v>
      </c>
      <c r="D88" s="3">
        <v>246.74999999999997</v>
      </c>
      <c r="E88" s="3">
        <v>241.49999999999997</v>
      </c>
      <c r="F88" s="3">
        <v>236.24999999999997</v>
      </c>
      <c r="G88" s="3">
        <v>230.99999999999997</v>
      </c>
      <c r="H88" s="3">
        <v>225.74999999999997</v>
      </c>
      <c r="I88" s="3">
        <v>220.5</v>
      </c>
      <c r="J88" s="3">
        <v>215.25</v>
      </c>
      <c r="K88" s="3">
        <v>210</v>
      </c>
      <c r="L88" s="3">
        <v>204.75</v>
      </c>
      <c r="M88" s="3">
        <v>199.5</v>
      </c>
      <c r="N88" s="3">
        <v>194.25</v>
      </c>
      <c r="O88" s="3">
        <v>189</v>
      </c>
      <c r="P88" s="336">
        <v>2614.5</v>
      </c>
      <c r="Q88" s="374">
        <v>2449.9999999999991</v>
      </c>
      <c r="R88" s="375"/>
      <c r="S88" t="s">
        <v>1686</v>
      </c>
    </row>
    <row r="89" spans="1:19" outlineLevel="1">
      <c r="B89" s="344" t="s">
        <v>1712</v>
      </c>
      <c r="C89" s="372"/>
      <c r="D89" s="359">
        <v>55.717741935483865</v>
      </c>
      <c r="E89" s="359">
        <v>60.374999999999986</v>
      </c>
      <c r="F89" s="359">
        <v>53.346774193548384</v>
      </c>
      <c r="G89" s="359">
        <v>53.899999999999991</v>
      </c>
      <c r="H89" s="359">
        <v>50.975806451612897</v>
      </c>
      <c r="I89" s="359">
        <v>51.449999999999996</v>
      </c>
      <c r="J89" s="359">
        <v>48.604838709677416</v>
      </c>
      <c r="K89" s="359">
        <v>47.41935483870968</v>
      </c>
      <c r="L89" s="359">
        <v>47.774999999999999</v>
      </c>
      <c r="M89" s="359">
        <v>45.048387096774192</v>
      </c>
      <c r="N89" s="359">
        <v>45.324999999999996</v>
      </c>
      <c r="O89" s="359">
        <v>42.677419354838712</v>
      </c>
      <c r="P89" s="336"/>
      <c r="Q89" s="374"/>
      <c r="R89" s="375"/>
    </row>
    <row r="90" spans="1:19" outlineLevel="1">
      <c r="B90" s="22" t="s">
        <v>1714</v>
      </c>
      <c r="C90" s="392">
        <v>2</v>
      </c>
      <c r="D90" s="37">
        <v>186.43333333333331</v>
      </c>
      <c r="E90" s="37">
        <v>207.66666666666663</v>
      </c>
      <c r="F90" s="37">
        <v>228.89999999999995</v>
      </c>
      <c r="G90" s="37">
        <v>250.13333333333327</v>
      </c>
      <c r="H90" s="37">
        <v>271.36666666666656</v>
      </c>
      <c r="I90" s="37">
        <v>292.59999999999991</v>
      </c>
      <c r="J90" s="37">
        <v>313.8333333333332</v>
      </c>
      <c r="K90" s="37">
        <v>335.06666666666655</v>
      </c>
      <c r="L90" s="37">
        <v>356.29999999999984</v>
      </c>
      <c r="M90" s="37">
        <v>377.53333333333319</v>
      </c>
      <c r="N90" s="37">
        <v>398.76666666666654</v>
      </c>
      <c r="O90" s="37">
        <v>420</v>
      </c>
      <c r="P90" s="361">
        <v>3638.599999999999</v>
      </c>
      <c r="Q90" s="374">
        <v>6615</v>
      </c>
      <c r="R90" s="375" t="s">
        <v>1715</v>
      </c>
      <c r="S90" t="s">
        <v>1686</v>
      </c>
    </row>
    <row r="91" spans="1:19" outlineLevel="1">
      <c r="B91" s="344" t="s">
        <v>1712</v>
      </c>
      <c r="C91" s="376"/>
      <c r="D91" s="363">
        <v>42.097849462365581</v>
      </c>
      <c r="E91" s="363">
        <v>51.916666666666657</v>
      </c>
      <c r="F91" s="363">
        <v>51.687096774193535</v>
      </c>
      <c r="G91" s="363">
        <v>58.36444444444443</v>
      </c>
      <c r="H91" s="363">
        <v>61.276344086021481</v>
      </c>
      <c r="I91" s="363">
        <v>68.273333333333312</v>
      </c>
      <c r="J91" s="363">
        <v>70.865591397849428</v>
      </c>
      <c r="K91" s="363">
        <v>75.660215053763409</v>
      </c>
      <c r="L91" s="363">
        <v>83.136666666666628</v>
      </c>
      <c r="M91" s="363">
        <v>85.24946236559137</v>
      </c>
      <c r="N91" s="363">
        <v>93.045555555555524</v>
      </c>
      <c r="O91" s="363">
        <v>94.838709677419359</v>
      </c>
      <c r="P91" s="338"/>
      <c r="Q91" s="374"/>
      <c r="R91" s="375"/>
    </row>
    <row r="92" spans="1:19">
      <c r="A92" s="35" t="s">
        <v>1639</v>
      </c>
      <c r="B92" s="386" t="s">
        <v>1716</v>
      </c>
      <c r="C92" s="369"/>
      <c r="D92" s="336">
        <v>1229.6864583333333</v>
      </c>
      <c r="E92" s="336">
        <v>1229.0759765625</v>
      </c>
      <c r="F92" s="336">
        <v>1228.8111992730035</v>
      </c>
      <c r="G92" s="336">
        <v>1228.8849242881493</v>
      </c>
      <c r="H92" s="336">
        <v>1229.2900994765905</v>
      </c>
      <c r="I92" s="336">
        <v>1230.0198196263837</v>
      </c>
      <c r="J92" s="336">
        <v>1399.003152959717</v>
      </c>
      <c r="K92" s="336">
        <v>1396.8631567175007</v>
      </c>
      <c r="L92" s="336">
        <v>1534.5848675381253</v>
      </c>
      <c r="M92" s="336">
        <v>1672.3065783587504</v>
      </c>
      <c r="N92" s="336">
        <v>1810.028289179375</v>
      </c>
      <c r="O92" s="336">
        <v>1947.75</v>
      </c>
      <c r="P92" s="336">
        <v>17136.304522313429</v>
      </c>
      <c r="Q92" s="374">
        <v>22356.875</v>
      </c>
      <c r="R92" s="371"/>
      <c r="S92" t="s">
        <v>1680</v>
      </c>
    </row>
    <row r="93" spans="1:19">
      <c r="B93" s="387" t="s">
        <v>1717</v>
      </c>
      <c r="C93" s="369"/>
      <c r="D93" s="360">
        <v>277.67113575268814</v>
      </c>
      <c r="E93" s="360">
        <v>307.26899414062495</v>
      </c>
      <c r="F93" s="360">
        <v>277.47349661003307</v>
      </c>
      <c r="G93" s="360">
        <v>286.73981566723478</v>
      </c>
      <c r="H93" s="360">
        <v>277.58163536568168</v>
      </c>
      <c r="I93" s="360">
        <v>287.00462457948947</v>
      </c>
      <c r="J93" s="360">
        <v>315.90393776509734</v>
      </c>
      <c r="K93" s="360">
        <v>315.42071280717755</v>
      </c>
      <c r="L93" s="360">
        <v>358.06980242556256</v>
      </c>
      <c r="M93" s="360">
        <v>377.61761446810488</v>
      </c>
      <c r="N93" s="360">
        <v>422.3399341418542</v>
      </c>
      <c r="O93" s="360">
        <v>439.81451612903231</v>
      </c>
      <c r="P93" s="360"/>
      <c r="Q93" s="374"/>
      <c r="R93" s="371"/>
    </row>
    <row r="94" spans="1:19">
      <c r="B94" t="s">
        <v>1718</v>
      </c>
      <c r="C94" s="369">
        <v>0.5</v>
      </c>
      <c r="D94" s="3">
        <v>614.84322916666667</v>
      </c>
      <c r="E94" s="3">
        <v>614.53798828125002</v>
      </c>
      <c r="F94" s="3">
        <v>614.40559963650173</v>
      </c>
      <c r="G94" s="3">
        <v>614.44246214407463</v>
      </c>
      <c r="H94" s="3">
        <v>614.64504973829526</v>
      </c>
      <c r="I94" s="3">
        <v>615.00990981319183</v>
      </c>
      <c r="J94" s="3">
        <v>699.5015764798585</v>
      </c>
      <c r="K94" s="3">
        <v>698.43157835875036</v>
      </c>
      <c r="L94" s="3">
        <v>767.29243376906265</v>
      </c>
      <c r="M94" s="3">
        <v>836.15328917937518</v>
      </c>
      <c r="N94" s="3">
        <v>905.01414458968748</v>
      </c>
      <c r="O94" s="3">
        <v>973.875</v>
      </c>
      <c r="P94" s="373">
        <v>8568.1522611567143</v>
      </c>
      <c r="Q94" s="374">
        <v>11178.4375</v>
      </c>
      <c r="R94" s="371"/>
      <c r="S94" t="s">
        <v>1719</v>
      </c>
    </row>
    <row r="95" spans="1:19">
      <c r="A95" s="35" t="s">
        <v>1720</v>
      </c>
      <c r="B95" t="s">
        <v>1721</v>
      </c>
      <c r="C95" s="388">
        <v>0</v>
      </c>
      <c r="D95" s="342">
        <v>0</v>
      </c>
      <c r="E95" s="342">
        <v>0</v>
      </c>
      <c r="F95" s="342">
        <v>0</v>
      </c>
      <c r="G95" s="342">
        <v>0</v>
      </c>
      <c r="H95" s="342">
        <v>0</v>
      </c>
      <c r="I95" s="342">
        <v>0</v>
      </c>
      <c r="J95" s="342">
        <v>0</v>
      </c>
      <c r="K95" s="342">
        <v>0</v>
      </c>
      <c r="L95" s="342">
        <v>0</v>
      </c>
      <c r="M95" s="342">
        <v>0</v>
      </c>
      <c r="N95" s="342">
        <v>0</v>
      </c>
      <c r="O95" s="342">
        <v>0</v>
      </c>
      <c r="P95" s="389">
        <v>0</v>
      </c>
      <c r="Q95" s="374"/>
      <c r="R95" s="390"/>
      <c r="S95" s="62" t="s">
        <v>1722</v>
      </c>
    </row>
    <row r="96" spans="1:19">
      <c r="B96" t="s">
        <v>1723</v>
      </c>
      <c r="C96" s="388"/>
      <c r="D96" s="342">
        <v>0</v>
      </c>
      <c r="E96" s="342">
        <v>0</v>
      </c>
      <c r="F96" s="342">
        <v>0</v>
      </c>
      <c r="G96" s="342">
        <v>0</v>
      </c>
      <c r="H96" s="342">
        <v>0</v>
      </c>
      <c r="I96" s="342">
        <v>0</v>
      </c>
      <c r="J96" s="342">
        <v>0</v>
      </c>
      <c r="K96" s="342">
        <v>0</v>
      </c>
      <c r="L96" s="342">
        <v>0</v>
      </c>
      <c r="M96" s="342">
        <v>0</v>
      </c>
      <c r="N96" s="342">
        <v>0</v>
      </c>
      <c r="O96" s="342">
        <v>0</v>
      </c>
      <c r="P96" s="389">
        <v>0</v>
      </c>
      <c r="Q96" s="374"/>
      <c r="R96" s="390"/>
      <c r="S96" s="62"/>
    </row>
    <row r="97" spans="1:19">
      <c r="B97" t="s">
        <v>1724</v>
      </c>
      <c r="C97" s="388"/>
      <c r="D97" s="342">
        <v>0</v>
      </c>
      <c r="E97" s="342">
        <v>0</v>
      </c>
      <c r="F97" s="342">
        <v>0</v>
      </c>
      <c r="G97" s="342">
        <v>0</v>
      </c>
      <c r="H97" s="342">
        <v>0</v>
      </c>
      <c r="I97" s="342">
        <v>0</v>
      </c>
      <c r="J97" s="342">
        <v>0</v>
      </c>
      <c r="K97" s="342">
        <v>0</v>
      </c>
      <c r="L97" s="342">
        <v>0</v>
      </c>
      <c r="M97" s="342">
        <v>0</v>
      </c>
      <c r="N97" s="342">
        <v>0</v>
      </c>
      <c r="O97" s="342">
        <v>0</v>
      </c>
      <c r="P97" s="389">
        <v>0</v>
      </c>
      <c r="Q97" s="374"/>
      <c r="R97" s="390"/>
      <c r="S97" s="62"/>
    </row>
    <row r="98" spans="1:19">
      <c r="C98" s="395"/>
      <c r="D98" s="396"/>
      <c r="E98" s="396"/>
      <c r="F98" s="396"/>
      <c r="G98" s="396"/>
      <c r="H98" s="396"/>
      <c r="I98" s="396"/>
      <c r="J98" s="396"/>
      <c r="K98" s="396"/>
      <c r="L98" s="396"/>
      <c r="M98" s="396"/>
      <c r="N98" s="396"/>
      <c r="O98" s="396"/>
      <c r="Q98" s="374"/>
      <c r="R98" s="397"/>
      <c r="S98" s="62"/>
    </row>
    <row r="99" spans="1:19">
      <c r="B99" s="9" t="s">
        <v>1725</v>
      </c>
      <c r="C99" s="391"/>
      <c r="Q99" s="374"/>
      <c r="R99" s="371"/>
    </row>
    <row r="100" spans="1:19" outlineLevel="1">
      <c r="B100" s="22" t="s">
        <v>1904</v>
      </c>
      <c r="C100" s="372">
        <v>70</v>
      </c>
      <c r="D100" s="3">
        <v>18585.072916666664</v>
      </c>
      <c r="E100" s="3">
        <v>18197.883897569445</v>
      </c>
      <c r="F100" s="3">
        <v>17818.761316370084</v>
      </c>
      <c r="G100" s="3">
        <v>17447.537122279038</v>
      </c>
      <c r="H100" s="3">
        <v>17084.04676556489</v>
      </c>
      <c r="I100" s="3">
        <v>16728.129124615622</v>
      </c>
      <c r="J100" s="3">
        <v>20298.129124615622</v>
      </c>
      <c r="K100" s="3">
        <v>19875.251434519461</v>
      </c>
      <c r="L100" s="3">
        <v>22715.813575889595</v>
      </c>
      <c r="M100" s="3">
        <v>25556.375717259729</v>
      </c>
      <c r="N100" s="3">
        <v>28396.937858629863</v>
      </c>
      <c r="O100" s="3">
        <v>31237.5</v>
      </c>
      <c r="P100" s="336">
        <v>253941.43885398001</v>
      </c>
      <c r="Q100" s="374">
        <v>66459.375</v>
      </c>
      <c r="R100" s="375" t="s">
        <v>1726</v>
      </c>
      <c r="S100" t="s">
        <v>1727</v>
      </c>
    </row>
    <row r="101" spans="1:19" outlineLevel="1">
      <c r="B101" s="344" t="s">
        <v>1728</v>
      </c>
      <c r="C101" s="372"/>
      <c r="D101" s="359">
        <v>4196.6293682795695</v>
      </c>
      <c r="E101" s="359">
        <v>4549.4709743923613</v>
      </c>
      <c r="F101" s="359">
        <v>4023.5912649867932</v>
      </c>
      <c r="G101" s="359">
        <v>4071.091995198442</v>
      </c>
      <c r="H101" s="359">
        <v>3857.6879793211042</v>
      </c>
      <c r="I101" s="359">
        <v>3903.2301290769783</v>
      </c>
      <c r="J101" s="359">
        <v>4583.4485120099798</v>
      </c>
      <c r="K101" s="359">
        <v>4487.9600013431045</v>
      </c>
      <c r="L101" s="359">
        <v>5300.3565010409056</v>
      </c>
      <c r="M101" s="359">
        <v>5770.7945168005836</v>
      </c>
      <c r="N101" s="359">
        <v>6625.9521670136346</v>
      </c>
      <c r="O101" s="359">
        <v>7053.6290322580644</v>
      </c>
      <c r="P101" s="336"/>
      <c r="Q101" s="374"/>
      <c r="R101" s="375"/>
    </row>
    <row r="102" spans="1:19" outlineLevel="1">
      <c r="B102" s="22" t="s">
        <v>1905</v>
      </c>
      <c r="C102" s="372">
        <v>70</v>
      </c>
      <c r="D102" s="3">
        <v>8636.2499999999982</v>
      </c>
      <c r="E102" s="3">
        <v>8452.4999999999982</v>
      </c>
      <c r="F102" s="3">
        <v>8268.7499999999982</v>
      </c>
      <c r="G102" s="3">
        <v>8084.9999999999991</v>
      </c>
      <c r="H102" s="3">
        <v>7901.2499999999991</v>
      </c>
      <c r="I102" s="3">
        <v>7717.5</v>
      </c>
      <c r="J102" s="3">
        <v>7533.75</v>
      </c>
      <c r="K102" s="3">
        <v>7350</v>
      </c>
      <c r="L102" s="3">
        <v>7166.25</v>
      </c>
      <c r="M102" s="3">
        <v>6982.5</v>
      </c>
      <c r="N102" s="3">
        <v>6798.75</v>
      </c>
      <c r="O102" s="3">
        <v>6615</v>
      </c>
      <c r="P102" s="336">
        <v>91507.5</v>
      </c>
      <c r="Q102" s="374">
        <v>18374.999999999996</v>
      </c>
      <c r="R102" s="375"/>
      <c r="S102" t="s">
        <v>1727</v>
      </c>
    </row>
    <row r="103" spans="1:19" outlineLevel="1">
      <c r="B103" s="344" t="s">
        <v>1728</v>
      </c>
      <c r="C103" s="372"/>
      <c r="D103" s="359">
        <v>1950.1209677419349</v>
      </c>
      <c r="E103" s="359">
        <v>2113.1249999999995</v>
      </c>
      <c r="F103" s="359">
        <v>1867.1370967741932</v>
      </c>
      <c r="G103" s="359">
        <v>1886.4999999999995</v>
      </c>
      <c r="H103" s="359">
        <v>1784.1532258064515</v>
      </c>
      <c r="I103" s="359">
        <v>1800.75</v>
      </c>
      <c r="J103" s="359">
        <v>1701.1693548387098</v>
      </c>
      <c r="K103" s="359">
        <v>1659.6774193548388</v>
      </c>
      <c r="L103" s="359">
        <v>1672.125</v>
      </c>
      <c r="M103" s="359">
        <v>1576.6935483870968</v>
      </c>
      <c r="N103" s="359">
        <v>1586.375</v>
      </c>
      <c r="O103" s="359">
        <v>1493.7096774193546</v>
      </c>
      <c r="P103" s="336"/>
      <c r="Q103" s="374"/>
      <c r="R103" s="375"/>
    </row>
    <row r="104" spans="1:19" outlineLevel="1">
      <c r="B104" s="22" t="s">
        <v>1906</v>
      </c>
      <c r="C104" s="392">
        <v>20</v>
      </c>
      <c r="D104" s="37">
        <v>1864.333333333333</v>
      </c>
      <c r="E104" s="37">
        <v>2076.6666666666661</v>
      </c>
      <c r="F104" s="37">
        <v>2288.9999999999995</v>
      </c>
      <c r="G104" s="37">
        <v>2501.3333333333326</v>
      </c>
      <c r="H104" s="37">
        <v>2713.6666666666656</v>
      </c>
      <c r="I104" s="37">
        <v>2925.9999999999991</v>
      </c>
      <c r="J104" s="37">
        <v>3138.3333333333321</v>
      </c>
      <c r="K104" s="37">
        <v>3350.6666666666656</v>
      </c>
      <c r="L104" s="37">
        <v>3562.9999999999982</v>
      </c>
      <c r="M104" s="37">
        <v>3775.3333333333321</v>
      </c>
      <c r="N104" s="37">
        <v>3987.6666666666652</v>
      </c>
      <c r="O104" s="37">
        <v>4200</v>
      </c>
      <c r="P104" s="361">
        <v>36385.999999999985</v>
      </c>
      <c r="Q104" s="374">
        <v>33075</v>
      </c>
      <c r="R104" s="375"/>
      <c r="S104" t="s">
        <v>1727</v>
      </c>
    </row>
    <row r="105" spans="1:19" outlineLevel="1">
      <c r="B105" s="344" t="s">
        <v>1728</v>
      </c>
      <c r="C105" s="376"/>
      <c r="D105" s="363">
        <v>420.97849462365588</v>
      </c>
      <c r="E105" s="363">
        <v>519.16666666666652</v>
      </c>
      <c r="F105" s="363">
        <v>516.87096774193537</v>
      </c>
      <c r="G105" s="363">
        <v>583.64444444444428</v>
      </c>
      <c r="H105" s="363">
        <v>612.76344086021481</v>
      </c>
      <c r="I105" s="363">
        <v>682.73333333333312</v>
      </c>
      <c r="J105" s="363">
        <v>708.65591397849425</v>
      </c>
      <c r="K105" s="363">
        <v>756.6021505376342</v>
      </c>
      <c r="L105" s="363">
        <v>831.36666666666622</v>
      </c>
      <c r="M105" s="363">
        <v>852.49462365591364</v>
      </c>
      <c r="N105" s="363">
        <v>930.45555555555507</v>
      </c>
      <c r="O105" s="363">
        <v>948.38709677419342</v>
      </c>
      <c r="P105" s="338"/>
      <c r="Q105" s="374"/>
      <c r="R105" s="375"/>
    </row>
    <row r="106" spans="1:19">
      <c r="A106" s="35" t="s">
        <v>1720</v>
      </c>
      <c r="B106" s="386" t="s">
        <v>1907</v>
      </c>
      <c r="C106" s="369"/>
      <c r="D106" s="336">
        <v>29085.656249999996</v>
      </c>
      <c r="E106" s="336">
        <v>28727.050564236109</v>
      </c>
      <c r="F106" s="336">
        <v>28376.511316370081</v>
      </c>
      <c r="G106" s="336">
        <v>28033.87045561237</v>
      </c>
      <c r="H106" s="336">
        <v>27698.963432231554</v>
      </c>
      <c r="I106" s="336">
        <v>27371.629124615622</v>
      </c>
      <c r="J106" s="336">
        <v>30970.212457948954</v>
      </c>
      <c r="K106" s="336">
        <v>30575.918101186126</v>
      </c>
      <c r="L106" s="336">
        <v>33445.063575889595</v>
      </c>
      <c r="M106" s="336">
        <v>36314.209050593061</v>
      </c>
      <c r="N106" s="336">
        <v>39183.354525296527</v>
      </c>
      <c r="O106" s="336">
        <v>42052.5</v>
      </c>
      <c r="P106" s="336">
        <v>381834.93885398004</v>
      </c>
      <c r="Q106" s="374">
        <v>117909.375</v>
      </c>
      <c r="R106" s="371" t="s">
        <v>1729</v>
      </c>
      <c r="S106" t="s">
        <v>1680</v>
      </c>
    </row>
    <row r="107" spans="1:19">
      <c r="B107" s="387" t="s">
        <v>1908</v>
      </c>
      <c r="C107" s="369"/>
      <c r="D107" s="360">
        <v>6567.7288306451601</v>
      </c>
      <c r="E107" s="360">
        <v>7181.7626410590274</v>
      </c>
      <c r="F107" s="360">
        <v>6407.599329502922</v>
      </c>
      <c r="G107" s="360">
        <v>6541.2364396428857</v>
      </c>
      <c r="H107" s="360">
        <v>6254.6046459877707</v>
      </c>
      <c r="I107" s="360">
        <v>6386.713462410311</v>
      </c>
      <c r="J107" s="360">
        <v>6993.2737808271841</v>
      </c>
      <c r="K107" s="360">
        <v>6904.2395712355774</v>
      </c>
      <c r="L107" s="360">
        <v>7803.8481677075715</v>
      </c>
      <c r="M107" s="360">
        <v>8199.9826888435946</v>
      </c>
      <c r="N107" s="360">
        <v>9142.782722569189</v>
      </c>
      <c r="O107" s="360">
        <v>9495.7258064516118</v>
      </c>
      <c r="P107" s="360"/>
      <c r="Q107" s="374"/>
      <c r="R107" s="371"/>
    </row>
    <row r="108" spans="1:19">
      <c r="A108" s="35" t="s">
        <v>1639</v>
      </c>
      <c r="B108" t="s">
        <v>1730</v>
      </c>
      <c r="C108" s="395" t="s">
        <v>1731</v>
      </c>
      <c r="D108" s="3"/>
      <c r="E108" s="3"/>
      <c r="F108" s="3"/>
      <c r="G108" s="3"/>
      <c r="H108" s="3"/>
      <c r="I108" s="3"/>
      <c r="J108" s="3"/>
      <c r="K108" s="3"/>
      <c r="L108" s="3"/>
      <c r="M108" s="3"/>
      <c r="N108" s="3"/>
      <c r="O108" s="3"/>
      <c r="P108" s="373"/>
      <c r="Q108" s="374"/>
      <c r="R108" s="397" t="s">
        <v>1732</v>
      </c>
      <c r="S108" s="62" t="s">
        <v>1733</v>
      </c>
    </row>
    <row r="109" spans="1:19">
      <c r="A109" s="35" t="s">
        <v>1720</v>
      </c>
      <c r="B109" t="s">
        <v>1734</v>
      </c>
      <c r="C109" s="372">
        <v>2</v>
      </c>
      <c r="D109" s="3">
        <v>1243.5416666666667</v>
      </c>
      <c r="E109" s="3">
        <v>1253.3602430555557</v>
      </c>
      <c r="F109" s="3">
        <v>1263.4499602141204</v>
      </c>
      <c r="G109" s="3">
        <v>1273.8051693763261</v>
      </c>
      <c r="H109" s="3">
        <v>1284.4203394587637</v>
      </c>
      <c r="I109" s="3">
        <v>1295.2900546089284</v>
      </c>
      <c r="J109" s="3">
        <v>1438.1233879422616</v>
      </c>
      <c r="K109" s="3">
        <v>1446.7423451379091</v>
      </c>
      <c r="L109" s="3">
        <v>1565.0567588534316</v>
      </c>
      <c r="M109" s="3">
        <v>1683.3711725689541</v>
      </c>
      <c r="N109" s="3">
        <v>1801.685586284477</v>
      </c>
      <c r="O109" s="3">
        <v>1920</v>
      </c>
      <c r="P109" s="378">
        <v>1920</v>
      </c>
      <c r="Q109" s="374">
        <v>2800</v>
      </c>
      <c r="R109" s="397"/>
      <c r="S109" s="62"/>
    </row>
    <row r="110" spans="1:19">
      <c r="C110" s="372"/>
      <c r="D110" s="3"/>
      <c r="E110" s="3"/>
      <c r="F110" s="3"/>
      <c r="G110" s="3"/>
      <c r="H110" s="3"/>
      <c r="I110" s="3"/>
      <c r="J110" s="3"/>
      <c r="K110" s="3"/>
      <c r="L110" s="3"/>
      <c r="M110" s="3"/>
      <c r="N110" s="3"/>
      <c r="O110" s="3"/>
      <c r="P110" s="373"/>
      <c r="Q110" s="374"/>
      <c r="R110" s="397"/>
      <c r="S110" s="62"/>
    </row>
    <row r="111" spans="1:19">
      <c r="C111" s="391"/>
      <c r="P111" s="398">
        <v>3671.4897966728849</v>
      </c>
      <c r="Q111" s="374"/>
      <c r="R111" s="371"/>
    </row>
    <row r="112" spans="1:19">
      <c r="B112" s="368" t="s">
        <v>1735</v>
      </c>
      <c r="C112" s="391"/>
      <c r="D112" s="399"/>
      <c r="E112" s="399"/>
      <c r="F112" s="399"/>
      <c r="G112" s="399"/>
      <c r="H112" s="399"/>
      <c r="I112" s="399"/>
      <c r="J112" s="399"/>
      <c r="K112" s="399"/>
      <c r="L112" s="399"/>
      <c r="M112" s="399"/>
      <c r="N112" s="399"/>
      <c r="O112" s="399"/>
      <c r="Q112" s="374"/>
      <c r="R112" s="371"/>
    </row>
    <row r="113" spans="1:19" s="2" customFormat="1">
      <c r="A113" s="35" t="s">
        <v>1644</v>
      </c>
      <c r="B113" s="2" t="s">
        <v>1736</v>
      </c>
      <c r="C113" s="400"/>
      <c r="D113" s="350">
        <v>240525.53908854164</v>
      </c>
      <c r="E113" s="350">
        <v>240745.83081325956</v>
      </c>
      <c r="F113" s="350">
        <v>241025.82858277496</v>
      </c>
      <c r="G113" s="350">
        <v>241364.28852115464</v>
      </c>
      <c r="H113" s="350">
        <v>241759.99266654724</v>
      </c>
      <c r="I113" s="350">
        <v>242211.74843130668</v>
      </c>
      <c r="J113" s="350">
        <v>271722.30530630669</v>
      </c>
      <c r="K113" s="350">
        <v>271678.43713586277</v>
      </c>
      <c r="L113" s="350">
        <v>295789.85128939711</v>
      </c>
      <c r="M113" s="350">
        <v>319901.26544293133</v>
      </c>
      <c r="N113" s="350">
        <v>344012.67959646566</v>
      </c>
      <c r="O113" s="350">
        <v>368124.09375</v>
      </c>
      <c r="P113" s="401">
        <v>3318861.8606245476</v>
      </c>
      <c r="Q113" s="374">
        <v>5043817.5</v>
      </c>
      <c r="R113" s="371"/>
      <c r="S113" s="26" t="s">
        <v>1737</v>
      </c>
    </row>
    <row r="114" spans="1:19" s="2" customFormat="1">
      <c r="A114" s="35"/>
      <c r="B114" s="2" t="s">
        <v>1738</v>
      </c>
      <c r="C114" s="400"/>
      <c r="D114" s="350">
        <v>201486.39908854163</v>
      </c>
      <c r="E114" s="350">
        <v>197260.43081325956</v>
      </c>
      <c r="F114" s="350">
        <v>193094.16858277499</v>
      </c>
      <c r="G114" s="350">
        <v>188986.36852115465</v>
      </c>
      <c r="H114" s="350">
        <v>184935.81266654728</v>
      </c>
      <c r="I114" s="350">
        <v>180941.30843130671</v>
      </c>
      <c r="J114" s="350">
        <v>206005.60530630671</v>
      </c>
      <c r="K114" s="350">
        <v>201515.47713586281</v>
      </c>
      <c r="L114" s="350">
        <v>221180.6312893971</v>
      </c>
      <c r="M114" s="350">
        <v>240845.78544293137</v>
      </c>
      <c r="N114" s="350">
        <v>260510.9395964657</v>
      </c>
      <c r="O114" s="350">
        <v>280176.09375</v>
      </c>
      <c r="P114" s="401">
        <v>2556939.0206245482</v>
      </c>
      <c r="Q114" s="374">
        <v>3393375</v>
      </c>
      <c r="R114" s="371"/>
      <c r="S114" s="26"/>
    </row>
    <row r="115" spans="1:19" s="2" customFormat="1">
      <c r="A115" s="35"/>
      <c r="B115" s="2" t="s">
        <v>1739</v>
      </c>
      <c r="C115" s="400"/>
      <c r="D115" s="350">
        <v>39039.14</v>
      </c>
      <c r="E115" s="350">
        <v>43485.399999999994</v>
      </c>
      <c r="F115" s="350">
        <v>47931.659999999989</v>
      </c>
      <c r="G115" s="350">
        <v>52377.919999999984</v>
      </c>
      <c r="H115" s="350">
        <v>56824.179999999978</v>
      </c>
      <c r="I115" s="350">
        <v>61270.439999999988</v>
      </c>
      <c r="J115" s="350">
        <v>65716.699999999983</v>
      </c>
      <c r="K115" s="350">
        <v>70162.959999999977</v>
      </c>
      <c r="L115" s="350">
        <v>74609.219999999972</v>
      </c>
      <c r="M115" s="350">
        <v>79055.479999999967</v>
      </c>
      <c r="N115" s="350">
        <v>83501.739999999976</v>
      </c>
      <c r="O115" s="350">
        <v>87948</v>
      </c>
      <c r="P115" s="401">
        <v>761922.83999999985</v>
      </c>
      <c r="Q115" s="374">
        <v>1650442.5</v>
      </c>
      <c r="R115" s="371"/>
      <c r="S115" s="26"/>
    </row>
    <row r="116" spans="1:19" s="2" customFormat="1">
      <c r="A116" s="35"/>
      <c r="C116" s="400"/>
      <c r="D116" s="350"/>
      <c r="E116" s="350"/>
      <c r="F116" s="350"/>
      <c r="G116" s="350"/>
      <c r="H116" s="350"/>
      <c r="I116" s="350"/>
      <c r="J116" s="350"/>
      <c r="K116" s="350"/>
      <c r="L116" s="350"/>
      <c r="M116" s="350"/>
      <c r="N116" s="350"/>
      <c r="O116" s="350"/>
      <c r="P116" s="351"/>
      <c r="Q116" s="374"/>
      <c r="R116" s="371"/>
      <c r="S116" s="26"/>
    </row>
    <row r="117" spans="1:19" s="50" customFormat="1">
      <c r="A117" s="402"/>
      <c r="B117" s="327"/>
      <c r="C117" s="391"/>
      <c r="D117" s="403"/>
      <c r="E117" s="403"/>
      <c r="F117" s="403"/>
      <c r="G117" s="403"/>
      <c r="H117" s="403"/>
      <c r="I117" s="403"/>
      <c r="J117" s="403"/>
      <c r="K117" s="403"/>
      <c r="L117" s="403"/>
      <c r="M117" s="403"/>
      <c r="N117" s="403"/>
      <c r="O117" s="403"/>
      <c r="P117" s="70"/>
      <c r="Q117" s="374"/>
      <c r="R117" s="371"/>
    </row>
    <row r="118" spans="1:19" outlineLevel="1">
      <c r="B118" t="s">
        <v>1740</v>
      </c>
      <c r="C118" s="404">
        <v>65</v>
      </c>
      <c r="D118" s="34">
        <v>65</v>
      </c>
      <c r="E118" s="34">
        <v>65</v>
      </c>
      <c r="F118" s="34">
        <v>65</v>
      </c>
      <c r="G118" s="34">
        <v>65</v>
      </c>
      <c r="H118" s="34">
        <v>65</v>
      </c>
      <c r="I118" s="34">
        <v>65</v>
      </c>
      <c r="J118" s="34">
        <v>65</v>
      </c>
      <c r="K118" s="34">
        <v>65</v>
      </c>
      <c r="L118" s="34">
        <v>65</v>
      </c>
      <c r="M118" s="34">
        <v>65</v>
      </c>
      <c r="N118" s="34">
        <v>65</v>
      </c>
      <c r="O118" s="34">
        <v>65</v>
      </c>
      <c r="P118" s="405">
        <v>780</v>
      </c>
      <c r="Q118" s="521">
        <v>70</v>
      </c>
      <c r="R118" s="406"/>
    </row>
    <row r="119" spans="1:19" outlineLevel="1">
      <c r="B119" t="s">
        <v>1741</v>
      </c>
      <c r="C119" s="404">
        <v>65</v>
      </c>
      <c r="D119" s="34">
        <v>65</v>
      </c>
      <c r="E119" s="34">
        <v>65</v>
      </c>
      <c r="F119" s="34">
        <v>65</v>
      </c>
      <c r="G119" s="34">
        <v>65</v>
      </c>
      <c r="H119" s="34">
        <v>65</v>
      </c>
      <c r="I119" s="34">
        <v>65</v>
      </c>
      <c r="J119" s="34">
        <v>65</v>
      </c>
      <c r="K119" s="34">
        <v>65</v>
      </c>
      <c r="L119" s="34">
        <v>65</v>
      </c>
      <c r="M119" s="34">
        <v>65</v>
      </c>
      <c r="N119" s="34">
        <v>65</v>
      </c>
      <c r="O119" s="34">
        <v>65</v>
      </c>
      <c r="P119" s="405">
        <v>780</v>
      </c>
      <c r="Q119" s="521">
        <v>70</v>
      </c>
      <c r="R119" s="406"/>
    </row>
    <row r="120" spans="1:19" outlineLevel="1">
      <c r="B120" s="76" t="s">
        <v>1742</v>
      </c>
      <c r="C120" s="407">
        <v>60</v>
      </c>
      <c r="D120" s="408">
        <v>60</v>
      </c>
      <c r="E120" s="408">
        <v>60</v>
      </c>
      <c r="F120" s="408">
        <v>60</v>
      </c>
      <c r="G120" s="408">
        <v>60</v>
      </c>
      <c r="H120" s="408">
        <v>60</v>
      </c>
      <c r="I120" s="408">
        <v>60</v>
      </c>
      <c r="J120" s="408">
        <v>60</v>
      </c>
      <c r="K120" s="408">
        <v>60</v>
      </c>
      <c r="L120" s="408">
        <v>60</v>
      </c>
      <c r="M120" s="408">
        <v>60</v>
      </c>
      <c r="N120" s="408">
        <v>60</v>
      </c>
      <c r="O120" s="408">
        <v>60</v>
      </c>
      <c r="P120" s="409">
        <v>720</v>
      </c>
      <c r="Q120" s="521">
        <v>60</v>
      </c>
      <c r="R120" s="406"/>
    </row>
    <row r="121" spans="1:19">
      <c r="A121" s="35" t="s">
        <v>1639</v>
      </c>
      <c r="B121" t="s">
        <v>1743</v>
      </c>
      <c r="C121" s="391"/>
      <c r="D121" s="34">
        <v>64.033208083680307</v>
      </c>
      <c r="E121" s="34">
        <v>63.928566006218055</v>
      </c>
      <c r="F121" s="34">
        <v>63.825259195102547</v>
      </c>
      <c r="G121" s="34">
        <v>63.723333241089612</v>
      </c>
      <c r="H121" s="34">
        <v>63.622829002748105</v>
      </c>
      <c r="I121" s="34">
        <v>63.52378275744119</v>
      </c>
      <c r="J121" s="34">
        <v>63.585099738684143</v>
      </c>
      <c r="K121" s="34">
        <v>63.494665578263273</v>
      </c>
      <c r="L121" s="34">
        <v>63.527775068721091</v>
      </c>
      <c r="M121" s="34">
        <v>63.555963671287827</v>
      </c>
      <c r="N121" s="34">
        <v>63.580252549118953</v>
      </c>
      <c r="O121" s="34">
        <v>63.6013986013986</v>
      </c>
      <c r="P121" s="34"/>
      <c r="Q121" s="521">
        <v>66.129032258064512</v>
      </c>
      <c r="R121" s="371"/>
    </row>
    <row r="122" spans="1:19">
      <c r="C122" s="391"/>
      <c r="D122" s="34"/>
      <c r="E122" s="34"/>
      <c r="F122" s="34"/>
      <c r="G122" s="34"/>
      <c r="H122" s="34"/>
      <c r="I122" s="34"/>
      <c r="J122" s="34"/>
      <c r="K122" s="34"/>
      <c r="L122" s="34"/>
      <c r="M122" s="34"/>
      <c r="N122" s="34"/>
      <c r="O122" s="34"/>
      <c r="P122" s="34"/>
      <c r="Q122" s="374"/>
      <c r="R122" s="371"/>
    </row>
    <row r="123" spans="1:19" outlineLevel="1">
      <c r="B123" t="s">
        <v>1744</v>
      </c>
      <c r="C123" s="395">
        <v>0.15</v>
      </c>
      <c r="D123" s="34">
        <v>9.75</v>
      </c>
      <c r="E123" s="34">
        <v>9.75</v>
      </c>
      <c r="F123" s="34">
        <v>9.75</v>
      </c>
      <c r="G123" s="34">
        <v>9.75</v>
      </c>
      <c r="H123" s="34">
        <v>9.75</v>
      </c>
      <c r="I123" s="34">
        <v>9.75</v>
      </c>
      <c r="J123" s="34">
        <v>9.75</v>
      </c>
      <c r="K123" s="34">
        <v>9.75</v>
      </c>
      <c r="L123" s="34">
        <v>9.75</v>
      </c>
      <c r="M123" s="34">
        <v>9.75</v>
      </c>
      <c r="N123" s="34">
        <v>9.75</v>
      </c>
      <c r="O123" s="34">
        <v>9.75</v>
      </c>
      <c r="P123" s="405">
        <v>117</v>
      </c>
      <c r="Q123" s="521">
        <v>10.5</v>
      </c>
      <c r="R123" s="397"/>
    </row>
    <row r="124" spans="1:19" outlineLevel="1">
      <c r="B124" t="s">
        <v>1745</v>
      </c>
      <c r="C124" s="395">
        <v>0.15</v>
      </c>
      <c r="D124" s="34">
        <v>9.75</v>
      </c>
      <c r="E124" s="34">
        <v>9.75</v>
      </c>
      <c r="F124" s="34">
        <v>9.75</v>
      </c>
      <c r="G124" s="34">
        <v>9.75</v>
      </c>
      <c r="H124" s="34">
        <v>9.75</v>
      </c>
      <c r="I124" s="34">
        <v>9.75</v>
      </c>
      <c r="J124" s="34">
        <v>9.75</v>
      </c>
      <c r="K124" s="34">
        <v>9.75</v>
      </c>
      <c r="L124" s="34">
        <v>9.75</v>
      </c>
      <c r="M124" s="34">
        <v>9.75</v>
      </c>
      <c r="N124" s="34">
        <v>9.75</v>
      </c>
      <c r="O124" s="34">
        <v>9.75</v>
      </c>
      <c r="P124" s="405">
        <v>117</v>
      </c>
      <c r="Q124" s="521">
        <v>10.5</v>
      </c>
      <c r="R124" s="397"/>
    </row>
    <row r="125" spans="1:19" outlineLevel="1">
      <c r="B125" s="76" t="s">
        <v>1746</v>
      </c>
      <c r="C125" s="411">
        <v>0.15</v>
      </c>
      <c r="D125" s="408">
        <v>9</v>
      </c>
      <c r="E125" s="408">
        <v>9</v>
      </c>
      <c r="F125" s="408">
        <v>9</v>
      </c>
      <c r="G125" s="408">
        <v>9</v>
      </c>
      <c r="H125" s="408">
        <v>9</v>
      </c>
      <c r="I125" s="408">
        <v>9</v>
      </c>
      <c r="J125" s="408">
        <v>9</v>
      </c>
      <c r="K125" s="408">
        <v>9</v>
      </c>
      <c r="L125" s="408">
        <v>9</v>
      </c>
      <c r="M125" s="408">
        <v>9</v>
      </c>
      <c r="N125" s="408">
        <v>9</v>
      </c>
      <c r="O125" s="408">
        <v>9</v>
      </c>
      <c r="P125" s="409">
        <v>108</v>
      </c>
      <c r="Q125" s="521">
        <v>9</v>
      </c>
      <c r="R125" s="397"/>
    </row>
    <row r="126" spans="1:19">
      <c r="A126" s="35" t="s">
        <v>1639</v>
      </c>
      <c r="B126" t="s">
        <v>1747</v>
      </c>
      <c r="C126" s="395"/>
      <c r="D126" s="34">
        <v>9.6049812125520457</v>
      </c>
      <c r="E126" s="34">
        <v>9.589284900932709</v>
      </c>
      <c r="F126" s="34">
        <v>9.5737888792653827</v>
      </c>
      <c r="G126" s="34">
        <v>9.5584999861634419</v>
      </c>
      <c r="H126" s="34">
        <v>9.5434243504122165</v>
      </c>
      <c r="I126" s="34">
        <v>9.5285674136161802</v>
      </c>
      <c r="J126" s="34">
        <v>9.5377649608026225</v>
      </c>
      <c r="K126" s="34">
        <v>9.5241998367394913</v>
      </c>
      <c r="L126" s="34">
        <v>9.5291662603081626</v>
      </c>
      <c r="M126" s="34">
        <v>9.5333945506931741</v>
      </c>
      <c r="N126" s="34">
        <v>9.5370378823678426</v>
      </c>
      <c r="O126" s="34">
        <v>9.54020979020979</v>
      </c>
      <c r="P126" s="412">
        <v>114.60032002406304</v>
      </c>
      <c r="Q126" s="521">
        <v>9.9193548387096779</v>
      </c>
      <c r="R126" s="397"/>
    </row>
    <row r="127" spans="1:19">
      <c r="B127" t="s">
        <v>1748</v>
      </c>
      <c r="C127" s="395"/>
      <c r="D127" s="34">
        <v>9.7499999999999982</v>
      </c>
      <c r="E127" s="34">
        <v>9.75</v>
      </c>
      <c r="F127" s="34">
        <v>9.75</v>
      </c>
      <c r="G127" s="34">
        <v>9.75</v>
      </c>
      <c r="H127" s="34">
        <v>9.7500000000000018</v>
      </c>
      <c r="I127" s="34">
        <v>9.75</v>
      </c>
      <c r="J127" s="34">
        <v>9.75</v>
      </c>
      <c r="K127" s="34">
        <v>9.75</v>
      </c>
      <c r="L127" s="34">
        <v>9.75</v>
      </c>
      <c r="M127" s="34">
        <v>9.75</v>
      </c>
      <c r="N127" s="34">
        <v>9.75</v>
      </c>
      <c r="O127" s="34">
        <v>9.75</v>
      </c>
      <c r="P127" s="412"/>
      <c r="Q127" s="521">
        <v>10.5</v>
      </c>
      <c r="R127" s="397"/>
    </row>
    <row r="128" spans="1:19">
      <c r="C128" s="395"/>
      <c r="D128" s="34"/>
      <c r="E128" s="34"/>
      <c r="F128" s="34"/>
      <c r="G128" s="34"/>
      <c r="H128" s="34"/>
      <c r="I128" s="34"/>
      <c r="J128" s="34"/>
      <c r="K128" s="34"/>
      <c r="L128" s="34"/>
      <c r="M128" s="34"/>
      <c r="N128" s="34"/>
      <c r="O128" s="34"/>
      <c r="P128" s="34"/>
      <c r="Q128" s="374"/>
      <c r="R128" s="397"/>
    </row>
    <row r="129" spans="1:18">
      <c r="B129" t="s">
        <v>1749</v>
      </c>
      <c r="C129" s="395">
        <v>0.05</v>
      </c>
      <c r="D129" s="342">
        <v>862.87838541666667</v>
      </c>
      <c r="E129" s="342">
        <v>844.90175238715301</v>
      </c>
      <c r="F129" s="342">
        <v>827.29963254575398</v>
      </c>
      <c r="G129" s="342">
        <v>810.06422353438393</v>
      </c>
      <c r="H129" s="342">
        <v>793.18788554408422</v>
      </c>
      <c r="I129" s="342">
        <v>776.66313792858239</v>
      </c>
      <c r="J129" s="342">
        <v>942.41313792858239</v>
      </c>
      <c r="K129" s="342">
        <v>922.77953088840354</v>
      </c>
      <c r="L129" s="342">
        <v>1054.6627731663027</v>
      </c>
      <c r="M129" s="342">
        <v>1186.5460154442017</v>
      </c>
      <c r="N129" s="342">
        <v>1318.4292577221011</v>
      </c>
      <c r="O129" s="342">
        <v>1450.3125</v>
      </c>
      <c r="P129" s="350">
        <v>11790.138232506217</v>
      </c>
      <c r="Q129" s="374">
        <v>15507.1875</v>
      </c>
      <c r="R129" s="397" t="s">
        <v>1750</v>
      </c>
    </row>
    <row r="130" spans="1:18">
      <c r="B130" t="s">
        <v>1751</v>
      </c>
      <c r="C130" s="395">
        <v>0.03</v>
      </c>
      <c r="D130" s="342">
        <v>240.58124999999995</v>
      </c>
      <c r="E130" s="342">
        <v>235.46249999999998</v>
      </c>
      <c r="F130" s="342">
        <v>230.34374999999997</v>
      </c>
      <c r="G130" s="342">
        <v>225.22499999999997</v>
      </c>
      <c r="H130" s="342">
        <v>220.10624999999996</v>
      </c>
      <c r="I130" s="342">
        <v>214.98749999999998</v>
      </c>
      <c r="J130" s="342">
        <v>209.86875000000001</v>
      </c>
      <c r="K130" s="342">
        <v>204.75</v>
      </c>
      <c r="L130" s="342">
        <v>199.63124999999999</v>
      </c>
      <c r="M130" s="342">
        <v>194.51249999999999</v>
      </c>
      <c r="N130" s="342">
        <v>189.39374999999998</v>
      </c>
      <c r="O130" s="342">
        <v>184.27500000000001</v>
      </c>
      <c r="P130" s="350">
        <v>2549.1375000000003</v>
      </c>
      <c r="Q130" s="374">
        <v>2572.4999999999995</v>
      </c>
      <c r="R130" s="397" t="s">
        <v>1752</v>
      </c>
    </row>
    <row r="131" spans="1:18">
      <c r="B131" s="76" t="s">
        <v>1753</v>
      </c>
      <c r="C131" s="411">
        <v>0.03</v>
      </c>
      <c r="D131" s="413">
        <v>167.78999999999996</v>
      </c>
      <c r="E131" s="413">
        <v>186.89999999999998</v>
      </c>
      <c r="F131" s="413">
        <v>206.00999999999993</v>
      </c>
      <c r="G131" s="413">
        <v>225.11999999999995</v>
      </c>
      <c r="H131" s="413">
        <v>244.22999999999988</v>
      </c>
      <c r="I131" s="413">
        <v>263.33999999999986</v>
      </c>
      <c r="J131" s="413">
        <v>282.44999999999987</v>
      </c>
      <c r="K131" s="413">
        <v>301.55999999999989</v>
      </c>
      <c r="L131" s="413">
        <v>320.66999999999985</v>
      </c>
      <c r="M131" s="413">
        <v>339.77999999999986</v>
      </c>
      <c r="N131" s="413">
        <v>358.88999999999987</v>
      </c>
      <c r="O131" s="413">
        <v>378</v>
      </c>
      <c r="P131" s="414">
        <v>3274.7399999999984</v>
      </c>
      <c r="Q131" s="374">
        <v>5953.5</v>
      </c>
      <c r="R131" s="397" t="s">
        <v>1754</v>
      </c>
    </row>
    <row r="132" spans="1:18">
      <c r="A132" s="35" t="s">
        <v>1639</v>
      </c>
      <c r="B132" t="s">
        <v>1755</v>
      </c>
      <c r="C132" s="391"/>
      <c r="D132" s="342">
        <v>1271.2496354166665</v>
      </c>
      <c r="E132" s="342">
        <v>1267.2642523871532</v>
      </c>
      <c r="F132" s="342">
        <v>1263.6533825457539</v>
      </c>
      <c r="G132" s="342">
        <v>1260.4092235343837</v>
      </c>
      <c r="H132" s="342">
        <v>1257.5241355440839</v>
      </c>
      <c r="I132" s="342">
        <v>1254.9906379285821</v>
      </c>
      <c r="J132" s="342">
        <v>1434.7318879285822</v>
      </c>
      <c r="K132" s="342">
        <v>1429.0895308884035</v>
      </c>
      <c r="L132" s="342">
        <v>1574.9640231663025</v>
      </c>
      <c r="M132" s="342">
        <v>1720.8385154442017</v>
      </c>
      <c r="N132" s="342">
        <v>1866.7130077221009</v>
      </c>
      <c r="O132" s="342">
        <v>2012.5875000000001</v>
      </c>
      <c r="P132" s="350">
        <v>17614.015732506214</v>
      </c>
      <c r="Q132" s="374">
        <v>24033.1875</v>
      </c>
      <c r="R132" s="371"/>
    </row>
    <row r="133" spans="1:18">
      <c r="B133" t="s">
        <v>1756</v>
      </c>
      <c r="C133" s="391"/>
      <c r="D133" s="415">
        <v>2.6369401848278664</v>
      </c>
      <c r="E133" s="415">
        <v>2.6153258409866953</v>
      </c>
      <c r="F133" s="415">
        <v>2.5940850882012931</v>
      </c>
      <c r="G133" s="415">
        <v>2.5732237073194062</v>
      </c>
      <c r="H133" s="415">
        <v>2.5527464947533418</v>
      </c>
      <c r="I133" s="415">
        <v>2.5326573054819508</v>
      </c>
      <c r="J133" s="415">
        <v>2.5873638107041974</v>
      </c>
      <c r="K133" s="415">
        <v>2.5681547901988591</v>
      </c>
      <c r="L133" s="415">
        <v>2.6030887463067929</v>
      </c>
      <c r="M133" s="415">
        <v>2.6328306538745094</v>
      </c>
      <c r="N133" s="415">
        <v>2.6584579462408651</v>
      </c>
      <c r="O133" s="415">
        <v>2.680769230769231</v>
      </c>
      <c r="P133" s="412">
        <v>31.235643799665006</v>
      </c>
      <c r="Q133" s="521">
        <v>32.100518465986546</v>
      </c>
      <c r="R133" s="371"/>
    </row>
    <row r="134" spans="1:18">
      <c r="B134" t="s">
        <v>1757</v>
      </c>
      <c r="C134" s="391"/>
      <c r="D134" s="415">
        <v>2.8375613747954169</v>
      </c>
      <c r="E134" s="415">
        <v>2.8376888662379782</v>
      </c>
      <c r="F134" s="415">
        <v>2.8379493881329072</v>
      </c>
      <c r="G134" s="415">
        <v>2.8383487821964701</v>
      </c>
      <c r="H134" s="415">
        <v>2.8388932160230929</v>
      </c>
      <c r="I134" s="415">
        <v>2.839589208407916</v>
      </c>
      <c r="J134" s="415">
        <v>2.8981058660772239</v>
      </c>
      <c r="K134" s="415">
        <v>2.8990390539466233</v>
      </c>
      <c r="L134" s="415">
        <v>2.9382368924642561</v>
      </c>
      <c r="M134" s="415">
        <v>2.9710336927779863</v>
      </c>
      <c r="N134" s="415">
        <v>2.9988790378099446</v>
      </c>
      <c r="O134" s="415">
        <v>3.0228155339805829</v>
      </c>
      <c r="P134" s="412">
        <v>34.758140912850401</v>
      </c>
      <c r="Q134" s="521">
        <v>38.113612123019486</v>
      </c>
      <c r="R134" s="371"/>
    </row>
    <row r="135" spans="1:18">
      <c r="B135" t="s">
        <v>1758</v>
      </c>
      <c r="C135" s="391"/>
      <c r="D135" s="415">
        <v>1.7999999999999998</v>
      </c>
      <c r="E135" s="415">
        <v>1.8</v>
      </c>
      <c r="F135" s="415">
        <v>1.7999999999999998</v>
      </c>
      <c r="G135" s="415">
        <v>1.8</v>
      </c>
      <c r="H135" s="415">
        <v>1.7999999999999998</v>
      </c>
      <c r="I135" s="415">
        <v>1.7999999999999996</v>
      </c>
      <c r="J135" s="415">
        <v>1.8</v>
      </c>
      <c r="K135" s="415">
        <v>1.8</v>
      </c>
      <c r="L135" s="415">
        <v>1.8</v>
      </c>
      <c r="M135" s="415">
        <v>1.8</v>
      </c>
      <c r="N135" s="415">
        <v>1.8</v>
      </c>
      <c r="O135" s="415">
        <v>1.8</v>
      </c>
      <c r="P135" s="412">
        <v>21.6</v>
      </c>
      <c r="Q135" s="521">
        <v>21.600000000000005</v>
      </c>
      <c r="R135" s="371"/>
    </row>
    <row r="136" spans="1:18">
      <c r="C136" s="391"/>
      <c r="D136" s="342"/>
      <c r="E136" s="342"/>
      <c r="F136" s="342"/>
      <c r="G136" s="342"/>
      <c r="H136" s="342"/>
      <c r="I136" s="342"/>
      <c r="J136" s="342"/>
      <c r="K136" s="342"/>
      <c r="L136" s="342"/>
      <c r="M136" s="342"/>
      <c r="N136" s="342"/>
      <c r="O136" s="342"/>
      <c r="P136" s="350"/>
      <c r="Q136" s="374"/>
      <c r="R136" s="371"/>
    </row>
    <row r="137" spans="1:18">
      <c r="B137" t="s">
        <v>1759</v>
      </c>
      <c r="C137" s="416"/>
      <c r="D137" s="415">
        <v>146.90305676855894</v>
      </c>
      <c r="E137" s="415">
        <v>146.45532890303286</v>
      </c>
      <c r="F137" s="415">
        <v>146.01448760960011</v>
      </c>
      <c r="G137" s="415">
        <v>145.58068432179417</v>
      </c>
      <c r="H137" s="415">
        <v>145.15405014198669</v>
      </c>
      <c r="I137" s="415">
        <v>144.73469662917756</v>
      </c>
      <c r="J137" s="415">
        <v>145.50154525808182</v>
      </c>
      <c r="K137" s="415">
        <v>145.1082555232602</v>
      </c>
      <c r="L137" s="415">
        <v>145.58706007937946</v>
      </c>
      <c r="M137" s="415">
        <v>145.99470245481223</v>
      </c>
      <c r="N137" s="415">
        <v>146.3459499433045</v>
      </c>
      <c r="O137" s="415">
        <v>146.65174825174824</v>
      </c>
      <c r="P137" s="417">
        <v>145.83596382372806</v>
      </c>
      <c r="Q137" s="521">
        <v>152.05161290322582</v>
      </c>
      <c r="R137" s="371"/>
    </row>
    <row r="138" spans="1:18">
      <c r="A138" s="35" t="s">
        <v>1644</v>
      </c>
      <c r="B138" t="s">
        <v>1760</v>
      </c>
      <c r="C138" s="416"/>
      <c r="D138" s="415">
        <v>242.25936876041305</v>
      </c>
      <c r="E138" s="415">
        <v>241.7287459898306</v>
      </c>
      <c r="F138" s="415">
        <v>241.20925369380541</v>
      </c>
      <c r="G138" s="415">
        <v>240.70091020485634</v>
      </c>
      <c r="H138" s="415">
        <v>240.2037082631764</v>
      </c>
      <c r="I138" s="415">
        <v>239.71761696567711</v>
      </c>
      <c r="J138" s="415">
        <v>239.9329735070497</v>
      </c>
      <c r="K138" s="415">
        <v>239.48763188712914</v>
      </c>
      <c r="L138" s="415">
        <v>239.59217426520465</v>
      </c>
      <c r="M138" s="415">
        <v>239.68330572476447</v>
      </c>
      <c r="N138" s="415">
        <v>239.76339886768659</v>
      </c>
      <c r="O138" s="415">
        <v>239.83431153387124</v>
      </c>
      <c r="P138" s="418">
        <v>240.34278330528869</v>
      </c>
      <c r="Q138" s="521">
        <v>244.34580142524527</v>
      </c>
      <c r="R138" s="371" t="s">
        <v>1761</v>
      </c>
    </row>
    <row r="139" spans="1:18">
      <c r="B139" t="s">
        <v>1762</v>
      </c>
      <c r="C139" s="416"/>
      <c r="D139" s="415">
        <v>244.09480027435842</v>
      </c>
      <c r="E139" s="415">
        <v>243.73879217475888</v>
      </c>
      <c r="F139" s="415">
        <v>243.3870336454894</v>
      </c>
      <c r="G139" s="415">
        <v>243.03962182479717</v>
      </c>
      <c r="H139" s="415">
        <v>242.69663576790967</v>
      </c>
      <c r="I139" s="415">
        <v>242.35813686232859</v>
      </c>
      <c r="J139" s="415">
        <v>242.44904682247841</v>
      </c>
      <c r="K139" s="415">
        <v>242.13287773123204</v>
      </c>
      <c r="L139" s="415">
        <v>242.16633401794033</v>
      </c>
      <c r="M139" s="415">
        <v>242.19845459939523</v>
      </c>
      <c r="N139" s="415">
        <v>242.22875048251845</v>
      </c>
      <c r="O139" s="415">
        <v>242.25706031165106</v>
      </c>
      <c r="P139" s="418">
        <v>242.72896204290475</v>
      </c>
      <c r="Q139" s="521">
        <v>251.94450792811659</v>
      </c>
      <c r="R139" s="371"/>
    </row>
    <row r="140" spans="1:18">
      <c r="B140" t="s">
        <v>1763</v>
      </c>
      <c r="C140" s="416"/>
      <c r="D140" s="415">
        <v>234.60241890995704</v>
      </c>
      <c r="E140" s="415">
        <v>234.35862411684042</v>
      </c>
      <c r="F140" s="415">
        <v>234.11784020892492</v>
      </c>
      <c r="G140" s="415">
        <v>233.88017749988637</v>
      </c>
      <c r="H140" s="415">
        <v>233.64573537243291</v>
      </c>
      <c r="I140" s="415">
        <v>233.41460260285021</v>
      </c>
      <c r="J140" s="415">
        <v>233.55770167180069</v>
      </c>
      <c r="K140" s="415">
        <v>233.3466379232994</v>
      </c>
      <c r="L140" s="415">
        <v>233.42392075606364</v>
      </c>
      <c r="M140" s="415">
        <v>233.48970945004743</v>
      </c>
      <c r="N140" s="415">
        <v>233.54639076670435</v>
      </c>
      <c r="O140" s="415">
        <v>233.59573343108838</v>
      </c>
      <c r="P140" s="418">
        <v>233.74829105915799</v>
      </c>
      <c r="Q140" s="521">
        <v>232.31451612903226</v>
      </c>
      <c r="R140" s="371"/>
    </row>
    <row r="141" spans="1:18">
      <c r="C141" s="416"/>
      <c r="D141" s="415"/>
      <c r="E141" s="415"/>
      <c r="F141" s="415"/>
      <c r="G141" s="415"/>
      <c r="H141" s="415"/>
      <c r="I141" s="415"/>
      <c r="J141" s="415"/>
      <c r="K141" s="415"/>
      <c r="L141" s="415"/>
      <c r="M141" s="415"/>
      <c r="N141" s="415"/>
      <c r="O141" s="415"/>
      <c r="P141" s="419"/>
      <c r="R141" s="371"/>
    </row>
    <row r="142" spans="1:18">
      <c r="C142" s="391"/>
      <c r="D142" s="34"/>
    </row>
    <row r="143" spans="1:18">
      <c r="B143" s="368" t="s">
        <v>1764</v>
      </c>
      <c r="C143" s="391"/>
      <c r="D143" s="34"/>
      <c r="O143">
        <v>3.25</v>
      </c>
    </row>
    <row r="144" spans="1:18">
      <c r="B144" s="36" t="s">
        <v>1765</v>
      </c>
      <c r="C144" s="391"/>
      <c r="O144">
        <v>1.95</v>
      </c>
    </row>
    <row r="145" spans="1:19">
      <c r="B145" s="9" t="s">
        <v>1766</v>
      </c>
      <c r="C145" s="391"/>
      <c r="O145">
        <v>1.8</v>
      </c>
    </row>
    <row r="146" spans="1:19">
      <c r="B146" s="36"/>
      <c r="C146" s="391" t="s">
        <v>1234</v>
      </c>
      <c r="D146" t="s">
        <v>1055</v>
      </c>
      <c r="E146" t="s">
        <v>1183</v>
      </c>
      <c r="F146" t="s">
        <v>1767</v>
      </c>
      <c r="G146" t="s">
        <v>1768</v>
      </c>
    </row>
    <row r="147" spans="1:19">
      <c r="A147" s="35" t="s">
        <v>1639</v>
      </c>
      <c r="B147" t="s">
        <v>1769</v>
      </c>
      <c r="C147" s="395">
        <v>0.5</v>
      </c>
      <c r="D147" s="420">
        <v>0.5</v>
      </c>
      <c r="E147" s="420">
        <v>0.5</v>
      </c>
      <c r="F147" s="420">
        <v>0.5</v>
      </c>
      <c r="G147" s="420">
        <v>0.5</v>
      </c>
      <c r="H147" s="396"/>
      <c r="I147" s="396"/>
      <c r="J147" s="396"/>
      <c r="K147" s="396"/>
      <c r="L147" s="396"/>
      <c r="M147" s="396"/>
      <c r="N147" s="396"/>
      <c r="O147" s="396"/>
      <c r="R147" s="421" t="s">
        <v>1770</v>
      </c>
      <c r="S147" s="62" t="s">
        <v>1771</v>
      </c>
    </row>
    <row r="148" spans="1:19">
      <c r="B148" t="s">
        <v>1772</v>
      </c>
      <c r="C148" s="395">
        <v>0.5</v>
      </c>
      <c r="D148" s="420">
        <v>0.5</v>
      </c>
      <c r="E148" s="420">
        <v>0.5</v>
      </c>
      <c r="F148" s="420">
        <v>0.5</v>
      </c>
      <c r="G148" s="396" t="s">
        <v>1773</v>
      </c>
      <c r="H148" s="396"/>
      <c r="I148" s="396"/>
      <c r="J148" s="396"/>
      <c r="K148" s="396"/>
      <c r="L148" s="396"/>
      <c r="M148" s="396"/>
      <c r="N148" s="396"/>
      <c r="O148" s="396"/>
      <c r="R148" s="421"/>
      <c r="S148" s="62" t="s">
        <v>1774</v>
      </c>
    </row>
    <row r="149" spans="1:19">
      <c r="B149" t="s">
        <v>1775</v>
      </c>
      <c r="C149" s="395">
        <v>0.9</v>
      </c>
      <c r="D149" s="420">
        <v>0.9</v>
      </c>
      <c r="E149" s="420">
        <v>0.9</v>
      </c>
      <c r="F149" s="420">
        <v>0.9</v>
      </c>
      <c r="G149" s="396" t="s">
        <v>1773</v>
      </c>
      <c r="H149" s="396"/>
      <c r="I149" s="396"/>
      <c r="J149" s="396"/>
      <c r="K149" s="396"/>
      <c r="L149" s="396"/>
      <c r="M149" s="396"/>
      <c r="N149" s="396"/>
      <c r="O149" s="396"/>
      <c r="R149" s="421"/>
      <c r="S149" s="62" t="s">
        <v>1776</v>
      </c>
    </row>
    <row r="150" spans="1:19">
      <c r="B150" t="s">
        <v>1777</v>
      </c>
      <c r="C150" s="395" t="s">
        <v>1731</v>
      </c>
      <c r="D150" s="420" t="s">
        <v>1731</v>
      </c>
      <c r="E150" s="420" t="s">
        <v>1731</v>
      </c>
      <c r="F150" s="420" t="s">
        <v>1731</v>
      </c>
      <c r="G150" s="420" t="s">
        <v>1731</v>
      </c>
      <c r="H150" s="396"/>
      <c r="I150" s="396"/>
      <c r="J150" s="396"/>
      <c r="K150" s="396"/>
      <c r="L150" s="396"/>
      <c r="M150" s="396"/>
      <c r="N150" s="396"/>
      <c r="O150" s="396"/>
      <c r="R150" s="421"/>
      <c r="S150" s="62" t="s">
        <v>1778</v>
      </c>
    </row>
    <row r="151" spans="1:19">
      <c r="C151" s="391"/>
    </row>
    <row r="152" spans="1:19" ht="28">
      <c r="A152" s="35" t="s">
        <v>1639</v>
      </c>
      <c r="B152" s="422" t="s">
        <v>1779</v>
      </c>
      <c r="C152" s="395" t="s">
        <v>1731</v>
      </c>
      <c r="R152" s="421" t="s">
        <v>1780</v>
      </c>
      <c r="S152" s="62" t="s">
        <v>1781</v>
      </c>
    </row>
    <row r="153" spans="1:19">
      <c r="C153" s="391"/>
    </row>
    <row r="154" spans="1:19">
      <c r="B154" s="9" t="s">
        <v>1782</v>
      </c>
      <c r="C154" s="395"/>
      <c r="D154" s="34"/>
      <c r="E154" s="34"/>
      <c r="F154" s="34"/>
      <c r="G154" s="34"/>
      <c r="H154" s="34"/>
      <c r="I154" s="34"/>
      <c r="J154" s="34"/>
      <c r="K154" s="34"/>
      <c r="L154" s="34"/>
      <c r="M154" s="34"/>
      <c r="N154" s="34"/>
      <c r="O154" s="34"/>
      <c r="P154" s="34"/>
      <c r="Q154" s="410"/>
      <c r="R154" s="421"/>
      <c r="S154" s="62" t="s">
        <v>1783</v>
      </c>
    </row>
    <row r="155" spans="1:19">
      <c r="B155" s="35" t="s">
        <v>1784</v>
      </c>
      <c r="C155" s="395">
        <v>1</v>
      </c>
      <c r="D155" s="420">
        <v>0.5</v>
      </c>
      <c r="E155" s="420">
        <v>0.75</v>
      </c>
      <c r="F155" s="420">
        <v>0.3</v>
      </c>
      <c r="G155" s="34"/>
      <c r="H155" s="34"/>
      <c r="I155" s="34"/>
      <c r="J155" s="34"/>
      <c r="K155" s="34"/>
      <c r="L155" s="34"/>
      <c r="M155" s="34"/>
      <c r="N155" s="34"/>
      <c r="O155" s="34"/>
      <c r="P155" s="34"/>
      <c r="Q155" s="410"/>
      <c r="R155" s="421"/>
      <c r="S155" s="62" t="s">
        <v>1785</v>
      </c>
    </row>
    <row r="156" spans="1:19">
      <c r="B156" s="35" t="s">
        <v>1786</v>
      </c>
      <c r="C156" s="395" t="s">
        <v>1731</v>
      </c>
      <c r="D156" s="34"/>
      <c r="E156" s="34"/>
      <c r="F156" s="34"/>
      <c r="G156" s="34"/>
      <c r="H156" s="34"/>
      <c r="I156" s="34"/>
      <c r="J156" s="34"/>
      <c r="K156" s="34"/>
      <c r="L156" s="34"/>
      <c r="M156" s="34"/>
      <c r="N156" s="34"/>
      <c r="O156" s="34"/>
      <c r="P156" s="34"/>
      <c r="Q156" s="410"/>
      <c r="R156" s="421"/>
      <c r="S156" s="62" t="s">
        <v>1787</v>
      </c>
    </row>
    <row r="159" spans="1:19">
      <c r="B159" s="368" t="s">
        <v>1788</v>
      </c>
    </row>
    <row r="160" spans="1:19">
      <c r="A160" s="35" t="s">
        <v>1639</v>
      </c>
      <c r="B160" s="38" t="s">
        <v>1789</v>
      </c>
    </row>
    <row r="161" spans="1:2">
      <c r="A161" s="35" t="s">
        <v>1639</v>
      </c>
      <c r="B161" s="38" t="s">
        <v>1790</v>
      </c>
    </row>
    <row r="162" spans="1:2">
      <c r="A162" s="35" t="s">
        <v>1639</v>
      </c>
      <c r="B162" s="38" t="s">
        <v>1791</v>
      </c>
    </row>
    <row r="163" spans="1:2">
      <c r="A163" s="35" t="s">
        <v>1639</v>
      </c>
      <c r="B163" s="38" t="s">
        <v>1792</v>
      </c>
    </row>
    <row r="164" spans="1:2">
      <c r="B164" s="38" t="s">
        <v>1793</v>
      </c>
    </row>
    <row r="165" spans="1:2">
      <c r="A165" s="35" t="s">
        <v>1639</v>
      </c>
      <c r="B165" s="38" t="s">
        <v>1794</v>
      </c>
    </row>
    <row r="166" spans="1:2">
      <c r="B166" s="38" t="s">
        <v>1795</v>
      </c>
    </row>
    <row r="168" spans="1:2">
      <c r="B168" s="38" t="s">
        <v>1796</v>
      </c>
    </row>
    <row r="169" spans="1:2">
      <c r="B169" s="38" t="s">
        <v>1797</v>
      </c>
    </row>
    <row r="170" spans="1:2">
      <c r="A170" s="35" t="s">
        <v>1639</v>
      </c>
      <c r="B170" s="38" t="s">
        <v>1798</v>
      </c>
    </row>
    <row r="171" spans="1:2">
      <c r="A171" s="35" t="s">
        <v>1639</v>
      </c>
      <c r="B171" s="38" t="s">
        <v>1799</v>
      </c>
    </row>
    <row r="172" spans="1:2">
      <c r="B172" s="38" t="s">
        <v>1800</v>
      </c>
    </row>
    <row r="173" spans="1:2">
      <c r="B173" s="38" t="s">
        <v>1801</v>
      </c>
    </row>
  </sheetData>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tabColor rgb="FF008000"/>
  </sheetPr>
  <dimension ref="A1:AW1192"/>
  <sheetViews>
    <sheetView workbookViewId="0">
      <pane xSplit="6" ySplit="1" topLeftCell="G1148" activePane="bottomRight" state="frozenSplit"/>
      <selection activeCell="AU51" sqref="AU51"/>
      <selection pane="topRight" activeCell="AU51" sqref="AU51"/>
      <selection pane="bottomLeft" activeCell="AU51" sqref="AU51"/>
      <selection pane="bottomRight" activeCell="AU51" sqref="AU51"/>
    </sheetView>
  </sheetViews>
  <sheetFormatPr baseColWidth="10" defaultColWidth="8.83203125" defaultRowHeight="14" x14ac:dyDescent="0"/>
  <cols>
    <col min="1" max="1" width="21.5" bestFit="1" customWidth="1"/>
    <col min="2" max="2" width="34.1640625" bestFit="1" customWidth="1"/>
    <col min="3" max="3" width="12.83203125" bestFit="1" customWidth="1"/>
    <col min="4" max="4" width="10.6640625" bestFit="1" customWidth="1"/>
    <col min="5" max="5" width="7" bestFit="1" customWidth="1"/>
    <col min="6" max="6" width="22.33203125" bestFit="1" customWidth="1"/>
    <col min="7" max="11" width="12" bestFit="1" customWidth="1"/>
    <col min="12" max="13" width="10.5" bestFit="1" customWidth="1"/>
    <col min="14" max="32" width="12" bestFit="1" customWidth="1"/>
    <col min="33" max="33" width="12.83203125" bestFit="1" customWidth="1"/>
    <col min="34" max="48" width="12" bestFit="1" customWidth="1"/>
    <col min="49" max="49" width="10.5" bestFit="1" customWidth="1"/>
  </cols>
  <sheetData>
    <row r="1" spans="1:49">
      <c r="A1" s="563" t="s">
        <v>948</v>
      </c>
      <c r="B1" s="563" t="s">
        <v>949</v>
      </c>
      <c r="C1" s="563" t="s">
        <v>950</v>
      </c>
      <c r="D1" s="563" t="s">
        <v>951</v>
      </c>
      <c r="E1" s="563" t="s">
        <v>1003</v>
      </c>
      <c r="F1" s="563" t="s">
        <v>952</v>
      </c>
      <c r="G1" s="563" t="s">
        <v>450</v>
      </c>
      <c r="H1" s="563" t="s">
        <v>451</v>
      </c>
      <c r="I1" s="563" t="s">
        <v>452</v>
      </c>
      <c r="J1" s="563" t="s">
        <v>453</v>
      </c>
      <c r="K1" s="563" t="s">
        <v>454</v>
      </c>
      <c r="L1" s="563" t="s">
        <v>455</v>
      </c>
      <c r="M1" s="563" t="s">
        <v>456</v>
      </c>
      <c r="N1" s="563" t="s">
        <v>457</v>
      </c>
      <c r="O1" s="563" t="s">
        <v>458</v>
      </c>
      <c r="P1" s="563" t="s">
        <v>459</v>
      </c>
      <c r="Q1" s="563" t="s">
        <v>460</v>
      </c>
      <c r="R1" s="563" t="s">
        <v>461</v>
      </c>
      <c r="S1" s="563" t="s">
        <v>462</v>
      </c>
      <c r="T1" s="563" t="s">
        <v>463</v>
      </c>
      <c r="U1" s="563" t="s">
        <v>464</v>
      </c>
      <c r="V1" s="563" t="s">
        <v>465</v>
      </c>
      <c r="W1" s="563" t="s">
        <v>466</v>
      </c>
      <c r="X1" s="563" t="s">
        <v>467</v>
      </c>
      <c r="Y1" s="563" t="s">
        <v>468</v>
      </c>
      <c r="Z1" s="563" t="s">
        <v>469</v>
      </c>
      <c r="AA1" s="563" t="s">
        <v>470</v>
      </c>
      <c r="AB1" s="563" t="s">
        <v>471</v>
      </c>
      <c r="AC1" s="563" t="s">
        <v>472</v>
      </c>
      <c r="AD1" s="563" t="s">
        <v>473</v>
      </c>
      <c r="AE1" s="563" t="s">
        <v>474</v>
      </c>
      <c r="AF1" s="563" t="s">
        <v>475</v>
      </c>
      <c r="AG1" s="563" t="s">
        <v>476</v>
      </c>
      <c r="AH1" s="563" t="s">
        <v>953</v>
      </c>
      <c r="AI1" s="563" t="s">
        <v>1004</v>
      </c>
      <c r="AJ1" s="563" t="s">
        <v>1015</v>
      </c>
      <c r="AK1" s="563" t="s">
        <v>1040</v>
      </c>
      <c r="AL1" s="563" t="s">
        <v>1186</v>
      </c>
      <c r="AM1" s="563" t="s">
        <v>1241</v>
      </c>
      <c r="AN1" s="563" t="s">
        <v>1429</v>
      </c>
      <c r="AO1" s="563" t="s">
        <v>1461</v>
      </c>
      <c r="AP1" s="563" t="s">
        <v>1533</v>
      </c>
      <c r="AQ1" s="563" t="s">
        <v>1601</v>
      </c>
      <c r="AR1" s="563" t="s">
        <v>1625</v>
      </c>
      <c r="AS1" s="563" t="s">
        <v>1808</v>
      </c>
      <c r="AT1" s="563" t="s">
        <v>1931</v>
      </c>
      <c r="AU1" s="563" t="s">
        <v>1977</v>
      </c>
      <c r="AV1" s="563" t="s">
        <v>1985</v>
      </c>
      <c r="AW1" s="563" t="s">
        <v>2503</v>
      </c>
    </row>
    <row r="2" spans="1:49">
      <c r="A2" s="564" t="s">
        <v>689</v>
      </c>
      <c r="B2" s="564" t="s">
        <v>689</v>
      </c>
      <c r="C2" s="564" t="s">
        <v>1986</v>
      </c>
      <c r="D2" s="564" t="s">
        <v>689</v>
      </c>
      <c r="E2" s="564" t="s">
        <v>1457</v>
      </c>
      <c r="F2" s="565">
        <v>8346.5400000000009</v>
      </c>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5">
        <v>675.92</v>
      </c>
      <c r="AL2" s="565">
        <v>-675.92</v>
      </c>
      <c r="AM2" s="566"/>
      <c r="AN2" s="566"/>
      <c r="AO2" s="566"/>
      <c r="AP2" s="565">
        <v>2477.58</v>
      </c>
      <c r="AQ2" s="566"/>
      <c r="AR2" s="566"/>
      <c r="AS2" s="565">
        <v>5456.03</v>
      </c>
      <c r="AT2" s="566"/>
      <c r="AU2" s="565">
        <v>412.93</v>
      </c>
      <c r="AV2" s="566"/>
      <c r="AW2" s="566"/>
    </row>
    <row r="3" spans="1:49">
      <c r="A3" s="564" t="s">
        <v>1987</v>
      </c>
      <c r="B3" s="564" t="s">
        <v>1988</v>
      </c>
      <c r="C3" s="564" t="s">
        <v>1986</v>
      </c>
      <c r="D3" s="564" t="s">
        <v>689</v>
      </c>
      <c r="E3" s="564" t="s">
        <v>1457</v>
      </c>
      <c r="F3" s="565">
        <v>10708.98</v>
      </c>
      <c r="G3" s="566"/>
      <c r="H3" s="566"/>
      <c r="I3" s="566"/>
      <c r="J3" s="566"/>
      <c r="K3" s="566"/>
      <c r="L3" s="566"/>
      <c r="M3" s="566"/>
      <c r="N3" s="566"/>
      <c r="O3" s="566"/>
      <c r="P3" s="566"/>
      <c r="Q3" s="566"/>
      <c r="R3" s="566"/>
      <c r="S3" s="566"/>
      <c r="T3" s="566"/>
      <c r="U3" s="566"/>
      <c r="V3" s="566"/>
      <c r="W3" s="566"/>
      <c r="X3" s="566"/>
      <c r="Y3" s="566"/>
      <c r="Z3" s="566"/>
      <c r="AA3" s="566"/>
      <c r="AB3" s="566"/>
      <c r="AC3" s="566"/>
      <c r="AD3" s="566"/>
      <c r="AE3" s="566"/>
      <c r="AF3" s="566"/>
      <c r="AG3" s="566"/>
      <c r="AH3" s="566"/>
      <c r="AI3" s="566"/>
      <c r="AJ3" s="566"/>
      <c r="AK3" s="566"/>
      <c r="AL3" s="565">
        <v>2271.3000000000002</v>
      </c>
      <c r="AM3" s="565">
        <v>1486.21</v>
      </c>
      <c r="AN3" s="565">
        <v>1875</v>
      </c>
      <c r="AO3" s="565">
        <v>-1450</v>
      </c>
      <c r="AP3" s="565">
        <v>2064.65</v>
      </c>
      <c r="AQ3" s="565">
        <v>1232.76</v>
      </c>
      <c r="AR3" s="565">
        <v>146.55000000000001</v>
      </c>
      <c r="AS3" s="566"/>
      <c r="AT3" s="565">
        <v>2744.83</v>
      </c>
      <c r="AU3" s="565">
        <v>144.84</v>
      </c>
      <c r="AV3" s="565">
        <v>192.84</v>
      </c>
      <c r="AW3" s="566"/>
    </row>
    <row r="4" spans="1:49">
      <c r="A4" s="564" t="s">
        <v>1989</v>
      </c>
      <c r="B4" s="564" t="s">
        <v>1990</v>
      </c>
      <c r="C4" s="564" t="s">
        <v>1986</v>
      </c>
      <c r="D4" s="564" t="s">
        <v>689</v>
      </c>
      <c r="E4" s="564" t="s">
        <v>1457</v>
      </c>
      <c r="F4" s="565">
        <v>25895.81</v>
      </c>
      <c r="G4" s="566"/>
      <c r="H4" s="566"/>
      <c r="I4" s="566"/>
      <c r="J4" s="566"/>
      <c r="K4" s="566"/>
      <c r="L4" s="566"/>
      <c r="M4" s="566"/>
      <c r="N4" s="566"/>
      <c r="O4" s="566"/>
      <c r="P4" s="566"/>
      <c r="Q4" s="566"/>
      <c r="R4" s="566"/>
      <c r="S4" s="566"/>
      <c r="T4" s="566"/>
      <c r="U4" s="566"/>
      <c r="V4" s="566"/>
      <c r="W4" s="566"/>
      <c r="X4" s="566"/>
      <c r="Y4" s="566"/>
      <c r="Z4" s="566"/>
      <c r="AA4" s="566"/>
      <c r="AB4" s="566"/>
      <c r="AC4" s="566"/>
      <c r="AD4" s="566"/>
      <c r="AE4" s="566"/>
      <c r="AF4" s="566"/>
      <c r="AG4" s="566"/>
      <c r="AH4" s="566"/>
      <c r="AI4" s="566"/>
      <c r="AJ4" s="566"/>
      <c r="AK4" s="566"/>
      <c r="AL4" s="566"/>
      <c r="AM4" s="566"/>
      <c r="AN4" s="566"/>
      <c r="AO4" s="565">
        <v>5489.74</v>
      </c>
      <c r="AP4" s="565">
        <v>1432.59</v>
      </c>
      <c r="AQ4" s="565">
        <v>5745.69</v>
      </c>
      <c r="AR4" s="565">
        <v>3049.72</v>
      </c>
      <c r="AS4" s="565">
        <v>3224.14</v>
      </c>
      <c r="AT4" s="565">
        <v>3691.38</v>
      </c>
      <c r="AU4" s="565">
        <v>16</v>
      </c>
      <c r="AV4" s="565">
        <v>3246.55</v>
      </c>
      <c r="AW4" s="566"/>
    </row>
    <row r="5" spans="1:49">
      <c r="A5" s="564" t="s">
        <v>1991</v>
      </c>
      <c r="B5" s="564" t="s">
        <v>1992</v>
      </c>
      <c r="C5" s="564" t="s">
        <v>1986</v>
      </c>
      <c r="D5" s="564" t="s">
        <v>689</v>
      </c>
      <c r="E5" s="564" t="s">
        <v>1457</v>
      </c>
      <c r="F5" s="565">
        <v>3539.23</v>
      </c>
      <c r="G5" s="566"/>
      <c r="H5" s="566"/>
      <c r="I5" s="566"/>
      <c r="J5" s="566"/>
      <c r="K5" s="566"/>
      <c r="L5" s="566"/>
      <c r="M5" s="566"/>
      <c r="N5" s="566"/>
      <c r="O5" s="566"/>
      <c r="P5" s="566"/>
      <c r="Q5" s="566"/>
      <c r="R5" s="566"/>
      <c r="S5" s="566"/>
      <c r="T5" s="566"/>
      <c r="U5" s="566"/>
      <c r="V5" s="566"/>
      <c r="W5" s="566"/>
      <c r="X5" s="566"/>
      <c r="Y5" s="566"/>
      <c r="Z5" s="566"/>
      <c r="AA5" s="566"/>
      <c r="AB5" s="566"/>
      <c r="AC5" s="566"/>
      <c r="AD5" s="566"/>
      <c r="AE5" s="566"/>
      <c r="AF5" s="566"/>
      <c r="AG5" s="566"/>
      <c r="AH5" s="566"/>
      <c r="AI5" s="566"/>
      <c r="AJ5" s="566"/>
      <c r="AK5" s="566"/>
      <c r="AL5" s="565">
        <v>2276.3000000000002</v>
      </c>
      <c r="AM5" s="566"/>
      <c r="AN5" s="565">
        <v>850</v>
      </c>
      <c r="AO5" s="566"/>
      <c r="AP5" s="566"/>
      <c r="AQ5" s="566"/>
      <c r="AR5" s="565">
        <v>412.93</v>
      </c>
      <c r="AS5" s="566"/>
      <c r="AT5" s="566"/>
      <c r="AU5" s="566"/>
      <c r="AV5" s="566"/>
      <c r="AW5" s="566"/>
    </row>
    <row r="6" spans="1:49">
      <c r="A6" s="564" t="s">
        <v>1993</v>
      </c>
      <c r="B6" s="564" t="s">
        <v>1994</v>
      </c>
      <c r="C6" s="564" t="s">
        <v>1986</v>
      </c>
      <c r="D6" s="564" t="s">
        <v>689</v>
      </c>
      <c r="E6" s="564" t="s">
        <v>1457</v>
      </c>
      <c r="F6" s="565">
        <v>2729.7</v>
      </c>
      <c r="G6" s="566"/>
      <c r="H6" s="566"/>
      <c r="I6" s="566"/>
      <c r="J6" s="566"/>
      <c r="K6" s="566"/>
      <c r="L6" s="566"/>
      <c r="M6" s="566"/>
      <c r="N6" s="566"/>
      <c r="O6" s="566"/>
      <c r="P6" s="566"/>
      <c r="Q6" s="566"/>
      <c r="R6" s="566"/>
      <c r="S6" s="566"/>
      <c r="T6" s="566"/>
      <c r="U6" s="566"/>
      <c r="V6" s="566"/>
      <c r="W6" s="566"/>
      <c r="X6" s="566"/>
      <c r="Y6" s="566"/>
      <c r="Z6" s="566"/>
      <c r="AA6" s="566"/>
      <c r="AB6" s="566"/>
      <c r="AC6" s="566"/>
      <c r="AD6" s="566"/>
      <c r="AE6" s="566"/>
      <c r="AF6" s="566"/>
      <c r="AG6" s="566"/>
      <c r="AH6" s="566"/>
      <c r="AI6" s="566"/>
      <c r="AJ6" s="566"/>
      <c r="AK6" s="566"/>
      <c r="AL6" s="565">
        <v>2729.7</v>
      </c>
      <c r="AM6" s="566"/>
      <c r="AN6" s="566"/>
      <c r="AO6" s="566"/>
      <c r="AP6" s="566"/>
      <c r="AQ6" s="566"/>
      <c r="AR6" s="566"/>
      <c r="AS6" s="566"/>
      <c r="AT6" s="566"/>
      <c r="AU6" s="566"/>
      <c r="AV6" s="566"/>
      <c r="AW6" s="566"/>
    </row>
    <row r="7" spans="1:49">
      <c r="A7" s="564" t="s">
        <v>1995</v>
      </c>
      <c r="B7" s="564" t="s">
        <v>1996</v>
      </c>
      <c r="C7" s="564" t="s">
        <v>1986</v>
      </c>
      <c r="D7" s="564" t="s">
        <v>689</v>
      </c>
      <c r="E7" s="564" t="s">
        <v>1457</v>
      </c>
      <c r="F7" s="565">
        <v>4364.2299999999996</v>
      </c>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6"/>
      <c r="AG7" s="566"/>
      <c r="AH7" s="566"/>
      <c r="AI7" s="566"/>
      <c r="AJ7" s="566"/>
      <c r="AK7" s="566"/>
      <c r="AL7" s="566"/>
      <c r="AM7" s="565">
        <v>3951.3</v>
      </c>
      <c r="AN7" s="566"/>
      <c r="AO7" s="565">
        <v>412.93</v>
      </c>
      <c r="AP7" s="566"/>
      <c r="AQ7" s="566"/>
      <c r="AR7" s="566"/>
      <c r="AS7" s="566"/>
      <c r="AT7" s="566"/>
      <c r="AU7" s="566"/>
      <c r="AV7" s="566"/>
      <c r="AW7" s="566"/>
    </row>
    <row r="8" spans="1:49">
      <c r="A8" s="564" t="s">
        <v>1997</v>
      </c>
      <c r="B8" s="564" t="s">
        <v>1998</v>
      </c>
      <c r="C8" s="564" t="s">
        <v>1986</v>
      </c>
      <c r="D8" s="564" t="s">
        <v>689</v>
      </c>
      <c r="E8" s="564" t="s">
        <v>1457</v>
      </c>
      <c r="F8" s="565">
        <v>16499.919999999998</v>
      </c>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6"/>
      <c r="AG8" s="566"/>
      <c r="AH8" s="566"/>
      <c r="AI8" s="566"/>
      <c r="AJ8" s="566"/>
      <c r="AK8" s="566"/>
      <c r="AL8" s="566"/>
      <c r="AM8" s="565">
        <v>7458.56</v>
      </c>
      <c r="AN8" s="565">
        <v>6110.34</v>
      </c>
      <c r="AO8" s="565">
        <v>2870.68</v>
      </c>
      <c r="AP8" s="566"/>
      <c r="AQ8" s="566"/>
      <c r="AR8" s="566"/>
      <c r="AS8" s="566"/>
      <c r="AT8" s="566"/>
      <c r="AU8" s="566"/>
      <c r="AV8" s="565">
        <v>60.34</v>
      </c>
      <c r="AW8" s="566"/>
    </row>
    <row r="9" spans="1:49">
      <c r="A9" s="564" t="s">
        <v>2504</v>
      </c>
      <c r="B9" s="564" t="s">
        <v>2505</v>
      </c>
      <c r="C9" s="564" t="s">
        <v>1986</v>
      </c>
      <c r="D9" s="564" t="s">
        <v>689</v>
      </c>
      <c r="E9" s="564" t="s">
        <v>1457</v>
      </c>
      <c r="F9" s="565">
        <v>2146.54</v>
      </c>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6"/>
      <c r="AG9" s="566"/>
      <c r="AH9" s="566"/>
      <c r="AI9" s="566"/>
      <c r="AJ9" s="566"/>
      <c r="AK9" s="566"/>
      <c r="AL9" s="566"/>
      <c r="AM9" s="566"/>
      <c r="AN9" s="566"/>
      <c r="AO9" s="566"/>
      <c r="AP9" s="566"/>
      <c r="AQ9" s="566"/>
      <c r="AR9" s="566"/>
      <c r="AS9" s="566"/>
      <c r="AT9" s="566"/>
      <c r="AU9" s="566"/>
      <c r="AV9" s="565">
        <v>2146.54</v>
      </c>
      <c r="AW9" s="566"/>
    </row>
    <row r="10" spans="1:49">
      <c r="A10" s="564" t="s">
        <v>1999</v>
      </c>
      <c r="B10" s="564" t="s">
        <v>2000</v>
      </c>
      <c r="C10" s="564" t="s">
        <v>1986</v>
      </c>
      <c r="D10" s="564" t="s">
        <v>689</v>
      </c>
      <c r="E10" s="564" t="s">
        <v>1457</v>
      </c>
      <c r="F10" s="565">
        <v>2801.72</v>
      </c>
      <c r="G10" s="566"/>
      <c r="H10" s="566"/>
      <c r="I10" s="566"/>
      <c r="J10" s="566"/>
      <c r="K10" s="566"/>
      <c r="L10" s="566"/>
      <c r="M10" s="566"/>
      <c r="N10" s="566"/>
      <c r="O10" s="566"/>
      <c r="P10" s="566"/>
      <c r="Q10" s="566"/>
      <c r="R10" s="566"/>
      <c r="S10" s="566"/>
      <c r="T10" s="566"/>
      <c r="U10" s="566"/>
      <c r="V10" s="566"/>
      <c r="W10" s="566"/>
      <c r="X10" s="566"/>
      <c r="Y10" s="566"/>
      <c r="Z10" s="566"/>
      <c r="AA10" s="566"/>
      <c r="AB10" s="566"/>
      <c r="AC10" s="566"/>
      <c r="AD10" s="566"/>
      <c r="AE10" s="566"/>
      <c r="AF10" s="566"/>
      <c r="AG10" s="566"/>
      <c r="AH10" s="566"/>
      <c r="AI10" s="566"/>
      <c r="AJ10" s="566"/>
      <c r="AK10" s="566"/>
      <c r="AL10" s="566"/>
      <c r="AM10" s="566"/>
      <c r="AN10" s="566"/>
      <c r="AO10" s="566"/>
      <c r="AP10" s="566"/>
      <c r="AQ10" s="566"/>
      <c r="AR10" s="565">
        <v>2801.72</v>
      </c>
      <c r="AS10" s="566"/>
      <c r="AT10" s="566"/>
      <c r="AU10" s="566"/>
      <c r="AV10" s="566"/>
      <c r="AW10" s="566"/>
    </row>
    <row r="11" spans="1:49">
      <c r="A11" s="564" t="s">
        <v>2001</v>
      </c>
      <c r="B11" s="564" t="s">
        <v>2002</v>
      </c>
      <c r="C11" s="564" t="s">
        <v>1986</v>
      </c>
      <c r="D11" s="564" t="s">
        <v>689</v>
      </c>
      <c r="E11" s="564" t="s">
        <v>1457</v>
      </c>
      <c r="F11" s="565">
        <v>21324</v>
      </c>
      <c r="G11" s="566"/>
      <c r="H11" s="566"/>
      <c r="I11" s="566"/>
      <c r="J11" s="566"/>
      <c r="K11" s="566"/>
      <c r="L11" s="566"/>
      <c r="M11" s="566"/>
      <c r="N11" s="566"/>
      <c r="O11" s="566"/>
      <c r="P11" s="566"/>
      <c r="Q11" s="566"/>
      <c r="R11" s="566"/>
      <c r="S11" s="566"/>
      <c r="T11" s="566"/>
      <c r="U11" s="566"/>
      <c r="V11" s="566"/>
      <c r="W11" s="566"/>
      <c r="X11" s="566"/>
      <c r="Y11" s="566"/>
      <c r="Z11" s="566"/>
      <c r="AA11" s="566"/>
      <c r="AB11" s="566"/>
      <c r="AC11" s="566"/>
      <c r="AD11" s="566"/>
      <c r="AE11" s="566"/>
      <c r="AF11" s="566"/>
      <c r="AG11" s="566"/>
      <c r="AH11" s="566"/>
      <c r="AI11" s="566"/>
      <c r="AJ11" s="566"/>
      <c r="AK11" s="566"/>
      <c r="AL11" s="566"/>
      <c r="AM11" s="566"/>
      <c r="AN11" s="566"/>
      <c r="AO11" s="566"/>
      <c r="AP11" s="566"/>
      <c r="AQ11" s="565">
        <v>4987.93</v>
      </c>
      <c r="AR11" s="565">
        <v>3474.14</v>
      </c>
      <c r="AS11" s="565">
        <v>5087.92</v>
      </c>
      <c r="AT11" s="565">
        <v>3574.14</v>
      </c>
      <c r="AU11" s="565">
        <v>4199.87</v>
      </c>
      <c r="AV11" s="566"/>
      <c r="AW11" s="566"/>
    </row>
    <row r="12" spans="1:49">
      <c r="A12" s="564" t="s">
        <v>2506</v>
      </c>
      <c r="B12" s="564" t="s">
        <v>2507</v>
      </c>
      <c r="C12" s="564" t="s">
        <v>1986</v>
      </c>
      <c r="D12" s="564" t="s">
        <v>689</v>
      </c>
      <c r="E12" s="564" t="s">
        <v>1457</v>
      </c>
      <c r="F12" s="565">
        <v>13596.55</v>
      </c>
      <c r="G12" s="566"/>
      <c r="H12" s="566"/>
      <c r="I12" s="566"/>
      <c r="J12" s="566"/>
      <c r="K12" s="566"/>
      <c r="L12" s="566"/>
      <c r="M12" s="566"/>
      <c r="N12" s="566"/>
      <c r="O12" s="566"/>
      <c r="P12" s="566"/>
      <c r="Q12" s="566"/>
      <c r="R12" s="566"/>
      <c r="S12" s="566"/>
      <c r="T12" s="566"/>
      <c r="U12" s="566"/>
      <c r="V12" s="566"/>
      <c r="W12" s="566"/>
      <c r="X12" s="566"/>
      <c r="Y12" s="566"/>
      <c r="Z12" s="566"/>
      <c r="AA12" s="566"/>
      <c r="AB12" s="566"/>
      <c r="AC12" s="566"/>
      <c r="AD12" s="566"/>
      <c r="AE12" s="566"/>
      <c r="AF12" s="566"/>
      <c r="AG12" s="566"/>
      <c r="AH12" s="566"/>
      <c r="AI12" s="566"/>
      <c r="AJ12" s="566"/>
      <c r="AK12" s="566"/>
      <c r="AL12" s="566"/>
      <c r="AM12" s="566"/>
      <c r="AN12" s="566"/>
      <c r="AO12" s="566"/>
      <c r="AP12" s="566"/>
      <c r="AQ12" s="566"/>
      <c r="AR12" s="566"/>
      <c r="AS12" s="566"/>
      <c r="AT12" s="566"/>
      <c r="AU12" s="565">
        <v>10798.27</v>
      </c>
      <c r="AV12" s="565">
        <v>2798.28</v>
      </c>
      <c r="AW12" s="566"/>
    </row>
    <row r="13" spans="1:49">
      <c r="A13" s="564" t="s">
        <v>2003</v>
      </c>
      <c r="B13" s="564" t="s">
        <v>2004</v>
      </c>
      <c r="C13" s="564" t="s">
        <v>1986</v>
      </c>
      <c r="D13" s="564" t="s">
        <v>689</v>
      </c>
      <c r="E13" s="564" t="s">
        <v>1457</v>
      </c>
      <c r="F13" s="565">
        <v>7361.64</v>
      </c>
      <c r="G13" s="566"/>
      <c r="H13" s="566"/>
      <c r="I13" s="566"/>
      <c r="J13" s="566"/>
      <c r="K13" s="566"/>
      <c r="L13" s="566"/>
      <c r="M13" s="566"/>
      <c r="N13" s="566"/>
      <c r="O13" s="566"/>
      <c r="P13" s="566"/>
      <c r="Q13" s="566"/>
      <c r="R13" s="566"/>
      <c r="S13" s="566"/>
      <c r="T13" s="566"/>
      <c r="U13" s="566"/>
      <c r="V13" s="566"/>
      <c r="W13" s="566"/>
      <c r="X13" s="566"/>
      <c r="Y13" s="566"/>
      <c r="Z13" s="566"/>
      <c r="AA13" s="566"/>
      <c r="AB13" s="566"/>
      <c r="AC13" s="566"/>
      <c r="AD13" s="566"/>
      <c r="AE13" s="566"/>
      <c r="AF13" s="566"/>
      <c r="AG13" s="566"/>
      <c r="AH13" s="566"/>
      <c r="AI13" s="566"/>
      <c r="AJ13" s="566"/>
      <c r="AK13" s="566"/>
      <c r="AL13" s="566"/>
      <c r="AM13" s="566"/>
      <c r="AN13" s="566"/>
      <c r="AO13" s="565">
        <v>5375.43</v>
      </c>
      <c r="AP13" s="566"/>
      <c r="AQ13" s="566"/>
      <c r="AR13" s="566"/>
      <c r="AS13" s="565">
        <v>1086.21</v>
      </c>
      <c r="AT13" s="566"/>
      <c r="AU13" s="566"/>
      <c r="AV13" s="565">
        <v>900</v>
      </c>
      <c r="AW13" s="566"/>
    </row>
    <row r="14" spans="1:49">
      <c r="A14" s="564" t="s">
        <v>2005</v>
      </c>
      <c r="B14" s="564" t="s">
        <v>2006</v>
      </c>
      <c r="C14" s="564" t="s">
        <v>1986</v>
      </c>
      <c r="D14" s="564" t="s">
        <v>689</v>
      </c>
      <c r="E14" s="564" t="s">
        <v>1457</v>
      </c>
      <c r="F14" s="565">
        <v>7933.7</v>
      </c>
      <c r="G14" s="566"/>
      <c r="H14" s="566"/>
      <c r="I14" s="566"/>
      <c r="J14" s="566"/>
      <c r="K14" s="566"/>
      <c r="L14" s="566"/>
      <c r="M14" s="566"/>
      <c r="N14" s="566"/>
      <c r="O14" s="566"/>
      <c r="P14" s="566"/>
      <c r="Q14" s="566"/>
      <c r="R14" s="566"/>
      <c r="S14" s="566"/>
      <c r="T14" s="566"/>
      <c r="U14" s="566"/>
      <c r="V14" s="566"/>
      <c r="W14" s="566"/>
      <c r="X14" s="566"/>
      <c r="Y14" s="566"/>
      <c r="Z14" s="566"/>
      <c r="AA14" s="566"/>
      <c r="AB14" s="566"/>
      <c r="AC14" s="566"/>
      <c r="AD14" s="566"/>
      <c r="AE14" s="566"/>
      <c r="AF14" s="566"/>
      <c r="AG14" s="566"/>
      <c r="AH14" s="566"/>
      <c r="AI14" s="566"/>
      <c r="AJ14" s="566"/>
      <c r="AK14" s="566"/>
      <c r="AL14" s="566"/>
      <c r="AM14" s="566"/>
      <c r="AN14" s="566"/>
      <c r="AO14" s="566"/>
      <c r="AP14" s="566"/>
      <c r="AQ14" s="566"/>
      <c r="AR14" s="566"/>
      <c r="AS14" s="566"/>
      <c r="AT14" s="565">
        <v>2219.0500000000002</v>
      </c>
      <c r="AU14" s="565">
        <v>1826.71</v>
      </c>
      <c r="AV14" s="565">
        <v>3887.94</v>
      </c>
      <c r="AW14" s="566"/>
    </row>
    <row r="15" spans="1:49">
      <c r="A15" s="564" t="s">
        <v>2007</v>
      </c>
      <c r="B15" s="564" t="s">
        <v>2008</v>
      </c>
      <c r="C15" s="564" t="s">
        <v>1986</v>
      </c>
      <c r="D15" s="564" t="s">
        <v>689</v>
      </c>
      <c r="E15" s="564" t="s">
        <v>1457</v>
      </c>
      <c r="F15" s="565">
        <v>12032.15</v>
      </c>
      <c r="G15" s="566"/>
      <c r="H15" s="566"/>
      <c r="I15" s="566"/>
      <c r="J15" s="566"/>
      <c r="K15" s="566"/>
      <c r="L15" s="566"/>
      <c r="M15" s="566"/>
      <c r="N15" s="566"/>
      <c r="O15" s="566"/>
      <c r="P15" s="566"/>
      <c r="Q15" s="566"/>
      <c r="R15" s="566"/>
      <c r="S15" s="566"/>
      <c r="T15" s="566"/>
      <c r="U15" s="566"/>
      <c r="V15" s="566"/>
      <c r="W15" s="566"/>
      <c r="X15" s="566"/>
      <c r="Y15" s="566"/>
      <c r="Z15" s="566"/>
      <c r="AA15" s="566"/>
      <c r="AB15" s="566"/>
      <c r="AC15" s="566"/>
      <c r="AD15" s="566"/>
      <c r="AE15" s="566"/>
      <c r="AF15" s="566"/>
      <c r="AG15" s="566"/>
      <c r="AH15" s="566"/>
      <c r="AI15" s="566"/>
      <c r="AJ15" s="566"/>
      <c r="AK15" s="566"/>
      <c r="AL15" s="565">
        <v>2276.3000000000002</v>
      </c>
      <c r="AM15" s="565">
        <v>5116.91</v>
      </c>
      <c r="AN15" s="565">
        <v>850</v>
      </c>
      <c r="AO15" s="566"/>
      <c r="AP15" s="565">
        <v>156.55000000000001</v>
      </c>
      <c r="AQ15" s="565">
        <v>1551.72</v>
      </c>
      <c r="AR15" s="565">
        <v>775.86</v>
      </c>
      <c r="AS15" s="565">
        <v>1118.96</v>
      </c>
      <c r="AT15" s="565">
        <v>64.5</v>
      </c>
      <c r="AU15" s="565">
        <v>67.7</v>
      </c>
      <c r="AV15" s="565">
        <v>53.65</v>
      </c>
      <c r="AW15" s="566"/>
    </row>
    <row r="16" spans="1:49">
      <c r="A16" s="564" t="s">
        <v>2009</v>
      </c>
      <c r="B16" s="564" t="s">
        <v>2010</v>
      </c>
      <c r="C16" s="564" t="s">
        <v>1986</v>
      </c>
      <c r="D16" s="564" t="s">
        <v>689</v>
      </c>
      <c r="E16" s="564" t="s">
        <v>1457</v>
      </c>
      <c r="F16" s="565">
        <v>12174.63</v>
      </c>
      <c r="G16" s="566"/>
      <c r="H16" s="566"/>
      <c r="I16" s="566"/>
      <c r="J16" s="566"/>
      <c r="K16" s="566"/>
      <c r="L16" s="566"/>
      <c r="M16" s="566"/>
      <c r="N16" s="566"/>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5">
        <v>2276.3000000000002</v>
      </c>
      <c r="AM16" s="565">
        <v>1653.31</v>
      </c>
      <c r="AN16" s="566"/>
      <c r="AO16" s="565">
        <v>640.98</v>
      </c>
      <c r="AP16" s="565">
        <v>3787.26</v>
      </c>
      <c r="AQ16" s="566"/>
      <c r="AR16" s="565">
        <v>1422.41</v>
      </c>
      <c r="AS16" s="565">
        <v>40</v>
      </c>
      <c r="AT16" s="565">
        <v>1927.65</v>
      </c>
      <c r="AU16" s="565">
        <v>426.72</v>
      </c>
      <c r="AV16" s="566"/>
      <c r="AW16" s="566"/>
    </row>
    <row r="17" spans="1:49">
      <c r="A17" s="564" t="s">
        <v>2011</v>
      </c>
      <c r="B17" s="564" t="s">
        <v>2012</v>
      </c>
      <c r="C17" s="564" t="s">
        <v>1986</v>
      </c>
      <c r="D17" s="564" t="s">
        <v>689</v>
      </c>
      <c r="E17" s="564" t="s">
        <v>1457</v>
      </c>
      <c r="F17" s="565">
        <v>80514.559999999998</v>
      </c>
      <c r="G17" s="566"/>
      <c r="H17" s="566"/>
      <c r="I17" s="566"/>
      <c r="J17" s="566"/>
      <c r="K17" s="566"/>
      <c r="L17" s="566"/>
      <c r="M17" s="566"/>
      <c r="N17" s="566"/>
      <c r="O17" s="566"/>
      <c r="P17" s="566"/>
      <c r="Q17" s="566"/>
      <c r="R17" s="566"/>
      <c r="S17" s="566"/>
      <c r="T17" s="566"/>
      <c r="U17" s="566"/>
      <c r="V17" s="566"/>
      <c r="W17" s="566"/>
      <c r="X17" s="566"/>
      <c r="Y17" s="566"/>
      <c r="Z17" s="566"/>
      <c r="AA17" s="566"/>
      <c r="AB17" s="566"/>
      <c r="AC17" s="566"/>
      <c r="AD17" s="566"/>
      <c r="AE17" s="566"/>
      <c r="AF17" s="566"/>
      <c r="AG17" s="566"/>
      <c r="AH17" s="566"/>
      <c r="AI17" s="566"/>
      <c r="AJ17" s="566"/>
      <c r="AK17" s="566"/>
      <c r="AL17" s="565">
        <v>3936.3</v>
      </c>
      <c r="AM17" s="565">
        <v>2700.35</v>
      </c>
      <c r="AN17" s="565">
        <v>1515.35</v>
      </c>
      <c r="AO17" s="565">
        <v>4753.1899999999996</v>
      </c>
      <c r="AP17" s="565">
        <v>7984.86</v>
      </c>
      <c r="AQ17" s="565">
        <v>4422.4399999999996</v>
      </c>
      <c r="AR17" s="565">
        <v>15310.35</v>
      </c>
      <c r="AS17" s="565">
        <v>14616.85</v>
      </c>
      <c r="AT17" s="565">
        <v>10733.8</v>
      </c>
      <c r="AU17" s="565">
        <v>10104.19</v>
      </c>
      <c r="AV17" s="565">
        <v>4436.88</v>
      </c>
      <c r="AW17" s="566"/>
    </row>
    <row r="18" spans="1:49">
      <c r="A18" s="564" t="s">
        <v>2013</v>
      </c>
      <c r="B18" s="564" t="s">
        <v>2014</v>
      </c>
      <c r="C18" s="564" t="s">
        <v>1986</v>
      </c>
      <c r="D18" s="564" t="s">
        <v>689</v>
      </c>
      <c r="E18" s="564" t="s">
        <v>1457</v>
      </c>
      <c r="F18" s="565">
        <v>29543.85</v>
      </c>
      <c r="G18" s="566"/>
      <c r="H18" s="566"/>
      <c r="I18" s="566"/>
      <c r="J18" s="566"/>
      <c r="K18" s="566"/>
      <c r="L18" s="566"/>
      <c r="M18" s="566"/>
      <c r="N18" s="566"/>
      <c r="O18" s="566"/>
      <c r="P18" s="566"/>
      <c r="Q18" s="566"/>
      <c r="R18" s="566"/>
      <c r="S18" s="566"/>
      <c r="T18" s="566"/>
      <c r="U18" s="566"/>
      <c r="V18" s="566"/>
      <c r="W18" s="566"/>
      <c r="X18" s="566"/>
      <c r="Y18" s="566"/>
      <c r="Z18" s="566"/>
      <c r="AA18" s="566"/>
      <c r="AB18" s="566"/>
      <c r="AC18" s="566"/>
      <c r="AD18" s="566"/>
      <c r="AE18" s="566"/>
      <c r="AF18" s="566"/>
      <c r="AG18" s="566"/>
      <c r="AH18" s="566"/>
      <c r="AI18" s="566"/>
      <c r="AJ18" s="566"/>
      <c r="AK18" s="566"/>
      <c r="AL18" s="566"/>
      <c r="AM18" s="566"/>
      <c r="AN18" s="566"/>
      <c r="AO18" s="565">
        <v>9580.61</v>
      </c>
      <c r="AP18" s="565">
        <v>3936.2</v>
      </c>
      <c r="AQ18" s="565">
        <v>2793.96</v>
      </c>
      <c r="AR18" s="565">
        <v>2901.72</v>
      </c>
      <c r="AS18" s="565">
        <v>6051.72</v>
      </c>
      <c r="AT18" s="565">
        <v>4182.07</v>
      </c>
      <c r="AU18" s="566"/>
      <c r="AV18" s="565">
        <v>97.57</v>
      </c>
      <c r="AW18" s="566"/>
    </row>
    <row r="19" spans="1:49">
      <c r="A19" s="564" t="s">
        <v>2015</v>
      </c>
      <c r="B19" s="564" t="s">
        <v>2016</v>
      </c>
      <c r="C19" s="564" t="s">
        <v>1986</v>
      </c>
      <c r="D19" s="564" t="s">
        <v>689</v>
      </c>
      <c r="E19" s="564" t="s">
        <v>1457</v>
      </c>
      <c r="F19" s="565">
        <v>5909</v>
      </c>
      <c r="G19" s="566"/>
      <c r="H19" s="566"/>
      <c r="I19" s="566"/>
      <c r="J19" s="566"/>
      <c r="K19" s="566"/>
      <c r="L19" s="566"/>
      <c r="M19" s="566"/>
      <c r="N19" s="566"/>
      <c r="O19" s="566"/>
      <c r="P19" s="566"/>
      <c r="Q19" s="566"/>
      <c r="R19" s="566"/>
      <c r="S19" s="566"/>
      <c r="T19" s="566"/>
      <c r="U19" s="566"/>
      <c r="V19" s="566"/>
      <c r="W19" s="566"/>
      <c r="X19" s="566"/>
      <c r="Y19" s="566"/>
      <c r="Z19" s="566"/>
      <c r="AA19" s="566"/>
      <c r="AB19" s="566"/>
      <c r="AC19" s="566"/>
      <c r="AD19" s="566"/>
      <c r="AE19" s="566"/>
      <c r="AF19" s="566"/>
      <c r="AG19" s="566"/>
      <c r="AH19" s="566"/>
      <c r="AI19" s="566"/>
      <c r="AJ19" s="566"/>
      <c r="AK19" s="566"/>
      <c r="AL19" s="565">
        <v>2277.3000000000002</v>
      </c>
      <c r="AM19" s="566"/>
      <c r="AN19" s="565">
        <v>1875.86</v>
      </c>
      <c r="AO19" s="566"/>
      <c r="AP19" s="565">
        <v>1.05</v>
      </c>
      <c r="AQ19" s="566"/>
      <c r="AR19" s="566"/>
      <c r="AS19" s="566"/>
      <c r="AT19" s="565">
        <v>1341.86</v>
      </c>
      <c r="AU19" s="566"/>
      <c r="AV19" s="565">
        <v>412.93</v>
      </c>
      <c r="AW19" s="566"/>
    </row>
    <row r="20" spans="1:49">
      <c r="A20" s="564" t="s">
        <v>2017</v>
      </c>
      <c r="B20" s="564" t="s">
        <v>2018</v>
      </c>
      <c r="C20" s="564" t="s">
        <v>1986</v>
      </c>
      <c r="D20" s="564" t="s">
        <v>689</v>
      </c>
      <c r="E20" s="564" t="s">
        <v>1457</v>
      </c>
      <c r="F20" s="565">
        <v>61711.72</v>
      </c>
      <c r="G20" s="566"/>
      <c r="H20" s="566"/>
      <c r="I20" s="566"/>
      <c r="J20" s="566"/>
      <c r="K20" s="566"/>
      <c r="L20" s="566"/>
      <c r="M20" s="566"/>
      <c r="N20" s="566"/>
      <c r="O20" s="566"/>
      <c r="P20" s="566"/>
      <c r="Q20" s="566"/>
      <c r="R20" s="566"/>
      <c r="S20" s="566"/>
      <c r="T20" s="566"/>
      <c r="U20" s="566"/>
      <c r="V20" s="566"/>
      <c r="W20" s="566"/>
      <c r="X20" s="566"/>
      <c r="Y20" s="566"/>
      <c r="Z20" s="566"/>
      <c r="AA20" s="566"/>
      <c r="AB20" s="566"/>
      <c r="AC20" s="566"/>
      <c r="AD20" s="566"/>
      <c r="AE20" s="566"/>
      <c r="AF20" s="566"/>
      <c r="AG20" s="566"/>
      <c r="AH20" s="566"/>
      <c r="AI20" s="566"/>
      <c r="AJ20" s="566"/>
      <c r="AK20" s="566"/>
      <c r="AL20" s="566"/>
      <c r="AM20" s="566"/>
      <c r="AN20" s="565">
        <v>2720.47</v>
      </c>
      <c r="AO20" s="565">
        <v>9636.2099999999991</v>
      </c>
      <c r="AP20" s="565">
        <v>8133.1</v>
      </c>
      <c r="AQ20" s="565">
        <v>559.48</v>
      </c>
      <c r="AR20" s="565">
        <v>728.76</v>
      </c>
      <c r="AS20" s="565">
        <v>16654.650000000001</v>
      </c>
      <c r="AT20" s="565">
        <v>10518.7</v>
      </c>
      <c r="AU20" s="565">
        <v>10713.8</v>
      </c>
      <c r="AV20" s="565">
        <v>2046.55</v>
      </c>
      <c r="AW20" s="566"/>
    </row>
    <row r="21" spans="1:49">
      <c r="A21" s="564" t="s">
        <v>2019</v>
      </c>
      <c r="B21" s="564" t="s">
        <v>2020</v>
      </c>
      <c r="C21" s="564" t="s">
        <v>1986</v>
      </c>
      <c r="D21" s="564" t="s">
        <v>689</v>
      </c>
      <c r="E21" s="564" t="s">
        <v>1457</v>
      </c>
      <c r="F21" s="565">
        <v>13792</v>
      </c>
      <c r="G21" s="566"/>
      <c r="H21" s="566"/>
      <c r="I21" s="566"/>
      <c r="J21" s="566"/>
      <c r="K21" s="566"/>
      <c r="L21" s="566"/>
      <c r="M21" s="566"/>
      <c r="N21" s="566"/>
      <c r="O21" s="566"/>
      <c r="P21" s="566"/>
      <c r="Q21" s="566"/>
      <c r="R21" s="566"/>
      <c r="S21" s="566"/>
      <c r="T21" s="566"/>
      <c r="U21" s="566"/>
      <c r="V21" s="566"/>
      <c r="W21" s="566"/>
      <c r="X21" s="566"/>
      <c r="Y21" s="566"/>
      <c r="Z21" s="566"/>
      <c r="AA21" s="566"/>
      <c r="AB21" s="566"/>
      <c r="AC21" s="566"/>
      <c r="AD21" s="566"/>
      <c r="AE21" s="566"/>
      <c r="AF21" s="566"/>
      <c r="AG21" s="566"/>
      <c r="AH21" s="566"/>
      <c r="AI21" s="566"/>
      <c r="AJ21" s="566"/>
      <c r="AK21" s="566"/>
      <c r="AL21" s="566"/>
      <c r="AM21" s="566"/>
      <c r="AN21" s="566"/>
      <c r="AO21" s="566"/>
      <c r="AP21" s="566"/>
      <c r="AQ21" s="565">
        <v>1783.62</v>
      </c>
      <c r="AR21" s="565">
        <v>1422.41</v>
      </c>
      <c r="AS21" s="566"/>
      <c r="AT21" s="565">
        <v>3400.69</v>
      </c>
      <c r="AU21" s="565">
        <v>3474.14</v>
      </c>
      <c r="AV21" s="565">
        <v>3711.14</v>
      </c>
      <c r="AW21" s="566"/>
    </row>
    <row r="22" spans="1:49">
      <c r="A22" s="564" t="s">
        <v>2021</v>
      </c>
      <c r="B22" s="564" t="s">
        <v>2022</v>
      </c>
      <c r="C22" s="564" t="s">
        <v>1986</v>
      </c>
      <c r="D22" s="564" t="s">
        <v>689</v>
      </c>
      <c r="E22" s="564" t="s">
        <v>1457</v>
      </c>
      <c r="F22" s="565">
        <v>1422.41</v>
      </c>
      <c r="G22" s="566"/>
      <c r="H22" s="566"/>
      <c r="I22" s="566"/>
      <c r="J22" s="566"/>
      <c r="K22" s="566"/>
      <c r="L22" s="566"/>
      <c r="M22" s="566"/>
      <c r="N22" s="566"/>
      <c r="O22" s="566"/>
      <c r="P22" s="566"/>
      <c r="Q22" s="566"/>
      <c r="R22" s="566"/>
      <c r="S22" s="566"/>
      <c r="T22" s="566"/>
      <c r="U22" s="566"/>
      <c r="V22" s="566"/>
      <c r="W22" s="566"/>
      <c r="X22" s="566"/>
      <c r="Y22" s="566"/>
      <c r="Z22" s="566"/>
      <c r="AA22" s="566"/>
      <c r="AB22" s="566"/>
      <c r="AC22" s="566"/>
      <c r="AD22" s="566"/>
      <c r="AE22" s="566"/>
      <c r="AF22" s="566"/>
      <c r="AG22" s="566"/>
      <c r="AH22" s="566"/>
      <c r="AI22" s="566"/>
      <c r="AJ22" s="566"/>
      <c r="AK22" s="566"/>
      <c r="AL22" s="566"/>
      <c r="AM22" s="566"/>
      <c r="AN22" s="566"/>
      <c r="AO22" s="566"/>
      <c r="AP22" s="566"/>
      <c r="AQ22" s="566"/>
      <c r="AR22" s="565">
        <v>1422.41</v>
      </c>
      <c r="AS22" s="566"/>
      <c r="AT22" s="566"/>
      <c r="AU22" s="566"/>
      <c r="AV22" s="566"/>
      <c r="AW22" s="566"/>
    </row>
    <row r="23" spans="1:49">
      <c r="A23" s="564" t="s">
        <v>2023</v>
      </c>
      <c r="B23" s="564" t="s">
        <v>2024</v>
      </c>
      <c r="C23" s="564" t="s">
        <v>1986</v>
      </c>
      <c r="D23" s="564" t="s">
        <v>689</v>
      </c>
      <c r="E23" s="564" t="s">
        <v>1457</v>
      </c>
      <c r="F23" s="565">
        <v>21992.55</v>
      </c>
      <c r="G23" s="566"/>
      <c r="H23" s="566"/>
      <c r="I23" s="566"/>
      <c r="J23" s="566"/>
      <c r="K23" s="566"/>
      <c r="L23" s="566"/>
      <c r="M23" s="566"/>
      <c r="N23" s="566"/>
      <c r="O23" s="566"/>
      <c r="P23" s="566"/>
      <c r="Q23" s="566"/>
      <c r="R23" s="566"/>
      <c r="S23" s="566"/>
      <c r="T23" s="566"/>
      <c r="U23" s="566"/>
      <c r="V23" s="566"/>
      <c r="W23" s="566"/>
      <c r="X23" s="566"/>
      <c r="Y23" s="566"/>
      <c r="Z23" s="566"/>
      <c r="AA23" s="566"/>
      <c r="AB23" s="566"/>
      <c r="AC23" s="566"/>
      <c r="AD23" s="566"/>
      <c r="AE23" s="566"/>
      <c r="AF23" s="566"/>
      <c r="AG23" s="566"/>
      <c r="AH23" s="566"/>
      <c r="AI23" s="566"/>
      <c r="AJ23" s="566"/>
      <c r="AK23" s="566"/>
      <c r="AL23" s="566"/>
      <c r="AM23" s="566"/>
      <c r="AN23" s="566"/>
      <c r="AO23" s="566"/>
      <c r="AP23" s="566"/>
      <c r="AQ23" s="565">
        <v>7320.13</v>
      </c>
      <c r="AR23" s="566"/>
      <c r="AS23" s="565">
        <v>3474.14</v>
      </c>
      <c r="AT23" s="566"/>
      <c r="AU23" s="565">
        <v>7724.14</v>
      </c>
      <c r="AV23" s="565">
        <v>3474.14</v>
      </c>
      <c r="AW23" s="566"/>
    </row>
    <row r="24" spans="1:49">
      <c r="A24" s="564" t="s">
        <v>2025</v>
      </c>
      <c r="B24" s="564" t="s">
        <v>2026</v>
      </c>
      <c r="C24" s="564" t="s">
        <v>1986</v>
      </c>
      <c r="D24" s="564" t="s">
        <v>689</v>
      </c>
      <c r="E24" s="564" t="s">
        <v>1457</v>
      </c>
      <c r="F24" s="565">
        <v>8165.09</v>
      </c>
      <c r="G24" s="566"/>
      <c r="H24" s="566"/>
      <c r="I24" s="566"/>
      <c r="J24" s="566"/>
      <c r="K24" s="566"/>
      <c r="L24" s="566"/>
      <c r="M24" s="566"/>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5">
        <v>3698.54</v>
      </c>
      <c r="AO24" s="565">
        <v>1444.14</v>
      </c>
      <c r="AP24" s="565">
        <v>1651.72</v>
      </c>
      <c r="AQ24" s="566"/>
      <c r="AR24" s="565">
        <v>387.93</v>
      </c>
      <c r="AS24" s="566"/>
      <c r="AT24" s="566"/>
      <c r="AU24" s="565">
        <v>862.07</v>
      </c>
      <c r="AV24" s="565">
        <v>120.69</v>
      </c>
      <c r="AW24" s="566"/>
    </row>
    <row r="25" spans="1:49">
      <c r="A25" s="564" t="s">
        <v>2027</v>
      </c>
      <c r="B25" s="564" t="s">
        <v>2028</v>
      </c>
      <c r="C25" s="564" t="s">
        <v>1986</v>
      </c>
      <c r="D25" s="564" t="s">
        <v>689</v>
      </c>
      <c r="E25" s="564" t="s">
        <v>1457</v>
      </c>
      <c r="F25" s="565">
        <v>21370.53</v>
      </c>
      <c r="G25" s="566"/>
      <c r="H25" s="566"/>
      <c r="I25" s="566"/>
      <c r="J25" s="566"/>
      <c r="K25" s="566"/>
      <c r="L25" s="566"/>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5">
        <v>5777.41</v>
      </c>
      <c r="AP25" s="565">
        <v>4077.07</v>
      </c>
      <c r="AQ25" s="566"/>
      <c r="AR25" s="565">
        <v>1422.41</v>
      </c>
      <c r="AS25" s="565">
        <v>7408.28</v>
      </c>
      <c r="AT25" s="565">
        <v>1422.41</v>
      </c>
      <c r="AU25" s="565">
        <v>750</v>
      </c>
      <c r="AV25" s="565">
        <v>512.95000000000005</v>
      </c>
      <c r="AW25" s="566"/>
    </row>
    <row r="26" spans="1:49">
      <c r="A26" s="564" t="s">
        <v>2508</v>
      </c>
      <c r="B26" s="564" t="s">
        <v>2509</v>
      </c>
      <c r="C26" s="564" t="s">
        <v>1986</v>
      </c>
      <c r="D26" s="564" t="s">
        <v>689</v>
      </c>
      <c r="E26" s="564" t="s">
        <v>1457</v>
      </c>
      <c r="F26" s="565">
        <v>7243.19</v>
      </c>
      <c r="G26" s="566"/>
      <c r="H26" s="566"/>
      <c r="I26" s="566"/>
      <c r="J26" s="566"/>
      <c r="K26" s="566"/>
      <c r="L26" s="566"/>
      <c r="M26" s="566"/>
      <c r="N26" s="566"/>
      <c r="O26" s="566"/>
      <c r="P26" s="566"/>
      <c r="Q26" s="566"/>
      <c r="R26" s="566"/>
      <c r="S26" s="566"/>
      <c r="T26" s="566"/>
      <c r="U26" s="566"/>
      <c r="V26" s="566"/>
      <c r="W26" s="566"/>
      <c r="X26" s="566"/>
      <c r="Y26" s="566"/>
      <c r="Z26" s="566"/>
      <c r="AA26" s="566"/>
      <c r="AB26" s="566"/>
      <c r="AC26" s="566"/>
      <c r="AD26" s="566"/>
      <c r="AE26" s="566"/>
      <c r="AF26" s="566"/>
      <c r="AG26" s="566"/>
      <c r="AH26" s="566"/>
      <c r="AI26" s="566"/>
      <c r="AJ26" s="566"/>
      <c r="AK26" s="566"/>
      <c r="AL26" s="566"/>
      <c r="AM26" s="566"/>
      <c r="AN26" s="566"/>
      <c r="AO26" s="566"/>
      <c r="AP26" s="566"/>
      <c r="AQ26" s="566"/>
      <c r="AR26" s="566"/>
      <c r="AS26" s="566"/>
      <c r="AT26" s="566"/>
      <c r="AU26" s="566"/>
      <c r="AV26" s="565">
        <v>2041.38</v>
      </c>
      <c r="AW26" s="565">
        <v>5201.8100000000004</v>
      </c>
    </row>
    <row r="27" spans="1:49">
      <c r="A27" s="564" t="s">
        <v>2029</v>
      </c>
      <c r="B27" s="564" t="s">
        <v>2030</v>
      </c>
      <c r="C27" s="564" t="s">
        <v>1986</v>
      </c>
      <c r="D27" s="564" t="s">
        <v>689</v>
      </c>
      <c r="E27" s="564" t="s">
        <v>1457</v>
      </c>
      <c r="F27" s="565">
        <v>35219.26</v>
      </c>
      <c r="G27" s="566"/>
      <c r="H27" s="566"/>
      <c r="I27" s="566"/>
      <c r="J27" s="566"/>
      <c r="K27" s="566"/>
      <c r="L27" s="566"/>
      <c r="M27" s="566"/>
      <c r="N27" s="566"/>
      <c r="O27" s="566"/>
      <c r="P27" s="566"/>
      <c r="Q27" s="566"/>
      <c r="R27" s="566"/>
      <c r="S27" s="566"/>
      <c r="T27" s="566"/>
      <c r="U27" s="566"/>
      <c r="V27" s="566"/>
      <c r="W27" s="566"/>
      <c r="X27" s="566"/>
      <c r="Y27" s="566"/>
      <c r="Z27" s="566"/>
      <c r="AA27" s="566"/>
      <c r="AB27" s="566"/>
      <c r="AC27" s="566"/>
      <c r="AD27" s="566"/>
      <c r="AE27" s="566"/>
      <c r="AF27" s="566"/>
      <c r="AG27" s="566"/>
      <c r="AH27" s="566"/>
      <c r="AI27" s="566"/>
      <c r="AJ27" s="566"/>
      <c r="AK27" s="566"/>
      <c r="AL27" s="566"/>
      <c r="AM27" s="566"/>
      <c r="AN27" s="566"/>
      <c r="AO27" s="566"/>
      <c r="AP27" s="565">
        <v>14661.65</v>
      </c>
      <c r="AQ27" s="565">
        <v>3094.83</v>
      </c>
      <c r="AR27" s="565">
        <v>7148.28</v>
      </c>
      <c r="AS27" s="565">
        <v>4547.41</v>
      </c>
      <c r="AT27" s="565">
        <v>1407.59</v>
      </c>
      <c r="AU27" s="565">
        <v>1531.91</v>
      </c>
      <c r="AV27" s="565">
        <v>2827.59</v>
      </c>
      <c r="AW27" s="566"/>
    </row>
    <row r="28" spans="1:49">
      <c r="A28" s="564" t="s">
        <v>2510</v>
      </c>
      <c r="B28" s="564" t="s">
        <v>2511</v>
      </c>
      <c r="C28" s="564" t="s">
        <v>1986</v>
      </c>
      <c r="D28" s="564" t="s">
        <v>689</v>
      </c>
      <c r="E28" s="564" t="s">
        <v>1457</v>
      </c>
      <c r="F28" s="565">
        <v>2758.62</v>
      </c>
      <c r="G28" s="566"/>
      <c r="H28" s="566"/>
      <c r="I28" s="566"/>
      <c r="J28" s="566"/>
      <c r="K28" s="566"/>
      <c r="L28" s="566"/>
      <c r="M28" s="566"/>
      <c r="N28" s="566"/>
      <c r="O28" s="566"/>
      <c r="P28" s="566"/>
      <c r="Q28" s="566"/>
      <c r="R28" s="566"/>
      <c r="S28" s="566"/>
      <c r="T28" s="566"/>
      <c r="U28" s="566"/>
      <c r="V28" s="566"/>
      <c r="W28" s="566"/>
      <c r="X28" s="566"/>
      <c r="Y28" s="566"/>
      <c r="Z28" s="566"/>
      <c r="AA28" s="566"/>
      <c r="AB28" s="566"/>
      <c r="AC28" s="566"/>
      <c r="AD28" s="566"/>
      <c r="AE28" s="566"/>
      <c r="AF28" s="566"/>
      <c r="AG28" s="566"/>
      <c r="AH28" s="566"/>
      <c r="AI28" s="566"/>
      <c r="AJ28" s="566"/>
      <c r="AK28" s="566"/>
      <c r="AL28" s="566"/>
      <c r="AM28" s="566"/>
      <c r="AN28" s="566"/>
      <c r="AO28" s="566"/>
      <c r="AP28" s="566"/>
      <c r="AQ28" s="566"/>
      <c r="AR28" s="566"/>
      <c r="AS28" s="566"/>
      <c r="AT28" s="566"/>
      <c r="AU28" s="566"/>
      <c r="AV28" s="565">
        <v>2758.62</v>
      </c>
      <c r="AW28" s="566"/>
    </row>
    <row r="29" spans="1:49">
      <c r="A29" s="564" t="s">
        <v>2031</v>
      </c>
      <c r="B29" s="564" t="s">
        <v>2032</v>
      </c>
      <c r="C29" s="564" t="s">
        <v>1986</v>
      </c>
      <c r="D29" s="564" t="s">
        <v>689</v>
      </c>
      <c r="E29" s="564" t="s">
        <v>1457</v>
      </c>
      <c r="F29" s="565">
        <v>56095.44</v>
      </c>
      <c r="G29" s="566"/>
      <c r="H29" s="566"/>
      <c r="I29" s="566"/>
      <c r="J29" s="566"/>
      <c r="K29" s="566"/>
      <c r="L29" s="566"/>
      <c r="M29" s="566"/>
      <c r="N29" s="566"/>
      <c r="O29" s="566"/>
      <c r="P29" s="566"/>
      <c r="Q29" s="566"/>
      <c r="R29" s="566"/>
      <c r="S29" s="566"/>
      <c r="T29" s="566"/>
      <c r="U29" s="566"/>
      <c r="V29" s="566"/>
      <c r="W29" s="566"/>
      <c r="X29" s="566"/>
      <c r="Y29" s="566"/>
      <c r="Z29" s="566"/>
      <c r="AA29" s="566"/>
      <c r="AB29" s="566"/>
      <c r="AC29" s="566"/>
      <c r="AD29" s="566"/>
      <c r="AE29" s="566"/>
      <c r="AF29" s="566"/>
      <c r="AG29" s="566"/>
      <c r="AH29" s="566"/>
      <c r="AI29" s="566"/>
      <c r="AJ29" s="566"/>
      <c r="AK29" s="565">
        <v>5571.84</v>
      </c>
      <c r="AL29" s="565">
        <v>10655</v>
      </c>
      <c r="AM29" s="565">
        <v>10491.85</v>
      </c>
      <c r="AN29" s="565">
        <v>1450.86</v>
      </c>
      <c r="AO29" s="565">
        <v>2887.93</v>
      </c>
      <c r="AP29" s="565">
        <v>1512.93</v>
      </c>
      <c r="AQ29" s="565">
        <v>5225.8599999999997</v>
      </c>
      <c r="AR29" s="565">
        <v>2801.72</v>
      </c>
      <c r="AS29" s="566"/>
      <c r="AT29" s="565">
        <v>2064.65</v>
      </c>
      <c r="AU29" s="565">
        <v>13432.8</v>
      </c>
      <c r="AV29" s="566"/>
      <c r="AW29" s="566"/>
    </row>
    <row r="30" spans="1:49">
      <c r="A30" s="564" t="s">
        <v>2033</v>
      </c>
      <c r="B30" s="564" t="s">
        <v>2034</v>
      </c>
      <c r="C30" s="564" t="s">
        <v>1986</v>
      </c>
      <c r="D30" s="564" t="s">
        <v>689</v>
      </c>
      <c r="E30" s="564" t="s">
        <v>1457</v>
      </c>
      <c r="F30" s="565">
        <v>8694.2999999999993</v>
      </c>
      <c r="G30" s="566"/>
      <c r="H30" s="566"/>
      <c r="I30" s="566"/>
      <c r="J30" s="566"/>
      <c r="K30" s="566"/>
      <c r="L30" s="566"/>
      <c r="M30" s="566"/>
      <c r="N30" s="566"/>
      <c r="O30" s="566"/>
      <c r="P30" s="566"/>
      <c r="Q30" s="566"/>
      <c r="R30" s="566"/>
      <c r="S30" s="566"/>
      <c r="T30" s="566"/>
      <c r="U30" s="566"/>
      <c r="V30" s="566"/>
      <c r="W30" s="566"/>
      <c r="X30" s="566"/>
      <c r="Y30" s="566"/>
      <c r="Z30" s="566"/>
      <c r="AA30" s="566"/>
      <c r="AB30" s="566"/>
      <c r="AC30" s="566"/>
      <c r="AD30" s="566"/>
      <c r="AE30" s="566"/>
      <c r="AF30" s="566"/>
      <c r="AG30" s="566"/>
      <c r="AH30" s="566"/>
      <c r="AI30" s="566"/>
      <c r="AJ30" s="566"/>
      <c r="AK30" s="566"/>
      <c r="AL30" s="566"/>
      <c r="AM30" s="566"/>
      <c r="AN30" s="566"/>
      <c r="AO30" s="566"/>
      <c r="AP30" s="566"/>
      <c r="AQ30" s="565">
        <v>8694.2999999999993</v>
      </c>
      <c r="AR30" s="566"/>
      <c r="AS30" s="566"/>
      <c r="AT30" s="566"/>
      <c r="AU30" s="566"/>
      <c r="AV30" s="566"/>
      <c r="AW30" s="566"/>
    </row>
    <row r="31" spans="1:49">
      <c r="A31" s="564" t="s">
        <v>2035</v>
      </c>
      <c r="B31" s="564" t="s">
        <v>2036</v>
      </c>
      <c r="C31" s="564" t="s">
        <v>1986</v>
      </c>
      <c r="D31" s="564" t="s">
        <v>689</v>
      </c>
      <c r="E31" s="564" t="s">
        <v>1457</v>
      </c>
      <c r="F31" s="565">
        <v>5294.95</v>
      </c>
      <c r="G31" s="566"/>
      <c r="H31" s="566"/>
      <c r="I31" s="566"/>
      <c r="J31" s="566"/>
      <c r="K31" s="566"/>
      <c r="L31" s="566"/>
      <c r="M31" s="566"/>
      <c r="N31" s="566"/>
      <c r="O31" s="566"/>
      <c r="P31" s="566"/>
      <c r="Q31" s="566"/>
      <c r="R31" s="566"/>
      <c r="S31" s="566"/>
      <c r="T31" s="566"/>
      <c r="U31" s="566"/>
      <c r="V31" s="566"/>
      <c r="W31" s="566"/>
      <c r="X31" s="566"/>
      <c r="Y31" s="566"/>
      <c r="Z31" s="566"/>
      <c r="AA31" s="566"/>
      <c r="AB31" s="566"/>
      <c r="AC31" s="566"/>
      <c r="AD31" s="566"/>
      <c r="AE31" s="566"/>
      <c r="AF31" s="566"/>
      <c r="AG31" s="566"/>
      <c r="AH31" s="566"/>
      <c r="AI31" s="566"/>
      <c r="AJ31" s="566"/>
      <c r="AK31" s="566"/>
      <c r="AL31" s="566"/>
      <c r="AM31" s="566"/>
      <c r="AN31" s="566"/>
      <c r="AO31" s="566"/>
      <c r="AP31" s="566"/>
      <c r="AQ31" s="566"/>
      <c r="AR31" s="566"/>
      <c r="AS31" s="566"/>
      <c r="AT31" s="565">
        <v>3872.54</v>
      </c>
      <c r="AU31" s="565">
        <v>1422.41</v>
      </c>
      <c r="AV31" s="566"/>
      <c r="AW31" s="566"/>
    </row>
    <row r="32" spans="1:49">
      <c r="A32" s="564" t="s">
        <v>2037</v>
      </c>
      <c r="B32" s="564" t="s">
        <v>2038</v>
      </c>
      <c r="C32" s="564" t="s">
        <v>1986</v>
      </c>
      <c r="D32" s="564" t="s">
        <v>689</v>
      </c>
      <c r="E32" s="564" t="s">
        <v>1457</v>
      </c>
      <c r="F32" s="565">
        <v>2976.3</v>
      </c>
      <c r="G32" s="566"/>
      <c r="H32" s="566"/>
      <c r="I32" s="566"/>
      <c r="J32" s="566"/>
      <c r="K32" s="566"/>
      <c r="L32" s="566"/>
      <c r="M32" s="566"/>
      <c r="N32" s="566"/>
      <c r="O32" s="566"/>
      <c r="P32" s="566"/>
      <c r="Q32" s="566"/>
      <c r="R32" s="566"/>
      <c r="S32" s="566"/>
      <c r="T32" s="566"/>
      <c r="U32" s="566"/>
      <c r="V32" s="566"/>
      <c r="W32" s="566"/>
      <c r="X32" s="566"/>
      <c r="Y32" s="566"/>
      <c r="Z32" s="566"/>
      <c r="AA32" s="566"/>
      <c r="AB32" s="566"/>
      <c r="AC32" s="566"/>
      <c r="AD32" s="566"/>
      <c r="AE32" s="566"/>
      <c r="AF32" s="566"/>
      <c r="AG32" s="566"/>
      <c r="AH32" s="566"/>
      <c r="AI32" s="566"/>
      <c r="AJ32" s="566"/>
      <c r="AK32" s="566"/>
      <c r="AL32" s="566"/>
      <c r="AM32" s="566"/>
      <c r="AN32" s="565">
        <v>2906.3</v>
      </c>
      <c r="AO32" s="566"/>
      <c r="AP32" s="566"/>
      <c r="AQ32" s="565">
        <v>70</v>
      </c>
      <c r="AR32" s="566"/>
      <c r="AS32" s="566"/>
      <c r="AT32" s="566"/>
      <c r="AU32" s="566"/>
      <c r="AV32" s="566"/>
      <c r="AW32" s="566"/>
    </row>
    <row r="33" spans="1:49">
      <c r="A33" s="564" t="s">
        <v>2039</v>
      </c>
      <c r="B33" s="564" t="s">
        <v>2040</v>
      </c>
      <c r="C33" s="564" t="s">
        <v>1986</v>
      </c>
      <c r="D33" s="564" t="s">
        <v>689</v>
      </c>
      <c r="E33" s="564" t="s">
        <v>1457</v>
      </c>
      <c r="F33" s="565">
        <v>3051.72</v>
      </c>
      <c r="G33" s="566"/>
      <c r="H33" s="566"/>
      <c r="I33" s="566"/>
      <c r="J33" s="566"/>
      <c r="K33" s="566"/>
      <c r="L33" s="566"/>
      <c r="M33" s="566"/>
      <c r="N33" s="566"/>
      <c r="O33" s="566"/>
      <c r="P33" s="566"/>
      <c r="Q33" s="566"/>
      <c r="R33" s="566"/>
      <c r="S33" s="566"/>
      <c r="T33" s="566"/>
      <c r="U33" s="566"/>
      <c r="V33" s="566"/>
      <c r="W33" s="566"/>
      <c r="X33" s="566"/>
      <c r="Y33" s="566"/>
      <c r="Z33" s="566"/>
      <c r="AA33" s="566"/>
      <c r="AB33" s="566"/>
      <c r="AC33" s="566"/>
      <c r="AD33" s="566"/>
      <c r="AE33" s="566"/>
      <c r="AF33" s="566"/>
      <c r="AG33" s="566"/>
      <c r="AH33" s="566"/>
      <c r="AI33" s="566"/>
      <c r="AJ33" s="566"/>
      <c r="AK33" s="566"/>
      <c r="AL33" s="566"/>
      <c r="AM33" s="566"/>
      <c r="AN33" s="566"/>
      <c r="AO33" s="566"/>
      <c r="AP33" s="566"/>
      <c r="AQ33" s="566"/>
      <c r="AR33" s="566"/>
      <c r="AS33" s="565">
        <v>3051.72</v>
      </c>
      <c r="AT33" s="566"/>
      <c r="AU33" s="566"/>
      <c r="AV33" s="566"/>
      <c r="AW33" s="566"/>
    </row>
    <row r="34" spans="1:49">
      <c r="A34" s="564" t="s">
        <v>2512</v>
      </c>
      <c r="B34" s="564" t="s">
        <v>2513</v>
      </c>
      <c r="C34" s="564" t="s">
        <v>1986</v>
      </c>
      <c r="D34" s="564" t="s">
        <v>689</v>
      </c>
      <c r="E34" s="564" t="s">
        <v>1457</v>
      </c>
      <c r="F34" s="565">
        <v>6885.99</v>
      </c>
      <c r="G34" s="566"/>
      <c r="H34" s="566"/>
      <c r="I34" s="566"/>
      <c r="J34" s="566"/>
      <c r="K34" s="566"/>
      <c r="L34" s="566"/>
      <c r="M34" s="566"/>
      <c r="N34" s="566"/>
      <c r="O34" s="566"/>
      <c r="P34" s="566"/>
      <c r="Q34" s="566"/>
      <c r="R34" s="566"/>
      <c r="S34" s="566"/>
      <c r="T34" s="566"/>
      <c r="U34" s="566"/>
      <c r="V34" s="566"/>
      <c r="W34" s="566"/>
      <c r="X34" s="566"/>
      <c r="Y34" s="566"/>
      <c r="Z34" s="566"/>
      <c r="AA34" s="566"/>
      <c r="AB34" s="566"/>
      <c r="AC34" s="566"/>
      <c r="AD34" s="566"/>
      <c r="AE34" s="566"/>
      <c r="AF34" s="566"/>
      <c r="AG34" s="566"/>
      <c r="AH34" s="566"/>
      <c r="AI34" s="566"/>
      <c r="AJ34" s="566"/>
      <c r="AK34" s="566"/>
      <c r="AL34" s="566"/>
      <c r="AM34" s="566"/>
      <c r="AN34" s="566"/>
      <c r="AO34" s="566"/>
      <c r="AP34" s="566"/>
      <c r="AQ34" s="566"/>
      <c r="AR34" s="566"/>
      <c r="AS34" s="566"/>
      <c r="AT34" s="566"/>
      <c r="AU34" s="565">
        <v>2085.9899999999998</v>
      </c>
      <c r="AV34" s="565">
        <v>4800</v>
      </c>
      <c r="AW34" s="566"/>
    </row>
    <row r="35" spans="1:49">
      <c r="A35" s="564" t="s">
        <v>2041</v>
      </c>
      <c r="B35" s="564" t="s">
        <v>2042</v>
      </c>
      <c r="C35" s="564" t="s">
        <v>1986</v>
      </c>
      <c r="D35" s="564" t="s">
        <v>689</v>
      </c>
      <c r="E35" s="564" t="s">
        <v>1457</v>
      </c>
      <c r="F35" s="565">
        <v>5758.58</v>
      </c>
      <c r="G35" s="566"/>
      <c r="H35" s="566"/>
      <c r="I35" s="566"/>
      <c r="J35" s="566"/>
      <c r="K35" s="566"/>
      <c r="L35" s="566"/>
      <c r="M35" s="566"/>
      <c r="N35" s="566"/>
      <c r="O35" s="566"/>
      <c r="P35" s="566"/>
      <c r="Q35" s="566"/>
      <c r="R35" s="566"/>
      <c r="S35" s="566"/>
      <c r="T35" s="566"/>
      <c r="U35" s="566"/>
      <c r="V35" s="566"/>
      <c r="W35" s="566"/>
      <c r="X35" s="566"/>
      <c r="Y35" s="566"/>
      <c r="Z35" s="566"/>
      <c r="AA35" s="566"/>
      <c r="AB35" s="566"/>
      <c r="AC35" s="566"/>
      <c r="AD35" s="566"/>
      <c r="AE35" s="566"/>
      <c r="AF35" s="566"/>
      <c r="AG35" s="566"/>
      <c r="AH35" s="566"/>
      <c r="AI35" s="566"/>
      <c r="AJ35" s="566"/>
      <c r="AK35" s="566"/>
      <c r="AL35" s="565">
        <v>5758.58</v>
      </c>
      <c r="AM35" s="566"/>
      <c r="AN35" s="566"/>
      <c r="AO35" s="566"/>
      <c r="AP35" s="566"/>
      <c r="AQ35" s="566"/>
      <c r="AR35" s="566"/>
      <c r="AS35" s="566"/>
      <c r="AT35" s="566"/>
      <c r="AU35" s="566"/>
      <c r="AV35" s="566"/>
      <c r="AW35" s="566"/>
    </row>
    <row r="36" spans="1:49">
      <c r="A36" s="564" t="s">
        <v>2043</v>
      </c>
      <c r="B36" s="564" t="s">
        <v>2044</v>
      </c>
      <c r="C36" s="564" t="s">
        <v>1986</v>
      </c>
      <c r="D36" s="564" t="s">
        <v>689</v>
      </c>
      <c r="E36" s="564" t="s">
        <v>1457</v>
      </c>
      <c r="F36" s="565">
        <v>40142.58</v>
      </c>
      <c r="G36" s="566"/>
      <c r="H36" s="566"/>
      <c r="I36" s="566"/>
      <c r="J36" s="566"/>
      <c r="K36" s="566"/>
      <c r="L36" s="566"/>
      <c r="M36" s="566"/>
      <c r="N36" s="566"/>
      <c r="O36" s="566"/>
      <c r="P36" s="566"/>
      <c r="Q36" s="566"/>
      <c r="R36" s="566"/>
      <c r="S36" s="566"/>
      <c r="T36" s="566"/>
      <c r="U36" s="566"/>
      <c r="V36" s="566"/>
      <c r="W36" s="566"/>
      <c r="X36" s="566"/>
      <c r="Y36" s="566"/>
      <c r="Z36" s="566"/>
      <c r="AA36" s="566"/>
      <c r="AB36" s="566"/>
      <c r="AC36" s="566"/>
      <c r="AD36" s="566"/>
      <c r="AE36" s="566"/>
      <c r="AF36" s="566"/>
      <c r="AG36" s="566"/>
      <c r="AH36" s="566"/>
      <c r="AI36" s="566"/>
      <c r="AJ36" s="566"/>
      <c r="AK36" s="566"/>
      <c r="AL36" s="566"/>
      <c r="AM36" s="566"/>
      <c r="AN36" s="565">
        <v>9471.2999999999993</v>
      </c>
      <c r="AO36" s="565">
        <v>6082.77</v>
      </c>
      <c r="AP36" s="565">
        <v>9125</v>
      </c>
      <c r="AQ36" s="565">
        <v>1551.72</v>
      </c>
      <c r="AR36" s="565">
        <v>758.68</v>
      </c>
      <c r="AS36" s="566"/>
      <c r="AT36" s="565">
        <v>3534.48</v>
      </c>
      <c r="AU36" s="565">
        <v>4350</v>
      </c>
      <c r="AV36" s="565">
        <v>5268.63</v>
      </c>
      <c r="AW36" s="566"/>
    </row>
    <row r="37" spans="1:49">
      <c r="A37" s="564" t="s">
        <v>2045</v>
      </c>
      <c r="B37" s="564" t="s">
        <v>2046</v>
      </c>
      <c r="C37" s="564" t="s">
        <v>1986</v>
      </c>
      <c r="D37" s="564" t="s">
        <v>689</v>
      </c>
      <c r="E37" s="564" t="s">
        <v>1457</v>
      </c>
      <c r="F37" s="565">
        <v>23634.84</v>
      </c>
      <c r="G37" s="566"/>
      <c r="H37" s="566"/>
      <c r="I37" s="566"/>
      <c r="J37" s="566"/>
      <c r="K37" s="566"/>
      <c r="L37" s="566"/>
      <c r="M37" s="566"/>
      <c r="N37" s="566"/>
      <c r="O37" s="566"/>
      <c r="P37" s="566"/>
      <c r="Q37" s="566"/>
      <c r="R37" s="566"/>
      <c r="S37" s="566"/>
      <c r="T37" s="566"/>
      <c r="U37" s="566"/>
      <c r="V37" s="566"/>
      <c r="W37" s="566"/>
      <c r="X37" s="566"/>
      <c r="Y37" s="566"/>
      <c r="Z37" s="566"/>
      <c r="AA37" s="566"/>
      <c r="AB37" s="566"/>
      <c r="AC37" s="566"/>
      <c r="AD37" s="566"/>
      <c r="AE37" s="566"/>
      <c r="AF37" s="566"/>
      <c r="AG37" s="566"/>
      <c r="AH37" s="566"/>
      <c r="AI37" s="566"/>
      <c r="AJ37" s="566"/>
      <c r="AK37" s="566"/>
      <c r="AL37" s="566"/>
      <c r="AM37" s="566"/>
      <c r="AN37" s="566"/>
      <c r="AO37" s="566"/>
      <c r="AP37" s="566"/>
      <c r="AQ37" s="565">
        <v>6948.28</v>
      </c>
      <c r="AR37" s="565">
        <v>7336.21</v>
      </c>
      <c r="AS37" s="566"/>
      <c r="AT37" s="565">
        <v>40</v>
      </c>
      <c r="AU37" s="565">
        <v>9310.35</v>
      </c>
      <c r="AV37" s="566"/>
      <c r="AW37" s="566"/>
    </row>
    <row r="38" spans="1:49">
      <c r="A38" s="564" t="s">
        <v>2047</v>
      </c>
      <c r="B38" s="564" t="s">
        <v>2048</v>
      </c>
      <c r="C38" s="564" t="s">
        <v>1986</v>
      </c>
      <c r="D38" s="564" t="s">
        <v>689</v>
      </c>
      <c r="E38" s="564" t="s">
        <v>1457</v>
      </c>
      <c r="F38" s="565">
        <v>21035.08</v>
      </c>
      <c r="G38" s="566"/>
      <c r="H38" s="566"/>
      <c r="I38" s="566"/>
      <c r="J38" s="566"/>
      <c r="K38" s="566"/>
      <c r="L38" s="566"/>
      <c r="M38" s="566"/>
      <c r="N38" s="566"/>
      <c r="O38" s="566"/>
      <c r="P38" s="566"/>
      <c r="Q38" s="566"/>
      <c r="R38" s="566"/>
      <c r="S38" s="566"/>
      <c r="T38" s="566"/>
      <c r="U38" s="566"/>
      <c r="V38" s="566"/>
      <c r="W38" s="566"/>
      <c r="X38" s="566"/>
      <c r="Y38" s="566"/>
      <c r="Z38" s="566"/>
      <c r="AA38" s="566"/>
      <c r="AB38" s="566"/>
      <c r="AC38" s="566"/>
      <c r="AD38" s="566"/>
      <c r="AE38" s="566"/>
      <c r="AF38" s="566"/>
      <c r="AG38" s="566"/>
      <c r="AH38" s="566"/>
      <c r="AI38" s="566"/>
      <c r="AJ38" s="566"/>
      <c r="AK38" s="566"/>
      <c r="AL38" s="566"/>
      <c r="AM38" s="566"/>
      <c r="AN38" s="566"/>
      <c r="AO38" s="566"/>
      <c r="AP38" s="566"/>
      <c r="AQ38" s="566"/>
      <c r="AR38" s="566"/>
      <c r="AS38" s="565">
        <v>11424.73</v>
      </c>
      <c r="AT38" s="565">
        <v>3113.81</v>
      </c>
      <c r="AU38" s="565">
        <v>982.78</v>
      </c>
      <c r="AV38" s="565">
        <v>4910.32</v>
      </c>
      <c r="AW38" s="565">
        <v>603.44000000000005</v>
      </c>
    </row>
    <row r="39" spans="1:49">
      <c r="A39" s="564" t="s">
        <v>2049</v>
      </c>
      <c r="B39" s="564" t="s">
        <v>2050</v>
      </c>
      <c r="C39" s="564" t="s">
        <v>1986</v>
      </c>
      <c r="D39" s="564" t="s">
        <v>689</v>
      </c>
      <c r="E39" s="564" t="s">
        <v>1457</v>
      </c>
      <c r="F39" s="565">
        <v>10382.16</v>
      </c>
      <c r="G39" s="566"/>
      <c r="H39" s="566"/>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5">
        <v>10382.16</v>
      </c>
      <c r="AO39" s="566"/>
      <c r="AP39" s="566"/>
      <c r="AQ39" s="566"/>
      <c r="AR39" s="566"/>
      <c r="AS39" s="566"/>
      <c r="AT39" s="566"/>
      <c r="AU39" s="566"/>
      <c r="AV39" s="566"/>
      <c r="AW39" s="566"/>
    </row>
    <row r="40" spans="1:49">
      <c r="A40" s="564" t="s">
        <v>2051</v>
      </c>
      <c r="B40" s="564" t="s">
        <v>2052</v>
      </c>
      <c r="C40" s="564" t="s">
        <v>1986</v>
      </c>
      <c r="D40" s="564" t="s">
        <v>689</v>
      </c>
      <c r="E40" s="564" t="s">
        <v>1457</v>
      </c>
      <c r="F40" s="565">
        <v>2741.3</v>
      </c>
      <c r="G40" s="566"/>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6"/>
      <c r="AL40" s="566"/>
      <c r="AM40" s="566"/>
      <c r="AN40" s="566"/>
      <c r="AO40" s="565">
        <v>2671.3</v>
      </c>
      <c r="AP40" s="565">
        <v>70</v>
      </c>
      <c r="AQ40" s="566"/>
      <c r="AR40" s="566"/>
      <c r="AS40" s="566"/>
      <c r="AT40" s="566"/>
      <c r="AU40" s="566"/>
      <c r="AV40" s="566"/>
      <c r="AW40" s="566"/>
    </row>
    <row r="41" spans="1:49">
      <c r="A41" s="564" t="s">
        <v>2053</v>
      </c>
      <c r="B41" s="564" t="s">
        <v>2054</v>
      </c>
      <c r="C41" s="564" t="s">
        <v>1986</v>
      </c>
      <c r="D41" s="564" t="s">
        <v>689</v>
      </c>
      <c r="E41" s="564" t="s">
        <v>1457</v>
      </c>
      <c r="F41" s="565">
        <v>10221.98</v>
      </c>
      <c r="G41" s="566"/>
      <c r="H41" s="566"/>
      <c r="I41" s="566"/>
      <c r="J41" s="566"/>
      <c r="K41" s="566"/>
      <c r="L41" s="566"/>
      <c r="M41" s="566"/>
      <c r="N41" s="566"/>
      <c r="O41" s="566"/>
      <c r="P41" s="566"/>
      <c r="Q41" s="566"/>
      <c r="R41" s="566"/>
      <c r="S41" s="566"/>
      <c r="T41" s="566"/>
      <c r="U41" s="566"/>
      <c r="V41" s="566"/>
      <c r="W41" s="566"/>
      <c r="X41" s="566"/>
      <c r="Y41" s="566"/>
      <c r="Z41" s="566"/>
      <c r="AA41" s="566"/>
      <c r="AB41" s="566"/>
      <c r="AC41" s="566"/>
      <c r="AD41" s="566"/>
      <c r="AE41" s="566"/>
      <c r="AF41" s="566"/>
      <c r="AG41" s="566"/>
      <c r="AH41" s="566"/>
      <c r="AI41" s="566"/>
      <c r="AJ41" s="566"/>
      <c r="AK41" s="566"/>
      <c r="AL41" s="565">
        <v>2888.3</v>
      </c>
      <c r="AM41" s="565">
        <v>2669.78</v>
      </c>
      <c r="AN41" s="565">
        <v>1550</v>
      </c>
      <c r="AO41" s="565">
        <v>1916</v>
      </c>
      <c r="AP41" s="565">
        <v>101.87</v>
      </c>
      <c r="AQ41" s="566"/>
      <c r="AR41" s="565">
        <v>412.93</v>
      </c>
      <c r="AS41" s="565">
        <v>436.21</v>
      </c>
      <c r="AT41" s="565">
        <v>146.55000000000001</v>
      </c>
      <c r="AU41" s="565">
        <v>40</v>
      </c>
      <c r="AV41" s="565">
        <v>60.34</v>
      </c>
      <c r="AW41" s="566"/>
    </row>
    <row r="42" spans="1:49">
      <c r="A42" s="564" t="s">
        <v>2055</v>
      </c>
      <c r="B42" s="564" t="s">
        <v>2056</v>
      </c>
      <c r="C42" s="564" t="s">
        <v>1986</v>
      </c>
      <c r="D42" s="564" t="s">
        <v>689</v>
      </c>
      <c r="E42" s="564" t="s">
        <v>1457</v>
      </c>
      <c r="F42" s="565">
        <v>5348.2</v>
      </c>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5">
        <v>3396.3</v>
      </c>
      <c r="AM42" s="566"/>
      <c r="AN42" s="565">
        <v>1610.35</v>
      </c>
      <c r="AO42" s="566"/>
      <c r="AP42" s="566"/>
      <c r="AQ42" s="566"/>
      <c r="AR42" s="565">
        <v>146.55000000000001</v>
      </c>
      <c r="AS42" s="566"/>
      <c r="AT42" s="565">
        <v>155</v>
      </c>
      <c r="AU42" s="565">
        <v>40</v>
      </c>
      <c r="AV42" s="566"/>
      <c r="AW42" s="566"/>
    </row>
    <row r="43" spans="1:49">
      <c r="A43" s="564" t="s">
        <v>2057</v>
      </c>
      <c r="B43" s="564" t="s">
        <v>2058</v>
      </c>
      <c r="C43" s="564" t="s">
        <v>1986</v>
      </c>
      <c r="D43" s="564" t="s">
        <v>689</v>
      </c>
      <c r="E43" s="564" t="s">
        <v>1457</v>
      </c>
      <c r="F43" s="565">
        <v>2301.3000000000002</v>
      </c>
      <c r="G43" s="566"/>
      <c r="H43" s="566"/>
      <c r="I43" s="566"/>
      <c r="J43" s="566"/>
      <c r="K43" s="566"/>
      <c r="L43" s="566"/>
      <c r="M43" s="566"/>
      <c r="N43" s="566"/>
      <c r="O43" s="566"/>
      <c r="P43" s="566"/>
      <c r="Q43" s="566"/>
      <c r="R43" s="566"/>
      <c r="S43" s="566"/>
      <c r="T43" s="566"/>
      <c r="U43" s="566"/>
      <c r="V43" s="566"/>
      <c r="W43" s="566"/>
      <c r="X43" s="566"/>
      <c r="Y43" s="566"/>
      <c r="Z43" s="566"/>
      <c r="AA43" s="566"/>
      <c r="AB43" s="566"/>
      <c r="AC43" s="566"/>
      <c r="AD43" s="566"/>
      <c r="AE43" s="566"/>
      <c r="AF43" s="566"/>
      <c r="AG43" s="566"/>
      <c r="AH43" s="566"/>
      <c r="AI43" s="566"/>
      <c r="AJ43" s="566"/>
      <c r="AK43" s="566"/>
      <c r="AL43" s="566"/>
      <c r="AM43" s="566"/>
      <c r="AN43" s="566"/>
      <c r="AO43" s="565">
        <v>2301.3000000000002</v>
      </c>
      <c r="AP43" s="566"/>
      <c r="AQ43" s="566"/>
      <c r="AR43" s="566"/>
      <c r="AS43" s="566"/>
      <c r="AT43" s="566"/>
      <c r="AU43" s="566"/>
      <c r="AV43" s="566"/>
      <c r="AW43" s="566"/>
    </row>
    <row r="44" spans="1:49">
      <c r="A44" s="564" t="s">
        <v>2059</v>
      </c>
      <c r="B44" s="564" t="s">
        <v>2060</v>
      </c>
      <c r="C44" s="564" t="s">
        <v>1986</v>
      </c>
      <c r="D44" s="564" t="s">
        <v>689</v>
      </c>
      <c r="E44" s="564" t="s">
        <v>1457</v>
      </c>
      <c r="F44" s="565">
        <v>5379.08</v>
      </c>
      <c r="G44" s="566"/>
      <c r="H44" s="566"/>
      <c r="I44" s="566"/>
      <c r="J44" s="566"/>
      <c r="K44" s="566"/>
      <c r="L44" s="566"/>
      <c r="M44" s="566"/>
      <c r="N44" s="566"/>
      <c r="O44" s="566"/>
      <c r="P44" s="566"/>
      <c r="Q44" s="566"/>
      <c r="R44" s="566"/>
      <c r="S44" s="566"/>
      <c r="T44" s="566"/>
      <c r="U44" s="566"/>
      <c r="V44" s="566"/>
      <c r="W44" s="566"/>
      <c r="X44" s="566"/>
      <c r="Y44" s="566"/>
      <c r="Z44" s="566"/>
      <c r="AA44" s="566"/>
      <c r="AB44" s="566"/>
      <c r="AC44" s="566"/>
      <c r="AD44" s="566"/>
      <c r="AE44" s="566"/>
      <c r="AF44" s="566"/>
      <c r="AG44" s="566"/>
      <c r="AH44" s="566"/>
      <c r="AI44" s="566"/>
      <c r="AJ44" s="566"/>
      <c r="AK44" s="566"/>
      <c r="AL44" s="566"/>
      <c r="AM44" s="566"/>
      <c r="AN44" s="566"/>
      <c r="AO44" s="566"/>
      <c r="AP44" s="566"/>
      <c r="AQ44" s="566"/>
      <c r="AR44" s="566"/>
      <c r="AS44" s="565">
        <v>2533.92</v>
      </c>
      <c r="AT44" s="565">
        <v>1422.41</v>
      </c>
      <c r="AU44" s="566"/>
      <c r="AV44" s="565">
        <v>1422.75</v>
      </c>
      <c r="AW44" s="566"/>
    </row>
    <row r="45" spans="1:49">
      <c r="A45" s="564" t="s">
        <v>2061</v>
      </c>
      <c r="B45" s="564" t="s">
        <v>2062</v>
      </c>
      <c r="C45" s="564" t="s">
        <v>1986</v>
      </c>
      <c r="D45" s="564" t="s">
        <v>689</v>
      </c>
      <c r="E45" s="564" t="s">
        <v>1457</v>
      </c>
      <c r="F45" s="565">
        <v>14705.79</v>
      </c>
      <c r="G45" s="566"/>
      <c r="H45" s="566"/>
      <c r="I45" s="566"/>
      <c r="J45" s="566"/>
      <c r="K45" s="566"/>
      <c r="L45" s="566"/>
      <c r="M45" s="566"/>
      <c r="N45" s="566"/>
      <c r="O45" s="566"/>
      <c r="P45" s="566"/>
      <c r="Q45" s="566"/>
      <c r="R45" s="566"/>
      <c r="S45" s="566"/>
      <c r="T45" s="566"/>
      <c r="U45" s="566"/>
      <c r="V45" s="566"/>
      <c r="W45" s="566"/>
      <c r="X45" s="566"/>
      <c r="Y45" s="566"/>
      <c r="Z45" s="566"/>
      <c r="AA45" s="566"/>
      <c r="AB45" s="566"/>
      <c r="AC45" s="566"/>
      <c r="AD45" s="566"/>
      <c r="AE45" s="566"/>
      <c r="AF45" s="566"/>
      <c r="AG45" s="566"/>
      <c r="AH45" s="566"/>
      <c r="AI45" s="566"/>
      <c r="AJ45" s="566"/>
      <c r="AK45" s="566"/>
      <c r="AL45" s="566"/>
      <c r="AM45" s="565">
        <v>6191.3</v>
      </c>
      <c r="AN45" s="565">
        <v>720</v>
      </c>
      <c r="AO45" s="565">
        <v>510</v>
      </c>
      <c r="AP45" s="566"/>
      <c r="AQ45" s="566"/>
      <c r="AR45" s="565">
        <v>4181.04</v>
      </c>
      <c r="AS45" s="565">
        <v>3103.45</v>
      </c>
      <c r="AT45" s="566"/>
      <c r="AU45" s="566"/>
      <c r="AV45" s="566"/>
      <c r="AW45" s="566"/>
    </row>
    <row r="46" spans="1:49">
      <c r="A46" s="564" t="s">
        <v>2063</v>
      </c>
      <c r="B46" s="564" t="s">
        <v>2064</v>
      </c>
      <c r="C46" s="564" t="s">
        <v>1986</v>
      </c>
      <c r="D46" s="564" t="s">
        <v>689</v>
      </c>
      <c r="E46" s="564" t="s">
        <v>1457</v>
      </c>
      <c r="F46" s="565">
        <v>7258.92</v>
      </c>
      <c r="G46" s="566"/>
      <c r="H46" s="566"/>
      <c r="I46" s="566"/>
      <c r="J46" s="566"/>
      <c r="K46" s="566"/>
      <c r="L46" s="566"/>
      <c r="M46" s="566"/>
      <c r="N46" s="566"/>
      <c r="O46" s="566"/>
      <c r="P46" s="566"/>
      <c r="Q46" s="566"/>
      <c r="R46" s="566"/>
      <c r="S46" s="566"/>
      <c r="T46" s="566"/>
      <c r="U46" s="566"/>
      <c r="V46" s="566"/>
      <c r="W46" s="566"/>
      <c r="X46" s="566"/>
      <c r="Y46" s="566"/>
      <c r="Z46" s="566"/>
      <c r="AA46" s="566"/>
      <c r="AB46" s="566"/>
      <c r="AC46" s="566"/>
      <c r="AD46" s="566"/>
      <c r="AE46" s="566"/>
      <c r="AF46" s="566"/>
      <c r="AG46" s="566"/>
      <c r="AH46" s="566"/>
      <c r="AI46" s="566"/>
      <c r="AJ46" s="566"/>
      <c r="AK46" s="566"/>
      <c r="AL46" s="566"/>
      <c r="AM46" s="566"/>
      <c r="AN46" s="566"/>
      <c r="AO46" s="566"/>
      <c r="AP46" s="566"/>
      <c r="AQ46" s="566"/>
      <c r="AR46" s="565">
        <v>1934.79</v>
      </c>
      <c r="AS46" s="565">
        <v>2491.38</v>
      </c>
      <c r="AT46" s="566"/>
      <c r="AU46" s="565">
        <v>2772.41</v>
      </c>
      <c r="AV46" s="565">
        <v>60.34</v>
      </c>
      <c r="AW46" s="566"/>
    </row>
    <row r="47" spans="1:49">
      <c r="A47" s="564" t="s">
        <v>2065</v>
      </c>
      <c r="B47" s="564" t="s">
        <v>2066</v>
      </c>
      <c r="C47" s="564" t="s">
        <v>1986</v>
      </c>
      <c r="D47" s="564" t="s">
        <v>689</v>
      </c>
      <c r="E47" s="564" t="s">
        <v>1457</v>
      </c>
      <c r="F47" s="565">
        <v>87516.76</v>
      </c>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6"/>
      <c r="AN47" s="565">
        <v>2276.3000000000002</v>
      </c>
      <c r="AO47" s="565">
        <v>7484.61</v>
      </c>
      <c r="AP47" s="565">
        <v>8917.8799999999992</v>
      </c>
      <c r="AQ47" s="565">
        <v>22224.11</v>
      </c>
      <c r="AR47" s="565">
        <v>9482.74</v>
      </c>
      <c r="AS47" s="565">
        <v>19887.900000000001</v>
      </c>
      <c r="AT47" s="565">
        <v>13324.15</v>
      </c>
      <c r="AU47" s="565">
        <v>3474.14</v>
      </c>
      <c r="AV47" s="565">
        <v>57</v>
      </c>
      <c r="AW47" s="565">
        <v>387.93</v>
      </c>
    </row>
    <row r="48" spans="1:49">
      <c r="A48" s="564" t="s">
        <v>2067</v>
      </c>
      <c r="B48" s="564" t="s">
        <v>2068</v>
      </c>
      <c r="C48" s="564" t="s">
        <v>1986</v>
      </c>
      <c r="D48" s="564" t="s">
        <v>689</v>
      </c>
      <c r="E48" s="564" t="s">
        <v>1457</v>
      </c>
      <c r="F48" s="565">
        <v>112214.52</v>
      </c>
      <c r="G48" s="566"/>
      <c r="H48" s="566"/>
      <c r="I48" s="566"/>
      <c r="J48" s="566"/>
      <c r="K48" s="566"/>
      <c r="L48" s="566"/>
      <c r="M48" s="566"/>
      <c r="N48" s="566"/>
      <c r="O48" s="566"/>
      <c r="P48" s="566"/>
      <c r="Q48" s="566"/>
      <c r="R48" s="566"/>
      <c r="S48" s="566"/>
      <c r="T48" s="566"/>
      <c r="U48" s="566"/>
      <c r="V48" s="566"/>
      <c r="W48" s="566"/>
      <c r="X48" s="566"/>
      <c r="Y48" s="566"/>
      <c r="Z48" s="566"/>
      <c r="AA48" s="566"/>
      <c r="AB48" s="566"/>
      <c r="AC48" s="566"/>
      <c r="AD48" s="566"/>
      <c r="AE48" s="566"/>
      <c r="AF48" s="566"/>
      <c r="AG48" s="566"/>
      <c r="AH48" s="566"/>
      <c r="AI48" s="566"/>
      <c r="AJ48" s="566"/>
      <c r="AK48" s="566"/>
      <c r="AL48" s="565">
        <v>5326.3</v>
      </c>
      <c r="AM48" s="565">
        <v>8919.48</v>
      </c>
      <c r="AN48" s="565">
        <v>8752.93</v>
      </c>
      <c r="AO48" s="565">
        <v>6259.43</v>
      </c>
      <c r="AP48" s="565">
        <v>17417.37</v>
      </c>
      <c r="AQ48" s="565">
        <v>2999.13</v>
      </c>
      <c r="AR48" s="565">
        <v>11847.17</v>
      </c>
      <c r="AS48" s="565">
        <v>12602.75</v>
      </c>
      <c r="AT48" s="565">
        <v>14111.37</v>
      </c>
      <c r="AU48" s="565">
        <v>5973.96</v>
      </c>
      <c r="AV48" s="565">
        <v>12487.39</v>
      </c>
      <c r="AW48" s="565">
        <v>5517.24</v>
      </c>
    </row>
    <row r="49" spans="1:49">
      <c r="A49" s="564" t="s">
        <v>2069</v>
      </c>
      <c r="B49" s="564" t="s">
        <v>2070</v>
      </c>
      <c r="C49" s="564" t="s">
        <v>1986</v>
      </c>
      <c r="D49" s="564" t="s">
        <v>689</v>
      </c>
      <c r="E49" s="564" t="s">
        <v>1457</v>
      </c>
      <c r="F49" s="565">
        <v>3674.13</v>
      </c>
      <c r="G49" s="566"/>
      <c r="H49" s="566"/>
      <c r="I49" s="566"/>
      <c r="J49" s="566"/>
      <c r="K49" s="566"/>
      <c r="L49" s="566"/>
      <c r="M49" s="566"/>
      <c r="N49" s="566"/>
      <c r="O49" s="566"/>
      <c r="P49" s="566"/>
      <c r="Q49" s="566"/>
      <c r="R49" s="566"/>
      <c r="S49" s="566"/>
      <c r="T49" s="566"/>
      <c r="U49" s="566"/>
      <c r="V49" s="566"/>
      <c r="W49" s="566"/>
      <c r="X49" s="566"/>
      <c r="Y49" s="566"/>
      <c r="Z49" s="566"/>
      <c r="AA49" s="566"/>
      <c r="AB49" s="566"/>
      <c r="AC49" s="566"/>
      <c r="AD49" s="566"/>
      <c r="AE49" s="566"/>
      <c r="AF49" s="566"/>
      <c r="AG49" s="566"/>
      <c r="AH49" s="566"/>
      <c r="AI49" s="566"/>
      <c r="AJ49" s="566"/>
      <c r="AK49" s="566"/>
      <c r="AL49" s="566"/>
      <c r="AM49" s="566"/>
      <c r="AN49" s="566"/>
      <c r="AO49" s="565">
        <v>850</v>
      </c>
      <c r="AP49" s="565">
        <v>3920.69</v>
      </c>
      <c r="AQ49" s="565">
        <v>-2268.9699999999998</v>
      </c>
      <c r="AR49" s="565">
        <v>775.86</v>
      </c>
      <c r="AS49" s="566"/>
      <c r="AT49" s="566"/>
      <c r="AU49" s="566"/>
      <c r="AV49" s="565">
        <v>396.55</v>
      </c>
      <c r="AW49" s="566"/>
    </row>
    <row r="50" spans="1:49">
      <c r="A50" s="564" t="s">
        <v>2071</v>
      </c>
      <c r="B50" s="564" t="s">
        <v>2072</v>
      </c>
      <c r="C50" s="564" t="s">
        <v>1986</v>
      </c>
      <c r="D50" s="564" t="s">
        <v>689</v>
      </c>
      <c r="E50" s="564" t="s">
        <v>1457</v>
      </c>
      <c r="F50" s="565">
        <v>2311.3000000000002</v>
      </c>
      <c r="G50" s="566"/>
      <c r="H50" s="566"/>
      <c r="I50" s="566"/>
      <c r="J50" s="566"/>
      <c r="K50" s="566"/>
      <c r="L50" s="566"/>
      <c r="M50" s="566"/>
      <c r="N50" s="566"/>
      <c r="O50" s="566"/>
      <c r="P50" s="566"/>
      <c r="Q50" s="566"/>
      <c r="R50" s="566"/>
      <c r="S50" s="566"/>
      <c r="T50" s="566"/>
      <c r="U50" s="566"/>
      <c r="V50" s="566"/>
      <c r="W50" s="566"/>
      <c r="X50" s="566"/>
      <c r="Y50" s="566"/>
      <c r="Z50" s="566"/>
      <c r="AA50" s="566"/>
      <c r="AB50" s="566"/>
      <c r="AC50" s="566"/>
      <c r="AD50" s="566"/>
      <c r="AE50" s="566"/>
      <c r="AF50" s="566"/>
      <c r="AG50" s="566"/>
      <c r="AH50" s="566"/>
      <c r="AI50" s="566"/>
      <c r="AJ50" s="566"/>
      <c r="AK50" s="566"/>
      <c r="AL50" s="566"/>
      <c r="AM50" s="566"/>
      <c r="AN50" s="565">
        <v>2276.3000000000002</v>
      </c>
      <c r="AO50" s="566"/>
      <c r="AP50" s="566"/>
      <c r="AQ50" s="566"/>
      <c r="AR50" s="565">
        <v>35</v>
      </c>
      <c r="AS50" s="566"/>
      <c r="AT50" s="566"/>
      <c r="AU50" s="566"/>
      <c r="AV50" s="566"/>
      <c r="AW50" s="566"/>
    </row>
    <row r="51" spans="1:49">
      <c r="A51" s="564" t="s">
        <v>2073</v>
      </c>
      <c r="B51" s="564" t="s">
        <v>2074</v>
      </c>
      <c r="C51" s="564" t="s">
        <v>1986</v>
      </c>
      <c r="D51" s="564" t="s">
        <v>689</v>
      </c>
      <c r="E51" s="564" t="s">
        <v>1457</v>
      </c>
      <c r="F51" s="565">
        <v>4491.3</v>
      </c>
      <c r="G51" s="566"/>
      <c r="H51" s="566"/>
      <c r="I51" s="566"/>
      <c r="J51" s="566"/>
      <c r="K51" s="566"/>
      <c r="L51" s="566"/>
      <c r="M51" s="566"/>
      <c r="N51" s="566"/>
      <c r="O51" s="566"/>
      <c r="P51" s="566"/>
      <c r="Q51" s="566"/>
      <c r="R51" s="566"/>
      <c r="S51" s="566"/>
      <c r="T51" s="566"/>
      <c r="U51" s="566"/>
      <c r="V51" s="566"/>
      <c r="W51" s="566"/>
      <c r="X51" s="566"/>
      <c r="Y51" s="566"/>
      <c r="Z51" s="566"/>
      <c r="AA51" s="566"/>
      <c r="AB51" s="566"/>
      <c r="AC51" s="566"/>
      <c r="AD51" s="566"/>
      <c r="AE51" s="566"/>
      <c r="AF51" s="566"/>
      <c r="AG51" s="566"/>
      <c r="AH51" s="566"/>
      <c r="AI51" s="566"/>
      <c r="AJ51" s="566"/>
      <c r="AK51" s="566"/>
      <c r="AL51" s="565">
        <v>4491.3</v>
      </c>
      <c r="AM51" s="566"/>
      <c r="AN51" s="566"/>
      <c r="AO51" s="566"/>
      <c r="AP51" s="566"/>
      <c r="AQ51" s="566"/>
      <c r="AR51" s="566"/>
      <c r="AS51" s="566"/>
      <c r="AT51" s="566"/>
      <c r="AU51" s="566"/>
      <c r="AV51" s="566"/>
      <c r="AW51" s="566"/>
    </row>
    <row r="52" spans="1:49">
      <c r="A52" s="564" t="s">
        <v>2075</v>
      </c>
      <c r="B52" s="564" t="s">
        <v>2076</v>
      </c>
      <c r="C52" s="564" t="s">
        <v>1986</v>
      </c>
      <c r="D52" s="564" t="s">
        <v>689</v>
      </c>
      <c r="E52" s="564" t="s">
        <v>1457</v>
      </c>
      <c r="F52" s="565">
        <v>4364.2299999999996</v>
      </c>
      <c r="G52" s="566"/>
      <c r="H52" s="566"/>
      <c r="I52" s="566"/>
      <c r="J52" s="566"/>
      <c r="K52" s="566"/>
      <c r="L52" s="566"/>
      <c r="M52" s="566"/>
      <c r="N52" s="566"/>
      <c r="O52" s="566"/>
      <c r="P52" s="566"/>
      <c r="Q52" s="566"/>
      <c r="R52" s="566"/>
      <c r="S52" s="566"/>
      <c r="T52" s="566"/>
      <c r="U52" s="566"/>
      <c r="V52" s="566"/>
      <c r="W52" s="566"/>
      <c r="X52" s="566"/>
      <c r="Y52" s="566"/>
      <c r="Z52" s="566"/>
      <c r="AA52" s="566"/>
      <c r="AB52" s="566"/>
      <c r="AC52" s="566"/>
      <c r="AD52" s="566"/>
      <c r="AE52" s="566"/>
      <c r="AF52" s="566"/>
      <c r="AG52" s="566"/>
      <c r="AH52" s="566"/>
      <c r="AI52" s="566"/>
      <c r="AJ52" s="566"/>
      <c r="AK52" s="566"/>
      <c r="AL52" s="566"/>
      <c r="AM52" s="565">
        <v>2251.3000000000002</v>
      </c>
      <c r="AN52" s="565">
        <v>1700</v>
      </c>
      <c r="AO52" s="565">
        <v>412.93</v>
      </c>
      <c r="AP52" s="566"/>
      <c r="AQ52" s="566"/>
      <c r="AR52" s="566"/>
      <c r="AS52" s="566"/>
      <c r="AT52" s="566"/>
      <c r="AU52" s="566"/>
      <c r="AV52" s="566"/>
      <c r="AW52" s="566"/>
    </row>
    <row r="53" spans="1:49">
      <c r="A53" s="564" t="s">
        <v>2077</v>
      </c>
      <c r="B53" s="564" t="s">
        <v>2078</v>
      </c>
      <c r="C53" s="564" t="s">
        <v>1986</v>
      </c>
      <c r="D53" s="564" t="s">
        <v>689</v>
      </c>
      <c r="E53" s="564" t="s">
        <v>1457</v>
      </c>
      <c r="F53" s="565">
        <v>31345.53</v>
      </c>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6"/>
      <c r="AG53" s="566"/>
      <c r="AH53" s="566"/>
      <c r="AI53" s="566"/>
      <c r="AJ53" s="566"/>
      <c r="AK53" s="566"/>
      <c r="AL53" s="566"/>
      <c r="AM53" s="566"/>
      <c r="AN53" s="566"/>
      <c r="AO53" s="566"/>
      <c r="AP53" s="566"/>
      <c r="AQ53" s="566"/>
      <c r="AR53" s="565">
        <v>3499.44</v>
      </c>
      <c r="AS53" s="565">
        <v>6951.53</v>
      </c>
      <c r="AT53" s="565">
        <v>13904.92</v>
      </c>
      <c r="AU53" s="565">
        <v>5124.1400000000003</v>
      </c>
      <c r="AV53" s="565">
        <v>1865.5</v>
      </c>
      <c r="AW53" s="566"/>
    </row>
    <row r="54" spans="1:49">
      <c r="A54" s="564" t="s">
        <v>2079</v>
      </c>
      <c r="B54" s="564" t="s">
        <v>2080</v>
      </c>
      <c r="C54" s="564" t="s">
        <v>1986</v>
      </c>
      <c r="D54" s="564" t="s">
        <v>689</v>
      </c>
      <c r="E54" s="564" t="s">
        <v>1457</v>
      </c>
      <c r="F54" s="565">
        <v>14878.67</v>
      </c>
      <c r="G54" s="566"/>
      <c r="H54" s="566"/>
      <c r="I54" s="566"/>
      <c r="J54" s="566"/>
      <c r="K54" s="566"/>
      <c r="L54" s="566"/>
      <c r="M54" s="566"/>
      <c r="N54" s="566"/>
      <c r="O54" s="566"/>
      <c r="P54" s="566"/>
      <c r="Q54" s="566"/>
      <c r="R54" s="566"/>
      <c r="S54" s="566"/>
      <c r="T54" s="566"/>
      <c r="U54" s="566"/>
      <c r="V54" s="566"/>
      <c r="W54" s="566"/>
      <c r="X54" s="566"/>
      <c r="Y54" s="566"/>
      <c r="Z54" s="566"/>
      <c r="AA54" s="566"/>
      <c r="AB54" s="566"/>
      <c r="AC54" s="566"/>
      <c r="AD54" s="566"/>
      <c r="AE54" s="566"/>
      <c r="AF54" s="566"/>
      <c r="AG54" s="566"/>
      <c r="AH54" s="566"/>
      <c r="AI54" s="566"/>
      <c r="AJ54" s="566"/>
      <c r="AK54" s="566"/>
      <c r="AL54" s="566"/>
      <c r="AM54" s="565">
        <v>2467.3000000000002</v>
      </c>
      <c r="AN54" s="565">
        <v>3368.62</v>
      </c>
      <c r="AO54" s="565">
        <v>2160</v>
      </c>
      <c r="AP54" s="565">
        <v>3094.83</v>
      </c>
      <c r="AQ54" s="566"/>
      <c r="AR54" s="566"/>
      <c r="AS54" s="565">
        <v>687.92</v>
      </c>
      <c r="AT54" s="566"/>
      <c r="AU54" s="566"/>
      <c r="AV54" s="565">
        <v>3100</v>
      </c>
      <c r="AW54" s="566"/>
    </row>
    <row r="55" spans="1:49">
      <c r="A55" s="564" t="s">
        <v>2081</v>
      </c>
      <c r="B55" s="564" t="s">
        <v>2082</v>
      </c>
      <c r="C55" s="564" t="s">
        <v>1986</v>
      </c>
      <c r="D55" s="564" t="s">
        <v>689</v>
      </c>
      <c r="E55" s="564" t="s">
        <v>1457</v>
      </c>
      <c r="F55" s="565">
        <v>2301.3000000000002</v>
      </c>
      <c r="G55" s="566"/>
      <c r="H55" s="566"/>
      <c r="I55" s="566"/>
      <c r="J55" s="566"/>
      <c r="K55" s="566"/>
      <c r="L55" s="566"/>
      <c r="M55" s="566"/>
      <c r="N55" s="566"/>
      <c r="O55" s="566"/>
      <c r="P55" s="566"/>
      <c r="Q55" s="566"/>
      <c r="R55" s="566"/>
      <c r="S55" s="566"/>
      <c r="T55" s="566"/>
      <c r="U55" s="566"/>
      <c r="V55" s="566"/>
      <c r="W55" s="566"/>
      <c r="X55" s="566"/>
      <c r="Y55" s="566"/>
      <c r="Z55" s="566"/>
      <c r="AA55" s="566"/>
      <c r="AB55" s="566"/>
      <c r="AC55" s="566"/>
      <c r="AD55" s="566"/>
      <c r="AE55" s="566"/>
      <c r="AF55" s="566"/>
      <c r="AG55" s="566"/>
      <c r="AH55" s="566"/>
      <c r="AI55" s="566"/>
      <c r="AJ55" s="566"/>
      <c r="AK55" s="566"/>
      <c r="AL55" s="565">
        <v>2261.3000000000002</v>
      </c>
      <c r="AM55" s="566"/>
      <c r="AN55" s="566"/>
      <c r="AO55" s="566"/>
      <c r="AP55" s="566"/>
      <c r="AQ55" s="566"/>
      <c r="AR55" s="566"/>
      <c r="AS55" s="566"/>
      <c r="AT55" s="566"/>
      <c r="AU55" s="566"/>
      <c r="AV55" s="565">
        <v>40</v>
      </c>
      <c r="AW55" s="566"/>
    </row>
    <row r="56" spans="1:49">
      <c r="A56" s="564" t="s">
        <v>2083</v>
      </c>
      <c r="B56" s="564" t="s">
        <v>2084</v>
      </c>
      <c r="C56" s="564" t="s">
        <v>1986</v>
      </c>
      <c r="D56" s="564" t="s">
        <v>689</v>
      </c>
      <c r="E56" s="564" t="s">
        <v>1457</v>
      </c>
      <c r="F56" s="565">
        <v>18428.830000000002</v>
      </c>
      <c r="G56" s="566"/>
      <c r="H56" s="566"/>
      <c r="I56" s="566"/>
      <c r="J56" s="566"/>
      <c r="K56" s="566"/>
      <c r="L56" s="566"/>
      <c r="M56" s="566"/>
      <c r="N56" s="566"/>
      <c r="O56" s="566"/>
      <c r="P56" s="566"/>
      <c r="Q56" s="566"/>
      <c r="R56" s="566"/>
      <c r="S56" s="566"/>
      <c r="T56" s="566"/>
      <c r="U56" s="566"/>
      <c r="V56" s="566"/>
      <c r="W56" s="566"/>
      <c r="X56" s="566"/>
      <c r="Y56" s="566"/>
      <c r="Z56" s="566"/>
      <c r="AA56" s="566"/>
      <c r="AB56" s="566"/>
      <c r="AC56" s="566"/>
      <c r="AD56" s="566"/>
      <c r="AE56" s="566"/>
      <c r="AF56" s="566"/>
      <c r="AG56" s="566"/>
      <c r="AH56" s="566"/>
      <c r="AI56" s="566"/>
      <c r="AJ56" s="566"/>
      <c r="AK56" s="565">
        <v>2214.6</v>
      </c>
      <c r="AL56" s="565">
        <v>3337</v>
      </c>
      <c r="AM56" s="565">
        <v>2125</v>
      </c>
      <c r="AN56" s="565">
        <v>2887.93</v>
      </c>
      <c r="AO56" s="566"/>
      <c r="AP56" s="565">
        <v>1217.24</v>
      </c>
      <c r="AQ56" s="565">
        <v>1213.79</v>
      </c>
      <c r="AR56" s="565">
        <v>2427.58</v>
      </c>
      <c r="AS56" s="565">
        <v>2838.62</v>
      </c>
      <c r="AT56" s="566"/>
      <c r="AU56" s="565">
        <v>155</v>
      </c>
      <c r="AV56" s="565">
        <v>12.07</v>
      </c>
      <c r="AW56" s="566"/>
    </row>
    <row r="57" spans="1:49">
      <c r="A57" s="564" t="s">
        <v>2085</v>
      </c>
      <c r="B57" s="564" t="s">
        <v>2086</v>
      </c>
      <c r="C57" s="564" t="s">
        <v>1986</v>
      </c>
      <c r="D57" s="564" t="s">
        <v>689</v>
      </c>
      <c r="E57" s="564" t="s">
        <v>1457</v>
      </c>
      <c r="F57" s="565">
        <v>48045.04</v>
      </c>
      <c r="G57" s="566"/>
      <c r="H57" s="566"/>
      <c r="I57" s="566"/>
      <c r="J57" s="566"/>
      <c r="K57" s="566"/>
      <c r="L57" s="566"/>
      <c r="M57" s="566"/>
      <c r="N57" s="566"/>
      <c r="O57" s="566"/>
      <c r="P57" s="566"/>
      <c r="Q57" s="566"/>
      <c r="R57" s="566"/>
      <c r="S57" s="566"/>
      <c r="T57" s="566"/>
      <c r="U57" s="566"/>
      <c r="V57" s="566"/>
      <c r="W57" s="566"/>
      <c r="X57" s="566"/>
      <c r="Y57" s="566"/>
      <c r="Z57" s="566"/>
      <c r="AA57" s="566"/>
      <c r="AB57" s="566"/>
      <c r="AC57" s="566"/>
      <c r="AD57" s="566"/>
      <c r="AE57" s="566"/>
      <c r="AF57" s="566"/>
      <c r="AG57" s="566"/>
      <c r="AH57" s="566"/>
      <c r="AI57" s="566"/>
      <c r="AJ57" s="566"/>
      <c r="AK57" s="566"/>
      <c r="AL57" s="566"/>
      <c r="AM57" s="566"/>
      <c r="AN57" s="566"/>
      <c r="AO57" s="566"/>
      <c r="AP57" s="565">
        <v>3573.48</v>
      </c>
      <c r="AQ57" s="565">
        <v>3477.48</v>
      </c>
      <c r="AR57" s="565">
        <v>4419.1000000000004</v>
      </c>
      <c r="AS57" s="565">
        <v>6392.24</v>
      </c>
      <c r="AT57" s="565">
        <v>1327.59</v>
      </c>
      <c r="AU57" s="565">
        <v>24691.360000000001</v>
      </c>
      <c r="AV57" s="565">
        <v>4163.79</v>
      </c>
      <c r="AW57" s="566"/>
    </row>
    <row r="58" spans="1:49">
      <c r="A58" s="564" t="s">
        <v>2087</v>
      </c>
      <c r="B58" s="564" t="s">
        <v>2088</v>
      </c>
      <c r="C58" s="564" t="s">
        <v>1986</v>
      </c>
      <c r="D58" s="564" t="s">
        <v>689</v>
      </c>
      <c r="E58" s="564" t="s">
        <v>1457</v>
      </c>
      <c r="F58" s="565">
        <v>56770.77</v>
      </c>
      <c r="G58" s="566"/>
      <c r="H58" s="566"/>
      <c r="I58" s="566"/>
      <c r="J58" s="566"/>
      <c r="K58" s="566"/>
      <c r="L58" s="566"/>
      <c r="M58" s="566"/>
      <c r="N58" s="566"/>
      <c r="O58" s="566"/>
      <c r="P58" s="566"/>
      <c r="Q58" s="566"/>
      <c r="R58" s="566"/>
      <c r="S58" s="566"/>
      <c r="T58" s="566"/>
      <c r="U58" s="566"/>
      <c r="V58" s="566"/>
      <c r="W58" s="566"/>
      <c r="X58" s="566"/>
      <c r="Y58" s="566"/>
      <c r="Z58" s="566"/>
      <c r="AA58" s="566"/>
      <c r="AB58" s="566"/>
      <c r="AC58" s="566"/>
      <c r="AD58" s="566"/>
      <c r="AE58" s="566"/>
      <c r="AF58" s="566"/>
      <c r="AG58" s="566"/>
      <c r="AH58" s="566"/>
      <c r="AI58" s="566"/>
      <c r="AJ58" s="566"/>
      <c r="AK58" s="566"/>
      <c r="AL58" s="566"/>
      <c r="AM58" s="565">
        <v>15525.09</v>
      </c>
      <c r="AN58" s="565">
        <v>6810.34</v>
      </c>
      <c r="AO58" s="565">
        <v>4901.7299999999996</v>
      </c>
      <c r="AP58" s="565">
        <v>19502.599999999999</v>
      </c>
      <c r="AQ58" s="566"/>
      <c r="AR58" s="565">
        <v>5786.19</v>
      </c>
      <c r="AS58" s="565">
        <v>2772.41</v>
      </c>
      <c r="AT58" s="565">
        <v>1422.41</v>
      </c>
      <c r="AU58" s="566"/>
      <c r="AV58" s="565">
        <v>50</v>
      </c>
      <c r="AW58" s="566"/>
    </row>
    <row r="59" spans="1:49">
      <c r="A59" s="564" t="s">
        <v>2089</v>
      </c>
      <c r="B59" s="564" t="s">
        <v>2090</v>
      </c>
      <c r="C59" s="564" t="s">
        <v>1986</v>
      </c>
      <c r="D59" s="564" t="s">
        <v>689</v>
      </c>
      <c r="E59" s="564" t="s">
        <v>1457</v>
      </c>
      <c r="F59" s="565">
        <v>41801.35</v>
      </c>
      <c r="G59" s="566"/>
      <c r="H59" s="566"/>
      <c r="I59" s="566"/>
      <c r="J59" s="566"/>
      <c r="K59" s="566"/>
      <c r="L59" s="566"/>
      <c r="M59" s="566"/>
      <c r="N59" s="566"/>
      <c r="O59" s="566"/>
      <c r="P59" s="566"/>
      <c r="Q59" s="566"/>
      <c r="R59" s="566"/>
      <c r="S59" s="566"/>
      <c r="T59" s="566"/>
      <c r="U59" s="566"/>
      <c r="V59" s="566"/>
      <c r="W59" s="566"/>
      <c r="X59" s="566"/>
      <c r="Y59" s="566"/>
      <c r="Z59" s="566"/>
      <c r="AA59" s="566"/>
      <c r="AB59" s="566"/>
      <c r="AC59" s="566"/>
      <c r="AD59" s="566"/>
      <c r="AE59" s="566"/>
      <c r="AF59" s="566"/>
      <c r="AG59" s="566"/>
      <c r="AH59" s="566"/>
      <c r="AI59" s="566"/>
      <c r="AJ59" s="566"/>
      <c r="AK59" s="566"/>
      <c r="AL59" s="566"/>
      <c r="AM59" s="566"/>
      <c r="AN59" s="566"/>
      <c r="AO59" s="566"/>
      <c r="AP59" s="566"/>
      <c r="AQ59" s="565">
        <v>2317.5700000000002</v>
      </c>
      <c r="AR59" s="565">
        <v>8181.02</v>
      </c>
      <c r="AS59" s="565">
        <v>3474.14</v>
      </c>
      <c r="AT59" s="565">
        <v>20197.41</v>
      </c>
      <c r="AU59" s="565">
        <v>3644.14</v>
      </c>
      <c r="AV59" s="565">
        <v>3987.07</v>
      </c>
      <c r="AW59" s="566"/>
    </row>
    <row r="60" spans="1:49">
      <c r="A60" s="564" t="s">
        <v>2091</v>
      </c>
      <c r="B60" s="564" t="s">
        <v>2092</v>
      </c>
      <c r="C60" s="564" t="s">
        <v>1986</v>
      </c>
      <c r="D60" s="564" t="s">
        <v>689</v>
      </c>
      <c r="E60" s="564" t="s">
        <v>1457</v>
      </c>
      <c r="F60" s="565">
        <v>6588.91</v>
      </c>
      <c r="G60" s="566"/>
      <c r="H60" s="566"/>
      <c r="I60" s="566"/>
      <c r="J60" s="566"/>
      <c r="K60" s="566"/>
      <c r="L60" s="566"/>
      <c r="M60" s="566"/>
      <c r="N60" s="566"/>
      <c r="O60" s="566"/>
      <c r="P60" s="566"/>
      <c r="Q60" s="566"/>
      <c r="R60" s="566"/>
      <c r="S60" s="566"/>
      <c r="T60" s="566"/>
      <c r="U60" s="566"/>
      <c r="V60" s="566"/>
      <c r="W60" s="566"/>
      <c r="X60" s="566"/>
      <c r="Y60" s="566"/>
      <c r="Z60" s="566"/>
      <c r="AA60" s="566"/>
      <c r="AB60" s="566"/>
      <c r="AC60" s="566"/>
      <c r="AD60" s="566"/>
      <c r="AE60" s="566"/>
      <c r="AF60" s="566"/>
      <c r="AG60" s="566"/>
      <c r="AH60" s="566"/>
      <c r="AI60" s="566"/>
      <c r="AJ60" s="566"/>
      <c r="AK60" s="566"/>
      <c r="AL60" s="565">
        <v>3976.3</v>
      </c>
      <c r="AM60" s="565">
        <v>546</v>
      </c>
      <c r="AN60" s="565">
        <v>90</v>
      </c>
      <c r="AO60" s="565">
        <v>1105.05</v>
      </c>
      <c r="AP60" s="566"/>
      <c r="AQ60" s="566"/>
      <c r="AR60" s="566"/>
      <c r="AS60" s="566"/>
      <c r="AT60" s="566"/>
      <c r="AU60" s="565">
        <v>406.56</v>
      </c>
      <c r="AV60" s="565">
        <v>465</v>
      </c>
      <c r="AW60" s="566"/>
    </row>
    <row r="61" spans="1:49">
      <c r="A61" s="564" t="s">
        <v>2093</v>
      </c>
      <c r="B61" s="564" t="s">
        <v>2094</v>
      </c>
      <c r="C61" s="564" t="s">
        <v>1986</v>
      </c>
      <c r="D61" s="564" t="s">
        <v>689</v>
      </c>
      <c r="E61" s="564" t="s">
        <v>1457</v>
      </c>
      <c r="F61" s="565">
        <v>1715.51</v>
      </c>
      <c r="G61" s="566"/>
      <c r="H61" s="566"/>
      <c r="I61" s="566"/>
      <c r="J61" s="566"/>
      <c r="K61" s="566"/>
      <c r="L61" s="566"/>
      <c r="M61" s="566"/>
      <c r="N61" s="566"/>
      <c r="O61" s="566"/>
      <c r="P61" s="566"/>
      <c r="Q61" s="566"/>
      <c r="R61" s="566"/>
      <c r="S61" s="566"/>
      <c r="T61" s="566"/>
      <c r="U61" s="566"/>
      <c r="V61" s="566"/>
      <c r="W61" s="566"/>
      <c r="X61" s="566"/>
      <c r="Y61" s="566"/>
      <c r="Z61" s="566"/>
      <c r="AA61" s="566"/>
      <c r="AB61" s="566"/>
      <c r="AC61" s="566"/>
      <c r="AD61" s="566"/>
      <c r="AE61" s="566"/>
      <c r="AF61" s="566"/>
      <c r="AG61" s="566"/>
      <c r="AH61" s="566"/>
      <c r="AI61" s="566"/>
      <c r="AJ61" s="566"/>
      <c r="AK61" s="566"/>
      <c r="AL61" s="566"/>
      <c r="AM61" s="566"/>
      <c r="AN61" s="566"/>
      <c r="AO61" s="566"/>
      <c r="AP61" s="566"/>
      <c r="AQ61" s="566"/>
      <c r="AR61" s="566"/>
      <c r="AS61" s="565">
        <v>1715.51</v>
      </c>
      <c r="AT61" s="566"/>
      <c r="AU61" s="566"/>
      <c r="AV61" s="566"/>
      <c r="AW61" s="566"/>
    </row>
    <row r="62" spans="1:49">
      <c r="A62" s="564" t="s">
        <v>2095</v>
      </c>
      <c r="B62" s="564" t="s">
        <v>2096</v>
      </c>
      <c r="C62" s="564" t="s">
        <v>1986</v>
      </c>
      <c r="D62" s="564" t="s">
        <v>689</v>
      </c>
      <c r="E62" s="564" t="s">
        <v>1457</v>
      </c>
      <c r="F62" s="565">
        <v>31793.56</v>
      </c>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5">
        <v>2276.3000000000002</v>
      </c>
      <c r="AM62" s="565">
        <v>4671.93</v>
      </c>
      <c r="AN62" s="565">
        <v>2550</v>
      </c>
      <c r="AO62" s="565">
        <v>6890.94</v>
      </c>
      <c r="AP62" s="565">
        <v>6172.77</v>
      </c>
      <c r="AQ62" s="566"/>
      <c r="AR62" s="565">
        <v>5742.57</v>
      </c>
      <c r="AS62" s="566"/>
      <c r="AT62" s="566"/>
      <c r="AU62" s="565">
        <v>3489.05</v>
      </c>
      <c r="AV62" s="566"/>
      <c r="AW62" s="566"/>
    </row>
    <row r="63" spans="1:49">
      <c r="A63" s="564" t="s">
        <v>2097</v>
      </c>
      <c r="B63" s="564" t="s">
        <v>2098</v>
      </c>
      <c r="C63" s="564" t="s">
        <v>1986</v>
      </c>
      <c r="D63" s="564" t="s">
        <v>689</v>
      </c>
      <c r="E63" s="564" t="s">
        <v>1457</v>
      </c>
      <c r="F63" s="565">
        <v>23072.28</v>
      </c>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5">
        <v>14293.23</v>
      </c>
      <c r="AN63" s="566"/>
      <c r="AO63" s="565">
        <v>3094.83</v>
      </c>
      <c r="AP63" s="565">
        <v>3224.14</v>
      </c>
      <c r="AQ63" s="566"/>
      <c r="AR63" s="566"/>
      <c r="AS63" s="566"/>
      <c r="AT63" s="565">
        <v>2327.58</v>
      </c>
      <c r="AU63" s="565">
        <v>132.5</v>
      </c>
      <c r="AV63" s="566"/>
      <c r="AW63" s="566"/>
    </row>
    <row r="64" spans="1:49">
      <c r="A64" s="564" t="s">
        <v>2099</v>
      </c>
      <c r="B64" s="564" t="s">
        <v>2100</v>
      </c>
      <c r="C64" s="564" t="s">
        <v>1986</v>
      </c>
      <c r="D64" s="564" t="s">
        <v>689</v>
      </c>
      <c r="E64" s="564" t="s">
        <v>1457</v>
      </c>
      <c r="F64" s="565">
        <v>5251.3</v>
      </c>
      <c r="G64" s="566"/>
      <c r="H64" s="566"/>
      <c r="I64" s="566"/>
      <c r="J64" s="566"/>
      <c r="K64" s="566"/>
      <c r="L64" s="566"/>
      <c r="M64" s="566"/>
      <c r="N64" s="566"/>
      <c r="O64" s="566"/>
      <c r="P64" s="566"/>
      <c r="Q64" s="566"/>
      <c r="R64" s="566"/>
      <c r="S64" s="566"/>
      <c r="T64" s="566"/>
      <c r="U64" s="566"/>
      <c r="V64" s="566"/>
      <c r="W64" s="566"/>
      <c r="X64" s="566"/>
      <c r="Y64" s="566"/>
      <c r="Z64" s="566"/>
      <c r="AA64" s="566"/>
      <c r="AB64" s="566"/>
      <c r="AC64" s="566"/>
      <c r="AD64" s="566"/>
      <c r="AE64" s="566"/>
      <c r="AF64" s="566"/>
      <c r="AG64" s="566"/>
      <c r="AH64" s="566"/>
      <c r="AI64" s="566"/>
      <c r="AJ64" s="566"/>
      <c r="AK64" s="566"/>
      <c r="AL64" s="566"/>
      <c r="AM64" s="565">
        <v>5251.3</v>
      </c>
      <c r="AN64" s="566"/>
      <c r="AO64" s="566"/>
      <c r="AP64" s="566"/>
      <c r="AQ64" s="566"/>
      <c r="AR64" s="566"/>
      <c r="AS64" s="566"/>
      <c r="AT64" s="566"/>
      <c r="AU64" s="566"/>
      <c r="AV64" s="566"/>
      <c r="AW64" s="566"/>
    </row>
    <row r="65" spans="1:49">
      <c r="A65" s="564" t="s">
        <v>2101</v>
      </c>
      <c r="B65" s="564" t="s">
        <v>2102</v>
      </c>
      <c r="C65" s="564" t="s">
        <v>1986</v>
      </c>
      <c r="D65" s="564" t="s">
        <v>689</v>
      </c>
      <c r="E65" s="564" t="s">
        <v>1457</v>
      </c>
      <c r="F65" s="565">
        <v>75814.81</v>
      </c>
      <c r="G65" s="566"/>
      <c r="H65" s="566"/>
      <c r="I65" s="566"/>
      <c r="J65" s="566"/>
      <c r="K65" s="566"/>
      <c r="L65" s="566"/>
      <c r="M65" s="566"/>
      <c r="N65" s="566"/>
      <c r="O65" s="566"/>
      <c r="P65" s="566"/>
      <c r="Q65" s="566"/>
      <c r="R65" s="566"/>
      <c r="S65" s="566"/>
      <c r="T65" s="566"/>
      <c r="U65" s="566"/>
      <c r="V65" s="566"/>
      <c r="W65" s="566"/>
      <c r="X65" s="566"/>
      <c r="Y65" s="566"/>
      <c r="Z65" s="566"/>
      <c r="AA65" s="566"/>
      <c r="AB65" s="566"/>
      <c r="AC65" s="566"/>
      <c r="AD65" s="566"/>
      <c r="AE65" s="566"/>
      <c r="AF65" s="566"/>
      <c r="AG65" s="566"/>
      <c r="AH65" s="566"/>
      <c r="AI65" s="566"/>
      <c r="AJ65" s="566"/>
      <c r="AK65" s="566"/>
      <c r="AL65" s="566"/>
      <c r="AM65" s="566"/>
      <c r="AN65" s="566"/>
      <c r="AO65" s="565">
        <v>2064.65</v>
      </c>
      <c r="AP65" s="565">
        <v>19427.580000000002</v>
      </c>
      <c r="AQ65" s="565">
        <v>13698.28</v>
      </c>
      <c r="AR65" s="565">
        <v>13859.48</v>
      </c>
      <c r="AS65" s="566"/>
      <c r="AT65" s="565">
        <v>8887.93</v>
      </c>
      <c r="AU65" s="565">
        <v>16255.17</v>
      </c>
      <c r="AV65" s="565">
        <v>1621.72</v>
      </c>
      <c r="AW65" s="566"/>
    </row>
    <row r="66" spans="1:49">
      <c r="A66" s="564" t="s">
        <v>2103</v>
      </c>
      <c r="B66" s="564" t="s">
        <v>2104</v>
      </c>
      <c r="C66" s="564" t="s">
        <v>1986</v>
      </c>
      <c r="D66" s="564" t="s">
        <v>689</v>
      </c>
      <c r="E66" s="564" t="s">
        <v>1457</v>
      </c>
      <c r="F66" s="565">
        <v>4812.33</v>
      </c>
      <c r="G66" s="566"/>
      <c r="H66" s="566"/>
      <c r="I66" s="566"/>
      <c r="J66" s="566"/>
      <c r="K66" s="566"/>
      <c r="L66" s="566"/>
      <c r="M66" s="566"/>
      <c r="N66" s="566"/>
      <c r="O66" s="566"/>
      <c r="P66" s="566"/>
      <c r="Q66" s="566"/>
      <c r="R66" s="566"/>
      <c r="S66" s="566"/>
      <c r="T66" s="566"/>
      <c r="U66" s="566"/>
      <c r="V66" s="566"/>
      <c r="W66" s="566"/>
      <c r="X66" s="566"/>
      <c r="Y66" s="566"/>
      <c r="Z66" s="566"/>
      <c r="AA66" s="566"/>
      <c r="AB66" s="566"/>
      <c r="AC66" s="566"/>
      <c r="AD66" s="566"/>
      <c r="AE66" s="566"/>
      <c r="AF66" s="566"/>
      <c r="AG66" s="566"/>
      <c r="AH66" s="566"/>
      <c r="AI66" s="566"/>
      <c r="AJ66" s="566"/>
      <c r="AK66" s="566"/>
      <c r="AL66" s="566"/>
      <c r="AM66" s="565">
        <v>2481.3000000000002</v>
      </c>
      <c r="AN66" s="566"/>
      <c r="AO66" s="566"/>
      <c r="AP66" s="566"/>
      <c r="AQ66" s="566"/>
      <c r="AR66" s="565">
        <v>366.38</v>
      </c>
      <c r="AS66" s="566"/>
      <c r="AT66" s="565">
        <v>1551.72</v>
      </c>
      <c r="AU66" s="566"/>
      <c r="AV66" s="565">
        <v>412.93</v>
      </c>
      <c r="AW66" s="566"/>
    </row>
    <row r="67" spans="1:49">
      <c r="A67" s="564" t="s">
        <v>2105</v>
      </c>
      <c r="B67" s="564" t="s">
        <v>2106</v>
      </c>
      <c r="C67" s="564" t="s">
        <v>1986</v>
      </c>
      <c r="D67" s="564" t="s">
        <v>689</v>
      </c>
      <c r="E67" s="564" t="s">
        <v>1457</v>
      </c>
      <c r="F67" s="565">
        <v>15092.77</v>
      </c>
      <c r="G67" s="566"/>
      <c r="H67" s="566"/>
      <c r="I67" s="566"/>
      <c r="J67" s="566"/>
      <c r="K67" s="566"/>
      <c r="L67" s="566"/>
      <c r="M67" s="566"/>
      <c r="N67" s="566"/>
      <c r="O67" s="566"/>
      <c r="P67" s="566"/>
      <c r="Q67" s="566"/>
      <c r="R67" s="566"/>
      <c r="S67" s="566"/>
      <c r="T67" s="566"/>
      <c r="U67" s="566"/>
      <c r="V67" s="566"/>
      <c r="W67" s="566"/>
      <c r="X67" s="566"/>
      <c r="Y67" s="566"/>
      <c r="Z67" s="566"/>
      <c r="AA67" s="566"/>
      <c r="AB67" s="566"/>
      <c r="AC67" s="566"/>
      <c r="AD67" s="566"/>
      <c r="AE67" s="566"/>
      <c r="AF67" s="566"/>
      <c r="AG67" s="566"/>
      <c r="AH67" s="566"/>
      <c r="AI67" s="566"/>
      <c r="AJ67" s="566"/>
      <c r="AK67" s="566"/>
      <c r="AL67" s="566"/>
      <c r="AM67" s="566"/>
      <c r="AN67" s="566"/>
      <c r="AO67" s="566"/>
      <c r="AP67" s="566"/>
      <c r="AQ67" s="566"/>
      <c r="AR67" s="565">
        <v>1762.07</v>
      </c>
      <c r="AS67" s="565">
        <v>2248.27</v>
      </c>
      <c r="AT67" s="565">
        <v>6792.93</v>
      </c>
      <c r="AU67" s="565">
        <v>4241.22</v>
      </c>
      <c r="AV67" s="565">
        <v>48.28</v>
      </c>
      <c r="AW67" s="566"/>
    </row>
    <row r="68" spans="1:49">
      <c r="A68" s="564" t="s">
        <v>2107</v>
      </c>
      <c r="B68" s="564" t="s">
        <v>2108</v>
      </c>
      <c r="C68" s="564" t="s">
        <v>1986</v>
      </c>
      <c r="D68" s="564" t="s">
        <v>689</v>
      </c>
      <c r="E68" s="564" t="s">
        <v>1457</v>
      </c>
      <c r="F68" s="565">
        <v>7747.16</v>
      </c>
      <c r="G68" s="566"/>
      <c r="H68" s="566"/>
      <c r="I68" s="566"/>
      <c r="J68" s="566"/>
      <c r="K68" s="566"/>
      <c r="L68" s="566"/>
      <c r="M68" s="566"/>
      <c r="N68" s="566"/>
      <c r="O68" s="566"/>
      <c r="P68" s="566"/>
      <c r="Q68" s="566"/>
      <c r="R68" s="566"/>
      <c r="S68" s="566"/>
      <c r="T68" s="566"/>
      <c r="U68" s="566"/>
      <c r="V68" s="566"/>
      <c r="W68" s="566"/>
      <c r="X68" s="566"/>
      <c r="Y68" s="566"/>
      <c r="Z68" s="566"/>
      <c r="AA68" s="566"/>
      <c r="AB68" s="566"/>
      <c r="AC68" s="566"/>
      <c r="AD68" s="566"/>
      <c r="AE68" s="566"/>
      <c r="AF68" s="566"/>
      <c r="AG68" s="566"/>
      <c r="AH68" s="566"/>
      <c r="AI68" s="566"/>
      <c r="AJ68" s="566"/>
      <c r="AK68" s="566"/>
      <c r="AL68" s="566"/>
      <c r="AM68" s="566"/>
      <c r="AN68" s="565">
        <v>6822.16</v>
      </c>
      <c r="AO68" s="566"/>
      <c r="AP68" s="566"/>
      <c r="AQ68" s="566"/>
      <c r="AR68" s="566"/>
      <c r="AS68" s="565">
        <v>525</v>
      </c>
      <c r="AT68" s="565">
        <v>400</v>
      </c>
      <c r="AU68" s="566"/>
      <c r="AV68" s="566"/>
      <c r="AW68" s="566"/>
    </row>
    <row r="69" spans="1:49">
      <c r="A69" s="564" t="s">
        <v>2109</v>
      </c>
      <c r="B69" s="564" t="s">
        <v>2110</v>
      </c>
      <c r="C69" s="564" t="s">
        <v>1986</v>
      </c>
      <c r="D69" s="564" t="s">
        <v>689</v>
      </c>
      <c r="E69" s="564" t="s">
        <v>1457</v>
      </c>
      <c r="F69" s="565">
        <v>3021.53</v>
      </c>
      <c r="G69" s="566"/>
      <c r="H69" s="566"/>
      <c r="I69" s="566"/>
      <c r="J69" s="566"/>
      <c r="K69" s="566"/>
      <c r="L69" s="566"/>
      <c r="M69" s="566"/>
      <c r="N69" s="566"/>
      <c r="O69" s="566"/>
      <c r="P69" s="566"/>
      <c r="Q69" s="566"/>
      <c r="R69" s="566"/>
      <c r="S69" s="566"/>
      <c r="T69" s="566"/>
      <c r="U69" s="566"/>
      <c r="V69" s="566"/>
      <c r="W69" s="566"/>
      <c r="X69" s="566"/>
      <c r="Y69" s="566"/>
      <c r="Z69" s="566"/>
      <c r="AA69" s="566"/>
      <c r="AB69" s="566"/>
      <c r="AC69" s="566"/>
      <c r="AD69" s="566"/>
      <c r="AE69" s="566"/>
      <c r="AF69" s="566"/>
      <c r="AG69" s="566"/>
      <c r="AH69" s="566"/>
      <c r="AI69" s="566"/>
      <c r="AJ69" s="566"/>
      <c r="AK69" s="566"/>
      <c r="AL69" s="566"/>
      <c r="AM69" s="566"/>
      <c r="AN69" s="566"/>
      <c r="AO69" s="566"/>
      <c r="AP69" s="566"/>
      <c r="AQ69" s="565">
        <v>2064.65</v>
      </c>
      <c r="AR69" s="566"/>
      <c r="AS69" s="565">
        <v>956.88</v>
      </c>
      <c r="AT69" s="566"/>
      <c r="AU69" s="566"/>
      <c r="AV69" s="566"/>
      <c r="AW69" s="566"/>
    </row>
    <row r="70" spans="1:49">
      <c r="A70" s="564" t="s">
        <v>2111</v>
      </c>
      <c r="B70" s="564" t="s">
        <v>2112</v>
      </c>
      <c r="C70" s="564" t="s">
        <v>1986</v>
      </c>
      <c r="D70" s="564" t="s">
        <v>689</v>
      </c>
      <c r="E70" s="564" t="s">
        <v>1457</v>
      </c>
      <c r="F70" s="565">
        <v>1939.65</v>
      </c>
      <c r="G70" s="566"/>
      <c r="H70" s="566"/>
      <c r="I70" s="566"/>
      <c r="J70" s="566"/>
      <c r="K70" s="566"/>
      <c r="L70" s="566"/>
      <c r="M70" s="566"/>
      <c r="N70" s="566"/>
      <c r="O70" s="566"/>
      <c r="P70" s="566"/>
      <c r="Q70" s="566"/>
      <c r="R70" s="566"/>
      <c r="S70" s="566"/>
      <c r="T70" s="566"/>
      <c r="U70" s="566"/>
      <c r="V70" s="566"/>
      <c r="W70" s="566"/>
      <c r="X70" s="566"/>
      <c r="Y70" s="566"/>
      <c r="Z70" s="566"/>
      <c r="AA70" s="566"/>
      <c r="AB70" s="566"/>
      <c r="AC70" s="566"/>
      <c r="AD70" s="566"/>
      <c r="AE70" s="566"/>
      <c r="AF70" s="566"/>
      <c r="AG70" s="566"/>
      <c r="AH70" s="566"/>
      <c r="AI70" s="566"/>
      <c r="AJ70" s="566"/>
      <c r="AK70" s="566"/>
      <c r="AL70" s="566"/>
      <c r="AM70" s="566"/>
      <c r="AN70" s="566"/>
      <c r="AO70" s="566"/>
      <c r="AP70" s="566"/>
      <c r="AQ70" s="566"/>
      <c r="AR70" s="565">
        <v>1939.65</v>
      </c>
      <c r="AS70" s="566"/>
      <c r="AT70" s="566"/>
      <c r="AU70" s="566"/>
      <c r="AV70" s="566"/>
      <c r="AW70" s="566"/>
    </row>
    <row r="71" spans="1:49">
      <c r="A71" s="564" t="s">
        <v>2113</v>
      </c>
      <c r="B71" s="564" t="s">
        <v>2114</v>
      </c>
      <c r="C71" s="564" t="s">
        <v>1986</v>
      </c>
      <c r="D71" s="564" t="s">
        <v>689</v>
      </c>
      <c r="E71" s="564" t="s">
        <v>1457</v>
      </c>
      <c r="F71" s="565">
        <v>3474.14</v>
      </c>
      <c r="G71" s="566"/>
      <c r="H71" s="566"/>
      <c r="I71" s="566"/>
      <c r="J71" s="566"/>
      <c r="K71" s="566"/>
      <c r="L71" s="566"/>
      <c r="M71" s="566"/>
      <c r="N71" s="566"/>
      <c r="O71" s="566"/>
      <c r="P71" s="566"/>
      <c r="Q71" s="566"/>
      <c r="R71" s="566"/>
      <c r="S71" s="566"/>
      <c r="T71" s="566"/>
      <c r="U71" s="566"/>
      <c r="V71" s="566"/>
      <c r="W71" s="566"/>
      <c r="X71" s="566"/>
      <c r="Y71" s="566"/>
      <c r="Z71" s="566"/>
      <c r="AA71" s="566"/>
      <c r="AB71" s="566"/>
      <c r="AC71" s="566"/>
      <c r="AD71" s="566"/>
      <c r="AE71" s="566"/>
      <c r="AF71" s="566"/>
      <c r="AG71" s="566"/>
      <c r="AH71" s="566"/>
      <c r="AI71" s="566"/>
      <c r="AJ71" s="566"/>
      <c r="AK71" s="566"/>
      <c r="AL71" s="566"/>
      <c r="AM71" s="566"/>
      <c r="AN71" s="566"/>
      <c r="AO71" s="566"/>
      <c r="AP71" s="566"/>
      <c r="AQ71" s="565">
        <v>3474.14</v>
      </c>
      <c r="AR71" s="566"/>
      <c r="AS71" s="566"/>
      <c r="AT71" s="566"/>
      <c r="AU71" s="566"/>
      <c r="AV71" s="566"/>
      <c r="AW71" s="566"/>
    </row>
    <row r="72" spans="1:49">
      <c r="A72" s="564" t="s">
        <v>2115</v>
      </c>
      <c r="B72" s="564" t="s">
        <v>2116</v>
      </c>
      <c r="C72" s="564" t="s">
        <v>1986</v>
      </c>
      <c r="D72" s="564" t="s">
        <v>689</v>
      </c>
      <c r="E72" s="564" t="s">
        <v>1457</v>
      </c>
      <c r="F72" s="565">
        <v>97743.75</v>
      </c>
      <c r="G72" s="566"/>
      <c r="H72" s="566"/>
      <c r="I72" s="566"/>
      <c r="J72" s="566"/>
      <c r="K72" s="566"/>
      <c r="L72" s="566"/>
      <c r="M72" s="566"/>
      <c r="N72" s="566"/>
      <c r="O72" s="566"/>
      <c r="P72" s="566"/>
      <c r="Q72" s="566"/>
      <c r="R72" s="566"/>
      <c r="S72" s="566"/>
      <c r="T72" s="566"/>
      <c r="U72" s="566"/>
      <c r="V72" s="566"/>
      <c r="W72" s="566"/>
      <c r="X72" s="566"/>
      <c r="Y72" s="566"/>
      <c r="Z72" s="566"/>
      <c r="AA72" s="566"/>
      <c r="AB72" s="566"/>
      <c r="AC72" s="566"/>
      <c r="AD72" s="566"/>
      <c r="AE72" s="566"/>
      <c r="AF72" s="566"/>
      <c r="AG72" s="566"/>
      <c r="AH72" s="566"/>
      <c r="AI72" s="566"/>
      <c r="AJ72" s="566"/>
      <c r="AK72" s="566"/>
      <c r="AL72" s="566"/>
      <c r="AM72" s="565">
        <v>6062.51</v>
      </c>
      <c r="AN72" s="565">
        <v>17630.86</v>
      </c>
      <c r="AO72" s="565">
        <v>2550</v>
      </c>
      <c r="AP72" s="565">
        <v>23037.02</v>
      </c>
      <c r="AQ72" s="565">
        <v>5640.51</v>
      </c>
      <c r="AR72" s="565">
        <v>11291.35</v>
      </c>
      <c r="AS72" s="565">
        <v>10430.16</v>
      </c>
      <c r="AT72" s="565">
        <v>7001.72</v>
      </c>
      <c r="AU72" s="565">
        <v>9996.56</v>
      </c>
      <c r="AV72" s="565">
        <v>568.58000000000004</v>
      </c>
      <c r="AW72" s="565">
        <v>3534.48</v>
      </c>
    </row>
    <row r="73" spans="1:49">
      <c r="A73" s="564" t="s">
        <v>2117</v>
      </c>
      <c r="B73" s="564" t="s">
        <v>2118</v>
      </c>
      <c r="C73" s="564" t="s">
        <v>1986</v>
      </c>
      <c r="D73" s="564" t="s">
        <v>689</v>
      </c>
      <c r="E73" s="564" t="s">
        <v>1457</v>
      </c>
      <c r="F73" s="565">
        <v>4942.8500000000004</v>
      </c>
      <c r="G73" s="566"/>
      <c r="H73" s="566"/>
      <c r="I73" s="566"/>
      <c r="J73" s="566"/>
      <c r="K73" s="566"/>
      <c r="L73" s="566"/>
      <c r="M73" s="566"/>
      <c r="N73" s="566"/>
      <c r="O73" s="566"/>
      <c r="P73" s="566"/>
      <c r="Q73" s="566"/>
      <c r="R73" s="566"/>
      <c r="S73" s="566"/>
      <c r="T73" s="566"/>
      <c r="U73" s="566"/>
      <c r="V73" s="566"/>
      <c r="W73" s="566"/>
      <c r="X73" s="566"/>
      <c r="Y73" s="566"/>
      <c r="Z73" s="566"/>
      <c r="AA73" s="566"/>
      <c r="AB73" s="566"/>
      <c r="AC73" s="566"/>
      <c r="AD73" s="566"/>
      <c r="AE73" s="566"/>
      <c r="AF73" s="566"/>
      <c r="AG73" s="566"/>
      <c r="AH73" s="566"/>
      <c r="AI73" s="566"/>
      <c r="AJ73" s="566"/>
      <c r="AK73" s="566"/>
      <c r="AL73" s="566"/>
      <c r="AM73" s="566"/>
      <c r="AN73" s="566"/>
      <c r="AO73" s="565">
        <v>4796.3</v>
      </c>
      <c r="AP73" s="566"/>
      <c r="AQ73" s="566"/>
      <c r="AR73" s="565">
        <v>146.55000000000001</v>
      </c>
      <c r="AS73" s="566"/>
      <c r="AT73" s="566"/>
      <c r="AU73" s="566"/>
      <c r="AV73" s="566"/>
      <c r="AW73" s="566"/>
    </row>
    <row r="74" spans="1:49">
      <c r="A74" s="564" t="s">
        <v>2119</v>
      </c>
      <c r="B74" s="564" t="s">
        <v>2120</v>
      </c>
      <c r="C74" s="564" t="s">
        <v>1986</v>
      </c>
      <c r="D74" s="564" t="s">
        <v>689</v>
      </c>
      <c r="E74" s="564" t="s">
        <v>1457</v>
      </c>
      <c r="F74" s="565">
        <v>14226.47</v>
      </c>
      <c r="G74" s="566"/>
      <c r="H74" s="566"/>
      <c r="I74" s="566"/>
      <c r="J74" s="566"/>
      <c r="K74" s="566"/>
      <c r="L74" s="566"/>
      <c r="M74" s="566"/>
      <c r="N74" s="566"/>
      <c r="O74" s="566"/>
      <c r="P74" s="566"/>
      <c r="Q74" s="566"/>
      <c r="R74" s="566"/>
      <c r="S74" s="566"/>
      <c r="T74" s="566"/>
      <c r="U74" s="566"/>
      <c r="V74" s="566"/>
      <c r="W74" s="566"/>
      <c r="X74" s="566"/>
      <c r="Y74" s="566"/>
      <c r="Z74" s="566"/>
      <c r="AA74" s="566"/>
      <c r="AB74" s="566"/>
      <c r="AC74" s="566"/>
      <c r="AD74" s="566"/>
      <c r="AE74" s="566"/>
      <c r="AF74" s="566"/>
      <c r="AG74" s="566"/>
      <c r="AH74" s="566"/>
      <c r="AI74" s="566"/>
      <c r="AJ74" s="566"/>
      <c r="AK74" s="566"/>
      <c r="AL74" s="566"/>
      <c r="AM74" s="565">
        <v>19502.330000000002</v>
      </c>
      <c r="AN74" s="565">
        <v>-5275.86</v>
      </c>
      <c r="AO74" s="566"/>
      <c r="AP74" s="566"/>
      <c r="AQ74" s="566"/>
      <c r="AR74" s="566"/>
      <c r="AS74" s="566"/>
      <c r="AT74" s="566"/>
      <c r="AU74" s="566"/>
      <c r="AV74" s="566"/>
      <c r="AW74" s="566"/>
    </row>
    <row r="75" spans="1:49">
      <c r="A75" s="564" t="s">
        <v>2121</v>
      </c>
      <c r="B75" s="564" t="s">
        <v>2122</v>
      </c>
      <c r="C75" s="564" t="s">
        <v>1986</v>
      </c>
      <c r="D75" s="564" t="s">
        <v>689</v>
      </c>
      <c r="E75" s="564" t="s">
        <v>1457</v>
      </c>
      <c r="F75" s="565">
        <v>2271.3000000000002</v>
      </c>
      <c r="G75" s="566"/>
      <c r="H75" s="566"/>
      <c r="I75" s="566"/>
      <c r="J75" s="566"/>
      <c r="K75" s="566"/>
      <c r="L75" s="566"/>
      <c r="M75" s="566"/>
      <c r="N75" s="566"/>
      <c r="O75" s="566"/>
      <c r="P75" s="566"/>
      <c r="Q75" s="566"/>
      <c r="R75" s="566"/>
      <c r="S75" s="566"/>
      <c r="T75" s="566"/>
      <c r="U75" s="566"/>
      <c r="V75" s="566"/>
      <c r="W75" s="566"/>
      <c r="X75" s="566"/>
      <c r="Y75" s="566"/>
      <c r="Z75" s="566"/>
      <c r="AA75" s="566"/>
      <c r="AB75" s="566"/>
      <c r="AC75" s="566"/>
      <c r="AD75" s="566"/>
      <c r="AE75" s="566"/>
      <c r="AF75" s="566"/>
      <c r="AG75" s="566"/>
      <c r="AH75" s="566"/>
      <c r="AI75" s="566"/>
      <c r="AJ75" s="566"/>
      <c r="AK75" s="566"/>
      <c r="AL75" s="565">
        <v>2271.3000000000002</v>
      </c>
      <c r="AM75" s="566"/>
      <c r="AN75" s="566"/>
      <c r="AO75" s="566"/>
      <c r="AP75" s="566"/>
      <c r="AQ75" s="566"/>
      <c r="AR75" s="566"/>
      <c r="AS75" s="566"/>
      <c r="AT75" s="566"/>
      <c r="AU75" s="566"/>
      <c r="AV75" s="566"/>
      <c r="AW75" s="566"/>
    </row>
    <row r="76" spans="1:49">
      <c r="A76" s="564" t="s">
        <v>2123</v>
      </c>
      <c r="B76" s="564" t="s">
        <v>2124</v>
      </c>
      <c r="C76" s="564" t="s">
        <v>1986</v>
      </c>
      <c r="D76" s="564" t="s">
        <v>689</v>
      </c>
      <c r="E76" s="564" t="s">
        <v>1457</v>
      </c>
      <c r="F76" s="565">
        <v>9938.7900000000009</v>
      </c>
      <c r="G76" s="566"/>
      <c r="H76" s="566"/>
      <c r="I76" s="566"/>
      <c r="J76" s="566"/>
      <c r="K76" s="566"/>
      <c r="L76" s="566"/>
      <c r="M76" s="566"/>
      <c r="N76" s="566"/>
      <c r="O76" s="566"/>
      <c r="P76" s="566"/>
      <c r="Q76" s="566"/>
      <c r="R76" s="566"/>
      <c r="S76" s="566"/>
      <c r="T76" s="566"/>
      <c r="U76" s="566"/>
      <c r="V76" s="566"/>
      <c r="W76" s="566"/>
      <c r="X76" s="566"/>
      <c r="Y76" s="566"/>
      <c r="Z76" s="566"/>
      <c r="AA76" s="566"/>
      <c r="AB76" s="566"/>
      <c r="AC76" s="566"/>
      <c r="AD76" s="566"/>
      <c r="AE76" s="566"/>
      <c r="AF76" s="566"/>
      <c r="AG76" s="566"/>
      <c r="AH76" s="566"/>
      <c r="AI76" s="566"/>
      <c r="AJ76" s="566"/>
      <c r="AK76" s="566"/>
      <c r="AL76" s="566"/>
      <c r="AM76" s="566"/>
      <c r="AN76" s="566"/>
      <c r="AO76" s="566"/>
      <c r="AP76" s="566"/>
      <c r="AQ76" s="566"/>
      <c r="AR76" s="566"/>
      <c r="AS76" s="565">
        <v>3574.14</v>
      </c>
      <c r="AT76" s="566"/>
      <c r="AU76" s="565">
        <v>1662.93</v>
      </c>
      <c r="AV76" s="565">
        <v>4701.72</v>
      </c>
      <c r="AW76" s="566"/>
    </row>
    <row r="77" spans="1:49">
      <c r="A77" s="564" t="s">
        <v>2125</v>
      </c>
      <c r="B77" s="564" t="s">
        <v>2126</v>
      </c>
      <c r="C77" s="564" t="s">
        <v>1986</v>
      </c>
      <c r="D77" s="564" t="s">
        <v>689</v>
      </c>
      <c r="E77" s="564" t="s">
        <v>1457</v>
      </c>
      <c r="F77" s="565">
        <v>30639.75</v>
      </c>
      <c r="G77" s="566"/>
      <c r="H77" s="566"/>
      <c r="I77" s="566"/>
      <c r="J77" s="566"/>
      <c r="K77" s="566"/>
      <c r="L77" s="566"/>
      <c r="M77" s="566"/>
      <c r="N77" s="566"/>
      <c r="O77" s="566"/>
      <c r="P77" s="566"/>
      <c r="Q77" s="566"/>
      <c r="R77" s="566"/>
      <c r="S77" s="566"/>
      <c r="T77" s="566"/>
      <c r="U77" s="566"/>
      <c r="V77" s="566"/>
      <c r="W77" s="566"/>
      <c r="X77" s="566"/>
      <c r="Y77" s="566"/>
      <c r="Z77" s="566"/>
      <c r="AA77" s="566"/>
      <c r="AB77" s="566"/>
      <c r="AC77" s="566"/>
      <c r="AD77" s="566"/>
      <c r="AE77" s="566"/>
      <c r="AF77" s="566"/>
      <c r="AG77" s="566"/>
      <c r="AH77" s="566"/>
      <c r="AI77" s="566"/>
      <c r="AJ77" s="566"/>
      <c r="AK77" s="566"/>
      <c r="AL77" s="566"/>
      <c r="AM77" s="565">
        <v>9026.2999999999993</v>
      </c>
      <c r="AN77" s="566"/>
      <c r="AO77" s="565">
        <v>2125</v>
      </c>
      <c r="AP77" s="566"/>
      <c r="AQ77" s="566"/>
      <c r="AR77" s="565">
        <v>3060.34</v>
      </c>
      <c r="AS77" s="565">
        <v>3103.45</v>
      </c>
      <c r="AT77" s="565">
        <v>3183.45</v>
      </c>
      <c r="AU77" s="565">
        <v>4224.1400000000003</v>
      </c>
      <c r="AV77" s="565">
        <v>5917.07</v>
      </c>
      <c r="AW77" s="566"/>
    </row>
    <row r="78" spans="1:49">
      <c r="A78" s="564" t="s">
        <v>2127</v>
      </c>
      <c r="B78" s="564" t="s">
        <v>2128</v>
      </c>
      <c r="C78" s="564" t="s">
        <v>1986</v>
      </c>
      <c r="D78" s="564" t="s">
        <v>689</v>
      </c>
      <c r="E78" s="564" t="s">
        <v>1457</v>
      </c>
      <c r="F78" s="565">
        <v>3136.4</v>
      </c>
      <c r="G78" s="566"/>
      <c r="H78" s="566"/>
      <c r="I78" s="566"/>
      <c r="J78" s="566"/>
      <c r="K78" s="566"/>
      <c r="L78" s="566"/>
      <c r="M78" s="566"/>
      <c r="N78" s="566"/>
      <c r="O78" s="566"/>
      <c r="P78" s="566"/>
      <c r="Q78" s="566"/>
      <c r="R78" s="566"/>
      <c r="S78" s="566"/>
      <c r="T78" s="566"/>
      <c r="U78" s="566"/>
      <c r="V78" s="566"/>
      <c r="W78" s="566"/>
      <c r="X78" s="566"/>
      <c r="Y78" s="566"/>
      <c r="Z78" s="566"/>
      <c r="AA78" s="566"/>
      <c r="AB78" s="566"/>
      <c r="AC78" s="566"/>
      <c r="AD78" s="566"/>
      <c r="AE78" s="566"/>
      <c r="AF78" s="566"/>
      <c r="AG78" s="566"/>
      <c r="AH78" s="566"/>
      <c r="AI78" s="566"/>
      <c r="AJ78" s="566"/>
      <c r="AK78" s="566"/>
      <c r="AL78" s="566"/>
      <c r="AM78" s="566"/>
      <c r="AN78" s="566"/>
      <c r="AO78" s="565">
        <v>1770.27</v>
      </c>
      <c r="AP78" s="566"/>
      <c r="AQ78" s="566"/>
      <c r="AR78" s="565">
        <v>293.10000000000002</v>
      </c>
      <c r="AS78" s="565">
        <v>731.03</v>
      </c>
      <c r="AT78" s="565">
        <v>342</v>
      </c>
      <c r="AU78" s="566"/>
      <c r="AV78" s="566"/>
      <c r="AW78" s="566"/>
    </row>
    <row r="79" spans="1:49">
      <c r="A79" s="564" t="s">
        <v>2129</v>
      </c>
      <c r="B79" s="564" t="s">
        <v>2130</v>
      </c>
      <c r="C79" s="564" t="s">
        <v>1986</v>
      </c>
      <c r="D79" s="564" t="s">
        <v>689</v>
      </c>
      <c r="E79" s="564" t="s">
        <v>1457</v>
      </c>
      <c r="F79" s="565">
        <v>21443.65</v>
      </c>
      <c r="G79" s="566"/>
      <c r="H79" s="566"/>
      <c r="I79" s="566"/>
      <c r="J79" s="566"/>
      <c r="K79" s="566"/>
      <c r="L79" s="566"/>
      <c r="M79" s="566"/>
      <c r="N79" s="566"/>
      <c r="O79" s="566"/>
      <c r="P79" s="566"/>
      <c r="Q79" s="566"/>
      <c r="R79" s="566"/>
      <c r="S79" s="566"/>
      <c r="T79" s="566"/>
      <c r="U79" s="566"/>
      <c r="V79" s="566"/>
      <c r="W79" s="566"/>
      <c r="X79" s="566"/>
      <c r="Y79" s="566"/>
      <c r="Z79" s="566"/>
      <c r="AA79" s="566"/>
      <c r="AB79" s="566"/>
      <c r="AC79" s="566"/>
      <c r="AD79" s="566"/>
      <c r="AE79" s="566"/>
      <c r="AF79" s="566"/>
      <c r="AG79" s="566"/>
      <c r="AH79" s="566"/>
      <c r="AI79" s="566"/>
      <c r="AJ79" s="566"/>
      <c r="AK79" s="566"/>
      <c r="AL79" s="565">
        <v>4051.3</v>
      </c>
      <c r="AM79" s="565">
        <v>4504.84</v>
      </c>
      <c r="AN79" s="565">
        <v>2125</v>
      </c>
      <c r="AO79" s="565">
        <v>5357.76</v>
      </c>
      <c r="AP79" s="565">
        <v>90</v>
      </c>
      <c r="AQ79" s="566"/>
      <c r="AR79" s="565">
        <v>146.55000000000001</v>
      </c>
      <c r="AS79" s="565">
        <v>1422.41</v>
      </c>
      <c r="AT79" s="565">
        <v>991.38</v>
      </c>
      <c r="AU79" s="565">
        <v>2672.41</v>
      </c>
      <c r="AV79" s="565">
        <v>82</v>
      </c>
      <c r="AW79" s="566"/>
    </row>
    <row r="80" spans="1:49">
      <c r="A80" s="564" t="s">
        <v>2131</v>
      </c>
      <c r="B80" s="564" t="s">
        <v>2132</v>
      </c>
      <c r="C80" s="564" t="s">
        <v>1986</v>
      </c>
      <c r="D80" s="564" t="s">
        <v>689</v>
      </c>
      <c r="E80" s="564" t="s">
        <v>1457</v>
      </c>
      <c r="F80" s="565">
        <v>7240.95</v>
      </c>
      <c r="G80" s="566"/>
      <c r="H80" s="566"/>
      <c r="I80" s="566"/>
      <c r="J80" s="566"/>
      <c r="K80" s="566"/>
      <c r="L80" s="566"/>
      <c r="M80" s="566"/>
      <c r="N80" s="566"/>
      <c r="O80" s="566"/>
      <c r="P80" s="566"/>
      <c r="Q80" s="566"/>
      <c r="R80" s="566"/>
      <c r="S80" s="566"/>
      <c r="T80" s="566"/>
      <c r="U80" s="566"/>
      <c r="V80" s="566"/>
      <c r="W80" s="566"/>
      <c r="X80" s="566"/>
      <c r="Y80" s="566"/>
      <c r="Z80" s="566"/>
      <c r="AA80" s="566"/>
      <c r="AB80" s="566"/>
      <c r="AC80" s="566"/>
      <c r="AD80" s="566"/>
      <c r="AE80" s="566"/>
      <c r="AF80" s="566"/>
      <c r="AG80" s="566"/>
      <c r="AH80" s="566"/>
      <c r="AI80" s="566"/>
      <c r="AJ80" s="566"/>
      <c r="AK80" s="566"/>
      <c r="AL80" s="565">
        <v>2276.3000000000002</v>
      </c>
      <c r="AM80" s="565">
        <v>2785.35</v>
      </c>
      <c r="AN80" s="566"/>
      <c r="AO80" s="566"/>
      <c r="AP80" s="566"/>
      <c r="AQ80" s="566"/>
      <c r="AR80" s="566"/>
      <c r="AS80" s="565">
        <v>756.89</v>
      </c>
      <c r="AT80" s="565">
        <v>1422.41</v>
      </c>
      <c r="AU80" s="566"/>
      <c r="AV80" s="566"/>
      <c r="AW80" s="566"/>
    </row>
    <row r="81" spans="1:49">
      <c r="A81" s="564" t="s">
        <v>2133</v>
      </c>
      <c r="B81" s="564" t="s">
        <v>2134</v>
      </c>
      <c r="C81" s="564" t="s">
        <v>1986</v>
      </c>
      <c r="D81" s="564" t="s">
        <v>689</v>
      </c>
      <c r="E81" s="564" t="s">
        <v>1457</v>
      </c>
      <c r="F81" s="565">
        <v>67393.75</v>
      </c>
      <c r="G81" s="566"/>
      <c r="H81" s="566"/>
      <c r="I81" s="566"/>
      <c r="J81" s="566"/>
      <c r="K81" s="566"/>
      <c r="L81" s="566"/>
      <c r="M81" s="566"/>
      <c r="N81" s="566"/>
      <c r="O81" s="566"/>
      <c r="P81" s="566"/>
      <c r="Q81" s="566"/>
      <c r="R81" s="566"/>
      <c r="S81" s="566"/>
      <c r="T81" s="566"/>
      <c r="U81" s="566"/>
      <c r="V81" s="566"/>
      <c r="W81" s="566"/>
      <c r="X81" s="566"/>
      <c r="Y81" s="566"/>
      <c r="Z81" s="566"/>
      <c r="AA81" s="566"/>
      <c r="AB81" s="566"/>
      <c r="AC81" s="566"/>
      <c r="AD81" s="566"/>
      <c r="AE81" s="566"/>
      <c r="AF81" s="566"/>
      <c r="AG81" s="566"/>
      <c r="AH81" s="566"/>
      <c r="AI81" s="566"/>
      <c r="AJ81" s="566"/>
      <c r="AK81" s="566"/>
      <c r="AL81" s="566"/>
      <c r="AM81" s="566"/>
      <c r="AN81" s="565">
        <v>2746.3</v>
      </c>
      <c r="AO81" s="565">
        <v>7935.35</v>
      </c>
      <c r="AP81" s="565">
        <v>7517.25</v>
      </c>
      <c r="AQ81" s="565">
        <v>387.93</v>
      </c>
      <c r="AR81" s="565">
        <v>5431.05</v>
      </c>
      <c r="AS81" s="565">
        <v>11734.49</v>
      </c>
      <c r="AT81" s="565">
        <v>5517.24</v>
      </c>
      <c r="AU81" s="565">
        <v>6724.14</v>
      </c>
      <c r="AV81" s="565">
        <v>19400</v>
      </c>
      <c r="AW81" s="566"/>
    </row>
    <row r="82" spans="1:49">
      <c r="A82" s="564" t="s">
        <v>2135</v>
      </c>
      <c r="B82" s="564" t="s">
        <v>2136</v>
      </c>
      <c r="C82" s="564" t="s">
        <v>1986</v>
      </c>
      <c r="D82" s="564" t="s">
        <v>689</v>
      </c>
      <c r="E82" s="564" t="s">
        <v>1457</v>
      </c>
      <c r="F82" s="565">
        <v>5553.91</v>
      </c>
      <c r="G82" s="566"/>
      <c r="H82" s="566"/>
      <c r="I82" s="566"/>
      <c r="J82" s="566"/>
      <c r="K82" s="566"/>
      <c r="L82" s="566"/>
      <c r="M82" s="566"/>
      <c r="N82" s="566"/>
      <c r="O82" s="566"/>
      <c r="P82" s="566"/>
      <c r="Q82" s="566"/>
      <c r="R82" s="566"/>
      <c r="S82" s="566"/>
      <c r="T82" s="566"/>
      <c r="U82" s="566"/>
      <c r="V82" s="566"/>
      <c r="W82" s="566"/>
      <c r="X82" s="566"/>
      <c r="Y82" s="566"/>
      <c r="Z82" s="566"/>
      <c r="AA82" s="566"/>
      <c r="AB82" s="566"/>
      <c r="AC82" s="566"/>
      <c r="AD82" s="566"/>
      <c r="AE82" s="566"/>
      <c r="AF82" s="566"/>
      <c r="AG82" s="566"/>
      <c r="AH82" s="566"/>
      <c r="AI82" s="566"/>
      <c r="AJ82" s="566"/>
      <c r="AK82" s="566"/>
      <c r="AL82" s="566"/>
      <c r="AM82" s="565">
        <v>2276.3000000000002</v>
      </c>
      <c r="AN82" s="565">
        <v>2300</v>
      </c>
      <c r="AO82" s="565">
        <v>113.9</v>
      </c>
      <c r="AP82" s="566"/>
      <c r="AQ82" s="566"/>
      <c r="AR82" s="566"/>
      <c r="AS82" s="565">
        <v>825.86</v>
      </c>
      <c r="AT82" s="565">
        <v>12</v>
      </c>
      <c r="AU82" s="565">
        <v>12.6</v>
      </c>
      <c r="AV82" s="565">
        <v>13.25</v>
      </c>
      <c r="AW82" s="566"/>
    </row>
    <row r="83" spans="1:49">
      <c r="A83" s="564" t="s">
        <v>2137</v>
      </c>
      <c r="B83" s="564" t="s">
        <v>2138</v>
      </c>
      <c r="C83" s="564" t="s">
        <v>1986</v>
      </c>
      <c r="D83" s="564" t="s">
        <v>689</v>
      </c>
      <c r="E83" s="564" t="s">
        <v>1457</v>
      </c>
      <c r="F83" s="565">
        <v>19680.96</v>
      </c>
      <c r="G83" s="566"/>
      <c r="H83" s="566"/>
      <c r="I83" s="566"/>
      <c r="J83" s="566"/>
      <c r="K83" s="566"/>
      <c r="L83" s="566"/>
      <c r="M83" s="566"/>
      <c r="N83" s="566"/>
      <c r="O83" s="566"/>
      <c r="P83" s="566"/>
      <c r="Q83" s="566"/>
      <c r="R83" s="566"/>
      <c r="S83" s="566"/>
      <c r="T83" s="566"/>
      <c r="U83" s="566"/>
      <c r="V83" s="566"/>
      <c r="W83" s="566"/>
      <c r="X83" s="566"/>
      <c r="Y83" s="566"/>
      <c r="Z83" s="566"/>
      <c r="AA83" s="566"/>
      <c r="AB83" s="566"/>
      <c r="AC83" s="566"/>
      <c r="AD83" s="566"/>
      <c r="AE83" s="566"/>
      <c r="AF83" s="566"/>
      <c r="AG83" s="566"/>
      <c r="AH83" s="566"/>
      <c r="AI83" s="566"/>
      <c r="AJ83" s="566"/>
      <c r="AK83" s="566"/>
      <c r="AL83" s="566"/>
      <c r="AM83" s="565">
        <v>2706.3</v>
      </c>
      <c r="AN83" s="565">
        <v>6710</v>
      </c>
      <c r="AO83" s="565">
        <v>5706.04</v>
      </c>
      <c r="AP83" s="566"/>
      <c r="AQ83" s="565">
        <v>1086.21</v>
      </c>
      <c r="AR83" s="566"/>
      <c r="AS83" s="566"/>
      <c r="AT83" s="565">
        <v>2965.52</v>
      </c>
      <c r="AU83" s="566"/>
      <c r="AV83" s="565">
        <v>506.89</v>
      </c>
      <c r="AW83" s="566"/>
    </row>
    <row r="84" spans="1:49">
      <c r="A84" s="564" t="s">
        <v>2139</v>
      </c>
      <c r="B84" s="564" t="s">
        <v>2140</v>
      </c>
      <c r="C84" s="564" t="s">
        <v>1986</v>
      </c>
      <c r="D84" s="564" t="s">
        <v>689</v>
      </c>
      <c r="E84" s="564" t="s">
        <v>1457</v>
      </c>
      <c r="F84" s="565">
        <v>14686.62</v>
      </c>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6"/>
      <c r="AN84" s="566"/>
      <c r="AO84" s="566"/>
      <c r="AP84" s="565">
        <v>3574.14</v>
      </c>
      <c r="AQ84" s="565">
        <v>2040.78</v>
      </c>
      <c r="AR84" s="565">
        <v>4785.51</v>
      </c>
      <c r="AS84" s="566"/>
      <c r="AT84" s="565">
        <v>146.55000000000001</v>
      </c>
      <c r="AU84" s="565">
        <v>430</v>
      </c>
      <c r="AV84" s="565">
        <v>3709.64</v>
      </c>
      <c r="AW84" s="566"/>
    </row>
    <row r="85" spans="1:49">
      <c r="A85" s="564" t="s">
        <v>2141</v>
      </c>
      <c r="B85" s="564" t="s">
        <v>2142</v>
      </c>
      <c r="C85" s="564" t="s">
        <v>1986</v>
      </c>
      <c r="D85" s="564" t="s">
        <v>689</v>
      </c>
      <c r="E85" s="564" t="s">
        <v>1457</v>
      </c>
      <c r="F85" s="565">
        <v>17426.13</v>
      </c>
      <c r="G85" s="566"/>
      <c r="H85" s="566"/>
      <c r="I85" s="566"/>
      <c r="J85" s="566"/>
      <c r="K85" s="566"/>
      <c r="L85" s="566"/>
      <c r="M85" s="566"/>
      <c r="N85" s="566"/>
      <c r="O85" s="566"/>
      <c r="P85" s="566"/>
      <c r="Q85" s="566"/>
      <c r="R85" s="566"/>
      <c r="S85" s="566"/>
      <c r="T85" s="566"/>
      <c r="U85" s="566"/>
      <c r="V85" s="566"/>
      <c r="W85" s="566"/>
      <c r="X85" s="566"/>
      <c r="Y85" s="566"/>
      <c r="Z85" s="566"/>
      <c r="AA85" s="566"/>
      <c r="AB85" s="566"/>
      <c r="AC85" s="566"/>
      <c r="AD85" s="566"/>
      <c r="AE85" s="566"/>
      <c r="AF85" s="566"/>
      <c r="AG85" s="566"/>
      <c r="AH85" s="566"/>
      <c r="AI85" s="566"/>
      <c r="AJ85" s="566"/>
      <c r="AK85" s="566"/>
      <c r="AL85" s="566"/>
      <c r="AM85" s="566"/>
      <c r="AN85" s="566"/>
      <c r="AO85" s="565">
        <v>17426.13</v>
      </c>
      <c r="AP85" s="566"/>
      <c r="AQ85" s="566"/>
      <c r="AR85" s="566"/>
      <c r="AS85" s="566"/>
      <c r="AT85" s="566"/>
      <c r="AU85" s="566"/>
      <c r="AV85" s="566"/>
      <c r="AW85" s="566"/>
    </row>
    <row r="86" spans="1:49">
      <c r="A86" s="564" t="s">
        <v>2514</v>
      </c>
      <c r="B86" s="564" t="s">
        <v>2515</v>
      </c>
      <c r="C86" s="564" t="s">
        <v>1986</v>
      </c>
      <c r="D86" s="564" t="s">
        <v>689</v>
      </c>
      <c r="E86" s="564" t="s">
        <v>1457</v>
      </c>
      <c r="F86" s="565">
        <v>10766.98</v>
      </c>
      <c r="G86" s="566"/>
      <c r="H86" s="566"/>
      <c r="I86" s="566"/>
      <c r="J86" s="566"/>
      <c r="K86" s="566"/>
      <c r="L86" s="566"/>
      <c r="M86" s="566"/>
      <c r="N86" s="566"/>
      <c r="O86" s="566"/>
      <c r="P86" s="566"/>
      <c r="Q86" s="566"/>
      <c r="R86" s="566"/>
      <c r="S86" s="566"/>
      <c r="T86" s="566"/>
      <c r="U86" s="566"/>
      <c r="V86" s="566"/>
      <c r="W86" s="566"/>
      <c r="X86" s="566"/>
      <c r="Y86" s="566"/>
      <c r="Z86" s="566"/>
      <c r="AA86" s="566"/>
      <c r="AB86" s="566"/>
      <c r="AC86" s="566"/>
      <c r="AD86" s="566"/>
      <c r="AE86" s="566"/>
      <c r="AF86" s="566"/>
      <c r="AG86" s="566"/>
      <c r="AH86" s="566"/>
      <c r="AI86" s="566"/>
      <c r="AJ86" s="566"/>
      <c r="AK86" s="566"/>
      <c r="AL86" s="566"/>
      <c r="AM86" s="566"/>
      <c r="AN86" s="566"/>
      <c r="AO86" s="566"/>
      <c r="AP86" s="566"/>
      <c r="AQ86" s="566"/>
      <c r="AR86" s="566"/>
      <c r="AS86" s="566"/>
      <c r="AT86" s="566"/>
      <c r="AU86" s="566"/>
      <c r="AV86" s="565">
        <v>3534.48</v>
      </c>
      <c r="AW86" s="565">
        <v>7232.5</v>
      </c>
    </row>
    <row r="87" spans="1:49">
      <c r="A87" s="564" t="s">
        <v>2516</v>
      </c>
      <c r="B87" s="564" t="s">
        <v>2517</v>
      </c>
      <c r="C87" s="564" t="s">
        <v>1986</v>
      </c>
      <c r="D87" s="564" t="s">
        <v>689</v>
      </c>
      <c r="E87" s="564" t="s">
        <v>1457</v>
      </c>
      <c r="F87" s="565">
        <v>7281.3</v>
      </c>
      <c r="G87" s="566"/>
      <c r="H87" s="566"/>
      <c r="I87" s="566"/>
      <c r="J87" s="566"/>
      <c r="K87" s="566"/>
      <c r="L87" s="566"/>
      <c r="M87" s="566"/>
      <c r="N87" s="566"/>
      <c r="O87" s="566"/>
      <c r="P87" s="566"/>
      <c r="Q87" s="566"/>
      <c r="R87" s="566"/>
      <c r="S87" s="566"/>
      <c r="T87" s="566"/>
      <c r="U87" s="566"/>
      <c r="V87" s="566"/>
      <c r="W87" s="566"/>
      <c r="X87" s="566"/>
      <c r="Y87" s="566"/>
      <c r="Z87" s="566"/>
      <c r="AA87" s="566"/>
      <c r="AB87" s="566"/>
      <c r="AC87" s="566"/>
      <c r="AD87" s="566"/>
      <c r="AE87" s="566"/>
      <c r="AF87" s="566"/>
      <c r="AG87" s="566"/>
      <c r="AH87" s="566"/>
      <c r="AI87" s="566"/>
      <c r="AJ87" s="566"/>
      <c r="AK87" s="566"/>
      <c r="AL87" s="566"/>
      <c r="AM87" s="566"/>
      <c r="AN87" s="566"/>
      <c r="AO87" s="566"/>
      <c r="AP87" s="566"/>
      <c r="AQ87" s="566"/>
      <c r="AR87" s="566"/>
      <c r="AS87" s="566"/>
      <c r="AT87" s="566"/>
      <c r="AU87" s="566"/>
      <c r="AV87" s="565">
        <v>7281.3</v>
      </c>
      <c r="AW87" s="566"/>
    </row>
    <row r="88" spans="1:49">
      <c r="A88" s="564" t="s">
        <v>2143</v>
      </c>
      <c r="B88" s="564" t="s">
        <v>2144</v>
      </c>
      <c r="C88" s="564" t="s">
        <v>1986</v>
      </c>
      <c r="D88" s="564" t="s">
        <v>689</v>
      </c>
      <c r="E88" s="564" t="s">
        <v>1457</v>
      </c>
      <c r="F88" s="565">
        <v>2429.06</v>
      </c>
      <c r="G88" s="566"/>
      <c r="H88" s="566"/>
      <c r="I88" s="566"/>
      <c r="J88" s="566"/>
      <c r="K88" s="566"/>
      <c r="L88" s="566"/>
      <c r="M88" s="566"/>
      <c r="N88" s="566"/>
      <c r="O88" s="566"/>
      <c r="P88" s="566"/>
      <c r="Q88" s="566"/>
      <c r="R88" s="566"/>
      <c r="S88" s="566"/>
      <c r="T88" s="566"/>
      <c r="U88" s="566"/>
      <c r="V88" s="566"/>
      <c r="W88" s="566"/>
      <c r="X88" s="566"/>
      <c r="Y88" s="566"/>
      <c r="Z88" s="566"/>
      <c r="AA88" s="566"/>
      <c r="AB88" s="566"/>
      <c r="AC88" s="566"/>
      <c r="AD88" s="566"/>
      <c r="AE88" s="566"/>
      <c r="AF88" s="566"/>
      <c r="AG88" s="566"/>
      <c r="AH88" s="566"/>
      <c r="AI88" s="566"/>
      <c r="AJ88" s="566"/>
      <c r="AK88" s="566"/>
      <c r="AL88" s="566"/>
      <c r="AM88" s="566"/>
      <c r="AN88" s="565">
        <v>2246.3000000000002</v>
      </c>
      <c r="AO88" s="565">
        <v>36.21</v>
      </c>
      <c r="AP88" s="566"/>
      <c r="AQ88" s="566"/>
      <c r="AR88" s="565">
        <v>146.55000000000001</v>
      </c>
      <c r="AS88" s="566"/>
      <c r="AT88" s="566"/>
      <c r="AU88" s="566"/>
      <c r="AV88" s="566"/>
      <c r="AW88" s="566"/>
    </row>
    <row r="89" spans="1:49">
      <c r="A89" s="564" t="s">
        <v>2145</v>
      </c>
      <c r="B89" s="564" t="s">
        <v>2146</v>
      </c>
      <c r="C89" s="564" t="s">
        <v>1986</v>
      </c>
      <c r="D89" s="564" t="s">
        <v>689</v>
      </c>
      <c r="E89" s="564" t="s">
        <v>1457</v>
      </c>
      <c r="F89" s="565">
        <v>28494.240000000002</v>
      </c>
      <c r="G89" s="566"/>
      <c r="H89" s="566"/>
      <c r="I89" s="566"/>
      <c r="J89" s="566"/>
      <c r="K89" s="566"/>
      <c r="L89" s="566"/>
      <c r="M89" s="566"/>
      <c r="N89" s="566"/>
      <c r="O89" s="566"/>
      <c r="P89" s="566"/>
      <c r="Q89" s="566"/>
      <c r="R89" s="566"/>
      <c r="S89" s="566"/>
      <c r="T89" s="566"/>
      <c r="U89" s="566"/>
      <c r="V89" s="566"/>
      <c r="W89" s="566"/>
      <c r="X89" s="566"/>
      <c r="Y89" s="566"/>
      <c r="Z89" s="566"/>
      <c r="AA89" s="566"/>
      <c r="AB89" s="566"/>
      <c r="AC89" s="566"/>
      <c r="AD89" s="566"/>
      <c r="AE89" s="566"/>
      <c r="AF89" s="566"/>
      <c r="AG89" s="566"/>
      <c r="AH89" s="566"/>
      <c r="AI89" s="566"/>
      <c r="AJ89" s="566"/>
      <c r="AK89" s="566"/>
      <c r="AL89" s="565">
        <v>4156.3</v>
      </c>
      <c r="AM89" s="565">
        <v>7822.58</v>
      </c>
      <c r="AN89" s="565">
        <v>8040.86</v>
      </c>
      <c r="AO89" s="565">
        <v>1732.93</v>
      </c>
      <c r="AP89" s="566"/>
      <c r="AQ89" s="565">
        <v>1651.72</v>
      </c>
      <c r="AR89" s="565">
        <v>1225.8399999999999</v>
      </c>
      <c r="AS89" s="565">
        <v>3509.14</v>
      </c>
      <c r="AT89" s="565">
        <v>10.9</v>
      </c>
      <c r="AU89" s="566"/>
      <c r="AV89" s="565">
        <v>343.97</v>
      </c>
      <c r="AW89" s="566"/>
    </row>
    <row r="90" spans="1:49">
      <c r="A90" s="564" t="s">
        <v>2147</v>
      </c>
      <c r="B90" s="564" t="s">
        <v>2148</v>
      </c>
      <c r="C90" s="564" t="s">
        <v>1986</v>
      </c>
      <c r="D90" s="564" t="s">
        <v>689</v>
      </c>
      <c r="E90" s="564" t="s">
        <v>1457</v>
      </c>
      <c r="F90" s="565">
        <v>49972.61</v>
      </c>
      <c r="G90" s="566"/>
      <c r="H90" s="566"/>
      <c r="I90" s="566"/>
      <c r="J90" s="566"/>
      <c r="K90" s="566"/>
      <c r="L90" s="566"/>
      <c r="M90" s="566"/>
      <c r="N90" s="566"/>
      <c r="O90" s="566"/>
      <c r="P90" s="566"/>
      <c r="Q90" s="566"/>
      <c r="R90" s="566"/>
      <c r="S90" s="566"/>
      <c r="T90" s="566"/>
      <c r="U90" s="566"/>
      <c r="V90" s="566"/>
      <c r="W90" s="566"/>
      <c r="X90" s="566"/>
      <c r="Y90" s="566"/>
      <c r="Z90" s="566"/>
      <c r="AA90" s="566"/>
      <c r="AB90" s="566"/>
      <c r="AC90" s="566"/>
      <c r="AD90" s="566"/>
      <c r="AE90" s="566"/>
      <c r="AF90" s="566"/>
      <c r="AG90" s="566"/>
      <c r="AH90" s="566"/>
      <c r="AI90" s="566"/>
      <c r="AJ90" s="566"/>
      <c r="AK90" s="566"/>
      <c r="AL90" s="565">
        <v>16871.3</v>
      </c>
      <c r="AM90" s="565">
        <v>12570</v>
      </c>
      <c r="AN90" s="565">
        <v>16275</v>
      </c>
      <c r="AO90" s="566"/>
      <c r="AP90" s="566"/>
      <c r="AQ90" s="566"/>
      <c r="AR90" s="565">
        <v>2901.72</v>
      </c>
      <c r="AS90" s="566"/>
      <c r="AT90" s="566"/>
      <c r="AU90" s="565">
        <v>1327.59</v>
      </c>
      <c r="AV90" s="565">
        <v>27</v>
      </c>
      <c r="AW90" s="566"/>
    </row>
    <row r="91" spans="1:49">
      <c r="A91" s="564" t="s">
        <v>2149</v>
      </c>
      <c r="B91" s="564" t="s">
        <v>2150</v>
      </c>
      <c r="C91" s="564" t="s">
        <v>1986</v>
      </c>
      <c r="D91" s="564" t="s">
        <v>689</v>
      </c>
      <c r="E91" s="564" t="s">
        <v>1457</v>
      </c>
      <c r="F91" s="565">
        <v>28066.799999999999</v>
      </c>
      <c r="G91" s="566"/>
      <c r="H91" s="566"/>
      <c r="I91" s="566"/>
      <c r="J91" s="566"/>
      <c r="K91" s="566"/>
      <c r="L91" s="566"/>
      <c r="M91" s="566"/>
      <c r="N91" s="566"/>
      <c r="O91" s="566"/>
      <c r="P91" s="566"/>
      <c r="Q91" s="566"/>
      <c r="R91" s="566"/>
      <c r="S91" s="566"/>
      <c r="T91" s="566"/>
      <c r="U91" s="566"/>
      <c r="V91" s="566"/>
      <c r="W91" s="566"/>
      <c r="X91" s="566"/>
      <c r="Y91" s="566"/>
      <c r="Z91" s="566"/>
      <c r="AA91" s="566"/>
      <c r="AB91" s="566"/>
      <c r="AC91" s="566"/>
      <c r="AD91" s="566"/>
      <c r="AE91" s="566"/>
      <c r="AF91" s="566"/>
      <c r="AG91" s="566"/>
      <c r="AH91" s="566"/>
      <c r="AI91" s="566"/>
      <c r="AJ91" s="566"/>
      <c r="AK91" s="566"/>
      <c r="AL91" s="565">
        <v>6319.23</v>
      </c>
      <c r="AM91" s="565">
        <v>2887.93</v>
      </c>
      <c r="AN91" s="565">
        <v>10256.049999999999</v>
      </c>
      <c r="AO91" s="565">
        <v>5228.45</v>
      </c>
      <c r="AP91" s="565">
        <v>3288.14</v>
      </c>
      <c r="AQ91" s="566"/>
      <c r="AR91" s="566"/>
      <c r="AS91" s="565">
        <v>87</v>
      </c>
      <c r="AT91" s="566"/>
      <c r="AU91" s="566"/>
      <c r="AV91" s="566"/>
      <c r="AW91" s="566"/>
    </row>
    <row r="92" spans="1:49">
      <c r="A92" s="564" t="s">
        <v>2151</v>
      </c>
      <c r="B92" s="564" t="s">
        <v>2152</v>
      </c>
      <c r="C92" s="564" t="s">
        <v>1986</v>
      </c>
      <c r="D92" s="564" t="s">
        <v>689</v>
      </c>
      <c r="E92" s="564" t="s">
        <v>1457</v>
      </c>
      <c r="F92" s="565">
        <v>12607.16</v>
      </c>
      <c r="G92" s="566"/>
      <c r="H92" s="566"/>
      <c r="I92" s="566"/>
      <c r="J92" s="566"/>
      <c r="K92" s="566"/>
      <c r="L92" s="566"/>
      <c r="M92" s="566"/>
      <c r="N92" s="566"/>
      <c r="O92" s="566"/>
      <c r="P92" s="566"/>
      <c r="Q92" s="566"/>
      <c r="R92" s="566"/>
      <c r="S92" s="566"/>
      <c r="T92" s="566"/>
      <c r="U92" s="566"/>
      <c r="V92" s="566"/>
      <c r="W92" s="566"/>
      <c r="X92" s="566"/>
      <c r="Y92" s="566"/>
      <c r="Z92" s="566"/>
      <c r="AA92" s="566"/>
      <c r="AB92" s="566"/>
      <c r="AC92" s="566"/>
      <c r="AD92" s="566"/>
      <c r="AE92" s="566"/>
      <c r="AF92" s="566"/>
      <c r="AG92" s="566"/>
      <c r="AH92" s="566"/>
      <c r="AI92" s="566"/>
      <c r="AJ92" s="566"/>
      <c r="AK92" s="566"/>
      <c r="AL92" s="566"/>
      <c r="AM92" s="566"/>
      <c r="AN92" s="566"/>
      <c r="AO92" s="565">
        <v>9562.33</v>
      </c>
      <c r="AP92" s="565">
        <v>2844.83</v>
      </c>
      <c r="AQ92" s="566"/>
      <c r="AR92" s="566"/>
      <c r="AS92" s="566"/>
      <c r="AT92" s="565">
        <v>200</v>
      </c>
      <c r="AU92" s="566"/>
      <c r="AV92" s="566"/>
      <c r="AW92" s="566"/>
    </row>
    <row r="93" spans="1:49">
      <c r="A93" s="564" t="s">
        <v>2153</v>
      </c>
      <c r="B93" s="564" t="s">
        <v>2154</v>
      </c>
      <c r="C93" s="564" t="s">
        <v>1986</v>
      </c>
      <c r="D93" s="564" t="s">
        <v>689</v>
      </c>
      <c r="E93" s="564" t="s">
        <v>1457</v>
      </c>
      <c r="F93" s="565">
        <v>13981.75</v>
      </c>
      <c r="G93" s="566"/>
      <c r="H93" s="566"/>
      <c r="I93" s="566"/>
      <c r="J93" s="566"/>
      <c r="K93" s="566"/>
      <c r="L93" s="566"/>
      <c r="M93" s="566"/>
      <c r="N93" s="566"/>
      <c r="O93" s="566"/>
      <c r="P93" s="566"/>
      <c r="Q93" s="566"/>
      <c r="R93" s="566"/>
      <c r="S93" s="566"/>
      <c r="T93" s="566"/>
      <c r="U93" s="566"/>
      <c r="V93" s="566"/>
      <c r="W93" s="566"/>
      <c r="X93" s="566"/>
      <c r="Y93" s="566"/>
      <c r="Z93" s="566"/>
      <c r="AA93" s="566"/>
      <c r="AB93" s="566"/>
      <c r="AC93" s="566"/>
      <c r="AD93" s="566"/>
      <c r="AE93" s="566"/>
      <c r="AF93" s="566"/>
      <c r="AG93" s="566"/>
      <c r="AH93" s="566"/>
      <c r="AI93" s="566"/>
      <c r="AJ93" s="566"/>
      <c r="AK93" s="566"/>
      <c r="AL93" s="566"/>
      <c r="AM93" s="566"/>
      <c r="AN93" s="566"/>
      <c r="AO93" s="566"/>
      <c r="AP93" s="566"/>
      <c r="AQ93" s="566"/>
      <c r="AR93" s="566"/>
      <c r="AS93" s="565">
        <v>3754.14</v>
      </c>
      <c r="AT93" s="566"/>
      <c r="AU93" s="566"/>
      <c r="AV93" s="565">
        <v>10227.61</v>
      </c>
      <c r="AW93" s="566"/>
    </row>
    <row r="94" spans="1:49">
      <c r="A94" s="564" t="s">
        <v>2155</v>
      </c>
      <c r="B94" s="564" t="s">
        <v>2156</v>
      </c>
      <c r="C94" s="564" t="s">
        <v>1986</v>
      </c>
      <c r="D94" s="564" t="s">
        <v>689</v>
      </c>
      <c r="E94" s="564" t="s">
        <v>1457</v>
      </c>
      <c r="F94" s="565">
        <v>5179.3100000000004</v>
      </c>
      <c r="G94" s="566"/>
      <c r="H94" s="566"/>
      <c r="I94" s="566"/>
      <c r="J94" s="566"/>
      <c r="K94" s="566"/>
      <c r="L94" s="566"/>
      <c r="M94" s="566"/>
      <c r="N94" s="566"/>
      <c r="O94" s="566"/>
      <c r="P94" s="566"/>
      <c r="Q94" s="566"/>
      <c r="R94" s="566"/>
      <c r="S94" s="566"/>
      <c r="T94" s="566"/>
      <c r="U94" s="566"/>
      <c r="V94" s="566"/>
      <c r="W94" s="566"/>
      <c r="X94" s="566"/>
      <c r="Y94" s="566"/>
      <c r="Z94" s="566"/>
      <c r="AA94" s="566"/>
      <c r="AB94" s="566"/>
      <c r="AC94" s="566"/>
      <c r="AD94" s="566"/>
      <c r="AE94" s="566"/>
      <c r="AF94" s="566"/>
      <c r="AG94" s="566"/>
      <c r="AH94" s="566"/>
      <c r="AI94" s="566"/>
      <c r="AJ94" s="566"/>
      <c r="AK94" s="566"/>
      <c r="AL94" s="566"/>
      <c r="AM94" s="566"/>
      <c r="AN94" s="566"/>
      <c r="AO94" s="566"/>
      <c r="AP94" s="566"/>
      <c r="AQ94" s="565">
        <v>2064.65</v>
      </c>
      <c r="AR94" s="565">
        <v>782.76</v>
      </c>
      <c r="AS94" s="565">
        <v>2064.65</v>
      </c>
      <c r="AT94" s="565">
        <v>267.25</v>
      </c>
      <c r="AU94" s="566"/>
      <c r="AV94" s="566"/>
      <c r="AW94" s="566"/>
    </row>
    <row r="95" spans="1:49">
      <c r="A95" s="564" t="s">
        <v>2157</v>
      </c>
      <c r="B95" s="564" t="s">
        <v>2158</v>
      </c>
      <c r="C95" s="564" t="s">
        <v>1986</v>
      </c>
      <c r="D95" s="564" t="s">
        <v>689</v>
      </c>
      <c r="E95" s="564" t="s">
        <v>1457</v>
      </c>
      <c r="F95" s="565">
        <v>120878.05</v>
      </c>
      <c r="G95" s="566"/>
      <c r="H95" s="566"/>
      <c r="I95" s="566"/>
      <c r="J95" s="566"/>
      <c r="K95" s="566"/>
      <c r="L95" s="566"/>
      <c r="M95" s="566"/>
      <c r="N95" s="566"/>
      <c r="O95" s="566"/>
      <c r="P95" s="566"/>
      <c r="Q95" s="566"/>
      <c r="R95" s="566"/>
      <c r="S95" s="566"/>
      <c r="T95" s="566"/>
      <c r="U95" s="566"/>
      <c r="V95" s="566"/>
      <c r="W95" s="566"/>
      <c r="X95" s="566"/>
      <c r="Y95" s="566"/>
      <c r="Z95" s="566"/>
      <c r="AA95" s="566"/>
      <c r="AB95" s="566"/>
      <c r="AC95" s="566"/>
      <c r="AD95" s="566"/>
      <c r="AE95" s="566"/>
      <c r="AF95" s="566"/>
      <c r="AG95" s="566"/>
      <c r="AH95" s="566"/>
      <c r="AI95" s="566"/>
      <c r="AJ95" s="566"/>
      <c r="AK95" s="566"/>
      <c r="AL95" s="566"/>
      <c r="AM95" s="566"/>
      <c r="AN95" s="566"/>
      <c r="AO95" s="566"/>
      <c r="AP95" s="565">
        <v>7884.58</v>
      </c>
      <c r="AQ95" s="565">
        <v>36.21</v>
      </c>
      <c r="AR95" s="565">
        <v>38050</v>
      </c>
      <c r="AS95" s="565">
        <v>12622.41</v>
      </c>
      <c r="AT95" s="565">
        <v>42217.13</v>
      </c>
      <c r="AU95" s="566"/>
      <c r="AV95" s="565">
        <v>20067.72</v>
      </c>
      <c r="AW95" s="566"/>
    </row>
    <row r="96" spans="1:49">
      <c r="A96" s="564" t="s">
        <v>2159</v>
      </c>
      <c r="B96" s="564" t="s">
        <v>2160</v>
      </c>
      <c r="C96" s="564" t="s">
        <v>1986</v>
      </c>
      <c r="D96" s="564" t="s">
        <v>689</v>
      </c>
      <c r="E96" s="564" t="s">
        <v>1457</v>
      </c>
      <c r="F96" s="565">
        <v>5586.82</v>
      </c>
      <c r="G96" s="566"/>
      <c r="H96" s="566"/>
      <c r="I96" s="566"/>
      <c r="J96" s="566"/>
      <c r="K96" s="566"/>
      <c r="L96" s="566"/>
      <c r="M96" s="566"/>
      <c r="N96" s="566"/>
      <c r="O96" s="566"/>
      <c r="P96" s="566"/>
      <c r="Q96" s="566"/>
      <c r="R96" s="566"/>
      <c r="S96" s="566"/>
      <c r="T96" s="566"/>
      <c r="U96" s="566"/>
      <c r="V96" s="566"/>
      <c r="W96" s="566"/>
      <c r="X96" s="566"/>
      <c r="Y96" s="566"/>
      <c r="Z96" s="566"/>
      <c r="AA96" s="566"/>
      <c r="AB96" s="566"/>
      <c r="AC96" s="566"/>
      <c r="AD96" s="566"/>
      <c r="AE96" s="566"/>
      <c r="AF96" s="566"/>
      <c r="AG96" s="566"/>
      <c r="AH96" s="566"/>
      <c r="AI96" s="566"/>
      <c r="AJ96" s="566"/>
      <c r="AK96" s="566"/>
      <c r="AL96" s="566"/>
      <c r="AM96" s="566"/>
      <c r="AN96" s="566"/>
      <c r="AO96" s="566"/>
      <c r="AP96" s="566"/>
      <c r="AQ96" s="566"/>
      <c r="AR96" s="566"/>
      <c r="AS96" s="566"/>
      <c r="AT96" s="565">
        <v>5586.82</v>
      </c>
      <c r="AU96" s="566"/>
      <c r="AV96" s="566"/>
      <c r="AW96" s="566"/>
    </row>
    <row r="97" spans="1:49">
      <c r="A97" s="564" t="s">
        <v>2161</v>
      </c>
      <c r="B97" s="564" t="s">
        <v>2162</v>
      </c>
      <c r="C97" s="564" t="s">
        <v>1986</v>
      </c>
      <c r="D97" s="564" t="s">
        <v>689</v>
      </c>
      <c r="E97" s="564" t="s">
        <v>1457</v>
      </c>
      <c r="F97" s="565">
        <v>12298.73</v>
      </c>
      <c r="G97" s="566"/>
      <c r="H97" s="566"/>
      <c r="I97" s="566"/>
      <c r="J97" s="566"/>
      <c r="K97" s="566"/>
      <c r="L97" s="566"/>
      <c r="M97" s="566"/>
      <c r="N97" s="566"/>
      <c r="O97" s="566"/>
      <c r="P97" s="566"/>
      <c r="Q97" s="566"/>
      <c r="R97" s="566"/>
      <c r="S97" s="566"/>
      <c r="T97" s="566"/>
      <c r="U97" s="566"/>
      <c r="V97" s="566"/>
      <c r="W97" s="566"/>
      <c r="X97" s="566"/>
      <c r="Y97" s="566"/>
      <c r="Z97" s="566"/>
      <c r="AA97" s="566"/>
      <c r="AB97" s="566"/>
      <c r="AC97" s="566"/>
      <c r="AD97" s="566"/>
      <c r="AE97" s="566"/>
      <c r="AF97" s="566"/>
      <c r="AG97" s="566"/>
      <c r="AH97" s="566"/>
      <c r="AI97" s="566"/>
      <c r="AJ97" s="566"/>
      <c r="AK97" s="566"/>
      <c r="AL97" s="565">
        <v>2966.3</v>
      </c>
      <c r="AM97" s="565">
        <v>1136.9100000000001</v>
      </c>
      <c r="AN97" s="565">
        <v>3067.93</v>
      </c>
      <c r="AO97" s="566"/>
      <c r="AP97" s="565">
        <v>3094.83</v>
      </c>
      <c r="AQ97" s="566"/>
      <c r="AR97" s="565">
        <v>1232.76</v>
      </c>
      <c r="AS97" s="565">
        <v>300</v>
      </c>
      <c r="AT97" s="566"/>
      <c r="AU97" s="566"/>
      <c r="AV97" s="565">
        <v>500</v>
      </c>
      <c r="AW97" s="566"/>
    </row>
    <row r="98" spans="1:49">
      <c r="A98" s="564" t="s">
        <v>2163</v>
      </c>
      <c r="B98" s="564" t="s">
        <v>2164</v>
      </c>
      <c r="C98" s="564" t="s">
        <v>1986</v>
      </c>
      <c r="D98" s="564" t="s">
        <v>689</v>
      </c>
      <c r="E98" s="564" t="s">
        <v>1457</v>
      </c>
      <c r="F98" s="565">
        <v>2134.6</v>
      </c>
      <c r="G98" s="566"/>
      <c r="H98" s="566"/>
      <c r="I98" s="566"/>
      <c r="J98" s="566"/>
      <c r="K98" s="566"/>
      <c r="L98" s="566"/>
      <c r="M98" s="566"/>
      <c r="N98" s="566"/>
      <c r="O98" s="566"/>
      <c r="P98" s="566"/>
      <c r="Q98" s="566"/>
      <c r="R98" s="566"/>
      <c r="S98" s="566"/>
      <c r="T98" s="566"/>
      <c r="U98" s="566"/>
      <c r="V98" s="566"/>
      <c r="W98" s="566"/>
      <c r="X98" s="566"/>
      <c r="Y98" s="566"/>
      <c r="Z98" s="566"/>
      <c r="AA98" s="566"/>
      <c r="AB98" s="566"/>
      <c r="AC98" s="566"/>
      <c r="AD98" s="566"/>
      <c r="AE98" s="566"/>
      <c r="AF98" s="566"/>
      <c r="AG98" s="566"/>
      <c r="AH98" s="566"/>
      <c r="AI98" s="566"/>
      <c r="AJ98" s="566"/>
      <c r="AK98" s="565">
        <v>2134.6</v>
      </c>
      <c r="AL98" s="566"/>
      <c r="AM98" s="566"/>
      <c r="AN98" s="566"/>
      <c r="AO98" s="566"/>
      <c r="AP98" s="566"/>
      <c r="AQ98" s="566"/>
      <c r="AR98" s="566"/>
      <c r="AS98" s="566"/>
      <c r="AT98" s="566"/>
      <c r="AU98" s="566"/>
      <c r="AV98" s="566"/>
      <c r="AW98" s="566"/>
    </row>
    <row r="99" spans="1:49">
      <c r="A99" s="564" t="s">
        <v>2165</v>
      </c>
      <c r="B99" s="564" t="s">
        <v>2166</v>
      </c>
      <c r="C99" s="564" t="s">
        <v>1986</v>
      </c>
      <c r="D99" s="564" t="s">
        <v>689</v>
      </c>
      <c r="E99" s="564" t="s">
        <v>1457</v>
      </c>
      <c r="F99" s="565">
        <v>12715.63</v>
      </c>
      <c r="G99" s="566"/>
      <c r="H99" s="566"/>
      <c r="I99" s="566"/>
      <c r="J99" s="566"/>
      <c r="K99" s="566"/>
      <c r="L99" s="566"/>
      <c r="M99" s="566"/>
      <c r="N99" s="566"/>
      <c r="O99" s="566"/>
      <c r="P99" s="566"/>
      <c r="Q99" s="566"/>
      <c r="R99" s="566"/>
      <c r="S99" s="566"/>
      <c r="T99" s="566"/>
      <c r="U99" s="566"/>
      <c r="V99" s="566"/>
      <c r="W99" s="566"/>
      <c r="X99" s="566"/>
      <c r="Y99" s="566"/>
      <c r="Z99" s="566"/>
      <c r="AA99" s="566"/>
      <c r="AB99" s="566"/>
      <c r="AC99" s="566"/>
      <c r="AD99" s="566"/>
      <c r="AE99" s="566"/>
      <c r="AF99" s="566"/>
      <c r="AG99" s="566"/>
      <c r="AH99" s="566"/>
      <c r="AI99" s="566"/>
      <c r="AJ99" s="566"/>
      <c r="AK99" s="565">
        <v>2368.2199999999998</v>
      </c>
      <c r="AL99" s="565">
        <v>-70</v>
      </c>
      <c r="AM99" s="565">
        <v>4710</v>
      </c>
      <c r="AN99" s="565">
        <v>2095</v>
      </c>
      <c r="AO99" s="566"/>
      <c r="AP99" s="566"/>
      <c r="AQ99" s="566"/>
      <c r="AR99" s="566"/>
      <c r="AS99" s="565">
        <v>2672.41</v>
      </c>
      <c r="AT99" s="566"/>
      <c r="AU99" s="565">
        <v>900</v>
      </c>
      <c r="AV99" s="565">
        <v>40</v>
      </c>
      <c r="AW99" s="566"/>
    </row>
    <row r="100" spans="1:49">
      <c r="A100" s="564" t="s">
        <v>2167</v>
      </c>
      <c r="B100" s="564" t="s">
        <v>2168</v>
      </c>
      <c r="C100" s="564" t="s">
        <v>1986</v>
      </c>
      <c r="D100" s="564" t="s">
        <v>689</v>
      </c>
      <c r="E100" s="564" t="s">
        <v>1457</v>
      </c>
      <c r="F100" s="565">
        <v>3125.52</v>
      </c>
      <c r="G100" s="566"/>
      <c r="H100" s="566"/>
      <c r="I100" s="566"/>
      <c r="J100" s="566"/>
      <c r="K100" s="566"/>
      <c r="L100" s="566"/>
      <c r="M100" s="566"/>
      <c r="N100" s="566"/>
      <c r="O100" s="566"/>
      <c r="P100" s="566"/>
      <c r="Q100" s="566"/>
      <c r="R100" s="566"/>
      <c r="S100" s="566"/>
      <c r="T100" s="566"/>
      <c r="U100" s="566"/>
      <c r="V100" s="566"/>
      <c r="W100" s="566"/>
      <c r="X100" s="566"/>
      <c r="Y100" s="566"/>
      <c r="Z100" s="566"/>
      <c r="AA100" s="566"/>
      <c r="AB100" s="566"/>
      <c r="AC100" s="566"/>
      <c r="AD100" s="566"/>
      <c r="AE100" s="566"/>
      <c r="AF100" s="566"/>
      <c r="AG100" s="566"/>
      <c r="AH100" s="566"/>
      <c r="AI100" s="566"/>
      <c r="AJ100" s="566"/>
      <c r="AK100" s="566"/>
      <c r="AL100" s="566"/>
      <c r="AM100" s="566"/>
      <c r="AN100" s="566"/>
      <c r="AO100" s="566"/>
      <c r="AP100" s="566"/>
      <c r="AQ100" s="565">
        <v>2043.1</v>
      </c>
      <c r="AR100" s="566"/>
      <c r="AS100" s="565">
        <v>220.35</v>
      </c>
      <c r="AT100" s="566"/>
      <c r="AU100" s="565">
        <v>862.07</v>
      </c>
      <c r="AV100" s="566"/>
      <c r="AW100" s="566"/>
    </row>
    <row r="101" spans="1:49">
      <c r="A101" s="564" t="s">
        <v>2169</v>
      </c>
      <c r="B101" s="564" t="s">
        <v>2170</v>
      </c>
      <c r="C101" s="564" t="s">
        <v>1986</v>
      </c>
      <c r="D101" s="564" t="s">
        <v>689</v>
      </c>
      <c r="E101" s="564" t="s">
        <v>1457</v>
      </c>
      <c r="F101" s="565">
        <v>3179.06</v>
      </c>
      <c r="G101" s="566"/>
      <c r="H101" s="566"/>
      <c r="I101" s="566"/>
      <c r="J101" s="566"/>
      <c r="K101" s="566"/>
      <c r="L101" s="566"/>
      <c r="M101" s="566"/>
      <c r="N101" s="566"/>
      <c r="O101" s="566"/>
      <c r="P101" s="566"/>
      <c r="Q101" s="566"/>
      <c r="R101" s="566"/>
      <c r="S101" s="566"/>
      <c r="T101" s="566"/>
      <c r="U101" s="566"/>
      <c r="V101" s="566"/>
      <c r="W101" s="566"/>
      <c r="X101" s="566"/>
      <c r="Y101" s="566"/>
      <c r="Z101" s="566"/>
      <c r="AA101" s="566"/>
      <c r="AB101" s="566"/>
      <c r="AC101" s="566"/>
      <c r="AD101" s="566"/>
      <c r="AE101" s="566"/>
      <c r="AF101" s="566"/>
      <c r="AG101" s="566"/>
      <c r="AH101" s="566"/>
      <c r="AI101" s="566"/>
      <c r="AJ101" s="566"/>
      <c r="AK101" s="566"/>
      <c r="AL101" s="566"/>
      <c r="AM101" s="566"/>
      <c r="AN101" s="566"/>
      <c r="AO101" s="566"/>
      <c r="AP101" s="566"/>
      <c r="AQ101" s="566"/>
      <c r="AR101" s="566"/>
      <c r="AS101" s="566"/>
      <c r="AT101" s="565">
        <v>2187.6799999999998</v>
      </c>
      <c r="AU101" s="565">
        <v>991.38</v>
      </c>
      <c r="AV101" s="566"/>
      <c r="AW101" s="566"/>
    </row>
    <row r="102" spans="1:49">
      <c r="A102" s="564" t="s">
        <v>2171</v>
      </c>
      <c r="B102" s="564" t="s">
        <v>2172</v>
      </c>
      <c r="C102" s="564" t="s">
        <v>1986</v>
      </c>
      <c r="D102" s="564" t="s">
        <v>689</v>
      </c>
      <c r="E102" s="564" t="s">
        <v>1457</v>
      </c>
      <c r="F102" s="565">
        <v>53611.34</v>
      </c>
      <c r="G102" s="566"/>
      <c r="H102" s="566"/>
      <c r="I102" s="566"/>
      <c r="J102" s="566"/>
      <c r="K102" s="566"/>
      <c r="L102" s="566"/>
      <c r="M102" s="566"/>
      <c r="N102" s="566"/>
      <c r="O102" s="566"/>
      <c r="P102" s="566"/>
      <c r="Q102" s="566"/>
      <c r="R102" s="566"/>
      <c r="S102" s="566"/>
      <c r="T102" s="566"/>
      <c r="U102" s="566"/>
      <c r="V102" s="566"/>
      <c r="W102" s="566"/>
      <c r="X102" s="566"/>
      <c r="Y102" s="566"/>
      <c r="Z102" s="566"/>
      <c r="AA102" s="566"/>
      <c r="AB102" s="566"/>
      <c r="AC102" s="566"/>
      <c r="AD102" s="566"/>
      <c r="AE102" s="566"/>
      <c r="AF102" s="566"/>
      <c r="AG102" s="566"/>
      <c r="AH102" s="566"/>
      <c r="AI102" s="566"/>
      <c r="AJ102" s="566"/>
      <c r="AK102" s="566"/>
      <c r="AL102" s="566"/>
      <c r="AM102" s="565">
        <v>2276.3000000000002</v>
      </c>
      <c r="AN102" s="565">
        <v>15605.17</v>
      </c>
      <c r="AO102" s="565">
        <v>9623.27</v>
      </c>
      <c r="AP102" s="565">
        <v>8887.93</v>
      </c>
      <c r="AQ102" s="565">
        <v>3574.14</v>
      </c>
      <c r="AR102" s="566"/>
      <c r="AS102" s="565">
        <v>6686.65</v>
      </c>
      <c r="AT102" s="565">
        <v>4120.5200000000004</v>
      </c>
      <c r="AU102" s="565">
        <v>2001.15</v>
      </c>
      <c r="AV102" s="565">
        <v>836.21</v>
      </c>
      <c r="AW102" s="566"/>
    </row>
    <row r="103" spans="1:49">
      <c r="A103" s="564" t="s">
        <v>2173</v>
      </c>
      <c r="B103" s="564" t="s">
        <v>2174</v>
      </c>
      <c r="C103" s="564" t="s">
        <v>1986</v>
      </c>
      <c r="D103" s="564" t="s">
        <v>689</v>
      </c>
      <c r="E103" s="564" t="s">
        <v>1457</v>
      </c>
      <c r="F103" s="565">
        <v>5892.15</v>
      </c>
      <c r="G103" s="566"/>
      <c r="H103" s="566"/>
      <c r="I103" s="566"/>
      <c r="J103" s="566"/>
      <c r="K103" s="566"/>
      <c r="L103" s="566"/>
      <c r="M103" s="566"/>
      <c r="N103" s="566"/>
      <c r="O103" s="566"/>
      <c r="P103" s="566"/>
      <c r="Q103" s="566"/>
      <c r="R103" s="566"/>
      <c r="S103" s="566"/>
      <c r="T103" s="566"/>
      <c r="U103" s="566"/>
      <c r="V103" s="566"/>
      <c r="W103" s="566"/>
      <c r="X103" s="566"/>
      <c r="Y103" s="566"/>
      <c r="Z103" s="566"/>
      <c r="AA103" s="566"/>
      <c r="AB103" s="566"/>
      <c r="AC103" s="566"/>
      <c r="AD103" s="566"/>
      <c r="AE103" s="566"/>
      <c r="AF103" s="566"/>
      <c r="AG103" s="566"/>
      <c r="AH103" s="566"/>
      <c r="AI103" s="566"/>
      <c r="AJ103" s="566"/>
      <c r="AK103" s="566"/>
      <c r="AL103" s="566"/>
      <c r="AM103" s="566"/>
      <c r="AN103" s="566"/>
      <c r="AO103" s="566"/>
      <c r="AP103" s="565">
        <v>4157.67</v>
      </c>
      <c r="AQ103" s="565">
        <v>391.38</v>
      </c>
      <c r="AR103" s="565">
        <v>391.38</v>
      </c>
      <c r="AS103" s="565">
        <v>221.55</v>
      </c>
      <c r="AT103" s="565">
        <v>146.55000000000001</v>
      </c>
      <c r="AU103" s="565">
        <v>412.93</v>
      </c>
      <c r="AV103" s="565">
        <v>170.69</v>
      </c>
      <c r="AW103" s="566"/>
    </row>
    <row r="104" spans="1:49">
      <c r="A104" s="564" t="s">
        <v>2175</v>
      </c>
      <c r="B104" s="564" t="s">
        <v>2176</v>
      </c>
      <c r="C104" s="564" t="s">
        <v>1986</v>
      </c>
      <c r="D104" s="564" t="s">
        <v>689</v>
      </c>
      <c r="E104" s="564" t="s">
        <v>1457</v>
      </c>
      <c r="F104" s="565">
        <v>13314.4</v>
      </c>
      <c r="G104" s="566"/>
      <c r="H104" s="566"/>
      <c r="I104" s="566"/>
      <c r="J104" s="566"/>
      <c r="K104" s="566"/>
      <c r="L104" s="566"/>
      <c r="M104" s="566"/>
      <c r="N104" s="566"/>
      <c r="O104" s="566"/>
      <c r="P104" s="566"/>
      <c r="Q104" s="566"/>
      <c r="R104" s="566"/>
      <c r="S104" s="566"/>
      <c r="T104" s="566"/>
      <c r="U104" s="566"/>
      <c r="V104" s="566"/>
      <c r="W104" s="566"/>
      <c r="X104" s="566"/>
      <c r="Y104" s="566"/>
      <c r="Z104" s="566"/>
      <c r="AA104" s="566"/>
      <c r="AB104" s="566"/>
      <c r="AC104" s="566"/>
      <c r="AD104" s="566"/>
      <c r="AE104" s="566"/>
      <c r="AF104" s="566"/>
      <c r="AG104" s="566"/>
      <c r="AH104" s="566"/>
      <c r="AI104" s="566"/>
      <c r="AJ104" s="566"/>
      <c r="AK104" s="566"/>
      <c r="AL104" s="566"/>
      <c r="AM104" s="565">
        <v>8206.2999999999993</v>
      </c>
      <c r="AN104" s="565">
        <v>850</v>
      </c>
      <c r="AO104" s="566"/>
      <c r="AP104" s="566"/>
      <c r="AQ104" s="566"/>
      <c r="AR104" s="566"/>
      <c r="AS104" s="566"/>
      <c r="AT104" s="565">
        <v>4258.1000000000004</v>
      </c>
      <c r="AU104" s="566"/>
      <c r="AV104" s="566"/>
      <c r="AW104" s="566"/>
    </row>
    <row r="105" spans="1:49">
      <c r="A105" s="564" t="s">
        <v>2177</v>
      </c>
      <c r="B105" s="564" t="s">
        <v>2178</v>
      </c>
      <c r="C105" s="564" t="s">
        <v>1986</v>
      </c>
      <c r="D105" s="564" t="s">
        <v>689</v>
      </c>
      <c r="E105" s="564" t="s">
        <v>1457</v>
      </c>
      <c r="F105" s="565">
        <v>4355.08</v>
      </c>
      <c r="G105" s="566"/>
      <c r="H105" s="566"/>
      <c r="I105" s="566"/>
      <c r="J105" s="566"/>
      <c r="K105" s="566"/>
      <c r="L105" s="566"/>
      <c r="M105" s="566"/>
      <c r="N105" s="566"/>
      <c r="O105" s="566"/>
      <c r="P105" s="566"/>
      <c r="Q105" s="566"/>
      <c r="R105" s="566"/>
      <c r="S105" s="566"/>
      <c r="T105" s="566"/>
      <c r="U105" s="566"/>
      <c r="V105" s="566"/>
      <c r="W105" s="566"/>
      <c r="X105" s="566"/>
      <c r="Y105" s="566"/>
      <c r="Z105" s="566"/>
      <c r="AA105" s="566"/>
      <c r="AB105" s="566"/>
      <c r="AC105" s="566"/>
      <c r="AD105" s="566"/>
      <c r="AE105" s="566"/>
      <c r="AF105" s="566"/>
      <c r="AG105" s="566"/>
      <c r="AH105" s="566"/>
      <c r="AI105" s="566"/>
      <c r="AJ105" s="566"/>
      <c r="AK105" s="566"/>
      <c r="AL105" s="566"/>
      <c r="AM105" s="566"/>
      <c r="AN105" s="565">
        <v>2891.3</v>
      </c>
      <c r="AO105" s="566"/>
      <c r="AP105" s="566"/>
      <c r="AQ105" s="566"/>
      <c r="AR105" s="566"/>
      <c r="AS105" s="566"/>
      <c r="AT105" s="565">
        <v>1463.78</v>
      </c>
      <c r="AU105" s="566"/>
      <c r="AV105" s="566"/>
      <c r="AW105" s="566"/>
    </row>
    <row r="106" spans="1:49">
      <c r="A106" s="564" t="s">
        <v>2179</v>
      </c>
      <c r="B106" s="564" t="s">
        <v>2180</v>
      </c>
      <c r="C106" s="564" t="s">
        <v>1986</v>
      </c>
      <c r="D106" s="564" t="s">
        <v>689</v>
      </c>
      <c r="E106" s="564" t="s">
        <v>1457</v>
      </c>
      <c r="F106" s="565">
        <v>59872.2</v>
      </c>
      <c r="G106" s="566"/>
      <c r="H106" s="566"/>
      <c r="I106" s="566"/>
      <c r="J106" s="566"/>
      <c r="K106" s="566"/>
      <c r="L106" s="566"/>
      <c r="M106" s="566"/>
      <c r="N106" s="566"/>
      <c r="O106" s="566"/>
      <c r="P106" s="566"/>
      <c r="Q106" s="566"/>
      <c r="R106" s="566"/>
      <c r="S106" s="566"/>
      <c r="T106" s="566"/>
      <c r="U106" s="566"/>
      <c r="V106" s="566"/>
      <c r="W106" s="566"/>
      <c r="X106" s="566"/>
      <c r="Y106" s="566"/>
      <c r="Z106" s="566"/>
      <c r="AA106" s="566"/>
      <c r="AB106" s="566"/>
      <c r="AC106" s="566"/>
      <c r="AD106" s="566"/>
      <c r="AE106" s="566"/>
      <c r="AF106" s="566"/>
      <c r="AG106" s="566"/>
      <c r="AH106" s="566"/>
      <c r="AI106" s="566"/>
      <c r="AJ106" s="566"/>
      <c r="AK106" s="566"/>
      <c r="AL106" s="566"/>
      <c r="AM106" s="566"/>
      <c r="AN106" s="566"/>
      <c r="AO106" s="566"/>
      <c r="AP106" s="566"/>
      <c r="AQ106" s="566"/>
      <c r="AR106" s="565">
        <v>4380.34</v>
      </c>
      <c r="AS106" s="565">
        <v>6143.1</v>
      </c>
      <c r="AT106" s="565">
        <v>80</v>
      </c>
      <c r="AU106" s="565">
        <v>5744.84</v>
      </c>
      <c r="AV106" s="565">
        <v>26012.2</v>
      </c>
      <c r="AW106" s="565">
        <v>17511.72</v>
      </c>
    </row>
    <row r="107" spans="1:49">
      <c r="A107" s="564" t="s">
        <v>2181</v>
      </c>
      <c r="B107" s="564" t="s">
        <v>2182</v>
      </c>
      <c r="C107" s="564" t="s">
        <v>1986</v>
      </c>
      <c r="D107" s="564" t="s">
        <v>689</v>
      </c>
      <c r="E107" s="564" t="s">
        <v>1457</v>
      </c>
      <c r="F107" s="565">
        <v>3499.44</v>
      </c>
      <c r="G107" s="566"/>
      <c r="H107" s="566"/>
      <c r="I107" s="566"/>
      <c r="J107" s="566"/>
      <c r="K107" s="566"/>
      <c r="L107" s="566"/>
      <c r="M107" s="566"/>
      <c r="N107" s="566"/>
      <c r="O107" s="566"/>
      <c r="P107" s="566"/>
      <c r="Q107" s="566"/>
      <c r="R107" s="566"/>
      <c r="S107" s="566"/>
      <c r="T107" s="566"/>
      <c r="U107" s="566"/>
      <c r="V107" s="566"/>
      <c r="W107" s="566"/>
      <c r="X107" s="566"/>
      <c r="Y107" s="566"/>
      <c r="Z107" s="566"/>
      <c r="AA107" s="566"/>
      <c r="AB107" s="566"/>
      <c r="AC107" s="566"/>
      <c r="AD107" s="566"/>
      <c r="AE107" s="566"/>
      <c r="AF107" s="566"/>
      <c r="AG107" s="566"/>
      <c r="AH107" s="566"/>
      <c r="AI107" s="566"/>
      <c r="AJ107" s="566"/>
      <c r="AK107" s="566"/>
      <c r="AL107" s="566"/>
      <c r="AM107" s="566"/>
      <c r="AN107" s="566"/>
      <c r="AO107" s="566"/>
      <c r="AP107" s="566"/>
      <c r="AQ107" s="566"/>
      <c r="AR107" s="565">
        <v>3499.44</v>
      </c>
      <c r="AS107" s="566"/>
      <c r="AT107" s="566"/>
      <c r="AU107" s="566"/>
      <c r="AV107" s="566"/>
      <c r="AW107" s="566"/>
    </row>
    <row r="108" spans="1:49">
      <c r="A108" s="564" t="s">
        <v>2183</v>
      </c>
      <c r="B108" s="564" t="s">
        <v>2184</v>
      </c>
      <c r="C108" s="564" t="s">
        <v>1986</v>
      </c>
      <c r="D108" s="564" t="s">
        <v>689</v>
      </c>
      <c r="E108" s="564" t="s">
        <v>1457</v>
      </c>
      <c r="F108" s="565">
        <v>17795.25</v>
      </c>
      <c r="G108" s="566"/>
      <c r="H108" s="566"/>
      <c r="I108" s="566"/>
      <c r="J108" s="566"/>
      <c r="K108" s="566"/>
      <c r="L108" s="566"/>
      <c r="M108" s="566"/>
      <c r="N108" s="566"/>
      <c r="O108" s="566"/>
      <c r="P108" s="566"/>
      <c r="Q108" s="566"/>
      <c r="R108" s="566"/>
      <c r="S108" s="566"/>
      <c r="T108" s="566"/>
      <c r="U108" s="566"/>
      <c r="V108" s="566"/>
      <c r="W108" s="566"/>
      <c r="X108" s="566"/>
      <c r="Y108" s="566"/>
      <c r="Z108" s="566"/>
      <c r="AA108" s="566"/>
      <c r="AB108" s="566"/>
      <c r="AC108" s="566"/>
      <c r="AD108" s="566"/>
      <c r="AE108" s="566"/>
      <c r="AF108" s="566"/>
      <c r="AG108" s="566"/>
      <c r="AH108" s="566"/>
      <c r="AI108" s="566"/>
      <c r="AJ108" s="566"/>
      <c r="AK108" s="566"/>
      <c r="AL108" s="565">
        <v>5961.3</v>
      </c>
      <c r="AM108" s="565">
        <v>4675</v>
      </c>
      <c r="AN108" s="565">
        <v>2125</v>
      </c>
      <c r="AO108" s="565">
        <v>775.86</v>
      </c>
      <c r="AP108" s="565">
        <v>1208.96</v>
      </c>
      <c r="AQ108" s="565">
        <v>1422.41</v>
      </c>
      <c r="AR108" s="565">
        <v>825.86</v>
      </c>
      <c r="AS108" s="565">
        <v>800.86</v>
      </c>
      <c r="AT108" s="566"/>
      <c r="AU108" s="566"/>
      <c r="AV108" s="566"/>
      <c r="AW108" s="566"/>
    </row>
    <row r="109" spans="1:49">
      <c r="A109" s="564" t="s">
        <v>2185</v>
      </c>
      <c r="B109" s="564" t="s">
        <v>2186</v>
      </c>
      <c r="C109" s="564" t="s">
        <v>1986</v>
      </c>
      <c r="D109" s="564" t="s">
        <v>689</v>
      </c>
      <c r="E109" s="564" t="s">
        <v>1457</v>
      </c>
      <c r="F109" s="565">
        <v>11492.66</v>
      </c>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6"/>
      <c r="AN109" s="566"/>
      <c r="AO109" s="565">
        <v>5400.43</v>
      </c>
      <c r="AP109" s="565">
        <v>3139.48</v>
      </c>
      <c r="AQ109" s="565">
        <v>1422.41</v>
      </c>
      <c r="AR109" s="565">
        <v>732.76</v>
      </c>
      <c r="AS109" s="565">
        <v>146.55000000000001</v>
      </c>
      <c r="AT109" s="566"/>
      <c r="AU109" s="566"/>
      <c r="AV109" s="565">
        <v>651.03</v>
      </c>
      <c r="AW109" s="566"/>
    </row>
    <row r="110" spans="1:49">
      <c r="A110" s="564" t="s">
        <v>2187</v>
      </c>
      <c r="B110" s="564" t="s">
        <v>2188</v>
      </c>
      <c r="C110" s="564" t="s">
        <v>1986</v>
      </c>
      <c r="D110" s="564" t="s">
        <v>689</v>
      </c>
      <c r="E110" s="564" t="s">
        <v>1457</v>
      </c>
      <c r="F110" s="565">
        <v>2869.23</v>
      </c>
      <c r="G110" s="566"/>
      <c r="H110" s="566"/>
      <c r="I110" s="566"/>
      <c r="J110" s="566"/>
      <c r="K110" s="566"/>
      <c r="L110" s="566"/>
      <c r="M110" s="566"/>
      <c r="N110" s="566"/>
      <c r="O110" s="566"/>
      <c r="P110" s="566"/>
      <c r="Q110" s="566"/>
      <c r="R110" s="566"/>
      <c r="S110" s="566"/>
      <c r="T110" s="566"/>
      <c r="U110" s="566"/>
      <c r="V110" s="566"/>
      <c r="W110" s="566"/>
      <c r="X110" s="566"/>
      <c r="Y110" s="566"/>
      <c r="Z110" s="566"/>
      <c r="AA110" s="566"/>
      <c r="AB110" s="566"/>
      <c r="AC110" s="566"/>
      <c r="AD110" s="566"/>
      <c r="AE110" s="566"/>
      <c r="AF110" s="566"/>
      <c r="AG110" s="566"/>
      <c r="AH110" s="566"/>
      <c r="AI110" s="566"/>
      <c r="AJ110" s="566"/>
      <c r="AK110" s="566"/>
      <c r="AL110" s="565">
        <v>2276.3000000000002</v>
      </c>
      <c r="AM110" s="566"/>
      <c r="AN110" s="566"/>
      <c r="AO110" s="565">
        <v>180</v>
      </c>
      <c r="AP110" s="566"/>
      <c r="AQ110" s="566"/>
      <c r="AR110" s="565">
        <v>412.93</v>
      </c>
      <c r="AS110" s="566"/>
      <c r="AT110" s="566"/>
      <c r="AU110" s="566"/>
      <c r="AV110" s="566"/>
      <c r="AW110" s="566"/>
    </row>
    <row r="111" spans="1:49">
      <c r="A111" s="564" t="s">
        <v>2189</v>
      </c>
      <c r="B111" s="564" t="s">
        <v>2190</v>
      </c>
      <c r="C111" s="564" t="s">
        <v>1986</v>
      </c>
      <c r="D111" s="564" t="s">
        <v>689</v>
      </c>
      <c r="E111" s="564" t="s">
        <v>1457</v>
      </c>
      <c r="F111" s="565">
        <v>26420.57</v>
      </c>
      <c r="G111" s="566"/>
      <c r="H111" s="566"/>
      <c r="I111" s="566"/>
      <c r="J111" s="566"/>
      <c r="K111" s="566"/>
      <c r="L111" s="566"/>
      <c r="M111" s="566"/>
      <c r="N111" s="566"/>
      <c r="O111" s="566"/>
      <c r="P111" s="566"/>
      <c r="Q111" s="566"/>
      <c r="R111" s="566"/>
      <c r="S111" s="566"/>
      <c r="T111" s="566"/>
      <c r="U111" s="566"/>
      <c r="V111" s="566"/>
      <c r="W111" s="566"/>
      <c r="X111" s="566"/>
      <c r="Y111" s="566"/>
      <c r="Z111" s="566"/>
      <c r="AA111" s="566"/>
      <c r="AB111" s="566"/>
      <c r="AC111" s="566"/>
      <c r="AD111" s="566"/>
      <c r="AE111" s="566"/>
      <c r="AF111" s="566"/>
      <c r="AG111" s="566"/>
      <c r="AH111" s="566"/>
      <c r="AI111" s="566"/>
      <c r="AJ111" s="566"/>
      <c r="AK111" s="566"/>
      <c r="AL111" s="566"/>
      <c r="AM111" s="566"/>
      <c r="AN111" s="566"/>
      <c r="AO111" s="566"/>
      <c r="AP111" s="566"/>
      <c r="AQ111" s="565">
        <v>4646.55</v>
      </c>
      <c r="AR111" s="565">
        <v>7148.28</v>
      </c>
      <c r="AS111" s="565">
        <v>7148.28</v>
      </c>
      <c r="AT111" s="565">
        <v>3574.14</v>
      </c>
      <c r="AU111" s="565">
        <v>3887.07</v>
      </c>
      <c r="AV111" s="565">
        <v>16.25</v>
      </c>
      <c r="AW111" s="566"/>
    </row>
    <row r="112" spans="1:49">
      <c r="A112" s="564" t="s">
        <v>2191</v>
      </c>
      <c r="B112" s="564" t="s">
        <v>2192</v>
      </c>
      <c r="C112" s="564" t="s">
        <v>1986</v>
      </c>
      <c r="D112" s="564" t="s">
        <v>689</v>
      </c>
      <c r="E112" s="564" t="s">
        <v>1457</v>
      </c>
      <c r="F112" s="565">
        <v>7133.62</v>
      </c>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5">
        <v>2125</v>
      </c>
      <c r="AO112" s="565">
        <v>2125</v>
      </c>
      <c r="AP112" s="566"/>
      <c r="AQ112" s="565">
        <v>2021.55</v>
      </c>
      <c r="AR112" s="566"/>
      <c r="AS112" s="566"/>
      <c r="AT112" s="566"/>
      <c r="AU112" s="565">
        <v>862.07</v>
      </c>
      <c r="AV112" s="566"/>
      <c r="AW112" s="566"/>
    </row>
    <row r="113" spans="1:49">
      <c r="A113" s="564" t="s">
        <v>2193</v>
      </c>
      <c r="B113" s="564" t="s">
        <v>2194</v>
      </c>
      <c r="C113" s="564" t="s">
        <v>1986</v>
      </c>
      <c r="D113" s="564" t="s">
        <v>689</v>
      </c>
      <c r="E113" s="564" t="s">
        <v>1457</v>
      </c>
      <c r="F113" s="565">
        <v>6124.4</v>
      </c>
      <c r="G113" s="566"/>
      <c r="H113" s="566"/>
      <c r="I113" s="566"/>
      <c r="J113" s="566"/>
      <c r="K113" s="566"/>
      <c r="L113" s="566"/>
      <c r="M113" s="566"/>
      <c r="N113" s="566"/>
      <c r="O113" s="566"/>
      <c r="P113" s="566"/>
      <c r="Q113" s="566"/>
      <c r="R113" s="566"/>
      <c r="S113" s="566"/>
      <c r="T113" s="566"/>
      <c r="U113" s="566"/>
      <c r="V113" s="566"/>
      <c r="W113" s="566"/>
      <c r="X113" s="566"/>
      <c r="Y113" s="566"/>
      <c r="Z113" s="566"/>
      <c r="AA113" s="566"/>
      <c r="AB113" s="566"/>
      <c r="AC113" s="566"/>
      <c r="AD113" s="566"/>
      <c r="AE113" s="566"/>
      <c r="AF113" s="566"/>
      <c r="AG113" s="566"/>
      <c r="AH113" s="566"/>
      <c r="AI113" s="566"/>
      <c r="AJ113" s="566"/>
      <c r="AK113" s="566"/>
      <c r="AL113" s="566"/>
      <c r="AM113" s="566"/>
      <c r="AN113" s="566"/>
      <c r="AO113" s="566"/>
      <c r="AP113" s="566"/>
      <c r="AQ113" s="566"/>
      <c r="AR113" s="566"/>
      <c r="AS113" s="565">
        <v>5977.85</v>
      </c>
      <c r="AT113" s="565">
        <v>146.55000000000001</v>
      </c>
      <c r="AU113" s="566"/>
      <c r="AV113" s="566"/>
      <c r="AW113" s="566"/>
    </row>
    <row r="114" spans="1:49">
      <c r="A114" s="564" t="s">
        <v>2518</v>
      </c>
      <c r="B114" s="564" t="s">
        <v>2519</v>
      </c>
      <c r="C114" s="564" t="s">
        <v>1986</v>
      </c>
      <c r="D114" s="564" t="s">
        <v>689</v>
      </c>
      <c r="E114" s="564" t="s">
        <v>1457</v>
      </c>
      <c r="F114" s="565">
        <v>2958.62</v>
      </c>
      <c r="G114" s="566"/>
      <c r="H114" s="566"/>
      <c r="I114" s="566"/>
      <c r="J114" s="566"/>
      <c r="K114" s="566"/>
      <c r="L114" s="566"/>
      <c r="M114" s="566"/>
      <c r="N114" s="566"/>
      <c r="O114" s="566"/>
      <c r="P114" s="566"/>
      <c r="Q114" s="566"/>
      <c r="R114" s="566"/>
      <c r="S114" s="566"/>
      <c r="T114" s="566"/>
      <c r="U114" s="566"/>
      <c r="V114" s="566"/>
      <c r="W114" s="566"/>
      <c r="X114" s="566"/>
      <c r="Y114" s="566"/>
      <c r="Z114" s="566"/>
      <c r="AA114" s="566"/>
      <c r="AB114" s="566"/>
      <c r="AC114" s="566"/>
      <c r="AD114" s="566"/>
      <c r="AE114" s="566"/>
      <c r="AF114" s="566"/>
      <c r="AG114" s="566"/>
      <c r="AH114" s="566"/>
      <c r="AI114" s="566"/>
      <c r="AJ114" s="566"/>
      <c r="AK114" s="566"/>
      <c r="AL114" s="566"/>
      <c r="AM114" s="566"/>
      <c r="AN114" s="566"/>
      <c r="AO114" s="566"/>
      <c r="AP114" s="566"/>
      <c r="AQ114" s="566"/>
      <c r="AR114" s="566"/>
      <c r="AS114" s="566"/>
      <c r="AT114" s="566"/>
      <c r="AU114" s="566"/>
      <c r="AV114" s="565">
        <v>2958.62</v>
      </c>
      <c r="AW114" s="566"/>
    </row>
    <row r="115" spans="1:49">
      <c r="A115" s="564" t="s">
        <v>2195</v>
      </c>
      <c r="B115" s="564" t="s">
        <v>2196</v>
      </c>
      <c r="C115" s="564" t="s">
        <v>1986</v>
      </c>
      <c r="D115" s="564" t="s">
        <v>689</v>
      </c>
      <c r="E115" s="564" t="s">
        <v>1457</v>
      </c>
      <c r="F115" s="565">
        <v>2886.2</v>
      </c>
      <c r="G115" s="566"/>
      <c r="H115" s="566"/>
      <c r="I115" s="566"/>
      <c r="J115" s="566"/>
      <c r="K115" s="566"/>
      <c r="L115" s="566"/>
      <c r="M115" s="566"/>
      <c r="N115" s="566"/>
      <c r="O115" s="566"/>
      <c r="P115" s="566"/>
      <c r="Q115" s="566"/>
      <c r="R115" s="566"/>
      <c r="S115" s="566"/>
      <c r="T115" s="566"/>
      <c r="U115" s="566"/>
      <c r="V115" s="566"/>
      <c r="W115" s="566"/>
      <c r="X115" s="566"/>
      <c r="Y115" s="566"/>
      <c r="Z115" s="566"/>
      <c r="AA115" s="566"/>
      <c r="AB115" s="566"/>
      <c r="AC115" s="566"/>
      <c r="AD115" s="566"/>
      <c r="AE115" s="566"/>
      <c r="AF115" s="566"/>
      <c r="AG115" s="566"/>
      <c r="AH115" s="566"/>
      <c r="AI115" s="566"/>
      <c r="AJ115" s="566"/>
      <c r="AK115" s="566"/>
      <c r="AL115" s="566"/>
      <c r="AM115" s="566"/>
      <c r="AN115" s="565">
        <v>2886.2</v>
      </c>
      <c r="AO115" s="566"/>
      <c r="AP115" s="566"/>
      <c r="AQ115" s="566"/>
      <c r="AR115" s="566"/>
      <c r="AS115" s="566"/>
      <c r="AT115" s="566"/>
      <c r="AU115" s="566"/>
      <c r="AV115" s="566"/>
      <c r="AW115" s="566"/>
    </row>
    <row r="116" spans="1:49">
      <c r="A116" s="564" t="s">
        <v>2197</v>
      </c>
      <c r="B116" s="564" t="s">
        <v>2198</v>
      </c>
      <c r="C116" s="564" t="s">
        <v>1986</v>
      </c>
      <c r="D116" s="564" t="s">
        <v>689</v>
      </c>
      <c r="E116" s="564" t="s">
        <v>1457</v>
      </c>
      <c r="F116" s="565">
        <v>6193.95</v>
      </c>
      <c r="G116" s="566"/>
      <c r="H116" s="566"/>
      <c r="I116" s="566"/>
      <c r="J116" s="566"/>
      <c r="K116" s="566"/>
      <c r="L116" s="566"/>
      <c r="M116" s="566"/>
      <c r="N116" s="566"/>
      <c r="O116" s="566"/>
      <c r="P116" s="566"/>
      <c r="Q116" s="566"/>
      <c r="R116" s="566"/>
      <c r="S116" s="566"/>
      <c r="T116" s="566"/>
      <c r="U116" s="566"/>
      <c r="V116" s="566"/>
      <c r="W116" s="566"/>
      <c r="X116" s="566"/>
      <c r="Y116" s="566"/>
      <c r="Z116" s="566"/>
      <c r="AA116" s="566"/>
      <c r="AB116" s="566"/>
      <c r="AC116" s="566"/>
      <c r="AD116" s="566"/>
      <c r="AE116" s="566"/>
      <c r="AF116" s="566"/>
      <c r="AG116" s="566"/>
      <c r="AH116" s="566"/>
      <c r="AI116" s="566"/>
      <c r="AJ116" s="566"/>
      <c r="AK116" s="566"/>
      <c r="AL116" s="566"/>
      <c r="AM116" s="566"/>
      <c r="AN116" s="566"/>
      <c r="AO116" s="566"/>
      <c r="AP116" s="566"/>
      <c r="AQ116" s="565">
        <v>2064.65</v>
      </c>
      <c r="AR116" s="565">
        <v>4129.3</v>
      </c>
      <c r="AS116" s="566"/>
      <c r="AT116" s="566"/>
      <c r="AU116" s="566"/>
      <c r="AV116" s="566"/>
      <c r="AW116" s="566"/>
    </row>
    <row r="117" spans="1:49">
      <c r="A117" s="564" t="s">
        <v>2199</v>
      </c>
      <c r="B117" s="564" t="s">
        <v>2200</v>
      </c>
      <c r="C117" s="564" t="s">
        <v>1986</v>
      </c>
      <c r="D117" s="564" t="s">
        <v>689</v>
      </c>
      <c r="E117" s="564" t="s">
        <v>1457</v>
      </c>
      <c r="F117" s="565">
        <v>2276.3000000000002</v>
      </c>
      <c r="G117" s="566"/>
      <c r="H117" s="566"/>
      <c r="I117" s="566"/>
      <c r="J117" s="566"/>
      <c r="K117" s="566"/>
      <c r="L117" s="566"/>
      <c r="M117" s="566"/>
      <c r="N117" s="566"/>
      <c r="O117" s="566"/>
      <c r="P117" s="566"/>
      <c r="Q117" s="566"/>
      <c r="R117" s="566"/>
      <c r="S117" s="566"/>
      <c r="T117" s="566"/>
      <c r="U117" s="566"/>
      <c r="V117" s="566"/>
      <c r="W117" s="566"/>
      <c r="X117" s="566"/>
      <c r="Y117" s="566"/>
      <c r="Z117" s="566"/>
      <c r="AA117" s="566"/>
      <c r="AB117" s="566"/>
      <c r="AC117" s="566"/>
      <c r="AD117" s="566"/>
      <c r="AE117" s="566"/>
      <c r="AF117" s="566"/>
      <c r="AG117" s="566"/>
      <c r="AH117" s="566"/>
      <c r="AI117" s="566"/>
      <c r="AJ117" s="566"/>
      <c r="AK117" s="566"/>
      <c r="AL117" s="565">
        <v>2276.3000000000002</v>
      </c>
      <c r="AM117" s="566"/>
      <c r="AN117" s="566"/>
      <c r="AO117" s="566"/>
      <c r="AP117" s="566"/>
      <c r="AQ117" s="566"/>
      <c r="AR117" s="566"/>
      <c r="AS117" s="566"/>
      <c r="AT117" s="566"/>
      <c r="AU117" s="566"/>
      <c r="AV117" s="566"/>
      <c r="AW117" s="566"/>
    </row>
    <row r="118" spans="1:49">
      <c r="A118" s="564" t="s">
        <v>2520</v>
      </c>
      <c r="B118" s="564" t="s">
        <v>2521</v>
      </c>
      <c r="C118" s="564" t="s">
        <v>1986</v>
      </c>
      <c r="D118" s="564" t="s">
        <v>689</v>
      </c>
      <c r="E118" s="564" t="s">
        <v>1457</v>
      </c>
      <c r="F118" s="565">
        <v>15157.93</v>
      </c>
      <c r="G118" s="566"/>
      <c r="H118" s="566"/>
      <c r="I118" s="566"/>
      <c r="J118" s="566"/>
      <c r="K118" s="566"/>
      <c r="L118" s="566"/>
      <c r="M118" s="566"/>
      <c r="N118" s="566"/>
      <c r="O118" s="566"/>
      <c r="P118" s="566"/>
      <c r="Q118" s="566"/>
      <c r="R118" s="566"/>
      <c r="S118" s="566"/>
      <c r="T118" s="566"/>
      <c r="U118" s="566"/>
      <c r="V118" s="566"/>
      <c r="W118" s="566"/>
      <c r="X118" s="566"/>
      <c r="Y118" s="566"/>
      <c r="Z118" s="566"/>
      <c r="AA118" s="566"/>
      <c r="AB118" s="566"/>
      <c r="AC118" s="566"/>
      <c r="AD118" s="566"/>
      <c r="AE118" s="566"/>
      <c r="AF118" s="566"/>
      <c r="AG118" s="566"/>
      <c r="AH118" s="566"/>
      <c r="AI118" s="566"/>
      <c r="AJ118" s="566"/>
      <c r="AK118" s="566"/>
      <c r="AL118" s="566"/>
      <c r="AM118" s="566"/>
      <c r="AN118" s="566"/>
      <c r="AO118" s="566"/>
      <c r="AP118" s="566"/>
      <c r="AQ118" s="566"/>
      <c r="AR118" s="566"/>
      <c r="AS118" s="566"/>
      <c r="AT118" s="566"/>
      <c r="AU118" s="566"/>
      <c r="AV118" s="565">
        <v>15157.93</v>
      </c>
      <c r="AW118" s="566"/>
    </row>
    <row r="119" spans="1:49">
      <c r="A119" s="564" t="s">
        <v>2201</v>
      </c>
      <c r="B119" s="564" t="s">
        <v>2202</v>
      </c>
      <c r="C119" s="564" t="s">
        <v>1986</v>
      </c>
      <c r="D119" s="564" t="s">
        <v>689</v>
      </c>
      <c r="E119" s="564" t="s">
        <v>1457</v>
      </c>
      <c r="F119" s="565">
        <v>5373.81</v>
      </c>
      <c r="G119" s="566"/>
      <c r="H119" s="566"/>
      <c r="I119" s="566"/>
      <c r="J119" s="566"/>
      <c r="K119" s="566"/>
      <c r="L119" s="566"/>
      <c r="M119" s="566"/>
      <c r="N119" s="566"/>
      <c r="O119" s="566"/>
      <c r="P119" s="566"/>
      <c r="Q119" s="566"/>
      <c r="R119" s="566"/>
      <c r="S119" s="566"/>
      <c r="T119" s="566"/>
      <c r="U119" s="566"/>
      <c r="V119" s="566"/>
      <c r="W119" s="566"/>
      <c r="X119" s="566"/>
      <c r="Y119" s="566"/>
      <c r="Z119" s="566"/>
      <c r="AA119" s="566"/>
      <c r="AB119" s="566"/>
      <c r="AC119" s="566"/>
      <c r="AD119" s="566"/>
      <c r="AE119" s="566"/>
      <c r="AF119" s="566"/>
      <c r="AG119" s="566"/>
      <c r="AH119" s="566"/>
      <c r="AI119" s="566"/>
      <c r="AJ119" s="566"/>
      <c r="AK119" s="566"/>
      <c r="AL119" s="566"/>
      <c r="AM119" s="566"/>
      <c r="AN119" s="566"/>
      <c r="AO119" s="566"/>
      <c r="AP119" s="566"/>
      <c r="AQ119" s="566"/>
      <c r="AR119" s="565">
        <v>2157.09</v>
      </c>
      <c r="AS119" s="565">
        <v>2981.72</v>
      </c>
      <c r="AT119" s="565">
        <v>155</v>
      </c>
      <c r="AU119" s="566"/>
      <c r="AV119" s="565">
        <v>80</v>
      </c>
      <c r="AW119" s="566"/>
    </row>
    <row r="120" spans="1:49">
      <c r="A120" s="564" t="s">
        <v>2203</v>
      </c>
      <c r="B120" s="564" t="s">
        <v>2204</v>
      </c>
      <c r="C120" s="564" t="s">
        <v>1986</v>
      </c>
      <c r="D120" s="564" t="s">
        <v>689</v>
      </c>
      <c r="E120" s="564" t="s">
        <v>1457</v>
      </c>
      <c r="F120" s="565">
        <v>6307.33</v>
      </c>
      <c r="G120" s="566"/>
      <c r="H120" s="566"/>
      <c r="I120" s="566"/>
      <c r="J120" s="566"/>
      <c r="K120" s="566"/>
      <c r="L120" s="566"/>
      <c r="M120" s="566"/>
      <c r="N120" s="566"/>
      <c r="O120" s="566"/>
      <c r="P120" s="566"/>
      <c r="Q120" s="566"/>
      <c r="R120" s="566"/>
      <c r="S120" s="566"/>
      <c r="T120" s="566"/>
      <c r="U120" s="566"/>
      <c r="V120" s="566"/>
      <c r="W120" s="566"/>
      <c r="X120" s="566"/>
      <c r="Y120" s="566"/>
      <c r="Z120" s="566"/>
      <c r="AA120" s="566"/>
      <c r="AB120" s="566"/>
      <c r="AC120" s="566"/>
      <c r="AD120" s="566"/>
      <c r="AE120" s="566"/>
      <c r="AF120" s="566"/>
      <c r="AG120" s="566"/>
      <c r="AH120" s="566"/>
      <c r="AI120" s="566"/>
      <c r="AJ120" s="566"/>
      <c r="AK120" s="566"/>
      <c r="AL120" s="565">
        <v>2276.3000000000002</v>
      </c>
      <c r="AM120" s="565">
        <v>3737.93</v>
      </c>
      <c r="AN120" s="566"/>
      <c r="AO120" s="566"/>
      <c r="AP120" s="566"/>
      <c r="AQ120" s="566"/>
      <c r="AR120" s="566"/>
      <c r="AS120" s="565">
        <v>293.10000000000002</v>
      </c>
      <c r="AT120" s="566"/>
      <c r="AU120" s="566"/>
      <c r="AV120" s="566"/>
      <c r="AW120" s="566"/>
    </row>
    <row r="121" spans="1:49">
      <c r="A121" s="564" t="s">
        <v>2205</v>
      </c>
      <c r="B121" s="564" t="s">
        <v>2206</v>
      </c>
      <c r="C121" s="564" t="s">
        <v>1986</v>
      </c>
      <c r="D121" s="564" t="s">
        <v>689</v>
      </c>
      <c r="E121" s="564" t="s">
        <v>1457</v>
      </c>
      <c r="F121" s="565">
        <v>3474.14</v>
      </c>
      <c r="G121" s="566"/>
      <c r="H121" s="566"/>
      <c r="I121" s="566"/>
      <c r="J121" s="566"/>
      <c r="K121" s="566"/>
      <c r="L121" s="566"/>
      <c r="M121" s="566"/>
      <c r="N121" s="566"/>
      <c r="O121" s="566"/>
      <c r="P121" s="566"/>
      <c r="Q121" s="566"/>
      <c r="R121" s="566"/>
      <c r="S121" s="566"/>
      <c r="T121" s="566"/>
      <c r="U121" s="566"/>
      <c r="V121" s="566"/>
      <c r="W121" s="566"/>
      <c r="X121" s="566"/>
      <c r="Y121" s="566"/>
      <c r="Z121" s="566"/>
      <c r="AA121" s="566"/>
      <c r="AB121" s="566"/>
      <c r="AC121" s="566"/>
      <c r="AD121" s="566"/>
      <c r="AE121" s="566"/>
      <c r="AF121" s="566"/>
      <c r="AG121" s="566"/>
      <c r="AH121" s="566"/>
      <c r="AI121" s="566"/>
      <c r="AJ121" s="566"/>
      <c r="AK121" s="566"/>
      <c r="AL121" s="566"/>
      <c r="AM121" s="566"/>
      <c r="AN121" s="566"/>
      <c r="AO121" s="566"/>
      <c r="AP121" s="566"/>
      <c r="AQ121" s="566"/>
      <c r="AR121" s="566"/>
      <c r="AS121" s="565">
        <v>3474.14</v>
      </c>
      <c r="AT121" s="566"/>
      <c r="AU121" s="566"/>
      <c r="AV121" s="566"/>
      <c r="AW121" s="566"/>
    </row>
    <row r="122" spans="1:49">
      <c r="A122" s="564" t="s">
        <v>2207</v>
      </c>
      <c r="B122" s="564" t="s">
        <v>2208</v>
      </c>
      <c r="C122" s="564" t="s">
        <v>1986</v>
      </c>
      <c r="D122" s="564" t="s">
        <v>689</v>
      </c>
      <c r="E122" s="564" t="s">
        <v>1457</v>
      </c>
      <c r="F122" s="565">
        <v>12976.82</v>
      </c>
      <c r="G122" s="566"/>
      <c r="H122" s="566"/>
      <c r="I122" s="566"/>
      <c r="J122" s="566"/>
      <c r="K122" s="566"/>
      <c r="L122" s="566"/>
      <c r="M122" s="566"/>
      <c r="N122" s="566"/>
      <c r="O122" s="566"/>
      <c r="P122" s="566"/>
      <c r="Q122" s="566"/>
      <c r="R122" s="566"/>
      <c r="S122" s="566"/>
      <c r="T122" s="566"/>
      <c r="U122" s="566"/>
      <c r="V122" s="566"/>
      <c r="W122" s="566"/>
      <c r="X122" s="566"/>
      <c r="Y122" s="566"/>
      <c r="Z122" s="566"/>
      <c r="AA122" s="566"/>
      <c r="AB122" s="566"/>
      <c r="AC122" s="566"/>
      <c r="AD122" s="566"/>
      <c r="AE122" s="566"/>
      <c r="AF122" s="566"/>
      <c r="AG122" s="566"/>
      <c r="AH122" s="566"/>
      <c r="AI122" s="566"/>
      <c r="AJ122" s="566"/>
      <c r="AK122" s="566"/>
      <c r="AL122" s="566"/>
      <c r="AM122" s="565">
        <v>2276.3000000000002</v>
      </c>
      <c r="AN122" s="565">
        <v>6220.86</v>
      </c>
      <c r="AO122" s="566"/>
      <c r="AP122" s="566"/>
      <c r="AQ122" s="566"/>
      <c r="AR122" s="566"/>
      <c r="AS122" s="566"/>
      <c r="AT122" s="566"/>
      <c r="AU122" s="565">
        <v>720</v>
      </c>
      <c r="AV122" s="565">
        <v>2718.97</v>
      </c>
      <c r="AW122" s="565">
        <v>1040.69</v>
      </c>
    </row>
    <row r="123" spans="1:49">
      <c r="A123" s="564" t="s">
        <v>2209</v>
      </c>
      <c r="B123" s="564" t="s">
        <v>2210</v>
      </c>
      <c r="C123" s="564" t="s">
        <v>1986</v>
      </c>
      <c r="D123" s="564" t="s">
        <v>689</v>
      </c>
      <c r="E123" s="564" t="s">
        <v>1457</v>
      </c>
      <c r="F123" s="565">
        <v>15849.95</v>
      </c>
      <c r="G123" s="566"/>
      <c r="H123" s="566"/>
      <c r="I123" s="566"/>
      <c r="J123" s="566"/>
      <c r="K123" s="566"/>
      <c r="L123" s="566"/>
      <c r="M123" s="566"/>
      <c r="N123" s="566"/>
      <c r="O123" s="566"/>
      <c r="P123" s="566"/>
      <c r="Q123" s="566"/>
      <c r="R123" s="566"/>
      <c r="S123" s="566"/>
      <c r="T123" s="566"/>
      <c r="U123" s="566"/>
      <c r="V123" s="566"/>
      <c r="W123" s="566"/>
      <c r="X123" s="566"/>
      <c r="Y123" s="566"/>
      <c r="Z123" s="566"/>
      <c r="AA123" s="566"/>
      <c r="AB123" s="566"/>
      <c r="AC123" s="566"/>
      <c r="AD123" s="566"/>
      <c r="AE123" s="566"/>
      <c r="AF123" s="566"/>
      <c r="AG123" s="566"/>
      <c r="AH123" s="566"/>
      <c r="AI123" s="566"/>
      <c r="AJ123" s="566"/>
      <c r="AK123" s="566"/>
      <c r="AL123" s="566"/>
      <c r="AM123" s="566"/>
      <c r="AN123" s="565">
        <v>2906.3</v>
      </c>
      <c r="AO123" s="566"/>
      <c r="AP123" s="565">
        <v>7840.71</v>
      </c>
      <c r="AQ123" s="566"/>
      <c r="AR123" s="565">
        <v>1860.38</v>
      </c>
      <c r="AS123" s="566"/>
      <c r="AT123" s="565">
        <v>310.35000000000002</v>
      </c>
      <c r="AU123" s="565">
        <v>2833.41</v>
      </c>
      <c r="AV123" s="565">
        <v>98.8</v>
      </c>
      <c r="AW123" s="566"/>
    </row>
    <row r="124" spans="1:49">
      <c r="A124" s="564" t="s">
        <v>2211</v>
      </c>
      <c r="B124" s="564" t="s">
        <v>2212</v>
      </c>
      <c r="C124" s="564" t="s">
        <v>1986</v>
      </c>
      <c r="D124" s="564" t="s">
        <v>689</v>
      </c>
      <c r="E124" s="564" t="s">
        <v>1457</v>
      </c>
      <c r="F124" s="565">
        <v>5252.42</v>
      </c>
      <c r="G124" s="566"/>
      <c r="H124" s="566"/>
      <c r="I124" s="566"/>
      <c r="J124" s="566"/>
      <c r="K124" s="566"/>
      <c r="L124" s="566"/>
      <c r="M124" s="566"/>
      <c r="N124" s="566"/>
      <c r="O124" s="566"/>
      <c r="P124" s="566"/>
      <c r="Q124" s="566"/>
      <c r="R124" s="566"/>
      <c r="S124" s="566"/>
      <c r="T124" s="566"/>
      <c r="U124" s="566"/>
      <c r="V124" s="566"/>
      <c r="W124" s="566"/>
      <c r="X124" s="566"/>
      <c r="Y124" s="566"/>
      <c r="Z124" s="566"/>
      <c r="AA124" s="566"/>
      <c r="AB124" s="566"/>
      <c r="AC124" s="566"/>
      <c r="AD124" s="566"/>
      <c r="AE124" s="566"/>
      <c r="AF124" s="566"/>
      <c r="AG124" s="566"/>
      <c r="AH124" s="566"/>
      <c r="AI124" s="566"/>
      <c r="AJ124" s="566"/>
      <c r="AK124" s="566"/>
      <c r="AL124" s="566"/>
      <c r="AM124" s="566"/>
      <c r="AN124" s="566"/>
      <c r="AO124" s="566"/>
      <c r="AP124" s="565">
        <v>3224.14</v>
      </c>
      <c r="AQ124" s="566"/>
      <c r="AR124" s="565">
        <v>1086.21</v>
      </c>
      <c r="AS124" s="566"/>
      <c r="AT124" s="565">
        <v>862.07</v>
      </c>
      <c r="AU124" s="566"/>
      <c r="AV124" s="565">
        <v>80</v>
      </c>
      <c r="AW124" s="566"/>
    </row>
    <row r="125" spans="1:49">
      <c r="A125" s="564" t="s">
        <v>2213</v>
      </c>
      <c r="B125" s="564" t="s">
        <v>2214</v>
      </c>
      <c r="C125" s="564" t="s">
        <v>1986</v>
      </c>
      <c r="D125" s="564" t="s">
        <v>689</v>
      </c>
      <c r="E125" s="564" t="s">
        <v>1457</v>
      </c>
      <c r="F125" s="565">
        <v>1758.48</v>
      </c>
      <c r="G125" s="566"/>
      <c r="H125" s="566"/>
      <c r="I125" s="566"/>
      <c r="J125" s="566"/>
      <c r="K125" s="566"/>
      <c r="L125" s="566"/>
      <c r="M125" s="566"/>
      <c r="N125" s="566"/>
      <c r="O125" s="566"/>
      <c r="P125" s="566"/>
      <c r="Q125" s="566"/>
      <c r="R125" s="566"/>
      <c r="S125" s="566"/>
      <c r="T125" s="566"/>
      <c r="U125" s="566"/>
      <c r="V125" s="566"/>
      <c r="W125" s="566"/>
      <c r="X125" s="566"/>
      <c r="Y125" s="566"/>
      <c r="Z125" s="566"/>
      <c r="AA125" s="566"/>
      <c r="AB125" s="566"/>
      <c r="AC125" s="566"/>
      <c r="AD125" s="566"/>
      <c r="AE125" s="566"/>
      <c r="AF125" s="566"/>
      <c r="AG125" s="566"/>
      <c r="AH125" s="566"/>
      <c r="AI125" s="566"/>
      <c r="AJ125" s="566"/>
      <c r="AK125" s="566"/>
      <c r="AL125" s="566"/>
      <c r="AM125" s="566"/>
      <c r="AN125" s="566"/>
      <c r="AO125" s="566"/>
      <c r="AP125" s="566"/>
      <c r="AQ125" s="566"/>
      <c r="AR125" s="565">
        <v>1758.48</v>
      </c>
      <c r="AS125" s="566"/>
      <c r="AT125" s="566"/>
      <c r="AU125" s="566"/>
      <c r="AV125" s="566"/>
      <c r="AW125" s="566"/>
    </row>
    <row r="126" spans="1:49">
      <c r="A126" s="564" t="s">
        <v>2215</v>
      </c>
      <c r="B126" s="564" t="s">
        <v>2216</v>
      </c>
      <c r="C126" s="564" t="s">
        <v>1986</v>
      </c>
      <c r="D126" s="564" t="s">
        <v>689</v>
      </c>
      <c r="E126" s="564" t="s">
        <v>1457</v>
      </c>
      <c r="F126" s="565">
        <v>3474.14</v>
      </c>
      <c r="G126" s="566"/>
      <c r="H126" s="566"/>
      <c r="I126" s="566"/>
      <c r="J126" s="566"/>
      <c r="K126" s="566"/>
      <c r="L126" s="566"/>
      <c r="M126" s="566"/>
      <c r="N126" s="566"/>
      <c r="O126" s="566"/>
      <c r="P126" s="566"/>
      <c r="Q126" s="566"/>
      <c r="R126" s="566"/>
      <c r="S126" s="566"/>
      <c r="T126" s="566"/>
      <c r="U126" s="566"/>
      <c r="V126" s="566"/>
      <c r="W126" s="566"/>
      <c r="X126" s="566"/>
      <c r="Y126" s="566"/>
      <c r="Z126" s="566"/>
      <c r="AA126" s="566"/>
      <c r="AB126" s="566"/>
      <c r="AC126" s="566"/>
      <c r="AD126" s="566"/>
      <c r="AE126" s="566"/>
      <c r="AF126" s="566"/>
      <c r="AG126" s="566"/>
      <c r="AH126" s="566"/>
      <c r="AI126" s="566"/>
      <c r="AJ126" s="566"/>
      <c r="AK126" s="566"/>
      <c r="AL126" s="566"/>
      <c r="AM126" s="566"/>
      <c r="AN126" s="566"/>
      <c r="AO126" s="566"/>
      <c r="AP126" s="566"/>
      <c r="AQ126" s="566"/>
      <c r="AR126" s="565">
        <v>3474.14</v>
      </c>
      <c r="AS126" s="566"/>
      <c r="AT126" s="566"/>
      <c r="AU126" s="566"/>
      <c r="AV126" s="566"/>
      <c r="AW126" s="566"/>
    </row>
    <row r="127" spans="1:49">
      <c r="A127" s="564" t="s">
        <v>2217</v>
      </c>
      <c r="B127" s="564" t="s">
        <v>2218</v>
      </c>
      <c r="C127" s="564" t="s">
        <v>1986</v>
      </c>
      <c r="D127" s="564" t="s">
        <v>689</v>
      </c>
      <c r="E127" s="564" t="s">
        <v>1457</v>
      </c>
      <c r="F127" s="565">
        <v>16109.47</v>
      </c>
      <c r="G127" s="566"/>
      <c r="H127" s="566"/>
      <c r="I127" s="566"/>
      <c r="J127" s="566"/>
      <c r="K127" s="566"/>
      <c r="L127" s="566"/>
      <c r="M127" s="566"/>
      <c r="N127" s="566"/>
      <c r="O127" s="566"/>
      <c r="P127" s="566"/>
      <c r="Q127" s="566"/>
      <c r="R127" s="566"/>
      <c r="S127" s="566"/>
      <c r="T127" s="566"/>
      <c r="U127" s="566"/>
      <c r="V127" s="566"/>
      <c r="W127" s="566"/>
      <c r="X127" s="566"/>
      <c r="Y127" s="566"/>
      <c r="Z127" s="566"/>
      <c r="AA127" s="566"/>
      <c r="AB127" s="566"/>
      <c r="AC127" s="566"/>
      <c r="AD127" s="566"/>
      <c r="AE127" s="566"/>
      <c r="AF127" s="566"/>
      <c r="AG127" s="566"/>
      <c r="AH127" s="566"/>
      <c r="AI127" s="566"/>
      <c r="AJ127" s="566"/>
      <c r="AK127" s="566"/>
      <c r="AL127" s="565">
        <v>2906.3</v>
      </c>
      <c r="AM127" s="565">
        <v>5475</v>
      </c>
      <c r="AN127" s="565">
        <v>1700</v>
      </c>
      <c r="AO127" s="565">
        <v>3224.14</v>
      </c>
      <c r="AP127" s="566"/>
      <c r="AQ127" s="565">
        <v>1565.24</v>
      </c>
      <c r="AR127" s="566"/>
      <c r="AS127" s="566"/>
      <c r="AT127" s="565">
        <v>1238.79</v>
      </c>
      <c r="AU127" s="566"/>
      <c r="AV127" s="566"/>
      <c r="AW127" s="566"/>
    </row>
    <row r="128" spans="1:49">
      <c r="A128" s="564" t="s">
        <v>2219</v>
      </c>
      <c r="B128" s="564" t="s">
        <v>2220</v>
      </c>
      <c r="C128" s="564" t="s">
        <v>1986</v>
      </c>
      <c r="D128" s="564" t="s">
        <v>689</v>
      </c>
      <c r="E128" s="564" t="s">
        <v>1457</v>
      </c>
      <c r="F128" s="565">
        <v>39570.39</v>
      </c>
      <c r="G128" s="566"/>
      <c r="H128" s="566"/>
      <c r="I128" s="566"/>
      <c r="J128" s="566"/>
      <c r="K128" s="566"/>
      <c r="L128" s="566"/>
      <c r="M128" s="566"/>
      <c r="N128" s="566"/>
      <c r="O128" s="566"/>
      <c r="P128" s="566"/>
      <c r="Q128" s="566"/>
      <c r="R128" s="566"/>
      <c r="S128" s="566"/>
      <c r="T128" s="566"/>
      <c r="U128" s="566"/>
      <c r="V128" s="566"/>
      <c r="W128" s="566"/>
      <c r="X128" s="566"/>
      <c r="Y128" s="566"/>
      <c r="Z128" s="566"/>
      <c r="AA128" s="566"/>
      <c r="AB128" s="566"/>
      <c r="AC128" s="566"/>
      <c r="AD128" s="566"/>
      <c r="AE128" s="566"/>
      <c r="AF128" s="566"/>
      <c r="AG128" s="566"/>
      <c r="AH128" s="566"/>
      <c r="AI128" s="566"/>
      <c r="AJ128" s="566"/>
      <c r="AK128" s="566"/>
      <c r="AL128" s="565">
        <v>5626.3</v>
      </c>
      <c r="AM128" s="565">
        <v>1765</v>
      </c>
      <c r="AN128" s="565">
        <v>5775.86</v>
      </c>
      <c r="AO128" s="565">
        <v>2256.41</v>
      </c>
      <c r="AP128" s="565">
        <v>6275.86</v>
      </c>
      <c r="AQ128" s="565">
        <v>3509.76</v>
      </c>
      <c r="AR128" s="565">
        <v>2801.72</v>
      </c>
      <c r="AS128" s="565">
        <v>5352.59</v>
      </c>
      <c r="AT128" s="565">
        <v>3474.14</v>
      </c>
      <c r="AU128" s="565">
        <v>2672.41</v>
      </c>
      <c r="AV128" s="565">
        <v>60.34</v>
      </c>
      <c r="AW128" s="566"/>
    </row>
    <row r="129" spans="1:49">
      <c r="A129" s="564" t="s">
        <v>2221</v>
      </c>
      <c r="B129" s="564" t="s">
        <v>2222</v>
      </c>
      <c r="C129" s="564" t="s">
        <v>1986</v>
      </c>
      <c r="D129" s="564" t="s">
        <v>689</v>
      </c>
      <c r="E129" s="564" t="s">
        <v>1457</v>
      </c>
      <c r="F129" s="565">
        <v>2160</v>
      </c>
      <c r="G129" s="566"/>
      <c r="H129" s="566"/>
      <c r="I129" s="566"/>
      <c r="J129" s="566"/>
      <c r="K129" s="566"/>
      <c r="L129" s="566"/>
      <c r="M129" s="566"/>
      <c r="N129" s="566"/>
      <c r="O129" s="566"/>
      <c r="P129" s="566"/>
      <c r="Q129" s="566"/>
      <c r="R129" s="566"/>
      <c r="S129" s="566"/>
      <c r="T129" s="566"/>
      <c r="U129" s="566"/>
      <c r="V129" s="566"/>
      <c r="W129" s="566"/>
      <c r="X129" s="566"/>
      <c r="Y129" s="566"/>
      <c r="Z129" s="566"/>
      <c r="AA129" s="566"/>
      <c r="AB129" s="566"/>
      <c r="AC129" s="566"/>
      <c r="AD129" s="566"/>
      <c r="AE129" s="566"/>
      <c r="AF129" s="566"/>
      <c r="AG129" s="566"/>
      <c r="AH129" s="566"/>
      <c r="AI129" s="566"/>
      <c r="AJ129" s="566"/>
      <c r="AK129" s="566"/>
      <c r="AL129" s="566"/>
      <c r="AM129" s="566"/>
      <c r="AN129" s="565">
        <v>2160</v>
      </c>
      <c r="AO129" s="566"/>
      <c r="AP129" s="566"/>
      <c r="AQ129" s="566"/>
      <c r="AR129" s="566"/>
      <c r="AS129" s="566"/>
      <c r="AT129" s="566"/>
      <c r="AU129" s="566"/>
      <c r="AV129" s="566"/>
      <c r="AW129" s="566"/>
    </row>
    <row r="130" spans="1:49">
      <c r="A130" s="564" t="s">
        <v>2223</v>
      </c>
      <c r="B130" s="564" t="s">
        <v>2224</v>
      </c>
      <c r="C130" s="564" t="s">
        <v>1986</v>
      </c>
      <c r="D130" s="564" t="s">
        <v>689</v>
      </c>
      <c r="E130" s="564" t="s">
        <v>1457</v>
      </c>
      <c r="F130" s="565">
        <v>6687.68</v>
      </c>
      <c r="G130" s="566"/>
      <c r="H130" s="566"/>
      <c r="I130" s="566"/>
      <c r="J130" s="566"/>
      <c r="K130" s="566"/>
      <c r="L130" s="566"/>
      <c r="M130" s="566"/>
      <c r="N130" s="566"/>
      <c r="O130" s="566"/>
      <c r="P130" s="566"/>
      <c r="Q130" s="566"/>
      <c r="R130" s="566"/>
      <c r="S130" s="566"/>
      <c r="T130" s="566"/>
      <c r="U130" s="566"/>
      <c r="V130" s="566"/>
      <c r="W130" s="566"/>
      <c r="X130" s="566"/>
      <c r="Y130" s="566"/>
      <c r="Z130" s="566"/>
      <c r="AA130" s="566"/>
      <c r="AB130" s="566"/>
      <c r="AC130" s="566"/>
      <c r="AD130" s="566"/>
      <c r="AE130" s="566"/>
      <c r="AF130" s="566"/>
      <c r="AG130" s="566"/>
      <c r="AH130" s="566"/>
      <c r="AI130" s="566"/>
      <c r="AJ130" s="566"/>
      <c r="AK130" s="566"/>
      <c r="AL130" s="566"/>
      <c r="AM130" s="566"/>
      <c r="AN130" s="565">
        <v>3584.23</v>
      </c>
      <c r="AO130" s="566"/>
      <c r="AP130" s="566"/>
      <c r="AQ130" s="566"/>
      <c r="AR130" s="566"/>
      <c r="AS130" s="566"/>
      <c r="AT130" s="565">
        <v>3103.45</v>
      </c>
      <c r="AU130" s="566"/>
      <c r="AV130" s="566"/>
      <c r="AW130" s="566"/>
    </row>
    <row r="131" spans="1:49">
      <c r="A131" s="564" t="s">
        <v>2225</v>
      </c>
      <c r="B131" s="564" t="s">
        <v>2226</v>
      </c>
      <c r="C131" s="564" t="s">
        <v>1986</v>
      </c>
      <c r="D131" s="564" t="s">
        <v>689</v>
      </c>
      <c r="E131" s="564" t="s">
        <v>1457</v>
      </c>
      <c r="F131" s="565">
        <v>22380.35</v>
      </c>
      <c r="G131" s="566"/>
      <c r="H131" s="566"/>
      <c r="I131" s="566"/>
      <c r="J131" s="566"/>
      <c r="K131" s="566"/>
      <c r="L131" s="566"/>
      <c r="M131" s="566"/>
      <c r="N131" s="566"/>
      <c r="O131" s="566"/>
      <c r="P131" s="566"/>
      <c r="Q131" s="566"/>
      <c r="R131" s="566"/>
      <c r="S131" s="566"/>
      <c r="T131" s="566"/>
      <c r="U131" s="566"/>
      <c r="V131" s="566"/>
      <c r="W131" s="566"/>
      <c r="X131" s="566"/>
      <c r="Y131" s="566"/>
      <c r="Z131" s="566"/>
      <c r="AA131" s="566"/>
      <c r="AB131" s="566"/>
      <c r="AC131" s="566"/>
      <c r="AD131" s="566"/>
      <c r="AE131" s="566"/>
      <c r="AF131" s="566"/>
      <c r="AG131" s="566"/>
      <c r="AH131" s="566"/>
      <c r="AI131" s="566"/>
      <c r="AJ131" s="566"/>
      <c r="AK131" s="566"/>
      <c r="AL131" s="566"/>
      <c r="AM131" s="566"/>
      <c r="AN131" s="566"/>
      <c r="AO131" s="566"/>
      <c r="AP131" s="566"/>
      <c r="AQ131" s="566"/>
      <c r="AR131" s="565">
        <v>3474.14</v>
      </c>
      <c r="AS131" s="565">
        <v>17853.45</v>
      </c>
      <c r="AT131" s="566"/>
      <c r="AU131" s="565">
        <v>862.07</v>
      </c>
      <c r="AV131" s="565">
        <v>190.69</v>
      </c>
      <c r="AW131" s="566"/>
    </row>
    <row r="132" spans="1:49">
      <c r="A132" s="564" t="s">
        <v>2227</v>
      </c>
      <c r="B132" s="564" t="s">
        <v>2228</v>
      </c>
      <c r="C132" s="564" t="s">
        <v>1986</v>
      </c>
      <c r="D132" s="564" t="s">
        <v>689</v>
      </c>
      <c r="E132" s="564" t="s">
        <v>1457</v>
      </c>
      <c r="F132" s="565">
        <v>5924.05</v>
      </c>
      <c r="G132" s="566"/>
      <c r="H132" s="566"/>
      <c r="I132" s="566"/>
      <c r="J132" s="566"/>
      <c r="K132" s="566"/>
      <c r="L132" s="566"/>
      <c r="M132" s="566"/>
      <c r="N132" s="566"/>
      <c r="O132" s="566"/>
      <c r="P132" s="566"/>
      <c r="Q132" s="566"/>
      <c r="R132" s="566"/>
      <c r="S132" s="566"/>
      <c r="T132" s="566"/>
      <c r="U132" s="566"/>
      <c r="V132" s="566"/>
      <c r="W132" s="566"/>
      <c r="X132" s="566"/>
      <c r="Y132" s="566"/>
      <c r="Z132" s="566"/>
      <c r="AA132" s="566"/>
      <c r="AB132" s="566"/>
      <c r="AC132" s="566"/>
      <c r="AD132" s="566"/>
      <c r="AE132" s="566"/>
      <c r="AF132" s="566"/>
      <c r="AG132" s="566"/>
      <c r="AH132" s="566"/>
      <c r="AI132" s="566"/>
      <c r="AJ132" s="566"/>
      <c r="AK132" s="566"/>
      <c r="AL132" s="566"/>
      <c r="AM132" s="566"/>
      <c r="AN132" s="566"/>
      <c r="AO132" s="566"/>
      <c r="AP132" s="566"/>
      <c r="AQ132" s="566"/>
      <c r="AR132" s="566"/>
      <c r="AS132" s="566"/>
      <c r="AT132" s="565">
        <v>5924.05</v>
      </c>
      <c r="AU132" s="566"/>
      <c r="AV132" s="566"/>
      <c r="AW132" s="566"/>
    </row>
    <row r="133" spans="1:49">
      <c r="A133" s="564" t="s">
        <v>2229</v>
      </c>
      <c r="B133" s="564" t="s">
        <v>2230</v>
      </c>
      <c r="C133" s="564" t="s">
        <v>1986</v>
      </c>
      <c r="D133" s="564" t="s">
        <v>689</v>
      </c>
      <c r="E133" s="564" t="s">
        <v>1457</v>
      </c>
      <c r="F133" s="565">
        <v>7115.43</v>
      </c>
      <c r="G133" s="566"/>
      <c r="H133" s="566"/>
      <c r="I133" s="566"/>
      <c r="J133" s="566"/>
      <c r="K133" s="566"/>
      <c r="L133" s="566"/>
      <c r="M133" s="566"/>
      <c r="N133" s="566"/>
      <c r="O133" s="566"/>
      <c r="P133" s="566"/>
      <c r="Q133" s="566"/>
      <c r="R133" s="566"/>
      <c r="S133" s="566"/>
      <c r="T133" s="566"/>
      <c r="U133" s="566"/>
      <c r="V133" s="566"/>
      <c r="W133" s="566"/>
      <c r="X133" s="566"/>
      <c r="Y133" s="566"/>
      <c r="Z133" s="566"/>
      <c r="AA133" s="566"/>
      <c r="AB133" s="566"/>
      <c r="AC133" s="566"/>
      <c r="AD133" s="566"/>
      <c r="AE133" s="566"/>
      <c r="AF133" s="566"/>
      <c r="AG133" s="566"/>
      <c r="AH133" s="566"/>
      <c r="AI133" s="566"/>
      <c r="AJ133" s="566"/>
      <c r="AK133" s="566"/>
      <c r="AL133" s="566"/>
      <c r="AM133" s="566"/>
      <c r="AN133" s="565">
        <v>2466.3000000000002</v>
      </c>
      <c r="AO133" s="565">
        <v>425</v>
      </c>
      <c r="AP133" s="565">
        <v>2801.72</v>
      </c>
      <c r="AQ133" s="565">
        <v>1422.41</v>
      </c>
      <c r="AR133" s="566"/>
      <c r="AS133" s="566"/>
      <c r="AT133" s="566"/>
      <c r="AU133" s="566"/>
      <c r="AV133" s="566"/>
      <c r="AW133" s="566"/>
    </row>
    <row r="134" spans="1:49">
      <c r="A134" s="564" t="s">
        <v>2522</v>
      </c>
      <c r="B134" s="564" t="s">
        <v>2523</v>
      </c>
      <c r="C134" s="564" t="s">
        <v>1986</v>
      </c>
      <c r="D134" s="564" t="s">
        <v>689</v>
      </c>
      <c r="E134" s="564" t="s">
        <v>1457</v>
      </c>
      <c r="F134" s="565">
        <v>3163.79</v>
      </c>
      <c r="G134" s="566"/>
      <c r="H134" s="566"/>
      <c r="I134" s="566"/>
      <c r="J134" s="566"/>
      <c r="K134" s="566"/>
      <c r="L134" s="566"/>
      <c r="M134" s="566"/>
      <c r="N134" s="566"/>
      <c r="O134" s="566"/>
      <c r="P134" s="566"/>
      <c r="Q134" s="566"/>
      <c r="R134" s="566"/>
      <c r="S134" s="566"/>
      <c r="T134" s="566"/>
      <c r="U134" s="566"/>
      <c r="V134" s="566"/>
      <c r="W134" s="566"/>
      <c r="X134" s="566"/>
      <c r="Y134" s="566"/>
      <c r="Z134" s="566"/>
      <c r="AA134" s="566"/>
      <c r="AB134" s="566"/>
      <c r="AC134" s="566"/>
      <c r="AD134" s="566"/>
      <c r="AE134" s="566"/>
      <c r="AF134" s="566"/>
      <c r="AG134" s="566"/>
      <c r="AH134" s="566"/>
      <c r="AI134" s="566"/>
      <c r="AJ134" s="566"/>
      <c r="AK134" s="566"/>
      <c r="AL134" s="566"/>
      <c r="AM134" s="566"/>
      <c r="AN134" s="566"/>
      <c r="AO134" s="566"/>
      <c r="AP134" s="566"/>
      <c r="AQ134" s="566"/>
      <c r="AR134" s="566"/>
      <c r="AS134" s="566"/>
      <c r="AT134" s="566"/>
      <c r="AU134" s="565">
        <v>3103.45</v>
      </c>
      <c r="AV134" s="565">
        <v>60.34</v>
      </c>
      <c r="AW134" s="566"/>
    </row>
    <row r="135" spans="1:49">
      <c r="A135" s="564" t="s">
        <v>2231</v>
      </c>
      <c r="B135" s="564" t="s">
        <v>2232</v>
      </c>
      <c r="C135" s="564" t="s">
        <v>1986</v>
      </c>
      <c r="D135" s="564" t="s">
        <v>689</v>
      </c>
      <c r="E135" s="564" t="s">
        <v>1457</v>
      </c>
      <c r="F135" s="565">
        <v>14372.89</v>
      </c>
      <c r="G135" s="566"/>
      <c r="H135" s="566"/>
      <c r="I135" s="566"/>
      <c r="J135" s="566"/>
      <c r="K135" s="566"/>
      <c r="L135" s="566"/>
      <c r="M135" s="566"/>
      <c r="N135" s="566"/>
      <c r="O135" s="566"/>
      <c r="P135" s="566"/>
      <c r="Q135" s="566"/>
      <c r="R135" s="566"/>
      <c r="S135" s="566"/>
      <c r="T135" s="566"/>
      <c r="U135" s="566"/>
      <c r="V135" s="566"/>
      <c r="W135" s="566"/>
      <c r="X135" s="566"/>
      <c r="Y135" s="566"/>
      <c r="Z135" s="566"/>
      <c r="AA135" s="566"/>
      <c r="AB135" s="566"/>
      <c r="AC135" s="566"/>
      <c r="AD135" s="566"/>
      <c r="AE135" s="566"/>
      <c r="AF135" s="566"/>
      <c r="AG135" s="566"/>
      <c r="AH135" s="566"/>
      <c r="AI135" s="566"/>
      <c r="AJ135" s="566"/>
      <c r="AK135" s="566"/>
      <c r="AL135" s="565">
        <v>3487.3</v>
      </c>
      <c r="AM135" s="565">
        <v>770</v>
      </c>
      <c r="AN135" s="565">
        <v>129.07</v>
      </c>
      <c r="AO135" s="566"/>
      <c r="AP135" s="565">
        <v>2468.42</v>
      </c>
      <c r="AQ135" s="566"/>
      <c r="AR135" s="565">
        <v>1232.76</v>
      </c>
      <c r="AS135" s="565">
        <v>3185.34</v>
      </c>
      <c r="AT135" s="566"/>
      <c r="AU135" s="565">
        <v>3100</v>
      </c>
      <c r="AV135" s="566"/>
      <c r="AW135" s="566"/>
    </row>
    <row r="136" spans="1:49">
      <c r="A136" s="564" t="s">
        <v>2524</v>
      </c>
      <c r="B136" s="564" t="s">
        <v>2525</v>
      </c>
      <c r="C136" s="564" t="s">
        <v>1986</v>
      </c>
      <c r="D136" s="564" t="s">
        <v>689</v>
      </c>
      <c r="E136" s="564" t="s">
        <v>1457</v>
      </c>
      <c r="F136" s="565">
        <v>0</v>
      </c>
      <c r="G136" s="566"/>
      <c r="H136" s="566"/>
      <c r="I136" s="566"/>
      <c r="J136" s="566"/>
      <c r="K136" s="566"/>
      <c r="L136" s="566"/>
      <c r="M136" s="566"/>
      <c r="N136" s="566"/>
      <c r="O136" s="566"/>
      <c r="P136" s="566"/>
      <c r="Q136" s="566"/>
      <c r="R136" s="566"/>
      <c r="S136" s="566"/>
      <c r="T136" s="566"/>
      <c r="U136" s="566"/>
      <c r="V136" s="566"/>
      <c r="W136" s="566"/>
      <c r="X136" s="566"/>
      <c r="Y136" s="566"/>
      <c r="Z136" s="566"/>
      <c r="AA136" s="566"/>
      <c r="AB136" s="566"/>
      <c r="AC136" s="566"/>
      <c r="AD136" s="566"/>
      <c r="AE136" s="566"/>
      <c r="AF136" s="566"/>
      <c r="AG136" s="566"/>
      <c r="AH136" s="566"/>
      <c r="AI136" s="566"/>
      <c r="AJ136" s="566"/>
      <c r="AK136" s="566"/>
      <c r="AL136" s="566"/>
      <c r="AM136" s="566"/>
      <c r="AN136" s="566"/>
      <c r="AO136" s="566"/>
      <c r="AP136" s="566"/>
      <c r="AQ136" s="566"/>
      <c r="AR136" s="566"/>
      <c r="AS136" s="566"/>
      <c r="AT136" s="566"/>
      <c r="AU136" s="566"/>
      <c r="AV136" s="566"/>
      <c r="AW136" s="565">
        <v>0</v>
      </c>
    </row>
    <row r="137" spans="1:49">
      <c r="A137" s="564" t="s">
        <v>2233</v>
      </c>
      <c r="B137" s="564" t="s">
        <v>2234</v>
      </c>
      <c r="C137" s="564" t="s">
        <v>1986</v>
      </c>
      <c r="D137" s="564" t="s">
        <v>689</v>
      </c>
      <c r="E137" s="564" t="s">
        <v>1457</v>
      </c>
      <c r="F137" s="565">
        <v>0</v>
      </c>
      <c r="G137" s="566"/>
      <c r="H137" s="566"/>
      <c r="I137" s="566"/>
      <c r="J137" s="566"/>
      <c r="K137" s="566"/>
      <c r="L137" s="566"/>
      <c r="M137" s="566"/>
      <c r="N137" s="566"/>
      <c r="O137" s="566"/>
      <c r="P137" s="566"/>
      <c r="Q137" s="566"/>
      <c r="R137" s="566"/>
      <c r="S137" s="566"/>
      <c r="T137" s="566"/>
      <c r="U137" s="566"/>
      <c r="V137" s="566"/>
      <c r="W137" s="566"/>
      <c r="X137" s="566"/>
      <c r="Y137" s="566"/>
      <c r="Z137" s="566"/>
      <c r="AA137" s="566"/>
      <c r="AB137" s="566"/>
      <c r="AC137" s="566"/>
      <c r="AD137" s="566"/>
      <c r="AE137" s="566"/>
      <c r="AF137" s="566"/>
      <c r="AG137" s="566"/>
      <c r="AH137" s="566"/>
      <c r="AI137" s="566"/>
      <c r="AJ137" s="566"/>
      <c r="AK137" s="566"/>
      <c r="AL137" s="566"/>
      <c r="AM137" s="566"/>
      <c r="AN137" s="566"/>
      <c r="AO137" s="566"/>
      <c r="AP137" s="566"/>
      <c r="AQ137" s="565">
        <v>0</v>
      </c>
      <c r="AR137" s="566"/>
      <c r="AS137" s="566"/>
      <c r="AT137" s="566"/>
      <c r="AU137" s="566"/>
      <c r="AV137" s="565">
        <v>0</v>
      </c>
      <c r="AW137" s="565">
        <v>0</v>
      </c>
    </row>
    <row r="138" spans="1:49">
      <c r="A138" s="564" t="s">
        <v>2235</v>
      </c>
      <c r="B138" s="564" t="s">
        <v>2236</v>
      </c>
      <c r="C138" s="564" t="s">
        <v>1986</v>
      </c>
      <c r="D138" s="564" t="s">
        <v>689</v>
      </c>
      <c r="E138" s="564" t="s">
        <v>1457</v>
      </c>
      <c r="F138" s="565">
        <v>17186.18</v>
      </c>
      <c r="G138" s="566"/>
      <c r="H138" s="566"/>
      <c r="I138" s="566"/>
      <c r="J138" s="566"/>
      <c r="K138" s="566"/>
      <c r="L138" s="566"/>
      <c r="M138" s="566"/>
      <c r="N138" s="566"/>
      <c r="O138" s="566"/>
      <c r="P138" s="566"/>
      <c r="Q138" s="566"/>
      <c r="R138" s="566"/>
      <c r="S138" s="566"/>
      <c r="T138" s="566"/>
      <c r="U138" s="566"/>
      <c r="V138" s="566"/>
      <c r="W138" s="566"/>
      <c r="X138" s="566"/>
      <c r="Y138" s="566"/>
      <c r="Z138" s="566"/>
      <c r="AA138" s="566"/>
      <c r="AB138" s="566"/>
      <c r="AC138" s="566"/>
      <c r="AD138" s="566"/>
      <c r="AE138" s="566"/>
      <c r="AF138" s="566"/>
      <c r="AG138" s="566"/>
      <c r="AH138" s="566"/>
      <c r="AI138" s="566"/>
      <c r="AJ138" s="566"/>
      <c r="AK138" s="566"/>
      <c r="AL138" s="565">
        <v>2379.5100000000002</v>
      </c>
      <c r="AM138" s="565">
        <v>3776.73</v>
      </c>
      <c r="AN138" s="565">
        <v>1875</v>
      </c>
      <c r="AO138" s="565">
        <v>442.93</v>
      </c>
      <c r="AP138" s="565">
        <v>64</v>
      </c>
      <c r="AQ138" s="566"/>
      <c r="AR138" s="565">
        <v>1234.21</v>
      </c>
      <c r="AS138" s="565">
        <v>1818.96</v>
      </c>
      <c r="AT138" s="565">
        <v>2103.46</v>
      </c>
      <c r="AU138" s="565">
        <v>991.38</v>
      </c>
      <c r="AV138" s="565">
        <v>2500</v>
      </c>
      <c r="AW138" s="566"/>
    </row>
    <row r="139" spans="1:49">
      <c r="A139" s="564" t="s">
        <v>2237</v>
      </c>
      <c r="B139" s="564" t="s">
        <v>2238</v>
      </c>
      <c r="C139" s="564" t="s">
        <v>1986</v>
      </c>
      <c r="D139" s="564" t="s">
        <v>689</v>
      </c>
      <c r="E139" s="564" t="s">
        <v>1457</v>
      </c>
      <c r="F139" s="565">
        <v>10172.049999999999</v>
      </c>
      <c r="G139" s="566"/>
      <c r="H139" s="566"/>
      <c r="I139" s="566"/>
      <c r="J139" s="566"/>
      <c r="K139" s="566"/>
      <c r="L139" s="566"/>
      <c r="M139" s="566"/>
      <c r="N139" s="566"/>
      <c r="O139" s="566"/>
      <c r="P139" s="566"/>
      <c r="Q139" s="566"/>
      <c r="R139" s="566"/>
      <c r="S139" s="566"/>
      <c r="T139" s="566"/>
      <c r="U139" s="566"/>
      <c r="V139" s="566"/>
      <c r="W139" s="566"/>
      <c r="X139" s="566"/>
      <c r="Y139" s="566"/>
      <c r="Z139" s="566"/>
      <c r="AA139" s="566"/>
      <c r="AB139" s="566"/>
      <c r="AC139" s="566"/>
      <c r="AD139" s="566"/>
      <c r="AE139" s="566"/>
      <c r="AF139" s="566"/>
      <c r="AG139" s="566"/>
      <c r="AH139" s="566"/>
      <c r="AI139" s="566"/>
      <c r="AJ139" s="566"/>
      <c r="AK139" s="566"/>
      <c r="AL139" s="565">
        <v>3116.3</v>
      </c>
      <c r="AM139" s="565">
        <v>2286.21</v>
      </c>
      <c r="AN139" s="566"/>
      <c r="AO139" s="565">
        <v>758.61</v>
      </c>
      <c r="AP139" s="565">
        <v>1113.4000000000001</v>
      </c>
      <c r="AQ139" s="566"/>
      <c r="AR139" s="565">
        <v>1346.19</v>
      </c>
      <c r="AS139" s="565">
        <v>84</v>
      </c>
      <c r="AT139" s="565">
        <v>63.2</v>
      </c>
      <c r="AU139" s="565">
        <v>1268.79</v>
      </c>
      <c r="AV139" s="565">
        <v>135.35</v>
      </c>
      <c r="AW139" s="566"/>
    </row>
    <row r="140" spans="1:49">
      <c r="A140" s="564" t="s">
        <v>2239</v>
      </c>
      <c r="B140" s="564" t="s">
        <v>2240</v>
      </c>
      <c r="C140" s="564" t="s">
        <v>1986</v>
      </c>
      <c r="D140" s="564" t="s">
        <v>689</v>
      </c>
      <c r="E140" s="564" t="s">
        <v>1457</v>
      </c>
      <c r="F140" s="565">
        <v>22932.48</v>
      </c>
      <c r="G140" s="566"/>
      <c r="H140" s="566"/>
      <c r="I140" s="566"/>
      <c r="J140" s="566"/>
      <c r="K140" s="566"/>
      <c r="L140" s="566"/>
      <c r="M140" s="566"/>
      <c r="N140" s="566"/>
      <c r="O140" s="566"/>
      <c r="P140" s="566"/>
      <c r="Q140" s="566"/>
      <c r="R140" s="566"/>
      <c r="S140" s="566"/>
      <c r="T140" s="566"/>
      <c r="U140" s="566"/>
      <c r="V140" s="566"/>
      <c r="W140" s="566"/>
      <c r="X140" s="566"/>
      <c r="Y140" s="566"/>
      <c r="Z140" s="566"/>
      <c r="AA140" s="566"/>
      <c r="AB140" s="566"/>
      <c r="AC140" s="566"/>
      <c r="AD140" s="566"/>
      <c r="AE140" s="566"/>
      <c r="AF140" s="566"/>
      <c r="AG140" s="566"/>
      <c r="AH140" s="566"/>
      <c r="AI140" s="566"/>
      <c r="AJ140" s="566"/>
      <c r="AK140" s="566"/>
      <c r="AL140" s="566"/>
      <c r="AM140" s="566"/>
      <c r="AN140" s="565">
        <v>2396.3000000000002</v>
      </c>
      <c r="AO140" s="565">
        <v>-697.42</v>
      </c>
      <c r="AP140" s="565">
        <v>370.69</v>
      </c>
      <c r="AQ140" s="566"/>
      <c r="AR140" s="565">
        <v>2117.2399999999998</v>
      </c>
      <c r="AS140" s="565">
        <v>1039.51</v>
      </c>
      <c r="AT140" s="565">
        <v>3376.11</v>
      </c>
      <c r="AU140" s="565">
        <v>2803.19</v>
      </c>
      <c r="AV140" s="565">
        <v>11526.86</v>
      </c>
      <c r="AW140" s="566"/>
    </row>
    <row r="141" spans="1:49">
      <c r="A141" s="564" t="s">
        <v>2241</v>
      </c>
      <c r="B141" s="564" t="s">
        <v>2242</v>
      </c>
      <c r="C141" s="564" t="s">
        <v>1986</v>
      </c>
      <c r="D141" s="564" t="s">
        <v>689</v>
      </c>
      <c r="E141" s="564" t="s">
        <v>1457</v>
      </c>
      <c r="F141" s="565">
        <v>4354.82</v>
      </c>
      <c r="G141" s="566"/>
      <c r="H141" s="566"/>
      <c r="I141" s="566"/>
      <c r="J141" s="566"/>
      <c r="K141" s="566"/>
      <c r="L141" s="566"/>
      <c r="M141" s="566"/>
      <c r="N141" s="566"/>
      <c r="O141" s="566"/>
      <c r="P141" s="566"/>
      <c r="Q141" s="566"/>
      <c r="R141" s="566"/>
      <c r="S141" s="566"/>
      <c r="T141" s="566"/>
      <c r="U141" s="566"/>
      <c r="V141" s="566"/>
      <c r="W141" s="566"/>
      <c r="X141" s="566"/>
      <c r="Y141" s="566"/>
      <c r="Z141" s="566"/>
      <c r="AA141" s="566"/>
      <c r="AB141" s="566"/>
      <c r="AC141" s="566"/>
      <c r="AD141" s="566"/>
      <c r="AE141" s="566"/>
      <c r="AF141" s="566"/>
      <c r="AG141" s="566"/>
      <c r="AH141" s="566"/>
      <c r="AI141" s="566"/>
      <c r="AJ141" s="566"/>
      <c r="AK141" s="566"/>
      <c r="AL141" s="566"/>
      <c r="AM141" s="566"/>
      <c r="AN141" s="566"/>
      <c r="AO141" s="566"/>
      <c r="AP141" s="566"/>
      <c r="AQ141" s="566"/>
      <c r="AR141" s="566"/>
      <c r="AS141" s="566"/>
      <c r="AT141" s="565">
        <v>4354.82</v>
      </c>
      <c r="AU141" s="566"/>
      <c r="AV141" s="566"/>
      <c r="AW141" s="566"/>
    </row>
    <row r="142" spans="1:49">
      <c r="A142" s="564" t="s">
        <v>2243</v>
      </c>
      <c r="B142" s="564" t="s">
        <v>2244</v>
      </c>
      <c r="C142" s="564" t="s">
        <v>1986</v>
      </c>
      <c r="D142" s="564" t="s">
        <v>689</v>
      </c>
      <c r="E142" s="564" t="s">
        <v>1457</v>
      </c>
      <c r="F142" s="565">
        <v>7136.12</v>
      </c>
      <c r="G142" s="566"/>
      <c r="H142" s="566"/>
      <c r="I142" s="566"/>
      <c r="J142" s="566"/>
      <c r="K142" s="566"/>
      <c r="L142" s="566"/>
      <c r="M142" s="566"/>
      <c r="N142" s="566"/>
      <c r="O142" s="566"/>
      <c r="P142" s="566"/>
      <c r="Q142" s="566"/>
      <c r="R142" s="566"/>
      <c r="S142" s="566"/>
      <c r="T142" s="566"/>
      <c r="U142" s="566"/>
      <c r="V142" s="566"/>
      <c r="W142" s="566"/>
      <c r="X142" s="566"/>
      <c r="Y142" s="566"/>
      <c r="Z142" s="566"/>
      <c r="AA142" s="566"/>
      <c r="AB142" s="566"/>
      <c r="AC142" s="566"/>
      <c r="AD142" s="566"/>
      <c r="AE142" s="566"/>
      <c r="AF142" s="566"/>
      <c r="AG142" s="566"/>
      <c r="AH142" s="566"/>
      <c r="AI142" s="566"/>
      <c r="AJ142" s="566"/>
      <c r="AK142" s="566"/>
      <c r="AL142" s="565">
        <v>2276.3000000000002</v>
      </c>
      <c r="AM142" s="566"/>
      <c r="AN142" s="566"/>
      <c r="AO142" s="566"/>
      <c r="AP142" s="565">
        <v>412.93</v>
      </c>
      <c r="AQ142" s="565">
        <v>1188.79</v>
      </c>
      <c r="AR142" s="565">
        <v>1188.79</v>
      </c>
      <c r="AS142" s="565">
        <v>412.93</v>
      </c>
      <c r="AT142" s="566"/>
      <c r="AU142" s="565">
        <v>1144.82</v>
      </c>
      <c r="AV142" s="565">
        <v>511.56</v>
      </c>
      <c r="AW142" s="566"/>
    </row>
    <row r="143" spans="1:49">
      <c r="A143" s="564" t="s">
        <v>2245</v>
      </c>
      <c r="B143" s="564" t="s">
        <v>2246</v>
      </c>
      <c r="C143" s="564" t="s">
        <v>1986</v>
      </c>
      <c r="D143" s="564" t="s">
        <v>689</v>
      </c>
      <c r="E143" s="564" t="s">
        <v>1457</v>
      </c>
      <c r="F143" s="565">
        <v>15420.74</v>
      </c>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6"/>
      <c r="AN143" s="566"/>
      <c r="AO143" s="566"/>
      <c r="AP143" s="566"/>
      <c r="AQ143" s="566"/>
      <c r="AR143" s="566"/>
      <c r="AS143" s="565">
        <v>3622.41</v>
      </c>
      <c r="AT143" s="565">
        <v>6388.43</v>
      </c>
      <c r="AU143" s="565">
        <v>3065.78</v>
      </c>
      <c r="AV143" s="565">
        <v>2344.12</v>
      </c>
      <c r="AW143" s="566"/>
    </row>
    <row r="144" spans="1:49">
      <c r="A144" s="564" t="s">
        <v>2247</v>
      </c>
      <c r="B144" s="564" t="s">
        <v>2248</v>
      </c>
      <c r="C144" s="564" t="s">
        <v>1986</v>
      </c>
      <c r="D144" s="564" t="s">
        <v>689</v>
      </c>
      <c r="E144" s="564" t="s">
        <v>1457</v>
      </c>
      <c r="F144" s="565">
        <v>36555.79</v>
      </c>
      <c r="G144" s="566"/>
      <c r="H144" s="566"/>
      <c r="I144" s="566"/>
      <c r="J144" s="566"/>
      <c r="K144" s="566"/>
      <c r="L144" s="566"/>
      <c r="M144" s="566"/>
      <c r="N144" s="566"/>
      <c r="O144" s="566"/>
      <c r="P144" s="566"/>
      <c r="Q144" s="566"/>
      <c r="R144" s="566"/>
      <c r="S144" s="566"/>
      <c r="T144" s="566"/>
      <c r="U144" s="566"/>
      <c r="V144" s="566"/>
      <c r="W144" s="566"/>
      <c r="X144" s="566"/>
      <c r="Y144" s="566"/>
      <c r="Z144" s="566"/>
      <c r="AA144" s="566"/>
      <c r="AB144" s="566"/>
      <c r="AC144" s="566"/>
      <c r="AD144" s="566"/>
      <c r="AE144" s="566"/>
      <c r="AF144" s="566"/>
      <c r="AG144" s="566"/>
      <c r="AH144" s="566"/>
      <c r="AI144" s="566"/>
      <c r="AJ144" s="566"/>
      <c r="AK144" s="566"/>
      <c r="AL144" s="565">
        <v>5846.3</v>
      </c>
      <c r="AM144" s="565">
        <v>9994.31</v>
      </c>
      <c r="AN144" s="565">
        <v>2994.83</v>
      </c>
      <c r="AO144" s="565">
        <v>-2696.54</v>
      </c>
      <c r="AP144" s="565">
        <v>3094.83</v>
      </c>
      <c r="AQ144" s="566"/>
      <c r="AR144" s="565">
        <v>2929.72</v>
      </c>
      <c r="AS144" s="565">
        <v>60.35</v>
      </c>
      <c r="AT144" s="565">
        <v>318.95999999999998</v>
      </c>
      <c r="AU144" s="565">
        <v>4985.62</v>
      </c>
      <c r="AV144" s="565">
        <v>9027.41</v>
      </c>
      <c r="AW144" s="566"/>
    </row>
    <row r="145" spans="1:49">
      <c r="A145" s="564" t="s">
        <v>2249</v>
      </c>
      <c r="B145" s="564" t="s">
        <v>2250</v>
      </c>
      <c r="C145" s="564" t="s">
        <v>1986</v>
      </c>
      <c r="D145" s="564" t="s">
        <v>689</v>
      </c>
      <c r="E145" s="564" t="s">
        <v>1457</v>
      </c>
      <c r="F145" s="565">
        <v>26530.09</v>
      </c>
      <c r="G145" s="566"/>
      <c r="H145" s="566"/>
      <c r="I145" s="566"/>
      <c r="J145" s="566"/>
      <c r="K145" s="566"/>
      <c r="L145" s="566"/>
      <c r="M145" s="566"/>
      <c r="N145" s="566"/>
      <c r="O145" s="566"/>
      <c r="P145" s="566"/>
      <c r="Q145" s="566"/>
      <c r="R145" s="566"/>
      <c r="S145" s="566"/>
      <c r="T145" s="566"/>
      <c r="U145" s="566"/>
      <c r="V145" s="566"/>
      <c r="W145" s="566"/>
      <c r="X145" s="566"/>
      <c r="Y145" s="566"/>
      <c r="Z145" s="566"/>
      <c r="AA145" s="566"/>
      <c r="AB145" s="566"/>
      <c r="AC145" s="566"/>
      <c r="AD145" s="566"/>
      <c r="AE145" s="566"/>
      <c r="AF145" s="566"/>
      <c r="AG145" s="566"/>
      <c r="AH145" s="566"/>
      <c r="AI145" s="566"/>
      <c r="AJ145" s="566"/>
      <c r="AK145" s="566"/>
      <c r="AL145" s="566"/>
      <c r="AM145" s="565">
        <v>3988.37</v>
      </c>
      <c r="AN145" s="565">
        <v>7650</v>
      </c>
      <c r="AO145" s="565">
        <v>2950.86</v>
      </c>
      <c r="AP145" s="565">
        <v>2155.17</v>
      </c>
      <c r="AQ145" s="565">
        <v>3258.63</v>
      </c>
      <c r="AR145" s="565">
        <v>2693.96</v>
      </c>
      <c r="AS145" s="565">
        <v>40</v>
      </c>
      <c r="AT145" s="566"/>
      <c r="AU145" s="565">
        <v>3793.1</v>
      </c>
      <c r="AV145" s="566"/>
      <c r="AW145" s="566"/>
    </row>
    <row r="146" spans="1:49">
      <c r="A146" s="564" t="s">
        <v>2251</v>
      </c>
      <c r="B146" s="564" t="s">
        <v>2252</v>
      </c>
      <c r="C146" s="564" t="s">
        <v>1986</v>
      </c>
      <c r="D146" s="564" t="s">
        <v>689</v>
      </c>
      <c r="E146" s="564" t="s">
        <v>1457</v>
      </c>
      <c r="F146" s="565">
        <v>12365.25</v>
      </c>
      <c r="G146" s="566"/>
      <c r="H146" s="566"/>
      <c r="I146" s="566"/>
      <c r="J146" s="566"/>
      <c r="K146" s="566"/>
      <c r="L146" s="566"/>
      <c r="M146" s="566"/>
      <c r="N146" s="566"/>
      <c r="O146" s="566"/>
      <c r="P146" s="566"/>
      <c r="Q146" s="566"/>
      <c r="R146" s="566"/>
      <c r="S146" s="566"/>
      <c r="T146" s="566"/>
      <c r="U146" s="566"/>
      <c r="V146" s="566"/>
      <c r="W146" s="566"/>
      <c r="X146" s="566"/>
      <c r="Y146" s="566"/>
      <c r="Z146" s="566"/>
      <c r="AA146" s="566"/>
      <c r="AB146" s="566"/>
      <c r="AC146" s="566"/>
      <c r="AD146" s="566"/>
      <c r="AE146" s="566"/>
      <c r="AF146" s="566"/>
      <c r="AG146" s="566"/>
      <c r="AH146" s="566"/>
      <c r="AI146" s="566"/>
      <c r="AJ146" s="566"/>
      <c r="AK146" s="566"/>
      <c r="AL146" s="566"/>
      <c r="AM146" s="566"/>
      <c r="AN146" s="566"/>
      <c r="AO146" s="566"/>
      <c r="AP146" s="566"/>
      <c r="AQ146" s="566"/>
      <c r="AR146" s="566"/>
      <c r="AS146" s="566"/>
      <c r="AT146" s="565">
        <v>9446.2900000000009</v>
      </c>
      <c r="AU146" s="565">
        <v>146.55000000000001</v>
      </c>
      <c r="AV146" s="565">
        <v>2772.41</v>
      </c>
      <c r="AW146" s="566"/>
    </row>
    <row r="147" spans="1:49">
      <c r="A147" s="564" t="s">
        <v>2253</v>
      </c>
      <c r="B147" s="564" t="s">
        <v>2254</v>
      </c>
      <c r="C147" s="564" t="s">
        <v>1986</v>
      </c>
      <c r="D147" s="564" t="s">
        <v>689</v>
      </c>
      <c r="E147" s="564" t="s">
        <v>1457</v>
      </c>
      <c r="F147" s="565">
        <v>6727.9</v>
      </c>
      <c r="G147" s="566"/>
      <c r="H147" s="566"/>
      <c r="I147" s="566"/>
      <c r="J147" s="566"/>
      <c r="K147" s="566"/>
      <c r="L147" s="566"/>
      <c r="M147" s="566"/>
      <c r="N147" s="566"/>
      <c r="O147" s="566"/>
      <c r="P147" s="566"/>
      <c r="Q147" s="566"/>
      <c r="R147" s="566"/>
      <c r="S147" s="566"/>
      <c r="T147" s="566"/>
      <c r="U147" s="566"/>
      <c r="V147" s="566"/>
      <c r="W147" s="566"/>
      <c r="X147" s="566"/>
      <c r="Y147" s="566"/>
      <c r="Z147" s="566"/>
      <c r="AA147" s="566"/>
      <c r="AB147" s="566"/>
      <c r="AC147" s="566"/>
      <c r="AD147" s="566"/>
      <c r="AE147" s="566"/>
      <c r="AF147" s="566"/>
      <c r="AG147" s="566"/>
      <c r="AH147" s="566"/>
      <c r="AI147" s="566"/>
      <c r="AJ147" s="566"/>
      <c r="AK147" s="566"/>
      <c r="AL147" s="566"/>
      <c r="AM147" s="566"/>
      <c r="AN147" s="566"/>
      <c r="AO147" s="566"/>
      <c r="AP147" s="566"/>
      <c r="AQ147" s="566"/>
      <c r="AR147" s="565">
        <v>2808.95</v>
      </c>
      <c r="AS147" s="565">
        <v>707.92</v>
      </c>
      <c r="AT147" s="565">
        <v>3211.03</v>
      </c>
      <c r="AU147" s="566"/>
      <c r="AV147" s="566"/>
      <c r="AW147" s="566"/>
    </row>
    <row r="148" spans="1:49">
      <c r="A148" s="564" t="s">
        <v>2255</v>
      </c>
      <c r="B148" s="564" t="s">
        <v>2256</v>
      </c>
      <c r="C148" s="564" t="s">
        <v>1986</v>
      </c>
      <c r="D148" s="564" t="s">
        <v>689</v>
      </c>
      <c r="E148" s="564" t="s">
        <v>1457</v>
      </c>
      <c r="F148" s="565">
        <v>9352.16</v>
      </c>
      <c r="G148" s="566"/>
      <c r="H148" s="566"/>
      <c r="I148" s="566"/>
      <c r="J148" s="566"/>
      <c r="K148" s="566"/>
      <c r="L148" s="566"/>
      <c r="M148" s="566"/>
      <c r="N148" s="566"/>
      <c r="O148" s="566"/>
      <c r="P148" s="566"/>
      <c r="Q148" s="566"/>
      <c r="R148" s="566"/>
      <c r="S148" s="566"/>
      <c r="T148" s="566"/>
      <c r="U148" s="566"/>
      <c r="V148" s="566"/>
      <c r="W148" s="566"/>
      <c r="X148" s="566"/>
      <c r="Y148" s="566"/>
      <c r="Z148" s="566"/>
      <c r="AA148" s="566"/>
      <c r="AB148" s="566"/>
      <c r="AC148" s="566"/>
      <c r="AD148" s="566"/>
      <c r="AE148" s="566"/>
      <c r="AF148" s="566"/>
      <c r="AG148" s="566"/>
      <c r="AH148" s="566"/>
      <c r="AI148" s="566"/>
      <c r="AJ148" s="566"/>
      <c r="AK148" s="566"/>
      <c r="AL148" s="566"/>
      <c r="AM148" s="565">
        <v>2906.3</v>
      </c>
      <c r="AN148" s="565">
        <v>180</v>
      </c>
      <c r="AO148" s="565">
        <v>140</v>
      </c>
      <c r="AP148" s="566"/>
      <c r="AQ148" s="566"/>
      <c r="AR148" s="566"/>
      <c r="AS148" s="566"/>
      <c r="AT148" s="566"/>
      <c r="AU148" s="565">
        <v>6075.86</v>
      </c>
      <c r="AV148" s="565">
        <v>50</v>
      </c>
      <c r="AW148" s="566"/>
    </row>
    <row r="149" spans="1:49">
      <c r="A149" s="564" t="s">
        <v>2526</v>
      </c>
      <c r="B149" s="564" t="s">
        <v>2527</v>
      </c>
      <c r="C149" s="564" t="s">
        <v>1986</v>
      </c>
      <c r="D149" s="564" t="s">
        <v>689</v>
      </c>
      <c r="E149" s="564" t="s">
        <v>1457</v>
      </c>
      <c r="F149" s="565">
        <v>3534.48</v>
      </c>
      <c r="G149" s="566"/>
      <c r="H149" s="566"/>
      <c r="I149" s="566"/>
      <c r="J149" s="566"/>
      <c r="K149" s="566"/>
      <c r="L149" s="566"/>
      <c r="M149" s="566"/>
      <c r="N149" s="566"/>
      <c r="O149" s="566"/>
      <c r="P149" s="566"/>
      <c r="Q149" s="566"/>
      <c r="R149" s="566"/>
      <c r="S149" s="566"/>
      <c r="T149" s="566"/>
      <c r="U149" s="566"/>
      <c r="V149" s="566"/>
      <c r="W149" s="566"/>
      <c r="X149" s="566"/>
      <c r="Y149" s="566"/>
      <c r="Z149" s="566"/>
      <c r="AA149" s="566"/>
      <c r="AB149" s="566"/>
      <c r="AC149" s="566"/>
      <c r="AD149" s="566"/>
      <c r="AE149" s="566"/>
      <c r="AF149" s="566"/>
      <c r="AG149" s="566"/>
      <c r="AH149" s="566"/>
      <c r="AI149" s="566"/>
      <c r="AJ149" s="566"/>
      <c r="AK149" s="566"/>
      <c r="AL149" s="566"/>
      <c r="AM149" s="566"/>
      <c r="AN149" s="566"/>
      <c r="AO149" s="566"/>
      <c r="AP149" s="566"/>
      <c r="AQ149" s="566"/>
      <c r="AR149" s="566"/>
      <c r="AS149" s="566"/>
      <c r="AT149" s="566"/>
      <c r="AU149" s="566"/>
      <c r="AV149" s="566"/>
      <c r="AW149" s="565">
        <v>3534.48</v>
      </c>
    </row>
    <row r="150" spans="1:49">
      <c r="A150" s="564" t="s">
        <v>2257</v>
      </c>
      <c r="B150" s="564" t="s">
        <v>2258</v>
      </c>
      <c r="C150" s="564" t="s">
        <v>1986</v>
      </c>
      <c r="D150" s="564" t="s">
        <v>689</v>
      </c>
      <c r="E150" s="564" t="s">
        <v>1457</v>
      </c>
      <c r="F150" s="565">
        <v>4422.42</v>
      </c>
      <c r="G150" s="566"/>
      <c r="H150" s="566"/>
      <c r="I150" s="566"/>
      <c r="J150" s="566"/>
      <c r="K150" s="566"/>
      <c r="L150" s="566"/>
      <c r="M150" s="566"/>
      <c r="N150" s="566"/>
      <c r="O150" s="566"/>
      <c r="P150" s="566"/>
      <c r="Q150" s="566"/>
      <c r="R150" s="566"/>
      <c r="S150" s="566"/>
      <c r="T150" s="566"/>
      <c r="U150" s="566"/>
      <c r="V150" s="566"/>
      <c r="W150" s="566"/>
      <c r="X150" s="566"/>
      <c r="Y150" s="566"/>
      <c r="Z150" s="566"/>
      <c r="AA150" s="566"/>
      <c r="AB150" s="566"/>
      <c r="AC150" s="566"/>
      <c r="AD150" s="566"/>
      <c r="AE150" s="566"/>
      <c r="AF150" s="566"/>
      <c r="AG150" s="566"/>
      <c r="AH150" s="566"/>
      <c r="AI150" s="566"/>
      <c r="AJ150" s="566"/>
      <c r="AK150" s="566"/>
      <c r="AL150" s="566"/>
      <c r="AM150" s="566"/>
      <c r="AN150" s="566"/>
      <c r="AO150" s="566"/>
      <c r="AP150" s="566"/>
      <c r="AQ150" s="566"/>
      <c r="AR150" s="565">
        <v>3094.83</v>
      </c>
      <c r="AS150" s="566"/>
      <c r="AT150" s="566"/>
      <c r="AU150" s="566"/>
      <c r="AV150" s="565">
        <v>1327.59</v>
      </c>
      <c r="AW150" s="566"/>
    </row>
    <row r="151" spans="1:49">
      <c r="A151" s="564" t="s">
        <v>2259</v>
      </c>
      <c r="B151" s="564" t="s">
        <v>2260</v>
      </c>
      <c r="C151" s="564" t="s">
        <v>1986</v>
      </c>
      <c r="D151" s="564" t="s">
        <v>689</v>
      </c>
      <c r="E151" s="564" t="s">
        <v>1457</v>
      </c>
      <c r="F151" s="565">
        <v>28127.360000000001</v>
      </c>
      <c r="G151" s="566"/>
      <c r="H151" s="566"/>
      <c r="I151" s="566"/>
      <c r="J151" s="566"/>
      <c r="K151" s="566"/>
      <c r="L151" s="566"/>
      <c r="M151" s="566"/>
      <c r="N151" s="566"/>
      <c r="O151" s="566"/>
      <c r="P151" s="566"/>
      <c r="Q151" s="566"/>
      <c r="R151" s="566"/>
      <c r="S151" s="566"/>
      <c r="T151" s="566"/>
      <c r="U151" s="566"/>
      <c r="V151" s="566"/>
      <c r="W151" s="566"/>
      <c r="X151" s="566"/>
      <c r="Y151" s="566"/>
      <c r="Z151" s="566"/>
      <c r="AA151" s="566"/>
      <c r="AB151" s="566"/>
      <c r="AC151" s="566"/>
      <c r="AD151" s="566"/>
      <c r="AE151" s="566"/>
      <c r="AF151" s="566"/>
      <c r="AG151" s="566"/>
      <c r="AH151" s="566"/>
      <c r="AI151" s="566"/>
      <c r="AJ151" s="566"/>
      <c r="AK151" s="566"/>
      <c r="AL151" s="566"/>
      <c r="AM151" s="566"/>
      <c r="AN151" s="566"/>
      <c r="AO151" s="565">
        <v>3498.02</v>
      </c>
      <c r="AP151" s="565">
        <v>3597.64</v>
      </c>
      <c r="AQ151" s="565">
        <v>3474.14</v>
      </c>
      <c r="AR151" s="565">
        <v>70</v>
      </c>
      <c r="AS151" s="565">
        <v>72.42</v>
      </c>
      <c r="AT151" s="565">
        <v>41.35</v>
      </c>
      <c r="AU151" s="565">
        <v>13398.28</v>
      </c>
      <c r="AV151" s="565">
        <v>3975.51</v>
      </c>
      <c r="AW151" s="566"/>
    </row>
    <row r="152" spans="1:49">
      <c r="A152" s="564" t="s">
        <v>2261</v>
      </c>
      <c r="B152" s="564" t="s">
        <v>2262</v>
      </c>
      <c r="C152" s="564" t="s">
        <v>1986</v>
      </c>
      <c r="D152" s="564" t="s">
        <v>689</v>
      </c>
      <c r="E152" s="564" t="s">
        <v>1457</v>
      </c>
      <c r="F152" s="565">
        <v>3606.06</v>
      </c>
      <c r="G152" s="566"/>
      <c r="H152" s="566"/>
      <c r="I152" s="566"/>
      <c r="J152" s="566"/>
      <c r="K152" s="566"/>
      <c r="L152" s="566"/>
      <c r="M152" s="566"/>
      <c r="N152" s="566"/>
      <c r="O152" s="566"/>
      <c r="P152" s="566"/>
      <c r="Q152" s="566"/>
      <c r="R152" s="566"/>
      <c r="S152" s="566"/>
      <c r="T152" s="566"/>
      <c r="U152" s="566"/>
      <c r="V152" s="566"/>
      <c r="W152" s="566"/>
      <c r="X152" s="566"/>
      <c r="Y152" s="566"/>
      <c r="Z152" s="566"/>
      <c r="AA152" s="566"/>
      <c r="AB152" s="566"/>
      <c r="AC152" s="566"/>
      <c r="AD152" s="566"/>
      <c r="AE152" s="566"/>
      <c r="AF152" s="566"/>
      <c r="AG152" s="566"/>
      <c r="AH152" s="566"/>
      <c r="AI152" s="566"/>
      <c r="AJ152" s="566"/>
      <c r="AK152" s="566"/>
      <c r="AL152" s="566"/>
      <c r="AM152" s="566"/>
      <c r="AN152" s="566"/>
      <c r="AO152" s="566"/>
      <c r="AP152" s="566"/>
      <c r="AQ152" s="566"/>
      <c r="AR152" s="566"/>
      <c r="AS152" s="566"/>
      <c r="AT152" s="565">
        <v>3451.06</v>
      </c>
      <c r="AU152" s="565">
        <v>155</v>
      </c>
      <c r="AV152" s="566"/>
      <c r="AW152" s="566"/>
    </row>
    <row r="153" spans="1:49">
      <c r="A153" s="564" t="s">
        <v>2263</v>
      </c>
      <c r="B153" s="564" t="s">
        <v>2264</v>
      </c>
      <c r="C153" s="564" t="s">
        <v>1986</v>
      </c>
      <c r="D153" s="564" t="s">
        <v>689</v>
      </c>
      <c r="E153" s="564" t="s">
        <v>1457</v>
      </c>
      <c r="F153" s="565">
        <v>2649.43</v>
      </c>
      <c r="G153" s="566"/>
      <c r="H153" s="566"/>
      <c r="I153" s="566"/>
      <c r="J153" s="566"/>
      <c r="K153" s="566"/>
      <c r="L153" s="566"/>
      <c r="M153" s="566"/>
      <c r="N153" s="566"/>
      <c r="O153" s="566"/>
      <c r="P153" s="566"/>
      <c r="Q153" s="566"/>
      <c r="R153" s="566"/>
      <c r="S153" s="566"/>
      <c r="T153" s="566"/>
      <c r="U153" s="566"/>
      <c r="V153" s="566"/>
      <c r="W153" s="566"/>
      <c r="X153" s="566"/>
      <c r="Y153" s="566"/>
      <c r="Z153" s="566"/>
      <c r="AA153" s="566"/>
      <c r="AB153" s="566"/>
      <c r="AC153" s="566"/>
      <c r="AD153" s="566"/>
      <c r="AE153" s="566"/>
      <c r="AF153" s="566"/>
      <c r="AG153" s="566"/>
      <c r="AH153" s="566"/>
      <c r="AI153" s="566"/>
      <c r="AJ153" s="566"/>
      <c r="AK153" s="566"/>
      <c r="AL153" s="566"/>
      <c r="AM153" s="566"/>
      <c r="AN153" s="566"/>
      <c r="AO153" s="566"/>
      <c r="AP153" s="566"/>
      <c r="AQ153" s="566"/>
      <c r="AR153" s="565">
        <v>1823.57</v>
      </c>
      <c r="AS153" s="565">
        <v>825.86</v>
      </c>
      <c r="AT153" s="566"/>
      <c r="AU153" s="566"/>
      <c r="AV153" s="566"/>
      <c r="AW153" s="566"/>
    </row>
    <row r="154" spans="1:49">
      <c r="A154" s="564" t="s">
        <v>2265</v>
      </c>
      <c r="B154" s="564" t="s">
        <v>2266</v>
      </c>
      <c r="C154" s="564" t="s">
        <v>1986</v>
      </c>
      <c r="D154" s="564" t="s">
        <v>689</v>
      </c>
      <c r="E154" s="564" t="s">
        <v>1457</v>
      </c>
      <c r="F154" s="565">
        <v>7747.16</v>
      </c>
      <c r="G154" s="566"/>
      <c r="H154" s="566"/>
      <c r="I154" s="566"/>
      <c r="J154" s="566"/>
      <c r="K154" s="566"/>
      <c r="L154" s="566"/>
      <c r="M154" s="566"/>
      <c r="N154" s="566"/>
      <c r="O154" s="566"/>
      <c r="P154" s="566"/>
      <c r="Q154" s="566"/>
      <c r="R154" s="566"/>
      <c r="S154" s="566"/>
      <c r="T154" s="566"/>
      <c r="U154" s="566"/>
      <c r="V154" s="566"/>
      <c r="W154" s="566"/>
      <c r="X154" s="566"/>
      <c r="Y154" s="566"/>
      <c r="Z154" s="566"/>
      <c r="AA154" s="566"/>
      <c r="AB154" s="566"/>
      <c r="AC154" s="566"/>
      <c r="AD154" s="566"/>
      <c r="AE154" s="566"/>
      <c r="AF154" s="566"/>
      <c r="AG154" s="566"/>
      <c r="AH154" s="566"/>
      <c r="AI154" s="566"/>
      <c r="AJ154" s="566"/>
      <c r="AK154" s="566"/>
      <c r="AL154" s="566"/>
      <c r="AM154" s="566"/>
      <c r="AN154" s="566"/>
      <c r="AO154" s="566"/>
      <c r="AP154" s="566"/>
      <c r="AQ154" s="566"/>
      <c r="AR154" s="566"/>
      <c r="AS154" s="565">
        <v>7592.16</v>
      </c>
      <c r="AT154" s="566"/>
      <c r="AU154" s="566"/>
      <c r="AV154" s="565">
        <v>155</v>
      </c>
      <c r="AW154" s="566"/>
    </row>
    <row r="155" spans="1:49">
      <c r="A155" s="564" t="s">
        <v>2267</v>
      </c>
      <c r="B155" s="564" t="s">
        <v>2268</v>
      </c>
      <c r="C155" s="564" t="s">
        <v>1986</v>
      </c>
      <c r="D155" s="564" t="s">
        <v>689</v>
      </c>
      <c r="E155" s="564" t="s">
        <v>1457</v>
      </c>
      <c r="F155" s="565">
        <v>3888.2</v>
      </c>
      <c r="G155" s="566"/>
      <c r="H155" s="566"/>
      <c r="I155" s="566"/>
      <c r="J155" s="566"/>
      <c r="K155" s="566"/>
      <c r="L155" s="566"/>
      <c r="M155" s="566"/>
      <c r="N155" s="566"/>
      <c r="O155" s="566"/>
      <c r="P155" s="566"/>
      <c r="Q155" s="566"/>
      <c r="R155" s="566"/>
      <c r="S155" s="566"/>
      <c r="T155" s="566"/>
      <c r="U155" s="566"/>
      <c r="V155" s="566"/>
      <c r="W155" s="566"/>
      <c r="X155" s="566"/>
      <c r="Y155" s="566"/>
      <c r="Z155" s="566"/>
      <c r="AA155" s="566"/>
      <c r="AB155" s="566"/>
      <c r="AC155" s="566"/>
      <c r="AD155" s="566"/>
      <c r="AE155" s="566"/>
      <c r="AF155" s="566"/>
      <c r="AG155" s="566"/>
      <c r="AH155" s="566"/>
      <c r="AI155" s="566"/>
      <c r="AJ155" s="566"/>
      <c r="AK155" s="566"/>
      <c r="AL155" s="566"/>
      <c r="AM155" s="566"/>
      <c r="AN155" s="565">
        <v>3888.2</v>
      </c>
      <c r="AO155" s="566"/>
      <c r="AP155" s="566"/>
      <c r="AQ155" s="566"/>
      <c r="AR155" s="566"/>
      <c r="AS155" s="566"/>
      <c r="AT155" s="566"/>
      <c r="AU155" s="566"/>
      <c r="AV155" s="566"/>
      <c r="AW155" s="566"/>
    </row>
    <row r="156" spans="1:49">
      <c r="A156" s="564" t="s">
        <v>2269</v>
      </c>
      <c r="B156" s="564" t="s">
        <v>2270</v>
      </c>
      <c r="C156" s="564" t="s">
        <v>1986</v>
      </c>
      <c r="D156" s="564" t="s">
        <v>689</v>
      </c>
      <c r="E156" s="564" t="s">
        <v>1457</v>
      </c>
      <c r="F156" s="565">
        <v>11625.96</v>
      </c>
      <c r="G156" s="566"/>
      <c r="H156" s="566"/>
      <c r="I156" s="566"/>
      <c r="J156" s="566"/>
      <c r="K156" s="566"/>
      <c r="L156" s="566"/>
      <c r="M156" s="566"/>
      <c r="N156" s="566"/>
      <c r="O156" s="566"/>
      <c r="P156" s="566"/>
      <c r="Q156" s="566"/>
      <c r="R156" s="566"/>
      <c r="S156" s="566"/>
      <c r="T156" s="566"/>
      <c r="U156" s="566"/>
      <c r="V156" s="566"/>
      <c r="W156" s="566"/>
      <c r="X156" s="566"/>
      <c r="Y156" s="566"/>
      <c r="Z156" s="566"/>
      <c r="AA156" s="566"/>
      <c r="AB156" s="566"/>
      <c r="AC156" s="566"/>
      <c r="AD156" s="566"/>
      <c r="AE156" s="566"/>
      <c r="AF156" s="566"/>
      <c r="AG156" s="566"/>
      <c r="AH156" s="566"/>
      <c r="AI156" s="566"/>
      <c r="AJ156" s="566"/>
      <c r="AK156" s="566"/>
      <c r="AL156" s="566"/>
      <c r="AM156" s="566"/>
      <c r="AN156" s="565">
        <v>2456.3000000000002</v>
      </c>
      <c r="AO156" s="565">
        <v>2980</v>
      </c>
      <c r="AP156" s="565">
        <v>3094.83</v>
      </c>
      <c r="AQ156" s="565">
        <v>3094.83</v>
      </c>
      <c r="AR156" s="566"/>
      <c r="AS156" s="566"/>
      <c r="AT156" s="566"/>
      <c r="AU156" s="566"/>
      <c r="AV156" s="566"/>
      <c r="AW156" s="566"/>
    </row>
    <row r="157" spans="1:49">
      <c r="A157" s="564" t="s">
        <v>2271</v>
      </c>
      <c r="B157" s="564" t="s">
        <v>2272</v>
      </c>
      <c r="C157" s="564" t="s">
        <v>1986</v>
      </c>
      <c r="D157" s="564" t="s">
        <v>689</v>
      </c>
      <c r="E157" s="564" t="s">
        <v>1457</v>
      </c>
      <c r="F157" s="565">
        <v>19125.57</v>
      </c>
      <c r="G157" s="566"/>
      <c r="H157" s="566"/>
      <c r="I157" s="566"/>
      <c r="J157" s="566"/>
      <c r="K157" s="566"/>
      <c r="L157" s="566"/>
      <c r="M157" s="566"/>
      <c r="N157" s="566"/>
      <c r="O157" s="566"/>
      <c r="P157" s="566"/>
      <c r="Q157" s="566"/>
      <c r="R157" s="566"/>
      <c r="S157" s="566"/>
      <c r="T157" s="566"/>
      <c r="U157" s="566"/>
      <c r="V157" s="566"/>
      <c r="W157" s="566"/>
      <c r="X157" s="566"/>
      <c r="Y157" s="566"/>
      <c r="Z157" s="566"/>
      <c r="AA157" s="566"/>
      <c r="AB157" s="566"/>
      <c r="AC157" s="566"/>
      <c r="AD157" s="566"/>
      <c r="AE157" s="566"/>
      <c r="AF157" s="566"/>
      <c r="AG157" s="566"/>
      <c r="AH157" s="566"/>
      <c r="AI157" s="566"/>
      <c r="AJ157" s="566"/>
      <c r="AK157" s="566"/>
      <c r="AL157" s="566"/>
      <c r="AM157" s="566"/>
      <c r="AN157" s="565">
        <v>5714.23</v>
      </c>
      <c r="AO157" s="565">
        <v>6886.52</v>
      </c>
      <c r="AP157" s="566"/>
      <c r="AQ157" s="565">
        <v>412.93</v>
      </c>
      <c r="AR157" s="565">
        <v>3370.69</v>
      </c>
      <c r="AS157" s="565">
        <v>1422.41</v>
      </c>
      <c r="AT157" s="565">
        <v>775.86</v>
      </c>
      <c r="AU157" s="565">
        <v>387.93</v>
      </c>
      <c r="AV157" s="565">
        <v>155</v>
      </c>
      <c r="AW157" s="566"/>
    </row>
    <row r="158" spans="1:49">
      <c r="A158" s="564" t="s">
        <v>2273</v>
      </c>
      <c r="B158" s="564" t="s">
        <v>2274</v>
      </c>
      <c r="C158" s="564" t="s">
        <v>1986</v>
      </c>
      <c r="D158" s="564" t="s">
        <v>689</v>
      </c>
      <c r="E158" s="564" t="s">
        <v>1457</v>
      </c>
      <c r="F158" s="565">
        <v>2589.9499999999998</v>
      </c>
      <c r="G158" s="566"/>
      <c r="H158" s="566"/>
      <c r="I158" s="566"/>
      <c r="J158" s="566"/>
      <c r="K158" s="566"/>
      <c r="L158" s="566"/>
      <c r="M158" s="566"/>
      <c r="N158" s="566"/>
      <c r="O158" s="566"/>
      <c r="P158" s="566"/>
      <c r="Q158" s="566"/>
      <c r="R158" s="566"/>
      <c r="S158" s="566"/>
      <c r="T158" s="566"/>
      <c r="U158" s="566"/>
      <c r="V158" s="566"/>
      <c r="W158" s="566"/>
      <c r="X158" s="566"/>
      <c r="Y158" s="566"/>
      <c r="Z158" s="566"/>
      <c r="AA158" s="566"/>
      <c r="AB158" s="566"/>
      <c r="AC158" s="566"/>
      <c r="AD158" s="566"/>
      <c r="AE158" s="566"/>
      <c r="AF158" s="566"/>
      <c r="AG158" s="566"/>
      <c r="AH158" s="566"/>
      <c r="AI158" s="566"/>
      <c r="AJ158" s="566"/>
      <c r="AK158" s="566"/>
      <c r="AL158" s="566"/>
      <c r="AM158" s="566"/>
      <c r="AN158" s="566"/>
      <c r="AO158" s="566"/>
      <c r="AP158" s="565">
        <v>2589.9499999999998</v>
      </c>
      <c r="AQ158" s="566"/>
      <c r="AR158" s="566"/>
      <c r="AS158" s="566"/>
      <c r="AT158" s="566"/>
      <c r="AU158" s="566"/>
      <c r="AV158" s="566"/>
      <c r="AW158" s="566"/>
    </row>
    <row r="159" spans="1:49">
      <c r="A159" s="564" t="s">
        <v>2275</v>
      </c>
      <c r="B159" s="564" t="s">
        <v>2276</v>
      </c>
      <c r="C159" s="564" t="s">
        <v>1986</v>
      </c>
      <c r="D159" s="564" t="s">
        <v>689</v>
      </c>
      <c r="E159" s="564" t="s">
        <v>1457</v>
      </c>
      <c r="F159" s="565">
        <v>3224.14</v>
      </c>
      <c r="G159" s="566"/>
      <c r="H159" s="566"/>
      <c r="I159" s="566"/>
      <c r="J159" s="566"/>
      <c r="K159" s="566"/>
      <c r="L159" s="566"/>
      <c r="M159" s="566"/>
      <c r="N159" s="566"/>
      <c r="O159" s="566"/>
      <c r="P159" s="566"/>
      <c r="Q159" s="566"/>
      <c r="R159" s="566"/>
      <c r="S159" s="566"/>
      <c r="T159" s="566"/>
      <c r="U159" s="566"/>
      <c r="V159" s="566"/>
      <c r="W159" s="566"/>
      <c r="X159" s="566"/>
      <c r="Y159" s="566"/>
      <c r="Z159" s="566"/>
      <c r="AA159" s="566"/>
      <c r="AB159" s="566"/>
      <c r="AC159" s="566"/>
      <c r="AD159" s="566"/>
      <c r="AE159" s="566"/>
      <c r="AF159" s="566"/>
      <c r="AG159" s="566"/>
      <c r="AH159" s="566"/>
      <c r="AI159" s="566"/>
      <c r="AJ159" s="566"/>
      <c r="AK159" s="566"/>
      <c r="AL159" s="566"/>
      <c r="AM159" s="566"/>
      <c r="AN159" s="566"/>
      <c r="AO159" s="566"/>
      <c r="AP159" s="566"/>
      <c r="AQ159" s="565">
        <v>3224.14</v>
      </c>
      <c r="AR159" s="566"/>
      <c r="AS159" s="566"/>
      <c r="AT159" s="566"/>
      <c r="AU159" s="566"/>
      <c r="AV159" s="566"/>
      <c r="AW159" s="566"/>
    </row>
    <row r="160" spans="1:49">
      <c r="A160" s="564" t="s">
        <v>2277</v>
      </c>
      <c r="B160" s="564" t="s">
        <v>2278</v>
      </c>
      <c r="C160" s="564" t="s">
        <v>1986</v>
      </c>
      <c r="D160" s="564" t="s">
        <v>689</v>
      </c>
      <c r="E160" s="564" t="s">
        <v>1457</v>
      </c>
      <c r="F160" s="565">
        <v>3768.37</v>
      </c>
      <c r="G160" s="566"/>
      <c r="H160" s="566"/>
      <c r="I160" s="566"/>
      <c r="J160" s="566"/>
      <c r="K160" s="566"/>
      <c r="L160" s="566"/>
      <c r="M160" s="566"/>
      <c r="N160" s="566"/>
      <c r="O160" s="566"/>
      <c r="P160" s="566"/>
      <c r="Q160" s="566"/>
      <c r="R160" s="566"/>
      <c r="S160" s="566"/>
      <c r="T160" s="566"/>
      <c r="U160" s="566"/>
      <c r="V160" s="566"/>
      <c r="W160" s="566"/>
      <c r="X160" s="566"/>
      <c r="Y160" s="566"/>
      <c r="Z160" s="566"/>
      <c r="AA160" s="566"/>
      <c r="AB160" s="566"/>
      <c r="AC160" s="566"/>
      <c r="AD160" s="566"/>
      <c r="AE160" s="566"/>
      <c r="AF160" s="566"/>
      <c r="AG160" s="566"/>
      <c r="AH160" s="566"/>
      <c r="AI160" s="566"/>
      <c r="AJ160" s="566"/>
      <c r="AK160" s="566"/>
      <c r="AL160" s="566"/>
      <c r="AM160" s="565">
        <v>2906.3</v>
      </c>
      <c r="AN160" s="566"/>
      <c r="AO160" s="566"/>
      <c r="AP160" s="566"/>
      <c r="AQ160" s="566"/>
      <c r="AR160" s="566"/>
      <c r="AS160" s="566"/>
      <c r="AT160" s="566"/>
      <c r="AU160" s="565">
        <v>862.07</v>
      </c>
      <c r="AV160" s="566"/>
      <c r="AW160" s="566"/>
    </row>
    <row r="161" spans="1:49">
      <c r="A161" s="564" t="s">
        <v>2279</v>
      </c>
      <c r="B161" s="564" t="s">
        <v>2280</v>
      </c>
      <c r="C161" s="564" t="s">
        <v>1986</v>
      </c>
      <c r="D161" s="564" t="s">
        <v>689</v>
      </c>
      <c r="E161" s="564" t="s">
        <v>1457</v>
      </c>
      <c r="F161" s="565">
        <v>38807.550000000003</v>
      </c>
      <c r="G161" s="566"/>
      <c r="H161" s="566"/>
      <c r="I161" s="566"/>
      <c r="J161" s="566"/>
      <c r="K161" s="566"/>
      <c r="L161" s="566"/>
      <c r="M161" s="566"/>
      <c r="N161" s="566"/>
      <c r="O161" s="566"/>
      <c r="P161" s="566"/>
      <c r="Q161" s="566"/>
      <c r="R161" s="566"/>
      <c r="S161" s="566"/>
      <c r="T161" s="566"/>
      <c r="U161" s="566"/>
      <c r="V161" s="566"/>
      <c r="W161" s="566"/>
      <c r="X161" s="566"/>
      <c r="Y161" s="566"/>
      <c r="Z161" s="566"/>
      <c r="AA161" s="566"/>
      <c r="AB161" s="566"/>
      <c r="AC161" s="566"/>
      <c r="AD161" s="566"/>
      <c r="AE161" s="566"/>
      <c r="AF161" s="566"/>
      <c r="AG161" s="566"/>
      <c r="AH161" s="566"/>
      <c r="AI161" s="566"/>
      <c r="AJ161" s="566"/>
      <c r="AK161" s="566"/>
      <c r="AL161" s="566"/>
      <c r="AM161" s="566"/>
      <c r="AN161" s="566"/>
      <c r="AO161" s="566"/>
      <c r="AP161" s="565">
        <v>22525.94</v>
      </c>
      <c r="AQ161" s="565">
        <v>4102.07</v>
      </c>
      <c r="AR161" s="565">
        <v>3103.18</v>
      </c>
      <c r="AS161" s="565">
        <v>2750</v>
      </c>
      <c r="AT161" s="565">
        <v>320</v>
      </c>
      <c r="AU161" s="565">
        <v>862.07</v>
      </c>
      <c r="AV161" s="565">
        <v>5144.29</v>
      </c>
      <c r="AW161" s="566"/>
    </row>
    <row r="162" spans="1:49">
      <c r="A162" s="564" t="s">
        <v>2281</v>
      </c>
      <c r="B162" s="564" t="s">
        <v>2282</v>
      </c>
      <c r="C162" s="564" t="s">
        <v>1986</v>
      </c>
      <c r="D162" s="564" t="s">
        <v>689</v>
      </c>
      <c r="E162" s="564" t="s">
        <v>1457</v>
      </c>
      <c r="F162" s="565">
        <v>42204.36</v>
      </c>
      <c r="G162" s="566"/>
      <c r="H162" s="566"/>
      <c r="I162" s="566"/>
      <c r="J162" s="566"/>
      <c r="K162" s="566"/>
      <c r="L162" s="566"/>
      <c r="M162" s="566"/>
      <c r="N162" s="566"/>
      <c r="O162" s="566"/>
      <c r="P162" s="566"/>
      <c r="Q162" s="566"/>
      <c r="R162" s="566"/>
      <c r="S162" s="566"/>
      <c r="T162" s="566"/>
      <c r="U162" s="566"/>
      <c r="V162" s="566"/>
      <c r="W162" s="566"/>
      <c r="X162" s="566"/>
      <c r="Y162" s="566"/>
      <c r="Z162" s="566"/>
      <c r="AA162" s="566"/>
      <c r="AB162" s="566"/>
      <c r="AC162" s="566"/>
      <c r="AD162" s="566"/>
      <c r="AE162" s="566"/>
      <c r="AF162" s="566"/>
      <c r="AG162" s="566"/>
      <c r="AH162" s="566"/>
      <c r="AI162" s="566"/>
      <c r="AJ162" s="566"/>
      <c r="AK162" s="566"/>
      <c r="AL162" s="566"/>
      <c r="AM162" s="566"/>
      <c r="AN162" s="566"/>
      <c r="AO162" s="565">
        <v>9914.23</v>
      </c>
      <c r="AP162" s="565">
        <v>2864.22</v>
      </c>
      <c r="AQ162" s="565">
        <v>146.55000000000001</v>
      </c>
      <c r="AR162" s="566"/>
      <c r="AS162" s="565">
        <v>3720.69</v>
      </c>
      <c r="AT162" s="565">
        <v>1889.15</v>
      </c>
      <c r="AU162" s="565">
        <v>20597.14</v>
      </c>
      <c r="AV162" s="565">
        <v>3072.38</v>
      </c>
      <c r="AW162" s="566"/>
    </row>
    <row r="163" spans="1:49">
      <c r="A163" s="564" t="s">
        <v>2528</v>
      </c>
      <c r="B163" s="564" t="s">
        <v>2529</v>
      </c>
      <c r="C163" s="564" t="s">
        <v>1986</v>
      </c>
      <c r="D163" s="564" t="s">
        <v>689</v>
      </c>
      <c r="E163" s="564" t="s">
        <v>1457</v>
      </c>
      <c r="F163" s="565">
        <v>9879.5499999999993</v>
      </c>
      <c r="G163" s="566"/>
      <c r="H163" s="566"/>
      <c r="I163" s="566"/>
      <c r="J163" s="566"/>
      <c r="K163" s="566"/>
      <c r="L163" s="566"/>
      <c r="M163" s="566"/>
      <c r="N163" s="566"/>
      <c r="O163" s="566"/>
      <c r="P163" s="566"/>
      <c r="Q163" s="566"/>
      <c r="R163" s="566"/>
      <c r="S163" s="566"/>
      <c r="T163" s="566"/>
      <c r="U163" s="566"/>
      <c r="V163" s="566"/>
      <c r="W163" s="566"/>
      <c r="X163" s="566"/>
      <c r="Y163" s="566"/>
      <c r="Z163" s="566"/>
      <c r="AA163" s="566"/>
      <c r="AB163" s="566"/>
      <c r="AC163" s="566"/>
      <c r="AD163" s="566"/>
      <c r="AE163" s="566"/>
      <c r="AF163" s="566"/>
      <c r="AG163" s="566"/>
      <c r="AH163" s="566"/>
      <c r="AI163" s="566"/>
      <c r="AJ163" s="566"/>
      <c r="AK163" s="566"/>
      <c r="AL163" s="566"/>
      <c r="AM163" s="566"/>
      <c r="AN163" s="566"/>
      <c r="AO163" s="566"/>
      <c r="AP163" s="566"/>
      <c r="AQ163" s="566"/>
      <c r="AR163" s="566"/>
      <c r="AS163" s="566"/>
      <c r="AT163" s="566"/>
      <c r="AU163" s="566"/>
      <c r="AV163" s="565">
        <v>9879.5499999999993</v>
      </c>
      <c r="AW163" s="566"/>
    </row>
    <row r="164" spans="1:49">
      <c r="A164" s="564" t="s">
        <v>2283</v>
      </c>
      <c r="B164" s="564" t="s">
        <v>2284</v>
      </c>
      <c r="C164" s="564" t="s">
        <v>1986</v>
      </c>
      <c r="D164" s="564" t="s">
        <v>689</v>
      </c>
      <c r="E164" s="564" t="s">
        <v>1457</v>
      </c>
      <c r="F164" s="565">
        <v>18529.79</v>
      </c>
      <c r="G164" s="566"/>
      <c r="H164" s="566"/>
      <c r="I164" s="566"/>
      <c r="J164" s="566"/>
      <c r="K164" s="566"/>
      <c r="L164" s="566"/>
      <c r="M164" s="566"/>
      <c r="N164" s="566"/>
      <c r="O164" s="566"/>
      <c r="P164" s="566"/>
      <c r="Q164" s="566"/>
      <c r="R164" s="566"/>
      <c r="S164" s="566"/>
      <c r="T164" s="566"/>
      <c r="U164" s="566"/>
      <c r="V164" s="566"/>
      <c r="W164" s="566"/>
      <c r="X164" s="566"/>
      <c r="Y164" s="566"/>
      <c r="Z164" s="566"/>
      <c r="AA164" s="566"/>
      <c r="AB164" s="566"/>
      <c r="AC164" s="566"/>
      <c r="AD164" s="566"/>
      <c r="AE164" s="566"/>
      <c r="AF164" s="566"/>
      <c r="AG164" s="566"/>
      <c r="AH164" s="566"/>
      <c r="AI164" s="566"/>
      <c r="AJ164" s="566"/>
      <c r="AK164" s="566"/>
      <c r="AL164" s="566"/>
      <c r="AM164" s="565">
        <v>2251.3000000000002</v>
      </c>
      <c r="AN164" s="565">
        <v>14475.86</v>
      </c>
      <c r="AO164" s="565">
        <v>146.55000000000001</v>
      </c>
      <c r="AP164" s="565">
        <v>384</v>
      </c>
      <c r="AQ164" s="566"/>
      <c r="AR164" s="565">
        <v>282.14999999999998</v>
      </c>
      <c r="AS164" s="566"/>
      <c r="AT164" s="565">
        <v>241.25</v>
      </c>
      <c r="AU164" s="565">
        <v>253.3</v>
      </c>
      <c r="AV164" s="565">
        <v>495.38</v>
      </c>
      <c r="AW164" s="566"/>
    </row>
    <row r="165" spans="1:49">
      <c r="A165" s="564" t="s">
        <v>2285</v>
      </c>
      <c r="B165" s="564" t="s">
        <v>2286</v>
      </c>
      <c r="C165" s="564" t="s">
        <v>1986</v>
      </c>
      <c r="D165" s="564" t="s">
        <v>689</v>
      </c>
      <c r="E165" s="564" t="s">
        <v>1457</v>
      </c>
      <c r="F165" s="565">
        <v>25098.27</v>
      </c>
      <c r="G165" s="566"/>
      <c r="H165" s="566"/>
      <c r="I165" s="566"/>
      <c r="J165" s="566"/>
      <c r="K165" s="566"/>
      <c r="L165" s="566"/>
      <c r="M165" s="566"/>
      <c r="N165" s="566"/>
      <c r="O165" s="566"/>
      <c r="P165" s="566"/>
      <c r="Q165" s="566"/>
      <c r="R165" s="566"/>
      <c r="S165" s="566"/>
      <c r="T165" s="566"/>
      <c r="U165" s="566"/>
      <c r="V165" s="566"/>
      <c r="W165" s="566"/>
      <c r="X165" s="566"/>
      <c r="Y165" s="566"/>
      <c r="Z165" s="566"/>
      <c r="AA165" s="566"/>
      <c r="AB165" s="566"/>
      <c r="AC165" s="566"/>
      <c r="AD165" s="566"/>
      <c r="AE165" s="566"/>
      <c r="AF165" s="566"/>
      <c r="AG165" s="566"/>
      <c r="AH165" s="566"/>
      <c r="AI165" s="566"/>
      <c r="AJ165" s="566"/>
      <c r="AK165" s="566"/>
      <c r="AL165" s="566"/>
      <c r="AM165" s="566"/>
      <c r="AN165" s="566"/>
      <c r="AO165" s="566"/>
      <c r="AP165" s="566"/>
      <c r="AQ165" s="565">
        <v>4300</v>
      </c>
      <c r="AR165" s="565">
        <v>4400</v>
      </c>
      <c r="AS165" s="565">
        <v>10732.76</v>
      </c>
      <c r="AT165" s="566"/>
      <c r="AU165" s="565">
        <v>5544.82</v>
      </c>
      <c r="AV165" s="565">
        <v>120.69</v>
      </c>
      <c r="AW165" s="566"/>
    </row>
    <row r="166" spans="1:49">
      <c r="A166" s="564" t="s">
        <v>2287</v>
      </c>
      <c r="B166" s="564" t="s">
        <v>2288</v>
      </c>
      <c r="C166" s="564" t="s">
        <v>1986</v>
      </c>
      <c r="D166" s="564" t="s">
        <v>689</v>
      </c>
      <c r="E166" s="564" t="s">
        <v>1457</v>
      </c>
      <c r="F166" s="565">
        <v>1731.72</v>
      </c>
      <c r="G166" s="566"/>
      <c r="H166" s="566"/>
      <c r="I166" s="566"/>
      <c r="J166" s="566"/>
      <c r="K166" s="566"/>
      <c r="L166" s="566"/>
      <c r="M166" s="566"/>
      <c r="N166" s="566"/>
      <c r="O166" s="566"/>
      <c r="P166" s="566"/>
      <c r="Q166" s="566"/>
      <c r="R166" s="566"/>
      <c r="S166" s="566"/>
      <c r="T166" s="566"/>
      <c r="U166" s="566"/>
      <c r="V166" s="566"/>
      <c r="W166" s="566"/>
      <c r="X166" s="566"/>
      <c r="Y166" s="566"/>
      <c r="Z166" s="566"/>
      <c r="AA166" s="566"/>
      <c r="AB166" s="566"/>
      <c r="AC166" s="566"/>
      <c r="AD166" s="566"/>
      <c r="AE166" s="566"/>
      <c r="AF166" s="566"/>
      <c r="AG166" s="566"/>
      <c r="AH166" s="566"/>
      <c r="AI166" s="566"/>
      <c r="AJ166" s="566"/>
      <c r="AK166" s="566"/>
      <c r="AL166" s="566"/>
      <c r="AM166" s="566"/>
      <c r="AN166" s="566"/>
      <c r="AO166" s="566"/>
      <c r="AP166" s="566"/>
      <c r="AQ166" s="566"/>
      <c r="AR166" s="565">
        <v>1651.72</v>
      </c>
      <c r="AS166" s="566"/>
      <c r="AT166" s="566"/>
      <c r="AU166" s="565">
        <v>80</v>
      </c>
      <c r="AV166" s="566"/>
      <c r="AW166" s="566"/>
    </row>
    <row r="167" spans="1:49">
      <c r="A167" s="564" t="s">
        <v>2289</v>
      </c>
      <c r="B167" s="564" t="s">
        <v>2290</v>
      </c>
      <c r="C167" s="564" t="s">
        <v>1986</v>
      </c>
      <c r="D167" s="564" t="s">
        <v>689</v>
      </c>
      <c r="E167" s="564" t="s">
        <v>1457</v>
      </c>
      <c r="F167" s="565">
        <v>7729.53</v>
      </c>
      <c r="G167" s="566"/>
      <c r="H167" s="566"/>
      <c r="I167" s="566"/>
      <c r="J167" s="566"/>
      <c r="K167" s="566"/>
      <c r="L167" s="566"/>
      <c r="M167" s="566"/>
      <c r="N167" s="566"/>
      <c r="O167" s="566"/>
      <c r="P167" s="566"/>
      <c r="Q167" s="566"/>
      <c r="R167" s="566"/>
      <c r="S167" s="566"/>
      <c r="T167" s="566"/>
      <c r="U167" s="566"/>
      <c r="V167" s="566"/>
      <c r="W167" s="566"/>
      <c r="X167" s="566"/>
      <c r="Y167" s="566"/>
      <c r="Z167" s="566"/>
      <c r="AA167" s="566"/>
      <c r="AB167" s="566"/>
      <c r="AC167" s="566"/>
      <c r="AD167" s="566"/>
      <c r="AE167" s="566"/>
      <c r="AF167" s="566"/>
      <c r="AG167" s="566"/>
      <c r="AH167" s="566"/>
      <c r="AI167" s="566"/>
      <c r="AJ167" s="566"/>
      <c r="AK167" s="566"/>
      <c r="AL167" s="566"/>
      <c r="AM167" s="566"/>
      <c r="AN167" s="566"/>
      <c r="AO167" s="566"/>
      <c r="AP167" s="566"/>
      <c r="AQ167" s="566"/>
      <c r="AR167" s="566"/>
      <c r="AS167" s="566"/>
      <c r="AT167" s="565">
        <v>7467.85</v>
      </c>
      <c r="AU167" s="566"/>
      <c r="AV167" s="566"/>
      <c r="AW167" s="565">
        <v>261.68</v>
      </c>
    </row>
    <row r="168" spans="1:49">
      <c r="A168" s="564" t="s">
        <v>2291</v>
      </c>
      <c r="B168" s="564" t="s">
        <v>2292</v>
      </c>
      <c r="C168" s="564" t="s">
        <v>1986</v>
      </c>
      <c r="D168" s="564" t="s">
        <v>689</v>
      </c>
      <c r="E168" s="564" t="s">
        <v>1457</v>
      </c>
      <c r="F168" s="565">
        <v>2968.33</v>
      </c>
      <c r="G168" s="566"/>
      <c r="H168" s="566"/>
      <c r="I168" s="566"/>
      <c r="J168" s="566"/>
      <c r="K168" s="566"/>
      <c r="L168" s="566"/>
      <c r="M168" s="566"/>
      <c r="N168" s="566"/>
      <c r="O168" s="566"/>
      <c r="P168" s="566"/>
      <c r="Q168" s="566"/>
      <c r="R168" s="566"/>
      <c r="S168" s="566"/>
      <c r="T168" s="566"/>
      <c r="U168" s="566"/>
      <c r="V168" s="566"/>
      <c r="W168" s="566"/>
      <c r="X168" s="566"/>
      <c r="Y168" s="566"/>
      <c r="Z168" s="566"/>
      <c r="AA168" s="566"/>
      <c r="AB168" s="566"/>
      <c r="AC168" s="566"/>
      <c r="AD168" s="566"/>
      <c r="AE168" s="566"/>
      <c r="AF168" s="566"/>
      <c r="AG168" s="566"/>
      <c r="AH168" s="566"/>
      <c r="AI168" s="566"/>
      <c r="AJ168" s="566"/>
      <c r="AK168" s="566"/>
      <c r="AL168" s="566"/>
      <c r="AM168" s="566"/>
      <c r="AN168" s="566"/>
      <c r="AO168" s="566"/>
      <c r="AP168" s="566"/>
      <c r="AQ168" s="566"/>
      <c r="AR168" s="565">
        <v>1771.44</v>
      </c>
      <c r="AS168" s="565">
        <v>412.93</v>
      </c>
      <c r="AT168" s="566"/>
      <c r="AU168" s="566"/>
      <c r="AV168" s="565">
        <v>783.96</v>
      </c>
      <c r="AW168" s="566"/>
    </row>
    <row r="169" spans="1:49">
      <c r="A169" s="564" t="s">
        <v>2293</v>
      </c>
      <c r="B169" s="564" t="s">
        <v>2294</v>
      </c>
      <c r="C169" s="564" t="s">
        <v>1986</v>
      </c>
      <c r="D169" s="564" t="s">
        <v>689</v>
      </c>
      <c r="E169" s="564" t="s">
        <v>1457</v>
      </c>
      <c r="F169" s="565">
        <v>9652.77</v>
      </c>
      <c r="G169" s="566"/>
      <c r="H169" s="566"/>
      <c r="I169" s="566"/>
      <c r="J169" s="566"/>
      <c r="K169" s="566"/>
      <c r="L169" s="566"/>
      <c r="M169" s="566"/>
      <c r="N169" s="566"/>
      <c r="O169" s="566"/>
      <c r="P169" s="566"/>
      <c r="Q169" s="566"/>
      <c r="R169" s="566"/>
      <c r="S169" s="566"/>
      <c r="T169" s="566"/>
      <c r="U169" s="566"/>
      <c r="V169" s="566"/>
      <c r="W169" s="566"/>
      <c r="X169" s="566"/>
      <c r="Y169" s="566"/>
      <c r="Z169" s="566"/>
      <c r="AA169" s="566"/>
      <c r="AB169" s="566"/>
      <c r="AC169" s="566"/>
      <c r="AD169" s="566"/>
      <c r="AE169" s="566"/>
      <c r="AF169" s="566"/>
      <c r="AG169" s="566"/>
      <c r="AH169" s="566"/>
      <c r="AI169" s="566"/>
      <c r="AJ169" s="566"/>
      <c r="AK169" s="566"/>
      <c r="AL169" s="566"/>
      <c r="AM169" s="566"/>
      <c r="AN169" s="565">
        <v>2276.3000000000002</v>
      </c>
      <c r="AO169" s="565">
        <v>1025</v>
      </c>
      <c r="AP169" s="566"/>
      <c r="AQ169" s="566"/>
      <c r="AR169" s="565">
        <v>289.68</v>
      </c>
      <c r="AS169" s="565">
        <v>2772.41</v>
      </c>
      <c r="AT169" s="566"/>
      <c r="AU169" s="565">
        <v>3241.38</v>
      </c>
      <c r="AV169" s="565">
        <v>48</v>
      </c>
      <c r="AW169" s="566"/>
    </row>
    <row r="170" spans="1:49">
      <c r="A170" s="564" t="s">
        <v>2295</v>
      </c>
      <c r="B170" s="564" t="s">
        <v>2296</v>
      </c>
      <c r="C170" s="564" t="s">
        <v>1986</v>
      </c>
      <c r="D170" s="564" t="s">
        <v>689</v>
      </c>
      <c r="E170" s="564" t="s">
        <v>1457</v>
      </c>
      <c r="F170" s="565">
        <v>2105.09</v>
      </c>
      <c r="G170" s="566"/>
      <c r="H170" s="566"/>
      <c r="I170" s="566"/>
      <c r="J170" s="566"/>
      <c r="K170" s="566"/>
      <c r="L170" s="566"/>
      <c r="M170" s="566"/>
      <c r="N170" s="566"/>
      <c r="O170" s="566"/>
      <c r="P170" s="566"/>
      <c r="Q170" s="566"/>
      <c r="R170" s="566"/>
      <c r="S170" s="566"/>
      <c r="T170" s="566"/>
      <c r="U170" s="566"/>
      <c r="V170" s="566"/>
      <c r="W170" s="566"/>
      <c r="X170" s="566"/>
      <c r="Y170" s="566"/>
      <c r="Z170" s="566"/>
      <c r="AA170" s="566"/>
      <c r="AB170" s="566"/>
      <c r="AC170" s="566"/>
      <c r="AD170" s="566"/>
      <c r="AE170" s="566"/>
      <c r="AF170" s="566"/>
      <c r="AG170" s="566"/>
      <c r="AH170" s="566"/>
      <c r="AI170" s="566"/>
      <c r="AJ170" s="566"/>
      <c r="AK170" s="566"/>
      <c r="AL170" s="566"/>
      <c r="AM170" s="566"/>
      <c r="AN170" s="566"/>
      <c r="AO170" s="565">
        <v>2105.09</v>
      </c>
      <c r="AP170" s="566"/>
      <c r="AQ170" s="566"/>
      <c r="AR170" s="566"/>
      <c r="AS170" s="566"/>
      <c r="AT170" s="566"/>
      <c r="AU170" s="566"/>
      <c r="AV170" s="566"/>
      <c r="AW170" s="566"/>
    </row>
    <row r="171" spans="1:49">
      <c r="A171" s="564" t="s">
        <v>2297</v>
      </c>
      <c r="B171" s="564" t="s">
        <v>2298</v>
      </c>
      <c r="C171" s="564" t="s">
        <v>1986</v>
      </c>
      <c r="D171" s="564" t="s">
        <v>689</v>
      </c>
      <c r="E171" s="564" t="s">
        <v>1457</v>
      </c>
      <c r="F171" s="565">
        <v>7627.85</v>
      </c>
      <c r="G171" s="566"/>
      <c r="H171" s="566"/>
      <c r="I171" s="566"/>
      <c r="J171" s="566"/>
      <c r="K171" s="566"/>
      <c r="L171" s="566"/>
      <c r="M171" s="566"/>
      <c r="N171" s="566"/>
      <c r="O171" s="566"/>
      <c r="P171" s="566"/>
      <c r="Q171" s="566"/>
      <c r="R171" s="566"/>
      <c r="S171" s="566"/>
      <c r="T171" s="566"/>
      <c r="U171" s="566"/>
      <c r="V171" s="566"/>
      <c r="W171" s="566"/>
      <c r="X171" s="566"/>
      <c r="Y171" s="566"/>
      <c r="Z171" s="566"/>
      <c r="AA171" s="566"/>
      <c r="AB171" s="566"/>
      <c r="AC171" s="566"/>
      <c r="AD171" s="566"/>
      <c r="AE171" s="566"/>
      <c r="AF171" s="566"/>
      <c r="AG171" s="566"/>
      <c r="AH171" s="566"/>
      <c r="AI171" s="566"/>
      <c r="AJ171" s="566"/>
      <c r="AK171" s="566"/>
      <c r="AL171" s="566"/>
      <c r="AM171" s="566"/>
      <c r="AN171" s="566"/>
      <c r="AO171" s="566"/>
      <c r="AP171" s="566"/>
      <c r="AQ171" s="566"/>
      <c r="AR171" s="566"/>
      <c r="AS171" s="565">
        <v>7627.85</v>
      </c>
      <c r="AT171" s="566"/>
      <c r="AU171" s="566"/>
      <c r="AV171" s="566"/>
      <c r="AW171" s="566"/>
    </row>
    <row r="172" spans="1:49">
      <c r="A172" s="564" t="s">
        <v>2299</v>
      </c>
      <c r="B172" s="564" t="s">
        <v>2300</v>
      </c>
      <c r="C172" s="564" t="s">
        <v>1986</v>
      </c>
      <c r="D172" s="564" t="s">
        <v>689</v>
      </c>
      <c r="E172" s="564" t="s">
        <v>1457</v>
      </c>
      <c r="F172" s="565">
        <v>20953.37</v>
      </c>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C172" s="566"/>
      <c r="AD172" s="566"/>
      <c r="AE172" s="566"/>
      <c r="AF172" s="566"/>
      <c r="AG172" s="566"/>
      <c r="AH172" s="566"/>
      <c r="AI172" s="566"/>
      <c r="AJ172" s="566"/>
      <c r="AK172" s="566"/>
      <c r="AL172" s="566"/>
      <c r="AM172" s="566"/>
      <c r="AN172" s="565">
        <v>2546.3000000000002</v>
      </c>
      <c r="AO172" s="565">
        <v>4582.07</v>
      </c>
      <c r="AP172" s="565">
        <v>4229.3100000000004</v>
      </c>
      <c r="AQ172" s="565">
        <v>1327.59</v>
      </c>
      <c r="AR172" s="565">
        <v>775.86</v>
      </c>
      <c r="AS172" s="566"/>
      <c r="AT172" s="565">
        <v>3574.14</v>
      </c>
      <c r="AU172" s="565">
        <v>3918.1</v>
      </c>
      <c r="AV172" s="566"/>
      <c r="AW172" s="566"/>
    </row>
    <row r="173" spans="1:49">
      <c r="A173" s="564" t="s">
        <v>2301</v>
      </c>
      <c r="B173" s="564" t="s">
        <v>2302</v>
      </c>
      <c r="C173" s="564" t="s">
        <v>1986</v>
      </c>
      <c r="D173" s="564" t="s">
        <v>689</v>
      </c>
      <c r="E173" s="564" t="s">
        <v>1457</v>
      </c>
      <c r="F173" s="565">
        <v>2336.64</v>
      </c>
      <c r="G173" s="566"/>
      <c r="H173" s="566"/>
      <c r="I173" s="566"/>
      <c r="J173" s="566"/>
      <c r="K173" s="566"/>
      <c r="L173" s="566"/>
      <c r="M173" s="566"/>
      <c r="N173" s="566"/>
      <c r="O173" s="566"/>
      <c r="P173" s="566"/>
      <c r="Q173" s="566"/>
      <c r="R173" s="566"/>
      <c r="S173" s="566"/>
      <c r="T173" s="566"/>
      <c r="U173" s="566"/>
      <c r="V173" s="566"/>
      <c r="W173" s="566"/>
      <c r="X173" s="566"/>
      <c r="Y173" s="566"/>
      <c r="Z173" s="566"/>
      <c r="AA173" s="566"/>
      <c r="AB173" s="566"/>
      <c r="AC173" s="566"/>
      <c r="AD173" s="566"/>
      <c r="AE173" s="566"/>
      <c r="AF173" s="566"/>
      <c r="AG173" s="566"/>
      <c r="AH173" s="566"/>
      <c r="AI173" s="566"/>
      <c r="AJ173" s="566"/>
      <c r="AK173" s="566"/>
      <c r="AL173" s="566"/>
      <c r="AM173" s="565">
        <v>2276.3000000000002</v>
      </c>
      <c r="AN173" s="566"/>
      <c r="AO173" s="566"/>
      <c r="AP173" s="566"/>
      <c r="AQ173" s="566"/>
      <c r="AR173" s="566"/>
      <c r="AS173" s="566"/>
      <c r="AT173" s="566"/>
      <c r="AU173" s="566"/>
      <c r="AV173" s="565">
        <v>60.34</v>
      </c>
      <c r="AW173" s="566"/>
    </row>
    <row r="174" spans="1:49">
      <c r="A174" s="564" t="s">
        <v>2530</v>
      </c>
      <c r="B174" s="564" t="s">
        <v>2531</v>
      </c>
      <c r="C174" s="564" t="s">
        <v>1986</v>
      </c>
      <c r="D174" s="564" t="s">
        <v>689</v>
      </c>
      <c r="E174" s="564" t="s">
        <v>1457</v>
      </c>
      <c r="F174" s="565">
        <v>2144.5500000000002</v>
      </c>
      <c r="G174" s="566"/>
      <c r="H174" s="566"/>
      <c r="I174" s="566"/>
      <c r="J174" s="566"/>
      <c r="K174" s="566"/>
      <c r="L174" s="566"/>
      <c r="M174" s="566"/>
      <c r="N174" s="566"/>
      <c r="O174" s="566"/>
      <c r="P174" s="566"/>
      <c r="Q174" s="566"/>
      <c r="R174" s="566"/>
      <c r="S174" s="566"/>
      <c r="T174" s="566"/>
      <c r="U174" s="566"/>
      <c r="V174" s="566"/>
      <c r="W174" s="566"/>
      <c r="X174" s="566"/>
      <c r="Y174" s="566"/>
      <c r="Z174" s="566"/>
      <c r="AA174" s="566"/>
      <c r="AB174" s="566"/>
      <c r="AC174" s="566"/>
      <c r="AD174" s="566"/>
      <c r="AE174" s="566"/>
      <c r="AF174" s="566"/>
      <c r="AG174" s="566"/>
      <c r="AH174" s="566"/>
      <c r="AI174" s="566"/>
      <c r="AJ174" s="566"/>
      <c r="AK174" s="566"/>
      <c r="AL174" s="566"/>
      <c r="AM174" s="566"/>
      <c r="AN174" s="566"/>
      <c r="AO174" s="566"/>
      <c r="AP174" s="566"/>
      <c r="AQ174" s="566"/>
      <c r="AR174" s="566"/>
      <c r="AS174" s="566"/>
      <c r="AT174" s="566"/>
      <c r="AU174" s="565">
        <v>2144.5500000000002</v>
      </c>
      <c r="AV174" s="566"/>
      <c r="AW174" s="566"/>
    </row>
    <row r="175" spans="1:49">
      <c r="A175" s="564" t="s">
        <v>2303</v>
      </c>
      <c r="B175" s="564" t="s">
        <v>2304</v>
      </c>
      <c r="C175" s="564" t="s">
        <v>1986</v>
      </c>
      <c r="D175" s="564" t="s">
        <v>689</v>
      </c>
      <c r="E175" s="564" t="s">
        <v>1457</v>
      </c>
      <c r="F175" s="565">
        <v>2396.3000000000002</v>
      </c>
      <c r="G175" s="566"/>
      <c r="H175" s="566"/>
      <c r="I175" s="566"/>
      <c r="J175" s="566"/>
      <c r="K175" s="566"/>
      <c r="L175" s="566"/>
      <c r="M175" s="566"/>
      <c r="N175" s="566"/>
      <c r="O175" s="566"/>
      <c r="P175" s="566"/>
      <c r="Q175" s="566"/>
      <c r="R175" s="566"/>
      <c r="S175" s="566"/>
      <c r="T175" s="566"/>
      <c r="U175" s="566"/>
      <c r="V175" s="566"/>
      <c r="W175" s="566"/>
      <c r="X175" s="566"/>
      <c r="Y175" s="566"/>
      <c r="Z175" s="566"/>
      <c r="AA175" s="566"/>
      <c r="AB175" s="566"/>
      <c r="AC175" s="566"/>
      <c r="AD175" s="566"/>
      <c r="AE175" s="566"/>
      <c r="AF175" s="566"/>
      <c r="AG175" s="566"/>
      <c r="AH175" s="566"/>
      <c r="AI175" s="566"/>
      <c r="AJ175" s="566"/>
      <c r="AK175" s="566"/>
      <c r="AL175" s="566"/>
      <c r="AM175" s="566"/>
      <c r="AN175" s="565">
        <v>2396.3000000000002</v>
      </c>
      <c r="AO175" s="566"/>
      <c r="AP175" s="566"/>
      <c r="AQ175" s="566"/>
      <c r="AR175" s="566"/>
      <c r="AS175" s="566"/>
      <c r="AT175" s="566"/>
      <c r="AU175" s="566"/>
      <c r="AV175" s="566"/>
      <c r="AW175" s="566"/>
    </row>
    <row r="176" spans="1:49">
      <c r="A176" s="564" t="s">
        <v>2305</v>
      </c>
      <c r="B176" s="564" t="s">
        <v>2306</v>
      </c>
      <c r="C176" s="564" t="s">
        <v>1986</v>
      </c>
      <c r="D176" s="564" t="s">
        <v>689</v>
      </c>
      <c r="E176" s="564" t="s">
        <v>1457</v>
      </c>
      <c r="F176" s="565">
        <v>11465.87</v>
      </c>
      <c r="G176" s="566"/>
      <c r="H176" s="566"/>
      <c r="I176" s="566"/>
      <c r="J176" s="566"/>
      <c r="K176" s="566"/>
      <c r="L176" s="566"/>
      <c r="M176" s="566"/>
      <c r="N176" s="566"/>
      <c r="O176" s="566"/>
      <c r="P176" s="566"/>
      <c r="Q176" s="566"/>
      <c r="R176" s="566"/>
      <c r="S176" s="566"/>
      <c r="T176" s="566"/>
      <c r="U176" s="566"/>
      <c r="V176" s="566"/>
      <c r="W176" s="566"/>
      <c r="X176" s="566"/>
      <c r="Y176" s="566"/>
      <c r="Z176" s="566"/>
      <c r="AA176" s="566"/>
      <c r="AB176" s="566"/>
      <c r="AC176" s="566"/>
      <c r="AD176" s="566"/>
      <c r="AE176" s="566"/>
      <c r="AF176" s="566"/>
      <c r="AG176" s="566"/>
      <c r="AH176" s="566"/>
      <c r="AI176" s="566"/>
      <c r="AJ176" s="566"/>
      <c r="AK176" s="566"/>
      <c r="AL176" s="566"/>
      <c r="AM176" s="566"/>
      <c r="AN176" s="566"/>
      <c r="AO176" s="566"/>
      <c r="AP176" s="565">
        <v>10597.42</v>
      </c>
      <c r="AQ176" s="566"/>
      <c r="AR176" s="566"/>
      <c r="AS176" s="565">
        <v>428.45</v>
      </c>
      <c r="AT176" s="566"/>
      <c r="AU176" s="566"/>
      <c r="AV176" s="565">
        <v>440</v>
      </c>
      <c r="AW176" s="566"/>
    </row>
    <row r="177" spans="1:49">
      <c r="A177" s="564" t="s">
        <v>2532</v>
      </c>
      <c r="B177" s="564" t="s">
        <v>2533</v>
      </c>
      <c r="C177" s="564" t="s">
        <v>1986</v>
      </c>
      <c r="D177" s="564" t="s">
        <v>689</v>
      </c>
      <c r="E177" s="564" t="s">
        <v>1457</v>
      </c>
      <c r="F177" s="565">
        <v>3103.45</v>
      </c>
      <c r="G177" s="566"/>
      <c r="H177" s="566"/>
      <c r="I177" s="566"/>
      <c r="J177" s="566"/>
      <c r="K177" s="566"/>
      <c r="L177" s="566"/>
      <c r="M177" s="566"/>
      <c r="N177" s="566"/>
      <c r="O177" s="566"/>
      <c r="P177" s="566"/>
      <c r="Q177" s="566"/>
      <c r="R177" s="566"/>
      <c r="S177" s="566"/>
      <c r="T177" s="566"/>
      <c r="U177" s="566"/>
      <c r="V177" s="566"/>
      <c r="W177" s="566"/>
      <c r="X177" s="566"/>
      <c r="Y177" s="566"/>
      <c r="Z177" s="566"/>
      <c r="AA177" s="566"/>
      <c r="AB177" s="566"/>
      <c r="AC177" s="566"/>
      <c r="AD177" s="566"/>
      <c r="AE177" s="566"/>
      <c r="AF177" s="566"/>
      <c r="AG177" s="566"/>
      <c r="AH177" s="566"/>
      <c r="AI177" s="566"/>
      <c r="AJ177" s="566"/>
      <c r="AK177" s="566"/>
      <c r="AL177" s="566"/>
      <c r="AM177" s="566"/>
      <c r="AN177" s="566"/>
      <c r="AO177" s="566"/>
      <c r="AP177" s="566"/>
      <c r="AQ177" s="566"/>
      <c r="AR177" s="566"/>
      <c r="AS177" s="566"/>
      <c r="AT177" s="566"/>
      <c r="AU177" s="565">
        <v>3103.45</v>
      </c>
      <c r="AV177" s="566"/>
      <c r="AW177" s="566"/>
    </row>
    <row r="178" spans="1:49">
      <c r="A178" s="564" t="s">
        <v>2534</v>
      </c>
      <c r="B178" s="564" t="s">
        <v>2535</v>
      </c>
      <c r="C178" s="564" t="s">
        <v>1986</v>
      </c>
      <c r="D178" s="564" t="s">
        <v>689</v>
      </c>
      <c r="E178" s="564" t="s">
        <v>1457</v>
      </c>
      <c r="F178" s="565">
        <v>23454.27</v>
      </c>
      <c r="G178" s="566"/>
      <c r="H178" s="566"/>
      <c r="I178" s="566"/>
      <c r="J178" s="566"/>
      <c r="K178" s="566"/>
      <c r="L178" s="566"/>
      <c r="M178" s="566"/>
      <c r="N178" s="566"/>
      <c r="O178" s="566"/>
      <c r="P178" s="566"/>
      <c r="Q178" s="566"/>
      <c r="R178" s="566"/>
      <c r="S178" s="566"/>
      <c r="T178" s="566"/>
      <c r="U178" s="566"/>
      <c r="V178" s="566"/>
      <c r="W178" s="566"/>
      <c r="X178" s="566"/>
      <c r="Y178" s="566"/>
      <c r="Z178" s="566"/>
      <c r="AA178" s="566"/>
      <c r="AB178" s="566"/>
      <c r="AC178" s="566"/>
      <c r="AD178" s="566"/>
      <c r="AE178" s="566"/>
      <c r="AF178" s="566"/>
      <c r="AG178" s="566"/>
      <c r="AH178" s="566"/>
      <c r="AI178" s="566"/>
      <c r="AJ178" s="566"/>
      <c r="AK178" s="566"/>
      <c r="AL178" s="566"/>
      <c r="AM178" s="566"/>
      <c r="AN178" s="566"/>
      <c r="AO178" s="566"/>
      <c r="AP178" s="566"/>
      <c r="AQ178" s="566"/>
      <c r="AR178" s="566"/>
      <c r="AS178" s="566"/>
      <c r="AT178" s="566"/>
      <c r="AU178" s="566"/>
      <c r="AV178" s="565">
        <v>17937.03</v>
      </c>
      <c r="AW178" s="565">
        <v>5517.24</v>
      </c>
    </row>
    <row r="179" spans="1:49">
      <c r="A179" s="564" t="s">
        <v>2307</v>
      </c>
      <c r="B179" s="564" t="s">
        <v>2308</v>
      </c>
      <c r="C179" s="564" t="s">
        <v>1986</v>
      </c>
      <c r="D179" s="564" t="s">
        <v>689</v>
      </c>
      <c r="E179" s="564" t="s">
        <v>1457</v>
      </c>
      <c r="F179" s="565">
        <v>2084.6999999999998</v>
      </c>
      <c r="G179" s="566"/>
      <c r="H179" s="566"/>
      <c r="I179" s="566"/>
      <c r="J179" s="566"/>
      <c r="K179" s="566"/>
      <c r="L179" s="566"/>
      <c r="M179" s="566"/>
      <c r="N179" s="566"/>
      <c r="O179" s="566"/>
      <c r="P179" s="566"/>
      <c r="Q179" s="566"/>
      <c r="R179" s="566"/>
      <c r="S179" s="566"/>
      <c r="T179" s="566"/>
      <c r="U179" s="566"/>
      <c r="V179" s="566"/>
      <c r="W179" s="566"/>
      <c r="X179" s="566"/>
      <c r="Y179" s="566"/>
      <c r="Z179" s="566"/>
      <c r="AA179" s="566"/>
      <c r="AB179" s="566"/>
      <c r="AC179" s="566"/>
      <c r="AD179" s="566"/>
      <c r="AE179" s="566"/>
      <c r="AF179" s="566"/>
      <c r="AG179" s="566"/>
      <c r="AH179" s="566"/>
      <c r="AI179" s="566"/>
      <c r="AJ179" s="566"/>
      <c r="AK179" s="566"/>
      <c r="AL179" s="565">
        <v>2084.6999999999998</v>
      </c>
      <c r="AM179" s="566"/>
      <c r="AN179" s="566"/>
      <c r="AO179" s="566"/>
      <c r="AP179" s="566"/>
      <c r="AQ179" s="566"/>
      <c r="AR179" s="566"/>
      <c r="AS179" s="566"/>
      <c r="AT179" s="566"/>
      <c r="AU179" s="566"/>
      <c r="AV179" s="566"/>
      <c r="AW179" s="566"/>
    </row>
    <row r="180" spans="1:49">
      <c r="A180" s="564" t="s">
        <v>2309</v>
      </c>
      <c r="B180" s="564" t="s">
        <v>2310</v>
      </c>
      <c r="C180" s="564" t="s">
        <v>1986</v>
      </c>
      <c r="D180" s="564" t="s">
        <v>689</v>
      </c>
      <c r="E180" s="564" t="s">
        <v>1457</v>
      </c>
      <c r="F180" s="565">
        <v>30239.29</v>
      </c>
      <c r="G180" s="566"/>
      <c r="H180" s="566"/>
      <c r="I180" s="566"/>
      <c r="J180" s="566"/>
      <c r="K180" s="566"/>
      <c r="L180" s="566"/>
      <c r="M180" s="566"/>
      <c r="N180" s="566"/>
      <c r="O180" s="566"/>
      <c r="P180" s="566"/>
      <c r="Q180" s="566"/>
      <c r="R180" s="566"/>
      <c r="S180" s="566"/>
      <c r="T180" s="566"/>
      <c r="U180" s="566"/>
      <c r="V180" s="566"/>
      <c r="W180" s="566"/>
      <c r="X180" s="566"/>
      <c r="Y180" s="566"/>
      <c r="Z180" s="566"/>
      <c r="AA180" s="566"/>
      <c r="AB180" s="566"/>
      <c r="AC180" s="566"/>
      <c r="AD180" s="566"/>
      <c r="AE180" s="566"/>
      <c r="AF180" s="566"/>
      <c r="AG180" s="566"/>
      <c r="AH180" s="566"/>
      <c r="AI180" s="566"/>
      <c r="AJ180" s="566"/>
      <c r="AK180" s="566"/>
      <c r="AL180" s="566"/>
      <c r="AM180" s="565">
        <v>11131.3</v>
      </c>
      <c r="AN180" s="565">
        <v>8875.86</v>
      </c>
      <c r="AO180" s="565">
        <v>1895.51</v>
      </c>
      <c r="AP180" s="566"/>
      <c r="AQ180" s="565">
        <v>2950.07</v>
      </c>
      <c r="AR180" s="565">
        <v>5314.14</v>
      </c>
      <c r="AS180" s="566"/>
      <c r="AT180" s="566"/>
      <c r="AU180" s="566"/>
      <c r="AV180" s="565">
        <v>72.41</v>
      </c>
      <c r="AW180" s="566"/>
    </row>
    <row r="181" spans="1:49">
      <c r="A181" s="564" t="s">
        <v>2311</v>
      </c>
      <c r="B181" s="564" t="s">
        <v>2312</v>
      </c>
      <c r="C181" s="564" t="s">
        <v>1986</v>
      </c>
      <c r="D181" s="564" t="s">
        <v>689</v>
      </c>
      <c r="E181" s="564" t="s">
        <v>1457</v>
      </c>
      <c r="F181" s="565">
        <v>28695.25</v>
      </c>
      <c r="G181" s="566"/>
      <c r="H181" s="566"/>
      <c r="I181" s="566"/>
      <c r="J181" s="566"/>
      <c r="K181" s="566"/>
      <c r="L181" s="566"/>
      <c r="M181" s="566"/>
      <c r="N181" s="566"/>
      <c r="O181" s="566"/>
      <c r="P181" s="566"/>
      <c r="Q181" s="566"/>
      <c r="R181" s="566"/>
      <c r="S181" s="566"/>
      <c r="T181" s="566"/>
      <c r="U181" s="566"/>
      <c r="V181" s="566"/>
      <c r="W181" s="566"/>
      <c r="X181" s="566"/>
      <c r="Y181" s="566"/>
      <c r="Z181" s="566"/>
      <c r="AA181" s="566"/>
      <c r="AB181" s="566"/>
      <c r="AC181" s="566"/>
      <c r="AD181" s="566"/>
      <c r="AE181" s="566"/>
      <c r="AF181" s="566"/>
      <c r="AG181" s="566"/>
      <c r="AH181" s="566"/>
      <c r="AI181" s="566"/>
      <c r="AJ181" s="566"/>
      <c r="AK181" s="566"/>
      <c r="AL181" s="565">
        <v>11509.3</v>
      </c>
      <c r="AM181" s="565">
        <v>9250</v>
      </c>
      <c r="AN181" s="566"/>
      <c r="AO181" s="566"/>
      <c r="AP181" s="565">
        <v>2075.61</v>
      </c>
      <c r="AQ181" s="566"/>
      <c r="AR181" s="566"/>
      <c r="AS181" s="566"/>
      <c r="AT181" s="566"/>
      <c r="AU181" s="565">
        <v>5860.34</v>
      </c>
      <c r="AV181" s="566"/>
      <c r="AW181" s="566"/>
    </row>
    <row r="182" spans="1:49">
      <c r="A182" s="564" t="s">
        <v>2313</v>
      </c>
      <c r="B182" s="564" t="s">
        <v>2314</v>
      </c>
      <c r="C182" s="564" t="s">
        <v>1986</v>
      </c>
      <c r="D182" s="564" t="s">
        <v>689</v>
      </c>
      <c r="E182" s="564" t="s">
        <v>1457</v>
      </c>
      <c r="F182" s="565">
        <v>50587.48</v>
      </c>
      <c r="G182" s="566"/>
      <c r="H182" s="566"/>
      <c r="I182" s="566"/>
      <c r="J182" s="566"/>
      <c r="K182" s="566"/>
      <c r="L182" s="566"/>
      <c r="M182" s="566"/>
      <c r="N182" s="566"/>
      <c r="O182" s="566"/>
      <c r="P182" s="566"/>
      <c r="Q182" s="566"/>
      <c r="R182" s="566"/>
      <c r="S182" s="566"/>
      <c r="T182" s="566"/>
      <c r="U182" s="566"/>
      <c r="V182" s="566"/>
      <c r="W182" s="566"/>
      <c r="X182" s="566"/>
      <c r="Y182" s="566"/>
      <c r="Z182" s="566"/>
      <c r="AA182" s="566"/>
      <c r="AB182" s="566"/>
      <c r="AC182" s="566"/>
      <c r="AD182" s="566"/>
      <c r="AE182" s="566"/>
      <c r="AF182" s="566"/>
      <c r="AG182" s="566"/>
      <c r="AH182" s="566"/>
      <c r="AI182" s="566"/>
      <c r="AJ182" s="566"/>
      <c r="AK182" s="566"/>
      <c r="AL182" s="566"/>
      <c r="AM182" s="566"/>
      <c r="AN182" s="566"/>
      <c r="AO182" s="566"/>
      <c r="AP182" s="565">
        <v>3500.01</v>
      </c>
      <c r="AQ182" s="565">
        <v>10105.42</v>
      </c>
      <c r="AR182" s="565">
        <v>16705.18</v>
      </c>
      <c r="AS182" s="565">
        <v>7801.31</v>
      </c>
      <c r="AT182" s="565">
        <v>74</v>
      </c>
      <c r="AU182" s="565">
        <v>7532.24</v>
      </c>
      <c r="AV182" s="565">
        <v>3929.32</v>
      </c>
      <c r="AW182" s="565">
        <v>940</v>
      </c>
    </row>
    <row r="183" spans="1:49">
      <c r="A183" s="564" t="s">
        <v>2315</v>
      </c>
      <c r="B183" s="564" t="s">
        <v>2316</v>
      </c>
      <c r="C183" s="564" t="s">
        <v>1986</v>
      </c>
      <c r="D183" s="564" t="s">
        <v>689</v>
      </c>
      <c r="E183" s="564" t="s">
        <v>1457</v>
      </c>
      <c r="F183" s="565">
        <v>8381.3799999999992</v>
      </c>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6"/>
      <c r="AN183" s="565">
        <v>5860.44</v>
      </c>
      <c r="AO183" s="565">
        <v>2886.2</v>
      </c>
      <c r="AP183" s="565">
        <v>-1810.43</v>
      </c>
      <c r="AQ183" s="566"/>
      <c r="AR183" s="566"/>
      <c r="AS183" s="565">
        <v>1086.21</v>
      </c>
      <c r="AT183" s="566"/>
      <c r="AU183" s="565">
        <v>40</v>
      </c>
      <c r="AV183" s="565">
        <v>318.95999999999998</v>
      </c>
      <c r="AW183" s="566"/>
    </row>
    <row r="184" spans="1:49">
      <c r="A184" s="564" t="s">
        <v>2317</v>
      </c>
      <c r="B184" s="564" t="s">
        <v>2318</v>
      </c>
      <c r="C184" s="564" t="s">
        <v>1986</v>
      </c>
      <c r="D184" s="564" t="s">
        <v>689</v>
      </c>
      <c r="E184" s="564" t="s">
        <v>1457</v>
      </c>
      <c r="F184" s="565">
        <v>67657.14</v>
      </c>
      <c r="G184" s="566"/>
      <c r="H184" s="566"/>
      <c r="I184" s="566"/>
      <c r="J184" s="566"/>
      <c r="K184" s="566"/>
      <c r="L184" s="566"/>
      <c r="M184" s="566"/>
      <c r="N184" s="566"/>
      <c r="O184" s="566"/>
      <c r="P184" s="566"/>
      <c r="Q184" s="566"/>
      <c r="R184" s="566"/>
      <c r="S184" s="566"/>
      <c r="T184" s="566"/>
      <c r="U184" s="566"/>
      <c r="V184" s="566"/>
      <c r="W184" s="566"/>
      <c r="X184" s="566"/>
      <c r="Y184" s="566"/>
      <c r="Z184" s="566"/>
      <c r="AA184" s="566"/>
      <c r="AB184" s="566"/>
      <c r="AC184" s="566"/>
      <c r="AD184" s="566"/>
      <c r="AE184" s="566"/>
      <c r="AF184" s="566"/>
      <c r="AG184" s="566"/>
      <c r="AH184" s="566"/>
      <c r="AI184" s="566"/>
      <c r="AJ184" s="566"/>
      <c r="AK184" s="566"/>
      <c r="AL184" s="566"/>
      <c r="AM184" s="565">
        <v>11488.19</v>
      </c>
      <c r="AN184" s="565">
        <v>8387.93</v>
      </c>
      <c r="AO184" s="565">
        <v>6800.17</v>
      </c>
      <c r="AP184" s="565">
        <v>3817.39</v>
      </c>
      <c r="AQ184" s="565">
        <v>418</v>
      </c>
      <c r="AR184" s="565">
        <v>3048.27</v>
      </c>
      <c r="AS184" s="565">
        <v>1422.41</v>
      </c>
      <c r="AT184" s="565">
        <v>7915.52</v>
      </c>
      <c r="AU184" s="565">
        <v>14636.52</v>
      </c>
      <c r="AV184" s="565">
        <v>9722.74</v>
      </c>
      <c r="AW184" s="566"/>
    </row>
    <row r="185" spans="1:49">
      <c r="A185" s="564" t="s">
        <v>2319</v>
      </c>
      <c r="B185" s="564" t="s">
        <v>2320</v>
      </c>
      <c r="C185" s="564" t="s">
        <v>1986</v>
      </c>
      <c r="D185" s="564" t="s">
        <v>689</v>
      </c>
      <c r="E185" s="564" t="s">
        <v>1457</v>
      </c>
      <c r="F185" s="565">
        <v>2046</v>
      </c>
      <c r="G185" s="566"/>
      <c r="H185" s="566"/>
      <c r="I185" s="566"/>
      <c r="J185" s="566"/>
      <c r="K185" s="566"/>
      <c r="L185" s="566"/>
      <c r="M185" s="566"/>
      <c r="N185" s="566"/>
      <c r="O185" s="566"/>
      <c r="P185" s="566"/>
      <c r="Q185" s="566"/>
      <c r="R185" s="566"/>
      <c r="S185" s="566"/>
      <c r="T185" s="566"/>
      <c r="U185" s="566"/>
      <c r="V185" s="566"/>
      <c r="W185" s="566"/>
      <c r="X185" s="566"/>
      <c r="Y185" s="566"/>
      <c r="Z185" s="566"/>
      <c r="AA185" s="566"/>
      <c r="AB185" s="566"/>
      <c r="AC185" s="566"/>
      <c r="AD185" s="566"/>
      <c r="AE185" s="566"/>
      <c r="AF185" s="566"/>
      <c r="AG185" s="566"/>
      <c r="AH185" s="566"/>
      <c r="AI185" s="566"/>
      <c r="AJ185" s="566"/>
      <c r="AK185" s="566"/>
      <c r="AL185" s="566"/>
      <c r="AM185" s="566"/>
      <c r="AN185" s="566"/>
      <c r="AO185" s="566"/>
      <c r="AP185" s="566"/>
      <c r="AQ185" s="566"/>
      <c r="AR185" s="565">
        <v>2046</v>
      </c>
      <c r="AS185" s="566"/>
      <c r="AT185" s="566"/>
      <c r="AU185" s="566"/>
      <c r="AV185" s="566"/>
      <c r="AW185" s="566"/>
    </row>
    <row r="186" spans="1:49">
      <c r="A186" s="564" t="s">
        <v>2321</v>
      </c>
      <c r="B186" s="564" t="s">
        <v>2322</v>
      </c>
      <c r="C186" s="564" t="s">
        <v>1986</v>
      </c>
      <c r="D186" s="564" t="s">
        <v>689</v>
      </c>
      <c r="E186" s="564" t="s">
        <v>1457</v>
      </c>
      <c r="F186" s="565">
        <v>26082.17</v>
      </c>
      <c r="G186" s="566"/>
      <c r="H186" s="566"/>
      <c r="I186" s="566"/>
      <c r="J186" s="566"/>
      <c r="K186" s="566"/>
      <c r="L186" s="566"/>
      <c r="M186" s="566"/>
      <c r="N186" s="566"/>
      <c r="O186" s="566"/>
      <c r="P186" s="566"/>
      <c r="Q186" s="566"/>
      <c r="R186" s="566"/>
      <c r="S186" s="566"/>
      <c r="T186" s="566"/>
      <c r="U186" s="566"/>
      <c r="V186" s="566"/>
      <c r="W186" s="566"/>
      <c r="X186" s="566"/>
      <c r="Y186" s="566"/>
      <c r="Z186" s="566"/>
      <c r="AA186" s="566"/>
      <c r="AB186" s="566"/>
      <c r="AC186" s="566"/>
      <c r="AD186" s="566"/>
      <c r="AE186" s="566"/>
      <c r="AF186" s="566"/>
      <c r="AG186" s="566"/>
      <c r="AH186" s="566"/>
      <c r="AI186" s="566"/>
      <c r="AJ186" s="566"/>
      <c r="AK186" s="566"/>
      <c r="AL186" s="565">
        <v>2281.3000000000002</v>
      </c>
      <c r="AM186" s="566"/>
      <c r="AN186" s="566"/>
      <c r="AO186" s="565">
        <v>9004.31</v>
      </c>
      <c r="AP186" s="566"/>
      <c r="AQ186" s="565">
        <v>6948.28</v>
      </c>
      <c r="AR186" s="566"/>
      <c r="AS186" s="565">
        <v>6948.28</v>
      </c>
      <c r="AT186" s="566"/>
      <c r="AU186" s="566"/>
      <c r="AV186" s="566"/>
      <c r="AW186" s="565">
        <v>900</v>
      </c>
    </row>
    <row r="187" spans="1:49">
      <c r="A187" s="564" t="s">
        <v>2323</v>
      </c>
      <c r="B187" s="564" t="s">
        <v>2324</v>
      </c>
      <c r="C187" s="564" t="s">
        <v>1986</v>
      </c>
      <c r="D187" s="564" t="s">
        <v>689</v>
      </c>
      <c r="E187" s="564" t="s">
        <v>1457</v>
      </c>
      <c r="F187" s="565">
        <v>3126.3</v>
      </c>
      <c r="G187" s="566"/>
      <c r="H187" s="566"/>
      <c r="I187" s="566"/>
      <c r="J187" s="566"/>
      <c r="K187" s="566"/>
      <c r="L187" s="566"/>
      <c r="M187" s="566"/>
      <c r="N187" s="566"/>
      <c r="O187" s="566"/>
      <c r="P187" s="566"/>
      <c r="Q187" s="566"/>
      <c r="R187" s="566"/>
      <c r="S187" s="566"/>
      <c r="T187" s="566"/>
      <c r="U187" s="566"/>
      <c r="V187" s="566"/>
      <c r="W187" s="566"/>
      <c r="X187" s="566"/>
      <c r="Y187" s="566"/>
      <c r="Z187" s="566"/>
      <c r="AA187" s="566"/>
      <c r="AB187" s="566"/>
      <c r="AC187" s="566"/>
      <c r="AD187" s="566"/>
      <c r="AE187" s="566"/>
      <c r="AF187" s="566"/>
      <c r="AG187" s="566"/>
      <c r="AH187" s="566"/>
      <c r="AI187" s="566"/>
      <c r="AJ187" s="566"/>
      <c r="AK187" s="566"/>
      <c r="AL187" s="566"/>
      <c r="AM187" s="566"/>
      <c r="AN187" s="565">
        <v>3126.3</v>
      </c>
      <c r="AO187" s="566"/>
      <c r="AP187" s="566"/>
      <c r="AQ187" s="566"/>
      <c r="AR187" s="566"/>
      <c r="AS187" s="566"/>
      <c r="AT187" s="566"/>
      <c r="AU187" s="566"/>
      <c r="AV187" s="566"/>
      <c r="AW187" s="566"/>
    </row>
    <row r="188" spans="1:49">
      <c r="A188" s="564" t="s">
        <v>2325</v>
      </c>
      <c r="B188" s="564" t="s">
        <v>2326</v>
      </c>
      <c r="C188" s="564" t="s">
        <v>1986</v>
      </c>
      <c r="D188" s="564" t="s">
        <v>689</v>
      </c>
      <c r="E188" s="564" t="s">
        <v>1457</v>
      </c>
      <c r="F188" s="565">
        <v>7828.96</v>
      </c>
      <c r="G188" s="566"/>
      <c r="H188" s="566"/>
      <c r="I188" s="566"/>
      <c r="J188" s="566"/>
      <c r="K188" s="566"/>
      <c r="L188" s="566"/>
      <c r="M188" s="566"/>
      <c r="N188" s="566"/>
      <c r="O188" s="566"/>
      <c r="P188" s="566"/>
      <c r="Q188" s="566"/>
      <c r="R188" s="566"/>
      <c r="S188" s="566"/>
      <c r="T188" s="566"/>
      <c r="U188" s="566"/>
      <c r="V188" s="566"/>
      <c r="W188" s="566"/>
      <c r="X188" s="566"/>
      <c r="Y188" s="566"/>
      <c r="Z188" s="566"/>
      <c r="AA188" s="566"/>
      <c r="AB188" s="566"/>
      <c r="AC188" s="566"/>
      <c r="AD188" s="566"/>
      <c r="AE188" s="566"/>
      <c r="AF188" s="566"/>
      <c r="AG188" s="566"/>
      <c r="AH188" s="566"/>
      <c r="AI188" s="566"/>
      <c r="AJ188" s="566"/>
      <c r="AK188" s="566"/>
      <c r="AL188" s="566"/>
      <c r="AM188" s="566"/>
      <c r="AN188" s="566"/>
      <c r="AO188" s="566"/>
      <c r="AP188" s="566"/>
      <c r="AQ188" s="566"/>
      <c r="AR188" s="566"/>
      <c r="AS188" s="565">
        <v>4254.82</v>
      </c>
      <c r="AT188" s="565">
        <v>3574.14</v>
      </c>
      <c r="AU188" s="566"/>
      <c r="AV188" s="566"/>
      <c r="AW188" s="566"/>
    </row>
    <row r="189" spans="1:49">
      <c r="A189" s="564" t="s">
        <v>2327</v>
      </c>
      <c r="B189" s="564" t="s">
        <v>2328</v>
      </c>
      <c r="C189" s="564" t="s">
        <v>1986</v>
      </c>
      <c r="D189" s="564" t="s">
        <v>689</v>
      </c>
      <c r="E189" s="564" t="s">
        <v>1457</v>
      </c>
      <c r="F189" s="565">
        <v>4224.13</v>
      </c>
      <c r="G189" s="566"/>
      <c r="H189" s="566"/>
      <c r="I189" s="566"/>
      <c r="J189" s="566"/>
      <c r="K189" s="566"/>
      <c r="L189" s="566"/>
      <c r="M189" s="566"/>
      <c r="N189" s="566"/>
      <c r="O189" s="566"/>
      <c r="P189" s="566"/>
      <c r="Q189" s="566"/>
      <c r="R189" s="566"/>
      <c r="S189" s="566"/>
      <c r="T189" s="566"/>
      <c r="U189" s="566"/>
      <c r="V189" s="566"/>
      <c r="W189" s="566"/>
      <c r="X189" s="566"/>
      <c r="Y189" s="566"/>
      <c r="Z189" s="566"/>
      <c r="AA189" s="566"/>
      <c r="AB189" s="566"/>
      <c r="AC189" s="566"/>
      <c r="AD189" s="566"/>
      <c r="AE189" s="566"/>
      <c r="AF189" s="566"/>
      <c r="AG189" s="566"/>
      <c r="AH189" s="566"/>
      <c r="AI189" s="566"/>
      <c r="AJ189" s="566"/>
      <c r="AK189" s="566"/>
      <c r="AL189" s="566"/>
      <c r="AM189" s="566"/>
      <c r="AN189" s="566"/>
      <c r="AO189" s="566"/>
      <c r="AP189" s="566"/>
      <c r="AQ189" s="566"/>
      <c r="AR189" s="566"/>
      <c r="AS189" s="565">
        <v>4224.13</v>
      </c>
      <c r="AT189" s="566"/>
      <c r="AU189" s="566"/>
      <c r="AV189" s="566"/>
      <c r="AW189" s="566"/>
    </row>
    <row r="190" spans="1:49">
      <c r="A190" s="564" t="s">
        <v>2329</v>
      </c>
      <c r="B190" s="564" t="s">
        <v>2330</v>
      </c>
      <c r="C190" s="564" t="s">
        <v>1986</v>
      </c>
      <c r="D190" s="564" t="s">
        <v>689</v>
      </c>
      <c r="E190" s="564" t="s">
        <v>1457</v>
      </c>
      <c r="F190" s="565">
        <v>3706.33</v>
      </c>
      <c r="G190" s="566"/>
      <c r="H190" s="566"/>
      <c r="I190" s="566"/>
      <c r="J190" s="566"/>
      <c r="K190" s="566"/>
      <c r="L190" s="566"/>
      <c r="M190" s="566"/>
      <c r="N190" s="566"/>
      <c r="O190" s="566"/>
      <c r="P190" s="566"/>
      <c r="Q190" s="566"/>
      <c r="R190" s="566"/>
      <c r="S190" s="566"/>
      <c r="T190" s="566"/>
      <c r="U190" s="566"/>
      <c r="V190" s="566"/>
      <c r="W190" s="566"/>
      <c r="X190" s="566"/>
      <c r="Y190" s="566"/>
      <c r="Z190" s="566"/>
      <c r="AA190" s="566"/>
      <c r="AB190" s="566"/>
      <c r="AC190" s="566"/>
      <c r="AD190" s="566"/>
      <c r="AE190" s="566"/>
      <c r="AF190" s="566"/>
      <c r="AG190" s="566"/>
      <c r="AH190" s="566"/>
      <c r="AI190" s="566"/>
      <c r="AJ190" s="566"/>
      <c r="AK190" s="566"/>
      <c r="AL190" s="566"/>
      <c r="AM190" s="566"/>
      <c r="AN190" s="566"/>
      <c r="AO190" s="566"/>
      <c r="AP190" s="566"/>
      <c r="AQ190" s="566"/>
      <c r="AR190" s="565">
        <v>3645.99</v>
      </c>
      <c r="AS190" s="566"/>
      <c r="AT190" s="566"/>
      <c r="AU190" s="566"/>
      <c r="AV190" s="565">
        <v>60.34</v>
      </c>
      <c r="AW190" s="566"/>
    </row>
    <row r="191" spans="1:49">
      <c r="A191" s="564" t="s">
        <v>2331</v>
      </c>
      <c r="B191" s="564" t="s">
        <v>2332</v>
      </c>
      <c r="C191" s="564" t="s">
        <v>1986</v>
      </c>
      <c r="D191" s="564" t="s">
        <v>689</v>
      </c>
      <c r="E191" s="564" t="s">
        <v>1457</v>
      </c>
      <c r="F191" s="565">
        <v>11547.67</v>
      </c>
      <c r="G191" s="566"/>
      <c r="H191" s="566"/>
      <c r="I191" s="566"/>
      <c r="J191" s="566"/>
      <c r="K191" s="566"/>
      <c r="L191" s="566"/>
      <c r="M191" s="566"/>
      <c r="N191" s="566"/>
      <c r="O191" s="566"/>
      <c r="P191" s="566"/>
      <c r="Q191" s="566"/>
      <c r="R191" s="566"/>
      <c r="S191" s="566"/>
      <c r="T191" s="566"/>
      <c r="U191" s="566"/>
      <c r="V191" s="566"/>
      <c r="W191" s="566"/>
      <c r="X191" s="566"/>
      <c r="Y191" s="566"/>
      <c r="Z191" s="566"/>
      <c r="AA191" s="566"/>
      <c r="AB191" s="566"/>
      <c r="AC191" s="566"/>
      <c r="AD191" s="566"/>
      <c r="AE191" s="566"/>
      <c r="AF191" s="566"/>
      <c r="AG191" s="566"/>
      <c r="AH191" s="566"/>
      <c r="AI191" s="566"/>
      <c r="AJ191" s="566"/>
      <c r="AK191" s="566"/>
      <c r="AL191" s="566"/>
      <c r="AM191" s="566"/>
      <c r="AN191" s="566"/>
      <c r="AO191" s="566"/>
      <c r="AP191" s="565">
        <v>7570.95</v>
      </c>
      <c r="AQ191" s="566"/>
      <c r="AR191" s="565">
        <v>2325</v>
      </c>
      <c r="AS191" s="566"/>
      <c r="AT191" s="565">
        <v>1651.72</v>
      </c>
      <c r="AU191" s="566"/>
      <c r="AV191" s="566"/>
      <c r="AW191" s="566"/>
    </row>
    <row r="192" spans="1:49">
      <c r="A192" s="564" t="s">
        <v>2333</v>
      </c>
      <c r="B192" s="564" t="s">
        <v>2334</v>
      </c>
      <c r="C192" s="564" t="s">
        <v>1986</v>
      </c>
      <c r="D192" s="564" t="s">
        <v>689</v>
      </c>
      <c r="E192" s="564" t="s">
        <v>1457</v>
      </c>
      <c r="F192" s="565">
        <v>18572.330000000002</v>
      </c>
      <c r="G192" s="566"/>
      <c r="H192" s="566"/>
      <c r="I192" s="566"/>
      <c r="J192" s="566"/>
      <c r="K192" s="566"/>
      <c r="L192" s="566"/>
      <c r="M192" s="566"/>
      <c r="N192" s="566"/>
      <c r="O192" s="566"/>
      <c r="P192" s="566"/>
      <c r="Q192" s="566"/>
      <c r="R192" s="566"/>
      <c r="S192" s="566"/>
      <c r="T192" s="566"/>
      <c r="U192" s="566"/>
      <c r="V192" s="566"/>
      <c r="W192" s="566"/>
      <c r="X192" s="566"/>
      <c r="Y192" s="566"/>
      <c r="Z192" s="566"/>
      <c r="AA192" s="566"/>
      <c r="AB192" s="566"/>
      <c r="AC192" s="566"/>
      <c r="AD192" s="566"/>
      <c r="AE192" s="566"/>
      <c r="AF192" s="566"/>
      <c r="AG192" s="566"/>
      <c r="AH192" s="566"/>
      <c r="AI192" s="566"/>
      <c r="AJ192" s="566"/>
      <c r="AK192" s="566"/>
      <c r="AL192" s="565">
        <v>6441.3</v>
      </c>
      <c r="AM192" s="566"/>
      <c r="AN192" s="565">
        <v>7493.1</v>
      </c>
      <c r="AO192" s="566"/>
      <c r="AP192" s="565">
        <v>4637.93</v>
      </c>
      <c r="AQ192" s="566"/>
      <c r="AR192" s="566"/>
      <c r="AS192" s="566"/>
      <c r="AT192" s="566"/>
      <c r="AU192" s="566"/>
      <c r="AV192" s="566"/>
      <c r="AW192" s="566"/>
    </row>
    <row r="193" spans="1:49">
      <c r="A193" s="564" t="s">
        <v>2335</v>
      </c>
      <c r="B193" s="564" t="s">
        <v>2336</v>
      </c>
      <c r="C193" s="564" t="s">
        <v>1986</v>
      </c>
      <c r="D193" s="564" t="s">
        <v>689</v>
      </c>
      <c r="E193" s="564" t="s">
        <v>1457</v>
      </c>
      <c r="F193" s="565">
        <v>3181.3</v>
      </c>
      <c r="G193" s="566"/>
      <c r="H193" s="566"/>
      <c r="I193" s="566"/>
      <c r="J193" s="566"/>
      <c r="K193" s="566"/>
      <c r="L193" s="566"/>
      <c r="M193" s="566"/>
      <c r="N193" s="566"/>
      <c r="O193" s="566"/>
      <c r="P193" s="566"/>
      <c r="Q193" s="566"/>
      <c r="R193" s="566"/>
      <c r="S193" s="566"/>
      <c r="T193" s="566"/>
      <c r="U193" s="566"/>
      <c r="V193" s="566"/>
      <c r="W193" s="566"/>
      <c r="X193" s="566"/>
      <c r="Y193" s="566"/>
      <c r="Z193" s="566"/>
      <c r="AA193" s="566"/>
      <c r="AB193" s="566"/>
      <c r="AC193" s="566"/>
      <c r="AD193" s="566"/>
      <c r="AE193" s="566"/>
      <c r="AF193" s="566"/>
      <c r="AG193" s="566"/>
      <c r="AH193" s="566"/>
      <c r="AI193" s="566"/>
      <c r="AJ193" s="566"/>
      <c r="AK193" s="566"/>
      <c r="AL193" s="565">
        <v>3181.3</v>
      </c>
      <c r="AM193" s="566"/>
      <c r="AN193" s="566"/>
      <c r="AO193" s="566"/>
      <c r="AP193" s="566"/>
      <c r="AQ193" s="566"/>
      <c r="AR193" s="566"/>
      <c r="AS193" s="566"/>
      <c r="AT193" s="566"/>
      <c r="AU193" s="566"/>
      <c r="AV193" s="566"/>
      <c r="AW193" s="566"/>
    </row>
    <row r="194" spans="1:49">
      <c r="A194" s="564" t="s">
        <v>2337</v>
      </c>
      <c r="B194" s="564" t="s">
        <v>2338</v>
      </c>
      <c r="C194" s="564" t="s">
        <v>1986</v>
      </c>
      <c r="D194" s="564" t="s">
        <v>689</v>
      </c>
      <c r="E194" s="564" t="s">
        <v>1457</v>
      </c>
      <c r="F194" s="565">
        <v>10184.91</v>
      </c>
      <c r="G194" s="566"/>
      <c r="H194" s="566"/>
      <c r="I194" s="566"/>
      <c r="J194" s="566"/>
      <c r="K194" s="566"/>
      <c r="L194" s="566"/>
      <c r="M194" s="566"/>
      <c r="N194" s="566"/>
      <c r="O194" s="566"/>
      <c r="P194" s="566"/>
      <c r="Q194" s="566"/>
      <c r="R194" s="566"/>
      <c r="S194" s="566"/>
      <c r="T194" s="566"/>
      <c r="U194" s="566"/>
      <c r="V194" s="566"/>
      <c r="W194" s="566"/>
      <c r="X194" s="566"/>
      <c r="Y194" s="566"/>
      <c r="Z194" s="566"/>
      <c r="AA194" s="566"/>
      <c r="AB194" s="566"/>
      <c r="AC194" s="566"/>
      <c r="AD194" s="566"/>
      <c r="AE194" s="566"/>
      <c r="AF194" s="566"/>
      <c r="AG194" s="566"/>
      <c r="AH194" s="566"/>
      <c r="AI194" s="566"/>
      <c r="AJ194" s="566"/>
      <c r="AK194" s="566"/>
      <c r="AL194" s="565">
        <v>2276.3000000000002</v>
      </c>
      <c r="AM194" s="565">
        <v>5025</v>
      </c>
      <c r="AN194" s="565">
        <v>425</v>
      </c>
      <c r="AO194" s="566"/>
      <c r="AP194" s="565">
        <v>775.86</v>
      </c>
      <c r="AQ194" s="566"/>
      <c r="AR194" s="566"/>
      <c r="AS194" s="565">
        <v>1422.41</v>
      </c>
      <c r="AT194" s="565">
        <v>200</v>
      </c>
      <c r="AU194" s="566"/>
      <c r="AV194" s="565">
        <v>60.34</v>
      </c>
      <c r="AW194" s="566"/>
    </row>
    <row r="195" spans="1:49">
      <c r="A195" s="564" t="s">
        <v>2339</v>
      </c>
      <c r="B195" s="564" t="s">
        <v>2340</v>
      </c>
      <c r="C195" s="564" t="s">
        <v>1986</v>
      </c>
      <c r="D195" s="564" t="s">
        <v>689</v>
      </c>
      <c r="E195" s="564" t="s">
        <v>1457</v>
      </c>
      <c r="F195" s="565">
        <v>40646.230000000003</v>
      </c>
      <c r="G195" s="566"/>
      <c r="H195" s="566"/>
      <c r="I195" s="566"/>
      <c r="J195" s="566"/>
      <c r="K195" s="566"/>
      <c r="L195" s="566"/>
      <c r="M195" s="566"/>
      <c r="N195" s="566"/>
      <c r="O195" s="566"/>
      <c r="P195" s="566"/>
      <c r="Q195" s="566"/>
      <c r="R195" s="566"/>
      <c r="S195" s="566"/>
      <c r="T195" s="566"/>
      <c r="U195" s="566"/>
      <c r="V195" s="566"/>
      <c r="W195" s="566"/>
      <c r="X195" s="566"/>
      <c r="Y195" s="566"/>
      <c r="Z195" s="566"/>
      <c r="AA195" s="566"/>
      <c r="AB195" s="566"/>
      <c r="AC195" s="566"/>
      <c r="AD195" s="566"/>
      <c r="AE195" s="566"/>
      <c r="AF195" s="566"/>
      <c r="AG195" s="566"/>
      <c r="AH195" s="566"/>
      <c r="AI195" s="566"/>
      <c r="AJ195" s="566"/>
      <c r="AK195" s="566"/>
      <c r="AL195" s="566"/>
      <c r="AM195" s="566"/>
      <c r="AN195" s="565">
        <v>2276.3000000000002</v>
      </c>
      <c r="AO195" s="566"/>
      <c r="AP195" s="565">
        <v>5782.76</v>
      </c>
      <c r="AQ195" s="565">
        <v>825.86</v>
      </c>
      <c r="AR195" s="565">
        <v>7365.23</v>
      </c>
      <c r="AS195" s="565">
        <v>13084.54</v>
      </c>
      <c r="AT195" s="565">
        <v>9022.92</v>
      </c>
      <c r="AU195" s="565">
        <v>2288.62</v>
      </c>
      <c r="AV195" s="566"/>
      <c r="AW195" s="566"/>
    </row>
    <row r="196" spans="1:49">
      <c r="A196" s="564" t="s">
        <v>2536</v>
      </c>
      <c r="B196" s="564" t="s">
        <v>2537</v>
      </c>
      <c r="C196" s="564" t="s">
        <v>1986</v>
      </c>
      <c r="D196" s="564" t="s">
        <v>689</v>
      </c>
      <c r="E196" s="564" t="s">
        <v>1457</v>
      </c>
      <c r="F196" s="565">
        <v>508.05</v>
      </c>
      <c r="G196" s="566"/>
      <c r="H196" s="566"/>
      <c r="I196" s="566"/>
      <c r="J196" s="566"/>
      <c r="K196" s="566"/>
      <c r="L196" s="566"/>
      <c r="M196" s="566"/>
      <c r="N196" s="566"/>
      <c r="O196" s="566"/>
      <c r="P196" s="566"/>
      <c r="Q196" s="566"/>
      <c r="R196" s="566"/>
      <c r="S196" s="566"/>
      <c r="T196" s="566"/>
      <c r="U196" s="566"/>
      <c r="V196" s="566"/>
      <c r="W196" s="566"/>
      <c r="X196" s="566"/>
      <c r="Y196" s="566"/>
      <c r="Z196" s="566"/>
      <c r="AA196" s="566"/>
      <c r="AB196" s="566"/>
      <c r="AC196" s="566"/>
      <c r="AD196" s="566"/>
      <c r="AE196" s="566"/>
      <c r="AF196" s="566"/>
      <c r="AG196" s="566"/>
      <c r="AH196" s="566"/>
      <c r="AI196" s="566"/>
      <c r="AJ196" s="566"/>
      <c r="AK196" s="566"/>
      <c r="AL196" s="566"/>
      <c r="AM196" s="566"/>
      <c r="AN196" s="566"/>
      <c r="AO196" s="566"/>
      <c r="AP196" s="566"/>
      <c r="AQ196" s="566"/>
      <c r="AR196" s="566"/>
      <c r="AS196" s="566"/>
      <c r="AT196" s="566"/>
      <c r="AU196" s="566"/>
      <c r="AV196" s="566"/>
      <c r="AW196" s="565">
        <v>508.05</v>
      </c>
    </row>
    <row r="197" spans="1:49">
      <c r="A197" s="564" t="s">
        <v>2341</v>
      </c>
      <c r="B197" s="564" t="s">
        <v>2342</v>
      </c>
      <c r="C197" s="564" t="s">
        <v>1986</v>
      </c>
      <c r="D197" s="564" t="s">
        <v>689</v>
      </c>
      <c r="E197" s="564" t="s">
        <v>1457</v>
      </c>
      <c r="F197" s="565">
        <v>20376.97</v>
      </c>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C197" s="566"/>
      <c r="AD197" s="566"/>
      <c r="AE197" s="566"/>
      <c r="AF197" s="566"/>
      <c r="AG197" s="566"/>
      <c r="AH197" s="566"/>
      <c r="AI197" s="566"/>
      <c r="AJ197" s="566"/>
      <c r="AK197" s="566"/>
      <c r="AL197" s="566"/>
      <c r="AM197" s="566"/>
      <c r="AN197" s="566"/>
      <c r="AO197" s="566"/>
      <c r="AP197" s="565">
        <v>3235.95</v>
      </c>
      <c r="AQ197" s="565">
        <v>2226.1999999999998</v>
      </c>
      <c r="AR197" s="565">
        <v>3700.34</v>
      </c>
      <c r="AS197" s="565">
        <v>3566.21</v>
      </c>
      <c r="AT197" s="565">
        <v>3584.48</v>
      </c>
      <c r="AU197" s="565">
        <v>3103.45</v>
      </c>
      <c r="AV197" s="565">
        <v>960.34</v>
      </c>
      <c r="AW197" s="566"/>
    </row>
    <row r="198" spans="1:49">
      <c r="A198" s="564" t="s">
        <v>2343</v>
      </c>
      <c r="B198" s="564" t="s">
        <v>2344</v>
      </c>
      <c r="C198" s="564" t="s">
        <v>1986</v>
      </c>
      <c r="D198" s="564" t="s">
        <v>689</v>
      </c>
      <c r="E198" s="564" t="s">
        <v>1457</v>
      </c>
      <c r="F198" s="565">
        <v>6020.08</v>
      </c>
      <c r="G198" s="566"/>
      <c r="H198" s="566"/>
      <c r="I198" s="566"/>
      <c r="J198" s="566"/>
      <c r="K198" s="566"/>
      <c r="L198" s="566"/>
      <c r="M198" s="566"/>
      <c r="N198" s="566"/>
      <c r="O198" s="566"/>
      <c r="P198" s="566"/>
      <c r="Q198" s="566"/>
      <c r="R198" s="566"/>
      <c r="S198" s="566"/>
      <c r="T198" s="566"/>
      <c r="U198" s="566"/>
      <c r="V198" s="566"/>
      <c r="W198" s="566"/>
      <c r="X198" s="566"/>
      <c r="Y198" s="566"/>
      <c r="Z198" s="566"/>
      <c r="AA198" s="566"/>
      <c r="AB198" s="566"/>
      <c r="AC198" s="566"/>
      <c r="AD198" s="566"/>
      <c r="AE198" s="566"/>
      <c r="AF198" s="566"/>
      <c r="AG198" s="566"/>
      <c r="AH198" s="566"/>
      <c r="AI198" s="566"/>
      <c r="AJ198" s="566"/>
      <c r="AK198" s="566"/>
      <c r="AL198" s="566"/>
      <c r="AM198" s="566"/>
      <c r="AN198" s="566"/>
      <c r="AO198" s="566"/>
      <c r="AP198" s="566"/>
      <c r="AQ198" s="566"/>
      <c r="AR198" s="566"/>
      <c r="AS198" s="566"/>
      <c r="AT198" s="565">
        <v>6020.08</v>
      </c>
      <c r="AU198" s="566"/>
      <c r="AV198" s="566"/>
      <c r="AW198" s="566"/>
    </row>
    <row r="199" spans="1:49">
      <c r="A199" s="564" t="s">
        <v>2345</v>
      </c>
      <c r="B199" s="564" t="s">
        <v>2346</v>
      </c>
      <c r="C199" s="564" t="s">
        <v>1986</v>
      </c>
      <c r="D199" s="564" t="s">
        <v>689</v>
      </c>
      <c r="E199" s="564" t="s">
        <v>1457</v>
      </c>
      <c r="F199" s="565">
        <v>10631.73</v>
      </c>
      <c r="G199" s="566"/>
      <c r="H199" s="566"/>
      <c r="I199" s="566"/>
      <c r="J199" s="566"/>
      <c r="K199" s="566"/>
      <c r="L199" s="566"/>
      <c r="M199" s="566"/>
      <c r="N199" s="566"/>
      <c r="O199" s="566"/>
      <c r="P199" s="566"/>
      <c r="Q199" s="566"/>
      <c r="R199" s="566"/>
      <c r="S199" s="566"/>
      <c r="T199" s="566"/>
      <c r="U199" s="566"/>
      <c r="V199" s="566"/>
      <c r="W199" s="566"/>
      <c r="X199" s="566"/>
      <c r="Y199" s="566"/>
      <c r="Z199" s="566"/>
      <c r="AA199" s="566"/>
      <c r="AB199" s="566"/>
      <c r="AC199" s="566"/>
      <c r="AD199" s="566"/>
      <c r="AE199" s="566"/>
      <c r="AF199" s="566"/>
      <c r="AG199" s="566"/>
      <c r="AH199" s="566"/>
      <c r="AI199" s="566"/>
      <c r="AJ199" s="566"/>
      <c r="AK199" s="566"/>
      <c r="AL199" s="566"/>
      <c r="AM199" s="566"/>
      <c r="AN199" s="566"/>
      <c r="AO199" s="566"/>
      <c r="AP199" s="566"/>
      <c r="AQ199" s="566"/>
      <c r="AR199" s="566"/>
      <c r="AS199" s="566"/>
      <c r="AT199" s="565">
        <v>3514.14</v>
      </c>
      <c r="AU199" s="565">
        <v>3514.14</v>
      </c>
      <c r="AV199" s="565">
        <v>3603.45</v>
      </c>
      <c r="AW199" s="566"/>
    </row>
    <row r="200" spans="1:49">
      <c r="A200" s="564" t="s">
        <v>2347</v>
      </c>
      <c r="B200" s="564" t="s">
        <v>2348</v>
      </c>
      <c r="C200" s="564" t="s">
        <v>1986</v>
      </c>
      <c r="D200" s="564" t="s">
        <v>689</v>
      </c>
      <c r="E200" s="564" t="s">
        <v>1457</v>
      </c>
      <c r="F200" s="565">
        <v>3447.57</v>
      </c>
      <c r="G200" s="566"/>
      <c r="H200" s="566"/>
      <c r="I200" s="566"/>
      <c r="J200" s="566"/>
      <c r="K200" s="566"/>
      <c r="L200" s="566"/>
      <c r="M200" s="566"/>
      <c r="N200" s="566"/>
      <c r="O200" s="566"/>
      <c r="P200" s="566"/>
      <c r="Q200" s="566"/>
      <c r="R200" s="566"/>
      <c r="S200" s="566"/>
      <c r="T200" s="566"/>
      <c r="U200" s="566"/>
      <c r="V200" s="566"/>
      <c r="W200" s="566"/>
      <c r="X200" s="566"/>
      <c r="Y200" s="566"/>
      <c r="Z200" s="566"/>
      <c r="AA200" s="566"/>
      <c r="AB200" s="566"/>
      <c r="AC200" s="566"/>
      <c r="AD200" s="566"/>
      <c r="AE200" s="566"/>
      <c r="AF200" s="566"/>
      <c r="AG200" s="566"/>
      <c r="AH200" s="566"/>
      <c r="AI200" s="566"/>
      <c r="AJ200" s="566"/>
      <c r="AK200" s="566"/>
      <c r="AL200" s="566"/>
      <c r="AM200" s="566"/>
      <c r="AN200" s="566"/>
      <c r="AO200" s="566"/>
      <c r="AP200" s="566"/>
      <c r="AQ200" s="566"/>
      <c r="AR200" s="565">
        <v>1715.51</v>
      </c>
      <c r="AS200" s="565">
        <v>825.86</v>
      </c>
      <c r="AT200" s="565">
        <v>775.86</v>
      </c>
      <c r="AU200" s="566"/>
      <c r="AV200" s="565">
        <v>130.34</v>
      </c>
      <c r="AW200" s="566"/>
    </row>
    <row r="201" spans="1:49">
      <c r="A201" s="564" t="s">
        <v>2349</v>
      </c>
      <c r="B201" s="564" t="s">
        <v>2350</v>
      </c>
      <c r="C201" s="564" t="s">
        <v>1986</v>
      </c>
      <c r="D201" s="564" t="s">
        <v>689</v>
      </c>
      <c r="E201" s="564" t="s">
        <v>1457</v>
      </c>
      <c r="F201" s="565">
        <v>10146.950000000001</v>
      </c>
      <c r="G201" s="566"/>
      <c r="H201" s="566"/>
      <c r="I201" s="566"/>
      <c r="J201" s="566"/>
      <c r="K201" s="566"/>
      <c r="L201" s="566"/>
      <c r="M201" s="566"/>
      <c r="N201" s="566"/>
      <c r="O201" s="566"/>
      <c r="P201" s="566"/>
      <c r="Q201" s="566"/>
      <c r="R201" s="566"/>
      <c r="S201" s="566"/>
      <c r="T201" s="566"/>
      <c r="U201" s="566"/>
      <c r="V201" s="566"/>
      <c r="W201" s="566"/>
      <c r="X201" s="566"/>
      <c r="Y201" s="566"/>
      <c r="Z201" s="566"/>
      <c r="AA201" s="566"/>
      <c r="AB201" s="566"/>
      <c r="AC201" s="566"/>
      <c r="AD201" s="566"/>
      <c r="AE201" s="566"/>
      <c r="AF201" s="566"/>
      <c r="AG201" s="566"/>
      <c r="AH201" s="566"/>
      <c r="AI201" s="566"/>
      <c r="AJ201" s="566"/>
      <c r="AK201" s="566"/>
      <c r="AL201" s="565">
        <v>3126.3</v>
      </c>
      <c r="AM201" s="565">
        <v>1171.55</v>
      </c>
      <c r="AN201" s="565">
        <v>160.34</v>
      </c>
      <c r="AO201" s="566"/>
      <c r="AP201" s="566"/>
      <c r="AQ201" s="565">
        <v>825.86</v>
      </c>
      <c r="AR201" s="565">
        <v>412.93</v>
      </c>
      <c r="AS201" s="565">
        <v>1422.41</v>
      </c>
      <c r="AT201" s="565">
        <v>412.93</v>
      </c>
      <c r="AU201" s="565">
        <v>2614.63</v>
      </c>
      <c r="AV201" s="566"/>
      <c r="AW201" s="566"/>
    </row>
    <row r="202" spans="1:49">
      <c r="A202" s="564" t="s">
        <v>2351</v>
      </c>
      <c r="B202" s="564" t="s">
        <v>2352</v>
      </c>
      <c r="C202" s="564" t="s">
        <v>1986</v>
      </c>
      <c r="D202" s="564" t="s">
        <v>689</v>
      </c>
      <c r="E202" s="564" t="s">
        <v>1457</v>
      </c>
      <c r="F202" s="565">
        <v>4267.24</v>
      </c>
      <c r="G202" s="566"/>
      <c r="H202" s="566"/>
      <c r="I202" s="566"/>
      <c r="J202" s="566"/>
      <c r="K202" s="566"/>
      <c r="L202" s="566"/>
      <c r="M202" s="566"/>
      <c r="N202" s="566"/>
      <c r="O202" s="566"/>
      <c r="P202" s="566"/>
      <c r="Q202" s="566"/>
      <c r="R202" s="566"/>
      <c r="S202" s="566"/>
      <c r="T202" s="566"/>
      <c r="U202" s="566"/>
      <c r="V202" s="566"/>
      <c r="W202" s="566"/>
      <c r="X202" s="566"/>
      <c r="Y202" s="566"/>
      <c r="Z202" s="566"/>
      <c r="AA202" s="566"/>
      <c r="AB202" s="566"/>
      <c r="AC202" s="566"/>
      <c r="AD202" s="566"/>
      <c r="AE202" s="566"/>
      <c r="AF202" s="566"/>
      <c r="AG202" s="566"/>
      <c r="AH202" s="566"/>
      <c r="AI202" s="566"/>
      <c r="AJ202" s="566"/>
      <c r="AK202" s="566"/>
      <c r="AL202" s="566"/>
      <c r="AM202" s="566"/>
      <c r="AN202" s="566"/>
      <c r="AO202" s="566"/>
      <c r="AP202" s="566"/>
      <c r="AQ202" s="566"/>
      <c r="AR202" s="566"/>
      <c r="AS202" s="566"/>
      <c r="AT202" s="565">
        <v>4267.24</v>
      </c>
      <c r="AU202" s="566"/>
      <c r="AV202" s="566"/>
      <c r="AW202" s="566"/>
    </row>
    <row r="203" spans="1:49">
      <c r="A203" s="564" t="s">
        <v>2353</v>
      </c>
      <c r="B203" s="564" t="s">
        <v>2354</v>
      </c>
      <c r="C203" s="564" t="s">
        <v>1986</v>
      </c>
      <c r="D203" s="564" t="s">
        <v>689</v>
      </c>
      <c r="E203" s="564" t="s">
        <v>1457</v>
      </c>
      <c r="F203" s="565">
        <v>5589.23</v>
      </c>
      <c r="G203" s="566"/>
      <c r="H203" s="566"/>
      <c r="I203" s="566"/>
      <c r="J203" s="566"/>
      <c r="K203" s="566"/>
      <c r="L203" s="566"/>
      <c r="M203" s="566"/>
      <c r="N203" s="566"/>
      <c r="O203" s="566"/>
      <c r="P203" s="566"/>
      <c r="Q203" s="566"/>
      <c r="R203" s="566"/>
      <c r="S203" s="566"/>
      <c r="T203" s="566"/>
      <c r="U203" s="566"/>
      <c r="V203" s="566"/>
      <c r="W203" s="566"/>
      <c r="X203" s="566"/>
      <c r="Y203" s="566"/>
      <c r="Z203" s="566"/>
      <c r="AA203" s="566"/>
      <c r="AB203" s="566"/>
      <c r="AC203" s="566"/>
      <c r="AD203" s="566"/>
      <c r="AE203" s="566"/>
      <c r="AF203" s="566"/>
      <c r="AG203" s="566"/>
      <c r="AH203" s="566"/>
      <c r="AI203" s="566"/>
      <c r="AJ203" s="566"/>
      <c r="AK203" s="566"/>
      <c r="AL203" s="566"/>
      <c r="AM203" s="565">
        <v>5589.23</v>
      </c>
      <c r="AN203" s="566"/>
      <c r="AO203" s="566"/>
      <c r="AP203" s="566"/>
      <c r="AQ203" s="566"/>
      <c r="AR203" s="566"/>
      <c r="AS203" s="566"/>
      <c r="AT203" s="566"/>
      <c r="AU203" s="566"/>
      <c r="AV203" s="566"/>
      <c r="AW203" s="566"/>
    </row>
    <row r="204" spans="1:49">
      <c r="A204" s="564" t="s">
        <v>2355</v>
      </c>
      <c r="B204" s="564" t="s">
        <v>2356</v>
      </c>
      <c r="C204" s="564" t="s">
        <v>1986</v>
      </c>
      <c r="D204" s="564" t="s">
        <v>689</v>
      </c>
      <c r="E204" s="564" t="s">
        <v>1457</v>
      </c>
      <c r="F204" s="565">
        <v>45127.040000000001</v>
      </c>
      <c r="G204" s="566"/>
      <c r="H204" s="566"/>
      <c r="I204" s="566"/>
      <c r="J204" s="566"/>
      <c r="K204" s="566"/>
      <c r="L204" s="566"/>
      <c r="M204" s="566"/>
      <c r="N204" s="566"/>
      <c r="O204" s="566"/>
      <c r="P204" s="566"/>
      <c r="Q204" s="566"/>
      <c r="R204" s="566"/>
      <c r="S204" s="566"/>
      <c r="T204" s="566"/>
      <c r="U204" s="566"/>
      <c r="V204" s="566"/>
      <c r="W204" s="566"/>
      <c r="X204" s="566"/>
      <c r="Y204" s="566"/>
      <c r="Z204" s="566"/>
      <c r="AA204" s="566"/>
      <c r="AB204" s="566"/>
      <c r="AC204" s="566"/>
      <c r="AD204" s="566"/>
      <c r="AE204" s="566"/>
      <c r="AF204" s="566"/>
      <c r="AG204" s="566"/>
      <c r="AH204" s="566"/>
      <c r="AI204" s="566"/>
      <c r="AJ204" s="566"/>
      <c r="AK204" s="566"/>
      <c r="AL204" s="566"/>
      <c r="AM204" s="565">
        <v>2706.3</v>
      </c>
      <c r="AN204" s="565">
        <v>23103.439999999999</v>
      </c>
      <c r="AO204" s="565">
        <v>11168.01</v>
      </c>
      <c r="AP204" s="565">
        <v>7148.28</v>
      </c>
      <c r="AQ204" s="566"/>
      <c r="AR204" s="566"/>
      <c r="AS204" s="565">
        <v>825.86</v>
      </c>
      <c r="AT204" s="565">
        <v>120</v>
      </c>
      <c r="AU204" s="565">
        <v>26.9</v>
      </c>
      <c r="AV204" s="565">
        <v>28.25</v>
      </c>
      <c r="AW204" s="566"/>
    </row>
    <row r="205" spans="1:49">
      <c r="A205" s="564" t="s">
        <v>2357</v>
      </c>
      <c r="B205" s="564" t="s">
        <v>2358</v>
      </c>
      <c r="C205" s="564" t="s">
        <v>1986</v>
      </c>
      <c r="D205" s="564" t="s">
        <v>689</v>
      </c>
      <c r="E205" s="564" t="s">
        <v>1457</v>
      </c>
      <c r="F205" s="565">
        <v>5558.66</v>
      </c>
      <c r="G205" s="566"/>
      <c r="H205" s="566"/>
      <c r="I205" s="566"/>
      <c r="J205" s="566"/>
      <c r="K205" s="566"/>
      <c r="L205" s="566"/>
      <c r="M205" s="566"/>
      <c r="N205" s="566"/>
      <c r="O205" s="566"/>
      <c r="P205" s="566"/>
      <c r="Q205" s="566"/>
      <c r="R205" s="566"/>
      <c r="S205" s="566"/>
      <c r="T205" s="566"/>
      <c r="U205" s="566"/>
      <c r="V205" s="566"/>
      <c r="W205" s="566"/>
      <c r="X205" s="566"/>
      <c r="Y205" s="566"/>
      <c r="Z205" s="566"/>
      <c r="AA205" s="566"/>
      <c r="AB205" s="566"/>
      <c r="AC205" s="566"/>
      <c r="AD205" s="566"/>
      <c r="AE205" s="566"/>
      <c r="AF205" s="566"/>
      <c r="AG205" s="566"/>
      <c r="AH205" s="566"/>
      <c r="AI205" s="566"/>
      <c r="AJ205" s="566"/>
      <c r="AK205" s="566"/>
      <c r="AL205" s="566"/>
      <c r="AM205" s="565">
        <v>5558.66</v>
      </c>
      <c r="AN205" s="566"/>
      <c r="AO205" s="566"/>
      <c r="AP205" s="566"/>
      <c r="AQ205" s="566"/>
      <c r="AR205" s="566"/>
      <c r="AS205" s="566"/>
      <c r="AT205" s="566"/>
      <c r="AU205" s="566"/>
      <c r="AV205" s="566"/>
      <c r="AW205" s="566"/>
    </row>
    <row r="206" spans="1:49">
      <c r="A206" s="564" t="s">
        <v>2359</v>
      </c>
      <c r="B206" s="564" t="s">
        <v>2360</v>
      </c>
      <c r="C206" s="564" t="s">
        <v>1986</v>
      </c>
      <c r="D206" s="564" t="s">
        <v>689</v>
      </c>
      <c r="E206" s="564" t="s">
        <v>1457</v>
      </c>
      <c r="F206" s="565">
        <v>11840.49</v>
      </c>
      <c r="G206" s="566"/>
      <c r="H206" s="566"/>
      <c r="I206" s="566"/>
      <c r="J206" s="566"/>
      <c r="K206" s="566"/>
      <c r="L206" s="566"/>
      <c r="M206" s="566"/>
      <c r="N206" s="566"/>
      <c r="O206" s="566"/>
      <c r="P206" s="566"/>
      <c r="Q206" s="566"/>
      <c r="R206" s="566"/>
      <c r="S206" s="566"/>
      <c r="T206" s="566"/>
      <c r="U206" s="566"/>
      <c r="V206" s="566"/>
      <c r="W206" s="566"/>
      <c r="X206" s="566"/>
      <c r="Y206" s="566"/>
      <c r="Z206" s="566"/>
      <c r="AA206" s="566"/>
      <c r="AB206" s="566"/>
      <c r="AC206" s="566"/>
      <c r="AD206" s="566"/>
      <c r="AE206" s="566"/>
      <c r="AF206" s="566"/>
      <c r="AG206" s="566"/>
      <c r="AH206" s="566"/>
      <c r="AI206" s="566"/>
      <c r="AJ206" s="566"/>
      <c r="AK206" s="566"/>
      <c r="AL206" s="566"/>
      <c r="AM206" s="566"/>
      <c r="AN206" s="566"/>
      <c r="AO206" s="566"/>
      <c r="AP206" s="565">
        <v>2844.83</v>
      </c>
      <c r="AQ206" s="566"/>
      <c r="AR206" s="565">
        <v>2844.82</v>
      </c>
      <c r="AS206" s="565">
        <v>2901.72</v>
      </c>
      <c r="AT206" s="565">
        <v>1766.37</v>
      </c>
      <c r="AU206" s="565">
        <v>1422.41</v>
      </c>
      <c r="AV206" s="565">
        <v>60.34</v>
      </c>
      <c r="AW206" s="566"/>
    </row>
    <row r="207" spans="1:49">
      <c r="A207" s="564" t="s">
        <v>2361</v>
      </c>
      <c r="B207" s="564" t="s">
        <v>2362</v>
      </c>
      <c r="C207" s="564" t="s">
        <v>1986</v>
      </c>
      <c r="D207" s="564" t="s">
        <v>689</v>
      </c>
      <c r="E207" s="564" t="s">
        <v>1457</v>
      </c>
      <c r="F207" s="565">
        <v>2015</v>
      </c>
      <c r="G207" s="566"/>
      <c r="H207" s="566"/>
      <c r="I207" s="566"/>
      <c r="J207" s="566"/>
      <c r="K207" s="566"/>
      <c r="L207" s="566"/>
      <c r="M207" s="566"/>
      <c r="N207" s="566"/>
      <c r="O207" s="566"/>
      <c r="P207" s="566"/>
      <c r="Q207" s="566"/>
      <c r="R207" s="566"/>
      <c r="S207" s="566"/>
      <c r="T207" s="566"/>
      <c r="U207" s="566"/>
      <c r="V207" s="566"/>
      <c r="W207" s="566"/>
      <c r="X207" s="566"/>
      <c r="Y207" s="566"/>
      <c r="Z207" s="566"/>
      <c r="AA207" s="566"/>
      <c r="AB207" s="566"/>
      <c r="AC207" s="566"/>
      <c r="AD207" s="566"/>
      <c r="AE207" s="566"/>
      <c r="AF207" s="566"/>
      <c r="AG207" s="566"/>
      <c r="AH207" s="566"/>
      <c r="AI207" s="566"/>
      <c r="AJ207" s="566"/>
      <c r="AK207" s="566"/>
      <c r="AL207" s="566"/>
      <c r="AM207" s="566"/>
      <c r="AN207" s="566"/>
      <c r="AO207" s="566"/>
      <c r="AP207" s="566"/>
      <c r="AQ207" s="566"/>
      <c r="AR207" s="566"/>
      <c r="AS207" s="566"/>
      <c r="AT207" s="565">
        <v>2015</v>
      </c>
      <c r="AU207" s="566"/>
      <c r="AV207" s="566"/>
      <c r="AW207" s="566"/>
    </row>
    <row r="208" spans="1:49">
      <c r="A208" s="564" t="s">
        <v>2363</v>
      </c>
      <c r="B208" s="564" t="s">
        <v>2364</v>
      </c>
      <c r="C208" s="564" t="s">
        <v>1986</v>
      </c>
      <c r="D208" s="564" t="s">
        <v>689</v>
      </c>
      <c r="E208" s="564" t="s">
        <v>1457</v>
      </c>
      <c r="F208" s="565">
        <v>171513.47</v>
      </c>
      <c r="G208" s="566"/>
      <c r="H208" s="566"/>
      <c r="I208" s="566"/>
      <c r="J208" s="566"/>
      <c r="K208" s="566"/>
      <c r="L208" s="566"/>
      <c r="M208" s="566"/>
      <c r="N208" s="566"/>
      <c r="O208" s="566"/>
      <c r="P208" s="566"/>
      <c r="Q208" s="566"/>
      <c r="R208" s="566"/>
      <c r="S208" s="566"/>
      <c r="T208" s="566"/>
      <c r="U208" s="566"/>
      <c r="V208" s="566"/>
      <c r="W208" s="566"/>
      <c r="X208" s="566"/>
      <c r="Y208" s="566"/>
      <c r="Z208" s="566"/>
      <c r="AA208" s="566"/>
      <c r="AB208" s="566"/>
      <c r="AC208" s="566"/>
      <c r="AD208" s="566"/>
      <c r="AE208" s="566"/>
      <c r="AF208" s="566"/>
      <c r="AG208" s="566"/>
      <c r="AH208" s="566"/>
      <c r="AI208" s="566"/>
      <c r="AJ208" s="566"/>
      <c r="AK208" s="566"/>
      <c r="AL208" s="566"/>
      <c r="AM208" s="565">
        <v>3976.3</v>
      </c>
      <c r="AN208" s="565">
        <v>10025.86</v>
      </c>
      <c r="AO208" s="565">
        <v>8320.85</v>
      </c>
      <c r="AP208" s="565">
        <v>17453.43</v>
      </c>
      <c r="AQ208" s="565">
        <v>13281.88</v>
      </c>
      <c r="AR208" s="565">
        <v>14520.67</v>
      </c>
      <c r="AS208" s="565">
        <v>20537.93</v>
      </c>
      <c r="AT208" s="565">
        <v>28589.65</v>
      </c>
      <c r="AU208" s="565">
        <v>31106.9</v>
      </c>
      <c r="AV208" s="565">
        <v>23700</v>
      </c>
      <c r="AW208" s="566"/>
    </row>
    <row r="209" spans="1:49">
      <c r="A209" s="564" t="s">
        <v>2365</v>
      </c>
      <c r="B209" s="564" t="s">
        <v>2366</v>
      </c>
      <c r="C209" s="564" t="s">
        <v>1986</v>
      </c>
      <c r="D209" s="564" t="s">
        <v>689</v>
      </c>
      <c r="E209" s="564" t="s">
        <v>1457</v>
      </c>
      <c r="F209" s="565">
        <v>19775.849999999999</v>
      </c>
      <c r="G209" s="566"/>
      <c r="H209" s="566"/>
      <c r="I209" s="566"/>
      <c r="J209" s="566"/>
      <c r="K209" s="566"/>
      <c r="L209" s="566"/>
      <c r="M209" s="566"/>
      <c r="N209" s="566"/>
      <c r="O209" s="566"/>
      <c r="P209" s="566"/>
      <c r="Q209" s="566"/>
      <c r="R209" s="566"/>
      <c r="S209" s="566"/>
      <c r="T209" s="566"/>
      <c r="U209" s="566"/>
      <c r="V209" s="566"/>
      <c r="W209" s="566"/>
      <c r="X209" s="566"/>
      <c r="Y209" s="566"/>
      <c r="Z209" s="566"/>
      <c r="AA209" s="566"/>
      <c r="AB209" s="566"/>
      <c r="AC209" s="566"/>
      <c r="AD209" s="566"/>
      <c r="AE209" s="566"/>
      <c r="AF209" s="566"/>
      <c r="AG209" s="566"/>
      <c r="AH209" s="566"/>
      <c r="AI209" s="566"/>
      <c r="AJ209" s="566"/>
      <c r="AK209" s="566"/>
      <c r="AL209" s="566"/>
      <c r="AM209" s="566"/>
      <c r="AN209" s="566"/>
      <c r="AO209" s="566"/>
      <c r="AP209" s="566"/>
      <c r="AQ209" s="565">
        <v>3474.14</v>
      </c>
      <c r="AR209" s="565">
        <v>2901.72</v>
      </c>
      <c r="AS209" s="565">
        <v>1422.41</v>
      </c>
      <c r="AT209" s="565">
        <v>6346.55</v>
      </c>
      <c r="AU209" s="565">
        <v>2772.41</v>
      </c>
      <c r="AV209" s="565">
        <v>2858.62</v>
      </c>
      <c r="AW209" s="566"/>
    </row>
    <row r="210" spans="1:49">
      <c r="A210" s="564" t="s">
        <v>2367</v>
      </c>
      <c r="B210" s="564" t="s">
        <v>2368</v>
      </c>
      <c r="C210" s="564" t="s">
        <v>1986</v>
      </c>
      <c r="D210" s="564" t="s">
        <v>689</v>
      </c>
      <c r="E210" s="564" t="s">
        <v>1457</v>
      </c>
      <c r="F210" s="565">
        <v>16389.73</v>
      </c>
      <c r="G210" s="566"/>
      <c r="H210" s="566"/>
      <c r="I210" s="566"/>
      <c r="J210" s="566"/>
      <c r="K210" s="566"/>
      <c r="L210" s="566"/>
      <c r="M210" s="566"/>
      <c r="N210" s="566"/>
      <c r="O210" s="566"/>
      <c r="P210" s="566"/>
      <c r="Q210" s="566"/>
      <c r="R210" s="566"/>
      <c r="S210" s="566"/>
      <c r="T210" s="566"/>
      <c r="U210" s="566"/>
      <c r="V210" s="566"/>
      <c r="W210" s="566"/>
      <c r="X210" s="566"/>
      <c r="Y210" s="566"/>
      <c r="Z210" s="566"/>
      <c r="AA210" s="566"/>
      <c r="AB210" s="566"/>
      <c r="AC210" s="566"/>
      <c r="AD210" s="566"/>
      <c r="AE210" s="566"/>
      <c r="AF210" s="566"/>
      <c r="AG210" s="566"/>
      <c r="AH210" s="566"/>
      <c r="AI210" s="566"/>
      <c r="AJ210" s="566"/>
      <c r="AK210" s="566"/>
      <c r="AL210" s="565">
        <v>4356.3</v>
      </c>
      <c r="AM210" s="566"/>
      <c r="AN210" s="566"/>
      <c r="AO210" s="566"/>
      <c r="AP210" s="566"/>
      <c r="AQ210" s="566"/>
      <c r="AR210" s="566"/>
      <c r="AS210" s="565">
        <v>4945.2</v>
      </c>
      <c r="AT210" s="565">
        <v>5862.07</v>
      </c>
      <c r="AU210" s="565">
        <v>1138.9100000000001</v>
      </c>
      <c r="AV210" s="565">
        <v>87.25</v>
      </c>
      <c r="AW210" s="566"/>
    </row>
    <row r="211" spans="1:49">
      <c r="A211" s="564" t="s">
        <v>2369</v>
      </c>
      <c r="B211" s="564" t="s">
        <v>2370</v>
      </c>
      <c r="C211" s="564" t="s">
        <v>1986</v>
      </c>
      <c r="D211" s="564" t="s">
        <v>689</v>
      </c>
      <c r="E211" s="564" t="s">
        <v>1457</v>
      </c>
      <c r="F211" s="565">
        <v>8681.65</v>
      </c>
      <c r="G211" s="566"/>
      <c r="H211" s="566"/>
      <c r="I211" s="566"/>
      <c r="J211" s="566"/>
      <c r="K211" s="566"/>
      <c r="L211" s="566"/>
      <c r="M211" s="566"/>
      <c r="N211" s="566"/>
      <c r="O211" s="566"/>
      <c r="P211" s="566"/>
      <c r="Q211" s="566"/>
      <c r="R211" s="566"/>
      <c r="S211" s="566"/>
      <c r="T211" s="566"/>
      <c r="U211" s="566"/>
      <c r="V211" s="566"/>
      <c r="W211" s="566"/>
      <c r="X211" s="566"/>
      <c r="Y211" s="566"/>
      <c r="Z211" s="566"/>
      <c r="AA211" s="566"/>
      <c r="AB211" s="566"/>
      <c r="AC211" s="566"/>
      <c r="AD211" s="566"/>
      <c r="AE211" s="566"/>
      <c r="AF211" s="566"/>
      <c r="AG211" s="566"/>
      <c r="AH211" s="566"/>
      <c r="AI211" s="566"/>
      <c r="AJ211" s="566"/>
      <c r="AK211" s="566"/>
      <c r="AL211" s="565">
        <v>2259.6999999999998</v>
      </c>
      <c r="AM211" s="565">
        <v>1025</v>
      </c>
      <c r="AN211" s="566"/>
      <c r="AO211" s="566"/>
      <c r="AP211" s="565">
        <v>528</v>
      </c>
      <c r="AQ211" s="566"/>
      <c r="AR211" s="565">
        <v>1422.41</v>
      </c>
      <c r="AS211" s="565">
        <v>687.92</v>
      </c>
      <c r="AT211" s="565">
        <v>2758.62</v>
      </c>
      <c r="AU211" s="566"/>
      <c r="AV211" s="566"/>
      <c r="AW211" s="566"/>
    </row>
    <row r="212" spans="1:49">
      <c r="A212" s="564" t="s">
        <v>2371</v>
      </c>
      <c r="B212" s="564" t="s">
        <v>2372</v>
      </c>
      <c r="C212" s="564" t="s">
        <v>1986</v>
      </c>
      <c r="D212" s="564" t="s">
        <v>689</v>
      </c>
      <c r="E212" s="564" t="s">
        <v>1457</v>
      </c>
      <c r="F212" s="565">
        <v>10981.63</v>
      </c>
      <c r="G212" s="566"/>
      <c r="H212" s="566"/>
      <c r="I212" s="566"/>
      <c r="J212" s="566"/>
      <c r="K212" s="566"/>
      <c r="L212" s="566"/>
      <c r="M212" s="566"/>
      <c r="N212" s="566"/>
      <c r="O212" s="566"/>
      <c r="P212" s="566"/>
      <c r="Q212" s="566"/>
      <c r="R212" s="566"/>
      <c r="S212" s="566"/>
      <c r="T212" s="566"/>
      <c r="U212" s="566"/>
      <c r="V212" s="566"/>
      <c r="W212" s="566"/>
      <c r="X212" s="566"/>
      <c r="Y212" s="566"/>
      <c r="Z212" s="566"/>
      <c r="AA212" s="566"/>
      <c r="AB212" s="566"/>
      <c r="AC212" s="566"/>
      <c r="AD212" s="566"/>
      <c r="AE212" s="566"/>
      <c r="AF212" s="566"/>
      <c r="AG212" s="566"/>
      <c r="AH212" s="566"/>
      <c r="AI212" s="566"/>
      <c r="AJ212" s="566"/>
      <c r="AK212" s="566"/>
      <c r="AL212" s="565">
        <v>2841.3</v>
      </c>
      <c r="AM212" s="565">
        <v>850</v>
      </c>
      <c r="AN212" s="565">
        <v>850</v>
      </c>
      <c r="AO212" s="565">
        <v>775</v>
      </c>
      <c r="AP212" s="565">
        <v>391.38</v>
      </c>
      <c r="AQ212" s="566"/>
      <c r="AR212" s="566"/>
      <c r="AS212" s="565">
        <v>40</v>
      </c>
      <c r="AT212" s="565">
        <v>4792.57</v>
      </c>
      <c r="AU212" s="565">
        <v>200</v>
      </c>
      <c r="AV212" s="565">
        <v>241.38</v>
      </c>
      <c r="AW212" s="566"/>
    </row>
    <row r="213" spans="1:49">
      <c r="A213" s="564" t="s">
        <v>2373</v>
      </c>
      <c r="B213" s="564" t="s">
        <v>2374</v>
      </c>
      <c r="C213" s="564" t="s">
        <v>1986</v>
      </c>
      <c r="D213" s="564" t="s">
        <v>689</v>
      </c>
      <c r="E213" s="564" t="s">
        <v>1457</v>
      </c>
      <c r="F213" s="565">
        <v>35832.06</v>
      </c>
      <c r="G213" s="566"/>
      <c r="H213" s="566"/>
      <c r="I213" s="566"/>
      <c r="J213" s="566"/>
      <c r="K213" s="566"/>
      <c r="L213" s="566"/>
      <c r="M213" s="566"/>
      <c r="N213" s="566"/>
      <c r="O213" s="566"/>
      <c r="P213" s="566"/>
      <c r="Q213" s="566"/>
      <c r="R213" s="566"/>
      <c r="S213" s="566"/>
      <c r="T213" s="566"/>
      <c r="U213" s="566"/>
      <c r="V213" s="566"/>
      <c r="W213" s="566"/>
      <c r="X213" s="566"/>
      <c r="Y213" s="566"/>
      <c r="Z213" s="566"/>
      <c r="AA213" s="566"/>
      <c r="AB213" s="566"/>
      <c r="AC213" s="566"/>
      <c r="AD213" s="566"/>
      <c r="AE213" s="566"/>
      <c r="AF213" s="566"/>
      <c r="AG213" s="566"/>
      <c r="AH213" s="566"/>
      <c r="AI213" s="566"/>
      <c r="AJ213" s="566"/>
      <c r="AK213" s="566"/>
      <c r="AL213" s="566"/>
      <c r="AM213" s="565">
        <v>29369.48</v>
      </c>
      <c r="AN213" s="565">
        <v>4352.58</v>
      </c>
      <c r="AO213" s="565">
        <v>-4165.8599999999997</v>
      </c>
      <c r="AP213" s="566"/>
      <c r="AQ213" s="566"/>
      <c r="AR213" s="565">
        <v>3474.14</v>
      </c>
      <c r="AS213" s="565">
        <v>2801.72</v>
      </c>
      <c r="AT213" s="566"/>
      <c r="AU213" s="566"/>
      <c r="AV213" s="566"/>
      <c r="AW213" s="566"/>
    </row>
    <row r="214" spans="1:49">
      <c r="A214" s="564" t="s">
        <v>2375</v>
      </c>
      <c r="B214" s="564" t="s">
        <v>2376</v>
      </c>
      <c r="C214" s="564" t="s">
        <v>1986</v>
      </c>
      <c r="D214" s="564" t="s">
        <v>689</v>
      </c>
      <c r="E214" s="564" t="s">
        <v>1457</v>
      </c>
      <c r="F214" s="565">
        <v>118771.85</v>
      </c>
      <c r="G214" s="566"/>
      <c r="H214" s="566"/>
      <c r="I214" s="566"/>
      <c r="J214" s="566"/>
      <c r="K214" s="566"/>
      <c r="L214" s="566"/>
      <c r="M214" s="566"/>
      <c r="N214" s="566"/>
      <c r="O214" s="566"/>
      <c r="P214" s="566"/>
      <c r="Q214" s="566"/>
      <c r="R214" s="566"/>
      <c r="S214" s="566"/>
      <c r="T214" s="566"/>
      <c r="U214" s="566"/>
      <c r="V214" s="566"/>
      <c r="W214" s="566"/>
      <c r="X214" s="566"/>
      <c r="Y214" s="566"/>
      <c r="Z214" s="566"/>
      <c r="AA214" s="566"/>
      <c r="AB214" s="566"/>
      <c r="AC214" s="566"/>
      <c r="AD214" s="566"/>
      <c r="AE214" s="566"/>
      <c r="AF214" s="566"/>
      <c r="AG214" s="566"/>
      <c r="AH214" s="566"/>
      <c r="AI214" s="566"/>
      <c r="AJ214" s="566"/>
      <c r="AK214" s="566"/>
      <c r="AL214" s="566"/>
      <c r="AM214" s="566"/>
      <c r="AN214" s="565">
        <v>17472.150000000001</v>
      </c>
      <c r="AO214" s="565">
        <v>3405.17</v>
      </c>
      <c r="AP214" s="565">
        <v>10406.91</v>
      </c>
      <c r="AQ214" s="565">
        <v>2172.42</v>
      </c>
      <c r="AR214" s="565">
        <v>6159.49</v>
      </c>
      <c r="AS214" s="565">
        <v>32971.56</v>
      </c>
      <c r="AT214" s="565">
        <v>3474.14</v>
      </c>
      <c r="AU214" s="565">
        <v>11248.28</v>
      </c>
      <c r="AV214" s="565">
        <v>20858.28</v>
      </c>
      <c r="AW214" s="565">
        <v>10603.45</v>
      </c>
    </row>
    <row r="215" spans="1:49">
      <c r="A215" s="564" t="s">
        <v>2377</v>
      </c>
      <c r="B215" s="564" t="s">
        <v>2378</v>
      </c>
      <c r="C215" s="564" t="s">
        <v>1986</v>
      </c>
      <c r="D215" s="564" t="s">
        <v>689</v>
      </c>
      <c r="E215" s="564" t="s">
        <v>1457</v>
      </c>
      <c r="F215" s="565">
        <v>41284.35</v>
      </c>
      <c r="G215" s="566"/>
      <c r="H215" s="566"/>
      <c r="I215" s="566"/>
      <c r="J215" s="566"/>
      <c r="K215" s="566"/>
      <c r="L215" s="566"/>
      <c r="M215" s="566"/>
      <c r="N215" s="566"/>
      <c r="O215" s="566"/>
      <c r="P215" s="566"/>
      <c r="Q215" s="566"/>
      <c r="R215" s="566"/>
      <c r="S215" s="566"/>
      <c r="T215" s="566"/>
      <c r="U215" s="566"/>
      <c r="V215" s="566"/>
      <c r="W215" s="566"/>
      <c r="X215" s="566"/>
      <c r="Y215" s="566"/>
      <c r="Z215" s="566"/>
      <c r="AA215" s="566"/>
      <c r="AB215" s="566"/>
      <c r="AC215" s="566"/>
      <c r="AD215" s="566"/>
      <c r="AE215" s="566"/>
      <c r="AF215" s="566"/>
      <c r="AG215" s="566"/>
      <c r="AH215" s="566"/>
      <c r="AI215" s="566"/>
      <c r="AJ215" s="566"/>
      <c r="AK215" s="566"/>
      <c r="AL215" s="565">
        <v>4431.3</v>
      </c>
      <c r="AM215" s="565">
        <v>3675</v>
      </c>
      <c r="AN215" s="565">
        <v>1967.93</v>
      </c>
      <c r="AO215" s="565">
        <v>6520.52</v>
      </c>
      <c r="AP215" s="565">
        <v>4646.49</v>
      </c>
      <c r="AQ215" s="565">
        <v>5063.8900000000003</v>
      </c>
      <c r="AR215" s="565">
        <v>2463.14</v>
      </c>
      <c r="AS215" s="565">
        <v>6003.34</v>
      </c>
      <c r="AT215" s="565">
        <v>1095</v>
      </c>
      <c r="AU215" s="565">
        <v>2767.07</v>
      </c>
      <c r="AV215" s="565">
        <v>2101.37</v>
      </c>
      <c r="AW215" s="565">
        <v>549.29999999999995</v>
      </c>
    </row>
    <row r="216" spans="1:49">
      <c r="A216" s="564" t="s">
        <v>2538</v>
      </c>
      <c r="B216" s="564" t="s">
        <v>2539</v>
      </c>
      <c r="C216" s="564" t="s">
        <v>1986</v>
      </c>
      <c r="D216" s="564" t="s">
        <v>689</v>
      </c>
      <c r="E216" s="564" t="s">
        <v>1457</v>
      </c>
      <c r="F216" s="565">
        <v>11396.52</v>
      </c>
      <c r="G216" s="566"/>
      <c r="H216" s="566"/>
      <c r="I216" s="566"/>
      <c r="J216" s="566"/>
      <c r="K216" s="566"/>
      <c r="L216" s="566"/>
      <c r="M216" s="566"/>
      <c r="N216" s="566"/>
      <c r="O216" s="566"/>
      <c r="P216" s="566"/>
      <c r="Q216" s="566"/>
      <c r="R216" s="566"/>
      <c r="S216" s="566"/>
      <c r="T216" s="566"/>
      <c r="U216" s="566"/>
      <c r="V216" s="566"/>
      <c r="W216" s="566"/>
      <c r="X216" s="566"/>
      <c r="Y216" s="566"/>
      <c r="Z216" s="566"/>
      <c r="AA216" s="566"/>
      <c r="AB216" s="566"/>
      <c r="AC216" s="566"/>
      <c r="AD216" s="566"/>
      <c r="AE216" s="566"/>
      <c r="AF216" s="566"/>
      <c r="AG216" s="566"/>
      <c r="AH216" s="566"/>
      <c r="AI216" s="566"/>
      <c r="AJ216" s="566"/>
      <c r="AK216" s="566"/>
      <c r="AL216" s="566"/>
      <c r="AM216" s="566"/>
      <c r="AN216" s="566"/>
      <c r="AO216" s="566"/>
      <c r="AP216" s="566"/>
      <c r="AQ216" s="566"/>
      <c r="AR216" s="566"/>
      <c r="AS216" s="566"/>
      <c r="AT216" s="566"/>
      <c r="AU216" s="565">
        <v>10500.15</v>
      </c>
      <c r="AV216" s="565">
        <v>896.37</v>
      </c>
      <c r="AW216" s="566"/>
    </row>
    <row r="217" spans="1:49">
      <c r="A217" s="564" t="s">
        <v>2379</v>
      </c>
      <c r="B217" s="564" t="s">
        <v>2380</v>
      </c>
      <c r="C217" s="564" t="s">
        <v>1986</v>
      </c>
      <c r="D217" s="564" t="s">
        <v>689</v>
      </c>
      <c r="E217" s="564" t="s">
        <v>1457</v>
      </c>
      <c r="F217" s="565">
        <v>119126.2</v>
      </c>
      <c r="G217" s="566"/>
      <c r="H217" s="566"/>
      <c r="I217" s="566"/>
      <c r="J217" s="566"/>
      <c r="K217" s="566"/>
      <c r="L217" s="566"/>
      <c r="M217" s="566"/>
      <c r="N217" s="566"/>
      <c r="O217" s="566"/>
      <c r="P217" s="566"/>
      <c r="Q217" s="566"/>
      <c r="R217" s="566"/>
      <c r="S217" s="566"/>
      <c r="T217" s="566"/>
      <c r="U217" s="566"/>
      <c r="V217" s="566"/>
      <c r="W217" s="566"/>
      <c r="X217" s="566"/>
      <c r="Y217" s="566"/>
      <c r="Z217" s="566"/>
      <c r="AA217" s="566"/>
      <c r="AB217" s="566"/>
      <c r="AC217" s="566"/>
      <c r="AD217" s="566"/>
      <c r="AE217" s="566"/>
      <c r="AF217" s="566"/>
      <c r="AG217" s="566"/>
      <c r="AH217" s="566"/>
      <c r="AI217" s="566"/>
      <c r="AJ217" s="566"/>
      <c r="AK217" s="566"/>
      <c r="AL217" s="566"/>
      <c r="AM217" s="566"/>
      <c r="AN217" s="566"/>
      <c r="AO217" s="566"/>
      <c r="AP217" s="566"/>
      <c r="AQ217" s="566"/>
      <c r="AR217" s="566"/>
      <c r="AS217" s="565">
        <v>9223.1200000000008</v>
      </c>
      <c r="AT217" s="565">
        <v>41875.83</v>
      </c>
      <c r="AU217" s="565">
        <v>26168.62</v>
      </c>
      <c r="AV217" s="565">
        <v>41858.629999999997</v>
      </c>
      <c r="AW217" s="566"/>
    </row>
    <row r="218" spans="1:49">
      <c r="A218" s="564" t="s">
        <v>2540</v>
      </c>
      <c r="B218" s="564" t="s">
        <v>2541</v>
      </c>
      <c r="C218" s="564" t="s">
        <v>1986</v>
      </c>
      <c r="D218" s="564" t="s">
        <v>689</v>
      </c>
      <c r="E218" s="564" t="s">
        <v>1457</v>
      </c>
      <c r="F218" s="565">
        <v>2325.6</v>
      </c>
      <c r="G218" s="566"/>
      <c r="H218" s="566"/>
      <c r="I218" s="566"/>
      <c r="J218" s="566"/>
      <c r="K218" s="566"/>
      <c r="L218" s="566"/>
      <c r="M218" s="566"/>
      <c r="N218" s="566"/>
      <c r="O218" s="566"/>
      <c r="P218" s="566"/>
      <c r="Q218" s="566"/>
      <c r="R218" s="566"/>
      <c r="S218" s="566"/>
      <c r="T218" s="566"/>
      <c r="U218" s="566"/>
      <c r="V218" s="566"/>
      <c r="W218" s="566"/>
      <c r="X218" s="566"/>
      <c r="Y218" s="566"/>
      <c r="Z218" s="566"/>
      <c r="AA218" s="566"/>
      <c r="AB218" s="566"/>
      <c r="AC218" s="566"/>
      <c r="AD218" s="566"/>
      <c r="AE218" s="566"/>
      <c r="AF218" s="566"/>
      <c r="AG218" s="566"/>
      <c r="AH218" s="566"/>
      <c r="AI218" s="566"/>
      <c r="AJ218" s="566"/>
      <c r="AK218" s="566"/>
      <c r="AL218" s="566"/>
      <c r="AM218" s="566"/>
      <c r="AN218" s="566"/>
      <c r="AO218" s="566"/>
      <c r="AP218" s="566"/>
      <c r="AQ218" s="566"/>
      <c r="AR218" s="566"/>
      <c r="AS218" s="566"/>
      <c r="AT218" s="566"/>
      <c r="AU218" s="566"/>
      <c r="AV218" s="565">
        <v>2325.6</v>
      </c>
      <c r="AW218" s="566"/>
    </row>
    <row r="219" spans="1:49">
      <c r="A219" s="564" t="s">
        <v>2542</v>
      </c>
      <c r="B219" s="564" t="s">
        <v>2543</v>
      </c>
      <c r="C219" s="564" t="s">
        <v>1986</v>
      </c>
      <c r="D219" s="564" t="s">
        <v>689</v>
      </c>
      <c r="E219" s="564" t="s">
        <v>1457</v>
      </c>
      <c r="F219" s="565">
        <v>14271.97</v>
      </c>
      <c r="G219" s="566"/>
      <c r="H219" s="566"/>
      <c r="I219" s="566"/>
      <c r="J219" s="566"/>
      <c r="K219" s="566"/>
      <c r="L219" s="566"/>
      <c r="M219" s="566"/>
      <c r="N219" s="566"/>
      <c r="O219" s="566"/>
      <c r="P219" s="566"/>
      <c r="Q219" s="566"/>
      <c r="R219" s="566"/>
      <c r="S219" s="566"/>
      <c r="T219" s="566"/>
      <c r="U219" s="566"/>
      <c r="V219" s="566"/>
      <c r="W219" s="566"/>
      <c r="X219" s="566"/>
      <c r="Y219" s="566"/>
      <c r="Z219" s="566"/>
      <c r="AA219" s="566"/>
      <c r="AB219" s="566"/>
      <c r="AC219" s="566"/>
      <c r="AD219" s="566"/>
      <c r="AE219" s="566"/>
      <c r="AF219" s="566"/>
      <c r="AG219" s="566"/>
      <c r="AH219" s="566"/>
      <c r="AI219" s="566"/>
      <c r="AJ219" s="566"/>
      <c r="AK219" s="566"/>
      <c r="AL219" s="566"/>
      <c r="AM219" s="566"/>
      <c r="AN219" s="566"/>
      <c r="AO219" s="566"/>
      <c r="AP219" s="566"/>
      <c r="AQ219" s="566"/>
      <c r="AR219" s="566"/>
      <c r="AS219" s="566"/>
      <c r="AT219" s="566"/>
      <c r="AU219" s="566"/>
      <c r="AV219" s="565">
        <v>13630.59</v>
      </c>
      <c r="AW219" s="565">
        <v>641.38</v>
      </c>
    </row>
    <row r="220" spans="1:49">
      <c r="A220" s="564" t="s">
        <v>2381</v>
      </c>
      <c r="B220" s="564" t="s">
        <v>2382</v>
      </c>
      <c r="C220" s="564" t="s">
        <v>1986</v>
      </c>
      <c r="D220" s="564" t="s">
        <v>689</v>
      </c>
      <c r="E220" s="564" t="s">
        <v>1457</v>
      </c>
      <c r="F220" s="565">
        <v>22987.75</v>
      </c>
      <c r="G220" s="566"/>
      <c r="H220" s="566"/>
      <c r="I220" s="566"/>
      <c r="J220" s="566"/>
      <c r="K220" s="566"/>
      <c r="L220" s="566"/>
      <c r="M220" s="566"/>
      <c r="N220" s="566"/>
      <c r="O220" s="566"/>
      <c r="P220" s="566"/>
      <c r="Q220" s="566"/>
      <c r="R220" s="566"/>
      <c r="S220" s="566"/>
      <c r="T220" s="566"/>
      <c r="U220" s="566"/>
      <c r="V220" s="566"/>
      <c r="W220" s="566"/>
      <c r="X220" s="566"/>
      <c r="Y220" s="566"/>
      <c r="Z220" s="566"/>
      <c r="AA220" s="566"/>
      <c r="AB220" s="566"/>
      <c r="AC220" s="566"/>
      <c r="AD220" s="566"/>
      <c r="AE220" s="566"/>
      <c r="AF220" s="566"/>
      <c r="AG220" s="566"/>
      <c r="AH220" s="566"/>
      <c r="AI220" s="566"/>
      <c r="AJ220" s="566"/>
      <c r="AK220" s="566"/>
      <c r="AL220" s="566"/>
      <c r="AM220" s="566"/>
      <c r="AN220" s="566"/>
      <c r="AO220" s="566"/>
      <c r="AP220" s="566"/>
      <c r="AQ220" s="566"/>
      <c r="AR220" s="566"/>
      <c r="AS220" s="566"/>
      <c r="AT220" s="565">
        <v>6196.35</v>
      </c>
      <c r="AU220" s="566"/>
      <c r="AV220" s="565">
        <v>16791.400000000001</v>
      </c>
      <c r="AW220" s="566"/>
    </row>
    <row r="221" spans="1:49">
      <c r="A221" s="564" t="s">
        <v>2383</v>
      </c>
      <c r="B221" s="564" t="s">
        <v>2384</v>
      </c>
      <c r="C221" s="564" t="s">
        <v>1986</v>
      </c>
      <c r="D221" s="564" t="s">
        <v>689</v>
      </c>
      <c r="E221" s="564" t="s">
        <v>1457</v>
      </c>
      <c r="F221" s="565">
        <v>33772.75</v>
      </c>
      <c r="G221" s="566"/>
      <c r="H221" s="566"/>
      <c r="I221" s="566"/>
      <c r="J221" s="566"/>
      <c r="K221" s="566"/>
      <c r="L221" s="566"/>
      <c r="M221" s="566"/>
      <c r="N221" s="566"/>
      <c r="O221" s="566"/>
      <c r="P221" s="566"/>
      <c r="Q221" s="566"/>
      <c r="R221" s="566"/>
      <c r="S221" s="566"/>
      <c r="T221" s="566"/>
      <c r="U221" s="566"/>
      <c r="V221" s="566"/>
      <c r="W221" s="566"/>
      <c r="X221" s="566"/>
      <c r="Y221" s="566"/>
      <c r="Z221" s="566"/>
      <c r="AA221" s="566"/>
      <c r="AB221" s="566"/>
      <c r="AC221" s="566"/>
      <c r="AD221" s="566"/>
      <c r="AE221" s="566"/>
      <c r="AF221" s="566"/>
      <c r="AG221" s="566"/>
      <c r="AH221" s="566"/>
      <c r="AI221" s="566"/>
      <c r="AJ221" s="566"/>
      <c r="AK221" s="566"/>
      <c r="AL221" s="565">
        <v>3106.3</v>
      </c>
      <c r="AM221" s="565">
        <v>1025</v>
      </c>
      <c r="AN221" s="565">
        <v>18962.060000000001</v>
      </c>
      <c r="AO221" s="565">
        <v>425</v>
      </c>
      <c r="AP221" s="566"/>
      <c r="AQ221" s="566"/>
      <c r="AR221" s="565">
        <v>24.14</v>
      </c>
      <c r="AS221" s="566"/>
      <c r="AT221" s="566"/>
      <c r="AU221" s="565">
        <v>991.38</v>
      </c>
      <c r="AV221" s="565">
        <v>7790.61</v>
      </c>
      <c r="AW221" s="565">
        <v>1448.26</v>
      </c>
    </row>
    <row r="222" spans="1:49">
      <c r="A222" s="564" t="s">
        <v>2385</v>
      </c>
      <c r="B222" s="564" t="s">
        <v>2386</v>
      </c>
      <c r="C222" s="564" t="s">
        <v>1986</v>
      </c>
      <c r="D222" s="564" t="s">
        <v>689</v>
      </c>
      <c r="E222" s="564" t="s">
        <v>1457</v>
      </c>
      <c r="F222" s="565">
        <v>3918.98</v>
      </c>
      <c r="G222" s="566"/>
      <c r="H222" s="566"/>
      <c r="I222" s="566"/>
      <c r="J222" s="566"/>
      <c r="K222" s="566"/>
      <c r="L222" s="566"/>
      <c r="M222" s="566"/>
      <c r="N222" s="566"/>
      <c r="O222" s="566"/>
      <c r="P222" s="566"/>
      <c r="Q222" s="566"/>
      <c r="R222" s="566"/>
      <c r="S222" s="566"/>
      <c r="T222" s="566"/>
      <c r="U222" s="566"/>
      <c r="V222" s="566"/>
      <c r="W222" s="566"/>
      <c r="X222" s="566"/>
      <c r="Y222" s="566"/>
      <c r="Z222" s="566"/>
      <c r="AA222" s="566"/>
      <c r="AB222" s="566"/>
      <c r="AC222" s="566"/>
      <c r="AD222" s="566"/>
      <c r="AE222" s="566"/>
      <c r="AF222" s="566"/>
      <c r="AG222" s="566"/>
      <c r="AH222" s="566"/>
      <c r="AI222" s="566"/>
      <c r="AJ222" s="566"/>
      <c r="AK222" s="566"/>
      <c r="AL222" s="566"/>
      <c r="AM222" s="566"/>
      <c r="AN222" s="566"/>
      <c r="AO222" s="566"/>
      <c r="AP222" s="566"/>
      <c r="AQ222" s="565">
        <v>3674.14</v>
      </c>
      <c r="AR222" s="566"/>
      <c r="AS222" s="566"/>
      <c r="AT222" s="565">
        <v>244.84</v>
      </c>
      <c r="AU222" s="566"/>
      <c r="AV222" s="566"/>
      <c r="AW222" s="566"/>
    </row>
    <row r="223" spans="1:49">
      <c r="A223" s="564" t="s">
        <v>2387</v>
      </c>
      <c r="B223" s="564" t="s">
        <v>2388</v>
      </c>
      <c r="C223" s="564" t="s">
        <v>1986</v>
      </c>
      <c r="D223" s="564" t="s">
        <v>689</v>
      </c>
      <c r="E223" s="564" t="s">
        <v>1457</v>
      </c>
      <c r="F223" s="565">
        <v>19724.03</v>
      </c>
      <c r="G223" s="566"/>
      <c r="H223" s="566"/>
      <c r="I223" s="566"/>
      <c r="J223" s="566"/>
      <c r="K223" s="566"/>
      <c r="L223" s="566"/>
      <c r="M223" s="566"/>
      <c r="N223" s="566"/>
      <c r="O223" s="566"/>
      <c r="P223" s="566"/>
      <c r="Q223" s="566"/>
      <c r="R223" s="566"/>
      <c r="S223" s="566"/>
      <c r="T223" s="566"/>
      <c r="U223" s="566"/>
      <c r="V223" s="566"/>
      <c r="W223" s="566"/>
      <c r="X223" s="566"/>
      <c r="Y223" s="566"/>
      <c r="Z223" s="566"/>
      <c r="AA223" s="566"/>
      <c r="AB223" s="566"/>
      <c r="AC223" s="566"/>
      <c r="AD223" s="566"/>
      <c r="AE223" s="566"/>
      <c r="AF223" s="566"/>
      <c r="AG223" s="566"/>
      <c r="AH223" s="566"/>
      <c r="AI223" s="566"/>
      <c r="AJ223" s="566"/>
      <c r="AK223" s="566"/>
      <c r="AL223" s="566"/>
      <c r="AM223" s="566"/>
      <c r="AN223" s="566"/>
      <c r="AO223" s="565">
        <v>4925.59</v>
      </c>
      <c r="AP223" s="565">
        <v>970</v>
      </c>
      <c r="AQ223" s="566"/>
      <c r="AR223" s="566"/>
      <c r="AS223" s="565">
        <v>1292.76</v>
      </c>
      <c r="AT223" s="565">
        <v>9763.27</v>
      </c>
      <c r="AU223" s="565">
        <v>2772.41</v>
      </c>
      <c r="AV223" s="566"/>
      <c r="AW223" s="566"/>
    </row>
    <row r="224" spans="1:49">
      <c r="A224" s="564" t="s">
        <v>2389</v>
      </c>
      <c r="B224" s="564" t="s">
        <v>2390</v>
      </c>
      <c r="C224" s="564" t="s">
        <v>1986</v>
      </c>
      <c r="D224" s="564" t="s">
        <v>689</v>
      </c>
      <c r="E224" s="564" t="s">
        <v>1457</v>
      </c>
      <c r="F224" s="565">
        <v>11112.07</v>
      </c>
      <c r="G224" s="566"/>
      <c r="H224" s="566"/>
      <c r="I224" s="566"/>
      <c r="J224" s="566"/>
      <c r="K224" s="566"/>
      <c r="L224" s="566"/>
      <c r="M224" s="566"/>
      <c r="N224" s="566"/>
      <c r="O224" s="566"/>
      <c r="P224" s="566"/>
      <c r="Q224" s="566"/>
      <c r="R224" s="566"/>
      <c r="S224" s="566"/>
      <c r="T224" s="566"/>
      <c r="U224" s="566"/>
      <c r="V224" s="566"/>
      <c r="W224" s="566"/>
      <c r="X224" s="566"/>
      <c r="Y224" s="566"/>
      <c r="Z224" s="566"/>
      <c r="AA224" s="566"/>
      <c r="AB224" s="566"/>
      <c r="AC224" s="566"/>
      <c r="AD224" s="566"/>
      <c r="AE224" s="566"/>
      <c r="AF224" s="566"/>
      <c r="AG224" s="566"/>
      <c r="AH224" s="566"/>
      <c r="AI224" s="566"/>
      <c r="AJ224" s="566"/>
      <c r="AK224" s="566"/>
      <c r="AL224" s="566"/>
      <c r="AM224" s="566"/>
      <c r="AN224" s="566"/>
      <c r="AO224" s="566"/>
      <c r="AP224" s="566"/>
      <c r="AQ224" s="566"/>
      <c r="AR224" s="566"/>
      <c r="AS224" s="566"/>
      <c r="AT224" s="565">
        <v>7112.07</v>
      </c>
      <c r="AU224" s="565">
        <v>3879.31</v>
      </c>
      <c r="AV224" s="565">
        <v>120.69</v>
      </c>
      <c r="AW224" s="566"/>
    </row>
    <row r="225" spans="1:49">
      <c r="A225" s="564" t="s">
        <v>2391</v>
      </c>
      <c r="B225" s="564" t="s">
        <v>2392</v>
      </c>
      <c r="C225" s="564" t="s">
        <v>1986</v>
      </c>
      <c r="D225" s="564" t="s">
        <v>689</v>
      </c>
      <c r="E225" s="564" t="s">
        <v>1457</v>
      </c>
      <c r="F225" s="565">
        <v>15637.58</v>
      </c>
      <c r="G225" s="566"/>
      <c r="H225" s="566"/>
      <c r="I225" s="566"/>
      <c r="J225" s="566"/>
      <c r="K225" s="566"/>
      <c r="L225" s="566"/>
      <c r="M225" s="566"/>
      <c r="N225" s="566"/>
      <c r="O225" s="566"/>
      <c r="P225" s="566"/>
      <c r="Q225" s="566"/>
      <c r="R225" s="566"/>
      <c r="S225" s="566"/>
      <c r="T225" s="566"/>
      <c r="U225" s="566"/>
      <c r="V225" s="566"/>
      <c r="W225" s="566"/>
      <c r="X225" s="566"/>
      <c r="Y225" s="566"/>
      <c r="Z225" s="566"/>
      <c r="AA225" s="566"/>
      <c r="AB225" s="566"/>
      <c r="AC225" s="566"/>
      <c r="AD225" s="566"/>
      <c r="AE225" s="566"/>
      <c r="AF225" s="566"/>
      <c r="AG225" s="566"/>
      <c r="AH225" s="566"/>
      <c r="AI225" s="566"/>
      <c r="AJ225" s="566"/>
      <c r="AK225" s="566"/>
      <c r="AL225" s="566"/>
      <c r="AM225" s="566"/>
      <c r="AN225" s="566"/>
      <c r="AO225" s="565">
        <v>4578.0200000000004</v>
      </c>
      <c r="AP225" s="565">
        <v>6668.97</v>
      </c>
      <c r="AQ225" s="566"/>
      <c r="AR225" s="565">
        <v>159.69999999999999</v>
      </c>
      <c r="AS225" s="565">
        <v>3474.14</v>
      </c>
      <c r="AT225" s="565">
        <v>369.15</v>
      </c>
      <c r="AU225" s="566"/>
      <c r="AV225" s="565">
        <v>387.6</v>
      </c>
      <c r="AW225" s="566"/>
    </row>
    <row r="226" spans="1:49">
      <c r="A226" s="564" t="s">
        <v>2393</v>
      </c>
      <c r="B226" s="564" t="s">
        <v>2394</v>
      </c>
      <c r="C226" s="564" t="s">
        <v>1986</v>
      </c>
      <c r="D226" s="564" t="s">
        <v>689</v>
      </c>
      <c r="E226" s="564" t="s">
        <v>1457</v>
      </c>
      <c r="F226" s="565">
        <v>4968.75</v>
      </c>
      <c r="G226" s="566"/>
      <c r="H226" s="566"/>
      <c r="I226" s="566"/>
      <c r="J226" s="566"/>
      <c r="K226" s="566"/>
      <c r="L226" s="566"/>
      <c r="M226" s="566"/>
      <c r="N226" s="566"/>
      <c r="O226" s="566"/>
      <c r="P226" s="566"/>
      <c r="Q226" s="566"/>
      <c r="R226" s="566"/>
      <c r="S226" s="566"/>
      <c r="T226" s="566"/>
      <c r="U226" s="566"/>
      <c r="V226" s="566"/>
      <c r="W226" s="566"/>
      <c r="X226" s="566"/>
      <c r="Y226" s="566"/>
      <c r="Z226" s="566"/>
      <c r="AA226" s="566"/>
      <c r="AB226" s="566"/>
      <c r="AC226" s="566"/>
      <c r="AD226" s="566"/>
      <c r="AE226" s="566"/>
      <c r="AF226" s="566"/>
      <c r="AG226" s="566"/>
      <c r="AH226" s="566"/>
      <c r="AI226" s="566"/>
      <c r="AJ226" s="566"/>
      <c r="AK226" s="566"/>
      <c r="AL226" s="566"/>
      <c r="AM226" s="566"/>
      <c r="AN226" s="566"/>
      <c r="AO226" s="566"/>
      <c r="AP226" s="565">
        <v>2023.89</v>
      </c>
      <c r="AQ226" s="566"/>
      <c r="AR226" s="565">
        <v>144.84</v>
      </c>
      <c r="AS226" s="565">
        <v>1327.59</v>
      </c>
      <c r="AT226" s="565">
        <v>1472.43</v>
      </c>
      <c r="AU226" s="566"/>
      <c r="AV226" s="566"/>
      <c r="AW226" s="566"/>
    </row>
    <row r="227" spans="1:49">
      <c r="A227" s="564" t="s">
        <v>2395</v>
      </c>
      <c r="B227" s="564" t="s">
        <v>2396</v>
      </c>
      <c r="C227" s="564" t="s">
        <v>1986</v>
      </c>
      <c r="D227" s="564" t="s">
        <v>689</v>
      </c>
      <c r="E227" s="564" t="s">
        <v>1457</v>
      </c>
      <c r="F227" s="565">
        <v>2681.04</v>
      </c>
      <c r="G227" s="566"/>
      <c r="H227" s="566"/>
      <c r="I227" s="566"/>
      <c r="J227" s="566"/>
      <c r="K227" s="566"/>
      <c r="L227" s="566"/>
      <c r="M227" s="566"/>
      <c r="N227" s="566"/>
      <c r="O227" s="566"/>
      <c r="P227" s="566"/>
      <c r="Q227" s="566"/>
      <c r="R227" s="566"/>
      <c r="S227" s="566"/>
      <c r="T227" s="566"/>
      <c r="U227" s="566"/>
      <c r="V227" s="566"/>
      <c r="W227" s="566"/>
      <c r="X227" s="566"/>
      <c r="Y227" s="566"/>
      <c r="Z227" s="566"/>
      <c r="AA227" s="566"/>
      <c r="AB227" s="566"/>
      <c r="AC227" s="566"/>
      <c r="AD227" s="566"/>
      <c r="AE227" s="566"/>
      <c r="AF227" s="566"/>
      <c r="AG227" s="566"/>
      <c r="AH227" s="566"/>
      <c r="AI227" s="566"/>
      <c r="AJ227" s="566"/>
      <c r="AK227" s="566"/>
      <c r="AL227" s="566"/>
      <c r="AM227" s="566"/>
      <c r="AN227" s="566"/>
      <c r="AO227" s="566"/>
      <c r="AP227" s="566"/>
      <c r="AQ227" s="566"/>
      <c r="AR227" s="566"/>
      <c r="AS227" s="565">
        <v>2172.42</v>
      </c>
      <c r="AT227" s="566"/>
      <c r="AU227" s="565">
        <v>387.93</v>
      </c>
      <c r="AV227" s="565">
        <v>120.69</v>
      </c>
      <c r="AW227" s="566"/>
    </row>
    <row r="228" spans="1:49">
      <c r="A228" s="564" t="s">
        <v>689</v>
      </c>
      <c r="B228" s="564" t="s">
        <v>689</v>
      </c>
      <c r="C228" s="564" t="s">
        <v>478</v>
      </c>
      <c r="D228" s="564" t="s">
        <v>954</v>
      </c>
      <c r="E228" s="564" t="s">
        <v>1005</v>
      </c>
      <c r="F228" s="565">
        <v>2515800</v>
      </c>
      <c r="G228" s="566"/>
      <c r="H228" s="566"/>
      <c r="I228" s="566"/>
      <c r="J228" s="566"/>
      <c r="K228" s="566"/>
      <c r="L228" s="566"/>
      <c r="M228" s="566"/>
      <c r="N228" s="566"/>
      <c r="O228" s="566"/>
      <c r="P228" s="566"/>
      <c r="Q228" s="566"/>
      <c r="R228" s="566"/>
      <c r="S228" s="566"/>
      <c r="T228" s="566"/>
      <c r="U228" s="566"/>
      <c r="V228" s="566"/>
      <c r="W228" s="566"/>
      <c r="X228" s="566"/>
      <c r="Y228" s="566"/>
      <c r="Z228" s="566"/>
      <c r="AA228" s="566"/>
      <c r="AB228" s="566"/>
      <c r="AC228" s="566"/>
      <c r="AD228" s="566"/>
      <c r="AE228" s="566"/>
      <c r="AF228" s="566"/>
      <c r="AG228" s="566"/>
      <c r="AH228" s="566"/>
      <c r="AI228" s="566"/>
      <c r="AJ228" s="566"/>
      <c r="AK228" s="565">
        <v>502150</v>
      </c>
      <c r="AL228" s="565">
        <v>255000</v>
      </c>
      <c r="AM228" s="565">
        <v>39500</v>
      </c>
      <c r="AN228" s="565">
        <v>112500</v>
      </c>
      <c r="AO228" s="565">
        <v>67000</v>
      </c>
      <c r="AP228" s="565">
        <v>1539650</v>
      </c>
      <c r="AQ228" s="566"/>
      <c r="AR228" s="566"/>
      <c r="AS228" s="566"/>
      <c r="AT228" s="566"/>
      <c r="AU228" s="566"/>
      <c r="AV228" s="566"/>
      <c r="AW228" s="566"/>
    </row>
    <row r="229" spans="1:49">
      <c r="A229" s="564" t="s">
        <v>391</v>
      </c>
      <c r="B229" s="564" t="s">
        <v>689</v>
      </c>
      <c r="C229" s="564" t="s">
        <v>478</v>
      </c>
      <c r="D229" s="564" t="s">
        <v>954</v>
      </c>
      <c r="E229" s="564" t="s">
        <v>1005</v>
      </c>
      <c r="F229" s="565">
        <v>1709150</v>
      </c>
      <c r="G229" s="566"/>
      <c r="H229" s="566"/>
      <c r="I229" s="566"/>
      <c r="J229" s="566"/>
      <c r="K229" s="566"/>
      <c r="L229" s="566"/>
      <c r="M229" s="566"/>
      <c r="N229" s="566"/>
      <c r="O229" s="566"/>
      <c r="P229" s="566"/>
      <c r="Q229" s="566"/>
      <c r="R229" s="566"/>
      <c r="S229" s="566"/>
      <c r="T229" s="566"/>
      <c r="U229" s="566"/>
      <c r="V229" s="566"/>
      <c r="W229" s="566"/>
      <c r="X229" s="566"/>
      <c r="Y229" s="566"/>
      <c r="Z229" s="566"/>
      <c r="AA229" s="566"/>
      <c r="AB229" s="566"/>
      <c r="AC229" s="566"/>
      <c r="AD229" s="566"/>
      <c r="AE229" s="566"/>
      <c r="AF229" s="566"/>
      <c r="AG229" s="565">
        <v>166750</v>
      </c>
      <c r="AH229" s="565">
        <v>87550</v>
      </c>
      <c r="AI229" s="566"/>
      <c r="AJ229" s="565">
        <v>1194850</v>
      </c>
      <c r="AK229" s="565">
        <v>260000</v>
      </c>
      <c r="AL229" s="566"/>
      <c r="AM229" s="566"/>
      <c r="AN229" s="566"/>
      <c r="AO229" s="566"/>
      <c r="AP229" s="566"/>
      <c r="AQ229" s="566"/>
      <c r="AR229" s="566"/>
      <c r="AS229" s="566"/>
      <c r="AT229" s="566"/>
      <c r="AU229" s="566"/>
      <c r="AV229" s="566"/>
      <c r="AW229" s="566"/>
    </row>
    <row r="230" spans="1:49">
      <c r="A230" s="564" t="s">
        <v>1260</v>
      </c>
      <c r="B230" s="564" t="s">
        <v>689</v>
      </c>
      <c r="C230" s="564" t="s">
        <v>478</v>
      </c>
      <c r="D230" s="564" t="s">
        <v>954</v>
      </c>
      <c r="E230" s="564" t="s">
        <v>1005</v>
      </c>
      <c r="F230" s="565">
        <v>4300</v>
      </c>
      <c r="G230" s="566"/>
      <c r="H230" s="566"/>
      <c r="I230" s="566"/>
      <c r="J230" s="566"/>
      <c r="K230" s="566"/>
      <c r="L230" s="566"/>
      <c r="M230" s="566"/>
      <c r="N230" s="566"/>
      <c r="O230" s="566"/>
      <c r="P230" s="566"/>
      <c r="Q230" s="566"/>
      <c r="R230" s="566"/>
      <c r="S230" s="566"/>
      <c r="T230" s="566"/>
      <c r="U230" s="566"/>
      <c r="V230" s="566"/>
      <c r="W230" s="566"/>
      <c r="X230" s="566"/>
      <c r="Y230" s="566"/>
      <c r="Z230" s="566"/>
      <c r="AA230" s="566"/>
      <c r="AB230" s="566"/>
      <c r="AC230" s="566"/>
      <c r="AD230" s="566"/>
      <c r="AE230" s="566"/>
      <c r="AF230" s="566"/>
      <c r="AG230" s="566"/>
      <c r="AH230" s="566"/>
      <c r="AI230" s="566"/>
      <c r="AJ230" s="566"/>
      <c r="AK230" s="566"/>
      <c r="AL230" s="565">
        <v>4300</v>
      </c>
      <c r="AM230" s="566"/>
      <c r="AN230" s="566"/>
      <c r="AO230" s="566"/>
      <c r="AP230" s="566"/>
      <c r="AQ230" s="566"/>
      <c r="AR230" s="566"/>
      <c r="AS230" s="566"/>
      <c r="AT230" s="566"/>
      <c r="AU230" s="566"/>
      <c r="AV230" s="566"/>
      <c r="AW230" s="566"/>
    </row>
    <row r="231" spans="1:49">
      <c r="A231" s="564" t="s">
        <v>180</v>
      </c>
      <c r="B231" s="564" t="s">
        <v>689</v>
      </c>
      <c r="C231" s="564" t="s">
        <v>478</v>
      </c>
      <c r="D231" s="564" t="s">
        <v>954</v>
      </c>
      <c r="E231" s="564" t="s">
        <v>1005</v>
      </c>
      <c r="F231" s="565">
        <v>55864350</v>
      </c>
      <c r="G231" s="565">
        <v>3047000</v>
      </c>
      <c r="H231" s="565">
        <v>985450</v>
      </c>
      <c r="I231" s="565">
        <v>542850</v>
      </c>
      <c r="J231" s="565">
        <v>2213450</v>
      </c>
      <c r="K231" s="565">
        <v>107300</v>
      </c>
      <c r="L231" s="565">
        <v>71000</v>
      </c>
      <c r="M231" s="565">
        <v>869700</v>
      </c>
      <c r="N231" s="565">
        <v>3645050</v>
      </c>
      <c r="O231" s="565">
        <v>3979950</v>
      </c>
      <c r="P231" s="565">
        <v>2444550</v>
      </c>
      <c r="Q231" s="565">
        <v>4050500</v>
      </c>
      <c r="R231" s="565">
        <v>2927250</v>
      </c>
      <c r="S231" s="565">
        <v>3284400</v>
      </c>
      <c r="T231" s="565">
        <v>844200</v>
      </c>
      <c r="U231" s="565">
        <v>1551150</v>
      </c>
      <c r="V231" s="565">
        <v>2847800</v>
      </c>
      <c r="W231" s="565">
        <v>148100</v>
      </c>
      <c r="X231" s="566"/>
      <c r="Y231" s="565">
        <v>2131800</v>
      </c>
      <c r="Z231" s="565">
        <v>1564650</v>
      </c>
      <c r="AA231" s="565">
        <v>1807000</v>
      </c>
      <c r="AB231" s="565">
        <v>1933050</v>
      </c>
      <c r="AC231" s="565">
        <v>1875600</v>
      </c>
      <c r="AD231" s="565">
        <v>2693000</v>
      </c>
      <c r="AE231" s="565">
        <v>2100950</v>
      </c>
      <c r="AF231" s="565">
        <v>1486200</v>
      </c>
      <c r="AG231" s="565">
        <v>549650</v>
      </c>
      <c r="AH231" s="566"/>
      <c r="AI231" s="566"/>
      <c r="AJ231" s="565">
        <v>533500</v>
      </c>
      <c r="AK231" s="565">
        <v>630500</v>
      </c>
      <c r="AL231" s="565">
        <v>571750</v>
      </c>
      <c r="AM231" s="565">
        <v>273950</v>
      </c>
      <c r="AN231" s="565">
        <v>153200</v>
      </c>
      <c r="AO231" s="565">
        <v>248300</v>
      </c>
      <c r="AP231" s="565">
        <v>2396300</v>
      </c>
      <c r="AQ231" s="565">
        <v>1600</v>
      </c>
      <c r="AR231" s="565">
        <v>16000</v>
      </c>
      <c r="AS231" s="566"/>
      <c r="AT231" s="565">
        <v>852150</v>
      </c>
      <c r="AU231" s="565">
        <v>326500</v>
      </c>
      <c r="AV231" s="565">
        <v>159000</v>
      </c>
      <c r="AW231" s="566"/>
    </row>
    <row r="232" spans="1:49">
      <c r="A232" s="564" t="s">
        <v>1462</v>
      </c>
      <c r="B232" s="564" t="s">
        <v>689</v>
      </c>
      <c r="C232" s="564" t="s">
        <v>478</v>
      </c>
      <c r="D232" s="564" t="s">
        <v>954</v>
      </c>
      <c r="E232" s="564" t="s">
        <v>1005</v>
      </c>
      <c r="F232" s="565">
        <v>798350</v>
      </c>
      <c r="G232" s="566"/>
      <c r="H232" s="566"/>
      <c r="I232" s="566"/>
      <c r="J232" s="566"/>
      <c r="K232" s="566"/>
      <c r="L232" s="566"/>
      <c r="M232" s="566"/>
      <c r="N232" s="566"/>
      <c r="O232" s="566"/>
      <c r="P232" s="566"/>
      <c r="Q232" s="566"/>
      <c r="R232" s="566"/>
      <c r="S232" s="566"/>
      <c r="T232" s="566"/>
      <c r="U232" s="566"/>
      <c r="V232" s="566"/>
      <c r="W232" s="566"/>
      <c r="X232" s="566"/>
      <c r="Y232" s="566"/>
      <c r="Z232" s="566"/>
      <c r="AA232" s="566"/>
      <c r="AB232" s="566"/>
      <c r="AC232" s="566"/>
      <c r="AD232" s="566"/>
      <c r="AE232" s="566"/>
      <c r="AF232" s="566"/>
      <c r="AG232" s="566"/>
      <c r="AH232" s="566"/>
      <c r="AI232" s="566"/>
      <c r="AJ232" s="566"/>
      <c r="AK232" s="566"/>
      <c r="AL232" s="566"/>
      <c r="AM232" s="566"/>
      <c r="AN232" s="565">
        <v>39700</v>
      </c>
      <c r="AO232" s="565">
        <v>33250</v>
      </c>
      <c r="AP232" s="565">
        <v>191300</v>
      </c>
      <c r="AQ232" s="565">
        <v>53900</v>
      </c>
      <c r="AR232" s="565">
        <v>137500</v>
      </c>
      <c r="AS232" s="565">
        <v>107500</v>
      </c>
      <c r="AT232" s="565">
        <v>61200</v>
      </c>
      <c r="AU232" s="565">
        <v>102500</v>
      </c>
      <c r="AV232" s="565">
        <v>71500</v>
      </c>
      <c r="AW232" s="566"/>
    </row>
    <row r="233" spans="1:49">
      <c r="A233" s="564" t="s">
        <v>1187</v>
      </c>
      <c r="B233" s="564" t="s">
        <v>2544</v>
      </c>
      <c r="C233" s="564" t="s">
        <v>478</v>
      </c>
      <c r="D233" s="564" t="s">
        <v>954</v>
      </c>
      <c r="E233" s="564" t="s">
        <v>1005</v>
      </c>
      <c r="F233" s="565">
        <v>1026950</v>
      </c>
      <c r="G233" s="566"/>
      <c r="H233" s="566"/>
      <c r="I233" s="566"/>
      <c r="J233" s="566"/>
      <c r="K233" s="566"/>
      <c r="L233" s="566"/>
      <c r="M233" s="566"/>
      <c r="N233" s="566"/>
      <c r="O233" s="566"/>
      <c r="P233" s="566"/>
      <c r="Q233" s="566"/>
      <c r="R233" s="566"/>
      <c r="S233" s="566"/>
      <c r="T233" s="566"/>
      <c r="U233" s="566"/>
      <c r="V233" s="566"/>
      <c r="W233" s="566"/>
      <c r="X233" s="566"/>
      <c r="Y233" s="566"/>
      <c r="Z233" s="566"/>
      <c r="AA233" s="566"/>
      <c r="AB233" s="566"/>
      <c r="AC233" s="566"/>
      <c r="AD233" s="565">
        <v>22550</v>
      </c>
      <c r="AE233" s="565">
        <v>10400</v>
      </c>
      <c r="AF233" s="565">
        <v>195600</v>
      </c>
      <c r="AG233" s="565">
        <v>7500</v>
      </c>
      <c r="AH233" s="565">
        <v>22500</v>
      </c>
      <c r="AI233" s="565">
        <v>98550</v>
      </c>
      <c r="AJ233" s="565">
        <v>201800</v>
      </c>
      <c r="AK233" s="565">
        <v>5000</v>
      </c>
      <c r="AL233" s="565">
        <v>58000</v>
      </c>
      <c r="AM233" s="566"/>
      <c r="AN233" s="565">
        <v>25200</v>
      </c>
      <c r="AO233" s="565">
        <v>19000</v>
      </c>
      <c r="AP233" s="565">
        <v>40000</v>
      </c>
      <c r="AQ233" s="565">
        <v>27300</v>
      </c>
      <c r="AR233" s="565">
        <v>65250</v>
      </c>
      <c r="AS233" s="565">
        <v>17500</v>
      </c>
      <c r="AT233" s="565">
        <v>49200</v>
      </c>
      <c r="AU233" s="565">
        <v>59000</v>
      </c>
      <c r="AV233" s="565">
        <v>102600</v>
      </c>
      <c r="AW233" s="566"/>
    </row>
    <row r="234" spans="1:49">
      <c r="A234" s="564" t="s">
        <v>364</v>
      </c>
      <c r="B234" s="564" t="s">
        <v>2545</v>
      </c>
      <c r="C234" s="564" t="s">
        <v>478</v>
      </c>
      <c r="D234" s="564" t="s">
        <v>954</v>
      </c>
      <c r="E234" s="564" t="s">
        <v>1005</v>
      </c>
      <c r="F234" s="565">
        <v>401400</v>
      </c>
      <c r="G234" s="566"/>
      <c r="H234" s="566"/>
      <c r="I234" s="566"/>
      <c r="J234" s="566"/>
      <c r="K234" s="566"/>
      <c r="L234" s="566"/>
      <c r="M234" s="566"/>
      <c r="N234" s="566"/>
      <c r="O234" s="566"/>
      <c r="P234" s="566"/>
      <c r="Q234" s="566"/>
      <c r="R234" s="566"/>
      <c r="S234" s="566"/>
      <c r="T234" s="566"/>
      <c r="U234" s="566"/>
      <c r="V234" s="566"/>
      <c r="W234" s="566"/>
      <c r="X234" s="566"/>
      <c r="Y234" s="566"/>
      <c r="Z234" s="566"/>
      <c r="AA234" s="566"/>
      <c r="AB234" s="566"/>
      <c r="AC234" s="566"/>
      <c r="AD234" s="565">
        <v>348500</v>
      </c>
      <c r="AE234" s="565">
        <v>19900</v>
      </c>
      <c r="AF234" s="566"/>
      <c r="AG234" s="566"/>
      <c r="AH234" s="566"/>
      <c r="AI234" s="565">
        <v>33000</v>
      </c>
      <c r="AJ234" s="566"/>
      <c r="AK234" s="566"/>
      <c r="AL234" s="566"/>
      <c r="AM234" s="566"/>
      <c r="AN234" s="566"/>
      <c r="AO234" s="566"/>
      <c r="AP234" s="566"/>
      <c r="AQ234" s="566"/>
      <c r="AR234" s="566"/>
      <c r="AS234" s="566"/>
      <c r="AT234" s="566"/>
      <c r="AU234" s="566"/>
      <c r="AV234" s="566"/>
      <c r="AW234" s="566"/>
    </row>
    <row r="235" spans="1:49">
      <c r="A235" s="564" t="s">
        <v>365</v>
      </c>
      <c r="B235" s="564" t="s">
        <v>2546</v>
      </c>
      <c r="C235" s="564" t="s">
        <v>478</v>
      </c>
      <c r="D235" s="564" t="s">
        <v>954</v>
      </c>
      <c r="E235" s="564" t="s">
        <v>1005</v>
      </c>
      <c r="F235" s="565">
        <v>253000</v>
      </c>
      <c r="G235" s="566"/>
      <c r="H235" s="565">
        <v>138540</v>
      </c>
      <c r="I235" s="565">
        <v>88160</v>
      </c>
      <c r="J235" s="566"/>
      <c r="K235" s="565">
        <v>26300</v>
      </c>
      <c r="L235" s="566"/>
      <c r="M235" s="566"/>
      <c r="N235" s="566"/>
      <c r="O235" s="566"/>
      <c r="P235" s="566"/>
      <c r="Q235" s="566"/>
      <c r="R235" s="566"/>
      <c r="S235" s="566"/>
      <c r="T235" s="566"/>
      <c r="U235" s="566"/>
      <c r="V235" s="566"/>
      <c r="W235" s="566"/>
      <c r="X235" s="566"/>
      <c r="Y235" s="566"/>
      <c r="Z235" s="566"/>
      <c r="AA235" s="566"/>
      <c r="AB235" s="566"/>
      <c r="AC235" s="566"/>
      <c r="AD235" s="566"/>
      <c r="AE235" s="566"/>
      <c r="AF235" s="566"/>
      <c r="AG235" s="566"/>
      <c r="AH235" s="566"/>
      <c r="AI235" s="566"/>
      <c r="AJ235" s="566"/>
      <c r="AK235" s="566"/>
      <c r="AL235" s="566"/>
      <c r="AM235" s="566"/>
      <c r="AN235" s="566"/>
      <c r="AO235" s="566"/>
      <c r="AP235" s="566"/>
      <c r="AQ235" s="566"/>
      <c r="AR235" s="566"/>
      <c r="AS235" s="566"/>
      <c r="AT235" s="566"/>
      <c r="AU235" s="566"/>
      <c r="AV235" s="566"/>
      <c r="AW235" s="566"/>
    </row>
    <row r="236" spans="1:49">
      <c r="A236" s="564" t="s">
        <v>368</v>
      </c>
      <c r="B236" s="564" t="s">
        <v>2547</v>
      </c>
      <c r="C236" s="564" t="s">
        <v>478</v>
      </c>
      <c r="D236" s="564" t="s">
        <v>954</v>
      </c>
      <c r="E236" s="564" t="s">
        <v>1005</v>
      </c>
      <c r="F236" s="565">
        <v>1590500</v>
      </c>
      <c r="G236" s="566"/>
      <c r="H236" s="566"/>
      <c r="I236" s="566"/>
      <c r="J236" s="566"/>
      <c r="K236" s="566"/>
      <c r="L236" s="566"/>
      <c r="M236" s="566"/>
      <c r="N236" s="566"/>
      <c r="O236" s="566"/>
      <c r="P236" s="566"/>
      <c r="Q236" s="566"/>
      <c r="R236" s="566"/>
      <c r="S236" s="566"/>
      <c r="T236" s="566"/>
      <c r="U236" s="566"/>
      <c r="V236" s="566"/>
      <c r="W236" s="566"/>
      <c r="X236" s="566"/>
      <c r="Y236" s="566"/>
      <c r="Z236" s="566"/>
      <c r="AA236" s="566"/>
      <c r="AB236" s="566"/>
      <c r="AC236" s="566"/>
      <c r="AD236" s="565">
        <v>457600</v>
      </c>
      <c r="AE236" s="565">
        <v>405350</v>
      </c>
      <c r="AF236" s="565">
        <v>128650</v>
      </c>
      <c r="AG236" s="565">
        <v>161800</v>
      </c>
      <c r="AH236" s="566"/>
      <c r="AI236" s="566"/>
      <c r="AJ236" s="566"/>
      <c r="AK236" s="566"/>
      <c r="AL236" s="565">
        <v>10000</v>
      </c>
      <c r="AM236" s="565">
        <v>255600</v>
      </c>
      <c r="AN236" s="565">
        <v>21300</v>
      </c>
      <c r="AO236" s="566"/>
      <c r="AP236" s="566"/>
      <c r="AQ236" s="566"/>
      <c r="AR236" s="566"/>
      <c r="AS236" s="565">
        <v>150200</v>
      </c>
      <c r="AT236" s="566"/>
      <c r="AU236" s="566"/>
      <c r="AV236" s="566"/>
      <c r="AW236" s="566"/>
    </row>
    <row r="237" spans="1:49">
      <c r="A237" s="564" t="s">
        <v>198</v>
      </c>
      <c r="B237" s="564" t="s">
        <v>2548</v>
      </c>
      <c r="C237" s="564" t="s">
        <v>478</v>
      </c>
      <c r="D237" s="564" t="s">
        <v>954</v>
      </c>
      <c r="E237" s="564" t="s">
        <v>1005</v>
      </c>
      <c r="F237" s="565">
        <v>59950</v>
      </c>
      <c r="G237" s="566"/>
      <c r="H237" s="566"/>
      <c r="I237" s="566"/>
      <c r="J237" s="566"/>
      <c r="K237" s="566"/>
      <c r="L237" s="566"/>
      <c r="M237" s="566"/>
      <c r="N237" s="566"/>
      <c r="O237" s="566"/>
      <c r="P237" s="566"/>
      <c r="Q237" s="566"/>
      <c r="R237" s="566"/>
      <c r="S237" s="566"/>
      <c r="T237" s="566"/>
      <c r="U237" s="566"/>
      <c r="V237" s="566"/>
      <c r="W237" s="566"/>
      <c r="X237" s="566"/>
      <c r="Y237" s="566"/>
      <c r="Z237" s="566"/>
      <c r="AA237" s="566"/>
      <c r="AB237" s="566"/>
      <c r="AC237" s="566"/>
      <c r="AD237" s="566"/>
      <c r="AE237" s="565">
        <v>28000</v>
      </c>
      <c r="AF237" s="566"/>
      <c r="AG237" s="566"/>
      <c r="AH237" s="565">
        <v>20950</v>
      </c>
      <c r="AI237" s="565">
        <v>11000</v>
      </c>
      <c r="AJ237" s="566"/>
      <c r="AK237" s="566"/>
      <c r="AL237" s="566"/>
      <c r="AM237" s="566"/>
      <c r="AN237" s="566"/>
      <c r="AO237" s="566"/>
      <c r="AP237" s="566"/>
      <c r="AQ237" s="566"/>
      <c r="AR237" s="566"/>
      <c r="AS237" s="566"/>
      <c r="AT237" s="566"/>
      <c r="AU237" s="566"/>
      <c r="AV237" s="566"/>
      <c r="AW237" s="566"/>
    </row>
    <row r="238" spans="1:49">
      <c r="A238" s="564" t="s">
        <v>371</v>
      </c>
      <c r="B238" s="564" t="s">
        <v>2549</v>
      </c>
      <c r="C238" s="564" t="s">
        <v>478</v>
      </c>
      <c r="D238" s="564" t="s">
        <v>954</v>
      </c>
      <c r="E238" s="564" t="s">
        <v>1005</v>
      </c>
      <c r="F238" s="565">
        <v>763140</v>
      </c>
      <c r="G238" s="566"/>
      <c r="H238" s="566"/>
      <c r="I238" s="566"/>
      <c r="J238" s="566"/>
      <c r="K238" s="566"/>
      <c r="L238" s="566"/>
      <c r="M238" s="566"/>
      <c r="N238" s="566"/>
      <c r="O238" s="566"/>
      <c r="P238" s="566"/>
      <c r="Q238" s="566"/>
      <c r="R238" s="566"/>
      <c r="S238" s="566"/>
      <c r="T238" s="566"/>
      <c r="U238" s="566"/>
      <c r="V238" s="566"/>
      <c r="W238" s="566"/>
      <c r="X238" s="566"/>
      <c r="Y238" s="566"/>
      <c r="Z238" s="566"/>
      <c r="AA238" s="566"/>
      <c r="AB238" s="566"/>
      <c r="AC238" s="566"/>
      <c r="AD238" s="565">
        <v>321000</v>
      </c>
      <c r="AE238" s="565">
        <v>115090</v>
      </c>
      <c r="AF238" s="565">
        <v>60800</v>
      </c>
      <c r="AG238" s="565">
        <v>13200</v>
      </c>
      <c r="AH238" s="565">
        <v>66200</v>
      </c>
      <c r="AI238" s="566"/>
      <c r="AJ238" s="566"/>
      <c r="AK238" s="566"/>
      <c r="AL238" s="566"/>
      <c r="AM238" s="565">
        <v>186850</v>
      </c>
      <c r="AN238" s="566"/>
      <c r="AO238" s="566"/>
      <c r="AP238" s="566"/>
      <c r="AQ238" s="566"/>
      <c r="AR238" s="566"/>
      <c r="AS238" s="566"/>
      <c r="AT238" s="566"/>
      <c r="AU238" s="566"/>
      <c r="AV238" s="566"/>
      <c r="AW238" s="566"/>
    </row>
    <row r="239" spans="1:49">
      <c r="A239" s="564" t="s">
        <v>477</v>
      </c>
      <c r="B239" s="564" t="s">
        <v>2550</v>
      </c>
      <c r="C239" s="564" t="s">
        <v>478</v>
      </c>
      <c r="D239" s="564" t="s">
        <v>954</v>
      </c>
      <c r="E239" s="564" t="s">
        <v>1005</v>
      </c>
      <c r="F239" s="565">
        <v>480950</v>
      </c>
      <c r="G239" s="566"/>
      <c r="H239" s="565">
        <v>144540</v>
      </c>
      <c r="I239" s="565">
        <v>122010</v>
      </c>
      <c r="J239" s="565">
        <v>82900</v>
      </c>
      <c r="K239" s="565">
        <v>33100</v>
      </c>
      <c r="L239" s="566"/>
      <c r="M239" s="566"/>
      <c r="N239" s="565">
        <v>18250</v>
      </c>
      <c r="O239" s="566"/>
      <c r="P239" s="566"/>
      <c r="Q239" s="566"/>
      <c r="R239" s="566"/>
      <c r="S239" s="566"/>
      <c r="T239" s="566"/>
      <c r="U239" s="566"/>
      <c r="V239" s="566"/>
      <c r="W239" s="566"/>
      <c r="X239" s="566"/>
      <c r="Y239" s="566"/>
      <c r="Z239" s="566"/>
      <c r="AA239" s="566"/>
      <c r="AB239" s="565">
        <v>80150</v>
      </c>
      <c r="AC239" s="566"/>
      <c r="AD239" s="566"/>
      <c r="AE239" s="566"/>
      <c r="AF239" s="566"/>
      <c r="AG239" s="566"/>
      <c r="AH239" s="566"/>
      <c r="AI239" s="566"/>
      <c r="AJ239" s="566"/>
      <c r="AK239" s="566"/>
      <c r="AL239" s="566"/>
      <c r="AM239" s="566"/>
      <c r="AN239" s="566"/>
      <c r="AO239" s="566"/>
      <c r="AP239" s="566"/>
      <c r="AQ239" s="566"/>
      <c r="AR239" s="566"/>
      <c r="AS239" s="566"/>
      <c r="AT239" s="566"/>
      <c r="AU239" s="566"/>
      <c r="AV239" s="566"/>
      <c r="AW239" s="566"/>
    </row>
    <row r="240" spans="1:49">
      <c r="A240" s="564" t="s">
        <v>377</v>
      </c>
      <c r="B240" s="564" t="s">
        <v>2551</v>
      </c>
      <c r="C240" s="564" t="s">
        <v>478</v>
      </c>
      <c r="D240" s="564" t="s">
        <v>954</v>
      </c>
      <c r="E240" s="564" t="s">
        <v>1005</v>
      </c>
      <c r="F240" s="565">
        <v>13414115</v>
      </c>
      <c r="G240" s="565">
        <v>986000</v>
      </c>
      <c r="H240" s="565">
        <v>208400</v>
      </c>
      <c r="I240" s="565">
        <v>156600</v>
      </c>
      <c r="J240" s="565">
        <v>230700</v>
      </c>
      <c r="K240" s="565">
        <v>142700</v>
      </c>
      <c r="L240" s="565">
        <v>7500</v>
      </c>
      <c r="M240" s="565">
        <v>323950</v>
      </c>
      <c r="N240" s="565">
        <v>217650</v>
      </c>
      <c r="O240" s="565">
        <v>681750</v>
      </c>
      <c r="P240" s="565">
        <v>952750</v>
      </c>
      <c r="Q240" s="565">
        <v>745540</v>
      </c>
      <c r="R240" s="565">
        <v>291400</v>
      </c>
      <c r="S240" s="565">
        <v>357850</v>
      </c>
      <c r="T240" s="565">
        <v>164500</v>
      </c>
      <c r="U240" s="565">
        <v>122400</v>
      </c>
      <c r="V240" s="565">
        <v>186800</v>
      </c>
      <c r="W240" s="565">
        <v>244150</v>
      </c>
      <c r="X240" s="565">
        <v>56000</v>
      </c>
      <c r="Y240" s="565">
        <v>137900</v>
      </c>
      <c r="Z240" s="565">
        <v>71600</v>
      </c>
      <c r="AA240" s="565">
        <v>229300</v>
      </c>
      <c r="AB240" s="565">
        <v>326800</v>
      </c>
      <c r="AC240" s="565">
        <v>192700</v>
      </c>
      <c r="AD240" s="565">
        <v>788200</v>
      </c>
      <c r="AE240" s="565">
        <v>857300</v>
      </c>
      <c r="AF240" s="565">
        <v>1666100</v>
      </c>
      <c r="AG240" s="565">
        <v>551100</v>
      </c>
      <c r="AH240" s="565">
        <v>223100</v>
      </c>
      <c r="AI240" s="565">
        <v>127650</v>
      </c>
      <c r="AJ240" s="565">
        <v>132400</v>
      </c>
      <c r="AK240" s="565">
        <v>20000</v>
      </c>
      <c r="AL240" s="565">
        <v>24400</v>
      </c>
      <c r="AM240" s="565">
        <v>62150</v>
      </c>
      <c r="AN240" s="565">
        <v>207500</v>
      </c>
      <c r="AO240" s="565">
        <v>243000</v>
      </c>
      <c r="AP240" s="565">
        <v>307100</v>
      </c>
      <c r="AQ240" s="565">
        <v>32350</v>
      </c>
      <c r="AR240" s="565">
        <v>11000</v>
      </c>
      <c r="AS240" s="565">
        <v>598400</v>
      </c>
      <c r="AT240" s="565">
        <v>87025</v>
      </c>
      <c r="AU240" s="565">
        <v>65000</v>
      </c>
      <c r="AV240" s="565">
        <v>348400</v>
      </c>
      <c r="AW240" s="565">
        <v>27000</v>
      </c>
    </row>
    <row r="241" spans="1:49">
      <c r="A241" s="564" t="s">
        <v>380</v>
      </c>
      <c r="B241" s="564" t="s">
        <v>2552</v>
      </c>
      <c r="C241" s="564" t="s">
        <v>478</v>
      </c>
      <c r="D241" s="564" t="s">
        <v>954</v>
      </c>
      <c r="E241" s="564" t="s">
        <v>1005</v>
      </c>
      <c r="F241" s="565">
        <v>385500</v>
      </c>
      <c r="G241" s="566"/>
      <c r="H241" s="566"/>
      <c r="I241" s="566"/>
      <c r="J241" s="566"/>
      <c r="K241" s="566"/>
      <c r="L241" s="566"/>
      <c r="M241" s="566"/>
      <c r="N241" s="566"/>
      <c r="O241" s="566"/>
      <c r="P241" s="566"/>
      <c r="Q241" s="566"/>
      <c r="R241" s="566"/>
      <c r="S241" s="566"/>
      <c r="T241" s="566"/>
      <c r="U241" s="566"/>
      <c r="V241" s="566"/>
      <c r="W241" s="566"/>
      <c r="X241" s="566"/>
      <c r="Y241" s="566"/>
      <c r="Z241" s="566"/>
      <c r="AA241" s="566"/>
      <c r="AB241" s="566"/>
      <c r="AC241" s="566"/>
      <c r="AD241" s="565">
        <v>78000</v>
      </c>
      <c r="AE241" s="565">
        <v>75000</v>
      </c>
      <c r="AF241" s="565">
        <v>148000</v>
      </c>
      <c r="AG241" s="565">
        <v>5100</v>
      </c>
      <c r="AH241" s="565">
        <v>8050</v>
      </c>
      <c r="AI241" s="565">
        <v>71350</v>
      </c>
      <c r="AJ241" s="566"/>
      <c r="AK241" s="566"/>
      <c r="AL241" s="566"/>
      <c r="AM241" s="566"/>
      <c r="AN241" s="566"/>
      <c r="AO241" s="566"/>
      <c r="AP241" s="566"/>
      <c r="AQ241" s="566"/>
      <c r="AR241" s="566"/>
      <c r="AS241" s="566"/>
      <c r="AT241" s="566"/>
      <c r="AU241" s="566"/>
      <c r="AV241" s="566"/>
      <c r="AW241" s="566"/>
    </row>
    <row r="242" spans="1:49">
      <c r="A242" s="564" t="s">
        <v>1932</v>
      </c>
      <c r="B242" s="564" t="s">
        <v>2553</v>
      </c>
      <c r="C242" s="564" t="s">
        <v>478</v>
      </c>
      <c r="D242" s="564" t="s">
        <v>954</v>
      </c>
      <c r="E242" s="564" t="s">
        <v>1005</v>
      </c>
      <c r="F242" s="565">
        <v>296100</v>
      </c>
      <c r="G242" s="566"/>
      <c r="H242" s="566"/>
      <c r="I242" s="566"/>
      <c r="J242" s="566"/>
      <c r="K242" s="566"/>
      <c r="L242" s="566"/>
      <c r="M242" s="566"/>
      <c r="N242" s="566"/>
      <c r="O242" s="566"/>
      <c r="P242" s="566"/>
      <c r="Q242" s="566"/>
      <c r="R242" s="566"/>
      <c r="S242" s="566"/>
      <c r="T242" s="566"/>
      <c r="U242" s="566"/>
      <c r="V242" s="566"/>
      <c r="W242" s="566"/>
      <c r="X242" s="566"/>
      <c r="Y242" s="566"/>
      <c r="Z242" s="566"/>
      <c r="AA242" s="566"/>
      <c r="AB242" s="566"/>
      <c r="AC242" s="566"/>
      <c r="AD242" s="565">
        <v>52850</v>
      </c>
      <c r="AE242" s="565">
        <v>35650</v>
      </c>
      <c r="AF242" s="565">
        <v>171600</v>
      </c>
      <c r="AG242" s="565">
        <v>14000</v>
      </c>
      <c r="AH242" s="566"/>
      <c r="AI242" s="565">
        <v>22000</v>
      </c>
      <c r="AJ242" s="566"/>
      <c r="AK242" s="566"/>
      <c r="AL242" s="566"/>
      <c r="AM242" s="566"/>
      <c r="AN242" s="566"/>
      <c r="AO242" s="566"/>
      <c r="AP242" s="566"/>
      <c r="AQ242" s="566"/>
      <c r="AR242" s="566"/>
      <c r="AS242" s="566"/>
      <c r="AT242" s="566"/>
      <c r="AU242" s="566"/>
      <c r="AV242" s="566"/>
      <c r="AW242" s="566"/>
    </row>
    <row r="243" spans="1:49">
      <c r="A243" s="564" t="s">
        <v>384</v>
      </c>
      <c r="B243" s="564" t="s">
        <v>2554</v>
      </c>
      <c r="C243" s="564" t="s">
        <v>478</v>
      </c>
      <c r="D243" s="564" t="s">
        <v>954</v>
      </c>
      <c r="E243" s="564" t="s">
        <v>1005</v>
      </c>
      <c r="F243" s="565">
        <v>5463454</v>
      </c>
      <c r="G243" s="566"/>
      <c r="H243" s="566"/>
      <c r="I243" s="566"/>
      <c r="J243" s="566"/>
      <c r="K243" s="566"/>
      <c r="L243" s="566"/>
      <c r="M243" s="566"/>
      <c r="N243" s="566"/>
      <c r="O243" s="566"/>
      <c r="P243" s="566"/>
      <c r="Q243" s="566"/>
      <c r="R243" s="566"/>
      <c r="S243" s="566"/>
      <c r="T243" s="566"/>
      <c r="U243" s="566"/>
      <c r="V243" s="566"/>
      <c r="W243" s="566"/>
      <c r="X243" s="566"/>
      <c r="Y243" s="566"/>
      <c r="Z243" s="566"/>
      <c r="AA243" s="566"/>
      <c r="AB243" s="566"/>
      <c r="AC243" s="566"/>
      <c r="AD243" s="565">
        <v>492750</v>
      </c>
      <c r="AE243" s="565">
        <v>147600</v>
      </c>
      <c r="AF243" s="565">
        <v>299400</v>
      </c>
      <c r="AG243" s="565">
        <v>1126350</v>
      </c>
      <c r="AH243" s="565">
        <v>544300</v>
      </c>
      <c r="AI243" s="565">
        <v>578204</v>
      </c>
      <c r="AJ243" s="565">
        <v>395150</v>
      </c>
      <c r="AK243" s="565">
        <v>555000</v>
      </c>
      <c r="AL243" s="565">
        <v>286000</v>
      </c>
      <c r="AM243" s="565">
        <v>83450</v>
      </c>
      <c r="AN243" s="565">
        <v>120400</v>
      </c>
      <c r="AO243" s="565">
        <v>123000</v>
      </c>
      <c r="AP243" s="565">
        <v>388850</v>
      </c>
      <c r="AQ243" s="566"/>
      <c r="AR243" s="565">
        <v>16000</v>
      </c>
      <c r="AS243" s="565">
        <v>63000</v>
      </c>
      <c r="AT243" s="565">
        <v>24800</v>
      </c>
      <c r="AU243" s="565">
        <v>116000</v>
      </c>
      <c r="AV243" s="565">
        <v>103200</v>
      </c>
      <c r="AW243" s="566"/>
    </row>
    <row r="244" spans="1:49">
      <c r="A244" s="564" t="s">
        <v>386</v>
      </c>
      <c r="B244" s="564" t="s">
        <v>2555</v>
      </c>
      <c r="C244" s="564" t="s">
        <v>478</v>
      </c>
      <c r="D244" s="564" t="s">
        <v>954</v>
      </c>
      <c r="E244" s="564" t="s">
        <v>1005</v>
      </c>
      <c r="F244" s="565">
        <v>1516200</v>
      </c>
      <c r="G244" s="566"/>
      <c r="H244" s="566"/>
      <c r="I244" s="566"/>
      <c r="J244" s="566"/>
      <c r="K244" s="566"/>
      <c r="L244" s="566"/>
      <c r="M244" s="566"/>
      <c r="N244" s="566"/>
      <c r="O244" s="566"/>
      <c r="P244" s="566"/>
      <c r="Q244" s="566"/>
      <c r="R244" s="566"/>
      <c r="S244" s="566"/>
      <c r="T244" s="566"/>
      <c r="U244" s="566"/>
      <c r="V244" s="566"/>
      <c r="W244" s="566"/>
      <c r="X244" s="566"/>
      <c r="Y244" s="566"/>
      <c r="Z244" s="566"/>
      <c r="AA244" s="566"/>
      <c r="AB244" s="566"/>
      <c r="AC244" s="566"/>
      <c r="AD244" s="565">
        <v>173800</v>
      </c>
      <c r="AE244" s="565">
        <v>190800</v>
      </c>
      <c r="AF244" s="565">
        <v>53200</v>
      </c>
      <c r="AG244" s="565">
        <v>59500</v>
      </c>
      <c r="AH244" s="565">
        <v>26400</v>
      </c>
      <c r="AI244" s="565">
        <v>5200</v>
      </c>
      <c r="AJ244" s="565">
        <v>73000</v>
      </c>
      <c r="AK244" s="565">
        <v>40100</v>
      </c>
      <c r="AL244" s="565">
        <v>228600</v>
      </c>
      <c r="AM244" s="565">
        <v>64300</v>
      </c>
      <c r="AN244" s="565">
        <v>18000</v>
      </c>
      <c r="AO244" s="565">
        <v>125050</v>
      </c>
      <c r="AP244" s="565">
        <v>36900</v>
      </c>
      <c r="AQ244" s="566"/>
      <c r="AR244" s="565">
        <v>4800</v>
      </c>
      <c r="AS244" s="565">
        <v>83750</v>
      </c>
      <c r="AT244" s="565">
        <v>55050</v>
      </c>
      <c r="AU244" s="565">
        <v>106450</v>
      </c>
      <c r="AV244" s="565">
        <v>144300</v>
      </c>
      <c r="AW244" s="565">
        <v>27000</v>
      </c>
    </row>
    <row r="245" spans="1:49">
      <c r="A245" s="564" t="s">
        <v>1188</v>
      </c>
      <c r="B245" s="564" t="s">
        <v>2556</v>
      </c>
      <c r="C245" s="564" t="s">
        <v>478</v>
      </c>
      <c r="D245" s="564" t="s">
        <v>954</v>
      </c>
      <c r="E245" s="564" t="s">
        <v>1005</v>
      </c>
      <c r="F245" s="565">
        <v>2343000</v>
      </c>
      <c r="G245" s="566"/>
      <c r="H245" s="566"/>
      <c r="I245" s="566"/>
      <c r="J245" s="566"/>
      <c r="K245" s="566"/>
      <c r="L245" s="566"/>
      <c r="M245" s="566"/>
      <c r="N245" s="566"/>
      <c r="O245" s="566"/>
      <c r="P245" s="566"/>
      <c r="Q245" s="566"/>
      <c r="R245" s="566"/>
      <c r="S245" s="566"/>
      <c r="T245" s="566"/>
      <c r="U245" s="566"/>
      <c r="V245" s="566"/>
      <c r="W245" s="566"/>
      <c r="X245" s="566"/>
      <c r="Y245" s="566"/>
      <c r="Z245" s="566"/>
      <c r="AA245" s="566"/>
      <c r="AB245" s="566"/>
      <c r="AC245" s="566"/>
      <c r="AD245" s="565">
        <v>148900</v>
      </c>
      <c r="AE245" s="565">
        <v>110200</v>
      </c>
      <c r="AF245" s="565">
        <v>143550</v>
      </c>
      <c r="AG245" s="565">
        <v>112900</v>
      </c>
      <c r="AH245" s="565">
        <v>11550</v>
      </c>
      <c r="AI245" s="565">
        <v>106650</v>
      </c>
      <c r="AJ245" s="565">
        <v>107600</v>
      </c>
      <c r="AK245" s="565">
        <v>118200</v>
      </c>
      <c r="AL245" s="565">
        <v>55000</v>
      </c>
      <c r="AM245" s="565">
        <v>271000</v>
      </c>
      <c r="AN245" s="565">
        <v>4200</v>
      </c>
      <c r="AO245" s="565">
        <v>79600</v>
      </c>
      <c r="AP245" s="565">
        <v>63800</v>
      </c>
      <c r="AQ245" s="566"/>
      <c r="AR245" s="565">
        <v>1850</v>
      </c>
      <c r="AS245" s="565">
        <v>136000</v>
      </c>
      <c r="AT245" s="565">
        <v>535050</v>
      </c>
      <c r="AU245" s="565">
        <v>180050</v>
      </c>
      <c r="AV245" s="565">
        <v>156900</v>
      </c>
      <c r="AW245" s="566"/>
    </row>
    <row r="246" spans="1:49">
      <c r="A246" s="564" t="s">
        <v>1842</v>
      </c>
      <c r="B246" s="564" t="s">
        <v>2557</v>
      </c>
      <c r="C246" s="564" t="s">
        <v>478</v>
      </c>
      <c r="D246" s="564" t="s">
        <v>954</v>
      </c>
      <c r="E246" s="564" t="s">
        <v>1005</v>
      </c>
      <c r="F246" s="565">
        <v>33800</v>
      </c>
      <c r="G246" s="566"/>
      <c r="H246" s="566"/>
      <c r="I246" s="566"/>
      <c r="J246" s="566"/>
      <c r="K246" s="566"/>
      <c r="L246" s="566"/>
      <c r="M246" s="566"/>
      <c r="N246" s="566"/>
      <c r="O246" s="566"/>
      <c r="P246" s="566"/>
      <c r="Q246" s="566"/>
      <c r="R246" s="566"/>
      <c r="S246" s="566"/>
      <c r="T246" s="566"/>
      <c r="U246" s="566"/>
      <c r="V246" s="566"/>
      <c r="W246" s="566"/>
      <c r="X246" s="566"/>
      <c r="Y246" s="566"/>
      <c r="Z246" s="566"/>
      <c r="AA246" s="566"/>
      <c r="AB246" s="566"/>
      <c r="AC246" s="566"/>
      <c r="AD246" s="566"/>
      <c r="AE246" s="566"/>
      <c r="AF246" s="566"/>
      <c r="AG246" s="566"/>
      <c r="AH246" s="566"/>
      <c r="AI246" s="566"/>
      <c r="AJ246" s="566"/>
      <c r="AK246" s="566"/>
      <c r="AL246" s="566"/>
      <c r="AM246" s="566"/>
      <c r="AN246" s="566"/>
      <c r="AO246" s="566"/>
      <c r="AP246" s="565">
        <v>33800</v>
      </c>
      <c r="AQ246" s="566"/>
      <c r="AR246" s="566"/>
      <c r="AS246" s="566"/>
      <c r="AT246" s="566"/>
      <c r="AU246" s="566"/>
      <c r="AV246" s="566"/>
      <c r="AW246" s="566"/>
    </row>
    <row r="247" spans="1:49">
      <c r="A247" s="564" t="s">
        <v>388</v>
      </c>
      <c r="B247" s="564" t="s">
        <v>2558</v>
      </c>
      <c r="C247" s="564" t="s">
        <v>478</v>
      </c>
      <c r="D247" s="564" t="s">
        <v>954</v>
      </c>
      <c r="E247" s="564" t="s">
        <v>1005</v>
      </c>
      <c r="F247" s="565">
        <v>4508225</v>
      </c>
      <c r="G247" s="565">
        <v>515800</v>
      </c>
      <c r="H247" s="565">
        <v>109350</v>
      </c>
      <c r="I247" s="565">
        <v>125500</v>
      </c>
      <c r="J247" s="565">
        <v>156650</v>
      </c>
      <c r="K247" s="565">
        <v>161200</v>
      </c>
      <c r="L247" s="565">
        <v>174300</v>
      </c>
      <c r="M247" s="565">
        <v>260750</v>
      </c>
      <c r="N247" s="565">
        <v>95650</v>
      </c>
      <c r="O247" s="565">
        <v>120800</v>
      </c>
      <c r="P247" s="565">
        <v>156600</v>
      </c>
      <c r="Q247" s="565">
        <v>52200</v>
      </c>
      <c r="R247" s="565">
        <v>132550</v>
      </c>
      <c r="S247" s="565">
        <v>59200</v>
      </c>
      <c r="T247" s="565">
        <v>10800</v>
      </c>
      <c r="U247" s="565">
        <v>1500</v>
      </c>
      <c r="V247" s="566"/>
      <c r="W247" s="565">
        <v>12000</v>
      </c>
      <c r="X247" s="565">
        <v>52850</v>
      </c>
      <c r="Y247" s="565">
        <v>155700</v>
      </c>
      <c r="Z247" s="565">
        <v>168900</v>
      </c>
      <c r="AA247" s="565">
        <v>90750</v>
      </c>
      <c r="AB247" s="565">
        <v>154150</v>
      </c>
      <c r="AC247" s="565">
        <v>293500</v>
      </c>
      <c r="AD247" s="565">
        <v>208800</v>
      </c>
      <c r="AE247" s="565">
        <v>126100</v>
      </c>
      <c r="AF247" s="565">
        <v>27500</v>
      </c>
      <c r="AG247" s="565">
        <v>58700</v>
      </c>
      <c r="AH247" s="566"/>
      <c r="AI247" s="566"/>
      <c r="AJ247" s="565">
        <v>66350</v>
      </c>
      <c r="AK247" s="565">
        <v>46550</v>
      </c>
      <c r="AL247" s="565">
        <v>91300</v>
      </c>
      <c r="AM247" s="565">
        <v>182600</v>
      </c>
      <c r="AN247" s="565">
        <v>102500</v>
      </c>
      <c r="AO247" s="566"/>
      <c r="AP247" s="565">
        <v>388000</v>
      </c>
      <c r="AQ247" s="566"/>
      <c r="AR247" s="566"/>
      <c r="AS247" s="565">
        <v>25000</v>
      </c>
      <c r="AT247" s="565">
        <v>26400</v>
      </c>
      <c r="AU247" s="565">
        <v>70300</v>
      </c>
      <c r="AV247" s="565">
        <v>27425</v>
      </c>
      <c r="AW247" s="566"/>
    </row>
    <row r="248" spans="1:49">
      <c r="A248" s="564" t="s">
        <v>1189</v>
      </c>
      <c r="B248" s="564" t="s">
        <v>2559</v>
      </c>
      <c r="C248" s="564" t="s">
        <v>478</v>
      </c>
      <c r="D248" s="564" t="s">
        <v>954</v>
      </c>
      <c r="E248" s="564" t="s">
        <v>1005</v>
      </c>
      <c r="F248" s="565">
        <v>1793625</v>
      </c>
      <c r="G248" s="566"/>
      <c r="H248" s="566"/>
      <c r="I248" s="566"/>
      <c r="J248" s="566"/>
      <c r="K248" s="566"/>
      <c r="L248" s="566"/>
      <c r="M248" s="566"/>
      <c r="N248" s="566"/>
      <c r="O248" s="566"/>
      <c r="P248" s="566"/>
      <c r="Q248" s="566"/>
      <c r="R248" s="566"/>
      <c r="S248" s="566"/>
      <c r="T248" s="566"/>
      <c r="U248" s="566"/>
      <c r="V248" s="566"/>
      <c r="W248" s="566"/>
      <c r="X248" s="566"/>
      <c r="Y248" s="566"/>
      <c r="Z248" s="566"/>
      <c r="AA248" s="566"/>
      <c r="AB248" s="566"/>
      <c r="AC248" s="566"/>
      <c r="AD248" s="565">
        <v>221900</v>
      </c>
      <c r="AE248" s="565">
        <v>145700</v>
      </c>
      <c r="AF248" s="565">
        <v>111000</v>
      </c>
      <c r="AG248" s="565">
        <v>50350</v>
      </c>
      <c r="AH248" s="565">
        <v>7600</v>
      </c>
      <c r="AI248" s="565">
        <v>75150</v>
      </c>
      <c r="AJ248" s="565">
        <v>52800</v>
      </c>
      <c r="AK248" s="565">
        <v>68250</v>
      </c>
      <c r="AL248" s="565">
        <v>115950</v>
      </c>
      <c r="AM248" s="565">
        <v>37800</v>
      </c>
      <c r="AN248" s="565">
        <v>18700</v>
      </c>
      <c r="AO248" s="566"/>
      <c r="AP248" s="565">
        <v>116450</v>
      </c>
      <c r="AQ248" s="565">
        <v>135000</v>
      </c>
      <c r="AR248" s="565">
        <v>91150</v>
      </c>
      <c r="AS248" s="565">
        <v>75500</v>
      </c>
      <c r="AT248" s="565">
        <v>147900</v>
      </c>
      <c r="AU248" s="565">
        <v>151625</v>
      </c>
      <c r="AV248" s="565">
        <v>166800</v>
      </c>
      <c r="AW248" s="565">
        <v>4000</v>
      </c>
    </row>
    <row r="249" spans="1:49">
      <c r="A249" s="564" t="s">
        <v>1190</v>
      </c>
      <c r="B249" s="564" t="s">
        <v>2560</v>
      </c>
      <c r="C249" s="564" t="s">
        <v>478</v>
      </c>
      <c r="D249" s="564" t="s">
        <v>954</v>
      </c>
      <c r="E249" s="564" t="s">
        <v>1005</v>
      </c>
      <c r="F249" s="565">
        <v>11852604</v>
      </c>
      <c r="G249" s="566"/>
      <c r="H249" s="566"/>
      <c r="I249" s="566"/>
      <c r="J249" s="566"/>
      <c r="K249" s="566"/>
      <c r="L249" s="566"/>
      <c r="M249" s="566"/>
      <c r="N249" s="566"/>
      <c r="O249" s="566"/>
      <c r="P249" s="566"/>
      <c r="Q249" s="566"/>
      <c r="R249" s="566"/>
      <c r="S249" s="566"/>
      <c r="T249" s="566"/>
      <c r="U249" s="566"/>
      <c r="V249" s="566"/>
      <c r="W249" s="566"/>
      <c r="X249" s="566"/>
      <c r="Y249" s="566"/>
      <c r="Z249" s="566"/>
      <c r="AA249" s="566"/>
      <c r="AB249" s="566"/>
      <c r="AC249" s="566"/>
      <c r="AD249" s="565">
        <v>73850</v>
      </c>
      <c r="AE249" s="565">
        <v>240750</v>
      </c>
      <c r="AF249" s="565">
        <v>1917300</v>
      </c>
      <c r="AG249" s="565">
        <v>2047950</v>
      </c>
      <c r="AH249" s="565">
        <v>1752100</v>
      </c>
      <c r="AI249" s="565">
        <v>2964354</v>
      </c>
      <c r="AJ249" s="565">
        <v>1423950</v>
      </c>
      <c r="AK249" s="565">
        <v>233100</v>
      </c>
      <c r="AL249" s="565">
        <v>253300</v>
      </c>
      <c r="AM249" s="565">
        <v>90100</v>
      </c>
      <c r="AN249" s="565">
        <v>27400</v>
      </c>
      <c r="AO249" s="565">
        <v>74400</v>
      </c>
      <c r="AP249" s="565">
        <v>450850</v>
      </c>
      <c r="AQ249" s="565">
        <v>42300</v>
      </c>
      <c r="AR249" s="565">
        <v>27850</v>
      </c>
      <c r="AS249" s="565">
        <v>47350</v>
      </c>
      <c r="AT249" s="565">
        <v>35700</v>
      </c>
      <c r="AU249" s="565">
        <v>102100</v>
      </c>
      <c r="AV249" s="565">
        <v>27500</v>
      </c>
      <c r="AW249" s="565">
        <v>20400</v>
      </c>
    </row>
    <row r="250" spans="1:49">
      <c r="A250" s="564" t="s">
        <v>314</v>
      </c>
      <c r="B250" s="564" t="s">
        <v>2561</v>
      </c>
      <c r="C250" s="564" t="s">
        <v>478</v>
      </c>
      <c r="D250" s="564" t="s">
        <v>954</v>
      </c>
      <c r="E250" s="564" t="s">
        <v>1005</v>
      </c>
      <c r="F250" s="565">
        <v>7071404</v>
      </c>
      <c r="G250" s="566"/>
      <c r="H250" s="566"/>
      <c r="I250" s="566"/>
      <c r="J250" s="566"/>
      <c r="K250" s="566"/>
      <c r="L250" s="566"/>
      <c r="M250" s="566"/>
      <c r="N250" s="566"/>
      <c r="O250" s="566"/>
      <c r="P250" s="566"/>
      <c r="Q250" s="566"/>
      <c r="R250" s="566"/>
      <c r="S250" s="566"/>
      <c r="T250" s="566"/>
      <c r="U250" s="566"/>
      <c r="V250" s="566"/>
      <c r="W250" s="566"/>
      <c r="X250" s="566"/>
      <c r="Y250" s="566"/>
      <c r="Z250" s="566"/>
      <c r="AA250" s="566"/>
      <c r="AB250" s="566"/>
      <c r="AC250" s="566"/>
      <c r="AD250" s="565">
        <v>729200</v>
      </c>
      <c r="AE250" s="565">
        <v>787000</v>
      </c>
      <c r="AF250" s="565">
        <v>1360900</v>
      </c>
      <c r="AG250" s="565">
        <v>1805200</v>
      </c>
      <c r="AH250" s="565">
        <v>565900</v>
      </c>
      <c r="AI250" s="565">
        <v>551354</v>
      </c>
      <c r="AJ250" s="565">
        <v>718200</v>
      </c>
      <c r="AK250" s="565">
        <v>48800</v>
      </c>
      <c r="AL250" s="565">
        <v>88100</v>
      </c>
      <c r="AM250" s="565">
        <v>91850</v>
      </c>
      <c r="AN250" s="565">
        <v>50250</v>
      </c>
      <c r="AO250" s="565">
        <v>119050</v>
      </c>
      <c r="AP250" s="565">
        <v>29800</v>
      </c>
      <c r="AQ250" s="565">
        <v>28600</v>
      </c>
      <c r="AR250" s="565">
        <v>26400</v>
      </c>
      <c r="AS250" s="566"/>
      <c r="AT250" s="566"/>
      <c r="AU250" s="565">
        <v>70800</v>
      </c>
      <c r="AV250" s="566"/>
      <c r="AW250" s="566"/>
    </row>
    <row r="251" spans="1:49">
      <c r="A251" s="564" t="s">
        <v>1191</v>
      </c>
      <c r="B251" s="564" t="s">
        <v>2562</v>
      </c>
      <c r="C251" s="564" t="s">
        <v>478</v>
      </c>
      <c r="D251" s="564" t="s">
        <v>954</v>
      </c>
      <c r="E251" s="564" t="s">
        <v>1005</v>
      </c>
      <c r="F251" s="565">
        <v>2789700</v>
      </c>
      <c r="G251" s="566"/>
      <c r="H251" s="566"/>
      <c r="I251" s="566"/>
      <c r="J251" s="566"/>
      <c r="K251" s="566"/>
      <c r="L251" s="566"/>
      <c r="M251" s="566"/>
      <c r="N251" s="566"/>
      <c r="O251" s="566"/>
      <c r="P251" s="566"/>
      <c r="Q251" s="566"/>
      <c r="R251" s="566"/>
      <c r="S251" s="566"/>
      <c r="T251" s="566"/>
      <c r="U251" s="566"/>
      <c r="V251" s="566"/>
      <c r="W251" s="566"/>
      <c r="X251" s="566"/>
      <c r="Y251" s="566"/>
      <c r="Z251" s="566"/>
      <c r="AA251" s="566"/>
      <c r="AB251" s="566"/>
      <c r="AC251" s="566"/>
      <c r="AD251" s="565">
        <v>506250</v>
      </c>
      <c r="AE251" s="565">
        <v>275050</v>
      </c>
      <c r="AF251" s="565">
        <v>296600</v>
      </c>
      <c r="AG251" s="565">
        <v>301650</v>
      </c>
      <c r="AH251" s="565">
        <v>156650</v>
      </c>
      <c r="AI251" s="565">
        <v>130750</v>
      </c>
      <c r="AJ251" s="565">
        <v>138600</v>
      </c>
      <c r="AK251" s="565">
        <v>54050</v>
      </c>
      <c r="AL251" s="565">
        <v>69050</v>
      </c>
      <c r="AM251" s="565">
        <v>72500</v>
      </c>
      <c r="AN251" s="565">
        <v>44900</v>
      </c>
      <c r="AO251" s="565">
        <v>37350</v>
      </c>
      <c r="AP251" s="565">
        <v>240800</v>
      </c>
      <c r="AQ251" s="565">
        <v>48500</v>
      </c>
      <c r="AR251" s="565">
        <v>57000</v>
      </c>
      <c r="AS251" s="565">
        <v>33100</v>
      </c>
      <c r="AT251" s="565">
        <v>80400</v>
      </c>
      <c r="AU251" s="565">
        <v>103900</v>
      </c>
      <c r="AV251" s="565">
        <v>134600</v>
      </c>
      <c r="AW251" s="565">
        <v>8000</v>
      </c>
    </row>
    <row r="252" spans="1:49">
      <c r="A252" s="564" t="s">
        <v>1245</v>
      </c>
      <c r="B252" s="564" t="s">
        <v>2563</v>
      </c>
      <c r="C252" s="564" t="s">
        <v>478</v>
      </c>
      <c r="D252" s="564" t="s">
        <v>954</v>
      </c>
      <c r="E252" s="564" t="s">
        <v>1005</v>
      </c>
      <c r="F252" s="565">
        <v>1165500</v>
      </c>
      <c r="G252" s="566"/>
      <c r="H252" s="566"/>
      <c r="I252" s="566"/>
      <c r="J252" s="566"/>
      <c r="K252" s="566"/>
      <c r="L252" s="566"/>
      <c r="M252" s="566"/>
      <c r="N252" s="566"/>
      <c r="O252" s="566"/>
      <c r="P252" s="566"/>
      <c r="Q252" s="566"/>
      <c r="R252" s="566"/>
      <c r="S252" s="566"/>
      <c r="T252" s="566"/>
      <c r="U252" s="566"/>
      <c r="V252" s="566"/>
      <c r="W252" s="566"/>
      <c r="X252" s="566"/>
      <c r="Y252" s="566"/>
      <c r="Z252" s="566"/>
      <c r="AA252" s="566"/>
      <c r="AB252" s="566"/>
      <c r="AC252" s="566"/>
      <c r="AD252" s="565">
        <v>195650</v>
      </c>
      <c r="AE252" s="565">
        <v>131350</v>
      </c>
      <c r="AF252" s="565">
        <v>156950</v>
      </c>
      <c r="AG252" s="565">
        <v>181900</v>
      </c>
      <c r="AH252" s="565">
        <v>61950</v>
      </c>
      <c r="AI252" s="565">
        <v>180350</v>
      </c>
      <c r="AJ252" s="566"/>
      <c r="AK252" s="566"/>
      <c r="AL252" s="565">
        <v>62000</v>
      </c>
      <c r="AM252" s="566"/>
      <c r="AN252" s="566"/>
      <c r="AO252" s="565">
        <v>16900</v>
      </c>
      <c r="AP252" s="565">
        <v>24050</v>
      </c>
      <c r="AQ252" s="566"/>
      <c r="AR252" s="566"/>
      <c r="AS252" s="565">
        <v>154400</v>
      </c>
      <c r="AT252" s="566"/>
      <c r="AU252" s="566"/>
      <c r="AV252" s="566"/>
      <c r="AW252" s="566"/>
    </row>
    <row r="253" spans="1:49">
      <c r="A253" s="564" t="s">
        <v>1192</v>
      </c>
      <c r="B253" s="564" t="s">
        <v>2564</v>
      </c>
      <c r="C253" s="564" t="s">
        <v>478</v>
      </c>
      <c r="D253" s="564" t="s">
        <v>954</v>
      </c>
      <c r="E253" s="564" t="s">
        <v>1005</v>
      </c>
      <c r="F253" s="565">
        <v>7695730</v>
      </c>
      <c r="G253" s="566"/>
      <c r="H253" s="566"/>
      <c r="I253" s="566"/>
      <c r="J253" s="566"/>
      <c r="K253" s="566"/>
      <c r="L253" s="566"/>
      <c r="M253" s="566"/>
      <c r="N253" s="566"/>
      <c r="O253" s="566"/>
      <c r="P253" s="566"/>
      <c r="Q253" s="566"/>
      <c r="R253" s="566"/>
      <c r="S253" s="566"/>
      <c r="T253" s="566"/>
      <c r="U253" s="566"/>
      <c r="V253" s="566"/>
      <c r="W253" s="566"/>
      <c r="X253" s="566"/>
      <c r="Y253" s="566"/>
      <c r="Z253" s="566"/>
      <c r="AA253" s="566"/>
      <c r="AB253" s="566"/>
      <c r="AC253" s="566"/>
      <c r="AD253" s="565">
        <v>1504650</v>
      </c>
      <c r="AE253" s="565">
        <v>471900</v>
      </c>
      <c r="AF253" s="565">
        <v>939280</v>
      </c>
      <c r="AG253" s="565">
        <v>442450</v>
      </c>
      <c r="AH253" s="565">
        <v>298050</v>
      </c>
      <c r="AI253" s="565">
        <v>644000</v>
      </c>
      <c r="AJ253" s="565">
        <v>175700</v>
      </c>
      <c r="AK253" s="565">
        <v>578050</v>
      </c>
      <c r="AL253" s="565">
        <v>474800</v>
      </c>
      <c r="AM253" s="565">
        <v>293700</v>
      </c>
      <c r="AN253" s="565">
        <v>247900</v>
      </c>
      <c r="AO253" s="565">
        <v>262400</v>
      </c>
      <c r="AP253" s="565">
        <v>415900</v>
      </c>
      <c r="AQ253" s="565">
        <v>180500</v>
      </c>
      <c r="AR253" s="566"/>
      <c r="AS253" s="565">
        <v>342450</v>
      </c>
      <c r="AT253" s="565">
        <v>115600</v>
      </c>
      <c r="AU253" s="565">
        <v>143200</v>
      </c>
      <c r="AV253" s="565">
        <v>165200</v>
      </c>
      <c r="AW253" s="566"/>
    </row>
    <row r="254" spans="1:49">
      <c r="A254" s="564" t="s">
        <v>1193</v>
      </c>
      <c r="B254" s="564" t="s">
        <v>2565</v>
      </c>
      <c r="C254" s="564" t="s">
        <v>478</v>
      </c>
      <c r="D254" s="564" t="s">
        <v>954</v>
      </c>
      <c r="E254" s="564" t="s">
        <v>1005</v>
      </c>
      <c r="F254" s="565">
        <v>3548700</v>
      </c>
      <c r="G254" s="566"/>
      <c r="H254" s="566"/>
      <c r="I254" s="566"/>
      <c r="J254" s="566"/>
      <c r="K254" s="566"/>
      <c r="L254" s="566"/>
      <c r="M254" s="566"/>
      <c r="N254" s="566"/>
      <c r="O254" s="566"/>
      <c r="P254" s="566"/>
      <c r="Q254" s="566"/>
      <c r="R254" s="566"/>
      <c r="S254" s="566"/>
      <c r="T254" s="566"/>
      <c r="U254" s="566"/>
      <c r="V254" s="566"/>
      <c r="W254" s="566"/>
      <c r="X254" s="566"/>
      <c r="Y254" s="566"/>
      <c r="Z254" s="566"/>
      <c r="AA254" s="566"/>
      <c r="AB254" s="566"/>
      <c r="AC254" s="566"/>
      <c r="AD254" s="565">
        <v>492800</v>
      </c>
      <c r="AE254" s="565">
        <v>320750</v>
      </c>
      <c r="AF254" s="565">
        <v>219050</v>
      </c>
      <c r="AG254" s="565">
        <v>120250</v>
      </c>
      <c r="AH254" s="565">
        <v>275250</v>
      </c>
      <c r="AI254" s="565">
        <v>231650</v>
      </c>
      <c r="AJ254" s="565">
        <v>58650</v>
      </c>
      <c r="AK254" s="565">
        <v>70100</v>
      </c>
      <c r="AL254" s="565">
        <v>92850</v>
      </c>
      <c r="AM254" s="565">
        <v>137200</v>
      </c>
      <c r="AN254" s="565">
        <v>90400</v>
      </c>
      <c r="AO254" s="565">
        <v>152600</v>
      </c>
      <c r="AP254" s="565">
        <v>240750</v>
      </c>
      <c r="AQ254" s="565">
        <v>148400</v>
      </c>
      <c r="AR254" s="565">
        <v>127300</v>
      </c>
      <c r="AS254" s="565">
        <v>53500</v>
      </c>
      <c r="AT254" s="565">
        <v>213000</v>
      </c>
      <c r="AU254" s="565">
        <v>225300</v>
      </c>
      <c r="AV254" s="565">
        <v>223700</v>
      </c>
      <c r="AW254" s="565">
        <v>55200</v>
      </c>
    </row>
    <row r="255" spans="1:49">
      <c r="A255" s="564" t="s">
        <v>1463</v>
      </c>
      <c r="B255" s="564" t="s">
        <v>2566</v>
      </c>
      <c r="C255" s="564" t="s">
        <v>478</v>
      </c>
      <c r="D255" s="564" t="s">
        <v>954</v>
      </c>
      <c r="E255" s="564" t="s">
        <v>1005</v>
      </c>
      <c r="F255" s="565">
        <v>1163050</v>
      </c>
      <c r="G255" s="566"/>
      <c r="H255" s="566"/>
      <c r="I255" s="566"/>
      <c r="J255" s="566"/>
      <c r="K255" s="566"/>
      <c r="L255" s="566"/>
      <c r="M255" s="566"/>
      <c r="N255" s="566"/>
      <c r="O255" s="566"/>
      <c r="P255" s="566"/>
      <c r="Q255" s="566"/>
      <c r="R255" s="566"/>
      <c r="S255" s="566"/>
      <c r="T255" s="566"/>
      <c r="U255" s="566"/>
      <c r="V255" s="566"/>
      <c r="W255" s="566"/>
      <c r="X255" s="566"/>
      <c r="Y255" s="566"/>
      <c r="Z255" s="566"/>
      <c r="AA255" s="566"/>
      <c r="AB255" s="566"/>
      <c r="AC255" s="566"/>
      <c r="AD255" s="566"/>
      <c r="AE255" s="565">
        <v>34050</v>
      </c>
      <c r="AF255" s="565">
        <v>142400</v>
      </c>
      <c r="AG255" s="565">
        <v>50500</v>
      </c>
      <c r="AH255" s="565">
        <v>125600</v>
      </c>
      <c r="AI255" s="565">
        <v>88600</v>
      </c>
      <c r="AJ255" s="565">
        <v>82200</v>
      </c>
      <c r="AK255" s="565">
        <v>137750</v>
      </c>
      <c r="AL255" s="565">
        <v>79100</v>
      </c>
      <c r="AM255" s="565">
        <v>57500</v>
      </c>
      <c r="AN255" s="565">
        <v>19850</v>
      </c>
      <c r="AO255" s="565">
        <v>5000</v>
      </c>
      <c r="AP255" s="565">
        <v>241900</v>
      </c>
      <c r="AQ255" s="565">
        <v>6500</v>
      </c>
      <c r="AR255" s="565">
        <v>24600</v>
      </c>
      <c r="AS255" s="565">
        <v>50000</v>
      </c>
      <c r="AT255" s="566"/>
      <c r="AU255" s="566"/>
      <c r="AV255" s="565">
        <v>17500</v>
      </c>
      <c r="AW255" s="566"/>
    </row>
    <row r="256" spans="1:49">
      <c r="A256" s="564" t="s">
        <v>1016</v>
      </c>
      <c r="B256" s="564" t="s">
        <v>2567</v>
      </c>
      <c r="C256" s="564" t="s">
        <v>478</v>
      </c>
      <c r="D256" s="564" t="s">
        <v>954</v>
      </c>
      <c r="E256" s="564" t="s">
        <v>1005</v>
      </c>
      <c r="F256" s="565">
        <v>60100</v>
      </c>
      <c r="G256" s="566"/>
      <c r="H256" s="566"/>
      <c r="I256" s="566"/>
      <c r="J256" s="566"/>
      <c r="K256" s="566"/>
      <c r="L256" s="566"/>
      <c r="M256" s="566"/>
      <c r="N256" s="566"/>
      <c r="O256" s="566"/>
      <c r="P256" s="566"/>
      <c r="Q256" s="566"/>
      <c r="R256" s="566"/>
      <c r="S256" s="566"/>
      <c r="T256" s="566"/>
      <c r="U256" s="566"/>
      <c r="V256" s="566"/>
      <c r="W256" s="566"/>
      <c r="X256" s="566"/>
      <c r="Y256" s="566"/>
      <c r="Z256" s="566"/>
      <c r="AA256" s="566"/>
      <c r="AB256" s="566"/>
      <c r="AC256" s="566"/>
      <c r="AD256" s="566"/>
      <c r="AE256" s="566"/>
      <c r="AF256" s="566"/>
      <c r="AG256" s="566"/>
      <c r="AH256" s="566"/>
      <c r="AI256" s="565">
        <v>60100</v>
      </c>
      <c r="AJ256" s="566"/>
      <c r="AK256" s="566"/>
      <c r="AL256" s="566"/>
      <c r="AM256" s="566"/>
      <c r="AN256" s="566"/>
      <c r="AO256" s="566"/>
      <c r="AP256" s="566"/>
      <c r="AQ256" s="566"/>
      <c r="AR256" s="566"/>
      <c r="AS256" s="566"/>
      <c r="AT256" s="566"/>
      <c r="AU256" s="566"/>
      <c r="AV256" s="566"/>
      <c r="AW256" s="566"/>
    </row>
    <row r="257" spans="1:49">
      <c r="A257" s="564" t="s">
        <v>394</v>
      </c>
      <c r="B257" s="564" t="s">
        <v>2568</v>
      </c>
      <c r="C257" s="564" t="s">
        <v>478</v>
      </c>
      <c r="D257" s="564" t="s">
        <v>954</v>
      </c>
      <c r="E257" s="564" t="s">
        <v>1005</v>
      </c>
      <c r="F257" s="565">
        <v>2211300</v>
      </c>
      <c r="G257" s="566"/>
      <c r="H257" s="566"/>
      <c r="I257" s="566"/>
      <c r="J257" s="566"/>
      <c r="K257" s="566"/>
      <c r="L257" s="566"/>
      <c r="M257" s="566"/>
      <c r="N257" s="566"/>
      <c r="O257" s="566"/>
      <c r="P257" s="566"/>
      <c r="Q257" s="566"/>
      <c r="R257" s="566"/>
      <c r="S257" s="566"/>
      <c r="T257" s="566"/>
      <c r="U257" s="566"/>
      <c r="V257" s="566"/>
      <c r="W257" s="566"/>
      <c r="X257" s="566"/>
      <c r="Y257" s="566"/>
      <c r="Z257" s="566"/>
      <c r="AA257" s="566"/>
      <c r="AB257" s="566"/>
      <c r="AC257" s="566"/>
      <c r="AD257" s="565">
        <v>442600</v>
      </c>
      <c r="AE257" s="565">
        <v>252000</v>
      </c>
      <c r="AF257" s="565">
        <v>261550</v>
      </c>
      <c r="AG257" s="565">
        <v>117650</v>
      </c>
      <c r="AH257" s="565">
        <v>206400</v>
      </c>
      <c r="AI257" s="565">
        <v>17500</v>
      </c>
      <c r="AJ257" s="565">
        <v>40600</v>
      </c>
      <c r="AK257" s="565">
        <v>40600</v>
      </c>
      <c r="AL257" s="565">
        <v>130250</v>
      </c>
      <c r="AM257" s="565">
        <v>65450</v>
      </c>
      <c r="AN257" s="565">
        <v>81200</v>
      </c>
      <c r="AO257" s="565">
        <v>132500</v>
      </c>
      <c r="AP257" s="565">
        <v>135900</v>
      </c>
      <c r="AQ257" s="565">
        <v>14000</v>
      </c>
      <c r="AR257" s="565">
        <v>10000</v>
      </c>
      <c r="AS257" s="565">
        <v>99000</v>
      </c>
      <c r="AT257" s="565">
        <v>27600</v>
      </c>
      <c r="AU257" s="565">
        <v>112500</v>
      </c>
      <c r="AV257" s="565">
        <v>24000</v>
      </c>
      <c r="AW257" s="566"/>
    </row>
    <row r="258" spans="1:49">
      <c r="A258" s="564" t="s">
        <v>1933</v>
      </c>
      <c r="B258" s="564" t="s">
        <v>2569</v>
      </c>
      <c r="C258" s="564" t="s">
        <v>478</v>
      </c>
      <c r="D258" s="564" t="s">
        <v>954</v>
      </c>
      <c r="E258" s="564" t="s">
        <v>1005</v>
      </c>
      <c r="F258" s="565">
        <v>608600</v>
      </c>
      <c r="G258" s="566"/>
      <c r="H258" s="566"/>
      <c r="I258" s="566"/>
      <c r="J258" s="566"/>
      <c r="K258" s="566"/>
      <c r="L258" s="566"/>
      <c r="M258" s="566"/>
      <c r="N258" s="566"/>
      <c r="O258" s="566"/>
      <c r="P258" s="566"/>
      <c r="Q258" s="566"/>
      <c r="R258" s="566"/>
      <c r="S258" s="566"/>
      <c r="T258" s="566"/>
      <c r="U258" s="566"/>
      <c r="V258" s="566"/>
      <c r="W258" s="566"/>
      <c r="X258" s="566"/>
      <c r="Y258" s="566"/>
      <c r="Z258" s="566"/>
      <c r="AA258" s="566"/>
      <c r="AB258" s="566"/>
      <c r="AC258" s="566"/>
      <c r="AD258" s="565">
        <v>120050</v>
      </c>
      <c r="AE258" s="565">
        <v>120400</v>
      </c>
      <c r="AF258" s="565">
        <v>252450</v>
      </c>
      <c r="AG258" s="565">
        <v>115700</v>
      </c>
      <c r="AH258" s="566"/>
      <c r="AI258" s="566"/>
      <c r="AJ258" s="566"/>
      <c r="AK258" s="566"/>
      <c r="AL258" s="566"/>
      <c r="AM258" s="566"/>
      <c r="AN258" s="566"/>
      <c r="AO258" s="566"/>
      <c r="AP258" s="566"/>
      <c r="AQ258" s="566"/>
      <c r="AR258" s="566"/>
      <c r="AS258" s="566"/>
      <c r="AT258" s="566"/>
      <c r="AU258" s="566"/>
      <c r="AV258" s="566"/>
      <c r="AW258" s="566"/>
    </row>
    <row r="259" spans="1:49">
      <c r="A259" s="564" t="s">
        <v>1194</v>
      </c>
      <c r="B259" s="564" t="s">
        <v>2570</v>
      </c>
      <c r="C259" s="564" t="s">
        <v>478</v>
      </c>
      <c r="D259" s="564" t="s">
        <v>954</v>
      </c>
      <c r="E259" s="564" t="s">
        <v>1005</v>
      </c>
      <c r="F259" s="565">
        <v>21235684</v>
      </c>
      <c r="G259" s="566"/>
      <c r="H259" s="566"/>
      <c r="I259" s="566"/>
      <c r="J259" s="566"/>
      <c r="K259" s="566"/>
      <c r="L259" s="566"/>
      <c r="M259" s="566"/>
      <c r="N259" s="566"/>
      <c r="O259" s="566"/>
      <c r="P259" s="566"/>
      <c r="Q259" s="566"/>
      <c r="R259" s="566"/>
      <c r="S259" s="566"/>
      <c r="T259" s="566"/>
      <c r="U259" s="566"/>
      <c r="V259" s="566"/>
      <c r="W259" s="566"/>
      <c r="X259" s="566"/>
      <c r="Y259" s="566"/>
      <c r="Z259" s="566"/>
      <c r="AA259" s="566"/>
      <c r="AB259" s="566"/>
      <c r="AC259" s="566"/>
      <c r="AD259" s="565">
        <v>568900</v>
      </c>
      <c r="AE259" s="565">
        <v>447800</v>
      </c>
      <c r="AF259" s="565">
        <v>3808750</v>
      </c>
      <c r="AG259" s="565">
        <v>3009600</v>
      </c>
      <c r="AH259" s="565">
        <v>2331300</v>
      </c>
      <c r="AI259" s="565">
        <v>3531316</v>
      </c>
      <c r="AJ259" s="565">
        <v>2376068</v>
      </c>
      <c r="AK259" s="565">
        <v>208950</v>
      </c>
      <c r="AL259" s="565">
        <v>330250</v>
      </c>
      <c r="AM259" s="565">
        <v>336750</v>
      </c>
      <c r="AN259" s="565">
        <v>260000</v>
      </c>
      <c r="AO259" s="565">
        <v>78900</v>
      </c>
      <c r="AP259" s="565">
        <v>2501050</v>
      </c>
      <c r="AQ259" s="565">
        <v>112300</v>
      </c>
      <c r="AR259" s="565">
        <v>191350</v>
      </c>
      <c r="AS259" s="565">
        <v>105300</v>
      </c>
      <c r="AT259" s="565">
        <v>310550</v>
      </c>
      <c r="AU259" s="565">
        <v>215650</v>
      </c>
      <c r="AV259" s="565">
        <v>483900</v>
      </c>
      <c r="AW259" s="565">
        <v>27000</v>
      </c>
    </row>
    <row r="260" spans="1:49">
      <c r="A260" s="564" t="s">
        <v>398</v>
      </c>
      <c r="B260" s="564" t="s">
        <v>2571</v>
      </c>
      <c r="C260" s="564" t="s">
        <v>478</v>
      </c>
      <c r="D260" s="564" t="s">
        <v>954</v>
      </c>
      <c r="E260" s="564" t="s">
        <v>1005</v>
      </c>
      <c r="F260" s="565">
        <v>706050</v>
      </c>
      <c r="G260" s="566"/>
      <c r="H260" s="566"/>
      <c r="I260" s="566"/>
      <c r="J260" s="566"/>
      <c r="K260" s="566"/>
      <c r="L260" s="566"/>
      <c r="M260" s="566"/>
      <c r="N260" s="566"/>
      <c r="O260" s="566"/>
      <c r="P260" s="566"/>
      <c r="Q260" s="566"/>
      <c r="R260" s="566"/>
      <c r="S260" s="566"/>
      <c r="T260" s="566"/>
      <c r="U260" s="566"/>
      <c r="V260" s="566"/>
      <c r="W260" s="566"/>
      <c r="X260" s="566"/>
      <c r="Y260" s="566"/>
      <c r="Z260" s="566"/>
      <c r="AA260" s="566"/>
      <c r="AB260" s="566"/>
      <c r="AC260" s="566"/>
      <c r="AD260" s="566"/>
      <c r="AE260" s="566"/>
      <c r="AF260" s="565">
        <v>71550</v>
      </c>
      <c r="AG260" s="566"/>
      <c r="AH260" s="566"/>
      <c r="AI260" s="565">
        <v>80200</v>
      </c>
      <c r="AJ260" s="566"/>
      <c r="AK260" s="565">
        <v>14950</v>
      </c>
      <c r="AL260" s="565">
        <v>27700</v>
      </c>
      <c r="AM260" s="565">
        <v>45500</v>
      </c>
      <c r="AN260" s="565">
        <v>141250</v>
      </c>
      <c r="AO260" s="565">
        <v>2300</v>
      </c>
      <c r="AP260" s="566"/>
      <c r="AQ260" s="566"/>
      <c r="AR260" s="565">
        <v>1500</v>
      </c>
      <c r="AS260" s="565">
        <v>222500</v>
      </c>
      <c r="AT260" s="566"/>
      <c r="AU260" s="565">
        <v>69100</v>
      </c>
      <c r="AV260" s="565">
        <v>29500</v>
      </c>
      <c r="AW260" s="566"/>
    </row>
    <row r="261" spans="1:49">
      <c r="A261" s="564" t="s">
        <v>1195</v>
      </c>
      <c r="B261" s="564" t="s">
        <v>2572</v>
      </c>
      <c r="C261" s="564" t="s">
        <v>478</v>
      </c>
      <c r="D261" s="564" t="s">
        <v>954</v>
      </c>
      <c r="E261" s="564" t="s">
        <v>1005</v>
      </c>
      <c r="F261" s="565">
        <v>2051900</v>
      </c>
      <c r="G261" s="566"/>
      <c r="H261" s="566"/>
      <c r="I261" s="566"/>
      <c r="J261" s="566"/>
      <c r="K261" s="566"/>
      <c r="L261" s="566"/>
      <c r="M261" s="566"/>
      <c r="N261" s="566"/>
      <c r="O261" s="566"/>
      <c r="P261" s="566"/>
      <c r="Q261" s="566"/>
      <c r="R261" s="566"/>
      <c r="S261" s="566"/>
      <c r="T261" s="566"/>
      <c r="U261" s="566"/>
      <c r="V261" s="566"/>
      <c r="W261" s="566"/>
      <c r="X261" s="566"/>
      <c r="Y261" s="566"/>
      <c r="Z261" s="566"/>
      <c r="AA261" s="566"/>
      <c r="AB261" s="566"/>
      <c r="AC261" s="566"/>
      <c r="AD261" s="565">
        <v>380200</v>
      </c>
      <c r="AE261" s="565">
        <v>340250</v>
      </c>
      <c r="AF261" s="565">
        <v>139100</v>
      </c>
      <c r="AG261" s="565">
        <v>117550</v>
      </c>
      <c r="AH261" s="565">
        <v>139250</v>
      </c>
      <c r="AI261" s="565">
        <v>79500</v>
      </c>
      <c r="AJ261" s="565">
        <v>76100</v>
      </c>
      <c r="AK261" s="565">
        <v>68900</v>
      </c>
      <c r="AL261" s="565">
        <v>111550</v>
      </c>
      <c r="AM261" s="565">
        <v>141000</v>
      </c>
      <c r="AN261" s="565">
        <v>35300</v>
      </c>
      <c r="AO261" s="565">
        <v>5600</v>
      </c>
      <c r="AP261" s="565">
        <v>74000</v>
      </c>
      <c r="AQ261" s="565">
        <v>27650</v>
      </c>
      <c r="AR261" s="565">
        <v>19500</v>
      </c>
      <c r="AS261" s="565">
        <v>86600</v>
      </c>
      <c r="AT261" s="565">
        <v>147700</v>
      </c>
      <c r="AU261" s="565">
        <v>62150</v>
      </c>
      <c r="AV261" s="566"/>
      <c r="AW261" s="566"/>
    </row>
    <row r="262" spans="1:49">
      <c r="A262" s="564" t="s">
        <v>399</v>
      </c>
      <c r="B262" s="564" t="s">
        <v>2573</v>
      </c>
      <c r="C262" s="564" t="s">
        <v>478</v>
      </c>
      <c r="D262" s="564" t="s">
        <v>954</v>
      </c>
      <c r="E262" s="564" t="s">
        <v>1005</v>
      </c>
      <c r="F262" s="565">
        <v>30400</v>
      </c>
      <c r="G262" s="566"/>
      <c r="H262" s="566"/>
      <c r="I262" s="566"/>
      <c r="J262" s="566"/>
      <c r="K262" s="566"/>
      <c r="L262" s="566"/>
      <c r="M262" s="566"/>
      <c r="N262" s="566"/>
      <c r="O262" s="566"/>
      <c r="P262" s="566"/>
      <c r="Q262" s="566"/>
      <c r="R262" s="566"/>
      <c r="S262" s="566"/>
      <c r="T262" s="566"/>
      <c r="U262" s="566"/>
      <c r="V262" s="566"/>
      <c r="W262" s="566"/>
      <c r="X262" s="566"/>
      <c r="Y262" s="566"/>
      <c r="Z262" s="566"/>
      <c r="AA262" s="566"/>
      <c r="AB262" s="566"/>
      <c r="AC262" s="566"/>
      <c r="AD262" s="565">
        <v>30400</v>
      </c>
      <c r="AE262" s="566"/>
      <c r="AF262" s="566"/>
      <c r="AG262" s="566"/>
      <c r="AH262" s="566"/>
      <c r="AI262" s="566"/>
      <c r="AJ262" s="566"/>
      <c r="AK262" s="566"/>
      <c r="AL262" s="566"/>
      <c r="AM262" s="566"/>
      <c r="AN262" s="566"/>
      <c r="AO262" s="566"/>
      <c r="AP262" s="566"/>
      <c r="AQ262" s="566"/>
      <c r="AR262" s="566"/>
      <c r="AS262" s="566"/>
      <c r="AT262" s="566"/>
      <c r="AU262" s="566"/>
      <c r="AV262" s="566"/>
      <c r="AW262" s="566"/>
    </row>
    <row r="263" spans="1:49">
      <c r="A263" s="564" t="s">
        <v>400</v>
      </c>
      <c r="B263" s="564" t="s">
        <v>2573</v>
      </c>
      <c r="C263" s="564" t="s">
        <v>478</v>
      </c>
      <c r="D263" s="564" t="s">
        <v>954</v>
      </c>
      <c r="E263" s="564" t="s">
        <v>1005</v>
      </c>
      <c r="F263" s="565">
        <v>68750</v>
      </c>
      <c r="G263" s="566"/>
      <c r="H263" s="566"/>
      <c r="I263" s="566"/>
      <c r="J263" s="566"/>
      <c r="K263" s="566"/>
      <c r="L263" s="566"/>
      <c r="M263" s="566"/>
      <c r="N263" s="566"/>
      <c r="O263" s="566"/>
      <c r="P263" s="566"/>
      <c r="Q263" s="566"/>
      <c r="R263" s="566"/>
      <c r="S263" s="566"/>
      <c r="T263" s="566"/>
      <c r="U263" s="566"/>
      <c r="V263" s="566"/>
      <c r="W263" s="566"/>
      <c r="X263" s="566"/>
      <c r="Y263" s="566"/>
      <c r="Z263" s="566"/>
      <c r="AA263" s="566"/>
      <c r="AB263" s="566"/>
      <c r="AC263" s="566"/>
      <c r="AD263" s="565">
        <v>10450</v>
      </c>
      <c r="AE263" s="565">
        <v>28900</v>
      </c>
      <c r="AF263" s="565">
        <v>20100</v>
      </c>
      <c r="AG263" s="566"/>
      <c r="AH263" s="565">
        <v>9300</v>
      </c>
      <c r="AI263" s="566"/>
      <c r="AJ263" s="566"/>
      <c r="AK263" s="566"/>
      <c r="AL263" s="566"/>
      <c r="AM263" s="566"/>
      <c r="AN263" s="566"/>
      <c r="AO263" s="566"/>
      <c r="AP263" s="566"/>
      <c r="AQ263" s="566"/>
      <c r="AR263" s="566"/>
      <c r="AS263" s="566"/>
      <c r="AT263" s="566"/>
      <c r="AU263" s="566"/>
      <c r="AV263" s="566"/>
      <c r="AW263" s="566"/>
    </row>
    <row r="264" spans="1:49">
      <c r="A264" s="564" t="s">
        <v>1196</v>
      </c>
      <c r="B264" s="564" t="s">
        <v>2574</v>
      </c>
      <c r="C264" s="564" t="s">
        <v>478</v>
      </c>
      <c r="D264" s="564" t="s">
        <v>954</v>
      </c>
      <c r="E264" s="564" t="s">
        <v>1005</v>
      </c>
      <c r="F264" s="565">
        <v>1318800</v>
      </c>
      <c r="G264" s="566"/>
      <c r="H264" s="566"/>
      <c r="I264" s="566"/>
      <c r="J264" s="566"/>
      <c r="K264" s="566"/>
      <c r="L264" s="566"/>
      <c r="M264" s="566"/>
      <c r="N264" s="566"/>
      <c r="O264" s="566"/>
      <c r="P264" s="566"/>
      <c r="Q264" s="566"/>
      <c r="R264" s="566"/>
      <c r="S264" s="566"/>
      <c r="T264" s="566"/>
      <c r="U264" s="566"/>
      <c r="V264" s="566"/>
      <c r="W264" s="566"/>
      <c r="X264" s="566"/>
      <c r="Y264" s="566"/>
      <c r="Z264" s="566"/>
      <c r="AA264" s="566"/>
      <c r="AB264" s="566"/>
      <c r="AC264" s="566"/>
      <c r="AD264" s="565">
        <v>175450</v>
      </c>
      <c r="AE264" s="565">
        <v>308900</v>
      </c>
      <c r="AF264" s="565">
        <v>73300</v>
      </c>
      <c r="AG264" s="565">
        <v>74200</v>
      </c>
      <c r="AH264" s="565">
        <v>48200</v>
      </c>
      <c r="AI264" s="565">
        <v>39900</v>
      </c>
      <c r="AJ264" s="565">
        <v>10000</v>
      </c>
      <c r="AK264" s="565">
        <v>95000</v>
      </c>
      <c r="AL264" s="565">
        <v>33600</v>
      </c>
      <c r="AM264" s="566"/>
      <c r="AN264" s="566"/>
      <c r="AO264" s="566"/>
      <c r="AP264" s="565">
        <v>438350</v>
      </c>
      <c r="AQ264" s="566"/>
      <c r="AR264" s="565">
        <v>4400</v>
      </c>
      <c r="AS264" s="565">
        <v>17500</v>
      </c>
      <c r="AT264" s="566"/>
      <c r="AU264" s="566"/>
      <c r="AV264" s="566"/>
      <c r="AW264" s="566"/>
    </row>
    <row r="265" spans="1:49">
      <c r="A265" s="564" t="s">
        <v>401</v>
      </c>
      <c r="B265" s="564" t="s">
        <v>2575</v>
      </c>
      <c r="C265" s="564" t="s">
        <v>478</v>
      </c>
      <c r="D265" s="564" t="s">
        <v>954</v>
      </c>
      <c r="E265" s="564" t="s">
        <v>1005</v>
      </c>
      <c r="F265" s="565">
        <v>1383332</v>
      </c>
      <c r="G265" s="566"/>
      <c r="H265" s="566"/>
      <c r="I265" s="566"/>
      <c r="J265" s="566"/>
      <c r="K265" s="566"/>
      <c r="L265" s="566"/>
      <c r="M265" s="566"/>
      <c r="N265" s="566"/>
      <c r="O265" s="566"/>
      <c r="P265" s="566"/>
      <c r="Q265" s="566"/>
      <c r="R265" s="566"/>
      <c r="S265" s="566"/>
      <c r="T265" s="566"/>
      <c r="U265" s="566"/>
      <c r="V265" s="566"/>
      <c r="W265" s="566"/>
      <c r="X265" s="566"/>
      <c r="Y265" s="566"/>
      <c r="Z265" s="566"/>
      <c r="AA265" s="566"/>
      <c r="AB265" s="566"/>
      <c r="AC265" s="566"/>
      <c r="AD265" s="565">
        <v>190150</v>
      </c>
      <c r="AE265" s="565">
        <v>313990</v>
      </c>
      <c r="AF265" s="565">
        <v>339350</v>
      </c>
      <c r="AG265" s="565">
        <v>340650</v>
      </c>
      <c r="AH265" s="565">
        <v>34900</v>
      </c>
      <c r="AI265" s="565">
        <v>129100</v>
      </c>
      <c r="AJ265" s="565">
        <v>35192</v>
      </c>
      <c r="AK265" s="566"/>
      <c r="AL265" s="566"/>
      <c r="AM265" s="566"/>
      <c r="AN265" s="566"/>
      <c r="AO265" s="566"/>
      <c r="AP265" s="566"/>
      <c r="AQ265" s="566"/>
      <c r="AR265" s="566"/>
      <c r="AS265" s="566"/>
      <c r="AT265" s="566"/>
      <c r="AU265" s="566"/>
      <c r="AV265" s="566"/>
      <c r="AW265" s="566"/>
    </row>
    <row r="266" spans="1:49">
      <c r="A266" s="564" t="s">
        <v>1197</v>
      </c>
      <c r="B266" s="564" t="s">
        <v>2576</v>
      </c>
      <c r="C266" s="564" t="s">
        <v>478</v>
      </c>
      <c r="D266" s="564" t="s">
        <v>954</v>
      </c>
      <c r="E266" s="564" t="s">
        <v>1005</v>
      </c>
      <c r="F266" s="565">
        <v>4480265</v>
      </c>
      <c r="G266" s="566"/>
      <c r="H266" s="566"/>
      <c r="I266" s="566"/>
      <c r="J266" s="566"/>
      <c r="K266" s="566"/>
      <c r="L266" s="566"/>
      <c r="M266" s="566"/>
      <c r="N266" s="566"/>
      <c r="O266" s="566"/>
      <c r="P266" s="566"/>
      <c r="Q266" s="566"/>
      <c r="R266" s="566"/>
      <c r="S266" s="566"/>
      <c r="T266" s="566"/>
      <c r="U266" s="566"/>
      <c r="V266" s="566"/>
      <c r="W266" s="566"/>
      <c r="X266" s="566"/>
      <c r="Y266" s="566"/>
      <c r="Z266" s="566"/>
      <c r="AA266" s="566"/>
      <c r="AB266" s="566"/>
      <c r="AC266" s="566"/>
      <c r="AD266" s="565">
        <v>445100</v>
      </c>
      <c r="AE266" s="566"/>
      <c r="AF266" s="566"/>
      <c r="AG266" s="565">
        <v>1601240</v>
      </c>
      <c r="AH266" s="566"/>
      <c r="AI266" s="566"/>
      <c r="AJ266" s="566"/>
      <c r="AK266" s="565">
        <v>213300</v>
      </c>
      <c r="AL266" s="565">
        <v>144400</v>
      </c>
      <c r="AM266" s="565">
        <v>248400</v>
      </c>
      <c r="AN266" s="565">
        <v>66040</v>
      </c>
      <c r="AO266" s="565">
        <v>380000</v>
      </c>
      <c r="AP266" s="565">
        <v>129000</v>
      </c>
      <c r="AQ266" s="565">
        <v>175000</v>
      </c>
      <c r="AR266" s="565">
        <v>138300</v>
      </c>
      <c r="AS266" s="565">
        <v>324460</v>
      </c>
      <c r="AT266" s="565">
        <v>148300</v>
      </c>
      <c r="AU266" s="565">
        <v>317475</v>
      </c>
      <c r="AV266" s="565">
        <v>122250</v>
      </c>
      <c r="AW266" s="565">
        <v>27000</v>
      </c>
    </row>
    <row r="267" spans="1:49">
      <c r="A267" s="564" t="s">
        <v>403</v>
      </c>
      <c r="B267" s="564" t="s">
        <v>2577</v>
      </c>
      <c r="C267" s="564" t="s">
        <v>478</v>
      </c>
      <c r="D267" s="564" t="s">
        <v>954</v>
      </c>
      <c r="E267" s="564" t="s">
        <v>1005</v>
      </c>
      <c r="F267" s="565">
        <v>2177600</v>
      </c>
      <c r="G267" s="566"/>
      <c r="H267" s="565">
        <v>138540</v>
      </c>
      <c r="I267" s="565">
        <v>106560</v>
      </c>
      <c r="J267" s="565">
        <v>23000</v>
      </c>
      <c r="K267" s="565">
        <v>11850</v>
      </c>
      <c r="L267" s="565">
        <v>52700</v>
      </c>
      <c r="M267" s="565">
        <v>50950</v>
      </c>
      <c r="N267" s="565">
        <v>157350</v>
      </c>
      <c r="O267" s="565">
        <v>130800</v>
      </c>
      <c r="P267" s="565">
        <v>249500</v>
      </c>
      <c r="Q267" s="565">
        <v>68450</v>
      </c>
      <c r="R267" s="565">
        <v>66100</v>
      </c>
      <c r="S267" s="565">
        <v>92700</v>
      </c>
      <c r="T267" s="565">
        <v>34900</v>
      </c>
      <c r="U267" s="565">
        <v>79900</v>
      </c>
      <c r="V267" s="565">
        <v>57950</v>
      </c>
      <c r="W267" s="565">
        <v>54950</v>
      </c>
      <c r="X267" s="565">
        <v>101300</v>
      </c>
      <c r="Y267" s="565">
        <v>130250</v>
      </c>
      <c r="Z267" s="565">
        <v>141500</v>
      </c>
      <c r="AA267" s="565">
        <v>21050</v>
      </c>
      <c r="AB267" s="565">
        <v>62350</v>
      </c>
      <c r="AC267" s="565">
        <v>120550</v>
      </c>
      <c r="AD267" s="565">
        <v>35000</v>
      </c>
      <c r="AE267" s="566"/>
      <c r="AF267" s="565">
        <v>17500</v>
      </c>
      <c r="AG267" s="566"/>
      <c r="AH267" s="566"/>
      <c r="AI267" s="566"/>
      <c r="AJ267" s="566"/>
      <c r="AK267" s="566"/>
      <c r="AL267" s="566"/>
      <c r="AM267" s="566"/>
      <c r="AN267" s="566"/>
      <c r="AO267" s="566"/>
      <c r="AP267" s="566"/>
      <c r="AQ267" s="566"/>
      <c r="AR267" s="566"/>
      <c r="AS267" s="565">
        <v>14100</v>
      </c>
      <c r="AT267" s="565">
        <v>49200</v>
      </c>
      <c r="AU267" s="565">
        <v>108600</v>
      </c>
      <c r="AV267" s="566"/>
      <c r="AW267" s="566"/>
    </row>
    <row r="268" spans="1:49">
      <c r="A268" s="564" t="s">
        <v>406</v>
      </c>
      <c r="B268" s="564" t="s">
        <v>2578</v>
      </c>
      <c r="C268" s="564" t="s">
        <v>478</v>
      </c>
      <c r="D268" s="564" t="s">
        <v>954</v>
      </c>
      <c r="E268" s="564" t="s">
        <v>1005</v>
      </c>
      <c r="F268" s="565">
        <v>1828000</v>
      </c>
      <c r="G268" s="565">
        <v>269300</v>
      </c>
      <c r="H268" s="565">
        <v>6200</v>
      </c>
      <c r="I268" s="565">
        <v>77800</v>
      </c>
      <c r="J268" s="565">
        <v>21200</v>
      </c>
      <c r="K268" s="565">
        <v>23750</v>
      </c>
      <c r="L268" s="566"/>
      <c r="M268" s="565">
        <v>119700</v>
      </c>
      <c r="N268" s="565">
        <v>25200</v>
      </c>
      <c r="O268" s="565">
        <v>53000</v>
      </c>
      <c r="P268" s="565">
        <v>57900</v>
      </c>
      <c r="Q268" s="566"/>
      <c r="R268" s="565">
        <v>19050</v>
      </c>
      <c r="S268" s="565">
        <v>69200</v>
      </c>
      <c r="T268" s="565">
        <v>52550</v>
      </c>
      <c r="U268" s="565">
        <v>31900</v>
      </c>
      <c r="V268" s="565">
        <v>19700</v>
      </c>
      <c r="W268" s="565">
        <v>81300</v>
      </c>
      <c r="X268" s="566"/>
      <c r="Y268" s="565">
        <v>23400</v>
      </c>
      <c r="Z268" s="565">
        <v>12200</v>
      </c>
      <c r="AA268" s="565">
        <v>15600</v>
      </c>
      <c r="AB268" s="565">
        <v>15900</v>
      </c>
      <c r="AC268" s="565">
        <v>15600</v>
      </c>
      <c r="AD268" s="565">
        <v>10300</v>
      </c>
      <c r="AE268" s="566"/>
      <c r="AF268" s="565">
        <v>8800</v>
      </c>
      <c r="AG268" s="566"/>
      <c r="AH268" s="565">
        <v>9850</v>
      </c>
      <c r="AI268" s="565">
        <v>24300</v>
      </c>
      <c r="AJ268" s="566"/>
      <c r="AK268" s="565">
        <v>75750</v>
      </c>
      <c r="AL268" s="565">
        <v>208650</v>
      </c>
      <c r="AM268" s="565">
        <v>18500</v>
      </c>
      <c r="AN268" s="565">
        <v>5400</v>
      </c>
      <c r="AO268" s="566"/>
      <c r="AP268" s="565">
        <v>10000</v>
      </c>
      <c r="AQ268" s="565">
        <v>87800</v>
      </c>
      <c r="AR268" s="565">
        <v>1000</v>
      </c>
      <c r="AS268" s="565">
        <v>12500</v>
      </c>
      <c r="AT268" s="565">
        <v>44600</v>
      </c>
      <c r="AU268" s="565">
        <v>108600</v>
      </c>
      <c r="AV268" s="565">
        <v>164500</v>
      </c>
      <c r="AW268" s="565">
        <v>27000</v>
      </c>
    </row>
    <row r="269" spans="1:49">
      <c r="A269" s="564" t="s">
        <v>324</v>
      </c>
      <c r="B269" s="564" t="s">
        <v>2579</v>
      </c>
      <c r="C269" s="564" t="s">
        <v>478</v>
      </c>
      <c r="D269" s="564" t="s">
        <v>954</v>
      </c>
      <c r="E269" s="564" t="s">
        <v>1005</v>
      </c>
      <c r="F269" s="565">
        <v>615350</v>
      </c>
      <c r="G269" s="565">
        <v>219700</v>
      </c>
      <c r="H269" s="565">
        <v>40100</v>
      </c>
      <c r="I269" s="565">
        <v>12150</v>
      </c>
      <c r="J269" s="566"/>
      <c r="K269" s="565">
        <v>89100</v>
      </c>
      <c r="L269" s="565">
        <v>254300</v>
      </c>
      <c r="M269" s="566"/>
      <c r="N269" s="566"/>
      <c r="O269" s="566"/>
      <c r="P269" s="566"/>
      <c r="Q269" s="566"/>
      <c r="R269" s="566"/>
      <c r="S269" s="566"/>
      <c r="T269" s="566"/>
      <c r="U269" s="566"/>
      <c r="V269" s="566"/>
      <c r="W269" s="566"/>
      <c r="X269" s="566"/>
      <c r="Y269" s="566"/>
      <c r="Z269" s="566"/>
      <c r="AA269" s="566"/>
      <c r="AB269" s="566"/>
      <c r="AC269" s="566"/>
      <c r="AD269" s="566"/>
      <c r="AE269" s="566"/>
      <c r="AF269" s="566"/>
      <c r="AG269" s="566"/>
      <c r="AH269" s="566"/>
      <c r="AI269" s="566"/>
      <c r="AJ269" s="566"/>
      <c r="AK269" s="566"/>
      <c r="AL269" s="566"/>
      <c r="AM269" s="566"/>
      <c r="AN269" s="566"/>
      <c r="AO269" s="566"/>
      <c r="AP269" s="566"/>
      <c r="AQ269" s="566"/>
      <c r="AR269" s="566"/>
      <c r="AS269" s="566"/>
      <c r="AT269" s="566"/>
      <c r="AU269" s="566"/>
      <c r="AV269" s="566"/>
      <c r="AW269" s="566"/>
    </row>
    <row r="270" spans="1:49">
      <c r="A270" s="564" t="s">
        <v>329</v>
      </c>
      <c r="B270" s="564" t="s">
        <v>2580</v>
      </c>
      <c r="C270" s="564" t="s">
        <v>478</v>
      </c>
      <c r="D270" s="564" t="s">
        <v>954</v>
      </c>
      <c r="E270" s="564" t="s">
        <v>1005</v>
      </c>
      <c r="F270" s="565">
        <v>5139700</v>
      </c>
      <c r="G270" s="565">
        <v>463700</v>
      </c>
      <c r="H270" s="565">
        <v>622800</v>
      </c>
      <c r="I270" s="565">
        <v>144800</v>
      </c>
      <c r="J270" s="565">
        <v>6500</v>
      </c>
      <c r="K270" s="565">
        <v>59400</v>
      </c>
      <c r="L270" s="565">
        <v>108800</v>
      </c>
      <c r="M270" s="565">
        <v>10800</v>
      </c>
      <c r="N270" s="565">
        <v>105400</v>
      </c>
      <c r="O270" s="565">
        <v>269300</v>
      </c>
      <c r="P270" s="565">
        <v>365100</v>
      </c>
      <c r="Q270" s="565">
        <v>210250</v>
      </c>
      <c r="R270" s="565">
        <v>182600</v>
      </c>
      <c r="S270" s="565">
        <v>234950</v>
      </c>
      <c r="T270" s="565">
        <v>88350</v>
      </c>
      <c r="U270" s="566"/>
      <c r="V270" s="565">
        <v>70200</v>
      </c>
      <c r="W270" s="566"/>
      <c r="X270" s="565">
        <v>113500</v>
      </c>
      <c r="Y270" s="566"/>
      <c r="Z270" s="565">
        <v>183050</v>
      </c>
      <c r="AA270" s="566"/>
      <c r="AB270" s="565">
        <v>622400</v>
      </c>
      <c r="AC270" s="565">
        <v>164300</v>
      </c>
      <c r="AD270" s="566"/>
      <c r="AE270" s="566"/>
      <c r="AF270" s="565">
        <v>1600</v>
      </c>
      <c r="AG270" s="566"/>
      <c r="AH270" s="566"/>
      <c r="AI270" s="565">
        <v>22800</v>
      </c>
      <c r="AJ270" s="566"/>
      <c r="AK270" s="566"/>
      <c r="AL270" s="566"/>
      <c r="AM270" s="565">
        <v>54800</v>
      </c>
      <c r="AN270" s="565">
        <v>102500</v>
      </c>
      <c r="AO270" s="566"/>
      <c r="AP270" s="565">
        <v>651000</v>
      </c>
      <c r="AQ270" s="566"/>
      <c r="AR270" s="566"/>
      <c r="AS270" s="566"/>
      <c r="AT270" s="565">
        <v>49200</v>
      </c>
      <c r="AU270" s="565">
        <v>108600</v>
      </c>
      <c r="AV270" s="565">
        <v>123000</v>
      </c>
      <c r="AW270" s="566"/>
    </row>
    <row r="271" spans="1:49">
      <c r="A271" s="564" t="s">
        <v>334</v>
      </c>
      <c r="B271" s="564" t="s">
        <v>2581</v>
      </c>
      <c r="C271" s="564" t="s">
        <v>478</v>
      </c>
      <c r="D271" s="564" t="s">
        <v>954</v>
      </c>
      <c r="E271" s="564" t="s">
        <v>1005</v>
      </c>
      <c r="F271" s="565">
        <v>10988625</v>
      </c>
      <c r="G271" s="566"/>
      <c r="H271" s="565">
        <v>191290</v>
      </c>
      <c r="I271" s="565">
        <v>135910</v>
      </c>
      <c r="J271" s="565">
        <v>284650</v>
      </c>
      <c r="K271" s="565">
        <v>185950</v>
      </c>
      <c r="L271" s="565">
        <v>343600</v>
      </c>
      <c r="M271" s="565">
        <v>224400</v>
      </c>
      <c r="N271" s="565">
        <v>466150</v>
      </c>
      <c r="O271" s="565">
        <v>521050</v>
      </c>
      <c r="P271" s="565">
        <v>457500</v>
      </c>
      <c r="Q271" s="565">
        <v>390850</v>
      </c>
      <c r="R271" s="565">
        <v>391900</v>
      </c>
      <c r="S271" s="565">
        <v>241950</v>
      </c>
      <c r="T271" s="565">
        <v>528850</v>
      </c>
      <c r="U271" s="565">
        <v>223050</v>
      </c>
      <c r="V271" s="565">
        <v>260700</v>
      </c>
      <c r="W271" s="565">
        <v>231500</v>
      </c>
      <c r="X271" s="565">
        <v>222800</v>
      </c>
      <c r="Y271" s="565">
        <v>291600</v>
      </c>
      <c r="Z271" s="565">
        <v>202650</v>
      </c>
      <c r="AA271" s="565">
        <v>299300</v>
      </c>
      <c r="AB271" s="565">
        <v>171000</v>
      </c>
      <c r="AC271" s="565">
        <v>136750</v>
      </c>
      <c r="AD271" s="565">
        <v>1338450</v>
      </c>
      <c r="AE271" s="565">
        <v>235050</v>
      </c>
      <c r="AF271" s="565">
        <v>179200</v>
      </c>
      <c r="AG271" s="565">
        <v>236450</v>
      </c>
      <c r="AH271" s="565">
        <v>64900</v>
      </c>
      <c r="AI271" s="565">
        <v>143400</v>
      </c>
      <c r="AJ271" s="566"/>
      <c r="AK271" s="565">
        <v>110500</v>
      </c>
      <c r="AL271" s="565">
        <v>707050</v>
      </c>
      <c r="AM271" s="565">
        <v>337650</v>
      </c>
      <c r="AN271" s="565">
        <v>256000</v>
      </c>
      <c r="AO271" s="565">
        <v>54550</v>
      </c>
      <c r="AP271" s="565">
        <v>68750</v>
      </c>
      <c r="AQ271" s="565">
        <v>51800</v>
      </c>
      <c r="AR271" s="565">
        <v>101050</v>
      </c>
      <c r="AS271" s="565">
        <v>303400</v>
      </c>
      <c r="AT271" s="565">
        <v>125025</v>
      </c>
      <c r="AU271" s="565">
        <v>120650</v>
      </c>
      <c r="AV271" s="565">
        <v>124350</v>
      </c>
      <c r="AW271" s="565">
        <v>27000</v>
      </c>
    </row>
    <row r="272" spans="1:49">
      <c r="A272" s="564" t="s">
        <v>346</v>
      </c>
      <c r="B272" s="564" t="s">
        <v>2582</v>
      </c>
      <c r="C272" s="564" t="s">
        <v>478</v>
      </c>
      <c r="D272" s="564" t="s">
        <v>954</v>
      </c>
      <c r="E272" s="564" t="s">
        <v>1005</v>
      </c>
      <c r="F272" s="565">
        <v>4401450</v>
      </c>
      <c r="G272" s="565">
        <v>372350</v>
      </c>
      <c r="H272" s="565">
        <v>81000</v>
      </c>
      <c r="I272" s="565">
        <v>195100</v>
      </c>
      <c r="J272" s="565">
        <v>127550</v>
      </c>
      <c r="K272" s="565">
        <v>34250</v>
      </c>
      <c r="L272" s="565">
        <v>179600</v>
      </c>
      <c r="M272" s="565">
        <v>141800</v>
      </c>
      <c r="N272" s="565">
        <v>51300</v>
      </c>
      <c r="O272" s="565">
        <v>53250</v>
      </c>
      <c r="P272" s="565">
        <v>173600</v>
      </c>
      <c r="Q272" s="565">
        <v>134700</v>
      </c>
      <c r="R272" s="565">
        <v>115000</v>
      </c>
      <c r="S272" s="565">
        <v>36750</v>
      </c>
      <c r="T272" s="565">
        <v>207550</v>
      </c>
      <c r="U272" s="565">
        <v>222000</v>
      </c>
      <c r="V272" s="565">
        <v>47250</v>
      </c>
      <c r="W272" s="565">
        <v>85950</v>
      </c>
      <c r="X272" s="566"/>
      <c r="Y272" s="565">
        <v>15750</v>
      </c>
      <c r="Z272" s="565">
        <v>29500</v>
      </c>
      <c r="AA272" s="565">
        <v>100250</v>
      </c>
      <c r="AB272" s="565">
        <v>163950</v>
      </c>
      <c r="AC272" s="565">
        <v>78100</v>
      </c>
      <c r="AD272" s="565">
        <v>78100</v>
      </c>
      <c r="AE272" s="565">
        <v>150350</v>
      </c>
      <c r="AF272" s="565">
        <v>36500</v>
      </c>
      <c r="AG272" s="565">
        <v>30000</v>
      </c>
      <c r="AH272" s="565">
        <v>38100</v>
      </c>
      <c r="AI272" s="565">
        <v>143550</v>
      </c>
      <c r="AJ272" s="565">
        <v>25000</v>
      </c>
      <c r="AK272" s="565">
        <v>32650</v>
      </c>
      <c r="AL272" s="565">
        <v>169900</v>
      </c>
      <c r="AM272" s="566"/>
      <c r="AN272" s="565">
        <v>51150</v>
      </c>
      <c r="AO272" s="565">
        <v>155900</v>
      </c>
      <c r="AP272" s="565">
        <v>273800</v>
      </c>
      <c r="AQ272" s="565">
        <v>33500</v>
      </c>
      <c r="AR272" s="565">
        <v>52800</v>
      </c>
      <c r="AS272" s="565">
        <v>40025</v>
      </c>
      <c r="AT272" s="565">
        <v>96750</v>
      </c>
      <c r="AU272" s="565">
        <v>101825</v>
      </c>
      <c r="AV272" s="565">
        <v>218000</v>
      </c>
      <c r="AW272" s="565">
        <v>27000</v>
      </c>
    </row>
    <row r="273" spans="1:49">
      <c r="A273" s="564" t="s">
        <v>1430</v>
      </c>
      <c r="B273" s="564" t="s">
        <v>2583</v>
      </c>
      <c r="C273" s="564" t="s">
        <v>478</v>
      </c>
      <c r="D273" s="564" t="s">
        <v>954</v>
      </c>
      <c r="E273" s="564" t="s">
        <v>1005</v>
      </c>
      <c r="F273" s="565">
        <v>415800</v>
      </c>
      <c r="G273" s="566"/>
      <c r="H273" s="566"/>
      <c r="I273" s="566"/>
      <c r="J273" s="566"/>
      <c r="K273" s="566"/>
      <c r="L273" s="566"/>
      <c r="M273" s="566"/>
      <c r="N273" s="566"/>
      <c r="O273" s="566"/>
      <c r="P273" s="566"/>
      <c r="Q273" s="566"/>
      <c r="R273" s="566"/>
      <c r="S273" s="566"/>
      <c r="T273" s="566"/>
      <c r="U273" s="566"/>
      <c r="V273" s="566"/>
      <c r="W273" s="566"/>
      <c r="X273" s="566"/>
      <c r="Y273" s="566"/>
      <c r="Z273" s="566"/>
      <c r="AA273" s="566"/>
      <c r="AB273" s="566"/>
      <c r="AC273" s="566"/>
      <c r="AD273" s="565">
        <v>112100</v>
      </c>
      <c r="AE273" s="566"/>
      <c r="AF273" s="566"/>
      <c r="AG273" s="566"/>
      <c r="AH273" s="566"/>
      <c r="AI273" s="566"/>
      <c r="AJ273" s="566"/>
      <c r="AK273" s="566"/>
      <c r="AL273" s="566"/>
      <c r="AM273" s="565">
        <v>60100</v>
      </c>
      <c r="AN273" s="565">
        <v>102500</v>
      </c>
      <c r="AO273" s="565">
        <v>17800</v>
      </c>
      <c r="AP273" s="566"/>
      <c r="AQ273" s="566"/>
      <c r="AR273" s="566"/>
      <c r="AS273" s="566"/>
      <c r="AT273" s="565">
        <v>47100</v>
      </c>
      <c r="AU273" s="565">
        <v>49200</v>
      </c>
      <c r="AV273" s="565">
        <v>27000</v>
      </c>
      <c r="AW273" s="566"/>
    </row>
    <row r="274" spans="1:49">
      <c r="A274" s="564" t="s">
        <v>350</v>
      </c>
      <c r="B274" s="564" t="s">
        <v>2584</v>
      </c>
      <c r="C274" s="564" t="s">
        <v>478</v>
      </c>
      <c r="D274" s="564" t="s">
        <v>954</v>
      </c>
      <c r="E274" s="564" t="s">
        <v>1005</v>
      </c>
      <c r="F274" s="565">
        <v>15558614</v>
      </c>
      <c r="G274" s="565">
        <v>947800</v>
      </c>
      <c r="H274" s="565">
        <v>326450</v>
      </c>
      <c r="I274" s="565">
        <v>277800</v>
      </c>
      <c r="J274" s="565">
        <v>128700</v>
      </c>
      <c r="K274" s="565">
        <v>1075500</v>
      </c>
      <c r="L274" s="565">
        <v>185500</v>
      </c>
      <c r="M274" s="565">
        <v>542760</v>
      </c>
      <c r="N274" s="565">
        <v>422450</v>
      </c>
      <c r="O274" s="565">
        <v>1254450</v>
      </c>
      <c r="P274" s="565">
        <v>1665250</v>
      </c>
      <c r="Q274" s="565">
        <v>143600</v>
      </c>
      <c r="R274" s="565">
        <v>123600</v>
      </c>
      <c r="S274" s="565">
        <v>181900</v>
      </c>
      <c r="T274" s="565">
        <v>148500</v>
      </c>
      <c r="U274" s="565">
        <v>345900</v>
      </c>
      <c r="V274" s="565">
        <v>145900</v>
      </c>
      <c r="W274" s="565">
        <v>274500</v>
      </c>
      <c r="X274" s="565">
        <v>358600</v>
      </c>
      <c r="Y274" s="565">
        <v>546950</v>
      </c>
      <c r="Z274" s="565">
        <v>177550</v>
      </c>
      <c r="AA274" s="565">
        <v>303350</v>
      </c>
      <c r="AB274" s="565">
        <v>626100</v>
      </c>
      <c r="AC274" s="565">
        <v>635100</v>
      </c>
      <c r="AD274" s="565">
        <v>139600</v>
      </c>
      <c r="AE274" s="565">
        <v>151650</v>
      </c>
      <c r="AF274" s="565">
        <v>102850</v>
      </c>
      <c r="AG274" s="565">
        <v>134550</v>
      </c>
      <c r="AH274" s="565">
        <v>128150</v>
      </c>
      <c r="AI274" s="565">
        <v>109304</v>
      </c>
      <c r="AJ274" s="565">
        <v>147250</v>
      </c>
      <c r="AK274" s="565">
        <v>125700</v>
      </c>
      <c r="AL274" s="565">
        <v>206800</v>
      </c>
      <c r="AM274" s="565">
        <v>498300</v>
      </c>
      <c r="AN274" s="565">
        <v>505300</v>
      </c>
      <c r="AO274" s="565">
        <v>64900</v>
      </c>
      <c r="AP274" s="565">
        <v>282450</v>
      </c>
      <c r="AQ274" s="565">
        <v>213850</v>
      </c>
      <c r="AR274" s="565">
        <v>146250</v>
      </c>
      <c r="AS274" s="565">
        <v>270100</v>
      </c>
      <c r="AT274" s="565">
        <v>431400</v>
      </c>
      <c r="AU274" s="565">
        <v>743500</v>
      </c>
      <c r="AV274" s="565">
        <v>314500</v>
      </c>
      <c r="AW274" s="565">
        <v>4000</v>
      </c>
    </row>
    <row r="275" spans="1:49">
      <c r="A275" s="564" t="s">
        <v>353</v>
      </c>
      <c r="B275" s="564" t="s">
        <v>2585</v>
      </c>
      <c r="C275" s="564" t="s">
        <v>478</v>
      </c>
      <c r="D275" s="564" t="s">
        <v>954</v>
      </c>
      <c r="E275" s="564" t="s">
        <v>1005</v>
      </c>
      <c r="F275" s="565">
        <v>17725695</v>
      </c>
      <c r="G275" s="566"/>
      <c r="H275" s="565">
        <v>284690</v>
      </c>
      <c r="I275" s="565">
        <v>489410</v>
      </c>
      <c r="J275" s="565">
        <v>226350</v>
      </c>
      <c r="K275" s="565">
        <v>119950</v>
      </c>
      <c r="L275" s="565">
        <v>177950</v>
      </c>
      <c r="M275" s="565">
        <v>453190</v>
      </c>
      <c r="N275" s="565">
        <v>271100</v>
      </c>
      <c r="O275" s="565">
        <v>364710</v>
      </c>
      <c r="P275" s="565">
        <v>668550</v>
      </c>
      <c r="Q275" s="565">
        <v>1103720</v>
      </c>
      <c r="R275" s="565">
        <v>1321400</v>
      </c>
      <c r="S275" s="565">
        <v>409800</v>
      </c>
      <c r="T275" s="565">
        <v>727400</v>
      </c>
      <c r="U275" s="565">
        <v>153700</v>
      </c>
      <c r="V275" s="565">
        <v>423400</v>
      </c>
      <c r="W275" s="565">
        <v>616800</v>
      </c>
      <c r="X275" s="565">
        <v>214300</v>
      </c>
      <c r="Y275" s="565">
        <v>767650</v>
      </c>
      <c r="Z275" s="565">
        <v>805350</v>
      </c>
      <c r="AA275" s="565">
        <v>616100</v>
      </c>
      <c r="AB275" s="565">
        <v>699500</v>
      </c>
      <c r="AC275" s="565">
        <v>501150</v>
      </c>
      <c r="AD275" s="565">
        <v>730300</v>
      </c>
      <c r="AE275" s="565">
        <v>607450</v>
      </c>
      <c r="AF275" s="565">
        <v>562200</v>
      </c>
      <c r="AG275" s="565">
        <v>323700</v>
      </c>
      <c r="AH275" s="565">
        <v>679800</v>
      </c>
      <c r="AI275" s="565">
        <v>873550</v>
      </c>
      <c r="AJ275" s="565">
        <v>352900</v>
      </c>
      <c r="AK275" s="565">
        <v>163800</v>
      </c>
      <c r="AL275" s="565">
        <v>308000</v>
      </c>
      <c r="AM275" s="565">
        <v>201500</v>
      </c>
      <c r="AN275" s="565">
        <v>113000</v>
      </c>
      <c r="AO275" s="565">
        <v>246300</v>
      </c>
      <c r="AP275" s="565">
        <v>369750</v>
      </c>
      <c r="AQ275" s="565">
        <v>82250</v>
      </c>
      <c r="AR275" s="565">
        <v>166400</v>
      </c>
      <c r="AS275" s="565">
        <v>141750</v>
      </c>
      <c r="AT275" s="565">
        <v>79450</v>
      </c>
      <c r="AU275" s="565">
        <v>121900</v>
      </c>
      <c r="AV275" s="565">
        <v>152525</v>
      </c>
      <c r="AW275" s="565">
        <v>33000</v>
      </c>
    </row>
    <row r="276" spans="1:49">
      <c r="A276" s="564" t="s">
        <v>354</v>
      </c>
      <c r="B276" s="564" t="s">
        <v>2586</v>
      </c>
      <c r="C276" s="564" t="s">
        <v>478</v>
      </c>
      <c r="D276" s="564" t="s">
        <v>954</v>
      </c>
      <c r="E276" s="564" t="s">
        <v>1005</v>
      </c>
      <c r="F276" s="565">
        <v>15222030</v>
      </c>
      <c r="G276" s="565">
        <v>669500</v>
      </c>
      <c r="H276" s="565">
        <v>406700</v>
      </c>
      <c r="I276" s="565">
        <v>356150</v>
      </c>
      <c r="J276" s="565">
        <v>217500</v>
      </c>
      <c r="K276" s="565">
        <v>366050</v>
      </c>
      <c r="L276" s="565">
        <v>318800</v>
      </c>
      <c r="M276" s="565">
        <v>510650</v>
      </c>
      <c r="N276" s="565">
        <v>864900</v>
      </c>
      <c r="O276" s="565">
        <v>807550</v>
      </c>
      <c r="P276" s="565">
        <v>889100</v>
      </c>
      <c r="Q276" s="565">
        <v>695900</v>
      </c>
      <c r="R276" s="565">
        <v>622600</v>
      </c>
      <c r="S276" s="565">
        <v>438600</v>
      </c>
      <c r="T276" s="565">
        <v>220750</v>
      </c>
      <c r="U276" s="565">
        <v>802350</v>
      </c>
      <c r="V276" s="565">
        <v>523750</v>
      </c>
      <c r="W276" s="565">
        <v>504400</v>
      </c>
      <c r="X276" s="565">
        <v>308450</v>
      </c>
      <c r="Y276" s="565">
        <v>421700</v>
      </c>
      <c r="Z276" s="565">
        <v>138450</v>
      </c>
      <c r="AA276" s="565">
        <v>235050</v>
      </c>
      <c r="AB276" s="565">
        <v>273400</v>
      </c>
      <c r="AC276" s="565">
        <v>344900</v>
      </c>
      <c r="AD276" s="565">
        <v>409150</v>
      </c>
      <c r="AE276" s="565">
        <v>171500</v>
      </c>
      <c r="AF276" s="565">
        <v>354530</v>
      </c>
      <c r="AG276" s="565">
        <v>159500</v>
      </c>
      <c r="AH276" s="565">
        <v>186950</v>
      </c>
      <c r="AI276" s="565">
        <v>534150</v>
      </c>
      <c r="AJ276" s="565">
        <v>341900</v>
      </c>
      <c r="AK276" s="565">
        <v>233100</v>
      </c>
      <c r="AL276" s="565">
        <v>200350</v>
      </c>
      <c r="AM276" s="565">
        <v>288700</v>
      </c>
      <c r="AN276" s="565">
        <v>289100</v>
      </c>
      <c r="AO276" s="565">
        <v>175450</v>
      </c>
      <c r="AP276" s="565">
        <v>366150</v>
      </c>
      <c r="AQ276" s="565">
        <v>76700</v>
      </c>
      <c r="AR276" s="565">
        <v>52300</v>
      </c>
      <c r="AS276" s="565">
        <v>80750</v>
      </c>
      <c r="AT276" s="565">
        <v>78050</v>
      </c>
      <c r="AU276" s="565">
        <v>124500</v>
      </c>
      <c r="AV276" s="565">
        <v>108000</v>
      </c>
      <c r="AW276" s="565">
        <v>54000</v>
      </c>
    </row>
    <row r="277" spans="1:49">
      <c r="A277" s="564" t="s">
        <v>356</v>
      </c>
      <c r="B277" s="564" t="s">
        <v>2587</v>
      </c>
      <c r="C277" s="564" t="s">
        <v>478</v>
      </c>
      <c r="D277" s="564" t="s">
        <v>954</v>
      </c>
      <c r="E277" s="564" t="s">
        <v>1005</v>
      </c>
      <c r="F277" s="565">
        <v>3372380</v>
      </c>
      <c r="G277" s="566"/>
      <c r="H277" s="565">
        <v>148640</v>
      </c>
      <c r="I277" s="565">
        <v>83360</v>
      </c>
      <c r="J277" s="566"/>
      <c r="K277" s="565">
        <v>28400</v>
      </c>
      <c r="L277" s="565">
        <v>142600</v>
      </c>
      <c r="M277" s="565">
        <v>28300</v>
      </c>
      <c r="N277" s="565">
        <v>20700</v>
      </c>
      <c r="O277" s="566"/>
      <c r="P277" s="566"/>
      <c r="Q277" s="565">
        <v>50900</v>
      </c>
      <c r="R277" s="565">
        <v>81450</v>
      </c>
      <c r="S277" s="565">
        <v>291300</v>
      </c>
      <c r="T277" s="565">
        <v>21400</v>
      </c>
      <c r="U277" s="565">
        <v>70000</v>
      </c>
      <c r="V277" s="565">
        <v>35000</v>
      </c>
      <c r="W277" s="565">
        <v>36150</v>
      </c>
      <c r="X277" s="565">
        <v>276800</v>
      </c>
      <c r="Y277" s="565">
        <v>161200</v>
      </c>
      <c r="Z277" s="565">
        <v>80300</v>
      </c>
      <c r="AA277" s="565">
        <v>53600</v>
      </c>
      <c r="AB277" s="565">
        <v>273600</v>
      </c>
      <c r="AC277" s="565">
        <v>62900</v>
      </c>
      <c r="AD277" s="565">
        <v>99800</v>
      </c>
      <c r="AE277" s="565">
        <v>37500</v>
      </c>
      <c r="AF277" s="566"/>
      <c r="AG277" s="566"/>
      <c r="AH277" s="566"/>
      <c r="AI277" s="565">
        <v>47000</v>
      </c>
      <c r="AJ277" s="565">
        <v>2800</v>
      </c>
      <c r="AK277" s="565">
        <v>87600</v>
      </c>
      <c r="AL277" s="565">
        <v>290630</v>
      </c>
      <c r="AM277" s="565">
        <v>38400</v>
      </c>
      <c r="AN277" s="565">
        <v>112400</v>
      </c>
      <c r="AO277" s="565">
        <v>260250</v>
      </c>
      <c r="AP277" s="565">
        <v>118700</v>
      </c>
      <c r="AQ277" s="565">
        <v>17500</v>
      </c>
      <c r="AR277" s="565">
        <v>35800</v>
      </c>
      <c r="AS277" s="565">
        <v>98900</v>
      </c>
      <c r="AT277" s="565">
        <v>75300</v>
      </c>
      <c r="AU277" s="565">
        <v>103200</v>
      </c>
      <c r="AV277" s="566"/>
      <c r="AW277" s="566"/>
    </row>
    <row r="278" spans="1:49">
      <c r="A278" s="564" t="s">
        <v>292</v>
      </c>
      <c r="B278" s="564" t="s">
        <v>2588</v>
      </c>
      <c r="C278" s="564" t="s">
        <v>478</v>
      </c>
      <c r="D278" s="564" t="s">
        <v>954</v>
      </c>
      <c r="E278" s="564" t="s">
        <v>1005</v>
      </c>
      <c r="F278" s="565">
        <v>2623200</v>
      </c>
      <c r="G278" s="566"/>
      <c r="H278" s="565">
        <v>138540</v>
      </c>
      <c r="I278" s="565">
        <v>54460</v>
      </c>
      <c r="J278" s="566"/>
      <c r="K278" s="565">
        <v>71700</v>
      </c>
      <c r="L278" s="566"/>
      <c r="M278" s="565">
        <v>30000</v>
      </c>
      <c r="N278" s="565">
        <v>57150</v>
      </c>
      <c r="O278" s="565">
        <v>28850</v>
      </c>
      <c r="P278" s="565">
        <v>69600</v>
      </c>
      <c r="Q278" s="565">
        <v>17500</v>
      </c>
      <c r="R278" s="565">
        <v>54800</v>
      </c>
      <c r="S278" s="565">
        <v>29100</v>
      </c>
      <c r="T278" s="566"/>
      <c r="U278" s="565">
        <v>117300</v>
      </c>
      <c r="V278" s="565">
        <v>48450</v>
      </c>
      <c r="W278" s="565">
        <v>8400</v>
      </c>
      <c r="X278" s="566"/>
      <c r="Y278" s="565">
        <v>94400</v>
      </c>
      <c r="Z278" s="565">
        <v>27400</v>
      </c>
      <c r="AA278" s="566"/>
      <c r="AB278" s="565">
        <v>106500</v>
      </c>
      <c r="AC278" s="565">
        <v>84700</v>
      </c>
      <c r="AD278" s="565">
        <v>106400</v>
      </c>
      <c r="AE278" s="565">
        <v>160300</v>
      </c>
      <c r="AF278" s="565">
        <v>47500</v>
      </c>
      <c r="AG278" s="565">
        <v>32800</v>
      </c>
      <c r="AH278" s="565">
        <v>22500</v>
      </c>
      <c r="AI278" s="565">
        <v>67600</v>
      </c>
      <c r="AJ278" s="565">
        <v>25800</v>
      </c>
      <c r="AK278" s="565">
        <v>17500</v>
      </c>
      <c r="AL278" s="565">
        <v>25000</v>
      </c>
      <c r="AM278" s="565">
        <v>76550</v>
      </c>
      <c r="AN278" s="565">
        <v>52500</v>
      </c>
      <c r="AO278" s="565">
        <v>170000</v>
      </c>
      <c r="AP278" s="565">
        <v>18800</v>
      </c>
      <c r="AQ278" s="565">
        <v>15750</v>
      </c>
      <c r="AR278" s="565">
        <v>8400</v>
      </c>
      <c r="AS278" s="565">
        <v>159650</v>
      </c>
      <c r="AT278" s="565">
        <v>101700</v>
      </c>
      <c r="AU278" s="565">
        <v>314900</v>
      </c>
      <c r="AV278" s="565">
        <v>143200</v>
      </c>
      <c r="AW278" s="565">
        <v>17500</v>
      </c>
    </row>
    <row r="279" spans="1:49">
      <c r="A279" s="564" t="s">
        <v>295</v>
      </c>
      <c r="B279" s="564" t="s">
        <v>2589</v>
      </c>
      <c r="C279" s="564" t="s">
        <v>478</v>
      </c>
      <c r="D279" s="564" t="s">
        <v>954</v>
      </c>
      <c r="E279" s="564" t="s">
        <v>1005</v>
      </c>
      <c r="F279" s="565">
        <v>3081610</v>
      </c>
      <c r="G279" s="565">
        <v>58300</v>
      </c>
      <c r="H279" s="566"/>
      <c r="I279" s="565">
        <v>95950</v>
      </c>
      <c r="J279" s="565">
        <v>62400</v>
      </c>
      <c r="K279" s="565">
        <v>57300</v>
      </c>
      <c r="L279" s="565">
        <v>73600</v>
      </c>
      <c r="M279" s="565">
        <v>72400</v>
      </c>
      <c r="N279" s="565">
        <v>105250</v>
      </c>
      <c r="O279" s="565">
        <v>58750</v>
      </c>
      <c r="P279" s="565">
        <v>120500</v>
      </c>
      <c r="Q279" s="565">
        <v>95200</v>
      </c>
      <c r="R279" s="565">
        <v>72600</v>
      </c>
      <c r="S279" s="565">
        <v>100500</v>
      </c>
      <c r="T279" s="565">
        <v>12000</v>
      </c>
      <c r="U279" s="565">
        <v>56800</v>
      </c>
      <c r="V279" s="565">
        <v>51000</v>
      </c>
      <c r="W279" s="565">
        <v>75250</v>
      </c>
      <c r="X279" s="565">
        <v>81700</v>
      </c>
      <c r="Y279" s="565">
        <v>69600</v>
      </c>
      <c r="Z279" s="565">
        <v>161650</v>
      </c>
      <c r="AA279" s="565">
        <v>37600</v>
      </c>
      <c r="AB279" s="565">
        <v>57600</v>
      </c>
      <c r="AC279" s="565">
        <v>135600</v>
      </c>
      <c r="AD279" s="565">
        <v>6900</v>
      </c>
      <c r="AE279" s="565">
        <v>100000</v>
      </c>
      <c r="AF279" s="565">
        <v>70750</v>
      </c>
      <c r="AG279" s="566"/>
      <c r="AH279" s="565">
        <v>22360</v>
      </c>
      <c r="AI279" s="565">
        <v>113400</v>
      </c>
      <c r="AJ279" s="565">
        <v>37900</v>
      </c>
      <c r="AK279" s="565">
        <v>48850</v>
      </c>
      <c r="AL279" s="565">
        <v>184500</v>
      </c>
      <c r="AM279" s="565">
        <v>189150</v>
      </c>
      <c r="AN279" s="566"/>
      <c r="AO279" s="565">
        <v>137700</v>
      </c>
      <c r="AP279" s="565">
        <v>105800</v>
      </c>
      <c r="AQ279" s="565">
        <v>50050</v>
      </c>
      <c r="AR279" s="565">
        <v>41400</v>
      </c>
      <c r="AS279" s="565">
        <v>10000</v>
      </c>
      <c r="AT279" s="565">
        <v>59200</v>
      </c>
      <c r="AU279" s="565">
        <v>61600</v>
      </c>
      <c r="AV279" s="565">
        <v>120500</v>
      </c>
      <c r="AW279" s="565">
        <v>10000</v>
      </c>
    </row>
    <row r="280" spans="1:49">
      <c r="A280" s="564" t="s">
        <v>297</v>
      </c>
      <c r="B280" s="564" t="s">
        <v>2590</v>
      </c>
      <c r="C280" s="564" t="s">
        <v>478</v>
      </c>
      <c r="D280" s="564" t="s">
        <v>954</v>
      </c>
      <c r="E280" s="564" t="s">
        <v>1005</v>
      </c>
      <c r="F280" s="565">
        <v>6805045</v>
      </c>
      <c r="G280" s="565">
        <v>847150</v>
      </c>
      <c r="H280" s="565">
        <v>180600</v>
      </c>
      <c r="I280" s="565">
        <v>149300</v>
      </c>
      <c r="J280" s="565">
        <v>74000</v>
      </c>
      <c r="K280" s="565">
        <v>84650</v>
      </c>
      <c r="L280" s="565">
        <v>191000</v>
      </c>
      <c r="M280" s="565">
        <v>376150</v>
      </c>
      <c r="N280" s="565">
        <v>309400</v>
      </c>
      <c r="O280" s="565">
        <v>224795</v>
      </c>
      <c r="P280" s="565">
        <v>570700</v>
      </c>
      <c r="Q280" s="565">
        <v>313450</v>
      </c>
      <c r="R280" s="565">
        <v>231850</v>
      </c>
      <c r="S280" s="565">
        <v>306650</v>
      </c>
      <c r="T280" s="565">
        <v>131450</v>
      </c>
      <c r="U280" s="565">
        <v>174650</v>
      </c>
      <c r="V280" s="565">
        <v>131900</v>
      </c>
      <c r="W280" s="565">
        <v>55900</v>
      </c>
      <c r="X280" s="565">
        <v>114900</v>
      </c>
      <c r="Y280" s="565">
        <v>399850</v>
      </c>
      <c r="Z280" s="565">
        <v>268050</v>
      </c>
      <c r="AA280" s="565">
        <v>167200</v>
      </c>
      <c r="AB280" s="565">
        <v>116050</v>
      </c>
      <c r="AC280" s="565">
        <v>98550</v>
      </c>
      <c r="AD280" s="565">
        <v>107700</v>
      </c>
      <c r="AE280" s="565">
        <v>72850</v>
      </c>
      <c r="AF280" s="565">
        <v>134000</v>
      </c>
      <c r="AG280" s="565">
        <v>101580</v>
      </c>
      <c r="AH280" s="565">
        <v>34870</v>
      </c>
      <c r="AI280" s="565">
        <v>51000</v>
      </c>
      <c r="AJ280" s="565">
        <v>122300</v>
      </c>
      <c r="AK280" s="565">
        <v>44000</v>
      </c>
      <c r="AL280" s="565">
        <v>29750</v>
      </c>
      <c r="AM280" s="565">
        <v>35150</v>
      </c>
      <c r="AN280" s="565">
        <v>51850</v>
      </c>
      <c r="AO280" s="565">
        <v>60950</v>
      </c>
      <c r="AP280" s="565">
        <v>94050</v>
      </c>
      <c r="AQ280" s="565">
        <v>4400</v>
      </c>
      <c r="AR280" s="565">
        <v>13300</v>
      </c>
      <c r="AS280" s="565">
        <v>73450</v>
      </c>
      <c r="AT280" s="565">
        <v>24950</v>
      </c>
      <c r="AU280" s="565">
        <v>105200</v>
      </c>
      <c r="AV280" s="565">
        <v>108000</v>
      </c>
      <c r="AW280" s="565">
        <v>17500</v>
      </c>
    </row>
    <row r="281" spans="1:49">
      <c r="A281" s="564" t="s">
        <v>298</v>
      </c>
      <c r="B281" s="564" t="s">
        <v>2591</v>
      </c>
      <c r="C281" s="564" t="s">
        <v>478</v>
      </c>
      <c r="D281" s="564" t="s">
        <v>954</v>
      </c>
      <c r="E281" s="564" t="s">
        <v>1005</v>
      </c>
      <c r="F281" s="565">
        <v>502542</v>
      </c>
      <c r="G281" s="566"/>
      <c r="H281" s="566"/>
      <c r="I281" s="566"/>
      <c r="J281" s="566"/>
      <c r="K281" s="566"/>
      <c r="L281" s="566"/>
      <c r="M281" s="566"/>
      <c r="N281" s="566"/>
      <c r="O281" s="566"/>
      <c r="P281" s="566"/>
      <c r="Q281" s="566"/>
      <c r="R281" s="566"/>
      <c r="S281" s="566"/>
      <c r="T281" s="566"/>
      <c r="U281" s="566"/>
      <c r="V281" s="566"/>
      <c r="W281" s="566"/>
      <c r="X281" s="566"/>
      <c r="Y281" s="566"/>
      <c r="Z281" s="566"/>
      <c r="AA281" s="566"/>
      <c r="AB281" s="566"/>
      <c r="AC281" s="566"/>
      <c r="AD281" s="565">
        <v>110050</v>
      </c>
      <c r="AE281" s="565">
        <v>48150</v>
      </c>
      <c r="AF281" s="565">
        <v>119100</v>
      </c>
      <c r="AG281" s="565">
        <v>42000</v>
      </c>
      <c r="AH281" s="565">
        <v>33000</v>
      </c>
      <c r="AI281" s="565">
        <v>43550</v>
      </c>
      <c r="AJ281" s="565">
        <v>106692</v>
      </c>
      <c r="AK281" s="566"/>
      <c r="AL281" s="566"/>
      <c r="AM281" s="566"/>
      <c r="AN281" s="566"/>
      <c r="AO281" s="566"/>
      <c r="AP281" s="566"/>
      <c r="AQ281" s="566"/>
      <c r="AR281" s="566"/>
      <c r="AS281" s="566"/>
      <c r="AT281" s="566"/>
      <c r="AU281" s="566"/>
      <c r="AV281" s="566"/>
      <c r="AW281" s="566"/>
    </row>
    <row r="282" spans="1:49">
      <c r="A282" s="564" t="s">
        <v>299</v>
      </c>
      <c r="B282" s="564" t="s">
        <v>2592</v>
      </c>
      <c r="C282" s="564" t="s">
        <v>478</v>
      </c>
      <c r="D282" s="564" t="s">
        <v>954</v>
      </c>
      <c r="E282" s="564" t="s">
        <v>1005</v>
      </c>
      <c r="F282" s="565">
        <v>568700</v>
      </c>
      <c r="G282" s="566"/>
      <c r="H282" s="566"/>
      <c r="I282" s="566"/>
      <c r="J282" s="566"/>
      <c r="K282" s="566"/>
      <c r="L282" s="566"/>
      <c r="M282" s="566"/>
      <c r="N282" s="566"/>
      <c r="O282" s="566"/>
      <c r="P282" s="566"/>
      <c r="Q282" s="566"/>
      <c r="R282" s="566"/>
      <c r="S282" s="566"/>
      <c r="T282" s="566"/>
      <c r="U282" s="566"/>
      <c r="V282" s="566"/>
      <c r="W282" s="566"/>
      <c r="X282" s="566"/>
      <c r="Y282" s="566"/>
      <c r="Z282" s="566"/>
      <c r="AA282" s="566"/>
      <c r="AB282" s="566"/>
      <c r="AC282" s="566"/>
      <c r="AD282" s="565">
        <v>101850</v>
      </c>
      <c r="AE282" s="565">
        <v>129950</v>
      </c>
      <c r="AF282" s="565">
        <v>37600</v>
      </c>
      <c r="AG282" s="565">
        <v>40150</v>
      </c>
      <c r="AH282" s="566"/>
      <c r="AI282" s="565">
        <v>27550</v>
      </c>
      <c r="AJ282" s="566"/>
      <c r="AK282" s="566"/>
      <c r="AL282" s="566"/>
      <c r="AM282" s="565">
        <v>37650</v>
      </c>
      <c r="AN282" s="565">
        <v>71450</v>
      </c>
      <c r="AO282" s="565">
        <v>42800</v>
      </c>
      <c r="AP282" s="565">
        <v>12000</v>
      </c>
      <c r="AQ282" s="565">
        <v>47200</v>
      </c>
      <c r="AR282" s="565">
        <v>20500</v>
      </c>
      <c r="AS282" s="566"/>
      <c r="AT282" s="566"/>
      <c r="AU282" s="566"/>
      <c r="AV282" s="566"/>
      <c r="AW282" s="566"/>
    </row>
    <row r="283" spans="1:49">
      <c r="A283" s="564" t="s">
        <v>1934</v>
      </c>
      <c r="B283" s="564" t="s">
        <v>2593</v>
      </c>
      <c r="C283" s="564" t="s">
        <v>478</v>
      </c>
      <c r="D283" s="564" t="s">
        <v>954</v>
      </c>
      <c r="E283" s="564" t="s">
        <v>1005</v>
      </c>
      <c r="F283" s="565">
        <v>16000</v>
      </c>
      <c r="G283" s="566"/>
      <c r="H283" s="566"/>
      <c r="I283" s="566"/>
      <c r="J283" s="566"/>
      <c r="K283" s="566"/>
      <c r="L283" s="566"/>
      <c r="M283" s="566"/>
      <c r="N283" s="566"/>
      <c r="O283" s="566"/>
      <c r="P283" s="566"/>
      <c r="Q283" s="566"/>
      <c r="R283" s="566"/>
      <c r="S283" s="566"/>
      <c r="T283" s="566"/>
      <c r="U283" s="566"/>
      <c r="V283" s="566"/>
      <c r="W283" s="566"/>
      <c r="X283" s="566"/>
      <c r="Y283" s="566"/>
      <c r="Z283" s="566"/>
      <c r="AA283" s="566"/>
      <c r="AB283" s="566"/>
      <c r="AC283" s="566"/>
      <c r="AD283" s="566"/>
      <c r="AE283" s="566"/>
      <c r="AF283" s="566"/>
      <c r="AG283" s="566"/>
      <c r="AH283" s="566"/>
      <c r="AI283" s="566"/>
      <c r="AJ283" s="566"/>
      <c r="AK283" s="566"/>
      <c r="AL283" s="566"/>
      <c r="AM283" s="566"/>
      <c r="AN283" s="566"/>
      <c r="AO283" s="566"/>
      <c r="AP283" s="566"/>
      <c r="AQ283" s="566"/>
      <c r="AR283" s="566"/>
      <c r="AS283" s="566"/>
      <c r="AT283" s="565">
        <v>16000</v>
      </c>
      <c r="AU283" s="566"/>
      <c r="AV283" s="566"/>
      <c r="AW283" s="566"/>
    </row>
    <row r="284" spans="1:49">
      <c r="A284" s="564" t="s">
        <v>315</v>
      </c>
      <c r="B284" s="564" t="s">
        <v>2594</v>
      </c>
      <c r="C284" s="564" t="s">
        <v>478</v>
      </c>
      <c r="D284" s="564" t="s">
        <v>954</v>
      </c>
      <c r="E284" s="564" t="s">
        <v>1005</v>
      </c>
      <c r="F284" s="565">
        <v>21300</v>
      </c>
      <c r="G284" s="566"/>
      <c r="H284" s="566"/>
      <c r="I284" s="566"/>
      <c r="J284" s="566"/>
      <c r="K284" s="566"/>
      <c r="L284" s="566"/>
      <c r="M284" s="566"/>
      <c r="N284" s="566"/>
      <c r="O284" s="566"/>
      <c r="P284" s="566"/>
      <c r="Q284" s="566"/>
      <c r="R284" s="566"/>
      <c r="S284" s="566"/>
      <c r="T284" s="566"/>
      <c r="U284" s="566"/>
      <c r="V284" s="566"/>
      <c r="W284" s="566"/>
      <c r="X284" s="566"/>
      <c r="Y284" s="566"/>
      <c r="Z284" s="566"/>
      <c r="AA284" s="566"/>
      <c r="AB284" s="566"/>
      <c r="AC284" s="566"/>
      <c r="AD284" s="565">
        <v>21300</v>
      </c>
      <c r="AE284" s="566"/>
      <c r="AF284" s="566"/>
      <c r="AG284" s="566"/>
      <c r="AH284" s="566"/>
      <c r="AI284" s="566"/>
      <c r="AJ284" s="566"/>
      <c r="AK284" s="566"/>
      <c r="AL284" s="566"/>
      <c r="AM284" s="566"/>
      <c r="AN284" s="566"/>
      <c r="AO284" s="566"/>
      <c r="AP284" s="566"/>
      <c r="AQ284" s="566"/>
      <c r="AR284" s="566"/>
      <c r="AS284" s="566"/>
      <c r="AT284" s="566"/>
      <c r="AU284" s="566"/>
      <c r="AV284" s="566"/>
      <c r="AW284" s="566"/>
    </row>
    <row r="285" spans="1:49">
      <c r="A285" s="564" t="s">
        <v>318</v>
      </c>
      <c r="B285" s="564" t="s">
        <v>2595</v>
      </c>
      <c r="C285" s="564" t="s">
        <v>478</v>
      </c>
      <c r="D285" s="564" t="s">
        <v>954</v>
      </c>
      <c r="E285" s="564" t="s">
        <v>1005</v>
      </c>
      <c r="F285" s="565">
        <v>2847475</v>
      </c>
      <c r="G285" s="565">
        <v>351650</v>
      </c>
      <c r="H285" s="565">
        <v>22500</v>
      </c>
      <c r="I285" s="565">
        <v>51100</v>
      </c>
      <c r="J285" s="565">
        <v>47000</v>
      </c>
      <c r="K285" s="565">
        <v>33150</v>
      </c>
      <c r="L285" s="565">
        <v>46900</v>
      </c>
      <c r="M285" s="566"/>
      <c r="N285" s="565">
        <v>208400</v>
      </c>
      <c r="O285" s="565">
        <v>337500</v>
      </c>
      <c r="P285" s="565">
        <v>197300</v>
      </c>
      <c r="Q285" s="565">
        <v>78250</v>
      </c>
      <c r="R285" s="565">
        <v>106700</v>
      </c>
      <c r="S285" s="566"/>
      <c r="T285" s="566"/>
      <c r="U285" s="565">
        <v>63700</v>
      </c>
      <c r="V285" s="565">
        <v>13200</v>
      </c>
      <c r="W285" s="566"/>
      <c r="X285" s="566"/>
      <c r="Y285" s="566"/>
      <c r="Z285" s="566"/>
      <c r="AA285" s="566"/>
      <c r="AB285" s="566"/>
      <c r="AC285" s="566"/>
      <c r="AD285" s="565">
        <v>47900</v>
      </c>
      <c r="AE285" s="565">
        <v>19500</v>
      </c>
      <c r="AF285" s="565">
        <v>7500</v>
      </c>
      <c r="AG285" s="566"/>
      <c r="AH285" s="566"/>
      <c r="AI285" s="565">
        <v>17900</v>
      </c>
      <c r="AJ285" s="565">
        <v>115000</v>
      </c>
      <c r="AK285" s="565">
        <v>60500</v>
      </c>
      <c r="AL285" s="565">
        <v>17100</v>
      </c>
      <c r="AM285" s="566"/>
      <c r="AN285" s="566"/>
      <c r="AO285" s="565">
        <v>10000</v>
      </c>
      <c r="AP285" s="565">
        <v>592100</v>
      </c>
      <c r="AQ285" s="566"/>
      <c r="AR285" s="565">
        <v>17500</v>
      </c>
      <c r="AS285" s="565">
        <v>166600</v>
      </c>
      <c r="AT285" s="565">
        <v>53825</v>
      </c>
      <c r="AU285" s="565">
        <v>102300</v>
      </c>
      <c r="AV285" s="565">
        <v>32400</v>
      </c>
      <c r="AW285" s="565">
        <v>30000</v>
      </c>
    </row>
    <row r="286" spans="1:49">
      <c r="A286" s="564" t="s">
        <v>230</v>
      </c>
      <c r="B286" s="564" t="s">
        <v>2596</v>
      </c>
      <c r="C286" s="564" t="s">
        <v>478</v>
      </c>
      <c r="D286" s="564" t="s">
        <v>954</v>
      </c>
      <c r="E286" s="564" t="s">
        <v>1005</v>
      </c>
      <c r="F286" s="565">
        <v>7823750</v>
      </c>
      <c r="G286" s="566"/>
      <c r="H286" s="565">
        <v>138540</v>
      </c>
      <c r="I286" s="565">
        <v>163910</v>
      </c>
      <c r="J286" s="565">
        <v>107800</v>
      </c>
      <c r="K286" s="565">
        <v>99450</v>
      </c>
      <c r="L286" s="565">
        <v>118400</v>
      </c>
      <c r="M286" s="565">
        <v>154300</v>
      </c>
      <c r="N286" s="565">
        <v>204600</v>
      </c>
      <c r="O286" s="565">
        <v>124300</v>
      </c>
      <c r="P286" s="565">
        <v>142800</v>
      </c>
      <c r="Q286" s="565">
        <v>162050</v>
      </c>
      <c r="R286" s="565">
        <v>81500</v>
      </c>
      <c r="S286" s="565">
        <v>72400</v>
      </c>
      <c r="T286" s="565">
        <v>75150</v>
      </c>
      <c r="U286" s="565">
        <v>85400</v>
      </c>
      <c r="V286" s="565">
        <v>94300</v>
      </c>
      <c r="W286" s="565">
        <v>106950</v>
      </c>
      <c r="X286" s="565">
        <v>113700</v>
      </c>
      <c r="Y286" s="565">
        <v>163800</v>
      </c>
      <c r="Z286" s="565">
        <v>145600</v>
      </c>
      <c r="AA286" s="565">
        <v>107050</v>
      </c>
      <c r="AB286" s="565">
        <v>103600</v>
      </c>
      <c r="AC286" s="565">
        <v>107950</v>
      </c>
      <c r="AD286" s="565">
        <v>526000</v>
      </c>
      <c r="AE286" s="565">
        <v>119450</v>
      </c>
      <c r="AF286" s="565">
        <v>75000</v>
      </c>
      <c r="AG286" s="565">
        <v>126650</v>
      </c>
      <c r="AH286" s="565">
        <v>238150</v>
      </c>
      <c r="AI286" s="565">
        <v>258250</v>
      </c>
      <c r="AJ286" s="565">
        <v>178050</v>
      </c>
      <c r="AK286" s="565">
        <v>183000</v>
      </c>
      <c r="AL286" s="565">
        <v>204550</v>
      </c>
      <c r="AM286" s="565">
        <v>117000</v>
      </c>
      <c r="AN286" s="565">
        <v>246250</v>
      </c>
      <c r="AO286" s="565">
        <v>148050</v>
      </c>
      <c r="AP286" s="565">
        <v>361800</v>
      </c>
      <c r="AQ286" s="565">
        <v>240550</v>
      </c>
      <c r="AR286" s="565">
        <v>362900</v>
      </c>
      <c r="AS286" s="565">
        <v>679450</v>
      </c>
      <c r="AT286" s="565">
        <v>417750</v>
      </c>
      <c r="AU286" s="565">
        <v>306250</v>
      </c>
      <c r="AV286" s="565">
        <v>244100</v>
      </c>
      <c r="AW286" s="565">
        <v>117000</v>
      </c>
    </row>
    <row r="287" spans="1:49">
      <c r="A287" s="564" t="s">
        <v>233</v>
      </c>
      <c r="B287" s="564" t="s">
        <v>2597</v>
      </c>
      <c r="C287" s="564" t="s">
        <v>478</v>
      </c>
      <c r="D287" s="564" t="s">
        <v>954</v>
      </c>
      <c r="E287" s="564" t="s">
        <v>1005</v>
      </c>
      <c r="F287" s="565">
        <v>8615467</v>
      </c>
      <c r="G287" s="565">
        <v>541450</v>
      </c>
      <c r="H287" s="565">
        <v>78200</v>
      </c>
      <c r="I287" s="565">
        <v>68350</v>
      </c>
      <c r="J287" s="565">
        <v>44100</v>
      </c>
      <c r="K287" s="565">
        <v>12000</v>
      </c>
      <c r="L287" s="565">
        <v>2200</v>
      </c>
      <c r="M287" s="565">
        <v>49750</v>
      </c>
      <c r="N287" s="565">
        <v>127400</v>
      </c>
      <c r="O287" s="565">
        <v>66300</v>
      </c>
      <c r="P287" s="565">
        <v>268900</v>
      </c>
      <c r="Q287" s="565">
        <v>278200</v>
      </c>
      <c r="R287" s="565">
        <v>203150</v>
      </c>
      <c r="S287" s="565">
        <v>60200</v>
      </c>
      <c r="T287" s="565">
        <v>36350</v>
      </c>
      <c r="U287" s="565">
        <v>25050</v>
      </c>
      <c r="V287" s="565">
        <v>69600</v>
      </c>
      <c r="W287" s="565">
        <v>89850</v>
      </c>
      <c r="X287" s="565">
        <v>168700</v>
      </c>
      <c r="Y287" s="565">
        <v>71100</v>
      </c>
      <c r="Z287" s="565">
        <v>163150</v>
      </c>
      <c r="AA287" s="565">
        <v>33400</v>
      </c>
      <c r="AB287" s="565">
        <v>117750</v>
      </c>
      <c r="AC287" s="565">
        <v>209000</v>
      </c>
      <c r="AD287" s="565">
        <v>326800</v>
      </c>
      <c r="AE287" s="565">
        <v>152000</v>
      </c>
      <c r="AF287" s="565">
        <v>483100</v>
      </c>
      <c r="AG287" s="565">
        <v>180200</v>
      </c>
      <c r="AH287" s="565">
        <v>891500</v>
      </c>
      <c r="AI287" s="565">
        <v>572400</v>
      </c>
      <c r="AJ287" s="565">
        <v>808692</v>
      </c>
      <c r="AK287" s="565">
        <v>139050</v>
      </c>
      <c r="AL287" s="565">
        <v>254700</v>
      </c>
      <c r="AM287" s="565">
        <v>192600</v>
      </c>
      <c r="AN287" s="565">
        <v>297050</v>
      </c>
      <c r="AO287" s="565">
        <v>340900</v>
      </c>
      <c r="AP287" s="565">
        <v>612400</v>
      </c>
      <c r="AQ287" s="565">
        <v>61100</v>
      </c>
      <c r="AR287" s="565">
        <v>220000</v>
      </c>
      <c r="AS287" s="565">
        <v>89550</v>
      </c>
      <c r="AT287" s="565">
        <v>31275</v>
      </c>
      <c r="AU287" s="565">
        <v>70000</v>
      </c>
      <c r="AV287" s="565">
        <v>108000</v>
      </c>
      <c r="AW287" s="566"/>
    </row>
    <row r="288" spans="1:49">
      <c r="A288" s="564" t="s">
        <v>246</v>
      </c>
      <c r="B288" s="564" t="s">
        <v>2598</v>
      </c>
      <c r="C288" s="564" t="s">
        <v>478</v>
      </c>
      <c r="D288" s="564" t="s">
        <v>954</v>
      </c>
      <c r="E288" s="564" t="s">
        <v>1005</v>
      </c>
      <c r="F288" s="565">
        <v>74750</v>
      </c>
      <c r="G288" s="565">
        <v>49650</v>
      </c>
      <c r="H288" s="565">
        <v>7700</v>
      </c>
      <c r="I288" s="565">
        <v>1400</v>
      </c>
      <c r="J288" s="566"/>
      <c r="K288" s="566"/>
      <c r="L288" s="566"/>
      <c r="M288" s="566"/>
      <c r="N288" s="566"/>
      <c r="O288" s="566"/>
      <c r="P288" s="566"/>
      <c r="Q288" s="566"/>
      <c r="R288" s="566"/>
      <c r="S288" s="566"/>
      <c r="T288" s="566"/>
      <c r="U288" s="566"/>
      <c r="V288" s="566"/>
      <c r="W288" s="566"/>
      <c r="X288" s="566"/>
      <c r="Y288" s="566"/>
      <c r="Z288" s="566"/>
      <c r="AA288" s="566"/>
      <c r="AB288" s="566"/>
      <c r="AC288" s="566"/>
      <c r="AD288" s="566"/>
      <c r="AE288" s="566"/>
      <c r="AF288" s="566"/>
      <c r="AG288" s="566"/>
      <c r="AH288" s="566"/>
      <c r="AI288" s="566"/>
      <c r="AJ288" s="565">
        <v>16000</v>
      </c>
      <c r="AK288" s="566"/>
      <c r="AL288" s="566"/>
      <c r="AM288" s="566"/>
      <c r="AN288" s="566"/>
      <c r="AO288" s="566"/>
      <c r="AP288" s="566"/>
      <c r="AQ288" s="566"/>
      <c r="AR288" s="566"/>
      <c r="AS288" s="566"/>
      <c r="AT288" s="566"/>
      <c r="AU288" s="566"/>
      <c r="AV288" s="566"/>
      <c r="AW288" s="566"/>
    </row>
    <row r="289" spans="1:49">
      <c r="A289" s="564" t="s">
        <v>151</v>
      </c>
      <c r="B289" s="564" t="s">
        <v>2599</v>
      </c>
      <c r="C289" s="564" t="s">
        <v>478</v>
      </c>
      <c r="D289" s="564" t="s">
        <v>954</v>
      </c>
      <c r="E289" s="564" t="s">
        <v>1005</v>
      </c>
      <c r="F289" s="565">
        <v>2127150</v>
      </c>
      <c r="G289" s="566"/>
      <c r="H289" s="565">
        <v>282890</v>
      </c>
      <c r="I289" s="565">
        <v>166610</v>
      </c>
      <c r="J289" s="565">
        <v>193650</v>
      </c>
      <c r="K289" s="565">
        <v>200150</v>
      </c>
      <c r="L289" s="565">
        <v>106100</v>
      </c>
      <c r="M289" s="565">
        <v>137650</v>
      </c>
      <c r="N289" s="565">
        <v>157400</v>
      </c>
      <c r="O289" s="565">
        <v>22650</v>
      </c>
      <c r="P289" s="565">
        <v>217950</v>
      </c>
      <c r="Q289" s="566"/>
      <c r="R289" s="566"/>
      <c r="S289" s="565">
        <v>30200</v>
      </c>
      <c r="T289" s="565">
        <v>103400</v>
      </c>
      <c r="U289" s="565">
        <v>141350</v>
      </c>
      <c r="V289" s="565">
        <v>104500</v>
      </c>
      <c r="W289" s="565">
        <v>149250</v>
      </c>
      <c r="X289" s="565">
        <v>83300</v>
      </c>
      <c r="Y289" s="565">
        <v>30100</v>
      </c>
      <c r="Z289" s="566"/>
      <c r="AA289" s="566"/>
      <c r="AB289" s="566"/>
      <c r="AC289" s="566"/>
      <c r="AD289" s="566"/>
      <c r="AE289" s="566"/>
      <c r="AF289" s="566"/>
      <c r="AG289" s="566"/>
      <c r="AH289" s="566"/>
      <c r="AI289" s="566"/>
      <c r="AJ289" s="566"/>
      <c r="AK289" s="566"/>
      <c r="AL289" s="566"/>
      <c r="AM289" s="566"/>
      <c r="AN289" s="566"/>
      <c r="AO289" s="566"/>
      <c r="AP289" s="566"/>
      <c r="AQ289" s="566"/>
      <c r="AR289" s="566"/>
      <c r="AS289" s="566"/>
      <c r="AT289" s="566"/>
      <c r="AU289" s="566"/>
      <c r="AV289" s="566"/>
      <c r="AW289" s="566"/>
    </row>
    <row r="290" spans="1:49">
      <c r="A290" s="564" t="s">
        <v>152</v>
      </c>
      <c r="B290" s="564" t="s">
        <v>2600</v>
      </c>
      <c r="C290" s="564" t="s">
        <v>478</v>
      </c>
      <c r="D290" s="564" t="s">
        <v>954</v>
      </c>
      <c r="E290" s="564" t="s">
        <v>1005</v>
      </c>
      <c r="F290" s="565">
        <v>9597510</v>
      </c>
      <c r="G290" s="565">
        <v>1220350</v>
      </c>
      <c r="H290" s="565">
        <v>656950</v>
      </c>
      <c r="I290" s="565">
        <v>78750</v>
      </c>
      <c r="J290" s="565">
        <v>57350</v>
      </c>
      <c r="K290" s="565">
        <v>187550</v>
      </c>
      <c r="L290" s="565">
        <v>177600</v>
      </c>
      <c r="M290" s="565">
        <v>125200</v>
      </c>
      <c r="N290" s="565">
        <v>211550</v>
      </c>
      <c r="O290" s="565">
        <v>577460</v>
      </c>
      <c r="P290" s="565">
        <v>364250</v>
      </c>
      <c r="Q290" s="565">
        <v>270600</v>
      </c>
      <c r="R290" s="565">
        <v>442850</v>
      </c>
      <c r="S290" s="565">
        <v>345100</v>
      </c>
      <c r="T290" s="565">
        <v>415450</v>
      </c>
      <c r="U290" s="565">
        <v>423750</v>
      </c>
      <c r="V290" s="565">
        <v>260400</v>
      </c>
      <c r="W290" s="565">
        <v>1109800</v>
      </c>
      <c r="X290" s="565">
        <v>166750</v>
      </c>
      <c r="Y290" s="565">
        <v>124600</v>
      </c>
      <c r="Z290" s="565">
        <v>168950</v>
      </c>
      <c r="AA290" s="565">
        <v>18700</v>
      </c>
      <c r="AB290" s="565">
        <v>222350</v>
      </c>
      <c r="AC290" s="565">
        <v>163650</v>
      </c>
      <c r="AD290" s="565">
        <v>217600</v>
      </c>
      <c r="AE290" s="565">
        <v>101000</v>
      </c>
      <c r="AF290" s="565">
        <v>52150</v>
      </c>
      <c r="AG290" s="565">
        <v>10600</v>
      </c>
      <c r="AH290" s="565">
        <v>58750</v>
      </c>
      <c r="AI290" s="565">
        <v>20000</v>
      </c>
      <c r="AJ290" s="566"/>
      <c r="AK290" s="565">
        <v>4600</v>
      </c>
      <c r="AL290" s="565">
        <v>162600</v>
      </c>
      <c r="AM290" s="565">
        <v>348950</v>
      </c>
      <c r="AN290" s="566"/>
      <c r="AO290" s="565">
        <v>328000</v>
      </c>
      <c r="AP290" s="565">
        <v>76400</v>
      </c>
      <c r="AQ290" s="565">
        <v>10400</v>
      </c>
      <c r="AR290" s="565">
        <v>120000</v>
      </c>
      <c r="AS290" s="565">
        <v>20000</v>
      </c>
      <c r="AT290" s="565">
        <v>64000</v>
      </c>
      <c r="AU290" s="565">
        <v>104500</v>
      </c>
      <c r="AV290" s="565">
        <v>108000</v>
      </c>
      <c r="AW290" s="566"/>
    </row>
    <row r="291" spans="1:49">
      <c r="A291" s="564" t="s">
        <v>153</v>
      </c>
      <c r="B291" s="564" t="s">
        <v>2601</v>
      </c>
      <c r="C291" s="564" t="s">
        <v>478</v>
      </c>
      <c r="D291" s="564" t="s">
        <v>954</v>
      </c>
      <c r="E291" s="564" t="s">
        <v>1005</v>
      </c>
      <c r="F291" s="565">
        <v>726700</v>
      </c>
      <c r="G291" s="565">
        <v>590700</v>
      </c>
      <c r="H291" s="565">
        <v>23250</v>
      </c>
      <c r="I291" s="565">
        <v>112750</v>
      </c>
      <c r="J291" s="566"/>
      <c r="K291" s="566"/>
      <c r="L291" s="566"/>
      <c r="M291" s="566"/>
      <c r="N291" s="566"/>
      <c r="O291" s="566"/>
      <c r="P291" s="566"/>
      <c r="Q291" s="566"/>
      <c r="R291" s="566"/>
      <c r="S291" s="566"/>
      <c r="T291" s="566"/>
      <c r="U291" s="566"/>
      <c r="V291" s="566"/>
      <c r="W291" s="566"/>
      <c r="X291" s="566"/>
      <c r="Y291" s="566"/>
      <c r="Z291" s="566"/>
      <c r="AA291" s="566"/>
      <c r="AB291" s="566"/>
      <c r="AC291" s="566"/>
      <c r="AD291" s="566"/>
      <c r="AE291" s="566"/>
      <c r="AF291" s="566"/>
      <c r="AG291" s="566"/>
      <c r="AH291" s="566"/>
      <c r="AI291" s="566"/>
      <c r="AJ291" s="566"/>
      <c r="AK291" s="566"/>
      <c r="AL291" s="566"/>
      <c r="AM291" s="566"/>
      <c r="AN291" s="566"/>
      <c r="AO291" s="566"/>
      <c r="AP291" s="566"/>
      <c r="AQ291" s="566"/>
      <c r="AR291" s="566"/>
      <c r="AS291" s="566"/>
      <c r="AT291" s="566"/>
      <c r="AU291" s="566"/>
      <c r="AV291" s="566"/>
      <c r="AW291" s="566"/>
    </row>
    <row r="292" spans="1:49">
      <c r="A292" s="564" t="s">
        <v>154</v>
      </c>
      <c r="B292" s="564" t="s">
        <v>2602</v>
      </c>
      <c r="C292" s="564" t="s">
        <v>478</v>
      </c>
      <c r="D292" s="564" t="s">
        <v>954</v>
      </c>
      <c r="E292" s="564" t="s">
        <v>1005</v>
      </c>
      <c r="F292" s="565">
        <v>7107000</v>
      </c>
      <c r="G292" s="565">
        <v>872850</v>
      </c>
      <c r="H292" s="565">
        <v>46500</v>
      </c>
      <c r="I292" s="565">
        <v>237200</v>
      </c>
      <c r="J292" s="565">
        <v>148550</v>
      </c>
      <c r="K292" s="565">
        <v>87100</v>
      </c>
      <c r="L292" s="565">
        <v>79700</v>
      </c>
      <c r="M292" s="565">
        <v>225430</v>
      </c>
      <c r="N292" s="565">
        <v>392850</v>
      </c>
      <c r="O292" s="565">
        <v>165050</v>
      </c>
      <c r="P292" s="565">
        <v>135200</v>
      </c>
      <c r="Q292" s="565">
        <v>46000</v>
      </c>
      <c r="R292" s="565">
        <v>171750</v>
      </c>
      <c r="S292" s="565">
        <v>94200</v>
      </c>
      <c r="T292" s="565">
        <v>118920</v>
      </c>
      <c r="U292" s="565">
        <v>111650</v>
      </c>
      <c r="V292" s="565">
        <v>104800</v>
      </c>
      <c r="W292" s="565">
        <v>83900</v>
      </c>
      <c r="X292" s="565">
        <v>140000</v>
      </c>
      <c r="Y292" s="565">
        <v>222700</v>
      </c>
      <c r="Z292" s="565">
        <v>170050</v>
      </c>
      <c r="AA292" s="565">
        <v>233950</v>
      </c>
      <c r="AB292" s="565">
        <v>106800</v>
      </c>
      <c r="AC292" s="565">
        <v>209100</v>
      </c>
      <c r="AD292" s="565">
        <v>35000</v>
      </c>
      <c r="AE292" s="565">
        <v>184350</v>
      </c>
      <c r="AF292" s="565">
        <v>165500</v>
      </c>
      <c r="AG292" s="565">
        <v>353700</v>
      </c>
      <c r="AH292" s="565">
        <v>113200</v>
      </c>
      <c r="AI292" s="565">
        <v>204750</v>
      </c>
      <c r="AJ292" s="565">
        <v>70900</v>
      </c>
      <c r="AK292" s="565">
        <v>430700</v>
      </c>
      <c r="AL292" s="565">
        <v>39800</v>
      </c>
      <c r="AM292" s="565">
        <v>262800</v>
      </c>
      <c r="AN292" s="565">
        <v>97000</v>
      </c>
      <c r="AO292" s="565">
        <v>175250</v>
      </c>
      <c r="AP292" s="565">
        <v>61000</v>
      </c>
      <c r="AQ292" s="565">
        <v>47450</v>
      </c>
      <c r="AR292" s="565">
        <v>34950</v>
      </c>
      <c r="AS292" s="565">
        <v>106600</v>
      </c>
      <c r="AT292" s="565">
        <v>188550</v>
      </c>
      <c r="AU292" s="565">
        <v>156550</v>
      </c>
      <c r="AV292" s="565">
        <v>147700</v>
      </c>
      <c r="AW292" s="565">
        <v>27000</v>
      </c>
    </row>
    <row r="293" spans="1:49">
      <c r="A293" s="564" t="s">
        <v>165</v>
      </c>
      <c r="B293" s="564" t="s">
        <v>2603</v>
      </c>
      <c r="C293" s="564" t="s">
        <v>478</v>
      </c>
      <c r="D293" s="564" t="s">
        <v>954</v>
      </c>
      <c r="E293" s="564" t="s">
        <v>1005</v>
      </c>
      <c r="F293" s="565">
        <v>4090350</v>
      </c>
      <c r="G293" s="566"/>
      <c r="H293" s="565">
        <v>216640</v>
      </c>
      <c r="I293" s="565">
        <v>431210</v>
      </c>
      <c r="J293" s="565">
        <v>60300</v>
      </c>
      <c r="K293" s="565">
        <v>367450</v>
      </c>
      <c r="L293" s="565">
        <v>101300</v>
      </c>
      <c r="M293" s="565">
        <v>22150</v>
      </c>
      <c r="N293" s="565">
        <v>85600</v>
      </c>
      <c r="O293" s="565">
        <v>127750</v>
      </c>
      <c r="P293" s="565">
        <v>178250</v>
      </c>
      <c r="Q293" s="565">
        <v>24900</v>
      </c>
      <c r="R293" s="565">
        <v>56700</v>
      </c>
      <c r="S293" s="565">
        <v>105100</v>
      </c>
      <c r="T293" s="565">
        <v>112400</v>
      </c>
      <c r="U293" s="565">
        <v>87850</v>
      </c>
      <c r="V293" s="565">
        <v>71800</v>
      </c>
      <c r="W293" s="565">
        <v>329700</v>
      </c>
      <c r="X293" s="565">
        <v>189450</v>
      </c>
      <c r="Y293" s="565">
        <v>163200</v>
      </c>
      <c r="Z293" s="565">
        <v>223700</v>
      </c>
      <c r="AA293" s="565">
        <v>420200</v>
      </c>
      <c r="AB293" s="565">
        <v>257150</v>
      </c>
      <c r="AC293" s="566"/>
      <c r="AD293" s="566"/>
      <c r="AE293" s="566"/>
      <c r="AF293" s="566"/>
      <c r="AG293" s="566"/>
      <c r="AH293" s="566"/>
      <c r="AI293" s="566"/>
      <c r="AJ293" s="566"/>
      <c r="AK293" s="566"/>
      <c r="AL293" s="566"/>
      <c r="AM293" s="566"/>
      <c r="AN293" s="566"/>
      <c r="AO293" s="566"/>
      <c r="AP293" s="566"/>
      <c r="AQ293" s="566"/>
      <c r="AR293" s="566"/>
      <c r="AS293" s="566"/>
      <c r="AT293" s="566"/>
      <c r="AU293" s="565">
        <v>127950</v>
      </c>
      <c r="AV293" s="565">
        <v>302600</v>
      </c>
      <c r="AW293" s="565">
        <v>27000</v>
      </c>
    </row>
    <row r="294" spans="1:49">
      <c r="A294" s="564" t="s">
        <v>166</v>
      </c>
      <c r="B294" s="564" t="s">
        <v>2604</v>
      </c>
      <c r="C294" s="564" t="s">
        <v>478</v>
      </c>
      <c r="D294" s="564" t="s">
        <v>954</v>
      </c>
      <c r="E294" s="564" t="s">
        <v>1005</v>
      </c>
      <c r="F294" s="565">
        <v>2974700</v>
      </c>
      <c r="G294" s="566"/>
      <c r="H294" s="566"/>
      <c r="I294" s="566"/>
      <c r="J294" s="566"/>
      <c r="K294" s="566"/>
      <c r="L294" s="566"/>
      <c r="M294" s="566"/>
      <c r="N294" s="566"/>
      <c r="O294" s="566"/>
      <c r="P294" s="566"/>
      <c r="Q294" s="566"/>
      <c r="R294" s="566"/>
      <c r="S294" s="566"/>
      <c r="T294" s="566"/>
      <c r="U294" s="566"/>
      <c r="V294" s="566"/>
      <c r="W294" s="566"/>
      <c r="X294" s="566"/>
      <c r="Y294" s="566"/>
      <c r="Z294" s="566"/>
      <c r="AA294" s="566"/>
      <c r="AB294" s="566"/>
      <c r="AC294" s="565">
        <v>216350</v>
      </c>
      <c r="AD294" s="565">
        <v>381450</v>
      </c>
      <c r="AE294" s="565">
        <v>253700</v>
      </c>
      <c r="AF294" s="565">
        <v>119350</v>
      </c>
      <c r="AG294" s="565">
        <v>167100</v>
      </c>
      <c r="AH294" s="565">
        <v>204900</v>
      </c>
      <c r="AI294" s="565">
        <v>162750</v>
      </c>
      <c r="AJ294" s="565">
        <v>54600</v>
      </c>
      <c r="AK294" s="565">
        <v>48150</v>
      </c>
      <c r="AL294" s="565">
        <v>146400</v>
      </c>
      <c r="AM294" s="565">
        <v>194100</v>
      </c>
      <c r="AN294" s="565">
        <v>245400</v>
      </c>
      <c r="AO294" s="565">
        <v>68000</v>
      </c>
      <c r="AP294" s="565">
        <v>153400</v>
      </c>
      <c r="AQ294" s="565">
        <v>37900</v>
      </c>
      <c r="AR294" s="565">
        <v>256800</v>
      </c>
      <c r="AS294" s="565">
        <v>37950</v>
      </c>
      <c r="AT294" s="565">
        <v>226400</v>
      </c>
      <c r="AU294" s="566"/>
      <c r="AV294" s="566"/>
      <c r="AW294" s="566"/>
    </row>
    <row r="295" spans="1:49">
      <c r="A295" s="564" t="s">
        <v>167</v>
      </c>
      <c r="B295" s="564" t="s">
        <v>2605</v>
      </c>
      <c r="C295" s="564" t="s">
        <v>478</v>
      </c>
      <c r="D295" s="564" t="s">
        <v>954</v>
      </c>
      <c r="E295" s="564" t="s">
        <v>1005</v>
      </c>
      <c r="F295" s="565">
        <v>0</v>
      </c>
      <c r="G295" s="566"/>
      <c r="H295" s="566"/>
      <c r="I295" s="566"/>
      <c r="J295" s="566"/>
      <c r="K295" s="566"/>
      <c r="L295" s="566"/>
      <c r="M295" s="566"/>
      <c r="N295" s="566"/>
      <c r="O295" s="566"/>
      <c r="P295" s="566"/>
      <c r="Q295" s="566"/>
      <c r="R295" s="566"/>
      <c r="S295" s="566"/>
      <c r="T295" s="566"/>
      <c r="U295" s="566"/>
      <c r="V295" s="566"/>
      <c r="W295" s="566"/>
      <c r="X295" s="566"/>
      <c r="Y295" s="566"/>
      <c r="Z295" s="566"/>
      <c r="AA295" s="566"/>
      <c r="AB295" s="566"/>
      <c r="AC295" s="566"/>
      <c r="AD295" s="566"/>
      <c r="AE295" s="566"/>
      <c r="AF295" s="566"/>
      <c r="AG295" s="566"/>
      <c r="AH295" s="566"/>
      <c r="AI295" s="566"/>
      <c r="AJ295" s="566"/>
      <c r="AK295" s="566"/>
      <c r="AL295" s="566"/>
      <c r="AM295" s="566"/>
      <c r="AN295" s="565">
        <v>0</v>
      </c>
      <c r="AO295" s="566"/>
      <c r="AP295" s="566"/>
      <c r="AQ295" s="566"/>
      <c r="AR295" s="566"/>
      <c r="AS295" s="566"/>
      <c r="AT295" s="566"/>
      <c r="AU295" s="566"/>
      <c r="AV295" s="566"/>
      <c r="AW295" s="566"/>
    </row>
    <row r="296" spans="1:49">
      <c r="A296" s="564" t="s">
        <v>191</v>
      </c>
      <c r="B296" s="564" t="s">
        <v>2606</v>
      </c>
      <c r="C296" s="564" t="s">
        <v>478</v>
      </c>
      <c r="D296" s="564" t="s">
        <v>954</v>
      </c>
      <c r="E296" s="564" t="s">
        <v>1005</v>
      </c>
      <c r="F296" s="565">
        <v>203250</v>
      </c>
      <c r="G296" s="565">
        <v>39900</v>
      </c>
      <c r="H296" s="565">
        <v>16300</v>
      </c>
      <c r="I296" s="565">
        <v>53400</v>
      </c>
      <c r="J296" s="565">
        <v>46500</v>
      </c>
      <c r="K296" s="566"/>
      <c r="L296" s="566"/>
      <c r="M296" s="565">
        <v>34200</v>
      </c>
      <c r="N296" s="565">
        <v>12950</v>
      </c>
      <c r="O296" s="566"/>
      <c r="P296" s="566"/>
      <c r="Q296" s="566"/>
      <c r="R296" s="566"/>
      <c r="S296" s="566"/>
      <c r="T296" s="566"/>
      <c r="U296" s="566"/>
      <c r="V296" s="566"/>
      <c r="W296" s="566"/>
      <c r="X296" s="566"/>
      <c r="Y296" s="566"/>
      <c r="Z296" s="566"/>
      <c r="AA296" s="566"/>
      <c r="AB296" s="566"/>
      <c r="AC296" s="566"/>
      <c r="AD296" s="566"/>
      <c r="AE296" s="566"/>
      <c r="AF296" s="566"/>
      <c r="AG296" s="566"/>
      <c r="AH296" s="566"/>
      <c r="AI296" s="566"/>
      <c r="AJ296" s="566"/>
      <c r="AK296" s="566"/>
      <c r="AL296" s="566"/>
      <c r="AM296" s="566"/>
      <c r="AN296" s="566"/>
      <c r="AO296" s="566"/>
      <c r="AP296" s="566"/>
      <c r="AQ296" s="566"/>
      <c r="AR296" s="566"/>
      <c r="AS296" s="566"/>
      <c r="AT296" s="566"/>
      <c r="AU296" s="566"/>
      <c r="AV296" s="566"/>
      <c r="AW296" s="566"/>
    </row>
    <row r="297" spans="1:49">
      <c r="A297" s="564" t="s">
        <v>201</v>
      </c>
      <c r="B297" s="564" t="s">
        <v>2607</v>
      </c>
      <c r="C297" s="564" t="s">
        <v>478</v>
      </c>
      <c r="D297" s="564" t="s">
        <v>954</v>
      </c>
      <c r="E297" s="564" t="s">
        <v>1005</v>
      </c>
      <c r="F297" s="565">
        <v>21048390</v>
      </c>
      <c r="G297" s="565">
        <v>1203750</v>
      </c>
      <c r="H297" s="565">
        <v>350300</v>
      </c>
      <c r="I297" s="565">
        <v>386250</v>
      </c>
      <c r="J297" s="565">
        <v>303550</v>
      </c>
      <c r="K297" s="565">
        <v>399300</v>
      </c>
      <c r="L297" s="565">
        <v>323250</v>
      </c>
      <c r="M297" s="565">
        <v>773150</v>
      </c>
      <c r="N297" s="565">
        <v>439250</v>
      </c>
      <c r="O297" s="565">
        <v>455100</v>
      </c>
      <c r="P297" s="565">
        <v>712600</v>
      </c>
      <c r="Q297" s="565">
        <v>337300</v>
      </c>
      <c r="R297" s="565">
        <v>897100</v>
      </c>
      <c r="S297" s="565">
        <v>737650</v>
      </c>
      <c r="T297" s="565">
        <v>585250</v>
      </c>
      <c r="U297" s="565">
        <v>788850</v>
      </c>
      <c r="V297" s="565">
        <v>406800</v>
      </c>
      <c r="W297" s="565">
        <v>377300</v>
      </c>
      <c r="X297" s="565">
        <v>507500</v>
      </c>
      <c r="Y297" s="565">
        <v>795100</v>
      </c>
      <c r="Z297" s="565">
        <v>552950</v>
      </c>
      <c r="AA297" s="565">
        <v>549600</v>
      </c>
      <c r="AB297" s="565">
        <v>392250</v>
      </c>
      <c r="AC297" s="565">
        <v>438850</v>
      </c>
      <c r="AD297" s="565">
        <v>1385150</v>
      </c>
      <c r="AE297" s="565">
        <v>609300</v>
      </c>
      <c r="AF297" s="565">
        <v>745300</v>
      </c>
      <c r="AG297" s="565">
        <v>436800</v>
      </c>
      <c r="AH297" s="565">
        <v>736540</v>
      </c>
      <c r="AI297" s="565">
        <v>654550</v>
      </c>
      <c r="AJ297" s="565">
        <v>304450</v>
      </c>
      <c r="AK297" s="565">
        <v>164000</v>
      </c>
      <c r="AL297" s="565">
        <v>187500</v>
      </c>
      <c r="AM297" s="565">
        <v>268300</v>
      </c>
      <c r="AN297" s="565">
        <v>289300</v>
      </c>
      <c r="AO297" s="565">
        <v>262100</v>
      </c>
      <c r="AP297" s="565">
        <v>304950</v>
      </c>
      <c r="AQ297" s="565">
        <v>322150</v>
      </c>
      <c r="AR297" s="565">
        <v>176050</v>
      </c>
      <c r="AS297" s="565">
        <v>295150</v>
      </c>
      <c r="AT297" s="565">
        <v>251300</v>
      </c>
      <c r="AU297" s="565">
        <v>344150</v>
      </c>
      <c r="AV297" s="565">
        <v>213850</v>
      </c>
      <c r="AW297" s="565">
        <v>384500</v>
      </c>
    </row>
    <row r="298" spans="1:49">
      <c r="A298" s="564" t="s">
        <v>202</v>
      </c>
      <c r="B298" s="564" t="s">
        <v>2608</v>
      </c>
      <c r="C298" s="564" t="s">
        <v>478</v>
      </c>
      <c r="D298" s="564" t="s">
        <v>954</v>
      </c>
      <c r="E298" s="564" t="s">
        <v>1005</v>
      </c>
      <c r="F298" s="565">
        <v>27500</v>
      </c>
      <c r="G298" s="566"/>
      <c r="H298" s="566"/>
      <c r="I298" s="566"/>
      <c r="J298" s="566"/>
      <c r="K298" s="566"/>
      <c r="L298" s="566"/>
      <c r="M298" s="566"/>
      <c r="N298" s="566"/>
      <c r="O298" s="566"/>
      <c r="P298" s="566"/>
      <c r="Q298" s="566"/>
      <c r="R298" s="566"/>
      <c r="S298" s="566"/>
      <c r="T298" s="566"/>
      <c r="U298" s="566"/>
      <c r="V298" s="566"/>
      <c r="W298" s="566"/>
      <c r="X298" s="566"/>
      <c r="Y298" s="566"/>
      <c r="Z298" s="566"/>
      <c r="AA298" s="566"/>
      <c r="AB298" s="566"/>
      <c r="AC298" s="566"/>
      <c r="AD298" s="566"/>
      <c r="AE298" s="566"/>
      <c r="AF298" s="566"/>
      <c r="AG298" s="566"/>
      <c r="AH298" s="566"/>
      <c r="AI298" s="566"/>
      <c r="AJ298" s="566"/>
      <c r="AK298" s="566"/>
      <c r="AL298" s="566"/>
      <c r="AM298" s="566"/>
      <c r="AN298" s="566"/>
      <c r="AO298" s="566"/>
      <c r="AP298" s="566"/>
      <c r="AQ298" s="565">
        <v>27500</v>
      </c>
      <c r="AR298" s="566"/>
      <c r="AS298" s="566"/>
      <c r="AT298" s="566"/>
      <c r="AU298" s="566"/>
      <c r="AV298" s="566"/>
      <c r="AW298" s="566"/>
    </row>
    <row r="299" spans="1:49">
      <c r="A299" s="564" t="s">
        <v>203</v>
      </c>
      <c r="B299" s="564" t="s">
        <v>2609</v>
      </c>
      <c r="C299" s="564" t="s">
        <v>478</v>
      </c>
      <c r="D299" s="564" t="s">
        <v>954</v>
      </c>
      <c r="E299" s="564" t="s">
        <v>1005</v>
      </c>
      <c r="F299" s="565">
        <v>1369190</v>
      </c>
      <c r="G299" s="566"/>
      <c r="H299" s="565">
        <v>184540</v>
      </c>
      <c r="I299" s="565">
        <v>229460</v>
      </c>
      <c r="J299" s="565">
        <v>111400</v>
      </c>
      <c r="K299" s="565">
        <v>47800</v>
      </c>
      <c r="L299" s="565">
        <v>106700</v>
      </c>
      <c r="M299" s="566"/>
      <c r="N299" s="565">
        <v>118490</v>
      </c>
      <c r="O299" s="565">
        <v>150200</v>
      </c>
      <c r="P299" s="565">
        <v>94050</v>
      </c>
      <c r="Q299" s="565">
        <v>23950</v>
      </c>
      <c r="R299" s="565">
        <v>37200</v>
      </c>
      <c r="S299" s="565">
        <v>27400</v>
      </c>
      <c r="T299" s="566"/>
      <c r="U299" s="566"/>
      <c r="V299" s="566"/>
      <c r="W299" s="565">
        <v>29300</v>
      </c>
      <c r="X299" s="565">
        <v>33200</v>
      </c>
      <c r="Y299" s="565">
        <v>70800</v>
      </c>
      <c r="Z299" s="565">
        <v>10750</v>
      </c>
      <c r="AA299" s="565">
        <v>21000</v>
      </c>
      <c r="AB299" s="565">
        <v>72950</v>
      </c>
      <c r="AC299" s="566"/>
      <c r="AD299" s="566"/>
      <c r="AE299" s="566"/>
      <c r="AF299" s="566"/>
      <c r="AG299" s="566"/>
      <c r="AH299" s="566"/>
      <c r="AI299" s="566"/>
      <c r="AJ299" s="566"/>
      <c r="AK299" s="566"/>
      <c r="AL299" s="566"/>
      <c r="AM299" s="566"/>
      <c r="AN299" s="566"/>
      <c r="AO299" s="566"/>
      <c r="AP299" s="566"/>
      <c r="AQ299" s="566"/>
      <c r="AR299" s="566"/>
      <c r="AS299" s="566"/>
      <c r="AT299" s="566"/>
      <c r="AU299" s="566"/>
      <c r="AV299" s="566"/>
      <c r="AW299" s="566"/>
    </row>
    <row r="300" spans="1:49">
      <c r="A300" s="564" t="s">
        <v>99</v>
      </c>
      <c r="B300" s="564" t="s">
        <v>2610</v>
      </c>
      <c r="C300" s="564" t="s">
        <v>478</v>
      </c>
      <c r="D300" s="564" t="s">
        <v>954</v>
      </c>
      <c r="E300" s="564" t="s">
        <v>1005</v>
      </c>
      <c r="F300" s="565">
        <v>563400</v>
      </c>
      <c r="G300" s="565">
        <v>318350</v>
      </c>
      <c r="H300" s="565">
        <v>125550</v>
      </c>
      <c r="I300" s="565">
        <v>119500</v>
      </c>
      <c r="J300" s="566"/>
      <c r="K300" s="566"/>
      <c r="L300" s="566"/>
      <c r="M300" s="566"/>
      <c r="N300" s="566"/>
      <c r="O300" s="566"/>
      <c r="P300" s="566"/>
      <c r="Q300" s="566"/>
      <c r="R300" s="566"/>
      <c r="S300" s="566"/>
      <c r="T300" s="566"/>
      <c r="U300" s="566"/>
      <c r="V300" s="566"/>
      <c r="W300" s="566"/>
      <c r="X300" s="566"/>
      <c r="Y300" s="566"/>
      <c r="Z300" s="566"/>
      <c r="AA300" s="566"/>
      <c r="AB300" s="566"/>
      <c r="AC300" s="566"/>
      <c r="AD300" s="566"/>
      <c r="AE300" s="566"/>
      <c r="AF300" s="566"/>
      <c r="AG300" s="566"/>
      <c r="AH300" s="566"/>
      <c r="AI300" s="566"/>
      <c r="AJ300" s="566"/>
      <c r="AK300" s="566"/>
      <c r="AL300" s="566"/>
      <c r="AM300" s="566"/>
      <c r="AN300" s="566"/>
      <c r="AO300" s="566"/>
      <c r="AP300" s="566"/>
      <c r="AQ300" s="566"/>
      <c r="AR300" s="566"/>
      <c r="AS300" s="566"/>
      <c r="AT300" s="566"/>
      <c r="AU300" s="566"/>
      <c r="AV300" s="566"/>
      <c r="AW300" s="566"/>
    </row>
    <row r="301" spans="1:49">
      <c r="A301" s="564" t="s">
        <v>100</v>
      </c>
      <c r="B301" s="564" t="s">
        <v>2611</v>
      </c>
      <c r="C301" s="564" t="s">
        <v>478</v>
      </c>
      <c r="D301" s="564" t="s">
        <v>954</v>
      </c>
      <c r="E301" s="564" t="s">
        <v>1005</v>
      </c>
      <c r="F301" s="565">
        <v>3828250</v>
      </c>
      <c r="G301" s="565">
        <v>413600</v>
      </c>
      <c r="H301" s="565">
        <v>64600</v>
      </c>
      <c r="I301" s="566"/>
      <c r="J301" s="566"/>
      <c r="K301" s="565">
        <v>45300</v>
      </c>
      <c r="L301" s="565">
        <v>1000</v>
      </c>
      <c r="M301" s="565">
        <v>111050</v>
      </c>
      <c r="N301" s="565">
        <v>56100</v>
      </c>
      <c r="O301" s="565">
        <v>63400</v>
      </c>
      <c r="P301" s="565">
        <v>106800</v>
      </c>
      <c r="Q301" s="565">
        <v>243950</v>
      </c>
      <c r="R301" s="565">
        <v>6800</v>
      </c>
      <c r="S301" s="565">
        <v>30600</v>
      </c>
      <c r="T301" s="565">
        <v>322950</v>
      </c>
      <c r="U301" s="565">
        <v>137300</v>
      </c>
      <c r="V301" s="565">
        <v>65300</v>
      </c>
      <c r="W301" s="565">
        <v>68850</v>
      </c>
      <c r="X301" s="565">
        <v>120500</v>
      </c>
      <c r="Y301" s="565">
        <v>59900</v>
      </c>
      <c r="Z301" s="565">
        <v>38100</v>
      </c>
      <c r="AA301" s="565">
        <v>52000</v>
      </c>
      <c r="AB301" s="565">
        <v>119300</v>
      </c>
      <c r="AC301" s="565">
        <v>108000</v>
      </c>
      <c r="AD301" s="565">
        <v>159750</v>
      </c>
      <c r="AE301" s="566"/>
      <c r="AF301" s="566"/>
      <c r="AG301" s="565">
        <v>115000</v>
      </c>
      <c r="AH301" s="565">
        <v>11600</v>
      </c>
      <c r="AI301" s="565">
        <v>248450</v>
      </c>
      <c r="AJ301" s="565">
        <v>69900</v>
      </c>
      <c r="AK301" s="565">
        <v>14100</v>
      </c>
      <c r="AL301" s="565">
        <v>102500</v>
      </c>
      <c r="AM301" s="565">
        <v>58200</v>
      </c>
      <c r="AN301" s="565">
        <v>9950</v>
      </c>
      <c r="AO301" s="565">
        <v>38000</v>
      </c>
      <c r="AP301" s="565">
        <v>106100</v>
      </c>
      <c r="AQ301" s="565">
        <v>194350</v>
      </c>
      <c r="AR301" s="565">
        <v>23400</v>
      </c>
      <c r="AS301" s="565">
        <v>34600</v>
      </c>
      <c r="AT301" s="565">
        <v>109700</v>
      </c>
      <c r="AU301" s="566"/>
      <c r="AV301" s="565">
        <v>270250</v>
      </c>
      <c r="AW301" s="565">
        <v>27000</v>
      </c>
    </row>
    <row r="302" spans="1:49">
      <c r="A302" s="564" t="s">
        <v>101</v>
      </c>
      <c r="B302" s="564" t="s">
        <v>2612</v>
      </c>
      <c r="C302" s="564" t="s">
        <v>478</v>
      </c>
      <c r="D302" s="564" t="s">
        <v>954</v>
      </c>
      <c r="E302" s="564" t="s">
        <v>1005</v>
      </c>
      <c r="F302" s="565">
        <v>1770300</v>
      </c>
      <c r="G302" s="565">
        <v>31650</v>
      </c>
      <c r="H302" s="565">
        <v>47600</v>
      </c>
      <c r="I302" s="565">
        <v>54700</v>
      </c>
      <c r="J302" s="565">
        <v>46600</v>
      </c>
      <c r="K302" s="565">
        <v>31700</v>
      </c>
      <c r="L302" s="565">
        <v>42000</v>
      </c>
      <c r="M302" s="565">
        <v>57000</v>
      </c>
      <c r="N302" s="565">
        <v>128550</v>
      </c>
      <c r="O302" s="565">
        <v>48800</v>
      </c>
      <c r="P302" s="565">
        <v>69150</v>
      </c>
      <c r="Q302" s="565">
        <v>74100</v>
      </c>
      <c r="R302" s="565">
        <v>64900</v>
      </c>
      <c r="S302" s="565">
        <v>54850</v>
      </c>
      <c r="T302" s="566"/>
      <c r="U302" s="565">
        <v>65200</v>
      </c>
      <c r="V302" s="566"/>
      <c r="W302" s="565">
        <v>31300</v>
      </c>
      <c r="X302" s="565">
        <v>15600</v>
      </c>
      <c r="Y302" s="565">
        <v>64800</v>
      </c>
      <c r="Z302" s="565">
        <v>51500</v>
      </c>
      <c r="AA302" s="565">
        <v>84200</v>
      </c>
      <c r="AB302" s="565">
        <v>21000</v>
      </c>
      <c r="AC302" s="565">
        <v>28200</v>
      </c>
      <c r="AD302" s="565">
        <v>51800</v>
      </c>
      <c r="AE302" s="565">
        <v>4400</v>
      </c>
      <c r="AF302" s="565">
        <v>50200</v>
      </c>
      <c r="AG302" s="566"/>
      <c r="AH302" s="566"/>
      <c r="AI302" s="566"/>
      <c r="AJ302" s="566"/>
      <c r="AK302" s="566"/>
      <c r="AL302" s="566"/>
      <c r="AM302" s="566"/>
      <c r="AN302" s="566"/>
      <c r="AO302" s="565">
        <v>164000</v>
      </c>
      <c r="AP302" s="565">
        <v>169500</v>
      </c>
      <c r="AQ302" s="565">
        <v>217000</v>
      </c>
      <c r="AR302" s="566"/>
      <c r="AS302" s="566"/>
      <c r="AT302" s="566"/>
      <c r="AU302" s="566"/>
      <c r="AV302" s="566"/>
      <c r="AW302" s="566"/>
    </row>
    <row r="303" spans="1:49">
      <c r="A303" s="564" t="s">
        <v>102</v>
      </c>
      <c r="B303" s="564" t="s">
        <v>2613</v>
      </c>
      <c r="C303" s="564" t="s">
        <v>478</v>
      </c>
      <c r="D303" s="564" t="s">
        <v>954</v>
      </c>
      <c r="E303" s="564" t="s">
        <v>1005</v>
      </c>
      <c r="F303" s="565">
        <v>959950</v>
      </c>
      <c r="G303" s="565">
        <v>116150</v>
      </c>
      <c r="H303" s="565">
        <v>80100</v>
      </c>
      <c r="I303" s="565">
        <v>90150</v>
      </c>
      <c r="J303" s="565">
        <v>74600</v>
      </c>
      <c r="K303" s="565">
        <v>60100</v>
      </c>
      <c r="L303" s="565">
        <v>22800</v>
      </c>
      <c r="M303" s="565">
        <v>71000</v>
      </c>
      <c r="N303" s="565">
        <v>70450</v>
      </c>
      <c r="O303" s="565">
        <v>11450</v>
      </c>
      <c r="P303" s="565">
        <v>41850</v>
      </c>
      <c r="Q303" s="565">
        <v>31300</v>
      </c>
      <c r="R303" s="565">
        <v>8800</v>
      </c>
      <c r="S303" s="565">
        <v>30000</v>
      </c>
      <c r="T303" s="566"/>
      <c r="U303" s="565">
        <v>90350</v>
      </c>
      <c r="V303" s="565">
        <v>104850</v>
      </c>
      <c r="W303" s="566"/>
      <c r="X303" s="566"/>
      <c r="Y303" s="565">
        <v>56000</v>
      </c>
      <c r="Z303" s="566"/>
      <c r="AA303" s="566"/>
      <c r="AB303" s="566"/>
      <c r="AC303" s="566"/>
      <c r="AD303" s="566"/>
      <c r="AE303" s="566"/>
      <c r="AF303" s="566"/>
      <c r="AG303" s="566"/>
      <c r="AH303" s="566"/>
      <c r="AI303" s="566"/>
      <c r="AJ303" s="566"/>
      <c r="AK303" s="566"/>
      <c r="AL303" s="566"/>
      <c r="AM303" s="566"/>
      <c r="AN303" s="566"/>
      <c r="AO303" s="566"/>
      <c r="AP303" s="566"/>
      <c r="AQ303" s="566"/>
      <c r="AR303" s="566"/>
      <c r="AS303" s="566"/>
      <c r="AT303" s="566"/>
      <c r="AU303" s="566"/>
      <c r="AV303" s="566"/>
      <c r="AW303" s="566"/>
    </row>
    <row r="304" spans="1:49">
      <c r="A304" s="564" t="s">
        <v>112</v>
      </c>
      <c r="B304" s="564" t="s">
        <v>2614</v>
      </c>
      <c r="C304" s="564" t="s">
        <v>478</v>
      </c>
      <c r="D304" s="564" t="s">
        <v>954</v>
      </c>
      <c r="E304" s="564" t="s">
        <v>1005</v>
      </c>
      <c r="F304" s="565">
        <v>6746355</v>
      </c>
      <c r="G304" s="565">
        <v>178600</v>
      </c>
      <c r="H304" s="565">
        <v>129800</v>
      </c>
      <c r="I304" s="565">
        <v>186550</v>
      </c>
      <c r="J304" s="565">
        <v>102250</v>
      </c>
      <c r="K304" s="565">
        <v>52200</v>
      </c>
      <c r="L304" s="565">
        <v>101200</v>
      </c>
      <c r="M304" s="565">
        <v>112400</v>
      </c>
      <c r="N304" s="565">
        <v>157050</v>
      </c>
      <c r="O304" s="565">
        <v>307550</v>
      </c>
      <c r="P304" s="565">
        <v>351100</v>
      </c>
      <c r="Q304" s="565">
        <v>113750</v>
      </c>
      <c r="R304" s="565">
        <v>124650</v>
      </c>
      <c r="S304" s="565">
        <v>90750</v>
      </c>
      <c r="T304" s="565">
        <v>385600</v>
      </c>
      <c r="U304" s="565">
        <v>124700</v>
      </c>
      <c r="V304" s="565">
        <v>171400</v>
      </c>
      <c r="W304" s="565">
        <v>75350</v>
      </c>
      <c r="X304" s="565">
        <v>144100</v>
      </c>
      <c r="Y304" s="565">
        <v>452650</v>
      </c>
      <c r="Z304" s="565">
        <v>245400</v>
      </c>
      <c r="AA304" s="565">
        <v>155600</v>
      </c>
      <c r="AB304" s="565">
        <v>115400</v>
      </c>
      <c r="AC304" s="565">
        <v>106700</v>
      </c>
      <c r="AD304" s="565">
        <v>143800</v>
      </c>
      <c r="AE304" s="565">
        <v>152750</v>
      </c>
      <c r="AF304" s="565">
        <v>124080</v>
      </c>
      <c r="AG304" s="565">
        <v>91750</v>
      </c>
      <c r="AH304" s="565">
        <v>167950</v>
      </c>
      <c r="AI304" s="565">
        <v>79500</v>
      </c>
      <c r="AJ304" s="565">
        <v>256250</v>
      </c>
      <c r="AK304" s="565">
        <v>142800</v>
      </c>
      <c r="AL304" s="565">
        <v>97450</v>
      </c>
      <c r="AM304" s="565">
        <v>121800</v>
      </c>
      <c r="AN304" s="565">
        <v>100725</v>
      </c>
      <c r="AO304" s="565">
        <v>265900</v>
      </c>
      <c r="AP304" s="565">
        <v>104200</v>
      </c>
      <c r="AQ304" s="565">
        <v>171550</v>
      </c>
      <c r="AR304" s="565">
        <v>104250</v>
      </c>
      <c r="AS304" s="565">
        <v>169600</v>
      </c>
      <c r="AT304" s="565">
        <v>147600</v>
      </c>
      <c r="AU304" s="565">
        <v>101850</v>
      </c>
      <c r="AV304" s="565">
        <v>201550</v>
      </c>
      <c r="AW304" s="565">
        <v>16250</v>
      </c>
    </row>
    <row r="305" spans="1:49">
      <c r="A305" s="564" t="s">
        <v>127</v>
      </c>
      <c r="B305" s="564" t="s">
        <v>2615</v>
      </c>
      <c r="C305" s="564" t="s">
        <v>478</v>
      </c>
      <c r="D305" s="564" t="s">
        <v>954</v>
      </c>
      <c r="E305" s="564" t="s">
        <v>1005</v>
      </c>
      <c r="F305" s="565">
        <v>3288500</v>
      </c>
      <c r="G305" s="566"/>
      <c r="H305" s="565">
        <v>140340</v>
      </c>
      <c r="I305" s="565">
        <v>221660</v>
      </c>
      <c r="J305" s="565">
        <v>123500</v>
      </c>
      <c r="K305" s="565">
        <v>167400</v>
      </c>
      <c r="L305" s="565">
        <v>67400</v>
      </c>
      <c r="M305" s="565">
        <v>86750</v>
      </c>
      <c r="N305" s="565">
        <v>153250</v>
      </c>
      <c r="O305" s="565">
        <v>54050</v>
      </c>
      <c r="P305" s="565">
        <v>179600</v>
      </c>
      <c r="Q305" s="565">
        <v>170800</v>
      </c>
      <c r="R305" s="565">
        <v>125350</v>
      </c>
      <c r="S305" s="565">
        <v>16400</v>
      </c>
      <c r="T305" s="565">
        <v>29200</v>
      </c>
      <c r="U305" s="565">
        <v>38000</v>
      </c>
      <c r="V305" s="565">
        <v>53900</v>
      </c>
      <c r="W305" s="565">
        <v>72300</v>
      </c>
      <c r="X305" s="566"/>
      <c r="Y305" s="566"/>
      <c r="Z305" s="565">
        <v>33100</v>
      </c>
      <c r="AA305" s="565">
        <v>129650</v>
      </c>
      <c r="AB305" s="565">
        <v>60700</v>
      </c>
      <c r="AC305" s="565">
        <v>31900</v>
      </c>
      <c r="AD305" s="565">
        <v>205100</v>
      </c>
      <c r="AE305" s="565">
        <v>57900</v>
      </c>
      <c r="AF305" s="565">
        <v>27300</v>
      </c>
      <c r="AG305" s="565">
        <v>23820</v>
      </c>
      <c r="AH305" s="566"/>
      <c r="AI305" s="565">
        <v>49800</v>
      </c>
      <c r="AJ305" s="565">
        <v>53000</v>
      </c>
      <c r="AK305" s="566"/>
      <c r="AL305" s="565">
        <v>26900</v>
      </c>
      <c r="AM305" s="565">
        <v>192500</v>
      </c>
      <c r="AN305" s="565">
        <v>6000</v>
      </c>
      <c r="AO305" s="565">
        <v>35000</v>
      </c>
      <c r="AP305" s="566"/>
      <c r="AQ305" s="565">
        <v>15950</v>
      </c>
      <c r="AR305" s="565">
        <v>141480</v>
      </c>
      <c r="AS305" s="565">
        <v>96000</v>
      </c>
      <c r="AT305" s="565">
        <v>116700</v>
      </c>
      <c r="AU305" s="565">
        <v>104500</v>
      </c>
      <c r="AV305" s="565">
        <v>148700</v>
      </c>
      <c r="AW305" s="565">
        <v>32600</v>
      </c>
    </row>
    <row r="306" spans="1:49">
      <c r="A306" s="564" t="s">
        <v>129</v>
      </c>
      <c r="B306" s="564" t="s">
        <v>2616</v>
      </c>
      <c r="C306" s="564" t="s">
        <v>478</v>
      </c>
      <c r="D306" s="564" t="s">
        <v>954</v>
      </c>
      <c r="E306" s="564" t="s">
        <v>1005</v>
      </c>
      <c r="F306" s="565">
        <v>6442100</v>
      </c>
      <c r="G306" s="565">
        <v>472350</v>
      </c>
      <c r="H306" s="565">
        <v>111700</v>
      </c>
      <c r="I306" s="565">
        <v>80300</v>
      </c>
      <c r="J306" s="565">
        <v>115700</v>
      </c>
      <c r="K306" s="565">
        <v>235000</v>
      </c>
      <c r="L306" s="565">
        <v>245400</v>
      </c>
      <c r="M306" s="565">
        <v>205150</v>
      </c>
      <c r="N306" s="565">
        <v>273700</v>
      </c>
      <c r="O306" s="565">
        <v>120700</v>
      </c>
      <c r="P306" s="565">
        <v>304300</v>
      </c>
      <c r="Q306" s="565">
        <v>159800</v>
      </c>
      <c r="R306" s="565">
        <v>530750</v>
      </c>
      <c r="S306" s="565">
        <v>63300</v>
      </c>
      <c r="T306" s="565">
        <v>52200</v>
      </c>
      <c r="U306" s="565">
        <v>140500</v>
      </c>
      <c r="V306" s="565">
        <v>197950</v>
      </c>
      <c r="W306" s="565">
        <v>152600</v>
      </c>
      <c r="X306" s="565">
        <v>55200</v>
      </c>
      <c r="Y306" s="565">
        <v>121100</v>
      </c>
      <c r="Z306" s="565">
        <v>132100</v>
      </c>
      <c r="AA306" s="565">
        <v>85100</v>
      </c>
      <c r="AB306" s="565">
        <v>238150</v>
      </c>
      <c r="AC306" s="565">
        <v>201500</v>
      </c>
      <c r="AD306" s="565">
        <v>155750</v>
      </c>
      <c r="AE306" s="565">
        <v>66200</v>
      </c>
      <c r="AF306" s="565">
        <v>44200</v>
      </c>
      <c r="AG306" s="565">
        <v>83300</v>
      </c>
      <c r="AH306" s="565">
        <v>24700</v>
      </c>
      <c r="AI306" s="565">
        <v>108900</v>
      </c>
      <c r="AJ306" s="565">
        <v>179850</v>
      </c>
      <c r="AK306" s="565">
        <v>207150</v>
      </c>
      <c r="AL306" s="565">
        <v>22200</v>
      </c>
      <c r="AM306" s="565">
        <v>67400</v>
      </c>
      <c r="AN306" s="565">
        <v>116700</v>
      </c>
      <c r="AO306" s="565">
        <v>248300</v>
      </c>
      <c r="AP306" s="565">
        <v>90800</v>
      </c>
      <c r="AQ306" s="565">
        <v>79800</v>
      </c>
      <c r="AR306" s="565">
        <v>30750</v>
      </c>
      <c r="AS306" s="565">
        <v>80400</v>
      </c>
      <c r="AT306" s="565">
        <v>182750</v>
      </c>
      <c r="AU306" s="565">
        <v>100000</v>
      </c>
      <c r="AV306" s="565">
        <v>250000</v>
      </c>
      <c r="AW306" s="565">
        <v>8400</v>
      </c>
    </row>
    <row r="307" spans="1:49">
      <c r="A307" s="564" t="s">
        <v>51</v>
      </c>
      <c r="B307" s="564" t="s">
        <v>2617</v>
      </c>
      <c r="C307" s="564" t="s">
        <v>478</v>
      </c>
      <c r="D307" s="564" t="s">
        <v>954</v>
      </c>
      <c r="E307" s="564" t="s">
        <v>1005</v>
      </c>
      <c r="F307" s="565">
        <v>6325910</v>
      </c>
      <c r="G307" s="566"/>
      <c r="H307" s="565">
        <v>192090</v>
      </c>
      <c r="I307" s="565">
        <v>247860</v>
      </c>
      <c r="J307" s="565">
        <v>98400</v>
      </c>
      <c r="K307" s="565">
        <v>228650</v>
      </c>
      <c r="L307" s="565">
        <v>38100</v>
      </c>
      <c r="M307" s="565">
        <v>303660</v>
      </c>
      <c r="N307" s="565">
        <v>231050</v>
      </c>
      <c r="O307" s="565">
        <v>129050</v>
      </c>
      <c r="P307" s="565">
        <v>160400</v>
      </c>
      <c r="Q307" s="565">
        <v>199450</v>
      </c>
      <c r="R307" s="565">
        <v>59800</v>
      </c>
      <c r="S307" s="565">
        <v>349500</v>
      </c>
      <c r="T307" s="565">
        <v>78150</v>
      </c>
      <c r="U307" s="565">
        <v>94850</v>
      </c>
      <c r="V307" s="565">
        <v>70100</v>
      </c>
      <c r="W307" s="565">
        <v>255100</v>
      </c>
      <c r="X307" s="565">
        <v>131000</v>
      </c>
      <c r="Y307" s="565">
        <v>351100</v>
      </c>
      <c r="Z307" s="565">
        <v>69000</v>
      </c>
      <c r="AA307" s="565">
        <v>132550</v>
      </c>
      <c r="AB307" s="565">
        <v>124100</v>
      </c>
      <c r="AC307" s="565">
        <v>116000</v>
      </c>
      <c r="AD307" s="565">
        <v>89700</v>
      </c>
      <c r="AE307" s="565">
        <v>266000</v>
      </c>
      <c r="AF307" s="565">
        <v>88250</v>
      </c>
      <c r="AG307" s="565">
        <v>26350</v>
      </c>
      <c r="AH307" s="566"/>
      <c r="AI307" s="565">
        <v>21150</v>
      </c>
      <c r="AJ307" s="565">
        <v>60950</v>
      </c>
      <c r="AK307" s="565">
        <v>421900</v>
      </c>
      <c r="AL307" s="565">
        <v>281450</v>
      </c>
      <c r="AM307" s="565">
        <v>107100</v>
      </c>
      <c r="AN307" s="565">
        <v>245350</v>
      </c>
      <c r="AO307" s="565">
        <v>275500</v>
      </c>
      <c r="AP307" s="565">
        <v>303950</v>
      </c>
      <c r="AQ307" s="565">
        <v>5000</v>
      </c>
      <c r="AR307" s="565">
        <v>210300</v>
      </c>
      <c r="AS307" s="566"/>
      <c r="AT307" s="565">
        <v>49200</v>
      </c>
      <c r="AU307" s="565">
        <v>100800</v>
      </c>
      <c r="AV307" s="565">
        <v>113000</v>
      </c>
      <c r="AW307" s="566"/>
    </row>
    <row r="308" spans="1:49">
      <c r="A308" s="564" t="s">
        <v>54</v>
      </c>
      <c r="B308" s="564" t="s">
        <v>2618</v>
      </c>
      <c r="C308" s="564" t="s">
        <v>478</v>
      </c>
      <c r="D308" s="564" t="s">
        <v>954</v>
      </c>
      <c r="E308" s="564" t="s">
        <v>1005</v>
      </c>
      <c r="F308" s="565">
        <v>676350</v>
      </c>
      <c r="G308" s="566"/>
      <c r="H308" s="565">
        <v>138540</v>
      </c>
      <c r="I308" s="565">
        <v>253860</v>
      </c>
      <c r="J308" s="565">
        <v>69800</v>
      </c>
      <c r="K308" s="565">
        <v>130550</v>
      </c>
      <c r="L308" s="565">
        <v>83600</v>
      </c>
      <c r="M308" s="566"/>
      <c r="N308" s="566"/>
      <c r="O308" s="566"/>
      <c r="P308" s="566"/>
      <c r="Q308" s="566"/>
      <c r="R308" s="566"/>
      <c r="S308" s="566"/>
      <c r="T308" s="566"/>
      <c r="U308" s="566"/>
      <c r="V308" s="566"/>
      <c r="W308" s="566"/>
      <c r="X308" s="566"/>
      <c r="Y308" s="566"/>
      <c r="Z308" s="566"/>
      <c r="AA308" s="566"/>
      <c r="AB308" s="566"/>
      <c r="AC308" s="566"/>
      <c r="AD308" s="566"/>
      <c r="AE308" s="566"/>
      <c r="AF308" s="566"/>
      <c r="AG308" s="566"/>
      <c r="AH308" s="566"/>
      <c r="AI308" s="566"/>
      <c r="AJ308" s="566"/>
      <c r="AK308" s="566"/>
      <c r="AL308" s="566"/>
      <c r="AM308" s="566"/>
      <c r="AN308" s="566"/>
      <c r="AO308" s="566"/>
      <c r="AP308" s="566"/>
      <c r="AQ308" s="566"/>
      <c r="AR308" s="566"/>
      <c r="AS308" s="566"/>
      <c r="AT308" s="566"/>
      <c r="AU308" s="566"/>
      <c r="AV308" s="566"/>
      <c r="AW308" s="566"/>
    </row>
    <row r="309" spans="1:49">
      <c r="A309" s="564" t="s">
        <v>58</v>
      </c>
      <c r="B309" s="564" t="s">
        <v>2619</v>
      </c>
      <c r="C309" s="564" t="s">
        <v>478</v>
      </c>
      <c r="D309" s="564" t="s">
        <v>954</v>
      </c>
      <c r="E309" s="564" t="s">
        <v>1005</v>
      </c>
      <c r="F309" s="565">
        <v>3323400</v>
      </c>
      <c r="G309" s="565">
        <v>353950</v>
      </c>
      <c r="H309" s="565">
        <v>52650</v>
      </c>
      <c r="I309" s="565">
        <v>212950</v>
      </c>
      <c r="J309" s="565">
        <v>53200</v>
      </c>
      <c r="K309" s="565">
        <v>130000</v>
      </c>
      <c r="L309" s="565">
        <v>171100</v>
      </c>
      <c r="M309" s="565">
        <v>157550</v>
      </c>
      <c r="N309" s="565">
        <v>114100</v>
      </c>
      <c r="O309" s="565">
        <v>124950</v>
      </c>
      <c r="P309" s="565">
        <v>153550</v>
      </c>
      <c r="Q309" s="565">
        <v>71400</v>
      </c>
      <c r="R309" s="565">
        <v>139300</v>
      </c>
      <c r="S309" s="565">
        <v>244550</v>
      </c>
      <c r="T309" s="565">
        <v>72150</v>
      </c>
      <c r="U309" s="565">
        <v>31200</v>
      </c>
      <c r="V309" s="565">
        <v>15500</v>
      </c>
      <c r="W309" s="565">
        <v>177700</v>
      </c>
      <c r="X309" s="565">
        <v>157850</v>
      </c>
      <c r="Y309" s="565">
        <v>58000</v>
      </c>
      <c r="Z309" s="565">
        <v>153600</v>
      </c>
      <c r="AA309" s="565">
        <v>75700</v>
      </c>
      <c r="AB309" s="565">
        <v>38900</v>
      </c>
      <c r="AC309" s="565">
        <v>88800</v>
      </c>
      <c r="AD309" s="565">
        <v>126150</v>
      </c>
      <c r="AE309" s="565">
        <v>20700</v>
      </c>
      <c r="AF309" s="565">
        <v>24800</v>
      </c>
      <c r="AG309" s="565">
        <v>1350</v>
      </c>
      <c r="AH309" s="566"/>
      <c r="AI309" s="565">
        <v>14050</v>
      </c>
      <c r="AJ309" s="566"/>
      <c r="AK309" s="566"/>
      <c r="AL309" s="565">
        <v>54000</v>
      </c>
      <c r="AM309" s="565">
        <v>101000</v>
      </c>
      <c r="AN309" s="565">
        <v>102500</v>
      </c>
      <c r="AO309" s="565">
        <v>30200</v>
      </c>
      <c r="AP309" s="566"/>
      <c r="AQ309" s="566"/>
      <c r="AR309" s="566"/>
      <c r="AS309" s="566"/>
      <c r="AT309" s="566"/>
      <c r="AU309" s="566"/>
      <c r="AV309" s="566"/>
      <c r="AW309" s="566"/>
    </row>
    <row r="310" spans="1:49">
      <c r="A310" s="564" t="s">
        <v>67</v>
      </c>
      <c r="B310" s="564" t="s">
        <v>2620</v>
      </c>
      <c r="C310" s="564" t="s">
        <v>478</v>
      </c>
      <c r="D310" s="564" t="s">
        <v>954</v>
      </c>
      <c r="E310" s="564" t="s">
        <v>1005</v>
      </c>
      <c r="F310" s="565">
        <v>200250</v>
      </c>
      <c r="G310" s="565">
        <v>200250</v>
      </c>
      <c r="H310" s="566"/>
      <c r="I310" s="566"/>
      <c r="J310" s="566"/>
      <c r="K310" s="566"/>
      <c r="L310" s="566"/>
      <c r="M310" s="566"/>
      <c r="N310" s="566"/>
      <c r="O310" s="566"/>
      <c r="P310" s="566"/>
      <c r="Q310" s="566"/>
      <c r="R310" s="566"/>
      <c r="S310" s="566"/>
      <c r="T310" s="566"/>
      <c r="U310" s="566"/>
      <c r="V310" s="566"/>
      <c r="W310" s="566"/>
      <c r="X310" s="566"/>
      <c r="Y310" s="566"/>
      <c r="Z310" s="566"/>
      <c r="AA310" s="566"/>
      <c r="AB310" s="566"/>
      <c r="AC310" s="566"/>
      <c r="AD310" s="566"/>
      <c r="AE310" s="566"/>
      <c r="AF310" s="566"/>
      <c r="AG310" s="566"/>
      <c r="AH310" s="566"/>
      <c r="AI310" s="566"/>
      <c r="AJ310" s="566"/>
      <c r="AK310" s="566"/>
      <c r="AL310" s="566"/>
      <c r="AM310" s="566"/>
      <c r="AN310" s="566"/>
      <c r="AO310" s="566"/>
      <c r="AP310" s="566"/>
      <c r="AQ310" s="566"/>
      <c r="AR310" s="566"/>
      <c r="AS310" s="566"/>
      <c r="AT310" s="566"/>
      <c r="AU310" s="566"/>
      <c r="AV310" s="566"/>
      <c r="AW310" s="566"/>
    </row>
    <row r="311" spans="1:49">
      <c r="A311" s="564" t="s">
        <v>2621</v>
      </c>
      <c r="B311" s="564" t="s">
        <v>2622</v>
      </c>
      <c r="C311" s="564" t="s">
        <v>478</v>
      </c>
      <c r="D311" s="564" t="s">
        <v>954</v>
      </c>
      <c r="E311" s="564" t="s">
        <v>1005</v>
      </c>
      <c r="F311" s="565">
        <v>159500</v>
      </c>
      <c r="G311" s="566"/>
      <c r="H311" s="566"/>
      <c r="I311" s="566"/>
      <c r="J311" s="566"/>
      <c r="K311" s="566"/>
      <c r="L311" s="566"/>
      <c r="M311" s="566"/>
      <c r="N311" s="566"/>
      <c r="O311" s="566"/>
      <c r="P311" s="566"/>
      <c r="Q311" s="566"/>
      <c r="R311" s="566"/>
      <c r="S311" s="566"/>
      <c r="T311" s="566"/>
      <c r="U311" s="566"/>
      <c r="V311" s="566"/>
      <c r="W311" s="566"/>
      <c r="X311" s="566"/>
      <c r="Y311" s="566"/>
      <c r="Z311" s="566"/>
      <c r="AA311" s="566"/>
      <c r="AB311" s="566"/>
      <c r="AC311" s="566"/>
      <c r="AD311" s="566"/>
      <c r="AE311" s="566"/>
      <c r="AF311" s="566"/>
      <c r="AG311" s="566"/>
      <c r="AH311" s="566"/>
      <c r="AI311" s="566"/>
      <c r="AJ311" s="566"/>
      <c r="AK311" s="566"/>
      <c r="AL311" s="566"/>
      <c r="AM311" s="566"/>
      <c r="AN311" s="566"/>
      <c r="AO311" s="566"/>
      <c r="AP311" s="566"/>
      <c r="AQ311" s="566"/>
      <c r="AR311" s="566"/>
      <c r="AS311" s="566"/>
      <c r="AT311" s="566"/>
      <c r="AU311" s="566"/>
      <c r="AV311" s="565">
        <v>109750</v>
      </c>
      <c r="AW311" s="565">
        <v>49750</v>
      </c>
    </row>
    <row r="312" spans="1:49">
      <c r="A312" s="564" t="s">
        <v>80</v>
      </c>
      <c r="B312" s="564" t="s">
        <v>2623</v>
      </c>
      <c r="C312" s="564" t="s">
        <v>478</v>
      </c>
      <c r="D312" s="564" t="s">
        <v>954</v>
      </c>
      <c r="E312" s="564" t="s">
        <v>1005</v>
      </c>
      <c r="F312" s="565">
        <v>583650</v>
      </c>
      <c r="G312" s="565">
        <v>216750</v>
      </c>
      <c r="H312" s="565">
        <v>30050</v>
      </c>
      <c r="I312" s="565">
        <v>53000</v>
      </c>
      <c r="J312" s="566"/>
      <c r="K312" s="565">
        <v>64600</v>
      </c>
      <c r="L312" s="566"/>
      <c r="M312" s="565">
        <v>56150</v>
      </c>
      <c r="N312" s="566"/>
      <c r="O312" s="565">
        <v>20000</v>
      </c>
      <c r="P312" s="565">
        <v>18700</v>
      </c>
      <c r="Q312" s="566"/>
      <c r="R312" s="566"/>
      <c r="S312" s="566"/>
      <c r="T312" s="566"/>
      <c r="U312" s="565">
        <v>124400</v>
      </c>
      <c r="V312" s="566"/>
      <c r="W312" s="566"/>
      <c r="X312" s="566"/>
      <c r="Y312" s="566"/>
      <c r="Z312" s="566"/>
      <c r="AA312" s="566"/>
      <c r="AB312" s="566"/>
      <c r="AC312" s="566"/>
      <c r="AD312" s="566"/>
      <c r="AE312" s="566"/>
      <c r="AF312" s="566"/>
      <c r="AG312" s="566"/>
      <c r="AH312" s="566"/>
      <c r="AI312" s="566"/>
      <c r="AJ312" s="566"/>
      <c r="AK312" s="566"/>
      <c r="AL312" s="566"/>
      <c r="AM312" s="566"/>
      <c r="AN312" s="566"/>
      <c r="AO312" s="566"/>
      <c r="AP312" s="566"/>
      <c r="AQ312" s="566"/>
      <c r="AR312" s="566"/>
      <c r="AS312" s="566"/>
      <c r="AT312" s="566"/>
      <c r="AU312" s="566"/>
      <c r="AV312" s="566"/>
      <c r="AW312" s="566"/>
    </row>
    <row r="313" spans="1:49">
      <c r="A313" s="564" t="s">
        <v>83</v>
      </c>
      <c r="B313" s="564" t="s">
        <v>2624</v>
      </c>
      <c r="C313" s="564" t="s">
        <v>478</v>
      </c>
      <c r="D313" s="564" t="s">
        <v>954</v>
      </c>
      <c r="E313" s="564" t="s">
        <v>1005</v>
      </c>
      <c r="F313" s="565">
        <v>2288200</v>
      </c>
      <c r="G313" s="565">
        <v>267050</v>
      </c>
      <c r="H313" s="565">
        <v>10000</v>
      </c>
      <c r="I313" s="565">
        <v>10100</v>
      </c>
      <c r="J313" s="566"/>
      <c r="K313" s="565">
        <v>32400</v>
      </c>
      <c r="L313" s="565">
        <v>84700</v>
      </c>
      <c r="M313" s="566"/>
      <c r="N313" s="565">
        <v>20200</v>
      </c>
      <c r="O313" s="566"/>
      <c r="P313" s="565">
        <v>109850</v>
      </c>
      <c r="Q313" s="566"/>
      <c r="R313" s="565">
        <v>173700</v>
      </c>
      <c r="S313" s="565">
        <v>99850</v>
      </c>
      <c r="T313" s="565">
        <v>89800</v>
      </c>
      <c r="U313" s="565">
        <v>132300</v>
      </c>
      <c r="V313" s="565">
        <v>45700</v>
      </c>
      <c r="W313" s="565">
        <v>5500</v>
      </c>
      <c r="X313" s="565">
        <v>117050</v>
      </c>
      <c r="Y313" s="565">
        <v>17450</v>
      </c>
      <c r="Z313" s="565">
        <v>83500</v>
      </c>
      <c r="AA313" s="566"/>
      <c r="AB313" s="566"/>
      <c r="AC313" s="566"/>
      <c r="AD313" s="565">
        <v>52950</v>
      </c>
      <c r="AE313" s="565">
        <v>6350</v>
      </c>
      <c r="AF313" s="565">
        <v>58600</v>
      </c>
      <c r="AG313" s="566"/>
      <c r="AH313" s="566"/>
      <c r="AI313" s="565">
        <v>85850</v>
      </c>
      <c r="AJ313" s="566"/>
      <c r="AK313" s="565">
        <v>5300</v>
      </c>
      <c r="AL313" s="566"/>
      <c r="AM313" s="565">
        <v>41400</v>
      </c>
      <c r="AN313" s="565">
        <v>45100</v>
      </c>
      <c r="AO313" s="565">
        <v>129600</v>
      </c>
      <c r="AP313" s="565">
        <v>182900</v>
      </c>
      <c r="AQ313" s="566"/>
      <c r="AR313" s="565">
        <v>24600</v>
      </c>
      <c r="AS313" s="565">
        <v>80000</v>
      </c>
      <c r="AT313" s="565">
        <v>34600</v>
      </c>
      <c r="AU313" s="565">
        <v>68800</v>
      </c>
      <c r="AV313" s="565">
        <v>146000</v>
      </c>
      <c r="AW313" s="565">
        <v>27000</v>
      </c>
    </row>
    <row r="314" spans="1:49">
      <c r="A314" s="564" t="s">
        <v>88</v>
      </c>
      <c r="B314" s="564" t="s">
        <v>2625</v>
      </c>
      <c r="C314" s="564" t="s">
        <v>478</v>
      </c>
      <c r="D314" s="564" t="s">
        <v>954</v>
      </c>
      <c r="E314" s="564" t="s">
        <v>1005</v>
      </c>
      <c r="F314" s="565">
        <v>3994910</v>
      </c>
      <c r="G314" s="566"/>
      <c r="H314" s="565">
        <v>181740</v>
      </c>
      <c r="I314" s="565">
        <v>248960</v>
      </c>
      <c r="J314" s="565">
        <v>117550</v>
      </c>
      <c r="K314" s="565">
        <v>135250</v>
      </c>
      <c r="L314" s="565">
        <v>116600</v>
      </c>
      <c r="M314" s="565">
        <v>42500</v>
      </c>
      <c r="N314" s="565">
        <v>89900</v>
      </c>
      <c r="O314" s="565">
        <v>138650</v>
      </c>
      <c r="P314" s="565">
        <v>105050</v>
      </c>
      <c r="Q314" s="565">
        <v>62150</v>
      </c>
      <c r="R314" s="565">
        <v>48800</v>
      </c>
      <c r="S314" s="565">
        <v>13500</v>
      </c>
      <c r="T314" s="565">
        <v>31600</v>
      </c>
      <c r="U314" s="565">
        <v>251400</v>
      </c>
      <c r="V314" s="565">
        <v>102200</v>
      </c>
      <c r="W314" s="565">
        <v>56950</v>
      </c>
      <c r="X314" s="565">
        <v>3600</v>
      </c>
      <c r="Y314" s="565">
        <v>41000</v>
      </c>
      <c r="Z314" s="565">
        <v>36500</v>
      </c>
      <c r="AA314" s="565">
        <v>51500</v>
      </c>
      <c r="AB314" s="565">
        <v>274500</v>
      </c>
      <c r="AC314" s="565">
        <v>76400</v>
      </c>
      <c r="AD314" s="565">
        <v>89400</v>
      </c>
      <c r="AE314" s="565">
        <v>76200</v>
      </c>
      <c r="AF314" s="565">
        <v>157000</v>
      </c>
      <c r="AG314" s="566"/>
      <c r="AH314" s="566"/>
      <c r="AI314" s="566"/>
      <c r="AJ314" s="566"/>
      <c r="AK314" s="565">
        <v>55500</v>
      </c>
      <c r="AL314" s="565">
        <v>75550</v>
      </c>
      <c r="AM314" s="565">
        <v>69950</v>
      </c>
      <c r="AN314" s="565">
        <v>248135</v>
      </c>
      <c r="AO314" s="565">
        <v>243000</v>
      </c>
      <c r="AP314" s="565">
        <v>307750</v>
      </c>
      <c r="AQ314" s="565">
        <v>50000</v>
      </c>
      <c r="AR314" s="565">
        <v>14650</v>
      </c>
      <c r="AS314" s="565">
        <v>43250</v>
      </c>
      <c r="AT314" s="565">
        <v>98400</v>
      </c>
      <c r="AU314" s="565">
        <v>104825</v>
      </c>
      <c r="AV314" s="565">
        <v>135000</v>
      </c>
      <c r="AW314" s="566"/>
    </row>
    <row r="315" spans="1:49">
      <c r="A315" s="564" t="s">
        <v>89</v>
      </c>
      <c r="B315" s="564" t="s">
        <v>2626</v>
      </c>
      <c r="C315" s="564" t="s">
        <v>478</v>
      </c>
      <c r="D315" s="564" t="s">
        <v>954</v>
      </c>
      <c r="E315" s="564" t="s">
        <v>1005</v>
      </c>
      <c r="F315" s="565">
        <v>801900</v>
      </c>
      <c r="G315" s="565">
        <v>126100</v>
      </c>
      <c r="H315" s="565">
        <v>60800</v>
      </c>
      <c r="I315" s="565">
        <v>28000</v>
      </c>
      <c r="J315" s="566"/>
      <c r="K315" s="566"/>
      <c r="L315" s="565">
        <v>53000</v>
      </c>
      <c r="M315" s="565">
        <v>57400</v>
      </c>
      <c r="N315" s="565">
        <v>66500</v>
      </c>
      <c r="O315" s="565">
        <v>76300</v>
      </c>
      <c r="P315" s="565">
        <v>22400</v>
      </c>
      <c r="Q315" s="565">
        <v>35450</v>
      </c>
      <c r="R315" s="565">
        <v>30900</v>
      </c>
      <c r="S315" s="565">
        <v>84450</v>
      </c>
      <c r="T315" s="565">
        <v>26700</v>
      </c>
      <c r="U315" s="565">
        <v>66500</v>
      </c>
      <c r="V315" s="565">
        <v>31100</v>
      </c>
      <c r="W315" s="565">
        <v>36300</v>
      </c>
      <c r="X315" s="566"/>
      <c r="Y315" s="566"/>
      <c r="Z315" s="566"/>
      <c r="AA315" s="566"/>
      <c r="AB315" s="566"/>
      <c r="AC315" s="566"/>
      <c r="AD315" s="566"/>
      <c r="AE315" s="566"/>
      <c r="AF315" s="566"/>
      <c r="AG315" s="566"/>
      <c r="AH315" s="566"/>
      <c r="AI315" s="566"/>
      <c r="AJ315" s="566"/>
      <c r="AK315" s="566"/>
      <c r="AL315" s="566"/>
      <c r="AM315" s="566"/>
      <c r="AN315" s="566"/>
      <c r="AO315" s="566"/>
      <c r="AP315" s="566"/>
      <c r="AQ315" s="566"/>
      <c r="AR315" s="566"/>
      <c r="AS315" s="566"/>
      <c r="AT315" s="566"/>
      <c r="AU315" s="566"/>
      <c r="AV315" s="566"/>
      <c r="AW315" s="566"/>
    </row>
    <row r="316" spans="1:49">
      <c r="A316" s="564" t="s">
        <v>94</v>
      </c>
      <c r="B316" s="564" t="s">
        <v>2627</v>
      </c>
      <c r="C316" s="564" t="s">
        <v>478</v>
      </c>
      <c r="D316" s="564" t="s">
        <v>954</v>
      </c>
      <c r="E316" s="564" t="s">
        <v>1005</v>
      </c>
      <c r="F316" s="565">
        <v>5361300</v>
      </c>
      <c r="G316" s="566"/>
      <c r="H316" s="566"/>
      <c r="I316" s="566"/>
      <c r="J316" s="566"/>
      <c r="K316" s="566"/>
      <c r="L316" s="566"/>
      <c r="M316" s="566"/>
      <c r="N316" s="566"/>
      <c r="O316" s="566"/>
      <c r="P316" s="566"/>
      <c r="Q316" s="566"/>
      <c r="R316" s="566"/>
      <c r="S316" s="566"/>
      <c r="T316" s="566"/>
      <c r="U316" s="566"/>
      <c r="V316" s="566"/>
      <c r="W316" s="566"/>
      <c r="X316" s="566"/>
      <c r="Y316" s="566"/>
      <c r="Z316" s="566"/>
      <c r="AA316" s="566"/>
      <c r="AB316" s="566"/>
      <c r="AC316" s="566"/>
      <c r="AD316" s="565">
        <v>180750</v>
      </c>
      <c r="AE316" s="565">
        <v>213750</v>
      </c>
      <c r="AF316" s="565">
        <v>437250</v>
      </c>
      <c r="AG316" s="565">
        <v>290000</v>
      </c>
      <c r="AH316" s="565">
        <v>186150</v>
      </c>
      <c r="AI316" s="565">
        <v>592950</v>
      </c>
      <c r="AJ316" s="565">
        <v>180050</v>
      </c>
      <c r="AK316" s="565">
        <v>463150</v>
      </c>
      <c r="AL316" s="565">
        <v>538600</v>
      </c>
      <c r="AM316" s="565">
        <v>124050</v>
      </c>
      <c r="AN316" s="565">
        <v>266800</v>
      </c>
      <c r="AO316" s="565">
        <v>53700</v>
      </c>
      <c r="AP316" s="565">
        <v>118300</v>
      </c>
      <c r="AQ316" s="565">
        <v>72300</v>
      </c>
      <c r="AR316" s="565">
        <v>389600</v>
      </c>
      <c r="AS316" s="565">
        <v>29800</v>
      </c>
      <c r="AT316" s="565">
        <v>238950</v>
      </c>
      <c r="AU316" s="565">
        <v>486900</v>
      </c>
      <c r="AV316" s="565">
        <v>471250</v>
      </c>
      <c r="AW316" s="565">
        <v>27000</v>
      </c>
    </row>
    <row r="317" spans="1:49">
      <c r="A317" s="564" t="s">
        <v>95</v>
      </c>
      <c r="B317" s="564" t="s">
        <v>2628</v>
      </c>
      <c r="C317" s="564" t="s">
        <v>478</v>
      </c>
      <c r="D317" s="564" t="s">
        <v>954</v>
      </c>
      <c r="E317" s="564" t="s">
        <v>1005</v>
      </c>
      <c r="F317" s="565">
        <v>2254200</v>
      </c>
      <c r="G317" s="566"/>
      <c r="H317" s="566"/>
      <c r="I317" s="566"/>
      <c r="J317" s="566"/>
      <c r="K317" s="566"/>
      <c r="L317" s="566"/>
      <c r="M317" s="566"/>
      <c r="N317" s="566"/>
      <c r="O317" s="566"/>
      <c r="P317" s="566"/>
      <c r="Q317" s="566"/>
      <c r="R317" s="566"/>
      <c r="S317" s="566"/>
      <c r="T317" s="566"/>
      <c r="U317" s="566"/>
      <c r="V317" s="566"/>
      <c r="W317" s="566"/>
      <c r="X317" s="566"/>
      <c r="Y317" s="566"/>
      <c r="Z317" s="566"/>
      <c r="AA317" s="566"/>
      <c r="AB317" s="566"/>
      <c r="AC317" s="566"/>
      <c r="AD317" s="565">
        <v>165700</v>
      </c>
      <c r="AE317" s="565">
        <v>192800</v>
      </c>
      <c r="AF317" s="565">
        <v>51100</v>
      </c>
      <c r="AG317" s="565">
        <v>191600</v>
      </c>
      <c r="AH317" s="565">
        <v>175800</v>
      </c>
      <c r="AI317" s="565">
        <v>237000</v>
      </c>
      <c r="AJ317" s="565">
        <v>374000</v>
      </c>
      <c r="AK317" s="565">
        <v>164000</v>
      </c>
      <c r="AL317" s="565">
        <v>177400</v>
      </c>
      <c r="AM317" s="565">
        <v>150900</v>
      </c>
      <c r="AN317" s="565">
        <v>128200</v>
      </c>
      <c r="AO317" s="565">
        <v>115000</v>
      </c>
      <c r="AP317" s="566"/>
      <c r="AQ317" s="566"/>
      <c r="AR317" s="566"/>
      <c r="AS317" s="566"/>
      <c r="AT317" s="566"/>
      <c r="AU317" s="565">
        <v>10900</v>
      </c>
      <c r="AV317" s="565">
        <v>118800</v>
      </c>
      <c r="AW317" s="565">
        <v>1000</v>
      </c>
    </row>
    <row r="318" spans="1:49">
      <c r="A318" s="564" t="s">
        <v>0</v>
      </c>
      <c r="B318" s="564" t="s">
        <v>2629</v>
      </c>
      <c r="C318" s="564" t="s">
        <v>478</v>
      </c>
      <c r="D318" s="564" t="s">
        <v>954</v>
      </c>
      <c r="E318" s="564" t="s">
        <v>1005</v>
      </c>
      <c r="F318" s="565">
        <v>2098950</v>
      </c>
      <c r="G318" s="566"/>
      <c r="H318" s="566"/>
      <c r="I318" s="566"/>
      <c r="J318" s="566"/>
      <c r="K318" s="566"/>
      <c r="L318" s="566"/>
      <c r="M318" s="566"/>
      <c r="N318" s="566"/>
      <c r="O318" s="566"/>
      <c r="P318" s="566"/>
      <c r="Q318" s="566"/>
      <c r="R318" s="566"/>
      <c r="S318" s="566"/>
      <c r="T318" s="566"/>
      <c r="U318" s="566"/>
      <c r="V318" s="566"/>
      <c r="W318" s="566"/>
      <c r="X318" s="566"/>
      <c r="Y318" s="566"/>
      <c r="Z318" s="566"/>
      <c r="AA318" s="566"/>
      <c r="AB318" s="566"/>
      <c r="AC318" s="566"/>
      <c r="AD318" s="565">
        <v>167350</v>
      </c>
      <c r="AE318" s="565">
        <v>128300</v>
      </c>
      <c r="AF318" s="565">
        <v>33100</v>
      </c>
      <c r="AG318" s="565">
        <v>97800</v>
      </c>
      <c r="AH318" s="565">
        <v>45750</v>
      </c>
      <c r="AI318" s="565">
        <v>174000</v>
      </c>
      <c r="AJ318" s="565">
        <v>15450</v>
      </c>
      <c r="AK318" s="565">
        <v>68100</v>
      </c>
      <c r="AL318" s="565">
        <v>87600</v>
      </c>
      <c r="AM318" s="565">
        <v>146200</v>
      </c>
      <c r="AN318" s="565">
        <v>56150</v>
      </c>
      <c r="AO318" s="565">
        <v>48950</v>
      </c>
      <c r="AP318" s="565">
        <v>66000</v>
      </c>
      <c r="AQ318" s="565">
        <v>20000</v>
      </c>
      <c r="AR318" s="565">
        <v>50000</v>
      </c>
      <c r="AS318" s="565">
        <v>201400</v>
      </c>
      <c r="AT318" s="565">
        <v>111500</v>
      </c>
      <c r="AU318" s="565">
        <v>106400</v>
      </c>
      <c r="AV318" s="565">
        <v>474900</v>
      </c>
      <c r="AW318" s="566"/>
    </row>
    <row r="319" spans="1:49">
      <c r="A319" s="564" t="s">
        <v>1198</v>
      </c>
      <c r="B319" s="564" t="s">
        <v>2630</v>
      </c>
      <c r="C319" s="564" t="s">
        <v>478</v>
      </c>
      <c r="D319" s="564" t="s">
        <v>954</v>
      </c>
      <c r="E319" s="564" t="s">
        <v>1005</v>
      </c>
      <c r="F319" s="565">
        <v>2182900</v>
      </c>
      <c r="G319" s="566"/>
      <c r="H319" s="566"/>
      <c r="I319" s="566"/>
      <c r="J319" s="566"/>
      <c r="K319" s="566"/>
      <c r="L319" s="566"/>
      <c r="M319" s="566"/>
      <c r="N319" s="566"/>
      <c r="O319" s="566"/>
      <c r="P319" s="566"/>
      <c r="Q319" s="566"/>
      <c r="R319" s="566"/>
      <c r="S319" s="566"/>
      <c r="T319" s="566"/>
      <c r="U319" s="566"/>
      <c r="V319" s="566"/>
      <c r="W319" s="566"/>
      <c r="X319" s="566"/>
      <c r="Y319" s="566"/>
      <c r="Z319" s="566"/>
      <c r="AA319" s="566"/>
      <c r="AB319" s="566"/>
      <c r="AC319" s="566"/>
      <c r="AD319" s="565">
        <v>503600</v>
      </c>
      <c r="AE319" s="565">
        <v>134100</v>
      </c>
      <c r="AF319" s="565">
        <v>287700</v>
      </c>
      <c r="AG319" s="565">
        <v>50150</v>
      </c>
      <c r="AH319" s="565">
        <v>76300</v>
      </c>
      <c r="AI319" s="565">
        <v>72550</v>
      </c>
      <c r="AJ319" s="565">
        <v>423600</v>
      </c>
      <c r="AK319" s="565">
        <v>47500</v>
      </c>
      <c r="AL319" s="565">
        <v>75550</v>
      </c>
      <c r="AM319" s="565">
        <v>172150</v>
      </c>
      <c r="AN319" s="566"/>
      <c r="AO319" s="566"/>
      <c r="AP319" s="565">
        <v>34750</v>
      </c>
      <c r="AQ319" s="565">
        <v>17550</v>
      </c>
      <c r="AR319" s="565">
        <v>12000</v>
      </c>
      <c r="AS319" s="565">
        <v>50000</v>
      </c>
      <c r="AT319" s="565">
        <v>58900</v>
      </c>
      <c r="AU319" s="565">
        <v>63900</v>
      </c>
      <c r="AV319" s="565">
        <v>102600</v>
      </c>
      <c r="AW319" s="566"/>
    </row>
    <row r="320" spans="1:49">
      <c r="A320" s="564" t="s">
        <v>2</v>
      </c>
      <c r="B320" s="564" t="s">
        <v>2631</v>
      </c>
      <c r="C320" s="564" t="s">
        <v>478</v>
      </c>
      <c r="D320" s="564" t="s">
        <v>954</v>
      </c>
      <c r="E320" s="564" t="s">
        <v>1005</v>
      </c>
      <c r="F320" s="565">
        <v>1671750</v>
      </c>
      <c r="G320" s="565">
        <v>621400</v>
      </c>
      <c r="H320" s="565">
        <v>227300</v>
      </c>
      <c r="I320" s="565">
        <v>102550</v>
      </c>
      <c r="J320" s="565">
        <v>86800</v>
      </c>
      <c r="K320" s="565">
        <v>92350</v>
      </c>
      <c r="L320" s="566"/>
      <c r="M320" s="566"/>
      <c r="N320" s="566"/>
      <c r="O320" s="566"/>
      <c r="P320" s="565">
        <v>17400</v>
      </c>
      <c r="Q320" s="565">
        <v>152400</v>
      </c>
      <c r="R320" s="565">
        <v>68100</v>
      </c>
      <c r="S320" s="565">
        <v>68850</v>
      </c>
      <c r="T320" s="565">
        <v>49950</v>
      </c>
      <c r="U320" s="565">
        <v>85500</v>
      </c>
      <c r="V320" s="566"/>
      <c r="W320" s="565">
        <v>53000</v>
      </c>
      <c r="X320" s="565">
        <v>46150</v>
      </c>
      <c r="Y320" s="566"/>
      <c r="Z320" s="566"/>
      <c r="AA320" s="566"/>
      <c r="AB320" s="566"/>
      <c r="AC320" s="566"/>
      <c r="AD320" s="566"/>
      <c r="AE320" s="566"/>
      <c r="AF320" s="566"/>
      <c r="AG320" s="566"/>
      <c r="AH320" s="566"/>
      <c r="AI320" s="566"/>
      <c r="AJ320" s="566"/>
      <c r="AK320" s="566"/>
      <c r="AL320" s="566"/>
      <c r="AM320" s="566"/>
      <c r="AN320" s="566"/>
      <c r="AO320" s="566"/>
      <c r="AP320" s="566"/>
      <c r="AQ320" s="566"/>
      <c r="AR320" s="566"/>
      <c r="AS320" s="566"/>
      <c r="AT320" s="566"/>
      <c r="AU320" s="566"/>
      <c r="AV320" s="566"/>
      <c r="AW320" s="566"/>
    </row>
    <row r="321" spans="1:49">
      <c r="A321" s="564" t="s">
        <v>3</v>
      </c>
      <c r="B321" s="564" t="s">
        <v>2632</v>
      </c>
      <c r="C321" s="564" t="s">
        <v>478</v>
      </c>
      <c r="D321" s="564" t="s">
        <v>954</v>
      </c>
      <c r="E321" s="564" t="s">
        <v>1005</v>
      </c>
      <c r="F321" s="565">
        <v>777200</v>
      </c>
      <c r="G321" s="566"/>
      <c r="H321" s="566"/>
      <c r="I321" s="566"/>
      <c r="J321" s="566"/>
      <c r="K321" s="566"/>
      <c r="L321" s="566"/>
      <c r="M321" s="566"/>
      <c r="N321" s="566"/>
      <c r="O321" s="566"/>
      <c r="P321" s="566"/>
      <c r="Q321" s="566"/>
      <c r="R321" s="566"/>
      <c r="S321" s="566"/>
      <c r="T321" s="566"/>
      <c r="U321" s="566"/>
      <c r="V321" s="566"/>
      <c r="W321" s="566"/>
      <c r="X321" s="566"/>
      <c r="Y321" s="566"/>
      <c r="Z321" s="566"/>
      <c r="AA321" s="566"/>
      <c r="AB321" s="566"/>
      <c r="AC321" s="566"/>
      <c r="AD321" s="565">
        <v>83700</v>
      </c>
      <c r="AE321" s="565">
        <v>30000</v>
      </c>
      <c r="AF321" s="565">
        <v>14300</v>
      </c>
      <c r="AG321" s="565">
        <v>40300</v>
      </c>
      <c r="AH321" s="565">
        <v>26400</v>
      </c>
      <c r="AI321" s="565">
        <v>45750</v>
      </c>
      <c r="AJ321" s="566"/>
      <c r="AK321" s="566"/>
      <c r="AL321" s="566"/>
      <c r="AM321" s="565">
        <v>19950</v>
      </c>
      <c r="AN321" s="565">
        <v>45100</v>
      </c>
      <c r="AO321" s="566"/>
      <c r="AP321" s="565">
        <v>28500</v>
      </c>
      <c r="AQ321" s="565">
        <v>51100</v>
      </c>
      <c r="AR321" s="565">
        <v>20500</v>
      </c>
      <c r="AS321" s="565">
        <v>46550</v>
      </c>
      <c r="AT321" s="565">
        <v>143450</v>
      </c>
      <c r="AU321" s="565">
        <v>61500</v>
      </c>
      <c r="AV321" s="565">
        <v>120100</v>
      </c>
      <c r="AW321" s="566"/>
    </row>
    <row r="322" spans="1:49">
      <c r="A322" s="564" t="s">
        <v>6</v>
      </c>
      <c r="B322" s="564" t="s">
        <v>2633</v>
      </c>
      <c r="C322" s="564" t="s">
        <v>478</v>
      </c>
      <c r="D322" s="564" t="s">
        <v>954</v>
      </c>
      <c r="E322" s="564" t="s">
        <v>1005</v>
      </c>
      <c r="F322" s="565">
        <v>140000</v>
      </c>
      <c r="G322" s="566"/>
      <c r="H322" s="566"/>
      <c r="I322" s="566"/>
      <c r="J322" s="566"/>
      <c r="K322" s="566"/>
      <c r="L322" s="566"/>
      <c r="M322" s="566"/>
      <c r="N322" s="566"/>
      <c r="O322" s="566"/>
      <c r="P322" s="566"/>
      <c r="Q322" s="566"/>
      <c r="R322" s="566"/>
      <c r="S322" s="566"/>
      <c r="T322" s="566"/>
      <c r="U322" s="566"/>
      <c r="V322" s="566"/>
      <c r="W322" s="566"/>
      <c r="X322" s="566"/>
      <c r="Y322" s="566"/>
      <c r="Z322" s="566"/>
      <c r="AA322" s="566"/>
      <c r="AB322" s="566"/>
      <c r="AC322" s="566"/>
      <c r="AD322" s="566"/>
      <c r="AE322" s="566"/>
      <c r="AF322" s="566"/>
      <c r="AG322" s="566"/>
      <c r="AH322" s="566"/>
      <c r="AI322" s="566"/>
      <c r="AJ322" s="566"/>
      <c r="AK322" s="565">
        <v>140000</v>
      </c>
      <c r="AL322" s="566"/>
      <c r="AM322" s="566"/>
      <c r="AN322" s="566"/>
      <c r="AO322" s="566"/>
      <c r="AP322" s="566"/>
      <c r="AQ322" s="566"/>
      <c r="AR322" s="566"/>
      <c r="AS322" s="566"/>
      <c r="AT322" s="566"/>
      <c r="AU322" s="566"/>
      <c r="AV322" s="566"/>
      <c r="AW322" s="566"/>
    </row>
    <row r="323" spans="1:49">
      <c r="A323" s="564" t="s">
        <v>1809</v>
      </c>
      <c r="B323" s="564" t="s">
        <v>2634</v>
      </c>
      <c r="C323" s="564" t="s">
        <v>478</v>
      </c>
      <c r="D323" s="564" t="s">
        <v>954</v>
      </c>
      <c r="E323" s="564" t="s">
        <v>1005</v>
      </c>
      <c r="F323" s="565">
        <v>2391550</v>
      </c>
      <c r="G323" s="566"/>
      <c r="H323" s="566"/>
      <c r="I323" s="566"/>
      <c r="J323" s="566"/>
      <c r="K323" s="566"/>
      <c r="L323" s="566"/>
      <c r="M323" s="566"/>
      <c r="N323" s="566"/>
      <c r="O323" s="566"/>
      <c r="P323" s="566"/>
      <c r="Q323" s="566"/>
      <c r="R323" s="566"/>
      <c r="S323" s="566"/>
      <c r="T323" s="566"/>
      <c r="U323" s="566"/>
      <c r="V323" s="566"/>
      <c r="W323" s="566"/>
      <c r="X323" s="566"/>
      <c r="Y323" s="566"/>
      <c r="Z323" s="566"/>
      <c r="AA323" s="566"/>
      <c r="AB323" s="566"/>
      <c r="AC323" s="566"/>
      <c r="AD323" s="565">
        <v>282000</v>
      </c>
      <c r="AE323" s="566"/>
      <c r="AF323" s="565">
        <v>126200</v>
      </c>
      <c r="AG323" s="565">
        <v>90000</v>
      </c>
      <c r="AH323" s="566"/>
      <c r="AI323" s="565">
        <v>22000</v>
      </c>
      <c r="AJ323" s="566"/>
      <c r="AK323" s="565">
        <v>447600</v>
      </c>
      <c r="AL323" s="565">
        <v>114500</v>
      </c>
      <c r="AM323" s="565">
        <v>241200</v>
      </c>
      <c r="AN323" s="565">
        <v>52600</v>
      </c>
      <c r="AO323" s="566"/>
      <c r="AP323" s="565">
        <v>139950</v>
      </c>
      <c r="AQ323" s="566"/>
      <c r="AR323" s="565">
        <v>17500</v>
      </c>
      <c r="AS323" s="565">
        <v>132900</v>
      </c>
      <c r="AT323" s="565">
        <v>267750</v>
      </c>
      <c r="AU323" s="565">
        <v>201100</v>
      </c>
      <c r="AV323" s="565">
        <v>229250</v>
      </c>
      <c r="AW323" s="565">
        <v>27000</v>
      </c>
    </row>
    <row r="324" spans="1:49">
      <c r="A324" s="564" t="s">
        <v>1199</v>
      </c>
      <c r="B324" s="564" t="s">
        <v>2635</v>
      </c>
      <c r="C324" s="564" t="s">
        <v>478</v>
      </c>
      <c r="D324" s="564" t="s">
        <v>954</v>
      </c>
      <c r="E324" s="564" t="s">
        <v>1005</v>
      </c>
      <c r="F324" s="565">
        <v>1399200</v>
      </c>
      <c r="G324" s="566"/>
      <c r="H324" s="566"/>
      <c r="I324" s="566"/>
      <c r="J324" s="566"/>
      <c r="K324" s="566"/>
      <c r="L324" s="566"/>
      <c r="M324" s="566"/>
      <c r="N324" s="566"/>
      <c r="O324" s="566"/>
      <c r="P324" s="566"/>
      <c r="Q324" s="566"/>
      <c r="R324" s="566"/>
      <c r="S324" s="566"/>
      <c r="T324" s="566"/>
      <c r="U324" s="566"/>
      <c r="V324" s="566"/>
      <c r="W324" s="566"/>
      <c r="X324" s="566"/>
      <c r="Y324" s="566"/>
      <c r="Z324" s="566"/>
      <c r="AA324" s="566"/>
      <c r="AB324" s="566"/>
      <c r="AC324" s="566"/>
      <c r="AD324" s="565">
        <v>195350</v>
      </c>
      <c r="AE324" s="565">
        <v>158850</v>
      </c>
      <c r="AF324" s="565">
        <v>64800</v>
      </c>
      <c r="AG324" s="565">
        <v>72000</v>
      </c>
      <c r="AH324" s="565">
        <v>51900</v>
      </c>
      <c r="AI324" s="565">
        <v>33000</v>
      </c>
      <c r="AJ324" s="565">
        <v>67950</v>
      </c>
      <c r="AK324" s="565">
        <v>16050</v>
      </c>
      <c r="AL324" s="565">
        <v>56000</v>
      </c>
      <c r="AM324" s="565">
        <v>111000</v>
      </c>
      <c r="AN324" s="565">
        <v>211200</v>
      </c>
      <c r="AO324" s="565">
        <v>36900</v>
      </c>
      <c r="AP324" s="565">
        <v>19600</v>
      </c>
      <c r="AQ324" s="566"/>
      <c r="AR324" s="565">
        <v>50000</v>
      </c>
      <c r="AS324" s="565">
        <v>2000</v>
      </c>
      <c r="AT324" s="565">
        <v>45900</v>
      </c>
      <c r="AU324" s="565">
        <v>104100</v>
      </c>
      <c r="AV324" s="565">
        <v>102600</v>
      </c>
      <c r="AW324" s="566"/>
    </row>
    <row r="325" spans="1:49">
      <c r="A325" s="564" t="s">
        <v>1935</v>
      </c>
      <c r="B325" s="564" t="s">
        <v>2636</v>
      </c>
      <c r="C325" s="564" t="s">
        <v>478</v>
      </c>
      <c r="D325" s="564" t="s">
        <v>954</v>
      </c>
      <c r="E325" s="564" t="s">
        <v>1005</v>
      </c>
      <c r="F325" s="565">
        <v>109800</v>
      </c>
      <c r="G325" s="566"/>
      <c r="H325" s="566"/>
      <c r="I325" s="566"/>
      <c r="J325" s="566"/>
      <c r="K325" s="566"/>
      <c r="L325" s="566"/>
      <c r="M325" s="566"/>
      <c r="N325" s="566"/>
      <c r="O325" s="566"/>
      <c r="P325" s="566"/>
      <c r="Q325" s="566"/>
      <c r="R325" s="566"/>
      <c r="S325" s="566"/>
      <c r="T325" s="566"/>
      <c r="U325" s="566"/>
      <c r="V325" s="566"/>
      <c r="W325" s="566"/>
      <c r="X325" s="566"/>
      <c r="Y325" s="566"/>
      <c r="Z325" s="566"/>
      <c r="AA325" s="566"/>
      <c r="AB325" s="566"/>
      <c r="AC325" s="566"/>
      <c r="AD325" s="566"/>
      <c r="AE325" s="565">
        <v>109800</v>
      </c>
      <c r="AF325" s="566"/>
      <c r="AG325" s="566"/>
      <c r="AH325" s="566"/>
      <c r="AI325" s="566"/>
      <c r="AJ325" s="566"/>
      <c r="AK325" s="566"/>
      <c r="AL325" s="566"/>
      <c r="AM325" s="566"/>
      <c r="AN325" s="566"/>
      <c r="AO325" s="566"/>
      <c r="AP325" s="566"/>
      <c r="AQ325" s="566"/>
      <c r="AR325" s="566"/>
      <c r="AS325" s="566"/>
      <c r="AT325" s="566"/>
      <c r="AU325" s="566"/>
      <c r="AV325" s="566"/>
      <c r="AW325" s="566"/>
    </row>
    <row r="326" spans="1:49">
      <c r="A326" s="564" t="s">
        <v>1936</v>
      </c>
      <c r="B326" s="564" t="s">
        <v>2637</v>
      </c>
      <c r="C326" s="564" t="s">
        <v>478</v>
      </c>
      <c r="D326" s="564" t="s">
        <v>954</v>
      </c>
      <c r="E326" s="564" t="s">
        <v>1005</v>
      </c>
      <c r="F326" s="565">
        <v>0</v>
      </c>
      <c r="G326" s="566"/>
      <c r="H326" s="566"/>
      <c r="I326" s="566"/>
      <c r="J326" s="566"/>
      <c r="K326" s="566"/>
      <c r="L326" s="566"/>
      <c r="M326" s="566"/>
      <c r="N326" s="566"/>
      <c r="O326" s="566"/>
      <c r="P326" s="566"/>
      <c r="Q326" s="566"/>
      <c r="R326" s="566"/>
      <c r="S326" s="566"/>
      <c r="T326" s="566"/>
      <c r="U326" s="566"/>
      <c r="V326" s="566"/>
      <c r="W326" s="566"/>
      <c r="X326" s="566"/>
      <c r="Y326" s="566"/>
      <c r="Z326" s="566"/>
      <c r="AA326" s="566"/>
      <c r="AB326" s="566"/>
      <c r="AC326" s="566"/>
      <c r="AD326" s="566"/>
      <c r="AE326" s="566"/>
      <c r="AF326" s="566"/>
      <c r="AG326" s="566"/>
      <c r="AH326" s="566"/>
      <c r="AI326" s="566"/>
      <c r="AJ326" s="566"/>
      <c r="AK326" s="566"/>
      <c r="AL326" s="565">
        <v>0</v>
      </c>
      <c r="AM326" s="566"/>
      <c r="AN326" s="566"/>
      <c r="AO326" s="566"/>
      <c r="AP326" s="566"/>
      <c r="AQ326" s="566"/>
      <c r="AR326" s="566"/>
      <c r="AS326" s="566"/>
      <c r="AT326" s="566"/>
      <c r="AU326" s="566"/>
      <c r="AV326" s="566"/>
      <c r="AW326" s="566"/>
    </row>
    <row r="327" spans="1:49">
      <c r="A327" s="564" t="s">
        <v>15</v>
      </c>
      <c r="B327" s="564" t="s">
        <v>2638</v>
      </c>
      <c r="C327" s="564" t="s">
        <v>478</v>
      </c>
      <c r="D327" s="564" t="s">
        <v>954</v>
      </c>
      <c r="E327" s="564" t="s">
        <v>1005</v>
      </c>
      <c r="F327" s="565">
        <v>7618575</v>
      </c>
      <c r="G327" s="565">
        <v>385350</v>
      </c>
      <c r="H327" s="565">
        <v>107800</v>
      </c>
      <c r="I327" s="565">
        <v>115650</v>
      </c>
      <c r="J327" s="565">
        <v>98050</v>
      </c>
      <c r="K327" s="565">
        <v>159700</v>
      </c>
      <c r="L327" s="565">
        <v>109950</v>
      </c>
      <c r="M327" s="565">
        <v>153000</v>
      </c>
      <c r="N327" s="565">
        <v>251900</v>
      </c>
      <c r="O327" s="565">
        <v>93150</v>
      </c>
      <c r="P327" s="565">
        <v>138700</v>
      </c>
      <c r="Q327" s="565">
        <v>262600</v>
      </c>
      <c r="R327" s="565">
        <v>613700</v>
      </c>
      <c r="S327" s="565">
        <v>506750</v>
      </c>
      <c r="T327" s="565">
        <v>430900</v>
      </c>
      <c r="U327" s="565">
        <v>333700</v>
      </c>
      <c r="V327" s="565">
        <v>85400</v>
      </c>
      <c r="W327" s="565">
        <v>105500</v>
      </c>
      <c r="X327" s="565">
        <v>142200</v>
      </c>
      <c r="Y327" s="565">
        <v>248100</v>
      </c>
      <c r="Z327" s="565">
        <v>257600</v>
      </c>
      <c r="AA327" s="565">
        <v>92100</v>
      </c>
      <c r="AB327" s="565">
        <v>70000</v>
      </c>
      <c r="AC327" s="565">
        <v>40300</v>
      </c>
      <c r="AD327" s="565">
        <v>310900</v>
      </c>
      <c r="AE327" s="565">
        <v>231350</v>
      </c>
      <c r="AF327" s="565">
        <v>219550</v>
      </c>
      <c r="AG327" s="565">
        <v>76000</v>
      </c>
      <c r="AH327" s="565">
        <v>4000</v>
      </c>
      <c r="AI327" s="565">
        <v>212750</v>
      </c>
      <c r="AJ327" s="565">
        <v>146900</v>
      </c>
      <c r="AK327" s="565">
        <v>58000</v>
      </c>
      <c r="AL327" s="565">
        <v>86500</v>
      </c>
      <c r="AM327" s="565">
        <v>182200</v>
      </c>
      <c r="AN327" s="565">
        <v>88900</v>
      </c>
      <c r="AO327" s="565">
        <v>115950</v>
      </c>
      <c r="AP327" s="565">
        <v>600750</v>
      </c>
      <c r="AQ327" s="565">
        <v>35000</v>
      </c>
      <c r="AR327" s="565">
        <v>37000</v>
      </c>
      <c r="AS327" s="565">
        <v>73425</v>
      </c>
      <c r="AT327" s="565">
        <v>119200</v>
      </c>
      <c r="AU327" s="565">
        <v>63300</v>
      </c>
      <c r="AV327" s="565">
        <v>130100</v>
      </c>
      <c r="AW327" s="565">
        <v>24700</v>
      </c>
    </row>
    <row r="328" spans="1:49">
      <c r="A328" s="564" t="s">
        <v>17</v>
      </c>
      <c r="B328" s="564" t="s">
        <v>2639</v>
      </c>
      <c r="C328" s="564" t="s">
        <v>478</v>
      </c>
      <c r="D328" s="564" t="s">
        <v>954</v>
      </c>
      <c r="E328" s="564" t="s">
        <v>1005</v>
      </c>
      <c r="F328" s="565">
        <v>738150</v>
      </c>
      <c r="G328" s="565">
        <v>100200</v>
      </c>
      <c r="H328" s="565">
        <v>141050</v>
      </c>
      <c r="I328" s="565">
        <v>74400</v>
      </c>
      <c r="J328" s="565">
        <v>31400</v>
      </c>
      <c r="K328" s="565">
        <v>6700</v>
      </c>
      <c r="L328" s="565">
        <v>29800</v>
      </c>
      <c r="M328" s="566"/>
      <c r="N328" s="565">
        <v>157050</v>
      </c>
      <c r="O328" s="565">
        <v>52000</v>
      </c>
      <c r="P328" s="565">
        <v>145550</v>
      </c>
      <c r="Q328" s="566"/>
      <c r="R328" s="566"/>
      <c r="S328" s="566"/>
      <c r="T328" s="566"/>
      <c r="U328" s="566"/>
      <c r="V328" s="566"/>
      <c r="W328" s="566"/>
      <c r="X328" s="566"/>
      <c r="Y328" s="566"/>
      <c r="Z328" s="566"/>
      <c r="AA328" s="566"/>
      <c r="AB328" s="566"/>
      <c r="AC328" s="566"/>
      <c r="AD328" s="566"/>
      <c r="AE328" s="566"/>
      <c r="AF328" s="566"/>
      <c r="AG328" s="566"/>
      <c r="AH328" s="566"/>
      <c r="AI328" s="566"/>
      <c r="AJ328" s="566"/>
      <c r="AK328" s="566"/>
      <c r="AL328" s="566"/>
      <c r="AM328" s="566"/>
      <c r="AN328" s="566"/>
      <c r="AO328" s="566"/>
      <c r="AP328" s="566"/>
      <c r="AQ328" s="566"/>
      <c r="AR328" s="566"/>
      <c r="AS328" s="566"/>
      <c r="AT328" s="566"/>
      <c r="AU328" s="566"/>
      <c r="AV328" s="566"/>
      <c r="AW328" s="566"/>
    </row>
    <row r="329" spans="1:49">
      <c r="A329" s="564" t="s">
        <v>1200</v>
      </c>
      <c r="B329" s="564" t="s">
        <v>2640</v>
      </c>
      <c r="C329" s="564" t="s">
        <v>478</v>
      </c>
      <c r="D329" s="564" t="s">
        <v>954</v>
      </c>
      <c r="E329" s="564" t="s">
        <v>1005</v>
      </c>
      <c r="F329" s="565">
        <v>2415300</v>
      </c>
      <c r="G329" s="566"/>
      <c r="H329" s="566"/>
      <c r="I329" s="566"/>
      <c r="J329" s="566"/>
      <c r="K329" s="566"/>
      <c r="L329" s="566"/>
      <c r="M329" s="566"/>
      <c r="N329" s="566"/>
      <c r="O329" s="566"/>
      <c r="P329" s="566"/>
      <c r="Q329" s="566"/>
      <c r="R329" s="566"/>
      <c r="S329" s="566"/>
      <c r="T329" s="566"/>
      <c r="U329" s="566"/>
      <c r="V329" s="566"/>
      <c r="W329" s="566"/>
      <c r="X329" s="566"/>
      <c r="Y329" s="566"/>
      <c r="Z329" s="566"/>
      <c r="AA329" s="566"/>
      <c r="AB329" s="566"/>
      <c r="AC329" s="566"/>
      <c r="AD329" s="565">
        <v>213700</v>
      </c>
      <c r="AE329" s="565">
        <v>159150</v>
      </c>
      <c r="AF329" s="565">
        <v>224500</v>
      </c>
      <c r="AG329" s="565">
        <v>221450</v>
      </c>
      <c r="AH329" s="565">
        <v>78900</v>
      </c>
      <c r="AI329" s="565">
        <v>124950</v>
      </c>
      <c r="AJ329" s="565">
        <v>96300</v>
      </c>
      <c r="AK329" s="565">
        <v>80750</v>
      </c>
      <c r="AL329" s="565">
        <v>162200</v>
      </c>
      <c r="AM329" s="565">
        <v>315300</v>
      </c>
      <c r="AN329" s="565">
        <v>78100</v>
      </c>
      <c r="AO329" s="565">
        <v>124100</v>
      </c>
      <c r="AP329" s="565">
        <v>52200</v>
      </c>
      <c r="AQ329" s="566"/>
      <c r="AR329" s="565">
        <v>8500</v>
      </c>
      <c r="AS329" s="565">
        <v>118250</v>
      </c>
      <c r="AT329" s="565">
        <v>133000</v>
      </c>
      <c r="AU329" s="565">
        <v>62450</v>
      </c>
      <c r="AV329" s="565">
        <v>161500</v>
      </c>
      <c r="AW329" s="566"/>
    </row>
    <row r="330" spans="1:49">
      <c r="A330" s="564" t="s">
        <v>18</v>
      </c>
      <c r="B330" s="564" t="s">
        <v>2641</v>
      </c>
      <c r="C330" s="564" t="s">
        <v>478</v>
      </c>
      <c r="D330" s="564" t="s">
        <v>954</v>
      </c>
      <c r="E330" s="564" t="s">
        <v>1005</v>
      </c>
      <c r="F330" s="565">
        <v>1486825</v>
      </c>
      <c r="G330" s="566"/>
      <c r="H330" s="566"/>
      <c r="I330" s="566"/>
      <c r="J330" s="566"/>
      <c r="K330" s="566"/>
      <c r="L330" s="566"/>
      <c r="M330" s="566"/>
      <c r="N330" s="566"/>
      <c r="O330" s="566"/>
      <c r="P330" s="566"/>
      <c r="Q330" s="566"/>
      <c r="R330" s="566"/>
      <c r="S330" s="566"/>
      <c r="T330" s="566"/>
      <c r="U330" s="566"/>
      <c r="V330" s="566"/>
      <c r="W330" s="566"/>
      <c r="X330" s="566"/>
      <c r="Y330" s="566"/>
      <c r="Z330" s="566"/>
      <c r="AA330" s="566"/>
      <c r="AB330" s="566"/>
      <c r="AC330" s="566"/>
      <c r="AD330" s="565">
        <v>106000</v>
      </c>
      <c r="AE330" s="565">
        <v>115900</v>
      </c>
      <c r="AF330" s="565">
        <v>99400</v>
      </c>
      <c r="AG330" s="565">
        <v>84975</v>
      </c>
      <c r="AH330" s="565">
        <v>37000</v>
      </c>
      <c r="AI330" s="565">
        <v>48800</v>
      </c>
      <c r="AJ330" s="565">
        <v>57700</v>
      </c>
      <c r="AK330" s="566"/>
      <c r="AL330" s="565">
        <v>22000</v>
      </c>
      <c r="AM330" s="565">
        <v>56600</v>
      </c>
      <c r="AN330" s="565">
        <v>244800</v>
      </c>
      <c r="AO330" s="565">
        <v>35500</v>
      </c>
      <c r="AP330" s="565">
        <v>241900</v>
      </c>
      <c r="AQ330" s="565">
        <v>17600</v>
      </c>
      <c r="AR330" s="565">
        <v>14600</v>
      </c>
      <c r="AS330" s="565">
        <v>40050</v>
      </c>
      <c r="AT330" s="565">
        <v>34600</v>
      </c>
      <c r="AU330" s="565">
        <v>121400</v>
      </c>
      <c r="AV330" s="565">
        <v>108000</v>
      </c>
      <c r="AW330" s="566"/>
    </row>
    <row r="331" spans="1:49">
      <c r="A331" s="564" t="s">
        <v>19</v>
      </c>
      <c r="B331" s="564" t="s">
        <v>2642</v>
      </c>
      <c r="C331" s="564" t="s">
        <v>478</v>
      </c>
      <c r="D331" s="564" t="s">
        <v>954</v>
      </c>
      <c r="E331" s="564" t="s">
        <v>1005</v>
      </c>
      <c r="F331" s="565">
        <v>215350</v>
      </c>
      <c r="G331" s="566"/>
      <c r="H331" s="566"/>
      <c r="I331" s="566"/>
      <c r="J331" s="566"/>
      <c r="K331" s="566"/>
      <c r="L331" s="566"/>
      <c r="M331" s="566"/>
      <c r="N331" s="566"/>
      <c r="O331" s="566"/>
      <c r="P331" s="566"/>
      <c r="Q331" s="566"/>
      <c r="R331" s="566"/>
      <c r="S331" s="566"/>
      <c r="T331" s="566"/>
      <c r="U331" s="566"/>
      <c r="V331" s="566"/>
      <c r="W331" s="566"/>
      <c r="X331" s="566"/>
      <c r="Y331" s="566"/>
      <c r="Z331" s="566"/>
      <c r="AA331" s="566"/>
      <c r="AB331" s="566"/>
      <c r="AC331" s="566"/>
      <c r="AD331" s="565">
        <v>106850</v>
      </c>
      <c r="AE331" s="566"/>
      <c r="AF331" s="565">
        <v>42800</v>
      </c>
      <c r="AG331" s="565">
        <v>54700</v>
      </c>
      <c r="AH331" s="566"/>
      <c r="AI331" s="565">
        <v>11000</v>
      </c>
      <c r="AJ331" s="566"/>
      <c r="AK331" s="566"/>
      <c r="AL331" s="566"/>
      <c r="AM331" s="566"/>
      <c r="AN331" s="566"/>
      <c r="AO331" s="566"/>
      <c r="AP331" s="566"/>
      <c r="AQ331" s="566"/>
      <c r="AR331" s="566"/>
      <c r="AS331" s="566"/>
      <c r="AT331" s="566"/>
      <c r="AU331" s="566"/>
      <c r="AV331" s="566"/>
      <c r="AW331" s="566"/>
    </row>
    <row r="332" spans="1:49">
      <c r="A332" s="564" t="s">
        <v>22</v>
      </c>
      <c r="B332" s="564" t="s">
        <v>2643</v>
      </c>
      <c r="C332" s="564" t="s">
        <v>478</v>
      </c>
      <c r="D332" s="564" t="s">
        <v>954</v>
      </c>
      <c r="E332" s="564" t="s">
        <v>1005</v>
      </c>
      <c r="F332" s="565">
        <v>2791075</v>
      </c>
      <c r="G332" s="566"/>
      <c r="H332" s="566"/>
      <c r="I332" s="566"/>
      <c r="J332" s="566"/>
      <c r="K332" s="566"/>
      <c r="L332" s="566"/>
      <c r="M332" s="566"/>
      <c r="N332" s="566"/>
      <c r="O332" s="566"/>
      <c r="P332" s="566"/>
      <c r="Q332" s="566"/>
      <c r="R332" s="566"/>
      <c r="S332" s="566"/>
      <c r="T332" s="566"/>
      <c r="U332" s="566"/>
      <c r="V332" s="566"/>
      <c r="W332" s="566"/>
      <c r="X332" s="566"/>
      <c r="Y332" s="566"/>
      <c r="Z332" s="566"/>
      <c r="AA332" s="566"/>
      <c r="AB332" s="566"/>
      <c r="AC332" s="566"/>
      <c r="AD332" s="565">
        <v>224450</v>
      </c>
      <c r="AE332" s="565">
        <v>195200</v>
      </c>
      <c r="AF332" s="565">
        <v>185950</v>
      </c>
      <c r="AG332" s="565">
        <v>272325</v>
      </c>
      <c r="AH332" s="565">
        <v>188500</v>
      </c>
      <c r="AI332" s="565">
        <v>222100</v>
      </c>
      <c r="AJ332" s="565">
        <v>75900</v>
      </c>
      <c r="AK332" s="565">
        <v>72000</v>
      </c>
      <c r="AL332" s="565">
        <v>107300</v>
      </c>
      <c r="AM332" s="565">
        <v>184950</v>
      </c>
      <c r="AN332" s="565">
        <v>108350</v>
      </c>
      <c r="AO332" s="565">
        <v>131050</v>
      </c>
      <c r="AP332" s="565">
        <v>195700</v>
      </c>
      <c r="AQ332" s="566"/>
      <c r="AR332" s="565">
        <v>3150</v>
      </c>
      <c r="AS332" s="565">
        <v>152000</v>
      </c>
      <c r="AT332" s="565">
        <v>174950</v>
      </c>
      <c r="AU332" s="565">
        <v>127800</v>
      </c>
      <c r="AV332" s="565">
        <v>142400</v>
      </c>
      <c r="AW332" s="565">
        <v>27000</v>
      </c>
    </row>
    <row r="333" spans="1:49">
      <c r="A333" s="564" t="s">
        <v>24</v>
      </c>
      <c r="B333" s="564" t="s">
        <v>2644</v>
      </c>
      <c r="C333" s="564" t="s">
        <v>478</v>
      </c>
      <c r="D333" s="564" t="s">
        <v>954</v>
      </c>
      <c r="E333" s="564" t="s">
        <v>1005</v>
      </c>
      <c r="F333" s="565">
        <v>0</v>
      </c>
      <c r="G333" s="566"/>
      <c r="H333" s="566"/>
      <c r="I333" s="566"/>
      <c r="J333" s="566"/>
      <c r="K333" s="566"/>
      <c r="L333" s="566"/>
      <c r="M333" s="566"/>
      <c r="N333" s="566"/>
      <c r="O333" s="566"/>
      <c r="P333" s="566"/>
      <c r="Q333" s="566"/>
      <c r="R333" s="566"/>
      <c r="S333" s="566"/>
      <c r="T333" s="566"/>
      <c r="U333" s="566"/>
      <c r="V333" s="566"/>
      <c r="W333" s="566"/>
      <c r="X333" s="566"/>
      <c r="Y333" s="566"/>
      <c r="Z333" s="566"/>
      <c r="AA333" s="566"/>
      <c r="AB333" s="566"/>
      <c r="AC333" s="566"/>
      <c r="AD333" s="565">
        <v>0</v>
      </c>
      <c r="AE333" s="566"/>
      <c r="AF333" s="566"/>
      <c r="AG333" s="566"/>
      <c r="AH333" s="566"/>
      <c r="AI333" s="566"/>
      <c r="AJ333" s="566"/>
      <c r="AK333" s="566"/>
      <c r="AL333" s="566"/>
      <c r="AM333" s="566"/>
      <c r="AN333" s="566"/>
      <c r="AO333" s="566"/>
      <c r="AP333" s="566"/>
      <c r="AQ333" s="566"/>
      <c r="AR333" s="566"/>
      <c r="AS333" s="566"/>
      <c r="AT333" s="566"/>
      <c r="AU333" s="566"/>
      <c r="AV333" s="566"/>
      <c r="AW333" s="566"/>
    </row>
    <row r="334" spans="1:49">
      <c r="A334" s="564" t="s">
        <v>33</v>
      </c>
      <c r="B334" s="564" t="s">
        <v>2645</v>
      </c>
      <c r="C334" s="564" t="s">
        <v>478</v>
      </c>
      <c r="D334" s="564" t="s">
        <v>954</v>
      </c>
      <c r="E334" s="564" t="s">
        <v>1005</v>
      </c>
      <c r="F334" s="565">
        <v>16474770</v>
      </c>
      <c r="G334" s="565">
        <v>1543800</v>
      </c>
      <c r="H334" s="565">
        <v>326350</v>
      </c>
      <c r="I334" s="565">
        <v>395950</v>
      </c>
      <c r="J334" s="565">
        <v>1124800</v>
      </c>
      <c r="K334" s="565">
        <v>203950</v>
      </c>
      <c r="L334" s="565">
        <v>269550</v>
      </c>
      <c r="M334" s="565">
        <v>675700</v>
      </c>
      <c r="N334" s="565">
        <v>1294700</v>
      </c>
      <c r="O334" s="565">
        <v>496650</v>
      </c>
      <c r="P334" s="565">
        <v>565550</v>
      </c>
      <c r="Q334" s="565">
        <v>223750</v>
      </c>
      <c r="R334" s="565">
        <v>777050</v>
      </c>
      <c r="S334" s="565">
        <v>275750</v>
      </c>
      <c r="T334" s="565">
        <v>632100</v>
      </c>
      <c r="U334" s="565">
        <v>444550</v>
      </c>
      <c r="V334" s="565">
        <v>218500</v>
      </c>
      <c r="W334" s="565">
        <v>656450</v>
      </c>
      <c r="X334" s="565">
        <v>344000</v>
      </c>
      <c r="Y334" s="565">
        <v>555050</v>
      </c>
      <c r="Z334" s="565">
        <v>207600</v>
      </c>
      <c r="AA334" s="565">
        <v>410600</v>
      </c>
      <c r="AB334" s="565">
        <v>177550</v>
      </c>
      <c r="AC334" s="565">
        <v>101900</v>
      </c>
      <c r="AD334" s="565">
        <v>421600</v>
      </c>
      <c r="AE334" s="565">
        <v>241600</v>
      </c>
      <c r="AF334" s="565">
        <v>255950</v>
      </c>
      <c r="AG334" s="565">
        <v>360170</v>
      </c>
      <c r="AH334" s="565">
        <v>166100</v>
      </c>
      <c r="AI334" s="565">
        <v>164400</v>
      </c>
      <c r="AJ334" s="565">
        <v>388800</v>
      </c>
      <c r="AK334" s="565">
        <v>203000</v>
      </c>
      <c r="AL334" s="565">
        <v>258850</v>
      </c>
      <c r="AM334" s="565">
        <v>278800</v>
      </c>
      <c r="AN334" s="565">
        <v>178000</v>
      </c>
      <c r="AO334" s="565">
        <v>132200</v>
      </c>
      <c r="AP334" s="565">
        <v>322750</v>
      </c>
      <c r="AQ334" s="565">
        <v>153300</v>
      </c>
      <c r="AR334" s="565">
        <v>83650</v>
      </c>
      <c r="AS334" s="565">
        <v>106600</v>
      </c>
      <c r="AT334" s="565">
        <v>231750</v>
      </c>
      <c r="AU334" s="565">
        <v>338750</v>
      </c>
      <c r="AV334" s="565">
        <v>229200</v>
      </c>
      <c r="AW334" s="565">
        <v>37450</v>
      </c>
    </row>
    <row r="335" spans="1:49">
      <c r="A335" s="564" t="s">
        <v>38</v>
      </c>
      <c r="B335" s="564" t="s">
        <v>2646</v>
      </c>
      <c r="C335" s="564" t="s">
        <v>478</v>
      </c>
      <c r="D335" s="564" t="s">
        <v>954</v>
      </c>
      <c r="E335" s="564" t="s">
        <v>1005</v>
      </c>
      <c r="F335" s="565">
        <v>218450</v>
      </c>
      <c r="G335" s="566"/>
      <c r="H335" s="566"/>
      <c r="I335" s="566"/>
      <c r="J335" s="566"/>
      <c r="K335" s="566"/>
      <c r="L335" s="566"/>
      <c r="M335" s="566"/>
      <c r="N335" s="566"/>
      <c r="O335" s="566"/>
      <c r="P335" s="566"/>
      <c r="Q335" s="566"/>
      <c r="R335" s="566"/>
      <c r="S335" s="566"/>
      <c r="T335" s="566"/>
      <c r="U335" s="566"/>
      <c r="V335" s="566"/>
      <c r="W335" s="566"/>
      <c r="X335" s="566"/>
      <c r="Y335" s="566"/>
      <c r="Z335" s="566"/>
      <c r="AA335" s="566"/>
      <c r="AB335" s="566"/>
      <c r="AC335" s="566"/>
      <c r="AD335" s="565">
        <v>28300</v>
      </c>
      <c r="AE335" s="565">
        <v>122700</v>
      </c>
      <c r="AF335" s="566"/>
      <c r="AG335" s="565">
        <v>67450</v>
      </c>
      <c r="AH335" s="566"/>
      <c r="AI335" s="566"/>
      <c r="AJ335" s="566"/>
      <c r="AK335" s="566"/>
      <c r="AL335" s="566"/>
      <c r="AM335" s="566"/>
      <c r="AN335" s="566"/>
      <c r="AO335" s="566"/>
      <c r="AP335" s="566"/>
      <c r="AQ335" s="566"/>
      <c r="AR335" s="566"/>
      <c r="AS335" s="566"/>
      <c r="AT335" s="566"/>
      <c r="AU335" s="566"/>
      <c r="AV335" s="566"/>
      <c r="AW335" s="566"/>
    </row>
    <row r="336" spans="1:49">
      <c r="A336" s="564" t="s">
        <v>392</v>
      </c>
      <c r="B336" s="564" t="s">
        <v>2647</v>
      </c>
      <c r="C336" s="564" t="s">
        <v>393</v>
      </c>
      <c r="D336" s="564" t="s">
        <v>393</v>
      </c>
      <c r="E336" s="564" t="s">
        <v>1005</v>
      </c>
      <c r="F336" s="565">
        <v>62000</v>
      </c>
      <c r="G336" s="566"/>
      <c r="H336" s="566"/>
      <c r="I336" s="566"/>
      <c r="J336" s="566"/>
      <c r="K336" s="566"/>
      <c r="L336" s="566"/>
      <c r="M336" s="566"/>
      <c r="N336" s="566"/>
      <c r="O336" s="566"/>
      <c r="P336" s="566"/>
      <c r="Q336" s="566"/>
      <c r="R336" s="566"/>
      <c r="S336" s="566"/>
      <c r="T336" s="566"/>
      <c r="U336" s="566"/>
      <c r="V336" s="566"/>
      <c r="W336" s="566"/>
      <c r="X336" s="566"/>
      <c r="Y336" s="566"/>
      <c r="Z336" s="566"/>
      <c r="AA336" s="566"/>
      <c r="AB336" s="566"/>
      <c r="AC336" s="566"/>
      <c r="AD336" s="565">
        <v>62000</v>
      </c>
      <c r="AE336" s="566"/>
      <c r="AF336" s="566"/>
      <c r="AG336" s="566"/>
      <c r="AH336" s="566"/>
      <c r="AI336" s="566"/>
      <c r="AJ336" s="566"/>
      <c r="AK336" s="566"/>
      <c r="AL336" s="566"/>
      <c r="AM336" s="566"/>
      <c r="AN336" s="566"/>
      <c r="AO336" s="566"/>
      <c r="AP336" s="566"/>
      <c r="AQ336" s="566"/>
      <c r="AR336" s="566"/>
      <c r="AS336" s="566"/>
      <c r="AT336" s="566"/>
      <c r="AU336" s="566"/>
      <c r="AV336" s="566"/>
      <c r="AW336" s="566"/>
    </row>
    <row r="337" spans="1:49">
      <c r="A337" s="564" t="s">
        <v>1201</v>
      </c>
      <c r="B337" s="564" t="s">
        <v>2648</v>
      </c>
      <c r="C337" s="564" t="s">
        <v>393</v>
      </c>
      <c r="D337" s="564" t="s">
        <v>393</v>
      </c>
      <c r="E337" s="564" t="s">
        <v>1005</v>
      </c>
      <c r="F337" s="565">
        <v>8250</v>
      </c>
      <c r="G337" s="566"/>
      <c r="H337" s="566"/>
      <c r="I337" s="566"/>
      <c r="J337" s="566"/>
      <c r="K337" s="566"/>
      <c r="L337" s="566"/>
      <c r="M337" s="566"/>
      <c r="N337" s="566"/>
      <c r="O337" s="566"/>
      <c r="P337" s="566"/>
      <c r="Q337" s="566"/>
      <c r="R337" s="566"/>
      <c r="S337" s="566"/>
      <c r="T337" s="566"/>
      <c r="U337" s="566"/>
      <c r="V337" s="566"/>
      <c r="W337" s="566"/>
      <c r="X337" s="566"/>
      <c r="Y337" s="566"/>
      <c r="Z337" s="566"/>
      <c r="AA337" s="566"/>
      <c r="AB337" s="566"/>
      <c r="AC337" s="566"/>
      <c r="AD337" s="566"/>
      <c r="AE337" s="566"/>
      <c r="AF337" s="566"/>
      <c r="AG337" s="566"/>
      <c r="AH337" s="566"/>
      <c r="AI337" s="566"/>
      <c r="AJ337" s="566"/>
      <c r="AK337" s="565">
        <v>8250</v>
      </c>
      <c r="AL337" s="566"/>
      <c r="AM337" s="566"/>
      <c r="AN337" s="566"/>
      <c r="AO337" s="566"/>
      <c r="AP337" s="566"/>
      <c r="AQ337" s="566"/>
      <c r="AR337" s="566"/>
      <c r="AS337" s="566"/>
      <c r="AT337" s="566"/>
      <c r="AU337" s="566"/>
      <c r="AV337" s="566"/>
      <c r="AW337" s="566"/>
    </row>
    <row r="338" spans="1:49">
      <c r="A338" s="564" t="s">
        <v>365</v>
      </c>
      <c r="B338" s="564" t="s">
        <v>2546</v>
      </c>
      <c r="C338" s="564" t="s">
        <v>393</v>
      </c>
      <c r="D338" s="564" t="s">
        <v>393</v>
      </c>
      <c r="E338" s="564" t="s">
        <v>1005</v>
      </c>
      <c r="F338" s="565">
        <v>0</v>
      </c>
      <c r="G338" s="566"/>
      <c r="H338" s="566"/>
      <c r="I338" s="566"/>
      <c r="J338" s="566"/>
      <c r="K338" s="566"/>
      <c r="L338" s="566"/>
      <c r="M338" s="566"/>
      <c r="N338" s="566"/>
      <c r="O338" s="566"/>
      <c r="P338" s="566"/>
      <c r="Q338" s="566"/>
      <c r="R338" s="566"/>
      <c r="S338" s="566"/>
      <c r="T338" s="566"/>
      <c r="U338" s="566"/>
      <c r="V338" s="566"/>
      <c r="W338" s="566"/>
      <c r="X338" s="566"/>
      <c r="Y338" s="566"/>
      <c r="Z338" s="566"/>
      <c r="AA338" s="566"/>
      <c r="AB338" s="566"/>
      <c r="AC338" s="565">
        <v>0</v>
      </c>
      <c r="AD338" s="566"/>
      <c r="AE338" s="566"/>
      <c r="AF338" s="566"/>
      <c r="AG338" s="566"/>
      <c r="AH338" s="566"/>
      <c r="AI338" s="566"/>
      <c r="AJ338" s="566"/>
      <c r="AK338" s="566"/>
      <c r="AL338" s="566"/>
      <c r="AM338" s="566"/>
      <c r="AN338" s="566"/>
      <c r="AO338" s="566"/>
      <c r="AP338" s="566"/>
      <c r="AQ338" s="566"/>
      <c r="AR338" s="566"/>
      <c r="AS338" s="566"/>
      <c r="AT338" s="566"/>
      <c r="AU338" s="566"/>
      <c r="AV338" s="566"/>
      <c r="AW338" s="566"/>
    </row>
    <row r="339" spans="1:49">
      <c r="A339" s="564" t="s">
        <v>367</v>
      </c>
      <c r="B339" s="564" t="s">
        <v>2649</v>
      </c>
      <c r="C339" s="564" t="s">
        <v>393</v>
      </c>
      <c r="D339" s="564" t="s">
        <v>393</v>
      </c>
      <c r="E339" s="564" t="s">
        <v>1005</v>
      </c>
      <c r="F339" s="565">
        <v>0</v>
      </c>
      <c r="G339" s="566"/>
      <c r="H339" s="566"/>
      <c r="I339" s="566"/>
      <c r="J339" s="566"/>
      <c r="K339" s="566"/>
      <c r="L339" s="566"/>
      <c r="M339" s="566"/>
      <c r="N339" s="566"/>
      <c r="O339" s="566"/>
      <c r="P339" s="566"/>
      <c r="Q339" s="566"/>
      <c r="R339" s="566"/>
      <c r="S339" s="566"/>
      <c r="T339" s="566"/>
      <c r="U339" s="566"/>
      <c r="V339" s="566"/>
      <c r="W339" s="566"/>
      <c r="X339" s="566"/>
      <c r="Y339" s="566"/>
      <c r="Z339" s="566"/>
      <c r="AA339" s="566"/>
      <c r="AB339" s="566"/>
      <c r="AC339" s="566"/>
      <c r="AD339" s="565">
        <v>0</v>
      </c>
      <c r="AE339" s="566"/>
      <c r="AF339" s="566"/>
      <c r="AG339" s="566"/>
      <c r="AH339" s="566"/>
      <c r="AI339" s="566"/>
      <c r="AJ339" s="566"/>
      <c r="AK339" s="566"/>
      <c r="AL339" s="566"/>
      <c r="AM339" s="566"/>
      <c r="AN339" s="566"/>
      <c r="AO339" s="566"/>
      <c r="AP339" s="566"/>
      <c r="AQ339" s="566"/>
      <c r="AR339" s="566"/>
      <c r="AS339" s="566"/>
      <c r="AT339" s="566"/>
      <c r="AU339" s="566"/>
      <c r="AV339" s="566"/>
      <c r="AW339" s="566"/>
    </row>
    <row r="340" spans="1:49">
      <c r="A340" s="564" t="s">
        <v>1937</v>
      </c>
      <c r="B340" s="564" t="s">
        <v>2650</v>
      </c>
      <c r="C340" s="564" t="s">
        <v>393</v>
      </c>
      <c r="D340" s="564" t="s">
        <v>393</v>
      </c>
      <c r="E340" s="564" t="s">
        <v>1005</v>
      </c>
      <c r="F340" s="565">
        <v>0</v>
      </c>
      <c r="G340" s="566"/>
      <c r="H340" s="566"/>
      <c r="I340" s="566"/>
      <c r="J340" s="566"/>
      <c r="K340" s="566"/>
      <c r="L340" s="566"/>
      <c r="M340" s="566"/>
      <c r="N340" s="566"/>
      <c r="O340" s="566"/>
      <c r="P340" s="566"/>
      <c r="Q340" s="566"/>
      <c r="R340" s="566"/>
      <c r="S340" s="566"/>
      <c r="T340" s="566"/>
      <c r="U340" s="566"/>
      <c r="V340" s="566"/>
      <c r="W340" s="566"/>
      <c r="X340" s="566"/>
      <c r="Y340" s="566"/>
      <c r="Z340" s="566"/>
      <c r="AA340" s="566"/>
      <c r="AB340" s="566"/>
      <c r="AC340" s="566"/>
      <c r="AD340" s="565">
        <v>0</v>
      </c>
      <c r="AE340" s="566"/>
      <c r="AF340" s="566"/>
      <c r="AG340" s="566"/>
      <c r="AH340" s="566"/>
      <c r="AI340" s="566"/>
      <c r="AJ340" s="566"/>
      <c r="AK340" s="566"/>
      <c r="AL340" s="566"/>
      <c r="AM340" s="566"/>
      <c r="AN340" s="566"/>
      <c r="AO340" s="566"/>
      <c r="AP340" s="566"/>
      <c r="AQ340" s="566"/>
      <c r="AR340" s="566"/>
      <c r="AS340" s="566"/>
      <c r="AT340" s="566"/>
      <c r="AU340" s="566"/>
      <c r="AV340" s="566"/>
      <c r="AW340" s="566"/>
    </row>
    <row r="341" spans="1:49">
      <c r="A341" s="564" t="s">
        <v>1842</v>
      </c>
      <c r="B341" s="564" t="s">
        <v>2557</v>
      </c>
      <c r="C341" s="564" t="s">
        <v>393</v>
      </c>
      <c r="D341" s="564" t="s">
        <v>393</v>
      </c>
      <c r="E341" s="564" t="s">
        <v>1005</v>
      </c>
      <c r="F341" s="565">
        <v>137500</v>
      </c>
      <c r="G341" s="566"/>
      <c r="H341" s="566"/>
      <c r="I341" s="566"/>
      <c r="J341" s="566"/>
      <c r="K341" s="566"/>
      <c r="L341" s="566"/>
      <c r="M341" s="566"/>
      <c r="N341" s="566"/>
      <c r="O341" s="566"/>
      <c r="P341" s="566"/>
      <c r="Q341" s="566"/>
      <c r="R341" s="566"/>
      <c r="S341" s="566"/>
      <c r="T341" s="566"/>
      <c r="U341" s="566"/>
      <c r="V341" s="566"/>
      <c r="W341" s="566"/>
      <c r="X341" s="566"/>
      <c r="Y341" s="566"/>
      <c r="Z341" s="566"/>
      <c r="AA341" s="566"/>
      <c r="AB341" s="566"/>
      <c r="AC341" s="566"/>
      <c r="AD341" s="566"/>
      <c r="AE341" s="566"/>
      <c r="AF341" s="566"/>
      <c r="AG341" s="566"/>
      <c r="AH341" s="566"/>
      <c r="AI341" s="566"/>
      <c r="AJ341" s="566"/>
      <c r="AK341" s="565">
        <v>130000</v>
      </c>
      <c r="AL341" s="566"/>
      <c r="AM341" s="566"/>
      <c r="AN341" s="566"/>
      <c r="AO341" s="566"/>
      <c r="AP341" s="566"/>
      <c r="AQ341" s="566"/>
      <c r="AR341" s="566"/>
      <c r="AS341" s="566"/>
      <c r="AT341" s="565">
        <v>5000</v>
      </c>
      <c r="AU341" s="565">
        <v>2500</v>
      </c>
      <c r="AV341" s="566"/>
      <c r="AW341" s="566"/>
    </row>
    <row r="342" spans="1:49">
      <c r="A342" s="564" t="s">
        <v>1431</v>
      </c>
      <c r="B342" s="564" t="s">
        <v>2651</v>
      </c>
      <c r="C342" s="564" t="s">
        <v>393</v>
      </c>
      <c r="D342" s="564" t="s">
        <v>393</v>
      </c>
      <c r="E342" s="564" t="s">
        <v>1005</v>
      </c>
      <c r="F342" s="565">
        <v>1183000</v>
      </c>
      <c r="G342" s="566"/>
      <c r="H342" s="566"/>
      <c r="I342" s="566"/>
      <c r="J342" s="566"/>
      <c r="K342" s="566"/>
      <c r="L342" s="566"/>
      <c r="M342" s="566"/>
      <c r="N342" s="566"/>
      <c r="O342" s="566"/>
      <c r="P342" s="566"/>
      <c r="Q342" s="566"/>
      <c r="R342" s="566"/>
      <c r="S342" s="566"/>
      <c r="T342" s="566"/>
      <c r="U342" s="566"/>
      <c r="V342" s="566"/>
      <c r="W342" s="566"/>
      <c r="X342" s="566"/>
      <c r="Y342" s="566"/>
      <c r="Z342" s="566"/>
      <c r="AA342" s="566"/>
      <c r="AB342" s="566"/>
      <c r="AC342" s="566"/>
      <c r="AD342" s="566"/>
      <c r="AE342" s="566"/>
      <c r="AF342" s="566"/>
      <c r="AG342" s="566"/>
      <c r="AH342" s="566"/>
      <c r="AI342" s="566"/>
      <c r="AJ342" s="566"/>
      <c r="AK342" s="566"/>
      <c r="AL342" s="566"/>
      <c r="AM342" s="565">
        <v>1183000</v>
      </c>
      <c r="AN342" s="566"/>
      <c r="AO342" s="566"/>
      <c r="AP342" s="566"/>
      <c r="AQ342" s="566"/>
      <c r="AR342" s="566"/>
      <c r="AS342" s="566"/>
      <c r="AT342" s="566"/>
      <c r="AU342" s="566"/>
      <c r="AV342" s="566"/>
      <c r="AW342" s="566"/>
    </row>
    <row r="343" spans="1:49">
      <c r="A343" s="564" t="s">
        <v>1626</v>
      </c>
      <c r="B343" s="564" t="s">
        <v>2652</v>
      </c>
      <c r="C343" s="564" t="s">
        <v>393</v>
      </c>
      <c r="D343" s="564" t="s">
        <v>393</v>
      </c>
      <c r="E343" s="564" t="s">
        <v>1005</v>
      </c>
      <c r="F343" s="565">
        <v>1350600</v>
      </c>
      <c r="G343" s="566"/>
      <c r="H343" s="566"/>
      <c r="I343" s="566"/>
      <c r="J343" s="566"/>
      <c r="K343" s="566"/>
      <c r="L343" s="566"/>
      <c r="M343" s="566"/>
      <c r="N343" s="566"/>
      <c r="O343" s="566"/>
      <c r="P343" s="566"/>
      <c r="Q343" s="566"/>
      <c r="R343" s="566"/>
      <c r="S343" s="566"/>
      <c r="T343" s="566"/>
      <c r="U343" s="566"/>
      <c r="V343" s="566"/>
      <c r="W343" s="566"/>
      <c r="X343" s="566"/>
      <c r="Y343" s="566"/>
      <c r="Z343" s="566"/>
      <c r="AA343" s="566"/>
      <c r="AB343" s="566"/>
      <c r="AC343" s="566"/>
      <c r="AD343" s="566"/>
      <c r="AE343" s="566"/>
      <c r="AF343" s="566"/>
      <c r="AG343" s="566"/>
      <c r="AH343" s="566"/>
      <c r="AI343" s="566"/>
      <c r="AJ343" s="566"/>
      <c r="AK343" s="566"/>
      <c r="AL343" s="566"/>
      <c r="AM343" s="566"/>
      <c r="AN343" s="566"/>
      <c r="AO343" s="566"/>
      <c r="AP343" s="566"/>
      <c r="AQ343" s="565">
        <v>1176000</v>
      </c>
      <c r="AR343" s="566"/>
      <c r="AS343" s="566"/>
      <c r="AT343" s="565">
        <v>174600</v>
      </c>
      <c r="AU343" s="566"/>
      <c r="AV343" s="566"/>
      <c r="AW343" s="566"/>
    </row>
    <row r="344" spans="1:49">
      <c r="A344" s="564" t="s">
        <v>955</v>
      </c>
      <c r="B344" s="564" t="s">
        <v>2653</v>
      </c>
      <c r="C344" s="564" t="s">
        <v>393</v>
      </c>
      <c r="D344" s="564" t="s">
        <v>393</v>
      </c>
      <c r="E344" s="564" t="s">
        <v>1005</v>
      </c>
      <c r="F344" s="565">
        <v>115000</v>
      </c>
      <c r="G344" s="566"/>
      <c r="H344" s="566"/>
      <c r="I344" s="566"/>
      <c r="J344" s="566"/>
      <c r="K344" s="566"/>
      <c r="L344" s="566"/>
      <c r="M344" s="566"/>
      <c r="N344" s="566"/>
      <c r="O344" s="566"/>
      <c r="P344" s="566"/>
      <c r="Q344" s="566"/>
      <c r="R344" s="566"/>
      <c r="S344" s="566"/>
      <c r="T344" s="566"/>
      <c r="U344" s="566"/>
      <c r="V344" s="566"/>
      <c r="W344" s="566"/>
      <c r="X344" s="566"/>
      <c r="Y344" s="566"/>
      <c r="Z344" s="566"/>
      <c r="AA344" s="566"/>
      <c r="AB344" s="566"/>
      <c r="AC344" s="566"/>
      <c r="AD344" s="566"/>
      <c r="AE344" s="566"/>
      <c r="AF344" s="566"/>
      <c r="AG344" s="566"/>
      <c r="AH344" s="565">
        <v>115000</v>
      </c>
      <c r="AI344" s="566"/>
      <c r="AJ344" s="566"/>
      <c r="AK344" s="566"/>
      <c r="AL344" s="566"/>
      <c r="AM344" s="566"/>
      <c r="AN344" s="566"/>
      <c r="AO344" s="566"/>
      <c r="AP344" s="566"/>
      <c r="AQ344" s="566"/>
      <c r="AR344" s="566"/>
      <c r="AS344" s="566"/>
      <c r="AT344" s="566"/>
      <c r="AU344" s="566"/>
      <c r="AV344" s="566"/>
      <c r="AW344" s="566"/>
    </row>
    <row r="345" spans="1:49">
      <c r="A345" s="564" t="s">
        <v>1938</v>
      </c>
      <c r="B345" s="564" t="s">
        <v>2654</v>
      </c>
      <c r="C345" s="564" t="s">
        <v>393</v>
      </c>
      <c r="D345" s="564" t="s">
        <v>393</v>
      </c>
      <c r="E345" s="564" t="s">
        <v>1005</v>
      </c>
      <c r="F345" s="565">
        <v>168000</v>
      </c>
      <c r="G345" s="566"/>
      <c r="H345" s="566"/>
      <c r="I345" s="566"/>
      <c r="J345" s="566"/>
      <c r="K345" s="566"/>
      <c r="L345" s="566"/>
      <c r="M345" s="566"/>
      <c r="N345" s="566"/>
      <c r="O345" s="566"/>
      <c r="P345" s="566"/>
      <c r="Q345" s="566"/>
      <c r="R345" s="566"/>
      <c r="S345" s="566"/>
      <c r="T345" s="566"/>
      <c r="U345" s="566"/>
      <c r="V345" s="566"/>
      <c r="W345" s="566"/>
      <c r="X345" s="566"/>
      <c r="Y345" s="566"/>
      <c r="Z345" s="566"/>
      <c r="AA345" s="566"/>
      <c r="AB345" s="566"/>
      <c r="AC345" s="566"/>
      <c r="AD345" s="566"/>
      <c r="AE345" s="566"/>
      <c r="AF345" s="566"/>
      <c r="AG345" s="566"/>
      <c r="AH345" s="565">
        <v>168000</v>
      </c>
      <c r="AI345" s="566"/>
      <c r="AJ345" s="566"/>
      <c r="AK345" s="566"/>
      <c r="AL345" s="566"/>
      <c r="AM345" s="566"/>
      <c r="AN345" s="566"/>
      <c r="AO345" s="566"/>
      <c r="AP345" s="566"/>
      <c r="AQ345" s="566"/>
      <c r="AR345" s="566"/>
      <c r="AS345" s="566"/>
      <c r="AT345" s="566"/>
      <c r="AU345" s="566"/>
      <c r="AV345" s="566"/>
      <c r="AW345" s="566"/>
    </row>
    <row r="346" spans="1:49">
      <c r="A346" s="564" t="s">
        <v>1934</v>
      </c>
      <c r="B346" s="564" t="s">
        <v>2593</v>
      </c>
      <c r="C346" s="564" t="s">
        <v>393</v>
      </c>
      <c r="D346" s="564" t="s">
        <v>393</v>
      </c>
      <c r="E346" s="564" t="s">
        <v>1005</v>
      </c>
      <c r="F346" s="565">
        <v>53000</v>
      </c>
      <c r="G346" s="566"/>
      <c r="H346" s="566"/>
      <c r="I346" s="566"/>
      <c r="J346" s="566"/>
      <c r="K346" s="566"/>
      <c r="L346" s="566"/>
      <c r="M346" s="566"/>
      <c r="N346" s="566"/>
      <c r="O346" s="566"/>
      <c r="P346" s="566"/>
      <c r="Q346" s="566"/>
      <c r="R346" s="566"/>
      <c r="S346" s="566"/>
      <c r="T346" s="566"/>
      <c r="U346" s="566"/>
      <c r="V346" s="566"/>
      <c r="W346" s="566"/>
      <c r="X346" s="566"/>
      <c r="Y346" s="566"/>
      <c r="Z346" s="566"/>
      <c r="AA346" s="566"/>
      <c r="AB346" s="566"/>
      <c r="AC346" s="566"/>
      <c r="AD346" s="566"/>
      <c r="AE346" s="566"/>
      <c r="AF346" s="566"/>
      <c r="AG346" s="566"/>
      <c r="AH346" s="565">
        <v>53000</v>
      </c>
      <c r="AI346" s="566"/>
      <c r="AJ346" s="566"/>
      <c r="AK346" s="566"/>
      <c r="AL346" s="566"/>
      <c r="AM346" s="566"/>
      <c r="AN346" s="566"/>
      <c r="AO346" s="566"/>
      <c r="AP346" s="566"/>
      <c r="AQ346" s="566"/>
      <c r="AR346" s="566"/>
      <c r="AS346" s="566"/>
      <c r="AT346" s="566"/>
      <c r="AU346" s="566"/>
      <c r="AV346" s="566"/>
      <c r="AW346" s="566"/>
    </row>
    <row r="347" spans="1:49">
      <c r="A347" s="564" t="s">
        <v>1939</v>
      </c>
      <c r="B347" s="564" t="s">
        <v>2655</v>
      </c>
      <c r="C347" s="564" t="s">
        <v>393</v>
      </c>
      <c r="D347" s="564" t="s">
        <v>393</v>
      </c>
      <c r="E347" s="564" t="s">
        <v>1005</v>
      </c>
      <c r="F347" s="565">
        <v>7500</v>
      </c>
      <c r="G347" s="566"/>
      <c r="H347" s="566"/>
      <c r="I347" s="566"/>
      <c r="J347" s="566"/>
      <c r="K347" s="566"/>
      <c r="L347" s="566"/>
      <c r="M347" s="566"/>
      <c r="N347" s="566"/>
      <c r="O347" s="566"/>
      <c r="P347" s="566"/>
      <c r="Q347" s="566"/>
      <c r="R347" s="566"/>
      <c r="S347" s="566"/>
      <c r="T347" s="566"/>
      <c r="U347" s="566"/>
      <c r="V347" s="566"/>
      <c r="W347" s="566"/>
      <c r="X347" s="566"/>
      <c r="Y347" s="566"/>
      <c r="Z347" s="566"/>
      <c r="AA347" s="566"/>
      <c r="AB347" s="566"/>
      <c r="AC347" s="565">
        <v>7500</v>
      </c>
      <c r="AD347" s="565">
        <v>0</v>
      </c>
      <c r="AE347" s="566"/>
      <c r="AF347" s="566"/>
      <c r="AG347" s="566"/>
      <c r="AH347" s="566"/>
      <c r="AI347" s="566"/>
      <c r="AJ347" s="566"/>
      <c r="AK347" s="566"/>
      <c r="AL347" s="566"/>
      <c r="AM347" s="566"/>
      <c r="AN347" s="566"/>
      <c r="AO347" s="566"/>
      <c r="AP347" s="566"/>
      <c r="AQ347" s="566"/>
      <c r="AR347" s="566"/>
      <c r="AS347" s="566"/>
      <c r="AT347" s="566"/>
      <c r="AU347" s="566"/>
      <c r="AV347" s="566"/>
      <c r="AW347" s="566"/>
    </row>
    <row r="348" spans="1:49">
      <c r="A348" s="564" t="s">
        <v>1810</v>
      </c>
      <c r="B348" s="564" t="s">
        <v>2656</v>
      </c>
      <c r="C348" s="564" t="s">
        <v>393</v>
      </c>
      <c r="D348" s="564" t="s">
        <v>393</v>
      </c>
      <c r="E348" s="564" t="s">
        <v>1005</v>
      </c>
      <c r="F348" s="565">
        <v>9300</v>
      </c>
      <c r="G348" s="566"/>
      <c r="H348" s="566"/>
      <c r="I348" s="566"/>
      <c r="J348" s="566"/>
      <c r="K348" s="566"/>
      <c r="L348" s="566"/>
      <c r="M348" s="566"/>
      <c r="N348" s="566"/>
      <c r="O348" s="566"/>
      <c r="P348" s="566"/>
      <c r="Q348" s="566"/>
      <c r="R348" s="566"/>
      <c r="S348" s="566"/>
      <c r="T348" s="566"/>
      <c r="U348" s="566"/>
      <c r="V348" s="566"/>
      <c r="W348" s="566"/>
      <c r="X348" s="566"/>
      <c r="Y348" s="566"/>
      <c r="Z348" s="566"/>
      <c r="AA348" s="566"/>
      <c r="AB348" s="566"/>
      <c r="AC348" s="566"/>
      <c r="AD348" s="566"/>
      <c r="AE348" s="566"/>
      <c r="AF348" s="566"/>
      <c r="AG348" s="566"/>
      <c r="AH348" s="566"/>
      <c r="AI348" s="566"/>
      <c r="AJ348" s="566"/>
      <c r="AK348" s="566"/>
      <c r="AL348" s="566"/>
      <c r="AM348" s="566"/>
      <c r="AN348" s="566"/>
      <c r="AO348" s="566"/>
      <c r="AP348" s="566"/>
      <c r="AQ348" s="566"/>
      <c r="AR348" s="565">
        <v>9300</v>
      </c>
      <c r="AS348" s="566"/>
      <c r="AT348" s="566"/>
      <c r="AU348" s="566"/>
      <c r="AV348" s="566"/>
      <c r="AW348" s="566"/>
    </row>
    <row r="349" spans="1:49">
      <c r="A349" s="564" t="s">
        <v>1432</v>
      </c>
      <c r="B349" s="564" t="s">
        <v>2657</v>
      </c>
      <c r="C349" s="564" t="s">
        <v>393</v>
      </c>
      <c r="D349" s="564" t="s">
        <v>393</v>
      </c>
      <c r="E349" s="564" t="s">
        <v>1005</v>
      </c>
      <c r="F349" s="565">
        <v>3444900</v>
      </c>
      <c r="G349" s="566"/>
      <c r="H349" s="566"/>
      <c r="I349" s="566"/>
      <c r="J349" s="566"/>
      <c r="K349" s="566"/>
      <c r="L349" s="566"/>
      <c r="M349" s="566"/>
      <c r="N349" s="566"/>
      <c r="O349" s="566"/>
      <c r="P349" s="566"/>
      <c r="Q349" s="566"/>
      <c r="R349" s="566"/>
      <c r="S349" s="566"/>
      <c r="T349" s="566"/>
      <c r="U349" s="566"/>
      <c r="V349" s="566"/>
      <c r="W349" s="566"/>
      <c r="X349" s="566"/>
      <c r="Y349" s="566"/>
      <c r="Z349" s="566"/>
      <c r="AA349" s="566"/>
      <c r="AB349" s="566"/>
      <c r="AC349" s="566"/>
      <c r="AD349" s="566"/>
      <c r="AE349" s="566"/>
      <c r="AF349" s="566"/>
      <c r="AG349" s="566"/>
      <c r="AH349" s="566"/>
      <c r="AI349" s="566"/>
      <c r="AJ349" s="566"/>
      <c r="AK349" s="565">
        <v>1724100</v>
      </c>
      <c r="AL349" s="565">
        <v>1720800</v>
      </c>
      <c r="AM349" s="566"/>
      <c r="AN349" s="566"/>
      <c r="AO349" s="566"/>
      <c r="AP349" s="566"/>
      <c r="AQ349" s="566"/>
      <c r="AR349" s="566"/>
      <c r="AS349" s="566"/>
      <c r="AT349" s="566"/>
      <c r="AU349" s="566"/>
      <c r="AV349" s="566"/>
      <c r="AW349" s="566"/>
    </row>
    <row r="350" spans="1:49">
      <c r="A350" s="564" t="s">
        <v>689</v>
      </c>
      <c r="B350" s="564" t="s">
        <v>689</v>
      </c>
      <c r="C350" s="564" t="s">
        <v>376</v>
      </c>
      <c r="D350" s="564" t="s">
        <v>954</v>
      </c>
      <c r="E350" s="564" t="s">
        <v>1005</v>
      </c>
      <c r="F350" s="565">
        <v>4033000</v>
      </c>
      <c r="G350" s="566"/>
      <c r="H350" s="566"/>
      <c r="I350" s="566"/>
      <c r="J350" s="566"/>
      <c r="K350" s="566"/>
      <c r="L350" s="566"/>
      <c r="M350" s="566"/>
      <c r="N350" s="566"/>
      <c r="O350" s="566"/>
      <c r="P350" s="566"/>
      <c r="Q350" s="566"/>
      <c r="R350" s="566"/>
      <c r="S350" s="566"/>
      <c r="T350" s="566"/>
      <c r="U350" s="566"/>
      <c r="V350" s="566"/>
      <c r="W350" s="566"/>
      <c r="X350" s="566"/>
      <c r="Y350" s="565">
        <v>3320050</v>
      </c>
      <c r="Z350" s="566"/>
      <c r="AA350" s="566"/>
      <c r="AB350" s="566"/>
      <c r="AC350" s="566"/>
      <c r="AD350" s="566"/>
      <c r="AE350" s="566"/>
      <c r="AF350" s="566"/>
      <c r="AG350" s="566"/>
      <c r="AH350" s="566"/>
      <c r="AI350" s="566"/>
      <c r="AJ350" s="566"/>
      <c r="AK350" s="566"/>
      <c r="AL350" s="566"/>
      <c r="AM350" s="566"/>
      <c r="AN350" s="566"/>
      <c r="AO350" s="566"/>
      <c r="AP350" s="565">
        <v>712950</v>
      </c>
      <c r="AQ350" s="566"/>
      <c r="AR350" s="566"/>
      <c r="AS350" s="566"/>
      <c r="AT350" s="566"/>
      <c r="AU350" s="566"/>
      <c r="AV350" s="566"/>
      <c r="AW350" s="566"/>
    </row>
    <row r="351" spans="1:49">
      <c r="A351" s="564" t="s">
        <v>366</v>
      </c>
      <c r="B351" s="564" t="s">
        <v>2658</v>
      </c>
      <c r="C351" s="564" t="s">
        <v>376</v>
      </c>
      <c r="D351" s="564" t="s">
        <v>954</v>
      </c>
      <c r="E351" s="564" t="s">
        <v>1005</v>
      </c>
      <c r="F351" s="565">
        <v>21265100</v>
      </c>
      <c r="G351" s="566"/>
      <c r="H351" s="566"/>
      <c r="I351" s="566"/>
      <c r="J351" s="566"/>
      <c r="K351" s="565">
        <v>208850</v>
      </c>
      <c r="L351" s="565">
        <v>121500</v>
      </c>
      <c r="M351" s="565">
        <v>876900</v>
      </c>
      <c r="N351" s="565">
        <v>251400</v>
      </c>
      <c r="O351" s="565">
        <v>319400</v>
      </c>
      <c r="P351" s="565">
        <v>371850</v>
      </c>
      <c r="Q351" s="565">
        <v>179400</v>
      </c>
      <c r="R351" s="565">
        <v>66200</v>
      </c>
      <c r="S351" s="565">
        <v>911950</v>
      </c>
      <c r="T351" s="565">
        <v>297000</v>
      </c>
      <c r="U351" s="565">
        <v>130500</v>
      </c>
      <c r="V351" s="565">
        <v>282000</v>
      </c>
      <c r="W351" s="565">
        <v>83000</v>
      </c>
      <c r="X351" s="565">
        <v>84000</v>
      </c>
      <c r="Y351" s="565">
        <v>94000</v>
      </c>
      <c r="Z351" s="565">
        <v>60000</v>
      </c>
      <c r="AA351" s="565">
        <v>14000</v>
      </c>
      <c r="AB351" s="565">
        <v>298000</v>
      </c>
      <c r="AC351" s="565">
        <v>2397700</v>
      </c>
      <c r="AD351" s="565">
        <v>2288300</v>
      </c>
      <c r="AE351" s="565">
        <v>2410000</v>
      </c>
      <c r="AF351" s="565">
        <v>1193650</v>
      </c>
      <c r="AG351" s="565">
        <v>1532600</v>
      </c>
      <c r="AH351" s="565">
        <v>733600</v>
      </c>
      <c r="AI351" s="565">
        <v>1688000</v>
      </c>
      <c r="AJ351" s="565">
        <v>2051000</v>
      </c>
      <c r="AK351" s="565">
        <v>472000</v>
      </c>
      <c r="AL351" s="565">
        <v>179800</v>
      </c>
      <c r="AM351" s="565">
        <v>243050</v>
      </c>
      <c r="AN351" s="565">
        <v>75550</v>
      </c>
      <c r="AO351" s="566"/>
      <c r="AP351" s="565">
        <v>1314800</v>
      </c>
      <c r="AQ351" s="565">
        <v>35100</v>
      </c>
      <c r="AR351" s="566"/>
      <c r="AS351" s="566"/>
      <c r="AT351" s="566"/>
      <c r="AU351" s="566"/>
      <c r="AV351" s="566"/>
      <c r="AW351" s="566"/>
    </row>
    <row r="352" spans="1:49">
      <c r="A352" s="564" t="s">
        <v>2400</v>
      </c>
      <c r="B352" s="564" t="s">
        <v>2659</v>
      </c>
      <c r="C352" s="564" t="s">
        <v>376</v>
      </c>
      <c r="D352" s="564" t="s">
        <v>954</v>
      </c>
      <c r="E352" s="564" t="s">
        <v>1005</v>
      </c>
      <c r="F352" s="565">
        <v>67360</v>
      </c>
      <c r="G352" s="566"/>
      <c r="H352" s="566"/>
      <c r="I352" s="566"/>
      <c r="J352" s="566"/>
      <c r="K352" s="566"/>
      <c r="L352" s="566"/>
      <c r="M352" s="566"/>
      <c r="N352" s="566"/>
      <c r="O352" s="566"/>
      <c r="P352" s="566"/>
      <c r="Q352" s="566"/>
      <c r="R352" s="566"/>
      <c r="S352" s="566"/>
      <c r="T352" s="566"/>
      <c r="U352" s="566"/>
      <c r="V352" s="566"/>
      <c r="W352" s="566"/>
      <c r="X352" s="566"/>
      <c r="Y352" s="566"/>
      <c r="Z352" s="566"/>
      <c r="AA352" s="566"/>
      <c r="AB352" s="566"/>
      <c r="AC352" s="566"/>
      <c r="AD352" s="566"/>
      <c r="AE352" s="566"/>
      <c r="AF352" s="566"/>
      <c r="AG352" s="566"/>
      <c r="AH352" s="566"/>
      <c r="AI352" s="566"/>
      <c r="AJ352" s="566"/>
      <c r="AK352" s="566"/>
      <c r="AL352" s="566"/>
      <c r="AM352" s="566"/>
      <c r="AN352" s="566"/>
      <c r="AO352" s="566"/>
      <c r="AP352" s="566"/>
      <c r="AQ352" s="566"/>
      <c r="AR352" s="566"/>
      <c r="AS352" s="566"/>
      <c r="AT352" s="566"/>
      <c r="AU352" s="565">
        <v>61860</v>
      </c>
      <c r="AV352" s="566"/>
      <c r="AW352" s="565">
        <v>5500</v>
      </c>
    </row>
    <row r="353" spans="1:49">
      <c r="A353" s="564" t="s">
        <v>369</v>
      </c>
      <c r="B353" s="564" t="s">
        <v>2660</v>
      </c>
      <c r="C353" s="564" t="s">
        <v>376</v>
      </c>
      <c r="D353" s="564" t="s">
        <v>954</v>
      </c>
      <c r="E353" s="564" t="s">
        <v>1005</v>
      </c>
      <c r="F353" s="565">
        <v>1365220</v>
      </c>
      <c r="G353" s="566"/>
      <c r="H353" s="566"/>
      <c r="I353" s="566"/>
      <c r="J353" s="566"/>
      <c r="K353" s="566"/>
      <c r="L353" s="566"/>
      <c r="M353" s="566"/>
      <c r="N353" s="566"/>
      <c r="O353" s="566"/>
      <c r="P353" s="566"/>
      <c r="Q353" s="566"/>
      <c r="R353" s="566"/>
      <c r="S353" s="566"/>
      <c r="T353" s="566"/>
      <c r="U353" s="566"/>
      <c r="V353" s="566"/>
      <c r="W353" s="565">
        <v>125380</v>
      </c>
      <c r="X353" s="565">
        <v>139150</v>
      </c>
      <c r="Y353" s="565">
        <v>128190</v>
      </c>
      <c r="Z353" s="565">
        <v>123860</v>
      </c>
      <c r="AA353" s="565">
        <v>175180</v>
      </c>
      <c r="AB353" s="565">
        <v>142200</v>
      </c>
      <c r="AC353" s="565">
        <v>49860</v>
      </c>
      <c r="AD353" s="565">
        <v>84800</v>
      </c>
      <c r="AE353" s="565">
        <v>45450</v>
      </c>
      <c r="AF353" s="565">
        <v>310650</v>
      </c>
      <c r="AG353" s="565">
        <v>35500</v>
      </c>
      <c r="AH353" s="566"/>
      <c r="AI353" s="566"/>
      <c r="AJ353" s="566"/>
      <c r="AK353" s="566"/>
      <c r="AL353" s="566"/>
      <c r="AM353" s="566"/>
      <c r="AN353" s="566"/>
      <c r="AO353" s="566"/>
      <c r="AP353" s="565">
        <v>5000</v>
      </c>
      <c r="AQ353" s="566"/>
      <c r="AR353" s="566"/>
      <c r="AS353" s="566"/>
      <c r="AT353" s="566"/>
      <c r="AU353" s="566"/>
      <c r="AV353" s="566"/>
      <c r="AW353" s="566"/>
    </row>
    <row r="354" spans="1:49">
      <c r="A354" s="564" t="s">
        <v>370</v>
      </c>
      <c r="B354" s="564" t="s">
        <v>2661</v>
      </c>
      <c r="C354" s="564" t="s">
        <v>376</v>
      </c>
      <c r="D354" s="564" t="s">
        <v>954</v>
      </c>
      <c r="E354" s="564" t="s">
        <v>1005</v>
      </c>
      <c r="F354" s="565">
        <v>1492650</v>
      </c>
      <c r="G354" s="566"/>
      <c r="H354" s="566"/>
      <c r="I354" s="566"/>
      <c r="J354" s="566"/>
      <c r="K354" s="566"/>
      <c r="L354" s="566"/>
      <c r="M354" s="566"/>
      <c r="N354" s="566"/>
      <c r="O354" s="566"/>
      <c r="P354" s="566"/>
      <c r="Q354" s="566"/>
      <c r="R354" s="566"/>
      <c r="S354" s="566"/>
      <c r="T354" s="566"/>
      <c r="U354" s="566"/>
      <c r="V354" s="566"/>
      <c r="W354" s="565">
        <v>267800</v>
      </c>
      <c r="X354" s="565">
        <v>210850</v>
      </c>
      <c r="Y354" s="565">
        <v>93500</v>
      </c>
      <c r="Z354" s="565">
        <v>107800</v>
      </c>
      <c r="AA354" s="565">
        <v>60650</v>
      </c>
      <c r="AB354" s="565">
        <v>128700</v>
      </c>
      <c r="AC354" s="565">
        <v>74900</v>
      </c>
      <c r="AD354" s="565">
        <v>128900</v>
      </c>
      <c r="AE354" s="565">
        <v>111900</v>
      </c>
      <c r="AF354" s="565">
        <v>106750</v>
      </c>
      <c r="AG354" s="565">
        <v>59900</v>
      </c>
      <c r="AH354" s="565">
        <v>55000</v>
      </c>
      <c r="AI354" s="565">
        <v>44000</v>
      </c>
      <c r="AJ354" s="565">
        <v>42000</v>
      </c>
      <c r="AK354" s="566"/>
      <c r="AL354" s="566"/>
      <c r="AM354" s="566"/>
      <c r="AN354" s="566"/>
      <c r="AO354" s="566"/>
      <c r="AP354" s="566"/>
      <c r="AQ354" s="566"/>
      <c r="AR354" s="566"/>
      <c r="AS354" s="566"/>
      <c r="AT354" s="566"/>
      <c r="AU354" s="566"/>
      <c r="AV354" s="566"/>
      <c r="AW354" s="566"/>
    </row>
    <row r="355" spans="1:49">
      <c r="A355" s="564" t="s">
        <v>374</v>
      </c>
      <c r="B355" s="564" t="s">
        <v>2662</v>
      </c>
      <c r="C355" s="564" t="s">
        <v>376</v>
      </c>
      <c r="D355" s="564" t="s">
        <v>954</v>
      </c>
      <c r="E355" s="564" t="s">
        <v>1005</v>
      </c>
      <c r="F355" s="565">
        <v>936100</v>
      </c>
      <c r="G355" s="566"/>
      <c r="H355" s="566"/>
      <c r="I355" s="566"/>
      <c r="J355" s="566"/>
      <c r="K355" s="566"/>
      <c r="L355" s="566"/>
      <c r="M355" s="566"/>
      <c r="N355" s="566"/>
      <c r="O355" s="566"/>
      <c r="P355" s="566"/>
      <c r="Q355" s="566"/>
      <c r="R355" s="566"/>
      <c r="S355" s="566"/>
      <c r="T355" s="566"/>
      <c r="U355" s="566"/>
      <c r="V355" s="566"/>
      <c r="W355" s="566"/>
      <c r="X355" s="565">
        <v>111850</v>
      </c>
      <c r="Y355" s="565">
        <v>52100</v>
      </c>
      <c r="Z355" s="565">
        <v>55400</v>
      </c>
      <c r="AA355" s="565">
        <v>84650</v>
      </c>
      <c r="AB355" s="565">
        <v>67000</v>
      </c>
      <c r="AC355" s="565">
        <v>3000</v>
      </c>
      <c r="AD355" s="565">
        <v>35150</v>
      </c>
      <c r="AE355" s="565">
        <v>19300</v>
      </c>
      <c r="AF355" s="565">
        <v>182000</v>
      </c>
      <c r="AG355" s="565">
        <v>102200</v>
      </c>
      <c r="AH355" s="566"/>
      <c r="AI355" s="565">
        <v>8350</v>
      </c>
      <c r="AJ355" s="566"/>
      <c r="AK355" s="566"/>
      <c r="AL355" s="566"/>
      <c r="AM355" s="566"/>
      <c r="AN355" s="566"/>
      <c r="AO355" s="566"/>
      <c r="AP355" s="565">
        <v>180600</v>
      </c>
      <c r="AQ355" s="566"/>
      <c r="AR355" s="566"/>
      <c r="AS355" s="566"/>
      <c r="AT355" s="565">
        <v>34500</v>
      </c>
      <c r="AU355" s="566"/>
      <c r="AV355" s="566"/>
      <c r="AW355" s="566"/>
    </row>
    <row r="356" spans="1:49">
      <c r="A356" s="564" t="s">
        <v>270</v>
      </c>
      <c r="B356" s="564" t="s">
        <v>2663</v>
      </c>
      <c r="C356" s="564" t="s">
        <v>376</v>
      </c>
      <c r="D356" s="564" t="s">
        <v>954</v>
      </c>
      <c r="E356" s="564" t="s">
        <v>1005</v>
      </c>
      <c r="F356" s="565">
        <v>916940</v>
      </c>
      <c r="G356" s="566"/>
      <c r="H356" s="566"/>
      <c r="I356" s="566"/>
      <c r="J356" s="566"/>
      <c r="K356" s="566"/>
      <c r="L356" s="566"/>
      <c r="M356" s="566"/>
      <c r="N356" s="566"/>
      <c r="O356" s="566"/>
      <c r="P356" s="566"/>
      <c r="Q356" s="566"/>
      <c r="R356" s="566"/>
      <c r="S356" s="566"/>
      <c r="T356" s="566"/>
      <c r="U356" s="566"/>
      <c r="V356" s="566"/>
      <c r="W356" s="565">
        <v>112600</v>
      </c>
      <c r="X356" s="565">
        <v>130800</v>
      </c>
      <c r="Y356" s="565">
        <v>124500</v>
      </c>
      <c r="Z356" s="566"/>
      <c r="AA356" s="565">
        <v>92400</v>
      </c>
      <c r="AB356" s="566"/>
      <c r="AC356" s="566"/>
      <c r="AD356" s="566"/>
      <c r="AE356" s="565">
        <v>193000</v>
      </c>
      <c r="AF356" s="565">
        <v>137600</v>
      </c>
      <c r="AG356" s="565">
        <v>41040</v>
      </c>
      <c r="AH356" s="565">
        <v>68950</v>
      </c>
      <c r="AI356" s="566"/>
      <c r="AJ356" s="566"/>
      <c r="AK356" s="566"/>
      <c r="AL356" s="565">
        <v>6200</v>
      </c>
      <c r="AM356" s="565">
        <v>9850</v>
      </c>
      <c r="AN356" s="566"/>
      <c r="AO356" s="566"/>
      <c r="AP356" s="566"/>
      <c r="AQ356" s="566"/>
      <c r="AR356" s="566"/>
      <c r="AS356" s="566"/>
      <c r="AT356" s="566"/>
      <c r="AU356" s="566"/>
      <c r="AV356" s="566"/>
      <c r="AW356" s="566"/>
    </row>
    <row r="357" spans="1:49">
      <c r="A357" s="564" t="s">
        <v>271</v>
      </c>
      <c r="B357" s="564" t="s">
        <v>2664</v>
      </c>
      <c r="C357" s="564" t="s">
        <v>376</v>
      </c>
      <c r="D357" s="564" t="s">
        <v>954</v>
      </c>
      <c r="E357" s="564" t="s">
        <v>1005</v>
      </c>
      <c r="F357" s="565">
        <v>21599360</v>
      </c>
      <c r="G357" s="566"/>
      <c r="H357" s="566"/>
      <c r="I357" s="566"/>
      <c r="J357" s="566"/>
      <c r="K357" s="566"/>
      <c r="L357" s="566"/>
      <c r="M357" s="565">
        <v>482840</v>
      </c>
      <c r="N357" s="566"/>
      <c r="O357" s="566"/>
      <c r="P357" s="566"/>
      <c r="Q357" s="565">
        <v>104200</v>
      </c>
      <c r="R357" s="565">
        <v>302450</v>
      </c>
      <c r="S357" s="565">
        <v>489090</v>
      </c>
      <c r="T357" s="565">
        <v>363340</v>
      </c>
      <c r="U357" s="565">
        <v>525700</v>
      </c>
      <c r="V357" s="565">
        <v>685850</v>
      </c>
      <c r="W357" s="565">
        <v>850900</v>
      </c>
      <c r="X357" s="565">
        <v>871400</v>
      </c>
      <c r="Y357" s="565">
        <v>866130</v>
      </c>
      <c r="Z357" s="565">
        <v>575950</v>
      </c>
      <c r="AA357" s="565">
        <v>481780</v>
      </c>
      <c r="AB357" s="565">
        <v>609400</v>
      </c>
      <c r="AC357" s="565">
        <v>527000</v>
      </c>
      <c r="AD357" s="565">
        <v>1718000</v>
      </c>
      <c r="AE357" s="565">
        <v>1240960</v>
      </c>
      <c r="AF357" s="565">
        <v>1497050</v>
      </c>
      <c r="AG357" s="565">
        <v>228515</v>
      </c>
      <c r="AH357" s="565">
        <v>563170</v>
      </c>
      <c r="AI357" s="565">
        <v>1057175</v>
      </c>
      <c r="AJ357" s="565">
        <v>615810</v>
      </c>
      <c r="AK357" s="565">
        <v>809515</v>
      </c>
      <c r="AL357" s="565">
        <v>442550</v>
      </c>
      <c r="AM357" s="565">
        <v>620050</v>
      </c>
      <c r="AN357" s="565">
        <v>637825</v>
      </c>
      <c r="AO357" s="565">
        <v>209500</v>
      </c>
      <c r="AP357" s="565">
        <v>2677500</v>
      </c>
      <c r="AQ357" s="565">
        <v>112750</v>
      </c>
      <c r="AR357" s="565">
        <v>117700</v>
      </c>
      <c r="AS357" s="565">
        <v>136250</v>
      </c>
      <c r="AT357" s="565">
        <v>410560</v>
      </c>
      <c r="AU357" s="565">
        <v>251550</v>
      </c>
      <c r="AV357" s="565">
        <v>488350</v>
      </c>
      <c r="AW357" s="565">
        <v>28550</v>
      </c>
    </row>
    <row r="358" spans="1:49">
      <c r="A358" s="564" t="s">
        <v>2418</v>
      </c>
      <c r="B358" s="564" t="s">
        <v>2665</v>
      </c>
      <c r="C358" s="564" t="s">
        <v>376</v>
      </c>
      <c r="D358" s="564" t="s">
        <v>954</v>
      </c>
      <c r="E358" s="564" t="s">
        <v>1005</v>
      </c>
      <c r="F358" s="565">
        <v>163410</v>
      </c>
      <c r="G358" s="566"/>
      <c r="H358" s="566"/>
      <c r="I358" s="566"/>
      <c r="J358" s="566"/>
      <c r="K358" s="566"/>
      <c r="L358" s="566"/>
      <c r="M358" s="566"/>
      <c r="N358" s="566"/>
      <c r="O358" s="566"/>
      <c r="P358" s="566"/>
      <c r="Q358" s="566"/>
      <c r="R358" s="566"/>
      <c r="S358" s="566"/>
      <c r="T358" s="566"/>
      <c r="U358" s="566"/>
      <c r="V358" s="566"/>
      <c r="W358" s="566"/>
      <c r="X358" s="566"/>
      <c r="Y358" s="566"/>
      <c r="Z358" s="566"/>
      <c r="AA358" s="566"/>
      <c r="AB358" s="566"/>
      <c r="AC358" s="566"/>
      <c r="AD358" s="566"/>
      <c r="AE358" s="566"/>
      <c r="AF358" s="566"/>
      <c r="AG358" s="566"/>
      <c r="AH358" s="566"/>
      <c r="AI358" s="566"/>
      <c r="AJ358" s="566"/>
      <c r="AK358" s="566"/>
      <c r="AL358" s="566"/>
      <c r="AM358" s="566"/>
      <c r="AN358" s="566"/>
      <c r="AO358" s="566"/>
      <c r="AP358" s="566"/>
      <c r="AQ358" s="566"/>
      <c r="AR358" s="566"/>
      <c r="AS358" s="566"/>
      <c r="AT358" s="566"/>
      <c r="AU358" s="565">
        <v>61860</v>
      </c>
      <c r="AV358" s="565">
        <v>101550</v>
      </c>
      <c r="AW358" s="566"/>
    </row>
    <row r="359" spans="1:49">
      <c r="A359" s="564" t="s">
        <v>5</v>
      </c>
      <c r="B359" s="564" t="s">
        <v>2666</v>
      </c>
      <c r="C359" s="564" t="s">
        <v>376</v>
      </c>
      <c r="D359" s="564" t="s">
        <v>954</v>
      </c>
      <c r="E359" s="564" t="s">
        <v>1005</v>
      </c>
      <c r="F359" s="565">
        <v>1191285</v>
      </c>
      <c r="G359" s="566"/>
      <c r="H359" s="566"/>
      <c r="I359" s="566"/>
      <c r="J359" s="566"/>
      <c r="K359" s="566"/>
      <c r="L359" s="566"/>
      <c r="M359" s="566"/>
      <c r="N359" s="566"/>
      <c r="O359" s="566"/>
      <c r="P359" s="566"/>
      <c r="Q359" s="566"/>
      <c r="R359" s="566"/>
      <c r="S359" s="566"/>
      <c r="T359" s="566"/>
      <c r="U359" s="566"/>
      <c r="V359" s="566"/>
      <c r="W359" s="565">
        <v>69200</v>
      </c>
      <c r="X359" s="565">
        <v>88750</v>
      </c>
      <c r="Y359" s="565">
        <v>74900</v>
      </c>
      <c r="Z359" s="565">
        <v>64150</v>
      </c>
      <c r="AA359" s="565">
        <v>66440</v>
      </c>
      <c r="AB359" s="565">
        <v>97570</v>
      </c>
      <c r="AC359" s="565">
        <v>39550</v>
      </c>
      <c r="AD359" s="565">
        <v>103750</v>
      </c>
      <c r="AE359" s="565">
        <v>10900</v>
      </c>
      <c r="AF359" s="565">
        <v>37200</v>
      </c>
      <c r="AG359" s="565">
        <v>26850</v>
      </c>
      <c r="AH359" s="565">
        <v>26250</v>
      </c>
      <c r="AI359" s="565">
        <v>37100</v>
      </c>
      <c r="AJ359" s="565">
        <v>33500</v>
      </c>
      <c r="AK359" s="565">
        <v>8400</v>
      </c>
      <c r="AL359" s="565">
        <v>71150</v>
      </c>
      <c r="AM359" s="565">
        <v>48250</v>
      </c>
      <c r="AN359" s="565">
        <v>27900</v>
      </c>
      <c r="AO359" s="565">
        <v>18425</v>
      </c>
      <c r="AP359" s="565">
        <v>39650</v>
      </c>
      <c r="AQ359" s="565">
        <v>26750</v>
      </c>
      <c r="AR359" s="566"/>
      <c r="AS359" s="565">
        <v>3200</v>
      </c>
      <c r="AT359" s="565">
        <v>38100</v>
      </c>
      <c r="AU359" s="565">
        <v>133350</v>
      </c>
      <c r="AV359" s="566"/>
      <c r="AW359" s="566"/>
    </row>
    <row r="360" spans="1:49">
      <c r="A360" s="564" t="s">
        <v>276</v>
      </c>
      <c r="B360" s="564" t="s">
        <v>2667</v>
      </c>
      <c r="C360" s="564" t="s">
        <v>376</v>
      </c>
      <c r="D360" s="564" t="s">
        <v>954</v>
      </c>
      <c r="E360" s="564" t="s">
        <v>1005</v>
      </c>
      <c r="F360" s="565">
        <v>2218250</v>
      </c>
      <c r="G360" s="566"/>
      <c r="H360" s="566"/>
      <c r="I360" s="566"/>
      <c r="J360" s="566"/>
      <c r="K360" s="566"/>
      <c r="L360" s="566"/>
      <c r="M360" s="566"/>
      <c r="N360" s="566"/>
      <c r="O360" s="566"/>
      <c r="P360" s="566"/>
      <c r="Q360" s="566"/>
      <c r="R360" s="566"/>
      <c r="S360" s="566"/>
      <c r="T360" s="566"/>
      <c r="U360" s="566"/>
      <c r="V360" s="566"/>
      <c r="W360" s="565">
        <v>40200</v>
      </c>
      <c r="X360" s="565">
        <v>65400</v>
      </c>
      <c r="Y360" s="565">
        <v>125200</v>
      </c>
      <c r="Z360" s="565">
        <v>37000</v>
      </c>
      <c r="AA360" s="565">
        <v>60600</v>
      </c>
      <c r="AB360" s="565">
        <v>126050</v>
      </c>
      <c r="AC360" s="565">
        <v>120400</v>
      </c>
      <c r="AD360" s="565">
        <v>113900</v>
      </c>
      <c r="AE360" s="565">
        <v>200750</v>
      </c>
      <c r="AF360" s="565">
        <v>90150</v>
      </c>
      <c r="AG360" s="565">
        <v>102750</v>
      </c>
      <c r="AH360" s="565">
        <v>41000</v>
      </c>
      <c r="AI360" s="565">
        <v>82200</v>
      </c>
      <c r="AJ360" s="565">
        <v>71250</v>
      </c>
      <c r="AK360" s="565">
        <v>91500</v>
      </c>
      <c r="AL360" s="565">
        <v>133900</v>
      </c>
      <c r="AM360" s="565">
        <v>51050</v>
      </c>
      <c r="AN360" s="565">
        <v>112000</v>
      </c>
      <c r="AO360" s="565">
        <v>77700</v>
      </c>
      <c r="AP360" s="565">
        <v>82750</v>
      </c>
      <c r="AQ360" s="565">
        <v>48950</v>
      </c>
      <c r="AR360" s="566"/>
      <c r="AS360" s="565">
        <v>48000</v>
      </c>
      <c r="AT360" s="565">
        <v>139100</v>
      </c>
      <c r="AU360" s="565">
        <v>56350</v>
      </c>
      <c r="AV360" s="565">
        <v>50200</v>
      </c>
      <c r="AW360" s="565">
        <v>20300</v>
      </c>
    </row>
    <row r="361" spans="1:49">
      <c r="A361" s="564" t="s">
        <v>277</v>
      </c>
      <c r="B361" s="564" t="s">
        <v>2668</v>
      </c>
      <c r="C361" s="564" t="s">
        <v>376</v>
      </c>
      <c r="D361" s="564" t="s">
        <v>954</v>
      </c>
      <c r="E361" s="564" t="s">
        <v>1005</v>
      </c>
      <c r="F361" s="565">
        <v>2770690</v>
      </c>
      <c r="G361" s="566"/>
      <c r="H361" s="566"/>
      <c r="I361" s="566"/>
      <c r="J361" s="566"/>
      <c r="K361" s="566"/>
      <c r="L361" s="566"/>
      <c r="M361" s="565">
        <v>104480</v>
      </c>
      <c r="N361" s="566"/>
      <c r="O361" s="566"/>
      <c r="P361" s="566"/>
      <c r="Q361" s="565">
        <v>241450</v>
      </c>
      <c r="R361" s="565">
        <v>386360</v>
      </c>
      <c r="S361" s="565">
        <v>104750</v>
      </c>
      <c r="T361" s="565">
        <v>118700</v>
      </c>
      <c r="U361" s="565">
        <v>131400</v>
      </c>
      <c r="V361" s="565">
        <v>129250</v>
      </c>
      <c r="W361" s="565">
        <v>87400</v>
      </c>
      <c r="X361" s="565">
        <v>189750</v>
      </c>
      <c r="Y361" s="565">
        <v>212450</v>
      </c>
      <c r="Z361" s="565">
        <v>156500</v>
      </c>
      <c r="AA361" s="565">
        <v>41500</v>
      </c>
      <c r="AB361" s="565">
        <v>187750</v>
      </c>
      <c r="AC361" s="565">
        <v>21300</v>
      </c>
      <c r="AD361" s="565">
        <v>151100</v>
      </c>
      <c r="AE361" s="565">
        <v>68600</v>
      </c>
      <c r="AF361" s="565">
        <v>65000</v>
      </c>
      <c r="AG361" s="566"/>
      <c r="AH361" s="565">
        <v>93000</v>
      </c>
      <c r="AI361" s="565">
        <v>27500</v>
      </c>
      <c r="AJ361" s="565">
        <v>35000</v>
      </c>
      <c r="AK361" s="565">
        <v>84500</v>
      </c>
      <c r="AL361" s="565">
        <v>59000</v>
      </c>
      <c r="AM361" s="565">
        <v>12500</v>
      </c>
      <c r="AN361" s="565">
        <v>16500</v>
      </c>
      <c r="AO361" s="565">
        <v>44950</v>
      </c>
      <c r="AP361" s="566"/>
      <c r="AQ361" s="566"/>
      <c r="AR361" s="566"/>
      <c r="AS361" s="566"/>
      <c r="AT361" s="566"/>
      <c r="AU361" s="566"/>
      <c r="AV361" s="566"/>
      <c r="AW361" s="566"/>
    </row>
    <row r="362" spans="1:49">
      <c r="A362" s="564" t="s">
        <v>2407</v>
      </c>
      <c r="B362" s="564" t="s">
        <v>2669</v>
      </c>
      <c r="C362" s="564" t="s">
        <v>376</v>
      </c>
      <c r="D362" s="564" t="s">
        <v>954</v>
      </c>
      <c r="E362" s="564" t="s">
        <v>1005</v>
      </c>
      <c r="F362" s="565">
        <v>364460</v>
      </c>
      <c r="G362" s="566"/>
      <c r="H362" s="566"/>
      <c r="I362" s="566"/>
      <c r="J362" s="566"/>
      <c r="K362" s="566"/>
      <c r="L362" s="566"/>
      <c r="M362" s="566"/>
      <c r="N362" s="566"/>
      <c r="O362" s="566"/>
      <c r="P362" s="566"/>
      <c r="Q362" s="566"/>
      <c r="R362" s="566"/>
      <c r="S362" s="566"/>
      <c r="T362" s="566"/>
      <c r="U362" s="566"/>
      <c r="V362" s="566"/>
      <c r="W362" s="566"/>
      <c r="X362" s="566"/>
      <c r="Y362" s="566"/>
      <c r="Z362" s="566"/>
      <c r="AA362" s="566"/>
      <c r="AB362" s="566"/>
      <c r="AC362" s="566"/>
      <c r="AD362" s="566"/>
      <c r="AE362" s="566"/>
      <c r="AF362" s="566"/>
      <c r="AG362" s="566"/>
      <c r="AH362" s="566"/>
      <c r="AI362" s="566"/>
      <c r="AJ362" s="566"/>
      <c r="AK362" s="566"/>
      <c r="AL362" s="566"/>
      <c r="AM362" s="566"/>
      <c r="AN362" s="566"/>
      <c r="AO362" s="566"/>
      <c r="AP362" s="566"/>
      <c r="AQ362" s="566"/>
      <c r="AR362" s="566"/>
      <c r="AS362" s="566"/>
      <c r="AT362" s="566"/>
      <c r="AU362" s="565">
        <v>86160</v>
      </c>
      <c r="AV362" s="565">
        <v>264300</v>
      </c>
      <c r="AW362" s="565">
        <v>14000</v>
      </c>
    </row>
    <row r="363" spans="1:49">
      <c r="A363" s="564" t="s">
        <v>278</v>
      </c>
      <c r="B363" s="564" t="s">
        <v>2670</v>
      </c>
      <c r="C363" s="564" t="s">
        <v>376</v>
      </c>
      <c r="D363" s="564" t="s">
        <v>954</v>
      </c>
      <c r="E363" s="564" t="s">
        <v>1005</v>
      </c>
      <c r="F363" s="565">
        <v>3469760</v>
      </c>
      <c r="G363" s="566"/>
      <c r="H363" s="566"/>
      <c r="I363" s="566"/>
      <c r="J363" s="566"/>
      <c r="K363" s="565">
        <v>329550</v>
      </c>
      <c r="L363" s="565">
        <v>170000</v>
      </c>
      <c r="M363" s="565">
        <v>142100</v>
      </c>
      <c r="N363" s="565">
        <v>170900</v>
      </c>
      <c r="O363" s="565">
        <v>575450</v>
      </c>
      <c r="P363" s="565">
        <v>194700</v>
      </c>
      <c r="Q363" s="565">
        <v>464450</v>
      </c>
      <c r="R363" s="565">
        <v>92650</v>
      </c>
      <c r="S363" s="565">
        <v>142100</v>
      </c>
      <c r="T363" s="565">
        <v>181650</v>
      </c>
      <c r="U363" s="565">
        <v>21000</v>
      </c>
      <c r="V363" s="565">
        <v>146550</v>
      </c>
      <c r="W363" s="565">
        <v>26650</v>
      </c>
      <c r="X363" s="565">
        <v>132750</v>
      </c>
      <c r="Y363" s="565">
        <v>100700</v>
      </c>
      <c r="Z363" s="565">
        <v>56800</v>
      </c>
      <c r="AA363" s="565">
        <v>35900</v>
      </c>
      <c r="AB363" s="565">
        <v>89500</v>
      </c>
      <c r="AC363" s="565">
        <v>11300</v>
      </c>
      <c r="AD363" s="566"/>
      <c r="AE363" s="565">
        <v>27010</v>
      </c>
      <c r="AF363" s="565">
        <v>27150</v>
      </c>
      <c r="AG363" s="565">
        <v>20200</v>
      </c>
      <c r="AH363" s="565">
        <v>29300</v>
      </c>
      <c r="AI363" s="565">
        <v>61500</v>
      </c>
      <c r="AJ363" s="565">
        <v>12750</v>
      </c>
      <c r="AK363" s="566"/>
      <c r="AL363" s="566"/>
      <c r="AM363" s="565">
        <v>8300</v>
      </c>
      <c r="AN363" s="566"/>
      <c r="AO363" s="565">
        <v>64000</v>
      </c>
      <c r="AP363" s="565">
        <v>32600</v>
      </c>
      <c r="AQ363" s="565">
        <v>8550</v>
      </c>
      <c r="AR363" s="566"/>
      <c r="AS363" s="565">
        <v>10400</v>
      </c>
      <c r="AT363" s="565">
        <v>32450</v>
      </c>
      <c r="AU363" s="565">
        <v>35800</v>
      </c>
      <c r="AV363" s="565">
        <v>15050</v>
      </c>
      <c r="AW363" s="566"/>
    </row>
    <row r="364" spans="1:49">
      <c r="A364" s="564" t="s">
        <v>279</v>
      </c>
      <c r="B364" s="564" t="s">
        <v>2671</v>
      </c>
      <c r="C364" s="564" t="s">
        <v>376</v>
      </c>
      <c r="D364" s="564" t="s">
        <v>954</v>
      </c>
      <c r="E364" s="564" t="s">
        <v>1005</v>
      </c>
      <c r="F364" s="565">
        <v>30778440</v>
      </c>
      <c r="G364" s="566"/>
      <c r="H364" s="566"/>
      <c r="I364" s="566"/>
      <c r="J364" s="566"/>
      <c r="K364" s="565">
        <v>87400</v>
      </c>
      <c r="L364" s="565">
        <v>61400</v>
      </c>
      <c r="M364" s="565">
        <v>443850</v>
      </c>
      <c r="N364" s="565">
        <v>104200</v>
      </c>
      <c r="O364" s="565">
        <v>209000</v>
      </c>
      <c r="P364" s="565">
        <v>740600</v>
      </c>
      <c r="Q364" s="565">
        <v>1320400</v>
      </c>
      <c r="R364" s="565">
        <v>1743450</v>
      </c>
      <c r="S364" s="565">
        <v>457800</v>
      </c>
      <c r="T364" s="565">
        <v>196800</v>
      </c>
      <c r="U364" s="565">
        <v>461100</v>
      </c>
      <c r="V364" s="565">
        <v>755750</v>
      </c>
      <c r="W364" s="565">
        <v>654790</v>
      </c>
      <c r="X364" s="565">
        <v>1074550</v>
      </c>
      <c r="Y364" s="565">
        <v>1040550</v>
      </c>
      <c r="Z364" s="565">
        <v>521900</v>
      </c>
      <c r="AA364" s="565">
        <v>1439700</v>
      </c>
      <c r="AB364" s="565">
        <v>1109300</v>
      </c>
      <c r="AC364" s="565">
        <v>234950</v>
      </c>
      <c r="AD364" s="565">
        <v>439600</v>
      </c>
      <c r="AE364" s="565">
        <v>394250</v>
      </c>
      <c r="AF364" s="565">
        <v>226700</v>
      </c>
      <c r="AG364" s="565">
        <v>734300</v>
      </c>
      <c r="AH364" s="565">
        <v>364100</v>
      </c>
      <c r="AI364" s="565">
        <v>335850</v>
      </c>
      <c r="AJ364" s="565">
        <v>419250</v>
      </c>
      <c r="AK364" s="565">
        <v>2332000</v>
      </c>
      <c r="AL364" s="565">
        <v>932550</v>
      </c>
      <c r="AM364" s="565">
        <v>1354600</v>
      </c>
      <c r="AN364" s="565">
        <v>1579100</v>
      </c>
      <c r="AO364" s="565">
        <v>863100</v>
      </c>
      <c r="AP364" s="565">
        <v>3357350</v>
      </c>
      <c r="AQ364" s="565">
        <v>979700</v>
      </c>
      <c r="AR364" s="565">
        <v>395600</v>
      </c>
      <c r="AS364" s="565">
        <v>475250</v>
      </c>
      <c r="AT364" s="565">
        <v>894100</v>
      </c>
      <c r="AU364" s="565">
        <v>833450</v>
      </c>
      <c r="AV364" s="565">
        <v>909800</v>
      </c>
      <c r="AW364" s="565">
        <v>123950</v>
      </c>
    </row>
    <row r="365" spans="1:49">
      <c r="A365" s="564" t="s">
        <v>280</v>
      </c>
      <c r="B365" s="564" t="s">
        <v>2672</v>
      </c>
      <c r="C365" s="564" t="s">
        <v>376</v>
      </c>
      <c r="D365" s="564" t="s">
        <v>954</v>
      </c>
      <c r="E365" s="564" t="s">
        <v>1005</v>
      </c>
      <c r="F365" s="565">
        <v>77100</v>
      </c>
      <c r="G365" s="566"/>
      <c r="H365" s="566"/>
      <c r="I365" s="566"/>
      <c r="J365" s="566"/>
      <c r="K365" s="566"/>
      <c r="L365" s="566"/>
      <c r="M365" s="566"/>
      <c r="N365" s="566"/>
      <c r="O365" s="566"/>
      <c r="P365" s="566"/>
      <c r="Q365" s="566"/>
      <c r="R365" s="566"/>
      <c r="S365" s="566"/>
      <c r="T365" s="566"/>
      <c r="U365" s="566"/>
      <c r="V365" s="566"/>
      <c r="W365" s="566"/>
      <c r="X365" s="565">
        <v>77100</v>
      </c>
      <c r="Y365" s="566"/>
      <c r="Z365" s="566"/>
      <c r="AA365" s="566"/>
      <c r="AB365" s="566"/>
      <c r="AC365" s="566"/>
      <c r="AD365" s="566"/>
      <c r="AE365" s="566"/>
      <c r="AF365" s="566"/>
      <c r="AG365" s="566"/>
      <c r="AH365" s="566"/>
      <c r="AI365" s="566"/>
      <c r="AJ365" s="566"/>
      <c r="AK365" s="566"/>
      <c r="AL365" s="566"/>
      <c r="AM365" s="566"/>
      <c r="AN365" s="566"/>
      <c r="AO365" s="566"/>
      <c r="AP365" s="566"/>
      <c r="AQ365" s="566"/>
      <c r="AR365" s="566"/>
      <c r="AS365" s="566"/>
      <c r="AT365" s="566"/>
      <c r="AU365" s="566"/>
      <c r="AV365" s="566"/>
      <c r="AW365" s="566"/>
    </row>
    <row r="366" spans="1:49">
      <c r="A366" s="564" t="s">
        <v>281</v>
      </c>
      <c r="B366" s="564" t="s">
        <v>2673</v>
      </c>
      <c r="C366" s="564" t="s">
        <v>376</v>
      </c>
      <c r="D366" s="564" t="s">
        <v>954</v>
      </c>
      <c r="E366" s="564" t="s">
        <v>1005</v>
      </c>
      <c r="F366" s="565">
        <v>587830</v>
      </c>
      <c r="G366" s="566"/>
      <c r="H366" s="566"/>
      <c r="I366" s="566"/>
      <c r="J366" s="566"/>
      <c r="K366" s="566"/>
      <c r="L366" s="566"/>
      <c r="M366" s="565">
        <v>95390</v>
      </c>
      <c r="N366" s="566"/>
      <c r="O366" s="566"/>
      <c r="P366" s="566"/>
      <c r="Q366" s="565">
        <v>48500</v>
      </c>
      <c r="R366" s="565">
        <v>31400</v>
      </c>
      <c r="S366" s="565">
        <v>95390</v>
      </c>
      <c r="T366" s="565">
        <v>32800</v>
      </c>
      <c r="U366" s="565">
        <v>119350</v>
      </c>
      <c r="V366" s="565">
        <v>36000</v>
      </c>
      <c r="W366" s="565">
        <v>49450</v>
      </c>
      <c r="X366" s="565">
        <v>30000</v>
      </c>
      <c r="Y366" s="565">
        <v>7400</v>
      </c>
      <c r="Z366" s="565">
        <v>26950</v>
      </c>
      <c r="AA366" s="566"/>
      <c r="AB366" s="565">
        <v>15200</v>
      </c>
      <c r="AC366" s="566"/>
      <c r="AD366" s="566"/>
      <c r="AE366" s="566"/>
      <c r="AF366" s="566"/>
      <c r="AG366" s="566"/>
      <c r="AH366" s="566"/>
      <c r="AI366" s="566"/>
      <c r="AJ366" s="566"/>
      <c r="AK366" s="566"/>
      <c r="AL366" s="566"/>
      <c r="AM366" s="566"/>
      <c r="AN366" s="566"/>
      <c r="AO366" s="566"/>
      <c r="AP366" s="566"/>
      <c r="AQ366" s="566"/>
      <c r="AR366" s="566"/>
      <c r="AS366" s="566"/>
      <c r="AT366" s="566"/>
      <c r="AU366" s="566"/>
      <c r="AV366" s="566"/>
      <c r="AW366" s="566"/>
    </row>
    <row r="367" spans="1:49">
      <c r="A367" s="564" t="s">
        <v>1041</v>
      </c>
      <c r="B367" s="564" t="s">
        <v>2674</v>
      </c>
      <c r="C367" s="564" t="s">
        <v>376</v>
      </c>
      <c r="D367" s="564" t="s">
        <v>954</v>
      </c>
      <c r="E367" s="564" t="s">
        <v>1005</v>
      </c>
      <c r="F367" s="565">
        <v>963610</v>
      </c>
      <c r="G367" s="566"/>
      <c r="H367" s="566"/>
      <c r="I367" s="566"/>
      <c r="J367" s="566"/>
      <c r="K367" s="566"/>
      <c r="L367" s="566"/>
      <c r="M367" s="566"/>
      <c r="N367" s="566"/>
      <c r="O367" s="566"/>
      <c r="P367" s="566"/>
      <c r="Q367" s="566"/>
      <c r="R367" s="566"/>
      <c r="S367" s="566"/>
      <c r="T367" s="566"/>
      <c r="U367" s="566"/>
      <c r="V367" s="566"/>
      <c r="W367" s="566"/>
      <c r="X367" s="566"/>
      <c r="Y367" s="566"/>
      <c r="Z367" s="566"/>
      <c r="AA367" s="566"/>
      <c r="AB367" s="566"/>
      <c r="AC367" s="566"/>
      <c r="AD367" s="565">
        <v>36100</v>
      </c>
      <c r="AE367" s="565">
        <v>81800</v>
      </c>
      <c r="AF367" s="565">
        <v>41700</v>
      </c>
      <c r="AG367" s="565">
        <v>247140</v>
      </c>
      <c r="AH367" s="565">
        <v>26010</v>
      </c>
      <c r="AI367" s="565">
        <v>31760</v>
      </c>
      <c r="AJ367" s="565">
        <v>33070</v>
      </c>
      <c r="AK367" s="565">
        <v>67110</v>
      </c>
      <c r="AL367" s="565">
        <v>35700</v>
      </c>
      <c r="AM367" s="565">
        <v>89000</v>
      </c>
      <c r="AN367" s="565">
        <v>44500</v>
      </c>
      <c r="AO367" s="565">
        <v>48350</v>
      </c>
      <c r="AP367" s="565">
        <v>64300</v>
      </c>
      <c r="AQ367" s="565">
        <v>22050</v>
      </c>
      <c r="AR367" s="565">
        <v>10120</v>
      </c>
      <c r="AS367" s="565">
        <v>23080</v>
      </c>
      <c r="AT367" s="565">
        <v>37120</v>
      </c>
      <c r="AU367" s="565">
        <v>15500</v>
      </c>
      <c r="AV367" s="565">
        <v>9200</v>
      </c>
      <c r="AW367" s="566"/>
    </row>
    <row r="368" spans="1:49">
      <c r="A368" s="564" t="s">
        <v>285</v>
      </c>
      <c r="B368" s="564" t="s">
        <v>2675</v>
      </c>
      <c r="C368" s="564" t="s">
        <v>376</v>
      </c>
      <c r="D368" s="564" t="s">
        <v>954</v>
      </c>
      <c r="E368" s="564" t="s">
        <v>1005</v>
      </c>
      <c r="F368" s="565">
        <v>2973949</v>
      </c>
      <c r="G368" s="566"/>
      <c r="H368" s="566"/>
      <c r="I368" s="566"/>
      <c r="J368" s="566"/>
      <c r="K368" s="565">
        <v>195050</v>
      </c>
      <c r="L368" s="565">
        <v>126500</v>
      </c>
      <c r="M368" s="565">
        <v>158340</v>
      </c>
      <c r="N368" s="565">
        <v>88400</v>
      </c>
      <c r="O368" s="565">
        <v>84350</v>
      </c>
      <c r="P368" s="565">
        <v>211300</v>
      </c>
      <c r="Q368" s="565">
        <v>102850</v>
      </c>
      <c r="R368" s="565">
        <v>187130</v>
      </c>
      <c r="S368" s="565">
        <v>144200</v>
      </c>
      <c r="T368" s="565">
        <v>58020</v>
      </c>
      <c r="U368" s="565">
        <v>43700</v>
      </c>
      <c r="V368" s="565">
        <v>60100</v>
      </c>
      <c r="W368" s="565">
        <v>39300</v>
      </c>
      <c r="X368" s="565">
        <v>79850</v>
      </c>
      <c r="Y368" s="565">
        <v>75550</v>
      </c>
      <c r="Z368" s="565">
        <v>117500</v>
      </c>
      <c r="AA368" s="565">
        <v>67740</v>
      </c>
      <c r="AB368" s="565">
        <v>170000</v>
      </c>
      <c r="AC368" s="565">
        <v>193100</v>
      </c>
      <c r="AD368" s="565">
        <v>85200</v>
      </c>
      <c r="AE368" s="565">
        <v>68450</v>
      </c>
      <c r="AF368" s="565">
        <v>21240</v>
      </c>
      <c r="AG368" s="565">
        <v>59850</v>
      </c>
      <c r="AH368" s="565">
        <v>81850</v>
      </c>
      <c r="AI368" s="565">
        <v>75050</v>
      </c>
      <c r="AJ368" s="565">
        <v>21800</v>
      </c>
      <c r="AK368" s="565">
        <v>50850</v>
      </c>
      <c r="AL368" s="565">
        <v>91000</v>
      </c>
      <c r="AM368" s="565">
        <v>9050</v>
      </c>
      <c r="AN368" s="566"/>
      <c r="AO368" s="565">
        <v>38850</v>
      </c>
      <c r="AP368" s="565">
        <v>24104</v>
      </c>
      <c r="AQ368" s="565">
        <v>23000</v>
      </c>
      <c r="AR368" s="565">
        <v>13100</v>
      </c>
      <c r="AS368" s="565">
        <v>12050</v>
      </c>
      <c r="AT368" s="565">
        <v>35525</v>
      </c>
      <c r="AU368" s="565">
        <v>50000</v>
      </c>
      <c r="AV368" s="565">
        <v>10000</v>
      </c>
      <c r="AW368" s="566"/>
    </row>
    <row r="369" spans="1:49">
      <c r="A369" s="564" t="s">
        <v>286</v>
      </c>
      <c r="B369" s="564" t="s">
        <v>2676</v>
      </c>
      <c r="C369" s="564" t="s">
        <v>376</v>
      </c>
      <c r="D369" s="564" t="s">
        <v>954</v>
      </c>
      <c r="E369" s="564" t="s">
        <v>1005</v>
      </c>
      <c r="F369" s="565">
        <v>48350</v>
      </c>
      <c r="G369" s="566"/>
      <c r="H369" s="566"/>
      <c r="I369" s="566"/>
      <c r="J369" s="566"/>
      <c r="K369" s="566"/>
      <c r="L369" s="566"/>
      <c r="M369" s="566"/>
      <c r="N369" s="566"/>
      <c r="O369" s="566"/>
      <c r="P369" s="566"/>
      <c r="Q369" s="565">
        <v>48350</v>
      </c>
      <c r="R369" s="566"/>
      <c r="S369" s="566"/>
      <c r="T369" s="566"/>
      <c r="U369" s="566"/>
      <c r="V369" s="566"/>
      <c r="W369" s="566"/>
      <c r="X369" s="566"/>
      <c r="Y369" s="566"/>
      <c r="Z369" s="566"/>
      <c r="AA369" s="566"/>
      <c r="AB369" s="566"/>
      <c r="AC369" s="566"/>
      <c r="AD369" s="566"/>
      <c r="AE369" s="566"/>
      <c r="AF369" s="566"/>
      <c r="AG369" s="566"/>
      <c r="AH369" s="566"/>
      <c r="AI369" s="566"/>
      <c r="AJ369" s="566"/>
      <c r="AK369" s="566"/>
      <c r="AL369" s="566"/>
      <c r="AM369" s="566"/>
      <c r="AN369" s="566"/>
      <c r="AO369" s="566"/>
      <c r="AP369" s="566"/>
      <c r="AQ369" s="566"/>
      <c r="AR369" s="566"/>
      <c r="AS369" s="566"/>
      <c r="AT369" s="566"/>
      <c r="AU369" s="566"/>
      <c r="AV369" s="566"/>
      <c r="AW369" s="566"/>
    </row>
    <row r="370" spans="1:49">
      <c r="A370" s="564" t="s">
        <v>1940</v>
      </c>
      <c r="B370" s="564" t="s">
        <v>2677</v>
      </c>
      <c r="C370" s="564" t="s">
        <v>376</v>
      </c>
      <c r="D370" s="564" t="s">
        <v>954</v>
      </c>
      <c r="E370" s="564" t="s">
        <v>1005</v>
      </c>
      <c r="F370" s="565">
        <v>2500</v>
      </c>
      <c r="G370" s="566"/>
      <c r="H370" s="566"/>
      <c r="I370" s="566"/>
      <c r="J370" s="566"/>
      <c r="K370" s="566"/>
      <c r="L370" s="566"/>
      <c r="M370" s="566"/>
      <c r="N370" s="566"/>
      <c r="O370" s="566"/>
      <c r="P370" s="566"/>
      <c r="Q370" s="566"/>
      <c r="R370" s="566"/>
      <c r="S370" s="566"/>
      <c r="T370" s="566"/>
      <c r="U370" s="566"/>
      <c r="V370" s="566"/>
      <c r="W370" s="566"/>
      <c r="X370" s="566"/>
      <c r="Y370" s="566"/>
      <c r="Z370" s="566"/>
      <c r="AA370" s="566"/>
      <c r="AB370" s="566"/>
      <c r="AC370" s="566"/>
      <c r="AD370" s="566"/>
      <c r="AE370" s="566"/>
      <c r="AF370" s="566"/>
      <c r="AG370" s="566"/>
      <c r="AH370" s="566"/>
      <c r="AI370" s="566"/>
      <c r="AJ370" s="566"/>
      <c r="AK370" s="566"/>
      <c r="AL370" s="566"/>
      <c r="AM370" s="566"/>
      <c r="AN370" s="566"/>
      <c r="AO370" s="566"/>
      <c r="AP370" s="566"/>
      <c r="AQ370" s="566"/>
      <c r="AR370" s="566"/>
      <c r="AS370" s="566"/>
      <c r="AT370" s="565">
        <v>2500</v>
      </c>
      <c r="AU370" s="566"/>
      <c r="AV370" s="566"/>
      <c r="AW370" s="566"/>
    </row>
    <row r="371" spans="1:49">
      <c r="A371" s="564" t="s">
        <v>2404</v>
      </c>
      <c r="B371" s="564" t="s">
        <v>2678</v>
      </c>
      <c r="C371" s="564" t="s">
        <v>376</v>
      </c>
      <c r="D371" s="564" t="s">
        <v>954</v>
      </c>
      <c r="E371" s="564" t="s">
        <v>1005</v>
      </c>
      <c r="F371" s="565">
        <v>88060</v>
      </c>
      <c r="G371" s="566"/>
      <c r="H371" s="566"/>
      <c r="I371" s="566"/>
      <c r="J371" s="566"/>
      <c r="K371" s="566"/>
      <c r="L371" s="566"/>
      <c r="M371" s="566"/>
      <c r="N371" s="566"/>
      <c r="O371" s="566"/>
      <c r="P371" s="566"/>
      <c r="Q371" s="566"/>
      <c r="R371" s="566"/>
      <c r="S371" s="566"/>
      <c r="T371" s="566"/>
      <c r="U371" s="566"/>
      <c r="V371" s="566"/>
      <c r="W371" s="566"/>
      <c r="X371" s="566"/>
      <c r="Y371" s="566"/>
      <c r="Z371" s="566"/>
      <c r="AA371" s="566"/>
      <c r="AB371" s="566"/>
      <c r="AC371" s="566"/>
      <c r="AD371" s="566"/>
      <c r="AE371" s="566"/>
      <c r="AF371" s="566"/>
      <c r="AG371" s="566"/>
      <c r="AH371" s="566"/>
      <c r="AI371" s="566"/>
      <c r="AJ371" s="566"/>
      <c r="AK371" s="566"/>
      <c r="AL371" s="566"/>
      <c r="AM371" s="566"/>
      <c r="AN371" s="566"/>
      <c r="AO371" s="566"/>
      <c r="AP371" s="566"/>
      <c r="AQ371" s="566"/>
      <c r="AR371" s="566"/>
      <c r="AS371" s="566"/>
      <c r="AT371" s="566"/>
      <c r="AU371" s="565">
        <v>88060</v>
      </c>
      <c r="AV371" s="566"/>
      <c r="AW371" s="566"/>
    </row>
    <row r="372" spans="1:49">
      <c r="A372" s="564" t="s">
        <v>375</v>
      </c>
      <c r="B372" s="564" t="s">
        <v>2679</v>
      </c>
      <c r="C372" s="564" t="s">
        <v>376</v>
      </c>
      <c r="D372" s="564" t="s">
        <v>954</v>
      </c>
      <c r="E372" s="564" t="s">
        <v>1005</v>
      </c>
      <c r="F372" s="565">
        <v>212600</v>
      </c>
      <c r="G372" s="566"/>
      <c r="H372" s="566"/>
      <c r="I372" s="566"/>
      <c r="J372" s="566"/>
      <c r="K372" s="565">
        <v>100200</v>
      </c>
      <c r="L372" s="565">
        <v>84800</v>
      </c>
      <c r="M372" s="566"/>
      <c r="N372" s="565">
        <v>23000</v>
      </c>
      <c r="O372" s="565">
        <v>4600</v>
      </c>
      <c r="P372" s="566"/>
      <c r="Q372" s="566"/>
      <c r="R372" s="566"/>
      <c r="S372" s="566"/>
      <c r="T372" s="566"/>
      <c r="U372" s="566"/>
      <c r="V372" s="566"/>
      <c r="W372" s="566"/>
      <c r="X372" s="566"/>
      <c r="Y372" s="566"/>
      <c r="Z372" s="566"/>
      <c r="AA372" s="566"/>
      <c r="AB372" s="566"/>
      <c r="AC372" s="566"/>
      <c r="AD372" s="566"/>
      <c r="AE372" s="566"/>
      <c r="AF372" s="566"/>
      <c r="AG372" s="566"/>
      <c r="AH372" s="566"/>
      <c r="AI372" s="566"/>
      <c r="AJ372" s="566"/>
      <c r="AK372" s="566"/>
      <c r="AL372" s="566"/>
      <c r="AM372" s="566"/>
      <c r="AN372" s="566"/>
      <c r="AO372" s="566"/>
      <c r="AP372" s="566"/>
      <c r="AQ372" s="566"/>
      <c r="AR372" s="566"/>
      <c r="AS372" s="566"/>
      <c r="AT372" s="566"/>
      <c r="AU372" s="566"/>
      <c r="AV372" s="566"/>
      <c r="AW372" s="566"/>
    </row>
    <row r="373" spans="1:49">
      <c r="A373" s="564" t="s">
        <v>378</v>
      </c>
      <c r="B373" s="564" t="s">
        <v>2680</v>
      </c>
      <c r="C373" s="564" t="s">
        <v>376</v>
      </c>
      <c r="D373" s="564" t="s">
        <v>954</v>
      </c>
      <c r="E373" s="564" t="s">
        <v>1005</v>
      </c>
      <c r="F373" s="565">
        <v>1053250</v>
      </c>
      <c r="G373" s="566"/>
      <c r="H373" s="566"/>
      <c r="I373" s="566"/>
      <c r="J373" s="566"/>
      <c r="K373" s="566"/>
      <c r="L373" s="566"/>
      <c r="M373" s="565">
        <v>57200</v>
      </c>
      <c r="N373" s="566"/>
      <c r="O373" s="566"/>
      <c r="P373" s="566"/>
      <c r="Q373" s="565">
        <v>52400</v>
      </c>
      <c r="R373" s="565">
        <v>109700</v>
      </c>
      <c r="S373" s="565">
        <v>57300</v>
      </c>
      <c r="T373" s="565">
        <v>100200</v>
      </c>
      <c r="U373" s="565">
        <v>68800</v>
      </c>
      <c r="V373" s="565">
        <v>75950</v>
      </c>
      <c r="W373" s="565">
        <v>30500</v>
      </c>
      <c r="X373" s="565">
        <v>79300</v>
      </c>
      <c r="Y373" s="565">
        <v>62600</v>
      </c>
      <c r="Z373" s="566"/>
      <c r="AA373" s="565">
        <v>24900</v>
      </c>
      <c r="AB373" s="565">
        <v>49700</v>
      </c>
      <c r="AC373" s="565">
        <v>17800</v>
      </c>
      <c r="AD373" s="565">
        <v>11200</v>
      </c>
      <c r="AE373" s="565">
        <v>15300</v>
      </c>
      <c r="AF373" s="565">
        <v>88200</v>
      </c>
      <c r="AG373" s="565">
        <v>100900</v>
      </c>
      <c r="AH373" s="565">
        <v>26500</v>
      </c>
      <c r="AI373" s="566"/>
      <c r="AJ373" s="566"/>
      <c r="AK373" s="566"/>
      <c r="AL373" s="566"/>
      <c r="AM373" s="566"/>
      <c r="AN373" s="566"/>
      <c r="AO373" s="566"/>
      <c r="AP373" s="566"/>
      <c r="AQ373" s="566"/>
      <c r="AR373" s="566"/>
      <c r="AS373" s="566"/>
      <c r="AT373" s="565">
        <v>24800</v>
      </c>
      <c r="AU373" s="566"/>
      <c r="AV373" s="566"/>
      <c r="AW373" s="566"/>
    </row>
    <row r="374" spans="1:49">
      <c r="A374" s="564" t="s">
        <v>379</v>
      </c>
      <c r="B374" s="564" t="s">
        <v>2681</v>
      </c>
      <c r="C374" s="564" t="s">
        <v>376</v>
      </c>
      <c r="D374" s="564" t="s">
        <v>954</v>
      </c>
      <c r="E374" s="564" t="s">
        <v>1005</v>
      </c>
      <c r="F374" s="565">
        <v>247350</v>
      </c>
      <c r="G374" s="566"/>
      <c r="H374" s="566"/>
      <c r="I374" s="566"/>
      <c r="J374" s="566"/>
      <c r="K374" s="566"/>
      <c r="L374" s="566"/>
      <c r="M374" s="566"/>
      <c r="N374" s="566"/>
      <c r="O374" s="566"/>
      <c r="P374" s="566"/>
      <c r="Q374" s="566"/>
      <c r="R374" s="566"/>
      <c r="S374" s="566"/>
      <c r="T374" s="566"/>
      <c r="U374" s="566"/>
      <c r="V374" s="566"/>
      <c r="W374" s="565">
        <v>107100</v>
      </c>
      <c r="X374" s="565">
        <v>82400</v>
      </c>
      <c r="Y374" s="565">
        <v>19950</v>
      </c>
      <c r="Z374" s="566"/>
      <c r="AA374" s="565">
        <v>37900</v>
      </c>
      <c r="AB374" s="566"/>
      <c r="AC374" s="566"/>
      <c r="AD374" s="566"/>
      <c r="AE374" s="566"/>
      <c r="AF374" s="566"/>
      <c r="AG374" s="566"/>
      <c r="AH374" s="566"/>
      <c r="AI374" s="566"/>
      <c r="AJ374" s="566"/>
      <c r="AK374" s="566"/>
      <c r="AL374" s="566"/>
      <c r="AM374" s="566"/>
      <c r="AN374" s="566"/>
      <c r="AO374" s="566"/>
      <c r="AP374" s="566"/>
      <c r="AQ374" s="566"/>
      <c r="AR374" s="566"/>
      <c r="AS374" s="566"/>
      <c r="AT374" s="566"/>
      <c r="AU374" s="566"/>
      <c r="AV374" s="566"/>
      <c r="AW374" s="566"/>
    </row>
    <row r="375" spans="1:49">
      <c r="A375" s="564" t="s">
        <v>381</v>
      </c>
      <c r="B375" s="564" t="s">
        <v>2682</v>
      </c>
      <c r="C375" s="564" t="s">
        <v>376</v>
      </c>
      <c r="D375" s="564" t="s">
        <v>954</v>
      </c>
      <c r="E375" s="564" t="s">
        <v>1005</v>
      </c>
      <c r="F375" s="565">
        <v>545550</v>
      </c>
      <c r="G375" s="566"/>
      <c r="H375" s="566"/>
      <c r="I375" s="566"/>
      <c r="J375" s="566"/>
      <c r="K375" s="566"/>
      <c r="L375" s="566"/>
      <c r="M375" s="566"/>
      <c r="N375" s="566"/>
      <c r="O375" s="566"/>
      <c r="P375" s="566"/>
      <c r="Q375" s="566"/>
      <c r="R375" s="566"/>
      <c r="S375" s="566"/>
      <c r="T375" s="566"/>
      <c r="U375" s="566"/>
      <c r="V375" s="566"/>
      <c r="W375" s="565">
        <v>63300</v>
      </c>
      <c r="X375" s="565">
        <v>105050</v>
      </c>
      <c r="Y375" s="565">
        <v>126300</v>
      </c>
      <c r="Z375" s="565">
        <v>79250</v>
      </c>
      <c r="AA375" s="565">
        <v>44650</v>
      </c>
      <c r="AB375" s="565">
        <v>92900</v>
      </c>
      <c r="AC375" s="565">
        <v>34100</v>
      </c>
      <c r="AD375" s="566"/>
      <c r="AE375" s="566"/>
      <c r="AF375" s="566"/>
      <c r="AG375" s="566"/>
      <c r="AH375" s="566"/>
      <c r="AI375" s="566"/>
      <c r="AJ375" s="566"/>
      <c r="AK375" s="566"/>
      <c r="AL375" s="566"/>
      <c r="AM375" s="566"/>
      <c r="AN375" s="566"/>
      <c r="AO375" s="566"/>
      <c r="AP375" s="566"/>
      <c r="AQ375" s="566"/>
      <c r="AR375" s="566"/>
      <c r="AS375" s="566"/>
      <c r="AT375" s="566"/>
      <c r="AU375" s="566"/>
      <c r="AV375" s="566"/>
      <c r="AW375" s="566"/>
    </row>
    <row r="376" spans="1:49">
      <c r="A376" s="564" t="s">
        <v>1941</v>
      </c>
      <c r="B376" s="564" t="s">
        <v>2683</v>
      </c>
      <c r="C376" s="564" t="s">
        <v>376</v>
      </c>
      <c r="D376" s="564" t="s">
        <v>954</v>
      </c>
      <c r="E376" s="564" t="s">
        <v>1005</v>
      </c>
      <c r="F376" s="565">
        <v>348650</v>
      </c>
      <c r="G376" s="566"/>
      <c r="H376" s="566"/>
      <c r="I376" s="566"/>
      <c r="J376" s="566"/>
      <c r="K376" s="566"/>
      <c r="L376" s="566"/>
      <c r="M376" s="566"/>
      <c r="N376" s="566"/>
      <c r="O376" s="566"/>
      <c r="P376" s="566"/>
      <c r="Q376" s="566"/>
      <c r="R376" s="566"/>
      <c r="S376" s="566"/>
      <c r="T376" s="566"/>
      <c r="U376" s="566"/>
      <c r="V376" s="566"/>
      <c r="W376" s="566"/>
      <c r="X376" s="566"/>
      <c r="Y376" s="566"/>
      <c r="Z376" s="566"/>
      <c r="AA376" s="566"/>
      <c r="AB376" s="566"/>
      <c r="AC376" s="566"/>
      <c r="AD376" s="565">
        <v>10300</v>
      </c>
      <c r="AE376" s="565">
        <v>45550</v>
      </c>
      <c r="AF376" s="565">
        <v>39850</v>
      </c>
      <c r="AG376" s="565">
        <v>41450</v>
      </c>
      <c r="AH376" s="566"/>
      <c r="AI376" s="565">
        <v>20500</v>
      </c>
      <c r="AJ376" s="566"/>
      <c r="AK376" s="565">
        <v>33000</v>
      </c>
      <c r="AL376" s="566"/>
      <c r="AM376" s="565">
        <v>24000</v>
      </c>
      <c r="AN376" s="566"/>
      <c r="AO376" s="566"/>
      <c r="AP376" s="565">
        <v>62000</v>
      </c>
      <c r="AQ376" s="566"/>
      <c r="AR376" s="566"/>
      <c r="AS376" s="566"/>
      <c r="AT376" s="565">
        <v>72000</v>
      </c>
      <c r="AU376" s="566"/>
      <c r="AV376" s="566"/>
      <c r="AW376" s="566"/>
    </row>
    <row r="377" spans="1:49">
      <c r="A377" s="564" t="s">
        <v>385</v>
      </c>
      <c r="B377" s="564" t="s">
        <v>2684</v>
      </c>
      <c r="C377" s="564" t="s">
        <v>376</v>
      </c>
      <c r="D377" s="564" t="s">
        <v>954</v>
      </c>
      <c r="E377" s="564" t="s">
        <v>1005</v>
      </c>
      <c r="F377" s="565">
        <v>161100</v>
      </c>
      <c r="G377" s="566"/>
      <c r="H377" s="566"/>
      <c r="I377" s="566"/>
      <c r="J377" s="566"/>
      <c r="K377" s="566"/>
      <c r="L377" s="566"/>
      <c r="M377" s="566"/>
      <c r="N377" s="566"/>
      <c r="O377" s="566"/>
      <c r="P377" s="566"/>
      <c r="Q377" s="566"/>
      <c r="R377" s="566"/>
      <c r="S377" s="566"/>
      <c r="T377" s="566"/>
      <c r="U377" s="566"/>
      <c r="V377" s="566"/>
      <c r="W377" s="566"/>
      <c r="X377" s="566"/>
      <c r="Y377" s="566"/>
      <c r="Z377" s="566"/>
      <c r="AA377" s="566"/>
      <c r="AB377" s="566"/>
      <c r="AC377" s="566"/>
      <c r="AD377" s="565">
        <v>101250</v>
      </c>
      <c r="AE377" s="565">
        <v>59850</v>
      </c>
      <c r="AF377" s="566"/>
      <c r="AG377" s="566"/>
      <c r="AH377" s="566"/>
      <c r="AI377" s="566"/>
      <c r="AJ377" s="566"/>
      <c r="AK377" s="566"/>
      <c r="AL377" s="566"/>
      <c r="AM377" s="566"/>
      <c r="AN377" s="566"/>
      <c r="AO377" s="566"/>
      <c r="AP377" s="566"/>
      <c r="AQ377" s="566"/>
      <c r="AR377" s="566"/>
      <c r="AS377" s="566"/>
      <c r="AT377" s="566"/>
      <c r="AU377" s="566"/>
      <c r="AV377" s="566"/>
      <c r="AW377" s="566"/>
    </row>
    <row r="378" spans="1:49">
      <c r="A378" s="564" t="s">
        <v>387</v>
      </c>
      <c r="B378" s="564" t="s">
        <v>2685</v>
      </c>
      <c r="C378" s="564" t="s">
        <v>376</v>
      </c>
      <c r="D378" s="564" t="s">
        <v>954</v>
      </c>
      <c r="E378" s="564" t="s">
        <v>1005</v>
      </c>
      <c r="F378" s="565">
        <v>36000</v>
      </c>
      <c r="G378" s="566"/>
      <c r="H378" s="566"/>
      <c r="I378" s="566"/>
      <c r="J378" s="566"/>
      <c r="K378" s="566"/>
      <c r="L378" s="566"/>
      <c r="M378" s="566"/>
      <c r="N378" s="566"/>
      <c r="O378" s="566"/>
      <c r="P378" s="566"/>
      <c r="Q378" s="566"/>
      <c r="R378" s="566"/>
      <c r="S378" s="566"/>
      <c r="T378" s="566"/>
      <c r="U378" s="566"/>
      <c r="V378" s="566"/>
      <c r="W378" s="566"/>
      <c r="X378" s="566"/>
      <c r="Y378" s="566"/>
      <c r="Z378" s="566"/>
      <c r="AA378" s="566"/>
      <c r="AB378" s="566"/>
      <c r="AC378" s="566"/>
      <c r="AD378" s="566"/>
      <c r="AE378" s="566"/>
      <c r="AF378" s="566"/>
      <c r="AG378" s="565">
        <v>36000</v>
      </c>
      <c r="AH378" s="566"/>
      <c r="AI378" s="566"/>
      <c r="AJ378" s="566"/>
      <c r="AK378" s="566"/>
      <c r="AL378" s="566"/>
      <c r="AM378" s="566"/>
      <c r="AN378" s="566"/>
      <c r="AO378" s="566"/>
      <c r="AP378" s="566"/>
      <c r="AQ378" s="566"/>
      <c r="AR378" s="566"/>
      <c r="AS378" s="566"/>
      <c r="AT378" s="566"/>
      <c r="AU378" s="566"/>
      <c r="AV378" s="566"/>
      <c r="AW378" s="566"/>
    </row>
    <row r="379" spans="1:49">
      <c r="A379" s="564" t="s">
        <v>2686</v>
      </c>
      <c r="B379" s="564" t="s">
        <v>2687</v>
      </c>
      <c r="C379" s="564" t="s">
        <v>376</v>
      </c>
      <c r="D379" s="564" t="s">
        <v>954</v>
      </c>
      <c r="E379" s="564" t="s">
        <v>1005</v>
      </c>
      <c r="F379" s="565">
        <v>24600</v>
      </c>
      <c r="G379" s="566"/>
      <c r="H379" s="566"/>
      <c r="I379" s="566"/>
      <c r="J379" s="566"/>
      <c r="K379" s="566"/>
      <c r="L379" s="566"/>
      <c r="M379" s="566"/>
      <c r="N379" s="566"/>
      <c r="O379" s="566"/>
      <c r="P379" s="566"/>
      <c r="Q379" s="566"/>
      <c r="R379" s="566"/>
      <c r="S379" s="566"/>
      <c r="T379" s="566"/>
      <c r="U379" s="566"/>
      <c r="V379" s="566"/>
      <c r="W379" s="566"/>
      <c r="X379" s="566"/>
      <c r="Y379" s="566"/>
      <c r="Z379" s="566"/>
      <c r="AA379" s="566"/>
      <c r="AB379" s="566"/>
      <c r="AC379" s="566"/>
      <c r="AD379" s="566"/>
      <c r="AE379" s="566"/>
      <c r="AF379" s="566"/>
      <c r="AG379" s="566"/>
      <c r="AH379" s="566"/>
      <c r="AI379" s="566"/>
      <c r="AJ379" s="566"/>
      <c r="AK379" s="566"/>
      <c r="AL379" s="566"/>
      <c r="AM379" s="566"/>
      <c r="AN379" s="566"/>
      <c r="AO379" s="566"/>
      <c r="AP379" s="566"/>
      <c r="AQ379" s="566"/>
      <c r="AR379" s="566"/>
      <c r="AS379" s="566"/>
      <c r="AT379" s="566"/>
      <c r="AU379" s="566"/>
      <c r="AV379" s="566"/>
      <c r="AW379" s="565">
        <v>24600</v>
      </c>
    </row>
    <row r="380" spans="1:49">
      <c r="A380" s="564" t="s">
        <v>1942</v>
      </c>
      <c r="B380" s="564" t="s">
        <v>2688</v>
      </c>
      <c r="C380" s="564" t="s">
        <v>376</v>
      </c>
      <c r="D380" s="564" t="s">
        <v>954</v>
      </c>
      <c r="E380" s="564" t="s">
        <v>1005</v>
      </c>
      <c r="F380" s="565">
        <v>3300</v>
      </c>
      <c r="G380" s="566"/>
      <c r="H380" s="566"/>
      <c r="I380" s="566"/>
      <c r="J380" s="566"/>
      <c r="K380" s="566"/>
      <c r="L380" s="566"/>
      <c r="M380" s="566"/>
      <c r="N380" s="566"/>
      <c r="O380" s="566"/>
      <c r="P380" s="566"/>
      <c r="Q380" s="566"/>
      <c r="R380" s="566"/>
      <c r="S380" s="566"/>
      <c r="T380" s="566"/>
      <c r="U380" s="566"/>
      <c r="V380" s="566"/>
      <c r="W380" s="566"/>
      <c r="X380" s="566"/>
      <c r="Y380" s="566"/>
      <c r="Z380" s="566"/>
      <c r="AA380" s="566"/>
      <c r="AB380" s="566"/>
      <c r="AC380" s="566"/>
      <c r="AD380" s="565">
        <v>3300</v>
      </c>
      <c r="AE380" s="566"/>
      <c r="AF380" s="566"/>
      <c r="AG380" s="566"/>
      <c r="AH380" s="566"/>
      <c r="AI380" s="566"/>
      <c r="AJ380" s="566"/>
      <c r="AK380" s="566"/>
      <c r="AL380" s="566"/>
      <c r="AM380" s="566"/>
      <c r="AN380" s="566"/>
      <c r="AO380" s="566"/>
      <c r="AP380" s="566"/>
      <c r="AQ380" s="566"/>
      <c r="AR380" s="566"/>
      <c r="AS380" s="566"/>
      <c r="AT380" s="566"/>
      <c r="AU380" s="566"/>
      <c r="AV380" s="566"/>
      <c r="AW380" s="566"/>
    </row>
    <row r="381" spans="1:49">
      <c r="A381" s="564" t="s">
        <v>1630</v>
      </c>
      <c r="B381" s="564" t="s">
        <v>2689</v>
      </c>
      <c r="C381" s="564" t="s">
        <v>376</v>
      </c>
      <c r="D381" s="564" t="s">
        <v>954</v>
      </c>
      <c r="E381" s="564" t="s">
        <v>1005</v>
      </c>
      <c r="F381" s="565">
        <v>109900</v>
      </c>
      <c r="G381" s="566"/>
      <c r="H381" s="566"/>
      <c r="I381" s="566"/>
      <c r="J381" s="566"/>
      <c r="K381" s="566"/>
      <c r="L381" s="566"/>
      <c r="M381" s="566"/>
      <c r="N381" s="566"/>
      <c r="O381" s="566"/>
      <c r="P381" s="566"/>
      <c r="Q381" s="566"/>
      <c r="R381" s="566"/>
      <c r="S381" s="566"/>
      <c r="T381" s="566"/>
      <c r="U381" s="566"/>
      <c r="V381" s="566"/>
      <c r="W381" s="566"/>
      <c r="X381" s="566"/>
      <c r="Y381" s="566"/>
      <c r="Z381" s="566"/>
      <c r="AA381" s="566"/>
      <c r="AB381" s="566"/>
      <c r="AC381" s="566"/>
      <c r="AD381" s="565">
        <v>22500</v>
      </c>
      <c r="AE381" s="565">
        <v>52400</v>
      </c>
      <c r="AF381" s="565">
        <v>35000</v>
      </c>
      <c r="AG381" s="566"/>
      <c r="AH381" s="566"/>
      <c r="AI381" s="566"/>
      <c r="AJ381" s="566"/>
      <c r="AK381" s="566"/>
      <c r="AL381" s="566"/>
      <c r="AM381" s="566"/>
      <c r="AN381" s="566"/>
      <c r="AO381" s="566"/>
      <c r="AP381" s="566"/>
      <c r="AQ381" s="566"/>
      <c r="AR381" s="566"/>
      <c r="AS381" s="566"/>
      <c r="AT381" s="566"/>
      <c r="AU381" s="566"/>
      <c r="AV381" s="566"/>
      <c r="AW381" s="566"/>
    </row>
    <row r="382" spans="1:49">
      <c r="A382" s="564" t="s">
        <v>2690</v>
      </c>
      <c r="B382" s="564" t="s">
        <v>2691</v>
      </c>
      <c r="C382" s="564" t="s">
        <v>376</v>
      </c>
      <c r="D382" s="564" t="s">
        <v>954</v>
      </c>
      <c r="E382" s="564" t="s">
        <v>1005</v>
      </c>
      <c r="F382" s="565">
        <v>29700</v>
      </c>
      <c r="G382" s="566"/>
      <c r="H382" s="566"/>
      <c r="I382" s="566"/>
      <c r="J382" s="566"/>
      <c r="K382" s="566"/>
      <c r="L382" s="566"/>
      <c r="M382" s="566"/>
      <c r="N382" s="566"/>
      <c r="O382" s="566"/>
      <c r="P382" s="566"/>
      <c r="Q382" s="566"/>
      <c r="R382" s="566"/>
      <c r="S382" s="566"/>
      <c r="T382" s="566"/>
      <c r="U382" s="566"/>
      <c r="V382" s="566"/>
      <c r="W382" s="566"/>
      <c r="X382" s="566"/>
      <c r="Y382" s="566"/>
      <c r="Z382" s="566"/>
      <c r="AA382" s="566"/>
      <c r="AB382" s="566"/>
      <c r="AC382" s="566"/>
      <c r="AD382" s="566"/>
      <c r="AE382" s="566"/>
      <c r="AF382" s="566"/>
      <c r="AG382" s="566"/>
      <c r="AH382" s="566"/>
      <c r="AI382" s="566"/>
      <c r="AJ382" s="566"/>
      <c r="AK382" s="566"/>
      <c r="AL382" s="566"/>
      <c r="AM382" s="566"/>
      <c r="AN382" s="566"/>
      <c r="AO382" s="566"/>
      <c r="AP382" s="566"/>
      <c r="AQ382" s="566"/>
      <c r="AR382" s="566"/>
      <c r="AS382" s="566"/>
      <c r="AT382" s="566"/>
      <c r="AU382" s="566"/>
      <c r="AV382" s="565">
        <v>6600</v>
      </c>
      <c r="AW382" s="565">
        <v>23100</v>
      </c>
    </row>
    <row r="383" spans="1:49">
      <c r="A383" s="564" t="s">
        <v>2427</v>
      </c>
      <c r="B383" s="564" t="s">
        <v>2691</v>
      </c>
      <c r="C383" s="564" t="s">
        <v>376</v>
      </c>
      <c r="D383" s="564" t="s">
        <v>954</v>
      </c>
      <c r="E383" s="564" t="s">
        <v>1005</v>
      </c>
      <c r="F383" s="565">
        <v>73160</v>
      </c>
      <c r="G383" s="566"/>
      <c r="H383" s="566"/>
      <c r="I383" s="566"/>
      <c r="J383" s="566"/>
      <c r="K383" s="566"/>
      <c r="L383" s="566"/>
      <c r="M383" s="566"/>
      <c r="N383" s="566"/>
      <c r="O383" s="566"/>
      <c r="P383" s="566"/>
      <c r="Q383" s="566"/>
      <c r="R383" s="566"/>
      <c r="S383" s="566"/>
      <c r="T383" s="566"/>
      <c r="U383" s="566"/>
      <c r="V383" s="566"/>
      <c r="W383" s="566"/>
      <c r="X383" s="566"/>
      <c r="Y383" s="566"/>
      <c r="Z383" s="566"/>
      <c r="AA383" s="566"/>
      <c r="AB383" s="566"/>
      <c r="AC383" s="566"/>
      <c r="AD383" s="566"/>
      <c r="AE383" s="566"/>
      <c r="AF383" s="566"/>
      <c r="AG383" s="566"/>
      <c r="AH383" s="566"/>
      <c r="AI383" s="566"/>
      <c r="AJ383" s="566"/>
      <c r="AK383" s="566"/>
      <c r="AL383" s="566"/>
      <c r="AM383" s="566"/>
      <c r="AN383" s="566"/>
      <c r="AO383" s="566"/>
      <c r="AP383" s="566"/>
      <c r="AQ383" s="566"/>
      <c r="AR383" s="566"/>
      <c r="AS383" s="566"/>
      <c r="AT383" s="566"/>
      <c r="AU383" s="565">
        <v>73160</v>
      </c>
      <c r="AV383" s="566"/>
      <c r="AW383" s="566"/>
    </row>
    <row r="384" spans="1:49">
      <c r="A384" s="564" t="s">
        <v>2414</v>
      </c>
      <c r="B384" s="564" t="s">
        <v>2692</v>
      </c>
      <c r="C384" s="564" t="s">
        <v>376</v>
      </c>
      <c r="D384" s="564" t="s">
        <v>954</v>
      </c>
      <c r="E384" s="564" t="s">
        <v>1005</v>
      </c>
      <c r="F384" s="565">
        <v>108135</v>
      </c>
      <c r="G384" s="566"/>
      <c r="H384" s="566"/>
      <c r="I384" s="566"/>
      <c r="J384" s="566"/>
      <c r="K384" s="566"/>
      <c r="L384" s="566"/>
      <c r="M384" s="566"/>
      <c r="N384" s="566"/>
      <c r="O384" s="566"/>
      <c r="P384" s="566"/>
      <c r="Q384" s="566"/>
      <c r="R384" s="566"/>
      <c r="S384" s="566"/>
      <c r="T384" s="566"/>
      <c r="U384" s="566"/>
      <c r="V384" s="566"/>
      <c r="W384" s="566"/>
      <c r="X384" s="566"/>
      <c r="Y384" s="566"/>
      <c r="Z384" s="566"/>
      <c r="AA384" s="566"/>
      <c r="AB384" s="566"/>
      <c r="AC384" s="566"/>
      <c r="AD384" s="566"/>
      <c r="AE384" s="566"/>
      <c r="AF384" s="566"/>
      <c r="AG384" s="566"/>
      <c r="AH384" s="566"/>
      <c r="AI384" s="566"/>
      <c r="AJ384" s="566"/>
      <c r="AK384" s="566"/>
      <c r="AL384" s="566"/>
      <c r="AM384" s="566"/>
      <c r="AN384" s="566"/>
      <c r="AO384" s="566"/>
      <c r="AP384" s="566"/>
      <c r="AQ384" s="566"/>
      <c r="AR384" s="566"/>
      <c r="AS384" s="566"/>
      <c r="AT384" s="566"/>
      <c r="AU384" s="565">
        <v>75435</v>
      </c>
      <c r="AV384" s="565">
        <v>32700</v>
      </c>
      <c r="AW384" s="566"/>
    </row>
    <row r="385" spans="1:49">
      <c r="A385" s="564" t="s">
        <v>1194</v>
      </c>
      <c r="B385" s="564" t="s">
        <v>2570</v>
      </c>
      <c r="C385" s="564" t="s">
        <v>376</v>
      </c>
      <c r="D385" s="564" t="s">
        <v>954</v>
      </c>
      <c r="E385" s="564" t="s">
        <v>1005</v>
      </c>
      <c r="F385" s="565">
        <v>16100</v>
      </c>
      <c r="G385" s="566"/>
      <c r="H385" s="566"/>
      <c r="I385" s="566"/>
      <c r="J385" s="566"/>
      <c r="K385" s="566"/>
      <c r="L385" s="566"/>
      <c r="M385" s="566"/>
      <c r="N385" s="566"/>
      <c r="O385" s="566"/>
      <c r="P385" s="566"/>
      <c r="Q385" s="566"/>
      <c r="R385" s="566"/>
      <c r="S385" s="566"/>
      <c r="T385" s="566"/>
      <c r="U385" s="566"/>
      <c r="V385" s="566"/>
      <c r="W385" s="566"/>
      <c r="X385" s="566"/>
      <c r="Y385" s="566"/>
      <c r="Z385" s="566"/>
      <c r="AA385" s="566"/>
      <c r="AB385" s="566"/>
      <c r="AC385" s="566"/>
      <c r="AD385" s="566"/>
      <c r="AE385" s="566"/>
      <c r="AF385" s="566"/>
      <c r="AG385" s="566"/>
      <c r="AH385" s="566"/>
      <c r="AI385" s="565">
        <v>16100</v>
      </c>
      <c r="AJ385" s="566"/>
      <c r="AK385" s="566"/>
      <c r="AL385" s="566"/>
      <c r="AM385" s="566"/>
      <c r="AN385" s="566"/>
      <c r="AO385" s="566"/>
      <c r="AP385" s="566"/>
      <c r="AQ385" s="566"/>
      <c r="AR385" s="566"/>
      <c r="AS385" s="566"/>
      <c r="AT385" s="566"/>
      <c r="AU385" s="566"/>
      <c r="AV385" s="566"/>
      <c r="AW385" s="566"/>
    </row>
    <row r="386" spans="1:49">
      <c r="A386" s="564" t="s">
        <v>402</v>
      </c>
      <c r="B386" s="564" t="s">
        <v>2693</v>
      </c>
      <c r="C386" s="564" t="s">
        <v>376</v>
      </c>
      <c r="D386" s="564" t="s">
        <v>954</v>
      </c>
      <c r="E386" s="564" t="s">
        <v>1005</v>
      </c>
      <c r="F386" s="565">
        <v>2218510</v>
      </c>
      <c r="G386" s="566"/>
      <c r="H386" s="566"/>
      <c r="I386" s="566"/>
      <c r="J386" s="566"/>
      <c r="K386" s="566"/>
      <c r="L386" s="566"/>
      <c r="M386" s="566"/>
      <c r="N386" s="566"/>
      <c r="O386" s="566"/>
      <c r="P386" s="566"/>
      <c r="Q386" s="566"/>
      <c r="R386" s="566"/>
      <c r="S386" s="566"/>
      <c r="T386" s="566"/>
      <c r="U386" s="566"/>
      <c r="V386" s="566"/>
      <c r="W386" s="565">
        <v>11050</v>
      </c>
      <c r="X386" s="565">
        <v>201600</v>
      </c>
      <c r="Y386" s="565">
        <v>454650</v>
      </c>
      <c r="Z386" s="565">
        <v>178950</v>
      </c>
      <c r="AA386" s="565">
        <v>389010</v>
      </c>
      <c r="AB386" s="565">
        <v>287350</v>
      </c>
      <c r="AC386" s="565">
        <v>99650</v>
      </c>
      <c r="AD386" s="565">
        <v>200800</v>
      </c>
      <c r="AE386" s="565">
        <v>48800</v>
      </c>
      <c r="AF386" s="565">
        <v>62450</v>
      </c>
      <c r="AG386" s="565">
        <v>193000</v>
      </c>
      <c r="AH386" s="565">
        <v>42000</v>
      </c>
      <c r="AI386" s="566"/>
      <c r="AJ386" s="566"/>
      <c r="AK386" s="565">
        <v>49200</v>
      </c>
      <c r="AL386" s="566"/>
      <c r="AM386" s="566"/>
      <c r="AN386" s="566"/>
      <c r="AO386" s="566"/>
      <c r="AP386" s="566"/>
      <c r="AQ386" s="566"/>
      <c r="AR386" s="566"/>
      <c r="AS386" s="566"/>
      <c r="AT386" s="566"/>
      <c r="AU386" s="566"/>
      <c r="AV386" s="566"/>
      <c r="AW386" s="566"/>
    </row>
    <row r="387" spans="1:49">
      <c r="A387" s="564" t="s">
        <v>404</v>
      </c>
      <c r="B387" s="564" t="s">
        <v>2694</v>
      </c>
      <c r="C387" s="564" t="s">
        <v>376</v>
      </c>
      <c r="D387" s="564" t="s">
        <v>954</v>
      </c>
      <c r="E387" s="564" t="s">
        <v>1005</v>
      </c>
      <c r="F387" s="565">
        <v>1335150</v>
      </c>
      <c r="G387" s="566"/>
      <c r="H387" s="566"/>
      <c r="I387" s="566"/>
      <c r="J387" s="566"/>
      <c r="K387" s="566"/>
      <c r="L387" s="566"/>
      <c r="M387" s="565">
        <v>51250</v>
      </c>
      <c r="N387" s="566"/>
      <c r="O387" s="566"/>
      <c r="P387" s="566"/>
      <c r="Q387" s="565">
        <v>220400</v>
      </c>
      <c r="R387" s="565">
        <v>263000</v>
      </c>
      <c r="S387" s="565">
        <v>44250</v>
      </c>
      <c r="T387" s="565">
        <v>142750</v>
      </c>
      <c r="U387" s="565">
        <v>49700</v>
      </c>
      <c r="V387" s="565">
        <v>20000</v>
      </c>
      <c r="W387" s="565">
        <v>55400</v>
      </c>
      <c r="X387" s="565">
        <v>114550</v>
      </c>
      <c r="Y387" s="565">
        <v>97350</v>
      </c>
      <c r="Z387" s="565">
        <v>67400</v>
      </c>
      <c r="AA387" s="566"/>
      <c r="AB387" s="565">
        <v>54000</v>
      </c>
      <c r="AC387" s="565">
        <v>73100</v>
      </c>
      <c r="AD387" s="565">
        <v>36000</v>
      </c>
      <c r="AE387" s="566"/>
      <c r="AF387" s="566"/>
      <c r="AG387" s="566"/>
      <c r="AH387" s="566"/>
      <c r="AI387" s="566"/>
      <c r="AJ387" s="566"/>
      <c r="AK387" s="566"/>
      <c r="AL387" s="566"/>
      <c r="AM387" s="566"/>
      <c r="AN387" s="566"/>
      <c r="AO387" s="566"/>
      <c r="AP387" s="565">
        <v>46000</v>
      </c>
      <c r="AQ387" s="566"/>
      <c r="AR387" s="566"/>
      <c r="AS387" s="566"/>
      <c r="AT387" s="566"/>
      <c r="AU387" s="566"/>
      <c r="AV387" s="566"/>
      <c r="AW387" s="566"/>
    </row>
    <row r="388" spans="1:49">
      <c r="A388" s="564" t="s">
        <v>405</v>
      </c>
      <c r="B388" s="564" t="s">
        <v>2695</v>
      </c>
      <c r="C388" s="564" t="s">
        <v>376</v>
      </c>
      <c r="D388" s="564" t="s">
        <v>954</v>
      </c>
      <c r="E388" s="564" t="s">
        <v>1005</v>
      </c>
      <c r="F388" s="565">
        <v>2846050</v>
      </c>
      <c r="G388" s="566"/>
      <c r="H388" s="566"/>
      <c r="I388" s="566"/>
      <c r="J388" s="566"/>
      <c r="K388" s="566"/>
      <c r="L388" s="566"/>
      <c r="M388" s="565">
        <v>176050</v>
      </c>
      <c r="N388" s="566"/>
      <c r="O388" s="566"/>
      <c r="P388" s="566"/>
      <c r="Q388" s="565">
        <v>98750</v>
      </c>
      <c r="R388" s="565">
        <v>252100</v>
      </c>
      <c r="S388" s="565">
        <v>176050</v>
      </c>
      <c r="T388" s="565">
        <v>78900</v>
      </c>
      <c r="U388" s="565">
        <v>86900</v>
      </c>
      <c r="V388" s="565">
        <v>130400</v>
      </c>
      <c r="W388" s="565">
        <v>49900</v>
      </c>
      <c r="X388" s="565">
        <v>41450</v>
      </c>
      <c r="Y388" s="565">
        <v>46100</v>
      </c>
      <c r="Z388" s="565">
        <v>184150</v>
      </c>
      <c r="AA388" s="565">
        <v>248000</v>
      </c>
      <c r="AB388" s="565">
        <v>228700</v>
      </c>
      <c r="AC388" s="565">
        <v>176250</v>
      </c>
      <c r="AD388" s="565">
        <v>286100</v>
      </c>
      <c r="AE388" s="565">
        <v>95500</v>
      </c>
      <c r="AF388" s="565">
        <v>275700</v>
      </c>
      <c r="AG388" s="565">
        <v>43450</v>
      </c>
      <c r="AH388" s="565">
        <v>26200</v>
      </c>
      <c r="AI388" s="565">
        <v>42700</v>
      </c>
      <c r="AJ388" s="565">
        <v>11900</v>
      </c>
      <c r="AK388" s="566"/>
      <c r="AL388" s="565">
        <v>44900</v>
      </c>
      <c r="AM388" s="566"/>
      <c r="AN388" s="566"/>
      <c r="AO388" s="566"/>
      <c r="AP388" s="565">
        <v>45900</v>
      </c>
      <c r="AQ388" s="566"/>
      <c r="AR388" s="566"/>
      <c r="AS388" s="566"/>
      <c r="AT388" s="566"/>
      <c r="AU388" s="566"/>
      <c r="AV388" s="566"/>
      <c r="AW388" s="566"/>
    </row>
    <row r="389" spans="1:49">
      <c r="A389" s="564" t="s">
        <v>410</v>
      </c>
      <c r="B389" s="564" t="s">
        <v>2696</v>
      </c>
      <c r="C389" s="564" t="s">
        <v>376</v>
      </c>
      <c r="D389" s="564" t="s">
        <v>954</v>
      </c>
      <c r="E389" s="564" t="s">
        <v>1005</v>
      </c>
      <c r="F389" s="565">
        <v>1815000</v>
      </c>
      <c r="G389" s="566"/>
      <c r="H389" s="566"/>
      <c r="I389" s="566"/>
      <c r="J389" s="566"/>
      <c r="K389" s="566"/>
      <c r="L389" s="566"/>
      <c r="M389" s="566"/>
      <c r="N389" s="566"/>
      <c r="O389" s="566"/>
      <c r="P389" s="566"/>
      <c r="Q389" s="566"/>
      <c r="R389" s="566"/>
      <c r="S389" s="566"/>
      <c r="T389" s="566"/>
      <c r="U389" s="566"/>
      <c r="V389" s="566"/>
      <c r="W389" s="565">
        <v>268900</v>
      </c>
      <c r="X389" s="565">
        <v>443250</v>
      </c>
      <c r="Y389" s="565">
        <v>220000</v>
      </c>
      <c r="Z389" s="565">
        <v>77400</v>
      </c>
      <c r="AA389" s="565">
        <v>106600</v>
      </c>
      <c r="AB389" s="565">
        <v>165100</v>
      </c>
      <c r="AC389" s="565">
        <v>119450</v>
      </c>
      <c r="AD389" s="565">
        <v>72150</v>
      </c>
      <c r="AE389" s="565">
        <v>93100</v>
      </c>
      <c r="AF389" s="565">
        <v>4800</v>
      </c>
      <c r="AG389" s="565">
        <v>4700</v>
      </c>
      <c r="AH389" s="565">
        <v>75200</v>
      </c>
      <c r="AI389" s="566"/>
      <c r="AJ389" s="566"/>
      <c r="AK389" s="566"/>
      <c r="AL389" s="566"/>
      <c r="AM389" s="566"/>
      <c r="AN389" s="566"/>
      <c r="AO389" s="566"/>
      <c r="AP389" s="565">
        <v>164350</v>
      </c>
      <c r="AQ389" s="566"/>
      <c r="AR389" s="566"/>
      <c r="AS389" s="566"/>
      <c r="AT389" s="566"/>
      <c r="AU389" s="566"/>
      <c r="AV389" s="566"/>
      <c r="AW389" s="566"/>
    </row>
    <row r="390" spans="1:49">
      <c r="A390" s="564" t="s">
        <v>411</v>
      </c>
      <c r="B390" s="564" t="s">
        <v>2697</v>
      </c>
      <c r="C390" s="564" t="s">
        <v>376</v>
      </c>
      <c r="D390" s="564" t="s">
        <v>954</v>
      </c>
      <c r="E390" s="564" t="s">
        <v>1005</v>
      </c>
      <c r="F390" s="565">
        <v>37500</v>
      </c>
      <c r="G390" s="566"/>
      <c r="H390" s="566"/>
      <c r="I390" s="566"/>
      <c r="J390" s="566"/>
      <c r="K390" s="565">
        <v>18400</v>
      </c>
      <c r="L390" s="565">
        <v>19100</v>
      </c>
      <c r="M390" s="566"/>
      <c r="N390" s="566"/>
      <c r="O390" s="566"/>
      <c r="P390" s="566"/>
      <c r="Q390" s="566"/>
      <c r="R390" s="566"/>
      <c r="S390" s="566"/>
      <c r="T390" s="566"/>
      <c r="U390" s="566"/>
      <c r="V390" s="566"/>
      <c r="W390" s="566"/>
      <c r="X390" s="566"/>
      <c r="Y390" s="566"/>
      <c r="Z390" s="566"/>
      <c r="AA390" s="566"/>
      <c r="AB390" s="566"/>
      <c r="AC390" s="566"/>
      <c r="AD390" s="566"/>
      <c r="AE390" s="566"/>
      <c r="AF390" s="566"/>
      <c r="AG390" s="566"/>
      <c r="AH390" s="566"/>
      <c r="AI390" s="566"/>
      <c r="AJ390" s="566"/>
      <c r="AK390" s="566"/>
      <c r="AL390" s="566"/>
      <c r="AM390" s="566"/>
      <c r="AN390" s="566"/>
      <c r="AO390" s="566"/>
      <c r="AP390" s="566"/>
      <c r="AQ390" s="566"/>
      <c r="AR390" s="566"/>
      <c r="AS390" s="566"/>
      <c r="AT390" s="566"/>
      <c r="AU390" s="566"/>
      <c r="AV390" s="566"/>
      <c r="AW390" s="566"/>
    </row>
    <row r="391" spans="1:49">
      <c r="A391" s="564" t="s">
        <v>321</v>
      </c>
      <c r="B391" s="564" t="s">
        <v>2698</v>
      </c>
      <c r="C391" s="564" t="s">
        <v>376</v>
      </c>
      <c r="D391" s="564" t="s">
        <v>954</v>
      </c>
      <c r="E391" s="564" t="s">
        <v>1005</v>
      </c>
      <c r="F391" s="565">
        <v>950850</v>
      </c>
      <c r="G391" s="566"/>
      <c r="H391" s="566"/>
      <c r="I391" s="566"/>
      <c r="J391" s="566"/>
      <c r="K391" s="565">
        <v>235950</v>
      </c>
      <c r="L391" s="565">
        <v>44300</v>
      </c>
      <c r="M391" s="566"/>
      <c r="N391" s="565">
        <v>147200</v>
      </c>
      <c r="O391" s="565">
        <v>55800</v>
      </c>
      <c r="P391" s="565">
        <v>41000</v>
      </c>
      <c r="Q391" s="565">
        <v>21600</v>
      </c>
      <c r="R391" s="565">
        <v>47000</v>
      </c>
      <c r="S391" s="566"/>
      <c r="T391" s="566"/>
      <c r="U391" s="566"/>
      <c r="V391" s="565">
        <v>39050</v>
      </c>
      <c r="W391" s="566"/>
      <c r="X391" s="566"/>
      <c r="Y391" s="565">
        <v>14600</v>
      </c>
      <c r="Z391" s="566"/>
      <c r="AA391" s="565">
        <v>51000</v>
      </c>
      <c r="AB391" s="565">
        <v>61800</v>
      </c>
      <c r="AC391" s="565">
        <v>29800</v>
      </c>
      <c r="AD391" s="565">
        <v>34200</v>
      </c>
      <c r="AE391" s="565">
        <v>17500</v>
      </c>
      <c r="AF391" s="565">
        <v>55550</v>
      </c>
      <c r="AG391" s="566"/>
      <c r="AH391" s="565">
        <v>7500</v>
      </c>
      <c r="AI391" s="565">
        <v>39500</v>
      </c>
      <c r="AJ391" s="566"/>
      <c r="AK391" s="566"/>
      <c r="AL391" s="565">
        <v>7500</v>
      </c>
      <c r="AM391" s="566"/>
      <c r="AN391" s="566"/>
      <c r="AO391" s="566"/>
      <c r="AP391" s="566"/>
      <c r="AQ391" s="566"/>
      <c r="AR391" s="566"/>
      <c r="AS391" s="566"/>
      <c r="AT391" s="566"/>
      <c r="AU391" s="566"/>
      <c r="AV391" s="566"/>
      <c r="AW391" s="566"/>
    </row>
    <row r="392" spans="1:49">
      <c r="A392" s="564" t="s">
        <v>322</v>
      </c>
      <c r="B392" s="564" t="s">
        <v>2699</v>
      </c>
      <c r="C392" s="564" t="s">
        <v>376</v>
      </c>
      <c r="D392" s="564" t="s">
        <v>954</v>
      </c>
      <c r="E392" s="564" t="s">
        <v>1005</v>
      </c>
      <c r="F392" s="565">
        <v>1660690</v>
      </c>
      <c r="G392" s="566"/>
      <c r="H392" s="566"/>
      <c r="I392" s="566"/>
      <c r="J392" s="566"/>
      <c r="K392" s="566"/>
      <c r="L392" s="566"/>
      <c r="M392" s="565">
        <v>184750</v>
      </c>
      <c r="N392" s="566"/>
      <c r="O392" s="566"/>
      <c r="P392" s="566"/>
      <c r="Q392" s="565">
        <v>93550</v>
      </c>
      <c r="R392" s="565">
        <v>155580</v>
      </c>
      <c r="S392" s="565">
        <v>186650</v>
      </c>
      <c r="T392" s="565">
        <v>133950</v>
      </c>
      <c r="U392" s="565">
        <v>33600</v>
      </c>
      <c r="V392" s="565">
        <v>58500</v>
      </c>
      <c r="W392" s="566"/>
      <c r="X392" s="566"/>
      <c r="Y392" s="566"/>
      <c r="Z392" s="565">
        <v>46500</v>
      </c>
      <c r="AA392" s="565">
        <v>12800</v>
      </c>
      <c r="AB392" s="565">
        <v>147700</v>
      </c>
      <c r="AC392" s="565">
        <v>4800</v>
      </c>
      <c r="AD392" s="566"/>
      <c r="AE392" s="565">
        <v>22800</v>
      </c>
      <c r="AF392" s="565">
        <v>25000</v>
      </c>
      <c r="AG392" s="565">
        <v>22800</v>
      </c>
      <c r="AH392" s="565">
        <v>47600</v>
      </c>
      <c r="AI392" s="565">
        <v>36100</v>
      </c>
      <c r="AJ392" s="565">
        <v>27800</v>
      </c>
      <c r="AK392" s="565">
        <v>11550</v>
      </c>
      <c r="AL392" s="565">
        <v>41100</v>
      </c>
      <c r="AM392" s="565">
        <v>69910</v>
      </c>
      <c r="AN392" s="566"/>
      <c r="AO392" s="565">
        <v>14100</v>
      </c>
      <c r="AP392" s="565">
        <v>155500</v>
      </c>
      <c r="AQ392" s="565">
        <v>23200</v>
      </c>
      <c r="AR392" s="566"/>
      <c r="AS392" s="565">
        <v>21200</v>
      </c>
      <c r="AT392" s="565">
        <v>41900</v>
      </c>
      <c r="AU392" s="565">
        <v>21200</v>
      </c>
      <c r="AV392" s="565">
        <v>20550</v>
      </c>
      <c r="AW392" s="566"/>
    </row>
    <row r="393" spans="1:49">
      <c r="A393" s="564" t="s">
        <v>326</v>
      </c>
      <c r="B393" s="564" t="s">
        <v>2700</v>
      </c>
      <c r="C393" s="564" t="s">
        <v>376</v>
      </c>
      <c r="D393" s="564" t="s">
        <v>954</v>
      </c>
      <c r="E393" s="564" t="s">
        <v>1005</v>
      </c>
      <c r="F393" s="565">
        <v>0</v>
      </c>
      <c r="G393" s="566"/>
      <c r="H393" s="566"/>
      <c r="I393" s="566"/>
      <c r="J393" s="566"/>
      <c r="K393" s="566"/>
      <c r="L393" s="566"/>
      <c r="M393" s="566"/>
      <c r="N393" s="566"/>
      <c r="O393" s="566"/>
      <c r="P393" s="566"/>
      <c r="Q393" s="566"/>
      <c r="R393" s="566"/>
      <c r="S393" s="566"/>
      <c r="T393" s="566"/>
      <c r="U393" s="566"/>
      <c r="V393" s="566"/>
      <c r="W393" s="566"/>
      <c r="X393" s="566"/>
      <c r="Y393" s="566"/>
      <c r="Z393" s="566"/>
      <c r="AA393" s="566"/>
      <c r="AB393" s="566"/>
      <c r="AC393" s="566"/>
      <c r="AD393" s="565">
        <v>0</v>
      </c>
      <c r="AE393" s="566"/>
      <c r="AF393" s="566"/>
      <c r="AG393" s="566"/>
      <c r="AH393" s="566"/>
      <c r="AI393" s="566"/>
      <c r="AJ393" s="566"/>
      <c r="AK393" s="566"/>
      <c r="AL393" s="566"/>
      <c r="AM393" s="566"/>
      <c r="AN393" s="566"/>
      <c r="AO393" s="566"/>
      <c r="AP393" s="566"/>
      <c r="AQ393" s="566"/>
      <c r="AR393" s="566"/>
      <c r="AS393" s="566"/>
      <c r="AT393" s="566"/>
      <c r="AU393" s="566"/>
      <c r="AV393" s="566"/>
      <c r="AW393" s="566"/>
    </row>
    <row r="394" spans="1:49">
      <c r="A394" s="564" t="s">
        <v>332</v>
      </c>
      <c r="B394" s="564" t="s">
        <v>2701</v>
      </c>
      <c r="C394" s="564" t="s">
        <v>376</v>
      </c>
      <c r="D394" s="564" t="s">
        <v>954</v>
      </c>
      <c r="E394" s="564" t="s">
        <v>1005</v>
      </c>
      <c r="F394" s="565">
        <v>2390825</v>
      </c>
      <c r="G394" s="566"/>
      <c r="H394" s="566"/>
      <c r="I394" s="566"/>
      <c r="J394" s="566"/>
      <c r="K394" s="565">
        <v>318450</v>
      </c>
      <c r="L394" s="565">
        <v>167900</v>
      </c>
      <c r="M394" s="565">
        <v>144900</v>
      </c>
      <c r="N394" s="565">
        <v>95100</v>
      </c>
      <c r="O394" s="565">
        <v>220700</v>
      </c>
      <c r="P394" s="565">
        <v>64100</v>
      </c>
      <c r="Q394" s="565">
        <v>114750</v>
      </c>
      <c r="R394" s="565">
        <v>36300</v>
      </c>
      <c r="S394" s="565">
        <v>144900</v>
      </c>
      <c r="T394" s="565">
        <v>48600</v>
      </c>
      <c r="U394" s="565">
        <v>51600</v>
      </c>
      <c r="V394" s="565">
        <v>119400</v>
      </c>
      <c r="W394" s="565">
        <v>136950</v>
      </c>
      <c r="X394" s="565">
        <v>138100</v>
      </c>
      <c r="Y394" s="565">
        <v>14350</v>
      </c>
      <c r="Z394" s="565">
        <v>22500</v>
      </c>
      <c r="AA394" s="565">
        <v>22150</v>
      </c>
      <c r="AB394" s="565">
        <v>88800</v>
      </c>
      <c r="AC394" s="565">
        <v>46250</v>
      </c>
      <c r="AD394" s="565">
        <v>27400</v>
      </c>
      <c r="AE394" s="565">
        <v>10000</v>
      </c>
      <c r="AF394" s="565">
        <v>4250</v>
      </c>
      <c r="AG394" s="565">
        <v>20000</v>
      </c>
      <c r="AH394" s="565">
        <v>32700</v>
      </c>
      <c r="AI394" s="566"/>
      <c r="AJ394" s="565">
        <v>71725</v>
      </c>
      <c r="AK394" s="566"/>
      <c r="AL394" s="565">
        <v>20000</v>
      </c>
      <c r="AM394" s="565">
        <v>11800</v>
      </c>
      <c r="AN394" s="566"/>
      <c r="AO394" s="566"/>
      <c r="AP394" s="565">
        <v>154750</v>
      </c>
      <c r="AQ394" s="566"/>
      <c r="AR394" s="566"/>
      <c r="AS394" s="566"/>
      <c r="AT394" s="566"/>
      <c r="AU394" s="565">
        <v>42400</v>
      </c>
      <c r="AV394" s="566"/>
      <c r="AW394" s="566"/>
    </row>
    <row r="395" spans="1:49">
      <c r="A395" s="564" t="s">
        <v>2420</v>
      </c>
      <c r="B395" s="564" t="s">
        <v>2702</v>
      </c>
      <c r="C395" s="564" t="s">
        <v>376</v>
      </c>
      <c r="D395" s="564" t="s">
        <v>954</v>
      </c>
      <c r="E395" s="564" t="s">
        <v>1005</v>
      </c>
      <c r="F395" s="565">
        <v>61860</v>
      </c>
      <c r="G395" s="566"/>
      <c r="H395" s="566"/>
      <c r="I395" s="566"/>
      <c r="J395" s="566"/>
      <c r="K395" s="566"/>
      <c r="L395" s="566"/>
      <c r="M395" s="566"/>
      <c r="N395" s="566"/>
      <c r="O395" s="566"/>
      <c r="P395" s="566"/>
      <c r="Q395" s="566"/>
      <c r="R395" s="566"/>
      <c r="S395" s="566"/>
      <c r="T395" s="566"/>
      <c r="U395" s="566"/>
      <c r="V395" s="566"/>
      <c r="W395" s="566"/>
      <c r="X395" s="566"/>
      <c r="Y395" s="566"/>
      <c r="Z395" s="566"/>
      <c r="AA395" s="566"/>
      <c r="AB395" s="566"/>
      <c r="AC395" s="566"/>
      <c r="AD395" s="566"/>
      <c r="AE395" s="566"/>
      <c r="AF395" s="566"/>
      <c r="AG395" s="566"/>
      <c r="AH395" s="566"/>
      <c r="AI395" s="566"/>
      <c r="AJ395" s="566"/>
      <c r="AK395" s="566"/>
      <c r="AL395" s="566"/>
      <c r="AM395" s="566"/>
      <c r="AN395" s="566"/>
      <c r="AO395" s="566"/>
      <c r="AP395" s="566"/>
      <c r="AQ395" s="566"/>
      <c r="AR395" s="566"/>
      <c r="AS395" s="566"/>
      <c r="AT395" s="566"/>
      <c r="AU395" s="565">
        <v>61860</v>
      </c>
      <c r="AV395" s="566"/>
      <c r="AW395" s="566"/>
    </row>
    <row r="396" spans="1:49">
      <c r="A396" s="564" t="s">
        <v>336</v>
      </c>
      <c r="B396" s="564" t="s">
        <v>2703</v>
      </c>
      <c r="C396" s="564" t="s">
        <v>376</v>
      </c>
      <c r="D396" s="564" t="s">
        <v>954</v>
      </c>
      <c r="E396" s="564" t="s">
        <v>1005</v>
      </c>
      <c r="F396" s="565">
        <v>231370</v>
      </c>
      <c r="G396" s="566"/>
      <c r="H396" s="566"/>
      <c r="I396" s="566"/>
      <c r="J396" s="566"/>
      <c r="K396" s="566"/>
      <c r="L396" s="566"/>
      <c r="M396" s="566"/>
      <c r="N396" s="566"/>
      <c r="O396" s="566"/>
      <c r="P396" s="566"/>
      <c r="Q396" s="566"/>
      <c r="R396" s="566"/>
      <c r="S396" s="566"/>
      <c r="T396" s="566"/>
      <c r="U396" s="566"/>
      <c r="V396" s="566"/>
      <c r="W396" s="565">
        <v>75100</v>
      </c>
      <c r="X396" s="565">
        <v>25450</v>
      </c>
      <c r="Y396" s="565">
        <v>73750</v>
      </c>
      <c r="Z396" s="565">
        <v>20700</v>
      </c>
      <c r="AA396" s="565">
        <v>36370</v>
      </c>
      <c r="AB396" s="566"/>
      <c r="AC396" s="566"/>
      <c r="AD396" s="566"/>
      <c r="AE396" s="566"/>
      <c r="AF396" s="566"/>
      <c r="AG396" s="566"/>
      <c r="AH396" s="566"/>
      <c r="AI396" s="566"/>
      <c r="AJ396" s="566"/>
      <c r="AK396" s="566"/>
      <c r="AL396" s="566"/>
      <c r="AM396" s="566"/>
      <c r="AN396" s="566"/>
      <c r="AO396" s="566"/>
      <c r="AP396" s="566"/>
      <c r="AQ396" s="566"/>
      <c r="AR396" s="566"/>
      <c r="AS396" s="566"/>
      <c r="AT396" s="566"/>
      <c r="AU396" s="566"/>
      <c r="AV396" s="566"/>
      <c r="AW396" s="566"/>
    </row>
    <row r="397" spans="1:49">
      <c r="A397" s="564" t="s">
        <v>337</v>
      </c>
      <c r="B397" s="564" t="s">
        <v>2704</v>
      </c>
      <c r="C397" s="564" t="s">
        <v>376</v>
      </c>
      <c r="D397" s="564" t="s">
        <v>954</v>
      </c>
      <c r="E397" s="564" t="s">
        <v>1005</v>
      </c>
      <c r="F397" s="565">
        <v>516075</v>
      </c>
      <c r="G397" s="566"/>
      <c r="H397" s="566"/>
      <c r="I397" s="566"/>
      <c r="J397" s="566"/>
      <c r="K397" s="566"/>
      <c r="L397" s="566"/>
      <c r="M397" s="566"/>
      <c r="N397" s="566"/>
      <c r="O397" s="566"/>
      <c r="P397" s="566"/>
      <c r="Q397" s="566"/>
      <c r="R397" s="566"/>
      <c r="S397" s="566"/>
      <c r="T397" s="566"/>
      <c r="U397" s="566"/>
      <c r="V397" s="566"/>
      <c r="W397" s="565">
        <v>115200</v>
      </c>
      <c r="X397" s="565">
        <v>148500</v>
      </c>
      <c r="Y397" s="565">
        <v>45300</v>
      </c>
      <c r="Z397" s="565">
        <v>14400</v>
      </c>
      <c r="AA397" s="566"/>
      <c r="AB397" s="565">
        <v>25500</v>
      </c>
      <c r="AC397" s="566"/>
      <c r="AD397" s="565">
        <v>90800</v>
      </c>
      <c r="AE397" s="565">
        <v>6400</v>
      </c>
      <c r="AF397" s="565">
        <v>23200</v>
      </c>
      <c r="AG397" s="565">
        <v>17200</v>
      </c>
      <c r="AH397" s="565">
        <v>29575</v>
      </c>
      <c r="AI397" s="566"/>
      <c r="AJ397" s="566"/>
      <c r="AK397" s="566"/>
      <c r="AL397" s="566"/>
      <c r="AM397" s="566"/>
      <c r="AN397" s="566"/>
      <c r="AO397" s="566"/>
      <c r="AP397" s="566"/>
      <c r="AQ397" s="566"/>
      <c r="AR397" s="566"/>
      <c r="AS397" s="566"/>
      <c r="AT397" s="566"/>
      <c r="AU397" s="566"/>
      <c r="AV397" s="566"/>
      <c r="AW397" s="566"/>
    </row>
    <row r="398" spans="1:49">
      <c r="A398" s="564" t="s">
        <v>340</v>
      </c>
      <c r="B398" s="564" t="s">
        <v>2705</v>
      </c>
      <c r="C398" s="564" t="s">
        <v>376</v>
      </c>
      <c r="D398" s="564" t="s">
        <v>954</v>
      </c>
      <c r="E398" s="564" t="s">
        <v>1005</v>
      </c>
      <c r="F398" s="565">
        <v>0</v>
      </c>
      <c r="G398" s="566"/>
      <c r="H398" s="566"/>
      <c r="I398" s="566"/>
      <c r="J398" s="566"/>
      <c r="K398" s="566"/>
      <c r="L398" s="566"/>
      <c r="M398" s="566"/>
      <c r="N398" s="566"/>
      <c r="O398" s="566"/>
      <c r="P398" s="566"/>
      <c r="Q398" s="566"/>
      <c r="R398" s="566"/>
      <c r="S398" s="566"/>
      <c r="T398" s="566"/>
      <c r="U398" s="566"/>
      <c r="V398" s="566"/>
      <c r="W398" s="566"/>
      <c r="X398" s="566"/>
      <c r="Y398" s="566"/>
      <c r="Z398" s="566"/>
      <c r="AA398" s="566"/>
      <c r="AB398" s="566"/>
      <c r="AC398" s="566"/>
      <c r="AD398" s="565">
        <v>-14680</v>
      </c>
      <c r="AE398" s="565">
        <v>14680</v>
      </c>
      <c r="AF398" s="566"/>
      <c r="AG398" s="566"/>
      <c r="AH398" s="566"/>
      <c r="AI398" s="566"/>
      <c r="AJ398" s="566"/>
      <c r="AK398" s="566"/>
      <c r="AL398" s="566"/>
      <c r="AM398" s="566"/>
      <c r="AN398" s="566"/>
      <c r="AO398" s="566"/>
      <c r="AP398" s="566"/>
      <c r="AQ398" s="566"/>
      <c r="AR398" s="566"/>
      <c r="AS398" s="566"/>
      <c r="AT398" s="566"/>
      <c r="AU398" s="566"/>
      <c r="AV398" s="566"/>
      <c r="AW398" s="566"/>
    </row>
    <row r="399" spans="1:49">
      <c r="A399" s="564" t="s">
        <v>341</v>
      </c>
      <c r="B399" s="564" t="s">
        <v>2706</v>
      </c>
      <c r="C399" s="564" t="s">
        <v>376</v>
      </c>
      <c r="D399" s="564" t="s">
        <v>954</v>
      </c>
      <c r="E399" s="564" t="s">
        <v>1005</v>
      </c>
      <c r="F399" s="565">
        <v>6284425</v>
      </c>
      <c r="G399" s="566"/>
      <c r="H399" s="566"/>
      <c r="I399" s="566"/>
      <c r="J399" s="566"/>
      <c r="K399" s="566"/>
      <c r="L399" s="566"/>
      <c r="M399" s="566"/>
      <c r="N399" s="566"/>
      <c r="O399" s="566"/>
      <c r="P399" s="566"/>
      <c r="Q399" s="566"/>
      <c r="R399" s="566"/>
      <c r="S399" s="566"/>
      <c r="T399" s="566"/>
      <c r="U399" s="566"/>
      <c r="V399" s="566"/>
      <c r="W399" s="565">
        <v>57300</v>
      </c>
      <c r="X399" s="565">
        <v>120650</v>
      </c>
      <c r="Y399" s="565">
        <v>119100</v>
      </c>
      <c r="Z399" s="565">
        <v>14600</v>
      </c>
      <c r="AA399" s="565">
        <v>18660</v>
      </c>
      <c r="AB399" s="565">
        <v>20500</v>
      </c>
      <c r="AC399" s="565">
        <v>26700</v>
      </c>
      <c r="AD399" s="565">
        <v>170100</v>
      </c>
      <c r="AE399" s="565">
        <v>191000</v>
      </c>
      <c r="AF399" s="565">
        <v>111600</v>
      </c>
      <c r="AG399" s="565">
        <v>1659500</v>
      </c>
      <c r="AH399" s="565">
        <v>968940</v>
      </c>
      <c r="AI399" s="565">
        <v>1024200</v>
      </c>
      <c r="AJ399" s="565">
        <v>427400</v>
      </c>
      <c r="AK399" s="565">
        <v>117050</v>
      </c>
      <c r="AL399" s="565">
        <v>157900</v>
      </c>
      <c r="AM399" s="565">
        <v>136115</v>
      </c>
      <c r="AN399" s="565">
        <v>258050</v>
      </c>
      <c r="AO399" s="565">
        <v>291400</v>
      </c>
      <c r="AP399" s="565">
        <v>124090</v>
      </c>
      <c r="AQ399" s="565">
        <v>41600</v>
      </c>
      <c r="AR399" s="565">
        <v>121670</v>
      </c>
      <c r="AS399" s="566"/>
      <c r="AT399" s="565">
        <v>10000</v>
      </c>
      <c r="AU399" s="565">
        <v>74000</v>
      </c>
      <c r="AV399" s="565">
        <v>22300</v>
      </c>
      <c r="AW399" s="566"/>
    </row>
    <row r="400" spans="1:49">
      <c r="A400" s="564" t="s">
        <v>343</v>
      </c>
      <c r="B400" s="564" t="s">
        <v>2707</v>
      </c>
      <c r="C400" s="564" t="s">
        <v>376</v>
      </c>
      <c r="D400" s="564" t="s">
        <v>954</v>
      </c>
      <c r="E400" s="564" t="s">
        <v>1005</v>
      </c>
      <c r="F400" s="565">
        <v>41000</v>
      </c>
      <c r="G400" s="566"/>
      <c r="H400" s="566"/>
      <c r="I400" s="566"/>
      <c r="J400" s="566"/>
      <c r="K400" s="566"/>
      <c r="L400" s="566"/>
      <c r="M400" s="566"/>
      <c r="N400" s="566"/>
      <c r="O400" s="566"/>
      <c r="P400" s="566"/>
      <c r="Q400" s="566"/>
      <c r="R400" s="566"/>
      <c r="S400" s="566"/>
      <c r="T400" s="566"/>
      <c r="U400" s="566"/>
      <c r="V400" s="566"/>
      <c r="W400" s="566"/>
      <c r="X400" s="566"/>
      <c r="Y400" s="566"/>
      <c r="Z400" s="566"/>
      <c r="AA400" s="566"/>
      <c r="AB400" s="566"/>
      <c r="AC400" s="566"/>
      <c r="AD400" s="565">
        <v>41000</v>
      </c>
      <c r="AE400" s="566"/>
      <c r="AF400" s="566"/>
      <c r="AG400" s="566"/>
      <c r="AH400" s="566"/>
      <c r="AI400" s="566"/>
      <c r="AJ400" s="566"/>
      <c r="AK400" s="566"/>
      <c r="AL400" s="566"/>
      <c r="AM400" s="566"/>
      <c r="AN400" s="566"/>
      <c r="AO400" s="566"/>
      <c r="AP400" s="566"/>
      <c r="AQ400" s="566"/>
      <c r="AR400" s="566"/>
      <c r="AS400" s="566"/>
      <c r="AT400" s="566"/>
      <c r="AU400" s="566"/>
      <c r="AV400" s="566"/>
      <c r="AW400" s="566"/>
    </row>
    <row r="401" spans="1:49">
      <c r="A401" s="564" t="s">
        <v>2403</v>
      </c>
      <c r="B401" s="564" t="s">
        <v>2708</v>
      </c>
      <c r="C401" s="564" t="s">
        <v>376</v>
      </c>
      <c r="D401" s="564" t="s">
        <v>954</v>
      </c>
      <c r="E401" s="564" t="s">
        <v>1005</v>
      </c>
      <c r="F401" s="565">
        <v>180435</v>
      </c>
      <c r="G401" s="566"/>
      <c r="H401" s="566"/>
      <c r="I401" s="566"/>
      <c r="J401" s="566"/>
      <c r="K401" s="566"/>
      <c r="L401" s="566"/>
      <c r="M401" s="566"/>
      <c r="N401" s="566"/>
      <c r="O401" s="566"/>
      <c r="P401" s="566"/>
      <c r="Q401" s="566"/>
      <c r="R401" s="566"/>
      <c r="S401" s="566"/>
      <c r="T401" s="566"/>
      <c r="U401" s="566"/>
      <c r="V401" s="566"/>
      <c r="W401" s="566"/>
      <c r="X401" s="566"/>
      <c r="Y401" s="566"/>
      <c r="Z401" s="566"/>
      <c r="AA401" s="566"/>
      <c r="AB401" s="566"/>
      <c r="AC401" s="566"/>
      <c r="AD401" s="566"/>
      <c r="AE401" s="566"/>
      <c r="AF401" s="566"/>
      <c r="AG401" s="566"/>
      <c r="AH401" s="566"/>
      <c r="AI401" s="566"/>
      <c r="AJ401" s="566"/>
      <c r="AK401" s="566"/>
      <c r="AL401" s="566"/>
      <c r="AM401" s="566"/>
      <c r="AN401" s="566"/>
      <c r="AO401" s="566"/>
      <c r="AP401" s="566"/>
      <c r="AQ401" s="566"/>
      <c r="AR401" s="566"/>
      <c r="AS401" s="566"/>
      <c r="AT401" s="566"/>
      <c r="AU401" s="565">
        <v>76535</v>
      </c>
      <c r="AV401" s="565">
        <v>39400</v>
      </c>
      <c r="AW401" s="565">
        <v>64500</v>
      </c>
    </row>
    <row r="402" spans="1:49">
      <c r="A402" s="564" t="s">
        <v>344</v>
      </c>
      <c r="B402" s="564" t="s">
        <v>2709</v>
      </c>
      <c r="C402" s="564" t="s">
        <v>376</v>
      </c>
      <c r="D402" s="564" t="s">
        <v>954</v>
      </c>
      <c r="E402" s="564" t="s">
        <v>1005</v>
      </c>
      <c r="F402" s="565">
        <v>1568250</v>
      </c>
      <c r="G402" s="566"/>
      <c r="H402" s="566"/>
      <c r="I402" s="566"/>
      <c r="J402" s="566"/>
      <c r="K402" s="566"/>
      <c r="L402" s="566"/>
      <c r="M402" s="566"/>
      <c r="N402" s="566"/>
      <c r="O402" s="566"/>
      <c r="P402" s="566"/>
      <c r="Q402" s="566"/>
      <c r="R402" s="566"/>
      <c r="S402" s="566"/>
      <c r="T402" s="566"/>
      <c r="U402" s="566"/>
      <c r="V402" s="566"/>
      <c r="W402" s="565">
        <v>146200</v>
      </c>
      <c r="X402" s="565">
        <v>270000</v>
      </c>
      <c r="Y402" s="565">
        <v>160200</v>
      </c>
      <c r="Z402" s="565">
        <v>137300</v>
      </c>
      <c r="AA402" s="565">
        <v>223250</v>
      </c>
      <c r="AB402" s="565">
        <v>347100</v>
      </c>
      <c r="AC402" s="565">
        <v>155100</v>
      </c>
      <c r="AD402" s="565">
        <v>82050</v>
      </c>
      <c r="AE402" s="566"/>
      <c r="AF402" s="565">
        <v>5000</v>
      </c>
      <c r="AG402" s="565">
        <v>26450</v>
      </c>
      <c r="AH402" s="566"/>
      <c r="AI402" s="566"/>
      <c r="AJ402" s="566"/>
      <c r="AK402" s="566"/>
      <c r="AL402" s="566"/>
      <c r="AM402" s="565">
        <v>15600</v>
      </c>
      <c r="AN402" s="566"/>
      <c r="AO402" s="566"/>
      <c r="AP402" s="566"/>
      <c r="AQ402" s="566"/>
      <c r="AR402" s="566"/>
      <c r="AS402" s="566"/>
      <c r="AT402" s="566"/>
      <c r="AU402" s="566"/>
      <c r="AV402" s="566"/>
      <c r="AW402" s="566"/>
    </row>
    <row r="403" spans="1:49">
      <c r="A403" s="564" t="s">
        <v>349</v>
      </c>
      <c r="B403" s="564" t="s">
        <v>2710</v>
      </c>
      <c r="C403" s="564" t="s">
        <v>376</v>
      </c>
      <c r="D403" s="564" t="s">
        <v>954</v>
      </c>
      <c r="E403" s="564" t="s">
        <v>1005</v>
      </c>
      <c r="F403" s="565">
        <v>22950</v>
      </c>
      <c r="G403" s="566"/>
      <c r="H403" s="566"/>
      <c r="I403" s="566"/>
      <c r="J403" s="566"/>
      <c r="K403" s="566"/>
      <c r="L403" s="566"/>
      <c r="M403" s="566"/>
      <c r="N403" s="566"/>
      <c r="O403" s="566"/>
      <c r="P403" s="566"/>
      <c r="Q403" s="566"/>
      <c r="R403" s="565">
        <v>15950</v>
      </c>
      <c r="S403" s="566"/>
      <c r="T403" s="566"/>
      <c r="U403" s="565">
        <v>7000</v>
      </c>
      <c r="V403" s="566"/>
      <c r="W403" s="566"/>
      <c r="X403" s="566"/>
      <c r="Y403" s="566"/>
      <c r="Z403" s="566"/>
      <c r="AA403" s="566"/>
      <c r="AB403" s="566"/>
      <c r="AC403" s="566"/>
      <c r="AD403" s="566"/>
      <c r="AE403" s="566"/>
      <c r="AF403" s="566"/>
      <c r="AG403" s="566"/>
      <c r="AH403" s="566"/>
      <c r="AI403" s="566"/>
      <c r="AJ403" s="566"/>
      <c r="AK403" s="566"/>
      <c r="AL403" s="566"/>
      <c r="AM403" s="566"/>
      <c r="AN403" s="566"/>
      <c r="AO403" s="566"/>
      <c r="AP403" s="566"/>
      <c r="AQ403" s="566"/>
      <c r="AR403" s="566"/>
      <c r="AS403" s="566"/>
      <c r="AT403" s="566"/>
      <c r="AU403" s="566"/>
      <c r="AV403" s="566"/>
      <c r="AW403" s="566"/>
    </row>
    <row r="404" spans="1:49">
      <c r="A404" s="564" t="s">
        <v>358</v>
      </c>
      <c r="B404" s="564" t="s">
        <v>2711</v>
      </c>
      <c r="C404" s="564" t="s">
        <v>376</v>
      </c>
      <c r="D404" s="564" t="s">
        <v>954</v>
      </c>
      <c r="E404" s="564" t="s">
        <v>1005</v>
      </c>
      <c r="F404" s="565">
        <v>6431175</v>
      </c>
      <c r="G404" s="566"/>
      <c r="H404" s="566"/>
      <c r="I404" s="566"/>
      <c r="J404" s="566"/>
      <c r="K404" s="566"/>
      <c r="L404" s="566"/>
      <c r="M404" s="565">
        <v>189300</v>
      </c>
      <c r="N404" s="566"/>
      <c r="O404" s="566"/>
      <c r="P404" s="566"/>
      <c r="Q404" s="565">
        <v>80800</v>
      </c>
      <c r="R404" s="565">
        <v>541550</v>
      </c>
      <c r="S404" s="565">
        <v>189300</v>
      </c>
      <c r="T404" s="565">
        <v>432700</v>
      </c>
      <c r="U404" s="565">
        <v>351600</v>
      </c>
      <c r="V404" s="565">
        <v>318100</v>
      </c>
      <c r="W404" s="565">
        <v>406400</v>
      </c>
      <c r="X404" s="565">
        <v>368800</v>
      </c>
      <c r="Y404" s="565">
        <v>445050</v>
      </c>
      <c r="Z404" s="565">
        <v>313500</v>
      </c>
      <c r="AA404" s="565">
        <v>250300</v>
      </c>
      <c r="AB404" s="565">
        <v>409000</v>
      </c>
      <c r="AC404" s="565">
        <v>363250</v>
      </c>
      <c r="AD404" s="565">
        <v>246700</v>
      </c>
      <c r="AE404" s="565">
        <v>176550</v>
      </c>
      <c r="AF404" s="565">
        <v>169650</v>
      </c>
      <c r="AG404" s="565">
        <v>442500</v>
      </c>
      <c r="AH404" s="565">
        <v>49075</v>
      </c>
      <c r="AI404" s="565">
        <v>58000</v>
      </c>
      <c r="AJ404" s="565">
        <v>78700</v>
      </c>
      <c r="AK404" s="565">
        <v>108500</v>
      </c>
      <c r="AL404" s="565">
        <v>208350</v>
      </c>
      <c r="AM404" s="565">
        <v>5200</v>
      </c>
      <c r="AN404" s="566"/>
      <c r="AO404" s="566"/>
      <c r="AP404" s="565">
        <v>222000</v>
      </c>
      <c r="AQ404" s="566"/>
      <c r="AR404" s="566"/>
      <c r="AS404" s="566"/>
      <c r="AT404" s="565">
        <v>1800</v>
      </c>
      <c r="AU404" s="565">
        <v>4500</v>
      </c>
      <c r="AV404" s="566"/>
      <c r="AW404" s="566"/>
    </row>
    <row r="405" spans="1:49">
      <c r="A405" s="564" t="s">
        <v>1811</v>
      </c>
      <c r="B405" s="564" t="s">
        <v>2712</v>
      </c>
      <c r="C405" s="564" t="s">
        <v>376</v>
      </c>
      <c r="D405" s="564" t="s">
        <v>954</v>
      </c>
      <c r="E405" s="564" t="s">
        <v>1005</v>
      </c>
      <c r="F405" s="565">
        <v>18850</v>
      </c>
      <c r="G405" s="566"/>
      <c r="H405" s="566"/>
      <c r="I405" s="566"/>
      <c r="J405" s="566"/>
      <c r="K405" s="566"/>
      <c r="L405" s="566"/>
      <c r="M405" s="566"/>
      <c r="N405" s="566"/>
      <c r="O405" s="566"/>
      <c r="P405" s="566"/>
      <c r="Q405" s="566"/>
      <c r="R405" s="566"/>
      <c r="S405" s="566"/>
      <c r="T405" s="566"/>
      <c r="U405" s="566"/>
      <c r="V405" s="566"/>
      <c r="W405" s="566"/>
      <c r="X405" s="566"/>
      <c r="Y405" s="566"/>
      <c r="Z405" s="566"/>
      <c r="AA405" s="566"/>
      <c r="AB405" s="566"/>
      <c r="AC405" s="566"/>
      <c r="AD405" s="566"/>
      <c r="AE405" s="566"/>
      <c r="AF405" s="566"/>
      <c r="AG405" s="566"/>
      <c r="AH405" s="566"/>
      <c r="AI405" s="566"/>
      <c r="AJ405" s="566"/>
      <c r="AK405" s="566"/>
      <c r="AL405" s="566"/>
      <c r="AM405" s="566"/>
      <c r="AN405" s="566"/>
      <c r="AO405" s="566"/>
      <c r="AP405" s="566"/>
      <c r="AQ405" s="566"/>
      <c r="AR405" s="565">
        <v>18850</v>
      </c>
      <c r="AS405" s="566"/>
      <c r="AT405" s="566"/>
      <c r="AU405" s="566"/>
      <c r="AV405" s="566"/>
      <c r="AW405" s="566"/>
    </row>
    <row r="406" spans="1:49">
      <c r="A406" s="564" t="s">
        <v>301</v>
      </c>
      <c r="B406" s="564" t="s">
        <v>2713</v>
      </c>
      <c r="C406" s="564" t="s">
        <v>376</v>
      </c>
      <c r="D406" s="564" t="s">
        <v>954</v>
      </c>
      <c r="E406" s="564" t="s">
        <v>1005</v>
      </c>
      <c r="F406" s="565">
        <v>1584900</v>
      </c>
      <c r="G406" s="566"/>
      <c r="H406" s="566"/>
      <c r="I406" s="566"/>
      <c r="J406" s="566"/>
      <c r="K406" s="566"/>
      <c r="L406" s="566"/>
      <c r="M406" s="565">
        <v>141300</v>
      </c>
      <c r="N406" s="566"/>
      <c r="O406" s="566"/>
      <c r="P406" s="566"/>
      <c r="Q406" s="565">
        <v>34700</v>
      </c>
      <c r="R406" s="565">
        <v>145550</v>
      </c>
      <c r="S406" s="565">
        <v>141300</v>
      </c>
      <c r="T406" s="565">
        <v>64900</v>
      </c>
      <c r="U406" s="565">
        <v>74000</v>
      </c>
      <c r="V406" s="565">
        <v>253500</v>
      </c>
      <c r="W406" s="565">
        <v>103800</v>
      </c>
      <c r="X406" s="565">
        <v>71100</v>
      </c>
      <c r="Y406" s="565">
        <v>130500</v>
      </c>
      <c r="Z406" s="565">
        <v>43600</v>
      </c>
      <c r="AA406" s="565">
        <v>81300</v>
      </c>
      <c r="AB406" s="565">
        <v>27450</v>
      </c>
      <c r="AC406" s="566"/>
      <c r="AD406" s="566"/>
      <c r="AE406" s="566"/>
      <c r="AF406" s="566"/>
      <c r="AG406" s="565">
        <v>17900</v>
      </c>
      <c r="AH406" s="565">
        <v>40400</v>
      </c>
      <c r="AI406" s="566"/>
      <c r="AJ406" s="565">
        <v>37600</v>
      </c>
      <c r="AK406" s="565">
        <v>20250</v>
      </c>
      <c r="AL406" s="566"/>
      <c r="AM406" s="565">
        <v>55750</v>
      </c>
      <c r="AN406" s="566"/>
      <c r="AO406" s="566"/>
      <c r="AP406" s="565">
        <v>100000</v>
      </c>
      <c r="AQ406" s="566"/>
      <c r="AR406" s="566"/>
      <c r="AS406" s="566"/>
      <c r="AT406" s="566"/>
      <c r="AU406" s="566"/>
      <c r="AV406" s="566"/>
      <c r="AW406" s="566"/>
    </row>
    <row r="407" spans="1:49">
      <c r="A407" s="564" t="s">
        <v>2421</v>
      </c>
      <c r="B407" s="564" t="s">
        <v>2714</v>
      </c>
      <c r="C407" s="564" t="s">
        <v>376</v>
      </c>
      <c r="D407" s="564" t="s">
        <v>954</v>
      </c>
      <c r="E407" s="564" t="s">
        <v>1005</v>
      </c>
      <c r="F407" s="565">
        <v>467010</v>
      </c>
      <c r="G407" s="566"/>
      <c r="H407" s="566"/>
      <c r="I407" s="566"/>
      <c r="J407" s="566"/>
      <c r="K407" s="566"/>
      <c r="L407" s="566"/>
      <c r="M407" s="566"/>
      <c r="N407" s="566"/>
      <c r="O407" s="566"/>
      <c r="P407" s="566"/>
      <c r="Q407" s="566"/>
      <c r="R407" s="566"/>
      <c r="S407" s="566"/>
      <c r="T407" s="566"/>
      <c r="U407" s="566"/>
      <c r="V407" s="566"/>
      <c r="W407" s="566"/>
      <c r="X407" s="566"/>
      <c r="Y407" s="566"/>
      <c r="Z407" s="566"/>
      <c r="AA407" s="566"/>
      <c r="AB407" s="566"/>
      <c r="AC407" s="566"/>
      <c r="AD407" s="566"/>
      <c r="AE407" s="566"/>
      <c r="AF407" s="566"/>
      <c r="AG407" s="566"/>
      <c r="AH407" s="566"/>
      <c r="AI407" s="566"/>
      <c r="AJ407" s="566"/>
      <c r="AK407" s="566"/>
      <c r="AL407" s="566"/>
      <c r="AM407" s="566"/>
      <c r="AN407" s="566"/>
      <c r="AO407" s="566"/>
      <c r="AP407" s="566"/>
      <c r="AQ407" s="566"/>
      <c r="AR407" s="566"/>
      <c r="AS407" s="566"/>
      <c r="AT407" s="566"/>
      <c r="AU407" s="565">
        <v>102410</v>
      </c>
      <c r="AV407" s="565">
        <v>296250</v>
      </c>
      <c r="AW407" s="565">
        <v>68350</v>
      </c>
    </row>
    <row r="408" spans="1:49">
      <c r="A408" s="564" t="s">
        <v>305</v>
      </c>
      <c r="B408" s="564" t="s">
        <v>2715</v>
      </c>
      <c r="C408" s="564" t="s">
        <v>376</v>
      </c>
      <c r="D408" s="564" t="s">
        <v>954</v>
      </c>
      <c r="E408" s="564" t="s">
        <v>1005</v>
      </c>
      <c r="F408" s="565">
        <v>8381585</v>
      </c>
      <c r="G408" s="566"/>
      <c r="H408" s="566"/>
      <c r="I408" s="566"/>
      <c r="J408" s="566"/>
      <c r="K408" s="565">
        <v>162450</v>
      </c>
      <c r="L408" s="565">
        <v>177050</v>
      </c>
      <c r="M408" s="565">
        <v>246650</v>
      </c>
      <c r="N408" s="565">
        <v>103850</v>
      </c>
      <c r="O408" s="565">
        <v>187850</v>
      </c>
      <c r="P408" s="565">
        <v>186500</v>
      </c>
      <c r="Q408" s="565">
        <v>268250</v>
      </c>
      <c r="R408" s="565">
        <v>293920</v>
      </c>
      <c r="S408" s="565">
        <v>246650</v>
      </c>
      <c r="T408" s="565">
        <v>469200</v>
      </c>
      <c r="U408" s="565">
        <v>213100</v>
      </c>
      <c r="V408" s="565">
        <v>149570</v>
      </c>
      <c r="W408" s="565">
        <v>173960</v>
      </c>
      <c r="X408" s="565">
        <v>264350</v>
      </c>
      <c r="Y408" s="565">
        <v>253250</v>
      </c>
      <c r="Z408" s="565">
        <v>212100</v>
      </c>
      <c r="AA408" s="565">
        <v>480350</v>
      </c>
      <c r="AB408" s="565">
        <v>323050</v>
      </c>
      <c r="AC408" s="565">
        <v>286850</v>
      </c>
      <c r="AD408" s="565">
        <v>417350</v>
      </c>
      <c r="AE408" s="565">
        <v>309400</v>
      </c>
      <c r="AF408" s="565">
        <v>263200</v>
      </c>
      <c r="AG408" s="565">
        <v>156600</v>
      </c>
      <c r="AH408" s="565">
        <v>146550</v>
      </c>
      <c r="AI408" s="565">
        <v>136500</v>
      </c>
      <c r="AJ408" s="565">
        <v>345400</v>
      </c>
      <c r="AK408" s="565">
        <v>130950</v>
      </c>
      <c r="AL408" s="565">
        <v>78400</v>
      </c>
      <c r="AM408" s="565">
        <v>268000</v>
      </c>
      <c r="AN408" s="565">
        <v>217510</v>
      </c>
      <c r="AO408" s="565">
        <v>56250</v>
      </c>
      <c r="AP408" s="565">
        <v>101950</v>
      </c>
      <c r="AQ408" s="565">
        <v>26350</v>
      </c>
      <c r="AR408" s="565">
        <v>362950</v>
      </c>
      <c r="AS408" s="565">
        <v>200050</v>
      </c>
      <c r="AT408" s="565">
        <v>117300</v>
      </c>
      <c r="AU408" s="565">
        <v>190400</v>
      </c>
      <c r="AV408" s="565">
        <v>106525</v>
      </c>
      <c r="AW408" s="565">
        <v>51000</v>
      </c>
    </row>
    <row r="409" spans="1:49">
      <c r="A409" s="564" t="s">
        <v>309</v>
      </c>
      <c r="B409" s="564" t="s">
        <v>2716</v>
      </c>
      <c r="C409" s="564" t="s">
        <v>376</v>
      </c>
      <c r="D409" s="564" t="s">
        <v>954</v>
      </c>
      <c r="E409" s="564" t="s">
        <v>1005</v>
      </c>
      <c r="F409" s="565">
        <v>330300</v>
      </c>
      <c r="G409" s="566"/>
      <c r="H409" s="566"/>
      <c r="I409" s="566"/>
      <c r="J409" s="566"/>
      <c r="K409" s="566"/>
      <c r="L409" s="566"/>
      <c r="M409" s="565">
        <v>56200</v>
      </c>
      <c r="N409" s="566"/>
      <c r="O409" s="566"/>
      <c r="P409" s="566"/>
      <c r="Q409" s="565">
        <v>49600</v>
      </c>
      <c r="R409" s="565">
        <v>68100</v>
      </c>
      <c r="S409" s="565">
        <v>60600</v>
      </c>
      <c r="T409" s="565">
        <v>65600</v>
      </c>
      <c r="U409" s="565">
        <v>30200</v>
      </c>
      <c r="V409" s="566"/>
      <c r="W409" s="566"/>
      <c r="X409" s="566"/>
      <c r="Y409" s="566"/>
      <c r="Z409" s="566"/>
      <c r="AA409" s="566"/>
      <c r="AB409" s="566"/>
      <c r="AC409" s="566"/>
      <c r="AD409" s="566"/>
      <c r="AE409" s="566"/>
      <c r="AF409" s="566"/>
      <c r="AG409" s="566"/>
      <c r="AH409" s="566"/>
      <c r="AI409" s="566"/>
      <c r="AJ409" s="566"/>
      <c r="AK409" s="566"/>
      <c r="AL409" s="566"/>
      <c r="AM409" s="566"/>
      <c r="AN409" s="566"/>
      <c r="AO409" s="566"/>
      <c r="AP409" s="566"/>
      <c r="AQ409" s="566"/>
      <c r="AR409" s="566"/>
      <c r="AS409" s="566"/>
      <c r="AT409" s="566"/>
      <c r="AU409" s="566"/>
      <c r="AV409" s="566"/>
      <c r="AW409" s="566"/>
    </row>
    <row r="410" spans="1:49">
      <c r="A410" s="564" t="s">
        <v>310</v>
      </c>
      <c r="B410" s="564" t="s">
        <v>2717</v>
      </c>
      <c r="C410" s="564" t="s">
        <v>376</v>
      </c>
      <c r="D410" s="564" t="s">
        <v>954</v>
      </c>
      <c r="E410" s="564" t="s">
        <v>1005</v>
      </c>
      <c r="F410" s="565">
        <v>365480</v>
      </c>
      <c r="G410" s="566"/>
      <c r="H410" s="566"/>
      <c r="I410" s="566"/>
      <c r="J410" s="566"/>
      <c r="K410" s="566"/>
      <c r="L410" s="566"/>
      <c r="M410" s="565">
        <v>41080</v>
      </c>
      <c r="N410" s="566"/>
      <c r="O410" s="566"/>
      <c r="P410" s="566"/>
      <c r="Q410" s="565">
        <v>19500</v>
      </c>
      <c r="R410" s="565">
        <v>110950</v>
      </c>
      <c r="S410" s="565">
        <v>41080</v>
      </c>
      <c r="T410" s="565">
        <v>42700</v>
      </c>
      <c r="U410" s="565">
        <v>6860</v>
      </c>
      <c r="V410" s="565">
        <v>1500</v>
      </c>
      <c r="W410" s="565">
        <v>14800</v>
      </c>
      <c r="X410" s="565">
        <v>16360</v>
      </c>
      <c r="Y410" s="566"/>
      <c r="Z410" s="565">
        <v>50850</v>
      </c>
      <c r="AA410" s="565">
        <v>19800</v>
      </c>
      <c r="AB410" s="566"/>
      <c r="AC410" s="566"/>
      <c r="AD410" s="566"/>
      <c r="AE410" s="566"/>
      <c r="AF410" s="566"/>
      <c r="AG410" s="566"/>
      <c r="AH410" s="566"/>
      <c r="AI410" s="566"/>
      <c r="AJ410" s="566"/>
      <c r="AK410" s="566"/>
      <c r="AL410" s="566"/>
      <c r="AM410" s="566"/>
      <c r="AN410" s="566"/>
      <c r="AO410" s="566"/>
      <c r="AP410" s="566"/>
      <c r="AQ410" s="566"/>
      <c r="AR410" s="566"/>
      <c r="AS410" s="566"/>
      <c r="AT410" s="566"/>
      <c r="AU410" s="566"/>
      <c r="AV410" s="566"/>
      <c r="AW410" s="566"/>
    </row>
    <row r="411" spans="1:49">
      <c r="A411" s="564" t="s">
        <v>311</v>
      </c>
      <c r="B411" s="564" t="s">
        <v>2718</v>
      </c>
      <c r="C411" s="564" t="s">
        <v>376</v>
      </c>
      <c r="D411" s="564" t="s">
        <v>954</v>
      </c>
      <c r="E411" s="564" t="s">
        <v>1005</v>
      </c>
      <c r="F411" s="565">
        <v>17900</v>
      </c>
      <c r="G411" s="566"/>
      <c r="H411" s="566"/>
      <c r="I411" s="566"/>
      <c r="J411" s="566"/>
      <c r="K411" s="566"/>
      <c r="L411" s="566"/>
      <c r="M411" s="566"/>
      <c r="N411" s="566"/>
      <c r="O411" s="566"/>
      <c r="P411" s="566"/>
      <c r="Q411" s="566"/>
      <c r="R411" s="566"/>
      <c r="S411" s="566"/>
      <c r="T411" s="566"/>
      <c r="U411" s="566"/>
      <c r="V411" s="566"/>
      <c r="W411" s="566"/>
      <c r="X411" s="566"/>
      <c r="Y411" s="566"/>
      <c r="Z411" s="566"/>
      <c r="AA411" s="566"/>
      <c r="AB411" s="566"/>
      <c r="AC411" s="566"/>
      <c r="AD411" s="566"/>
      <c r="AE411" s="566"/>
      <c r="AF411" s="566"/>
      <c r="AG411" s="566"/>
      <c r="AH411" s="566"/>
      <c r="AI411" s="566"/>
      <c r="AJ411" s="566"/>
      <c r="AK411" s="566"/>
      <c r="AL411" s="566"/>
      <c r="AM411" s="566"/>
      <c r="AN411" s="566"/>
      <c r="AO411" s="566"/>
      <c r="AP411" s="566"/>
      <c r="AQ411" s="566"/>
      <c r="AR411" s="566"/>
      <c r="AS411" s="566"/>
      <c r="AT411" s="566"/>
      <c r="AU411" s="566"/>
      <c r="AV411" s="565">
        <v>17900</v>
      </c>
      <c r="AW411" s="566"/>
    </row>
    <row r="412" spans="1:49">
      <c r="A412" s="564" t="s">
        <v>2719</v>
      </c>
      <c r="B412" s="564" t="s">
        <v>2720</v>
      </c>
      <c r="C412" s="564" t="s">
        <v>376</v>
      </c>
      <c r="D412" s="564" t="s">
        <v>954</v>
      </c>
      <c r="E412" s="564" t="s">
        <v>1005</v>
      </c>
      <c r="F412" s="565">
        <v>15400</v>
      </c>
      <c r="G412" s="566"/>
      <c r="H412" s="566"/>
      <c r="I412" s="566"/>
      <c r="J412" s="566"/>
      <c r="K412" s="566"/>
      <c r="L412" s="566"/>
      <c r="M412" s="566"/>
      <c r="N412" s="566"/>
      <c r="O412" s="566"/>
      <c r="P412" s="566"/>
      <c r="Q412" s="566"/>
      <c r="R412" s="566"/>
      <c r="S412" s="566"/>
      <c r="T412" s="566"/>
      <c r="U412" s="566"/>
      <c r="V412" s="566"/>
      <c r="W412" s="566"/>
      <c r="X412" s="566"/>
      <c r="Y412" s="566"/>
      <c r="Z412" s="566"/>
      <c r="AA412" s="566"/>
      <c r="AB412" s="566"/>
      <c r="AC412" s="566"/>
      <c r="AD412" s="566"/>
      <c r="AE412" s="566"/>
      <c r="AF412" s="566"/>
      <c r="AG412" s="566"/>
      <c r="AH412" s="566"/>
      <c r="AI412" s="566"/>
      <c r="AJ412" s="566"/>
      <c r="AK412" s="566"/>
      <c r="AL412" s="566"/>
      <c r="AM412" s="566"/>
      <c r="AN412" s="566"/>
      <c r="AO412" s="566"/>
      <c r="AP412" s="566"/>
      <c r="AQ412" s="566"/>
      <c r="AR412" s="566"/>
      <c r="AS412" s="566"/>
      <c r="AT412" s="566"/>
      <c r="AU412" s="566"/>
      <c r="AV412" s="566"/>
      <c r="AW412" s="565">
        <v>15400</v>
      </c>
    </row>
    <row r="413" spans="1:49">
      <c r="A413" s="564" t="s">
        <v>2397</v>
      </c>
      <c r="B413" s="564" t="s">
        <v>2721</v>
      </c>
      <c r="C413" s="564" t="s">
        <v>376</v>
      </c>
      <c r="D413" s="564" t="s">
        <v>954</v>
      </c>
      <c r="E413" s="564" t="s">
        <v>1005</v>
      </c>
      <c r="F413" s="565">
        <v>0</v>
      </c>
      <c r="G413" s="566"/>
      <c r="H413" s="566"/>
      <c r="I413" s="566"/>
      <c r="J413" s="566"/>
      <c r="K413" s="566"/>
      <c r="L413" s="566"/>
      <c r="M413" s="566"/>
      <c r="N413" s="566"/>
      <c r="O413" s="566"/>
      <c r="P413" s="566"/>
      <c r="Q413" s="566"/>
      <c r="R413" s="566"/>
      <c r="S413" s="566"/>
      <c r="T413" s="566"/>
      <c r="U413" s="566"/>
      <c r="V413" s="566"/>
      <c r="W413" s="566"/>
      <c r="X413" s="566"/>
      <c r="Y413" s="566"/>
      <c r="Z413" s="566"/>
      <c r="AA413" s="566"/>
      <c r="AB413" s="566"/>
      <c r="AC413" s="566"/>
      <c r="AD413" s="566"/>
      <c r="AE413" s="566"/>
      <c r="AF413" s="566"/>
      <c r="AG413" s="566"/>
      <c r="AH413" s="566"/>
      <c r="AI413" s="566"/>
      <c r="AJ413" s="566"/>
      <c r="AK413" s="566"/>
      <c r="AL413" s="566"/>
      <c r="AM413" s="566"/>
      <c r="AN413" s="566"/>
      <c r="AO413" s="566"/>
      <c r="AP413" s="566"/>
      <c r="AQ413" s="566"/>
      <c r="AR413" s="566"/>
      <c r="AS413" s="566"/>
      <c r="AT413" s="566"/>
      <c r="AU413" s="565">
        <v>0</v>
      </c>
      <c r="AV413" s="566"/>
      <c r="AW413" s="566"/>
    </row>
    <row r="414" spans="1:49">
      <c r="A414" s="564" t="s">
        <v>211</v>
      </c>
      <c r="B414" s="564" t="s">
        <v>2722</v>
      </c>
      <c r="C414" s="564" t="s">
        <v>376</v>
      </c>
      <c r="D414" s="564" t="s">
        <v>954</v>
      </c>
      <c r="E414" s="564" t="s">
        <v>1005</v>
      </c>
      <c r="F414" s="565">
        <v>15178455</v>
      </c>
      <c r="G414" s="566"/>
      <c r="H414" s="566"/>
      <c r="I414" s="566"/>
      <c r="J414" s="566"/>
      <c r="K414" s="565">
        <v>313100</v>
      </c>
      <c r="L414" s="565">
        <v>226000</v>
      </c>
      <c r="M414" s="565">
        <v>606840</v>
      </c>
      <c r="N414" s="565">
        <v>209150</v>
      </c>
      <c r="O414" s="565">
        <v>458100</v>
      </c>
      <c r="P414" s="565">
        <v>462050</v>
      </c>
      <c r="Q414" s="565">
        <v>297200</v>
      </c>
      <c r="R414" s="565">
        <v>324080</v>
      </c>
      <c r="S414" s="565">
        <v>603200</v>
      </c>
      <c r="T414" s="565">
        <v>350000</v>
      </c>
      <c r="U414" s="565">
        <v>357550</v>
      </c>
      <c r="V414" s="565">
        <v>386250</v>
      </c>
      <c r="W414" s="565">
        <v>537150</v>
      </c>
      <c r="X414" s="565">
        <v>335050</v>
      </c>
      <c r="Y414" s="565">
        <v>568550</v>
      </c>
      <c r="Z414" s="565">
        <v>559650</v>
      </c>
      <c r="AA414" s="565">
        <v>379110</v>
      </c>
      <c r="AB414" s="565">
        <v>536100</v>
      </c>
      <c r="AC414" s="565">
        <v>748550</v>
      </c>
      <c r="AD414" s="565">
        <v>543600</v>
      </c>
      <c r="AE414" s="565">
        <v>431100</v>
      </c>
      <c r="AF414" s="565">
        <v>471100</v>
      </c>
      <c r="AG414" s="565">
        <v>353850</v>
      </c>
      <c r="AH414" s="565">
        <v>431350</v>
      </c>
      <c r="AI414" s="565">
        <v>420700</v>
      </c>
      <c r="AJ414" s="565">
        <v>265800</v>
      </c>
      <c r="AK414" s="565">
        <v>1245250</v>
      </c>
      <c r="AL414" s="565">
        <v>310300</v>
      </c>
      <c r="AM414" s="565">
        <v>442100</v>
      </c>
      <c r="AN414" s="565">
        <v>257900</v>
      </c>
      <c r="AO414" s="565">
        <v>201400</v>
      </c>
      <c r="AP414" s="565">
        <v>512400</v>
      </c>
      <c r="AQ414" s="565">
        <v>244300</v>
      </c>
      <c r="AR414" s="565">
        <v>106650</v>
      </c>
      <c r="AS414" s="565">
        <v>113250</v>
      </c>
      <c r="AT414" s="565">
        <v>300650</v>
      </c>
      <c r="AU414" s="565">
        <v>194350</v>
      </c>
      <c r="AV414" s="565">
        <v>74725</v>
      </c>
      <c r="AW414" s="566"/>
    </row>
    <row r="415" spans="1:49">
      <c r="A415" s="564" t="s">
        <v>212</v>
      </c>
      <c r="B415" s="564" t="s">
        <v>2723</v>
      </c>
      <c r="C415" s="564" t="s">
        <v>376</v>
      </c>
      <c r="D415" s="564" t="s">
        <v>954</v>
      </c>
      <c r="E415" s="564" t="s">
        <v>1005</v>
      </c>
      <c r="F415" s="565">
        <v>606840</v>
      </c>
      <c r="G415" s="566"/>
      <c r="H415" s="566"/>
      <c r="I415" s="566"/>
      <c r="J415" s="566"/>
      <c r="K415" s="565">
        <v>76200</v>
      </c>
      <c r="L415" s="565">
        <v>96200</v>
      </c>
      <c r="M415" s="565">
        <v>31300</v>
      </c>
      <c r="N415" s="565">
        <v>184650</v>
      </c>
      <c r="O415" s="565">
        <v>94950</v>
      </c>
      <c r="P415" s="565">
        <v>6200</v>
      </c>
      <c r="Q415" s="565">
        <v>7800</v>
      </c>
      <c r="R415" s="565">
        <v>54840</v>
      </c>
      <c r="S415" s="565">
        <v>31300</v>
      </c>
      <c r="T415" s="565">
        <v>1600</v>
      </c>
      <c r="U415" s="565">
        <v>2500</v>
      </c>
      <c r="V415" s="566"/>
      <c r="W415" s="565">
        <v>3500</v>
      </c>
      <c r="X415" s="565">
        <v>15800</v>
      </c>
      <c r="Y415" s="566"/>
      <c r="Z415" s="566"/>
      <c r="AA415" s="566"/>
      <c r="AB415" s="566"/>
      <c r="AC415" s="566"/>
      <c r="AD415" s="566"/>
      <c r="AE415" s="566"/>
      <c r="AF415" s="566"/>
      <c r="AG415" s="566"/>
      <c r="AH415" s="566"/>
      <c r="AI415" s="566"/>
      <c r="AJ415" s="566"/>
      <c r="AK415" s="566"/>
      <c r="AL415" s="566"/>
      <c r="AM415" s="566"/>
      <c r="AN415" s="566"/>
      <c r="AO415" s="566"/>
      <c r="AP415" s="566"/>
      <c r="AQ415" s="566"/>
      <c r="AR415" s="566"/>
      <c r="AS415" s="566"/>
      <c r="AT415" s="566"/>
      <c r="AU415" s="566"/>
      <c r="AV415" s="566"/>
      <c r="AW415" s="566"/>
    </row>
    <row r="416" spans="1:49">
      <c r="A416" s="564" t="s">
        <v>313</v>
      </c>
      <c r="B416" s="564" t="s">
        <v>2724</v>
      </c>
      <c r="C416" s="564" t="s">
        <v>376</v>
      </c>
      <c r="D416" s="564" t="s">
        <v>954</v>
      </c>
      <c r="E416" s="564" t="s">
        <v>1005</v>
      </c>
      <c r="F416" s="565">
        <v>302850</v>
      </c>
      <c r="G416" s="566"/>
      <c r="H416" s="566"/>
      <c r="I416" s="566"/>
      <c r="J416" s="566"/>
      <c r="K416" s="566"/>
      <c r="L416" s="566"/>
      <c r="M416" s="565">
        <v>28700</v>
      </c>
      <c r="N416" s="566"/>
      <c r="O416" s="566"/>
      <c r="P416" s="566"/>
      <c r="Q416" s="565">
        <v>44800</v>
      </c>
      <c r="R416" s="565">
        <v>152250</v>
      </c>
      <c r="S416" s="565">
        <v>39900</v>
      </c>
      <c r="T416" s="566"/>
      <c r="U416" s="565">
        <v>27000</v>
      </c>
      <c r="V416" s="566"/>
      <c r="W416" s="565">
        <v>10200</v>
      </c>
      <c r="X416" s="566"/>
      <c r="Y416" s="566"/>
      <c r="Z416" s="566"/>
      <c r="AA416" s="566"/>
      <c r="AB416" s="566"/>
      <c r="AC416" s="566"/>
      <c r="AD416" s="566"/>
      <c r="AE416" s="566"/>
      <c r="AF416" s="566"/>
      <c r="AG416" s="566"/>
      <c r="AH416" s="566"/>
      <c r="AI416" s="566"/>
      <c r="AJ416" s="566"/>
      <c r="AK416" s="566"/>
      <c r="AL416" s="566"/>
      <c r="AM416" s="566"/>
      <c r="AN416" s="566"/>
      <c r="AO416" s="566"/>
      <c r="AP416" s="566"/>
      <c r="AQ416" s="566"/>
      <c r="AR416" s="566"/>
      <c r="AS416" s="566"/>
      <c r="AT416" s="566"/>
      <c r="AU416" s="566"/>
      <c r="AV416" s="566"/>
      <c r="AW416" s="566"/>
    </row>
    <row r="417" spans="1:49">
      <c r="A417" s="564" t="s">
        <v>213</v>
      </c>
      <c r="B417" s="564" t="s">
        <v>2725</v>
      </c>
      <c r="C417" s="564" t="s">
        <v>376</v>
      </c>
      <c r="D417" s="564" t="s">
        <v>954</v>
      </c>
      <c r="E417" s="564" t="s">
        <v>1005</v>
      </c>
      <c r="F417" s="565">
        <v>989545</v>
      </c>
      <c r="G417" s="566"/>
      <c r="H417" s="566"/>
      <c r="I417" s="566"/>
      <c r="J417" s="566"/>
      <c r="K417" s="566"/>
      <c r="L417" s="566"/>
      <c r="M417" s="565">
        <v>42500</v>
      </c>
      <c r="N417" s="566"/>
      <c r="O417" s="566"/>
      <c r="P417" s="566"/>
      <c r="Q417" s="565">
        <v>47350</v>
      </c>
      <c r="R417" s="565">
        <v>81000</v>
      </c>
      <c r="S417" s="565">
        <v>60400</v>
      </c>
      <c r="T417" s="565">
        <v>52800</v>
      </c>
      <c r="U417" s="565">
        <v>20650</v>
      </c>
      <c r="V417" s="565">
        <v>15800</v>
      </c>
      <c r="W417" s="566"/>
      <c r="X417" s="565">
        <v>22350</v>
      </c>
      <c r="Y417" s="565">
        <v>9600</v>
      </c>
      <c r="Z417" s="565">
        <v>11000</v>
      </c>
      <c r="AA417" s="566"/>
      <c r="AB417" s="565">
        <v>69400</v>
      </c>
      <c r="AC417" s="565">
        <v>14450</v>
      </c>
      <c r="AD417" s="565">
        <v>28000</v>
      </c>
      <c r="AE417" s="565">
        <v>36050</v>
      </c>
      <c r="AF417" s="565">
        <v>12600</v>
      </c>
      <c r="AG417" s="566"/>
      <c r="AH417" s="565">
        <v>13400</v>
      </c>
      <c r="AI417" s="566"/>
      <c r="AJ417" s="565">
        <v>14100</v>
      </c>
      <c r="AK417" s="566"/>
      <c r="AL417" s="566"/>
      <c r="AM417" s="565">
        <v>187445</v>
      </c>
      <c r="AN417" s="565">
        <v>118800</v>
      </c>
      <c r="AO417" s="565">
        <v>11900</v>
      </c>
      <c r="AP417" s="565">
        <v>85950</v>
      </c>
      <c r="AQ417" s="566"/>
      <c r="AR417" s="566"/>
      <c r="AS417" s="566"/>
      <c r="AT417" s="566"/>
      <c r="AU417" s="566"/>
      <c r="AV417" s="566"/>
      <c r="AW417" s="566"/>
    </row>
    <row r="418" spans="1:49">
      <c r="A418" s="564" t="s">
        <v>214</v>
      </c>
      <c r="B418" s="564" t="s">
        <v>2726</v>
      </c>
      <c r="C418" s="564" t="s">
        <v>376</v>
      </c>
      <c r="D418" s="564" t="s">
        <v>954</v>
      </c>
      <c r="E418" s="564" t="s">
        <v>1005</v>
      </c>
      <c r="F418" s="565">
        <v>840100</v>
      </c>
      <c r="G418" s="566"/>
      <c r="H418" s="566"/>
      <c r="I418" s="566"/>
      <c r="J418" s="566"/>
      <c r="K418" s="566"/>
      <c r="L418" s="566"/>
      <c r="M418" s="566"/>
      <c r="N418" s="566"/>
      <c r="O418" s="566"/>
      <c r="P418" s="566"/>
      <c r="Q418" s="566"/>
      <c r="R418" s="566"/>
      <c r="S418" s="566"/>
      <c r="T418" s="566"/>
      <c r="U418" s="566"/>
      <c r="V418" s="566"/>
      <c r="W418" s="565">
        <v>125050</v>
      </c>
      <c r="X418" s="565">
        <v>87750</v>
      </c>
      <c r="Y418" s="565">
        <v>78050</v>
      </c>
      <c r="Z418" s="565">
        <v>63150</v>
      </c>
      <c r="AA418" s="565">
        <v>166500</v>
      </c>
      <c r="AB418" s="565">
        <v>40800</v>
      </c>
      <c r="AC418" s="566"/>
      <c r="AD418" s="565">
        <v>125500</v>
      </c>
      <c r="AE418" s="565">
        <v>46000</v>
      </c>
      <c r="AF418" s="566"/>
      <c r="AG418" s="566"/>
      <c r="AH418" s="566"/>
      <c r="AI418" s="566"/>
      <c r="AJ418" s="566"/>
      <c r="AK418" s="565">
        <v>107300</v>
      </c>
      <c r="AL418" s="566"/>
      <c r="AM418" s="566"/>
      <c r="AN418" s="566"/>
      <c r="AO418" s="566"/>
      <c r="AP418" s="566"/>
      <c r="AQ418" s="566"/>
      <c r="AR418" s="566"/>
      <c r="AS418" s="566"/>
      <c r="AT418" s="566"/>
      <c r="AU418" s="566"/>
      <c r="AV418" s="566"/>
      <c r="AW418" s="566"/>
    </row>
    <row r="419" spans="1:49">
      <c r="A419" s="564" t="s">
        <v>215</v>
      </c>
      <c r="B419" s="564" t="s">
        <v>2727</v>
      </c>
      <c r="C419" s="564" t="s">
        <v>376</v>
      </c>
      <c r="D419" s="564" t="s">
        <v>954</v>
      </c>
      <c r="E419" s="564" t="s">
        <v>1005</v>
      </c>
      <c r="F419" s="565">
        <v>3025350</v>
      </c>
      <c r="G419" s="566"/>
      <c r="H419" s="566"/>
      <c r="I419" s="566"/>
      <c r="J419" s="566"/>
      <c r="K419" s="566"/>
      <c r="L419" s="566"/>
      <c r="M419" s="565">
        <v>217800</v>
      </c>
      <c r="N419" s="566"/>
      <c r="O419" s="566"/>
      <c r="P419" s="566"/>
      <c r="Q419" s="565">
        <v>143050</v>
      </c>
      <c r="R419" s="565">
        <v>106000</v>
      </c>
      <c r="S419" s="565">
        <v>199900</v>
      </c>
      <c r="T419" s="565">
        <v>43750</v>
      </c>
      <c r="U419" s="565">
        <v>130000</v>
      </c>
      <c r="V419" s="565">
        <v>80950</v>
      </c>
      <c r="W419" s="565">
        <v>79600</v>
      </c>
      <c r="X419" s="565">
        <v>100100</v>
      </c>
      <c r="Y419" s="565">
        <v>78650</v>
      </c>
      <c r="Z419" s="565">
        <v>9500</v>
      </c>
      <c r="AA419" s="565">
        <v>381000</v>
      </c>
      <c r="AB419" s="565">
        <v>265800</v>
      </c>
      <c r="AC419" s="565">
        <v>50800</v>
      </c>
      <c r="AD419" s="565">
        <v>150200</v>
      </c>
      <c r="AE419" s="565">
        <v>30000</v>
      </c>
      <c r="AF419" s="565">
        <v>159950</v>
      </c>
      <c r="AG419" s="565">
        <v>114000</v>
      </c>
      <c r="AH419" s="565">
        <v>173450</v>
      </c>
      <c r="AI419" s="565">
        <v>83300</v>
      </c>
      <c r="AJ419" s="565">
        <v>48600</v>
      </c>
      <c r="AK419" s="565">
        <v>248900</v>
      </c>
      <c r="AL419" s="565">
        <v>72050</v>
      </c>
      <c r="AM419" s="566"/>
      <c r="AN419" s="566"/>
      <c r="AO419" s="566"/>
      <c r="AP419" s="565">
        <v>58000</v>
      </c>
      <c r="AQ419" s="566"/>
      <c r="AR419" s="566"/>
      <c r="AS419" s="566"/>
      <c r="AT419" s="566"/>
      <c r="AU419" s="566"/>
      <c r="AV419" s="566"/>
      <c r="AW419" s="566"/>
    </row>
    <row r="420" spans="1:49">
      <c r="A420" s="564" t="s">
        <v>2424</v>
      </c>
      <c r="B420" s="564" t="s">
        <v>2728</v>
      </c>
      <c r="C420" s="564" t="s">
        <v>376</v>
      </c>
      <c r="D420" s="564" t="s">
        <v>954</v>
      </c>
      <c r="E420" s="564" t="s">
        <v>1005</v>
      </c>
      <c r="F420" s="565">
        <v>176310</v>
      </c>
      <c r="G420" s="566"/>
      <c r="H420" s="566"/>
      <c r="I420" s="566"/>
      <c r="J420" s="566"/>
      <c r="K420" s="566"/>
      <c r="L420" s="566"/>
      <c r="M420" s="566"/>
      <c r="N420" s="566"/>
      <c r="O420" s="566"/>
      <c r="P420" s="566"/>
      <c r="Q420" s="566"/>
      <c r="R420" s="566"/>
      <c r="S420" s="566"/>
      <c r="T420" s="566"/>
      <c r="U420" s="566"/>
      <c r="V420" s="566"/>
      <c r="W420" s="566"/>
      <c r="X420" s="566"/>
      <c r="Y420" s="566"/>
      <c r="Z420" s="566"/>
      <c r="AA420" s="566"/>
      <c r="AB420" s="566"/>
      <c r="AC420" s="566"/>
      <c r="AD420" s="566"/>
      <c r="AE420" s="566"/>
      <c r="AF420" s="566"/>
      <c r="AG420" s="566"/>
      <c r="AH420" s="566"/>
      <c r="AI420" s="566"/>
      <c r="AJ420" s="566"/>
      <c r="AK420" s="566"/>
      <c r="AL420" s="566"/>
      <c r="AM420" s="566"/>
      <c r="AN420" s="566"/>
      <c r="AO420" s="566"/>
      <c r="AP420" s="566"/>
      <c r="AQ420" s="566"/>
      <c r="AR420" s="566"/>
      <c r="AS420" s="566"/>
      <c r="AT420" s="566"/>
      <c r="AU420" s="565">
        <v>76210</v>
      </c>
      <c r="AV420" s="565">
        <v>60600</v>
      </c>
      <c r="AW420" s="565">
        <v>39500</v>
      </c>
    </row>
    <row r="421" spans="1:49">
      <c r="A421" s="564" t="s">
        <v>220</v>
      </c>
      <c r="B421" s="564" t="s">
        <v>2729</v>
      </c>
      <c r="C421" s="564" t="s">
        <v>376</v>
      </c>
      <c r="D421" s="564" t="s">
        <v>954</v>
      </c>
      <c r="E421" s="564" t="s">
        <v>1005</v>
      </c>
      <c r="F421" s="565">
        <v>5053270</v>
      </c>
      <c r="G421" s="566"/>
      <c r="H421" s="566"/>
      <c r="I421" s="566"/>
      <c r="J421" s="566"/>
      <c r="K421" s="565">
        <v>266300</v>
      </c>
      <c r="L421" s="565">
        <v>165100</v>
      </c>
      <c r="M421" s="565">
        <v>209700</v>
      </c>
      <c r="N421" s="565">
        <v>183800</v>
      </c>
      <c r="O421" s="565">
        <v>248400</v>
      </c>
      <c r="P421" s="565">
        <v>351550</v>
      </c>
      <c r="Q421" s="565">
        <v>170600</v>
      </c>
      <c r="R421" s="565">
        <v>254150</v>
      </c>
      <c r="S421" s="565">
        <v>206700</v>
      </c>
      <c r="T421" s="565">
        <v>119150</v>
      </c>
      <c r="U421" s="565">
        <v>84350</v>
      </c>
      <c r="V421" s="565">
        <v>70250</v>
      </c>
      <c r="W421" s="565">
        <v>128050</v>
      </c>
      <c r="X421" s="565">
        <v>79700</v>
      </c>
      <c r="Y421" s="565">
        <v>112700</v>
      </c>
      <c r="Z421" s="565">
        <v>64150</v>
      </c>
      <c r="AA421" s="565">
        <v>142700</v>
      </c>
      <c r="AB421" s="565">
        <v>170800</v>
      </c>
      <c r="AC421" s="565">
        <v>79500</v>
      </c>
      <c r="AD421" s="565">
        <v>135000</v>
      </c>
      <c r="AE421" s="565">
        <v>85050</v>
      </c>
      <c r="AF421" s="565">
        <v>77300</v>
      </c>
      <c r="AG421" s="565">
        <v>132700</v>
      </c>
      <c r="AH421" s="565">
        <v>109700</v>
      </c>
      <c r="AI421" s="565">
        <v>76250</v>
      </c>
      <c r="AJ421" s="565">
        <v>135150</v>
      </c>
      <c r="AK421" s="565">
        <v>142650</v>
      </c>
      <c r="AL421" s="565">
        <v>104050</v>
      </c>
      <c r="AM421" s="565">
        <v>126650</v>
      </c>
      <c r="AN421" s="565">
        <v>303760</v>
      </c>
      <c r="AO421" s="565">
        <v>115580</v>
      </c>
      <c r="AP421" s="565">
        <v>93350</v>
      </c>
      <c r="AQ421" s="565">
        <v>58840</v>
      </c>
      <c r="AR421" s="565">
        <v>51190</v>
      </c>
      <c r="AS421" s="565">
        <v>19600</v>
      </c>
      <c r="AT421" s="565">
        <v>82650</v>
      </c>
      <c r="AU421" s="565">
        <v>27100</v>
      </c>
      <c r="AV421" s="565">
        <v>56900</v>
      </c>
      <c r="AW421" s="565">
        <v>12150</v>
      </c>
    </row>
    <row r="422" spans="1:49">
      <c r="A422" s="564" t="s">
        <v>223</v>
      </c>
      <c r="B422" s="564" t="s">
        <v>2730</v>
      </c>
      <c r="C422" s="564" t="s">
        <v>376</v>
      </c>
      <c r="D422" s="564" t="s">
        <v>954</v>
      </c>
      <c r="E422" s="564" t="s">
        <v>1005</v>
      </c>
      <c r="F422" s="565">
        <v>6363910</v>
      </c>
      <c r="G422" s="566"/>
      <c r="H422" s="566"/>
      <c r="I422" s="566"/>
      <c r="J422" s="566"/>
      <c r="K422" s="566"/>
      <c r="L422" s="566"/>
      <c r="M422" s="565">
        <v>304250</v>
      </c>
      <c r="N422" s="566"/>
      <c r="O422" s="566"/>
      <c r="P422" s="566"/>
      <c r="Q422" s="565">
        <v>131200</v>
      </c>
      <c r="R422" s="565">
        <v>264980</v>
      </c>
      <c r="S422" s="565">
        <v>345550</v>
      </c>
      <c r="T422" s="565">
        <v>309570</v>
      </c>
      <c r="U422" s="565">
        <v>169600</v>
      </c>
      <c r="V422" s="565">
        <v>213370</v>
      </c>
      <c r="W422" s="565">
        <v>250150</v>
      </c>
      <c r="X422" s="565">
        <v>225760</v>
      </c>
      <c r="Y422" s="565">
        <v>157800</v>
      </c>
      <c r="Z422" s="565">
        <v>200300</v>
      </c>
      <c r="AA422" s="565">
        <v>177000</v>
      </c>
      <c r="AB422" s="565">
        <v>147400</v>
      </c>
      <c r="AC422" s="565">
        <v>103700</v>
      </c>
      <c r="AD422" s="565">
        <v>342900</v>
      </c>
      <c r="AE422" s="565">
        <v>166650</v>
      </c>
      <c r="AF422" s="565">
        <v>109350</v>
      </c>
      <c r="AG422" s="565">
        <v>330150</v>
      </c>
      <c r="AH422" s="565">
        <v>145500</v>
      </c>
      <c r="AI422" s="565">
        <v>75025</v>
      </c>
      <c r="AJ422" s="565">
        <v>179525</v>
      </c>
      <c r="AK422" s="565">
        <v>400500</v>
      </c>
      <c r="AL422" s="565">
        <v>372650</v>
      </c>
      <c r="AM422" s="565">
        <v>353000</v>
      </c>
      <c r="AN422" s="565">
        <v>216200</v>
      </c>
      <c r="AO422" s="565">
        <v>73500</v>
      </c>
      <c r="AP422" s="565">
        <v>188780</v>
      </c>
      <c r="AQ422" s="565">
        <v>40400</v>
      </c>
      <c r="AR422" s="565">
        <v>119550</v>
      </c>
      <c r="AS422" s="565">
        <v>24600</v>
      </c>
      <c r="AT422" s="565">
        <v>102100</v>
      </c>
      <c r="AU422" s="565">
        <v>100150</v>
      </c>
      <c r="AV422" s="565">
        <v>22750</v>
      </c>
      <c r="AW422" s="566"/>
    </row>
    <row r="423" spans="1:49">
      <c r="A423" s="564" t="s">
        <v>2419</v>
      </c>
      <c r="B423" s="564" t="s">
        <v>2731</v>
      </c>
      <c r="C423" s="564" t="s">
        <v>376</v>
      </c>
      <c r="D423" s="564" t="s">
        <v>954</v>
      </c>
      <c r="E423" s="564" t="s">
        <v>1005</v>
      </c>
      <c r="F423" s="565">
        <v>198535</v>
      </c>
      <c r="G423" s="566"/>
      <c r="H423" s="566"/>
      <c r="I423" s="566"/>
      <c r="J423" s="566"/>
      <c r="K423" s="566"/>
      <c r="L423" s="566"/>
      <c r="M423" s="566"/>
      <c r="N423" s="566"/>
      <c r="O423" s="566"/>
      <c r="P423" s="566"/>
      <c r="Q423" s="566"/>
      <c r="R423" s="566"/>
      <c r="S423" s="566"/>
      <c r="T423" s="566"/>
      <c r="U423" s="566"/>
      <c r="V423" s="566"/>
      <c r="W423" s="566"/>
      <c r="X423" s="566"/>
      <c r="Y423" s="566"/>
      <c r="Z423" s="566"/>
      <c r="AA423" s="566"/>
      <c r="AB423" s="566"/>
      <c r="AC423" s="566"/>
      <c r="AD423" s="566"/>
      <c r="AE423" s="566"/>
      <c r="AF423" s="566"/>
      <c r="AG423" s="566"/>
      <c r="AH423" s="566"/>
      <c r="AI423" s="566"/>
      <c r="AJ423" s="566"/>
      <c r="AK423" s="566"/>
      <c r="AL423" s="566"/>
      <c r="AM423" s="566"/>
      <c r="AN423" s="566"/>
      <c r="AO423" s="566"/>
      <c r="AP423" s="566"/>
      <c r="AQ423" s="566"/>
      <c r="AR423" s="566"/>
      <c r="AS423" s="566"/>
      <c r="AT423" s="566"/>
      <c r="AU423" s="565">
        <v>90560</v>
      </c>
      <c r="AV423" s="565">
        <v>107975</v>
      </c>
      <c r="AW423" s="566"/>
    </row>
    <row r="424" spans="1:49">
      <c r="A424" s="564" t="s">
        <v>227</v>
      </c>
      <c r="B424" s="564" t="s">
        <v>2732</v>
      </c>
      <c r="C424" s="564" t="s">
        <v>376</v>
      </c>
      <c r="D424" s="564" t="s">
        <v>954</v>
      </c>
      <c r="E424" s="564" t="s">
        <v>1005</v>
      </c>
      <c r="F424" s="565">
        <v>199420</v>
      </c>
      <c r="G424" s="566"/>
      <c r="H424" s="566"/>
      <c r="I424" s="566"/>
      <c r="J424" s="566"/>
      <c r="K424" s="565">
        <v>64800</v>
      </c>
      <c r="L424" s="565">
        <v>89300</v>
      </c>
      <c r="M424" s="566"/>
      <c r="N424" s="565">
        <v>15770</v>
      </c>
      <c r="O424" s="566"/>
      <c r="P424" s="565">
        <v>11150</v>
      </c>
      <c r="Q424" s="566"/>
      <c r="R424" s="565">
        <v>16000</v>
      </c>
      <c r="S424" s="566"/>
      <c r="T424" s="566"/>
      <c r="U424" s="566"/>
      <c r="V424" s="565">
        <v>2400</v>
      </c>
      <c r="W424" s="566"/>
      <c r="X424" s="566"/>
      <c r="Y424" s="566"/>
      <c r="Z424" s="566"/>
      <c r="AA424" s="566"/>
      <c r="AB424" s="566"/>
      <c r="AC424" s="566"/>
      <c r="AD424" s="566"/>
      <c r="AE424" s="566"/>
      <c r="AF424" s="566"/>
      <c r="AG424" s="566"/>
      <c r="AH424" s="566"/>
      <c r="AI424" s="566"/>
      <c r="AJ424" s="566"/>
      <c r="AK424" s="566"/>
      <c r="AL424" s="566"/>
      <c r="AM424" s="566"/>
      <c r="AN424" s="566"/>
      <c r="AO424" s="566"/>
      <c r="AP424" s="566"/>
      <c r="AQ424" s="566"/>
      <c r="AR424" s="566"/>
      <c r="AS424" s="566"/>
      <c r="AT424" s="566"/>
      <c r="AU424" s="566"/>
      <c r="AV424" s="566"/>
      <c r="AW424" s="566"/>
    </row>
    <row r="425" spans="1:49">
      <c r="A425" s="564" t="s">
        <v>228</v>
      </c>
      <c r="B425" s="564" t="s">
        <v>2733</v>
      </c>
      <c r="C425" s="564" t="s">
        <v>376</v>
      </c>
      <c r="D425" s="564" t="s">
        <v>954</v>
      </c>
      <c r="E425" s="564" t="s">
        <v>1005</v>
      </c>
      <c r="F425" s="565">
        <v>7774075</v>
      </c>
      <c r="G425" s="566"/>
      <c r="H425" s="566"/>
      <c r="I425" s="566"/>
      <c r="J425" s="566"/>
      <c r="K425" s="566"/>
      <c r="L425" s="566"/>
      <c r="M425" s="566"/>
      <c r="N425" s="566"/>
      <c r="O425" s="566"/>
      <c r="P425" s="566"/>
      <c r="Q425" s="566"/>
      <c r="R425" s="566"/>
      <c r="S425" s="566"/>
      <c r="T425" s="566"/>
      <c r="U425" s="566"/>
      <c r="V425" s="566"/>
      <c r="W425" s="565">
        <v>171700</v>
      </c>
      <c r="X425" s="565">
        <v>214800</v>
      </c>
      <c r="Y425" s="565">
        <v>270650</v>
      </c>
      <c r="Z425" s="565">
        <v>287150</v>
      </c>
      <c r="AA425" s="565">
        <v>423850</v>
      </c>
      <c r="AB425" s="565">
        <v>470850</v>
      </c>
      <c r="AC425" s="565">
        <v>325400</v>
      </c>
      <c r="AD425" s="565">
        <v>270900</v>
      </c>
      <c r="AE425" s="565">
        <v>404800</v>
      </c>
      <c r="AF425" s="565">
        <v>325200</v>
      </c>
      <c r="AG425" s="565">
        <v>451750</v>
      </c>
      <c r="AH425" s="565">
        <v>221950</v>
      </c>
      <c r="AI425" s="565">
        <v>115750</v>
      </c>
      <c r="AJ425" s="565">
        <v>216025</v>
      </c>
      <c r="AK425" s="565">
        <v>446850</v>
      </c>
      <c r="AL425" s="565">
        <v>246250</v>
      </c>
      <c r="AM425" s="565">
        <v>233550</v>
      </c>
      <c r="AN425" s="565">
        <v>329550</v>
      </c>
      <c r="AO425" s="565">
        <v>159550</v>
      </c>
      <c r="AP425" s="565">
        <v>751200</v>
      </c>
      <c r="AQ425" s="565">
        <v>285550</v>
      </c>
      <c r="AR425" s="565">
        <v>203000</v>
      </c>
      <c r="AS425" s="565">
        <v>135900</v>
      </c>
      <c r="AT425" s="565">
        <v>298400</v>
      </c>
      <c r="AU425" s="565">
        <v>222050</v>
      </c>
      <c r="AV425" s="565">
        <v>262250</v>
      </c>
      <c r="AW425" s="565">
        <v>29200</v>
      </c>
    </row>
    <row r="426" spans="1:49">
      <c r="A426" s="564" t="s">
        <v>2398</v>
      </c>
      <c r="B426" s="564" t="s">
        <v>2734</v>
      </c>
      <c r="C426" s="564" t="s">
        <v>376</v>
      </c>
      <c r="D426" s="564" t="s">
        <v>954</v>
      </c>
      <c r="E426" s="564" t="s">
        <v>1005</v>
      </c>
      <c r="F426" s="565">
        <v>9800</v>
      </c>
      <c r="G426" s="566"/>
      <c r="H426" s="566"/>
      <c r="I426" s="566"/>
      <c r="J426" s="566"/>
      <c r="K426" s="566"/>
      <c r="L426" s="566"/>
      <c r="M426" s="566"/>
      <c r="N426" s="566"/>
      <c r="O426" s="566"/>
      <c r="P426" s="566"/>
      <c r="Q426" s="566"/>
      <c r="R426" s="566"/>
      <c r="S426" s="566"/>
      <c r="T426" s="566"/>
      <c r="U426" s="566"/>
      <c r="V426" s="566"/>
      <c r="W426" s="566"/>
      <c r="X426" s="566"/>
      <c r="Y426" s="566"/>
      <c r="Z426" s="566"/>
      <c r="AA426" s="566"/>
      <c r="AB426" s="566"/>
      <c r="AC426" s="566"/>
      <c r="AD426" s="566"/>
      <c r="AE426" s="566"/>
      <c r="AF426" s="566"/>
      <c r="AG426" s="566"/>
      <c r="AH426" s="566"/>
      <c r="AI426" s="566"/>
      <c r="AJ426" s="566"/>
      <c r="AK426" s="566"/>
      <c r="AL426" s="566"/>
      <c r="AM426" s="566"/>
      <c r="AN426" s="566"/>
      <c r="AO426" s="566"/>
      <c r="AP426" s="566"/>
      <c r="AQ426" s="566"/>
      <c r="AR426" s="566"/>
      <c r="AS426" s="566"/>
      <c r="AT426" s="566"/>
      <c r="AU426" s="566"/>
      <c r="AV426" s="565">
        <v>9800</v>
      </c>
      <c r="AW426" s="566"/>
    </row>
    <row r="427" spans="1:49">
      <c r="A427" s="564" t="s">
        <v>229</v>
      </c>
      <c r="B427" s="564" t="s">
        <v>2734</v>
      </c>
      <c r="C427" s="564" t="s">
        <v>376</v>
      </c>
      <c r="D427" s="564" t="s">
        <v>954</v>
      </c>
      <c r="E427" s="564" t="s">
        <v>1005</v>
      </c>
      <c r="F427" s="565">
        <v>410450</v>
      </c>
      <c r="G427" s="566"/>
      <c r="H427" s="566"/>
      <c r="I427" s="566"/>
      <c r="J427" s="566"/>
      <c r="K427" s="566"/>
      <c r="L427" s="566"/>
      <c r="M427" s="565">
        <v>98300</v>
      </c>
      <c r="N427" s="566"/>
      <c r="O427" s="566"/>
      <c r="P427" s="566"/>
      <c r="Q427" s="565">
        <v>25600</v>
      </c>
      <c r="R427" s="565">
        <v>103000</v>
      </c>
      <c r="S427" s="565">
        <v>94450</v>
      </c>
      <c r="T427" s="565">
        <v>24000</v>
      </c>
      <c r="U427" s="565">
        <v>22800</v>
      </c>
      <c r="V427" s="565">
        <v>17600</v>
      </c>
      <c r="W427" s="565">
        <v>11700</v>
      </c>
      <c r="X427" s="565">
        <v>13000</v>
      </c>
      <c r="Y427" s="566"/>
      <c r="Z427" s="566"/>
      <c r="AA427" s="566"/>
      <c r="AB427" s="566"/>
      <c r="AC427" s="566"/>
      <c r="AD427" s="566"/>
      <c r="AE427" s="566"/>
      <c r="AF427" s="566"/>
      <c r="AG427" s="566"/>
      <c r="AH427" s="566"/>
      <c r="AI427" s="566"/>
      <c r="AJ427" s="566"/>
      <c r="AK427" s="566"/>
      <c r="AL427" s="566"/>
      <c r="AM427" s="566"/>
      <c r="AN427" s="566"/>
      <c r="AO427" s="566"/>
      <c r="AP427" s="566"/>
      <c r="AQ427" s="566"/>
      <c r="AR427" s="566"/>
      <c r="AS427" s="566"/>
      <c r="AT427" s="566"/>
      <c r="AU427" s="566"/>
      <c r="AV427" s="566"/>
      <c r="AW427" s="566"/>
    </row>
    <row r="428" spans="1:49">
      <c r="A428" s="564" t="s">
        <v>234</v>
      </c>
      <c r="B428" s="564" t="s">
        <v>2735</v>
      </c>
      <c r="C428" s="564" t="s">
        <v>376</v>
      </c>
      <c r="D428" s="564" t="s">
        <v>954</v>
      </c>
      <c r="E428" s="564" t="s">
        <v>1005</v>
      </c>
      <c r="F428" s="565">
        <v>2352570</v>
      </c>
      <c r="G428" s="566"/>
      <c r="H428" s="566"/>
      <c r="I428" s="566"/>
      <c r="J428" s="566"/>
      <c r="K428" s="565">
        <v>177700</v>
      </c>
      <c r="L428" s="565">
        <v>115000</v>
      </c>
      <c r="M428" s="565">
        <v>61200</v>
      </c>
      <c r="N428" s="565">
        <v>869000</v>
      </c>
      <c r="O428" s="565">
        <v>186250</v>
      </c>
      <c r="P428" s="565">
        <v>200250</v>
      </c>
      <c r="Q428" s="565">
        <v>143500</v>
      </c>
      <c r="R428" s="566"/>
      <c r="S428" s="565">
        <v>61200</v>
      </c>
      <c r="T428" s="565">
        <v>107300</v>
      </c>
      <c r="U428" s="565">
        <v>81350</v>
      </c>
      <c r="V428" s="565">
        <v>13350</v>
      </c>
      <c r="W428" s="565">
        <v>9400</v>
      </c>
      <c r="X428" s="565">
        <v>54500</v>
      </c>
      <c r="Y428" s="565">
        <v>170500</v>
      </c>
      <c r="Z428" s="565">
        <v>39250</v>
      </c>
      <c r="AA428" s="565">
        <v>28420</v>
      </c>
      <c r="AB428" s="565">
        <v>12300</v>
      </c>
      <c r="AC428" s="565">
        <v>22100</v>
      </c>
      <c r="AD428" s="566"/>
      <c r="AE428" s="566"/>
      <c r="AF428" s="566"/>
      <c r="AG428" s="566"/>
      <c r="AH428" s="566"/>
      <c r="AI428" s="566"/>
      <c r="AJ428" s="566"/>
      <c r="AK428" s="566"/>
      <c r="AL428" s="566"/>
      <c r="AM428" s="566"/>
      <c r="AN428" s="566"/>
      <c r="AO428" s="566"/>
      <c r="AP428" s="566"/>
      <c r="AQ428" s="566"/>
      <c r="AR428" s="566"/>
      <c r="AS428" s="566"/>
      <c r="AT428" s="566"/>
      <c r="AU428" s="566"/>
      <c r="AV428" s="566"/>
      <c r="AW428" s="566"/>
    </row>
    <row r="429" spans="1:49">
      <c r="A429" s="564" t="s">
        <v>235</v>
      </c>
      <c r="B429" s="564" t="s">
        <v>2736</v>
      </c>
      <c r="C429" s="564" t="s">
        <v>376</v>
      </c>
      <c r="D429" s="564" t="s">
        <v>954</v>
      </c>
      <c r="E429" s="564" t="s">
        <v>1005</v>
      </c>
      <c r="F429" s="565">
        <v>3831650</v>
      </c>
      <c r="G429" s="566"/>
      <c r="H429" s="566"/>
      <c r="I429" s="566"/>
      <c r="J429" s="566"/>
      <c r="K429" s="565">
        <v>171500</v>
      </c>
      <c r="L429" s="565">
        <v>92600</v>
      </c>
      <c r="M429" s="565">
        <v>79100</v>
      </c>
      <c r="N429" s="565">
        <v>249410</v>
      </c>
      <c r="O429" s="565">
        <v>281300</v>
      </c>
      <c r="P429" s="565">
        <v>374400</v>
      </c>
      <c r="Q429" s="565">
        <v>184400</v>
      </c>
      <c r="R429" s="565">
        <v>133050</v>
      </c>
      <c r="S429" s="565">
        <v>81100</v>
      </c>
      <c r="T429" s="565">
        <v>48650</v>
      </c>
      <c r="U429" s="565">
        <v>12600</v>
      </c>
      <c r="V429" s="565">
        <v>63100</v>
      </c>
      <c r="W429" s="565">
        <v>26950</v>
      </c>
      <c r="X429" s="565">
        <v>37800</v>
      </c>
      <c r="Y429" s="565">
        <v>141150</v>
      </c>
      <c r="Z429" s="565">
        <v>134400</v>
      </c>
      <c r="AA429" s="565">
        <v>28550</v>
      </c>
      <c r="AB429" s="565">
        <v>143160</v>
      </c>
      <c r="AC429" s="565">
        <v>169600</v>
      </c>
      <c r="AD429" s="565">
        <v>72450</v>
      </c>
      <c r="AE429" s="565">
        <v>49250</v>
      </c>
      <c r="AF429" s="565">
        <v>49100</v>
      </c>
      <c r="AG429" s="565">
        <v>498700</v>
      </c>
      <c r="AH429" s="565">
        <v>161200</v>
      </c>
      <c r="AI429" s="565">
        <v>4960</v>
      </c>
      <c r="AJ429" s="565">
        <v>79600</v>
      </c>
      <c r="AK429" s="565">
        <v>18000</v>
      </c>
      <c r="AL429" s="565">
        <v>75950</v>
      </c>
      <c r="AM429" s="565">
        <v>70700</v>
      </c>
      <c r="AN429" s="565">
        <v>21050</v>
      </c>
      <c r="AO429" s="565">
        <v>41900</v>
      </c>
      <c r="AP429" s="565">
        <v>53360</v>
      </c>
      <c r="AQ429" s="565">
        <v>52100</v>
      </c>
      <c r="AR429" s="565">
        <v>29550</v>
      </c>
      <c r="AS429" s="565">
        <v>22800</v>
      </c>
      <c r="AT429" s="565">
        <v>26250</v>
      </c>
      <c r="AU429" s="565">
        <v>28810</v>
      </c>
      <c r="AV429" s="565">
        <v>23100</v>
      </c>
      <c r="AW429" s="566"/>
    </row>
    <row r="430" spans="1:49">
      <c r="A430" s="564" t="s">
        <v>237</v>
      </c>
      <c r="B430" s="564" t="s">
        <v>2737</v>
      </c>
      <c r="C430" s="564" t="s">
        <v>376</v>
      </c>
      <c r="D430" s="564" t="s">
        <v>954</v>
      </c>
      <c r="E430" s="564" t="s">
        <v>1005</v>
      </c>
      <c r="F430" s="565">
        <v>1309125</v>
      </c>
      <c r="G430" s="566"/>
      <c r="H430" s="566"/>
      <c r="I430" s="566"/>
      <c r="J430" s="566"/>
      <c r="K430" s="566"/>
      <c r="L430" s="566"/>
      <c r="M430" s="565">
        <v>44750</v>
      </c>
      <c r="N430" s="566"/>
      <c r="O430" s="566"/>
      <c r="P430" s="566"/>
      <c r="Q430" s="565">
        <v>166000</v>
      </c>
      <c r="R430" s="565">
        <v>17550</v>
      </c>
      <c r="S430" s="565">
        <v>56900</v>
      </c>
      <c r="T430" s="565">
        <v>55300</v>
      </c>
      <c r="U430" s="565">
        <v>35600</v>
      </c>
      <c r="V430" s="565">
        <v>65800</v>
      </c>
      <c r="W430" s="565">
        <v>45850</v>
      </c>
      <c r="X430" s="565">
        <v>73750</v>
      </c>
      <c r="Y430" s="565">
        <v>173350</v>
      </c>
      <c r="Z430" s="565">
        <v>141550</v>
      </c>
      <c r="AA430" s="565">
        <v>13100</v>
      </c>
      <c r="AB430" s="565">
        <v>54550</v>
      </c>
      <c r="AC430" s="565">
        <v>43550</v>
      </c>
      <c r="AD430" s="565">
        <v>29700</v>
      </c>
      <c r="AE430" s="565">
        <v>25900</v>
      </c>
      <c r="AF430" s="565">
        <v>47850</v>
      </c>
      <c r="AG430" s="565">
        <v>12550</v>
      </c>
      <c r="AH430" s="565">
        <v>5650</v>
      </c>
      <c r="AI430" s="565">
        <v>21950</v>
      </c>
      <c r="AJ430" s="565">
        <v>7000</v>
      </c>
      <c r="AK430" s="565">
        <v>8250</v>
      </c>
      <c r="AL430" s="565">
        <v>27600</v>
      </c>
      <c r="AM430" s="565">
        <v>17450</v>
      </c>
      <c r="AN430" s="565">
        <v>24500</v>
      </c>
      <c r="AO430" s="565">
        <v>1800</v>
      </c>
      <c r="AP430" s="565">
        <v>17250</v>
      </c>
      <c r="AQ430" s="566"/>
      <c r="AR430" s="566"/>
      <c r="AS430" s="565">
        <v>24100</v>
      </c>
      <c r="AT430" s="565">
        <v>38275</v>
      </c>
      <c r="AU430" s="565">
        <v>10000</v>
      </c>
      <c r="AV430" s="565">
        <v>1700</v>
      </c>
      <c r="AW430" s="566"/>
    </row>
    <row r="431" spans="1:49">
      <c r="A431" s="564" t="s">
        <v>2422</v>
      </c>
      <c r="B431" s="564" t="s">
        <v>2738</v>
      </c>
      <c r="C431" s="564" t="s">
        <v>376</v>
      </c>
      <c r="D431" s="564" t="s">
        <v>954</v>
      </c>
      <c r="E431" s="564" t="s">
        <v>1005</v>
      </c>
      <c r="F431" s="565">
        <v>102585</v>
      </c>
      <c r="G431" s="566"/>
      <c r="H431" s="566"/>
      <c r="I431" s="566"/>
      <c r="J431" s="566"/>
      <c r="K431" s="566"/>
      <c r="L431" s="566"/>
      <c r="M431" s="566"/>
      <c r="N431" s="566"/>
      <c r="O431" s="566"/>
      <c r="P431" s="566"/>
      <c r="Q431" s="566"/>
      <c r="R431" s="566"/>
      <c r="S431" s="566"/>
      <c r="T431" s="566"/>
      <c r="U431" s="566"/>
      <c r="V431" s="566"/>
      <c r="W431" s="566"/>
      <c r="X431" s="566"/>
      <c r="Y431" s="566"/>
      <c r="Z431" s="566"/>
      <c r="AA431" s="566"/>
      <c r="AB431" s="566"/>
      <c r="AC431" s="566"/>
      <c r="AD431" s="566"/>
      <c r="AE431" s="566"/>
      <c r="AF431" s="566"/>
      <c r="AG431" s="566"/>
      <c r="AH431" s="566"/>
      <c r="AI431" s="566"/>
      <c r="AJ431" s="566"/>
      <c r="AK431" s="566"/>
      <c r="AL431" s="566"/>
      <c r="AM431" s="566"/>
      <c r="AN431" s="566"/>
      <c r="AO431" s="566"/>
      <c r="AP431" s="566"/>
      <c r="AQ431" s="566"/>
      <c r="AR431" s="566"/>
      <c r="AS431" s="566"/>
      <c r="AT431" s="566"/>
      <c r="AU431" s="565">
        <v>72460</v>
      </c>
      <c r="AV431" s="565">
        <v>28125</v>
      </c>
      <c r="AW431" s="565">
        <v>2000</v>
      </c>
    </row>
    <row r="432" spans="1:49">
      <c r="A432" s="564" t="s">
        <v>2409</v>
      </c>
      <c r="B432" s="564" t="s">
        <v>2739</v>
      </c>
      <c r="C432" s="564" t="s">
        <v>376</v>
      </c>
      <c r="D432" s="564" t="s">
        <v>954</v>
      </c>
      <c r="E432" s="564" t="s">
        <v>1005</v>
      </c>
      <c r="F432" s="565">
        <v>122785</v>
      </c>
      <c r="G432" s="566"/>
      <c r="H432" s="566"/>
      <c r="I432" s="566"/>
      <c r="J432" s="566"/>
      <c r="K432" s="566"/>
      <c r="L432" s="566"/>
      <c r="M432" s="566"/>
      <c r="N432" s="566"/>
      <c r="O432" s="566"/>
      <c r="P432" s="566"/>
      <c r="Q432" s="566"/>
      <c r="R432" s="566"/>
      <c r="S432" s="566"/>
      <c r="T432" s="566"/>
      <c r="U432" s="566"/>
      <c r="V432" s="566"/>
      <c r="W432" s="566"/>
      <c r="X432" s="566"/>
      <c r="Y432" s="566"/>
      <c r="Z432" s="566"/>
      <c r="AA432" s="566"/>
      <c r="AB432" s="566"/>
      <c r="AC432" s="566"/>
      <c r="AD432" s="566"/>
      <c r="AE432" s="566"/>
      <c r="AF432" s="566"/>
      <c r="AG432" s="566"/>
      <c r="AH432" s="566"/>
      <c r="AI432" s="566"/>
      <c r="AJ432" s="566"/>
      <c r="AK432" s="566"/>
      <c r="AL432" s="566"/>
      <c r="AM432" s="566"/>
      <c r="AN432" s="566"/>
      <c r="AO432" s="566"/>
      <c r="AP432" s="566"/>
      <c r="AQ432" s="566"/>
      <c r="AR432" s="566"/>
      <c r="AS432" s="566"/>
      <c r="AT432" s="566"/>
      <c r="AU432" s="565">
        <v>122785</v>
      </c>
      <c r="AV432" s="566"/>
      <c r="AW432" s="566"/>
    </row>
    <row r="433" spans="1:49">
      <c r="A433" s="564" t="s">
        <v>238</v>
      </c>
      <c r="B433" s="564" t="s">
        <v>2740</v>
      </c>
      <c r="C433" s="564" t="s">
        <v>376</v>
      </c>
      <c r="D433" s="564" t="s">
        <v>954</v>
      </c>
      <c r="E433" s="564" t="s">
        <v>1005</v>
      </c>
      <c r="F433" s="565">
        <v>1589710</v>
      </c>
      <c r="G433" s="566"/>
      <c r="H433" s="566"/>
      <c r="I433" s="566"/>
      <c r="J433" s="566"/>
      <c r="K433" s="566"/>
      <c r="L433" s="566"/>
      <c r="M433" s="566"/>
      <c r="N433" s="566"/>
      <c r="O433" s="566"/>
      <c r="P433" s="566"/>
      <c r="Q433" s="566"/>
      <c r="R433" s="566"/>
      <c r="S433" s="566"/>
      <c r="T433" s="566"/>
      <c r="U433" s="566"/>
      <c r="V433" s="566"/>
      <c r="W433" s="565">
        <v>118500</v>
      </c>
      <c r="X433" s="565">
        <v>234950</v>
      </c>
      <c r="Y433" s="565">
        <v>366550</v>
      </c>
      <c r="Z433" s="565">
        <v>156360</v>
      </c>
      <c r="AA433" s="565">
        <v>144000</v>
      </c>
      <c r="AB433" s="565">
        <v>161850</v>
      </c>
      <c r="AC433" s="565">
        <v>55700</v>
      </c>
      <c r="AD433" s="565">
        <v>99700</v>
      </c>
      <c r="AE433" s="565">
        <v>93450</v>
      </c>
      <c r="AF433" s="565">
        <v>68000</v>
      </c>
      <c r="AG433" s="565">
        <v>24950</v>
      </c>
      <c r="AH433" s="565">
        <v>30050</v>
      </c>
      <c r="AI433" s="566"/>
      <c r="AJ433" s="565">
        <v>35650</v>
      </c>
      <c r="AK433" s="566"/>
      <c r="AL433" s="566"/>
      <c r="AM433" s="566"/>
      <c r="AN433" s="566"/>
      <c r="AO433" s="566"/>
      <c r="AP433" s="566"/>
      <c r="AQ433" s="566"/>
      <c r="AR433" s="566"/>
      <c r="AS433" s="566"/>
      <c r="AT433" s="566"/>
      <c r="AU433" s="566"/>
      <c r="AV433" s="566"/>
      <c r="AW433" s="566"/>
    </row>
    <row r="434" spans="1:49">
      <c r="A434" s="564" t="s">
        <v>239</v>
      </c>
      <c r="B434" s="564" t="s">
        <v>2741</v>
      </c>
      <c r="C434" s="564" t="s">
        <v>376</v>
      </c>
      <c r="D434" s="564" t="s">
        <v>954</v>
      </c>
      <c r="E434" s="564" t="s">
        <v>1005</v>
      </c>
      <c r="F434" s="565">
        <v>922625</v>
      </c>
      <c r="G434" s="566"/>
      <c r="H434" s="566"/>
      <c r="I434" s="566"/>
      <c r="J434" s="566"/>
      <c r="K434" s="566"/>
      <c r="L434" s="566"/>
      <c r="M434" s="566"/>
      <c r="N434" s="566"/>
      <c r="O434" s="566"/>
      <c r="P434" s="566"/>
      <c r="Q434" s="566"/>
      <c r="R434" s="566"/>
      <c r="S434" s="566"/>
      <c r="T434" s="566"/>
      <c r="U434" s="566"/>
      <c r="V434" s="566"/>
      <c r="W434" s="565">
        <v>143200</v>
      </c>
      <c r="X434" s="565">
        <v>126900</v>
      </c>
      <c r="Y434" s="565">
        <v>221900</v>
      </c>
      <c r="Z434" s="565">
        <v>52300</v>
      </c>
      <c r="AA434" s="566"/>
      <c r="AB434" s="565">
        <v>81000</v>
      </c>
      <c r="AC434" s="565">
        <v>13400</v>
      </c>
      <c r="AD434" s="565">
        <v>37600</v>
      </c>
      <c r="AE434" s="565">
        <v>35400</v>
      </c>
      <c r="AF434" s="565">
        <v>31200</v>
      </c>
      <c r="AG434" s="565">
        <v>8000</v>
      </c>
      <c r="AH434" s="565">
        <v>34775</v>
      </c>
      <c r="AI434" s="566"/>
      <c r="AJ434" s="565">
        <v>4800</v>
      </c>
      <c r="AK434" s="565">
        <v>11300</v>
      </c>
      <c r="AL434" s="565">
        <v>42550</v>
      </c>
      <c r="AM434" s="565">
        <v>0</v>
      </c>
      <c r="AN434" s="565">
        <v>11600</v>
      </c>
      <c r="AO434" s="566"/>
      <c r="AP434" s="565">
        <v>34600</v>
      </c>
      <c r="AQ434" s="566"/>
      <c r="AR434" s="566"/>
      <c r="AS434" s="566"/>
      <c r="AT434" s="566"/>
      <c r="AU434" s="565">
        <v>18400</v>
      </c>
      <c r="AV434" s="565">
        <v>13700</v>
      </c>
      <c r="AW434" s="566"/>
    </row>
    <row r="435" spans="1:49">
      <c r="A435" s="564" t="s">
        <v>247</v>
      </c>
      <c r="B435" s="564" t="s">
        <v>2742</v>
      </c>
      <c r="C435" s="564" t="s">
        <v>376</v>
      </c>
      <c r="D435" s="564" t="s">
        <v>954</v>
      </c>
      <c r="E435" s="564" t="s">
        <v>1005</v>
      </c>
      <c r="F435" s="565">
        <v>223500</v>
      </c>
      <c r="G435" s="566"/>
      <c r="H435" s="566"/>
      <c r="I435" s="566"/>
      <c r="J435" s="566"/>
      <c r="K435" s="565">
        <v>202300</v>
      </c>
      <c r="L435" s="565">
        <v>21200</v>
      </c>
      <c r="M435" s="566"/>
      <c r="N435" s="566"/>
      <c r="O435" s="566"/>
      <c r="P435" s="566"/>
      <c r="Q435" s="566"/>
      <c r="R435" s="566"/>
      <c r="S435" s="566"/>
      <c r="T435" s="566"/>
      <c r="U435" s="566"/>
      <c r="V435" s="566"/>
      <c r="W435" s="566"/>
      <c r="X435" s="566"/>
      <c r="Y435" s="566"/>
      <c r="Z435" s="566"/>
      <c r="AA435" s="566"/>
      <c r="AB435" s="566"/>
      <c r="AC435" s="566"/>
      <c r="AD435" s="566"/>
      <c r="AE435" s="566"/>
      <c r="AF435" s="566"/>
      <c r="AG435" s="566"/>
      <c r="AH435" s="566"/>
      <c r="AI435" s="566"/>
      <c r="AJ435" s="566"/>
      <c r="AK435" s="566"/>
      <c r="AL435" s="566"/>
      <c r="AM435" s="566"/>
      <c r="AN435" s="566"/>
      <c r="AO435" s="566"/>
      <c r="AP435" s="566"/>
      <c r="AQ435" s="566"/>
      <c r="AR435" s="566"/>
      <c r="AS435" s="566"/>
      <c r="AT435" s="566"/>
      <c r="AU435" s="566"/>
      <c r="AV435" s="566"/>
      <c r="AW435" s="566"/>
    </row>
    <row r="436" spans="1:49">
      <c r="A436" s="564" t="s">
        <v>2408</v>
      </c>
      <c r="B436" s="564" t="s">
        <v>2743</v>
      </c>
      <c r="C436" s="564" t="s">
        <v>376</v>
      </c>
      <c r="D436" s="564" t="s">
        <v>954</v>
      </c>
      <c r="E436" s="564" t="s">
        <v>1005</v>
      </c>
      <c r="F436" s="565">
        <v>119660</v>
      </c>
      <c r="G436" s="566"/>
      <c r="H436" s="566"/>
      <c r="I436" s="566"/>
      <c r="J436" s="566"/>
      <c r="K436" s="566"/>
      <c r="L436" s="566"/>
      <c r="M436" s="566"/>
      <c r="N436" s="566"/>
      <c r="O436" s="566"/>
      <c r="P436" s="566"/>
      <c r="Q436" s="566"/>
      <c r="R436" s="566"/>
      <c r="S436" s="566"/>
      <c r="T436" s="566"/>
      <c r="U436" s="566"/>
      <c r="V436" s="566"/>
      <c r="W436" s="566"/>
      <c r="X436" s="566"/>
      <c r="Y436" s="566"/>
      <c r="Z436" s="566"/>
      <c r="AA436" s="566"/>
      <c r="AB436" s="566"/>
      <c r="AC436" s="566"/>
      <c r="AD436" s="566"/>
      <c r="AE436" s="566"/>
      <c r="AF436" s="566"/>
      <c r="AG436" s="566"/>
      <c r="AH436" s="566"/>
      <c r="AI436" s="566"/>
      <c r="AJ436" s="566"/>
      <c r="AK436" s="566"/>
      <c r="AL436" s="566"/>
      <c r="AM436" s="566"/>
      <c r="AN436" s="566"/>
      <c r="AO436" s="566"/>
      <c r="AP436" s="566"/>
      <c r="AQ436" s="566"/>
      <c r="AR436" s="566"/>
      <c r="AS436" s="566"/>
      <c r="AT436" s="566"/>
      <c r="AU436" s="565">
        <v>95460</v>
      </c>
      <c r="AV436" s="565">
        <v>24200</v>
      </c>
      <c r="AW436" s="566"/>
    </row>
    <row r="437" spans="1:49">
      <c r="A437" s="564" t="s">
        <v>254</v>
      </c>
      <c r="B437" s="564" t="s">
        <v>2744</v>
      </c>
      <c r="C437" s="564" t="s">
        <v>376</v>
      </c>
      <c r="D437" s="564" t="s">
        <v>954</v>
      </c>
      <c r="E437" s="564" t="s">
        <v>1005</v>
      </c>
      <c r="F437" s="565">
        <v>238150</v>
      </c>
      <c r="G437" s="566"/>
      <c r="H437" s="566"/>
      <c r="I437" s="566"/>
      <c r="J437" s="566"/>
      <c r="K437" s="566"/>
      <c r="L437" s="566"/>
      <c r="M437" s="566"/>
      <c r="N437" s="566"/>
      <c r="O437" s="566"/>
      <c r="P437" s="566"/>
      <c r="Q437" s="565">
        <v>60700</v>
      </c>
      <c r="R437" s="565">
        <v>19700</v>
      </c>
      <c r="S437" s="566"/>
      <c r="T437" s="566"/>
      <c r="U437" s="565">
        <v>15000</v>
      </c>
      <c r="V437" s="566"/>
      <c r="W437" s="566"/>
      <c r="X437" s="566"/>
      <c r="Y437" s="565">
        <v>15000</v>
      </c>
      <c r="Z437" s="566"/>
      <c r="AA437" s="566"/>
      <c r="AB437" s="566"/>
      <c r="AC437" s="566"/>
      <c r="AD437" s="565">
        <v>127750</v>
      </c>
      <c r="AE437" s="566"/>
      <c r="AF437" s="566"/>
      <c r="AG437" s="566"/>
      <c r="AH437" s="566"/>
      <c r="AI437" s="566"/>
      <c r="AJ437" s="566"/>
      <c r="AK437" s="566"/>
      <c r="AL437" s="566"/>
      <c r="AM437" s="566"/>
      <c r="AN437" s="566"/>
      <c r="AO437" s="566"/>
      <c r="AP437" s="566"/>
      <c r="AQ437" s="566"/>
      <c r="AR437" s="566"/>
      <c r="AS437" s="566"/>
      <c r="AT437" s="566"/>
      <c r="AU437" s="566"/>
      <c r="AV437" s="566"/>
      <c r="AW437" s="566"/>
    </row>
    <row r="438" spans="1:49">
      <c r="A438" s="564" t="s">
        <v>2411</v>
      </c>
      <c r="B438" s="564" t="s">
        <v>2745</v>
      </c>
      <c r="C438" s="564" t="s">
        <v>376</v>
      </c>
      <c r="D438" s="564" t="s">
        <v>954</v>
      </c>
      <c r="E438" s="564" t="s">
        <v>1005</v>
      </c>
      <c r="F438" s="565">
        <v>344910</v>
      </c>
      <c r="G438" s="566"/>
      <c r="H438" s="566"/>
      <c r="I438" s="566"/>
      <c r="J438" s="566"/>
      <c r="K438" s="566"/>
      <c r="L438" s="566"/>
      <c r="M438" s="566"/>
      <c r="N438" s="566"/>
      <c r="O438" s="566"/>
      <c r="P438" s="566"/>
      <c r="Q438" s="566"/>
      <c r="R438" s="566"/>
      <c r="S438" s="566"/>
      <c r="T438" s="566"/>
      <c r="U438" s="566"/>
      <c r="V438" s="566"/>
      <c r="W438" s="566"/>
      <c r="X438" s="566"/>
      <c r="Y438" s="566"/>
      <c r="Z438" s="566"/>
      <c r="AA438" s="566"/>
      <c r="AB438" s="566"/>
      <c r="AC438" s="566"/>
      <c r="AD438" s="566"/>
      <c r="AE438" s="566"/>
      <c r="AF438" s="566"/>
      <c r="AG438" s="566"/>
      <c r="AH438" s="566"/>
      <c r="AI438" s="566"/>
      <c r="AJ438" s="566"/>
      <c r="AK438" s="566"/>
      <c r="AL438" s="566"/>
      <c r="AM438" s="566"/>
      <c r="AN438" s="566"/>
      <c r="AO438" s="566"/>
      <c r="AP438" s="566"/>
      <c r="AQ438" s="566"/>
      <c r="AR438" s="566"/>
      <c r="AS438" s="566"/>
      <c r="AT438" s="566"/>
      <c r="AU438" s="565">
        <v>134960</v>
      </c>
      <c r="AV438" s="565">
        <v>170450</v>
      </c>
      <c r="AW438" s="565">
        <v>39500</v>
      </c>
    </row>
    <row r="439" spans="1:49">
      <c r="A439" s="564" t="s">
        <v>2399</v>
      </c>
      <c r="B439" s="564" t="s">
        <v>2746</v>
      </c>
      <c r="C439" s="564" t="s">
        <v>376</v>
      </c>
      <c r="D439" s="564" t="s">
        <v>954</v>
      </c>
      <c r="E439" s="564" t="s">
        <v>1005</v>
      </c>
      <c r="F439" s="565">
        <v>171260</v>
      </c>
      <c r="G439" s="566"/>
      <c r="H439" s="566"/>
      <c r="I439" s="566"/>
      <c r="J439" s="566"/>
      <c r="K439" s="566"/>
      <c r="L439" s="566"/>
      <c r="M439" s="566"/>
      <c r="N439" s="566"/>
      <c r="O439" s="566"/>
      <c r="P439" s="566"/>
      <c r="Q439" s="566"/>
      <c r="R439" s="566"/>
      <c r="S439" s="566"/>
      <c r="T439" s="566"/>
      <c r="U439" s="566"/>
      <c r="V439" s="566"/>
      <c r="W439" s="566"/>
      <c r="X439" s="566"/>
      <c r="Y439" s="566"/>
      <c r="Z439" s="566"/>
      <c r="AA439" s="566"/>
      <c r="AB439" s="566"/>
      <c r="AC439" s="566"/>
      <c r="AD439" s="566"/>
      <c r="AE439" s="566"/>
      <c r="AF439" s="566"/>
      <c r="AG439" s="566"/>
      <c r="AH439" s="566"/>
      <c r="AI439" s="566"/>
      <c r="AJ439" s="566"/>
      <c r="AK439" s="566"/>
      <c r="AL439" s="566"/>
      <c r="AM439" s="566"/>
      <c r="AN439" s="566"/>
      <c r="AO439" s="566"/>
      <c r="AP439" s="566"/>
      <c r="AQ439" s="566"/>
      <c r="AR439" s="566"/>
      <c r="AS439" s="566"/>
      <c r="AT439" s="566"/>
      <c r="AU439" s="565">
        <v>61860</v>
      </c>
      <c r="AV439" s="565">
        <v>97350</v>
      </c>
      <c r="AW439" s="565">
        <v>12050</v>
      </c>
    </row>
    <row r="440" spans="1:49">
      <c r="A440" s="564" t="s">
        <v>2423</v>
      </c>
      <c r="B440" s="564" t="s">
        <v>2747</v>
      </c>
      <c r="C440" s="564" t="s">
        <v>376</v>
      </c>
      <c r="D440" s="564" t="s">
        <v>954</v>
      </c>
      <c r="E440" s="564" t="s">
        <v>1005</v>
      </c>
      <c r="F440" s="565">
        <v>261885</v>
      </c>
      <c r="G440" s="566"/>
      <c r="H440" s="566"/>
      <c r="I440" s="566"/>
      <c r="J440" s="566"/>
      <c r="K440" s="566"/>
      <c r="L440" s="566"/>
      <c r="M440" s="566"/>
      <c r="N440" s="566"/>
      <c r="O440" s="566"/>
      <c r="P440" s="566"/>
      <c r="Q440" s="566"/>
      <c r="R440" s="566"/>
      <c r="S440" s="566"/>
      <c r="T440" s="566"/>
      <c r="U440" s="566"/>
      <c r="V440" s="566"/>
      <c r="W440" s="566"/>
      <c r="X440" s="566"/>
      <c r="Y440" s="566"/>
      <c r="Z440" s="566"/>
      <c r="AA440" s="566"/>
      <c r="AB440" s="566"/>
      <c r="AC440" s="566"/>
      <c r="AD440" s="566"/>
      <c r="AE440" s="566"/>
      <c r="AF440" s="566"/>
      <c r="AG440" s="566"/>
      <c r="AH440" s="566"/>
      <c r="AI440" s="566"/>
      <c r="AJ440" s="566"/>
      <c r="AK440" s="566"/>
      <c r="AL440" s="566"/>
      <c r="AM440" s="566"/>
      <c r="AN440" s="566"/>
      <c r="AO440" s="566"/>
      <c r="AP440" s="566"/>
      <c r="AQ440" s="566"/>
      <c r="AR440" s="566"/>
      <c r="AS440" s="566"/>
      <c r="AT440" s="566"/>
      <c r="AU440" s="565">
        <v>86260</v>
      </c>
      <c r="AV440" s="565">
        <v>124625</v>
      </c>
      <c r="AW440" s="565">
        <v>51000</v>
      </c>
    </row>
    <row r="441" spans="1:49">
      <c r="A441" s="564" t="s">
        <v>266</v>
      </c>
      <c r="B441" s="564" t="s">
        <v>2748</v>
      </c>
      <c r="C441" s="564" t="s">
        <v>376</v>
      </c>
      <c r="D441" s="564" t="s">
        <v>954</v>
      </c>
      <c r="E441" s="564" t="s">
        <v>1005</v>
      </c>
      <c r="F441" s="565">
        <v>669420</v>
      </c>
      <c r="G441" s="566"/>
      <c r="H441" s="566"/>
      <c r="I441" s="566"/>
      <c r="J441" s="566"/>
      <c r="K441" s="565">
        <v>141400</v>
      </c>
      <c r="L441" s="565">
        <v>114900</v>
      </c>
      <c r="M441" s="566"/>
      <c r="N441" s="565">
        <v>32600</v>
      </c>
      <c r="O441" s="565">
        <v>160250</v>
      </c>
      <c r="P441" s="565">
        <v>71450</v>
      </c>
      <c r="Q441" s="565">
        <v>40500</v>
      </c>
      <c r="R441" s="565">
        <v>56000</v>
      </c>
      <c r="S441" s="566"/>
      <c r="T441" s="566"/>
      <c r="U441" s="565">
        <v>33020</v>
      </c>
      <c r="V441" s="565">
        <v>19300</v>
      </c>
      <c r="W441" s="566"/>
      <c r="X441" s="566"/>
      <c r="Y441" s="566"/>
      <c r="Z441" s="566"/>
      <c r="AA441" s="566"/>
      <c r="AB441" s="566"/>
      <c r="AC441" s="566"/>
      <c r="AD441" s="566"/>
      <c r="AE441" s="566"/>
      <c r="AF441" s="566"/>
      <c r="AG441" s="566"/>
      <c r="AH441" s="566"/>
      <c r="AI441" s="566"/>
      <c r="AJ441" s="566"/>
      <c r="AK441" s="566"/>
      <c r="AL441" s="566"/>
      <c r="AM441" s="566"/>
      <c r="AN441" s="566"/>
      <c r="AO441" s="566"/>
      <c r="AP441" s="566"/>
      <c r="AQ441" s="566"/>
      <c r="AR441" s="566"/>
      <c r="AS441" s="566"/>
      <c r="AT441" s="566"/>
      <c r="AU441" s="566"/>
      <c r="AV441" s="566"/>
      <c r="AW441" s="566"/>
    </row>
    <row r="442" spans="1:49">
      <c r="A442" s="564" t="s">
        <v>162</v>
      </c>
      <c r="B442" s="564" t="s">
        <v>2749</v>
      </c>
      <c r="C442" s="564" t="s">
        <v>376</v>
      </c>
      <c r="D442" s="564" t="s">
        <v>954</v>
      </c>
      <c r="E442" s="564" t="s">
        <v>1005</v>
      </c>
      <c r="F442" s="565">
        <v>3118775</v>
      </c>
      <c r="G442" s="566"/>
      <c r="H442" s="566"/>
      <c r="I442" s="566"/>
      <c r="J442" s="566"/>
      <c r="K442" s="565">
        <v>169300</v>
      </c>
      <c r="L442" s="565">
        <v>153600</v>
      </c>
      <c r="M442" s="565">
        <v>45400</v>
      </c>
      <c r="N442" s="565">
        <v>117200</v>
      </c>
      <c r="O442" s="565">
        <v>87100</v>
      </c>
      <c r="P442" s="565">
        <v>48700</v>
      </c>
      <c r="Q442" s="565">
        <v>17750</v>
      </c>
      <c r="R442" s="565">
        <v>55400</v>
      </c>
      <c r="S442" s="565">
        <v>45400</v>
      </c>
      <c r="T442" s="565">
        <v>18900</v>
      </c>
      <c r="U442" s="565">
        <v>133050</v>
      </c>
      <c r="V442" s="565">
        <v>83100</v>
      </c>
      <c r="W442" s="565">
        <v>157850</v>
      </c>
      <c r="X442" s="565">
        <v>82400</v>
      </c>
      <c r="Y442" s="565">
        <v>194500</v>
      </c>
      <c r="Z442" s="565">
        <v>54500</v>
      </c>
      <c r="AA442" s="565">
        <v>86750</v>
      </c>
      <c r="AB442" s="565">
        <v>87600</v>
      </c>
      <c r="AC442" s="565">
        <v>22800</v>
      </c>
      <c r="AD442" s="565">
        <v>34800</v>
      </c>
      <c r="AE442" s="565">
        <v>49650</v>
      </c>
      <c r="AF442" s="565">
        <v>46700</v>
      </c>
      <c r="AG442" s="565">
        <v>198250</v>
      </c>
      <c r="AH442" s="565">
        <v>81850</v>
      </c>
      <c r="AI442" s="565">
        <v>41300</v>
      </c>
      <c r="AJ442" s="565">
        <v>54100</v>
      </c>
      <c r="AK442" s="565">
        <v>188700</v>
      </c>
      <c r="AL442" s="565">
        <v>119500</v>
      </c>
      <c r="AM442" s="565">
        <v>78300</v>
      </c>
      <c r="AN442" s="565">
        <v>23800</v>
      </c>
      <c r="AO442" s="565">
        <v>55300</v>
      </c>
      <c r="AP442" s="565">
        <v>118400</v>
      </c>
      <c r="AQ442" s="565">
        <v>72300</v>
      </c>
      <c r="AR442" s="565">
        <v>88400</v>
      </c>
      <c r="AS442" s="565">
        <v>3200</v>
      </c>
      <c r="AT442" s="565">
        <v>43700</v>
      </c>
      <c r="AU442" s="565">
        <v>52000</v>
      </c>
      <c r="AV442" s="565">
        <v>82000</v>
      </c>
      <c r="AW442" s="565">
        <v>25225</v>
      </c>
    </row>
    <row r="443" spans="1:49">
      <c r="A443" s="564" t="s">
        <v>2402</v>
      </c>
      <c r="B443" s="564" t="s">
        <v>2750</v>
      </c>
      <c r="C443" s="564" t="s">
        <v>376</v>
      </c>
      <c r="D443" s="564" t="s">
        <v>954</v>
      </c>
      <c r="E443" s="564" t="s">
        <v>1005</v>
      </c>
      <c r="F443" s="565">
        <v>181910</v>
      </c>
      <c r="G443" s="566"/>
      <c r="H443" s="566"/>
      <c r="I443" s="566"/>
      <c r="J443" s="566"/>
      <c r="K443" s="566"/>
      <c r="L443" s="566"/>
      <c r="M443" s="566"/>
      <c r="N443" s="566"/>
      <c r="O443" s="566"/>
      <c r="P443" s="566"/>
      <c r="Q443" s="566"/>
      <c r="R443" s="566"/>
      <c r="S443" s="566"/>
      <c r="T443" s="566"/>
      <c r="U443" s="566"/>
      <c r="V443" s="566"/>
      <c r="W443" s="566"/>
      <c r="X443" s="566"/>
      <c r="Y443" s="566"/>
      <c r="Z443" s="566"/>
      <c r="AA443" s="566"/>
      <c r="AB443" s="566"/>
      <c r="AC443" s="566"/>
      <c r="AD443" s="566"/>
      <c r="AE443" s="566"/>
      <c r="AF443" s="566"/>
      <c r="AG443" s="566"/>
      <c r="AH443" s="566"/>
      <c r="AI443" s="566"/>
      <c r="AJ443" s="566"/>
      <c r="AK443" s="566"/>
      <c r="AL443" s="566"/>
      <c r="AM443" s="566"/>
      <c r="AN443" s="566"/>
      <c r="AO443" s="566"/>
      <c r="AP443" s="566"/>
      <c r="AQ443" s="566"/>
      <c r="AR443" s="566"/>
      <c r="AS443" s="566"/>
      <c r="AT443" s="566"/>
      <c r="AU443" s="565">
        <v>61860</v>
      </c>
      <c r="AV443" s="565">
        <v>99475</v>
      </c>
      <c r="AW443" s="565">
        <v>20575</v>
      </c>
    </row>
    <row r="444" spans="1:49">
      <c r="A444" s="564" t="s">
        <v>2413</v>
      </c>
      <c r="B444" s="564" t="s">
        <v>2751</v>
      </c>
      <c r="C444" s="564" t="s">
        <v>376</v>
      </c>
      <c r="D444" s="564" t="s">
        <v>954</v>
      </c>
      <c r="E444" s="564" t="s">
        <v>1005</v>
      </c>
      <c r="F444" s="565">
        <v>82335</v>
      </c>
      <c r="G444" s="566"/>
      <c r="H444" s="566"/>
      <c r="I444" s="566"/>
      <c r="J444" s="566"/>
      <c r="K444" s="566"/>
      <c r="L444" s="566"/>
      <c r="M444" s="566"/>
      <c r="N444" s="566"/>
      <c r="O444" s="566"/>
      <c r="P444" s="566"/>
      <c r="Q444" s="566"/>
      <c r="R444" s="566"/>
      <c r="S444" s="566"/>
      <c r="T444" s="566"/>
      <c r="U444" s="566"/>
      <c r="V444" s="566"/>
      <c r="W444" s="566"/>
      <c r="X444" s="566"/>
      <c r="Y444" s="566"/>
      <c r="Z444" s="566"/>
      <c r="AA444" s="566"/>
      <c r="AB444" s="566"/>
      <c r="AC444" s="566"/>
      <c r="AD444" s="566"/>
      <c r="AE444" s="566"/>
      <c r="AF444" s="566"/>
      <c r="AG444" s="566"/>
      <c r="AH444" s="566"/>
      <c r="AI444" s="566"/>
      <c r="AJ444" s="566"/>
      <c r="AK444" s="566"/>
      <c r="AL444" s="566"/>
      <c r="AM444" s="566"/>
      <c r="AN444" s="566"/>
      <c r="AO444" s="566"/>
      <c r="AP444" s="566"/>
      <c r="AQ444" s="566"/>
      <c r="AR444" s="566"/>
      <c r="AS444" s="566"/>
      <c r="AT444" s="566"/>
      <c r="AU444" s="565">
        <v>61860</v>
      </c>
      <c r="AV444" s="565">
        <v>20475</v>
      </c>
      <c r="AW444" s="566"/>
    </row>
    <row r="445" spans="1:49">
      <c r="A445" s="564" t="s">
        <v>172</v>
      </c>
      <c r="B445" s="564" t="s">
        <v>2752</v>
      </c>
      <c r="C445" s="564" t="s">
        <v>376</v>
      </c>
      <c r="D445" s="564" t="s">
        <v>954</v>
      </c>
      <c r="E445" s="564" t="s">
        <v>1005</v>
      </c>
      <c r="F445" s="565">
        <v>4511650</v>
      </c>
      <c r="G445" s="566"/>
      <c r="H445" s="566"/>
      <c r="I445" s="566"/>
      <c r="J445" s="566"/>
      <c r="K445" s="565">
        <v>61300</v>
      </c>
      <c r="L445" s="565">
        <v>46850</v>
      </c>
      <c r="M445" s="565">
        <v>474900</v>
      </c>
      <c r="N445" s="565">
        <v>3200</v>
      </c>
      <c r="O445" s="565">
        <v>192350</v>
      </c>
      <c r="P445" s="565">
        <v>335300</v>
      </c>
      <c r="Q445" s="565">
        <v>4800</v>
      </c>
      <c r="R445" s="566"/>
      <c r="S445" s="565">
        <v>474900</v>
      </c>
      <c r="T445" s="565">
        <v>800</v>
      </c>
      <c r="U445" s="565">
        <v>20300</v>
      </c>
      <c r="V445" s="565">
        <v>53000</v>
      </c>
      <c r="W445" s="566"/>
      <c r="X445" s="565">
        <v>101550</v>
      </c>
      <c r="Y445" s="565">
        <v>2095600</v>
      </c>
      <c r="Z445" s="565">
        <v>64000</v>
      </c>
      <c r="AA445" s="566"/>
      <c r="AB445" s="565">
        <v>18500</v>
      </c>
      <c r="AC445" s="565">
        <v>195850</v>
      </c>
      <c r="AD445" s="565">
        <v>55550</v>
      </c>
      <c r="AE445" s="565">
        <v>10000</v>
      </c>
      <c r="AF445" s="565">
        <v>29600</v>
      </c>
      <c r="AG445" s="566"/>
      <c r="AH445" s="566"/>
      <c r="AI445" s="566"/>
      <c r="AJ445" s="566"/>
      <c r="AK445" s="566"/>
      <c r="AL445" s="566"/>
      <c r="AM445" s="566"/>
      <c r="AN445" s="566"/>
      <c r="AO445" s="566"/>
      <c r="AP445" s="565">
        <v>273300</v>
      </c>
      <c r="AQ445" s="566"/>
      <c r="AR445" s="566"/>
      <c r="AS445" s="566"/>
      <c r="AT445" s="566"/>
      <c r="AU445" s="566"/>
      <c r="AV445" s="566"/>
      <c r="AW445" s="566"/>
    </row>
    <row r="446" spans="1:49">
      <c r="A446" s="564" t="s">
        <v>173</v>
      </c>
      <c r="B446" s="564" t="s">
        <v>2753</v>
      </c>
      <c r="C446" s="564" t="s">
        <v>376</v>
      </c>
      <c r="D446" s="564" t="s">
        <v>954</v>
      </c>
      <c r="E446" s="564" t="s">
        <v>1005</v>
      </c>
      <c r="F446" s="565">
        <v>163750</v>
      </c>
      <c r="G446" s="566"/>
      <c r="H446" s="566"/>
      <c r="I446" s="566"/>
      <c r="J446" s="566"/>
      <c r="K446" s="566"/>
      <c r="L446" s="566"/>
      <c r="M446" s="566"/>
      <c r="N446" s="566"/>
      <c r="O446" s="566"/>
      <c r="P446" s="566"/>
      <c r="Q446" s="565">
        <v>80800</v>
      </c>
      <c r="R446" s="565">
        <v>72150</v>
      </c>
      <c r="S446" s="566"/>
      <c r="T446" s="565">
        <v>9200</v>
      </c>
      <c r="U446" s="565">
        <v>1600</v>
      </c>
      <c r="V446" s="566"/>
      <c r="W446" s="566"/>
      <c r="X446" s="566"/>
      <c r="Y446" s="566"/>
      <c r="Z446" s="566"/>
      <c r="AA446" s="566"/>
      <c r="AB446" s="566"/>
      <c r="AC446" s="566"/>
      <c r="AD446" s="566"/>
      <c r="AE446" s="566"/>
      <c r="AF446" s="566"/>
      <c r="AG446" s="566"/>
      <c r="AH446" s="566"/>
      <c r="AI446" s="566"/>
      <c r="AJ446" s="566"/>
      <c r="AK446" s="566"/>
      <c r="AL446" s="566"/>
      <c r="AM446" s="566"/>
      <c r="AN446" s="566"/>
      <c r="AO446" s="566"/>
      <c r="AP446" s="566"/>
      <c r="AQ446" s="566"/>
      <c r="AR446" s="566"/>
      <c r="AS446" s="566"/>
      <c r="AT446" s="566"/>
      <c r="AU446" s="566"/>
      <c r="AV446" s="566"/>
      <c r="AW446" s="566"/>
    </row>
    <row r="447" spans="1:49">
      <c r="A447" s="564" t="s">
        <v>190</v>
      </c>
      <c r="B447" s="564" t="s">
        <v>2754</v>
      </c>
      <c r="C447" s="564" t="s">
        <v>376</v>
      </c>
      <c r="D447" s="564" t="s">
        <v>954</v>
      </c>
      <c r="E447" s="564" t="s">
        <v>1005</v>
      </c>
      <c r="F447" s="565">
        <v>16335010</v>
      </c>
      <c r="G447" s="566"/>
      <c r="H447" s="566"/>
      <c r="I447" s="566"/>
      <c r="J447" s="566"/>
      <c r="K447" s="566"/>
      <c r="L447" s="566"/>
      <c r="M447" s="565">
        <v>400850</v>
      </c>
      <c r="N447" s="566"/>
      <c r="O447" s="566"/>
      <c r="P447" s="566"/>
      <c r="Q447" s="565">
        <v>388400</v>
      </c>
      <c r="R447" s="565">
        <v>434950</v>
      </c>
      <c r="S447" s="565">
        <v>394100</v>
      </c>
      <c r="T447" s="565">
        <v>187500</v>
      </c>
      <c r="U447" s="565">
        <v>354550</v>
      </c>
      <c r="V447" s="565">
        <v>878310</v>
      </c>
      <c r="W447" s="565">
        <v>740440</v>
      </c>
      <c r="X447" s="565">
        <v>410210</v>
      </c>
      <c r="Y447" s="565">
        <v>292690</v>
      </c>
      <c r="Z447" s="565">
        <v>207810</v>
      </c>
      <c r="AA447" s="565">
        <v>325500</v>
      </c>
      <c r="AB447" s="565">
        <v>617300</v>
      </c>
      <c r="AC447" s="565">
        <v>129000</v>
      </c>
      <c r="AD447" s="565">
        <v>258100</v>
      </c>
      <c r="AE447" s="565">
        <v>215750</v>
      </c>
      <c r="AF447" s="565">
        <v>66860</v>
      </c>
      <c r="AG447" s="565">
        <v>1682160</v>
      </c>
      <c r="AH447" s="565">
        <v>951620</v>
      </c>
      <c r="AI447" s="565">
        <v>1347040</v>
      </c>
      <c r="AJ447" s="565">
        <v>887410</v>
      </c>
      <c r="AK447" s="565">
        <v>461350</v>
      </c>
      <c r="AL447" s="565">
        <v>170370</v>
      </c>
      <c r="AM447" s="565">
        <v>609550</v>
      </c>
      <c r="AN447" s="565">
        <v>568440</v>
      </c>
      <c r="AO447" s="565">
        <v>481330</v>
      </c>
      <c r="AP447" s="565">
        <v>1664800</v>
      </c>
      <c r="AQ447" s="565">
        <v>228050</v>
      </c>
      <c r="AR447" s="565">
        <v>109000</v>
      </c>
      <c r="AS447" s="565">
        <v>253960</v>
      </c>
      <c r="AT447" s="565">
        <v>164940</v>
      </c>
      <c r="AU447" s="565">
        <v>143850</v>
      </c>
      <c r="AV447" s="565">
        <v>92450</v>
      </c>
      <c r="AW447" s="565">
        <v>25650</v>
      </c>
    </row>
    <row r="448" spans="1:49">
      <c r="A448" s="564" t="s">
        <v>192</v>
      </c>
      <c r="B448" s="564" t="s">
        <v>2755</v>
      </c>
      <c r="C448" s="564" t="s">
        <v>376</v>
      </c>
      <c r="D448" s="564" t="s">
        <v>954</v>
      </c>
      <c r="E448" s="564" t="s">
        <v>1005</v>
      </c>
      <c r="F448" s="565">
        <v>173900</v>
      </c>
      <c r="G448" s="566"/>
      <c r="H448" s="566"/>
      <c r="I448" s="566"/>
      <c r="J448" s="566"/>
      <c r="K448" s="566"/>
      <c r="L448" s="566"/>
      <c r="M448" s="566"/>
      <c r="N448" s="566"/>
      <c r="O448" s="566"/>
      <c r="P448" s="566"/>
      <c r="Q448" s="566"/>
      <c r="R448" s="566"/>
      <c r="S448" s="566"/>
      <c r="T448" s="566"/>
      <c r="U448" s="566"/>
      <c r="V448" s="566"/>
      <c r="W448" s="565">
        <v>83100</v>
      </c>
      <c r="X448" s="565">
        <v>60950</v>
      </c>
      <c r="Y448" s="565">
        <v>29850</v>
      </c>
      <c r="Z448" s="566"/>
      <c r="AA448" s="566"/>
      <c r="AB448" s="566"/>
      <c r="AC448" s="566"/>
      <c r="AD448" s="566"/>
      <c r="AE448" s="566"/>
      <c r="AF448" s="566"/>
      <c r="AG448" s="566"/>
      <c r="AH448" s="566"/>
      <c r="AI448" s="566"/>
      <c r="AJ448" s="566"/>
      <c r="AK448" s="566"/>
      <c r="AL448" s="566"/>
      <c r="AM448" s="566"/>
      <c r="AN448" s="566"/>
      <c r="AO448" s="566"/>
      <c r="AP448" s="566"/>
      <c r="AQ448" s="566"/>
      <c r="AR448" s="566"/>
      <c r="AS448" s="566"/>
      <c r="AT448" s="566"/>
      <c r="AU448" s="566"/>
      <c r="AV448" s="566"/>
      <c r="AW448" s="566"/>
    </row>
    <row r="449" spans="1:49">
      <c r="A449" s="564" t="s">
        <v>208</v>
      </c>
      <c r="B449" s="564" t="s">
        <v>2756</v>
      </c>
      <c r="C449" s="564" t="s">
        <v>376</v>
      </c>
      <c r="D449" s="564" t="s">
        <v>954</v>
      </c>
      <c r="E449" s="564" t="s">
        <v>1005</v>
      </c>
      <c r="F449" s="565">
        <v>873630</v>
      </c>
      <c r="G449" s="566"/>
      <c r="H449" s="566"/>
      <c r="I449" s="566"/>
      <c r="J449" s="566"/>
      <c r="K449" s="566"/>
      <c r="L449" s="566"/>
      <c r="M449" s="565">
        <v>66350</v>
      </c>
      <c r="N449" s="566"/>
      <c r="O449" s="566"/>
      <c r="P449" s="566"/>
      <c r="Q449" s="565">
        <v>123750</v>
      </c>
      <c r="R449" s="565">
        <v>111880</v>
      </c>
      <c r="S449" s="565">
        <v>66350</v>
      </c>
      <c r="T449" s="565">
        <v>32500</v>
      </c>
      <c r="U449" s="565">
        <v>15160</v>
      </c>
      <c r="V449" s="565">
        <v>26100</v>
      </c>
      <c r="W449" s="565">
        <v>114600</v>
      </c>
      <c r="X449" s="565">
        <v>37440</v>
      </c>
      <c r="Y449" s="565">
        <v>116010</v>
      </c>
      <c r="Z449" s="565">
        <v>17990</v>
      </c>
      <c r="AA449" s="565">
        <v>26320</v>
      </c>
      <c r="AB449" s="565">
        <v>10700</v>
      </c>
      <c r="AC449" s="565">
        <v>6000</v>
      </c>
      <c r="AD449" s="566"/>
      <c r="AE449" s="566"/>
      <c r="AF449" s="565">
        <v>2880</v>
      </c>
      <c r="AG449" s="565">
        <v>3450</v>
      </c>
      <c r="AH449" s="566"/>
      <c r="AI449" s="566"/>
      <c r="AJ449" s="566"/>
      <c r="AK449" s="566"/>
      <c r="AL449" s="566"/>
      <c r="AM449" s="566"/>
      <c r="AN449" s="566"/>
      <c r="AO449" s="566"/>
      <c r="AP449" s="565">
        <v>65200</v>
      </c>
      <c r="AQ449" s="566"/>
      <c r="AR449" s="566"/>
      <c r="AS449" s="566"/>
      <c r="AT449" s="566"/>
      <c r="AU449" s="565">
        <v>21750</v>
      </c>
      <c r="AV449" s="565">
        <v>9200</v>
      </c>
      <c r="AW449" s="566"/>
    </row>
    <row r="450" spans="1:49">
      <c r="A450" s="564" t="s">
        <v>2410</v>
      </c>
      <c r="B450" s="564" t="s">
        <v>2757</v>
      </c>
      <c r="C450" s="564" t="s">
        <v>376</v>
      </c>
      <c r="D450" s="564" t="s">
        <v>954</v>
      </c>
      <c r="E450" s="564" t="s">
        <v>1005</v>
      </c>
      <c r="F450" s="565">
        <v>141210</v>
      </c>
      <c r="G450" s="566"/>
      <c r="H450" s="566"/>
      <c r="I450" s="566"/>
      <c r="J450" s="566"/>
      <c r="K450" s="566"/>
      <c r="L450" s="566"/>
      <c r="M450" s="566"/>
      <c r="N450" s="566"/>
      <c r="O450" s="566"/>
      <c r="P450" s="566"/>
      <c r="Q450" s="566"/>
      <c r="R450" s="566"/>
      <c r="S450" s="566"/>
      <c r="T450" s="566"/>
      <c r="U450" s="566"/>
      <c r="V450" s="566"/>
      <c r="W450" s="566"/>
      <c r="X450" s="566"/>
      <c r="Y450" s="566"/>
      <c r="Z450" s="566"/>
      <c r="AA450" s="566"/>
      <c r="AB450" s="566"/>
      <c r="AC450" s="566"/>
      <c r="AD450" s="566"/>
      <c r="AE450" s="566"/>
      <c r="AF450" s="566"/>
      <c r="AG450" s="566"/>
      <c r="AH450" s="566"/>
      <c r="AI450" s="566"/>
      <c r="AJ450" s="566"/>
      <c r="AK450" s="566"/>
      <c r="AL450" s="566"/>
      <c r="AM450" s="566"/>
      <c r="AN450" s="566"/>
      <c r="AO450" s="566"/>
      <c r="AP450" s="566"/>
      <c r="AQ450" s="566"/>
      <c r="AR450" s="566"/>
      <c r="AS450" s="566"/>
      <c r="AT450" s="566"/>
      <c r="AU450" s="565">
        <v>61860</v>
      </c>
      <c r="AV450" s="565">
        <v>79350</v>
      </c>
      <c r="AW450" s="566"/>
    </row>
    <row r="451" spans="1:49">
      <c r="A451" s="564" t="s">
        <v>2405</v>
      </c>
      <c r="B451" s="564" t="s">
        <v>2758</v>
      </c>
      <c r="C451" s="564" t="s">
        <v>376</v>
      </c>
      <c r="D451" s="564" t="s">
        <v>954</v>
      </c>
      <c r="E451" s="564" t="s">
        <v>1005</v>
      </c>
      <c r="F451" s="565">
        <v>88060</v>
      </c>
      <c r="G451" s="566"/>
      <c r="H451" s="566"/>
      <c r="I451" s="566"/>
      <c r="J451" s="566"/>
      <c r="K451" s="566"/>
      <c r="L451" s="566"/>
      <c r="M451" s="566"/>
      <c r="N451" s="566"/>
      <c r="O451" s="566"/>
      <c r="P451" s="566"/>
      <c r="Q451" s="566"/>
      <c r="R451" s="566"/>
      <c r="S451" s="566"/>
      <c r="T451" s="566"/>
      <c r="U451" s="566"/>
      <c r="V451" s="566"/>
      <c r="W451" s="566"/>
      <c r="X451" s="566"/>
      <c r="Y451" s="566"/>
      <c r="Z451" s="566"/>
      <c r="AA451" s="566"/>
      <c r="AB451" s="566"/>
      <c r="AC451" s="566"/>
      <c r="AD451" s="566"/>
      <c r="AE451" s="566"/>
      <c r="AF451" s="566"/>
      <c r="AG451" s="566"/>
      <c r="AH451" s="566"/>
      <c r="AI451" s="566"/>
      <c r="AJ451" s="566"/>
      <c r="AK451" s="566"/>
      <c r="AL451" s="566"/>
      <c r="AM451" s="566"/>
      <c r="AN451" s="566"/>
      <c r="AO451" s="566"/>
      <c r="AP451" s="566"/>
      <c r="AQ451" s="566"/>
      <c r="AR451" s="566"/>
      <c r="AS451" s="566"/>
      <c r="AT451" s="566"/>
      <c r="AU451" s="565">
        <v>61860</v>
      </c>
      <c r="AV451" s="565">
        <v>26200</v>
      </c>
      <c r="AW451" s="566"/>
    </row>
    <row r="452" spans="1:49">
      <c r="A452" s="564" t="s">
        <v>122</v>
      </c>
      <c r="B452" s="564" t="s">
        <v>2759</v>
      </c>
      <c r="C452" s="564" t="s">
        <v>376</v>
      </c>
      <c r="D452" s="564" t="s">
        <v>954</v>
      </c>
      <c r="E452" s="564" t="s">
        <v>1005</v>
      </c>
      <c r="F452" s="565">
        <v>14965690</v>
      </c>
      <c r="G452" s="566"/>
      <c r="H452" s="566"/>
      <c r="I452" s="566"/>
      <c r="J452" s="566"/>
      <c r="K452" s="565">
        <v>243350</v>
      </c>
      <c r="L452" s="565">
        <v>229650</v>
      </c>
      <c r="M452" s="565">
        <v>431650</v>
      </c>
      <c r="N452" s="565">
        <v>328300</v>
      </c>
      <c r="O452" s="565">
        <v>178500</v>
      </c>
      <c r="P452" s="565">
        <v>356250</v>
      </c>
      <c r="Q452" s="565">
        <v>357350</v>
      </c>
      <c r="R452" s="565">
        <v>401850</v>
      </c>
      <c r="S452" s="565">
        <v>428600</v>
      </c>
      <c r="T452" s="565">
        <v>387810</v>
      </c>
      <c r="U452" s="565">
        <v>243640</v>
      </c>
      <c r="V452" s="565">
        <v>373300</v>
      </c>
      <c r="W452" s="565">
        <v>582270</v>
      </c>
      <c r="X452" s="565">
        <v>513320</v>
      </c>
      <c r="Y452" s="565">
        <v>669100</v>
      </c>
      <c r="Z452" s="565">
        <v>348750</v>
      </c>
      <c r="AA452" s="565">
        <v>235150</v>
      </c>
      <c r="AB452" s="565">
        <v>475550</v>
      </c>
      <c r="AC452" s="565">
        <v>576050</v>
      </c>
      <c r="AD452" s="565">
        <v>1159400</v>
      </c>
      <c r="AE452" s="565">
        <v>1442350</v>
      </c>
      <c r="AF452" s="565">
        <v>604450</v>
      </c>
      <c r="AG452" s="565">
        <v>441475</v>
      </c>
      <c r="AH452" s="565">
        <v>396540</v>
      </c>
      <c r="AI452" s="565">
        <v>613060</v>
      </c>
      <c r="AJ452" s="565">
        <v>248440</v>
      </c>
      <c r="AK452" s="565">
        <v>613780</v>
      </c>
      <c r="AL452" s="565">
        <v>289620</v>
      </c>
      <c r="AM452" s="565">
        <v>273650</v>
      </c>
      <c r="AN452" s="565">
        <v>157450</v>
      </c>
      <c r="AO452" s="565">
        <v>173360</v>
      </c>
      <c r="AP452" s="565">
        <v>272410</v>
      </c>
      <c r="AQ452" s="565">
        <v>230450</v>
      </c>
      <c r="AR452" s="565">
        <v>140310</v>
      </c>
      <c r="AS452" s="565">
        <v>99680</v>
      </c>
      <c r="AT452" s="565">
        <v>185025</v>
      </c>
      <c r="AU452" s="565">
        <v>157550</v>
      </c>
      <c r="AV452" s="565">
        <v>86850</v>
      </c>
      <c r="AW452" s="565">
        <v>19400</v>
      </c>
    </row>
    <row r="453" spans="1:49">
      <c r="A453" s="564" t="s">
        <v>136</v>
      </c>
      <c r="B453" s="564" t="s">
        <v>2760</v>
      </c>
      <c r="C453" s="564" t="s">
        <v>376</v>
      </c>
      <c r="D453" s="564" t="s">
        <v>954</v>
      </c>
      <c r="E453" s="564" t="s">
        <v>1005</v>
      </c>
      <c r="F453" s="565">
        <v>4029925</v>
      </c>
      <c r="G453" s="566"/>
      <c r="H453" s="566"/>
      <c r="I453" s="566"/>
      <c r="J453" s="566"/>
      <c r="K453" s="565">
        <v>31750</v>
      </c>
      <c r="L453" s="565">
        <v>85300</v>
      </c>
      <c r="M453" s="565">
        <v>29150</v>
      </c>
      <c r="N453" s="565">
        <v>89850</v>
      </c>
      <c r="O453" s="565">
        <v>88450</v>
      </c>
      <c r="P453" s="565">
        <v>102400</v>
      </c>
      <c r="Q453" s="565">
        <v>19250</v>
      </c>
      <c r="R453" s="565">
        <v>166550</v>
      </c>
      <c r="S453" s="565">
        <v>29150</v>
      </c>
      <c r="T453" s="565">
        <v>31600</v>
      </c>
      <c r="U453" s="565">
        <v>82250</v>
      </c>
      <c r="V453" s="565">
        <v>23400</v>
      </c>
      <c r="W453" s="565">
        <v>33950</v>
      </c>
      <c r="X453" s="566"/>
      <c r="Y453" s="565">
        <v>14000</v>
      </c>
      <c r="Z453" s="565">
        <v>56800</v>
      </c>
      <c r="AA453" s="565">
        <v>71350</v>
      </c>
      <c r="AB453" s="565">
        <v>114650</v>
      </c>
      <c r="AC453" s="565">
        <v>58200</v>
      </c>
      <c r="AD453" s="565">
        <v>103750</v>
      </c>
      <c r="AE453" s="565">
        <v>26300</v>
      </c>
      <c r="AF453" s="565">
        <v>156550</v>
      </c>
      <c r="AG453" s="565">
        <v>170650</v>
      </c>
      <c r="AH453" s="565">
        <v>181625</v>
      </c>
      <c r="AI453" s="565">
        <v>135075</v>
      </c>
      <c r="AJ453" s="565">
        <v>131925</v>
      </c>
      <c r="AK453" s="565">
        <v>339350</v>
      </c>
      <c r="AL453" s="565">
        <v>186600</v>
      </c>
      <c r="AM453" s="565">
        <v>156400</v>
      </c>
      <c r="AN453" s="565">
        <v>141000</v>
      </c>
      <c r="AO453" s="565">
        <v>36000</v>
      </c>
      <c r="AP453" s="565">
        <v>536800</v>
      </c>
      <c r="AQ453" s="565">
        <v>42800</v>
      </c>
      <c r="AR453" s="565">
        <v>67650</v>
      </c>
      <c r="AS453" s="565">
        <v>30950</v>
      </c>
      <c r="AT453" s="565">
        <v>229850</v>
      </c>
      <c r="AU453" s="565">
        <v>31650</v>
      </c>
      <c r="AV453" s="565">
        <v>137300</v>
      </c>
      <c r="AW453" s="565">
        <v>59650</v>
      </c>
    </row>
    <row r="454" spans="1:49">
      <c r="A454" s="564" t="s">
        <v>140</v>
      </c>
      <c r="B454" s="564" t="s">
        <v>2761</v>
      </c>
      <c r="C454" s="564" t="s">
        <v>376</v>
      </c>
      <c r="D454" s="564" t="s">
        <v>954</v>
      </c>
      <c r="E454" s="564" t="s">
        <v>1005</v>
      </c>
      <c r="F454" s="565">
        <v>634600</v>
      </c>
      <c r="G454" s="566"/>
      <c r="H454" s="566"/>
      <c r="I454" s="566"/>
      <c r="J454" s="566"/>
      <c r="K454" s="566"/>
      <c r="L454" s="566"/>
      <c r="M454" s="566"/>
      <c r="N454" s="566"/>
      <c r="O454" s="566"/>
      <c r="P454" s="566"/>
      <c r="Q454" s="566"/>
      <c r="R454" s="566"/>
      <c r="S454" s="566"/>
      <c r="T454" s="566"/>
      <c r="U454" s="566"/>
      <c r="V454" s="566"/>
      <c r="W454" s="565">
        <v>119700</v>
      </c>
      <c r="X454" s="565">
        <v>248900</v>
      </c>
      <c r="Y454" s="565">
        <v>80150</v>
      </c>
      <c r="Z454" s="565">
        <v>88750</v>
      </c>
      <c r="AA454" s="565">
        <v>61500</v>
      </c>
      <c r="AB454" s="565">
        <v>11000</v>
      </c>
      <c r="AC454" s="566"/>
      <c r="AD454" s="566"/>
      <c r="AE454" s="565">
        <v>9000</v>
      </c>
      <c r="AF454" s="566"/>
      <c r="AG454" s="566"/>
      <c r="AH454" s="566"/>
      <c r="AI454" s="566"/>
      <c r="AJ454" s="566"/>
      <c r="AK454" s="566"/>
      <c r="AL454" s="566"/>
      <c r="AM454" s="566"/>
      <c r="AN454" s="566"/>
      <c r="AO454" s="566"/>
      <c r="AP454" s="565">
        <v>15600</v>
      </c>
      <c r="AQ454" s="566"/>
      <c r="AR454" s="566"/>
      <c r="AS454" s="566"/>
      <c r="AT454" s="566"/>
      <c r="AU454" s="566"/>
      <c r="AV454" s="566"/>
      <c r="AW454" s="566"/>
    </row>
    <row r="455" spans="1:49">
      <c r="A455" s="564" t="s">
        <v>141</v>
      </c>
      <c r="B455" s="564" t="s">
        <v>2762</v>
      </c>
      <c r="C455" s="564" t="s">
        <v>376</v>
      </c>
      <c r="D455" s="564" t="s">
        <v>954</v>
      </c>
      <c r="E455" s="564" t="s">
        <v>1005</v>
      </c>
      <c r="F455" s="565">
        <v>2359600</v>
      </c>
      <c r="G455" s="566"/>
      <c r="H455" s="566"/>
      <c r="I455" s="566"/>
      <c r="J455" s="566"/>
      <c r="K455" s="566"/>
      <c r="L455" s="566"/>
      <c r="M455" s="565">
        <v>200900</v>
      </c>
      <c r="N455" s="566"/>
      <c r="O455" s="566"/>
      <c r="P455" s="566"/>
      <c r="Q455" s="565">
        <v>260250</v>
      </c>
      <c r="R455" s="565">
        <v>445400</v>
      </c>
      <c r="S455" s="565">
        <v>210300</v>
      </c>
      <c r="T455" s="565">
        <v>178900</v>
      </c>
      <c r="U455" s="565">
        <v>100350</v>
      </c>
      <c r="V455" s="565">
        <v>48400</v>
      </c>
      <c r="W455" s="565">
        <v>16800</v>
      </c>
      <c r="X455" s="565">
        <v>253000</v>
      </c>
      <c r="Y455" s="565">
        <v>65400</v>
      </c>
      <c r="Z455" s="565">
        <v>185300</v>
      </c>
      <c r="AA455" s="565">
        <v>77100</v>
      </c>
      <c r="AB455" s="565">
        <v>40300</v>
      </c>
      <c r="AC455" s="565">
        <v>20000</v>
      </c>
      <c r="AD455" s="565">
        <v>45000</v>
      </c>
      <c r="AE455" s="565">
        <v>64100</v>
      </c>
      <c r="AF455" s="566"/>
      <c r="AG455" s="566"/>
      <c r="AH455" s="565">
        <v>128800</v>
      </c>
      <c r="AI455" s="566"/>
      <c r="AJ455" s="566"/>
      <c r="AK455" s="566"/>
      <c r="AL455" s="566"/>
      <c r="AM455" s="566"/>
      <c r="AN455" s="566"/>
      <c r="AO455" s="566"/>
      <c r="AP455" s="565">
        <v>3300</v>
      </c>
      <c r="AQ455" s="566"/>
      <c r="AR455" s="566"/>
      <c r="AS455" s="566"/>
      <c r="AT455" s="565">
        <v>16000</v>
      </c>
      <c r="AU455" s="566"/>
      <c r="AV455" s="566"/>
      <c r="AW455" s="566"/>
    </row>
    <row r="456" spans="1:49">
      <c r="A456" s="564" t="s">
        <v>143</v>
      </c>
      <c r="B456" s="564" t="s">
        <v>2763</v>
      </c>
      <c r="C456" s="564" t="s">
        <v>376</v>
      </c>
      <c r="D456" s="564" t="s">
        <v>954</v>
      </c>
      <c r="E456" s="564" t="s">
        <v>1005</v>
      </c>
      <c r="F456" s="565">
        <v>2728700</v>
      </c>
      <c r="G456" s="566"/>
      <c r="H456" s="566"/>
      <c r="I456" s="566"/>
      <c r="J456" s="566"/>
      <c r="K456" s="565">
        <v>61200</v>
      </c>
      <c r="L456" s="565">
        <v>74400</v>
      </c>
      <c r="M456" s="565">
        <v>541700</v>
      </c>
      <c r="N456" s="565">
        <v>3200</v>
      </c>
      <c r="O456" s="565">
        <v>166900</v>
      </c>
      <c r="P456" s="565">
        <v>139900</v>
      </c>
      <c r="Q456" s="565">
        <v>52500</v>
      </c>
      <c r="R456" s="565">
        <v>110450</v>
      </c>
      <c r="S456" s="565">
        <v>578200</v>
      </c>
      <c r="T456" s="565">
        <v>63700</v>
      </c>
      <c r="U456" s="565">
        <v>15100</v>
      </c>
      <c r="V456" s="565">
        <v>26100</v>
      </c>
      <c r="W456" s="565">
        <v>21700</v>
      </c>
      <c r="X456" s="565">
        <v>16000</v>
      </c>
      <c r="Y456" s="566"/>
      <c r="Z456" s="565">
        <v>18300</v>
      </c>
      <c r="AA456" s="566"/>
      <c r="AB456" s="565">
        <v>143000</v>
      </c>
      <c r="AC456" s="565">
        <v>243000</v>
      </c>
      <c r="AD456" s="565">
        <v>31200</v>
      </c>
      <c r="AE456" s="566"/>
      <c r="AF456" s="566"/>
      <c r="AG456" s="566"/>
      <c r="AH456" s="566"/>
      <c r="AI456" s="566"/>
      <c r="AJ456" s="566"/>
      <c r="AK456" s="566"/>
      <c r="AL456" s="566"/>
      <c r="AM456" s="566"/>
      <c r="AN456" s="566"/>
      <c r="AO456" s="566"/>
      <c r="AP456" s="565">
        <v>422150</v>
      </c>
      <c r="AQ456" s="566"/>
      <c r="AR456" s="566"/>
      <c r="AS456" s="566"/>
      <c r="AT456" s="566"/>
      <c r="AU456" s="566"/>
      <c r="AV456" s="566"/>
      <c r="AW456" s="566"/>
    </row>
    <row r="457" spans="1:49">
      <c r="A457" s="564" t="s">
        <v>2412</v>
      </c>
      <c r="B457" s="564" t="s">
        <v>2764</v>
      </c>
      <c r="C457" s="564" t="s">
        <v>376</v>
      </c>
      <c r="D457" s="564" t="s">
        <v>954</v>
      </c>
      <c r="E457" s="564" t="s">
        <v>1005</v>
      </c>
      <c r="F457" s="565">
        <v>152260</v>
      </c>
      <c r="G457" s="566"/>
      <c r="H457" s="566"/>
      <c r="I457" s="566"/>
      <c r="J457" s="566"/>
      <c r="K457" s="566"/>
      <c r="L457" s="566"/>
      <c r="M457" s="566"/>
      <c r="N457" s="566"/>
      <c r="O457" s="566"/>
      <c r="P457" s="566"/>
      <c r="Q457" s="566"/>
      <c r="R457" s="566"/>
      <c r="S457" s="566"/>
      <c r="T457" s="566"/>
      <c r="U457" s="566"/>
      <c r="V457" s="566"/>
      <c r="W457" s="566"/>
      <c r="X457" s="566"/>
      <c r="Y457" s="566"/>
      <c r="Z457" s="566"/>
      <c r="AA457" s="566"/>
      <c r="AB457" s="566"/>
      <c r="AC457" s="566"/>
      <c r="AD457" s="566"/>
      <c r="AE457" s="566"/>
      <c r="AF457" s="566"/>
      <c r="AG457" s="566"/>
      <c r="AH457" s="566"/>
      <c r="AI457" s="566"/>
      <c r="AJ457" s="566"/>
      <c r="AK457" s="566"/>
      <c r="AL457" s="566"/>
      <c r="AM457" s="566"/>
      <c r="AN457" s="566"/>
      <c r="AO457" s="566"/>
      <c r="AP457" s="566"/>
      <c r="AQ457" s="566"/>
      <c r="AR457" s="566"/>
      <c r="AS457" s="566"/>
      <c r="AT457" s="566"/>
      <c r="AU457" s="565">
        <v>61860</v>
      </c>
      <c r="AV457" s="565">
        <v>90400</v>
      </c>
      <c r="AW457" s="566"/>
    </row>
    <row r="458" spans="1:49">
      <c r="A458" s="564" t="s">
        <v>2417</v>
      </c>
      <c r="B458" s="564" t="s">
        <v>2765</v>
      </c>
      <c r="C458" s="564" t="s">
        <v>376</v>
      </c>
      <c r="D458" s="564" t="s">
        <v>954</v>
      </c>
      <c r="E458" s="564" t="s">
        <v>1005</v>
      </c>
      <c r="F458" s="565">
        <v>124410</v>
      </c>
      <c r="G458" s="566"/>
      <c r="H458" s="566"/>
      <c r="I458" s="566"/>
      <c r="J458" s="566"/>
      <c r="K458" s="566"/>
      <c r="L458" s="566"/>
      <c r="M458" s="566"/>
      <c r="N458" s="566"/>
      <c r="O458" s="566"/>
      <c r="P458" s="566"/>
      <c r="Q458" s="566"/>
      <c r="R458" s="566"/>
      <c r="S458" s="566"/>
      <c r="T458" s="566"/>
      <c r="U458" s="566"/>
      <c r="V458" s="566"/>
      <c r="W458" s="566"/>
      <c r="X458" s="566"/>
      <c r="Y458" s="566"/>
      <c r="Z458" s="566"/>
      <c r="AA458" s="566"/>
      <c r="AB458" s="566"/>
      <c r="AC458" s="566"/>
      <c r="AD458" s="566"/>
      <c r="AE458" s="566"/>
      <c r="AF458" s="566"/>
      <c r="AG458" s="566"/>
      <c r="AH458" s="566"/>
      <c r="AI458" s="566"/>
      <c r="AJ458" s="566"/>
      <c r="AK458" s="566"/>
      <c r="AL458" s="566"/>
      <c r="AM458" s="566"/>
      <c r="AN458" s="566"/>
      <c r="AO458" s="566"/>
      <c r="AP458" s="566"/>
      <c r="AQ458" s="566"/>
      <c r="AR458" s="566"/>
      <c r="AS458" s="566"/>
      <c r="AT458" s="566"/>
      <c r="AU458" s="565">
        <v>92910</v>
      </c>
      <c r="AV458" s="565">
        <v>21700</v>
      </c>
      <c r="AW458" s="565">
        <v>9800</v>
      </c>
    </row>
    <row r="459" spans="1:49">
      <c r="A459" s="564" t="s">
        <v>148</v>
      </c>
      <c r="B459" s="564" t="s">
        <v>2766</v>
      </c>
      <c r="C459" s="564" t="s">
        <v>376</v>
      </c>
      <c r="D459" s="564" t="s">
        <v>954</v>
      </c>
      <c r="E459" s="564" t="s">
        <v>1005</v>
      </c>
      <c r="F459" s="565">
        <v>8000</v>
      </c>
      <c r="G459" s="566"/>
      <c r="H459" s="566"/>
      <c r="I459" s="566"/>
      <c r="J459" s="566"/>
      <c r="K459" s="566"/>
      <c r="L459" s="566"/>
      <c r="M459" s="566"/>
      <c r="N459" s="566"/>
      <c r="O459" s="566"/>
      <c r="P459" s="566"/>
      <c r="Q459" s="565">
        <v>8000</v>
      </c>
      <c r="R459" s="566"/>
      <c r="S459" s="566"/>
      <c r="T459" s="566"/>
      <c r="U459" s="566"/>
      <c r="V459" s="566"/>
      <c r="W459" s="566"/>
      <c r="X459" s="566"/>
      <c r="Y459" s="566"/>
      <c r="Z459" s="566"/>
      <c r="AA459" s="566"/>
      <c r="AB459" s="566"/>
      <c r="AC459" s="566"/>
      <c r="AD459" s="566"/>
      <c r="AE459" s="566"/>
      <c r="AF459" s="566"/>
      <c r="AG459" s="566"/>
      <c r="AH459" s="566"/>
      <c r="AI459" s="566"/>
      <c r="AJ459" s="566"/>
      <c r="AK459" s="566"/>
      <c r="AL459" s="566"/>
      <c r="AM459" s="566"/>
      <c r="AN459" s="566"/>
      <c r="AO459" s="566"/>
      <c r="AP459" s="566"/>
      <c r="AQ459" s="566"/>
      <c r="AR459" s="566"/>
      <c r="AS459" s="566"/>
      <c r="AT459" s="566"/>
      <c r="AU459" s="566"/>
      <c r="AV459" s="566"/>
      <c r="AW459" s="566"/>
    </row>
    <row r="460" spans="1:49">
      <c r="A460" s="564" t="s">
        <v>2401</v>
      </c>
      <c r="B460" s="564" t="s">
        <v>2767</v>
      </c>
      <c r="C460" s="564" t="s">
        <v>376</v>
      </c>
      <c r="D460" s="564" t="s">
        <v>954</v>
      </c>
      <c r="E460" s="564" t="s">
        <v>1005</v>
      </c>
      <c r="F460" s="565">
        <v>441035</v>
      </c>
      <c r="G460" s="566"/>
      <c r="H460" s="566"/>
      <c r="I460" s="566"/>
      <c r="J460" s="566"/>
      <c r="K460" s="566"/>
      <c r="L460" s="566"/>
      <c r="M460" s="566"/>
      <c r="N460" s="566"/>
      <c r="O460" s="566"/>
      <c r="P460" s="566"/>
      <c r="Q460" s="566"/>
      <c r="R460" s="566"/>
      <c r="S460" s="566"/>
      <c r="T460" s="566"/>
      <c r="U460" s="566"/>
      <c r="V460" s="566"/>
      <c r="W460" s="566"/>
      <c r="X460" s="566"/>
      <c r="Y460" s="566"/>
      <c r="Z460" s="566"/>
      <c r="AA460" s="566"/>
      <c r="AB460" s="566"/>
      <c r="AC460" s="566"/>
      <c r="AD460" s="566"/>
      <c r="AE460" s="566"/>
      <c r="AF460" s="566"/>
      <c r="AG460" s="566"/>
      <c r="AH460" s="566"/>
      <c r="AI460" s="566"/>
      <c r="AJ460" s="566"/>
      <c r="AK460" s="566"/>
      <c r="AL460" s="566"/>
      <c r="AM460" s="566"/>
      <c r="AN460" s="566"/>
      <c r="AO460" s="566"/>
      <c r="AP460" s="566"/>
      <c r="AQ460" s="566"/>
      <c r="AR460" s="566"/>
      <c r="AS460" s="566"/>
      <c r="AT460" s="566"/>
      <c r="AU460" s="565">
        <v>85260</v>
      </c>
      <c r="AV460" s="565">
        <v>292825</v>
      </c>
      <c r="AW460" s="565">
        <v>62950</v>
      </c>
    </row>
    <row r="461" spans="1:49">
      <c r="A461" s="564" t="s">
        <v>149</v>
      </c>
      <c r="B461" s="564" t="s">
        <v>2768</v>
      </c>
      <c r="C461" s="564" t="s">
        <v>376</v>
      </c>
      <c r="D461" s="564" t="s">
        <v>954</v>
      </c>
      <c r="E461" s="564" t="s">
        <v>1005</v>
      </c>
      <c r="F461" s="565">
        <v>2844675</v>
      </c>
      <c r="G461" s="566"/>
      <c r="H461" s="566"/>
      <c r="I461" s="566"/>
      <c r="J461" s="566"/>
      <c r="K461" s="565">
        <v>120200</v>
      </c>
      <c r="L461" s="565">
        <v>26350</v>
      </c>
      <c r="M461" s="565">
        <v>72950</v>
      </c>
      <c r="N461" s="565">
        <v>89750</v>
      </c>
      <c r="O461" s="565">
        <v>38800</v>
      </c>
      <c r="P461" s="565">
        <v>142100</v>
      </c>
      <c r="Q461" s="565">
        <v>92750</v>
      </c>
      <c r="R461" s="565">
        <v>32700</v>
      </c>
      <c r="S461" s="565">
        <v>72950</v>
      </c>
      <c r="T461" s="565">
        <v>53300</v>
      </c>
      <c r="U461" s="565">
        <v>1300</v>
      </c>
      <c r="V461" s="565">
        <v>85400</v>
      </c>
      <c r="W461" s="565">
        <v>23050</v>
      </c>
      <c r="X461" s="565">
        <v>81000</v>
      </c>
      <c r="Y461" s="565">
        <v>179450</v>
      </c>
      <c r="Z461" s="565">
        <v>112050</v>
      </c>
      <c r="AA461" s="565">
        <v>144200</v>
      </c>
      <c r="AB461" s="565">
        <v>278900</v>
      </c>
      <c r="AC461" s="565">
        <v>171450</v>
      </c>
      <c r="AD461" s="565">
        <v>140500</v>
      </c>
      <c r="AE461" s="565">
        <v>72400</v>
      </c>
      <c r="AF461" s="565">
        <v>33500</v>
      </c>
      <c r="AG461" s="565">
        <v>34200</v>
      </c>
      <c r="AH461" s="565">
        <v>16350</v>
      </c>
      <c r="AI461" s="565">
        <v>79750</v>
      </c>
      <c r="AJ461" s="565">
        <v>23250</v>
      </c>
      <c r="AK461" s="565">
        <v>65650</v>
      </c>
      <c r="AL461" s="565">
        <v>135050</v>
      </c>
      <c r="AM461" s="565">
        <v>111800</v>
      </c>
      <c r="AN461" s="565">
        <v>14525</v>
      </c>
      <c r="AO461" s="565">
        <v>105900</v>
      </c>
      <c r="AP461" s="565">
        <v>58350</v>
      </c>
      <c r="AQ461" s="565">
        <v>24800</v>
      </c>
      <c r="AR461" s="565">
        <v>79500</v>
      </c>
      <c r="AS461" s="565">
        <v>30500</v>
      </c>
      <c r="AT461" s="566"/>
      <c r="AU461" s="566"/>
      <c r="AV461" s="566"/>
      <c r="AW461" s="566"/>
    </row>
    <row r="462" spans="1:49">
      <c r="A462" s="564" t="s">
        <v>150</v>
      </c>
      <c r="B462" s="564" t="s">
        <v>2769</v>
      </c>
      <c r="C462" s="564" t="s">
        <v>376</v>
      </c>
      <c r="D462" s="564" t="s">
        <v>954</v>
      </c>
      <c r="E462" s="564" t="s">
        <v>1005</v>
      </c>
      <c r="F462" s="565">
        <v>274900</v>
      </c>
      <c r="G462" s="566"/>
      <c r="H462" s="566"/>
      <c r="I462" s="566"/>
      <c r="J462" s="566"/>
      <c r="K462" s="566"/>
      <c r="L462" s="566"/>
      <c r="M462" s="565">
        <v>7000</v>
      </c>
      <c r="N462" s="566"/>
      <c r="O462" s="566"/>
      <c r="P462" s="566"/>
      <c r="Q462" s="566"/>
      <c r="R462" s="565">
        <v>106500</v>
      </c>
      <c r="S462" s="565">
        <v>7000</v>
      </c>
      <c r="T462" s="566"/>
      <c r="U462" s="566"/>
      <c r="V462" s="565">
        <v>20000</v>
      </c>
      <c r="W462" s="566"/>
      <c r="X462" s="566"/>
      <c r="Y462" s="565">
        <v>10000</v>
      </c>
      <c r="Z462" s="565">
        <v>39400</v>
      </c>
      <c r="AA462" s="566"/>
      <c r="AB462" s="565">
        <v>29200</v>
      </c>
      <c r="AC462" s="566"/>
      <c r="AD462" s="565">
        <v>55800</v>
      </c>
      <c r="AE462" s="566"/>
      <c r="AF462" s="566"/>
      <c r="AG462" s="566"/>
      <c r="AH462" s="566"/>
      <c r="AI462" s="566"/>
      <c r="AJ462" s="566"/>
      <c r="AK462" s="566"/>
      <c r="AL462" s="566"/>
      <c r="AM462" s="566"/>
      <c r="AN462" s="566"/>
      <c r="AO462" s="566"/>
      <c r="AP462" s="566"/>
      <c r="AQ462" s="566"/>
      <c r="AR462" s="566"/>
      <c r="AS462" s="566"/>
      <c r="AT462" s="566"/>
      <c r="AU462" s="566"/>
      <c r="AV462" s="566"/>
      <c r="AW462" s="566"/>
    </row>
    <row r="463" spans="1:49">
      <c r="A463" s="564" t="s">
        <v>39</v>
      </c>
      <c r="B463" s="564" t="s">
        <v>2770</v>
      </c>
      <c r="C463" s="564" t="s">
        <v>376</v>
      </c>
      <c r="D463" s="564" t="s">
        <v>954</v>
      </c>
      <c r="E463" s="564" t="s">
        <v>1005</v>
      </c>
      <c r="F463" s="565">
        <v>3522720</v>
      </c>
      <c r="G463" s="566"/>
      <c r="H463" s="566"/>
      <c r="I463" s="566"/>
      <c r="J463" s="566"/>
      <c r="K463" s="565">
        <v>111550</v>
      </c>
      <c r="L463" s="565">
        <v>115000</v>
      </c>
      <c r="M463" s="565">
        <v>157100</v>
      </c>
      <c r="N463" s="565">
        <v>110200</v>
      </c>
      <c r="O463" s="565">
        <v>33750</v>
      </c>
      <c r="P463" s="565">
        <v>98000</v>
      </c>
      <c r="Q463" s="565">
        <v>59550</v>
      </c>
      <c r="R463" s="565">
        <v>141650</v>
      </c>
      <c r="S463" s="565">
        <v>157100</v>
      </c>
      <c r="T463" s="565">
        <v>150650</v>
      </c>
      <c r="U463" s="565">
        <v>85060</v>
      </c>
      <c r="V463" s="565">
        <v>167850</v>
      </c>
      <c r="W463" s="565">
        <v>69580</v>
      </c>
      <c r="X463" s="565">
        <v>62750</v>
      </c>
      <c r="Y463" s="565">
        <v>118600</v>
      </c>
      <c r="Z463" s="565">
        <v>158550</v>
      </c>
      <c r="AA463" s="565">
        <v>77300</v>
      </c>
      <c r="AB463" s="565">
        <v>86350</v>
      </c>
      <c r="AC463" s="565">
        <v>92650</v>
      </c>
      <c r="AD463" s="565">
        <v>173300</v>
      </c>
      <c r="AE463" s="565">
        <v>131200</v>
      </c>
      <c r="AF463" s="565">
        <v>34200</v>
      </c>
      <c r="AG463" s="565">
        <v>82210</v>
      </c>
      <c r="AH463" s="565">
        <v>143650</v>
      </c>
      <c r="AI463" s="565">
        <v>93050</v>
      </c>
      <c r="AJ463" s="565">
        <v>140020</v>
      </c>
      <c r="AK463" s="566"/>
      <c r="AL463" s="565">
        <v>57850</v>
      </c>
      <c r="AM463" s="565">
        <v>63300</v>
      </c>
      <c r="AN463" s="565">
        <v>34100</v>
      </c>
      <c r="AO463" s="565">
        <v>42550</v>
      </c>
      <c r="AP463" s="565">
        <v>59300</v>
      </c>
      <c r="AQ463" s="565">
        <v>56350</v>
      </c>
      <c r="AR463" s="565">
        <v>69950</v>
      </c>
      <c r="AS463" s="565">
        <v>11600</v>
      </c>
      <c r="AT463" s="565">
        <v>108400</v>
      </c>
      <c r="AU463" s="565">
        <v>94250</v>
      </c>
      <c r="AV463" s="565">
        <v>55100</v>
      </c>
      <c r="AW463" s="565">
        <v>19100</v>
      </c>
    </row>
    <row r="464" spans="1:49">
      <c r="A464" s="564" t="s">
        <v>2426</v>
      </c>
      <c r="B464" s="564" t="s">
        <v>2771</v>
      </c>
      <c r="C464" s="564" t="s">
        <v>376</v>
      </c>
      <c r="D464" s="564" t="s">
        <v>954</v>
      </c>
      <c r="E464" s="564" t="s">
        <v>1005</v>
      </c>
      <c r="F464" s="565">
        <v>61860</v>
      </c>
      <c r="G464" s="566"/>
      <c r="H464" s="566"/>
      <c r="I464" s="566"/>
      <c r="J464" s="566"/>
      <c r="K464" s="566"/>
      <c r="L464" s="566"/>
      <c r="M464" s="566"/>
      <c r="N464" s="566"/>
      <c r="O464" s="566"/>
      <c r="P464" s="566"/>
      <c r="Q464" s="566"/>
      <c r="R464" s="566"/>
      <c r="S464" s="566"/>
      <c r="T464" s="566"/>
      <c r="U464" s="566"/>
      <c r="V464" s="566"/>
      <c r="W464" s="566"/>
      <c r="X464" s="566"/>
      <c r="Y464" s="566"/>
      <c r="Z464" s="566"/>
      <c r="AA464" s="566"/>
      <c r="AB464" s="566"/>
      <c r="AC464" s="566"/>
      <c r="AD464" s="566"/>
      <c r="AE464" s="566"/>
      <c r="AF464" s="566"/>
      <c r="AG464" s="566"/>
      <c r="AH464" s="566"/>
      <c r="AI464" s="566"/>
      <c r="AJ464" s="566"/>
      <c r="AK464" s="566"/>
      <c r="AL464" s="566"/>
      <c r="AM464" s="566"/>
      <c r="AN464" s="566"/>
      <c r="AO464" s="566"/>
      <c r="AP464" s="566"/>
      <c r="AQ464" s="566"/>
      <c r="AR464" s="566"/>
      <c r="AS464" s="566"/>
      <c r="AT464" s="566"/>
      <c r="AU464" s="565">
        <v>61860</v>
      </c>
      <c r="AV464" s="566"/>
      <c r="AW464" s="566"/>
    </row>
    <row r="465" spans="1:49">
      <c r="A465" s="564" t="s">
        <v>263</v>
      </c>
      <c r="B465" s="564" t="s">
        <v>2772</v>
      </c>
      <c r="C465" s="564" t="s">
        <v>376</v>
      </c>
      <c r="D465" s="564" t="s">
        <v>954</v>
      </c>
      <c r="E465" s="564" t="s">
        <v>1005</v>
      </c>
      <c r="F465" s="565">
        <v>5057060</v>
      </c>
      <c r="G465" s="566"/>
      <c r="H465" s="566"/>
      <c r="I465" s="566"/>
      <c r="J465" s="566"/>
      <c r="K465" s="565">
        <v>178150</v>
      </c>
      <c r="L465" s="565">
        <v>91300</v>
      </c>
      <c r="M465" s="565">
        <v>131970</v>
      </c>
      <c r="N465" s="565">
        <v>144350</v>
      </c>
      <c r="O465" s="565">
        <v>475750</v>
      </c>
      <c r="P465" s="565">
        <v>220900</v>
      </c>
      <c r="Q465" s="565">
        <v>119600</v>
      </c>
      <c r="R465" s="565">
        <v>151300</v>
      </c>
      <c r="S465" s="565">
        <v>128450</v>
      </c>
      <c r="T465" s="565">
        <v>63600</v>
      </c>
      <c r="U465" s="565">
        <v>66600</v>
      </c>
      <c r="V465" s="565">
        <v>130500</v>
      </c>
      <c r="W465" s="565">
        <v>69500</v>
      </c>
      <c r="X465" s="565">
        <v>296700</v>
      </c>
      <c r="Y465" s="565">
        <v>58800</v>
      </c>
      <c r="Z465" s="565">
        <v>123800</v>
      </c>
      <c r="AA465" s="565">
        <v>118050</v>
      </c>
      <c r="AB465" s="565">
        <v>187850</v>
      </c>
      <c r="AC465" s="565">
        <v>68500</v>
      </c>
      <c r="AD465" s="565">
        <v>228800</v>
      </c>
      <c r="AE465" s="565">
        <v>100700</v>
      </c>
      <c r="AF465" s="565">
        <v>77060</v>
      </c>
      <c r="AG465" s="565">
        <v>228750</v>
      </c>
      <c r="AH465" s="565">
        <v>65550</v>
      </c>
      <c r="AI465" s="565">
        <v>102460</v>
      </c>
      <c r="AJ465" s="565">
        <v>57600</v>
      </c>
      <c r="AK465" s="565">
        <v>187160</v>
      </c>
      <c r="AL465" s="565">
        <v>56300</v>
      </c>
      <c r="AM465" s="565">
        <v>99770</v>
      </c>
      <c r="AN465" s="565">
        <v>87800</v>
      </c>
      <c r="AO465" s="565">
        <v>234470</v>
      </c>
      <c r="AP465" s="565">
        <v>292260</v>
      </c>
      <c r="AQ465" s="565">
        <v>46770</v>
      </c>
      <c r="AR465" s="565">
        <v>90960</v>
      </c>
      <c r="AS465" s="565">
        <v>49570</v>
      </c>
      <c r="AT465" s="565">
        <v>127060</v>
      </c>
      <c r="AU465" s="565">
        <v>36100</v>
      </c>
      <c r="AV465" s="565">
        <v>49700</v>
      </c>
      <c r="AW465" s="565">
        <v>12550</v>
      </c>
    </row>
    <row r="466" spans="1:49">
      <c r="A466" s="564" t="s">
        <v>2416</v>
      </c>
      <c r="B466" s="564" t="s">
        <v>2773</v>
      </c>
      <c r="C466" s="564" t="s">
        <v>376</v>
      </c>
      <c r="D466" s="564" t="s">
        <v>954</v>
      </c>
      <c r="E466" s="564" t="s">
        <v>1005</v>
      </c>
      <c r="F466" s="565">
        <v>127230</v>
      </c>
      <c r="G466" s="566"/>
      <c r="H466" s="566"/>
      <c r="I466" s="566"/>
      <c r="J466" s="566"/>
      <c r="K466" s="566"/>
      <c r="L466" s="566"/>
      <c r="M466" s="566"/>
      <c r="N466" s="566"/>
      <c r="O466" s="566"/>
      <c r="P466" s="566"/>
      <c r="Q466" s="566"/>
      <c r="R466" s="566"/>
      <c r="S466" s="566"/>
      <c r="T466" s="566"/>
      <c r="U466" s="566"/>
      <c r="V466" s="566"/>
      <c r="W466" s="566"/>
      <c r="X466" s="566"/>
      <c r="Y466" s="566"/>
      <c r="Z466" s="566"/>
      <c r="AA466" s="566"/>
      <c r="AB466" s="566"/>
      <c r="AC466" s="566"/>
      <c r="AD466" s="566"/>
      <c r="AE466" s="566"/>
      <c r="AF466" s="566"/>
      <c r="AG466" s="566"/>
      <c r="AH466" s="566"/>
      <c r="AI466" s="566"/>
      <c r="AJ466" s="566"/>
      <c r="AK466" s="566"/>
      <c r="AL466" s="566"/>
      <c r="AM466" s="566"/>
      <c r="AN466" s="566"/>
      <c r="AO466" s="566"/>
      <c r="AP466" s="566"/>
      <c r="AQ466" s="566"/>
      <c r="AR466" s="566"/>
      <c r="AS466" s="566"/>
      <c r="AT466" s="566"/>
      <c r="AU466" s="565">
        <v>85160</v>
      </c>
      <c r="AV466" s="565">
        <v>42070</v>
      </c>
      <c r="AW466" s="566"/>
    </row>
    <row r="467" spans="1:49">
      <c r="A467" s="564" t="s">
        <v>59</v>
      </c>
      <c r="B467" s="564" t="s">
        <v>2774</v>
      </c>
      <c r="C467" s="564" t="s">
        <v>376</v>
      </c>
      <c r="D467" s="564" t="s">
        <v>954</v>
      </c>
      <c r="E467" s="564" t="s">
        <v>1005</v>
      </c>
      <c r="F467" s="565">
        <v>218800</v>
      </c>
      <c r="G467" s="566"/>
      <c r="H467" s="566"/>
      <c r="I467" s="566"/>
      <c r="J467" s="566"/>
      <c r="K467" s="566"/>
      <c r="L467" s="566"/>
      <c r="M467" s="566"/>
      <c r="N467" s="566"/>
      <c r="O467" s="566"/>
      <c r="P467" s="566"/>
      <c r="Q467" s="566"/>
      <c r="R467" s="566"/>
      <c r="S467" s="566"/>
      <c r="T467" s="566"/>
      <c r="U467" s="566"/>
      <c r="V467" s="566"/>
      <c r="W467" s="565">
        <v>34200</v>
      </c>
      <c r="X467" s="565">
        <v>106200</v>
      </c>
      <c r="Y467" s="566"/>
      <c r="Z467" s="565">
        <v>27600</v>
      </c>
      <c r="AA467" s="565">
        <v>32600</v>
      </c>
      <c r="AB467" s="565">
        <v>18200</v>
      </c>
      <c r="AC467" s="566"/>
      <c r="AD467" s="566"/>
      <c r="AE467" s="566"/>
      <c r="AF467" s="566"/>
      <c r="AG467" s="566"/>
      <c r="AH467" s="566"/>
      <c r="AI467" s="566"/>
      <c r="AJ467" s="566"/>
      <c r="AK467" s="566"/>
      <c r="AL467" s="566"/>
      <c r="AM467" s="566"/>
      <c r="AN467" s="566"/>
      <c r="AO467" s="566"/>
      <c r="AP467" s="566"/>
      <c r="AQ467" s="566"/>
      <c r="AR467" s="566"/>
      <c r="AS467" s="566"/>
      <c r="AT467" s="566"/>
      <c r="AU467" s="566"/>
      <c r="AV467" s="566"/>
      <c r="AW467" s="566"/>
    </row>
    <row r="468" spans="1:49">
      <c r="A468" s="564" t="s">
        <v>71</v>
      </c>
      <c r="B468" s="564" t="s">
        <v>2775</v>
      </c>
      <c r="C468" s="564" t="s">
        <v>376</v>
      </c>
      <c r="D468" s="564" t="s">
        <v>954</v>
      </c>
      <c r="E468" s="564" t="s">
        <v>1005</v>
      </c>
      <c r="F468" s="565">
        <v>587150</v>
      </c>
      <c r="G468" s="566"/>
      <c r="H468" s="566"/>
      <c r="I468" s="566"/>
      <c r="J468" s="566"/>
      <c r="K468" s="566"/>
      <c r="L468" s="566"/>
      <c r="M468" s="565">
        <v>64700</v>
      </c>
      <c r="N468" s="566"/>
      <c r="O468" s="566"/>
      <c r="P468" s="566"/>
      <c r="Q468" s="565">
        <v>112500</v>
      </c>
      <c r="R468" s="565">
        <v>196450</v>
      </c>
      <c r="S468" s="565">
        <v>64700</v>
      </c>
      <c r="T468" s="565">
        <v>41600</v>
      </c>
      <c r="U468" s="565">
        <v>22400</v>
      </c>
      <c r="V468" s="566"/>
      <c r="W468" s="565">
        <v>9500</v>
      </c>
      <c r="X468" s="566"/>
      <c r="Y468" s="565">
        <v>24700</v>
      </c>
      <c r="Z468" s="566"/>
      <c r="AA468" s="566"/>
      <c r="AB468" s="566"/>
      <c r="AC468" s="566"/>
      <c r="AD468" s="565">
        <v>14500</v>
      </c>
      <c r="AE468" s="566"/>
      <c r="AF468" s="566"/>
      <c r="AG468" s="566"/>
      <c r="AH468" s="566"/>
      <c r="AI468" s="566"/>
      <c r="AJ468" s="566"/>
      <c r="AK468" s="566"/>
      <c r="AL468" s="566"/>
      <c r="AM468" s="566"/>
      <c r="AN468" s="566"/>
      <c r="AO468" s="566"/>
      <c r="AP468" s="565">
        <v>36100</v>
      </c>
      <c r="AQ468" s="566"/>
      <c r="AR468" s="566"/>
      <c r="AS468" s="566"/>
      <c r="AT468" s="566"/>
      <c r="AU468" s="566"/>
      <c r="AV468" s="566"/>
      <c r="AW468" s="566"/>
    </row>
    <row r="469" spans="1:49">
      <c r="A469" s="564" t="s">
        <v>73</v>
      </c>
      <c r="B469" s="564" t="s">
        <v>2776</v>
      </c>
      <c r="C469" s="564" t="s">
        <v>376</v>
      </c>
      <c r="D469" s="564" t="s">
        <v>954</v>
      </c>
      <c r="E469" s="564" t="s">
        <v>1005</v>
      </c>
      <c r="F469" s="565">
        <v>4003650</v>
      </c>
      <c r="G469" s="566"/>
      <c r="H469" s="566"/>
      <c r="I469" s="566"/>
      <c r="J469" s="566"/>
      <c r="K469" s="565">
        <v>95500</v>
      </c>
      <c r="L469" s="565">
        <v>158500</v>
      </c>
      <c r="M469" s="565">
        <v>207100</v>
      </c>
      <c r="N469" s="565">
        <v>143300</v>
      </c>
      <c r="O469" s="565">
        <v>292000</v>
      </c>
      <c r="P469" s="565">
        <v>281850</v>
      </c>
      <c r="Q469" s="565">
        <v>321450</v>
      </c>
      <c r="R469" s="565">
        <v>317800</v>
      </c>
      <c r="S469" s="565">
        <v>209550</v>
      </c>
      <c r="T469" s="565">
        <v>474050</v>
      </c>
      <c r="U469" s="565">
        <v>113650</v>
      </c>
      <c r="V469" s="566"/>
      <c r="W469" s="565">
        <v>33450</v>
      </c>
      <c r="X469" s="566"/>
      <c r="Y469" s="565">
        <v>19800</v>
      </c>
      <c r="Z469" s="565">
        <v>25800</v>
      </c>
      <c r="AA469" s="566"/>
      <c r="AB469" s="565">
        <v>63000</v>
      </c>
      <c r="AC469" s="565">
        <v>56400</v>
      </c>
      <c r="AD469" s="565">
        <v>155750</v>
      </c>
      <c r="AE469" s="565">
        <v>168150</v>
      </c>
      <c r="AF469" s="565">
        <v>81300</v>
      </c>
      <c r="AG469" s="565">
        <v>85550</v>
      </c>
      <c r="AH469" s="565">
        <v>132700</v>
      </c>
      <c r="AI469" s="565">
        <v>112350</v>
      </c>
      <c r="AJ469" s="565">
        <v>105100</v>
      </c>
      <c r="AK469" s="565">
        <v>100600</v>
      </c>
      <c r="AL469" s="565">
        <v>52900</v>
      </c>
      <c r="AM469" s="565">
        <v>82650</v>
      </c>
      <c r="AN469" s="566"/>
      <c r="AO469" s="566"/>
      <c r="AP469" s="566"/>
      <c r="AQ469" s="565">
        <v>14500</v>
      </c>
      <c r="AR469" s="565">
        <v>12800</v>
      </c>
      <c r="AS469" s="566"/>
      <c r="AT469" s="565">
        <v>30500</v>
      </c>
      <c r="AU469" s="565">
        <v>55600</v>
      </c>
      <c r="AV469" s="566"/>
      <c r="AW469" s="566"/>
    </row>
    <row r="470" spans="1:49">
      <c r="A470" s="564" t="s">
        <v>74</v>
      </c>
      <c r="B470" s="564" t="s">
        <v>2777</v>
      </c>
      <c r="C470" s="564" t="s">
        <v>376</v>
      </c>
      <c r="D470" s="564" t="s">
        <v>954</v>
      </c>
      <c r="E470" s="564" t="s">
        <v>1005</v>
      </c>
      <c r="F470" s="565">
        <v>4701950</v>
      </c>
      <c r="G470" s="566"/>
      <c r="H470" s="566"/>
      <c r="I470" s="566"/>
      <c r="J470" s="566"/>
      <c r="K470" s="565">
        <v>166500</v>
      </c>
      <c r="L470" s="565">
        <v>217900</v>
      </c>
      <c r="M470" s="565">
        <v>13600</v>
      </c>
      <c r="N470" s="565">
        <v>110800</v>
      </c>
      <c r="O470" s="565">
        <v>505550</v>
      </c>
      <c r="P470" s="565">
        <v>249600</v>
      </c>
      <c r="Q470" s="565">
        <v>75700</v>
      </c>
      <c r="R470" s="565">
        <v>89100</v>
      </c>
      <c r="S470" s="565">
        <v>14400</v>
      </c>
      <c r="T470" s="565">
        <v>105000</v>
      </c>
      <c r="U470" s="566"/>
      <c r="V470" s="565">
        <v>206850</v>
      </c>
      <c r="W470" s="565">
        <v>142650</v>
      </c>
      <c r="X470" s="566"/>
      <c r="Y470" s="566"/>
      <c r="Z470" s="565">
        <v>12800</v>
      </c>
      <c r="AA470" s="566"/>
      <c r="AB470" s="566"/>
      <c r="AC470" s="566"/>
      <c r="AD470" s="565">
        <v>127950</v>
      </c>
      <c r="AE470" s="565">
        <v>161000</v>
      </c>
      <c r="AF470" s="565">
        <v>236150</v>
      </c>
      <c r="AG470" s="565">
        <v>413850</v>
      </c>
      <c r="AH470" s="565">
        <v>98025</v>
      </c>
      <c r="AI470" s="565">
        <v>273050</v>
      </c>
      <c r="AJ470" s="565">
        <v>147100</v>
      </c>
      <c r="AK470" s="565">
        <v>188150</v>
      </c>
      <c r="AL470" s="565">
        <v>384100</v>
      </c>
      <c r="AM470" s="565">
        <v>293200</v>
      </c>
      <c r="AN470" s="565">
        <v>47850</v>
      </c>
      <c r="AO470" s="565">
        <v>34250</v>
      </c>
      <c r="AP470" s="565">
        <v>153850</v>
      </c>
      <c r="AQ470" s="565">
        <v>36300</v>
      </c>
      <c r="AR470" s="565">
        <v>39950</v>
      </c>
      <c r="AS470" s="566"/>
      <c r="AT470" s="565">
        <v>40125</v>
      </c>
      <c r="AU470" s="565">
        <v>30600</v>
      </c>
      <c r="AV470" s="565">
        <v>86000</v>
      </c>
      <c r="AW470" s="566"/>
    </row>
    <row r="471" spans="1:49">
      <c r="A471" s="564" t="s">
        <v>77</v>
      </c>
      <c r="B471" s="564" t="s">
        <v>2778</v>
      </c>
      <c r="C471" s="564" t="s">
        <v>376</v>
      </c>
      <c r="D471" s="564" t="s">
        <v>954</v>
      </c>
      <c r="E471" s="564" t="s">
        <v>1005</v>
      </c>
      <c r="F471" s="565">
        <v>222250</v>
      </c>
      <c r="G471" s="566"/>
      <c r="H471" s="566"/>
      <c r="I471" s="566"/>
      <c r="J471" s="566"/>
      <c r="K471" s="566"/>
      <c r="L471" s="566"/>
      <c r="M471" s="566"/>
      <c r="N471" s="566"/>
      <c r="O471" s="566"/>
      <c r="P471" s="566"/>
      <c r="Q471" s="566"/>
      <c r="R471" s="566"/>
      <c r="S471" s="566"/>
      <c r="T471" s="566"/>
      <c r="U471" s="566"/>
      <c r="V471" s="566"/>
      <c r="W471" s="566"/>
      <c r="X471" s="566"/>
      <c r="Y471" s="566"/>
      <c r="Z471" s="566"/>
      <c r="AA471" s="566"/>
      <c r="AB471" s="566"/>
      <c r="AC471" s="566"/>
      <c r="AD471" s="565">
        <v>52300</v>
      </c>
      <c r="AE471" s="565">
        <v>99750</v>
      </c>
      <c r="AF471" s="566"/>
      <c r="AG471" s="565">
        <v>70200</v>
      </c>
      <c r="AH471" s="566"/>
      <c r="AI471" s="566"/>
      <c r="AJ471" s="566"/>
      <c r="AK471" s="566"/>
      <c r="AL471" s="566"/>
      <c r="AM471" s="566"/>
      <c r="AN471" s="566"/>
      <c r="AO471" s="566"/>
      <c r="AP471" s="566"/>
      <c r="AQ471" s="566"/>
      <c r="AR471" s="566"/>
      <c r="AS471" s="566"/>
      <c r="AT471" s="566"/>
      <c r="AU471" s="566"/>
      <c r="AV471" s="566"/>
      <c r="AW471" s="566"/>
    </row>
    <row r="472" spans="1:49">
      <c r="A472" s="564" t="s">
        <v>85</v>
      </c>
      <c r="B472" s="564" t="s">
        <v>2779</v>
      </c>
      <c r="C472" s="564" t="s">
        <v>376</v>
      </c>
      <c r="D472" s="564" t="s">
        <v>954</v>
      </c>
      <c r="E472" s="564" t="s">
        <v>1005</v>
      </c>
      <c r="F472" s="565">
        <v>13700</v>
      </c>
      <c r="G472" s="566"/>
      <c r="H472" s="566"/>
      <c r="I472" s="566"/>
      <c r="J472" s="566"/>
      <c r="K472" s="566"/>
      <c r="L472" s="566"/>
      <c r="M472" s="566"/>
      <c r="N472" s="566"/>
      <c r="O472" s="566"/>
      <c r="P472" s="566"/>
      <c r="Q472" s="566"/>
      <c r="R472" s="566"/>
      <c r="S472" s="566"/>
      <c r="T472" s="566"/>
      <c r="U472" s="566"/>
      <c r="V472" s="566"/>
      <c r="W472" s="566"/>
      <c r="X472" s="566"/>
      <c r="Y472" s="566"/>
      <c r="Z472" s="566"/>
      <c r="AA472" s="566"/>
      <c r="AB472" s="566"/>
      <c r="AC472" s="566"/>
      <c r="AD472" s="566"/>
      <c r="AE472" s="566"/>
      <c r="AF472" s="566"/>
      <c r="AG472" s="566"/>
      <c r="AH472" s="566"/>
      <c r="AI472" s="565">
        <v>13700</v>
      </c>
      <c r="AJ472" s="566"/>
      <c r="AK472" s="566"/>
      <c r="AL472" s="566"/>
      <c r="AM472" s="566"/>
      <c r="AN472" s="566"/>
      <c r="AO472" s="566"/>
      <c r="AP472" s="566"/>
      <c r="AQ472" s="566"/>
      <c r="AR472" s="566"/>
      <c r="AS472" s="566"/>
      <c r="AT472" s="566"/>
      <c r="AU472" s="566"/>
      <c r="AV472" s="566"/>
      <c r="AW472" s="566"/>
    </row>
    <row r="473" spans="1:49">
      <c r="A473" s="564" t="s">
        <v>87</v>
      </c>
      <c r="B473" s="564" t="s">
        <v>2780</v>
      </c>
      <c r="C473" s="564" t="s">
        <v>376</v>
      </c>
      <c r="D473" s="564" t="s">
        <v>954</v>
      </c>
      <c r="E473" s="564" t="s">
        <v>1005</v>
      </c>
      <c r="F473" s="565">
        <v>2166300</v>
      </c>
      <c r="G473" s="566"/>
      <c r="H473" s="566"/>
      <c r="I473" s="566"/>
      <c r="J473" s="566"/>
      <c r="K473" s="566"/>
      <c r="L473" s="566"/>
      <c r="M473" s="566"/>
      <c r="N473" s="566"/>
      <c r="O473" s="566"/>
      <c r="P473" s="566"/>
      <c r="Q473" s="566"/>
      <c r="R473" s="566"/>
      <c r="S473" s="566"/>
      <c r="T473" s="566"/>
      <c r="U473" s="566"/>
      <c r="V473" s="566"/>
      <c r="W473" s="565">
        <v>20000</v>
      </c>
      <c r="X473" s="566"/>
      <c r="Y473" s="565">
        <v>99000</v>
      </c>
      <c r="Z473" s="565">
        <v>153100</v>
      </c>
      <c r="AA473" s="565">
        <v>405050</v>
      </c>
      <c r="AB473" s="565">
        <v>45950</v>
      </c>
      <c r="AC473" s="565">
        <v>269100</v>
      </c>
      <c r="AD473" s="565">
        <v>122550</v>
      </c>
      <c r="AE473" s="565">
        <v>38750</v>
      </c>
      <c r="AF473" s="565">
        <v>43000</v>
      </c>
      <c r="AG473" s="566"/>
      <c r="AH473" s="566"/>
      <c r="AI473" s="566"/>
      <c r="AJ473" s="566"/>
      <c r="AK473" s="566"/>
      <c r="AL473" s="566"/>
      <c r="AM473" s="565">
        <v>8200</v>
      </c>
      <c r="AN473" s="566"/>
      <c r="AO473" s="565">
        <v>218550</v>
      </c>
      <c r="AP473" s="565">
        <v>668900</v>
      </c>
      <c r="AQ473" s="565">
        <v>10000</v>
      </c>
      <c r="AR473" s="566"/>
      <c r="AS473" s="565">
        <v>10000</v>
      </c>
      <c r="AT473" s="565">
        <v>34150</v>
      </c>
      <c r="AU473" s="566"/>
      <c r="AV473" s="566"/>
      <c r="AW473" s="565">
        <v>20000</v>
      </c>
    </row>
    <row r="474" spans="1:49">
      <c r="A474" s="564" t="s">
        <v>90</v>
      </c>
      <c r="B474" s="564" t="s">
        <v>2781</v>
      </c>
      <c r="C474" s="564" t="s">
        <v>376</v>
      </c>
      <c r="D474" s="564" t="s">
        <v>954</v>
      </c>
      <c r="E474" s="564" t="s">
        <v>1005</v>
      </c>
      <c r="F474" s="565">
        <v>2016075</v>
      </c>
      <c r="G474" s="566"/>
      <c r="H474" s="566"/>
      <c r="I474" s="566"/>
      <c r="J474" s="566"/>
      <c r="K474" s="566"/>
      <c r="L474" s="566"/>
      <c r="M474" s="565">
        <v>174450</v>
      </c>
      <c r="N474" s="566"/>
      <c r="O474" s="566"/>
      <c r="P474" s="566"/>
      <c r="Q474" s="565">
        <v>156800</v>
      </c>
      <c r="R474" s="565">
        <v>229800</v>
      </c>
      <c r="S474" s="565">
        <v>174300</v>
      </c>
      <c r="T474" s="565">
        <v>14000</v>
      </c>
      <c r="U474" s="566"/>
      <c r="V474" s="565">
        <v>25200</v>
      </c>
      <c r="W474" s="565">
        <v>12300</v>
      </c>
      <c r="X474" s="565">
        <v>9000</v>
      </c>
      <c r="Y474" s="565">
        <v>18000</v>
      </c>
      <c r="Z474" s="566"/>
      <c r="AA474" s="566"/>
      <c r="AB474" s="566"/>
      <c r="AC474" s="565">
        <v>108000</v>
      </c>
      <c r="AD474" s="565">
        <v>95350</v>
      </c>
      <c r="AE474" s="565">
        <v>85200</v>
      </c>
      <c r="AF474" s="566"/>
      <c r="AG474" s="566"/>
      <c r="AH474" s="565">
        <v>6500</v>
      </c>
      <c r="AI474" s="566"/>
      <c r="AJ474" s="566"/>
      <c r="AK474" s="566"/>
      <c r="AL474" s="565">
        <v>32400</v>
      </c>
      <c r="AM474" s="565">
        <v>99225</v>
      </c>
      <c r="AN474" s="565">
        <v>156150</v>
      </c>
      <c r="AO474" s="565">
        <v>34350</v>
      </c>
      <c r="AP474" s="565">
        <v>41400</v>
      </c>
      <c r="AQ474" s="566"/>
      <c r="AR474" s="566"/>
      <c r="AS474" s="566"/>
      <c r="AT474" s="565">
        <v>183600</v>
      </c>
      <c r="AU474" s="565">
        <v>355050</v>
      </c>
      <c r="AV474" s="565">
        <v>5000</v>
      </c>
      <c r="AW474" s="566"/>
    </row>
    <row r="475" spans="1:49">
      <c r="A475" s="564" t="s">
        <v>2425</v>
      </c>
      <c r="B475" s="564" t="s">
        <v>2782</v>
      </c>
      <c r="C475" s="564" t="s">
        <v>376</v>
      </c>
      <c r="D475" s="564" t="s">
        <v>954</v>
      </c>
      <c r="E475" s="564" t="s">
        <v>1005</v>
      </c>
      <c r="F475" s="565">
        <v>166010</v>
      </c>
      <c r="G475" s="566"/>
      <c r="H475" s="566"/>
      <c r="I475" s="566"/>
      <c r="J475" s="566"/>
      <c r="K475" s="566"/>
      <c r="L475" s="566"/>
      <c r="M475" s="566"/>
      <c r="N475" s="566"/>
      <c r="O475" s="566"/>
      <c r="P475" s="566"/>
      <c r="Q475" s="566"/>
      <c r="R475" s="566"/>
      <c r="S475" s="566"/>
      <c r="T475" s="566"/>
      <c r="U475" s="566"/>
      <c r="V475" s="566"/>
      <c r="W475" s="566"/>
      <c r="X475" s="566"/>
      <c r="Y475" s="566"/>
      <c r="Z475" s="566"/>
      <c r="AA475" s="566"/>
      <c r="AB475" s="566"/>
      <c r="AC475" s="566"/>
      <c r="AD475" s="566"/>
      <c r="AE475" s="566"/>
      <c r="AF475" s="566"/>
      <c r="AG475" s="566"/>
      <c r="AH475" s="566"/>
      <c r="AI475" s="566"/>
      <c r="AJ475" s="566"/>
      <c r="AK475" s="566"/>
      <c r="AL475" s="566"/>
      <c r="AM475" s="566"/>
      <c r="AN475" s="566"/>
      <c r="AO475" s="566"/>
      <c r="AP475" s="566"/>
      <c r="AQ475" s="566"/>
      <c r="AR475" s="566"/>
      <c r="AS475" s="566"/>
      <c r="AT475" s="566"/>
      <c r="AU475" s="565">
        <v>65835</v>
      </c>
      <c r="AV475" s="565">
        <v>82725</v>
      </c>
      <c r="AW475" s="565">
        <v>17450</v>
      </c>
    </row>
    <row r="476" spans="1:49">
      <c r="A476" s="564" t="s">
        <v>361</v>
      </c>
      <c r="B476" s="564" t="s">
        <v>2783</v>
      </c>
      <c r="C476" s="564" t="s">
        <v>376</v>
      </c>
      <c r="D476" s="564" t="s">
        <v>954</v>
      </c>
      <c r="E476" s="564" t="s">
        <v>1005</v>
      </c>
      <c r="F476" s="565">
        <v>532310</v>
      </c>
      <c r="G476" s="566"/>
      <c r="H476" s="566"/>
      <c r="I476" s="566"/>
      <c r="J476" s="566"/>
      <c r="K476" s="566"/>
      <c r="L476" s="566"/>
      <c r="M476" s="565">
        <v>31300</v>
      </c>
      <c r="N476" s="566"/>
      <c r="O476" s="566"/>
      <c r="P476" s="566"/>
      <c r="Q476" s="565">
        <v>71850</v>
      </c>
      <c r="R476" s="565">
        <v>83150</v>
      </c>
      <c r="S476" s="565">
        <v>30700</v>
      </c>
      <c r="T476" s="565">
        <v>25400</v>
      </c>
      <c r="U476" s="565">
        <v>36700</v>
      </c>
      <c r="V476" s="565">
        <v>11800</v>
      </c>
      <c r="W476" s="565">
        <v>22100</v>
      </c>
      <c r="X476" s="565">
        <v>8100</v>
      </c>
      <c r="Y476" s="565">
        <v>19500</v>
      </c>
      <c r="Z476" s="565">
        <v>17350</v>
      </c>
      <c r="AA476" s="565">
        <v>54060</v>
      </c>
      <c r="AB476" s="565">
        <v>30900</v>
      </c>
      <c r="AC476" s="565">
        <v>18100</v>
      </c>
      <c r="AD476" s="565">
        <v>19400</v>
      </c>
      <c r="AE476" s="565">
        <v>16950</v>
      </c>
      <c r="AF476" s="565">
        <v>24250</v>
      </c>
      <c r="AG476" s="565">
        <v>10700</v>
      </c>
      <c r="AH476" s="566"/>
      <c r="AI476" s="566"/>
      <c r="AJ476" s="566"/>
      <c r="AK476" s="566"/>
      <c r="AL476" s="566"/>
      <c r="AM476" s="566"/>
      <c r="AN476" s="566"/>
      <c r="AO476" s="566"/>
      <c r="AP476" s="566"/>
      <c r="AQ476" s="566"/>
      <c r="AR476" s="566"/>
      <c r="AS476" s="566"/>
      <c r="AT476" s="566"/>
      <c r="AU476" s="566"/>
      <c r="AV476" s="566"/>
      <c r="AW476" s="566"/>
    </row>
    <row r="477" spans="1:49">
      <c r="A477" s="564" t="s">
        <v>317</v>
      </c>
      <c r="B477" s="564" t="s">
        <v>2784</v>
      </c>
      <c r="C477" s="564" t="s">
        <v>376</v>
      </c>
      <c r="D477" s="564" t="s">
        <v>954</v>
      </c>
      <c r="E477" s="564" t="s">
        <v>1005</v>
      </c>
      <c r="F477" s="565">
        <v>877850</v>
      </c>
      <c r="G477" s="566"/>
      <c r="H477" s="566"/>
      <c r="I477" s="566"/>
      <c r="J477" s="566"/>
      <c r="K477" s="566"/>
      <c r="L477" s="566"/>
      <c r="M477" s="566"/>
      <c r="N477" s="566"/>
      <c r="O477" s="566"/>
      <c r="P477" s="566"/>
      <c r="Q477" s="566"/>
      <c r="R477" s="566"/>
      <c r="S477" s="566"/>
      <c r="T477" s="566"/>
      <c r="U477" s="566"/>
      <c r="V477" s="566"/>
      <c r="W477" s="566"/>
      <c r="X477" s="566"/>
      <c r="Y477" s="566"/>
      <c r="Z477" s="566"/>
      <c r="AA477" s="566"/>
      <c r="AB477" s="566"/>
      <c r="AC477" s="566"/>
      <c r="AD477" s="565">
        <v>133550</v>
      </c>
      <c r="AE477" s="565">
        <v>312950</v>
      </c>
      <c r="AF477" s="565">
        <v>22950</v>
      </c>
      <c r="AG477" s="565">
        <v>154600</v>
      </c>
      <c r="AH477" s="565">
        <v>143000</v>
      </c>
      <c r="AI477" s="566"/>
      <c r="AJ477" s="566"/>
      <c r="AK477" s="565">
        <v>8300</v>
      </c>
      <c r="AL477" s="566"/>
      <c r="AM477" s="565">
        <v>71500</v>
      </c>
      <c r="AN477" s="566"/>
      <c r="AO477" s="566"/>
      <c r="AP477" s="566"/>
      <c r="AQ477" s="566"/>
      <c r="AR477" s="566"/>
      <c r="AS477" s="566"/>
      <c r="AT477" s="566"/>
      <c r="AU477" s="566"/>
      <c r="AV477" s="565">
        <v>31000</v>
      </c>
      <c r="AW477" s="566"/>
    </row>
    <row r="478" spans="1:49">
      <c r="A478" s="564" t="s">
        <v>1464</v>
      </c>
      <c r="B478" s="564" t="s">
        <v>2784</v>
      </c>
      <c r="C478" s="564" t="s">
        <v>376</v>
      </c>
      <c r="D478" s="564" t="s">
        <v>954</v>
      </c>
      <c r="E478" s="564" t="s">
        <v>1005</v>
      </c>
      <c r="F478" s="565">
        <v>2326825</v>
      </c>
      <c r="G478" s="566"/>
      <c r="H478" s="566"/>
      <c r="I478" s="566"/>
      <c r="J478" s="566"/>
      <c r="K478" s="566"/>
      <c r="L478" s="566"/>
      <c r="M478" s="566"/>
      <c r="N478" s="566"/>
      <c r="O478" s="566"/>
      <c r="P478" s="566"/>
      <c r="Q478" s="566"/>
      <c r="R478" s="566"/>
      <c r="S478" s="566"/>
      <c r="T478" s="566"/>
      <c r="U478" s="566"/>
      <c r="V478" s="566"/>
      <c r="W478" s="566"/>
      <c r="X478" s="566"/>
      <c r="Y478" s="566"/>
      <c r="Z478" s="566"/>
      <c r="AA478" s="566"/>
      <c r="AB478" s="566"/>
      <c r="AC478" s="566"/>
      <c r="AD478" s="565">
        <v>30800</v>
      </c>
      <c r="AE478" s="565">
        <v>122000</v>
      </c>
      <c r="AF478" s="565">
        <v>35900</v>
      </c>
      <c r="AG478" s="565">
        <v>34000</v>
      </c>
      <c r="AH478" s="565">
        <v>25600</v>
      </c>
      <c r="AI478" s="565">
        <v>308100</v>
      </c>
      <c r="AJ478" s="565">
        <v>52000</v>
      </c>
      <c r="AK478" s="565">
        <v>35100</v>
      </c>
      <c r="AL478" s="565">
        <v>55600</v>
      </c>
      <c r="AM478" s="565">
        <v>312800</v>
      </c>
      <c r="AN478" s="565">
        <v>427375</v>
      </c>
      <c r="AO478" s="565">
        <v>143250</v>
      </c>
      <c r="AP478" s="565">
        <v>359300</v>
      </c>
      <c r="AQ478" s="565">
        <v>48500</v>
      </c>
      <c r="AR478" s="565">
        <v>95350</v>
      </c>
      <c r="AS478" s="565">
        <v>89920</v>
      </c>
      <c r="AT478" s="565">
        <v>22700</v>
      </c>
      <c r="AU478" s="565">
        <v>63600</v>
      </c>
      <c r="AV478" s="565">
        <v>53100</v>
      </c>
      <c r="AW478" s="565">
        <v>11830</v>
      </c>
    </row>
    <row r="479" spans="1:49">
      <c r="A479" s="564" t="s">
        <v>1465</v>
      </c>
      <c r="B479" s="564" t="s">
        <v>2785</v>
      </c>
      <c r="C479" s="564" t="s">
        <v>376</v>
      </c>
      <c r="D479" s="564" t="s">
        <v>954</v>
      </c>
      <c r="E479" s="564" t="s">
        <v>1005</v>
      </c>
      <c r="F479" s="565">
        <v>1850470</v>
      </c>
      <c r="G479" s="566"/>
      <c r="H479" s="566"/>
      <c r="I479" s="566"/>
      <c r="J479" s="566"/>
      <c r="K479" s="566"/>
      <c r="L479" s="566"/>
      <c r="M479" s="566"/>
      <c r="N479" s="566"/>
      <c r="O479" s="566"/>
      <c r="P479" s="566"/>
      <c r="Q479" s="566"/>
      <c r="R479" s="566"/>
      <c r="S479" s="566"/>
      <c r="T479" s="566"/>
      <c r="U479" s="566"/>
      <c r="V479" s="566"/>
      <c r="W479" s="566"/>
      <c r="X479" s="566"/>
      <c r="Y479" s="566"/>
      <c r="Z479" s="566"/>
      <c r="AA479" s="566"/>
      <c r="AB479" s="566"/>
      <c r="AC479" s="566"/>
      <c r="AD479" s="565">
        <v>96150</v>
      </c>
      <c r="AE479" s="565">
        <v>136100</v>
      </c>
      <c r="AF479" s="565">
        <v>58500</v>
      </c>
      <c r="AG479" s="565">
        <v>80000</v>
      </c>
      <c r="AH479" s="565">
        <v>129975</v>
      </c>
      <c r="AI479" s="565">
        <v>59600</v>
      </c>
      <c r="AJ479" s="565">
        <v>84100</v>
      </c>
      <c r="AK479" s="565">
        <v>153460</v>
      </c>
      <c r="AL479" s="565">
        <v>110610</v>
      </c>
      <c r="AM479" s="565">
        <v>56350</v>
      </c>
      <c r="AN479" s="565">
        <v>148450</v>
      </c>
      <c r="AO479" s="565">
        <v>149150</v>
      </c>
      <c r="AP479" s="565">
        <v>135025</v>
      </c>
      <c r="AQ479" s="565">
        <v>104650</v>
      </c>
      <c r="AR479" s="565">
        <v>41400</v>
      </c>
      <c r="AS479" s="565">
        <v>46350</v>
      </c>
      <c r="AT479" s="565">
        <v>54250</v>
      </c>
      <c r="AU479" s="565">
        <v>96800</v>
      </c>
      <c r="AV479" s="565">
        <v>84050</v>
      </c>
      <c r="AW479" s="565">
        <v>25500</v>
      </c>
    </row>
    <row r="480" spans="1:49">
      <c r="A480" s="564" t="s">
        <v>1534</v>
      </c>
      <c r="B480" s="564" t="s">
        <v>2786</v>
      </c>
      <c r="C480" s="564" t="s">
        <v>376</v>
      </c>
      <c r="D480" s="564" t="s">
        <v>954</v>
      </c>
      <c r="E480" s="564" t="s">
        <v>1005</v>
      </c>
      <c r="F480" s="565">
        <v>1037545</v>
      </c>
      <c r="G480" s="566"/>
      <c r="H480" s="566"/>
      <c r="I480" s="566"/>
      <c r="J480" s="566"/>
      <c r="K480" s="566"/>
      <c r="L480" s="566"/>
      <c r="M480" s="566"/>
      <c r="N480" s="566"/>
      <c r="O480" s="566"/>
      <c r="P480" s="566"/>
      <c r="Q480" s="566"/>
      <c r="R480" s="566"/>
      <c r="S480" s="566"/>
      <c r="T480" s="566"/>
      <c r="U480" s="566"/>
      <c r="V480" s="566"/>
      <c r="W480" s="566"/>
      <c r="X480" s="566"/>
      <c r="Y480" s="566"/>
      <c r="Z480" s="566"/>
      <c r="AA480" s="566"/>
      <c r="AB480" s="566"/>
      <c r="AC480" s="566"/>
      <c r="AD480" s="565">
        <v>72000</v>
      </c>
      <c r="AE480" s="565">
        <v>79770</v>
      </c>
      <c r="AF480" s="565">
        <v>60900</v>
      </c>
      <c r="AG480" s="565">
        <v>306300</v>
      </c>
      <c r="AH480" s="565">
        <v>15050</v>
      </c>
      <c r="AI480" s="566"/>
      <c r="AJ480" s="565">
        <v>14300</v>
      </c>
      <c r="AK480" s="566"/>
      <c r="AL480" s="565">
        <v>79900</v>
      </c>
      <c r="AM480" s="565">
        <v>21050</v>
      </c>
      <c r="AN480" s="566"/>
      <c r="AO480" s="565">
        <v>100675</v>
      </c>
      <c r="AP480" s="565">
        <v>67300</v>
      </c>
      <c r="AQ480" s="566"/>
      <c r="AR480" s="566"/>
      <c r="AS480" s="565">
        <v>57450</v>
      </c>
      <c r="AT480" s="565">
        <v>17300</v>
      </c>
      <c r="AU480" s="565">
        <v>71450</v>
      </c>
      <c r="AV480" s="565">
        <v>74100</v>
      </c>
      <c r="AW480" s="566"/>
    </row>
    <row r="481" spans="1:49">
      <c r="A481" s="564" t="s">
        <v>4</v>
      </c>
      <c r="B481" s="564" t="s">
        <v>2787</v>
      </c>
      <c r="C481" s="564" t="s">
        <v>376</v>
      </c>
      <c r="D481" s="564" t="s">
        <v>954</v>
      </c>
      <c r="E481" s="564" t="s">
        <v>1005</v>
      </c>
      <c r="F481" s="565">
        <v>10845190</v>
      </c>
      <c r="G481" s="566"/>
      <c r="H481" s="566"/>
      <c r="I481" s="566"/>
      <c r="J481" s="566"/>
      <c r="K481" s="566"/>
      <c r="L481" s="566"/>
      <c r="M481" s="565">
        <v>478950</v>
      </c>
      <c r="N481" s="566"/>
      <c r="O481" s="566"/>
      <c r="P481" s="566"/>
      <c r="Q481" s="565">
        <v>317500</v>
      </c>
      <c r="R481" s="565">
        <v>596500</v>
      </c>
      <c r="S481" s="565">
        <v>478950</v>
      </c>
      <c r="T481" s="565">
        <v>477250</v>
      </c>
      <c r="U481" s="565">
        <v>235650</v>
      </c>
      <c r="V481" s="565">
        <v>607970</v>
      </c>
      <c r="W481" s="565">
        <v>274400</v>
      </c>
      <c r="X481" s="565">
        <v>186300</v>
      </c>
      <c r="Y481" s="565">
        <v>151650</v>
      </c>
      <c r="Z481" s="565">
        <v>333450</v>
      </c>
      <c r="AA481" s="565">
        <v>272670</v>
      </c>
      <c r="AB481" s="565">
        <v>247950</v>
      </c>
      <c r="AC481" s="565">
        <v>670950</v>
      </c>
      <c r="AD481" s="565">
        <v>808050</v>
      </c>
      <c r="AE481" s="565">
        <v>229350</v>
      </c>
      <c r="AF481" s="565">
        <v>702000</v>
      </c>
      <c r="AG481" s="565">
        <v>260000</v>
      </c>
      <c r="AH481" s="565">
        <v>230325</v>
      </c>
      <c r="AI481" s="565">
        <v>41400</v>
      </c>
      <c r="AJ481" s="565">
        <v>331850</v>
      </c>
      <c r="AK481" s="565">
        <v>457050</v>
      </c>
      <c r="AL481" s="565">
        <v>272875</v>
      </c>
      <c r="AM481" s="565">
        <v>402650</v>
      </c>
      <c r="AN481" s="565">
        <v>133150</v>
      </c>
      <c r="AO481" s="565">
        <v>145300</v>
      </c>
      <c r="AP481" s="565">
        <v>909400</v>
      </c>
      <c r="AQ481" s="565">
        <v>15050</v>
      </c>
      <c r="AR481" s="565">
        <v>192000</v>
      </c>
      <c r="AS481" s="565">
        <v>6400</v>
      </c>
      <c r="AT481" s="565">
        <v>146900</v>
      </c>
      <c r="AU481" s="565">
        <v>182450</v>
      </c>
      <c r="AV481" s="565">
        <v>48850</v>
      </c>
      <c r="AW481" s="566"/>
    </row>
    <row r="482" spans="1:49">
      <c r="A482" s="564" t="s">
        <v>2406</v>
      </c>
      <c r="B482" s="564" t="s">
        <v>2788</v>
      </c>
      <c r="C482" s="564" t="s">
        <v>376</v>
      </c>
      <c r="D482" s="564" t="s">
        <v>954</v>
      </c>
      <c r="E482" s="564" t="s">
        <v>1005</v>
      </c>
      <c r="F482" s="565">
        <v>100660</v>
      </c>
      <c r="G482" s="566"/>
      <c r="H482" s="566"/>
      <c r="I482" s="566"/>
      <c r="J482" s="566"/>
      <c r="K482" s="566"/>
      <c r="L482" s="566"/>
      <c r="M482" s="566"/>
      <c r="N482" s="566"/>
      <c r="O482" s="566"/>
      <c r="P482" s="566"/>
      <c r="Q482" s="566"/>
      <c r="R482" s="566"/>
      <c r="S482" s="566"/>
      <c r="T482" s="566"/>
      <c r="U482" s="566"/>
      <c r="V482" s="566"/>
      <c r="W482" s="566"/>
      <c r="X482" s="566"/>
      <c r="Y482" s="566"/>
      <c r="Z482" s="566"/>
      <c r="AA482" s="566"/>
      <c r="AB482" s="566"/>
      <c r="AC482" s="566"/>
      <c r="AD482" s="566"/>
      <c r="AE482" s="566"/>
      <c r="AF482" s="566"/>
      <c r="AG482" s="566"/>
      <c r="AH482" s="566"/>
      <c r="AI482" s="566"/>
      <c r="AJ482" s="566"/>
      <c r="AK482" s="566"/>
      <c r="AL482" s="566"/>
      <c r="AM482" s="566"/>
      <c r="AN482" s="566"/>
      <c r="AO482" s="566"/>
      <c r="AP482" s="566"/>
      <c r="AQ482" s="566"/>
      <c r="AR482" s="566"/>
      <c r="AS482" s="566"/>
      <c r="AT482" s="566"/>
      <c r="AU482" s="565">
        <v>93110</v>
      </c>
      <c r="AV482" s="565">
        <v>7550</v>
      </c>
      <c r="AW482" s="566"/>
    </row>
    <row r="483" spans="1:49">
      <c r="A483" s="564" t="s">
        <v>1042</v>
      </c>
      <c r="B483" s="564" t="s">
        <v>2789</v>
      </c>
      <c r="C483" s="564" t="s">
        <v>376</v>
      </c>
      <c r="D483" s="564" t="s">
        <v>954</v>
      </c>
      <c r="E483" s="564" t="s">
        <v>1005</v>
      </c>
      <c r="F483" s="565">
        <v>1391210</v>
      </c>
      <c r="G483" s="566"/>
      <c r="H483" s="566"/>
      <c r="I483" s="566"/>
      <c r="J483" s="566"/>
      <c r="K483" s="566"/>
      <c r="L483" s="566"/>
      <c r="M483" s="566"/>
      <c r="N483" s="566"/>
      <c r="O483" s="566"/>
      <c r="P483" s="566"/>
      <c r="Q483" s="566"/>
      <c r="R483" s="566"/>
      <c r="S483" s="566"/>
      <c r="T483" s="566"/>
      <c r="U483" s="566"/>
      <c r="V483" s="566"/>
      <c r="W483" s="566"/>
      <c r="X483" s="566"/>
      <c r="Y483" s="566"/>
      <c r="Z483" s="566"/>
      <c r="AA483" s="566"/>
      <c r="AB483" s="566"/>
      <c r="AC483" s="566"/>
      <c r="AD483" s="565">
        <v>39650</v>
      </c>
      <c r="AE483" s="565">
        <v>222100</v>
      </c>
      <c r="AF483" s="565">
        <v>120650</v>
      </c>
      <c r="AG483" s="565">
        <v>242050</v>
      </c>
      <c r="AH483" s="565">
        <v>15200</v>
      </c>
      <c r="AI483" s="565">
        <v>120800</v>
      </c>
      <c r="AJ483" s="565">
        <v>135300</v>
      </c>
      <c r="AK483" s="565">
        <v>28560</v>
      </c>
      <c r="AL483" s="565">
        <v>21900</v>
      </c>
      <c r="AM483" s="565">
        <v>26300</v>
      </c>
      <c r="AN483" s="565">
        <v>26500</v>
      </c>
      <c r="AO483" s="565">
        <v>9400</v>
      </c>
      <c r="AP483" s="565">
        <v>74000</v>
      </c>
      <c r="AQ483" s="565">
        <v>33700</v>
      </c>
      <c r="AR483" s="565">
        <v>98200</v>
      </c>
      <c r="AS483" s="565">
        <v>25900</v>
      </c>
      <c r="AT483" s="565">
        <v>92100</v>
      </c>
      <c r="AU483" s="565">
        <v>38900</v>
      </c>
      <c r="AV483" s="565">
        <v>17800</v>
      </c>
      <c r="AW483" s="565">
        <v>2200</v>
      </c>
    </row>
    <row r="484" spans="1:49">
      <c r="A484" s="564" t="s">
        <v>14</v>
      </c>
      <c r="B484" s="564" t="s">
        <v>2790</v>
      </c>
      <c r="C484" s="564" t="s">
        <v>376</v>
      </c>
      <c r="D484" s="564" t="s">
        <v>954</v>
      </c>
      <c r="E484" s="564" t="s">
        <v>1005</v>
      </c>
      <c r="F484" s="565">
        <v>1967250</v>
      </c>
      <c r="G484" s="566"/>
      <c r="H484" s="566"/>
      <c r="I484" s="566"/>
      <c r="J484" s="566"/>
      <c r="K484" s="566"/>
      <c r="L484" s="566"/>
      <c r="M484" s="565">
        <v>161350</v>
      </c>
      <c r="N484" s="566"/>
      <c r="O484" s="566"/>
      <c r="P484" s="566"/>
      <c r="Q484" s="565">
        <v>192500</v>
      </c>
      <c r="R484" s="565">
        <v>194050</v>
      </c>
      <c r="S484" s="565">
        <v>162900</v>
      </c>
      <c r="T484" s="565">
        <v>54050</v>
      </c>
      <c r="U484" s="565">
        <v>59600</v>
      </c>
      <c r="V484" s="565">
        <v>69200</v>
      </c>
      <c r="W484" s="565">
        <v>29600</v>
      </c>
      <c r="X484" s="565">
        <v>77300</v>
      </c>
      <c r="Y484" s="565">
        <v>72150</v>
      </c>
      <c r="Z484" s="565">
        <v>48600</v>
      </c>
      <c r="AA484" s="565">
        <v>21750</v>
      </c>
      <c r="AB484" s="565">
        <v>31500</v>
      </c>
      <c r="AC484" s="565">
        <v>105550</v>
      </c>
      <c r="AD484" s="565">
        <v>7000</v>
      </c>
      <c r="AE484" s="565">
        <v>12950</v>
      </c>
      <c r="AF484" s="565">
        <v>44550</v>
      </c>
      <c r="AG484" s="565">
        <v>31750</v>
      </c>
      <c r="AH484" s="566"/>
      <c r="AI484" s="565">
        <v>110450</v>
      </c>
      <c r="AJ484" s="565">
        <v>58200</v>
      </c>
      <c r="AK484" s="565">
        <v>88700</v>
      </c>
      <c r="AL484" s="565">
        <v>40100</v>
      </c>
      <c r="AM484" s="565">
        <v>29350</v>
      </c>
      <c r="AN484" s="566"/>
      <c r="AO484" s="565">
        <v>65950</v>
      </c>
      <c r="AP484" s="565">
        <v>41650</v>
      </c>
      <c r="AQ484" s="565">
        <v>30800</v>
      </c>
      <c r="AR484" s="565">
        <v>21900</v>
      </c>
      <c r="AS484" s="565">
        <v>18200</v>
      </c>
      <c r="AT484" s="565">
        <v>46000</v>
      </c>
      <c r="AU484" s="566"/>
      <c r="AV484" s="565">
        <v>39600</v>
      </c>
      <c r="AW484" s="566"/>
    </row>
    <row r="485" spans="1:49">
      <c r="A485" s="564" t="s">
        <v>1202</v>
      </c>
      <c r="B485" s="564" t="s">
        <v>2791</v>
      </c>
      <c r="C485" s="564" t="s">
        <v>376</v>
      </c>
      <c r="D485" s="564" t="s">
        <v>954</v>
      </c>
      <c r="E485" s="564" t="s">
        <v>1005</v>
      </c>
      <c r="F485" s="565">
        <v>584900</v>
      </c>
      <c r="G485" s="566"/>
      <c r="H485" s="566"/>
      <c r="I485" s="566"/>
      <c r="J485" s="566"/>
      <c r="K485" s="566"/>
      <c r="L485" s="566"/>
      <c r="M485" s="566"/>
      <c r="N485" s="566"/>
      <c r="O485" s="566"/>
      <c r="P485" s="566"/>
      <c r="Q485" s="566"/>
      <c r="R485" s="566"/>
      <c r="S485" s="566"/>
      <c r="T485" s="566"/>
      <c r="U485" s="566"/>
      <c r="V485" s="566"/>
      <c r="W485" s="566"/>
      <c r="X485" s="566"/>
      <c r="Y485" s="566"/>
      <c r="Z485" s="566"/>
      <c r="AA485" s="566"/>
      <c r="AB485" s="566"/>
      <c r="AC485" s="566"/>
      <c r="AD485" s="566"/>
      <c r="AE485" s="565">
        <v>229700</v>
      </c>
      <c r="AF485" s="565">
        <v>66550</v>
      </c>
      <c r="AG485" s="565">
        <v>107800</v>
      </c>
      <c r="AH485" s="565">
        <v>1600</v>
      </c>
      <c r="AI485" s="565">
        <v>25000</v>
      </c>
      <c r="AJ485" s="565">
        <v>5050</v>
      </c>
      <c r="AK485" s="566"/>
      <c r="AL485" s="565">
        <v>9550</v>
      </c>
      <c r="AM485" s="566"/>
      <c r="AN485" s="566"/>
      <c r="AO485" s="566"/>
      <c r="AP485" s="565">
        <v>139650</v>
      </c>
      <c r="AQ485" s="566"/>
      <c r="AR485" s="566"/>
      <c r="AS485" s="566"/>
      <c r="AT485" s="566"/>
      <c r="AU485" s="566"/>
      <c r="AV485" s="566"/>
      <c r="AW485" s="566"/>
    </row>
    <row r="486" spans="1:49">
      <c r="A486" s="564" t="s">
        <v>20</v>
      </c>
      <c r="B486" s="564" t="s">
        <v>2792</v>
      </c>
      <c r="C486" s="564" t="s">
        <v>376</v>
      </c>
      <c r="D486" s="564" t="s">
        <v>954</v>
      </c>
      <c r="E486" s="564" t="s">
        <v>1005</v>
      </c>
      <c r="F486" s="565">
        <v>0</v>
      </c>
      <c r="G486" s="566"/>
      <c r="H486" s="566"/>
      <c r="I486" s="566"/>
      <c r="J486" s="566"/>
      <c r="K486" s="566"/>
      <c r="L486" s="566"/>
      <c r="M486" s="566"/>
      <c r="N486" s="566"/>
      <c r="O486" s="566"/>
      <c r="P486" s="566"/>
      <c r="Q486" s="566"/>
      <c r="R486" s="566"/>
      <c r="S486" s="566"/>
      <c r="T486" s="566"/>
      <c r="U486" s="566"/>
      <c r="V486" s="566"/>
      <c r="W486" s="566"/>
      <c r="X486" s="566"/>
      <c r="Y486" s="566"/>
      <c r="Z486" s="566"/>
      <c r="AA486" s="566"/>
      <c r="AB486" s="566"/>
      <c r="AC486" s="566"/>
      <c r="AD486" s="565">
        <v>-222000</v>
      </c>
      <c r="AE486" s="565">
        <v>222000</v>
      </c>
      <c r="AF486" s="566"/>
      <c r="AG486" s="566"/>
      <c r="AH486" s="566"/>
      <c r="AI486" s="566"/>
      <c r="AJ486" s="566"/>
      <c r="AK486" s="566"/>
      <c r="AL486" s="566"/>
      <c r="AM486" s="566"/>
      <c r="AN486" s="566"/>
      <c r="AO486" s="566"/>
      <c r="AP486" s="566"/>
      <c r="AQ486" s="566"/>
      <c r="AR486" s="566"/>
      <c r="AS486" s="566"/>
      <c r="AT486" s="566"/>
      <c r="AU486" s="566"/>
      <c r="AV486" s="566"/>
      <c r="AW486" s="566"/>
    </row>
    <row r="487" spans="1:49">
      <c r="A487" s="564" t="s">
        <v>21</v>
      </c>
      <c r="B487" s="564" t="s">
        <v>2793</v>
      </c>
      <c r="C487" s="564" t="s">
        <v>376</v>
      </c>
      <c r="D487" s="564" t="s">
        <v>954</v>
      </c>
      <c r="E487" s="564" t="s">
        <v>1005</v>
      </c>
      <c r="F487" s="565">
        <v>4511525</v>
      </c>
      <c r="G487" s="566"/>
      <c r="H487" s="566"/>
      <c r="I487" s="566"/>
      <c r="J487" s="566"/>
      <c r="K487" s="565">
        <v>236100</v>
      </c>
      <c r="L487" s="565">
        <v>178300</v>
      </c>
      <c r="M487" s="565">
        <v>17400</v>
      </c>
      <c r="N487" s="565">
        <v>130100</v>
      </c>
      <c r="O487" s="565">
        <v>29200</v>
      </c>
      <c r="P487" s="565">
        <v>42950</v>
      </c>
      <c r="Q487" s="565">
        <v>80300</v>
      </c>
      <c r="R487" s="565">
        <v>5600</v>
      </c>
      <c r="S487" s="565">
        <v>17400</v>
      </c>
      <c r="T487" s="565">
        <v>110000</v>
      </c>
      <c r="U487" s="566"/>
      <c r="V487" s="565">
        <v>61200</v>
      </c>
      <c r="W487" s="565">
        <v>44700</v>
      </c>
      <c r="X487" s="565">
        <v>99750</v>
      </c>
      <c r="Y487" s="565">
        <v>89050</v>
      </c>
      <c r="Z487" s="565">
        <v>149750</v>
      </c>
      <c r="AA487" s="565">
        <v>71850</v>
      </c>
      <c r="AB487" s="565">
        <v>71550</v>
      </c>
      <c r="AC487" s="565">
        <v>17500</v>
      </c>
      <c r="AD487" s="565">
        <v>55250</v>
      </c>
      <c r="AE487" s="565">
        <v>24900</v>
      </c>
      <c r="AF487" s="565">
        <v>71050</v>
      </c>
      <c r="AG487" s="565">
        <v>329850</v>
      </c>
      <c r="AH487" s="565">
        <v>58500</v>
      </c>
      <c r="AI487" s="566"/>
      <c r="AJ487" s="566"/>
      <c r="AK487" s="566"/>
      <c r="AL487" s="565">
        <v>392575</v>
      </c>
      <c r="AM487" s="565">
        <v>717500</v>
      </c>
      <c r="AN487" s="565">
        <v>451600</v>
      </c>
      <c r="AO487" s="565">
        <v>284950</v>
      </c>
      <c r="AP487" s="565">
        <v>426250</v>
      </c>
      <c r="AQ487" s="565">
        <v>20250</v>
      </c>
      <c r="AR487" s="566"/>
      <c r="AS487" s="565">
        <v>59900</v>
      </c>
      <c r="AT487" s="565">
        <v>58000</v>
      </c>
      <c r="AU487" s="565">
        <v>14000</v>
      </c>
      <c r="AV487" s="565">
        <v>94250</v>
      </c>
      <c r="AW487" s="566"/>
    </row>
    <row r="488" spans="1:49">
      <c r="A488" s="564" t="s">
        <v>25</v>
      </c>
      <c r="B488" s="564" t="s">
        <v>2794</v>
      </c>
      <c r="C488" s="564" t="s">
        <v>376</v>
      </c>
      <c r="D488" s="564" t="s">
        <v>954</v>
      </c>
      <c r="E488" s="564" t="s">
        <v>1005</v>
      </c>
      <c r="F488" s="565">
        <v>1615650</v>
      </c>
      <c r="G488" s="566"/>
      <c r="H488" s="566"/>
      <c r="I488" s="566"/>
      <c r="J488" s="566"/>
      <c r="K488" s="566"/>
      <c r="L488" s="566"/>
      <c r="M488" s="566"/>
      <c r="N488" s="566"/>
      <c r="O488" s="566"/>
      <c r="P488" s="566"/>
      <c r="Q488" s="566"/>
      <c r="R488" s="566"/>
      <c r="S488" s="566"/>
      <c r="T488" s="566"/>
      <c r="U488" s="566"/>
      <c r="V488" s="566"/>
      <c r="W488" s="565">
        <v>104350</v>
      </c>
      <c r="X488" s="565">
        <v>203950</v>
      </c>
      <c r="Y488" s="565">
        <v>29100</v>
      </c>
      <c r="Z488" s="565">
        <v>69200</v>
      </c>
      <c r="AA488" s="565">
        <v>38900</v>
      </c>
      <c r="AB488" s="565">
        <v>93500</v>
      </c>
      <c r="AC488" s="566"/>
      <c r="AD488" s="565">
        <v>31100</v>
      </c>
      <c r="AE488" s="565">
        <v>137150</v>
      </c>
      <c r="AF488" s="565">
        <v>66300</v>
      </c>
      <c r="AG488" s="566"/>
      <c r="AH488" s="565">
        <v>49500</v>
      </c>
      <c r="AI488" s="565">
        <v>15350</v>
      </c>
      <c r="AJ488" s="565">
        <v>3500</v>
      </c>
      <c r="AK488" s="566"/>
      <c r="AL488" s="565">
        <v>48650</v>
      </c>
      <c r="AM488" s="566"/>
      <c r="AN488" s="565">
        <v>53800</v>
      </c>
      <c r="AO488" s="565">
        <v>130550</v>
      </c>
      <c r="AP488" s="565">
        <v>329800</v>
      </c>
      <c r="AQ488" s="565">
        <v>2900</v>
      </c>
      <c r="AR488" s="566"/>
      <c r="AS488" s="566"/>
      <c r="AT488" s="565">
        <v>97950</v>
      </c>
      <c r="AU488" s="565">
        <v>33100</v>
      </c>
      <c r="AV488" s="565">
        <v>77000</v>
      </c>
      <c r="AW488" s="566"/>
    </row>
    <row r="489" spans="1:49">
      <c r="A489" s="564" t="s">
        <v>2415</v>
      </c>
      <c r="B489" s="564" t="s">
        <v>2795</v>
      </c>
      <c r="C489" s="564" t="s">
        <v>376</v>
      </c>
      <c r="D489" s="564" t="s">
        <v>954</v>
      </c>
      <c r="E489" s="564" t="s">
        <v>1005</v>
      </c>
      <c r="F489" s="565">
        <v>61860</v>
      </c>
      <c r="G489" s="566"/>
      <c r="H489" s="566"/>
      <c r="I489" s="566"/>
      <c r="J489" s="566"/>
      <c r="K489" s="566"/>
      <c r="L489" s="566"/>
      <c r="M489" s="566"/>
      <c r="N489" s="566"/>
      <c r="O489" s="566"/>
      <c r="P489" s="566"/>
      <c r="Q489" s="566"/>
      <c r="R489" s="566"/>
      <c r="S489" s="566"/>
      <c r="T489" s="566"/>
      <c r="U489" s="566"/>
      <c r="V489" s="566"/>
      <c r="W489" s="566"/>
      <c r="X489" s="566"/>
      <c r="Y489" s="566"/>
      <c r="Z489" s="566"/>
      <c r="AA489" s="566"/>
      <c r="AB489" s="566"/>
      <c r="AC489" s="566"/>
      <c r="AD489" s="566"/>
      <c r="AE489" s="566"/>
      <c r="AF489" s="566"/>
      <c r="AG489" s="566"/>
      <c r="AH489" s="566"/>
      <c r="AI489" s="566"/>
      <c r="AJ489" s="566"/>
      <c r="AK489" s="566"/>
      <c r="AL489" s="566"/>
      <c r="AM489" s="566"/>
      <c r="AN489" s="566"/>
      <c r="AO489" s="566"/>
      <c r="AP489" s="566"/>
      <c r="AQ489" s="566"/>
      <c r="AR489" s="566"/>
      <c r="AS489" s="566"/>
      <c r="AT489" s="566"/>
      <c r="AU489" s="565">
        <v>61860</v>
      </c>
      <c r="AV489" s="566"/>
      <c r="AW489" s="566"/>
    </row>
    <row r="490" spans="1:49">
      <c r="A490" s="564" t="s">
        <v>26</v>
      </c>
      <c r="B490" s="564" t="s">
        <v>2796</v>
      </c>
      <c r="C490" s="564" t="s">
        <v>376</v>
      </c>
      <c r="D490" s="564" t="s">
        <v>954</v>
      </c>
      <c r="E490" s="564" t="s">
        <v>1005</v>
      </c>
      <c r="F490" s="565">
        <v>1734880</v>
      </c>
      <c r="G490" s="566"/>
      <c r="H490" s="566"/>
      <c r="I490" s="566"/>
      <c r="J490" s="566"/>
      <c r="K490" s="566"/>
      <c r="L490" s="566"/>
      <c r="M490" s="566"/>
      <c r="N490" s="566"/>
      <c r="O490" s="566"/>
      <c r="P490" s="566"/>
      <c r="Q490" s="566"/>
      <c r="R490" s="566"/>
      <c r="S490" s="566"/>
      <c r="T490" s="566"/>
      <c r="U490" s="566"/>
      <c r="V490" s="566"/>
      <c r="W490" s="566"/>
      <c r="X490" s="566"/>
      <c r="Y490" s="566"/>
      <c r="Z490" s="566"/>
      <c r="AA490" s="566"/>
      <c r="AB490" s="566"/>
      <c r="AC490" s="566"/>
      <c r="AD490" s="565">
        <v>25800</v>
      </c>
      <c r="AE490" s="565">
        <v>98800</v>
      </c>
      <c r="AF490" s="565">
        <v>11500</v>
      </c>
      <c r="AG490" s="566"/>
      <c r="AH490" s="565">
        <v>41100</v>
      </c>
      <c r="AI490" s="565">
        <v>44550</v>
      </c>
      <c r="AJ490" s="565">
        <v>9800</v>
      </c>
      <c r="AK490" s="566"/>
      <c r="AL490" s="565">
        <v>72100</v>
      </c>
      <c r="AM490" s="565">
        <v>138310</v>
      </c>
      <c r="AN490" s="565">
        <v>734660</v>
      </c>
      <c r="AO490" s="565">
        <v>115200</v>
      </c>
      <c r="AP490" s="565">
        <v>228500</v>
      </c>
      <c r="AQ490" s="565">
        <v>78100</v>
      </c>
      <c r="AR490" s="565">
        <v>9560</v>
      </c>
      <c r="AS490" s="565">
        <v>15800</v>
      </c>
      <c r="AT490" s="565">
        <v>61425</v>
      </c>
      <c r="AU490" s="565">
        <v>22500</v>
      </c>
      <c r="AV490" s="565">
        <v>18975</v>
      </c>
      <c r="AW490" s="565">
        <v>8200</v>
      </c>
    </row>
    <row r="491" spans="1:49">
      <c r="A491" s="564" t="s">
        <v>30</v>
      </c>
      <c r="B491" s="564" t="s">
        <v>2797</v>
      </c>
      <c r="C491" s="564" t="s">
        <v>376</v>
      </c>
      <c r="D491" s="564" t="s">
        <v>954</v>
      </c>
      <c r="E491" s="564" t="s">
        <v>1005</v>
      </c>
      <c r="F491" s="565">
        <v>0</v>
      </c>
      <c r="G491" s="566"/>
      <c r="H491" s="566"/>
      <c r="I491" s="566"/>
      <c r="J491" s="566"/>
      <c r="K491" s="566"/>
      <c r="L491" s="566"/>
      <c r="M491" s="566"/>
      <c r="N491" s="566"/>
      <c r="O491" s="566"/>
      <c r="P491" s="566"/>
      <c r="Q491" s="566"/>
      <c r="R491" s="566"/>
      <c r="S491" s="566"/>
      <c r="T491" s="566"/>
      <c r="U491" s="566"/>
      <c r="V491" s="566"/>
      <c r="W491" s="566"/>
      <c r="X491" s="566"/>
      <c r="Y491" s="566"/>
      <c r="Z491" s="566"/>
      <c r="AA491" s="566"/>
      <c r="AB491" s="566"/>
      <c r="AC491" s="566"/>
      <c r="AD491" s="565">
        <v>0</v>
      </c>
      <c r="AE491" s="566"/>
      <c r="AF491" s="566"/>
      <c r="AG491" s="566"/>
      <c r="AH491" s="566"/>
      <c r="AI491" s="566"/>
      <c r="AJ491" s="566"/>
      <c r="AK491" s="566"/>
      <c r="AL491" s="566"/>
      <c r="AM491" s="566"/>
      <c r="AN491" s="566"/>
      <c r="AO491" s="566"/>
      <c r="AP491" s="566"/>
      <c r="AQ491" s="566"/>
      <c r="AR491" s="566"/>
      <c r="AS491" s="566"/>
      <c r="AT491" s="566"/>
      <c r="AU491" s="566"/>
      <c r="AV491" s="566"/>
      <c r="AW491" s="566"/>
    </row>
    <row r="492" spans="1:49">
      <c r="A492" s="564" t="s">
        <v>31</v>
      </c>
      <c r="B492" s="564" t="s">
        <v>2798</v>
      </c>
      <c r="C492" s="564" t="s">
        <v>376</v>
      </c>
      <c r="D492" s="564" t="s">
        <v>954</v>
      </c>
      <c r="E492" s="564" t="s">
        <v>1005</v>
      </c>
      <c r="F492" s="565">
        <v>399350</v>
      </c>
      <c r="G492" s="566"/>
      <c r="H492" s="566"/>
      <c r="I492" s="566"/>
      <c r="J492" s="566"/>
      <c r="K492" s="566"/>
      <c r="L492" s="566"/>
      <c r="M492" s="566"/>
      <c r="N492" s="566"/>
      <c r="O492" s="566"/>
      <c r="P492" s="566"/>
      <c r="Q492" s="566"/>
      <c r="R492" s="566"/>
      <c r="S492" s="566"/>
      <c r="T492" s="566"/>
      <c r="U492" s="566"/>
      <c r="V492" s="566"/>
      <c r="W492" s="565">
        <v>39800</v>
      </c>
      <c r="X492" s="565">
        <v>131600</v>
      </c>
      <c r="Y492" s="565">
        <v>154050</v>
      </c>
      <c r="Z492" s="565">
        <v>62000</v>
      </c>
      <c r="AA492" s="566"/>
      <c r="AB492" s="565">
        <v>11900</v>
      </c>
      <c r="AC492" s="566"/>
      <c r="AD492" s="566"/>
      <c r="AE492" s="566"/>
      <c r="AF492" s="566"/>
      <c r="AG492" s="566"/>
      <c r="AH492" s="566"/>
      <c r="AI492" s="566"/>
      <c r="AJ492" s="566"/>
      <c r="AK492" s="566"/>
      <c r="AL492" s="566"/>
      <c r="AM492" s="566"/>
      <c r="AN492" s="566"/>
      <c r="AO492" s="566"/>
      <c r="AP492" s="566"/>
      <c r="AQ492" s="566"/>
      <c r="AR492" s="566"/>
      <c r="AS492" s="566"/>
      <c r="AT492" s="566"/>
      <c r="AU492" s="566"/>
      <c r="AV492" s="566"/>
      <c r="AW492" s="566"/>
    </row>
    <row r="493" spans="1:49">
      <c r="A493" s="564" t="s">
        <v>34</v>
      </c>
      <c r="B493" s="564" t="s">
        <v>2799</v>
      </c>
      <c r="C493" s="564" t="s">
        <v>376</v>
      </c>
      <c r="D493" s="564" t="s">
        <v>954</v>
      </c>
      <c r="E493" s="564" t="s">
        <v>1005</v>
      </c>
      <c r="F493" s="565">
        <v>20700</v>
      </c>
      <c r="G493" s="566"/>
      <c r="H493" s="566"/>
      <c r="I493" s="566"/>
      <c r="J493" s="566"/>
      <c r="K493" s="566"/>
      <c r="L493" s="566"/>
      <c r="M493" s="566"/>
      <c r="N493" s="566"/>
      <c r="O493" s="566"/>
      <c r="P493" s="566"/>
      <c r="Q493" s="566"/>
      <c r="R493" s="566"/>
      <c r="S493" s="566"/>
      <c r="T493" s="566"/>
      <c r="U493" s="566"/>
      <c r="V493" s="566"/>
      <c r="W493" s="566"/>
      <c r="X493" s="566"/>
      <c r="Y493" s="566"/>
      <c r="Z493" s="566"/>
      <c r="AA493" s="566"/>
      <c r="AB493" s="565">
        <v>20700</v>
      </c>
      <c r="AC493" s="566"/>
      <c r="AD493" s="566"/>
      <c r="AE493" s="566"/>
      <c r="AF493" s="566"/>
      <c r="AG493" s="566"/>
      <c r="AH493" s="566"/>
      <c r="AI493" s="566"/>
      <c r="AJ493" s="566"/>
      <c r="AK493" s="566"/>
      <c r="AL493" s="566"/>
      <c r="AM493" s="566"/>
      <c r="AN493" s="566"/>
      <c r="AO493" s="566"/>
      <c r="AP493" s="566"/>
      <c r="AQ493" s="566"/>
      <c r="AR493" s="566"/>
      <c r="AS493" s="566"/>
      <c r="AT493" s="566"/>
      <c r="AU493" s="566"/>
      <c r="AV493" s="566"/>
      <c r="AW493" s="566"/>
    </row>
    <row r="494" spans="1:49">
      <c r="A494" s="564" t="s">
        <v>1815</v>
      </c>
      <c r="B494" s="564" t="s">
        <v>2800</v>
      </c>
      <c r="C494" s="564" t="s">
        <v>376</v>
      </c>
      <c r="D494" s="564" t="s">
        <v>954</v>
      </c>
      <c r="E494" s="564" t="s">
        <v>1005</v>
      </c>
      <c r="F494" s="565">
        <v>22600</v>
      </c>
      <c r="G494" s="566"/>
      <c r="H494" s="566"/>
      <c r="I494" s="566"/>
      <c r="J494" s="566"/>
      <c r="K494" s="566"/>
      <c r="L494" s="566"/>
      <c r="M494" s="566"/>
      <c r="N494" s="566"/>
      <c r="O494" s="566"/>
      <c r="P494" s="566"/>
      <c r="Q494" s="566"/>
      <c r="R494" s="566"/>
      <c r="S494" s="566"/>
      <c r="T494" s="566"/>
      <c r="U494" s="566"/>
      <c r="V494" s="566"/>
      <c r="W494" s="566"/>
      <c r="X494" s="566"/>
      <c r="Y494" s="566"/>
      <c r="Z494" s="566"/>
      <c r="AA494" s="566"/>
      <c r="AB494" s="566"/>
      <c r="AC494" s="566"/>
      <c r="AD494" s="566"/>
      <c r="AE494" s="566"/>
      <c r="AF494" s="566"/>
      <c r="AG494" s="566"/>
      <c r="AH494" s="566"/>
      <c r="AI494" s="566"/>
      <c r="AJ494" s="566"/>
      <c r="AK494" s="566"/>
      <c r="AL494" s="566"/>
      <c r="AM494" s="566"/>
      <c r="AN494" s="566"/>
      <c r="AO494" s="566"/>
      <c r="AP494" s="566"/>
      <c r="AQ494" s="566"/>
      <c r="AR494" s="566"/>
      <c r="AS494" s="566"/>
      <c r="AT494" s="566"/>
      <c r="AU494" s="566"/>
      <c r="AV494" s="565">
        <v>22600</v>
      </c>
      <c r="AW494" s="566"/>
    </row>
    <row r="495" spans="1:49">
      <c r="A495" s="564" t="s">
        <v>844</v>
      </c>
      <c r="B495" s="564" t="s">
        <v>2801</v>
      </c>
      <c r="C495" s="564" t="s">
        <v>775</v>
      </c>
      <c r="D495" s="564" t="s">
        <v>956</v>
      </c>
      <c r="E495" s="564" t="s">
        <v>1005</v>
      </c>
      <c r="F495" s="565">
        <v>1237450</v>
      </c>
      <c r="G495" s="566"/>
      <c r="H495" s="566"/>
      <c r="I495" s="566"/>
      <c r="J495" s="566"/>
      <c r="K495" s="566"/>
      <c r="L495" s="566"/>
      <c r="M495" s="566"/>
      <c r="N495" s="566"/>
      <c r="O495" s="566"/>
      <c r="P495" s="566"/>
      <c r="Q495" s="566"/>
      <c r="R495" s="566"/>
      <c r="S495" s="566"/>
      <c r="T495" s="566"/>
      <c r="U495" s="566"/>
      <c r="V495" s="566"/>
      <c r="W495" s="566"/>
      <c r="X495" s="566"/>
      <c r="Y495" s="566"/>
      <c r="Z495" s="566"/>
      <c r="AA495" s="566"/>
      <c r="AB495" s="566"/>
      <c r="AC495" s="566"/>
      <c r="AD495" s="566"/>
      <c r="AE495" s="566"/>
      <c r="AF495" s="565">
        <v>192500</v>
      </c>
      <c r="AG495" s="565">
        <v>23650</v>
      </c>
      <c r="AH495" s="565">
        <v>176350</v>
      </c>
      <c r="AI495" s="565">
        <v>80550</v>
      </c>
      <c r="AJ495" s="565">
        <v>69250</v>
      </c>
      <c r="AK495" s="565">
        <v>256800</v>
      </c>
      <c r="AL495" s="565">
        <v>94000</v>
      </c>
      <c r="AM495" s="565">
        <v>61000</v>
      </c>
      <c r="AN495" s="565">
        <v>143500</v>
      </c>
      <c r="AO495" s="566"/>
      <c r="AP495" s="566"/>
      <c r="AQ495" s="566"/>
      <c r="AR495" s="565">
        <v>41550</v>
      </c>
      <c r="AS495" s="565">
        <v>47000</v>
      </c>
      <c r="AT495" s="565">
        <v>28000</v>
      </c>
      <c r="AU495" s="565">
        <v>23300</v>
      </c>
      <c r="AV495" s="566"/>
      <c r="AW495" s="566"/>
    </row>
    <row r="496" spans="1:49">
      <c r="A496" s="564" t="s">
        <v>878</v>
      </c>
      <c r="B496" s="564" t="s">
        <v>2802</v>
      </c>
      <c r="C496" s="564" t="s">
        <v>775</v>
      </c>
      <c r="D496" s="564" t="s">
        <v>956</v>
      </c>
      <c r="E496" s="564" t="s">
        <v>1005</v>
      </c>
      <c r="F496" s="565">
        <v>231000</v>
      </c>
      <c r="G496" s="566"/>
      <c r="H496" s="566"/>
      <c r="I496" s="566"/>
      <c r="J496" s="566"/>
      <c r="K496" s="566"/>
      <c r="L496" s="566"/>
      <c r="M496" s="566"/>
      <c r="N496" s="566"/>
      <c r="O496" s="566"/>
      <c r="P496" s="566"/>
      <c r="Q496" s="566"/>
      <c r="R496" s="566"/>
      <c r="S496" s="566"/>
      <c r="T496" s="566"/>
      <c r="U496" s="566"/>
      <c r="V496" s="566"/>
      <c r="W496" s="566"/>
      <c r="X496" s="566"/>
      <c r="Y496" s="566"/>
      <c r="Z496" s="566"/>
      <c r="AA496" s="566"/>
      <c r="AB496" s="566"/>
      <c r="AC496" s="566"/>
      <c r="AD496" s="566"/>
      <c r="AE496" s="566"/>
      <c r="AF496" s="566"/>
      <c r="AG496" s="565">
        <v>120000</v>
      </c>
      <c r="AH496" s="566"/>
      <c r="AI496" s="566"/>
      <c r="AJ496" s="566"/>
      <c r="AK496" s="566"/>
      <c r="AL496" s="565">
        <v>111000</v>
      </c>
      <c r="AM496" s="566"/>
      <c r="AN496" s="566"/>
      <c r="AO496" s="566"/>
      <c r="AP496" s="566"/>
      <c r="AQ496" s="566"/>
      <c r="AR496" s="566"/>
      <c r="AS496" s="566"/>
      <c r="AT496" s="566"/>
      <c r="AU496" s="566"/>
      <c r="AV496" s="566"/>
      <c r="AW496" s="566"/>
    </row>
    <row r="497" spans="1:49">
      <c r="A497" s="564" t="s">
        <v>957</v>
      </c>
      <c r="B497" s="564" t="s">
        <v>2803</v>
      </c>
      <c r="C497" s="564" t="s">
        <v>775</v>
      </c>
      <c r="D497" s="564" t="s">
        <v>956</v>
      </c>
      <c r="E497" s="564" t="s">
        <v>1005</v>
      </c>
      <c r="F497" s="565">
        <v>1327879</v>
      </c>
      <c r="G497" s="566"/>
      <c r="H497" s="566"/>
      <c r="I497" s="566"/>
      <c r="J497" s="566"/>
      <c r="K497" s="566"/>
      <c r="L497" s="566"/>
      <c r="M497" s="566"/>
      <c r="N497" s="566"/>
      <c r="O497" s="566"/>
      <c r="P497" s="566"/>
      <c r="Q497" s="566"/>
      <c r="R497" s="566"/>
      <c r="S497" s="566"/>
      <c r="T497" s="566"/>
      <c r="U497" s="566"/>
      <c r="V497" s="566"/>
      <c r="W497" s="566"/>
      <c r="X497" s="566"/>
      <c r="Y497" s="566"/>
      <c r="Z497" s="566"/>
      <c r="AA497" s="566"/>
      <c r="AB497" s="566"/>
      <c r="AC497" s="566"/>
      <c r="AD497" s="566"/>
      <c r="AE497" s="566"/>
      <c r="AF497" s="566"/>
      <c r="AG497" s="566"/>
      <c r="AH497" s="565">
        <v>299600</v>
      </c>
      <c r="AI497" s="565">
        <v>210554</v>
      </c>
      <c r="AJ497" s="565">
        <v>138900</v>
      </c>
      <c r="AK497" s="565">
        <v>198000</v>
      </c>
      <c r="AL497" s="565">
        <v>119450</v>
      </c>
      <c r="AM497" s="565">
        <v>94800</v>
      </c>
      <c r="AN497" s="565">
        <v>77600</v>
      </c>
      <c r="AO497" s="565">
        <v>30525</v>
      </c>
      <c r="AP497" s="566"/>
      <c r="AQ497" s="565">
        <v>10950</v>
      </c>
      <c r="AR497" s="566"/>
      <c r="AS497" s="565">
        <v>25500</v>
      </c>
      <c r="AT497" s="565">
        <v>122000</v>
      </c>
      <c r="AU497" s="566"/>
      <c r="AV497" s="566"/>
      <c r="AW497" s="566"/>
    </row>
    <row r="498" spans="1:49">
      <c r="A498" s="564" t="s">
        <v>789</v>
      </c>
      <c r="B498" s="564" t="s">
        <v>2804</v>
      </c>
      <c r="C498" s="564" t="s">
        <v>775</v>
      </c>
      <c r="D498" s="564" t="s">
        <v>956</v>
      </c>
      <c r="E498" s="564" t="s">
        <v>1005</v>
      </c>
      <c r="F498" s="565">
        <v>3154280</v>
      </c>
      <c r="G498" s="566"/>
      <c r="H498" s="566"/>
      <c r="I498" s="566"/>
      <c r="J498" s="566"/>
      <c r="K498" s="566"/>
      <c r="L498" s="566"/>
      <c r="M498" s="566"/>
      <c r="N498" s="566"/>
      <c r="O498" s="566"/>
      <c r="P498" s="566"/>
      <c r="Q498" s="566"/>
      <c r="R498" s="566"/>
      <c r="S498" s="566"/>
      <c r="T498" s="566"/>
      <c r="U498" s="566"/>
      <c r="V498" s="566"/>
      <c r="W498" s="566"/>
      <c r="X498" s="566"/>
      <c r="Y498" s="566"/>
      <c r="Z498" s="566"/>
      <c r="AA498" s="566"/>
      <c r="AB498" s="566"/>
      <c r="AC498" s="566"/>
      <c r="AD498" s="565">
        <v>505600</v>
      </c>
      <c r="AE498" s="565">
        <v>155800</v>
      </c>
      <c r="AF498" s="565">
        <v>534650</v>
      </c>
      <c r="AG498" s="565">
        <v>183900</v>
      </c>
      <c r="AH498" s="565">
        <v>78500</v>
      </c>
      <c r="AI498" s="565">
        <v>178650</v>
      </c>
      <c r="AJ498" s="566"/>
      <c r="AK498" s="565">
        <v>58000</v>
      </c>
      <c r="AL498" s="565">
        <v>62000</v>
      </c>
      <c r="AM498" s="565">
        <v>140080</v>
      </c>
      <c r="AN498" s="565">
        <v>214200</v>
      </c>
      <c r="AO498" s="565">
        <v>186100</v>
      </c>
      <c r="AP498" s="565">
        <v>88500</v>
      </c>
      <c r="AQ498" s="565">
        <v>100600</v>
      </c>
      <c r="AR498" s="565">
        <v>24600</v>
      </c>
      <c r="AS498" s="565">
        <v>221300</v>
      </c>
      <c r="AT498" s="565">
        <v>239800</v>
      </c>
      <c r="AU498" s="565">
        <v>102000</v>
      </c>
      <c r="AV498" s="565">
        <v>80000</v>
      </c>
      <c r="AW498" s="566"/>
    </row>
    <row r="499" spans="1:49">
      <c r="A499" s="564" t="s">
        <v>958</v>
      </c>
      <c r="B499" s="564" t="s">
        <v>2805</v>
      </c>
      <c r="C499" s="564" t="s">
        <v>775</v>
      </c>
      <c r="D499" s="564" t="s">
        <v>956</v>
      </c>
      <c r="E499" s="564" t="s">
        <v>1005</v>
      </c>
      <c r="F499" s="565">
        <v>48000</v>
      </c>
      <c r="G499" s="566"/>
      <c r="H499" s="566"/>
      <c r="I499" s="566"/>
      <c r="J499" s="566"/>
      <c r="K499" s="566"/>
      <c r="L499" s="566"/>
      <c r="M499" s="566"/>
      <c r="N499" s="566"/>
      <c r="O499" s="566"/>
      <c r="P499" s="566"/>
      <c r="Q499" s="566"/>
      <c r="R499" s="566"/>
      <c r="S499" s="566"/>
      <c r="T499" s="566"/>
      <c r="U499" s="566"/>
      <c r="V499" s="566"/>
      <c r="W499" s="566"/>
      <c r="X499" s="566"/>
      <c r="Y499" s="566"/>
      <c r="Z499" s="566"/>
      <c r="AA499" s="566"/>
      <c r="AB499" s="566"/>
      <c r="AC499" s="566"/>
      <c r="AD499" s="566"/>
      <c r="AE499" s="565">
        <v>48000</v>
      </c>
      <c r="AF499" s="566"/>
      <c r="AG499" s="566"/>
      <c r="AH499" s="566"/>
      <c r="AI499" s="566"/>
      <c r="AJ499" s="566"/>
      <c r="AK499" s="566"/>
      <c r="AL499" s="566"/>
      <c r="AM499" s="566"/>
      <c r="AN499" s="566"/>
      <c r="AO499" s="566"/>
      <c r="AP499" s="566"/>
      <c r="AQ499" s="566"/>
      <c r="AR499" s="566"/>
      <c r="AS499" s="566"/>
      <c r="AT499" s="566"/>
      <c r="AU499" s="566"/>
      <c r="AV499" s="566"/>
      <c r="AW499" s="566"/>
    </row>
    <row r="500" spans="1:49">
      <c r="A500" s="564" t="s">
        <v>1017</v>
      </c>
      <c r="B500" s="564" t="s">
        <v>2806</v>
      </c>
      <c r="C500" s="564" t="s">
        <v>775</v>
      </c>
      <c r="D500" s="564" t="s">
        <v>956</v>
      </c>
      <c r="E500" s="564" t="s">
        <v>1005</v>
      </c>
      <c r="F500" s="565">
        <v>48000</v>
      </c>
      <c r="G500" s="566"/>
      <c r="H500" s="566"/>
      <c r="I500" s="566"/>
      <c r="J500" s="566"/>
      <c r="K500" s="566"/>
      <c r="L500" s="566"/>
      <c r="M500" s="566"/>
      <c r="N500" s="566"/>
      <c r="O500" s="566"/>
      <c r="P500" s="566"/>
      <c r="Q500" s="566"/>
      <c r="R500" s="566"/>
      <c r="S500" s="566"/>
      <c r="T500" s="566"/>
      <c r="U500" s="566"/>
      <c r="V500" s="566"/>
      <c r="W500" s="566"/>
      <c r="X500" s="566"/>
      <c r="Y500" s="566"/>
      <c r="Z500" s="566"/>
      <c r="AA500" s="566"/>
      <c r="AB500" s="566"/>
      <c r="AC500" s="566"/>
      <c r="AD500" s="566"/>
      <c r="AE500" s="566"/>
      <c r="AF500" s="566"/>
      <c r="AG500" s="566"/>
      <c r="AH500" s="566"/>
      <c r="AI500" s="565">
        <v>48000</v>
      </c>
      <c r="AJ500" s="566"/>
      <c r="AK500" s="566"/>
      <c r="AL500" s="566"/>
      <c r="AM500" s="566"/>
      <c r="AN500" s="566"/>
      <c r="AO500" s="566"/>
      <c r="AP500" s="566"/>
      <c r="AQ500" s="566"/>
      <c r="AR500" s="566"/>
      <c r="AS500" s="566"/>
      <c r="AT500" s="566"/>
      <c r="AU500" s="566"/>
      <c r="AV500" s="566"/>
      <c r="AW500" s="566"/>
    </row>
    <row r="501" spans="1:49">
      <c r="A501" s="564" t="s">
        <v>800</v>
      </c>
      <c r="B501" s="564" t="s">
        <v>2807</v>
      </c>
      <c r="C501" s="564" t="s">
        <v>775</v>
      </c>
      <c r="D501" s="564" t="s">
        <v>956</v>
      </c>
      <c r="E501" s="564" t="s">
        <v>1005</v>
      </c>
      <c r="F501" s="565">
        <v>4570575</v>
      </c>
      <c r="G501" s="566"/>
      <c r="H501" s="566"/>
      <c r="I501" s="566"/>
      <c r="J501" s="566"/>
      <c r="K501" s="566"/>
      <c r="L501" s="566"/>
      <c r="M501" s="566"/>
      <c r="N501" s="566"/>
      <c r="O501" s="566"/>
      <c r="P501" s="566"/>
      <c r="Q501" s="566"/>
      <c r="R501" s="566"/>
      <c r="S501" s="566"/>
      <c r="T501" s="566"/>
      <c r="U501" s="566"/>
      <c r="V501" s="566"/>
      <c r="W501" s="566"/>
      <c r="X501" s="566"/>
      <c r="Y501" s="566"/>
      <c r="Z501" s="566"/>
      <c r="AA501" s="566"/>
      <c r="AB501" s="566"/>
      <c r="AC501" s="566"/>
      <c r="AD501" s="566"/>
      <c r="AE501" s="565">
        <v>215900</v>
      </c>
      <c r="AF501" s="565">
        <v>317650</v>
      </c>
      <c r="AG501" s="565">
        <v>281900</v>
      </c>
      <c r="AH501" s="565">
        <v>427600</v>
      </c>
      <c r="AI501" s="565">
        <v>312100</v>
      </c>
      <c r="AJ501" s="565">
        <v>667750</v>
      </c>
      <c r="AK501" s="565">
        <v>475400</v>
      </c>
      <c r="AL501" s="565">
        <v>708000</v>
      </c>
      <c r="AM501" s="565">
        <v>337950</v>
      </c>
      <c r="AN501" s="565">
        <v>237150</v>
      </c>
      <c r="AO501" s="565">
        <v>80000</v>
      </c>
      <c r="AP501" s="565">
        <v>118700</v>
      </c>
      <c r="AQ501" s="565">
        <v>16500</v>
      </c>
      <c r="AR501" s="565">
        <v>110200</v>
      </c>
      <c r="AS501" s="565">
        <v>53400</v>
      </c>
      <c r="AT501" s="565">
        <v>62550</v>
      </c>
      <c r="AU501" s="565">
        <v>73925</v>
      </c>
      <c r="AV501" s="565">
        <v>73900</v>
      </c>
      <c r="AW501" s="566"/>
    </row>
    <row r="502" spans="1:49">
      <c r="A502" s="564" t="s">
        <v>900</v>
      </c>
      <c r="B502" s="564" t="s">
        <v>2808</v>
      </c>
      <c r="C502" s="564" t="s">
        <v>775</v>
      </c>
      <c r="D502" s="564" t="s">
        <v>956</v>
      </c>
      <c r="E502" s="564" t="s">
        <v>1005</v>
      </c>
      <c r="F502" s="565">
        <v>1009400</v>
      </c>
      <c r="G502" s="566"/>
      <c r="H502" s="566"/>
      <c r="I502" s="566"/>
      <c r="J502" s="566"/>
      <c r="K502" s="566"/>
      <c r="L502" s="566"/>
      <c r="M502" s="566"/>
      <c r="N502" s="566"/>
      <c r="O502" s="566"/>
      <c r="P502" s="566"/>
      <c r="Q502" s="566"/>
      <c r="R502" s="566"/>
      <c r="S502" s="566"/>
      <c r="T502" s="566"/>
      <c r="U502" s="566"/>
      <c r="V502" s="566"/>
      <c r="W502" s="566"/>
      <c r="X502" s="566"/>
      <c r="Y502" s="566"/>
      <c r="Z502" s="566"/>
      <c r="AA502" s="566"/>
      <c r="AB502" s="566"/>
      <c r="AC502" s="566"/>
      <c r="AD502" s="566"/>
      <c r="AE502" s="566"/>
      <c r="AF502" s="566"/>
      <c r="AG502" s="565">
        <v>77900</v>
      </c>
      <c r="AH502" s="565">
        <v>209450</v>
      </c>
      <c r="AI502" s="565">
        <v>164700</v>
      </c>
      <c r="AJ502" s="565">
        <v>113350</v>
      </c>
      <c r="AK502" s="565">
        <v>5600</v>
      </c>
      <c r="AL502" s="565">
        <v>6100</v>
      </c>
      <c r="AM502" s="566"/>
      <c r="AN502" s="566"/>
      <c r="AO502" s="565">
        <v>42000</v>
      </c>
      <c r="AP502" s="566"/>
      <c r="AQ502" s="565">
        <v>29650</v>
      </c>
      <c r="AR502" s="565">
        <v>40800</v>
      </c>
      <c r="AS502" s="566"/>
      <c r="AT502" s="565">
        <v>215850</v>
      </c>
      <c r="AU502" s="565">
        <v>34000</v>
      </c>
      <c r="AV502" s="565">
        <v>70000</v>
      </c>
      <c r="AW502" s="566"/>
    </row>
    <row r="503" spans="1:49">
      <c r="A503" s="564" t="s">
        <v>1812</v>
      </c>
      <c r="B503" s="564" t="s">
        <v>2809</v>
      </c>
      <c r="C503" s="564" t="s">
        <v>775</v>
      </c>
      <c r="D503" s="564" t="s">
        <v>956</v>
      </c>
      <c r="E503" s="564" t="s">
        <v>1005</v>
      </c>
      <c r="F503" s="565">
        <v>10536207.4</v>
      </c>
      <c r="G503" s="566"/>
      <c r="H503" s="566"/>
      <c r="I503" s="566"/>
      <c r="J503" s="566"/>
      <c r="K503" s="566"/>
      <c r="L503" s="566"/>
      <c r="M503" s="566"/>
      <c r="N503" s="566"/>
      <c r="O503" s="566"/>
      <c r="P503" s="566"/>
      <c r="Q503" s="566"/>
      <c r="R503" s="566"/>
      <c r="S503" s="566"/>
      <c r="T503" s="566"/>
      <c r="U503" s="566"/>
      <c r="V503" s="566"/>
      <c r="W503" s="566"/>
      <c r="X503" s="566"/>
      <c r="Y503" s="566"/>
      <c r="Z503" s="566"/>
      <c r="AA503" s="566"/>
      <c r="AB503" s="566"/>
      <c r="AC503" s="566"/>
      <c r="AD503" s="566"/>
      <c r="AE503" s="566"/>
      <c r="AF503" s="566"/>
      <c r="AG503" s="566"/>
      <c r="AH503" s="566"/>
      <c r="AI503" s="566"/>
      <c r="AJ503" s="566"/>
      <c r="AK503" s="566"/>
      <c r="AL503" s="566"/>
      <c r="AM503" s="566"/>
      <c r="AN503" s="566"/>
      <c r="AO503" s="566"/>
      <c r="AP503" s="566"/>
      <c r="AQ503" s="566"/>
      <c r="AR503" s="565">
        <v>345157.4</v>
      </c>
      <c r="AS503" s="565">
        <v>5483050</v>
      </c>
      <c r="AT503" s="565">
        <v>1835000</v>
      </c>
      <c r="AU503" s="565">
        <v>1635000</v>
      </c>
      <c r="AV503" s="565">
        <v>1173000</v>
      </c>
      <c r="AW503" s="565">
        <v>65000</v>
      </c>
    </row>
    <row r="504" spans="1:49">
      <c r="A504" s="564" t="s">
        <v>959</v>
      </c>
      <c r="B504" s="564" t="s">
        <v>2810</v>
      </c>
      <c r="C504" s="564" t="s">
        <v>775</v>
      </c>
      <c r="D504" s="564" t="s">
        <v>956</v>
      </c>
      <c r="E504" s="564" t="s">
        <v>1005</v>
      </c>
      <c r="F504" s="565">
        <v>900000</v>
      </c>
      <c r="G504" s="566"/>
      <c r="H504" s="566"/>
      <c r="I504" s="566"/>
      <c r="J504" s="566"/>
      <c r="K504" s="566"/>
      <c r="L504" s="566"/>
      <c r="M504" s="566"/>
      <c r="N504" s="566"/>
      <c r="O504" s="566"/>
      <c r="P504" s="566"/>
      <c r="Q504" s="566"/>
      <c r="R504" s="566"/>
      <c r="S504" s="566"/>
      <c r="T504" s="566"/>
      <c r="U504" s="566"/>
      <c r="V504" s="566"/>
      <c r="W504" s="566"/>
      <c r="X504" s="566"/>
      <c r="Y504" s="566"/>
      <c r="Z504" s="566"/>
      <c r="AA504" s="566"/>
      <c r="AB504" s="566"/>
      <c r="AC504" s="566"/>
      <c r="AD504" s="566"/>
      <c r="AE504" s="566"/>
      <c r="AF504" s="566"/>
      <c r="AG504" s="566"/>
      <c r="AH504" s="565">
        <v>130750</v>
      </c>
      <c r="AI504" s="566"/>
      <c r="AJ504" s="565">
        <v>147100</v>
      </c>
      <c r="AK504" s="565">
        <v>292550</v>
      </c>
      <c r="AL504" s="565">
        <v>70350</v>
      </c>
      <c r="AM504" s="565">
        <v>33200</v>
      </c>
      <c r="AN504" s="565">
        <v>47150</v>
      </c>
      <c r="AO504" s="565">
        <v>39200</v>
      </c>
      <c r="AP504" s="566"/>
      <c r="AQ504" s="565">
        <v>3300</v>
      </c>
      <c r="AR504" s="565">
        <v>10550</v>
      </c>
      <c r="AS504" s="565">
        <v>54500</v>
      </c>
      <c r="AT504" s="565">
        <v>8500</v>
      </c>
      <c r="AU504" s="565">
        <v>37450</v>
      </c>
      <c r="AV504" s="565">
        <v>25400</v>
      </c>
      <c r="AW504" s="566"/>
    </row>
    <row r="505" spans="1:49">
      <c r="A505" s="564" t="s">
        <v>776</v>
      </c>
      <c r="B505" s="564" t="s">
        <v>2811</v>
      </c>
      <c r="C505" s="564" t="s">
        <v>775</v>
      </c>
      <c r="D505" s="564" t="s">
        <v>956</v>
      </c>
      <c r="E505" s="564" t="s">
        <v>1005</v>
      </c>
      <c r="F505" s="565">
        <v>7672004</v>
      </c>
      <c r="G505" s="566"/>
      <c r="H505" s="566"/>
      <c r="I505" s="566"/>
      <c r="J505" s="566"/>
      <c r="K505" s="566"/>
      <c r="L505" s="566"/>
      <c r="M505" s="566"/>
      <c r="N505" s="566"/>
      <c r="O505" s="566"/>
      <c r="P505" s="566"/>
      <c r="Q505" s="566"/>
      <c r="R505" s="566"/>
      <c r="S505" s="566"/>
      <c r="T505" s="566"/>
      <c r="U505" s="566"/>
      <c r="V505" s="566"/>
      <c r="W505" s="566"/>
      <c r="X505" s="566"/>
      <c r="Y505" s="566"/>
      <c r="Z505" s="566"/>
      <c r="AA505" s="566"/>
      <c r="AB505" s="566"/>
      <c r="AC505" s="566"/>
      <c r="AD505" s="565">
        <v>972650</v>
      </c>
      <c r="AE505" s="565">
        <v>1340300</v>
      </c>
      <c r="AF505" s="565">
        <v>1664850</v>
      </c>
      <c r="AG505" s="565">
        <v>1004100</v>
      </c>
      <c r="AH505" s="565">
        <v>201400</v>
      </c>
      <c r="AI505" s="565">
        <v>413354</v>
      </c>
      <c r="AJ505" s="565">
        <v>232600</v>
      </c>
      <c r="AK505" s="565">
        <v>430450</v>
      </c>
      <c r="AL505" s="565">
        <v>828300</v>
      </c>
      <c r="AM505" s="565">
        <v>181400</v>
      </c>
      <c r="AN505" s="565">
        <v>31100</v>
      </c>
      <c r="AO505" s="565">
        <v>16400</v>
      </c>
      <c r="AP505" s="565">
        <v>8950</v>
      </c>
      <c r="AQ505" s="565">
        <v>14800</v>
      </c>
      <c r="AR505" s="565">
        <v>165550</v>
      </c>
      <c r="AS505" s="565">
        <v>41100</v>
      </c>
      <c r="AT505" s="565">
        <v>63000</v>
      </c>
      <c r="AU505" s="565">
        <v>32000</v>
      </c>
      <c r="AV505" s="565">
        <v>26400</v>
      </c>
      <c r="AW505" s="565">
        <v>3300</v>
      </c>
    </row>
    <row r="506" spans="1:49">
      <c r="A506" s="564" t="s">
        <v>1243</v>
      </c>
      <c r="B506" s="564" t="s">
        <v>2812</v>
      </c>
      <c r="C506" s="564" t="s">
        <v>775</v>
      </c>
      <c r="D506" s="564" t="s">
        <v>956</v>
      </c>
      <c r="E506" s="564" t="s">
        <v>1005</v>
      </c>
      <c r="F506" s="565">
        <v>49957.4</v>
      </c>
      <c r="G506" s="566"/>
      <c r="H506" s="566"/>
      <c r="I506" s="566"/>
      <c r="J506" s="566"/>
      <c r="K506" s="566"/>
      <c r="L506" s="566"/>
      <c r="M506" s="566"/>
      <c r="N506" s="566"/>
      <c r="O506" s="566"/>
      <c r="P506" s="566"/>
      <c r="Q506" s="566"/>
      <c r="R506" s="566"/>
      <c r="S506" s="566"/>
      <c r="T506" s="566"/>
      <c r="U506" s="566"/>
      <c r="V506" s="566"/>
      <c r="W506" s="566"/>
      <c r="X506" s="566"/>
      <c r="Y506" s="566"/>
      <c r="Z506" s="566"/>
      <c r="AA506" s="566"/>
      <c r="AB506" s="566"/>
      <c r="AC506" s="566"/>
      <c r="AD506" s="566"/>
      <c r="AE506" s="566"/>
      <c r="AF506" s="566"/>
      <c r="AG506" s="566"/>
      <c r="AH506" s="566"/>
      <c r="AI506" s="566"/>
      <c r="AJ506" s="566"/>
      <c r="AK506" s="566"/>
      <c r="AL506" s="565">
        <v>49957.4</v>
      </c>
      <c r="AM506" s="566"/>
      <c r="AN506" s="566"/>
      <c r="AO506" s="566"/>
      <c r="AP506" s="566"/>
      <c r="AQ506" s="566"/>
      <c r="AR506" s="566"/>
      <c r="AS506" s="566"/>
      <c r="AT506" s="566"/>
      <c r="AU506" s="566"/>
      <c r="AV506" s="566"/>
      <c r="AW506" s="566"/>
    </row>
    <row r="507" spans="1:49">
      <c r="A507" s="564" t="s">
        <v>976</v>
      </c>
      <c r="B507" s="564" t="s">
        <v>2813</v>
      </c>
      <c r="C507" s="564" t="s">
        <v>775</v>
      </c>
      <c r="D507" s="564" t="s">
        <v>956</v>
      </c>
      <c r="E507" s="564" t="s">
        <v>1005</v>
      </c>
      <c r="F507" s="565">
        <v>111000</v>
      </c>
      <c r="G507" s="566"/>
      <c r="H507" s="566"/>
      <c r="I507" s="566"/>
      <c r="J507" s="566"/>
      <c r="K507" s="566"/>
      <c r="L507" s="566"/>
      <c r="M507" s="566"/>
      <c r="N507" s="566"/>
      <c r="O507" s="566"/>
      <c r="P507" s="566"/>
      <c r="Q507" s="566"/>
      <c r="R507" s="566"/>
      <c r="S507" s="566"/>
      <c r="T507" s="566"/>
      <c r="U507" s="566"/>
      <c r="V507" s="566"/>
      <c r="W507" s="566"/>
      <c r="X507" s="566"/>
      <c r="Y507" s="566"/>
      <c r="Z507" s="566"/>
      <c r="AA507" s="566"/>
      <c r="AB507" s="566"/>
      <c r="AC507" s="566"/>
      <c r="AD507" s="566"/>
      <c r="AE507" s="566"/>
      <c r="AF507" s="566"/>
      <c r="AG507" s="566"/>
      <c r="AH507" s="566"/>
      <c r="AI507" s="566"/>
      <c r="AJ507" s="566"/>
      <c r="AK507" s="566"/>
      <c r="AL507" s="565">
        <v>111000</v>
      </c>
      <c r="AM507" s="566"/>
      <c r="AN507" s="566"/>
      <c r="AO507" s="566"/>
      <c r="AP507" s="566"/>
      <c r="AQ507" s="566"/>
      <c r="AR507" s="566"/>
      <c r="AS507" s="566"/>
      <c r="AT507" s="566"/>
      <c r="AU507" s="566"/>
      <c r="AV507" s="566"/>
      <c r="AW507" s="566"/>
    </row>
    <row r="508" spans="1:49">
      <c r="A508" s="564" t="s">
        <v>1436</v>
      </c>
      <c r="B508" s="564" t="s">
        <v>2814</v>
      </c>
      <c r="C508" s="564" t="s">
        <v>775</v>
      </c>
      <c r="D508" s="564" t="s">
        <v>956</v>
      </c>
      <c r="E508" s="564" t="s">
        <v>1005</v>
      </c>
      <c r="F508" s="565">
        <v>8460540</v>
      </c>
      <c r="G508" s="566"/>
      <c r="H508" s="566"/>
      <c r="I508" s="566"/>
      <c r="J508" s="566"/>
      <c r="K508" s="566"/>
      <c r="L508" s="566"/>
      <c r="M508" s="566"/>
      <c r="N508" s="566"/>
      <c r="O508" s="566"/>
      <c r="P508" s="566"/>
      <c r="Q508" s="566"/>
      <c r="R508" s="566"/>
      <c r="S508" s="566"/>
      <c r="T508" s="566"/>
      <c r="U508" s="566"/>
      <c r="V508" s="566"/>
      <c r="W508" s="566"/>
      <c r="X508" s="566"/>
      <c r="Y508" s="566"/>
      <c r="Z508" s="566"/>
      <c r="AA508" s="566"/>
      <c r="AB508" s="566"/>
      <c r="AC508" s="566"/>
      <c r="AD508" s="566"/>
      <c r="AE508" s="566"/>
      <c r="AF508" s="566"/>
      <c r="AG508" s="566"/>
      <c r="AH508" s="566"/>
      <c r="AI508" s="566"/>
      <c r="AJ508" s="566"/>
      <c r="AK508" s="566"/>
      <c r="AL508" s="566"/>
      <c r="AM508" s="565">
        <v>92090</v>
      </c>
      <c r="AN508" s="566"/>
      <c r="AO508" s="565">
        <v>308125</v>
      </c>
      <c r="AP508" s="565">
        <v>634350</v>
      </c>
      <c r="AQ508" s="565">
        <v>1288050</v>
      </c>
      <c r="AR508" s="565">
        <v>1641150</v>
      </c>
      <c r="AS508" s="565">
        <v>854575</v>
      </c>
      <c r="AT508" s="565">
        <v>401200</v>
      </c>
      <c r="AU508" s="565">
        <v>1021000</v>
      </c>
      <c r="AV508" s="565">
        <v>2155000</v>
      </c>
      <c r="AW508" s="565">
        <v>65000</v>
      </c>
    </row>
    <row r="509" spans="1:49">
      <c r="A509" s="564" t="s">
        <v>905</v>
      </c>
      <c r="B509" s="564" t="s">
        <v>2815</v>
      </c>
      <c r="C509" s="564" t="s">
        <v>775</v>
      </c>
      <c r="D509" s="564" t="s">
        <v>956</v>
      </c>
      <c r="E509" s="564" t="s">
        <v>1005</v>
      </c>
      <c r="F509" s="565">
        <v>417350</v>
      </c>
      <c r="G509" s="566"/>
      <c r="H509" s="566"/>
      <c r="I509" s="566"/>
      <c r="J509" s="566"/>
      <c r="K509" s="566"/>
      <c r="L509" s="566"/>
      <c r="M509" s="566"/>
      <c r="N509" s="566"/>
      <c r="O509" s="566"/>
      <c r="P509" s="566"/>
      <c r="Q509" s="566"/>
      <c r="R509" s="566"/>
      <c r="S509" s="566"/>
      <c r="T509" s="566"/>
      <c r="U509" s="566"/>
      <c r="V509" s="566"/>
      <c r="W509" s="566"/>
      <c r="X509" s="566"/>
      <c r="Y509" s="566"/>
      <c r="Z509" s="566"/>
      <c r="AA509" s="566"/>
      <c r="AB509" s="566"/>
      <c r="AC509" s="566"/>
      <c r="AD509" s="566"/>
      <c r="AE509" s="566"/>
      <c r="AF509" s="565">
        <v>57300</v>
      </c>
      <c r="AG509" s="565">
        <v>6500</v>
      </c>
      <c r="AH509" s="566"/>
      <c r="AI509" s="566"/>
      <c r="AJ509" s="565">
        <v>3050</v>
      </c>
      <c r="AK509" s="566"/>
      <c r="AL509" s="565">
        <v>110000</v>
      </c>
      <c r="AM509" s="566"/>
      <c r="AN509" s="566"/>
      <c r="AO509" s="566"/>
      <c r="AP509" s="566"/>
      <c r="AQ509" s="566"/>
      <c r="AR509" s="566"/>
      <c r="AS509" s="565">
        <v>45500</v>
      </c>
      <c r="AT509" s="566"/>
      <c r="AU509" s="565">
        <v>195000</v>
      </c>
      <c r="AV509" s="566"/>
      <c r="AW509" s="566"/>
    </row>
    <row r="510" spans="1:49">
      <c r="A510" s="564" t="s">
        <v>1468</v>
      </c>
      <c r="B510" s="564" t="s">
        <v>2816</v>
      </c>
      <c r="C510" s="564" t="s">
        <v>775</v>
      </c>
      <c r="D510" s="564" t="s">
        <v>956</v>
      </c>
      <c r="E510" s="564" t="s">
        <v>1005</v>
      </c>
      <c r="F510" s="565">
        <v>3561857.4</v>
      </c>
      <c r="G510" s="566"/>
      <c r="H510" s="566"/>
      <c r="I510" s="566"/>
      <c r="J510" s="566"/>
      <c r="K510" s="566"/>
      <c r="L510" s="566"/>
      <c r="M510" s="566"/>
      <c r="N510" s="566"/>
      <c r="O510" s="566"/>
      <c r="P510" s="566"/>
      <c r="Q510" s="566"/>
      <c r="R510" s="566"/>
      <c r="S510" s="566"/>
      <c r="T510" s="566"/>
      <c r="U510" s="566"/>
      <c r="V510" s="566"/>
      <c r="W510" s="566"/>
      <c r="X510" s="566"/>
      <c r="Y510" s="566"/>
      <c r="Z510" s="566"/>
      <c r="AA510" s="566"/>
      <c r="AB510" s="566"/>
      <c r="AC510" s="566"/>
      <c r="AD510" s="566"/>
      <c r="AE510" s="566"/>
      <c r="AF510" s="566"/>
      <c r="AG510" s="566"/>
      <c r="AH510" s="566"/>
      <c r="AI510" s="566"/>
      <c r="AJ510" s="566"/>
      <c r="AK510" s="566"/>
      <c r="AL510" s="566"/>
      <c r="AM510" s="566"/>
      <c r="AN510" s="565">
        <v>849807.4</v>
      </c>
      <c r="AO510" s="565">
        <v>577650</v>
      </c>
      <c r="AP510" s="566"/>
      <c r="AQ510" s="565">
        <v>769100</v>
      </c>
      <c r="AR510" s="565">
        <v>328000</v>
      </c>
      <c r="AS510" s="565">
        <v>278900</v>
      </c>
      <c r="AT510" s="565">
        <v>317400</v>
      </c>
      <c r="AU510" s="565">
        <v>129000</v>
      </c>
      <c r="AV510" s="565">
        <v>312000</v>
      </c>
      <c r="AW510" s="566"/>
    </row>
    <row r="511" spans="1:49">
      <c r="A511" s="564" t="s">
        <v>387</v>
      </c>
      <c r="B511" s="564" t="s">
        <v>2685</v>
      </c>
      <c r="C511" s="564" t="s">
        <v>775</v>
      </c>
      <c r="D511" s="564" t="s">
        <v>956</v>
      </c>
      <c r="E511" s="564" t="s">
        <v>1005</v>
      </c>
      <c r="F511" s="565">
        <v>505950</v>
      </c>
      <c r="G511" s="566"/>
      <c r="H511" s="566"/>
      <c r="I511" s="566"/>
      <c r="J511" s="566"/>
      <c r="K511" s="566"/>
      <c r="L511" s="566"/>
      <c r="M511" s="566"/>
      <c r="N511" s="566"/>
      <c r="O511" s="566"/>
      <c r="P511" s="566"/>
      <c r="Q511" s="566"/>
      <c r="R511" s="566"/>
      <c r="S511" s="566"/>
      <c r="T511" s="566"/>
      <c r="U511" s="566"/>
      <c r="V511" s="566"/>
      <c r="W511" s="566"/>
      <c r="X511" s="566"/>
      <c r="Y511" s="566"/>
      <c r="Z511" s="566"/>
      <c r="AA511" s="566"/>
      <c r="AB511" s="566"/>
      <c r="AC511" s="566"/>
      <c r="AD511" s="565">
        <v>179150</v>
      </c>
      <c r="AE511" s="565">
        <v>326800</v>
      </c>
      <c r="AF511" s="566"/>
      <c r="AG511" s="566"/>
      <c r="AH511" s="566"/>
      <c r="AI511" s="566"/>
      <c r="AJ511" s="566"/>
      <c r="AK511" s="566"/>
      <c r="AL511" s="566"/>
      <c r="AM511" s="566"/>
      <c r="AN511" s="566"/>
      <c r="AO511" s="566"/>
      <c r="AP511" s="566"/>
      <c r="AQ511" s="566"/>
      <c r="AR511" s="566"/>
      <c r="AS511" s="566"/>
      <c r="AT511" s="566"/>
      <c r="AU511" s="566"/>
      <c r="AV511" s="566"/>
      <c r="AW511" s="566"/>
    </row>
    <row r="512" spans="1:49">
      <c r="A512" s="564" t="s">
        <v>870</v>
      </c>
      <c r="B512" s="564" t="s">
        <v>2817</v>
      </c>
      <c r="C512" s="564" t="s">
        <v>775</v>
      </c>
      <c r="D512" s="564" t="s">
        <v>956</v>
      </c>
      <c r="E512" s="564" t="s">
        <v>1005</v>
      </c>
      <c r="F512" s="565">
        <v>637000</v>
      </c>
      <c r="G512" s="566"/>
      <c r="H512" s="566"/>
      <c r="I512" s="566"/>
      <c r="J512" s="566"/>
      <c r="K512" s="566"/>
      <c r="L512" s="566"/>
      <c r="M512" s="566"/>
      <c r="N512" s="566"/>
      <c r="O512" s="566"/>
      <c r="P512" s="566"/>
      <c r="Q512" s="566"/>
      <c r="R512" s="566"/>
      <c r="S512" s="566"/>
      <c r="T512" s="566"/>
      <c r="U512" s="566"/>
      <c r="V512" s="566"/>
      <c r="W512" s="566"/>
      <c r="X512" s="566"/>
      <c r="Y512" s="566"/>
      <c r="Z512" s="566"/>
      <c r="AA512" s="566"/>
      <c r="AB512" s="566"/>
      <c r="AC512" s="566"/>
      <c r="AD512" s="565">
        <v>144100</v>
      </c>
      <c r="AE512" s="566"/>
      <c r="AF512" s="566"/>
      <c r="AG512" s="566"/>
      <c r="AH512" s="565">
        <v>140300</v>
      </c>
      <c r="AI512" s="565">
        <v>247800</v>
      </c>
      <c r="AJ512" s="565">
        <v>104800</v>
      </c>
      <c r="AK512" s="566"/>
      <c r="AL512" s="566"/>
      <c r="AM512" s="566"/>
      <c r="AN512" s="566"/>
      <c r="AO512" s="566"/>
      <c r="AP512" s="566"/>
      <c r="AQ512" s="566"/>
      <c r="AR512" s="566"/>
      <c r="AS512" s="566"/>
      <c r="AT512" s="566"/>
      <c r="AU512" s="566"/>
      <c r="AV512" s="566"/>
      <c r="AW512" s="566"/>
    </row>
    <row r="513" spans="1:49">
      <c r="A513" s="564" t="s">
        <v>807</v>
      </c>
      <c r="B513" s="564" t="s">
        <v>2818</v>
      </c>
      <c r="C513" s="564" t="s">
        <v>775</v>
      </c>
      <c r="D513" s="564" t="s">
        <v>956</v>
      </c>
      <c r="E513" s="564" t="s">
        <v>1005</v>
      </c>
      <c r="F513" s="565">
        <v>592500</v>
      </c>
      <c r="G513" s="566"/>
      <c r="H513" s="566"/>
      <c r="I513" s="566"/>
      <c r="J513" s="566"/>
      <c r="K513" s="566"/>
      <c r="L513" s="566"/>
      <c r="M513" s="566"/>
      <c r="N513" s="566"/>
      <c r="O513" s="566"/>
      <c r="P513" s="566"/>
      <c r="Q513" s="566"/>
      <c r="R513" s="566"/>
      <c r="S513" s="566"/>
      <c r="T513" s="566"/>
      <c r="U513" s="566"/>
      <c r="V513" s="566"/>
      <c r="W513" s="566"/>
      <c r="X513" s="566"/>
      <c r="Y513" s="566"/>
      <c r="Z513" s="566"/>
      <c r="AA513" s="566"/>
      <c r="AB513" s="566"/>
      <c r="AC513" s="566"/>
      <c r="AD513" s="565">
        <v>278100</v>
      </c>
      <c r="AE513" s="565">
        <v>272300</v>
      </c>
      <c r="AF513" s="566"/>
      <c r="AG513" s="565">
        <v>11000</v>
      </c>
      <c r="AH513" s="565">
        <v>1650</v>
      </c>
      <c r="AI513" s="565">
        <v>7200</v>
      </c>
      <c r="AJ513" s="566"/>
      <c r="AK513" s="565">
        <v>22250</v>
      </c>
      <c r="AL513" s="566"/>
      <c r="AM513" s="566"/>
      <c r="AN513" s="566"/>
      <c r="AO513" s="566"/>
      <c r="AP513" s="566"/>
      <c r="AQ513" s="566"/>
      <c r="AR513" s="566"/>
      <c r="AS513" s="566"/>
      <c r="AT513" s="566"/>
      <c r="AU513" s="566"/>
      <c r="AV513" s="566"/>
      <c r="AW513" s="566"/>
    </row>
    <row r="514" spans="1:49">
      <c r="A514" s="564" t="s">
        <v>809</v>
      </c>
      <c r="B514" s="564" t="s">
        <v>2819</v>
      </c>
      <c r="C514" s="564" t="s">
        <v>775</v>
      </c>
      <c r="D514" s="564" t="s">
        <v>956</v>
      </c>
      <c r="E514" s="564" t="s">
        <v>1005</v>
      </c>
      <c r="F514" s="565">
        <v>11423500</v>
      </c>
      <c r="G514" s="566"/>
      <c r="H514" s="566"/>
      <c r="I514" s="566"/>
      <c r="J514" s="566"/>
      <c r="K514" s="566"/>
      <c r="L514" s="566"/>
      <c r="M514" s="566"/>
      <c r="N514" s="566"/>
      <c r="O514" s="566"/>
      <c r="P514" s="566"/>
      <c r="Q514" s="566"/>
      <c r="R514" s="566"/>
      <c r="S514" s="566"/>
      <c r="T514" s="566"/>
      <c r="U514" s="566"/>
      <c r="V514" s="566"/>
      <c r="W514" s="566"/>
      <c r="X514" s="566"/>
      <c r="Y514" s="566"/>
      <c r="Z514" s="566"/>
      <c r="AA514" s="566"/>
      <c r="AB514" s="566"/>
      <c r="AC514" s="566"/>
      <c r="AD514" s="566"/>
      <c r="AE514" s="566"/>
      <c r="AF514" s="566"/>
      <c r="AG514" s="565">
        <v>557400</v>
      </c>
      <c r="AH514" s="565">
        <v>737200</v>
      </c>
      <c r="AI514" s="565">
        <v>510300</v>
      </c>
      <c r="AJ514" s="565">
        <v>474100</v>
      </c>
      <c r="AK514" s="565">
        <v>3690900</v>
      </c>
      <c r="AL514" s="565">
        <v>3928800</v>
      </c>
      <c r="AM514" s="565">
        <v>1524800</v>
      </c>
      <c r="AN514" s="566"/>
      <c r="AO514" s="566"/>
      <c r="AP514" s="566"/>
      <c r="AQ514" s="566"/>
      <c r="AR514" s="566"/>
      <c r="AS514" s="566"/>
      <c r="AT514" s="566"/>
      <c r="AU514" s="566"/>
      <c r="AV514" s="566"/>
      <c r="AW514" s="566"/>
    </row>
    <row r="515" spans="1:49">
      <c r="A515" s="564" t="s">
        <v>810</v>
      </c>
      <c r="B515" s="564" t="s">
        <v>2820</v>
      </c>
      <c r="C515" s="564" t="s">
        <v>775</v>
      </c>
      <c r="D515" s="564" t="s">
        <v>956</v>
      </c>
      <c r="E515" s="564" t="s">
        <v>1005</v>
      </c>
      <c r="F515" s="565">
        <v>777900</v>
      </c>
      <c r="G515" s="566"/>
      <c r="H515" s="566"/>
      <c r="I515" s="566"/>
      <c r="J515" s="566"/>
      <c r="K515" s="566"/>
      <c r="L515" s="566"/>
      <c r="M515" s="566"/>
      <c r="N515" s="566"/>
      <c r="O515" s="566"/>
      <c r="P515" s="566"/>
      <c r="Q515" s="566"/>
      <c r="R515" s="566"/>
      <c r="S515" s="566"/>
      <c r="T515" s="566"/>
      <c r="U515" s="566"/>
      <c r="V515" s="566"/>
      <c r="W515" s="566"/>
      <c r="X515" s="566"/>
      <c r="Y515" s="566"/>
      <c r="Z515" s="566"/>
      <c r="AA515" s="566"/>
      <c r="AB515" s="566"/>
      <c r="AC515" s="566"/>
      <c r="AD515" s="566"/>
      <c r="AE515" s="566"/>
      <c r="AF515" s="566"/>
      <c r="AG515" s="565">
        <v>500700</v>
      </c>
      <c r="AH515" s="565">
        <v>153900</v>
      </c>
      <c r="AI515" s="565">
        <v>66600</v>
      </c>
      <c r="AJ515" s="565">
        <v>56700</v>
      </c>
      <c r="AK515" s="566"/>
      <c r="AL515" s="566"/>
      <c r="AM515" s="566"/>
      <c r="AN515" s="566"/>
      <c r="AO515" s="566"/>
      <c r="AP515" s="566"/>
      <c r="AQ515" s="566"/>
      <c r="AR515" s="566"/>
      <c r="AS515" s="566"/>
      <c r="AT515" s="566"/>
      <c r="AU515" s="566"/>
      <c r="AV515" s="566"/>
      <c r="AW515" s="566"/>
    </row>
    <row r="516" spans="1:49">
      <c r="A516" s="564" t="s">
        <v>1246</v>
      </c>
      <c r="B516" s="564" t="s">
        <v>2821</v>
      </c>
      <c r="C516" s="564" t="s">
        <v>775</v>
      </c>
      <c r="D516" s="564" t="s">
        <v>956</v>
      </c>
      <c r="E516" s="564" t="s">
        <v>1005</v>
      </c>
      <c r="F516" s="565">
        <v>128657.4</v>
      </c>
      <c r="G516" s="566"/>
      <c r="H516" s="566"/>
      <c r="I516" s="566"/>
      <c r="J516" s="566"/>
      <c r="K516" s="566"/>
      <c r="L516" s="566"/>
      <c r="M516" s="566"/>
      <c r="N516" s="566"/>
      <c r="O516" s="566"/>
      <c r="P516" s="566"/>
      <c r="Q516" s="566"/>
      <c r="R516" s="566"/>
      <c r="S516" s="566"/>
      <c r="T516" s="566"/>
      <c r="U516" s="566"/>
      <c r="V516" s="566"/>
      <c r="W516" s="566"/>
      <c r="X516" s="566"/>
      <c r="Y516" s="566"/>
      <c r="Z516" s="566"/>
      <c r="AA516" s="566"/>
      <c r="AB516" s="566"/>
      <c r="AC516" s="566"/>
      <c r="AD516" s="566"/>
      <c r="AE516" s="566"/>
      <c r="AF516" s="566"/>
      <c r="AG516" s="566"/>
      <c r="AH516" s="566"/>
      <c r="AI516" s="566"/>
      <c r="AJ516" s="566"/>
      <c r="AK516" s="566"/>
      <c r="AL516" s="565">
        <v>49957.4</v>
      </c>
      <c r="AM516" s="566"/>
      <c r="AN516" s="565">
        <v>78700</v>
      </c>
      <c r="AO516" s="566"/>
      <c r="AP516" s="566"/>
      <c r="AQ516" s="566"/>
      <c r="AR516" s="566"/>
      <c r="AS516" s="566"/>
      <c r="AT516" s="566"/>
      <c r="AU516" s="566"/>
      <c r="AV516" s="566"/>
      <c r="AW516" s="566"/>
    </row>
    <row r="517" spans="1:49">
      <c r="A517" s="564" t="s">
        <v>1249</v>
      </c>
      <c r="B517" s="564" t="s">
        <v>2822</v>
      </c>
      <c r="C517" s="564" t="s">
        <v>775</v>
      </c>
      <c r="D517" s="564" t="s">
        <v>956</v>
      </c>
      <c r="E517" s="564" t="s">
        <v>1005</v>
      </c>
      <c r="F517" s="565">
        <v>210000</v>
      </c>
      <c r="G517" s="566"/>
      <c r="H517" s="566"/>
      <c r="I517" s="566"/>
      <c r="J517" s="566"/>
      <c r="K517" s="566"/>
      <c r="L517" s="566"/>
      <c r="M517" s="566"/>
      <c r="N517" s="566"/>
      <c r="O517" s="566"/>
      <c r="P517" s="566"/>
      <c r="Q517" s="566"/>
      <c r="R517" s="566"/>
      <c r="S517" s="566"/>
      <c r="T517" s="566"/>
      <c r="U517" s="566"/>
      <c r="V517" s="566"/>
      <c r="W517" s="566"/>
      <c r="X517" s="566"/>
      <c r="Y517" s="566"/>
      <c r="Z517" s="566"/>
      <c r="AA517" s="566"/>
      <c r="AB517" s="566"/>
      <c r="AC517" s="566"/>
      <c r="AD517" s="566"/>
      <c r="AE517" s="566"/>
      <c r="AF517" s="566"/>
      <c r="AG517" s="566"/>
      <c r="AH517" s="566"/>
      <c r="AI517" s="566"/>
      <c r="AJ517" s="566"/>
      <c r="AK517" s="566"/>
      <c r="AL517" s="565">
        <v>210000</v>
      </c>
      <c r="AM517" s="566"/>
      <c r="AN517" s="566"/>
      <c r="AO517" s="566"/>
      <c r="AP517" s="566"/>
      <c r="AQ517" s="566"/>
      <c r="AR517" s="566"/>
      <c r="AS517" s="566"/>
      <c r="AT517" s="566"/>
      <c r="AU517" s="566"/>
      <c r="AV517" s="566"/>
      <c r="AW517" s="566"/>
    </row>
    <row r="518" spans="1:49">
      <c r="A518" s="564" t="s">
        <v>846</v>
      </c>
      <c r="B518" s="564" t="s">
        <v>2823</v>
      </c>
      <c r="C518" s="564" t="s">
        <v>775</v>
      </c>
      <c r="D518" s="564" t="s">
        <v>956</v>
      </c>
      <c r="E518" s="564" t="s">
        <v>1005</v>
      </c>
      <c r="F518" s="565">
        <v>885950</v>
      </c>
      <c r="G518" s="566"/>
      <c r="H518" s="566"/>
      <c r="I518" s="566"/>
      <c r="J518" s="566"/>
      <c r="K518" s="566"/>
      <c r="L518" s="566"/>
      <c r="M518" s="566"/>
      <c r="N518" s="566"/>
      <c r="O518" s="566"/>
      <c r="P518" s="566"/>
      <c r="Q518" s="566"/>
      <c r="R518" s="566"/>
      <c r="S518" s="566"/>
      <c r="T518" s="566"/>
      <c r="U518" s="566"/>
      <c r="V518" s="566"/>
      <c r="W518" s="566"/>
      <c r="X518" s="566"/>
      <c r="Y518" s="566"/>
      <c r="Z518" s="566"/>
      <c r="AA518" s="566"/>
      <c r="AB518" s="566"/>
      <c r="AC518" s="566"/>
      <c r="AD518" s="565">
        <v>58350</v>
      </c>
      <c r="AE518" s="565">
        <v>6500</v>
      </c>
      <c r="AF518" s="565">
        <v>18200</v>
      </c>
      <c r="AG518" s="565">
        <v>130700</v>
      </c>
      <c r="AH518" s="565">
        <v>16400</v>
      </c>
      <c r="AI518" s="565">
        <v>78900</v>
      </c>
      <c r="AJ518" s="565">
        <v>97200</v>
      </c>
      <c r="AK518" s="565">
        <v>48200</v>
      </c>
      <c r="AL518" s="565">
        <v>76400</v>
      </c>
      <c r="AM518" s="566"/>
      <c r="AN518" s="565">
        <v>14000</v>
      </c>
      <c r="AO518" s="566"/>
      <c r="AP518" s="566"/>
      <c r="AQ518" s="565">
        <v>14000</v>
      </c>
      <c r="AR518" s="565">
        <v>49200</v>
      </c>
      <c r="AS518" s="565">
        <v>29500</v>
      </c>
      <c r="AT518" s="565">
        <v>84000</v>
      </c>
      <c r="AU518" s="565">
        <v>99400</v>
      </c>
      <c r="AV518" s="565">
        <v>65000</v>
      </c>
      <c r="AW518" s="566"/>
    </row>
    <row r="519" spans="1:49">
      <c r="A519" s="564" t="s">
        <v>1943</v>
      </c>
      <c r="B519" s="564" t="s">
        <v>2824</v>
      </c>
      <c r="C519" s="564" t="s">
        <v>775</v>
      </c>
      <c r="D519" s="564" t="s">
        <v>956</v>
      </c>
      <c r="E519" s="564" t="s">
        <v>1005</v>
      </c>
      <c r="F519" s="565">
        <v>612000</v>
      </c>
      <c r="G519" s="566"/>
      <c r="H519" s="566"/>
      <c r="I519" s="566"/>
      <c r="J519" s="566"/>
      <c r="K519" s="566"/>
      <c r="L519" s="566"/>
      <c r="M519" s="566"/>
      <c r="N519" s="566"/>
      <c r="O519" s="566"/>
      <c r="P519" s="566"/>
      <c r="Q519" s="566"/>
      <c r="R519" s="566"/>
      <c r="S519" s="566"/>
      <c r="T519" s="566"/>
      <c r="U519" s="566"/>
      <c r="V519" s="566"/>
      <c r="W519" s="566"/>
      <c r="X519" s="566"/>
      <c r="Y519" s="566"/>
      <c r="Z519" s="566"/>
      <c r="AA519" s="566"/>
      <c r="AB519" s="566"/>
      <c r="AC519" s="566"/>
      <c r="AD519" s="566"/>
      <c r="AE519" s="566"/>
      <c r="AF519" s="566"/>
      <c r="AG519" s="565">
        <v>612000</v>
      </c>
      <c r="AH519" s="566"/>
      <c r="AI519" s="566"/>
      <c r="AJ519" s="566"/>
      <c r="AK519" s="566"/>
      <c r="AL519" s="566"/>
      <c r="AM519" s="566"/>
      <c r="AN519" s="566"/>
      <c r="AO519" s="566"/>
      <c r="AP519" s="566"/>
      <c r="AQ519" s="566"/>
      <c r="AR519" s="566"/>
      <c r="AS519" s="566"/>
      <c r="AT519" s="566"/>
      <c r="AU519" s="566"/>
      <c r="AV519" s="566"/>
      <c r="AW519" s="566"/>
    </row>
    <row r="520" spans="1:49">
      <c r="A520" s="564" t="s">
        <v>1195</v>
      </c>
      <c r="B520" s="564" t="s">
        <v>2572</v>
      </c>
      <c r="C520" s="564" t="s">
        <v>775</v>
      </c>
      <c r="D520" s="564" t="s">
        <v>956</v>
      </c>
      <c r="E520" s="564" t="s">
        <v>1005</v>
      </c>
      <c r="F520" s="565">
        <v>44400</v>
      </c>
      <c r="G520" s="566"/>
      <c r="H520" s="566"/>
      <c r="I520" s="566"/>
      <c r="J520" s="566"/>
      <c r="K520" s="566"/>
      <c r="L520" s="566"/>
      <c r="M520" s="566"/>
      <c r="N520" s="566"/>
      <c r="O520" s="566"/>
      <c r="P520" s="566"/>
      <c r="Q520" s="566"/>
      <c r="R520" s="566"/>
      <c r="S520" s="566"/>
      <c r="T520" s="566"/>
      <c r="U520" s="566"/>
      <c r="V520" s="566"/>
      <c r="W520" s="566"/>
      <c r="X520" s="566"/>
      <c r="Y520" s="566"/>
      <c r="Z520" s="566"/>
      <c r="AA520" s="566"/>
      <c r="AB520" s="566"/>
      <c r="AC520" s="566"/>
      <c r="AD520" s="566"/>
      <c r="AE520" s="566"/>
      <c r="AF520" s="566"/>
      <c r="AG520" s="566"/>
      <c r="AH520" s="566"/>
      <c r="AI520" s="566"/>
      <c r="AJ520" s="566"/>
      <c r="AK520" s="566"/>
      <c r="AL520" s="565">
        <v>44400</v>
      </c>
      <c r="AM520" s="566"/>
      <c r="AN520" s="566"/>
      <c r="AO520" s="566"/>
      <c r="AP520" s="566"/>
      <c r="AQ520" s="566"/>
      <c r="AR520" s="566"/>
      <c r="AS520" s="566"/>
      <c r="AT520" s="566"/>
      <c r="AU520" s="566"/>
      <c r="AV520" s="566"/>
      <c r="AW520" s="566"/>
    </row>
    <row r="521" spans="1:49">
      <c r="A521" s="564" t="s">
        <v>406</v>
      </c>
      <c r="B521" s="564" t="s">
        <v>2578</v>
      </c>
      <c r="C521" s="564" t="s">
        <v>775</v>
      </c>
      <c r="D521" s="564" t="s">
        <v>956</v>
      </c>
      <c r="E521" s="564" t="s">
        <v>1005</v>
      </c>
      <c r="F521" s="565">
        <v>39800</v>
      </c>
      <c r="G521" s="566"/>
      <c r="H521" s="566"/>
      <c r="I521" s="566"/>
      <c r="J521" s="566"/>
      <c r="K521" s="566"/>
      <c r="L521" s="566"/>
      <c r="M521" s="566"/>
      <c r="N521" s="566"/>
      <c r="O521" s="566"/>
      <c r="P521" s="566"/>
      <c r="Q521" s="566"/>
      <c r="R521" s="566"/>
      <c r="S521" s="566"/>
      <c r="T521" s="566"/>
      <c r="U521" s="566"/>
      <c r="V521" s="566"/>
      <c r="W521" s="566"/>
      <c r="X521" s="566"/>
      <c r="Y521" s="566"/>
      <c r="Z521" s="566"/>
      <c r="AA521" s="566"/>
      <c r="AB521" s="566"/>
      <c r="AC521" s="566"/>
      <c r="AD521" s="566"/>
      <c r="AE521" s="566"/>
      <c r="AF521" s="566"/>
      <c r="AG521" s="566"/>
      <c r="AH521" s="565">
        <v>39800</v>
      </c>
      <c r="AI521" s="566"/>
      <c r="AJ521" s="566"/>
      <c r="AK521" s="566"/>
      <c r="AL521" s="566"/>
      <c r="AM521" s="566"/>
      <c r="AN521" s="566"/>
      <c r="AO521" s="566"/>
      <c r="AP521" s="566"/>
      <c r="AQ521" s="566"/>
      <c r="AR521" s="566"/>
      <c r="AS521" s="566"/>
      <c r="AT521" s="566"/>
      <c r="AU521" s="566"/>
      <c r="AV521" s="566"/>
      <c r="AW521" s="566"/>
    </row>
    <row r="522" spans="1:49">
      <c r="A522" s="564" t="s">
        <v>836</v>
      </c>
      <c r="B522" s="564" t="s">
        <v>2825</v>
      </c>
      <c r="C522" s="564" t="s">
        <v>775</v>
      </c>
      <c r="D522" s="564" t="s">
        <v>956</v>
      </c>
      <c r="E522" s="564" t="s">
        <v>1005</v>
      </c>
      <c r="F522" s="565">
        <v>989661.5</v>
      </c>
      <c r="G522" s="566"/>
      <c r="H522" s="566"/>
      <c r="I522" s="566"/>
      <c r="J522" s="566"/>
      <c r="K522" s="566"/>
      <c r="L522" s="566"/>
      <c r="M522" s="566"/>
      <c r="N522" s="566"/>
      <c r="O522" s="566"/>
      <c r="P522" s="566"/>
      <c r="Q522" s="566"/>
      <c r="R522" s="566"/>
      <c r="S522" s="566"/>
      <c r="T522" s="566"/>
      <c r="U522" s="566"/>
      <c r="V522" s="566"/>
      <c r="W522" s="566"/>
      <c r="X522" s="566"/>
      <c r="Y522" s="566"/>
      <c r="Z522" s="566"/>
      <c r="AA522" s="566"/>
      <c r="AB522" s="566"/>
      <c r="AC522" s="566"/>
      <c r="AD522" s="566"/>
      <c r="AE522" s="566"/>
      <c r="AF522" s="565">
        <v>203250</v>
      </c>
      <c r="AG522" s="565">
        <v>49600</v>
      </c>
      <c r="AH522" s="565">
        <v>12382.5</v>
      </c>
      <c r="AI522" s="565">
        <v>146804</v>
      </c>
      <c r="AJ522" s="565">
        <v>183250</v>
      </c>
      <c r="AK522" s="565">
        <v>15750</v>
      </c>
      <c r="AL522" s="565">
        <v>28250</v>
      </c>
      <c r="AM522" s="565">
        <v>66200</v>
      </c>
      <c r="AN522" s="565">
        <v>53025</v>
      </c>
      <c r="AO522" s="565">
        <v>50700</v>
      </c>
      <c r="AP522" s="565">
        <v>59200</v>
      </c>
      <c r="AQ522" s="565">
        <v>15250</v>
      </c>
      <c r="AR522" s="565">
        <v>7500</v>
      </c>
      <c r="AS522" s="565">
        <v>24600</v>
      </c>
      <c r="AT522" s="566"/>
      <c r="AU522" s="565">
        <v>20400</v>
      </c>
      <c r="AV522" s="565">
        <v>53500</v>
      </c>
      <c r="AW522" s="566"/>
    </row>
    <row r="523" spans="1:49">
      <c r="A523" s="564" t="s">
        <v>1536</v>
      </c>
      <c r="B523" s="564" t="s">
        <v>2826</v>
      </c>
      <c r="C523" s="564" t="s">
        <v>775</v>
      </c>
      <c r="D523" s="564" t="s">
        <v>956</v>
      </c>
      <c r="E523" s="564" t="s">
        <v>1005</v>
      </c>
      <c r="F523" s="565">
        <v>6651232.4000000004</v>
      </c>
      <c r="G523" s="566"/>
      <c r="H523" s="566"/>
      <c r="I523" s="566"/>
      <c r="J523" s="566"/>
      <c r="K523" s="566"/>
      <c r="L523" s="566"/>
      <c r="M523" s="566"/>
      <c r="N523" s="566"/>
      <c r="O523" s="566"/>
      <c r="P523" s="566"/>
      <c r="Q523" s="566"/>
      <c r="R523" s="566"/>
      <c r="S523" s="566"/>
      <c r="T523" s="566"/>
      <c r="U523" s="566"/>
      <c r="V523" s="566"/>
      <c r="W523" s="566"/>
      <c r="X523" s="566"/>
      <c r="Y523" s="566"/>
      <c r="Z523" s="566"/>
      <c r="AA523" s="566"/>
      <c r="AB523" s="566"/>
      <c r="AC523" s="566"/>
      <c r="AD523" s="566"/>
      <c r="AE523" s="566"/>
      <c r="AF523" s="566"/>
      <c r="AG523" s="566"/>
      <c r="AH523" s="566"/>
      <c r="AI523" s="566"/>
      <c r="AJ523" s="566"/>
      <c r="AK523" s="566"/>
      <c r="AL523" s="566"/>
      <c r="AM523" s="566"/>
      <c r="AN523" s="566"/>
      <c r="AO523" s="565">
        <v>896857.4</v>
      </c>
      <c r="AP523" s="565">
        <v>2750325</v>
      </c>
      <c r="AQ523" s="565">
        <v>878750</v>
      </c>
      <c r="AR523" s="565">
        <v>962300</v>
      </c>
      <c r="AS523" s="565">
        <v>1163000</v>
      </c>
      <c r="AT523" s="566"/>
      <c r="AU523" s="566"/>
      <c r="AV523" s="566"/>
      <c r="AW523" s="566"/>
    </row>
    <row r="524" spans="1:49">
      <c r="A524" s="564" t="s">
        <v>1944</v>
      </c>
      <c r="B524" s="564" t="s">
        <v>2827</v>
      </c>
      <c r="C524" s="564" t="s">
        <v>775</v>
      </c>
      <c r="D524" s="564" t="s">
        <v>956</v>
      </c>
      <c r="E524" s="564" t="s">
        <v>1005</v>
      </c>
      <c r="F524" s="565">
        <v>16700</v>
      </c>
      <c r="G524" s="566"/>
      <c r="H524" s="566"/>
      <c r="I524" s="566"/>
      <c r="J524" s="566"/>
      <c r="K524" s="566"/>
      <c r="L524" s="566"/>
      <c r="M524" s="566"/>
      <c r="N524" s="566"/>
      <c r="O524" s="566"/>
      <c r="P524" s="566"/>
      <c r="Q524" s="566"/>
      <c r="R524" s="566"/>
      <c r="S524" s="566"/>
      <c r="T524" s="566"/>
      <c r="U524" s="566"/>
      <c r="V524" s="566"/>
      <c r="W524" s="566"/>
      <c r="X524" s="566"/>
      <c r="Y524" s="566"/>
      <c r="Z524" s="566"/>
      <c r="AA524" s="566"/>
      <c r="AB524" s="566"/>
      <c r="AC524" s="566"/>
      <c r="AD524" s="566"/>
      <c r="AE524" s="566"/>
      <c r="AF524" s="566"/>
      <c r="AG524" s="566"/>
      <c r="AH524" s="566"/>
      <c r="AI524" s="565">
        <v>16700</v>
      </c>
      <c r="AJ524" s="566"/>
      <c r="AK524" s="566"/>
      <c r="AL524" s="566"/>
      <c r="AM524" s="566"/>
      <c r="AN524" s="566"/>
      <c r="AO524" s="566"/>
      <c r="AP524" s="566"/>
      <c r="AQ524" s="566"/>
      <c r="AR524" s="566"/>
      <c r="AS524" s="566"/>
      <c r="AT524" s="566"/>
      <c r="AU524" s="566"/>
      <c r="AV524" s="566"/>
      <c r="AW524" s="566"/>
    </row>
    <row r="525" spans="1:49">
      <c r="A525" s="564" t="s">
        <v>852</v>
      </c>
      <c r="B525" s="564" t="s">
        <v>2828</v>
      </c>
      <c r="C525" s="564" t="s">
        <v>775</v>
      </c>
      <c r="D525" s="564" t="s">
        <v>956</v>
      </c>
      <c r="E525" s="564" t="s">
        <v>1005</v>
      </c>
      <c r="F525" s="565">
        <v>873050</v>
      </c>
      <c r="G525" s="566"/>
      <c r="H525" s="566"/>
      <c r="I525" s="566"/>
      <c r="J525" s="566"/>
      <c r="K525" s="566"/>
      <c r="L525" s="566"/>
      <c r="M525" s="566"/>
      <c r="N525" s="566"/>
      <c r="O525" s="566"/>
      <c r="P525" s="566"/>
      <c r="Q525" s="566"/>
      <c r="R525" s="566"/>
      <c r="S525" s="566"/>
      <c r="T525" s="566"/>
      <c r="U525" s="566"/>
      <c r="V525" s="566"/>
      <c r="W525" s="566"/>
      <c r="X525" s="566"/>
      <c r="Y525" s="566"/>
      <c r="Z525" s="566"/>
      <c r="AA525" s="566"/>
      <c r="AB525" s="566"/>
      <c r="AC525" s="566"/>
      <c r="AD525" s="565">
        <v>109150</v>
      </c>
      <c r="AE525" s="565">
        <v>64850</v>
      </c>
      <c r="AF525" s="565">
        <v>16000</v>
      </c>
      <c r="AG525" s="565">
        <v>14700</v>
      </c>
      <c r="AH525" s="565">
        <v>8550</v>
      </c>
      <c r="AI525" s="565">
        <v>15900</v>
      </c>
      <c r="AJ525" s="565">
        <v>26100</v>
      </c>
      <c r="AK525" s="565">
        <v>5850</v>
      </c>
      <c r="AL525" s="565">
        <v>5700</v>
      </c>
      <c r="AM525" s="565">
        <v>8800</v>
      </c>
      <c r="AN525" s="565">
        <v>117650</v>
      </c>
      <c r="AO525" s="565">
        <v>68350</v>
      </c>
      <c r="AP525" s="565">
        <v>68750</v>
      </c>
      <c r="AQ525" s="565">
        <v>16500</v>
      </c>
      <c r="AR525" s="565">
        <v>29000</v>
      </c>
      <c r="AS525" s="565">
        <v>203900</v>
      </c>
      <c r="AT525" s="565">
        <v>40600</v>
      </c>
      <c r="AU525" s="565">
        <v>41000</v>
      </c>
      <c r="AV525" s="566"/>
      <c r="AW525" s="565">
        <v>11700</v>
      </c>
    </row>
    <row r="526" spans="1:49">
      <c r="A526" s="564" t="s">
        <v>881</v>
      </c>
      <c r="B526" s="564" t="s">
        <v>2829</v>
      </c>
      <c r="C526" s="564" t="s">
        <v>775</v>
      </c>
      <c r="D526" s="564" t="s">
        <v>956</v>
      </c>
      <c r="E526" s="564" t="s">
        <v>1005</v>
      </c>
      <c r="F526" s="565">
        <v>2160700</v>
      </c>
      <c r="G526" s="566"/>
      <c r="H526" s="566"/>
      <c r="I526" s="566"/>
      <c r="J526" s="566"/>
      <c r="K526" s="566"/>
      <c r="L526" s="566"/>
      <c r="M526" s="566"/>
      <c r="N526" s="566"/>
      <c r="O526" s="566"/>
      <c r="P526" s="566"/>
      <c r="Q526" s="566"/>
      <c r="R526" s="566"/>
      <c r="S526" s="566"/>
      <c r="T526" s="566"/>
      <c r="U526" s="566"/>
      <c r="V526" s="566"/>
      <c r="W526" s="566"/>
      <c r="X526" s="566"/>
      <c r="Y526" s="566"/>
      <c r="Z526" s="566"/>
      <c r="AA526" s="566"/>
      <c r="AB526" s="566"/>
      <c r="AC526" s="566"/>
      <c r="AD526" s="565">
        <v>107700</v>
      </c>
      <c r="AE526" s="566"/>
      <c r="AF526" s="566"/>
      <c r="AG526" s="566"/>
      <c r="AH526" s="566"/>
      <c r="AI526" s="565">
        <v>454750</v>
      </c>
      <c r="AJ526" s="565">
        <v>1362800</v>
      </c>
      <c r="AK526" s="565">
        <v>32000</v>
      </c>
      <c r="AL526" s="565">
        <v>41250</v>
      </c>
      <c r="AM526" s="566"/>
      <c r="AN526" s="566"/>
      <c r="AO526" s="566"/>
      <c r="AP526" s="566"/>
      <c r="AQ526" s="566"/>
      <c r="AR526" s="565">
        <v>6200</v>
      </c>
      <c r="AS526" s="565">
        <v>49200</v>
      </c>
      <c r="AT526" s="565">
        <v>106800</v>
      </c>
      <c r="AU526" s="566"/>
      <c r="AV526" s="566"/>
      <c r="AW526" s="566"/>
    </row>
    <row r="527" spans="1:49">
      <c r="A527" s="564" t="s">
        <v>326</v>
      </c>
      <c r="B527" s="564" t="s">
        <v>2700</v>
      </c>
      <c r="C527" s="564" t="s">
        <v>775</v>
      </c>
      <c r="D527" s="564" t="s">
        <v>956</v>
      </c>
      <c r="E527" s="564" t="s">
        <v>1005</v>
      </c>
      <c r="F527" s="565">
        <v>2747600</v>
      </c>
      <c r="G527" s="566"/>
      <c r="H527" s="566"/>
      <c r="I527" s="566"/>
      <c r="J527" s="566"/>
      <c r="K527" s="566"/>
      <c r="L527" s="566"/>
      <c r="M527" s="566"/>
      <c r="N527" s="566"/>
      <c r="O527" s="566"/>
      <c r="P527" s="566"/>
      <c r="Q527" s="566"/>
      <c r="R527" s="566"/>
      <c r="S527" s="566"/>
      <c r="T527" s="566"/>
      <c r="U527" s="566"/>
      <c r="V527" s="566"/>
      <c r="W527" s="566"/>
      <c r="X527" s="566"/>
      <c r="Y527" s="566"/>
      <c r="Z527" s="566"/>
      <c r="AA527" s="566"/>
      <c r="AB527" s="566"/>
      <c r="AC527" s="566"/>
      <c r="AD527" s="565">
        <v>1015250</v>
      </c>
      <c r="AE527" s="565">
        <v>117800</v>
      </c>
      <c r="AF527" s="565">
        <v>26900</v>
      </c>
      <c r="AG527" s="565">
        <v>46500</v>
      </c>
      <c r="AH527" s="565">
        <v>109500</v>
      </c>
      <c r="AI527" s="565">
        <v>42200</v>
      </c>
      <c r="AJ527" s="565">
        <v>542750</v>
      </c>
      <c r="AK527" s="565">
        <v>87750</v>
      </c>
      <c r="AL527" s="565">
        <v>83150</v>
      </c>
      <c r="AM527" s="565">
        <v>28250</v>
      </c>
      <c r="AN527" s="565">
        <v>83700</v>
      </c>
      <c r="AO527" s="565">
        <v>141000</v>
      </c>
      <c r="AP527" s="565">
        <v>20000</v>
      </c>
      <c r="AQ527" s="565">
        <v>36300</v>
      </c>
      <c r="AR527" s="565">
        <v>24600</v>
      </c>
      <c r="AS527" s="565">
        <v>48000</v>
      </c>
      <c r="AT527" s="565">
        <v>123000</v>
      </c>
      <c r="AU527" s="565">
        <v>103200</v>
      </c>
      <c r="AV527" s="565">
        <v>67750</v>
      </c>
      <c r="AW527" s="566"/>
    </row>
    <row r="528" spans="1:49">
      <c r="A528" s="564" t="s">
        <v>778</v>
      </c>
      <c r="B528" s="564" t="s">
        <v>2830</v>
      </c>
      <c r="C528" s="564" t="s">
        <v>775</v>
      </c>
      <c r="D528" s="564" t="s">
        <v>956</v>
      </c>
      <c r="E528" s="564" t="s">
        <v>1005</v>
      </c>
      <c r="F528" s="565">
        <v>11779200</v>
      </c>
      <c r="G528" s="566"/>
      <c r="H528" s="566"/>
      <c r="I528" s="566"/>
      <c r="J528" s="566"/>
      <c r="K528" s="566"/>
      <c r="L528" s="566"/>
      <c r="M528" s="566"/>
      <c r="N528" s="566"/>
      <c r="O528" s="566"/>
      <c r="P528" s="566"/>
      <c r="Q528" s="566"/>
      <c r="R528" s="566"/>
      <c r="S528" s="566"/>
      <c r="T528" s="566"/>
      <c r="U528" s="566"/>
      <c r="V528" s="566"/>
      <c r="W528" s="566"/>
      <c r="X528" s="566"/>
      <c r="Y528" s="566"/>
      <c r="Z528" s="566"/>
      <c r="AA528" s="566"/>
      <c r="AB528" s="566"/>
      <c r="AC528" s="566"/>
      <c r="AD528" s="565">
        <v>2196800</v>
      </c>
      <c r="AE528" s="565">
        <v>473700</v>
      </c>
      <c r="AF528" s="565">
        <v>1604500</v>
      </c>
      <c r="AG528" s="565">
        <v>41300</v>
      </c>
      <c r="AH528" s="565">
        <v>62450</v>
      </c>
      <c r="AI528" s="565">
        <v>74000</v>
      </c>
      <c r="AJ528" s="565">
        <v>3538950</v>
      </c>
      <c r="AK528" s="565">
        <v>1403300</v>
      </c>
      <c r="AL528" s="565">
        <v>577200</v>
      </c>
      <c r="AM528" s="565">
        <v>1390500</v>
      </c>
      <c r="AN528" s="565">
        <v>5500</v>
      </c>
      <c r="AO528" s="566"/>
      <c r="AP528" s="565">
        <v>42000</v>
      </c>
      <c r="AQ528" s="565">
        <v>123000</v>
      </c>
      <c r="AR528" s="566"/>
      <c r="AS528" s="566"/>
      <c r="AT528" s="565">
        <v>246000</v>
      </c>
      <c r="AU528" s="566"/>
      <c r="AV528" s="566"/>
      <c r="AW528" s="566"/>
    </row>
    <row r="529" spans="1:49">
      <c r="A529" s="564" t="s">
        <v>821</v>
      </c>
      <c r="B529" s="564" t="s">
        <v>2831</v>
      </c>
      <c r="C529" s="564" t="s">
        <v>775</v>
      </c>
      <c r="D529" s="564" t="s">
        <v>956</v>
      </c>
      <c r="E529" s="564" t="s">
        <v>1005</v>
      </c>
      <c r="F529" s="565">
        <v>369000</v>
      </c>
      <c r="G529" s="566"/>
      <c r="H529" s="566"/>
      <c r="I529" s="566"/>
      <c r="J529" s="566"/>
      <c r="K529" s="566"/>
      <c r="L529" s="566"/>
      <c r="M529" s="566"/>
      <c r="N529" s="566"/>
      <c r="O529" s="566"/>
      <c r="P529" s="566"/>
      <c r="Q529" s="566"/>
      <c r="R529" s="566"/>
      <c r="S529" s="566"/>
      <c r="T529" s="566"/>
      <c r="U529" s="566"/>
      <c r="V529" s="566"/>
      <c r="W529" s="566"/>
      <c r="X529" s="566"/>
      <c r="Y529" s="566"/>
      <c r="Z529" s="566"/>
      <c r="AA529" s="566"/>
      <c r="AB529" s="566"/>
      <c r="AC529" s="566"/>
      <c r="AD529" s="565">
        <v>369000</v>
      </c>
      <c r="AE529" s="566"/>
      <c r="AF529" s="566"/>
      <c r="AG529" s="566"/>
      <c r="AH529" s="566"/>
      <c r="AI529" s="566"/>
      <c r="AJ529" s="566"/>
      <c r="AK529" s="566"/>
      <c r="AL529" s="566"/>
      <c r="AM529" s="566"/>
      <c r="AN529" s="566"/>
      <c r="AO529" s="566"/>
      <c r="AP529" s="566"/>
      <c r="AQ529" s="566"/>
      <c r="AR529" s="566"/>
      <c r="AS529" s="566"/>
      <c r="AT529" s="566"/>
      <c r="AU529" s="566"/>
      <c r="AV529" s="566"/>
      <c r="AW529" s="566"/>
    </row>
    <row r="530" spans="1:49">
      <c r="A530" s="564" t="s">
        <v>329</v>
      </c>
      <c r="B530" s="564" t="s">
        <v>2580</v>
      </c>
      <c r="C530" s="564" t="s">
        <v>775</v>
      </c>
      <c r="D530" s="564" t="s">
        <v>956</v>
      </c>
      <c r="E530" s="564" t="s">
        <v>1005</v>
      </c>
      <c r="F530" s="565">
        <v>8400</v>
      </c>
      <c r="G530" s="566"/>
      <c r="H530" s="566"/>
      <c r="I530" s="566"/>
      <c r="J530" s="566"/>
      <c r="K530" s="566"/>
      <c r="L530" s="566"/>
      <c r="M530" s="566"/>
      <c r="N530" s="566"/>
      <c r="O530" s="566"/>
      <c r="P530" s="566"/>
      <c r="Q530" s="566"/>
      <c r="R530" s="566"/>
      <c r="S530" s="566"/>
      <c r="T530" s="566"/>
      <c r="U530" s="566"/>
      <c r="V530" s="566"/>
      <c r="W530" s="566"/>
      <c r="X530" s="566"/>
      <c r="Y530" s="566"/>
      <c r="Z530" s="566"/>
      <c r="AA530" s="566"/>
      <c r="AB530" s="566"/>
      <c r="AC530" s="566"/>
      <c r="AD530" s="566"/>
      <c r="AE530" s="566"/>
      <c r="AF530" s="566"/>
      <c r="AG530" s="566"/>
      <c r="AH530" s="566"/>
      <c r="AI530" s="565">
        <v>8400</v>
      </c>
      <c r="AJ530" s="566"/>
      <c r="AK530" s="566"/>
      <c r="AL530" s="566"/>
      <c r="AM530" s="566"/>
      <c r="AN530" s="566"/>
      <c r="AO530" s="566"/>
      <c r="AP530" s="566"/>
      <c r="AQ530" s="566"/>
      <c r="AR530" s="566"/>
      <c r="AS530" s="566"/>
      <c r="AT530" s="566"/>
      <c r="AU530" s="566"/>
      <c r="AV530" s="566"/>
      <c r="AW530" s="566"/>
    </row>
    <row r="531" spans="1:49">
      <c r="A531" s="564" t="s">
        <v>920</v>
      </c>
      <c r="B531" s="564" t="s">
        <v>2832</v>
      </c>
      <c r="C531" s="564" t="s">
        <v>775</v>
      </c>
      <c r="D531" s="564" t="s">
        <v>956</v>
      </c>
      <c r="E531" s="564" t="s">
        <v>1005</v>
      </c>
      <c r="F531" s="565">
        <v>484600</v>
      </c>
      <c r="G531" s="566"/>
      <c r="H531" s="566"/>
      <c r="I531" s="566"/>
      <c r="J531" s="566"/>
      <c r="K531" s="566"/>
      <c r="L531" s="566"/>
      <c r="M531" s="566"/>
      <c r="N531" s="566"/>
      <c r="O531" s="566"/>
      <c r="P531" s="566"/>
      <c r="Q531" s="566"/>
      <c r="R531" s="566"/>
      <c r="S531" s="566"/>
      <c r="T531" s="566"/>
      <c r="U531" s="566"/>
      <c r="V531" s="566"/>
      <c r="W531" s="566"/>
      <c r="X531" s="566"/>
      <c r="Y531" s="566"/>
      <c r="Z531" s="566"/>
      <c r="AA531" s="566"/>
      <c r="AB531" s="566"/>
      <c r="AC531" s="566"/>
      <c r="AD531" s="566"/>
      <c r="AE531" s="566"/>
      <c r="AF531" s="566"/>
      <c r="AG531" s="565">
        <v>39700</v>
      </c>
      <c r="AH531" s="566"/>
      <c r="AI531" s="565">
        <v>60900</v>
      </c>
      <c r="AJ531" s="566"/>
      <c r="AK531" s="565">
        <v>68400</v>
      </c>
      <c r="AL531" s="566"/>
      <c r="AM531" s="566"/>
      <c r="AN531" s="565">
        <v>73800</v>
      </c>
      <c r="AO531" s="565">
        <v>62000</v>
      </c>
      <c r="AP531" s="566"/>
      <c r="AQ531" s="566"/>
      <c r="AR531" s="565">
        <v>24600</v>
      </c>
      <c r="AS531" s="565">
        <v>24600</v>
      </c>
      <c r="AT531" s="565">
        <v>45000</v>
      </c>
      <c r="AU531" s="565">
        <v>51600</v>
      </c>
      <c r="AV531" s="565">
        <v>34000</v>
      </c>
      <c r="AW531" s="566"/>
    </row>
    <row r="532" spans="1:49">
      <c r="A532" s="564" t="s">
        <v>1469</v>
      </c>
      <c r="B532" s="564" t="s">
        <v>2833</v>
      </c>
      <c r="C532" s="564" t="s">
        <v>775</v>
      </c>
      <c r="D532" s="564" t="s">
        <v>956</v>
      </c>
      <c r="E532" s="564" t="s">
        <v>1005</v>
      </c>
      <c r="F532" s="565">
        <v>11310107.4</v>
      </c>
      <c r="G532" s="566"/>
      <c r="H532" s="566"/>
      <c r="I532" s="566"/>
      <c r="J532" s="566"/>
      <c r="K532" s="566"/>
      <c r="L532" s="566"/>
      <c r="M532" s="566"/>
      <c r="N532" s="566"/>
      <c r="O532" s="566"/>
      <c r="P532" s="566"/>
      <c r="Q532" s="566"/>
      <c r="R532" s="566"/>
      <c r="S532" s="566"/>
      <c r="T532" s="566"/>
      <c r="U532" s="566"/>
      <c r="V532" s="566"/>
      <c r="W532" s="566"/>
      <c r="X532" s="566"/>
      <c r="Y532" s="566"/>
      <c r="Z532" s="566"/>
      <c r="AA532" s="566"/>
      <c r="AB532" s="566"/>
      <c r="AC532" s="566"/>
      <c r="AD532" s="566"/>
      <c r="AE532" s="566"/>
      <c r="AF532" s="566"/>
      <c r="AG532" s="566"/>
      <c r="AH532" s="566"/>
      <c r="AI532" s="566"/>
      <c r="AJ532" s="566"/>
      <c r="AK532" s="566"/>
      <c r="AL532" s="566"/>
      <c r="AM532" s="566"/>
      <c r="AN532" s="565">
        <v>55357.4</v>
      </c>
      <c r="AO532" s="565">
        <v>777600</v>
      </c>
      <c r="AP532" s="565">
        <v>2414600</v>
      </c>
      <c r="AQ532" s="565">
        <v>996500</v>
      </c>
      <c r="AR532" s="565">
        <v>889200</v>
      </c>
      <c r="AS532" s="565">
        <v>2228600</v>
      </c>
      <c r="AT532" s="565">
        <v>1854250</v>
      </c>
      <c r="AU532" s="565">
        <v>1149000</v>
      </c>
      <c r="AV532" s="565">
        <v>945000</v>
      </c>
      <c r="AW532" s="566"/>
    </row>
    <row r="533" spans="1:49">
      <c r="A533" s="564" t="s">
        <v>1203</v>
      </c>
      <c r="B533" s="564" t="s">
        <v>2834</v>
      </c>
      <c r="C533" s="564" t="s">
        <v>775</v>
      </c>
      <c r="D533" s="564" t="s">
        <v>956</v>
      </c>
      <c r="E533" s="564" t="s">
        <v>1005</v>
      </c>
      <c r="F533" s="565">
        <v>55000</v>
      </c>
      <c r="G533" s="566"/>
      <c r="H533" s="566"/>
      <c r="I533" s="566"/>
      <c r="J533" s="566"/>
      <c r="K533" s="566"/>
      <c r="L533" s="566"/>
      <c r="M533" s="566"/>
      <c r="N533" s="566"/>
      <c r="O533" s="566"/>
      <c r="P533" s="566"/>
      <c r="Q533" s="566"/>
      <c r="R533" s="566"/>
      <c r="S533" s="566"/>
      <c r="T533" s="566"/>
      <c r="U533" s="566"/>
      <c r="V533" s="566"/>
      <c r="W533" s="566"/>
      <c r="X533" s="566"/>
      <c r="Y533" s="566"/>
      <c r="Z533" s="566"/>
      <c r="AA533" s="566"/>
      <c r="AB533" s="566"/>
      <c r="AC533" s="566"/>
      <c r="AD533" s="566"/>
      <c r="AE533" s="566"/>
      <c r="AF533" s="566"/>
      <c r="AG533" s="566"/>
      <c r="AH533" s="566"/>
      <c r="AI533" s="566"/>
      <c r="AJ533" s="566"/>
      <c r="AK533" s="565">
        <v>55000</v>
      </c>
      <c r="AL533" s="566"/>
      <c r="AM533" s="566"/>
      <c r="AN533" s="566"/>
      <c r="AO533" s="566"/>
      <c r="AP533" s="566"/>
      <c r="AQ533" s="566"/>
      <c r="AR533" s="566"/>
      <c r="AS533" s="566"/>
      <c r="AT533" s="566"/>
      <c r="AU533" s="566"/>
      <c r="AV533" s="566"/>
      <c r="AW533" s="566"/>
    </row>
    <row r="534" spans="1:49">
      <c r="A534" s="564" t="s">
        <v>1535</v>
      </c>
      <c r="B534" s="564" t="s">
        <v>2835</v>
      </c>
      <c r="C534" s="564" t="s">
        <v>775</v>
      </c>
      <c r="D534" s="564" t="s">
        <v>956</v>
      </c>
      <c r="E534" s="564" t="s">
        <v>1005</v>
      </c>
      <c r="F534" s="565">
        <v>5600</v>
      </c>
      <c r="G534" s="566"/>
      <c r="H534" s="566"/>
      <c r="I534" s="566"/>
      <c r="J534" s="566"/>
      <c r="K534" s="566"/>
      <c r="L534" s="566"/>
      <c r="M534" s="566"/>
      <c r="N534" s="566"/>
      <c r="O534" s="566"/>
      <c r="P534" s="566"/>
      <c r="Q534" s="566"/>
      <c r="R534" s="566"/>
      <c r="S534" s="566"/>
      <c r="T534" s="566"/>
      <c r="U534" s="566"/>
      <c r="V534" s="566"/>
      <c r="W534" s="566"/>
      <c r="X534" s="566"/>
      <c r="Y534" s="566"/>
      <c r="Z534" s="566"/>
      <c r="AA534" s="566"/>
      <c r="AB534" s="566"/>
      <c r="AC534" s="566"/>
      <c r="AD534" s="566"/>
      <c r="AE534" s="566"/>
      <c r="AF534" s="566"/>
      <c r="AG534" s="566"/>
      <c r="AH534" s="566"/>
      <c r="AI534" s="566"/>
      <c r="AJ534" s="566"/>
      <c r="AK534" s="566"/>
      <c r="AL534" s="566"/>
      <c r="AM534" s="566"/>
      <c r="AN534" s="566"/>
      <c r="AO534" s="565">
        <v>5600</v>
      </c>
      <c r="AP534" s="566"/>
      <c r="AQ534" s="566"/>
      <c r="AR534" s="566"/>
      <c r="AS534" s="566"/>
      <c r="AT534" s="566"/>
      <c r="AU534" s="566"/>
      <c r="AV534" s="566"/>
      <c r="AW534" s="566"/>
    </row>
    <row r="535" spans="1:49">
      <c r="A535" s="564" t="s">
        <v>848</v>
      </c>
      <c r="B535" s="564" t="s">
        <v>2836</v>
      </c>
      <c r="C535" s="564" t="s">
        <v>775</v>
      </c>
      <c r="D535" s="564" t="s">
        <v>956</v>
      </c>
      <c r="E535" s="564" t="s">
        <v>1005</v>
      </c>
      <c r="F535" s="565">
        <v>465000</v>
      </c>
      <c r="G535" s="566"/>
      <c r="H535" s="566"/>
      <c r="I535" s="566"/>
      <c r="J535" s="566"/>
      <c r="K535" s="566"/>
      <c r="L535" s="566"/>
      <c r="M535" s="566"/>
      <c r="N535" s="566"/>
      <c r="O535" s="566"/>
      <c r="P535" s="566"/>
      <c r="Q535" s="566"/>
      <c r="R535" s="566"/>
      <c r="S535" s="566"/>
      <c r="T535" s="566"/>
      <c r="U535" s="566"/>
      <c r="V535" s="566"/>
      <c r="W535" s="566"/>
      <c r="X535" s="566"/>
      <c r="Y535" s="566"/>
      <c r="Z535" s="566"/>
      <c r="AA535" s="566"/>
      <c r="AB535" s="566"/>
      <c r="AC535" s="566"/>
      <c r="AD535" s="566"/>
      <c r="AE535" s="566"/>
      <c r="AF535" s="566"/>
      <c r="AG535" s="565">
        <v>207000</v>
      </c>
      <c r="AH535" s="566"/>
      <c r="AI535" s="566"/>
      <c r="AJ535" s="566"/>
      <c r="AK535" s="566"/>
      <c r="AL535" s="565">
        <v>210000</v>
      </c>
      <c r="AM535" s="566"/>
      <c r="AN535" s="565">
        <v>48000</v>
      </c>
      <c r="AO535" s="566"/>
      <c r="AP535" s="566"/>
      <c r="AQ535" s="566"/>
      <c r="AR535" s="566"/>
      <c r="AS535" s="566"/>
      <c r="AT535" s="566"/>
      <c r="AU535" s="566"/>
      <c r="AV535" s="566"/>
      <c r="AW535" s="566"/>
    </row>
    <row r="536" spans="1:49">
      <c r="A536" s="564" t="s">
        <v>924</v>
      </c>
      <c r="B536" s="564" t="s">
        <v>2837</v>
      </c>
      <c r="C536" s="564" t="s">
        <v>775</v>
      </c>
      <c r="D536" s="564" t="s">
        <v>956</v>
      </c>
      <c r="E536" s="564" t="s">
        <v>1005</v>
      </c>
      <c r="F536" s="565">
        <v>268650</v>
      </c>
      <c r="G536" s="566"/>
      <c r="H536" s="566"/>
      <c r="I536" s="566"/>
      <c r="J536" s="566"/>
      <c r="K536" s="566"/>
      <c r="L536" s="566"/>
      <c r="M536" s="566"/>
      <c r="N536" s="566"/>
      <c r="O536" s="566"/>
      <c r="P536" s="566"/>
      <c r="Q536" s="566"/>
      <c r="R536" s="566"/>
      <c r="S536" s="566"/>
      <c r="T536" s="566"/>
      <c r="U536" s="566"/>
      <c r="V536" s="566"/>
      <c r="W536" s="566"/>
      <c r="X536" s="566"/>
      <c r="Y536" s="566"/>
      <c r="Z536" s="566"/>
      <c r="AA536" s="566"/>
      <c r="AB536" s="566"/>
      <c r="AC536" s="566"/>
      <c r="AD536" s="565">
        <v>19950</v>
      </c>
      <c r="AE536" s="566"/>
      <c r="AF536" s="566"/>
      <c r="AG536" s="566"/>
      <c r="AH536" s="566"/>
      <c r="AI536" s="566"/>
      <c r="AJ536" s="566"/>
      <c r="AK536" s="566"/>
      <c r="AL536" s="566"/>
      <c r="AM536" s="566"/>
      <c r="AN536" s="566"/>
      <c r="AO536" s="565">
        <v>62000</v>
      </c>
      <c r="AP536" s="566"/>
      <c r="AQ536" s="565">
        <v>700</v>
      </c>
      <c r="AR536" s="566"/>
      <c r="AS536" s="566"/>
      <c r="AT536" s="565">
        <v>47000</v>
      </c>
      <c r="AU536" s="565">
        <v>129000</v>
      </c>
      <c r="AV536" s="566"/>
      <c r="AW536" s="565">
        <v>10000</v>
      </c>
    </row>
    <row r="537" spans="1:49">
      <c r="A537" s="564" t="s">
        <v>828</v>
      </c>
      <c r="B537" s="564" t="s">
        <v>2838</v>
      </c>
      <c r="C537" s="564" t="s">
        <v>775</v>
      </c>
      <c r="D537" s="564" t="s">
        <v>956</v>
      </c>
      <c r="E537" s="564" t="s">
        <v>1005</v>
      </c>
      <c r="F537" s="565">
        <v>1943400</v>
      </c>
      <c r="G537" s="566"/>
      <c r="H537" s="566"/>
      <c r="I537" s="566"/>
      <c r="J537" s="566"/>
      <c r="K537" s="566"/>
      <c r="L537" s="566"/>
      <c r="M537" s="566"/>
      <c r="N537" s="566"/>
      <c r="O537" s="566"/>
      <c r="P537" s="566"/>
      <c r="Q537" s="566"/>
      <c r="R537" s="566"/>
      <c r="S537" s="566"/>
      <c r="T537" s="566"/>
      <c r="U537" s="566"/>
      <c r="V537" s="566"/>
      <c r="W537" s="566"/>
      <c r="X537" s="566"/>
      <c r="Y537" s="566"/>
      <c r="Z537" s="566"/>
      <c r="AA537" s="566"/>
      <c r="AB537" s="566"/>
      <c r="AC537" s="566"/>
      <c r="AD537" s="566"/>
      <c r="AE537" s="566"/>
      <c r="AF537" s="565">
        <v>130000</v>
      </c>
      <c r="AG537" s="565">
        <v>195000</v>
      </c>
      <c r="AH537" s="565">
        <v>401600</v>
      </c>
      <c r="AI537" s="565">
        <v>40800</v>
      </c>
      <c r="AJ537" s="566"/>
      <c r="AK537" s="565">
        <v>21000</v>
      </c>
      <c r="AL537" s="565">
        <v>111000</v>
      </c>
      <c r="AM537" s="566"/>
      <c r="AN537" s="566"/>
      <c r="AO537" s="565">
        <v>123000</v>
      </c>
      <c r="AP537" s="566"/>
      <c r="AQ537" s="566"/>
      <c r="AR537" s="566"/>
      <c r="AS537" s="566"/>
      <c r="AT537" s="566"/>
      <c r="AU537" s="565">
        <v>129000</v>
      </c>
      <c r="AV537" s="565">
        <v>792000</v>
      </c>
      <c r="AW537" s="566"/>
    </row>
    <row r="538" spans="1:49">
      <c r="A538" s="564" t="s">
        <v>1255</v>
      </c>
      <c r="B538" s="564" t="s">
        <v>2839</v>
      </c>
      <c r="C538" s="564" t="s">
        <v>775</v>
      </c>
      <c r="D538" s="564" t="s">
        <v>956</v>
      </c>
      <c r="E538" s="564" t="s">
        <v>1005</v>
      </c>
      <c r="F538" s="565">
        <v>269107.40000000002</v>
      </c>
      <c r="G538" s="566"/>
      <c r="H538" s="566"/>
      <c r="I538" s="566"/>
      <c r="J538" s="566"/>
      <c r="K538" s="566"/>
      <c r="L538" s="566"/>
      <c r="M538" s="566"/>
      <c r="N538" s="566"/>
      <c r="O538" s="566"/>
      <c r="P538" s="566"/>
      <c r="Q538" s="566"/>
      <c r="R538" s="566"/>
      <c r="S538" s="566"/>
      <c r="T538" s="566"/>
      <c r="U538" s="566"/>
      <c r="V538" s="566"/>
      <c r="W538" s="566"/>
      <c r="X538" s="566"/>
      <c r="Y538" s="566"/>
      <c r="Z538" s="566"/>
      <c r="AA538" s="566"/>
      <c r="AB538" s="566"/>
      <c r="AC538" s="566"/>
      <c r="AD538" s="566"/>
      <c r="AE538" s="566"/>
      <c r="AF538" s="566"/>
      <c r="AG538" s="566"/>
      <c r="AH538" s="566"/>
      <c r="AI538" s="566"/>
      <c r="AJ538" s="566"/>
      <c r="AK538" s="566"/>
      <c r="AL538" s="565">
        <v>49957.4</v>
      </c>
      <c r="AM538" s="566"/>
      <c r="AN538" s="566"/>
      <c r="AO538" s="565">
        <v>9500</v>
      </c>
      <c r="AP538" s="565">
        <v>39100</v>
      </c>
      <c r="AQ538" s="565">
        <v>64350</v>
      </c>
      <c r="AR538" s="565">
        <v>55400</v>
      </c>
      <c r="AS538" s="565">
        <v>8700</v>
      </c>
      <c r="AT538" s="565">
        <v>7900</v>
      </c>
      <c r="AU538" s="565">
        <v>17700</v>
      </c>
      <c r="AV538" s="565">
        <v>16500</v>
      </c>
      <c r="AW538" s="566"/>
    </row>
    <row r="539" spans="1:49">
      <c r="A539" s="564" t="s">
        <v>1018</v>
      </c>
      <c r="B539" s="564" t="s">
        <v>2840</v>
      </c>
      <c r="C539" s="564" t="s">
        <v>775</v>
      </c>
      <c r="D539" s="564" t="s">
        <v>956</v>
      </c>
      <c r="E539" s="564" t="s">
        <v>1005</v>
      </c>
      <c r="F539" s="565">
        <v>218825</v>
      </c>
      <c r="G539" s="566"/>
      <c r="H539" s="566"/>
      <c r="I539" s="566"/>
      <c r="J539" s="566"/>
      <c r="K539" s="566"/>
      <c r="L539" s="566"/>
      <c r="M539" s="566"/>
      <c r="N539" s="566"/>
      <c r="O539" s="566"/>
      <c r="P539" s="566"/>
      <c r="Q539" s="566"/>
      <c r="R539" s="566"/>
      <c r="S539" s="566"/>
      <c r="T539" s="566"/>
      <c r="U539" s="566"/>
      <c r="V539" s="566"/>
      <c r="W539" s="566"/>
      <c r="X539" s="566"/>
      <c r="Y539" s="566"/>
      <c r="Z539" s="566"/>
      <c r="AA539" s="566"/>
      <c r="AB539" s="566"/>
      <c r="AC539" s="566"/>
      <c r="AD539" s="566"/>
      <c r="AE539" s="566"/>
      <c r="AF539" s="566"/>
      <c r="AG539" s="566"/>
      <c r="AH539" s="566"/>
      <c r="AI539" s="565">
        <v>40500</v>
      </c>
      <c r="AJ539" s="566"/>
      <c r="AK539" s="565">
        <v>13200</v>
      </c>
      <c r="AL539" s="565">
        <v>5600</v>
      </c>
      <c r="AM539" s="566"/>
      <c r="AN539" s="566"/>
      <c r="AO539" s="566"/>
      <c r="AP539" s="565">
        <v>8250</v>
      </c>
      <c r="AQ539" s="565">
        <v>29275</v>
      </c>
      <c r="AR539" s="566"/>
      <c r="AS539" s="565">
        <v>122000</v>
      </c>
      <c r="AT539" s="566"/>
      <c r="AU539" s="566"/>
      <c r="AV539" s="566"/>
      <c r="AW539" s="566"/>
    </row>
    <row r="540" spans="1:49">
      <c r="A540" s="564" t="s">
        <v>876</v>
      </c>
      <c r="B540" s="564" t="s">
        <v>2841</v>
      </c>
      <c r="C540" s="564" t="s">
        <v>775</v>
      </c>
      <c r="D540" s="564" t="s">
        <v>956</v>
      </c>
      <c r="E540" s="564" t="s">
        <v>1005</v>
      </c>
      <c r="F540" s="565">
        <v>121500</v>
      </c>
      <c r="G540" s="566"/>
      <c r="H540" s="566"/>
      <c r="I540" s="566"/>
      <c r="J540" s="566"/>
      <c r="K540" s="566"/>
      <c r="L540" s="566"/>
      <c r="M540" s="566"/>
      <c r="N540" s="566"/>
      <c r="O540" s="566"/>
      <c r="P540" s="566"/>
      <c r="Q540" s="566"/>
      <c r="R540" s="566"/>
      <c r="S540" s="566"/>
      <c r="T540" s="566"/>
      <c r="U540" s="566"/>
      <c r="V540" s="566"/>
      <c r="W540" s="566"/>
      <c r="X540" s="566"/>
      <c r="Y540" s="566"/>
      <c r="Z540" s="566"/>
      <c r="AA540" s="566"/>
      <c r="AB540" s="566"/>
      <c r="AC540" s="566"/>
      <c r="AD540" s="565">
        <v>121500</v>
      </c>
      <c r="AE540" s="566"/>
      <c r="AF540" s="566"/>
      <c r="AG540" s="566"/>
      <c r="AH540" s="566"/>
      <c r="AI540" s="566"/>
      <c r="AJ540" s="566"/>
      <c r="AK540" s="566"/>
      <c r="AL540" s="566"/>
      <c r="AM540" s="566"/>
      <c r="AN540" s="566"/>
      <c r="AO540" s="566"/>
      <c r="AP540" s="566"/>
      <c r="AQ540" s="566"/>
      <c r="AR540" s="566"/>
      <c r="AS540" s="566"/>
      <c r="AT540" s="566"/>
      <c r="AU540" s="566"/>
      <c r="AV540" s="566"/>
      <c r="AW540" s="566"/>
    </row>
    <row r="541" spans="1:49">
      <c r="A541" s="564" t="s">
        <v>339</v>
      </c>
      <c r="B541" s="564" t="s">
        <v>2842</v>
      </c>
      <c r="C541" s="564" t="s">
        <v>775</v>
      </c>
      <c r="D541" s="564" t="s">
        <v>956</v>
      </c>
      <c r="E541" s="564" t="s">
        <v>1005</v>
      </c>
      <c r="F541" s="565">
        <v>1400</v>
      </c>
      <c r="G541" s="566"/>
      <c r="H541" s="566"/>
      <c r="I541" s="566"/>
      <c r="J541" s="566"/>
      <c r="K541" s="566"/>
      <c r="L541" s="566"/>
      <c r="M541" s="566"/>
      <c r="N541" s="566"/>
      <c r="O541" s="566"/>
      <c r="P541" s="566"/>
      <c r="Q541" s="566"/>
      <c r="R541" s="566"/>
      <c r="S541" s="566"/>
      <c r="T541" s="566"/>
      <c r="U541" s="566"/>
      <c r="V541" s="566"/>
      <c r="W541" s="566"/>
      <c r="X541" s="566"/>
      <c r="Y541" s="566"/>
      <c r="Z541" s="566"/>
      <c r="AA541" s="566"/>
      <c r="AB541" s="566"/>
      <c r="AC541" s="566"/>
      <c r="AD541" s="566"/>
      <c r="AE541" s="566"/>
      <c r="AF541" s="566"/>
      <c r="AG541" s="566"/>
      <c r="AH541" s="566"/>
      <c r="AI541" s="566"/>
      <c r="AJ541" s="566"/>
      <c r="AK541" s="566"/>
      <c r="AL541" s="565">
        <v>1400</v>
      </c>
      <c r="AM541" s="566"/>
      <c r="AN541" s="566"/>
      <c r="AO541" s="566"/>
      <c r="AP541" s="566"/>
      <c r="AQ541" s="566"/>
      <c r="AR541" s="566"/>
      <c r="AS541" s="566"/>
      <c r="AT541" s="566"/>
      <c r="AU541" s="566"/>
      <c r="AV541" s="566"/>
      <c r="AW541" s="566"/>
    </row>
    <row r="542" spans="1:49">
      <c r="A542" s="564" t="s">
        <v>340</v>
      </c>
      <c r="B542" s="564" t="s">
        <v>2705</v>
      </c>
      <c r="C542" s="564" t="s">
        <v>775</v>
      </c>
      <c r="D542" s="564" t="s">
        <v>956</v>
      </c>
      <c r="E542" s="564" t="s">
        <v>1005</v>
      </c>
      <c r="F542" s="565">
        <v>587020</v>
      </c>
      <c r="G542" s="566"/>
      <c r="H542" s="566"/>
      <c r="I542" s="566"/>
      <c r="J542" s="566"/>
      <c r="K542" s="566"/>
      <c r="L542" s="566"/>
      <c r="M542" s="566"/>
      <c r="N542" s="566"/>
      <c r="O542" s="566"/>
      <c r="P542" s="566"/>
      <c r="Q542" s="566"/>
      <c r="R542" s="566"/>
      <c r="S542" s="566"/>
      <c r="T542" s="566"/>
      <c r="U542" s="566"/>
      <c r="V542" s="566"/>
      <c r="W542" s="566"/>
      <c r="X542" s="566"/>
      <c r="Y542" s="566"/>
      <c r="Z542" s="566"/>
      <c r="AA542" s="566"/>
      <c r="AB542" s="566"/>
      <c r="AC542" s="566"/>
      <c r="AD542" s="565">
        <v>89220</v>
      </c>
      <c r="AE542" s="565">
        <v>21250</v>
      </c>
      <c r="AF542" s="566"/>
      <c r="AG542" s="565">
        <v>3000</v>
      </c>
      <c r="AH542" s="566"/>
      <c r="AI542" s="566"/>
      <c r="AJ542" s="565">
        <v>13500</v>
      </c>
      <c r="AK542" s="566"/>
      <c r="AL542" s="565">
        <v>11950</v>
      </c>
      <c r="AM542" s="565">
        <v>54850</v>
      </c>
      <c r="AN542" s="565">
        <v>20000</v>
      </c>
      <c r="AO542" s="566"/>
      <c r="AP542" s="566"/>
      <c r="AQ542" s="565">
        <v>12000</v>
      </c>
      <c r="AR542" s="565">
        <v>23900</v>
      </c>
      <c r="AS542" s="565">
        <v>65000</v>
      </c>
      <c r="AT542" s="565">
        <v>123000</v>
      </c>
      <c r="AU542" s="565">
        <v>19350</v>
      </c>
      <c r="AV542" s="565">
        <v>130000</v>
      </c>
      <c r="AW542" s="566"/>
    </row>
    <row r="543" spans="1:49">
      <c r="A543" s="564" t="s">
        <v>779</v>
      </c>
      <c r="B543" s="564" t="s">
        <v>2843</v>
      </c>
      <c r="C543" s="564" t="s">
        <v>775</v>
      </c>
      <c r="D543" s="564" t="s">
        <v>956</v>
      </c>
      <c r="E543" s="564" t="s">
        <v>1005</v>
      </c>
      <c r="F543" s="565">
        <v>5496754</v>
      </c>
      <c r="G543" s="566"/>
      <c r="H543" s="566"/>
      <c r="I543" s="566"/>
      <c r="J543" s="566"/>
      <c r="K543" s="566"/>
      <c r="L543" s="566"/>
      <c r="M543" s="566"/>
      <c r="N543" s="566"/>
      <c r="O543" s="566"/>
      <c r="P543" s="566"/>
      <c r="Q543" s="566"/>
      <c r="R543" s="566"/>
      <c r="S543" s="566"/>
      <c r="T543" s="566"/>
      <c r="U543" s="566"/>
      <c r="V543" s="566"/>
      <c r="W543" s="566"/>
      <c r="X543" s="566"/>
      <c r="Y543" s="566"/>
      <c r="Z543" s="566"/>
      <c r="AA543" s="566"/>
      <c r="AB543" s="566"/>
      <c r="AC543" s="566"/>
      <c r="AD543" s="565">
        <v>845150</v>
      </c>
      <c r="AE543" s="565">
        <v>846700</v>
      </c>
      <c r="AF543" s="565">
        <v>1292950</v>
      </c>
      <c r="AG543" s="565">
        <v>1126200</v>
      </c>
      <c r="AH543" s="565">
        <v>159300</v>
      </c>
      <c r="AI543" s="565">
        <v>207704</v>
      </c>
      <c r="AJ543" s="565">
        <v>382200</v>
      </c>
      <c r="AK543" s="565">
        <v>143000</v>
      </c>
      <c r="AL543" s="565">
        <v>282000</v>
      </c>
      <c r="AM543" s="565">
        <v>42000</v>
      </c>
      <c r="AN543" s="566"/>
      <c r="AO543" s="566"/>
      <c r="AP543" s="566"/>
      <c r="AQ543" s="565">
        <v>38500</v>
      </c>
      <c r="AR543" s="565">
        <v>11200</v>
      </c>
      <c r="AS543" s="566"/>
      <c r="AT543" s="565">
        <v>38950</v>
      </c>
      <c r="AU543" s="565">
        <v>38500</v>
      </c>
      <c r="AV543" s="565">
        <v>42400</v>
      </c>
      <c r="AW543" s="566"/>
    </row>
    <row r="544" spans="1:49">
      <c r="A544" s="564" t="s">
        <v>960</v>
      </c>
      <c r="B544" s="564" t="s">
        <v>2844</v>
      </c>
      <c r="C544" s="564" t="s">
        <v>775</v>
      </c>
      <c r="D544" s="564" t="s">
        <v>956</v>
      </c>
      <c r="E544" s="564" t="s">
        <v>1005</v>
      </c>
      <c r="F544" s="565">
        <v>837725</v>
      </c>
      <c r="G544" s="566"/>
      <c r="H544" s="566"/>
      <c r="I544" s="566"/>
      <c r="J544" s="566"/>
      <c r="K544" s="566"/>
      <c r="L544" s="566"/>
      <c r="M544" s="566"/>
      <c r="N544" s="566"/>
      <c r="O544" s="566"/>
      <c r="P544" s="566"/>
      <c r="Q544" s="566"/>
      <c r="R544" s="566"/>
      <c r="S544" s="566"/>
      <c r="T544" s="566"/>
      <c r="U544" s="566"/>
      <c r="V544" s="566"/>
      <c r="W544" s="566"/>
      <c r="X544" s="566"/>
      <c r="Y544" s="566"/>
      <c r="Z544" s="566"/>
      <c r="AA544" s="566"/>
      <c r="AB544" s="566"/>
      <c r="AC544" s="566"/>
      <c r="AD544" s="566"/>
      <c r="AE544" s="566"/>
      <c r="AF544" s="566"/>
      <c r="AG544" s="565">
        <v>385450</v>
      </c>
      <c r="AH544" s="565">
        <v>53550</v>
      </c>
      <c r="AI544" s="565">
        <v>22200</v>
      </c>
      <c r="AJ544" s="565">
        <v>38000</v>
      </c>
      <c r="AK544" s="565">
        <v>43200</v>
      </c>
      <c r="AL544" s="565">
        <v>65800</v>
      </c>
      <c r="AM544" s="565">
        <v>6400</v>
      </c>
      <c r="AN544" s="565">
        <v>29825</v>
      </c>
      <c r="AO544" s="566"/>
      <c r="AP544" s="565">
        <v>24400</v>
      </c>
      <c r="AQ544" s="565">
        <v>24000</v>
      </c>
      <c r="AR544" s="565">
        <v>25800</v>
      </c>
      <c r="AS544" s="565">
        <v>15200</v>
      </c>
      <c r="AT544" s="565">
        <v>49600</v>
      </c>
      <c r="AU544" s="565">
        <v>25500</v>
      </c>
      <c r="AV544" s="565">
        <v>28800</v>
      </c>
      <c r="AW544" s="566"/>
    </row>
    <row r="545" spans="1:49">
      <c r="A545" s="564" t="s">
        <v>343</v>
      </c>
      <c r="B545" s="564" t="s">
        <v>2707</v>
      </c>
      <c r="C545" s="564" t="s">
        <v>775</v>
      </c>
      <c r="D545" s="564" t="s">
        <v>956</v>
      </c>
      <c r="E545" s="564" t="s">
        <v>1005</v>
      </c>
      <c r="F545" s="565">
        <v>1927200</v>
      </c>
      <c r="G545" s="566"/>
      <c r="H545" s="566"/>
      <c r="I545" s="566"/>
      <c r="J545" s="566"/>
      <c r="K545" s="566"/>
      <c r="L545" s="566"/>
      <c r="M545" s="566"/>
      <c r="N545" s="566"/>
      <c r="O545" s="566"/>
      <c r="P545" s="566"/>
      <c r="Q545" s="566"/>
      <c r="R545" s="566"/>
      <c r="S545" s="566"/>
      <c r="T545" s="566"/>
      <c r="U545" s="566"/>
      <c r="V545" s="566"/>
      <c r="W545" s="566"/>
      <c r="X545" s="566"/>
      <c r="Y545" s="566"/>
      <c r="Z545" s="566"/>
      <c r="AA545" s="566"/>
      <c r="AB545" s="566"/>
      <c r="AC545" s="566"/>
      <c r="AD545" s="565">
        <v>148660</v>
      </c>
      <c r="AE545" s="565">
        <v>76440</v>
      </c>
      <c r="AF545" s="565">
        <v>31650</v>
      </c>
      <c r="AG545" s="565">
        <v>129300</v>
      </c>
      <c r="AH545" s="565">
        <v>81050</v>
      </c>
      <c r="AI545" s="565">
        <v>225000</v>
      </c>
      <c r="AJ545" s="565">
        <v>59000</v>
      </c>
      <c r="AK545" s="565">
        <v>42000</v>
      </c>
      <c r="AL545" s="565">
        <v>94200</v>
      </c>
      <c r="AM545" s="565">
        <v>508000</v>
      </c>
      <c r="AN545" s="565">
        <v>15500</v>
      </c>
      <c r="AO545" s="565">
        <v>52500</v>
      </c>
      <c r="AP545" s="566"/>
      <c r="AQ545" s="565">
        <v>9250</v>
      </c>
      <c r="AR545" s="566"/>
      <c r="AS545" s="565">
        <v>100650</v>
      </c>
      <c r="AT545" s="565">
        <v>246000</v>
      </c>
      <c r="AU545" s="566"/>
      <c r="AV545" s="565">
        <v>108000</v>
      </c>
      <c r="AW545" s="566"/>
    </row>
    <row r="546" spans="1:49">
      <c r="A546" s="564" t="s">
        <v>843</v>
      </c>
      <c r="B546" s="564" t="s">
        <v>2845</v>
      </c>
      <c r="C546" s="564" t="s">
        <v>775</v>
      </c>
      <c r="D546" s="564" t="s">
        <v>956</v>
      </c>
      <c r="E546" s="564" t="s">
        <v>1005</v>
      </c>
      <c r="F546" s="565">
        <v>563850</v>
      </c>
      <c r="G546" s="566"/>
      <c r="H546" s="566"/>
      <c r="I546" s="566"/>
      <c r="J546" s="566"/>
      <c r="K546" s="566"/>
      <c r="L546" s="566"/>
      <c r="M546" s="566"/>
      <c r="N546" s="566"/>
      <c r="O546" s="566"/>
      <c r="P546" s="566"/>
      <c r="Q546" s="566"/>
      <c r="R546" s="566"/>
      <c r="S546" s="566"/>
      <c r="T546" s="566"/>
      <c r="U546" s="566"/>
      <c r="V546" s="566"/>
      <c r="W546" s="566"/>
      <c r="X546" s="566"/>
      <c r="Y546" s="566"/>
      <c r="Z546" s="566"/>
      <c r="AA546" s="566"/>
      <c r="AB546" s="566"/>
      <c r="AC546" s="566"/>
      <c r="AD546" s="565">
        <v>55100</v>
      </c>
      <c r="AE546" s="565">
        <v>35900</v>
      </c>
      <c r="AF546" s="565">
        <v>11500</v>
      </c>
      <c r="AG546" s="565">
        <v>121400</v>
      </c>
      <c r="AH546" s="565">
        <v>28550</v>
      </c>
      <c r="AI546" s="565">
        <v>55600</v>
      </c>
      <c r="AJ546" s="565">
        <v>16500</v>
      </c>
      <c r="AK546" s="566"/>
      <c r="AL546" s="565">
        <v>28000</v>
      </c>
      <c r="AM546" s="566"/>
      <c r="AN546" s="565">
        <v>13950</v>
      </c>
      <c r="AO546" s="565">
        <v>42700</v>
      </c>
      <c r="AP546" s="565">
        <v>1500</v>
      </c>
      <c r="AQ546" s="565">
        <v>8200</v>
      </c>
      <c r="AR546" s="566"/>
      <c r="AS546" s="565">
        <v>19550</v>
      </c>
      <c r="AT546" s="565">
        <v>73800</v>
      </c>
      <c r="AU546" s="566"/>
      <c r="AV546" s="565">
        <v>51600</v>
      </c>
      <c r="AW546" s="566"/>
    </row>
    <row r="547" spans="1:49">
      <c r="A547" s="564" t="s">
        <v>877</v>
      </c>
      <c r="B547" s="564" t="s">
        <v>2846</v>
      </c>
      <c r="C547" s="564" t="s">
        <v>775</v>
      </c>
      <c r="D547" s="564" t="s">
        <v>956</v>
      </c>
      <c r="E547" s="564" t="s">
        <v>1005</v>
      </c>
      <c r="F547" s="565">
        <v>121500</v>
      </c>
      <c r="G547" s="566"/>
      <c r="H547" s="566"/>
      <c r="I547" s="566"/>
      <c r="J547" s="566"/>
      <c r="K547" s="566"/>
      <c r="L547" s="566"/>
      <c r="M547" s="566"/>
      <c r="N547" s="566"/>
      <c r="O547" s="566"/>
      <c r="P547" s="566"/>
      <c r="Q547" s="566"/>
      <c r="R547" s="566"/>
      <c r="S547" s="566"/>
      <c r="T547" s="566"/>
      <c r="U547" s="566"/>
      <c r="V547" s="566"/>
      <c r="W547" s="566"/>
      <c r="X547" s="566"/>
      <c r="Y547" s="566"/>
      <c r="Z547" s="566"/>
      <c r="AA547" s="566"/>
      <c r="AB547" s="566"/>
      <c r="AC547" s="566"/>
      <c r="AD547" s="565">
        <v>121500</v>
      </c>
      <c r="AE547" s="566"/>
      <c r="AF547" s="566"/>
      <c r="AG547" s="566"/>
      <c r="AH547" s="566"/>
      <c r="AI547" s="566"/>
      <c r="AJ547" s="566"/>
      <c r="AK547" s="566"/>
      <c r="AL547" s="566"/>
      <c r="AM547" s="566"/>
      <c r="AN547" s="566"/>
      <c r="AO547" s="566"/>
      <c r="AP547" s="566"/>
      <c r="AQ547" s="566"/>
      <c r="AR547" s="566"/>
      <c r="AS547" s="566"/>
      <c r="AT547" s="566"/>
      <c r="AU547" s="566"/>
      <c r="AV547" s="566"/>
      <c r="AW547" s="566"/>
    </row>
    <row r="548" spans="1:49">
      <c r="A548" s="564" t="s">
        <v>841</v>
      </c>
      <c r="B548" s="564" t="s">
        <v>2847</v>
      </c>
      <c r="C548" s="564" t="s">
        <v>775</v>
      </c>
      <c r="D548" s="564" t="s">
        <v>956</v>
      </c>
      <c r="E548" s="564" t="s">
        <v>1005</v>
      </c>
      <c r="F548" s="565">
        <v>6671050</v>
      </c>
      <c r="G548" s="566"/>
      <c r="H548" s="566"/>
      <c r="I548" s="566"/>
      <c r="J548" s="566"/>
      <c r="K548" s="566"/>
      <c r="L548" s="566"/>
      <c r="M548" s="566"/>
      <c r="N548" s="566"/>
      <c r="O548" s="566"/>
      <c r="P548" s="566"/>
      <c r="Q548" s="566"/>
      <c r="R548" s="566"/>
      <c r="S548" s="566"/>
      <c r="T548" s="566"/>
      <c r="U548" s="566"/>
      <c r="V548" s="566"/>
      <c r="W548" s="566"/>
      <c r="X548" s="566"/>
      <c r="Y548" s="566"/>
      <c r="Z548" s="566"/>
      <c r="AA548" s="566"/>
      <c r="AB548" s="566"/>
      <c r="AC548" s="566"/>
      <c r="AD548" s="566"/>
      <c r="AE548" s="566"/>
      <c r="AF548" s="566"/>
      <c r="AG548" s="565">
        <v>224400</v>
      </c>
      <c r="AH548" s="565">
        <v>510000</v>
      </c>
      <c r="AI548" s="565">
        <v>1382800</v>
      </c>
      <c r="AJ548" s="565">
        <v>530200</v>
      </c>
      <c r="AK548" s="565">
        <v>1282850</v>
      </c>
      <c r="AL548" s="565">
        <v>659400</v>
      </c>
      <c r="AM548" s="566"/>
      <c r="AN548" s="566"/>
      <c r="AO548" s="566"/>
      <c r="AP548" s="566"/>
      <c r="AQ548" s="565">
        <v>738000</v>
      </c>
      <c r="AR548" s="565">
        <v>492000</v>
      </c>
      <c r="AS548" s="566"/>
      <c r="AT548" s="566"/>
      <c r="AU548" s="565">
        <v>774000</v>
      </c>
      <c r="AV548" s="565">
        <v>77400</v>
      </c>
      <c r="AW548" s="566"/>
    </row>
    <row r="549" spans="1:49">
      <c r="A549" s="564" t="s">
        <v>902</v>
      </c>
      <c r="B549" s="564" t="s">
        <v>2848</v>
      </c>
      <c r="C549" s="564" t="s">
        <v>775</v>
      </c>
      <c r="D549" s="564" t="s">
        <v>956</v>
      </c>
      <c r="E549" s="564" t="s">
        <v>1005</v>
      </c>
      <c r="F549" s="565">
        <v>322750</v>
      </c>
      <c r="G549" s="566"/>
      <c r="H549" s="566"/>
      <c r="I549" s="566"/>
      <c r="J549" s="566"/>
      <c r="K549" s="566"/>
      <c r="L549" s="566"/>
      <c r="M549" s="566"/>
      <c r="N549" s="566"/>
      <c r="O549" s="566"/>
      <c r="P549" s="566"/>
      <c r="Q549" s="566"/>
      <c r="R549" s="566"/>
      <c r="S549" s="566"/>
      <c r="T549" s="566"/>
      <c r="U549" s="566"/>
      <c r="V549" s="566"/>
      <c r="W549" s="566"/>
      <c r="X549" s="566"/>
      <c r="Y549" s="566"/>
      <c r="Z549" s="566"/>
      <c r="AA549" s="566"/>
      <c r="AB549" s="566"/>
      <c r="AC549" s="566"/>
      <c r="AD549" s="566"/>
      <c r="AE549" s="566"/>
      <c r="AF549" s="566"/>
      <c r="AG549" s="565">
        <v>67600</v>
      </c>
      <c r="AH549" s="565">
        <v>10900</v>
      </c>
      <c r="AI549" s="566"/>
      <c r="AJ549" s="565">
        <v>11100</v>
      </c>
      <c r="AK549" s="566"/>
      <c r="AL549" s="566"/>
      <c r="AM549" s="566"/>
      <c r="AN549" s="566"/>
      <c r="AO549" s="566"/>
      <c r="AP549" s="565">
        <v>25400</v>
      </c>
      <c r="AQ549" s="565">
        <v>36000</v>
      </c>
      <c r="AR549" s="565">
        <v>65000</v>
      </c>
      <c r="AS549" s="565">
        <v>61000</v>
      </c>
      <c r="AT549" s="565">
        <v>45750</v>
      </c>
      <c r="AU549" s="566"/>
      <c r="AV549" s="566"/>
      <c r="AW549" s="566"/>
    </row>
    <row r="550" spans="1:49">
      <c r="A550" s="564" t="s">
        <v>839</v>
      </c>
      <c r="B550" s="564" t="s">
        <v>2849</v>
      </c>
      <c r="C550" s="564" t="s">
        <v>775</v>
      </c>
      <c r="D550" s="564" t="s">
        <v>956</v>
      </c>
      <c r="E550" s="564" t="s">
        <v>1005</v>
      </c>
      <c r="F550" s="565">
        <v>923950</v>
      </c>
      <c r="G550" s="566"/>
      <c r="H550" s="566"/>
      <c r="I550" s="566"/>
      <c r="J550" s="566"/>
      <c r="K550" s="566"/>
      <c r="L550" s="566"/>
      <c r="M550" s="566"/>
      <c r="N550" s="566"/>
      <c r="O550" s="566"/>
      <c r="P550" s="566"/>
      <c r="Q550" s="566"/>
      <c r="R550" s="566"/>
      <c r="S550" s="566"/>
      <c r="T550" s="566"/>
      <c r="U550" s="566"/>
      <c r="V550" s="566"/>
      <c r="W550" s="566"/>
      <c r="X550" s="566"/>
      <c r="Y550" s="566"/>
      <c r="Z550" s="566"/>
      <c r="AA550" s="566"/>
      <c r="AB550" s="566"/>
      <c r="AC550" s="566"/>
      <c r="AD550" s="565">
        <v>57000</v>
      </c>
      <c r="AE550" s="566"/>
      <c r="AF550" s="565">
        <v>59000</v>
      </c>
      <c r="AG550" s="565">
        <v>132500</v>
      </c>
      <c r="AH550" s="566"/>
      <c r="AI550" s="566"/>
      <c r="AJ550" s="565">
        <v>162000</v>
      </c>
      <c r="AK550" s="566"/>
      <c r="AL550" s="565">
        <v>88800</v>
      </c>
      <c r="AM550" s="566"/>
      <c r="AN550" s="565">
        <v>36000</v>
      </c>
      <c r="AO550" s="565">
        <v>83400</v>
      </c>
      <c r="AP550" s="566"/>
      <c r="AQ550" s="565">
        <v>24000</v>
      </c>
      <c r="AR550" s="565">
        <v>22000</v>
      </c>
      <c r="AS550" s="565">
        <v>60000</v>
      </c>
      <c r="AT550" s="565">
        <v>16000</v>
      </c>
      <c r="AU550" s="566"/>
      <c r="AV550" s="565">
        <v>183250</v>
      </c>
      <c r="AW550" s="566"/>
    </row>
    <row r="551" spans="1:49">
      <c r="A551" s="564" t="s">
        <v>804</v>
      </c>
      <c r="B551" s="564" t="s">
        <v>2850</v>
      </c>
      <c r="C551" s="564" t="s">
        <v>775</v>
      </c>
      <c r="D551" s="564" t="s">
        <v>956</v>
      </c>
      <c r="E551" s="564" t="s">
        <v>1005</v>
      </c>
      <c r="F551" s="565">
        <v>1256000</v>
      </c>
      <c r="G551" s="566"/>
      <c r="H551" s="566"/>
      <c r="I551" s="566"/>
      <c r="J551" s="566"/>
      <c r="K551" s="566"/>
      <c r="L551" s="566"/>
      <c r="M551" s="566"/>
      <c r="N551" s="566"/>
      <c r="O551" s="566"/>
      <c r="P551" s="566"/>
      <c r="Q551" s="566"/>
      <c r="R551" s="566"/>
      <c r="S551" s="566"/>
      <c r="T551" s="566"/>
      <c r="U551" s="566"/>
      <c r="V551" s="566"/>
      <c r="W551" s="566"/>
      <c r="X551" s="566"/>
      <c r="Y551" s="566"/>
      <c r="Z551" s="566"/>
      <c r="AA551" s="566"/>
      <c r="AB551" s="566"/>
      <c r="AC551" s="566"/>
      <c r="AD551" s="566"/>
      <c r="AE551" s="566"/>
      <c r="AF551" s="566"/>
      <c r="AG551" s="565">
        <v>626000</v>
      </c>
      <c r="AH551" s="566"/>
      <c r="AI551" s="566"/>
      <c r="AJ551" s="566"/>
      <c r="AK551" s="565">
        <v>525000</v>
      </c>
      <c r="AL551" s="565">
        <v>105000</v>
      </c>
      <c r="AM551" s="566"/>
      <c r="AN551" s="566"/>
      <c r="AO551" s="566"/>
      <c r="AP551" s="566"/>
      <c r="AQ551" s="566"/>
      <c r="AR551" s="566"/>
      <c r="AS551" s="566"/>
      <c r="AT551" s="566"/>
      <c r="AU551" s="566"/>
      <c r="AV551" s="566"/>
      <c r="AW551" s="566"/>
    </row>
    <row r="552" spans="1:49">
      <c r="A552" s="564" t="s">
        <v>906</v>
      </c>
      <c r="B552" s="564" t="s">
        <v>2851</v>
      </c>
      <c r="C552" s="564" t="s">
        <v>775</v>
      </c>
      <c r="D552" s="564" t="s">
        <v>956</v>
      </c>
      <c r="E552" s="564" t="s">
        <v>1005</v>
      </c>
      <c r="F552" s="565">
        <v>61200</v>
      </c>
      <c r="G552" s="566"/>
      <c r="H552" s="566"/>
      <c r="I552" s="566"/>
      <c r="J552" s="566"/>
      <c r="K552" s="566"/>
      <c r="L552" s="566"/>
      <c r="M552" s="566"/>
      <c r="N552" s="566"/>
      <c r="O552" s="566"/>
      <c r="P552" s="566"/>
      <c r="Q552" s="566"/>
      <c r="R552" s="566"/>
      <c r="S552" s="566"/>
      <c r="T552" s="566"/>
      <c r="U552" s="566"/>
      <c r="V552" s="566"/>
      <c r="W552" s="566"/>
      <c r="X552" s="566"/>
      <c r="Y552" s="566"/>
      <c r="Z552" s="566"/>
      <c r="AA552" s="566"/>
      <c r="AB552" s="566"/>
      <c r="AC552" s="566"/>
      <c r="AD552" s="566"/>
      <c r="AE552" s="566"/>
      <c r="AF552" s="566"/>
      <c r="AG552" s="565">
        <v>61200</v>
      </c>
      <c r="AH552" s="566"/>
      <c r="AI552" s="566"/>
      <c r="AJ552" s="566"/>
      <c r="AK552" s="566"/>
      <c r="AL552" s="566"/>
      <c r="AM552" s="566"/>
      <c r="AN552" s="566"/>
      <c r="AO552" s="566"/>
      <c r="AP552" s="566"/>
      <c r="AQ552" s="566"/>
      <c r="AR552" s="566"/>
      <c r="AS552" s="566"/>
      <c r="AT552" s="566"/>
      <c r="AU552" s="566"/>
      <c r="AV552" s="566"/>
      <c r="AW552" s="566"/>
    </row>
    <row r="553" spans="1:49">
      <c r="A553" s="564" t="s">
        <v>918</v>
      </c>
      <c r="B553" s="564" t="s">
        <v>2852</v>
      </c>
      <c r="C553" s="564" t="s">
        <v>775</v>
      </c>
      <c r="D553" s="564" t="s">
        <v>956</v>
      </c>
      <c r="E553" s="564" t="s">
        <v>1005</v>
      </c>
      <c r="F553" s="565">
        <v>262800</v>
      </c>
      <c r="G553" s="566"/>
      <c r="H553" s="566"/>
      <c r="I553" s="566"/>
      <c r="J553" s="566"/>
      <c r="K553" s="566"/>
      <c r="L553" s="566"/>
      <c r="M553" s="566"/>
      <c r="N553" s="566"/>
      <c r="O553" s="566"/>
      <c r="P553" s="566"/>
      <c r="Q553" s="566"/>
      <c r="R553" s="566"/>
      <c r="S553" s="566"/>
      <c r="T553" s="566"/>
      <c r="U553" s="566"/>
      <c r="V553" s="566"/>
      <c r="W553" s="566"/>
      <c r="X553" s="566"/>
      <c r="Y553" s="566"/>
      <c r="Z553" s="566"/>
      <c r="AA553" s="566"/>
      <c r="AB553" s="566"/>
      <c r="AC553" s="566"/>
      <c r="AD553" s="565">
        <v>10200</v>
      </c>
      <c r="AE553" s="566"/>
      <c r="AF553" s="565">
        <v>17850</v>
      </c>
      <c r="AG553" s="565">
        <v>15150</v>
      </c>
      <c r="AH553" s="565">
        <v>14300</v>
      </c>
      <c r="AI553" s="565">
        <v>17200</v>
      </c>
      <c r="AJ553" s="566"/>
      <c r="AK553" s="565">
        <v>7000</v>
      </c>
      <c r="AL553" s="565">
        <v>37600</v>
      </c>
      <c r="AM553" s="566"/>
      <c r="AN553" s="565">
        <v>20500</v>
      </c>
      <c r="AO553" s="566"/>
      <c r="AP553" s="566"/>
      <c r="AQ553" s="566"/>
      <c r="AR553" s="566"/>
      <c r="AS553" s="566"/>
      <c r="AT553" s="565">
        <v>123000</v>
      </c>
      <c r="AU553" s="566"/>
      <c r="AV553" s="566"/>
      <c r="AW553" s="566"/>
    </row>
    <row r="554" spans="1:49">
      <c r="A554" s="564" t="s">
        <v>812</v>
      </c>
      <c r="B554" s="564" t="s">
        <v>2853</v>
      </c>
      <c r="C554" s="564" t="s">
        <v>775</v>
      </c>
      <c r="D554" s="564" t="s">
        <v>956</v>
      </c>
      <c r="E554" s="564" t="s">
        <v>1005</v>
      </c>
      <c r="F554" s="565">
        <v>697180</v>
      </c>
      <c r="G554" s="566"/>
      <c r="H554" s="566"/>
      <c r="I554" s="566"/>
      <c r="J554" s="566"/>
      <c r="K554" s="566"/>
      <c r="L554" s="566"/>
      <c r="M554" s="566"/>
      <c r="N554" s="566"/>
      <c r="O554" s="566"/>
      <c r="P554" s="566"/>
      <c r="Q554" s="566"/>
      <c r="R554" s="566"/>
      <c r="S554" s="566"/>
      <c r="T554" s="566"/>
      <c r="U554" s="566"/>
      <c r="V554" s="566"/>
      <c r="W554" s="566"/>
      <c r="X554" s="566"/>
      <c r="Y554" s="566"/>
      <c r="Z554" s="566"/>
      <c r="AA554" s="566"/>
      <c r="AB554" s="566"/>
      <c r="AC554" s="566"/>
      <c r="AD554" s="566"/>
      <c r="AE554" s="565">
        <v>278880</v>
      </c>
      <c r="AF554" s="565">
        <v>141800</v>
      </c>
      <c r="AG554" s="565">
        <v>41500</v>
      </c>
      <c r="AH554" s="566"/>
      <c r="AI554" s="566"/>
      <c r="AJ554" s="566"/>
      <c r="AK554" s="566"/>
      <c r="AL554" s="566"/>
      <c r="AM554" s="566"/>
      <c r="AN554" s="566"/>
      <c r="AO554" s="566"/>
      <c r="AP554" s="566"/>
      <c r="AQ554" s="566"/>
      <c r="AR554" s="565">
        <v>73800</v>
      </c>
      <c r="AS554" s="566"/>
      <c r="AT554" s="566"/>
      <c r="AU554" s="565">
        <v>129000</v>
      </c>
      <c r="AV554" s="565">
        <v>32200</v>
      </c>
      <c r="AW554" s="566"/>
    </row>
    <row r="555" spans="1:49">
      <c r="A555" s="564" t="s">
        <v>857</v>
      </c>
      <c r="B555" s="564" t="s">
        <v>2854</v>
      </c>
      <c r="C555" s="564" t="s">
        <v>775</v>
      </c>
      <c r="D555" s="564" t="s">
        <v>956</v>
      </c>
      <c r="E555" s="564" t="s">
        <v>1005</v>
      </c>
      <c r="F555" s="565">
        <v>2640850</v>
      </c>
      <c r="G555" s="566"/>
      <c r="H555" s="566"/>
      <c r="I555" s="566"/>
      <c r="J555" s="566"/>
      <c r="K555" s="566"/>
      <c r="L555" s="566"/>
      <c r="M555" s="566"/>
      <c r="N555" s="566"/>
      <c r="O555" s="566"/>
      <c r="P555" s="566"/>
      <c r="Q555" s="566"/>
      <c r="R555" s="566"/>
      <c r="S555" s="566"/>
      <c r="T555" s="566"/>
      <c r="U555" s="566"/>
      <c r="V555" s="566"/>
      <c r="W555" s="566"/>
      <c r="X555" s="566"/>
      <c r="Y555" s="566"/>
      <c r="Z555" s="566"/>
      <c r="AA555" s="566"/>
      <c r="AB555" s="566"/>
      <c r="AC555" s="566"/>
      <c r="AD555" s="566"/>
      <c r="AE555" s="566"/>
      <c r="AF555" s="565">
        <v>195000</v>
      </c>
      <c r="AG555" s="566"/>
      <c r="AH555" s="565">
        <v>64000</v>
      </c>
      <c r="AI555" s="565">
        <v>20400</v>
      </c>
      <c r="AJ555" s="565">
        <v>14000</v>
      </c>
      <c r="AK555" s="565">
        <v>22200</v>
      </c>
      <c r="AL555" s="565">
        <v>269500</v>
      </c>
      <c r="AM555" s="565">
        <v>1750000</v>
      </c>
      <c r="AN555" s="565">
        <v>85250</v>
      </c>
      <c r="AO555" s="566"/>
      <c r="AP555" s="566"/>
      <c r="AQ555" s="566"/>
      <c r="AR555" s="566"/>
      <c r="AS555" s="566"/>
      <c r="AT555" s="566"/>
      <c r="AU555" s="565">
        <v>65000</v>
      </c>
      <c r="AV555" s="565">
        <v>155500</v>
      </c>
      <c r="AW555" s="566"/>
    </row>
    <row r="556" spans="1:49">
      <c r="A556" s="564" t="s">
        <v>1206</v>
      </c>
      <c r="B556" s="564" t="s">
        <v>2855</v>
      </c>
      <c r="C556" s="564" t="s">
        <v>775</v>
      </c>
      <c r="D556" s="564" t="s">
        <v>956</v>
      </c>
      <c r="E556" s="564" t="s">
        <v>1005</v>
      </c>
      <c r="F556" s="565">
        <v>2803450</v>
      </c>
      <c r="G556" s="566"/>
      <c r="H556" s="566"/>
      <c r="I556" s="566"/>
      <c r="J556" s="566"/>
      <c r="K556" s="566"/>
      <c r="L556" s="566"/>
      <c r="M556" s="566"/>
      <c r="N556" s="566"/>
      <c r="O556" s="566"/>
      <c r="P556" s="566"/>
      <c r="Q556" s="566"/>
      <c r="R556" s="566"/>
      <c r="S556" s="566"/>
      <c r="T556" s="566"/>
      <c r="U556" s="566"/>
      <c r="V556" s="566"/>
      <c r="W556" s="566"/>
      <c r="X556" s="566"/>
      <c r="Y556" s="566"/>
      <c r="Z556" s="566"/>
      <c r="AA556" s="566"/>
      <c r="AB556" s="566"/>
      <c r="AC556" s="566"/>
      <c r="AD556" s="566"/>
      <c r="AE556" s="566"/>
      <c r="AF556" s="566"/>
      <c r="AG556" s="566"/>
      <c r="AH556" s="566"/>
      <c r="AI556" s="566"/>
      <c r="AJ556" s="566"/>
      <c r="AK556" s="566"/>
      <c r="AL556" s="565">
        <v>841050</v>
      </c>
      <c r="AM556" s="565">
        <v>611050</v>
      </c>
      <c r="AN556" s="565">
        <v>642250</v>
      </c>
      <c r="AO556" s="566"/>
      <c r="AP556" s="565">
        <v>131100</v>
      </c>
      <c r="AQ556" s="565">
        <v>27900</v>
      </c>
      <c r="AR556" s="565">
        <v>32000</v>
      </c>
      <c r="AS556" s="565">
        <v>122000</v>
      </c>
      <c r="AT556" s="565">
        <v>183000</v>
      </c>
      <c r="AU556" s="565">
        <v>180600</v>
      </c>
      <c r="AV556" s="565">
        <v>25500</v>
      </c>
      <c r="AW556" s="565">
        <v>7000</v>
      </c>
    </row>
    <row r="557" spans="1:49">
      <c r="A557" s="564" t="s">
        <v>1204</v>
      </c>
      <c r="B557" s="564" t="s">
        <v>2855</v>
      </c>
      <c r="C557" s="564" t="s">
        <v>775</v>
      </c>
      <c r="D557" s="564" t="s">
        <v>956</v>
      </c>
      <c r="E557" s="564" t="s">
        <v>1005</v>
      </c>
      <c r="F557" s="565">
        <v>305965.40000000002</v>
      </c>
      <c r="G557" s="566"/>
      <c r="H557" s="566"/>
      <c r="I557" s="566"/>
      <c r="J557" s="566"/>
      <c r="K557" s="566"/>
      <c r="L557" s="566"/>
      <c r="M557" s="566"/>
      <c r="N557" s="566"/>
      <c r="O557" s="566"/>
      <c r="P557" s="566"/>
      <c r="Q557" s="566"/>
      <c r="R557" s="566"/>
      <c r="S557" s="566"/>
      <c r="T557" s="566"/>
      <c r="U557" s="566"/>
      <c r="V557" s="566"/>
      <c r="W557" s="566"/>
      <c r="X557" s="566"/>
      <c r="Y557" s="566"/>
      <c r="Z557" s="566"/>
      <c r="AA557" s="566"/>
      <c r="AB557" s="566"/>
      <c r="AC557" s="566"/>
      <c r="AD557" s="566"/>
      <c r="AE557" s="566"/>
      <c r="AF557" s="566"/>
      <c r="AG557" s="566"/>
      <c r="AH557" s="566"/>
      <c r="AI557" s="566"/>
      <c r="AJ557" s="566"/>
      <c r="AK557" s="565">
        <v>305965.40000000002</v>
      </c>
      <c r="AL557" s="566"/>
      <c r="AM557" s="566"/>
      <c r="AN557" s="566"/>
      <c r="AO557" s="566"/>
      <c r="AP557" s="566"/>
      <c r="AQ557" s="566"/>
      <c r="AR557" s="566"/>
      <c r="AS557" s="566"/>
      <c r="AT557" s="566"/>
      <c r="AU557" s="566"/>
      <c r="AV557" s="566"/>
      <c r="AW557" s="566"/>
    </row>
    <row r="558" spans="1:49">
      <c r="A558" s="564" t="s">
        <v>885</v>
      </c>
      <c r="B558" s="564" t="s">
        <v>2856</v>
      </c>
      <c r="C558" s="564" t="s">
        <v>775</v>
      </c>
      <c r="D558" s="564" t="s">
        <v>956</v>
      </c>
      <c r="E558" s="564" t="s">
        <v>1005</v>
      </c>
      <c r="F558" s="565">
        <v>199500</v>
      </c>
      <c r="G558" s="566"/>
      <c r="H558" s="566"/>
      <c r="I558" s="566"/>
      <c r="J558" s="566"/>
      <c r="K558" s="566"/>
      <c r="L558" s="566"/>
      <c r="M558" s="566"/>
      <c r="N558" s="566"/>
      <c r="O558" s="566"/>
      <c r="P558" s="566"/>
      <c r="Q558" s="566"/>
      <c r="R558" s="566"/>
      <c r="S558" s="566"/>
      <c r="T558" s="566"/>
      <c r="U558" s="566"/>
      <c r="V558" s="566"/>
      <c r="W558" s="566"/>
      <c r="X558" s="566"/>
      <c r="Y558" s="566"/>
      <c r="Z558" s="566"/>
      <c r="AA558" s="566"/>
      <c r="AB558" s="566"/>
      <c r="AC558" s="566"/>
      <c r="AD558" s="566"/>
      <c r="AE558" s="566"/>
      <c r="AF558" s="566"/>
      <c r="AG558" s="565">
        <v>97500</v>
      </c>
      <c r="AH558" s="565">
        <v>102000</v>
      </c>
      <c r="AI558" s="566"/>
      <c r="AJ558" s="566"/>
      <c r="AK558" s="566"/>
      <c r="AL558" s="566"/>
      <c r="AM558" s="566"/>
      <c r="AN558" s="566"/>
      <c r="AO558" s="566"/>
      <c r="AP558" s="566"/>
      <c r="AQ558" s="566"/>
      <c r="AR558" s="566"/>
      <c r="AS558" s="566"/>
      <c r="AT558" s="566"/>
      <c r="AU558" s="566"/>
      <c r="AV558" s="566"/>
      <c r="AW558" s="566"/>
    </row>
    <row r="559" spans="1:49">
      <c r="A559" s="564" t="s">
        <v>829</v>
      </c>
      <c r="B559" s="564" t="s">
        <v>2856</v>
      </c>
      <c r="C559" s="564" t="s">
        <v>775</v>
      </c>
      <c r="D559" s="564" t="s">
        <v>956</v>
      </c>
      <c r="E559" s="564" t="s">
        <v>1005</v>
      </c>
      <c r="F559" s="565">
        <v>315000</v>
      </c>
      <c r="G559" s="566"/>
      <c r="H559" s="566"/>
      <c r="I559" s="566"/>
      <c r="J559" s="566"/>
      <c r="K559" s="566"/>
      <c r="L559" s="566"/>
      <c r="M559" s="566"/>
      <c r="N559" s="566"/>
      <c r="O559" s="566"/>
      <c r="P559" s="566"/>
      <c r="Q559" s="566"/>
      <c r="R559" s="566"/>
      <c r="S559" s="566"/>
      <c r="T559" s="566"/>
      <c r="U559" s="566"/>
      <c r="V559" s="566"/>
      <c r="W559" s="566"/>
      <c r="X559" s="566"/>
      <c r="Y559" s="566"/>
      <c r="Z559" s="566"/>
      <c r="AA559" s="566"/>
      <c r="AB559" s="566"/>
      <c r="AC559" s="566"/>
      <c r="AD559" s="566"/>
      <c r="AE559" s="566"/>
      <c r="AF559" s="566"/>
      <c r="AG559" s="565">
        <v>315000</v>
      </c>
      <c r="AH559" s="566"/>
      <c r="AI559" s="566"/>
      <c r="AJ559" s="566"/>
      <c r="AK559" s="566"/>
      <c r="AL559" s="566"/>
      <c r="AM559" s="566"/>
      <c r="AN559" s="566"/>
      <c r="AO559" s="566"/>
      <c r="AP559" s="566"/>
      <c r="AQ559" s="566"/>
      <c r="AR559" s="566"/>
      <c r="AS559" s="566"/>
      <c r="AT559" s="566"/>
      <c r="AU559" s="566"/>
      <c r="AV559" s="566"/>
      <c r="AW559" s="566"/>
    </row>
    <row r="560" spans="1:49">
      <c r="A560" s="564" t="s">
        <v>796</v>
      </c>
      <c r="B560" s="564" t="s">
        <v>2857</v>
      </c>
      <c r="C560" s="564" t="s">
        <v>775</v>
      </c>
      <c r="D560" s="564" t="s">
        <v>956</v>
      </c>
      <c r="E560" s="564" t="s">
        <v>1005</v>
      </c>
      <c r="F560" s="565">
        <v>1417250</v>
      </c>
      <c r="G560" s="566"/>
      <c r="H560" s="566"/>
      <c r="I560" s="566"/>
      <c r="J560" s="566"/>
      <c r="K560" s="566"/>
      <c r="L560" s="566"/>
      <c r="M560" s="566"/>
      <c r="N560" s="566"/>
      <c r="O560" s="566"/>
      <c r="P560" s="566"/>
      <c r="Q560" s="566"/>
      <c r="R560" s="566"/>
      <c r="S560" s="566"/>
      <c r="T560" s="566"/>
      <c r="U560" s="566"/>
      <c r="V560" s="566"/>
      <c r="W560" s="566"/>
      <c r="X560" s="566"/>
      <c r="Y560" s="566"/>
      <c r="Z560" s="566"/>
      <c r="AA560" s="566"/>
      <c r="AB560" s="566"/>
      <c r="AC560" s="566"/>
      <c r="AD560" s="566"/>
      <c r="AE560" s="566"/>
      <c r="AF560" s="566"/>
      <c r="AG560" s="565">
        <v>862500</v>
      </c>
      <c r="AH560" s="566"/>
      <c r="AI560" s="566"/>
      <c r="AJ560" s="566"/>
      <c r="AK560" s="566"/>
      <c r="AL560" s="565">
        <v>554750</v>
      </c>
      <c r="AM560" s="566"/>
      <c r="AN560" s="566"/>
      <c r="AO560" s="566"/>
      <c r="AP560" s="566"/>
      <c r="AQ560" s="566"/>
      <c r="AR560" s="566"/>
      <c r="AS560" s="566"/>
      <c r="AT560" s="566"/>
      <c r="AU560" s="566"/>
      <c r="AV560" s="566"/>
      <c r="AW560" s="566"/>
    </row>
    <row r="561" spans="1:49">
      <c r="A561" s="564" t="s">
        <v>817</v>
      </c>
      <c r="B561" s="564" t="s">
        <v>2858</v>
      </c>
      <c r="C561" s="564" t="s">
        <v>775</v>
      </c>
      <c r="D561" s="564" t="s">
        <v>956</v>
      </c>
      <c r="E561" s="564" t="s">
        <v>1005</v>
      </c>
      <c r="F561" s="565">
        <v>2014100</v>
      </c>
      <c r="G561" s="566"/>
      <c r="H561" s="566"/>
      <c r="I561" s="566"/>
      <c r="J561" s="566"/>
      <c r="K561" s="566"/>
      <c r="L561" s="566"/>
      <c r="M561" s="566"/>
      <c r="N561" s="566"/>
      <c r="O561" s="566"/>
      <c r="P561" s="566"/>
      <c r="Q561" s="566"/>
      <c r="R561" s="566"/>
      <c r="S561" s="566"/>
      <c r="T561" s="566"/>
      <c r="U561" s="566"/>
      <c r="V561" s="566"/>
      <c r="W561" s="566"/>
      <c r="X561" s="566"/>
      <c r="Y561" s="566"/>
      <c r="Z561" s="566"/>
      <c r="AA561" s="566"/>
      <c r="AB561" s="566"/>
      <c r="AC561" s="566"/>
      <c r="AD561" s="565">
        <v>171900</v>
      </c>
      <c r="AE561" s="565">
        <v>152700</v>
      </c>
      <c r="AF561" s="565">
        <v>38400</v>
      </c>
      <c r="AG561" s="565">
        <v>38400</v>
      </c>
      <c r="AH561" s="565">
        <v>16200</v>
      </c>
      <c r="AI561" s="565">
        <v>111300</v>
      </c>
      <c r="AJ561" s="565">
        <v>99000</v>
      </c>
      <c r="AK561" s="565">
        <v>109500</v>
      </c>
      <c r="AL561" s="565">
        <v>330300</v>
      </c>
      <c r="AM561" s="565">
        <v>290400</v>
      </c>
      <c r="AN561" s="565">
        <v>240600</v>
      </c>
      <c r="AO561" s="565">
        <v>162000</v>
      </c>
      <c r="AP561" s="565">
        <v>154000</v>
      </c>
      <c r="AQ561" s="565">
        <v>72000</v>
      </c>
      <c r="AR561" s="566"/>
      <c r="AS561" s="566"/>
      <c r="AT561" s="566"/>
      <c r="AU561" s="566"/>
      <c r="AV561" s="565">
        <v>27400</v>
      </c>
      <c r="AW561" s="566"/>
    </row>
    <row r="562" spans="1:49">
      <c r="A562" s="564" t="s">
        <v>1252</v>
      </c>
      <c r="B562" s="564" t="s">
        <v>2859</v>
      </c>
      <c r="C562" s="564" t="s">
        <v>775</v>
      </c>
      <c r="D562" s="564" t="s">
        <v>956</v>
      </c>
      <c r="E562" s="564" t="s">
        <v>1005</v>
      </c>
      <c r="F562" s="565">
        <v>618757.4</v>
      </c>
      <c r="G562" s="566"/>
      <c r="H562" s="566"/>
      <c r="I562" s="566"/>
      <c r="J562" s="566"/>
      <c r="K562" s="566"/>
      <c r="L562" s="566"/>
      <c r="M562" s="566"/>
      <c r="N562" s="566"/>
      <c r="O562" s="566"/>
      <c r="P562" s="566"/>
      <c r="Q562" s="566"/>
      <c r="R562" s="566"/>
      <c r="S562" s="566"/>
      <c r="T562" s="566"/>
      <c r="U562" s="566"/>
      <c r="V562" s="566"/>
      <c r="W562" s="566"/>
      <c r="X562" s="566"/>
      <c r="Y562" s="566"/>
      <c r="Z562" s="566"/>
      <c r="AA562" s="566"/>
      <c r="AB562" s="566"/>
      <c r="AC562" s="566"/>
      <c r="AD562" s="566"/>
      <c r="AE562" s="566"/>
      <c r="AF562" s="566"/>
      <c r="AG562" s="566"/>
      <c r="AH562" s="566"/>
      <c r="AI562" s="566"/>
      <c r="AJ562" s="566"/>
      <c r="AK562" s="566"/>
      <c r="AL562" s="565">
        <v>94357.4</v>
      </c>
      <c r="AM562" s="565">
        <v>15300</v>
      </c>
      <c r="AN562" s="565">
        <v>96500</v>
      </c>
      <c r="AO562" s="565">
        <v>4450</v>
      </c>
      <c r="AP562" s="565">
        <v>24400</v>
      </c>
      <c r="AQ562" s="566"/>
      <c r="AR562" s="565">
        <v>26850</v>
      </c>
      <c r="AS562" s="565">
        <v>122000</v>
      </c>
      <c r="AT562" s="565">
        <v>25500</v>
      </c>
      <c r="AU562" s="565">
        <v>77400</v>
      </c>
      <c r="AV562" s="565">
        <v>132000</v>
      </c>
      <c r="AW562" s="566"/>
    </row>
    <row r="563" spans="1:49">
      <c r="A563" s="564" t="s">
        <v>888</v>
      </c>
      <c r="B563" s="564" t="s">
        <v>2860</v>
      </c>
      <c r="C563" s="564" t="s">
        <v>775</v>
      </c>
      <c r="D563" s="564" t="s">
        <v>956</v>
      </c>
      <c r="E563" s="564" t="s">
        <v>1005</v>
      </c>
      <c r="F563" s="565">
        <v>189400</v>
      </c>
      <c r="G563" s="566"/>
      <c r="H563" s="566"/>
      <c r="I563" s="566"/>
      <c r="J563" s="566"/>
      <c r="K563" s="566"/>
      <c r="L563" s="566"/>
      <c r="M563" s="566"/>
      <c r="N563" s="566"/>
      <c r="O563" s="566"/>
      <c r="P563" s="566"/>
      <c r="Q563" s="566"/>
      <c r="R563" s="566"/>
      <c r="S563" s="566"/>
      <c r="T563" s="566"/>
      <c r="U563" s="566"/>
      <c r="V563" s="566"/>
      <c r="W563" s="566"/>
      <c r="X563" s="566"/>
      <c r="Y563" s="566"/>
      <c r="Z563" s="566"/>
      <c r="AA563" s="566"/>
      <c r="AB563" s="566"/>
      <c r="AC563" s="566"/>
      <c r="AD563" s="565">
        <v>72900</v>
      </c>
      <c r="AE563" s="565">
        <v>16200</v>
      </c>
      <c r="AF563" s="566"/>
      <c r="AG563" s="565">
        <v>3300</v>
      </c>
      <c r="AH563" s="565">
        <v>19200</v>
      </c>
      <c r="AI563" s="565">
        <v>30300</v>
      </c>
      <c r="AJ563" s="565">
        <v>16500</v>
      </c>
      <c r="AK563" s="565">
        <v>11400</v>
      </c>
      <c r="AL563" s="565">
        <v>11600</v>
      </c>
      <c r="AM563" s="566"/>
      <c r="AN563" s="566"/>
      <c r="AO563" s="565">
        <v>8000</v>
      </c>
      <c r="AP563" s="566"/>
      <c r="AQ563" s="566"/>
      <c r="AR563" s="566"/>
      <c r="AS563" s="566"/>
      <c r="AT563" s="566"/>
      <c r="AU563" s="566"/>
      <c r="AV563" s="566"/>
      <c r="AW563" s="566"/>
    </row>
    <row r="564" spans="1:49">
      <c r="A564" s="564" t="s">
        <v>824</v>
      </c>
      <c r="B564" s="564" t="s">
        <v>2861</v>
      </c>
      <c r="C564" s="564" t="s">
        <v>775</v>
      </c>
      <c r="D564" s="564" t="s">
        <v>956</v>
      </c>
      <c r="E564" s="564" t="s">
        <v>1005</v>
      </c>
      <c r="F564" s="565">
        <v>395400</v>
      </c>
      <c r="G564" s="566"/>
      <c r="H564" s="566"/>
      <c r="I564" s="566"/>
      <c r="J564" s="566"/>
      <c r="K564" s="566"/>
      <c r="L564" s="566"/>
      <c r="M564" s="566"/>
      <c r="N564" s="566"/>
      <c r="O564" s="566"/>
      <c r="P564" s="566"/>
      <c r="Q564" s="566"/>
      <c r="R564" s="566"/>
      <c r="S564" s="566"/>
      <c r="T564" s="566"/>
      <c r="U564" s="566"/>
      <c r="V564" s="566"/>
      <c r="W564" s="566"/>
      <c r="X564" s="566"/>
      <c r="Y564" s="566"/>
      <c r="Z564" s="566"/>
      <c r="AA564" s="566"/>
      <c r="AB564" s="566"/>
      <c r="AC564" s="566"/>
      <c r="AD564" s="565">
        <v>144300</v>
      </c>
      <c r="AE564" s="566"/>
      <c r="AF564" s="565">
        <v>194400</v>
      </c>
      <c r="AG564" s="566"/>
      <c r="AH564" s="565">
        <v>56700</v>
      </c>
      <c r="AI564" s="566"/>
      <c r="AJ564" s="566"/>
      <c r="AK564" s="566"/>
      <c r="AL564" s="566"/>
      <c r="AM564" s="566"/>
      <c r="AN564" s="566"/>
      <c r="AO564" s="566"/>
      <c r="AP564" s="566"/>
      <c r="AQ564" s="566"/>
      <c r="AR564" s="566"/>
      <c r="AS564" s="566"/>
      <c r="AT564" s="566"/>
      <c r="AU564" s="566"/>
      <c r="AV564" s="566"/>
      <c r="AW564" s="566"/>
    </row>
    <row r="565" spans="1:49">
      <c r="A565" s="564" t="s">
        <v>794</v>
      </c>
      <c r="B565" s="564" t="s">
        <v>2862</v>
      </c>
      <c r="C565" s="564" t="s">
        <v>775</v>
      </c>
      <c r="D565" s="564" t="s">
        <v>956</v>
      </c>
      <c r="E565" s="564" t="s">
        <v>1005</v>
      </c>
      <c r="F565" s="565">
        <v>1538200</v>
      </c>
      <c r="G565" s="566"/>
      <c r="H565" s="566"/>
      <c r="I565" s="566"/>
      <c r="J565" s="566"/>
      <c r="K565" s="566"/>
      <c r="L565" s="566"/>
      <c r="M565" s="566"/>
      <c r="N565" s="566"/>
      <c r="O565" s="566"/>
      <c r="P565" s="566"/>
      <c r="Q565" s="566"/>
      <c r="R565" s="566"/>
      <c r="S565" s="566"/>
      <c r="T565" s="566"/>
      <c r="U565" s="566"/>
      <c r="V565" s="566"/>
      <c r="W565" s="566"/>
      <c r="X565" s="566"/>
      <c r="Y565" s="566"/>
      <c r="Z565" s="566"/>
      <c r="AA565" s="566"/>
      <c r="AB565" s="566"/>
      <c r="AC565" s="566"/>
      <c r="AD565" s="565">
        <v>121500</v>
      </c>
      <c r="AE565" s="565">
        <v>318100</v>
      </c>
      <c r="AF565" s="565">
        <v>331600</v>
      </c>
      <c r="AG565" s="565">
        <v>162000</v>
      </c>
      <c r="AH565" s="565">
        <v>269200</v>
      </c>
      <c r="AI565" s="565">
        <v>155400</v>
      </c>
      <c r="AJ565" s="565">
        <v>20400</v>
      </c>
      <c r="AK565" s="566"/>
      <c r="AL565" s="566"/>
      <c r="AM565" s="566"/>
      <c r="AN565" s="566"/>
      <c r="AO565" s="566"/>
      <c r="AP565" s="566"/>
      <c r="AQ565" s="566"/>
      <c r="AR565" s="566"/>
      <c r="AS565" s="566"/>
      <c r="AT565" s="566"/>
      <c r="AU565" s="566"/>
      <c r="AV565" s="565">
        <v>160000</v>
      </c>
      <c r="AW565" s="566"/>
    </row>
    <row r="566" spans="1:49">
      <c r="A566" s="564" t="s">
        <v>872</v>
      </c>
      <c r="B566" s="564" t="s">
        <v>2863</v>
      </c>
      <c r="C566" s="564" t="s">
        <v>775</v>
      </c>
      <c r="D566" s="564" t="s">
        <v>956</v>
      </c>
      <c r="E566" s="564" t="s">
        <v>1005</v>
      </c>
      <c r="F566" s="565">
        <v>161050</v>
      </c>
      <c r="G566" s="566"/>
      <c r="H566" s="566"/>
      <c r="I566" s="566"/>
      <c r="J566" s="566"/>
      <c r="K566" s="566"/>
      <c r="L566" s="566"/>
      <c r="M566" s="566"/>
      <c r="N566" s="566"/>
      <c r="O566" s="566"/>
      <c r="P566" s="566"/>
      <c r="Q566" s="566"/>
      <c r="R566" s="566"/>
      <c r="S566" s="566"/>
      <c r="T566" s="566"/>
      <c r="U566" s="566"/>
      <c r="V566" s="566"/>
      <c r="W566" s="566"/>
      <c r="X566" s="566"/>
      <c r="Y566" s="566"/>
      <c r="Z566" s="566"/>
      <c r="AA566" s="566"/>
      <c r="AB566" s="566"/>
      <c r="AC566" s="566"/>
      <c r="AD566" s="565">
        <v>50850</v>
      </c>
      <c r="AE566" s="565">
        <v>75000</v>
      </c>
      <c r="AF566" s="565">
        <v>11100</v>
      </c>
      <c r="AG566" s="566"/>
      <c r="AH566" s="566"/>
      <c r="AI566" s="566"/>
      <c r="AJ566" s="566"/>
      <c r="AK566" s="566"/>
      <c r="AL566" s="565">
        <v>10000</v>
      </c>
      <c r="AM566" s="566"/>
      <c r="AN566" s="566"/>
      <c r="AO566" s="566"/>
      <c r="AP566" s="566"/>
      <c r="AQ566" s="565">
        <v>14100</v>
      </c>
      <c r="AR566" s="566"/>
      <c r="AS566" s="566"/>
      <c r="AT566" s="566"/>
      <c r="AU566" s="566"/>
      <c r="AV566" s="566"/>
      <c r="AW566" s="566"/>
    </row>
    <row r="567" spans="1:49">
      <c r="A567" s="564" t="s">
        <v>1043</v>
      </c>
      <c r="B567" s="564" t="s">
        <v>2864</v>
      </c>
      <c r="C567" s="564" t="s">
        <v>775</v>
      </c>
      <c r="D567" s="564" t="s">
        <v>956</v>
      </c>
      <c r="E567" s="564" t="s">
        <v>1005</v>
      </c>
      <c r="F567" s="565">
        <v>778240</v>
      </c>
      <c r="G567" s="566"/>
      <c r="H567" s="566"/>
      <c r="I567" s="566"/>
      <c r="J567" s="566"/>
      <c r="K567" s="566"/>
      <c r="L567" s="566"/>
      <c r="M567" s="566"/>
      <c r="N567" s="566"/>
      <c r="O567" s="566"/>
      <c r="P567" s="566"/>
      <c r="Q567" s="566"/>
      <c r="R567" s="566"/>
      <c r="S567" s="566"/>
      <c r="T567" s="566"/>
      <c r="U567" s="566"/>
      <c r="V567" s="566"/>
      <c r="W567" s="566"/>
      <c r="X567" s="566"/>
      <c r="Y567" s="566"/>
      <c r="Z567" s="566"/>
      <c r="AA567" s="566"/>
      <c r="AB567" s="566"/>
      <c r="AC567" s="566"/>
      <c r="AD567" s="566"/>
      <c r="AE567" s="566"/>
      <c r="AF567" s="566"/>
      <c r="AG567" s="566"/>
      <c r="AH567" s="566"/>
      <c r="AI567" s="566"/>
      <c r="AJ567" s="565">
        <v>156600</v>
      </c>
      <c r="AK567" s="565">
        <v>173700</v>
      </c>
      <c r="AL567" s="565">
        <v>12500</v>
      </c>
      <c r="AM567" s="565">
        <v>22590</v>
      </c>
      <c r="AN567" s="566"/>
      <c r="AO567" s="565">
        <v>62000</v>
      </c>
      <c r="AP567" s="565">
        <v>16400</v>
      </c>
      <c r="AQ567" s="565">
        <v>55600</v>
      </c>
      <c r="AR567" s="566"/>
      <c r="AS567" s="565">
        <v>123000</v>
      </c>
      <c r="AT567" s="565">
        <v>61000</v>
      </c>
      <c r="AU567" s="565">
        <v>29850</v>
      </c>
      <c r="AV567" s="565">
        <v>65000</v>
      </c>
      <c r="AW567" s="566"/>
    </row>
    <row r="568" spans="1:49">
      <c r="A568" s="564" t="s">
        <v>830</v>
      </c>
      <c r="B568" s="564" t="s">
        <v>2865</v>
      </c>
      <c r="C568" s="564" t="s">
        <v>775</v>
      </c>
      <c r="D568" s="564" t="s">
        <v>956</v>
      </c>
      <c r="E568" s="564" t="s">
        <v>1005</v>
      </c>
      <c r="F568" s="565">
        <v>1694450</v>
      </c>
      <c r="G568" s="566"/>
      <c r="H568" s="566"/>
      <c r="I568" s="566"/>
      <c r="J568" s="566"/>
      <c r="K568" s="566"/>
      <c r="L568" s="566"/>
      <c r="M568" s="566"/>
      <c r="N568" s="566"/>
      <c r="O568" s="566"/>
      <c r="P568" s="566"/>
      <c r="Q568" s="566"/>
      <c r="R568" s="566"/>
      <c r="S568" s="566"/>
      <c r="T568" s="566"/>
      <c r="U568" s="566"/>
      <c r="V568" s="566"/>
      <c r="W568" s="566"/>
      <c r="X568" s="566"/>
      <c r="Y568" s="566"/>
      <c r="Z568" s="566"/>
      <c r="AA568" s="566"/>
      <c r="AB568" s="566"/>
      <c r="AC568" s="566"/>
      <c r="AD568" s="566"/>
      <c r="AE568" s="566"/>
      <c r="AF568" s="566"/>
      <c r="AG568" s="565">
        <v>315000</v>
      </c>
      <c r="AH568" s="566"/>
      <c r="AI568" s="566"/>
      <c r="AJ568" s="566"/>
      <c r="AK568" s="566"/>
      <c r="AL568" s="566"/>
      <c r="AM568" s="566"/>
      <c r="AN568" s="565">
        <v>666000</v>
      </c>
      <c r="AO568" s="565">
        <v>123000</v>
      </c>
      <c r="AP568" s="566"/>
      <c r="AQ568" s="566"/>
      <c r="AR568" s="566"/>
      <c r="AS568" s="566"/>
      <c r="AT568" s="565">
        <v>46250</v>
      </c>
      <c r="AU568" s="565">
        <v>246000</v>
      </c>
      <c r="AV568" s="565">
        <v>298200</v>
      </c>
      <c r="AW568" s="566"/>
    </row>
    <row r="569" spans="1:49">
      <c r="A569" s="564" t="s">
        <v>873</v>
      </c>
      <c r="B569" s="564" t="s">
        <v>2866</v>
      </c>
      <c r="C569" s="564" t="s">
        <v>775</v>
      </c>
      <c r="D569" s="564" t="s">
        <v>956</v>
      </c>
      <c r="E569" s="564" t="s">
        <v>1005</v>
      </c>
      <c r="F569" s="565">
        <v>157800</v>
      </c>
      <c r="G569" s="566"/>
      <c r="H569" s="566"/>
      <c r="I569" s="566"/>
      <c r="J569" s="566"/>
      <c r="K569" s="566"/>
      <c r="L569" s="566"/>
      <c r="M569" s="566"/>
      <c r="N569" s="566"/>
      <c r="O569" s="566"/>
      <c r="P569" s="566"/>
      <c r="Q569" s="566"/>
      <c r="R569" s="566"/>
      <c r="S569" s="566"/>
      <c r="T569" s="566"/>
      <c r="U569" s="566"/>
      <c r="V569" s="566"/>
      <c r="W569" s="566"/>
      <c r="X569" s="566"/>
      <c r="Y569" s="566"/>
      <c r="Z569" s="566"/>
      <c r="AA569" s="566"/>
      <c r="AB569" s="566"/>
      <c r="AC569" s="566"/>
      <c r="AD569" s="565">
        <v>125400</v>
      </c>
      <c r="AE569" s="566"/>
      <c r="AF569" s="566"/>
      <c r="AG569" s="566"/>
      <c r="AH569" s="565">
        <v>32400</v>
      </c>
      <c r="AI569" s="566"/>
      <c r="AJ569" s="566"/>
      <c r="AK569" s="566"/>
      <c r="AL569" s="566"/>
      <c r="AM569" s="566"/>
      <c r="AN569" s="566"/>
      <c r="AO569" s="566"/>
      <c r="AP569" s="566"/>
      <c r="AQ569" s="566"/>
      <c r="AR569" s="566"/>
      <c r="AS569" s="566"/>
      <c r="AT569" s="566"/>
      <c r="AU569" s="566"/>
      <c r="AV569" s="566"/>
      <c r="AW569" s="566"/>
    </row>
    <row r="570" spans="1:49">
      <c r="A570" s="564" t="s">
        <v>896</v>
      </c>
      <c r="B570" s="564" t="s">
        <v>2867</v>
      </c>
      <c r="C570" s="564" t="s">
        <v>775</v>
      </c>
      <c r="D570" s="564" t="s">
        <v>956</v>
      </c>
      <c r="E570" s="564" t="s">
        <v>1005</v>
      </c>
      <c r="F570" s="565">
        <v>81000</v>
      </c>
      <c r="G570" s="566"/>
      <c r="H570" s="566"/>
      <c r="I570" s="566"/>
      <c r="J570" s="566"/>
      <c r="K570" s="566"/>
      <c r="L570" s="566"/>
      <c r="M570" s="566"/>
      <c r="N570" s="566"/>
      <c r="O570" s="566"/>
      <c r="P570" s="566"/>
      <c r="Q570" s="566"/>
      <c r="R570" s="566"/>
      <c r="S570" s="566"/>
      <c r="T570" s="566"/>
      <c r="U570" s="566"/>
      <c r="V570" s="566"/>
      <c r="W570" s="566"/>
      <c r="X570" s="566"/>
      <c r="Y570" s="566"/>
      <c r="Z570" s="566"/>
      <c r="AA570" s="566"/>
      <c r="AB570" s="566"/>
      <c r="AC570" s="566"/>
      <c r="AD570" s="565">
        <v>81000</v>
      </c>
      <c r="AE570" s="566"/>
      <c r="AF570" s="566"/>
      <c r="AG570" s="566"/>
      <c r="AH570" s="566"/>
      <c r="AI570" s="566"/>
      <c r="AJ570" s="566"/>
      <c r="AK570" s="566"/>
      <c r="AL570" s="566"/>
      <c r="AM570" s="566"/>
      <c r="AN570" s="566"/>
      <c r="AO570" s="566"/>
      <c r="AP570" s="566"/>
      <c r="AQ570" s="566"/>
      <c r="AR570" s="566"/>
      <c r="AS570" s="566"/>
      <c r="AT570" s="566"/>
      <c r="AU570" s="566"/>
      <c r="AV570" s="566"/>
      <c r="AW570" s="566"/>
    </row>
    <row r="571" spans="1:49">
      <c r="A571" s="564" t="s">
        <v>892</v>
      </c>
      <c r="B571" s="564" t="s">
        <v>2868</v>
      </c>
      <c r="C571" s="564" t="s">
        <v>775</v>
      </c>
      <c r="D571" s="564" t="s">
        <v>956</v>
      </c>
      <c r="E571" s="564" t="s">
        <v>1005</v>
      </c>
      <c r="F571" s="565">
        <v>133400</v>
      </c>
      <c r="G571" s="566"/>
      <c r="H571" s="566"/>
      <c r="I571" s="566"/>
      <c r="J571" s="566"/>
      <c r="K571" s="566"/>
      <c r="L571" s="566"/>
      <c r="M571" s="566"/>
      <c r="N571" s="566"/>
      <c r="O571" s="566"/>
      <c r="P571" s="566"/>
      <c r="Q571" s="566"/>
      <c r="R571" s="566"/>
      <c r="S571" s="566"/>
      <c r="T571" s="566"/>
      <c r="U571" s="566"/>
      <c r="V571" s="566"/>
      <c r="W571" s="566"/>
      <c r="X571" s="566"/>
      <c r="Y571" s="566"/>
      <c r="Z571" s="566"/>
      <c r="AA571" s="566"/>
      <c r="AB571" s="566"/>
      <c r="AC571" s="566"/>
      <c r="AD571" s="565">
        <v>87000</v>
      </c>
      <c r="AE571" s="566"/>
      <c r="AF571" s="566"/>
      <c r="AG571" s="565">
        <v>1400</v>
      </c>
      <c r="AH571" s="566"/>
      <c r="AI571" s="565">
        <v>20400</v>
      </c>
      <c r="AJ571" s="566"/>
      <c r="AK571" s="566"/>
      <c r="AL571" s="566"/>
      <c r="AM571" s="566"/>
      <c r="AN571" s="566"/>
      <c r="AO571" s="566"/>
      <c r="AP571" s="566"/>
      <c r="AQ571" s="566"/>
      <c r="AR571" s="565">
        <v>24600</v>
      </c>
      <c r="AS571" s="566"/>
      <c r="AT571" s="566"/>
      <c r="AU571" s="566"/>
      <c r="AV571" s="566"/>
      <c r="AW571" s="566"/>
    </row>
    <row r="572" spans="1:49">
      <c r="A572" s="564" t="s">
        <v>783</v>
      </c>
      <c r="B572" s="564" t="s">
        <v>2869</v>
      </c>
      <c r="C572" s="564" t="s">
        <v>775</v>
      </c>
      <c r="D572" s="564" t="s">
        <v>956</v>
      </c>
      <c r="E572" s="564" t="s">
        <v>1005</v>
      </c>
      <c r="F572" s="565">
        <v>1818350</v>
      </c>
      <c r="G572" s="566"/>
      <c r="H572" s="566"/>
      <c r="I572" s="566"/>
      <c r="J572" s="566"/>
      <c r="K572" s="566"/>
      <c r="L572" s="566"/>
      <c r="M572" s="566"/>
      <c r="N572" s="566"/>
      <c r="O572" s="566"/>
      <c r="P572" s="566"/>
      <c r="Q572" s="566"/>
      <c r="R572" s="566"/>
      <c r="S572" s="566"/>
      <c r="T572" s="566"/>
      <c r="U572" s="566"/>
      <c r="V572" s="566"/>
      <c r="W572" s="566"/>
      <c r="X572" s="566"/>
      <c r="Y572" s="566"/>
      <c r="Z572" s="566"/>
      <c r="AA572" s="566"/>
      <c r="AB572" s="566"/>
      <c r="AC572" s="566"/>
      <c r="AD572" s="565">
        <v>1228450</v>
      </c>
      <c r="AE572" s="565">
        <v>589900</v>
      </c>
      <c r="AF572" s="566"/>
      <c r="AG572" s="566"/>
      <c r="AH572" s="566"/>
      <c r="AI572" s="566"/>
      <c r="AJ572" s="566"/>
      <c r="AK572" s="566"/>
      <c r="AL572" s="566"/>
      <c r="AM572" s="566"/>
      <c r="AN572" s="566"/>
      <c r="AO572" s="566"/>
      <c r="AP572" s="566"/>
      <c r="AQ572" s="566"/>
      <c r="AR572" s="566"/>
      <c r="AS572" s="566"/>
      <c r="AT572" s="566"/>
      <c r="AU572" s="566"/>
      <c r="AV572" s="566"/>
      <c r="AW572" s="566"/>
    </row>
    <row r="573" spans="1:49">
      <c r="A573" s="564" t="s">
        <v>795</v>
      </c>
      <c r="B573" s="564" t="s">
        <v>2870</v>
      </c>
      <c r="C573" s="564" t="s">
        <v>775</v>
      </c>
      <c r="D573" s="564" t="s">
        <v>956</v>
      </c>
      <c r="E573" s="564" t="s">
        <v>1005</v>
      </c>
      <c r="F573" s="565">
        <v>1695150</v>
      </c>
      <c r="G573" s="566"/>
      <c r="H573" s="566"/>
      <c r="I573" s="566"/>
      <c r="J573" s="566"/>
      <c r="K573" s="566"/>
      <c r="L573" s="566"/>
      <c r="M573" s="566"/>
      <c r="N573" s="566"/>
      <c r="O573" s="566"/>
      <c r="P573" s="566"/>
      <c r="Q573" s="566"/>
      <c r="R573" s="566"/>
      <c r="S573" s="566"/>
      <c r="T573" s="566"/>
      <c r="U573" s="566"/>
      <c r="V573" s="566"/>
      <c r="W573" s="566"/>
      <c r="X573" s="566"/>
      <c r="Y573" s="566"/>
      <c r="Z573" s="566"/>
      <c r="AA573" s="566"/>
      <c r="AB573" s="566"/>
      <c r="AC573" s="566"/>
      <c r="AD573" s="565">
        <v>466200</v>
      </c>
      <c r="AE573" s="565">
        <v>234600</v>
      </c>
      <c r="AF573" s="565">
        <v>159000</v>
      </c>
      <c r="AG573" s="565">
        <v>41400</v>
      </c>
      <c r="AH573" s="566"/>
      <c r="AI573" s="566"/>
      <c r="AJ573" s="566"/>
      <c r="AK573" s="566"/>
      <c r="AL573" s="565">
        <v>40000</v>
      </c>
      <c r="AM573" s="565">
        <v>296900</v>
      </c>
      <c r="AN573" s="565">
        <v>295250</v>
      </c>
      <c r="AO573" s="565">
        <v>1400</v>
      </c>
      <c r="AP573" s="566"/>
      <c r="AQ573" s="566"/>
      <c r="AR573" s="565">
        <v>62000</v>
      </c>
      <c r="AS573" s="565">
        <v>98400</v>
      </c>
      <c r="AT573" s="566"/>
      <c r="AU573" s="566"/>
      <c r="AV573" s="566"/>
      <c r="AW573" s="566"/>
    </row>
    <row r="574" spans="1:49">
      <c r="A574" s="564" t="s">
        <v>788</v>
      </c>
      <c r="B574" s="564" t="s">
        <v>2871</v>
      </c>
      <c r="C574" s="564" t="s">
        <v>775</v>
      </c>
      <c r="D574" s="564" t="s">
        <v>956</v>
      </c>
      <c r="E574" s="564" t="s">
        <v>1005</v>
      </c>
      <c r="F574" s="565">
        <v>10115745</v>
      </c>
      <c r="G574" s="566"/>
      <c r="H574" s="566"/>
      <c r="I574" s="566"/>
      <c r="J574" s="566"/>
      <c r="K574" s="566"/>
      <c r="L574" s="566"/>
      <c r="M574" s="566"/>
      <c r="N574" s="566"/>
      <c r="O574" s="566"/>
      <c r="P574" s="566"/>
      <c r="Q574" s="566"/>
      <c r="R574" s="566"/>
      <c r="S574" s="566"/>
      <c r="T574" s="566"/>
      <c r="U574" s="566"/>
      <c r="V574" s="566"/>
      <c r="W574" s="566"/>
      <c r="X574" s="566"/>
      <c r="Y574" s="566"/>
      <c r="Z574" s="566"/>
      <c r="AA574" s="566"/>
      <c r="AB574" s="566"/>
      <c r="AC574" s="566"/>
      <c r="AD574" s="565">
        <v>307200</v>
      </c>
      <c r="AE574" s="565">
        <v>232850</v>
      </c>
      <c r="AF574" s="565">
        <v>357350</v>
      </c>
      <c r="AG574" s="565">
        <v>663600</v>
      </c>
      <c r="AH574" s="565">
        <v>421650</v>
      </c>
      <c r="AI574" s="565">
        <v>729916</v>
      </c>
      <c r="AJ574" s="565">
        <v>533200</v>
      </c>
      <c r="AK574" s="565">
        <v>1110154</v>
      </c>
      <c r="AL574" s="565">
        <v>626400</v>
      </c>
      <c r="AM574" s="565">
        <v>1436700</v>
      </c>
      <c r="AN574" s="565">
        <v>106400</v>
      </c>
      <c r="AO574" s="565">
        <v>9500</v>
      </c>
      <c r="AP574" s="565">
        <v>490650</v>
      </c>
      <c r="AQ574" s="565">
        <v>84425</v>
      </c>
      <c r="AR574" s="565">
        <v>777250</v>
      </c>
      <c r="AS574" s="565">
        <v>504400</v>
      </c>
      <c r="AT574" s="565">
        <v>280600</v>
      </c>
      <c r="AU574" s="565">
        <v>1194400</v>
      </c>
      <c r="AV574" s="565">
        <v>231600</v>
      </c>
      <c r="AW574" s="565">
        <v>17500</v>
      </c>
    </row>
    <row r="575" spans="1:49">
      <c r="A575" s="564" t="s">
        <v>1205</v>
      </c>
      <c r="B575" s="564" t="s">
        <v>2872</v>
      </c>
      <c r="C575" s="564" t="s">
        <v>775</v>
      </c>
      <c r="D575" s="564" t="s">
        <v>956</v>
      </c>
      <c r="E575" s="564" t="s">
        <v>1005</v>
      </c>
      <c r="F575" s="565">
        <v>328300</v>
      </c>
      <c r="G575" s="566"/>
      <c r="H575" s="566"/>
      <c r="I575" s="566"/>
      <c r="J575" s="566"/>
      <c r="K575" s="566"/>
      <c r="L575" s="566"/>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5">
        <v>259300</v>
      </c>
      <c r="AL575" s="566"/>
      <c r="AM575" s="566"/>
      <c r="AN575" s="565">
        <v>69000</v>
      </c>
      <c r="AO575" s="566"/>
      <c r="AP575" s="566"/>
      <c r="AQ575" s="566"/>
      <c r="AR575" s="566"/>
      <c r="AS575" s="566"/>
      <c r="AT575" s="566"/>
      <c r="AU575" s="566"/>
      <c r="AV575" s="566"/>
      <c r="AW575" s="566"/>
    </row>
    <row r="576" spans="1:49">
      <c r="A576" s="564" t="s">
        <v>1433</v>
      </c>
      <c r="B576" s="564" t="s">
        <v>2873</v>
      </c>
      <c r="C576" s="564" t="s">
        <v>775</v>
      </c>
      <c r="D576" s="564" t="s">
        <v>956</v>
      </c>
      <c r="E576" s="564" t="s">
        <v>1005</v>
      </c>
      <c r="F576" s="565">
        <v>1534957.4</v>
      </c>
      <c r="G576" s="566"/>
      <c r="H576" s="566"/>
      <c r="I576" s="566"/>
      <c r="J576" s="566"/>
      <c r="K576" s="566"/>
      <c r="L576" s="566"/>
      <c r="M576" s="566"/>
      <c r="N576" s="566"/>
      <c r="O576" s="566"/>
      <c r="P576" s="566"/>
      <c r="Q576" s="566"/>
      <c r="R576" s="566"/>
      <c r="S576" s="566"/>
      <c r="T576" s="566"/>
      <c r="U576" s="566"/>
      <c r="V576" s="566"/>
      <c r="W576" s="566"/>
      <c r="X576" s="566"/>
      <c r="Y576" s="566"/>
      <c r="Z576" s="566"/>
      <c r="AA576" s="566"/>
      <c r="AB576" s="566"/>
      <c r="AC576" s="566"/>
      <c r="AD576" s="566"/>
      <c r="AE576" s="566"/>
      <c r="AF576" s="566"/>
      <c r="AG576" s="566"/>
      <c r="AH576" s="566"/>
      <c r="AI576" s="566"/>
      <c r="AJ576" s="566"/>
      <c r="AK576" s="565">
        <v>49957.4</v>
      </c>
      <c r="AL576" s="565">
        <v>120000</v>
      </c>
      <c r="AM576" s="565">
        <v>666000</v>
      </c>
      <c r="AN576" s="566"/>
      <c r="AO576" s="566"/>
      <c r="AP576" s="566"/>
      <c r="AQ576" s="566"/>
      <c r="AR576" s="566"/>
      <c r="AS576" s="565">
        <v>183000</v>
      </c>
      <c r="AT576" s="566"/>
      <c r="AU576" s="565">
        <v>516000</v>
      </c>
      <c r="AV576" s="566"/>
      <c r="AW576" s="566"/>
    </row>
    <row r="577" spans="1:49">
      <c r="A577" s="564" t="s">
        <v>880</v>
      </c>
      <c r="B577" s="564" t="s">
        <v>2874</v>
      </c>
      <c r="C577" s="564" t="s">
        <v>775</v>
      </c>
      <c r="D577" s="564" t="s">
        <v>956</v>
      </c>
      <c r="E577" s="564" t="s">
        <v>1005</v>
      </c>
      <c r="F577" s="565">
        <v>717300</v>
      </c>
      <c r="G577" s="566"/>
      <c r="H577" s="566"/>
      <c r="I577" s="566"/>
      <c r="J577" s="566"/>
      <c r="K577" s="566"/>
      <c r="L577" s="566"/>
      <c r="M577" s="566"/>
      <c r="N577" s="566"/>
      <c r="O577" s="566"/>
      <c r="P577" s="566"/>
      <c r="Q577" s="566"/>
      <c r="R577" s="566"/>
      <c r="S577" s="566"/>
      <c r="T577" s="566"/>
      <c r="U577" s="566"/>
      <c r="V577" s="566"/>
      <c r="W577" s="566"/>
      <c r="X577" s="566"/>
      <c r="Y577" s="566"/>
      <c r="Z577" s="566"/>
      <c r="AA577" s="566"/>
      <c r="AB577" s="566"/>
      <c r="AC577" s="566"/>
      <c r="AD577" s="565">
        <v>83700</v>
      </c>
      <c r="AE577" s="565">
        <v>21300</v>
      </c>
      <c r="AF577" s="565">
        <v>5050</v>
      </c>
      <c r="AG577" s="566"/>
      <c r="AH577" s="565">
        <v>24000</v>
      </c>
      <c r="AI577" s="565">
        <v>61200</v>
      </c>
      <c r="AJ577" s="566"/>
      <c r="AK577" s="566"/>
      <c r="AL577" s="566"/>
      <c r="AM577" s="565">
        <v>33150</v>
      </c>
      <c r="AN577" s="565">
        <v>20000</v>
      </c>
      <c r="AO577" s="565">
        <v>49200</v>
      </c>
      <c r="AP577" s="565">
        <v>4700</v>
      </c>
      <c r="AQ577" s="565">
        <v>16500</v>
      </c>
      <c r="AR577" s="565">
        <v>49200</v>
      </c>
      <c r="AS577" s="565">
        <v>147600</v>
      </c>
      <c r="AT577" s="565">
        <v>123000</v>
      </c>
      <c r="AU577" s="565">
        <v>49200</v>
      </c>
      <c r="AV577" s="565">
        <v>29500</v>
      </c>
      <c r="AW577" s="566"/>
    </row>
    <row r="578" spans="1:49">
      <c r="A578" s="564" t="s">
        <v>818</v>
      </c>
      <c r="B578" s="564" t="s">
        <v>2875</v>
      </c>
      <c r="C578" s="564" t="s">
        <v>775</v>
      </c>
      <c r="D578" s="564" t="s">
        <v>956</v>
      </c>
      <c r="E578" s="564" t="s">
        <v>1005</v>
      </c>
      <c r="F578" s="565">
        <v>7410750</v>
      </c>
      <c r="G578" s="566"/>
      <c r="H578" s="566"/>
      <c r="I578" s="566"/>
      <c r="J578" s="566"/>
      <c r="K578" s="566"/>
      <c r="L578" s="566"/>
      <c r="M578" s="566"/>
      <c r="N578" s="566"/>
      <c r="O578" s="566"/>
      <c r="P578" s="566"/>
      <c r="Q578" s="566"/>
      <c r="R578" s="566"/>
      <c r="S578" s="566"/>
      <c r="T578" s="566"/>
      <c r="U578" s="566"/>
      <c r="V578" s="566"/>
      <c r="W578" s="566"/>
      <c r="X578" s="566"/>
      <c r="Y578" s="566"/>
      <c r="Z578" s="566"/>
      <c r="AA578" s="566"/>
      <c r="AB578" s="566"/>
      <c r="AC578" s="566"/>
      <c r="AD578" s="566"/>
      <c r="AE578" s="566"/>
      <c r="AF578" s="566"/>
      <c r="AG578" s="565">
        <v>396300</v>
      </c>
      <c r="AH578" s="565">
        <v>1600000</v>
      </c>
      <c r="AI578" s="565">
        <v>640050</v>
      </c>
      <c r="AJ578" s="565">
        <v>2243000</v>
      </c>
      <c r="AK578" s="565">
        <v>1439000</v>
      </c>
      <c r="AL578" s="565">
        <v>651000</v>
      </c>
      <c r="AM578" s="566"/>
      <c r="AN578" s="566"/>
      <c r="AO578" s="566"/>
      <c r="AP578" s="566"/>
      <c r="AQ578" s="565">
        <v>5600</v>
      </c>
      <c r="AR578" s="565">
        <v>37500</v>
      </c>
      <c r="AS578" s="566"/>
      <c r="AT578" s="565">
        <v>165000</v>
      </c>
      <c r="AU578" s="565">
        <v>96700</v>
      </c>
      <c r="AV578" s="565">
        <v>136600</v>
      </c>
      <c r="AW578" s="566"/>
    </row>
    <row r="579" spans="1:49">
      <c r="A579" s="564" t="s">
        <v>874</v>
      </c>
      <c r="B579" s="564" t="s">
        <v>2876</v>
      </c>
      <c r="C579" s="564" t="s">
        <v>775</v>
      </c>
      <c r="D579" s="564" t="s">
        <v>956</v>
      </c>
      <c r="E579" s="564" t="s">
        <v>1005</v>
      </c>
      <c r="F579" s="565">
        <v>453650</v>
      </c>
      <c r="G579" s="566"/>
      <c r="H579" s="566"/>
      <c r="I579" s="566"/>
      <c r="J579" s="566"/>
      <c r="K579" s="566"/>
      <c r="L579" s="566"/>
      <c r="M579" s="566"/>
      <c r="N579" s="566"/>
      <c r="O579" s="566"/>
      <c r="P579" s="566"/>
      <c r="Q579" s="566"/>
      <c r="R579" s="566"/>
      <c r="S579" s="566"/>
      <c r="T579" s="566"/>
      <c r="U579" s="566"/>
      <c r="V579" s="566"/>
      <c r="W579" s="566"/>
      <c r="X579" s="566"/>
      <c r="Y579" s="566"/>
      <c r="Z579" s="566"/>
      <c r="AA579" s="566"/>
      <c r="AB579" s="566"/>
      <c r="AC579" s="566"/>
      <c r="AD579" s="566"/>
      <c r="AE579" s="566"/>
      <c r="AF579" s="566"/>
      <c r="AG579" s="565">
        <v>124400</v>
      </c>
      <c r="AH579" s="565">
        <v>29250</v>
      </c>
      <c r="AI579" s="566"/>
      <c r="AJ579" s="566"/>
      <c r="AK579" s="566"/>
      <c r="AL579" s="565">
        <v>105000</v>
      </c>
      <c r="AM579" s="566"/>
      <c r="AN579" s="566"/>
      <c r="AO579" s="566"/>
      <c r="AP579" s="566"/>
      <c r="AQ579" s="566"/>
      <c r="AR579" s="566"/>
      <c r="AS579" s="566"/>
      <c r="AT579" s="566"/>
      <c r="AU579" s="565">
        <v>195000</v>
      </c>
      <c r="AV579" s="566"/>
      <c r="AW579" s="566"/>
    </row>
    <row r="580" spans="1:49">
      <c r="A580" s="564" t="s">
        <v>803</v>
      </c>
      <c r="B580" s="564" t="s">
        <v>2877</v>
      </c>
      <c r="C580" s="564" t="s">
        <v>775</v>
      </c>
      <c r="D580" s="564" t="s">
        <v>956</v>
      </c>
      <c r="E580" s="564" t="s">
        <v>1005</v>
      </c>
      <c r="F580" s="565">
        <v>1517000</v>
      </c>
      <c r="G580" s="566"/>
      <c r="H580" s="566"/>
      <c r="I580" s="566"/>
      <c r="J580" s="566"/>
      <c r="K580" s="566"/>
      <c r="L580" s="566"/>
      <c r="M580" s="566"/>
      <c r="N580" s="566"/>
      <c r="O580" s="566"/>
      <c r="P580" s="566"/>
      <c r="Q580" s="566"/>
      <c r="R580" s="566"/>
      <c r="S580" s="566"/>
      <c r="T580" s="566"/>
      <c r="U580" s="566"/>
      <c r="V580" s="566"/>
      <c r="W580" s="566"/>
      <c r="X580" s="566"/>
      <c r="Y580" s="566"/>
      <c r="Z580" s="566"/>
      <c r="AA580" s="566"/>
      <c r="AB580" s="566"/>
      <c r="AC580" s="566"/>
      <c r="AD580" s="565">
        <v>350800</v>
      </c>
      <c r="AE580" s="565">
        <v>130350</v>
      </c>
      <c r="AF580" s="565">
        <v>89100</v>
      </c>
      <c r="AG580" s="565">
        <v>113750</v>
      </c>
      <c r="AH580" s="565">
        <v>33100</v>
      </c>
      <c r="AI580" s="565">
        <v>46500</v>
      </c>
      <c r="AJ580" s="565">
        <v>54200</v>
      </c>
      <c r="AK580" s="565">
        <v>29000</v>
      </c>
      <c r="AL580" s="565">
        <v>24000</v>
      </c>
      <c r="AM580" s="565">
        <v>40900</v>
      </c>
      <c r="AN580" s="565">
        <v>40000</v>
      </c>
      <c r="AO580" s="565">
        <v>28000</v>
      </c>
      <c r="AP580" s="565">
        <v>120600</v>
      </c>
      <c r="AQ580" s="565">
        <v>15400</v>
      </c>
      <c r="AR580" s="565">
        <v>76000</v>
      </c>
      <c r="AS580" s="566"/>
      <c r="AT580" s="565">
        <v>117900</v>
      </c>
      <c r="AU580" s="565">
        <v>109900</v>
      </c>
      <c r="AV580" s="565">
        <v>97500</v>
      </c>
      <c r="AW580" s="566"/>
    </row>
    <row r="581" spans="1:49">
      <c r="A581" s="564" t="s">
        <v>867</v>
      </c>
      <c r="B581" s="564" t="s">
        <v>2878</v>
      </c>
      <c r="C581" s="564" t="s">
        <v>775</v>
      </c>
      <c r="D581" s="564" t="s">
        <v>956</v>
      </c>
      <c r="E581" s="564" t="s">
        <v>1005</v>
      </c>
      <c r="F581" s="565">
        <v>147990</v>
      </c>
      <c r="G581" s="566"/>
      <c r="H581" s="566"/>
      <c r="I581" s="566"/>
      <c r="J581" s="566"/>
      <c r="K581" s="566"/>
      <c r="L581" s="566"/>
      <c r="M581" s="566"/>
      <c r="N581" s="566"/>
      <c r="O581" s="566"/>
      <c r="P581" s="566"/>
      <c r="Q581" s="566"/>
      <c r="R581" s="566"/>
      <c r="S581" s="566"/>
      <c r="T581" s="566"/>
      <c r="U581" s="566"/>
      <c r="V581" s="566"/>
      <c r="W581" s="566"/>
      <c r="X581" s="566"/>
      <c r="Y581" s="566"/>
      <c r="Z581" s="566"/>
      <c r="AA581" s="566"/>
      <c r="AB581" s="566"/>
      <c r="AC581" s="566"/>
      <c r="AD581" s="565">
        <v>147990</v>
      </c>
      <c r="AE581" s="566"/>
      <c r="AF581" s="566"/>
      <c r="AG581" s="566"/>
      <c r="AH581" s="566"/>
      <c r="AI581" s="566"/>
      <c r="AJ581" s="566"/>
      <c r="AK581" s="566"/>
      <c r="AL581" s="566"/>
      <c r="AM581" s="566"/>
      <c r="AN581" s="566"/>
      <c r="AO581" s="566"/>
      <c r="AP581" s="566"/>
      <c r="AQ581" s="566"/>
      <c r="AR581" s="566"/>
      <c r="AS581" s="566"/>
      <c r="AT581" s="566"/>
      <c r="AU581" s="566"/>
      <c r="AV581" s="566"/>
      <c r="AW581" s="566"/>
    </row>
    <row r="582" spans="1:49">
      <c r="A582" s="564" t="s">
        <v>961</v>
      </c>
      <c r="B582" s="564" t="s">
        <v>2879</v>
      </c>
      <c r="C582" s="564" t="s">
        <v>775</v>
      </c>
      <c r="D582" s="564" t="s">
        <v>956</v>
      </c>
      <c r="E582" s="564" t="s">
        <v>1005</v>
      </c>
      <c r="F582" s="565">
        <v>168650</v>
      </c>
      <c r="G582" s="566"/>
      <c r="H582" s="566"/>
      <c r="I582" s="566"/>
      <c r="J582" s="566"/>
      <c r="K582" s="566"/>
      <c r="L582" s="566"/>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5">
        <v>77850</v>
      </c>
      <c r="AI582" s="566"/>
      <c r="AJ582" s="566"/>
      <c r="AK582" s="566"/>
      <c r="AL582" s="566"/>
      <c r="AM582" s="566"/>
      <c r="AN582" s="566"/>
      <c r="AO582" s="566"/>
      <c r="AP582" s="566"/>
      <c r="AQ582" s="566"/>
      <c r="AR582" s="566"/>
      <c r="AS582" s="566"/>
      <c r="AT582" s="566"/>
      <c r="AU582" s="565">
        <v>90800</v>
      </c>
      <c r="AV582" s="566"/>
      <c r="AW582" s="566"/>
    </row>
    <row r="583" spans="1:49">
      <c r="A583" s="564" t="s">
        <v>962</v>
      </c>
      <c r="B583" s="564" t="s">
        <v>2880</v>
      </c>
      <c r="C583" s="564" t="s">
        <v>775</v>
      </c>
      <c r="D583" s="564" t="s">
        <v>956</v>
      </c>
      <c r="E583" s="564" t="s">
        <v>1005</v>
      </c>
      <c r="F583" s="565">
        <v>317280.5</v>
      </c>
      <c r="G583" s="566"/>
      <c r="H583" s="566"/>
      <c r="I583" s="566"/>
      <c r="J583" s="566"/>
      <c r="K583" s="566"/>
      <c r="L583" s="566"/>
      <c r="M583" s="566"/>
      <c r="N583" s="566"/>
      <c r="O583" s="566"/>
      <c r="P583" s="566"/>
      <c r="Q583" s="566"/>
      <c r="R583" s="566"/>
      <c r="S583" s="566"/>
      <c r="T583" s="566"/>
      <c r="U583" s="566"/>
      <c r="V583" s="566"/>
      <c r="W583" s="566"/>
      <c r="X583" s="566"/>
      <c r="Y583" s="566"/>
      <c r="Z583" s="566"/>
      <c r="AA583" s="566"/>
      <c r="AB583" s="566"/>
      <c r="AC583" s="566"/>
      <c r="AD583" s="566"/>
      <c r="AE583" s="566"/>
      <c r="AF583" s="566"/>
      <c r="AG583" s="566"/>
      <c r="AH583" s="565">
        <v>185200</v>
      </c>
      <c r="AI583" s="565">
        <v>47000</v>
      </c>
      <c r="AJ583" s="565">
        <v>3200</v>
      </c>
      <c r="AK583" s="566"/>
      <c r="AL583" s="565">
        <v>4680.5</v>
      </c>
      <c r="AM583" s="566"/>
      <c r="AN583" s="566"/>
      <c r="AO583" s="565">
        <v>20000</v>
      </c>
      <c r="AP583" s="566"/>
      <c r="AQ583" s="566"/>
      <c r="AR583" s="566"/>
      <c r="AS583" s="565">
        <v>13800</v>
      </c>
      <c r="AT583" s="566"/>
      <c r="AU583" s="565">
        <v>43400</v>
      </c>
      <c r="AV583" s="566"/>
      <c r="AW583" s="566"/>
    </row>
    <row r="584" spans="1:49">
      <c r="A584" s="564" t="s">
        <v>790</v>
      </c>
      <c r="B584" s="564" t="s">
        <v>2881</v>
      </c>
      <c r="C584" s="564" t="s">
        <v>775</v>
      </c>
      <c r="D584" s="564" t="s">
        <v>956</v>
      </c>
      <c r="E584" s="564" t="s">
        <v>1005</v>
      </c>
      <c r="F584" s="565">
        <v>1654500</v>
      </c>
      <c r="G584" s="566"/>
      <c r="H584" s="566"/>
      <c r="I584" s="566"/>
      <c r="J584" s="566"/>
      <c r="K584" s="566"/>
      <c r="L584" s="566"/>
      <c r="M584" s="566"/>
      <c r="N584" s="566"/>
      <c r="O584" s="566"/>
      <c r="P584" s="566"/>
      <c r="Q584" s="566"/>
      <c r="R584" s="566"/>
      <c r="S584" s="566"/>
      <c r="T584" s="566"/>
      <c r="U584" s="566"/>
      <c r="V584" s="566"/>
      <c r="W584" s="566"/>
      <c r="X584" s="566"/>
      <c r="Y584" s="566"/>
      <c r="Z584" s="566"/>
      <c r="AA584" s="566"/>
      <c r="AB584" s="566"/>
      <c r="AC584" s="566"/>
      <c r="AD584" s="566"/>
      <c r="AE584" s="566"/>
      <c r="AF584" s="566"/>
      <c r="AG584" s="565">
        <v>1377900</v>
      </c>
      <c r="AH584" s="565">
        <v>92000</v>
      </c>
      <c r="AI584" s="566"/>
      <c r="AJ584" s="566"/>
      <c r="AK584" s="566"/>
      <c r="AL584" s="566"/>
      <c r="AM584" s="566"/>
      <c r="AN584" s="566"/>
      <c r="AO584" s="565">
        <v>10000</v>
      </c>
      <c r="AP584" s="566"/>
      <c r="AQ584" s="565">
        <v>123000</v>
      </c>
      <c r="AR584" s="566"/>
      <c r="AS584" s="566"/>
      <c r="AT584" s="566"/>
      <c r="AU584" s="566"/>
      <c r="AV584" s="565">
        <v>51600</v>
      </c>
      <c r="AW584" s="566"/>
    </row>
    <row r="585" spans="1:49">
      <c r="A585" s="564" t="s">
        <v>864</v>
      </c>
      <c r="B585" s="564" t="s">
        <v>2882</v>
      </c>
      <c r="C585" s="564" t="s">
        <v>775</v>
      </c>
      <c r="D585" s="564" t="s">
        <v>956</v>
      </c>
      <c r="E585" s="564" t="s">
        <v>1005</v>
      </c>
      <c r="F585" s="565">
        <v>714525</v>
      </c>
      <c r="G585" s="566"/>
      <c r="H585" s="566"/>
      <c r="I585" s="566"/>
      <c r="J585" s="566"/>
      <c r="K585" s="566"/>
      <c r="L585" s="566"/>
      <c r="M585" s="566"/>
      <c r="N585" s="566"/>
      <c r="O585" s="566"/>
      <c r="P585" s="566"/>
      <c r="Q585" s="566"/>
      <c r="R585" s="566"/>
      <c r="S585" s="566"/>
      <c r="T585" s="566"/>
      <c r="U585" s="566"/>
      <c r="V585" s="566"/>
      <c r="W585" s="566"/>
      <c r="X585" s="566"/>
      <c r="Y585" s="566"/>
      <c r="Z585" s="566"/>
      <c r="AA585" s="566"/>
      <c r="AB585" s="566"/>
      <c r="AC585" s="566"/>
      <c r="AD585" s="566"/>
      <c r="AE585" s="566"/>
      <c r="AF585" s="565">
        <v>39500</v>
      </c>
      <c r="AG585" s="565">
        <v>120600</v>
      </c>
      <c r="AH585" s="565">
        <v>1700</v>
      </c>
      <c r="AI585" s="565">
        <v>40100</v>
      </c>
      <c r="AJ585" s="565">
        <v>132750</v>
      </c>
      <c r="AK585" s="566"/>
      <c r="AL585" s="566"/>
      <c r="AM585" s="565">
        <v>11000</v>
      </c>
      <c r="AN585" s="566"/>
      <c r="AO585" s="566"/>
      <c r="AP585" s="566"/>
      <c r="AQ585" s="566"/>
      <c r="AR585" s="565">
        <v>34600</v>
      </c>
      <c r="AS585" s="565">
        <v>87675</v>
      </c>
      <c r="AT585" s="566"/>
      <c r="AU585" s="565">
        <v>195000</v>
      </c>
      <c r="AV585" s="565">
        <v>51600</v>
      </c>
      <c r="AW585" s="566"/>
    </row>
    <row r="586" spans="1:49">
      <c r="A586" s="564" t="s">
        <v>1466</v>
      </c>
      <c r="B586" s="564" t="s">
        <v>2883</v>
      </c>
      <c r="C586" s="564" t="s">
        <v>775</v>
      </c>
      <c r="D586" s="564" t="s">
        <v>956</v>
      </c>
      <c r="E586" s="564" t="s">
        <v>1005</v>
      </c>
      <c r="F586" s="565">
        <v>343607.4</v>
      </c>
      <c r="G586" s="566"/>
      <c r="H586" s="566"/>
      <c r="I586" s="566"/>
      <c r="J586" s="566"/>
      <c r="K586" s="566"/>
      <c r="L586" s="566"/>
      <c r="M586" s="566"/>
      <c r="N586" s="566"/>
      <c r="O586" s="566"/>
      <c r="P586" s="566"/>
      <c r="Q586" s="566"/>
      <c r="R586" s="566"/>
      <c r="S586" s="566"/>
      <c r="T586" s="566"/>
      <c r="U586" s="566"/>
      <c r="V586" s="566"/>
      <c r="W586" s="566"/>
      <c r="X586" s="566"/>
      <c r="Y586" s="566"/>
      <c r="Z586" s="566"/>
      <c r="AA586" s="566"/>
      <c r="AB586" s="566"/>
      <c r="AC586" s="566"/>
      <c r="AD586" s="566"/>
      <c r="AE586" s="566"/>
      <c r="AF586" s="566"/>
      <c r="AG586" s="566"/>
      <c r="AH586" s="566"/>
      <c r="AI586" s="566"/>
      <c r="AJ586" s="566"/>
      <c r="AK586" s="566"/>
      <c r="AL586" s="566"/>
      <c r="AM586" s="566"/>
      <c r="AN586" s="565">
        <v>49957.4</v>
      </c>
      <c r="AO586" s="565">
        <v>28600</v>
      </c>
      <c r="AP586" s="565">
        <v>14000</v>
      </c>
      <c r="AQ586" s="565">
        <v>14000</v>
      </c>
      <c r="AR586" s="565">
        <v>18150</v>
      </c>
      <c r="AS586" s="565">
        <v>122000</v>
      </c>
      <c r="AT586" s="565">
        <v>61000</v>
      </c>
      <c r="AU586" s="565">
        <v>35900</v>
      </c>
      <c r="AV586" s="566"/>
      <c r="AW586" s="566"/>
    </row>
    <row r="587" spans="1:49">
      <c r="A587" s="564" t="s">
        <v>1434</v>
      </c>
      <c r="B587" s="564" t="s">
        <v>2884</v>
      </c>
      <c r="C587" s="564" t="s">
        <v>775</v>
      </c>
      <c r="D587" s="564" t="s">
        <v>956</v>
      </c>
      <c r="E587" s="564" t="s">
        <v>1005</v>
      </c>
      <c r="F587" s="565">
        <v>10539107.4</v>
      </c>
      <c r="G587" s="566"/>
      <c r="H587" s="566"/>
      <c r="I587" s="566"/>
      <c r="J587" s="566"/>
      <c r="K587" s="566"/>
      <c r="L587" s="566"/>
      <c r="M587" s="566"/>
      <c r="N587" s="566"/>
      <c r="O587" s="566"/>
      <c r="P587" s="566"/>
      <c r="Q587" s="566"/>
      <c r="R587" s="566"/>
      <c r="S587" s="566"/>
      <c r="T587" s="566"/>
      <c r="U587" s="566"/>
      <c r="V587" s="566"/>
      <c r="W587" s="566"/>
      <c r="X587" s="566"/>
      <c r="Y587" s="566"/>
      <c r="Z587" s="566"/>
      <c r="AA587" s="566"/>
      <c r="AB587" s="566"/>
      <c r="AC587" s="566"/>
      <c r="AD587" s="566"/>
      <c r="AE587" s="566"/>
      <c r="AF587" s="566"/>
      <c r="AG587" s="566"/>
      <c r="AH587" s="566"/>
      <c r="AI587" s="566"/>
      <c r="AJ587" s="566"/>
      <c r="AK587" s="566"/>
      <c r="AL587" s="566"/>
      <c r="AM587" s="565">
        <v>1646257.4</v>
      </c>
      <c r="AN587" s="565">
        <v>1028400</v>
      </c>
      <c r="AO587" s="565">
        <v>690150</v>
      </c>
      <c r="AP587" s="565">
        <v>641100</v>
      </c>
      <c r="AQ587" s="565">
        <v>837800</v>
      </c>
      <c r="AR587" s="565">
        <v>608550</v>
      </c>
      <c r="AS587" s="565">
        <v>1703550</v>
      </c>
      <c r="AT587" s="565">
        <v>1644500</v>
      </c>
      <c r="AU587" s="565">
        <v>933000</v>
      </c>
      <c r="AV587" s="565">
        <v>805800</v>
      </c>
      <c r="AW587" s="566"/>
    </row>
    <row r="588" spans="1:49">
      <c r="A588" s="564" t="s">
        <v>1467</v>
      </c>
      <c r="B588" s="564" t="s">
        <v>2885</v>
      </c>
      <c r="C588" s="564" t="s">
        <v>775</v>
      </c>
      <c r="D588" s="564" t="s">
        <v>956</v>
      </c>
      <c r="E588" s="564" t="s">
        <v>1005</v>
      </c>
      <c r="F588" s="565">
        <v>1017507.4</v>
      </c>
      <c r="G588" s="566"/>
      <c r="H588" s="566"/>
      <c r="I588" s="566"/>
      <c r="J588" s="566"/>
      <c r="K588" s="566"/>
      <c r="L588" s="566"/>
      <c r="M588" s="566"/>
      <c r="N588" s="566"/>
      <c r="O588" s="566"/>
      <c r="P588" s="566"/>
      <c r="Q588" s="566"/>
      <c r="R588" s="566"/>
      <c r="S588" s="566"/>
      <c r="T588" s="566"/>
      <c r="U588" s="566"/>
      <c r="V588" s="566"/>
      <c r="W588" s="566"/>
      <c r="X588" s="566"/>
      <c r="Y588" s="566"/>
      <c r="Z588" s="566"/>
      <c r="AA588" s="566"/>
      <c r="AB588" s="566"/>
      <c r="AC588" s="566"/>
      <c r="AD588" s="566"/>
      <c r="AE588" s="566"/>
      <c r="AF588" s="566"/>
      <c r="AG588" s="566"/>
      <c r="AH588" s="566"/>
      <c r="AI588" s="566"/>
      <c r="AJ588" s="566"/>
      <c r="AK588" s="566"/>
      <c r="AL588" s="566"/>
      <c r="AM588" s="566"/>
      <c r="AN588" s="565">
        <v>49957.4</v>
      </c>
      <c r="AO588" s="565">
        <v>169800</v>
      </c>
      <c r="AP588" s="565">
        <v>269500</v>
      </c>
      <c r="AQ588" s="565">
        <v>71500</v>
      </c>
      <c r="AR588" s="565">
        <v>137800</v>
      </c>
      <c r="AS588" s="565">
        <v>192800</v>
      </c>
      <c r="AT588" s="565">
        <v>45750</v>
      </c>
      <c r="AU588" s="565">
        <v>51600</v>
      </c>
      <c r="AV588" s="565">
        <v>28800</v>
      </c>
      <c r="AW588" s="566"/>
    </row>
    <row r="589" spans="1:49">
      <c r="A589" s="564" t="s">
        <v>815</v>
      </c>
      <c r="B589" s="564" t="s">
        <v>2886</v>
      </c>
      <c r="C589" s="564" t="s">
        <v>775</v>
      </c>
      <c r="D589" s="564" t="s">
        <v>956</v>
      </c>
      <c r="E589" s="564" t="s">
        <v>1005</v>
      </c>
      <c r="F589" s="565">
        <v>2016200</v>
      </c>
      <c r="G589" s="566"/>
      <c r="H589" s="566"/>
      <c r="I589" s="566"/>
      <c r="J589" s="566"/>
      <c r="K589" s="566"/>
      <c r="L589" s="566"/>
      <c r="M589" s="566"/>
      <c r="N589" s="566"/>
      <c r="O589" s="566"/>
      <c r="P589" s="566"/>
      <c r="Q589" s="566"/>
      <c r="R589" s="566"/>
      <c r="S589" s="566"/>
      <c r="T589" s="566"/>
      <c r="U589" s="566"/>
      <c r="V589" s="566"/>
      <c r="W589" s="566"/>
      <c r="X589" s="566"/>
      <c r="Y589" s="566"/>
      <c r="Z589" s="566"/>
      <c r="AA589" s="566"/>
      <c r="AB589" s="566"/>
      <c r="AC589" s="566"/>
      <c r="AD589" s="565">
        <v>67800</v>
      </c>
      <c r="AE589" s="565">
        <v>144600</v>
      </c>
      <c r="AF589" s="565">
        <v>88800</v>
      </c>
      <c r="AG589" s="565">
        <v>114300</v>
      </c>
      <c r="AH589" s="565">
        <v>134400</v>
      </c>
      <c r="AI589" s="565">
        <v>188100</v>
      </c>
      <c r="AJ589" s="565">
        <v>120300</v>
      </c>
      <c r="AK589" s="565">
        <v>85700</v>
      </c>
      <c r="AL589" s="565">
        <v>264000</v>
      </c>
      <c r="AM589" s="565">
        <v>750200</v>
      </c>
      <c r="AN589" s="566"/>
      <c r="AO589" s="565">
        <v>58000</v>
      </c>
      <c r="AP589" s="566"/>
      <c r="AQ589" s="566"/>
      <c r="AR589" s="566"/>
      <c r="AS589" s="566"/>
      <c r="AT589" s="566"/>
      <c r="AU589" s="566"/>
      <c r="AV589" s="566"/>
      <c r="AW589" s="566"/>
    </row>
    <row r="590" spans="1:49">
      <c r="A590" s="564" t="s">
        <v>849</v>
      </c>
      <c r="B590" s="564" t="s">
        <v>2887</v>
      </c>
      <c r="C590" s="564" t="s">
        <v>775</v>
      </c>
      <c r="D590" s="564" t="s">
        <v>956</v>
      </c>
      <c r="E590" s="564" t="s">
        <v>1005</v>
      </c>
      <c r="F590" s="565">
        <v>207000</v>
      </c>
      <c r="G590" s="566"/>
      <c r="H590" s="566"/>
      <c r="I590" s="566"/>
      <c r="J590" s="566"/>
      <c r="K590" s="566"/>
      <c r="L590" s="566"/>
      <c r="M590" s="566"/>
      <c r="N590" s="566"/>
      <c r="O590" s="566"/>
      <c r="P590" s="566"/>
      <c r="Q590" s="566"/>
      <c r="R590" s="566"/>
      <c r="S590" s="566"/>
      <c r="T590" s="566"/>
      <c r="U590" s="566"/>
      <c r="V590" s="566"/>
      <c r="W590" s="566"/>
      <c r="X590" s="566"/>
      <c r="Y590" s="566"/>
      <c r="Z590" s="566"/>
      <c r="AA590" s="566"/>
      <c r="AB590" s="566"/>
      <c r="AC590" s="566"/>
      <c r="AD590" s="566"/>
      <c r="AE590" s="566"/>
      <c r="AF590" s="566"/>
      <c r="AG590" s="565">
        <v>207000</v>
      </c>
      <c r="AH590" s="566"/>
      <c r="AI590" s="566"/>
      <c r="AJ590" s="566"/>
      <c r="AK590" s="566"/>
      <c r="AL590" s="566"/>
      <c r="AM590" s="566"/>
      <c r="AN590" s="566"/>
      <c r="AO590" s="566"/>
      <c r="AP590" s="566"/>
      <c r="AQ590" s="566"/>
      <c r="AR590" s="566"/>
      <c r="AS590" s="566"/>
      <c r="AT590" s="566"/>
      <c r="AU590" s="566"/>
      <c r="AV590" s="566"/>
      <c r="AW590" s="566"/>
    </row>
    <row r="591" spans="1:49">
      <c r="A591" s="564" t="s">
        <v>814</v>
      </c>
      <c r="B591" s="564" t="s">
        <v>2888</v>
      </c>
      <c r="C591" s="564" t="s">
        <v>775</v>
      </c>
      <c r="D591" s="564" t="s">
        <v>956</v>
      </c>
      <c r="E591" s="564" t="s">
        <v>1005</v>
      </c>
      <c r="F591" s="565">
        <v>1420450</v>
      </c>
      <c r="G591" s="566"/>
      <c r="H591" s="566"/>
      <c r="I591" s="566"/>
      <c r="J591" s="566"/>
      <c r="K591" s="566"/>
      <c r="L591" s="566"/>
      <c r="M591" s="566"/>
      <c r="N591" s="566"/>
      <c r="O591" s="566"/>
      <c r="P591" s="566"/>
      <c r="Q591" s="566"/>
      <c r="R591" s="566"/>
      <c r="S591" s="566"/>
      <c r="T591" s="566"/>
      <c r="U591" s="566"/>
      <c r="V591" s="566"/>
      <c r="W591" s="566"/>
      <c r="X591" s="566"/>
      <c r="Y591" s="566"/>
      <c r="Z591" s="566"/>
      <c r="AA591" s="566"/>
      <c r="AB591" s="566"/>
      <c r="AC591" s="566"/>
      <c r="AD591" s="565">
        <v>159500</v>
      </c>
      <c r="AE591" s="565">
        <v>66600</v>
      </c>
      <c r="AF591" s="565">
        <v>143200</v>
      </c>
      <c r="AG591" s="565">
        <v>48400</v>
      </c>
      <c r="AH591" s="565">
        <v>105200</v>
      </c>
      <c r="AI591" s="565">
        <v>163800</v>
      </c>
      <c r="AJ591" s="565">
        <v>156400</v>
      </c>
      <c r="AK591" s="566"/>
      <c r="AL591" s="565">
        <v>62000</v>
      </c>
      <c r="AM591" s="565">
        <v>121000</v>
      </c>
      <c r="AN591" s="565">
        <v>24000</v>
      </c>
      <c r="AO591" s="566"/>
      <c r="AP591" s="566"/>
      <c r="AQ591" s="565">
        <v>60000</v>
      </c>
      <c r="AR591" s="565">
        <v>29550</v>
      </c>
      <c r="AS591" s="565">
        <v>28000</v>
      </c>
      <c r="AT591" s="565">
        <v>123000</v>
      </c>
      <c r="AU591" s="565">
        <v>61800</v>
      </c>
      <c r="AV591" s="565">
        <v>68000</v>
      </c>
      <c r="AW591" s="566"/>
    </row>
    <row r="592" spans="1:49">
      <c r="A592" s="564" t="s">
        <v>894</v>
      </c>
      <c r="B592" s="564" t="s">
        <v>2889</v>
      </c>
      <c r="C592" s="564" t="s">
        <v>775</v>
      </c>
      <c r="D592" s="564" t="s">
        <v>956</v>
      </c>
      <c r="E592" s="564" t="s">
        <v>1005</v>
      </c>
      <c r="F592" s="565">
        <v>267250</v>
      </c>
      <c r="G592" s="566"/>
      <c r="H592" s="566"/>
      <c r="I592" s="566"/>
      <c r="J592" s="566"/>
      <c r="K592" s="566"/>
      <c r="L592" s="566"/>
      <c r="M592" s="566"/>
      <c r="N592" s="566"/>
      <c r="O592" s="566"/>
      <c r="P592" s="566"/>
      <c r="Q592" s="566"/>
      <c r="R592" s="566"/>
      <c r="S592" s="566"/>
      <c r="T592" s="566"/>
      <c r="U592" s="566"/>
      <c r="V592" s="566"/>
      <c r="W592" s="566"/>
      <c r="X592" s="566"/>
      <c r="Y592" s="566"/>
      <c r="Z592" s="566"/>
      <c r="AA592" s="566"/>
      <c r="AB592" s="566"/>
      <c r="AC592" s="566"/>
      <c r="AD592" s="566"/>
      <c r="AE592" s="566"/>
      <c r="AF592" s="566"/>
      <c r="AG592" s="565">
        <v>81450</v>
      </c>
      <c r="AH592" s="566"/>
      <c r="AI592" s="566"/>
      <c r="AJ592" s="566"/>
      <c r="AK592" s="566"/>
      <c r="AL592" s="566"/>
      <c r="AM592" s="566"/>
      <c r="AN592" s="566"/>
      <c r="AO592" s="566"/>
      <c r="AP592" s="566"/>
      <c r="AQ592" s="565">
        <v>24000</v>
      </c>
      <c r="AR592" s="566"/>
      <c r="AS592" s="565">
        <v>122000</v>
      </c>
      <c r="AT592" s="566"/>
      <c r="AU592" s="565">
        <v>39800</v>
      </c>
      <c r="AV592" s="566"/>
      <c r="AW592" s="566"/>
    </row>
    <row r="593" spans="1:49">
      <c r="A593" s="564" t="s">
        <v>882</v>
      </c>
      <c r="B593" s="564" t="s">
        <v>2890</v>
      </c>
      <c r="C593" s="564" t="s">
        <v>775</v>
      </c>
      <c r="D593" s="564" t="s">
        <v>956</v>
      </c>
      <c r="E593" s="564" t="s">
        <v>1005</v>
      </c>
      <c r="F593" s="565">
        <v>703200</v>
      </c>
      <c r="G593" s="566"/>
      <c r="H593" s="566"/>
      <c r="I593" s="566"/>
      <c r="J593" s="566"/>
      <c r="K593" s="566"/>
      <c r="L593" s="566"/>
      <c r="M593" s="566"/>
      <c r="N593" s="566"/>
      <c r="O593" s="566"/>
      <c r="P593" s="566"/>
      <c r="Q593" s="566"/>
      <c r="R593" s="566"/>
      <c r="S593" s="566"/>
      <c r="T593" s="566"/>
      <c r="U593" s="566"/>
      <c r="V593" s="566"/>
      <c r="W593" s="566"/>
      <c r="X593" s="566"/>
      <c r="Y593" s="566"/>
      <c r="Z593" s="566"/>
      <c r="AA593" s="566"/>
      <c r="AB593" s="566"/>
      <c r="AC593" s="566"/>
      <c r="AD593" s="565">
        <v>105300</v>
      </c>
      <c r="AE593" s="566"/>
      <c r="AF593" s="566"/>
      <c r="AG593" s="566"/>
      <c r="AH593" s="566"/>
      <c r="AI593" s="565">
        <v>239000</v>
      </c>
      <c r="AJ593" s="565">
        <v>259200</v>
      </c>
      <c r="AK593" s="566"/>
      <c r="AL593" s="566"/>
      <c r="AM593" s="565">
        <v>50500</v>
      </c>
      <c r="AN593" s="566"/>
      <c r="AO593" s="566"/>
      <c r="AP593" s="566"/>
      <c r="AQ593" s="566"/>
      <c r="AR593" s="565">
        <v>49200</v>
      </c>
      <c r="AS593" s="566"/>
      <c r="AT593" s="566"/>
      <c r="AU593" s="566"/>
      <c r="AV593" s="566"/>
      <c r="AW593" s="566"/>
    </row>
    <row r="594" spans="1:49">
      <c r="A594" s="564" t="s">
        <v>777</v>
      </c>
      <c r="B594" s="564" t="s">
        <v>2891</v>
      </c>
      <c r="C594" s="564" t="s">
        <v>775</v>
      </c>
      <c r="D594" s="564" t="s">
        <v>956</v>
      </c>
      <c r="E594" s="564" t="s">
        <v>1005</v>
      </c>
      <c r="F594" s="565">
        <v>5642100</v>
      </c>
      <c r="G594" s="566"/>
      <c r="H594" s="566"/>
      <c r="I594" s="566"/>
      <c r="J594" s="566"/>
      <c r="K594" s="566"/>
      <c r="L594" s="566"/>
      <c r="M594" s="566"/>
      <c r="N594" s="566"/>
      <c r="O594" s="566"/>
      <c r="P594" s="566"/>
      <c r="Q594" s="566"/>
      <c r="R594" s="566"/>
      <c r="S594" s="566"/>
      <c r="T594" s="566"/>
      <c r="U594" s="566"/>
      <c r="V594" s="566"/>
      <c r="W594" s="566"/>
      <c r="X594" s="566"/>
      <c r="Y594" s="566"/>
      <c r="Z594" s="566"/>
      <c r="AA594" s="566"/>
      <c r="AB594" s="566"/>
      <c r="AC594" s="566"/>
      <c r="AD594" s="565">
        <v>1300700</v>
      </c>
      <c r="AE594" s="565">
        <v>823900</v>
      </c>
      <c r="AF594" s="565">
        <v>1530600</v>
      </c>
      <c r="AG594" s="565">
        <v>1129300</v>
      </c>
      <c r="AH594" s="565">
        <v>370000</v>
      </c>
      <c r="AI594" s="565">
        <v>95300</v>
      </c>
      <c r="AJ594" s="566"/>
      <c r="AK594" s="566"/>
      <c r="AL594" s="566"/>
      <c r="AM594" s="565">
        <v>50000</v>
      </c>
      <c r="AN594" s="566"/>
      <c r="AO594" s="566"/>
      <c r="AP594" s="565">
        <v>7500</v>
      </c>
      <c r="AQ594" s="566"/>
      <c r="AR594" s="565">
        <v>24600</v>
      </c>
      <c r="AS594" s="566"/>
      <c r="AT594" s="565">
        <v>27000</v>
      </c>
      <c r="AU594" s="565">
        <v>19200</v>
      </c>
      <c r="AV594" s="565">
        <v>264000</v>
      </c>
      <c r="AW594" s="566"/>
    </row>
    <row r="595" spans="1:49">
      <c r="A595" s="564" t="s">
        <v>856</v>
      </c>
      <c r="B595" s="564" t="s">
        <v>2892</v>
      </c>
      <c r="C595" s="564" t="s">
        <v>775</v>
      </c>
      <c r="D595" s="564" t="s">
        <v>956</v>
      </c>
      <c r="E595" s="564" t="s">
        <v>1005</v>
      </c>
      <c r="F595" s="565">
        <v>287250</v>
      </c>
      <c r="G595" s="566"/>
      <c r="H595" s="566"/>
      <c r="I595" s="566"/>
      <c r="J595" s="566"/>
      <c r="K595" s="566"/>
      <c r="L595" s="566"/>
      <c r="M595" s="566"/>
      <c r="N595" s="566"/>
      <c r="O595" s="566"/>
      <c r="P595" s="566"/>
      <c r="Q595" s="566"/>
      <c r="R595" s="566"/>
      <c r="S595" s="566"/>
      <c r="T595" s="566"/>
      <c r="U595" s="566"/>
      <c r="V595" s="566"/>
      <c r="W595" s="566"/>
      <c r="X595" s="566"/>
      <c r="Y595" s="566"/>
      <c r="Z595" s="566"/>
      <c r="AA595" s="566"/>
      <c r="AB595" s="566"/>
      <c r="AC595" s="566"/>
      <c r="AD595" s="565">
        <v>168050</v>
      </c>
      <c r="AE595" s="566"/>
      <c r="AF595" s="565">
        <v>6500</v>
      </c>
      <c r="AG595" s="565">
        <v>21200</v>
      </c>
      <c r="AH595" s="565">
        <v>10350</v>
      </c>
      <c r="AI595" s="566"/>
      <c r="AJ595" s="565">
        <v>13100</v>
      </c>
      <c r="AK595" s="566"/>
      <c r="AL595" s="566"/>
      <c r="AM595" s="565">
        <v>9600</v>
      </c>
      <c r="AN595" s="565">
        <v>13050</v>
      </c>
      <c r="AO595" s="566"/>
      <c r="AP595" s="566"/>
      <c r="AQ595" s="566"/>
      <c r="AR595" s="565">
        <v>27900</v>
      </c>
      <c r="AS595" s="566"/>
      <c r="AT595" s="566"/>
      <c r="AU595" s="566"/>
      <c r="AV595" s="565">
        <v>17500</v>
      </c>
      <c r="AW595" s="566"/>
    </row>
    <row r="596" spans="1:49">
      <c r="A596" s="564" t="s">
        <v>1470</v>
      </c>
      <c r="B596" s="564" t="s">
        <v>2893</v>
      </c>
      <c r="C596" s="564" t="s">
        <v>775</v>
      </c>
      <c r="D596" s="564" t="s">
        <v>956</v>
      </c>
      <c r="E596" s="564" t="s">
        <v>1005</v>
      </c>
      <c r="F596" s="565">
        <v>719758</v>
      </c>
      <c r="G596" s="566"/>
      <c r="H596" s="566"/>
      <c r="I596" s="566"/>
      <c r="J596" s="566"/>
      <c r="K596" s="566"/>
      <c r="L596" s="566"/>
      <c r="M596" s="566"/>
      <c r="N596" s="566"/>
      <c r="O596" s="566"/>
      <c r="P596" s="566"/>
      <c r="Q596" s="566"/>
      <c r="R596" s="566"/>
      <c r="S596" s="566"/>
      <c r="T596" s="566"/>
      <c r="U596" s="566"/>
      <c r="V596" s="566"/>
      <c r="W596" s="566"/>
      <c r="X596" s="566"/>
      <c r="Y596" s="566"/>
      <c r="Z596" s="566"/>
      <c r="AA596" s="566"/>
      <c r="AB596" s="566"/>
      <c r="AC596" s="566"/>
      <c r="AD596" s="566"/>
      <c r="AE596" s="566"/>
      <c r="AF596" s="566"/>
      <c r="AG596" s="566"/>
      <c r="AH596" s="566"/>
      <c r="AI596" s="566"/>
      <c r="AJ596" s="566"/>
      <c r="AK596" s="566"/>
      <c r="AL596" s="566"/>
      <c r="AM596" s="566"/>
      <c r="AN596" s="565">
        <v>151508</v>
      </c>
      <c r="AO596" s="565">
        <v>92150</v>
      </c>
      <c r="AP596" s="565">
        <v>98850</v>
      </c>
      <c r="AQ596" s="565">
        <v>4950</v>
      </c>
      <c r="AR596" s="565">
        <v>44000</v>
      </c>
      <c r="AS596" s="565">
        <v>123000</v>
      </c>
      <c r="AT596" s="565">
        <v>17900</v>
      </c>
      <c r="AU596" s="565">
        <v>77400</v>
      </c>
      <c r="AV596" s="565">
        <v>110000</v>
      </c>
      <c r="AW596" s="566"/>
    </row>
    <row r="597" spans="1:49">
      <c r="A597" s="564" t="s">
        <v>1537</v>
      </c>
      <c r="B597" s="564" t="s">
        <v>2894</v>
      </c>
      <c r="C597" s="564" t="s">
        <v>775</v>
      </c>
      <c r="D597" s="564" t="s">
        <v>956</v>
      </c>
      <c r="E597" s="564" t="s">
        <v>1005</v>
      </c>
      <c r="F597" s="565">
        <v>3518675</v>
      </c>
      <c r="G597" s="566"/>
      <c r="H597" s="566"/>
      <c r="I597" s="566"/>
      <c r="J597" s="566"/>
      <c r="K597" s="566"/>
      <c r="L597" s="566"/>
      <c r="M597" s="566"/>
      <c r="N597" s="566"/>
      <c r="O597" s="566"/>
      <c r="P597" s="566"/>
      <c r="Q597" s="566"/>
      <c r="R597" s="566"/>
      <c r="S597" s="566"/>
      <c r="T597" s="566"/>
      <c r="U597" s="566"/>
      <c r="V597" s="566"/>
      <c r="W597" s="566"/>
      <c r="X597" s="566"/>
      <c r="Y597" s="566"/>
      <c r="Z597" s="566"/>
      <c r="AA597" s="566"/>
      <c r="AB597" s="566"/>
      <c r="AC597" s="566"/>
      <c r="AD597" s="565">
        <v>1102050</v>
      </c>
      <c r="AE597" s="565">
        <v>424200</v>
      </c>
      <c r="AF597" s="565">
        <v>224700</v>
      </c>
      <c r="AG597" s="565">
        <v>33800</v>
      </c>
      <c r="AH597" s="565">
        <v>123800</v>
      </c>
      <c r="AI597" s="565">
        <v>312250</v>
      </c>
      <c r="AJ597" s="565">
        <v>183600</v>
      </c>
      <c r="AK597" s="565">
        <v>177600</v>
      </c>
      <c r="AL597" s="565">
        <v>93425</v>
      </c>
      <c r="AM597" s="565">
        <v>252000</v>
      </c>
      <c r="AN597" s="565">
        <v>16800</v>
      </c>
      <c r="AO597" s="565">
        <v>172200</v>
      </c>
      <c r="AP597" s="566"/>
      <c r="AQ597" s="565">
        <v>26650</v>
      </c>
      <c r="AR597" s="565">
        <v>49200</v>
      </c>
      <c r="AS597" s="565">
        <v>22800</v>
      </c>
      <c r="AT597" s="565">
        <v>123000</v>
      </c>
      <c r="AU597" s="565">
        <v>180600</v>
      </c>
      <c r="AV597" s="566"/>
      <c r="AW597" s="566"/>
    </row>
    <row r="598" spans="1:49">
      <c r="A598" s="564" t="s">
        <v>923</v>
      </c>
      <c r="B598" s="564" t="s">
        <v>2895</v>
      </c>
      <c r="C598" s="564" t="s">
        <v>775</v>
      </c>
      <c r="D598" s="564" t="s">
        <v>956</v>
      </c>
      <c r="E598" s="564" t="s">
        <v>1005</v>
      </c>
      <c r="F598" s="565">
        <v>98500</v>
      </c>
      <c r="G598" s="566"/>
      <c r="H598" s="566"/>
      <c r="I598" s="566"/>
      <c r="J598" s="566"/>
      <c r="K598" s="566"/>
      <c r="L598" s="566"/>
      <c r="M598" s="566"/>
      <c r="N598" s="566"/>
      <c r="O598" s="566"/>
      <c r="P598" s="566"/>
      <c r="Q598" s="566"/>
      <c r="R598" s="566"/>
      <c r="S598" s="566"/>
      <c r="T598" s="566"/>
      <c r="U598" s="566"/>
      <c r="V598" s="566"/>
      <c r="W598" s="566"/>
      <c r="X598" s="566"/>
      <c r="Y598" s="566"/>
      <c r="Z598" s="566"/>
      <c r="AA598" s="566"/>
      <c r="AB598" s="566"/>
      <c r="AC598" s="566"/>
      <c r="AD598" s="565">
        <v>36500</v>
      </c>
      <c r="AE598" s="566"/>
      <c r="AF598" s="566"/>
      <c r="AG598" s="566"/>
      <c r="AH598" s="566"/>
      <c r="AI598" s="566"/>
      <c r="AJ598" s="566"/>
      <c r="AK598" s="566"/>
      <c r="AL598" s="566"/>
      <c r="AM598" s="566"/>
      <c r="AN598" s="566"/>
      <c r="AO598" s="565">
        <v>62000</v>
      </c>
      <c r="AP598" s="566"/>
      <c r="AQ598" s="566"/>
      <c r="AR598" s="566"/>
      <c r="AS598" s="566"/>
      <c r="AT598" s="566"/>
      <c r="AU598" s="566"/>
      <c r="AV598" s="566"/>
      <c r="AW598" s="566"/>
    </row>
    <row r="599" spans="1:49">
      <c r="A599" s="564" t="s">
        <v>854</v>
      </c>
      <c r="B599" s="564" t="s">
        <v>2896</v>
      </c>
      <c r="C599" s="564" t="s">
        <v>775</v>
      </c>
      <c r="D599" s="564" t="s">
        <v>956</v>
      </c>
      <c r="E599" s="564" t="s">
        <v>1005</v>
      </c>
      <c r="F599" s="565">
        <v>1013175</v>
      </c>
      <c r="G599" s="566"/>
      <c r="H599" s="566"/>
      <c r="I599" s="566"/>
      <c r="J599" s="566"/>
      <c r="K599" s="566"/>
      <c r="L599" s="566"/>
      <c r="M599" s="566"/>
      <c r="N599" s="566"/>
      <c r="O599" s="566"/>
      <c r="P599" s="566"/>
      <c r="Q599" s="566"/>
      <c r="R599" s="566"/>
      <c r="S599" s="566"/>
      <c r="T599" s="566"/>
      <c r="U599" s="566"/>
      <c r="V599" s="566"/>
      <c r="W599" s="566"/>
      <c r="X599" s="566"/>
      <c r="Y599" s="566"/>
      <c r="Z599" s="566"/>
      <c r="AA599" s="566"/>
      <c r="AB599" s="566"/>
      <c r="AC599" s="566"/>
      <c r="AD599" s="566"/>
      <c r="AE599" s="566"/>
      <c r="AF599" s="565">
        <v>199800</v>
      </c>
      <c r="AG599" s="566"/>
      <c r="AH599" s="566"/>
      <c r="AI599" s="565">
        <v>20400</v>
      </c>
      <c r="AJ599" s="566"/>
      <c r="AK599" s="566"/>
      <c r="AL599" s="565">
        <v>55000</v>
      </c>
      <c r="AM599" s="565">
        <v>217800</v>
      </c>
      <c r="AN599" s="565">
        <v>76000</v>
      </c>
      <c r="AO599" s="565">
        <v>62000</v>
      </c>
      <c r="AP599" s="566"/>
      <c r="AQ599" s="565">
        <v>14175</v>
      </c>
      <c r="AR599" s="565">
        <v>32000</v>
      </c>
      <c r="AS599" s="565">
        <v>49200</v>
      </c>
      <c r="AT599" s="566"/>
      <c r="AU599" s="565">
        <v>154800</v>
      </c>
      <c r="AV599" s="565">
        <v>132000</v>
      </c>
      <c r="AW599" s="566"/>
    </row>
    <row r="600" spans="1:49">
      <c r="A600" s="564" t="s">
        <v>1437</v>
      </c>
      <c r="B600" s="564" t="s">
        <v>2897</v>
      </c>
      <c r="C600" s="564" t="s">
        <v>775</v>
      </c>
      <c r="D600" s="564" t="s">
        <v>956</v>
      </c>
      <c r="E600" s="564" t="s">
        <v>1005</v>
      </c>
      <c r="F600" s="565">
        <v>5600</v>
      </c>
      <c r="G600" s="566"/>
      <c r="H600" s="566"/>
      <c r="I600" s="566"/>
      <c r="J600" s="566"/>
      <c r="K600" s="566"/>
      <c r="L600" s="566"/>
      <c r="M600" s="566"/>
      <c r="N600" s="566"/>
      <c r="O600" s="566"/>
      <c r="P600" s="566"/>
      <c r="Q600" s="566"/>
      <c r="R600" s="566"/>
      <c r="S600" s="566"/>
      <c r="T600" s="566"/>
      <c r="U600" s="566"/>
      <c r="V600" s="566"/>
      <c r="W600" s="566"/>
      <c r="X600" s="566"/>
      <c r="Y600" s="566"/>
      <c r="Z600" s="566"/>
      <c r="AA600" s="566"/>
      <c r="AB600" s="566"/>
      <c r="AC600" s="566"/>
      <c r="AD600" s="566"/>
      <c r="AE600" s="566"/>
      <c r="AF600" s="566"/>
      <c r="AG600" s="566"/>
      <c r="AH600" s="566"/>
      <c r="AI600" s="566"/>
      <c r="AJ600" s="566"/>
      <c r="AK600" s="566"/>
      <c r="AL600" s="566"/>
      <c r="AM600" s="565">
        <v>5600</v>
      </c>
      <c r="AN600" s="566"/>
      <c r="AO600" s="566"/>
      <c r="AP600" s="566"/>
      <c r="AQ600" s="566"/>
      <c r="AR600" s="566"/>
      <c r="AS600" s="566"/>
      <c r="AT600" s="566"/>
      <c r="AU600" s="566"/>
      <c r="AV600" s="566"/>
      <c r="AW600" s="566"/>
    </row>
    <row r="601" spans="1:49">
      <c r="A601" s="564" t="s">
        <v>834</v>
      </c>
      <c r="B601" s="564" t="s">
        <v>2898</v>
      </c>
      <c r="C601" s="564" t="s">
        <v>775</v>
      </c>
      <c r="D601" s="564" t="s">
        <v>956</v>
      </c>
      <c r="E601" s="564" t="s">
        <v>1005</v>
      </c>
      <c r="F601" s="565">
        <v>641800</v>
      </c>
      <c r="G601" s="566"/>
      <c r="H601" s="566"/>
      <c r="I601" s="566"/>
      <c r="J601" s="566"/>
      <c r="K601" s="566"/>
      <c r="L601" s="566"/>
      <c r="M601" s="566"/>
      <c r="N601" s="566"/>
      <c r="O601" s="566"/>
      <c r="P601" s="566"/>
      <c r="Q601" s="566"/>
      <c r="R601" s="566"/>
      <c r="S601" s="566"/>
      <c r="T601" s="566"/>
      <c r="U601" s="566"/>
      <c r="V601" s="566"/>
      <c r="W601" s="566"/>
      <c r="X601" s="566"/>
      <c r="Y601" s="566"/>
      <c r="Z601" s="566"/>
      <c r="AA601" s="566"/>
      <c r="AB601" s="566"/>
      <c r="AC601" s="566"/>
      <c r="AD601" s="565">
        <v>91700</v>
      </c>
      <c r="AE601" s="566"/>
      <c r="AF601" s="566"/>
      <c r="AG601" s="565">
        <v>170100</v>
      </c>
      <c r="AH601" s="565">
        <v>272600</v>
      </c>
      <c r="AI601" s="565">
        <v>107400</v>
      </c>
      <c r="AJ601" s="566"/>
      <c r="AK601" s="566"/>
      <c r="AL601" s="566"/>
      <c r="AM601" s="566"/>
      <c r="AN601" s="566"/>
      <c r="AO601" s="566"/>
      <c r="AP601" s="566"/>
      <c r="AQ601" s="566"/>
      <c r="AR601" s="566"/>
      <c r="AS601" s="566"/>
      <c r="AT601" s="566"/>
      <c r="AU601" s="566"/>
      <c r="AV601" s="566"/>
      <c r="AW601" s="566"/>
    </row>
    <row r="602" spans="1:49">
      <c r="A602" s="564" t="s">
        <v>863</v>
      </c>
      <c r="B602" s="564" t="s">
        <v>2899</v>
      </c>
      <c r="C602" s="564" t="s">
        <v>775</v>
      </c>
      <c r="D602" s="564" t="s">
        <v>956</v>
      </c>
      <c r="E602" s="564" t="s">
        <v>1005</v>
      </c>
      <c r="F602" s="565">
        <v>554300</v>
      </c>
      <c r="G602" s="566"/>
      <c r="H602" s="566"/>
      <c r="I602" s="566"/>
      <c r="J602" s="566"/>
      <c r="K602" s="566"/>
      <c r="L602" s="566"/>
      <c r="M602" s="566"/>
      <c r="N602" s="566"/>
      <c r="O602" s="566"/>
      <c r="P602" s="566"/>
      <c r="Q602" s="566"/>
      <c r="R602" s="566"/>
      <c r="S602" s="566"/>
      <c r="T602" s="566"/>
      <c r="U602" s="566"/>
      <c r="V602" s="566"/>
      <c r="W602" s="566"/>
      <c r="X602" s="566"/>
      <c r="Y602" s="566"/>
      <c r="Z602" s="566"/>
      <c r="AA602" s="566"/>
      <c r="AB602" s="566"/>
      <c r="AC602" s="566"/>
      <c r="AD602" s="566"/>
      <c r="AE602" s="566"/>
      <c r="AF602" s="565">
        <v>52400</v>
      </c>
      <c r="AG602" s="565">
        <v>124300</v>
      </c>
      <c r="AH602" s="565">
        <v>10900</v>
      </c>
      <c r="AI602" s="565">
        <v>94550</v>
      </c>
      <c r="AJ602" s="565">
        <v>52200</v>
      </c>
      <c r="AK602" s="565">
        <v>41500</v>
      </c>
      <c r="AL602" s="565">
        <v>29850</v>
      </c>
      <c r="AM602" s="565">
        <v>96000</v>
      </c>
      <c r="AN602" s="565">
        <v>29700</v>
      </c>
      <c r="AO602" s="566"/>
      <c r="AP602" s="566"/>
      <c r="AQ602" s="565">
        <v>19800</v>
      </c>
      <c r="AR602" s="566"/>
      <c r="AS602" s="566"/>
      <c r="AT602" s="565">
        <v>3100</v>
      </c>
      <c r="AU602" s="566"/>
      <c r="AV602" s="566"/>
      <c r="AW602" s="566"/>
    </row>
    <row r="603" spans="1:49">
      <c r="A603" s="564" t="s">
        <v>799</v>
      </c>
      <c r="B603" s="564" t="s">
        <v>2900</v>
      </c>
      <c r="C603" s="564" t="s">
        <v>775</v>
      </c>
      <c r="D603" s="564" t="s">
        <v>956</v>
      </c>
      <c r="E603" s="564" t="s">
        <v>1005</v>
      </c>
      <c r="F603" s="565">
        <v>36342500</v>
      </c>
      <c r="G603" s="566"/>
      <c r="H603" s="566"/>
      <c r="I603" s="566"/>
      <c r="J603" s="566"/>
      <c r="K603" s="566"/>
      <c r="L603" s="566"/>
      <c r="M603" s="566"/>
      <c r="N603" s="566"/>
      <c r="O603" s="566"/>
      <c r="P603" s="566"/>
      <c r="Q603" s="566"/>
      <c r="R603" s="566"/>
      <c r="S603" s="566"/>
      <c r="T603" s="566"/>
      <c r="U603" s="566"/>
      <c r="V603" s="566"/>
      <c r="W603" s="566"/>
      <c r="X603" s="566"/>
      <c r="Y603" s="566"/>
      <c r="Z603" s="566"/>
      <c r="AA603" s="566"/>
      <c r="AB603" s="566"/>
      <c r="AC603" s="566"/>
      <c r="AD603" s="566"/>
      <c r="AE603" s="566"/>
      <c r="AF603" s="565">
        <v>405000</v>
      </c>
      <c r="AG603" s="565">
        <v>436700</v>
      </c>
      <c r="AH603" s="565">
        <v>1103350</v>
      </c>
      <c r="AI603" s="565">
        <v>3847700</v>
      </c>
      <c r="AJ603" s="565">
        <v>2541600</v>
      </c>
      <c r="AK603" s="565">
        <v>2456400</v>
      </c>
      <c r="AL603" s="565">
        <v>1838000</v>
      </c>
      <c r="AM603" s="565">
        <v>925600</v>
      </c>
      <c r="AN603" s="565">
        <v>4781000</v>
      </c>
      <c r="AO603" s="565">
        <v>4902800</v>
      </c>
      <c r="AP603" s="565">
        <v>3203700</v>
      </c>
      <c r="AQ603" s="565">
        <v>2544600</v>
      </c>
      <c r="AR603" s="565">
        <v>4783300</v>
      </c>
      <c r="AS603" s="565">
        <v>1828750</v>
      </c>
      <c r="AT603" s="565">
        <v>744000</v>
      </c>
      <c r="AU603" s="566"/>
      <c r="AV603" s="566"/>
      <c r="AW603" s="566"/>
    </row>
    <row r="604" spans="1:49">
      <c r="A604" s="564" t="s">
        <v>879</v>
      </c>
      <c r="B604" s="564" t="s">
        <v>2901</v>
      </c>
      <c r="C604" s="564" t="s">
        <v>775</v>
      </c>
      <c r="D604" s="564" t="s">
        <v>956</v>
      </c>
      <c r="E604" s="564" t="s">
        <v>1005</v>
      </c>
      <c r="F604" s="565">
        <v>115500</v>
      </c>
      <c r="G604" s="566"/>
      <c r="H604" s="566"/>
      <c r="I604" s="566"/>
      <c r="J604" s="566"/>
      <c r="K604" s="566"/>
      <c r="L604" s="566"/>
      <c r="M604" s="566"/>
      <c r="N604" s="566"/>
      <c r="O604" s="566"/>
      <c r="P604" s="566"/>
      <c r="Q604" s="566"/>
      <c r="R604" s="566"/>
      <c r="S604" s="566"/>
      <c r="T604" s="566"/>
      <c r="U604" s="566"/>
      <c r="V604" s="566"/>
      <c r="W604" s="566"/>
      <c r="X604" s="566"/>
      <c r="Y604" s="566"/>
      <c r="Z604" s="566"/>
      <c r="AA604" s="566"/>
      <c r="AB604" s="566"/>
      <c r="AC604" s="566"/>
      <c r="AD604" s="566"/>
      <c r="AE604" s="566"/>
      <c r="AF604" s="565">
        <v>60500</v>
      </c>
      <c r="AG604" s="565">
        <v>55000</v>
      </c>
      <c r="AH604" s="566"/>
      <c r="AI604" s="566"/>
      <c r="AJ604" s="566"/>
      <c r="AK604" s="566"/>
      <c r="AL604" s="566"/>
      <c r="AM604" s="566"/>
      <c r="AN604" s="566"/>
      <c r="AO604" s="566"/>
      <c r="AP604" s="566"/>
      <c r="AQ604" s="566"/>
      <c r="AR604" s="566"/>
      <c r="AS604" s="566"/>
      <c r="AT604" s="566"/>
      <c r="AU604" s="566"/>
      <c r="AV604" s="566"/>
      <c r="AW604" s="566"/>
    </row>
    <row r="605" spans="1:49">
      <c r="A605" s="564" t="s">
        <v>838</v>
      </c>
      <c r="B605" s="564" t="s">
        <v>2902</v>
      </c>
      <c r="C605" s="564" t="s">
        <v>775</v>
      </c>
      <c r="D605" s="564" t="s">
        <v>956</v>
      </c>
      <c r="E605" s="564" t="s">
        <v>1005</v>
      </c>
      <c r="F605" s="565">
        <v>1041120</v>
      </c>
      <c r="G605" s="566"/>
      <c r="H605" s="566"/>
      <c r="I605" s="566"/>
      <c r="J605" s="566"/>
      <c r="K605" s="566"/>
      <c r="L605" s="566"/>
      <c r="M605" s="566"/>
      <c r="N605" s="566"/>
      <c r="O605" s="566"/>
      <c r="P605" s="566"/>
      <c r="Q605" s="566"/>
      <c r="R605" s="566"/>
      <c r="S605" s="566"/>
      <c r="T605" s="566"/>
      <c r="U605" s="566"/>
      <c r="V605" s="566"/>
      <c r="W605" s="566"/>
      <c r="X605" s="566"/>
      <c r="Y605" s="566"/>
      <c r="Z605" s="566"/>
      <c r="AA605" s="566"/>
      <c r="AB605" s="566"/>
      <c r="AC605" s="566"/>
      <c r="AD605" s="565">
        <v>94600</v>
      </c>
      <c r="AE605" s="565">
        <v>37870</v>
      </c>
      <c r="AF605" s="565">
        <v>60800</v>
      </c>
      <c r="AG605" s="565">
        <v>56550</v>
      </c>
      <c r="AH605" s="565">
        <v>43950</v>
      </c>
      <c r="AI605" s="565">
        <v>59650</v>
      </c>
      <c r="AJ605" s="566"/>
      <c r="AK605" s="565">
        <v>12200</v>
      </c>
      <c r="AL605" s="565">
        <v>7400</v>
      </c>
      <c r="AM605" s="566"/>
      <c r="AN605" s="565">
        <v>30000</v>
      </c>
      <c r="AO605" s="566"/>
      <c r="AP605" s="566"/>
      <c r="AQ605" s="565">
        <v>123000</v>
      </c>
      <c r="AR605" s="565">
        <v>12000</v>
      </c>
      <c r="AS605" s="565">
        <v>12000</v>
      </c>
      <c r="AT605" s="565">
        <v>246000</v>
      </c>
      <c r="AU605" s="565">
        <v>147600</v>
      </c>
      <c r="AV605" s="565">
        <v>97500</v>
      </c>
      <c r="AW605" s="566"/>
    </row>
    <row r="606" spans="1:49">
      <c r="A606" s="564" t="s">
        <v>1207</v>
      </c>
      <c r="B606" s="564" t="s">
        <v>2903</v>
      </c>
      <c r="C606" s="564" t="s">
        <v>775</v>
      </c>
      <c r="D606" s="564" t="s">
        <v>956</v>
      </c>
      <c r="E606" s="564" t="s">
        <v>1005</v>
      </c>
      <c r="F606" s="565">
        <v>455032.4</v>
      </c>
      <c r="G606" s="566"/>
      <c r="H606" s="566"/>
      <c r="I606" s="566"/>
      <c r="J606" s="566"/>
      <c r="K606" s="566"/>
      <c r="L606" s="566"/>
      <c r="M606" s="566"/>
      <c r="N606" s="566"/>
      <c r="O606" s="566"/>
      <c r="P606" s="566"/>
      <c r="Q606" s="566"/>
      <c r="R606" s="566"/>
      <c r="S606" s="566"/>
      <c r="T606" s="566"/>
      <c r="U606" s="566"/>
      <c r="V606" s="566"/>
      <c r="W606" s="566"/>
      <c r="X606" s="566"/>
      <c r="Y606" s="566"/>
      <c r="Z606" s="566"/>
      <c r="AA606" s="566"/>
      <c r="AB606" s="566"/>
      <c r="AC606" s="566"/>
      <c r="AD606" s="566"/>
      <c r="AE606" s="566"/>
      <c r="AF606" s="566"/>
      <c r="AG606" s="566"/>
      <c r="AH606" s="566"/>
      <c r="AI606" s="566"/>
      <c r="AJ606" s="566"/>
      <c r="AK606" s="565">
        <v>49957.4</v>
      </c>
      <c r="AL606" s="565">
        <v>66050</v>
      </c>
      <c r="AM606" s="566"/>
      <c r="AN606" s="566"/>
      <c r="AO606" s="566"/>
      <c r="AP606" s="566"/>
      <c r="AQ606" s="565">
        <v>30000</v>
      </c>
      <c r="AR606" s="565">
        <v>20600</v>
      </c>
      <c r="AS606" s="565">
        <v>21675</v>
      </c>
      <c r="AT606" s="565">
        <v>106750</v>
      </c>
      <c r="AU606" s="565">
        <v>42500</v>
      </c>
      <c r="AV606" s="565">
        <v>117500</v>
      </c>
      <c r="AW606" s="566"/>
    </row>
    <row r="607" spans="1:49">
      <c r="A607" s="564" t="s">
        <v>811</v>
      </c>
      <c r="B607" s="564" t="s">
        <v>2904</v>
      </c>
      <c r="C607" s="564" t="s">
        <v>775</v>
      </c>
      <c r="D607" s="564" t="s">
        <v>956</v>
      </c>
      <c r="E607" s="564" t="s">
        <v>1005</v>
      </c>
      <c r="F607" s="565">
        <v>1185750</v>
      </c>
      <c r="G607" s="566"/>
      <c r="H607" s="566"/>
      <c r="I607" s="566"/>
      <c r="J607" s="566"/>
      <c r="K607" s="566"/>
      <c r="L607" s="566"/>
      <c r="M607" s="566"/>
      <c r="N607" s="566"/>
      <c r="O607" s="566"/>
      <c r="P607" s="566"/>
      <c r="Q607" s="566"/>
      <c r="R607" s="566"/>
      <c r="S607" s="566"/>
      <c r="T607" s="566"/>
      <c r="U607" s="566"/>
      <c r="V607" s="566"/>
      <c r="W607" s="566"/>
      <c r="X607" s="566"/>
      <c r="Y607" s="566"/>
      <c r="Z607" s="566"/>
      <c r="AA607" s="566"/>
      <c r="AB607" s="566"/>
      <c r="AC607" s="566"/>
      <c r="AD607" s="565">
        <v>262150</v>
      </c>
      <c r="AE607" s="565">
        <v>132500</v>
      </c>
      <c r="AF607" s="565">
        <v>55650</v>
      </c>
      <c r="AG607" s="565">
        <v>13800</v>
      </c>
      <c r="AH607" s="566"/>
      <c r="AI607" s="565">
        <v>74400</v>
      </c>
      <c r="AJ607" s="565">
        <v>60600</v>
      </c>
      <c r="AK607" s="566"/>
      <c r="AL607" s="565">
        <v>105000</v>
      </c>
      <c r="AM607" s="566"/>
      <c r="AN607" s="565">
        <v>28500</v>
      </c>
      <c r="AO607" s="565">
        <v>10550</v>
      </c>
      <c r="AP607" s="566"/>
      <c r="AQ607" s="565">
        <v>73800</v>
      </c>
      <c r="AR607" s="565">
        <v>73800</v>
      </c>
      <c r="AS607" s="565">
        <v>122000</v>
      </c>
      <c r="AT607" s="565">
        <v>123000</v>
      </c>
      <c r="AU607" s="565">
        <v>16000</v>
      </c>
      <c r="AV607" s="565">
        <v>34000</v>
      </c>
      <c r="AW607" s="566"/>
    </row>
    <row r="608" spans="1:49">
      <c r="A608" s="564" t="s">
        <v>840</v>
      </c>
      <c r="B608" s="564" t="s">
        <v>2905</v>
      </c>
      <c r="C608" s="564" t="s">
        <v>775</v>
      </c>
      <c r="D608" s="564" t="s">
        <v>956</v>
      </c>
      <c r="E608" s="564" t="s">
        <v>1005</v>
      </c>
      <c r="F608" s="565">
        <v>807600</v>
      </c>
      <c r="G608" s="566"/>
      <c r="H608" s="566"/>
      <c r="I608" s="566"/>
      <c r="J608" s="566"/>
      <c r="K608" s="566"/>
      <c r="L608" s="566"/>
      <c r="M608" s="566"/>
      <c r="N608" s="566"/>
      <c r="O608" s="566"/>
      <c r="P608" s="566"/>
      <c r="Q608" s="566"/>
      <c r="R608" s="566"/>
      <c r="S608" s="566"/>
      <c r="T608" s="566"/>
      <c r="U608" s="566"/>
      <c r="V608" s="566"/>
      <c r="W608" s="566"/>
      <c r="X608" s="566"/>
      <c r="Y608" s="566"/>
      <c r="Z608" s="566"/>
      <c r="AA608" s="566"/>
      <c r="AB608" s="566"/>
      <c r="AC608" s="566"/>
      <c r="AD608" s="566"/>
      <c r="AE608" s="566"/>
      <c r="AF608" s="565">
        <v>231000</v>
      </c>
      <c r="AG608" s="566"/>
      <c r="AH608" s="566"/>
      <c r="AI608" s="566"/>
      <c r="AJ608" s="566"/>
      <c r="AK608" s="566"/>
      <c r="AL608" s="565">
        <v>210000</v>
      </c>
      <c r="AM608" s="566"/>
      <c r="AN608" s="566"/>
      <c r="AO608" s="566"/>
      <c r="AP608" s="566"/>
      <c r="AQ608" s="566"/>
      <c r="AR608" s="565">
        <v>62000</v>
      </c>
      <c r="AS608" s="566"/>
      <c r="AT608" s="566"/>
      <c r="AU608" s="565">
        <v>304600</v>
      </c>
      <c r="AV608" s="566"/>
      <c r="AW608" s="566"/>
    </row>
    <row r="609" spans="1:49">
      <c r="A609" s="564" t="s">
        <v>787</v>
      </c>
      <c r="B609" s="564" t="s">
        <v>2906</v>
      </c>
      <c r="C609" s="564" t="s">
        <v>775</v>
      </c>
      <c r="D609" s="564" t="s">
        <v>956</v>
      </c>
      <c r="E609" s="564" t="s">
        <v>1005</v>
      </c>
      <c r="F609" s="565">
        <v>2712100</v>
      </c>
      <c r="G609" s="566"/>
      <c r="H609" s="566"/>
      <c r="I609" s="566"/>
      <c r="J609" s="566"/>
      <c r="K609" s="566"/>
      <c r="L609" s="566"/>
      <c r="M609" s="566"/>
      <c r="N609" s="566"/>
      <c r="O609" s="566"/>
      <c r="P609" s="566"/>
      <c r="Q609" s="566"/>
      <c r="R609" s="566"/>
      <c r="S609" s="566"/>
      <c r="T609" s="566"/>
      <c r="U609" s="566"/>
      <c r="V609" s="566"/>
      <c r="W609" s="566"/>
      <c r="X609" s="566"/>
      <c r="Y609" s="566"/>
      <c r="Z609" s="566"/>
      <c r="AA609" s="566"/>
      <c r="AB609" s="566"/>
      <c r="AC609" s="566"/>
      <c r="AD609" s="566"/>
      <c r="AE609" s="566"/>
      <c r="AF609" s="565">
        <v>219750</v>
      </c>
      <c r="AG609" s="565">
        <v>1354350</v>
      </c>
      <c r="AH609" s="565">
        <v>396450</v>
      </c>
      <c r="AI609" s="565">
        <v>277000</v>
      </c>
      <c r="AJ609" s="565">
        <v>155250</v>
      </c>
      <c r="AK609" s="566"/>
      <c r="AL609" s="565">
        <v>22200</v>
      </c>
      <c r="AM609" s="566"/>
      <c r="AN609" s="566"/>
      <c r="AO609" s="566"/>
      <c r="AP609" s="566"/>
      <c r="AQ609" s="565">
        <v>25200</v>
      </c>
      <c r="AR609" s="565">
        <v>58900</v>
      </c>
      <c r="AS609" s="565">
        <v>14000</v>
      </c>
      <c r="AT609" s="565">
        <v>90000</v>
      </c>
      <c r="AU609" s="565">
        <v>65000</v>
      </c>
      <c r="AV609" s="565">
        <v>34000</v>
      </c>
      <c r="AW609" s="566"/>
    </row>
    <row r="610" spans="1:49">
      <c r="A610" s="564" t="s">
        <v>865</v>
      </c>
      <c r="B610" s="564" t="s">
        <v>2907</v>
      </c>
      <c r="C610" s="564" t="s">
        <v>775</v>
      </c>
      <c r="D610" s="564" t="s">
        <v>956</v>
      </c>
      <c r="E610" s="564" t="s">
        <v>1005</v>
      </c>
      <c r="F610" s="565">
        <v>158500</v>
      </c>
      <c r="G610" s="566"/>
      <c r="H610" s="566"/>
      <c r="I610" s="566"/>
      <c r="J610" s="566"/>
      <c r="K610" s="566"/>
      <c r="L610" s="566"/>
      <c r="M610" s="566"/>
      <c r="N610" s="566"/>
      <c r="O610" s="566"/>
      <c r="P610" s="566"/>
      <c r="Q610" s="566"/>
      <c r="R610" s="566"/>
      <c r="S610" s="566"/>
      <c r="T610" s="566"/>
      <c r="U610" s="566"/>
      <c r="V610" s="566"/>
      <c r="W610" s="566"/>
      <c r="X610" s="566"/>
      <c r="Y610" s="566"/>
      <c r="Z610" s="566"/>
      <c r="AA610" s="566"/>
      <c r="AB610" s="566"/>
      <c r="AC610" s="566"/>
      <c r="AD610" s="566"/>
      <c r="AE610" s="566"/>
      <c r="AF610" s="565">
        <v>158500</v>
      </c>
      <c r="AG610" s="566"/>
      <c r="AH610" s="566"/>
      <c r="AI610" s="566"/>
      <c r="AJ610" s="566"/>
      <c r="AK610" s="566"/>
      <c r="AL610" s="566"/>
      <c r="AM610" s="566"/>
      <c r="AN610" s="566"/>
      <c r="AO610" s="566"/>
      <c r="AP610" s="566"/>
      <c r="AQ610" s="566"/>
      <c r="AR610" s="566"/>
      <c r="AS610" s="566"/>
      <c r="AT610" s="566"/>
      <c r="AU610" s="566"/>
      <c r="AV610" s="566"/>
      <c r="AW610" s="566"/>
    </row>
    <row r="611" spans="1:49">
      <c r="A611" s="564" t="s">
        <v>782</v>
      </c>
      <c r="B611" s="564" t="s">
        <v>2908</v>
      </c>
      <c r="C611" s="564" t="s">
        <v>775</v>
      </c>
      <c r="D611" s="564" t="s">
        <v>956</v>
      </c>
      <c r="E611" s="564" t="s">
        <v>1005</v>
      </c>
      <c r="F611" s="565">
        <v>2773750</v>
      </c>
      <c r="G611" s="566"/>
      <c r="H611" s="566"/>
      <c r="I611" s="566"/>
      <c r="J611" s="566"/>
      <c r="K611" s="566"/>
      <c r="L611" s="566"/>
      <c r="M611" s="566"/>
      <c r="N611" s="566"/>
      <c r="O611" s="566"/>
      <c r="P611" s="566"/>
      <c r="Q611" s="566"/>
      <c r="R611" s="566"/>
      <c r="S611" s="566"/>
      <c r="T611" s="566"/>
      <c r="U611" s="566"/>
      <c r="V611" s="566"/>
      <c r="W611" s="566"/>
      <c r="X611" s="566"/>
      <c r="Y611" s="566"/>
      <c r="Z611" s="566"/>
      <c r="AA611" s="566"/>
      <c r="AB611" s="566"/>
      <c r="AC611" s="566"/>
      <c r="AD611" s="566"/>
      <c r="AE611" s="566"/>
      <c r="AF611" s="565">
        <v>185100</v>
      </c>
      <c r="AG611" s="565">
        <v>1685550</v>
      </c>
      <c r="AH611" s="565">
        <v>823350</v>
      </c>
      <c r="AI611" s="565">
        <v>60150</v>
      </c>
      <c r="AJ611" s="566"/>
      <c r="AK611" s="566"/>
      <c r="AL611" s="566"/>
      <c r="AM611" s="566"/>
      <c r="AN611" s="566"/>
      <c r="AO611" s="566"/>
      <c r="AP611" s="566"/>
      <c r="AQ611" s="566"/>
      <c r="AR611" s="566"/>
      <c r="AS611" s="565">
        <v>19600</v>
      </c>
      <c r="AT611" s="566"/>
      <c r="AU611" s="566"/>
      <c r="AV611" s="566"/>
      <c r="AW611" s="566"/>
    </row>
    <row r="612" spans="1:49">
      <c r="A612" s="564" t="s">
        <v>1256</v>
      </c>
      <c r="B612" s="564" t="s">
        <v>2909</v>
      </c>
      <c r="C612" s="564" t="s">
        <v>775</v>
      </c>
      <c r="D612" s="564" t="s">
        <v>956</v>
      </c>
      <c r="E612" s="564" t="s">
        <v>1005</v>
      </c>
      <c r="F612" s="565">
        <v>105000</v>
      </c>
      <c r="G612" s="566"/>
      <c r="H612" s="566"/>
      <c r="I612" s="566"/>
      <c r="J612" s="566"/>
      <c r="K612" s="566"/>
      <c r="L612" s="566"/>
      <c r="M612" s="566"/>
      <c r="N612" s="566"/>
      <c r="O612" s="566"/>
      <c r="P612" s="566"/>
      <c r="Q612" s="566"/>
      <c r="R612" s="566"/>
      <c r="S612" s="566"/>
      <c r="T612" s="566"/>
      <c r="U612" s="566"/>
      <c r="V612" s="566"/>
      <c r="W612" s="566"/>
      <c r="X612" s="566"/>
      <c r="Y612" s="566"/>
      <c r="Z612" s="566"/>
      <c r="AA612" s="566"/>
      <c r="AB612" s="566"/>
      <c r="AC612" s="566"/>
      <c r="AD612" s="566"/>
      <c r="AE612" s="566"/>
      <c r="AF612" s="566"/>
      <c r="AG612" s="566"/>
      <c r="AH612" s="566"/>
      <c r="AI612" s="566"/>
      <c r="AJ612" s="566"/>
      <c r="AK612" s="566"/>
      <c r="AL612" s="565">
        <v>105000</v>
      </c>
      <c r="AM612" s="566"/>
      <c r="AN612" s="566"/>
      <c r="AO612" s="566"/>
      <c r="AP612" s="566"/>
      <c r="AQ612" s="566"/>
      <c r="AR612" s="566"/>
      <c r="AS612" s="566"/>
      <c r="AT612" s="566"/>
      <c r="AU612" s="566"/>
      <c r="AV612" s="566"/>
      <c r="AW612" s="566"/>
    </row>
    <row r="613" spans="1:49">
      <c r="A613" s="564" t="s">
        <v>845</v>
      </c>
      <c r="B613" s="564" t="s">
        <v>2909</v>
      </c>
      <c r="C613" s="564" t="s">
        <v>775</v>
      </c>
      <c r="D613" s="564" t="s">
        <v>956</v>
      </c>
      <c r="E613" s="564" t="s">
        <v>1005</v>
      </c>
      <c r="F613" s="565">
        <v>3253600</v>
      </c>
      <c r="G613" s="566"/>
      <c r="H613" s="566"/>
      <c r="I613" s="566"/>
      <c r="J613" s="566"/>
      <c r="K613" s="566"/>
      <c r="L613" s="566"/>
      <c r="M613" s="566"/>
      <c r="N613" s="566"/>
      <c r="O613" s="566"/>
      <c r="P613" s="566"/>
      <c r="Q613" s="566"/>
      <c r="R613" s="566"/>
      <c r="S613" s="566"/>
      <c r="T613" s="566"/>
      <c r="U613" s="566"/>
      <c r="V613" s="566"/>
      <c r="W613" s="566"/>
      <c r="X613" s="566"/>
      <c r="Y613" s="566"/>
      <c r="Z613" s="566"/>
      <c r="AA613" s="566"/>
      <c r="AB613" s="566"/>
      <c r="AC613" s="566"/>
      <c r="AD613" s="566"/>
      <c r="AE613" s="566"/>
      <c r="AF613" s="566"/>
      <c r="AG613" s="565">
        <v>216100</v>
      </c>
      <c r="AH613" s="565">
        <v>48000</v>
      </c>
      <c r="AI613" s="566"/>
      <c r="AJ613" s="565">
        <v>444000</v>
      </c>
      <c r="AK613" s="566"/>
      <c r="AL613" s="566"/>
      <c r="AM613" s="566"/>
      <c r="AN613" s="565">
        <v>57500</v>
      </c>
      <c r="AO613" s="565">
        <v>615000</v>
      </c>
      <c r="AP613" s="566"/>
      <c r="AQ613" s="566"/>
      <c r="AR613" s="566"/>
      <c r="AS613" s="566"/>
      <c r="AT613" s="565">
        <v>1043000</v>
      </c>
      <c r="AU613" s="565">
        <v>701000</v>
      </c>
      <c r="AV613" s="565">
        <v>129000</v>
      </c>
      <c r="AW613" s="566"/>
    </row>
    <row r="614" spans="1:49">
      <c r="A614" s="564" t="s">
        <v>897</v>
      </c>
      <c r="B614" s="564" t="s">
        <v>2910</v>
      </c>
      <c r="C614" s="564" t="s">
        <v>775</v>
      </c>
      <c r="D614" s="564" t="s">
        <v>956</v>
      </c>
      <c r="E614" s="564" t="s">
        <v>1005</v>
      </c>
      <c r="F614" s="565">
        <v>81000</v>
      </c>
      <c r="G614" s="566"/>
      <c r="H614" s="566"/>
      <c r="I614" s="566"/>
      <c r="J614" s="566"/>
      <c r="K614" s="566"/>
      <c r="L614" s="566"/>
      <c r="M614" s="566"/>
      <c r="N614" s="566"/>
      <c r="O614" s="566"/>
      <c r="P614" s="566"/>
      <c r="Q614" s="566"/>
      <c r="R614" s="566"/>
      <c r="S614" s="566"/>
      <c r="T614" s="566"/>
      <c r="U614" s="566"/>
      <c r="V614" s="566"/>
      <c r="W614" s="566"/>
      <c r="X614" s="566"/>
      <c r="Y614" s="566"/>
      <c r="Z614" s="566"/>
      <c r="AA614" s="566"/>
      <c r="AB614" s="566"/>
      <c r="AC614" s="566"/>
      <c r="AD614" s="565">
        <v>81000</v>
      </c>
      <c r="AE614" s="566"/>
      <c r="AF614" s="566"/>
      <c r="AG614" s="566"/>
      <c r="AH614" s="566"/>
      <c r="AI614" s="566"/>
      <c r="AJ614" s="566"/>
      <c r="AK614" s="566"/>
      <c r="AL614" s="566"/>
      <c r="AM614" s="566"/>
      <c r="AN614" s="566"/>
      <c r="AO614" s="566"/>
      <c r="AP614" s="566"/>
      <c r="AQ614" s="566"/>
      <c r="AR614" s="566"/>
      <c r="AS614" s="566"/>
      <c r="AT614" s="566"/>
      <c r="AU614" s="566"/>
      <c r="AV614" s="566"/>
      <c r="AW614" s="566"/>
    </row>
    <row r="615" spans="1:49">
      <c r="A615" s="564" t="s">
        <v>774</v>
      </c>
      <c r="B615" s="564" t="s">
        <v>2911</v>
      </c>
      <c r="C615" s="564" t="s">
        <v>775</v>
      </c>
      <c r="D615" s="564" t="s">
        <v>956</v>
      </c>
      <c r="E615" s="564" t="s">
        <v>1005</v>
      </c>
      <c r="F615" s="565">
        <v>7447450</v>
      </c>
      <c r="G615" s="566"/>
      <c r="H615" s="566"/>
      <c r="I615" s="566"/>
      <c r="J615" s="566"/>
      <c r="K615" s="566"/>
      <c r="L615" s="566"/>
      <c r="M615" s="566"/>
      <c r="N615" s="566"/>
      <c r="O615" s="566"/>
      <c r="P615" s="566"/>
      <c r="Q615" s="566"/>
      <c r="R615" s="566"/>
      <c r="S615" s="566"/>
      <c r="T615" s="566"/>
      <c r="U615" s="566"/>
      <c r="V615" s="566"/>
      <c r="W615" s="566"/>
      <c r="X615" s="566"/>
      <c r="Y615" s="566"/>
      <c r="Z615" s="566"/>
      <c r="AA615" s="566"/>
      <c r="AB615" s="566"/>
      <c r="AC615" s="566"/>
      <c r="AD615" s="565">
        <v>2985000</v>
      </c>
      <c r="AE615" s="565">
        <v>1947900</v>
      </c>
      <c r="AF615" s="565">
        <v>690100</v>
      </c>
      <c r="AG615" s="565">
        <v>728600</v>
      </c>
      <c r="AH615" s="565">
        <v>11300</v>
      </c>
      <c r="AI615" s="565">
        <v>172900</v>
      </c>
      <c r="AJ615" s="565">
        <v>6850</v>
      </c>
      <c r="AK615" s="565">
        <v>88800</v>
      </c>
      <c r="AL615" s="565">
        <v>294000</v>
      </c>
      <c r="AM615" s="566"/>
      <c r="AN615" s="566"/>
      <c r="AO615" s="566"/>
      <c r="AP615" s="566"/>
      <c r="AQ615" s="565">
        <v>30000</v>
      </c>
      <c r="AR615" s="566"/>
      <c r="AS615" s="565">
        <v>492000</v>
      </c>
      <c r="AT615" s="566"/>
      <c r="AU615" s="566"/>
      <c r="AV615" s="566"/>
      <c r="AW615" s="566"/>
    </row>
    <row r="616" spans="1:49">
      <c r="A616" s="564" t="s">
        <v>1019</v>
      </c>
      <c r="B616" s="564" t="s">
        <v>2912</v>
      </c>
      <c r="C616" s="564" t="s">
        <v>775</v>
      </c>
      <c r="D616" s="564" t="s">
        <v>956</v>
      </c>
      <c r="E616" s="564" t="s">
        <v>1005</v>
      </c>
      <c r="F616" s="565">
        <v>11100</v>
      </c>
      <c r="G616" s="566"/>
      <c r="H616" s="566"/>
      <c r="I616" s="566"/>
      <c r="J616" s="566"/>
      <c r="K616" s="566"/>
      <c r="L616" s="566"/>
      <c r="M616" s="566"/>
      <c r="N616" s="566"/>
      <c r="O616" s="566"/>
      <c r="P616" s="566"/>
      <c r="Q616" s="566"/>
      <c r="R616" s="566"/>
      <c r="S616" s="566"/>
      <c r="T616" s="566"/>
      <c r="U616" s="566"/>
      <c r="V616" s="566"/>
      <c r="W616" s="566"/>
      <c r="X616" s="566"/>
      <c r="Y616" s="566"/>
      <c r="Z616" s="566"/>
      <c r="AA616" s="566"/>
      <c r="AB616" s="566"/>
      <c r="AC616" s="566"/>
      <c r="AD616" s="566"/>
      <c r="AE616" s="566"/>
      <c r="AF616" s="566"/>
      <c r="AG616" s="566"/>
      <c r="AH616" s="566"/>
      <c r="AI616" s="565">
        <v>11100</v>
      </c>
      <c r="AJ616" s="566"/>
      <c r="AK616" s="566"/>
      <c r="AL616" s="566"/>
      <c r="AM616" s="566"/>
      <c r="AN616" s="566"/>
      <c r="AO616" s="566"/>
      <c r="AP616" s="566"/>
      <c r="AQ616" s="566"/>
      <c r="AR616" s="566"/>
      <c r="AS616" s="566"/>
      <c r="AT616" s="566"/>
      <c r="AU616" s="566"/>
      <c r="AV616" s="566"/>
      <c r="AW616" s="566"/>
    </row>
    <row r="617" spans="1:49">
      <c r="A617" s="564" t="s">
        <v>890</v>
      </c>
      <c r="B617" s="564" t="s">
        <v>2912</v>
      </c>
      <c r="C617" s="564" t="s">
        <v>775</v>
      </c>
      <c r="D617" s="564" t="s">
        <v>956</v>
      </c>
      <c r="E617" s="564" t="s">
        <v>1005</v>
      </c>
      <c r="F617" s="565">
        <v>89500</v>
      </c>
      <c r="G617" s="566"/>
      <c r="H617" s="566"/>
      <c r="I617" s="566"/>
      <c r="J617" s="566"/>
      <c r="K617" s="566"/>
      <c r="L617" s="566"/>
      <c r="M617" s="566"/>
      <c r="N617" s="566"/>
      <c r="O617" s="566"/>
      <c r="P617" s="566"/>
      <c r="Q617" s="566"/>
      <c r="R617" s="566"/>
      <c r="S617" s="566"/>
      <c r="T617" s="566"/>
      <c r="U617" s="566"/>
      <c r="V617" s="566"/>
      <c r="W617" s="566"/>
      <c r="X617" s="566"/>
      <c r="Y617" s="566"/>
      <c r="Z617" s="566"/>
      <c r="AA617" s="566"/>
      <c r="AB617" s="566"/>
      <c r="AC617" s="566"/>
      <c r="AD617" s="566"/>
      <c r="AE617" s="566"/>
      <c r="AF617" s="566"/>
      <c r="AG617" s="565">
        <v>89500</v>
      </c>
      <c r="AH617" s="566"/>
      <c r="AI617" s="566"/>
      <c r="AJ617" s="566"/>
      <c r="AK617" s="566"/>
      <c r="AL617" s="566"/>
      <c r="AM617" s="566"/>
      <c r="AN617" s="566"/>
      <c r="AO617" s="566"/>
      <c r="AP617" s="566"/>
      <c r="AQ617" s="566"/>
      <c r="AR617" s="566"/>
      <c r="AS617" s="566"/>
      <c r="AT617" s="566"/>
      <c r="AU617" s="566"/>
      <c r="AV617" s="566"/>
      <c r="AW617" s="566"/>
    </row>
    <row r="618" spans="1:49">
      <c r="A618" s="564" t="s">
        <v>850</v>
      </c>
      <c r="B618" s="564" t="s">
        <v>2913</v>
      </c>
      <c r="C618" s="564" t="s">
        <v>775</v>
      </c>
      <c r="D618" s="564" t="s">
        <v>956</v>
      </c>
      <c r="E618" s="564" t="s">
        <v>1005</v>
      </c>
      <c r="F618" s="565">
        <v>207000</v>
      </c>
      <c r="G618" s="566"/>
      <c r="H618" s="566"/>
      <c r="I618" s="566"/>
      <c r="J618" s="566"/>
      <c r="K618" s="566"/>
      <c r="L618" s="566"/>
      <c r="M618" s="566"/>
      <c r="N618" s="566"/>
      <c r="O618" s="566"/>
      <c r="P618" s="566"/>
      <c r="Q618" s="566"/>
      <c r="R618" s="566"/>
      <c r="S618" s="566"/>
      <c r="T618" s="566"/>
      <c r="U618" s="566"/>
      <c r="V618" s="566"/>
      <c r="W618" s="566"/>
      <c r="X618" s="566"/>
      <c r="Y618" s="566"/>
      <c r="Z618" s="566"/>
      <c r="AA618" s="566"/>
      <c r="AB618" s="566"/>
      <c r="AC618" s="566"/>
      <c r="AD618" s="566"/>
      <c r="AE618" s="566"/>
      <c r="AF618" s="566"/>
      <c r="AG618" s="565">
        <v>207000</v>
      </c>
      <c r="AH618" s="566"/>
      <c r="AI618" s="566"/>
      <c r="AJ618" s="566"/>
      <c r="AK618" s="566"/>
      <c r="AL618" s="566"/>
      <c r="AM618" s="566"/>
      <c r="AN618" s="566"/>
      <c r="AO618" s="566"/>
      <c r="AP618" s="566"/>
      <c r="AQ618" s="566"/>
      <c r="AR618" s="566"/>
      <c r="AS618" s="566"/>
      <c r="AT618" s="566"/>
      <c r="AU618" s="566"/>
      <c r="AV618" s="566"/>
      <c r="AW618" s="566"/>
    </row>
    <row r="619" spans="1:49">
      <c r="A619" s="564" t="s">
        <v>875</v>
      </c>
      <c r="B619" s="564" t="s">
        <v>2914</v>
      </c>
      <c r="C619" s="564" t="s">
        <v>775</v>
      </c>
      <c r="D619" s="564" t="s">
        <v>956</v>
      </c>
      <c r="E619" s="564" t="s">
        <v>1005</v>
      </c>
      <c r="F619" s="565">
        <v>123200</v>
      </c>
      <c r="G619" s="566"/>
      <c r="H619" s="566"/>
      <c r="I619" s="566"/>
      <c r="J619" s="566"/>
      <c r="K619" s="566"/>
      <c r="L619" s="566"/>
      <c r="M619" s="566"/>
      <c r="N619" s="566"/>
      <c r="O619" s="566"/>
      <c r="P619" s="566"/>
      <c r="Q619" s="566"/>
      <c r="R619" s="566"/>
      <c r="S619" s="566"/>
      <c r="T619" s="566"/>
      <c r="U619" s="566"/>
      <c r="V619" s="566"/>
      <c r="W619" s="566"/>
      <c r="X619" s="566"/>
      <c r="Y619" s="566"/>
      <c r="Z619" s="566"/>
      <c r="AA619" s="566"/>
      <c r="AB619" s="566"/>
      <c r="AC619" s="566"/>
      <c r="AD619" s="566"/>
      <c r="AE619" s="566"/>
      <c r="AF619" s="565">
        <v>123200</v>
      </c>
      <c r="AG619" s="566"/>
      <c r="AH619" s="566"/>
      <c r="AI619" s="566"/>
      <c r="AJ619" s="566"/>
      <c r="AK619" s="566"/>
      <c r="AL619" s="566"/>
      <c r="AM619" s="566"/>
      <c r="AN619" s="566"/>
      <c r="AO619" s="566"/>
      <c r="AP619" s="566"/>
      <c r="AQ619" s="566"/>
      <c r="AR619" s="566"/>
      <c r="AS619" s="566"/>
      <c r="AT619" s="566"/>
      <c r="AU619" s="566"/>
      <c r="AV619" s="566"/>
      <c r="AW619" s="566"/>
    </row>
    <row r="620" spans="1:49">
      <c r="A620" s="564" t="s">
        <v>239</v>
      </c>
      <c r="B620" s="564" t="s">
        <v>2741</v>
      </c>
      <c r="C620" s="564" t="s">
        <v>775</v>
      </c>
      <c r="D620" s="564" t="s">
        <v>956</v>
      </c>
      <c r="E620" s="564" t="s">
        <v>1005</v>
      </c>
      <c r="F620" s="565">
        <v>3200</v>
      </c>
      <c r="G620" s="566"/>
      <c r="H620" s="566"/>
      <c r="I620" s="566"/>
      <c r="J620" s="566"/>
      <c r="K620" s="566"/>
      <c r="L620" s="566"/>
      <c r="M620" s="566"/>
      <c r="N620" s="566"/>
      <c r="O620" s="566"/>
      <c r="P620" s="566"/>
      <c r="Q620" s="566"/>
      <c r="R620" s="566"/>
      <c r="S620" s="566"/>
      <c r="T620" s="566"/>
      <c r="U620" s="566"/>
      <c r="V620" s="566"/>
      <c r="W620" s="566"/>
      <c r="X620" s="566"/>
      <c r="Y620" s="566"/>
      <c r="Z620" s="566"/>
      <c r="AA620" s="566"/>
      <c r="AB620" s="566"/>
      <c r="AC620" s="566"/>
      <c r="AD620" s="566"/>
      <c r="AE620" s="566"/>
      <c r="AF620" s="566"/>
      <c r="AG620" s="566"/>
      <c r="AH620" s="566"/>
      <c r="AI620" s="566"/>
      <c r="AJ620" s="566"/>
      <c r="AK620" s="566"/>
      <c r="AL620" s="565">
        <v>3200</v>
      </c>
      <c r="AM620" s="566"/>
      <c r="AN620" s="566"/>
      <c r="AO620" s="566"/>
      <c r="AP620" s="566"/>
      <c r="AQ620" s="566"/>
      <c r="AR620" s="566"/>
      <c r="AS620" s="566"/>
      <c r="AT620" s="566"/>
      <c r="AU620" s="566"/>
      <c r="AV620" s="566"/>
      <c r="AW620" s="566"/>
    </row>
    <row r="621" spans="1:49">
      <c r="A621" s="564" t="s">
        <v>820</v>
      </c>
      <c r="B621" s="564" t="s">
        <v>2915</v>
      </c>
      <c r="C621" s="564" t="s">
        <v>775</v>
      </c>
      <c r="D621" s="564" t="s">
        <v>956</v>
      </c>
      <c r="E621" s="564" t="s">
        <v>1005</v>
      </c>
      <c r="F621" s="565">
        <v>390250</v>
      </c>
      <c r="G621" s="566"/>
      <c r="H621" s="566"/>
      <c r="I621" s="566"/>
      <c r="J621" s="566"/>
      <c r="K621" s="566"/>
      <c r="L621" s="566"/>
      <c r="M621" s="566"/>
      <c r="N621" s="566"/>
      <c r="O621" s="566"/>
      <c r="P621" s="566"/>
      <c r="Q621" s="566"/>
      <c r="R621" s="566"/>
      <c r="S621" s="566"/>
      <c r="T621" s="566"/>
      <c r="U621" s="566"/>
      <c r="V621" s="566"/>
      <c r="W621" s="566"/>
      <c r="X621" s="566"/>
      <c r="Y621" s="566"/>
      <c r="Z621" s="566"/>
      <c r="AA621" s="566"/>
      <c r="AB621" s="566"/>
      <c r="AC621" s="566"/>
      <c r="AD621" s="565">
        <v>390250</v>
      </c>
      <c r="AE621" s="566"/>
      <c r="AF621" s="566"/>
      <c r="AG621" s="566"/>
      <c r="AH621" s="566"/>
      <c r="AI621" s="566"/>
      <c r="AJ621" s="566"/>
      <c r="AK621" s="566"/>
      <c r="AL621" s="566"/>
      <c r="AM621" s="566"/>
      <c r="AN621" s="566"/>
      <c r="AO621" s="566"/>
      <c r="AP621" s="566"/>
      <c r="AQ621" s="566"/>
      <c r="AR621" s="566"/>
      <c r="AS621" s="566"/>
      <c r="AT621" s="566"/>
      <c r="AU621" s="566"/>
      <c r="AV621" s="566"/>
      <c r="AW621" s="566"/>
    </row>
    <row r="622" spans="1:49">
      <c r="A622" s="564" t="s">
        <v>1945</v>
      </c>
      <c r="B622" s="564" t="s">
        <v>2916</v>
      </c>
      <c r="C622" s="564" t="s">
        <v>775</v>
      </c>
      <c r="D622" s="564" t="s">
        <v>956</v>
      </c>
      <c r="E622" s="564" t="s">
        <v>1005</v>
      </c>
      <c r="F622" s="565">
        <v>21000</v>
      </c>
      <c r="G622" s="566"/>
      <c r="H622" s="566"/>
      <c r="I622" s="566"/>
      <c r="J622" s="566"/>
      <c r="K622" s="566"/>
      <c r="L622" s="566"/>
      <c r="M622" s="566"/>
      <c r="N622" s="566"/>
      <c r="O622" s="566"/>
      <c r="P622" s="566"/>
      <c r="Q622" s="566"/>
      <c r="R622" s="566"/>
      <c r="S622" s="566"/>
      <c r="T622" s="566"/>
      <c r="U622" s="566"/>
      <c r="V622" s="566"/>
      <c r="W622" s="566"/>
      <c r="X622" s="566"/>
      <c r="Y622" s="566"/>
      <c r="Z622" s="566"/>
      <c r="AA622" s="566"/>
      <c r="AB622" s="566"/>
      <c r="AC622" s="566"/>
      <c r="AD622" s="566"/>
      <c r="AE622" s="566"/>
      <c r="AF622" s="566"/>
      <c r="AG622" s="566"/>
      <c r="AH622" s="566"/>
      <c r="AI622" s="566"/>
      <c r="AJ622" s="565">
        <v>0</v>
      </c>
      <c r="AK622" s="565">
        <v>21000</v>
      </c>
      <c r="AL622" s="566"/>
      <c r="AM622" s="566"/>
      <c r="AN622" s="566"/>
      <c r="AO622" s="566"/>
      <c r="AP622" s="566"/>
      <c r="AQ622" s="566"/>
      <c r="AR622" s="566"/>
      <c r="AS622" s="566"/>
      <c r="AT622" s="566"/>
      <c r="AU622" s="566"/>
      <c r="AV622" s="566"/>
      <c r="AW622" s="566"/>
    </row>
    <row r="623" spans="1:49">
      <c r="A623" s="564" t="s">
        <v>1473</v>
      </c>
      <c r="B623" s="564" t="s">
        <v>2917</v>
      </c>
      <c r="C623" s="564" t="s">
        <v>775</v>
      </c>
      <c r="D623" s="564" t="s">
        <v>956</v>
      </c>
      <c r="E623" s="564" t="s">
        <v>1005</v>
      </c>
      <c r="F623" s="565">
        <v>11593332.4</v>
      </c>
      <c r="G623" s="566"/>
      <c r="H623" s="566"/>
      <c r="I623" s="566"/>
      <c r="J623" s="566"/>
      <c r="K623" s="566"/>
      <c r="L623" s="566"/>
      <c r="M623" s="566"/>
      <c r="N623" s="566"/>
      <c r="O623" s="566"/>
      <c r="P623" s="566"/>
      <c r="Q623" s="566"/>
      <c r="R623" s="566"/>
      <c r="S623" s="566"/>
      <c r="T623" s="566"/>
      <c r="U623" s="566"/>
      <c r="V623" s="566"/>
      <c r="W623" s="566"/>
      <c r="X623" s="566"/>
      <c r="Y623" s="566"/>
      <c r="Z623" s="566"/>
      <c r="AA623" s="566"/>
      <c r="AB623" s="566"/>
      <c r="AC623" s="566"/>
      <c r="AD623" s="566"/>
      <c r="AE623" s="566"/>
      <c r="AF623" s="566"/>
      <c r="AG623" s="566"/>
      <c r="AH623" s="566"/>
      <c r="AI623" s="566"/>
      <c r="AJ623" s="566"/>
      <c r="AK623" s="566"/>
      <c r="AL623" s="566"/>
      <c r="AM623" s="566"/>
      <c r="AN623" s="566"/>
      <c r="AO623" s="565">
        <v>382357.4</v>
      </c>
      <c r="AP623" s="565">
        <v>1287500</v>
      </c>
      <c r="AQ623" s="565">
        <v>786200</v>
      </c>
      <c r="AR623" s="565">
        <v>1651900</v>
      </c>
      <c r="AS623" s="565">
        <v>1005425</v>
      </c>
      <c r="AT623" s="565">
        <v>1964750</v>
      </c>
      <c r="AU623" s="565">
        <v>1939600</v>
      </c>
      <c r="AV623" s="565">
        <v>2185600</v>
      </c>
      <c r="AW623" s="565">
        <v>390000</v>
      </c>
    </row>
    <row r="624" spans="1:49">
      <c r="A624" s="564" t="s">
        <v>1538</v>
      </c>
      <c r="B624" s="564" t="s">
        <v>2918</v>
      </c>
      <c r="C624" s="564" t="s">
        <v>775</v>
      </c>
      <c r="D624" s="564" t="s">
        <v>956</v>
      </c>
      <c r="E624" s="564" t="s">
        <v>1005</v>
      </c>
      <c r="F624" s="565">
        <v>1671450</v>
      </c>
      <c r="G624" s="566"/>
      <c r="H624" s="566"/>
      <c r="I624" s="566"/>
      <c r="J624" s="566"/>
      <c r="K624" s="566"/>
      <c r="L624" s="566"/>
      <c r="M624" s="566"/>
      <c r="N624" s="566"/>
      <c r="O624" s="566"/>
      <c r="P624" s="566"/>
      <c r="Q624" s="566"/>
      <c r="R624" s="566"/>
      <c r="S624" s="566"/>
      <c r="T624" s="566"/>
      <c r="U624" s="566"/>
      <c r="V624" s="566"/>
      <c r="W624" s="566"/>
      <c r="X624" s="566"/>
      <c r="Y624" s="566"/>
      <c r="Z624" s="566"/>
      <c r="AA624" s="566"/>
      <c r="AB624" s="566"/>
      <c r="AC624" s="566"/>
      <c r="AD624" s="565">
        <v>416900</v>
      </c>
      <c r="AE624" s="565">
        <v>117800</v>
      </c>
      <c r="AF624" s="565">
        <v>105250</v>
      </c>
      <c r="AG624" s="565">
        <v>41000</v>
      </c>
      <c r="AH624" s="565">
        <v>47300</v>
      </c>
      <c r="AI624" s="565">
        <v>113950</v>
      </c>
      <c r="AJ624" s="565">
        <v>189150</v>
      </c>
      <c r="AK624" s="565">
        <v>61650</v>
      </c>
      <c r="AL624" s="565">
        <v>95550</v>
      </c>
      <c r="AM624" s="565">
        <v>4200</v>
      </c>
      <c r="AN624" s="565">
        <v>12200</v>
      </c>
      <c r="AO624" s="565">
        <v>8900</v>
      </c>
      <c r="AP624" s="565">
        <v>4200</v>
      </c>
      <c r="AQ624" s="565">
        <v>135000</v>
      </c>
      <c r="AR624" s="565">
        <v>27900</v>
      </c>
      <c r="AS624" s="565">
        <v>76200</v>
      </c>
      <c r="AT624" s="565">
        <v>69900</v>
      </c>
      <c r="AU624" s="565">
        <v>79400</v>
      </c>
      <c r="AV624" s="565">
        <v>65000</v>
      </c>
      <c r="AW624" s="566"/>
    </row>
    <row r="625" spans="1:49">
      <c r="A625" s="564" t="s">
        <v>926</v>
      </c>
      <c r="B625" s="564" t="s">
        <v>2919</v>
      </c>
      <c r="C625" s="564" t="s">
        <v>775</v>
      </c>
      <c r="D625" s="564" t="s">
        <v>956</v>
      </c>
      <c r="E625" s="564" t="s">
        <v>1005</v>
      </c>
      <c r="F625" s="565">
        <v>9900</v>
      </c>
      <c r="G625" s="566"/>
      <c r="H625" s="566"/>
      <c r="I625" s="566"/>
      <c r="J625" s="566"/>
      <c r="K625" s="566"/>
      <c r="L625" s="566"/>
      <c r="M625" s="566"/>
      <c r="N625" s="566"/>
      <c r="O625" s="566"/>
      <c r="P625" s="566"/>
      <c r="Q625" s="566"/>
      <c r="R625" s="566"/>
      <c r="S625" s="566"/>
      <c r="T625" s="566"/>
      <c r="U625" s="566"/>
      <c r="V625" s="566"/>
      <c r="W625" s="566"/>
      <c r="X625" s="566"/>
      <c r="Y625" s="566"/>
      <c r="Z625" s="566"/>
      <c r="AA625" s="566"/>
      <c r="AB625" s="566"/>
      <c r="AC625" s="566"/>
      <c r="AD625" s="565">
        <v>9900</v>
      </c>
      <c r="AE625" s="566"/>
      <c r="AF625" s="566"/>
      <c r="AG625" s="566"/>
      <c r="AH625" s="566"/>
      <c r="AI625" s="566"/>
      <c r="AJ625" s="566"/>
      <c r="AK625" s="566"/>
      <c r="AL625" s="566"/>
      <c r="AM625" s="566"/>
      <c r="AN625" s="566"/>
      <c r="AO625" s="566"/>
      <c r="AP625" s="566"/>
      <c r="AQ625" s="566"/>
      <c r="AR625" s="566"/>
      <c r="AS625" s="566"/>
      <c r="AT625" s="566"/>
      <c r="AU625" s="566"/>
      <c r="AV625" s="566"/>
      <c r="AW625" s="566"/>
    </row>
    <row r="626" spans="1:49">
      <c r="A626" s="564" t="s">
        <v>963</v>
      </c>
      <c r="B626" s="564" t="s">
        <v>2920</v>
      </c>
      <c r="C626" s="564" t="s">
        <v>775</v>
      </c>
      <c r="D626" s="564" t="s">
        <v>956</v>
      </c>
      <c r="E626" s="564" t="s">
        <v>1005</v>
      </c>
      <c r="F626" s="565">
        <v>712700</v>
      </c>
      <c r="G626" s="566"/>
      <c r="H626" s="566"/>
      <c r="I626" s="566"/>
      <c r="J626" s="566"/>
      <c r="K626" s="566"/>
      <c r="L626" s="566"/>
      <c r="M626" s="566"/>
      <c r="N626" s="566"/>
      <c r="O626" s="566"/>
      <c r="P626" s="566"/>
      <c r="Q626" s="566"/>
      <c r="R626" s="566"/>
      <c r="S626" s="566"/>
      <c r="T626" s="566"/>
      <c r="U626" s="566"/>
      <c r="V626" s="566"/>
      <c r="W626" s="566"/>
      <c r="X626" s="566"/>
      <c r="Y626" s="566"/>
      <c r="Z626" s="566"/>
      <c r="AA626" s="566"/>
      <c r="AB626" s="566"/>
      <c r="AC626" s="566"/>
      <c r="AD626" s="566"/>
      <c r="AE626" s="566"/>
      <c r="AF626" s="566"/>
      <c r="AG626" s="566"/>
      <c r="AH626" s="565">
        <v>154200</v>
      </c>
      <c r="AI626" s="566"/>
      <c r="AJ626" s="566"/>
      <c r="AK626" s="566"/>
      <c r="AL626" s="565">
        <v>126000</v>
      </c>
      <c r="AM626" s="566"/>
      <c r="AN626" s="566"/>
      <c r="AO626" s="566"/>
      <c r="AP626" s="565">
        <v>10000</v>
      </c>
      <c r="AQ626" s="565">
        <v>60000</v>
      </c>
      <c r="AR626" s="565">
        <v>32000</v>
      </c>
      <c r="AS626" s="565">
        <v>66750</v>
      </c>
      <c r="AT626" s="565">
        <v>167750</v>
      </c>
      <c r="AU626" s="566"/>
      <c r="AV626" s="565">
        <v>96000</v>
      </c>
      <c r="AW626" s="566"/>
    </row>
    <row r="627" spans="1:49">
      <c r="A627" s="564" t="s">
        <v>1813</v>
      </c>
      <c r="B627" s="564" t="s">
        <v>2921</v>
      </c>
      <c r="C627" s="564" t="s">
        <v>775</v>
      </c>
      <c r="D627" s="564" t="s">
        <v>956</v>
      </c>
      <c r="E627" s="564" t="s">
        <v>1005</v>
      </c>
      <c r="F627" s="565">
        <v>379400</v>
      </c>
      <c r="G627" s="566"/>
      <c r="H627" s="566"/>
      <c r="I627" s="566"/>
      <c r="J627" s="566"/>
      <c r="K627" s="566"/>
      <c r="L627" s="566"/>
      <c r="M627" s="566"/>
      <c r="N627" s="566"/>
      <c r="O627" s="566"/>
      <c r="P627" s="566"/>
      <c r="Q627" s="566"/>
      <c r="R627" s="566"/>
      <c r="S627" s="566"/>
      <c r="T627" s="566"/>
      <c r="U627" s="566"/>
      <c r="V627" s="566"/>
      <c r="W627" s="566"/>
      <c r="X627" s="566"/>
      <c r="Y627" s="566"/>
      <c r="Z627" s="566"/>
      <c r="AA627" s="566"/>
      <c r="AB627" s="566"/>
      <c r="AC627" s="566"/>
      <c r="AD627" s="565">
        <v>105000</v>
      </c>
      <c r="AE627" s="565">
        <v>7250</v>
      </c>
      <c r="AF627" s="565">
        <v>29650</v>
      </c>
      <c r="AG627" s="565">
        <v>24500</v>
      </c>
      <c r="AH627" s="565">
        <v>42500</v>
      </c>
      <c r="AI627" s="565">
        <v>20400</v>
      </c>
      <c r="AJ627" s="566"/>
      <c r="AK627" s="566"/>
      <c r="AL627" s="566"/>
      <c r="AM627" s="566"/>
      <c r="AN627" s="565">
        <v>28800</v>
      </c>
      <c r="AO627" s="566"/>
      <c r="AP627" s="566"/>
      <c r="AQ627" s="566"/>
      <c r="AR627" s="565">
        <v>24600</v>
      </c>
      <c r="AS627" s="565">
        <v>49200</v>
      </c>
      <c r="AT627" s="565">
        <v>13500</v>
      </c>
      <c r="AU627" s="565">
        <v>34000</v>
      </c>
      <c r="AV627" s="566"/>
      <c r="AW627" s="566"/>
    </row>
    <row r="628" spans="1:49">
      <c r="A628" s="564" t="s">
        <v>813</v>
      </c>
      <c r="B628" s="564" t="s">
        <v>2922</v>
      </c>
      <c r="C628" s="564" t="s">
        <v>775</v>
      </c>
      <c r="D628" s="564" t="s">
        <v>956</v>
      </c>
      <c r="E628" s="564" t="s">
        <v>1005</v>
      </c>
      <c r="F628" s="565">
        <v>2336700</v>
      </c>
      <c r="G628" s="566"/>
      <c r="H628" s="566"/>
      <c r="I628" s="566"/>
      <c r="J628" s="566"/>
      <c r="K628" s="566"/>
      <c r="L628" s="566"/>
      <c r="M628" s="566"/>
      <c r="N628" s="566"/>
      <c r="O628" s="566"/>
      <c r="P628" s="566"/>
      <c r="Q628" s="566"/>
      <c r="R628" s="566"/>
      <c r="S628" s="566"/>
      <c r="T628" s="566"/>
      <c r="U628" s="566"/>
      <c r="V628" s="566"/>
      <c r="W628" s="566"/>
      <c r="X628" s="566"/>
      <c r="Y628" s="566"/>
      <c r="Z628" s="566"/>
      <c r="AA628" s="566"/>
      <c r="AB628" s="566"/>
      <c r="AC628" s="566"/>
      <c r="AD628" s="566"/>
      <c r="AE628" s="566"/>
      <c r="AF628" s="565">
        <v>40050</v>
      </c>
      <c r="AG628" s="565">
        <v>378000</v>
      </c>
      <c r="AH628" s="565">
        <v>398200</v>
      </c>
      <c r="AI628" s="565">
        <v>201450</v>
      </c>
      <c r="AJ628" s="565">
        <v>358000</v>
      </c>
      <c r="AK628" s="565">
        <v>649200</v>
      </c>
      <c r="AL628" s="565">
        <v>22200</v>
      </c>
      <c r="AM628" s="566"/>
      <c r="AN628" s="566"/>
      <c r="AO628" s="566"/>
      <c r="AP628" s="566"/>
      <c r="AQ628" s="565">
        <v>33000</v>
      </c>
      <c r="AR628" s="565">
        <v>11550</v>
      </c>
      <c r="AS628" s="565">
        <v>21000</v>
      </c>
      <c r="AT628" s="565">
        <v>123000</v>
      </c>
      <c r="AU628" s="566"/>
      <c r="AV628" s="565">
        <v>101050</v>
      </c>
      <c r="AW628" s="566"/>
    </row>
    <row r="629" spans="1:49">
      <c r="A629" s="564" t="s">
        <v>1258</v>
      </c>
      <c r="B629" s="564" t="s">
        <v>2923</v>
      </c>
      <c r="C629" s="564" t="s">
        <v>775</v>
      </c>
      <c r="D629" s="564" t="s">
        <v>956</v>
      </c>
      <c r="E629" s="564" t="s">
        <v>1005</v>
      </c>
      <c r="F629" s="565">
        <v>391269.9</v>
      </c>
      <c r="G629" s="566"/>
      <c r="H629" s="566"/>
      <c r="I629" s="566"/>
      <c r="J629" s="566"/>
      <c r="K629" s="566"/>
      <c r="L629" s="566"/>
      <c r="M629" s="566"/>
      <c r="N629" s="566"/>
      <c r="O629" s="566"/>
      <c r="P629" s="566"/>
      <c r="Q629" s="566"/>
      <c r="R629" s="566"/>
      <c r="S629" s="566"/>
      <c r="T629" s="566"/>
      <c r="U629" s="566"/>
      <c r="V629" s="566"/>
      <c r="W629" s="566"/>
      <c r="X629" s="566"/>
      <c r="Y629" s="566"/>
      <c r="Z629" s="566"/>
      <c r="AA629" s="566"/>
      <c r="AB629" s="566"/>
      <c r="AC629" s="566"/>
      <c r="AD629" s="566"/>
      <c r="AE629" s="566"/>
      <c r="AF629" s="566"/>
      <c r="AG629" s="566"/>
      <c r="AH629" s="566"/>
      <c r="AI629" s="566"/>
      <c r="AJ629" s="566"/>
      <c r="AK629" s="566"/>
      <c r="AL629" s="565">
        <v>149969.9</v>
      </c>
      <c r="AM629" s="566"/>
      <c r="AN629" s="565">
        <v>32200</v>
      </c>
      <c r="AO629" s="565">
        <v>50000</v>
      </c>
      <c r="AP629" s="566"/>
      <c r="AQ629" s="566"/>
      <c r="AR629" s="565">
        <v>53600</v>
      </c>
      <c r="AS629" s="565">
        <v>61000</v>
      </c>
      <c r="AT629" s="566"/>
      <c r="AU629" s="566"/>
      <c r="AV629" s="565">
        <v>44500</v>
      </c>
      <c r="AW629" s="566"/>
    </row>
    <row r="630" spans="1:49">
      <c r="A630" s="564" t="s">
        <v>833</v>
      </c>
      <c r="B630" s="564" t="s">
        <v>2924</v>
      </c>
      <c r="C630" s="564" t="s">
        <v>775</v>
      </c>
      <c r="D630" s="564" t="s">
        <v>956</v>
      </c>
      <c r="E630" s="564" t="s">
        <v>1005</v>
      </c>
      <c r="F630" s="565">
        <v>4617500</v>
      </c>
      <c r="G630" s="566"/>
      <c r="H630" s="566"/>
      <c r="I630" s="566"/>
      <c r="J630" s="566"/>
      <c r="K630" s="566"/>
      <c r="L630" s="566"/>
      <c r="M630" s="566"/>
      <c r="N630" s="566"/>
      <c r="O630" s="566"/>
      <c r="P630" s="566"/>
      <c r="Q630" s="566"/>
      <c r="R630" s="566"/>
      <c r="S630" s="566"/>
      <c r="T630" s="566"/>
      <c r="U630" s="566"/>
      <c r="V630" s="566"/>
      <c r="W630" s="566"/>
      <c r="X630" s="566"/>
      <c r="Y630" s="566"/>
      <c r="Z630" s="566"/>
      <c r="AA630" s="566"/>
      <c r="AB630" s="566"/>
      <c r="AC630" s="566"/>
      <c r="AD630" s="566"/>
      <c r="AE630" s="566"/>
      <c r="AF630" s="565">
        <v>270000</v>
      </c>
      <c r="AG630" s="566"/>
      <c r="AH630" s="565">
        <v>647000</v>
      </c>
      <c r="AI630" s="566"/>
      <c r="AJ630" s="565">
        <v>408000</v>
      </c>
      <c r="AK630" s="565">
        <v>1110000</v>
      </c>
      <c r="AL630" s="565">
        <v>166500</v>
      </c>
      <c r="AM630" s="566"/>
      <c r="AN630" s="566"/>
      <c r="AO630" s="565">
        <v>246000</v>
      </c>
      <c r="AP630" s="566"/>
      <c r="AQ630" s="566"/>
      <c r="AR630" s="566"/>
      <c r="AS630" s="566"/>
      <c r="AT630" s="565">
        <v>738000</v>
      </c>
      <c r="AU630" s="566"/>
      <c r="AV630" s="565">
        <v>1032000</v>
      </c>
      <c r="AW630" s="566"/>
    </row>
    <row r="631" spans="1:49">
      <c r="A631" s="564" t="s">
        <v>1814</v>
      </c>
      <c r="B631" s="564" t="s">
        <v>2925</v>
      </c>
      <c r="C631" s="564" t="s">
        <v>775</v>
      </c>
      <c r="D631" s="564" t="s">
        <v>956</v>
      </c>
      <c r="E631" s="564" t="s">
        <v>1005</v>
      </c>
      <c r="F631" s="565">
        <v>624708</v>
      </c>
      <c r="G631" s="566"/>
      <c r="H631" s="566"/>
      <c r="I631" s="566"/>
      <c r="J631" s="566"/>
      <c r="K631" s="566"/>
      <c r="L631" s="566"/>
      <c r="M631" s="566"/>
      <c r="N631" s="566"/>
      <c r="O631" s="566"/>
      <c r="P631" s="566"/>
      <c r="Q631" s="566"/>
      <c r="R631" s="566"/>
      <c r="S631" s="566"/>
      <c r="T631" s="566"/>
      <c r="U631" s="566"/>
      <c r="V631" s="566"/>
      <c r="W631" s="566"/>
      <c r="X631" s="566"/>
      <c r="Y631" s="566"/>
      <c r="Z631" s="566"/>
      <c r="AA631" s="566"/>
      <c r="AB631" s="566"/>
      <c r="AC631" s="566"/>
      <c r="AD631" s="566"/>
      <c r="AE631" s="566"/>
      <c r="AF631" s="566"/>
      <c r="AG631" s="566"/>
      <c r="AH631" s="566"/>
      <c r="AI631" s="566"/>
      <c r="AJ631" s="566"/>
      <c r="AK631" s="566"/>
      <c r="AL631" s="566"/>
      <c r="AM631" s="566"/>
      <c r="AN631" s="566"/>
      <c r="AO631" s="566"/>
      <c r="AP631" s="566"/>
      <c r="AQ631" s="566"/>
      <c r="AR631" s="565">
        <v>149708</v>
      </c>
      <c r="AS631" s="566"/>
      <c r="AT631" s="565">
        <v>311000</v>
      </c>
      <c r="AU631" s="566"/>
      <c r="AV631" s="565">
        <v>164000</v>
      </c>
      <c r="AW631" s="566"/>
    </row>
    <row r="632" spans="1:49">
      <c r="A632" s="564" t="s">
        <v>921</v>
      </c>
      <c r="B632" s="564" t="s">
        <v>2926</v>
      </c>
      <c r="C632" s="564" t="s">
        <v>775</v>
      </c>
      <c r="D632" s="564" t="s">
        <v>956</v>
      </c>
      <c r="E632" s="564" t="s">
        <v>1005</v>
      </c>
      <c r="F632" s="565">
        <v>876975</v>
      </c>
      <c r="G632" s="566"/>
      <c r="H632" s="566"/>
      <c r="I632" s="566"/>
      <c r="J632" s="566"/>
      <c r="K632" s="566"/>
      <c r="L632" s="566"/>
      <c r="M632" s="566"/>
      <c r="N632" s="566"/>
      <c r="O632" s="566"/>
      <c r="P632" s="566"/>
      <c r="Q632" s="566"/>
      <c r="R632" s="566"/>
      <c r="S632" s="566"/>
      <c r="T632" s="566"/>
      <c r="U632" s="566"/>
      <c r="V632" s="566"/>
      <c r="W632" s="566"/>
      <c r="X632" s="566"/>
      <c r="Y632" s="566"/>
      <c r="Z632" s="566"/>
      <c r="AA632" s="566"/>
      <c r="AB632" s="566"/>
      <c r="AC632" s="566"/>
      <c r="AD632" s="565">
        <v>28050</v>
      </c>
      <c r="AE632" s="566"/>
      <c r="AF632" s="566"/>
      <c r="AG632" s="565">
        <v>9900</v>
      </c>
      <c r="AH632" s="565">
        <v>19200</v>
      </c>
      <c r="AI632" s="565">
        <v>13100</v>
      </c>
      <c r="AJ632" s="565">
        <v>20450</v>
      </c>
      <c r="AK632" s="565">
        <v>86200</v>
      </c>
      <c r="AL632" s="566"/>
      <c r="AM632" s="565">
        <v>39875</v>
      </c>
      <c r="AN632" s="566"/>
      <c r="AO632" s="566"/>
      <c r="AP632" s="565">
        <v>120200</v>
      </c>
      <c r="AQ632" s="565">
        <v>48000</v>
      </c>
      <c r="AR632" s="565">
        <v>62000</v>
      </c>
      <c r="AS632" s="565">
        <v>73800</v>
      </c>
      <c r="AT632" s="565">
        <v>123000</v>
      </c>
      <c r="AU632" s="565">
        <v>130000</v>
      </c>
      <c r="AV632" s="565">
        <v>103200</v>
      </c>
      <c r="AW632" s="566"/>
    </row>
    <row r="633" spans="1:49">
      <c r="A633" s="564" t="s">
        <v>1602</v>
      </c>
      <c r="B633" s="564" t="s">
        <v>2927</v>
      </c>
      <c r="C633" s="564" t="s">
        <v>775</v>
      </c>
      <c r="D633" s="564" t="s">
        <v>956</v>
      </c>
      <c r="E633" s="564" t="s">
        <v>1005</v>
      </c>
      <c r="F633" s="565">
        <v>1011832.4</v>
      </c>
      <c r="G633" s="566"/>
      <c r="H633" s="566"/>
      <c r="I633" s="566"/>
      <c r="J633" s="566"/>
      <c r="K633" s="566"/>
      <c r="L633" s="566"/>
      <c r="M633" s="566"/>
      <c r="N633" s="566"/>
      <c r="O633" s="566"/>
      <c r="P633" s="566"/>
      <c r="Q633" s="566"/>
      <c r="R633" s="566"/>
      <c r="S633" s="566"/>
      <c r="T633" s="566"/>
      <c r="U633" s="566"/>
      <c r="V633" s="566"/>
      <c r="W633" s="566"/>
      <c r="X633" s="566"/>
      <c r="Y633" s="566"/>
      <c r="Z633" s="566"/>
      <c r="AA633" s="566"/>
      <c r="AB633" s="566"/>
      <c r="AC633" s="566"/>
      <c r="AD633" s="566"/>
      <c r="AE633" s="566"/>
      <c r="AF633" s="566"/>
      <c r="AG633" s="566"/>
      <c r="AH633" s="566"/>
      <c r="AI633" s="566"/>
      <c r="AJ633" s="566"/>
      <c r="AK633" s="566"/>
      <c r="AL633" s="566"/>
      <c r="AM633" s="566"/>
      <c r="AN633" s="566"/>
      <c r="AO633" s="566"/>
      <c r="AP633" s="565">
        <v>262057.4</v>
      </c>
      <c r="AQ633" s="565">
        <v>266100</v>
      </c>
      <c r="AR633" s="565">
        <v>162775</v>
      </c>
      <c r="AS633" s="565">
        <v>98150</v>
      </c>
      <c r="AT633" s="565">
        <v>33150</v>
      </c>
      <c r="AU633" s="565">
        <v>116100</v>
      </c>
      <c r="AV633" s="565">
        <v>73500</v>
      </c>
      <c r="AW633" s="566"/>
    </row>
    <row r="634" spans="1:49">
      <c r="A634" s="564" t="s">
        <v>1472</v>
      </c>
      <c r="B634" s="564" t="s">
        <v>2928</v>
      </c>
      <c r="C634" s="564" t="s">
        <v>775</v>
      </c>
      <c r="D634" s="564" t="s">
        <v>956</v>
      </c>
      <c r="E634" s="564" t="s">
        <v>1005</v>
      </c>
      <c r="F634" s="565">
        <v>1007907.4</v>
      </c>
      <c r="G634" s="566"/>
      <c r="H634" s="566"/>
      <c r="I634" s="566"/>
      <c r="J634" s="566"/>
      <c r="K634" s="566"/>
      <c r="L634" s="566"/>
      <c r="M634" s="566"/>
      <c r="N634" s="566"/>
      <c r="O634" s="566"/>
      <c r="P634" s="566"/>
      <c r="Q634" s="566"/>
      <c r="R634" s="566"/>
      <c r="S634" s="566"/>
      <c r="T634" s="566"/>
      <c r="U634" s="566"/>
      <c r="V634" s="566"/>
      <c r="W634" s="566"/>
      <c r="X634" s="566"/>
      <c r="Y634" s="566"/>
      <c r="Z634" s="566"/>
      <c r="AA634" s="566"/>
      <c r="AB634" s="566"/>
      <c r="AC634" s="566"/>
      <c r="AD634" s="566"/>
      <c r="AE634" s="566"/>
      <c r="AF634" s="566"/>
      <c r="AG634" s="566"/>
      <c r="AH634" s="566"/>
      <c r="AI634" s="566"/>
      <c r="AJ634" s="566"/>
      <c r="AK634" s="566"/>
      <c r="AL634" s="566"/>
      <c r="AM634" s="566"/>
      <c r="AN634" s="565">
        <v>337857.4</v>
      </c>
      <c r="AO634" s="565">
        <v>370050</v>
      </c>
      <c r="AP634" s="565">
        <v>12000</v>
      </c>
      <c r="AQ634" s="565">
        <v>32000</v>
      </c>
      <c r="AR634" s="566"/>
      <c r="AS634" s="565">
        <v>158800</v>
      </c>
      <c r="AT634" s="565">
        <v>61000</v>
      </c>
      <c r="AU634" s="566"/>
      <c r="AV634" s="565">
        <v>36200</v>
      </c>
      <c r="AW634" s="566"/>
    </row>
    <row r="635" spans="1:49">
      <c r="A635" s="564" t="s">
        <v>964</v>
      </c>
      <c r="B635" s="564" t="s">
        <v>2929</v>
      </c>
      <c r="C635" s="564" t="s">
        <v>775</v>
      </c>
      <c r="D635" s="564" t="s">
        <v>956</v>
      </c>
      <c r="E635" s="564" t="s">
        <v>1005</v>
      </c>
      <c r="F635" s="565">
        <v>32300</v>
      </c>
      <c r="G635" s="566"/>
      <c r="H635" s="566"/>
      <c r="I635" s="566"/>
      <c r="J635" s="566"/>
      <c r="K635" s="566"/>
      <c r="L635" s="566"/>
      <c r="M635" s="566"/>
      <c r="N635" s="566"/>
      <c r="O635" s="566"/>
      <c r="P635" s="566"/>
      <c r="Q635" s="566"/>
      <c r="R635" s="566"/>
      <c r="S635" s="566"/>
      <c r="T635" s="566"/>
      <c r="U635" s="566"/>
      <c r="V635" s="566"/>
      <c r="W635" s="566"/>
      <c r="X635" s="566"/>
      <c r="Y635" s="566"/>
      <c r="Z635" s="566"/>
      <c r="AA635" s="566"/>
      <c r="AB635" s="566"/>
      <c r="AC635" s="566"/>
      <c r="AD635" s="566"/>
      <c r="AE635" s="566"/>
      <c r="AF635" s="566"/>
      <c r="AG635" s="566"/>
      <c r="AH635" s="565">
        <v>32300</v>
      </c>
      <c r="AI635" s="566"/>
      <c r="AJ635" s="566"/>
      <c r="AK635" s="566"/>
      <c r="AL635" s="566"/>
      <c r="AM635" s="566"/>
      <c r="AN635" s="566"/>
      <c r="AO635" s="566"/>
      <c r="AP635" s="566"/>
      <c r="AQ635" s="566"/>
      <c r="AR635" s="566"/>
      <c r="AS635" s="566"/>
      <c r="AT635" s="566"/>
      <c r="AU635" s="566"/>
      <c r="AV635" s="566"/>
      <c r="AW635" s="566"/>
    </row>
    <row r="636" spans="1:49">
      <c r="A636" s="564" t="s">
        <v>1259</v>
      </c>
      <c r="B636" s="564" t="s">
        <v>2930</v>
      </c>
      <c r="C636" s="564" t="s">
        <v>775</v>
      </c>
      <c r="D636" s="564" t="s">
        <v>956</v>
      </c>
      <c r="E636" s="564" t="s">
        <v>1005</v>
      </c>
      <c r="F636" s="565">
        <v>1877507.4</v>
      </c>
      <c r="G636" s="566"/>
      <c r="H636" s="566"/>
      <c r="I636" s="566"/>
      <c r="J636" s="566"/>
      <c r="K636" s="566"/>
      <c r="L636" s="566"/>
      <c r="M636" s="566"/>
      <c r="N636" s="566"/>
      <c r="O636" s="566"/>
      <c r="P636" s="566"/>
      <c r="Q636" s="566"/>
      <c r="R636" s="566"/>
      <c r="S636" s="566"/>
      <c r="T636" s="566"/>
      <c r="U636" s="566"/>
      <c r="V636" s="566"/>
      <c r="W636" s="566"/>
      <c r="X636" s="566"/>
      <c r="Y636" s="566"/>
      <c r="Z636" s="566"/>
      <c r="AA636" s="566"/>
      <c r="AB636" s="566"/>
      <c r="AC636" s="566"/>
      <c r="AD636" s="566"/>
      <c r="AE636" s="566"/>
      <c r="AF636" s="566"/>
      <c r="AG636" s="566"/>
      <c r="AH636" s="566"/>
      <c r="AI636" s="566"/>
      <c r="AJ636" s="566"/>
      <c r="AK636" s="565">
        <v>889957.4</v>
      </c>
      <c r="AL636" s="565">
        <v>976650</v>
      </c>
      <c r="AM636" s="566"/>
      <c r="AN636" s="566"/>
      <c r="AO636" s="566"/>
      <c r="AP636" s="566"/>
      <c r="AQ636" s="566"/>
      <c r="AR636" s="565">
        <v>10900</v>
      </c>
      <c r="AS636" s="566"/>
      <c r="AT636" s="566"/>
      <c r="AU636" s="566"/>
      <c r="AV636" s="566"/>
      <c r="AW636" s="566"/>
    </row>
    <row r="637" spans="1:49">
      <c r="A637" s="564" t="s">
        <v>889</v>
      </c>
      <c r="B637" s="564" t="s">
        <v>2931</v>
      </c>
      <c r="C637" s="564" t="s">
        <v>775</v>
      </c>
      <c r="D637" s="564" t="s">
        <v>956</v>
      </c>
      <c r="E637" s="564" t="s">
        <v>1005</v>
      </c>
      <c r="F637" s="565">
        <v>686555</v>
      </c>
      <c r="G637" s="566"/>
      <c r="H637" s="566"/>
      <c r="I637" s="566"/>
      <c r="J637" s="566"/>
      <c r="K637" s="566"/>
      <c r="L637" s="566"/>
      <c r="M637" s="566"/>
      <c r="N637" s="566"/>
      <c r="O637" s="566"/>
      <c r="P637" s="566"/>
      <c r="Q637" s="566"/>
      <c r="R637" s="566"/>
      <c r="S637" s="566"/>
      <c r="T637" s="566"/>
      <c r="U637" s="566"/>
      <c r="V637" s="566"/>
      <c r="W637" s="566"/>
      <c r="X637" s="566"/>
      <c r="Y637" s="566"/>
      <c r="Z637" s="566"/>
      <c r="AA637" s="566"/>
      <c r="AB637" s="566"/>
      <c r="AC637" s="566"/>
      <c r="AD637" s="566"/>
      <c r="AE637" s="565">
        <v>55780</v>
      </c>
      <c r="AF637" s="566"/>
      <c r="AG637" s="565">
        <v>34450</v>
      </c>
      <c r="AH637" s="565">
        <v>19700</v>
      </c>
      <c r="AI637" s="565">
        <v>29500</v>
      </c>
      <c r="AJ637" s="566"/>
      <c r="AK637" s="566"/>
      <c r="AL637" s="565">
        <v>22200</v>
      </c>
      <c r="AM637" s="566"/>
      <c r="AN637" s="566"/>
      <c r="AO637" s="566"/>
      <c r="AP637" s="566"/>
      <c r="AQ637" s="565">
        <v>6900</v>
      </c>
      <c r="AR637" s="565">
        <v>119625</v>
      </c>
      <c r="AS637" s="565">
        <v>61000</v>
      </c>
      <c r="AT637" s="566"/>
      <c r="AU637" s="565">
        <v>337400</v>
      </c>
      <c r="AV637" s="566"/>
      <c r="AW637" s="566"/>
    </row>
    <row r="638" spans="1:49">
      <c r="A638" s="564" t="s">
        <v>925</v>
      </c>
      <c r="B638" s="564" t="s">
        <v>2932</v>
      </c>
      <c r="C638" s="564" t="s">
        <v>775</v>
      </c>
      <c r="D638" s="564" t="s">
        <v>956</v>
      </c>
      <c r="E638" s="564" t="s">
        <v>1005</v>
      </c>
      <c r="F638" s="565">
        <v>56200</v>
      </c>
      <c r="G638" s="566"/>
      <c r="H638" s="566"/>
      <c r="I638" s="566"/>
      <c r="J638" s="566"/>
      <c r="K638" s="566"/>
      <c r="L638" s="566"/>
      <c r="M638" s="566"/>
      <c r="N638" s="566"/>
      <c r="O638" s="566"/>
      <c r="P638" s="566"/>
      <c r="Q638" s="566"/>
      <c r="R638" s="566"/>
      <c r="S638" s="566"/>
      <c r="T638" s="566"/>
      <c r="U638" s="566"/>
      <c r="V638" s="566"/>
      <c r="W638" s="566"/>
      <c r="X638" s="566"/>
      <c r="Y638" s="566"/>
      <c r="Z638" s="566"/>
      <c r="AA638" s="566"/>
      <c r="AB638" s="566"/>
      <c r="AC638" s="566"/>
      <c r="AD638" s="566"/>
      <c r="AE638" s="565">
        <v>16200</v>
      </c>
      <c r="AF638" s="566"/>
      <c r="AG638" s="566"/>
      <c r="AH638" s="566"/>
      <c r="AI638" s="566"/>
      <c r="AJ638" s="566"/>
      <c r="AK638" s="566"/>
      <c r="AL638" s="566"/>
      <c r="AM638" s="566"/>
      <c r="AN638" s="565">
        <v>40000</v>
      </c>
      <c r="AO638" s="566"/>
      <c r="AP638" s="566"/>
      <c r="AQ638" s="566"/>
      <c r="AR638" s="566"/>
      <c r="AS638" s="566"/>
      <c r="AT638" s="566"/>
      <c r="AU638" s="566"/>
      <c r="AV638" s="566"/>
      <c r="AW638" s="566"/>
    </row>
    <row r="639" spans="1:49">
      <c r="A639" s="564" t="s">
        <v>915</v>
      </c>
      <c r="B639" s="564" t="s">
        <v>2933</v>
      </c>
      <c r="C639" s="564" t="s">
        <v>775</v>
      </c>
      <c r="D639" s="564" t="s">
        <v>956</v>
      </c>
      <c r="E639" s="564" t="s">
        <v>1005</v>
      </c>
      <c r="F639" s="565">
        <v>111050</v>
      </c>
      <c r="G639" s="566"/>
      <c r="H639" s="566"/>
      <c r="I639" s="566"/>
      <c r="J639" s="566"/>
      <c r="K639" s="566"/>
      <c r="L639" s="566"/>
      <c r="M639" s="566"/>
      <c r="N639" s="566"/>
      <c r="O639" s="566"/>
      <c r="P639" s="566"/>
      <c r="Q639" s="566"/>
      <c r="R639" s="566"/>
      <c r="S639" s="566"/>
      <c r="T639" s="566"/>
      <c r="U639" s="566"/>
      <c r="V639" s="566"/>
      <c r="W639" s="566"/>
      <c r="X639" s="566"/>
      <c r="Y639" s="566"/>
      <c r="Z639" s="566"/>
      <c r="AA639" s="566"/>
      <c r="AB639" s="566"/>
      <c r="AC639" s="566"/>
      <c r="AD639" s="566"/>
      <c r="AE639" s="565">
        <v>19450</v>
      </c>
      <c r="AF639" s="565">
        <v>29400</v>
      </c>
      <c r="AG639" s="566"/>
      <c r="AH639" s="565">
        <v>16200</v>
      </c>
      <c r="AI639" s="566"/>
      <c r="AJ639" s="566"/>
      <c r="AK639" s="566"/>
      <c r="AL639" s="566"/>
      <c r="AM639" s="565">
        <v>22000</v>
      </c>
      <c r="AN639" s="566"/>
      <c r="AO639" s="566"/>
      <c r="AP639" s="566"/>
      <c r="AQ639" s="565">
        <v>24000</v>
      </c>
      <c r="AR639" s="566"/>
      <c r="AS639" s="566"/>
      <c r="AT639" s="566"/>
      <c r="AU639" s="566"/>
      <c r="AV639" s="566"/>
      <c r="AW639" s="566"/>
    </row>
    <row r="640" spans="1:49">
      <c r="A640" s="564" t="s">
        <v>895</v>
      </c>
      <c r="B640" s="564" t="s">
        <v>2934</v>
      </c>
      <c r="C640" s="564" t="s">
        <v>775</v>
      </c>
      <c r="D640" s="564" t="s">
        <v>956</v>
      </c>
      <c r="E640" s="564" t="s">
        <v>1005</v>
      </c>
      <c r="F640" s="565">
        <v>81450</v>
      </c>
      <c r="G640" s="566"/>
      <c r="H640" s="566"/>
      <c r="I640" s="566"/>
      <c r="J640" s="566"/>
      <c r="K640" s="566"/>
      <c r="L640" s="566"/>
      <c r="M640" s="566"/>
      <c r="N640" s="566"/>
      <c r="O640" s="566"/>
      <c r="P640" s="566"/>
      <c r="Q640" s="566"/>
      <c r="R640" s="566"/>
      <c r="S640" s="566"/>
      <c r="T640" s="566"/>
      <c r="U640" s="566"/>
      <c r="V640" s="566"/>
      <c r="W640" s="566"/>
      <c r="X640" s="566"/>
      <c r="Y640" s="566"/>
      <c r="Z640" s="566"/>
      <c r="AA640" s="566"/>
      <c r="AB640" s="566"/>
      <c r="AC640" s="566"/>
      <c r="AD640" s="566"/>
      <c r="AE640" s="566"/>
      <c r="AF640" s="565">
        <v>57000</v>
      </c>
      <c r="AG640" s="565">
        <v>24450</v>
      </c>
      <c r="AH640" s="566"/>
      <c r="AI640" s="566"/>
      <c r="AJ640" s="566"/>
      <c r="AK640" s="566"/>
      <c r="AL640" s="566"/>
      <c r="AM640" s="566"/>
      <c r="AN640" s="566"/>
      <c r="AO640" s="566"/>
      <c r="AP640" s="566"/>
      <c r="AQ640" s="566"/>
      <c r="AR640" s="566"/>
      <c r="AS640" s="566"/>
      <c r="AT640" s="566"/>
      <c r="AU640" s="566"/>
      <c r="AV640" s="566"/>
      <c r="AW640" s="566"/>
    </row>
    <row r="641" spans="1:49">
      <c r="A641" s="564" t="s">
        <v>899</v>
      </c>
      <c r="B641" s="564" t="s">
        <v>2935</v>
      </c>
      <c r="C641" s="564" t="s">
        <v>775</v>
      </c>
      <c r="D641" s="564" t="s">
        <v>956</v>
      </c>
      <c r="E641" s="564" t="s">
        <v>1005</v>
      </c>
      <c r="F641" s="565">
        <v>175750</v>
      </c>
      <c r="G641" s="566"/>
      <c r="H641" s="566"/>
      <c r="I641" s="566"/>
      <c r="J641" s="566"/>
      <c r="K641" s="566"/>
      <c r="L641" s="566"/>
      <c r="M641" s="566"/>
      <c r="N641" s="566"/>
      <c r="O641" s="566"/>
      <c r="P641" s="566"/>
      <c r="Q641" s="566"/>
      <c r="R641" s="566"/>
      <c r="S641" s="566"/>
      <c r="T641" s="566"/>
      <c r="U641" s="566"/>
      <c r="V641" s="566"/>
      <c r="W641" s="566"/>
      <c r="X641" s="566"/>
      <c r="Y641" s="566"/>
      <c r="Z641" s="566"/>
      <c r="AA641" s="566"/>
      <c r="AB641" s="566"/>
      <c r="AC641" s="566"/>
      <c r="AD641" s="566"/>
      <c r="AE641" s="566"/>
      <c r="AF641" s="566"/>
      <c r="AG641" s="565">
        <v>78750</v>
      </c>
      <c r="AH641" s="565">
        <v>10800</v>
      </c>
      <c r="AI641" s="565">
        <v>9400</v>
      </c>
      <c r="AJ641" s="565">
        <v>17150</v>
      </c>
      <c r="AK641" s="566"/>
      <c r="AL641" s="565">
        <v>25050</v>
      </c>
      <c r="AM641" s="565">
        <v>10000</v>
      </c>
      <c r="AN641" s="566"/>
      <c r="AO641" s="566"/>
      <c r="AP641" s="566"/>
      <c r="AQ641" s="566"/>
      <c r="AR641" s="565">
        <v>24600</v>
      </c>
      <c r="AS641" s="566"/>
      <c r="AT641" s="566"/>
      <c r="AU641" s="566"/>
      <c r="AV641" s="566"/>
      <c r="AW641" s="566"/>
    </row>
    <row r="642" spans="1:49">
      <c r="A642" s="564" t="s">
        <v>907</v>
      </c>
      <c r="B642" s="564" t="s">
        <v>2936</v>
      </c>
      <c r="C642" s="564" t="s">
        <v>775</v>
      </c>
      <c r="D642" s="564" t="s">
        <v>956</v>
      </c>
      <c r="E642" s="564" t="s">
        <v>1005</v>
      </c>
      <c r="F642" s="565">
        <v>102000</v>
      </c>
      <c r="G642" s="566"/>
      <c r="H642" s="566"/>
      <c r="I642" s="566"/>
      <c r="J642" s="566"/>
      <c r="K642" s="566"/>
      <c r="L642" s="566"/>
      <c r="M642" s="566"/>
      <c r="N642" s="566"/>
      <c r="O642" s="566"/>
      <c r="P642" s="566"/>
      <c r="Q642" s="566"/>
      <c r="R642" s="566"/>
      <c r="S642" s="566"/>
      <c r="T642" s="566"/>
      <c r="U642" s="566"/>
      <c r="V642" s="566"/>
      <c r="W642" s="566"/>
      <c r="X642" s="566"/>
      <c r="Y642" s="566"/>
      <c r="Z642" s="566"/>
      <c r="AA642" s="566"/>
      <c r="AB642" s="566"/>
      <c r="AC642" s="566"/>
      <c r="AD642" s="566"/>
      <c r="AE642" s="566"/>
      <c r="AF642" s="566"/>
      <c r="AG642" s="565">
        <v>61200</v>
      </c>
      <c r="AH642" s="565">
        <v>40800</v>
      </c>
      <c r="AI642" s="566"/>
      <c r="AJ642" s="566"/>
      <c r="AK642" s="566"/>
      <c r="AL642" s="566"/>
      <c r="AM642" s="566"/>
      <c r="AN642" s="566"/>
      <c r="AO642" s="566"/>
      <c r="AP642" s="566"/>
      <c r="AQ642" s="566"/>
      <c r="AR642" s="566"/>
      <c r="AS642" s="566"/>
      <c r="AT642" s="566"/>
      <c r="AU642" s="566"/>
      <c r="AV642" s="566"/>
      <c r="AW642" s="566"/>
    </row>
    <row r="643" spans="1:49">
      <c r="A643" s="564" t="s">
        <v>869</v>
      </c>
      <c r="B643" s="564" t="s">
        <v>2937</v>
      </c>
      <c r="C643" s="564" t="s">
        <v>775</v>
      </c>
      <c r="D643" s="564" t="s">
        <v>956</v>
      </c>
      <c r="E643" s="564" t="s">
        <v>1005</v>
      </c>
      <c r="F643" s="565">
        <v>799905</v>
      </c>
      <c r="G643" s="566"/>
      <c r="H643" s="566"/>
      <c r="I643" s="566"/>
      <c r="J643" s="566"/>
      <c r="K643" s="566"/>
      <c r="L643" s="566"/>
      <c r="M643" s="566"/>
      <c r="N643" s="566"/>
      <c r="O643" s="566"/>
      <c r="P643" s="566"/>
      <c r="Q643" s="566"/>
      <c r="R643" s="566"/>
      <c r="S643" s="566"/>
      <c r="T643" s="566"/>
      <c r="U643" s="566"/>
      <c r="V643" s="566"/>
      <c r="W643" s="566"/>
      <c r="X643" s="566"/>
      <c r="Y643" s="566"/>
      <c r="Z643" s="566"/>
      <c r="AA643" s="566"/>
      <c r="AB643" s="566"/>
      <c r="AC643" s="566"/>
      <c r="AD643" s="565">
        <v>47280</v>
      </c>
      <c r="AE643" s="565">
        <v>32500</v>
      </c>
      <c r="AF643" s="565">
        <v>3400</v>
      </c>
      <c r="AG643" s="565">
        <v>62150</v>
      </c>
      <c r="AH643" s="566"/>
      <c r="AI643" s="565">
        <v>16200</v>
      </c>
      <c r="AJ643" s="565">
        <v>11100</v>
      </c>
      <c r="AK643" s="566"/>
      <c r="AL643" s="566"/>
      <c r="AM643" s="565">
        <v>61575</v>
      </c>
      <c r="AN643" s="566"/>
      <c r="AO643" s="565">
        <v>98400</v>
      </c>
      <c r="AP643" s="566"/>
      <c r="AQ643" s="566"/>
      <c r="AR643" s="565">
        <v>36600</v>
      </c>
      <c r="AS643" s="565">
        <v>98400</v>
      </c>
      <c r="AT643" s="565">
        <v>123000</v>
      </c>
      <c r="AU643" s="565">
        <v>79300</v>
      </c>
      <c r="AV643" s="565">
        <v>130000</v>
      </c>
      <c r="AW643" s="566"/>
    </row>
    <row r="644" spans="1:49">
      <c r="A644" s="564" t="s">
        <v>965</v>
      </c>
      <c r="B644" s="564" t="s">
        <v>2938</v>
      </c>
      <c r="C644" s="564" t="s">
        <v>775</v>
      </c>
      <c r="D644" s="564" t="s">
        <v>956</v>
      </c>
      <c r="E644" s="564" t="s">
        <v>1005</v>
      </c>
      <c r="F644" s="565">
        <v>208750</v>
      </c>
      <c r="G644" s="566"/>
      <c r="H644" s="566"/>
      <c r="I644" s="566"/>
      <c r="J644" s="566"/>
      <c r="K644" s="566"/>
      <c r="L644" s="566"/>
      <c r="M644" s="566"/>
      <c r="N644" s="566"/>
      <c r="O644" s="566"/>
      <c r="P644" s="566"/>
      <c r="Q644" s="566"/>
      <c r="R644" s="566"/>
      <c r="S644" s="566"/>
      <c r="T644" s="566"/>
      <c r="U644" s="566"/>
      <c r="V644" s="566"/>
      <c r="W644" s="566"/>
      <c r="X644" s="566"/>
      <c r="Y644" s="566"/>
      <c r="Z644" s="566"/>
      <c r="AA644" s="566"/>
      <c r="AB644" s="566"/>
      <c r="AC644" s="566"/>
      <c r="AD644" s="566"/>
      <c r="AE644" s="566"/>
      <c r="AF644" s="566"/>
      <c r="AG644" s="566"/>
      <c r="AH644" s="565">
        <v>41700</v>
      </c>
      <c r="AI644" s="566"/>
      <c r="AJ644" s="566"/>
      <c r="AK644" s="566"/>
      <c r="AL644" s="566"/>
      <c r="AM644" s="566"/>
      <c r="AN644" s="566"/>
      <c r="AO644" s="566"/>
      <c r="AP644" s="566"/>
      <c r="AQ644" s="565">
        <v>33000</v>
      </c>
      <c r="AR644" s="566"/>
      <c r="AS644" s="565">
        <v>18450</v>
      </c>
      <c r="AT644" s="565">
        <v>89800</v>
      </c>
      <c r="AU644" s="565">
        <v>25800</v>
      </c>
      <c r="AV644" s="566"/>
      <c r="AW644" s="566"/>
    </row>
    <row r="645" spans="1:49">
      <c r="A645" s="564" t="s">
        <v>1539</v>
      </c>
      <c r="B645" s="564" t="s">
        <v>2939</v>
      </c>
      <c r="C645" s="564" t="s">
        <v>775</v>
      </c>
      <c r="D645" s="564" t="s">
        <v>956</v>
      </c>
      <c r="E645" s="564" t="s">
        <v>1005</v>
      </c>
      <c r="F645" s="565">
        <v>881100</v>
      </c>
      <c r="G645" s="566"/>
      <c r="H645" s="566"/>
      <c r="I645" s="566"/>
      <c r="J645" s="566"/>
      <c r="K645" s="566"/>
      <c r="L645" s="566"/>
      <c r="M645" s="566"/>
      <c r="N645" s="566"/>
      <c r="O645" s="566"/>
      <c r="P645" s="566"/>
      <c r="Q645" s="566"/>
      <c r="R645" s="566"/>
      <c r="S645" s="566"/>
      <c r="T645" s="566"/>
      <c r="U645" s="566"/>
      <c r="V645" s="566"/>
      <c r="W645" s="566"/>
      <c r="X645" s="566"/>
      <c r="Y645" s="566"/>
      <c r="Z645" s="566"/>
      <c r="AA645" s="566"/>
      <c r="AB645" s="566"/>
      <c r="AC645" s="566"/>
      <c r="AD645" s="565">
        <v>25700</v>
      </c>
      <c r="AE645" s="565">
        <v>22850</v>
      </c>
      <c r="AF645" s="565">
        <v>104700</v>
      </c>
      <c r="AG645" s="565">
        <v>18350</v>
      </c>
      <c r="AH645" s="565">
        <v>44250</v>
      </c>
      <c r="AI645" s="565">
        <v>23600</v>
      </c>
      <c r="AJ645" s="565">
        <v>31550</v>
      </c>
      <c r="AK645" s="565">
        <v>79250</v>
      </c>
      <c r="AL645" s="565">
        <v>44800</v>
      </c>
      <c r="AM645" s="565">
        <v>76250</v>
      </c>
      <c r="AN645" s="565">
        <v>18600</v>
      </c>
      <c r="AO645" s="565">
        <v>148000</v>
      </c>
      <c r="AP645" s="566"/>
      <c r="AQ645" s="565">
        <v>58850</v>
      </c>
      <c r="AR645" s="565">
        <v>17500</v>
      </c>
      <c r="AS645" s="565">
        <v>73800</v>
      </c>
      <c r="AT645" s="565">
        <v>24600</v>
      </c>
      <c r="AU645" s="565">
        <v>31450</v>
      </c>
      <c r="AV645" s="565">
        <v>37000</v>
      </c>
      <c r="AW645" s="566"/>
    </row>
    <row r="646" spans="1:49">
      <c r="A646" s="564" t="s">
        <v>904</v>
      </c>
      <c r="B646" s="564" t="s">
        <v>2940</v>
      </c>
      <c r="C646" s="564" t="s">
        <v>775</v>
      </c>
      <c r="D646" s="564" t="s">
        <v>956</v>
      </c>
      <c r="E646" s="564" t="s">
        <v>1005</v>
      </c>
      <c r="F646" s="565">
        <v>448400</v>
      </c>
      <c r="G646" s="566"/>
      <c r="H646" s="566"/>
      <c r="I646" s="566"/>
      <c r="J646" s="566"/>
      <c r="K646" s="566"/>
      <c r="L646" s="566"/>
      <c r="M646" s="566"/>
      <c r="N646" s="566"/>
      <c r="O646" s="566"/>
      <c r="P646" s="566"/>
      <c r="Q646" s="566"/>
      <c r="R646" s="566"/>
      <c r="S646" s="566"/>
      <c r="T646" s="566"/>
      <c r="U646" s="566"/>
      <c r="V646" s="566"/>
      <c r="W646" s="566"/>
      <c r="X646" s="566"/>
      <c r="Y646" s="566"/>
      <c r="Z646" s="566"/>
      <c r="AA646" s="566"/>
      <c r="AB646" s="566"/>
      <c r="AC646" s="566"/>
      <c r="AD646" s="565">
        <v>21650</v>
      </c>
      <c r="AE646" s="565">
        <v>6500</v>
      </c>
      <c r="AF646" s="565">
        <v>8000</v>
      </c>
      <c r="AG646" s="565">
        <v>30750</v>
      </c>
      <c r="AH646" s="565">
        <v>5600</v>
      </c>
      <c r="AI646" s="565">
        <v>3700</v>
      </c>
      <c r="AJ646" s="565">
        <v>8100</v>
      </c>
      <c r="AK646" s="566"/>
      <c r="AL646" s="566"/>
      <c r="AM646" s="566"/>
      <c r="AN646" s="566"/>
      <c r="AO646" s="566"/>
      <c r="AP646" s="566"/>
      <c r="AQ646" s="566"/>
      <c r="AR646" s="565">
        <v>62000</v>
      </c>
      <c r="AS646" s="565">
        <v>122000</v>
      </c>
      <c r="AT646" s="565">
        <v>108600</v>
      </c>
      <c r="AU646" s="565">
        <v>48600</v>
      </c>
      <c r="AV646" s="565">
        <v>22900</v>
      </c>
      <c r="AW646" s="566"/>
    </row>
    <row r="647" spans="1:49">
      <c r="A647" s="564" t="s">
        <v>1261</v>
      </c>
      <c r="B647" s="564" t="s">
        <v>2941</v>
      </c>
      <c r="C647" s="564" t="s">
        <v>775</v>
      </c>
      <c r="D647" s="564" t="s">
        <v>956</v>
      </c>
      <c r="E647" s="564" t="s">
        <v>1005</v>
      </c>
      <c r="F647" s="565">
        <v>154100</v>
      </c>
      <c r="G647" s="566"/>
      <c r="H647" s="566"/>
      <c r="I647" s="566"/>
      <c r="J647" s="566"/>
      <c r="K647" s="566"/>
      <c r="L647" s="566"/>
      <c r="M647" s="566"/>
      <c r="N647" s="566"/>
      <c r="O647" s="566"/>
      <c r="P647" s="566"/>
      <c r="Q647" s="566"/>
      <c r="R647" s="566"/>
      <c r="S647" s="566"/>
      <c r="T647" s="566"/>
      <c r="U647" s="566"/>
      <c r="V647" s="566"/>
      <c r="W647" s="566"/>
      <c r="X647" s="566"/>
      <c r="Y647" s="566"/>
      <c r="Z647" s="566"/>
      <c r="AA647" s="566"/>
      <c r="AB647" s="566"/>
      <c r="AC647" s="566"/>
      <c r="AD647" s="566"/>
      <c r="AE647" s="566"/>
      <c r="AF647" s="566"/>
      <c r="AG647" s="566"/>
      <c r="AH647" s="566"/>
      <c r="AI647" s="566"/>
      <c r="AJ647" s="566"/>
      <c r="AK647" s="565">
        <v>108500</v>
      </c>
      <c r="AL647" s="566"/>
      <c r="AM647" s="566"/>
      <c r="AN647" s="566"/>
      <c r="AO647" s="566"/>
      <c r="AP647" s="566"/>
      <c r="AQ647" s="566"/>
      <c r="AR647" s="566"/>
      <c r="AS647" s="566"/>
      <c r="AT647" s="565">
        <v>45600</v>
      </c>
      <c r="AU647" s="566"/>
      <c r="AV647" s="566"/>
      <c r="AW647" s="566"/>
    </row>
    <row r="648" spans="1:49">
      <c r="A648" s="564" t="s">
        <v>966</v>
      </c>
      <c r="B648" s="564" t="s">
        <v>2942</v>
      </c>
      <c r="C648" s="564" t="s">
        <v>775</v>
      </c>
      <c r="D648" s="564" t="s">
        <v>956</v>
      </c>
      <c r="E648" s="564" t="s">
        <v>1005</v>
      </c>
      <c r="F648" s="565">
        <v>34600</v>
      </c>
      <c r="G648" s="566"/>
      <c r="H648" s="566"/>
      <c r="I648" s="566"/>
      <c r="J648" s="566"/>
      <c r="K648" s="566"/>
      <c r="L648" s="566"/>
      <c r="M648" s="566"/>
      <c r="N648" s="566"/>
      <c r="O648" s="566"/>
      <c r="P648" s="566"/>
      <c r="Q648" s="566"/>
      <c r="R648" s="566"/>
      <c r="S648" s="566"/>
      <c r="T648" s="566"/>
      <c r="U648" s="566"/>
      <c r="V648" s="566"/>
      <c r="W648" s="566"/>
      <c r="X648" s="566"/>
      <c r="Y648" s="566"/>
      <c r="Z648" s="566"/>
      <c r="AA648" s="566"/>
      <c r="AB648" s="566"/>
      <c r="AC648" s="566"/>
      <c r="AD648" s="566"/>
      <c r="AE648" s="566"/>
      <c r="AF648" s="566"/>
      <c r="AG648" s="566"/>
      <c r="AH648" s="565">
        <v>21600</v>
      </c>
      <c r="AI648" s="565">
        <v>6400</v>
      </c>
      <c r="AJ648" s="566"/>
      <c r="AK648" s="566"/>
      <c r="AL648" s="565">
        <v>6600</v>
      </c>
      <c r="AM648" s="566"/>
      <c r="AN648" s="566"/>
      <c r="AO648" s="566"/>
      <c r="AP648" s="566"/>
      <c r="AQ648" s="566"/>
      <c r="AR648" s="566"/>
      <c r="AS648" s="566"/>
      <c r="AT648" s="566"/>
      <c r="AU648" s="566"/>
      <c r="AV648" s="566"/>
      <c r="AW648" s="566"/>
    </row>
    <row r="649" spans="1:49">
      <c r="A649" s="564" t="s">
        <v>825</v>
      </c>
      <c r="B649" s="564" t="s">
        <v>2943</v>
      </c>
      <c r="C649" s="564" t="s">
        <v>775</v>
      </c>
      <c r="D649" s="564" t="s">
        <v>956</v>
      </c>
      <c r="E649" s="564" t="s">
        <v>1005</v>
      </c>
      <c r="F649" s="565">
        <v>870300</v>
      </c>
      <c r="G649" s="566"/>
      <c r="H649" s="566"/>
      <c r="I649" s="566"/>
      <c r="J649" s="566"/>
      <c r="K649" s="566"/>
      <c r="L649" s="566"/>
      <c r="M649" s="566"/>
      <c r="N649" s="566"/>
      <c r="O649" s="566"/>
      <c r="P649" s="566"/>
      <c r="Q649" s="566"/>
      <c r="R649" s="566"/>
      <c r="S649" s="566"/>
      <c r="T649" s="566"/>
      <c r="U649" s="566"/>
      <c r="V649" s="566"/>
      <c r="W649" s="566"/>
      <c r="X649" s="566"/>
      <c r="Y649" s="566"/>
      <c r="Z649" s="566"/>
      <c r="AA649" s="566"/>
      <c r="AB649" s="566"/>
      <c r="AC649" s="566"/>
      <c r="AD649" s="565">
        <v>43500</v>
      </c>
      <c r="AE649" s="566"/>
      <c r="AF649" s="565">
        <v>139500</v>
      </c>
      <c r="AG649" s="565">
        <v>155700</v>
      </c>
      <c r="AH649" s="565">
        <v>62700</v>
      </c>
      <c r="AI649" s="565">
        <v>62700</v>
      </c>
      <c r="AJ649" s="565">
        <v>87000</v>
      </c>
      <c r="AK649" s="565">
        <v>83000</v>
      </c>
      <c r="AL649" s="565">
        <v>64000</v>
      </c>
      <c r="AM649" s="566"/>
      <c r="AN649" s="566"/>
      <c r="AO649" s="566"/>
      <c r="AP649" s="566"/>
      <c r="AQ649" s="566"/>
      <c r="AR649" s="566"/>
      <c r="AS649" s="566"/>
      <c r="AT649" s="565">
        <v>172200</v>
      </c>
      <c r="AU649" s="566"/>
      <c r="AV649" s="566"/>
      <c r="AW649" s="566"/>
    </row>
    <row r="650" spans="1:49">
      <c r="A650" s="564" t="s">
        <v>832</v>
      </c>
      <c r="B650" s="564" t="s">
        <v>2944</v>
      </c>
      <c r="C650" s="564" t="s">
        <v>775</v>
      </c>
      <c r="D650" s="564" t="s">
        <v>956</v>
      </c>
      <c r="E650" s="564" t="s">
        <v>1005</v>
      </c>
      <c r="F650" s="565">
        <v>574400</v>
      </c>
      <c r="G650" s="566"/>
      <c r="H650" s="566"/>
      <c r="I650" s="566"/>
      <c r="J650" s="566"/>
      <c r="K650" s="566"/>
      <c r="L650" s="566"/>
      <c r="M650" s="566"/>
      <c r="N650" s="566"/>
      <c r="O650" s="566"/>
      <c r="P650" s="566"/>
      <c r="Q650" s="566"/>
      <c r="R650" s="566"/>
      <c r="S650" s="566"/>
      <c r="T650" s="566"/>
      <c r="U650" s="566"/>
      <c r="V650" s="566"/>
      <c r="W650" s="566"/>
      <c r="X650" s="566"/>
      <c r="Y650" s="566"/>
      <c r="Z650" s="566"/>
      <c r="AA650" s="566"/>
      <c r="AB650" s="566"/>
      <c r="AC650" s="566"/>
      <c r="AD650" s="565">
        <v>189700</v>
      </c>
      <c r="AE650" s="565">
        <v>24350</v>
      </c>
      <c r="AF650" s="565">
        <v>35500</v>
      </c>
      <c r="AG650" s="565">
        <v>53250</v>
      </c>
      <c r="AH650" s="565">
        <v>36900</v>
      </c>
      <c r="AI650" s="565">
        <v>8100</v>
      </c>
      <c r="AJ650" s="565">
        <v>11300</v>
      </c>
      <c r="AK650" s="565">
        <v>3200</v>
      </c>
      <c r="AL650" s="566"/>
      <c r="AM650" s="566"/>
      <c r="AN650" s="565">
        <v>184100</v>
      </c>
      <c r="AO650" s="565">
        <v>28000</v>
      </c>
      <c r="AP650" s="566"/>
      <c r="AQ650" s="566"/>
      <c r="AR650" s="566"/>
      <c r="AS650" s="566"/>
      <c r="AT650" s="566"/>
      <c r="AU650" s="566"/>
      <c r="AV650" s="566"/>
      <c r="AW650" s="566"/>
    </row>
    <row r="651" spans="1:49">
      <c r="A651" s="564" t="s">
        <v>859</v>
      </c>
      <c r="B651" s="564" t="s">
        <v>2945</v>
      </c>
      <c r="C651" s="564" t="s">
        <v>775</v>
      </c>
      <c r="D651" s="564" t="s">
        <v>956</v>
      </c>
      <c r="E651" s="564" t="s">
        <v>1005</v>
      </c>
      <c r="F651" s="565">
        <v>190500</v>
      </c>
      <c r="G651" s="566"/>
      <c r="H651" s="566"/>
      <c r="I651" s="566"/>
      <c r="J651" s="566"/>
      <c r="K651" s="566"/>
      <c r="L651" s="566"/>
      <c r="M651" s="566"/>
      <c r="N651" s="566"/>
      <c r="O651" s="566"/>
      <c r="P651" s="566"/>
      <c r="Q651" s="566"/>
      <c r="R651" s="566"/>
      <c r="S651" s="566"/>
      <c r="T651" s="566"/>
      <c r="U651" s="566"/>
      <c r="V651" s="566"/>
      <c r="W651" s="566"/>
      <c r="X651" s="566"/>
      <c r="Y651" s="566"/>
      <c r="Z651" s="566"/>
      <c r="AA651" s="566"/>
      <c r="AB651" s="566"/>
      <c r="AC651" s="566"/>
      <c r="AD651" s="566"/>
      <c r="AE651" s="566"/>
      <c r="AF651" s="566"/>
      <c r="AG651" s="565">
        <v>190500</v>
      </c>
      <c r="AH651" s="566"/>
      <c r="AI651" s="566"/>
      <c r="AJ651" s="566"/>
      <c r="AK651" s="566"/>
      <c r="AL651" s="566"/>
      <c r="AM651" s="566"/>
      <c r="AN651" s="566"/>
      <c r="AO651" s="566"/>
      <c r="AP651" s="566"/>
      <c r="AQ651" s="566"/>
      <c r="AR651" s="566"/>
      <c r="AS651" s="566"/>
      <c r="AT651" s="566"/>
      <c r="AU651" s="566"/>
      <c r="AV651" s="566"/>
      <c r="AW651" s="566"/>
    </row>
    <row r="652" spans="1:49">
      <c r="A652" s="564" t="s">
        <v>893</v>
      </c>
      <c r="B652" s="564" t="s">
        <v>2946</v>
      </c>
      <c r="C652" s="564" t="s">
        <v>775</v>
      </c>
      <c r="D652" s="564" t="s">
        <v>956</v>
      </c>
      <c r="E652" s="564" t="s">
        <v>1005</v>
      </c>
      <c r="F652" s="565">
        <v>734200</v>
      </c>
      <c r="G652" s="566"/>
      <c r="H652" s="566"/>
      <c r="I652" s="566"/>
      <c r="J652" s="566"/>
      <c r="K652" s="566"/>
      <c r="L652" s="566"/>
      <c r="M652" s="566"/>
      <c r="N652" s="566"/>
      <c r="O652" s="566"/>
      <c r="P652" s="566"/>
      <c r="Q652" s="566"/>
      <c r="R652" s="566"/>
      <c r="S652" s="566"/>
      <c r="T652" s="566"/>
      <c r="U652" s="566"/>
      <c r="V652" s="566"/>
      <c r="W652" s="566"/>
      <c r="X652" s="566"/>
      <c r="Y652" s="566"/>
      <c r="Z652" s="566"/>
      <c r="AA652" s="566"/>
      <c r="AB652" s="566"/>
      <c r="AC652" s="566"/>
      <c r="AD652" s="566"/>
      <c r="AE652" s="566"/>
      <c r="AF652" s="566"/>
      <c r="AG652" s="565">
        <v>84350</v>
      </c>
      <c r="AH652" s="565">
        <v>6900</v>
      </c>
      <c r="AI652" s="565">
        <v>20400</v>
      </c>
      <c r="AJ652" s="565">
        <v>1400</v>
      </c>
      <c r="AK652" s="566"/>
      <c r="AL652" s="565">
        <v>216000</v>
      </c>
      <c r="AM652" s="566"/>
      <c r="AN652" s="566"/>
      <c r="AO652" s="565">
        <v>10000</v>
      </c>
      <c r="AP652" s="566"/>
      <c r="AQ652" s="565">
        <v>12000</v>
      </c>
      <c r="AR652" s="565">
        <v>33300</v>
      </c>
      <c r="AS652" s="565">
        <v>85000</v>
      </c>
      <c r="AT652" s="565">
        <v>122000</v>
      </c>
      <c r="AU652" s="565">
        <v>142850</v>
      </c>
      <c r="AV652" s="566"/>
      <c r="AW652" s="566"/>
    </row>
    <row r="653" spans="1:49">
      <c r="A653" s="564" t="s">
        <v>868</v>
      </c>
      <c r="B653" s="564" t="s">
        <v>2947</v>
      </c>
      <c r="C653" s="564" t="s">
        <v>775</v>
      </c>
      <c r="D653" s="564" t="s">
        <v>956</v>
      </c>
      <c r="E653" s="564" t="s">
        <v>1005</v>
      </c>
      <c r="F653" s="565">
        <v>1518000</v>
      </c>
      <c r="G653" s="566"/>
      <c r="H653" s="566"/>
      <c r="I653" s="566"/>
      <c r="J653" s="566"/>
      <c r="K653" s="566"/>
      <c r="L653" s="566"/>
      <c r="M653" s="566"/>
      <c r="N653" s="566"/>
      <c r="O653" s="566"/>
      <c r="P653" s="566"/>
      <c r="Q653" s="566"/>
      <c r="R653" s="566"/>
      <c r="S653" s="566"/>
      <c r="T653" s="566"/>
      <c r="U653" s="566"/>
      <c r="V653" s="566"/>
      <c r="W653" s="566"/>
      <c r="X653" s="566"/>
      <c r="Y653" s="566"/>
      <c r="Z653" s="566"/>
      <c r="AA653" s="566"/>
      <c r="AB653" s="566"/>
      <c r="AC653" s="566"/>
      <c r="AD653" s="565">
        <v>81000</v>
      </c>
      <c r="AE653" s="566"/>
      <c r="AF653" s="565">
        <v>65000</v>
      </c>
      <c r="AG653" s="566"/>
      <c r="AH653" s="565">
        <v>145600</v>
      </c>
      <c r="AI653" s="565">
        <v>82450</v>
      </c>
      <c r="AJ653" s="565">
        <v>28000</v>
      </c>
      <c r="AK653" s="565">
        <v>151000</v>
      </c>
      <c r="AL653" s="566"/>
      <c r="AM653" s="565">
        <v>359850</v>
      </c>
      <c r="AN653" s="565">
        <v>5400</v>
      </c>
      <c r="AO653" s="565">
        <v>42000</v>
      </c>
      <c r="AP653" s="565">
        <v>76000</v>
      </c>
      <c r="AQ653" s="566"/>
      <c r="AR653" s="565">
        <v>32000</v>
      </c>
      <c r="AS653" s="565">
        <v>64000</v>
      </c>
      <c r="AT653" s="565">
        <v>246000</v>
      </c>
      <c r="AU653" s="565">
        <v>139700</v>
      </c>
      <c r="AV653" s="566"/>
      <c r="AW653" s="566"/>
    </row>
    <row r="654" spans="1:49">
      <c r="A654" s="564" t="s">
        <v>193</v>
      </c>
      <c r="B654" s="564" t="s">
        <v>2948</v>
      </c>
      <c r="C654" s="564" t="s">
        <v>775</v>
      </c>
      <c r="D654" s="564" t="s">
        <v>956</v>
      </c>
      <c r="E654" s="564" t="s">
        <v>1005</v>
      </c>
      <c r="F654" s="565">
        <v>137200</v>
      </c>
      <c r="G654" s="566"/>
      <c r="H654" s="566"/>
      <c r="I654" s="566"/>
      <c r="J654" s="566"/>
      <c r="K654" s="566"/>
      <c r="L654" s="566"/>
      <c r="M654" s="566"/>
      <c r="N654" s="566"/>
      <c r="O654" s="566"/>
      <c r="P654" s="566"/>
      <c r="Q654" s="566"/>
      <c r="R654" s="566"/>
      <c r="S654" s="566"/>
      <c r="T654" s="566"/>
      <c r="U654" s="566"/>
      <c r="V654" s="566"/>
      <c r="W654" s="566"/>
      <c r="X654" s="566"/>
      <c r="Y654" s="566"/>
      <c r="Z654" s="566"/>
      <c r="AA654" s="566"/>
      <c r="AB654" s="566"/>
      <c r="AC654" s="566"/>
      <c r="AD654" s="566"/>
      <c r="AE654" s="566"/>
      <c r="AF654" s="566"/>
      <c r="AG654" s="566"/>
      <c r="AH654" s="566"/>
      <c r="AI654" s="566"/>
      <c r="AJ654" s="565">
        <v>137200</v>
      </c>
      <c r="AK654" s="566"/>
      <c r="AL654" s="566"/>
      <c r="AM654" s="566"/>
      <c r="AN654" s="566"/>
      <c r="AO654" s="566"/>
      <c r="AP654" s="566"/>
      <c r="AQ654" s="566"/>
      <c r="AR654" s="566"/>
      <c r="AS654" s="566"/>
      <c r="AT654" s="566"/>
      <c r="AU654" s="566"/>
      <c r="AV654" s="566"/>
      <c r="AW654" s="566"/>
    </row>
    <row r="655" spans="1:49">
      <c r="A655" s="564" t="s">
        <v>819</v>
      </c>
      <c r="B655" s="564" t="s">
        <v>2949</v>
      </c>
      <c r="C655" s="564" t="s">
        <v>775</v>
      </c>
      <c r="D655" s="564" t="s">
        <v>956</v>
      </c>
      <c r="E655" s="564" t="s">
        <v>1005</v>
      </c>
      <c r="F655" s="565">
        <v>1587100</v>
      </c>
      <c r="G655" s="566"/>
      <c r="H655" s="566"/>
      <c r="I655" s="566"/>
      <c r="J655" s="566"/>
      <c r="K655" s="566"/>
      <c r="L655" s="566"/>
      <c r="M655" s="566"/>
      <c r="N655" s="566"/>
      <c r="O655" s="566"/>
      <c r="P655" s="566"/>
      <c r="Q655" s="566"/>
      <c r="R655" s="566"/>
      <c r="S655" s="566"/>
      <c r="T655" s="566"/>
      <c r="U655" s="566"/>
      <c r="V655" s="566"/>
      <c r="W655" s="566"/>
      <c r="X655" s="566"/>
      <c r="Y655" s="566"/>
      <c r="Z655" s="566"/>
      <c r="AA655" s="566"/>
      <c r="AB655" s="566"/>
      <c r="AC655" s="566"/>
      <c r="AD655" s="565">
        <v>280500</v>
      </c>
      <c r="AE655" s="566"/>
      <c r="AF655" s="566"/>
      <c r="AG655" s="565">
        <v>111000</v>
      </c>
      <c r="AH655" s="565">
        <v>200200</v>
      </c>
      <c r="AI655" s="565">
        <v>22050</v>
      </c>
      <c r="AJ655" s="566"/>
      <c r="AK655" s="565">
        <v>111500</v>
      </c>
      <c r="AL655" s="565">
        <v>18000</v>
      </c>
      <c r="AM655" s="566"/>
      <c r="AN655" s="566"/>
      <c r="AO655" s="566"/>
      <c r="AP655" s="566"/>
      <c r="AQ655" s="566"/>
      <c r="AR655" s="566"/>
      <c r="AS655" s="565">
        <v>399350</v>
      </c>
      <c r="AT655" s="565">
        <v>114000</v>
      </c>
      <c r="AU655" s="565">
        <v>158000</v>
      </c>
      <c r="AV655" s="565">
        <v>172500</v>
      </c>
      <c r="AW655" s="566"/>
    </row>
    <row r="656" spans="1:49">
      <c r="A656" s="564" t="s">
        <v>913</v>
      </c>
      <c r="B656" s="564" t="s">
        <v>2950</v>
      </c>
      <c r="C656" s="564" t="s">
        <v>775</v>
      </c>
      <c r="D656" s="564" t="s">
        <v>956</v>
      </c>
      <c r="E656" s="564" t="s">
        <v>1005</v>
      </c>
      <c r="F656" s="565">
        <v>50300</v>
      </c>
      <c r="G656" s="566"/>
      <c r="H656" s="566"/>
      <c r="I656" s="566"/>
      <c r="J656" s="566"/>
      <c r="K656" s="566"/>
      <c r="L656" s="566"/>
      <c r="M656" s="566"/>
      <c r="N656" s="566"/>
      <c r="O656" s="566"/>
      <c r="P656" s="566"/>
      <c r="Q656" s="566"/>
      <c r="R656" s="566"/>
      <c r="S656" s="566"/>
      <c r="T656" s="566"/>
      <c r="U656" s="566"/>
      <c r="V656" s="566"/>
      <c r="W656" s="566"/>
      <c r="X656" s="566"/>
      <c r="Y656" s="566"/>
      <c r="Z656" s="566"/>
      <c r="AA656" s="566"/>
      <c r="AB656" s="566"/>
      <c r="AC656" s="566"/>
      <c r="AD656" s="566"/>
      <c r="AE656" s="565">
        <v>50300</v>
      </c>
      <c r="AF656" s="566"/>
      <c r="AG656" s="566"/>
      <c r="AH656" s="566"/>
      <c r="AI656" s="566"/>
      <c r="AJ656" s="566"/>
      <c r="AK656" s="566"/>
      <c r="AL656" s="566"/>
      <c r="AM656" s="566"/>
      <c r="AN656" s="566"/>
      <c r="AO656" s="566"/>
      <c r="AP656" s="566"/>
      <c r="AQ656" s="566"/>
      <c r="AR656" s="566"/>
      <c r="AS656" s="566"/>
      <c r="AT656" s="566"/>
      <c r="AU656" s="566"/>
      <c r="AV656" s="566"/>
      <c r="AW656" s="566"/>
    </row>
    <row r="657" spans="1:49">
      <c r="A657" s="564" t="s">
        <v>866</v>
      </c>
      <c r="B657" s="564" t="s">
        <v>2951</v>
      </c>
      <c r="C657" s="564" t="s">
        <v>775</v>
      </c>
      <c r="D657" s="564" t="s">
        <v>956</v>
      </c>
      <c r="E657" s="564" t="s">
        <v>1005</v>
      </c>
      <c r="F657" s="565">
        <v>933500</v>
      </c>
      <c r="G657" s="566"/>
      <c r="H657" s="566"/>
      <c r="I657" s="566"/>
      <c r="J657" s="566"/>
      <c r="K657" s="566"/>
      <c r="L657" s="566"/>
      <c r="M657" s="566"/>
      <c r="N657" s="566"/>
      <c r="O657" s="566"/>
      <c r="P657" s="566"/>
      <c r="Q657" s="566"/>
      <c r="R657" s="566"/>
      <c r="S657" s="566"/>
      <c r="T657" s="566"/>
      <c r="U657" s="566"/>
      <c r="V657" s="566"/>
      <c r="W657" s="566"/>
      <c r="X657" s="566"/>
      <c r="Y657" s="566"/>
      <c r="Z657" s="566"/>
      <c r="AA657" s="566"/>
      <c r="AB657" s="566"/>
      <c r="AC657" s="566"/>
      <c r="AD657" s="565">
        <v>22200</v>
      </c>
      <c r="AE657" s="565">
        <v>43500</v>
      </c>
      <c r="AF657" s="566"/>
      <c r="AG657" s="565">
        <v>86550</v>
      </c>
      <c r="AH657" s="565">
        <v>26400</v>
      </c>
      <c r="AI657" s="565">
        <v>162000</v>
      </c>
      <c r="AJ657" s="565">
        <v>140100</v>
      </c>
      <c r="AK657" s="565">
        <v>13850</v>
      </c>
      <c r="AL657" s="566"/>
      <c r="AM657" s="565">
        <v>40500</v>
      </c>
      <c r="AN657" s="565">
        <v>160200</v>
      </c>
      <c r="AO657" s="565">
        <v>65000</v>
      </c>
      <c r="AP657" s="565">
        <v>35000</v>
      </c>
      <c r="AQ657" s="566"/>
      <c r="AR657" s="566"/>
      <c r="AS657" s="565">
        <v>49200</v>
      </c>
      <c r="AT657" s="565">
        <v>89000</v>
      </c>
      <c r="AU657" s="566"/>
      <c r="AV657" s="566"/>
      <c r="AW657" s="566"/>
    </row>
    <row r="658" spans="1:49">
      <c r="A658" s="564" t="s">
        <v>1540</v>
      </c>
      <c r="B658" s="564" t="s">
        <v>2952</v>
      </c>
      <c r="C658" s="564" t="s">
        <v>775</v>
      </c>
      <c r="D658" s="564" t="s">
        <v>956</v>
      </c>
      <c r="E658" s="564" t="s">
        <v>1005</v>
      </c>
      <c r="F658" s="565">
        <v>749708</v>
      </c>
      <c r="G658" s="566"/>
      <c r="H658" s="566"/>
      <c r="I658" s="566"/>
      <c r="J658" s="566"/>
      <c r="K658" s="566"/>
      <c r="L658" s="566"/>
      <c r="M658" s="566"/>
      <c r="N658" s="566"/>
      <c r="O658" s="566"/>
      <c r="P658" s="566"/>
      <c r="Q658" s="566"/>
      <c r="R658" s="566"/>
      <c r="S658" s="566"/>
      <c r="T658" s="566"/>
      <c r="U658" s="566"/>
      <c r="V658" s="566"/>
      <c r="W658" s="566"/>
      <c r="X658" s="566"/>
      <c r="Y658" s="566"/>
      <c r="Z658" s="566"/>
      <c r="AA658" s="566"/>
      <c r="AB658" s="566"/>
      <c r="AC658" s="566"/>
      <c r="AD658" s="566"/>
      <c r="AE658" s="566"/>
      <c r="AF658" s="566"/>
      <c r="AG658" s="566"/>
      <c r="AH658" s="566"/>
      <c r="AI658" s="566"/>
      <c r="AJ658" s="566"/>
      <c r="AK658" s="566"/>
      <c r="AL658" s="566"/>
      <c r="AM658" s="566"/>
      <c r="AN658" s="566"/>
      <c r="AO658" s="565">
        <v>287508</v>
      </c>
      <c r="AP658" s="565">
        <v>27150</v>
      </c>
      <c r="AQ658" s="565">
        <v>22000</v>
      </c>
      <c r="AR658" s="565">
        <v>104200</v>
      </c>
      <c r="AS658" s="565">
        <v>138750</v>
      </c>
      <c r="AT658" s="565">
        <v>95500</v>
      </c>
      <c r="AU658" s="565">
        <v>74600</v>
      </c>
      <c r="AV658" s="566"/>
      <c r="AW658" s="566"/>
    </row>
    <row r="659" spans="1:49">
      <c r="A659" s="564" t="s">
        <v>908</v>
      </c>
      <c r="B659" s="564" t="s">
        <v>2953</v>
      </c>
      <c r="C659" s="564" t="s">
        <v>775</v>
      </c>
      <c r="D659" s="564" t="s">
        <v>956</v>
      </c>
      <c r="E659" s="564" t="s">
        <v>1005</v>
      </c>
      <c r="F659" s="565">
        <v>489250</v>
      </c>
      <c r="G659" s="566"/>
      <c r="H659" s="566"/>
      <c r="I659" s="566"/>
      <c r="J659" s="566"/>
      <c r="K659" s="566"/>
      <c r="L659" s="566"/>
      <c r="M659" s="566"/>
      <c r="N659" s="566"/>
      <c r="O659" s="566"/>
      <c r="P659" s="566"/>
      <c r="Q659" s="566"/>
      <c r="R659" s="566"/>
      <c r="S659" s="566"/>
      <c r="T659" s="566"/>
      <c r="U659" s="566"/>
      <c r="V659" s="566"/>
      <c r="W659" s="566"/>
      <c r="X659" s="566"/>
      <c r="Y659" s="566"/>
      <c r="Z659" s="566"/>
      <c r="AA659" s="566"/>
      <c r="AB659" s="566"/>
      <c r="AC659" s="566"/>
      <c r="AD659" s="565">
        <v>56700</v>
      </c>
      <c r="AE659" s="566"/>
      <c r="AF659" s="566"/>
      <c r="AG659" s="565">
        <v>3050</v>
      </c>
      <c r="AH659" s="565">
        <v>192000</v>
      </c>
      <c r="AI659" s="566"/>
      <c r="AJ659" s="566"/>
      <c r="AK659" s="565">
        <v>11400</v>
      </c>
      <c r="AL659" s="566"/>
      <c r="AM659" s="565">
        <v>212100</v>
      </c>
      <c r="AN659" s="565">
        <v>14000</v>
      </c>
      <c r="AO659" s="566"/>
      <c r="AP659" s="566"/>
      <c r="AQ659" s="566"/>
      <c r="AR659" s="566"/>
      <c r="AS659" s="566"/>
      <c r="AT659" s="566"/>
      <c r="AU659" s="566"/>
      <c r="AV659" s="566"/>
      <c r="AW659" s="566"/>
    </row>
    <row r="660" spans="1:49">
      <c r="A660" s="564" t="s">
        <v>917</v>
      </c>
      <c r="B660" s="564" t="s">
        <v>2954</v>
      </c>
      <c r="C660" s="564" t="s">
        <v>775</v>
      </c>
      <c r="D660" s="564" t="s">
        <v>956</v>
      </c>
      <c r="E660" s="564" t="s">
        <v>1005</v>
      </c>
      <c r="F660" s="565">
        <v>885150</v>
      </c>
      <c r="G660" s="566"/>
      <c r="H660" s="566"/>
      <c r="I660" s="566"/>
      <c r="J660" s="566"/>
      <c r="K660" s="566"/>
      <c r="L660" s="566"/>
      <c r="M660" s="566"/>
      <c r="N660" s="566"/>
      <c r="O660" s="566"/>
      <c r="P660" s="566"/>
      <c r="Q660" s="566"/>
      <c r="R660" s="566"/>
      <c r="S660" s="566"/>
      <c r="T660" s="566"/>
      <c r="U660" s="566"/>
      <c r="V660" s="566"/>
      <c r="W660" s="566"/>
      <c r="X660" s="566"/>
      <c r="Y660" s="566"/>
      <c r="Z660" s="566"/>
      <c r="AA660" s="566"/>
      <c r="AB660" s="566"/>
      <c r="AC660" s="566"/>
      <c r="AD660" s="566"/>
      <c r="AE660" s="566"/>
      <c r="AF660" s="566"/>
      <c r="AG660" s="565">
        <v>45850</v>
      </c>
      <c r="AH660" s="565">
        <v>81250</v>
      </c>
      <c r="AI660" s="565">
        <v>278100</v>
      </c>
      <c r="AJ660" s="565">
        <v>35300</v>
      </c>
      <c r="AK660" s="566"/>
      <c r="AL660" s="566"/>
      <c r="AM660" s="566"/>
      <c r="AN660" s="566"/>
      <c r="AO660" s="565">
        <v>100100</v>
      </c>
      <c r="AP660" s="566"/>
      <c r="AQ660" s="566"/>
      <c r="AR660" s="565">
        <v>54350</v>
      </c>
      <c r="AS660" s="566"/>
      <c r="AT660" s="565">
        <v>25200</v>
      </c>
      <c r="AU660" s="565">
        <v>195000</v>
      </c>
      <c r="AV660" s="565">
        <v>70000</v>
      </c>
      <c r="AW660" s="566"/>
    </row>
    <row r="661" spans="1:49">
      <c r="A661" s="564" t="s">
        <v>806</v>
      </c>
      <c r="B661" s="564" t="s">
        <v>2955</v>
      </c>
      <c r="C661" s="564" t="s">
        <v>775</v>
      </c>
      <c r="D661" s="564" t="s">
        <v>956</v>
      </c>
      <c r="E661" s="564" t="s">
        <v>1005</v>
      </c>
      <c r="F661" s="565">
        <v>1954550</v>
      </c>
      <c r="G661" s="566"/>
      <c r="H661" s="566"/>
      <c r="I661" s="566"/>
      <c r="J661" s="566"/>
      <c r="K661" s="566"/>
      <c r="L661" s="566"/>
      <c r="M661" s="566"/>
      <c r="N661" s="566"/>
      <c r="O661" s="566"/>
      <c r="P661" s="566"/>
      <c r="Q661" s="566"/>
      <c r="R661" s="566"/>
      <c r="S661" s="566"/>
      <c r="T661" s="566"/>
      <c r="U661" s="566"/>
      <c r="V661" s="566"/>
      <c r="W661" s="566"/>
      <c r="X661" s="566"/>
      <c r="Y661" s="566"/>
      <c r="Z661" s="566"/>
      <c r="AA661" s="566"/>
      <c r="AB661" s="566"/>
      <c r="AC661" s="566"/>
      <c r="AD661" s="566"/>
      <c r="AE661" s="566"/>
      <c r="AF661" s="566"/>
      <c r="AG661" s="565">
        <v>568350</v>
      </c>
      <c r="AH661" s="565">
        <v>98250</v>
      </c>
      <c r="AI661" s="565">
        <v>547900</v>
      </c>
      <c r="AJ661" s="565">
        <v>88900</v>
      </c>
      <c r="AK661" s="565">
        <v>58450</v>
      </c>
      <c r="AL661" s="565">
        <v>33600</v>
      </c>
      <c r="AM661" s="566"/>
      <c r="AN661" s="565">
        <v>444000</v>
      </c>
      <c r="AO661" s="566"/>
      <c r="AP661" s="566"/>
      <c r="AQ661" s="565">
        <v>19450</v>
      </c>
      <c r="AR661" s="565">
        <v>20350</v>
      </c>
      <c r="AS661" s="566"/>
      <c r="AT661" s="565">
        <v>35400</v>
      </c>
      <c r="AU661" s="566"/>
      <c r="AV661" s="565">
        <v>39900</v>
      </c>
      <c r="AW661" s="566"/>
    </row>
    <row r="662" spans="1:49">
      <c r="A662" s="564" t="s">
        <v>883</v>
      </c>
      <c r="B662" s="564" t="s">
        <v>2956</v>
      </c>
      <c r="C662" s="564" t="s">
        <v>775</v>
      </c>
      <c r="D662" s="564" t="s">
        <v>956</v>
      </c>
      <c r="E662" s="564" t="s">
        <v>1005</v>
      </c>
      <c r="F662" s="565">
        <v>922577.5</v>
      </c>
      <c r="G662" s="566"/>
      <c r="H662" s="566"/>
      <c r="I662" s="566"/>
      <c r="J662" s="566"/>
      <c r="K662" s="566"/>
      <c r="L662" s="566"/>
      <c r="M662" s="566"/>
      <c r="N662" s="566"/>
      <c r="O662" s="566"/>
      <c r="P662" s="566"/>
      <c r="Q662" s="566"/>
      <c r="R662" s="566"/>
      <c r="S662" s="566"/>
      <c r="T662" s="566"/>
      <c r="U662" s="566"/>
      <c r="V662" s="566"/>
      <c r="W662" s="566"/>
      <c r="X662" s="566"/>
      <c r="Y662" s="566"/>
      <c r="Z662" s="566"/>
      <c r="AA662" s="566"/>
      <c r="AB662" s="566"/>
      <c r="AC662" s="566"/>
      <c r="AD662" s="565">
        <v>98500</v>
      </c>
      <c r="AE662" s="566"/>
      <c r="AF662" s="565">
        <v>5300</v>
      </c>
      <c r="AG662" s="566"/>
      <c r="AH662" s="565">
        <v>21900</v>
      </c>
      <c r="AI662" s="565">
        <v>59800</v>
      </c>
      <c r="AJ662" s="566"/>
      <c r="AK662" s="565">
        <v>29500</v>
      </c>
      <c r="AL662" s="565">
        <v>69627.5</v>
      </c>
      <c r="AM662" s="565">
        <v>310000</v>
      </c>
      <c r="AN662" s="565">
        <v>37450</v>
      </c>
      <c r="AO662" s="566"/>
      <c r="AP662" s="565">
        <v>131200</v>
      </c>
      <c r="AQ662" s="565">
        <v>20500</v>
      </c>
      <c r="AR662" s="565">
        <v>71600</v>
      </c>
      <c r="AS662" s="565">
        <v>67200</v>
      </c>
      <c r="AT662" s="566"/>
      <c r="AU662" s="566"/>
      <c r="AV662" s="566"/>
      <c r="AW662" s="566"/>
    </row>
    <row r="663" spans="1:49">
      <c r="A663" s="564" t="s">
        <v>1627</v>
      </c>
      <c r="B663" s="564" t="s">
        <v>2957</v>
      </c>
      <c r="C663" s="564" t="s">
        <v>775</v>
      </c>
      <c r="D663" s="564" t="s">
        <v>956</v>
      </c>
      <c r="E663" s="564" t="s">
        <v>1005</v>
      </c>
      <c r="F663" s="565">
        <v>571900</v>
      </c>
      <c r="G663" s="566"/>
      <c r="H663" s="566"/>
      <c r="I663" s="566"/>
      <c r="J663" s="566"/>
      <c r="K663" s="566"/>
      <c r="L663" s="566"/>
      <c r="M663" s="566"/>
      <c r="N663" s="566"/>
      <c r="O663" s="566"/>
      <c r="P663" s="566"/>
      <c r="Q663" s="566"/>
      <c r="R663" s="566"/>
      <c r="S663" s="566"/>
      <c r="T663" s="566"/>
      <c r="U663" s="566"/>
      <c r="V663" s="566"/>
      <c r="W663" s="566"/>
      <c r="X663" s="566"/>
      <c r="Y663" s="566"/>
      <c r="Z663" s="566"/>
      <c r="AA663" s="566"/>
      <c r="AB663" s="566"/>
      <c r="AC663" s="566"/>
      <c r="AD663" s="565">
        <v>32800</v>
      </c>
      <c r="AE663" s="566"/>
      <c r="AF663" s="565">
        <v>9900</v>
      </c>
      <c r="AG663" s="565">
        <v>3800</v>
      </c>
      <c r="AH663" s="565">
        <v>25400</v>
      </c>
      <c r="AI663" s="565">
        <v>40400</v>
      </c>
      <c r="AJ663" s="566"/>
      <c r="AK663" s="566"/>
      <c r="AL663" s="565">
        <v>66850</v>
      </c>
      <c r="AM663" s="566"/>
      <c r="AN663" s="565">
        <v>16950</v>
      </c>
      <c r="AO663" s="566"/>
      <c r="AP663" s="566"/>
      <c r="AQ663" s="565">
        <v>62000</v>
      </c>
      <c r="AR663" s="565">
        <v>12300</v>
      </c>
      <c r="AS663" s="565">
        <v>61000</v>
      </c>
      <c r="AT663" s="565">
        <v>129200</v>
      </c>
      <c r="AU663" s="565">
        <v>103200</v>
      </c>
      <c r="AV663" s="565">
        <v>8100</v>
      </c>
      <c r="AW663" s="566"/>
    </row>
    <row r="664" spans="1:49">
      <c r="A664" s="564" t="s">
        <v>1603</v>
      </c>
      <c r="B664" s="564" t="s">
        <v>2958</v>
      </c>
      <c r="C664" s="564" t="s">
        <v>775</v>
      </c>
      <c r="D664" s="564" t="s">
        <v>956</v>
      </c>
      <c r="E664" s="564" t="s">
        <v>1005</v>
      </c>
      <c r="F664" s="565">
        <v>344157.4</v>
      </c>
      <c r="G664" s="566"/>
      <c r="H664" s="566"/>
      <c r="I664" s="566"/>
      <c r="J664" s="566"/>
      <c r="K664" s="566"/>
      <c r="L664" s="566"/>
      <c r="M664" s="566"/>
      <c r="N664" s="566"/>
      <c r="O664" s="566"/>
      <c r="P664" s="566"/>
      <c r="Q664" s="566"/>
      <c r="R664" s="566"/>
      <c r="S664" s="566"/>
      <c r="T664" s="566"/>
      <c r="U664" s="566"/>
      <c r="V664" s="566"/>
      <c r="W664" s="566"/>
      <c r="X664" s="566"/>
      <c r="Y664" s="566"/>
      <c r="Z664" s="566"/>
      <c r="AA664" s="566"/>
      <c r="AB664" s="566"/>
      <c r="AC664" s="566"/>
      <c r="AD664" s="566"/>
      <c r="AE664" s="566"/>
      <c r="AF664" s="566"/>
      <c r="AG664" s="566"/>
      <c r="AH664" s="566"/>
      <c r="AI664" s="566"/>
      <c r="AJ664" s="566"/>
      <c r="AK664" s="566"/>
      <c r="AL664" s="566"/>
      <c r="AM664" s="566"/>
      <c r="AN664" s="566"/>
      <c r="AO664" s="566"/>
      <c r="AP664" s="565">
        <v>49957.4</v>
      </c>
      <c r="AQ664" s="565">
        <v>6200</v>
      </c>
      <c r="AR664" s="565">
        <v>4200</v>
      </c>
      <c r="AS664" s="565">
        <v>89800</v>
      </c>
      <c r="AT664" s="565">
        <v>122000</v>
      </c>
      <c r="AU664" s="565">
        <v>72000</v>
      </c>
      <c r="AV664" s="566"/>
      <c r="AW664" s="566"/>
    </row>
    <row r="665" spans="1:49">
      <c r="A665" s="564" t="s">
        <v>967</v>
      </c>
      <c r="B665" s="564" t="s">
        <v>2959</v>
      </c>
      <c r="C665" s="564" t="s">
        <v>775</v>
      </c>
      <c r="D665" s="564" t="s">
        <v>956</v>
      </c>
      <c r="E665" s="564" t="s">
        <v>1005</v>
      </c>
      <c r="F665" s="565">
        <v>2151200</v>
      </c>
      <c r="G665" s="566"/>
      <c r="H665" s="566"/>
      <c r="I665" s="566"/>
      <c r="J665" s="566"/>
      <c r="K665" s="566"/>
      <c r="L665" s="566"/>
      <c r="M665" s="566"/>
      <c r="N665" s="566"/>
      <c r="O665" s="566"/>
      <c r="P665" s="566"/>
      <c r="Q665" s="566"/>
      <c r="R665" s="566"/>
      <c r="S665" s="566"/>
      <c r="T665" s="566"/>
      <c r="U665" s="566"/>
      <c r="V665" s="566"/>
      <c r="W665" s="566"/>
      <c r="X665" s="566"/>
      <c r="Y665" s="566"/>
      <c r="Z665" s="566"/>
      <c r="AA665" s="566"/>
      <c r="AB665" s="566"/>
      <c r="AC665" s="566"/>
      <c r="AD665" s="566"/>
      <c r="AE665" s="566"/>
      <c r="AF665" s="566"/>
      <c r="AG665" s="566"/>
      <c r="AH665" s="565">
        <v>99800</v>
      </c>
      <c r="AI665" s="565">
        <v>1730100</v>
      </c>
      <c r="AJ665" s="565">
        <v>187100</v>
      </c>
      <c r="AK665" s="565">
        <v>112000</v>
      </c>
      <c r="AL665" s="565">
        <v>22200</v>
      </c>
      <c r="AM665" s="566"/>
      <c r="AN665" s="566"/>
      <c r="AO665" s="566"/>
      <c r="AP665" s="566"/>
      <c r="AQ665" s="566"/>
      <c r="AR665" s="566"/>
      <c r="AS665" s="566"/>
      <c r="AT665" s="566"/>
      <c r="AU665" s="566"/>
      <c r="AV665" s="566"/>
      <c r="AW665" s="566"/>
    </row>
    <row r="666" spans="1:49">
      <c r="A666" s="564" t="s">
        <v>831</v>
      </c>
      <c r="B666" s="564" t="s">
        <v>2960</v>
      </c>
      <c r="C666" s="564" t="s">
        <v>775</v>
      </c>
      <c r="D666" s="564" t="s">
        <v>956</v>
      </c>
      <c r="E666" s="564" t="s">
        <v>1005</v>
      </c>
      <c r="F666" s="565">
        <v>776250</v>
      </c>
      <c r="G666" s="566"/>
      <c r="H666" s="566"/>
      <c r="I666" s="566"/>
      <c r="J666" s="566"/>
      <c r="K666" s="566"/>
      <c r="L666" s="566"/>
      <c r="M666" s="566"/>
      <c r="N666" s="566"/>
      <c r="O666" s="566"/>
      <c r="P666" s="566"/>
      <c r="Q666" s="566"/>
      <c r="R666" s="566"/>
      <c r="S666" s="566"/>
      <c r="T666" s="566"/>
      <c r="U666" s="566"/>
      <c r="V666" s="566"/>
      <c r="W666" s="566"/>
      <c r="X666" s="566"/>
      <c r="Y666" s="566"/>
      <c r="Z666" s="566"/>
      <c r="AA666" s="566"/>
      <c r="AB666" s="566"/>
      <c r="AC666" s="566"/>
      <c r="AD666" s="566"/>
      <c r="AE666" s="566"/>
      <c r="AF666" s="565">
        <v>145700</v>
      </c>
      <c r="AG666" s="565">
        <v>164200</v>
      </c>
      <c r="AH666" s="565">
        <v>33000</v>
      </c>
      <c r="AI666" s="565">
        <v>49050</v>
      </c>
      <c r="AJ666" s="565">
        <v>52850</v>
      </c>
      <c r="AK666" s="565">
        <v>29900</v>
      </c>
      <c r="AL666" s="565">
        <v>45100</v>
      </c>
      <c r="AM666" s="565">
        <v>43700</v>
      </c>
      <c r="AN666" s="565">
        <v>73800</v>
      </c>
      <c r="AO666" s="566"/>
      <c r="AP666" s="566"/>
      <c r="AQ666" s="565">
        <v>10800</v>
      </c>
      <c r="AR666" s="565">
        <v>5600</v>
      </c>
      <c r="AS666" s="566"/>
      <c r="AT666" s="565">
        <v>32350</v>
      </c>
      <c r="AU666" s="565">
        <v>28400</v>
      </c>
      <c r="AV666" s="565">
        <v>61800</v>
      </c>
      <c r="AW666" s="566"/>
    </row>
    <row r="667" spans="1:49">
      <c r="A667" s="564" t="s">
        <v>858</v>
      </c>
      <c r="B667" s="564" t="s">
        <v>2961</v>
      </c>
      <c r="C667" s="564" t="s">
        <v>775</v>
      </c>
      <c r="D667" s="564" t="s">
        <v>956</v>
      </c>
      <c r="E667" s="564" t="s">
        <v>1005</v>
      </c>
      <c r="F667" s="565">
        <v>1057600</v>
      </c>
      <c r="G667" s="566"/>
      <c r="H667" s="566"/>
      <c r="I667" s="566"/>
      <c r="J667" s="566"/>
      <c r="K667" s="566"/>
      <c r="L667" s="566"/>
      <c r="M667" s="566"/>
      <c r="N667" s="566"/>
      <c r="O667" s="566"/>
      <c r="P667" s="566"/>
      <c r="Q667" s="566"/>
      <c r="R667" s="566"/>
      <c r="S667" s="566"/>
      <c r="T667" s="566"/>
      <c r="U667" s="566"/>
      <c r="V667" s="566"/>
      <c r="W667" s="566"/>
      <c r="X667" s="566"/>
      <c r="Y667" s="566"/>
      <c r="Z667" s="566"/>
      <c r="AA667" s="566"/>
      <c r="AB667" s="566"/>
      <c r="AC667" s="566"/>
      <c r="AD667" s="565">
        <v>45750</v>
      </c>
      <c r="AE667" s="566"/>
      <c r="AF667" s="565">
        <v>76250</v>
      </c>
      <c r="AG667" s="565">
        <v>71500</v>
      </c>
      <c r="AH667" s="565">
        <v>75000</v>
      </c>
      <c r="AI667" s="565">
        <v>268700</v>
      </c>
      <c r="AJ667" s="566"/>
      <c r="AK667" s="565">
        <v>114350</v>
      </c>
      <c r="AL667" s="565">
        <v>55000</v>
      </c>
      <c r="AM667" s="565">
        <v>109000</v>
      </c>
      <c r="AN667" s="565">
        <v>63700</v>
      </c>
      <c r="AO667" s="565">
        <v>21000</v>
      </c>
      <c r="AP667" s="565">
        <v>39400</v>
      </c>
      <c r="AQ667" s="566"/>
      <c r="AR667" s="565">
        <v>72950</v>
      </c>
      <c r="AS667" s="565">
        <v>28000</v>
      </c>
      <c r="AT667" s="566"/>
      <c r="AU667" s="565">
        <v>17000</v>
      </c>
      <c r="AV667" s="566"/>
      <c r="AW667" s="566"/>
    </row>
    <row r="668" spans="1:49">
      <c r="A668" s="564" t="s">
        <v>1020</v>
      </c>
      <c r="B668" s="564" t="s">
        <v>2962</v>
      </c>
      <c r="C668" s="564" t="s">
        <v>775</v>
      </c>
      <c r="D668" s="564" t="s">
        <v>956</v>
      </c>
      <c r="E668" s="564" t="s">
        <v>1005</v>
      </c>
      <c r="F668" s="565">
        <v>44700</v>
      </c>
      <c r="G668" s="566"/>
      <c r="H668" s="566"/>
      <c r="I668" s="566"/>
      <c r="J668" s="566"/>
      <c r="K668" s="566"/>
      <c r="L668" s="566"/>
      <c r="M668" s="566"/>
      <c r="N668" s="566"/>
      <c r="O668" s="566"/>
      <c r="P668" s="566"/>
      <c r="Q668" s="566"/>
      <c r="R668" s="566"/>
      <c r="S668" s="566"/>
      <c r="T668" s="566"/>
      <c r="U668" s="566"/>
      <c r="V668" s="566"/>
      <c r="W668" s="566"/>
      <c r="X668" s="566"/>
      <c r="Y668" s="566"/>
      <c r="Z668" s="566"/>
      <c r="AA668" s="566"/>
      <c r="AB668" s="566"/>
      <c r="AC668" s="566"/>
      <c r="AD668" s="566"/>
      <c r="AE668" s="566"/>
      <c r="AF668" s="566"/>
      <c r="AG668" s="566"/>
      <c r="AH668" s="566"/>
      <c r="AI668" s="565">
        <v>44700</v>
      </c>
      <c r="AJ668" s="566"/>
      <c r="AK668" s="566"/>
      <c r="AL668" s="566"/>
      <c r="AM668" s="566"/>
      <c r="AN668" s="566"/>
      <c r="AO668" s="566"/>
      <c r="AP668" s="566"/>
      <c r="AQ668" s="566"/>
      <c r="AR668" s="566"/>
      <c r="AS668" s="566"/>
      <c r="AT668" s="566"/>
      <c r="AU668" s="566"/>
      <c r="AV668" s="566"/>
      <c r="AW668" s="566"/>
    </row>
    <row r="669" spans="1:49">
      <c r="A669" s="564" t="s">
        <v>901</v>
      </c>
      <c r="B669" s="564" t="s">
        <v>2963</v>
      </c>
      <c r="C669" s="564" t="s">
        <v>775</v>
      </c>
      <c r="D669" s="564" t="s">
        <v>956</v>
      </c>
      <c r="E669" s="564" t="s">
        <v>1005</v>
      </c>
      <c r="F669" s="565">
        <v>395350</v>
      </c>
      <c r="G669" s="566"/>
      <c r="H669" s="566"/>
      <c r="I669" s="566"/>
      <c r="J669" s="566"/>
      <c r="K669" s="566"/>
      <c r="L669" s="566"/>
      <c r="M669" s="566"/>
      <c r="N669" s="566"/>
      <c r="O669" s="566"/>
      <c r="P669" s="566"/>
      <c r="Q669" s="566"/>
      <c r="R669" s="566"/>
      <c r="S669" s="566"/>
      <c r="T669" s="566"/>
      <c r="U669" s="566"/>
      <c r="V669" s="566"/>
      <c r="W669" s="566"/>
      <c r="X669" s="566"/>
      <c r="Y669" s="566"/>
      <c r="Z669" s="566"/>
      <c r="AA669" s="566"/>
      <c r="AB669" s="566"/>
      <c r="AC669" s="566"/>
      <c r="AD669" s="566"/>
      <c r="AE669" s="566"/>
      <c r="AF669" s="565">
        <v>70100</v>
      </c>
      <c r="AG669" s="566"/>
      <c r="AH669" s="565">
        <v>44000</v>
      </c>
      <c r="AI669" s="565">
        <v>117700</v>
      </c>
      <c r="AJ669" s="566"/>
      <c r="AK669" s="566"/>
      <c r="AL669" s="566"/>
      <c r="AM669" s="566"/>
      <c r="AN669" s="566"/>
      <c r="AO669" s="565">
        <v>18000</v>
      </c>
      <c r="AP669" s="566"/>
      <c r="AQ669" s="566"/>
      <c r="AR669" s="565">
        <v>59450</v>
      </c>
      <c r="AS669" s="566"/>
      <c r="AT669" s="566"/>
      <c r="AU669" s="565">
        <v>17500</v>
      </c>
      <c r="AV669" s="565">
        <v>68600</v>
      </c>
      <c r="AW669" s="566"/>
    </row>
    <row r="670" spans="1:49">
      <c r="A670" s="564" t="s">
        <v>909</v>
      </c>
      <c r="B670" s="564" t="s">
        <v>2964</v>
      </c>
      <c r="C670" s="564" t="s">
        <v>775</v>
      </c>
      <c r="D670" s="564" t="s">
        <v>956</v>
      </c>
      <c r="E670" s="564" t="s">
        <v>1005</v>
      </c>
      <c r="F670" s="565">
        <v>111250</v>
      </c>
      <c r="G670" s="566"/>
      <c r="H670" s="566"/>
      <c r="I670" s="566"/>
      <c r="J670" s="566"/>
      <c r="K670" s="566"/>
      <c r="L670" s="566"/>
      <c r="M670" s="566"/>
      <c r="N670" s="566"/>
      <c r="O670" s="566"/>
      <c r="P670" s="566"/>
      <c r="Q670" s="566"/>
      <c r="R670" s="566"/>
      <c r="S670" s="566"/>
      <c r="T670" s="566"/>
      <c r="U670" s="566"/>
      <c r="V670" s="566"/>
      <c r="W670" s="566"/>
      <c r="X670" s="566"/>
      <c r="Y670" s="566"/>
      <c r="Z670" s="566"/>
      <c r="AA670" s="566"/>
      <c r="AB670" s="566"/>
      <c r="AC670" s="566"/>
      <c r="AD670" s="565">
        <v>35350</v>
      </c>
      <c r="AE670" s="565">
        <v>13100</v>
      </c>
      <c r="AF670" s="566"/>
      <c r="AG670" s="565">
        <v>9900</v>
      </c>
      <c r="AH670" s="565">
        <v>9900</v>
      </c>
      <c r="AI670" s="565">
        <v>33000</v>
      </c>
      <c r="AJ670" s="566"/>
      <c r="AK670" s="566"/>
      <c r="AL670" s="566"/>
      <c r="AM670" s="566"/>
      <c r="AN670" s="565">
        <v>10000</v>
      </c>
      <c r="AO670" s="566"/>
      <c r="AP670" s="566"/>
      <c r="AQ670" s="566"/>
      <c r="AR670" s="566"/>
      <c r="AS670" s="566"/>
      <c r="AT670" s="566"/>
      <c r="AU670" s="566"/>
      <c r="AV670" s="566"/>
      <c r="AW670" s="566"/>
    </row>
    <row r="671" spans="1:49">
      <c r="A671" s="564" t="s">
        <v>919</v>
      </c>
      <c r="B671" s="564" t="s">
        <v>2965</v>
      </c>
      <c r="C671" s="564" t="s">
        <v>775</v>
      </c>
      <c r="D671" s="564" t="s">
        <v>956</v>
      </c>
      <c r="E671" s="564" t="s">
        <v>1005</v>
      </c>
      <c r="F671" s="565">
        <v>41400</v>
      </c>
      <c r="G671" s="566"/>
      <c r="H671" s="566"/>
      <c r="I671" s="566"/>
      <c r="J671" s="566"/>
      <c r="K671" s="566"/>
      <c r="L671" s="566"/>
      <c r="M671" s="566"/>
      <c r="N671" s="566"/>
      <c r="O671" s="566"/>
      <c r="P671" s="566"/>
      <c r="Q671" s="566"/>
      <c r="R671" s="566"/>
      <c r="S671" s="566"/>
      <c r="T671" s="566"/>
      <c r="U671" s="566"/>
      <c r="V671" s="566"/>
      <c r="W671" s="566"/>
      <c r="X671" s="566"/>
      <c r="Y671" s="566"/>
      <c r="Z671" s="566"/>
      <c r="AA671" s="566"/>
      <c r="AB671" s="566"/>
      <c r="AC671" s="566"/>
      <c r="AD671" s="565">
        <v>35050</v>
      </c>
      <c r="AE671" s="566"/>
      <c r="AF671" s="565">
        <v>6350</v>
      </c>
      <c r="AG671" s="566"/>
      <c r="AH671" s="566"/>
      <c r="AI671" s="566"/>
      <c r="AJ671" s="566"/>
      <c r="AK671" s="566"/>
      <c r="AL671" s="566"/>
      <c r="AM671" s="566"/>
      <c r="AN671" s="566"/>
      <c r="AO671" s="566"/>
      <c r="AP671" s="566"/>
      <c r="AQ671" s="566"/>
      <c r="AR671" s="566"/>
      <c r="AS671" s="566"/>
      <c r="AT671" s="566"/>
      <c r="AU671" s="566"/>
      <c r="AV671" s="566"/>
      <c r="AW671" s="566"/>
    </row>
    <row r="672" spans="1:49">
      <c r="A672" s="564" t="s">
        <v>837</v>
      </c>
      <c r="B672" s="564" t="s">
        <v>2966</v>
      </c>
      <c r="C672" s="564" t="s">
        <v>775</v>
      </c>
      <c r="D672" s="564" t="s">
        <v>956</v>
      </c>
      <c r="E672" s="564" t="s">
        <v>1005</v>
      </c>
      <c r="F672" s="565">
        <v>878500</v>
      </c>
      <c r="G672" s="566"/>
      <c r="H672" s="566"/>
      <c r="I672" s="566"/>
      <c r="J672" s="566"/>
      <c r="K672" s="566"/>
      <c r="L672" s="566"/>
      <c r="M672" s="566"/>
      <c r="N672" s="566"/>
      <c r="O672" s="566"/>
      <c r="P672" s="566"/>
      <c r="Q672" s="566"/>
      <c r="R672" s="566"/>
      <c r="S672" s="566"/>
      <c r="T672" s="566"/>
      <c r="U672" s="566"/>
      <c r="V672" s="566"/>
      <c r="W672" s="566"/>
      <c r="X672" s="566"/>
      <c r="Y672" s="566"/>
      <c r="Z672" s="566"/>
      <c r="AA672" s="566"/>
      <c r="AB672" s="566"/>
      <c r="AC672" s="566"/>
      <c r="AD672" s="565">
        <v>165500</v>
      </c>
      <c r="AE672" s="565">
        <v>53500</v>
      </c>
      <c r="AF672" s="565">
        <v>8100</v>
      </c>
      <c r="AG672" s="565">
        <v>22800</v>
      </c>
      <c r="AH672" s="565">
        <v>17500</v>
      </c>
      <c r="AI672" s="566"/>
      <c r="AJ672" s="566"/>
      <c r="AK672" s="566"/>
      <c r="AL672" s="565">
        <v>24250</v>
      </c>
      <c r="AM672" s="565">
        <v>141400</v>
      </c>
      <c r="AN672" s="565">
        <v>37850</v>
      </c>
      <c r="AO672" s="566"/>
      <c r="AP672" s="566"/>
      <c r="AQ672" s="566"/>
      <c r="AR672" s="566"/>
      <c r="AS672" s="565">
        <v>268600</v>
      </c>
      <c r="AT672" s="565">
        <v>123000</v>
      </c>
      <c r="AU672" s="565">
        <v>16000</v>
      </c>
      <c r="AV672" s="566"/>
      <c r="AW672" s="566"/>
    </row>
    <row r="673" spans="1:49">
      <c r="A673" s="564" t="s">
        <v>822</v>
      </c>
      <c r="B673" s="564" t="s">
        <v>2967</v>
      </c>
      <c r="C673" s="564" t="s">
        <v>775</v>
      </c>
      <c r="D673" s="564" t="s">
        <v>956</v>
      </c>
      <c r="E673" s="564" t="s">
        <v>1005</v>
      </c>
      <c r="F673" s="565">
        <v>355900</v>
      </c>
      <c r="G673" s="566"/>
      <c r="H673" s="566"/>
      <c r="I673" s="566"/>
      <c r="J673" s="566"/>
      <c r="K673" s="566"/>
      <c r="L673" s="566"/>
      <c r="M673" s="566"/>
      <c r="N673" s="566"/>
      <c r="O673" s="566"/>
      <c r="P673" s="566"/>
      <c r="Q673" s="566"/>
      <c r="R673" s="566"/>
      <c r="S673" s="566"/>
      <c r="T673" s="566"/>
      <c r="U673" s="566"/>
      <c r="V673" s="566"/>
      <c r="W673" s="566"/>
      <c r="X673" s="566"/>
      <c r="Y673" s="566"/>
      <c r="Z673" s="566"/>
      <c r="AA673" s="566"/>
      <c r="AB673" s="566"/>
      <c r="AC673" s="566"/>
      <c r="AD673" s="565">
        <v>19900</v>
      </c>
      <c r="AE673" s="565">
        <v>320000</v>
      </c>
      <c r="AF673" s="566"/>
      <c r="AG673" s="566"/>
      <c r="AH673" s="565">
        <v>16000</v>
      </c>
      <c r="AI673" s="566"/>
      <c r="AJ673" s="566"/>
      <c r="AK673" s="566"/>
      <c r="AL673" s="566"/>
      <c r="AM673" s="566"/>
      <c r="AN673" s="566"/>
      <c r="AO673" s="566"/>
      <c r="AP673" s="566"/>
      <c r="AQ673" s="566"/>
      <c r="AR673" s="566"/>
      <c r="AS673" s="566"/>
      <c r="AT673" s="566"/>
      <c r="AU673" s="566"/>
      <c r="AV673" s="566"/>
      <c r="AW673" s="566"/>
    </row>
    <row r="674" spans="1:49">
      <c r="A674" s="564" t="s">
        <v>968</v>
      </c>
      <c r="B674" s="564" t="s">
        <v>2968</v>
      </c>
      <c r="C674" s="564" t="s">
        <v>775</v>
      </c>
      <c r="D674" s="564" t="s">
        <v>956</v>
      </c>
      <c r="E674" s="564" t="s">
        <v>1005</v>
      </c>
      <c r="F674" s="565">
        <v>471800</v>
      </c>
      <c r="G674" s="566"/>
      <c r="H674" s="566"/>
      <c r="I674" s="566"/>
      <c r="J674" s="566"/>
      <c r="K674" s="566"/>
      <c r="L674" s="566"/>
      <c r="M674" s="566"/>
      <c r="N674" s="566"/>
      <c r="O674" s="566"/>
      <c r="P674" s="566"/>
      <c r="Q674" s="566"/>
      <c r="R674" s="566"/>
      <c r="S674" s="566"/>
      <c r="T674" s="566"/>
      <c r="U674" s="566"/>
      <c r="V674" s="566"/>
      <c r="W674" s="566"/>
      <c r="X674" s="566"/>
      <c r="Y674" s="566"/>
      <c r="Z674" s="566"/>
      <c r="AA674" s="566"/>
      <c r="AB674" s="566"/>
      <c r="AC674" s="566"/>
      <c r="AD674" s="566"/>
      <c r="AE674" s="566"/>
      <c r="AF674" s="566"/>
      <c r="AG674" s="566"/>
      <c r="AH674" s="565">
        <v>29100</v>
      </c>
      <c r="AI674" s="566"/>
      <c r="AJ674" s="566"/>
      <c r="AK674" s="566"/>
      <c r="AL674" s="565">
        <v>22200</v>
      </c>
      <c r="AM674" s="566"/>
      <c r="AN674" s="565">
        <v>7900</v>
      </c>
      <c r="AO674" s="565">
        <v>62000</v>
      </c>
      <c r="AP674" s="566"/>
      <c r="AQ674" s="565">
        <v>73800</v>
      </c>
      <c r="AR674" s="565">
        <v>15000</v>
      </c>
      <c r="AS674" s="565">
        <v>73800</v>
      </c>
      <c r="AT674" s="565">
        <v>123000</v>
      </c>
      <c r="AU674" s="565">
        <v>65000</v>
      </c>
      <c r="AV674" s="566"/>
      <c r="AW674" s="566"/>
    </row>
    <row r="675" spans="1:49">
      <c r="A675" s="564" t="s">
        <v>969</v>
      </c>
      <c r="B675" s="564" t="s">
        <v>2969</v>
      </c>
      <c r="C675" s="564" t="s">
        <v>775</v>
      </c>
      <c r="D675" s="564" t="s">
        <v>956</v>
      </c>
      <c r="E675" s="564" t="s">
        <v>1005</v>
      </c>
      <c r="F675" s="565">
        <v>2120300</v>
      </c>
      <c r="G675" s="566"/>
      <c r="H675" s="566"/>
      <c r="I675" s="566"/>
      <c r="J675" s="566"/>
      <c r="K675" s="566"/>
      <c r="L675" s="566"/>
      <c r="M675" s="566"/>
      <c r="N675" s="566"/>
      <c r="O675" s="566"/>
      <c r="P675" s="566"/>
      <c r="Q675" s="566"/>
      <c r="R675" s="566"/>
      <c r="S675" s="566"/>
      <c r="T675" s="566"/>
      <c r="U675" s="566"/>
      <c r="V675" s="566"/>
      <c r="W675" s="566"/>
      <c r="X675" s="566"/>
      <c r="Y675" s="566"/>
      <c r="Z675" s="566"/>
      <c r="AA675" s="566"/>
      <c r="AB675" s="566"/>
      <c r="AC675" s="566"/>
      <c r="AD675" s="566"/>
      <c r="AE675" s="566"/>
      <c r="AF675" s="566"/>
      <c r="AG675" s="566"/>
      <c r="AH675" s="565">
        <v>57600</v>
      </c>
      <c r="AI675" s="565">
        <v>66900</v>
      </c>
      <c r="AJ675" s="566"/>
      <c r="AK675" s="565">
        <v>533800</v>
      </c>
      <c r="AL675" s="565">
        <v>1462000</v>
      </c>
      <c r="AM675" s="566"/>
      <c r="AN675" s="566"/>
      <c r="AO675" s="566"/>
      <c r="AP675" s="566"/>
      <c r="AQ675" s="566"/>
      <c r="AR675" s="566"/>
      <c r="AS675" s="566"/>
      <c r="AT675" s="566"/>
      <c r="AU675" s="566"/>
      <c r="AV675" s="566"/>
      <c r="AW675" s="566"/>
    </row>
    <row r="676" spans="1:49">
      <c r="A676" s="564" t="s">
        <v>802</v>
      </c>
      <c r="B676" s="564" t="s">
        <v>2970</v>
      </c>
      <c r="C676" s="564" t="s">
        <v>775</v>
      </c>
      <c r="D676" s="564" t="s">
        <v>956</v>
      </c>
      <c r="E676" s="564" t="s">
        <v>1005</v>
      </c>
      <c r="F676" s="565">
        <v>1367625</v>
      </c>
      <c r="G676" s="566"/>
      <c r="H676" s="566"/>
      <c r="I676" s="566"/>
      <c r="J676" s="566"/>
      <c r="K676" s="566"/>
      <c r="L676" s="566"/>
      <c r="M676" s="566"/>
      <c r="N676" s="566"/>
      <c r="O676" s="566"/>
      <c r="P676" s="566"/>
      <c r="Q676" s="566"/>
      <c r="R676" s="566"/>
      <c r="S676" s="566"/>
      <c r="T676" s="566"/>
      <c r="U676" s="566"/>
      <c r="V676" s="566"/>
      <c r="W676" s="566"/>
      <c r="X676" s="566"/>
      <c r="Y676" s="566"/>
      <c r="Z676" s="566"/>
      <c r="AA676" s="566"/>
      <c r="AB676" s="566"/>
      <c r="AC676" s="566"/>
      <c r="AD676" s="565">
        <v>63300</v>
      </c>
      <c r="AE676" s="565">
        <v>51600</v>
      </c>
      <c r="AF676" s="565">
        <v>579900</v>
      </c>
      <c r="AG676" s="566"/>
      <c r="AH676" s="565">
        <v>36350</v>
      </c>
      <c r="AI676" s="566"/>
      <c r="AJ676" s="565">
        <v>33300</v>
      </c>
      <c r="AK676" s="565">
        <v>5600</v>
      </c>
      <c r="AL676" s="565">
        <v>11200</v>
      </c>
      <c r="AM676" s="566"/>
      <c r="AN676" s="565">
        <v>138675</v>
      </c>
      <c r="AO676" s="565">
        <v>148100</v>
      </c>
      <c r="AP676" s="565">
        <v>4200</v>
      </c>
      <c r="AQ676" s="565">
        <v>44500</v>
      </c>
      <c r="AR676" s="565">
        <v>49200</v>
      </c>
      <c r="AS676" s="565">
        <v>122000</v>
      </c>
      <c r="AT676" s="565">
        <v>22400</v>
      </c>
      <c r="AU676" s="565">
        <v>29300</v>
      </c>
      <c r="AV676" s="565">
        <v>28000</v>
      </c>
      <c r="AW676" s="566"/>
    </row>
    <row r="677" spans="1:49">
      <c r="A677" s="564" t="s">
        <v>786</v>
      </c>
      <c r="B677" s="564" t="s">
        <v>2971</v>
      </c>
      <c r="C677" s="564" t="s">
        <v>775</v>
      </c>
      <c r="D677" s="564" t="s">
        <v>956</v>
      </c>
      <c r="E677" s="564" t="s">
        <v>1005</v>
      </c>
      <c r="F677" s="565">
        <v>2682820</v>
      </c>
      <c r="G677" s="566"/>
      <c r="H677" s="566"/>
      <c r="I677" s="566"/>
      <c r="J677" s="566"/>
      <c r="K677" s="566"/>
      <c r="L677" s="566"/>
      <c r="M677" s="566"/>
      <c r="N677" s="566"/>
      <c r="O677" s="566"/>
      <c r="P677" s="566"/>
      <c r="Q677" s="566"/>
      <c r="R677" s="566"/>
      <c r="S677" s="566"/>
      <c r="T677" s="566"/>
      <c r="U677" s="566"/>
      <c r="V677" s="566"/>
      <c r="W677" s="566"/>
      <c r="X677" s="566"/>
      <c r="Y677" s="566"/>
      <c r="Z677" s="566"/>
      <c r="AA677" s="566"/>
      <c r="AB677" s="566"/>
      <c r="AC677" s="566"/>
      <c r="AD677" s="565">
        <v>671610</v>
      </c>
      <c r="AE677" s="565">
        <v>475930</v>
      </c>
      <c r="AF677" s="565">
        <v>334060</v>
      </c>
      <c r="AG677" s="565">
        <v>101850</v>
      </c>
      <c r="AH677" s="565">
        <v>123250</v>
      </c>
      <c r="AI677" s="565">
        <v>96950</v>
      </c>
      <c r="AJ677" s="565">
        <v>117650</v>
      </c>
      <c r="AK677" s="565">
        <v>83550</v>
      </c>
      <c r="AL677" s="565">
        <v>58050</v>
      </c>
      <c r="AM677" s="565">
        <v>114150</v>
      </c>
      <c r="AN677" s="565">
        <v>209000</v>
      </c>
      <c r="AO677" s="566"/>
      <c r="AP677" s="565">
        <v>19550</v>
      </c>
      <c r="AQ677" s="565">
        <v>9250</v>
      </c>
      <c r="AR677" s="565">
        <v>11250</v>
      </c>
      <c r="AS677" s="565">
        <v>72350</v>
      </c>
      <c r="AT677" s="565">
        <v>64100</v>
      </c>
      <c r="AU677" s="565">
        <v>74150</v>
      </c>
      <c r="AV677" s="565">
        <v>20620</v>
      </c>
      <c r="AW677" s="565">
        <v>25500</v>
      </c>
    </row>
    <row r="678" spans="1:49">
      <c r="A678" s="564" t="s">
        <v>903</v>
      </c>
      <c r="B678" s="564" t="s">
        <v>2972</v>
      </c>
      <c r="C678" s="564" t="s">
        <v>775</v>
      </c>
      <c r="D678" s="564" t="s">
        <v>956</v>
      </c>
      <c r="E678" s="564" t="s">
        <v>1005</v>
      </c>
      <c r="F678" s="565">
        <v>67300</v>
      </c>
      <c r="G678" s="566"/>
      <c r="H678" s="566"/>
      <c r="I678" s="566"/>
      <c r="J678" s="566"/>
      <c r="K678" s="566"/>
      <c r="L678" s="566"/>
      <c r="M678" s="566"/>
      <c r="N678" s="566"/>
      <c r="O678" s="566"/>
      <c r="P678" s="566"/>
      <c r="Q678" s="566"/>
      <c r="R678" s="566"/>
      <c r="S678" s="566"/>
      <c r="T678" s="566"/>
      <c r="U678" s="566"/>
      <c r="V678" s="566"/>
      <c r="W678" s="566"/>
      <c r="X678" s="566"/>
      <c r="Y678" s="566"/>
      <c r="Z678" s="566"/>
      <c r="AA678" s="566"/>
      <c r="AB678" s="566"/>
      <c r="AC678" s="566"/>
      <c r="AD678" s="566"/>
      <c r="AE678" s="566"/>
      <c r="AF678" s="566"/>
      <c r="AG678" s="565">
        <v>67300</v>
      </c>
      <c r="AH678" s="566"/>
      <c r="AI678" s="566"/>
      <c r="AJ678" s="566"/>
      <c r="AK678" s="566"/>
      <c r="AL678" s="566"/>
      <c r="AM678" s="566"/>
      <c r="AN678" s="566"/>
      <c r="AO678" s="566"/>
      <c r="AP678" s="566"/>
      <c r="AQ678" s="566"/>
      <c r="AR678" s="566"/>
      <c r="AS678" s="566"/>
      <c r="AT678" s="566"/>
      <c r="AU678" s="566"/>
      <c r="AV678" s="566"/>
      <c r="AW678" s="566"/>
    </row>
    <row r="679" spans="1:49">
      <c r="A679" s="564" t="s">
        <v>785</v>
      </c>
      <c r="B679" s="564" t="s">
        <v>2973</v>
      </c>
      <c r="C679" s="564" t="s">
        <v>775</v>
      </c>
      <c r="D679" s="564" t="s">
        <v>956</v>
      </c>
      <c r="E679" s="564" t="s">
        <v>1005</v>
      </c>
      <c r="F679" s="565">
        <v>7345850</v>
      </c>
      <c r="G679" s="566"/>
      <c r="H679" s="566"/>
      <c r="I679" s="566"/>
      <c r="J679" s="566"/>
      <c r="K679" s="566"/>
      <c r="L679" s="566"/>
      <c r="M679" s="566"/>
      <c r="N679" s="566"/>
      <c r="O679" s="566"/>
      <c r="P679" s="566"/>
      <c r="Q679" s="566"/>
      <c r="R679" s="566"/>
      <c r="S679" s="566"/>
      <c r="T679" s="566"/>
      <c r="U679" s="566"/>
      <c r="V679" s="566"/>
      <c r="W679" s="566"/>
      <c r="X679" s="566"/>
      <c r="Y679" s="566"/>
      <c r="Z679" s="566"/>
      <c r="AA679" s="566"/>
      <c r="AB679" s="566"/>
      <c r="AC679" s="566"/>
      <c r="AD679" s="566"/>
      <c r="AE679" s="566"/>
      <c r="AF679" s="565">
        <v>820800</v>
      </c>
      <c r="AG679" s="565">
        <v>766000</v>
      </c>
      <c r="AH679" s="565">
        <v>334500</v>
      </c>
      <c r="AI679" s="566"/>
      <c r="AJ679" s="565">
        <v>918000</v>
      </c>
      <c r="AK679" s="565">
        <v>444000</v>
      </c>
      <c r="AL679" s="565">
        <v>432000</v>
      </c>
      <c r="AM679" s="566"/>
      <c r="AN679" s="565">
        <v>1324050</v>
      </c>
      <c r="AO679" s="565">
        <v>492000</v>
      </c>
      <c r="AP679" s="566"/>
      <c r="AQ679" s="566"/>
      <c r="AR679" s="566"/>
      <c r="AS679" s="566"/>
      <c r="AT679" s="565">
        <v>1230000</v>
      </c>
      <c r="AU679" s="565">
        <v>123000</v>
      </c>
      <c r="AV679" s="565">
        <v>461500</v>
      </c>
      <c r="AW679" s="566"/>
    </row>
    <row r="680" spans="1:49">
      <c r="A680" s="564" t="s">
        <v>922</v>
      </c>
      <c r="B680" s="564" t="s">
        <v>2974</v>
      </c>
      <c r="C680" s="564" t="s">
        <v>775</v>
      </c>
      <c r="D680" s="564" t="s">
        <v>956</v>
      </c>
      <c r="E680" s="564" t="s">
        <v>1005</v>
      </c>
      <c r="F680" s="565">
        <v>667000</v>
      </c>
      <c r="G680" s="566"/>
      <c r="H680" s="566"/>
      <c r="I680" s="566"/>
      <c r="J680" s="566"/>
      <c r="K680" s="566"/>
      <c r="L680" s="566"/>
      <c r="M680" s="566"/>
      <c r="N680" s="566"/>
      <c r="O680" s="566"/>
      <c r="P680" s="566"/>
      <c r="Q680" s="566"/>
      <c r="R680" s="566"/>
      <c r="S680" s="566"/>
      <c r="T680" s="566"/>
      <c r="U680" s="566"/>
      <c r="V680" s="566"/>
      <c r="W680" s="566"/>
      <c r="X680" s="566"/>
      <c r="Y680" s="566"/>
      <c r="Z680" s="566"/>
      <c r="AA680" s="566"/>
      <c r="AB680" s="566"/>
      <c r="AC680" s="566"/>
      <c r="AD680" s="565">
        <v>25400</v>
      </c>
      <c r="AE680" s="566"/>
      <c r="AF680" s="565">
        <v>12200</v>
      </c>
      <c r="AG680" s="566"/>
      <c r="AH680" s="565">
        <v>23000</v>
      </c>
      <c r="AI680" s="565">
        <v>11550</v>
      </c>
      <c r="AJ680" s="566"/>
      <c r="AK680" s="565">
        <v>20700</v>
      </c>
      <c r="AL680" s="565">
        <v>8500</v>
      </c>
      <c r="AM680" s="566"/>
      <c r="AN680" s="565">
        <v>123300</v>
      </c>
      <c r="AO680" s="566"/>
      <c r="AP680" s="565">
        <v>7750</v>
      </c>
      <c r="AQ680" s="565">
        <v>45050</v>
      </c>
      <c r="AR680" s="565">
        <v>17400</v>
      </c>
      <c r="AS680" s="565">
        <v>20200</v>
      </c>
      <c r="AT680" s="565">
        <v>326150</v>
      </c>
      <c r="AU680" s="565">
        <v>25800</v>
      </c>
      <c r="AV680" s="566"/>
      <c r="AW680" s="566"/>
    </row>
    <row r="681" spans="1:49">
      <c r="A681" s="564" t="s">
        <v>145</v>
      </c>
      <c r="B681" s="564" t="s">
        <v>2975</v>
      </c>
      <c r="C681" s="564" t="s">
        <v>775</v>
      </c>
      <c r="D681" s="564" t="s">
        <v>956</v>
      </c>
      <c r="E681" s="564" t="s">
        <v>1005</v>
      </c>
      <c r="F681" s="565">
        <v>1400</v>
      </c>
      <c r="G681" s="566"/>
      <c r="H681" s="566"/>
      <c r="I681" s="566"/>
      <c r="J681" s="566"/>
      <c r="K681" s="566"/>
      <c r="L681" s="566"/>
      <c r="M681" s="566"/>
      <c r="N681" s="566"/>
      <c r="O681" s="566"/>
      <c r="P681" s="566"/>
      <c r="Q681" s="566"/>
      <c r="R681" s="566"/>
      <c r="S681" s="566"/>
      <c r="T681" s="566"/>
      <c r="U681" s="566"/>
      <c r="V681" s="566"/>
      <c r="W681" s="566"/>
      <c r="X681" s="566"/>
      <c r="Y681" s="566"/>
      <c r="Z681" s="566"/>
      <c r="AA681" s="566"/>
      <c r="AB681" s="566"/>
      <c r="AC681" s="566"/>
      <c r="AD681" s="566"/>
      <c r="AE681" s="566"/>
      <c r="AF681" s="566"/>
      <c r="AG681" s="566"/>
      <c r="AH681" s="566"/>
      <c r="AI681" s="566"/>
      <c r="AJ681" s="565">
        <v>1400</v>
      </c>
      <c r="AK681" s="566"/>
      <c r="AL681" s="566"/>
      <c r="AM681" s="566"/>
      <c r="AN681" s="566"/>
      <c r="AO681" s="566"/>
      <c r="AP681" s="566"/>
      <c r="AQ681" s="566"/>
      <c r="AR681" s="566"/>
      <c r="AS681" s="566"/>
      <c r="AT681" s="566"/>
      <c r="AU681" s="566"/>
      <c r="AV681" s="566"/>
      <c r="AW681" s="566"/>
    </row>
    <row r="682" spans="1:49">
      <c r="A682" s="564" t="s">
        <v>887</v>
      </c>
      <c r="B682" s="564" t="s">
        <v>2976</v>
      </c>
      <c r="C682" s="564" t="s">
        <v>775</v>
      </c>
      <c r="D682" s="564" t="s">
        <v>956</v>
      </c>
      <c r="E682" s="564" t="s">
        <v>1005</v>
      </c>
      <c r="F682" s="565">
        <v>132840</v>
      </c>
      <c r="G682" s="566"/>
      <c r="H682" s="566"/>
      <c r="I682" s="566"/>
      <c r="J682" s="566"/>
      <c r="K682" s="566"/>
      <c r="L682" s="566"/>
      <c r="M682" s="566"/>
      <c r="N682" s="566"/>
      <c r="O682" s="566"/>
      <c r="P682" s="566"/>
      <c r="Q682" s="566"/>
      <c r="R682" s="566"/>
      <c r="S682" s="566"/>
      <c r="T682" s="566"/>
      <c r="U682" s="566"/>
      <c r="V682" s="566"/>
      <c r="W682" s="566"/>
      <c r="X682" s="566"/>
      <c r="Y682" s="566"/>
      <c r="Z682" s="566"/>
      <c r="AA682" s="566"/>
      <c r="AB682" s="566"/>
      <c r="AC682" s="566"/>
      <c r="AD682" s="566"/>
      <c r="AE682" s="565">
        <v>94040</v>
      </c>
      <c r="AF682" s="566"/>
      <c r="AG682" s="566"/>
      <c r="AH682" s="565">
        <v>17500</v>
      </c>
      <c r="AI682" s="566"/>
      <c r="AJ682" s="566"/>
      <c r="AK682" s="566"/>
      <c r="AL682" s="566"/>
      <c r="AM682" s="566"/>
      <c r="AN682" s="565">
        <v>21300</v>
      </c>
      <c r="AO682" s="566"/>
      <c r="AP682" s="566"/>
      <c r="AQ682" s="566"/>
      <c r="AR682" s="566"/>
      <c r="AS682" s="566"/>
      <c r="AT682" s="566"/>
      <c r="AU682" s="566"/>
      <c r="AV682" s="566"/>
      <c r="AW682" s="566"/>
    </row>
    <row r="683" spans="1:49">
      <c r="A683" s="564" t="s">
        <v>781</v>
      </c>
      <c r="B683" s="564" t="s">
        <v>2977</v>
      </c>
      <c r="C683" s="564" t="s">
        <v>775</v>
      </c>
      <c r="D683" s="564" t="s">
        <v>956</v>
      </c>
      <c r="E683" s="564" t="s">
        <v>1005</v>
      </c>
      <c r="F683" s="565">
        <v>3039800</v>
      </c>
      <c r="G683" s="566"/>
      <c r="H683" s="566"/>
      <c r="I683" s="566"/>
      <c r="J683" s="566"/>
      <c r="K683" s="566"/>
      <c r="L683" s="566"/>
      <c r="M683" s="566"/>
      <c r="N683" s="566"/>
      <c r="O683" s="566"/>
      <c r="P683" s="566"/>
      <c r="Q683" s="566"/>
      <c r="R683" s="566"/>
      <c r="S683" s="566"/>
      <c r="T683" s="566"/>
      <c r="U683" s="566"/>
      <c r="V683" s="566"/>
      <c r="W683" s="566"/>
      <c r="X683" s="566"/>
      <c r="Y683" s="566"/>
      <c r="Z683" s="566"/>
      <c r="AA683" s="566"/>
      <c r="AB683" s="566"/>
      <c r="AC683" s="566"/>
      <c r="AD683" s="566"/>
      <c r="AE683" s="565">
        <v>101600</v>
      </c>
      <c r="AF683" s="565">
        <v>153300</v>
      </c>
      <c r="AG683" s="565">
        <v>1755400</v>
      </c>
      <c r="AH683" s="565">
        <v>96900</v>
      </c>
      <c r="AI683" s="565">
        <v>204000</v>
      </c>
      <c r="AJ683" s="565">
        <v>105600</v>
      </c>
      <c r="AK683" s="566"/>
      <c r="AL683" s="566"/>
      <c r="AM683" s="566"/>
      <c r="AN683" s="566"/>
      <c r="AO683" s="565">
        <v>136000</v>
      </c>
      <c r="AP683" s="566"/>
      <c r="AQ683" s="566"/>
      <c r="AR683" s="565">
        <v>100000</v>
      </c>
      <c r="AS683" s="565">
        <v>61000</v>
      </c>
      <c r="AT683" s="565">
        <v>98000</v>
      </c>
      <c r="AU683" s="565">
        <v>98000</v>
      </c>
      <c r="AV683" s="565">
        <v>130000</v>
      </c>
      <c r="AW683" s="566"/>
    </row>
    <row r="684" spans="1:49">
      <c r="A684" s="564" t="s">
        <v>970</v>
      </c>
      <c r="B684" s="564" t="s">
        <v>2978</v>
      </c>
      <c r="C684" s="564" t="s">
        <v>775</v>
      </c>
      <c r="D684" s="564" t="s">
        <v>956</v>
      </c>
      <c r="E684" s="564" t="s">
        <v>1005</v>
      </c>
      <c r="F684" s="565">
        <v>2051304</v>
      </c>
      <c r="G684" s="566"/>
      <c r="H684" s="566"/>
      <c r="I684" s="566"/>
      <c r="J684" s="566"/>
      <c r="K684" s="566"/>
      <c r="L684" s="566"/>
      <c r="M684" s="566"/>
      <c r="N684" s="566"/>
      <c r="O684" s="566"/>
      <c r="P684" s="566"/>
      <c r="Q684" s="566"/>
      <c r="R684" s="566"/>
      <c r="S684" s="566"/>
      <c r="T684" s="566"/>
      <c r="U684" s="566"/>
      <c r="V684" s="566"/>
      <c r="W684" s="566"/>
      <c r="X684" s="566"/>
      <c r="Y684" s="566"/>
      <c r="Z684" s="566"/>
      <c r="AA684" s="566"/>
      <c r="AB684" s="566"/>
      <c r="AC684" s="566"/>
      <c r="AD684" s="566"/>
      <c r="AE684" s="566"/>
      <c r="AF684" s="566"/>
      <c r="AG684" s="566"/>
      <c r="AH684" s="565">
        <v>73150</v>
      </c>
      <c r="AI684" s="565">
        <v>171504</v>
      </c>
      <c r="AJ684" s="565">
        <v>134600</v>
      </c>
      <c r="AK684" s="565">
        <v>203800</v>
      </c>
      <c r="AL684" s="565">
        <v>316850</v>
      </c>
      <c r="AM684" s="565">
        <v>121900</v>
      </c>
      <c r="AN684" s="565">
        <v>74600</v>
      </c>
      <c r="AO684" s="565">
        <v>73800</v>
      </c>
      <c r="AP684" s="565">
        <v>155400</v>
      </c>
      <c r="AQ684" s="565">
        <v>159000</v>
      </c>
      <c r="AR684" s="565">
        <v>73800</v>
      </c>
      <c r="AS684" s="565">
        <v>49200</v>
      </c>
      <c r="AT684" s="565">
        <v>8500</v>
      </c>
      <c r="AU684" s="565">
        <v>383600</v>
      </c>
      <c r="AV684" s="565">
        <v>51600</v>
      </c>
      <c r="AW684" s="566"/>
    </row>
    <row r="685" spans="1:49">
      <c r="A685" s="564" t="s">
        <v>1604</v>
      </c>
      <c r="B685" s="564" t="s">
        <v>2979</v>
      </c>
      <c r="C685" s="564" t="s">
        <v>775</v>
      </c>
      <c r="D685" s="564" t="s">
        <v>956</v>
      </c>
      <c r="E685" s="564" t="s">
        <v>1005</v>
      </c>
      <c r="F685" s="565">
        <v>1140155</v>
      </c>
      <c r="G685" s="566"/>
      <c r="H685" s="566"/>
      <c r="I685" s="566"/>
      <c r="J685" s="566"/>
      <c r="K685" s="566"/>
      <c r="L685" s="566"/>
      <c r="M685" s="566"/>
      <c r="N685" s="566"/>
      <c r="O685" s="566"/>
      <c r="P685" s="566"/>
      <c r="Q685" s="566"/>
      <c r="R685" s="566"/>
      <c r="S685" s="566"/>
      <c r="T685" s="566"/>
      <c r="U685" s="566"/>
      <c r="V685" s="566"/>
      <c r="W685" s="566"/>
      <c r="X685" s="566"/>
      <c r="Y685" s="566"/>
      <c r="Z685" s="566"/>
      <c r="AA685" s="566"/>
      <c r="AB685" s="566"/>
      <c r="AC685" s="566"/>
      <c r="AD685" s="565">
        <v>162100</v>
      </c>
      <c r="AE685" s="565">
        <v>35350</v>
      </c>
      <c r="AF685" s="565">
        <v>297600</v>
      </c>
      <c r="AG685" s="565">
        <v>115200</v>
      </c>
      <c r="AH685" s="565">
        <v>21300</v>
      </c>
      <c r="AI685" s="565">
        <v>6300</v>
      </c>
      <c r="AJ685" s="565">
        <v>29150</v>
      </c>
      <c r="AK685" s="565">
        <v>64750</v>
      </c>
      <c r="AL685" s="565">
        <v>38000</v>
      </c>
      <c r="AM685" s="565">
        <v>23125</v>
      </c>
      <c r="AN685" s="565">
        <v>34800</v>
      </c>
      <c r="AO685" s="566"/>
      <c r="AP685" s="566"/>
      <c r="AQ685" s="565">
        <v>124500</v>
      </c>
      <c r="AR685" s="565">
        <v>24600</v>
      </c>
      <c r="AS685" s="565">
        <v>86550</v>
      </c>
      <c r="AT685" s="565">
        <v>8430</v>
      </c>
      <c r="AU685" s="565">
        <v>61800</v>
      </c>
      <c r="AV685" s="565">
        <v>6600</v>
      </c>
      <c r="AW685" s="566"/>
    </row>
    <row r="686" spans="1:49">
      <c r="A686" s="564" t="s">
        <v>884</v>
      </c>
      <c r="B686" s="564" t="s">
        <v>2980</v>
      </c>
      <c r="C686" s="564" t="s">
        <v>775</v>
      </c>
      <c r="D686" s="564" t="s">
        <v>956</v>
      </c>
      <c r="E686" s="564" t="s">
        <v>1005</v>
      </c>
      <c r="F686" s="565">
        <v>671260</v>
      </c>
      <c r="G686" s="566"/>
      <c r="H686" s="566"/>
      <c r="I686" s="566"/>
      <c r="J686" s="566"/>
      <c r="K686" s="566"/>
      <c r="L686" s="566"/>
      <c r="M686" s="566"/>
      <c r="N686" s="566"/>
      <c r="O686" s="566"/>
      <c r="P686" s="566"/>
      <c r="Q686" s="566"/>
      <c r="R686" s="566"/>
      <c r="S686" s="566"/>
      <c r="T686" s="566"/>
      <c r="U686" s="566"/>
      <c r="V686" s="566"/>
      <c r="W686" s="566"/>
      <c r="X686" s="566"/>
      <c r="Y686" s="566"/>
      <c r="Z686" s="566"/>
      <c r="AA686" s="566"/>
      <c r="AB686" s="566"/>
      <c r="AC686" s="566"/>
      <c r="AD686" s="565">
        <v>30500</v>
      </c>
      <c r="AE686" s="565">
        <v>36060</v>
      </c>
      <c r="AF686" s="565">
        <v>33850</v>
      </c>
      <c r="AG686" s="566"/>
      <c r="AH686" s="565">
        <v>49100</v>
      </c>
      <c r="AI686" s="565">
        <v>111900</v>
      </c>
      <c r="AJ686" s="566"/>
      <c r="AK686" s="565">
        <v>55000</v>
      </c>
      <c r="AL686" s="566"/>
      <c r="AM686" s="566"/>
      <c r="AN686" s="565">
        <v>20000</v>
      </c>
      <c r="AO686" s="566"/>
      <c r="AP686" s="565">
        <v>5500</v>
      </c>
      <c r="AQ686" s="565">
        <v>62000</v>
      </c>
      <c r="AR686" s="565">
        <v>17150</v>
      </c>
      <c r="AS686" s="565">
        <v>49200</v>
      </c>
      <c r="AT686" s="565">
        <v>136600</v>
      </c>
      <c r="AU686" s="565">
        <v>21900</v>
      </c>
      <c r="AV686" s="565">
        <v>42500</v>
      </c>
      <c r="AW686" s="566"/>
    </row>
    <row r="687" spans="1:49">
      <c r="A687" s="564" t="s">
        <v>847</v>
      </c>
      <c r="B687" s="564" t="s">
        <v>2981</v>
      </c>
      <c r="C687" s="564" t="s">
        <v>775</v>
      </c>
      <c r="D687" s="564" t="s">
        <v>956</v>
      </c>
      <c r="E687" s="564" t="s">
        <v>1005</v>
      </c>
      <c r="F687" s="565">
        <v>314510</v>
      </c>
      <c r="G687" s="566"/>
      <c r="H687" s="566"/>
      <c r="I687" s="566"/>
      <c r="J687" s="566"/>
      <c r="K687" s="566"/>
      <c r="L687" s="566"/>
      <c r="M687" s="566"/>
      <c r="N687" s="566"/>
      <c r="O687" s="566"/>
      <c r="P687" s="566"/>
      <c r="Q687" s="566"/>
      <c r="R687" s="566"/>
      <c r="S687" s="566"/>
      <c r="T687" s="566"/>
      <c r="U687" s="566"/>
      <c r="V687" s="566"/>
      <c r="W687" s="566"/>
      <c r="X687" s="566"/>
      <c r="Y687" s="566"/>
      <c r="Z687" s="566"/>
      <c r="AA687" s="566"/>
      <c r="AB687" s="566"/>
      <c r="AC687" s="566"/>
      <c r="AD687" s="566"/>
      <c r="AE687" s="565">
        <v>124680</v>
      </c>
      <c r="AF687" s="565">
        <v>82930</v>
      </c>
      <c r="AG687" s="566"/>
      <c r="AH687" s="566"/>
      <c r="AI687" s="565">
        <v>10500</v>
      </c>
      <c r="AJ687" s="566"/>
      <c r="AK687" s="566"/>
      <c r="AL687" s="565">
        <v>71000</v>
      </c>
      <c r="AM687" s="566"/>
      <c r="AN687" s="566"/>
      <c r="AO687" s="566"/>
      <c r="AP687" s="566"/>
      <c r="AQ687" s="566"/>
      <c r="AR687" s="565">
        <v>25400</v>
      </c>
      <c r="AS687" s="566"/>
      <c r="AT687" s="566"/>
      <c r="AU687" s="566"/>
      <c r="AV687" s="566"/>
      <c r="AW687" s="566"/>
    </row>
    <row r="688" spans="1:49">
      <c r="A688" s="564" t="s">
        <v>793</v>
      </c>
      <c r="B688" s="564" t="s">
        <v>2982</v>
      </c>
      <c r="C688" s="564" t="s">
        <v>775</v>
      </c>
      <c r="D688" s="564" t="s">
        <v>956</v>
      </c>
      <c r="E688" s="564" t="s">
        <v>1005</v>
      </c>
      <c r="F688" s="565">
        <v>3528500</v>
      </c>
      <c r="G688" s="566"/>
      <c r="H688" s="566"/>
      <c r="I688" s="566"/>
      <c r="J688" s="566"/>
      <c r="K688" s="566"/>
      <c r="L688" s="566"/>
      <c r="M688" s="566"/>
      <c r="N688" s="566"/>
      <c r="O688" s="566"/>
      <c r="P688" s="566"/>
      <c r="Q688" s="566"/>
      <c r="R688" s="566"/>
      <c r="S688" s="566"/>
      <c r="T688" s="566"/>
      <c r="U688" s="566"/>
      <c r="V688" s="566"/>
      <c r="W688" s="566"/>
      <c r="X688" s="566"/>
      <c r="Y688" s="566"/>
      <c r="Z688" s="566"/>
      <c r="AA688" s="566"/>
      <c r="AB688" s="566"/>
      <c r="AC688" s="566"/>
      <c r="AD688" s="566"/>
      <c r="AE688" s="566"/>
      <c r="AF688" s="566"/>
      <c r="AG688" s="565">
        <v>989950</v>
      </c>
      <c r="AH688" s="565">
        <v>1650</v>
      </c>
      <c r="AI688" s="565">
        <v>35200</v>
      </c>
      <c r="AJ688" s="565">
        <v>8250</v>
      </c>
      <c r="AK688" s="565">
        <v>344000</v>
      </c>
      <c r="AL688" s="565">
        <v>1069400</v>
      </c>
      <c r="AM688" s="565">
        <v>111000</v>
      </c>
      <c r="AN688" s="565">
        <v>111000</v>
      </c>
      <c r="AO688" s="565">
        <v>369000</v>
      </c>
      <c r="AP688" s="565">
        <v>31000</v>
      </c>
      <c r="AQ688" s="566"/>
      <c r="AR688" s="565">
        <v>30550</v>
      </c>
      <c r="AS688" s="566"/>
      <c r="AT688" s="565">
        <v>164000</v>
      </c>
      <c r="AU688" s="565">
        <v>246000</v>
      </c>
      <c r="AV688" s="565">
        <v>17500</v>
      </c>
      <c r="AW688" s="566"/>
    </row>
    <row r="689" spans="1:49">
      <c r="A689" s="564" t="s">
        <v>911</v>
      </c>
      <c r="B689" s="564" t="s">
        <v>2983</v>
      </c>
      <c r="C689" s="564" t="s">
        <v>775</v>
      </c>
      <c r="D689" s="564" t="s">
        <v>956</v>
      </c>
      <c r="E689" s="564" t="s">
        <v>1005</v>
      </c>
      <c r="F689" s="565">
        <v>264450</v>
      </c>
      <c r="G689" s="566"/>
      <c r="H689" s="566"/>
      <c r="I689" s="566"/>
      <c r="J689" s="566"/>
      <c r="K689" s="566"/>
      <c r="L689" s="566"/>
      <c r="M689" s="566"/>
      <c r="N689" s="566"/>
      <c r="O689" s="566"/>
      <c r="P689" s="566"/>
      <c r="Q689" s="566"/>
      <c r="R689" s="566"/>
      <c r="S689" s="566"/>
      <c r="T689" s="566"/>
      <c r="U689" s="566"/>
      <c r="V689" s="566"/>
      <c r="W689" s="566"/>
      <c r="X689" s="566"/>
      <c r="Y689" s="566"/>
      <c r="Z689" s="566"/>
      <c r="AA689" s="566"/>
      <c r="AB689" s="566"/>
      <c r="AC689" s="566"/>
      <c r="AD689" s="566"/>
      <c r="AE689" s="566"/>
      <c r="AF689" s="566"/>
      <c r="AG689" s="565">
        <v>54050</v>
      </c>
      <c r="AH689" s="565">
        <v>45700</v>
      </c>
      <c r="AI689" s="565">
        <v>9500</v>
      </c>
      <c r="AJ689" s="565">
        <v>13100</v>
      </c>
      <c r="AK689" s="566"/>
      <c r="AL689" s="566"/>
      <c r="AM689" s="565">
        <v>10300</v>
      </c>
      <c r="AN689" s="565">
        <v>7000</v>
      </c>
      <c r="AO689" s="565">
        <v>30000</v>
      </c>
      <c r="AP689" s="566"/>
      <c r="AQ689" s="565">
        <v>55000</v>
      </c>
      <c r="AR689" s="565">
        <v>24600</v>
      </c>
      <c r="AS689" s="565">
        <v>15200</v>
      </c>
      <c r="AT689" s="566"/>
      <c r="AU689" s="566"/>
      <c r="AV689" s="566"/>
      <c r="AW689" s="566"/>
    </row>
    <row r="690" spans="1:49">
      <c r="A690" s="564" t="s">
        <v>860</v>
      </c>
      <c r="B690" s="564" t="s">
        <v>2984</v>
      </c>
      <c r="C690" s="564" t="s">
        <v>775</v>
      </c>
      <c r="D690" s="564" t="s">
        <v>956</v>
      </c>
      <c r="E690" s="564" t="s">
        <v>1005</v>
      </c>
      <c r="F690" s="565">
        <v>956500</v>
      </c>
      <c r="G690" s="566"/>
      <c r="H690" s="566"/>
      <c r="I690" s="566"/>
      <c r="J690" s="566"/>
      <c r="K690" s="566"/>
      <c r="L690" s="566"/>
      <c r="M690" s="566"/>
      <c r="N690" s="566"/>
      <c r="O690" s="566"/>
      <c r="P690" s="566"/>
      <c r="Q690" s="566"/>
      <c r="R690" s="566"/>
      <c r="S690" s="566"/>
      <c r="T690" s="566"/>
      <c r="U690" s="566"/>
      <c r="V690" s="566"/>
      <c r="W690" s="566"/>
      <c r="X690" s="566"/>
      <c r="Y690" s="566"/>
      <c r="Z690" s="566"/>
      <c r="AA690" s="566"/>
      <c r="AB690" s="566"/>
      <c r="AC690" s="566"/>
      <c r="AD690" s="566"/>
      <c r="AE690" s="566"/>
      <c r="AF690" s="566"/>
      <c r="AG690" s="565">
        <v>189000</v>
      </c>
      <c r="AH690" s="566"/>
      <c r="AI690" s="566"/>
      <c r="AJ690" s="566"/>
      <c r="AK690" s="566"/>
      <c r="AL690" s="565">
        <v>105000</v>
      </c>
      <c r="AM690" s="566"/>
      <c r="AN690" s="566"/>
      <c r="AO690" s="565">
        <v>246000</v>
      </c>
      <c r="AP690" s="566"/>
      <c r="AQ690" s="566"/>
      <c r="AR690" s="566"/>
      <c r="AS690" s="566"/>
      <c r="AT690" s="565">
        <v>91500</v>
      </c>
      <c r="AU690" s="566"/>
      <c r="AV690" s="565">
        <v>325000</v>
      </c>
      <c r="AW690" s="566"/>
    </row>
    <row r="691" spans="1:49">
      <c r="A691" s="564" t="s">
        <v>805</v>
      </c>
      <c r="B691" s="564" t="s">
        <v>2985</v>
      </c>
      <c r="C691" s="564" t="s">
        <v>775</v>
      </c>
      <c r="D691" s="564" t="s">
        <v>956</v>
      </c>
      <c r="E691" s="564" t="s">
        <v>1005</v>
      </c>
      <c r="F691" s="565">
        <v>887750</v>
      </c>
      <c r="G691" s="566"/>
      <c r="H691" s="566"/>
      <c r="I691" s="566"/>
      <c r="J691" s="566"/>
      <c r="K691" s="566"/>
      <c r="L691" s="566"/>
      <c r="M691" s="566"/>
      <c r="N691" s="566"/>
      <c r="O691" s="566"/>
      <c r="P691" s="566"/>
      <c r="Q691" s="566"/>
      <c r="R691" s="566"/>
      <c r="S691" s="566"/>
      <c r="T691" s="566"/>
      <c r="U691" s="566"/>
      <c r="V691" s="566"/>
      <c r="W691" s="566"/>
      <c r="X691" s="566"/>
      <c r="Y691" s="566"/>
      <c r="Z691" s="566"/>
      <c r="AA691" s="566"/>
      <c r="AB691" s="566"/>
      <c r="AC691" s="566"/>
      <c r="AD691" s="565">
        <v>177800</v>
      </c>
      <c r="AE691" s="565">
        <v>106650</v>
      </c>
      <c r="AF691" s="565">
        <v>151350</v>
      </c>
      <c r="AG691" s="565">
        <v>143600</v>
      </c>
      <c r="AH691" s="565">
        <v>10250</v>
      </c>
      <c r="AI691" s="565">
        <v>16200</v>
      </c>
      <c r="AJ691" s="565">
        <v>12500</v>
      </c>
      <c r="AK691" s="565">
        <v>18000</v>
      </c>
      <c r="AL691" s="565">
        <v>32100</v>
      </c>
      <c r="AM691" s="565">
        <v>16250</v>
      </c>
      <c r="AN691" s="565">
        <v>50850</v>
      </c>
      <c r="AO691" s="565">
        <v>28000</v>
      </c>
      <c r="AP691" s="566"/>
      <c r="AQ691" s="565">
        <v>5400</v>
      </c>
      <c r="AR691" s="565">
        <v>65600</v>
      </c>
      <c r="AS691" s="566"/>
      <c r="AT691" s="566"/>
      <c r="AU691" s="565">
        <v>24000</v>
      </c>
      <c r="AV691" s="566"/>
      <c r="AW691" s="565">
        <v>29200</v>
      </c>
    </row>
    <row r="692" spans="1:49">
      <c r="A692" s="564" t="s">
        <v>910</v>
      </c>
      <c r="B692" s="564" t="s">
        <v>2986</v>
      </c>
      <c r="C692" s="564" t="s">
        <v>775</v>
      </c>
      <c r="D692" s="564" t="s">
        <v>956</v>
      </c>
      <c r="E692" s="564" t="s">
        <v>1005</v>
      </c>
      <c r="F692" s="565">
        <v>56100</v>
      </c>
      <c r="G692" s="566"/>
      <c r="H692" s="566"/>
      <c r="I692" s="566"/>
      <c r="J692" s="566"/>
      <c r="K692" s="566"/>
      <c r="L692" s="566"/>
      <c r="M692" s="566"/>
      <c r="N692" s="566"/>
      <c r="O692" s="566"/>
      <c r="P692" s="566"/>
      <c r="Q692" s="566"/>
      <c r="R692" s="566"/>
      <c r="S692" s="566"/>
      <c r="T692" s="566"/>
      <c r="U692" s="566"/>
      <c r="V692" s="566"/>
      <c r="W692" s="566"/>
      <c r="X692" s="566"/>
      <c r="Y692" s="566"/>
      <c r="Z692" s="566"/>
      <c r="AA692" s="566"/>
      <c r="AB692" s="566"/>
      <c r="AC692" s="566"/>
      <c r="AD692" s="565">
        <v>52850</v>
      </c>
      <c r="AE692" s="565">
        <v>3250</v>
      </c>
      <c r="AF692" s="566"/>
      <c r="AG692" s="566"/>
      <c r="AH692" s="566"/>
      <c r="AI692" s="566"/>
      <c r="AJ692" s="566"/>
      <c r="AK692" s="566"/>
      <c r="AL692" s="566"/>
      <c r="AM692" s="566"/>
      <c r="AN692" s="566"/>
      <c r="AO692" s="566"/>
      <c r="AP692" s="566"/>
      <c r="AQ692" s="566"/>
      <c r="AR692" s="566"/>
      <c r="AS692" s="566"/>
      <c r="AT692" s="566"/>
      <c r="AU692" s="566"/>
      <c r="AV692" s="566"/>
      <c r="AW692" s="566"/>
    </row>
    <row r="693" spans="1:49">
      <c r="A693" s="564" t="s">
        <v>891</v>
      </c>
      <c r="B693" s="564" t="s">
        <v>2987</v>
      </c>
      <c r="C693" s="564" t="s">
        <v>775</v>
      </c>
      <c r="D693" s="564" t="s">
        <v>956</v>
      </c>
      <c r="E693" s="564" t="s">
        <v>1005</v>
      </c>
      <c r="F693" s="565">
        <v>8763110</v>
      </c>
      <c r="G693" s="566"/>
      <c r="H693" s="566"/>
      <c r="I693" s="566"/>
      <c r="J693" s="566"/>
      <c r="K693" s="566"/>
      <c r="L693" s="566"/>
      <c r="M693" s="566"/>
      <c r="N693" s="566"/>
      <c r="O693" s="566"/>
      <c r="P693" s="566"/>
      <c r="Q693" s="566"/>
      <c r="R693" s="566"/>
      <c r="S693" s="566"/>
      <c r="T693" s="566"/>
      <c r="U693" s="566"/>
      <c r="V693" s="566"/>
      <c r="W693" s="566"/>
      <c r="X693" s="566"/>
      <c r="Y693" s="566"/>
      <c r="Z693" s="566"/>
      <c r="AA693" s="566"/>
      <c r="AB693" s="566"/>
      <c r="AC693" s="566"/>
      <c r="AD693" s="566"/>
      <c r="AE693" s="566"/>
      <c r="AF693" s="566"/>
      <c r="AG693" s="565">
        <v>89400</v>
      </c>
      <c r="AH693" s="565">
        <v>546650</v>
      </c>
      <c r="AI693" s="565">
        <v>1103100</v>
      </c>
      <c r="AJ693" s="565">
        <v>706750</v>
      </c>
      <c r="AK693" s="565">
        <v>1762300</v>
      </c>
      <c r="AL693" s="565">
        <v>684200</v>
      </c>
      <c r="AM693" s="565">
        <v>928825</v>
      </c>
      <c r="AN693" s="565">
        <v>1095650</v>
      </c>
      <c r="AO693" s="565">
        <v>690600</v>
      </c>
      <c r="AP693" s="565">
        <v>62350</v>
      </c>
      <c r="AQ693" s="565">
        <v>186475</v>
      </c>
      <c r="AR693" s="565">
        <v>341650</v>
      </c>
      <c r="AS693" s="565">
        <v>125500</v>
      </c>
      <c r="AT693" s="565">
        <v>106160</v>
      </c>
      <c r="AU693" s="565">
        <v>87500</v>
      </c>
      <c r="AV693" s="565">
        <v>246000</v>
      </c>
      <c r="AW693" s="566"/>
    </row>
    <row r="694" spans="1:49">
      <c r="A694" s="564" t="s">
        <v>916</v>
      </c>
      <c r="B694" s="564" t="s">
        <v>2988</v>
      </c>
      <c r="C694" s="564" t="s">
        <v>775</v>
      </c>
      <c r="D694" s="564" t="s">
        <v>956</v>
      </c>
      <c r="E694" s="564" t="s">
        <v>1005</v>
      </c>
      <c r="F694" s="565">
        <v>322850</v>
      </c>
      <c r="G694" s="566"/>
      <c r="H694" s="566"/>
      <c r="I694" s="566"/>
      <c r="J694" s="566"/>
      <c r="K694" s="566"/>
      <c r="L694" s="566"/>
      <c r="M694" s="566"/>
      <c r="N694" s="566"/>
      <c r="O694" s="566"/>
      <c r="P694" s="566"/>
      <c r="Q694" s="566"/>
      <c r="R694" s="566"/>
      <c r="S694" s="566"/>
      <c r="T694" s="566"/>
      <c r="U694" s="566"/>
      <c r="V694" s="566"/>
      <c r="W694" s="566"/>
      <c r="X694" s="566"/>
      <c r="Y694" s="566"/>
      <c r="Z694" s="566"/>
      <c r="AA694" s="566"/>
      <c r="AB694" s="566"/>
      <c r="AC694" s="566"/>
      <c r="AD694" s="565">
        <v>35100</v>
      </c>
      <c r="AE694" s="566"/>
      <c r="AF694" s="565">
        <v>4850</v>
      </c>
      <c r="AG694" s="565">
        <v>6750</v>
      </c>
      <c r="AH694" s="565">
        <v>6700</v>
      </c>
      <c r="AI694" s="565">
        <v>3400</v>
      </c>
      <c r="AJ694" s="565">
        <v>8100</v>
      </c>
      <c r="AK694" s="565">
        <v>45850</v>
      </c>
      <c r="AL694" s="565">
        <v>8400</v>
      </c>
      <c r="AM694" s="565">
        <v>19000</v>
      </c>
      <c r="AN694" s="565">
        <v>21850</v>
      </c>
      <c r="AO694" s="565">
        <v>23350</v>
      </c>
      <c r="AP694" s="565">
        <v>9300</v>
      </c>
      <c r="AQ694" s="565">
        <v>43550</v>
      </c>
      <c r="AR694" s="565">
        <v>6400</v>
      </c>
      <c r="AS694" s="566"/>
      <c r="AT694" s="566"/>
      <c r="AU694" s="565">
        <v>51250</v>
      </c>
      <c r="AV694" s="565">
        <v>29000</v>
      </c>
      <c r="AW694" s="566"/>
    </row>
    <row r="695" spans="1:49">
      <c r="A695" s="564" t="s">
        <v>798</v>
      </c>
      <c r="B695" s="564" t="s">
        <v>2989</v>
      </c>
      <c r="C695" s="564" t="s">
        <v>775</v>
      </c>
      <c r="D695" s="564" t="s">
        <v>956</v>
      </c>
      <c r="E695" s="564" t="s">
        <v>1005</v>
      </c>
      <c r="F695" s="565">
        <v>4830750</v>
      </c>
      <c r="G695" s="566"/>
      <c r="H695" s="566"/>
      <c r="I695" s="566"/>
      <c r="J695" s="566"/>
      <c r="K695" s="566"/>
      <c r="L695" s="566"/>
      <c r="M695" s="566"/>
      <c r="N695" s="566"/>
      <c r="O695" s="566"/>
      <c r="P695" s="566"/>
      <c r="Q695" s="566"/>
      <c r="R695" s="566"/>
      <c r="S695" s="566"/>
      <c r="T695" s="566"/>
      <c r="U695" s="566"/>
      <c r="V695" s="566"/>
      <c r="W695" s="566"/>
      <c r="X695" s="566"/>
      <c r="Y695" s="566"/>
      <c r="Z695" s="566"/>
      <c r="AA695" s="566"/>
      <c r="AB695" s="566"/>
      <c r="AC695" s="566"/>
      <c r="AD695" s="566"/>
      <c r="AE695" s="566"/>
      <c r="AF695" s="566"/>
      <c r="AG695" s="565">
        <v>842400</v>
      </c>
      <c r="AH695" s="565">
        <v>892850</v>
      </c>
      <c r="AI695" s="565">
        <v>2362500</v>
      </c>
      <c r="AJ695" s="565">
        <v>78000</v>
      </c>
      <c r="AK695" s="565">
        <v>525000</v>
      </c>
      <c r="AL695" s="566"/>
      <c r="AM695" s="566"/>
      <c r="AN695" s="566"/>
      <c r="AO695" s="566"/>
      <c r="AP695" s="566"/>
      <c r="AQ695" s="566"/>
      <c r="AR695" s="566"/>
      <c r="AS695" s="566"/>
      <c r="AT695" s="566"/>
      <c r="AU695" s="566"/>
      <c r="AV695" s="565">
        <v>130000</v>
      </c>
      <c r="AW695" s="566"/>
    </row>
    <row r="696" spans="1:49">
      <c r="A696" s="564" t="s">
        <v>792</v>
      </c>
      <c r="B696" s="564" t="s">
        <v>2990</v>
      </c>
      <c r="C696" s="564" t="s">
        <v>775</v>
      </c>
      <c r="D696" s="564" t="s">
        <v>956</v>
      </c>
      <c r="E696" s="564" t="s">
        <v>1005</v>
      </c>
      <c r="F696" s="565">
        <v>1169950</v>
      </c>
      <c r="G696" s="566"/>
      <c r="H696" s="566"/>
      <c r="I696" s="566"/>
      <c r="J696" s="566"/>
      <c r="K696" s="566"/>
      <c r="L696" s="566"/>
      <c r="M696" s="566"/>
      <c r="N696" s="566"/>
      <c r="O696" s="566"/>
      <c r="P696" s="566"/>
      <c r="Q696" s="566"/>
      <c r="R696" s="566"/>
      <c r="S696" s="566"/>
      <c r="T696" s="566"/>
      <c r="U696" s="566"/>
      <c r="V696" s="566"/>
      <c r="W696" s="566"/>
      <c r="X696" s="566"/>
      <c r="Y696" s="566"/>
      <c r="Z696" s="566"/>
      <c r="AA696" s="566"/>
      <c r="AB696" s="566"/>
      <c r="AC696" s="566"/>
      <c r="AD696" s="565">
        <v>1145800</v>
      </c>
      <c r="AE696" s="565">
        <v>11100</v>
      </c>
      <c r="AF696" s="566"/>
      <c r="AG696" s="566"/>
      <c r="AH696" s="566"/>
      <c r="AI696" s="566"/>
      <c r="AJ696" s="566"/>
      <c r="AK696" s="565">
        <v>13050</v>
      </c>
      <c r="AL696" s="566"/>
      <c r="AM696" s="566"/>
      <c r="AN696" s="566"/>
      <c r="AO696" s="566"/>
      <c r="AP696" s="566"/>
      <c r="AQ696" s="566"/>
      <c r="AR696" s="566"/>
      <c r="AS696" s="566"/>
      <c r="AT696" s="566"/>
      <c r="AU696" s="566"/>
      <c r="AV696" s="566"/>
      <c r="AW696" s="566"/>
    </row>
    <row r="697" spans="1:49">
      <c r="A697" s="564" t="s">
        <v>1438</v>
      </c>
      <c r="B697" s="564" t="s">
        <v>2991</v>
      </c>
      <c r="C697" s="564" t="s">
        <v>775</v>
      </c>
      <c r="D697" s="564" t="s">
        <v>956</v>
      </c>
      <c r="E697" s="564" t="s">
        <v>1005</v>
      </c>
      <c r="F697" s="565">
        <v>30050</v>
      </c>
      <c r="G697" s="566"/>
      <c r="H697" s="566"/>
      <c r="I697" s="566"/>
      <c r="J697" s="566"/>
      <c r="K697" s="566"/>
      <c r="L697" s="566"/>
      <c r="M697" s="566"/>
      <c r="N697" s="566"/>
      <c r="O697" s="566"/>
      <c r="P697" s="566"/>
      <c r="Q697" s="566"/>
      <c r="R697" s="566"/>
      <c r="S697" s="566"/>
      <c r="T697" s="566"/>
      <c r="U697" s="566"/>
      <c r="V697" s="566"/>
      <c r="W697" s="566"/>
      <c r="X697" s="566"/>
      <c r="Y697" s="566"/>
      <c r="Z697" s="566"/>
      <c r="AA697" s="566"/>
      <c r="AB697" s="566"/>
      <c r="AC697" s="566"/>
      <c r="AD697" s="566"/>
      <c r="AE697" s="566"/>
      <c r="AF697" s="566"/>
      <c r="AG697" s="566"/>
      <c r="AH697" s="566"/>
      <c r="AI697" s="566"/>
      <c r="AJ697" s="566"/>
      <c r="AK697" s="566"/>
      <c r="AL697" s="566"/>
      <c r="AM697" s="565">
        <v>3050</v>
      </c>
      <c r="AN697" s="566"/>
      <c r="AO697" s="566"/>
      <c r="AP697" s="566"/>
      <c r="AQ697" s="566"/>
      <c r="AR697" s="566"/>
      <c r="AS697" s="566"/>
      <c r="AT697" s="565">
        <v>27000</v>
      </c>
      <c r="AU697" s="566"/>
      <c r="AV697" s="566"/>
      <c r="AW697" s="566"/>
    </row>
    <row r="698" spans="1:49">
      <c r="A698" s="564" t="s">
        <v>898</v>
      </c>
      <c r="B698" s="564" t="s">
        <v>2992</v>
      </c>
      <c r="C698" s="564" t="s">
        <v>775</v>
      </c>
      <c r="D698" s="564" t="s">
        <v>956</v>
      </c>
      <c r="E698" s="564" t="s">
        <v>1005</v>
      </c>
      <c r="F698" s="565">
        <v>81000</v>
      </c>
      <c r="G698" s="566"/>
      <c r="H698" s="566"/>
      <c r="I698" s="566"/>
      <c r="J698" s="566"/>
      <c r="K698" s="566"/>
      <c r="L698" s="566"/>
      <c r="M698" s="566"/>
      <c r="N698" s="566"/>
      <c r="O698" s="566"/>
      <c r="P698" s="566"/>
      <c r="Q698" s="566"/>
      <c r="R698" s="566"/>
      <c r="S698" s="566"/>
      <c r="T698" s="566"/>
      <c r="U698" s="566"/>
      <c r="V698" s="566"/>
      <c r="W698" s="566"/>
      <c r="X698" s="566"/>
      <c r="Y698" s="566"/>
      <c r="Z698" s="566"/>
      <c r="AA698" s="566"/>
      <c r="AB698" s="566"/>
      <c r="AC698" s="566"/>
      <c r="AD698" s="565">
        <v>81000</v>
      </c>
      <c r="AE698" s="566"/>
      <c r="AF698" s="566"/>
      <c r="AG698" s="566"/>
      <c r="AH698" s="566"/>
      <c r="AI698" s="566"/>
      <c r="AJ698" s="566"/>
      <c r="AK698" s="566"/>
      <c r="AL698" s="566"/>
      <c r="AM698" s="566"/>
      <c r="AN698" s="566"/>
      <c r="AO698" s="566"/>
      <c r="AP698" s="566"/>
      <c r="AQ698" s="566"/>
      <c r="AR698" s="566"/>
      <c r="AS698" s="566"/>
      <c r="AT698" s="566"/>
      <c r="AU698" s="566"/>
      <c r="AV698" s="566"/>
      <c r="AW698" s="566"/>
    </row>
    <row r="699" spans="1:49">
      <c r="A699" s="564" t="s">
        <v>853</v>
      </c>
      <c r="B699" s="564" t="s">
        <v>2993</v>
      </c>
      <c r="C699" s="564" t="s">
        <v>775</v>
      </c>
      <c r="D699" s="564" t="s">
        <v>956</v>
      </c>
      <c r="E699" s="564" t="s">
        <v>1005</v>
      </c>
      <c r="F699" s="565">
        <v>894000</v>
      </c>
      <c r="G699" s="566"/>
      <c r="H699" s="566"/>
      <c r="I699" s="566"/>
      <c r="J699" s="566"/>
      <c r="K699" s="566"/>
      <c r="L699" s="566"/>
      <c r="M699" s="566"/>
      <c r="N699" s="566"/>
      <c r="O699" s="566"/>
      <c r="P699" s="566"/>
      <c r="Q699" s="566"/>
      <c r="R699" s="566"/>
      <c r="S699" s="566"/>
      <c r="T699" s="566"/>
      <c r="U699" s="566"/>
      <c r="V699" s="566"/>
      <c r="W699" s="566"/>
      <c r="X699" s="566"/>
      <c r="Y699" s="566"/>
      <c r="Z699" s="566"/>
      <c r="AA699" s="566"/>
      <c r="AB699" s="566"/>
      <c r="AC699" s="566"/>
      <c r="AD699" s="566"/>
      <c r="AE699" s="566"/>
      <c r="AF699" s="566"/>
      <c r="AG699" s="565">
        <v>204000</v>
      </c>
      <c r="AH699" s="566"/>
      <c r="AI699" s="565">
        <v>2400</v>
      </c>
      <c r="AJ699" s="566"/>
      <c r="AK699" s="565">
        <v>222000</v>
      </c>
      <c r="AL699" s="566"/>
      <c r="AM699" s="566"/>
      <c r="AN699" s="566"/>
      <c r="AO699" s="566"/>
      <c r="AP699" s="566"/>
      <c r="AQ699" s="566"/>
      <c r="AR699" s="566"/>
      <c r="AS699" s="566"/>
      <c r="AT699" s="565">
        <v>123000</v>
      </c>
      <c r="AU699" s="565">
        <v>147600</v>
      </c>
      <c r="AV699" s="565">
        <v>195000</v>
      </c>
      <c r="AW699" s="566"/>
    </row>
    <row r="700" spans="1:49">
      <c r="A700" s="564" t="s">
        <v>1809</v>
      </c>
      <c r="B700" s="564" t="s">
        <v>2634</v>
      </c>
      <c r="C700" s="564" t="s">
        <v>775</v>
      </c>
      <c r="D700" s="564" t="s">
        <v>956</v>
      </c>
      <c r="E700" s="564" t="s">
        <v>1005</v>
      </c>
      <c r="F700" s="565">
        <v>14000</v>
      </c>
      <c r="G700" s="566"/>
      <c r="H700" s="566"/>
      <c r="I700" s="566"/>
      <c r="J700" s="566"/>
      <c r="K700" s="566"/>
      <c r="L700" s="566"/>
      <c r="M700" s="566"/>
      <c r="N700" s="566"/>
      <c r="O700" s="566"/>
      <c r="P700" s="566"/>
      <c r="Q700" s="566"/>
      <c r="R700" s="566"/>
      <c r="S700" s="566"/>
      <c r="T700" s="566"/>
      <c r="U700" s="566"/>
      <c r="V700" s="566"/>
      <c r="W700" s="566"/>
      <c r="X700" s="566"/>
      <c r="Y700" s="566"/>
      <c r="Z700" s="566"/>
      <c r="AA700" s="566"/>
      <c r="AB700" s="566"/>
      <c r="AC700" s="566"/>
      <c r="AD700" s="566"/>
      <c r="AE700" s="566"/>
      <c r="AF700" s="566"/>
      <c r="AG700" s="566"/>
      <c r="AH700" s="566"/>
      <c r="AI700" s="566"/>
      <c r="AJ700" s="566"/>
      <c r="AK700" s="566"/>
      <c r="AL700" s="566"/>
      <c r="AM700" s="566"/>
      <c r="AN700" s="565">
        <v>14000</v>
      </c>
      <c r="AO700" s="566"/>
      <c r="AP700" s="566"/>
      <c r="AQ700" s="566"/>
      <c r="AR700" s="566"/>
      <c r="AS700" s="566"/>
      <c r="AT700" s="566"/>
      <c r="AU700" s="566"/>
      <c r="AV700" s="566"/>
      <c r="AW700" s="566"/>
    </row>
    <row r="701" spans="1:49">
      <c r="A701" s="564" t="s">
        <v>855</v>
      </c>
      <c r="B701" s="564" t="s">
        <v>2994</v>
      </c>
      <c r="C701" s="564" t="s">
        <v>775</v>
      </c>
      <c r="D701" s="564" t="s">
        <v>956</v>
      </c>
      <c r="E701" s="564" t="s">
        <v>1005</v>
      </c>
      <c r="F701" s="565">
        <v>212000</v>
      </c>
      <c r="G701" s="566"/>
      <c r="H701" s="566"/>
      <c r="I701" s="566"/>
      <c r="J701" s="566"/>
      <c r="K701" s="566"/>
      <c r="L701" s="566"/>
      <c r="M701" s="566"/>
      <c r="N701" s="566"/>
      <c r="O701" s="566"/>
      <c r="P701" s="566"/>
      <c r="Q701" s="566"/>
      <c r="R701" s="566"/>
      <c r="S701" s="566"/>
      <c r="T701" s="566"/>
      <c r="U701" s="566"/>
      <c r="V701" s="566"/>
      <c r="W701" s="566"/>
      <c r="X701" s="566"/>
      <c r="Y701" s="566"/>
      <c r="Z701" s="566"/>
      <c r="AA701" s="566"/>
      <c r="AB701" s="566"/>
      <c r="AC701" s="566"/>
      <c r="AD701" s="566"/>
      <c r="AE701" s="566"/>
      <c r="AF701" s="565">
        <v>141300</v>
      </c>
      <c r="AG701" s="565">
        <v>54800</v>
      </c>
      <c r="AH701" s="566"/>
      <c r="AI701" s="565">
        <v>5000</v>
      </c>
      <c r="AJ701" s="566"/>
      <c r="AK701" s="566"/>
      <c r="AL701" s="566"/>
      <c r="AM701" s="566"/>
      <c r="AN701" s="566"/>
      <c r="AO701" s="566"/>
      <c r="AP701" s="566"/>
      <c r="AQ701" s="566"/>
      <c r="AR701" s="566"/>
      <c r="AS701" s="566"/>
      <c r="AT701" s="566"/>
      <c r="AU701" s="566"/>
      <c r="AV701" s="566"/>
      <c r="AW701" s="565">
        <v>10900</v>
      </c>
    </row>
    <row r="702" spans="1:49">
      <c r="A702" s="564" t="s">
        <v>1471</v>
      </c>
      <c r="B702" s="564" t="s">
        <v>2995</v>
      </c>
      <c r="C702" s="564" t="s">
        <v>775</v>
      </c>
      <c r="D702" s="564" t="s">
        <v>956</v>
      </c>
      <c r="E702" s="564" t="s">
        <v>1005</v>
      </c>
      <c r="F702" s="565">
        <v>305368</v>
      </c>
      <c r="G702" s="566"/>
      <c r="H702" s="566"/>
      <c r="I702" s="566"/>
      <c r="J702" s="566"/>
      <c r="K702" s="566"/>
      <c r="L702" s="566"/>
      <c r="M702" s="566"/>
      <c r="N702" s="566"/>
      <c r="O702" s="566"/>
      <c r="P702" s="566"/>
      <c r="Q702" s="566"/>
      <c r="R702" s="566"/>
      <c r="S702" s="566"/>
      <c r="T702" s="566"/>
      <c r="U702" s="566"/>
      <c r="V702" s="566"/>
      <c r="W702" s="566"/>
      <c r="X702" s="566"/>
      <c r="Y702" s="566"/>
      <c r="Z702" s="566"/>
      <c r="AA702" s="566"/>
      <c r="AB702" s="566"/>
      <c r="AC702" s="566"/>
      <c r="AD702" s="566"/>
      <c r="AE702" s="566"/>
      <c r="AF702" s="566"/>
      <c r="AG702" s="566"/>
      <c r="AH702" s="566"/>
      <c r="AI702" s="566"/>
      <c r="AJ702" s="566"/>
      <c r="AK702" s="566"/>
      <c r="AL702" s="566"/>
      <c r="AM702" s="566"/>
      <c r="AN702" s="565">
        <v>34868</v>
      </c>
      <c r="AO702" s="566"/>
      <c r="AP702" s="566"/>
      <c r="AQ702" s="565">
        <v>87500</v>
      </c>
      <c r="AR702" s="566"/>
      <c r="AS702" s="565">
        <v>183000</v>
      </c>
      <c r="AT702" s="566"/>
      <c r="AU702" s="566"/>
      <c r="AV702" s="566"/>
      <c r="AW702" s="566"/>
    </row>
    <row r="703" spans="1:49">
      <c r="A703" s="564" t="s">
        <v>861</v>
      </c>
      <c r="B703" s="564" t="s">
        <v>2996</v>
      </c>
      <c r="C703" s="564" t="s">
        <v>775</v>
      </c>
      <c r="D703" s="564" t="s">
        <v>956</v>
      </c>
      <c r="E703" s="564" t="s">
        <v>1005</v>
      </c>
      <c r="F703" s="565">
        <v>467050</v>
      </c>
      <c r="G703" s="566"/>
      <c r="H703" s="566"/>
      <c r="I703" s="566"/>
      <c r="J703" s="566"/>
      <c r="K703" s="566"/>
      <c r="L703" s="566"/>
      <c r="M703" s="566"/>
      <c r="N703" s="566"/>
      <c r="O703" s="566"/>
      <c r="P703" s="566"/>
      <c r="Q703" s="566"/>
      <c r="R703" s="566"/>
      <c r="S703" s="566"/>
      <c r="T703" s="566"/>
      <c r="U703" s="566"/>
      <c r="V703" s="566"/>
      <c r="W703" s="566"/>
      <c r="X703" s="566"/>
      <c r="Y703" s="566"/>
      <c r="Z703" s="566"/>
      <c r="AA703" s="566"/>
      <c r="AB703" s="566"/>
      <c r="AC703" s="566"/>
      <c r="AD703" s="566"/>
      <c r="AE703" s="566"/>
      <c r="AF703" s="565">
        <v>145400</v>
      </c>
      <c r="AG703" s="565">
        <v>40000</v>
      </c>
      <c r="AH703" s="566"/>
      <c r="AI703" s="565">
        <v>8100</v>
      </c>
      <c r="AJ703" s="566"/>
      <c r="AK703" s="566"/>
      <c r="AL703" s="566"/>
      <c r="AM703" s="566"/>
      <c r="AN703" s="566"/>
      <c r="AO703" s="566"/>
      <c r="AP703" s="566"/>
      <c r="AQ703" s="565">
        <v>20950</v>
      </c>
      <c r="AR703" s="565">
        <v>49200</v>
      </c>
      <c r="AS703" s="565">
        <v>123000</v>
      </c>
      <c r="AT703" s="566"/>
      <c r="AU703" s="565">
        <v>51600</v>
      </c>
      <c r="AV703" s="565">
        <v>28800</v>
      </c>
      <c r="AW703" s="566"/>
    </row>
    <row r="704" spans="1:49">
      <c r="A704" s="564" t="s">
        <v>971</v>
      </c>
      <c r="B704" s="564" t="s">
        <v>2997</v>
      </c>
      <c r="C704" s="564" t="s">
        <v>775</v>
      </c>
      <c r="D704" s="564" t="s">
        <v>956</v>
      </c>
      <c r="E704" s="564" t="s">
        <v>1005</v>
      </c>
      <c r="F704" s="565">
        <v>664450</v>
      </c>
      <c r="G704" s="566"/>
      <c r="H704" s="566"/>
      <c r="I704" s="566"/>
      <c r="J704" s="566"/>
      <c r="K704" s="566"/>
      <c r="L704" s="566"/>
      <c r="M704" s="566"/>
      <c r="N704" s="566"/>
      <c r="O704" s="566"/>
      <c r="P704" s="566"/>
      <c r="Q704" s="566"/>
      <c r="R704" s="566"/>
      <c r="S704" s="566"/>
      <c r="T704" s="566"/>
      <c r="U704" s="566"/>
      <c r="V704" s="566"/>
      <c r="W704" s="566"/>
      <c r="X704" s="566"/>
      <c r="Y704" s="566"/>
      <c r="Z704" s="566"/>
      <c r="AA704" s="566"/>
      <c r="AB704" s="566"/>
      <c r="AC704" s="566"/>
      <c r="AD704" s="566"/>
      <c r="AE704" s="566"/>
      <c r="AF704" s="566"/>
      <c r="AG704" s="566"/>
      <c r="AH704" s="565">
        <v>32300</v>
      </c>
      <c r="AI704" s="565">
        <v>4900</v>
      </c>
      <c r="AJ704" s="565">
        <v>54250</v>
      </c>
      <c r="AK704" s="566"/>
      <c r="AL704" s="566"/>
      <c r="AM704" s="566"/>
      <c r="AN704" s="566"/>
      <c r="AO704" s="566"/>
      <c r="AP704" s="565">
        <v>38150</v>
      </c>
      <c r="AQ704" s="565">
        <v>181850</v>
      </c>
      <c r="AR704" s="566"/>
      <c r="AS704" s="565">
        <v>122000</v>
      </c>
      <c r="AT704" s="566"/>
      <c r="AU704" s="566"/>
      <c r="AV704" s="565">
        <v>231000</v>
      </c>
      <c r="AW704" s="566"/>
    </row>
    <row r="705" spans="1:49">
      <c r="A705" s="564" t="s">
        <v>851</v>
      </c>
      <c r="B705" s="564" t="s">
        <v>2998</v>
      </c>
      <c r="C705" s="564" t="s">
        <v>775</v>
      </c>
      <c r="D705" s="564" t="s">
        <v>956</v>
      </c>
      <c r="E705" s="564" t="s">
        <v>1005</v>
      </c>
      <c r="F705" s="565">
        <v>2258600</v>
      </c>
      <c r="G705" s="566"/>
      <c r="H705" s="566"/>
      <c r="I705" s="566"/>
      <c r="J705" s="566"/>
      <c r="K705" s="566"/>
      <c r="L705" s="566"/>
      <c r="M705" s="566"/>
      <c r="N705" s="566"/>
      <c r="O705" s="566"/>
      <c r="P705" s="566"/>
      <c r="Q705" s="566"/>
      <c r="R705" s="566"/>
      <c r="S705" s="566"/>
      <c r="T705" s="566"/>
      <c r="U705" s="566"/>
      <c r="V705" s="566"/>
      <c r="W705" s="566"/>
      <c r="X705" s="566"/>
      <c r="Y705" s="566"/>
      <c r="Z705" s="566"/>
      <c r="AA705" s="566"/>
      <c r="AB705" s="566"/>
      <c r="AC705" s="566"/>
      <c r="AD705" s="566"/>
      <c r="AE705" s="566"/>
      <c r="AF705" s="566"/>
      <c r="AG705" s="565">
        <v>207000</v>
      </c>
      <c r="AH705" s="566"/>
      <c r="AI705" s="566"/>
      <c r="AJ705" s="565">
        <v>666000</v>
      </c>
      <c r="AK705" s="565">
        <v>870000</v>
      </c>
      <c r="AL705" s="565">
        <v>210000</v>
      </c>
      <c r="AM705" s="566"/>
      <c r="AN705" s="566"/>
      <c r="AO705" s="566"/>
      <c r="AP705" s="566"/>
      <c r="AQ705" s="566"/>
      <c r="AR705" s="566"/>
      <c r="AS705" s="566"/>
      <c r="AT705" s="565">
        <v>122000</v>
      </c>
      <c r="AU705" s="565">
        <v>51600</v>
      </c>
      <c r="AV705" s="565">
        <v>132000</v>
      </c>
      <c r="AW705" s="566"/>
    </row>
    <row r="706" spans="1:49">
      <c r="A706" s="564" t="s">
        <v>826</v>
      </c>
      <c r="B706" s="564" t="s">
        <v>2999</v>
      </c>
      <c r="C706" s="564" t="s">
        <v>775</v>
      </c>
      <c r="D706" s="564" t="s">
        <v>956</v>
      </c>
      <c r="E706" s="564" t="s">
        <v>1005</v>
      </c>
      <c r="F706" s="565">
        <v>20023304</v>
      </c>
      <c r="G706" s="566"/>
      <c r="H706" s="566"/>
      <c r="I706" s="566"/>
      <c r="J706" s="566"/>
      <c r="K706" s="566"/>
      <c r="L706" s="566"/>
      <c r="M706" s="566"/>
      <c r="N706" s="566"/>
      <c r="O706" s="566"/>
      <c r="P706" s="566"/>
      <c r="Q706" s="566"/>
      <c r="R706" s="566"/>
      <c r="S706" s="566"/>
      <c r="T706" s="566"/>
      <c r="U706" s="566"/>
      <c r="V706" s="566"/>
      <c r="W706" s="566"/>
      <c r="X706" s="566"/>
      <c r="Y706" s="566"/>
      <c r="Z706" s="566"/>
      <c r="AA706" s="566"/>
      <c r="AB706" s="566"/>
      <c r="AC706" s="566"/>
      <c r="AD706" s="565">
        <v>94700</v>
      </c>
      <c r="AE706" s="565">
        <v>538900</v>
      </c>
      <c r="AF706" s="565">
        <v>279200</v>
      </c>
      <c r="AG706" s="565">
        <v>495500</v>
      </c>
      <c r="AH706" s="565">
        <v>510850</v>
      </c>
      <c r="AI706" s="565">
        <v>5475354</v>
      </c>
      <c r="AJ706" s="565">
        <v>5921400</v>
      </c>
      <c r="AK706" s="565">
        <v>4190700</v>
      </c>
      <c r="AL706" s="565">
        <v>2031100</v>
      </c>
      <c r="AM706" s="565">
        <v>75400</v>
      </c>
      <c r="AN706" s="565">
        <v>20000</v>
      </c>
      <c r="AO706" s="566"/>
      <c r="AP706" s="565">
        <v>3300</v>
      </c>
      <c r="AQ706" s="565">
        <v>252200</v>
      </c>
      <c r="AR706" s="565">
        <v>12300</v>
      </c>
      <c r="AS706" s="565">
        <v>61000</v>
      </c>
      <c r="AT706" s="565">
        <v>21000</v>
      </c>
      <c r="AU706" s="565">
        <v>20100</v>
      </c>
      <c r="AV706" s="565">
        <v>20300</v>
      </c>
      <c r="AW706" s="566"/>
    </row>
    <row r="707" spans="1:49">
      <c r="A707" s="564" t="s">
        <v>823</v>
      </c>
      <c r="B707" s="564" t="s">
        <v>3000</v>
      </c>
      <c r="C707" s="564" t="s">
        <v>775</v>
      </c>
      <c r="D707" s="564" t="s">
        <v>956</v>
      </c>
      <c r="E707" s="564" t="s">
        <v>1005</v>
      </c>
      <c r="F707" s="565">
        <v>1138550</v>
      </c>
      <c r="G707" s="566"/>
      <c r="H707" s="566"/>
      <c r="I707" s="566"/>
      <c r="J707" s="566"/>
      <c r="K707" s="566"/>
      <c r="L707" s="566"/>
      <c r="M707" s="566"/>
      <c r="N707" s="566"/>
      <c r="O707" s="566"/>
      <c r="P707" s="566"/>
      <c r="Q707" s="566"/>
      <c r="R707" s="566"/>
      <c r="S707" s="566"/>
      <c r="T707" s="566"/>
      <c r="U707" s="566"/>
      <c r="V707" s="566"/>
      <c r="W707" s="566"/>
      <c r="X707" s="566"/>
      <c r="Y707" s="566"/>
      <c r="Z707" s="566"/>
      <c r="AA707" s="566"/>
      <c r="AB707" s="566"/>
      <c r="AC707" s="566"/>
      <c r="AD707" s="566"/>
      <c r="AE707" s="566"/>
      <c r="AF707" s="566"/>
      <c r="AG707" s="565">
        <v>339400</v>
      </c>
      <c r="AH707" s="565">
        <v>109600</v>
      </c>
      <c r="AI707" s="565">
        <v>141300</v>
      </c>
      <c r="AJ707" s="565">
        <v>126750</v>
      </c>
      <c r="AK707" s="565">
        <v>159450</v>
      </c>
      <c r="AL707" s="565">
        <v>14000</v>
      </c>
      <c r="AM707" s="566"/>
      <c r="AN707" s="566"/>
      <c r="AO707" s="566"/>
      <c r="AP707" s="566"/>
      <c r="AQ707" s="565">
        <v>27250</v>
      </c>
      <c r="AR707" s="566"/>
      <c r="AS707" s="566"/>
      <c r="AT707" s="566"/>
      <c r="AU707" s="565">
        <v>90800</v>
      </c>
      <c r="AV707" s="565">
        <v>130000</v>
      </c>
      <c r="AW707" s="566"/>
    </row>
    <row r="708" spans="1:49">
      <c r="A708" s="564" t="s">
        <v>797</v>
      </c>
      <c r="B708" s="564" t="s">
        <v>3001</v>
      </c>
      <c r="C708" s="564" t="s">
        <v>775</v>
      </c>
      <c r="D708" s="564" t="s">
        <v>956</v>
      </c>
      <c r="E708" s="564" t="s">
        <v>1005</v>
      </c>
      <c r="F708" s="565">
        <v>1392175</v>
      </c>
      <c r="G708" s="566"/>
      <c r="H708" s="566"/>
      <c r="I708" s="566"/>
      <c r="J708" s="566"/>
      <c r="K708" s="566"/>
      <c r="L708" s="566"/>
      <c r="M708" s="566"/>
      <c r="N708" s="566"/>
      <c r="O708" s="566"/>
      <c r="P708" s="566"/>
      <c r="Q708" s="566"/>
      <c r="R708" s="566"/>
      <c r="S708" s="566"/>
      <c r="T708" s="566"/>
      <c r="U708" s="566"/>
      <c r="V708" s="566"/>
      <c r="W708" s="566"/>
      <c r="X708" s="566"/>
      <c r="Y708" s="566"/>
      <c r="Z708" s="566"/>
      <c r="AA708" s="566"/>
      <c r="AB708" s="566"/>
      <c r="AC708" s="566"/>
      <c r="AD708" s="565">
        <v>476400</v>
      </c>
      <c r="AE708" s="565">
        <v>20400</v>
      </c>
      <c r="AF708" s="565">
        <v>325000</v>
      </c>
      <c r="AG708" s="565">
        <v>22500</v>
      </c>
      <c r="AH708" s="566"/>
      <c r="AI708" s="566"/>
      <c r="AJ708" s="565">
        <v>153500</v>
      </c>
      <c r="AK708" s="565">
        <v>20000</v>
      </c>
      <c r="AL708" s="566"/>
      <c r="AM708" s="566"/>
      <c r="AN708" s="566"/>
      <c r="AO708" s="566"/>
      <c r="AP708" s="566"/>
      <c r="AQ708" s="565">
        <v>25125</v>
      </c>
      <c r="AR708" s="565">
        <v>49200</v>
      </c>
      <c r="AS708" s="566"/>
      <c r="AT708" s="565">
        <v>40050</v>
      </c>
      <c r="AU708" s="565">
        <v>130000</v>
      </c>
      <c r="AV708" s="565">
        <v>130000</v>
      </c>
      <c r="AW708" s="566"/>
    </row>
    <row r="709" spans="1:49">
      <c r="A709" s="564" t="s">
        <v>816</v>
      </c>
      <c r="B709" s="564" t="s">
        <v>3002</v>
      </c>
      <c r="C709" s="564" t="s">
        <v>775</v>
      </c>
      <c r="D709" s="564" t="s">
        <v>956</v>
      </c>
      <c r="E709" s="564" t="s">
        <v>1005</v>
      </c>
      <c r="F709" s="565">
        <v>589450</v>
      </c>
      <c r="G709" s="566"/>
      <c r="H709" s="566"/>
      <c r="I709" s="566"/>
      <c r="J709" s="566"/>
      <c r="K709" s="566"/>
      <c r="L709" s="566"/>
      <c r="M709" s="566"/>
      <c r="N709" s="566"/>
      <c r="O709" s="566"/>
      <c r="P709" s="566"/>
      <c r="Q709" s="566"/>
      <c r="R709" s="566"/>
      <c r="S709" s="566"/>
      <c r="T709" s="566"/>
      <c r="U709" s="566"/>
      <c r="V709" s="566"/>
      <c r="W709" s="566"/>
      <c r="X709" s="566"/>
      <c r="Y709" s="566"/>
      <c r="Z709" s="566"/>
      <c r="AA709" s="566"/>
      <c r="AB709" s="566"/>
      <c r="AC709" s="566"/>
      <c r="AD709" s="565">
        <v>343350</v>
      </c>
      <c r="AE709" s="565">
        <v>21200</v>
      </c>
      <c r="AF709" s="565">
        <v>49900</v>
      </c>
      <c r="AG709" s="566"/>
      <c r="AH709" s="565">
        <v>162000</v>
      </c>
      <c r="AI709" s="566"/>
      <c r="AJ709" s="566"/>
      <c r="AK709" s="565">
        <v>13000</v>
      </c>
      <c r="AL709" s="566"/>
      <c r="AM709" s="566"/>
      <c r="AN709" s="566"/>
      <c r="AO709" s="566"/>
      <c r="AP709" s="566"/>
      <c r="AQ709" s="566"/>
      <c r="AR709" s="566"/>
      <c r="AS709" s="566"/>
      <c r="AT709" s="566"/>
      <c r="AU709" s="566"/>
      <c r="AV709" s="566"/>
      <c r="AW709" s="566"/>
    </row>
    <row r="710" spans="1:49">
      <c r="A710" s="564" t="s">
        <v>842</v>
      </c>
      <c r="B710" s="564" t="s">
        <v>3003</v>
      </c>
      <c r="C710" s="564" t="s">
        <v>775</v>
      </c>
      <c r="D710" s="564" t="s">
        <v>956</v>
      </c>
      <c r="E710" s="564" t="s">
        <v>1005</v>
      </c>
      <c r="F710" s="565">
        <v>448050</v>
      </c>
      <c r="G710" s="566"/>
      <c r="H710" s="566"/>
      <c r="I710" s="566"/>
      <c r="J710" s="566"/>
      <c r="K710" s="566"/>
      <c r="L710" s="566"/>
      <c r="M710" s="566"/>
      <c r="N710" s="566"/>
      <c r="O710" s="566"/>
      <c r="P710" s="566"/>
      <c r="Q710" s="566"/>
      <c r="R710" s="566"/>
      <c r="S710" s="566"/>
      <c r="T710" s="566"/>
      <c r="U710" s="566"/>
      <c r="V710" s="566"/>
      <c r="W710" s="566"/>
      <c r="X710" s="566"/>
      <c r="Y710" s="566"/>
      <c r="Z710" s="566"/>
      <c r="AA710" s="566"/>
      <c r="AB710" s="566"/>
      <c r="AC710" s="566"/>
      <c r="AD710" s="565">
        <v>64800</v>
      </c>
      <c r="AE710" s="566"/>
      <c r="AF710" s="565">
        <v>136500</v>
      </c>
      <c r="AG710" s="565">
        <v>22800</v>
      </c>
      <c r="AH710" s="565">
        <v>83350</v>
      </c>
      <c r="AI710" s="565">
        <v>52800</v>
      </c>
      <c r="AJ710" s="566"/>
      <c r="AK710" s="565">
        <v>43400</v>
      </c>
      <c r="AL710" s="565">
        <v>44400</v>
      </c>
      <c r="AM710" s="566"/>
      <c r="AN710" s="566"/>
      <c r="AO710" s="566"/>
      <c r="AP710" s="566"/>
      <c r="AQ710" s="566"/>
      <c r="AR710" s="566"/>
      <c r="AS710" s="566"/>
      <c r="AT710" s="566"/>
      <c r="AU710" s="566"/>
      <c r="AV710" s="566"/>
      <c r="AW710" s="566"/>
    </row>
    <row r="711" spans="1:49">
      <c r="A711" s="564" t="s">
        <v>791</v>
      </c>
      <c r="B711" s="564" t="s">
        <v>3004</v>
      </c>
      <c r="C711" s="564" t="s">
        <v>775</v>
      </c>
      <c r="D711" s="564" t="s">
        <v>956</v>
      </c>
      <c r="E711" s="564" t="s">
        <v>1005</v>
      </c>
      <c r="F711" s="565">
        <v>7830300</v>
      </c>
      <c r="G711" s="566"/>
      <c r="H711" s="566"/>
      <c r="I711" s="566"/>
      <c r="J711" s="566"/>
      <c r="K711" s="566"/>
      <c r="L711" s="566"/>
      <c r="M711" s="566"/>
      <c r="N711" s="566"/>
      <c r="O711" s="566"/>
      <c r="P711" s="566"/>
      <c r="Q711" s="566"/>
      <c r="R711" s="566"/>
      <c r="S711" s="566"/>
      <c r="T711" s="566"/>
      <c r="U711" s="566"/>
      <c r="V711" s="566"/>
      <c r="W711" s="566"/>
      <c r="X711" s="566"/>
      <c r="Y711" s="566"/>
      <c r="Z711" s="566"/>
      <c r="AA711" s="566"/>
      <c r="AB711" s="566"/>
      <c r="AC711" s="566"/>
      <c r="AD711" s="566"/>
      <c r="AE711" s="566"/>
      <c r="AF711" s="566"/>
      <c r="AG711" s="565">
        <v>1256000</v>
      </c>
      <c r="AH711" s="565">
        <v>1280000</v>
      </c>
      <c r="AI711" s="565">
        <v>428400</v>
      </c>
      <c r="AJ711" s="565">
        <v>1132500</v>
      </c>
      <c r="AK711" s="565">
        <v>1260000</v>
      </c>
      <c r="AL711" s="565">
        <v>315000</v>
      </c>
      <c r="AM711" s="565">
        <v>1332000</v>
      </c>
      <c r="AN711" s="565">
        <v>555000</v>
      </c>
      <c r="AO711" s="566"/>
      <c r="AP711" s="566"/>
      <c r="AQ711" s="566"/>
      <c r="AR711" s="566"/>
      <c r="AS711" s="566"/>
      <c r="AT711" s="566"/>
      <c r="AU711" s="565">
        <v>129000</v>
      </c>
      <c r="AV711" s="565">
        <v>142400</v>
      </c>
      <c r="AW711" s="566"/>
    </row>
    <row r="712" spans="1:49">
      <c r="A712" s="564" t="s">
        <v>2428</v>
      </c>
      <c r="B712" s="564" t="s">
        <v>3005</v>
      </c>
      <c r="C712" s="564" t="s">
        <v>775</v>
      </c>
      <c r="D712" s="564" t="s">
        <v>956</v>
      </c>
      <c r="E712" s="564" t="s">
        <v>1005</v>
      </c>
      <c r="F712" s="565">
        <v>137325</v>
      </c>
      <c r="G712" s="566"/>
      <c r="H712" s="566"/>
      <c r="I712" s="566"/>
      <c r="J712" s="566"/>
      <c r="K712" s="566"/>
      <c r="L712" s="566"/>
      <c r="M712" s="566"/>
      <c r="N712" s="566"/>
      <c r="O712" s="566"/>
      <c r="P712" s="566"/>
      <c r="Q712" s="566"/>
      <c r="R712" s="566"/>
      <c r="S712" s="566"/>
      <c r="T712" s="566"/>
      <c r="U712" s="566"/>
      <c r="V712" s="566"/>
      <c r="W712" s="566"/>
      <c r="X712" s="566"/>
      <c r="Y712" s="566"/>
      <c r="Z712" s="566"/>
      <c r="AA712" s="566"/>
      <c r="AB712" s="566"/>
      <c r="AC712" s="566"/>
      <c r="AD712" s="566"/>
      <c r="AE712" s="566"/>
      <c r="AF712" s="566"/>
      <c r="AG712" s="566"/>
      <c r="AH712" s="566"/>
      <c r="AI712" s="566"/>
      <c r="AJ712" s="566"/>
      <c r="AK712" s="566"/>
      <c r="AL712" s="566"/>
      <c r="AM712" s="566"/>
      <c r="AN712" s="566"/>
      <c r="AO712" s="566"/>
      <c r="AP712" s="566"/>
      <c r="AQ712" s="566"/>
      <c r="AR712" s="566"/>
      <c r="AS712" s="566"/>
      <c r="AT712" s="566"/>
      <c r="AU712" s="565">
        <v>137325</v>
      </c>
      <c r="AV712" s="566"/>
      <c r="AW712" s="566"/>
    </row>
    <row r="713" spans="1:49">
      <c r="A713" s="564" t="s">
        <v>1628</v>
      </c>
      <c r="B713" s="564" t="s">
        <v>3006</v>
      </c>
      <c r="C713" s="564" t="s">
        <v>775</v>
      </c>
      <c r="D713" s="564" t="s">
        <v>956</v>
      </c>
      <c r="E713" s="564" t="s">
        <v>1005</v>
      </c>
      <c r="F713" s="565">
        <v>515775</v>
      </c>
      <c r="G713" s="566"/>
      <c r="H713" s="566"/>
      <c r="I713" s="566"/>
      <c r="J713" s="566"/>
      <c r="K713" s="566"/>
      <c r="L713" s="566"/>
      <c r="M713" s="566"/>
      <c r="N713" s="566"/>
      <c r="O713" s="566"/>
      <c r="P713" s="566"/>
      <c r="Q713" s="566"/>
      <c r="R713" s="566"/>
      <c r="S713" s="566"/>
      <c r="T713" s="566"/>
      <c r="U713" s="566"/>
      <c r="V713" s="566"/>
      <c r="W713" s="566"/>
      <c r="X713" s="566"/>
      <c r="Y713" s="566"/>
      <c r="Z713" s="566"/>
      <c r="AA713" s="566"/>
      <c r="AB713" s="566"/>
      <c r="AC713" s="566"/>
      <c r="AD713" s="565">
        <v>4300</v>
      </c>
      <c r="AE713" s="566"/>
      <c r="AF713" s="565">
        <v>41400</v>
      </c>
      <c r="AG713" s="565">
        <v>31600</v>
      </c>
      <c r="AH713" s="565">
        <v>35200</v>
      </c>
      <c r="AI713" s="565">
        <v>39400</v>
      </c>
      <c r="AJ713" s="565">
        <v>2800</v>
      </c>
      <c r="AK713" s="565">
        <v>62700</v>
      </c>
      <c r="AL713" s="565">
        <v>10000</v>
      </c>
      <c r="AM713" s="565">
        <v>31750</v>
      </c>
      <c r="AN713" s="565">
        <v>30000</v>
      </c>
      <c r="AO713" s="566"/>
      <c r="AP713" s="566"/>
      <c r="AQ713" s="565">
        <v>49400</v>
      </c>
      <c r="AR713" s="565">
        <v>32050</v>
      </c>
      <c r="AS713" s="565">
        <v>23000</v>
      </c>
      <c r="AT713" s="565">
        <v>16875</v>
      </c>
      <c r="AU713" s="565">
        <v>74600</v>
      </c>
      <c r="AV713" s="565">
        <v>30700</v>
      </c>
      <c r="AW713" s="566"/>
    </row>
    <row r="714" spans="1:49">
      <c r="A714" s="564" t="s">
        <v>912</v>
      </c>
      <c r="B714" s="564" t="s">
        <v>3007</v>
      </c>
      <c r="C714" s="564" t="s">
        <v>775</v>
      </c>
      <c r="D714" s="564" t="s">
        <v>956</v>
      </c>
      <c r="E714" s="564" t="s">
        <v>1005</v>
      </c>
      <c r="F714" s="565">
        <v>50800</v>
      </c>
      <c r="G714" s="566"/>
      <c r="H714" s="566"/>
      <c r="I714" s="566"/>
      <c r="J714" s="566"/>
      <c r="K714" s="566"/>
      <c r="L714" s="566"/>
      <c r="M714" s="566"/>
      <c r="N714" s="566"/>
      <c r="O714" s="566"/>
      <c r="P714" s="566"/>
      <c r="Q714" s="566"/>
      <c r="R714" s="566"/>
      <c r="S714" s="566"/>
      <c r="T714" s="566"/>
      <c r="U714" s="566"/>
      <c r="V714" s="566"/>
      <c r="W714" s="566"/>
      <c r="X714" s="566"/>
      <c r="Y714" s="566"/>
      <c r="Z714" s="566"/>
      <c r="AA714" s="566"/>
      <c r="AB714" s="566"/>
      <c r="AC714" s="566"/>
      <c r="AD714" s="566"/>
      <c r="AE714" s="566"/>
      <c r="AF714" s="565">
        <v>50800</v>
      </c>
      <c r="AG714" s="566"/>
      <c r="AH714" s="566"/>
      <c r="AI714" s="566"/>
      <c r="AJ714" s="566"/>
      <c r="AK714" s="566"/>
      <c r="AL714" s="566"/>
      <c r="AM714" s="566"/>
      <c r="AN714" s="566"/>
      <c r="AO714" s="566"/>
      <c r="AP714" s="566"/>
      <c r="AQ714" s="566"/>
      <c r="AR714" s="566"/>
      <c r="AS714" s="566"/>
      <c r="AT714" s="566"/>
      <c r="AU714" s="566"/>
      <c r="AV714" s="566"/>
      <c r="AW714" s="566"/>
    </row>
    <row r="715" spans="1:49">
      <c r="A715" s="564" t="s">
        <v>808</v>
      </c>
      <c r="B715" s="564" t="s">
        <v>3008</v>
      </c>
      <c r="C715" s="564" t="s">
        <v>775</v>
      </c>
      <c r="D715" s="564" t="s">
        <v>956</v>
      </c>
      <c r="E715" s="564" t="s">
        <v>1005</v>
      </c>
      <c r="F715" s="565">
        <v>1116400</v>
      </c>
      <c r="G715" s="566"/>
      <c r="H715" s="566"/>
      <c r="I715" s="566"/>
      <c r="J715" s="566"/>
      <c r="K715" s="566"/>
      <c r="L715" s="566"/>
      <c r="M715" s="566"/>
      <c r="N715" s="566"/>
      <c r="O715" s="566"/>
      <c r="P715" s="566"/>
      <c r="Q715" s="566"/>
      <c r="R715" s="566"/>
      <c r="S715" s="566"/>
      <c r="T715" s="566"/>
      <c r="U715" s="566"/>
      <c r="V715" s="566"/>
      <c r="W715" s="566"/>
      <c r="X715" s="566"/>
      <c r="Y715" s="566"/>
      <c r="Z715" s="566"/>
      <c r="AA715" s="566"/>
      <c r="AB715" s="566"/>
      <c r="AC715" s="566"/>
      <c r="AD715" s="566"/>
      <c r="AE715" s="566"/>
      <c r="AF715" s="565">
        <v>224350</v>
      </c>
      <c r="AG715" s="565">
        <v>334650</v>
      </c>
      <c r="AH715" s="565">
        <v>113400</v>
      </c>
      <c r="AI715" s="565">
        <v>163500</v>
      </c>
      <c r="AJ715" s="565">
        <v>232500</v>
      </c>
      <c r="AK715" s="566"/>
      <c r="AL715" s="566"/>
      <c r="AM715" s="566"/>
      <c r="AN715" s="566"/>
      <c r="AO715" s="566"/>
      <c r="AP715" s="566"/>
      <c r="AQ715" s="566"/>
      <c r="AR715" s="566"/>
      <c r="AS715" s="566"/>
      <c r="AT715" s="565">
        <v>48000</v>
      </c>
      <c r="AU715" s="566"/>
      <c r="AV715" s="566"/>
      <c r="AW715" s="566"/>
    </row>
    <row r="716" spans="1:49">
      <c r="A716" s="564" t="s">
        <v>862</v>
      </c>
      <c r="B716" s="564" t="s">
        <v>3009</v>
      </c>
      <c r="C716" s="564" t="s">
        <v>775</v>
      </c>
      <c r="D716" s="564" t="s">
        <v>956</v>
      </c>
      <c r="E716" s="564" t="s">
        <v>1005</v>
      </c>
      <c r="F716" s="565">
        <v>295075</v>
      </c>
      <c r="G716" s="566"/>
      <c r="H716" s="566"/>
      <c r="I716" s="566"/>
      <c r="J716" s="566"/>
      <c r="K716" s="566"/>
      <c r="L716" s="566"/>
      <c r="M716" s="566"/>
      <c r="N716" s="566"/>
      <c r="O716" s="566"/>
      <c r="P716" s="566"/>
      <c r="Q716" s="566"/>
      <c r="R716" s="566"/>
      <c r="S716" s="566"/>
      <c r="T716" s="566"/>
      <c r="U716" s="566"/>
      <c r="V716" s="566"/>
      <c r="W716" s="566"/>
      <c r="X716" s="566"/>
      <c r="Y716" s="566"/>
      <c r="Z716" s="566"/>
      <c r="AA716" s="566"/>
      <c r="AB716" s="566"/>
      <c r="AC716" s="566"/>
      <c r="AD716" s="565">
        <v>75000</v>
      </c>
      <c r="AE716" s="565">
        <v>8100</v>
      </c>
      <c r="AF716" s="565">
        <v>99950</v>
      </c>
      <c r="AG716" s="566"/>
      <c r="AH716" s="565">
        <v>1650</v>
      </c>
      <c r="AI716" s="565">
        <v>9500</v>
      </c>
      <c r="AJ716" s="565">
        <v>45400</v>
      </c>
      <c r="AK716" s="565">
        <v>1500</v>
      </c>
      <c r="AL716" s="566"/>
      <c r="AM716" s="566"/>
      <c r="AN716" s="565">
        <v>49575</v>
      </c>
      <c r="AO716" s="566"/>
      <c r="AP716" s="566"/>
      <c r="AQ716" s="566"/>
      <c r="AR716" s="566"/>
      <c r="AS716" s="566"/>
      <c r="AT716" s="565">
        <v>2900</v>
      </c>
      <c r="AU716" s="566"/>
      <c r="AV716" s="566"/>
      <c r="AW716" s="565">
        <v>1500</v>
      </c>
    </row>
    <row r="717" spans="1:49">
      <c r="A717" s="564" t="s">
        <v>827</v>
      </c>
      <c r="B717" s="564" t="s">
        <v>3010</v>
      </c>
      <c r="C717" s="564" t="s">
        <v>775</v>
      </c>
      <c r="D717" s="564" t="s">
        <v>956</v>
      </c>
      <c r="E717" s="564" t="s">
        <v>1005</v>
      </c>
      <c r="F717" s="565">
        <v>1270800</v>
      </c>
      <c r="G717" s="566"/>
      <c r="H717" s="566"/>
      <c r="I717" s="566"/>
      <c r="J717" s="566"/>
      <c r="K717" s="566"/>
      <c r="L717" s="566"/>
      <c r="M717" s="566"/>
      <c r="N717" s="566"/>
      <c r="O717" s="566"/>
      <c r="P717" s="566"/>
      <c r="Q717" s="566"/>
      <c r="R717" s="566"/>
      <c r="S717" s="566"/>
      <c r="T717" s="566"/>
      <c r="U717" s="566"/>
      <c r="V717" s="566"/>
      <c r="W717" s="566"/>
      <c r="X717" s="566"/>
      <c r="Y717" s="566"/>
      <c r="Z717" s="566"/>
      <c r="AA717" s="566"/>
      <c r="AB717" s="566"/>
      <c r="AC717" s="566"/>
      <c r="AD717" s="565">
        <v>279950</v>
      </c>
      <c r="AE717" s="565">
        <v>30300</v>
      </c>
      <c r="AF717" s="566"/>
      <c r="AG717" s="565">
        <v>15650</v>
      </c>
      <c r="AH717" s="565">
        <v>114600</v>
      </c>
      <c r="AI717" s="565">
        <v>20950</v>
      </c>
      <c r="AJ717" s="565">
        <v>109200</v>
      </c>
      <c r="AK717" s="565">
        <v>36350</v>
      </c>
      <c r="AL717" s="565">
        <v>83850</v>
      </c>
      <c r="AM717" s="565">
        <v>19050</v>
      </c>
      <c r="AN717" s="565">
        <v>67150</v>
      </c>
      <c r="AO717" s="566"/>
      <c r="AP717" s="566"/>
      <c r="AQ717" s="565">
        <v>12300</v>
      </c>
      <c r="AR717" s="565">
        <v>62000</v>
      </c>
      <c r="AS717" s="565">
        <v>96000</v>
      </c>
      <c r="AT717" s="565">
        <v>39950</v>
      </c>
      <c r="AU717" s="565">
        <v>266500</v>
      </c>
      <c r="AV717" s="565">
        <v>17000</v>
      </c>
      <c r="AW717" s="566"/>
    </row>
    <row r="718" spans="1:49">
      <c r="A718" s="564" t="s">
        <v>1435</v>
      </c>
      <c r="B718" s="564" t="s">
        <v>3011</v>
      </c>
      <c r="C718" s="564" t="s">
        <v>775</v>
      </c>
      <c r="D718" s="564" t="s">
        <v>956</v>
      </c>
      <c r="E718" s="564" t="s">
        <v>1005</v>
      </c>
      <c r="F718" s="565">
        <v>765857.4</v>
      </c>
      <c r="G718" s="566"/>
      <c r="H718" s="566"/>
      <c r="I718" s="566"/>
      <c r="J718" s="566"/>
      <c r="K718" s="566"/>
      <c r="L718" s="566"/>
      <c r="M718" s="566"/>
      <c r="N718" s="566"/>
      <c r="O718" s="566"/>
      <c r="P718" s="566"/>
      <c r="Q718" s="566"/>
      <c r="R718" s="566"/>
      <c r="S718" s="566"/>
      <c r="T718" s="566"/>
      <c r="U718" s="566"/>
      <c r="V718" s="566"/>
      <c r="W718" s="566"/>
      <c r="X718" s="566"/>
      <c r="Y718" s="566"/>
      <c r="Z718" s="566"/>
      <c r="AA718" s="566"/>
      <c r="AB718" s="566"/>
      <c r="AC718" s="566"/>
      <c r="AD718" s="566"/>
      <c r="AE718" s="566"/>
      <c r="AF718" s="566"/>
      <c r="AG718" s="566"/>
      <c r="AH718" s="566"/>
      <c r="AI718" s="566"/>
      <c r="AJ718" s="566"/>
      <c r="AK718" s="566"/>
      <c r="AL718" s="566"/>
      <c r="AM718" s="565">
        <v>302807.40000000002</v>
      </c>
      <c r="AN718" s="565">
        <v>132000</v>
      </c>
      <c r="AO718" s="566"/>
      <c r="AP718" s="565">
        <v>7400</v>
      </c>
      <c r="AQ718" s="565">
        <v>62400</v>
      </c>
      <c r="AR718" s="565">
        <v>49200</v>
      </c>
      <c r="AS718" s="565">
        <v>122000</v>
      </c>
      <c r="AT718" s="565">
        <v>76250</v>
      </c>
      <c r="AU718" s="565">
        <v>13800</v>
      </c>
      <c r="AV718" s="566"/>
      <c r="AW718" s="566"/>
    </row>
    <row r="719" spans="1:49">
      <c r="A719" s="564" t="s">
        <v>1629</v>
      </c>
      <c r="B719" s="564" t="s">
        <v>3012</v>
      </c>
      <c r="C719" s="564" t="s">
        <v>775</v>
      </c>
      <c r="D719" s="564" t="s">
        <v>956</v>
      </c>
      <c r="E719" s="564" t="s">
        <v>1005</v>
      </c>
      <c r="F719" s="565">
        <v>300850</v>
      </c>
      <c r="G719" s="566"/>
      <c r="H719" s="566"/>
      <c r="I719" s="566"/>
      <c r="J719" s="566"/>
      <c r="K719" s="566"/>
      <c r="L719" s="566"/>
      <c r="M719" s="566"/>
      <c r="N719" s="566"/>
      <c r="O719" s="566"/>
      <c r="P719" s="566"/>
      <c r="Q719" s="566"/>
      <c r="R719" s="566"/>
      <c r="S719" s="566"/>
      <c r="T719" s="566"/>
      <c r="U719" s="566"/>
      <c r="V719" s="566"/>
      <c r="W719" s="566"/>
      <c r="X719" s="566"/>
      <c r="Y719" s="566"/>
      <c r="Z719" s="566"/>
      <c r="AA719" s="566"/>
      <c r="AB719" s="566"/>
      <c r="AC719" s="566"/>
      <c r="AD719" s="566"/>
      <c r="AE719" s="566"/>
      <c r="AF719" s="566"/>
      <c r="AG719" s="565">
        <v>10950</v>
      </c>
      <c r="AH719" s="565">
        <v>21150</v>
      </c>
      <c r="AI719" s="565">
        <v>9200</v>
      </c>
      <c r="AJ719" s="566"/>
      <c r="AK719" s="565">
        <v>10000</v>
      </c>
      <c r="AL719" s="565">
        <v>11100</v>
      </c>
      <c r="AM719" s="566"/>
      <c r="AN719" s="566"/>
      <c r="AO719" s="566"/>
      <c r="AP719" s="566"/>
      <c r="AQ719" s="565">
        <v>61500</v>
      </c>
      <c r="AR719" s="565">
        <v>24600</v>
      </c>
      <c r="AS719" s="565">
        <v>6000</v>
      </c>
      <c r="AT719" s="565">
        <v>10200</v>
      </c>
      <c r="AU719" s="565">
        <v>28000</v>
      </c>
      <c r="AV719" s="565">
        <v>108150</v>
      </c>
      <c r="AW719" s="566"/>
    </row>
    <row r="720" spans="1:49">
      <c r="A720" s="564" t="s">
        <v>20</v>
      </c>
      <c r="B720" s="564" t="s">
        <v>2792</v>
      </c>
      <c r="C720" s="564" t="s">
        <v>775</v>
      </c>
      <c r="D720" s="564" t="s">
        <v>956</v>
      </c>
      <c r="E720" s="564" t="s">
        <v>1005</v>
      </c>
      <c r="F720" s="565">
        <v>1217350</v>
      </c>
      <c r="G720" s="566"/>
      <c r="H720" s="566"/>
      <c r="I720" s="566"/>
      <c r="J720" s="566"/>
      <c r="K720" s="566"/>
      <c r="L720" s="566"/>
      <c r="M720" s="566"/>
      <c r="N720" s="566"/>
      <c r="O720" s="566"/>
      <c r="P720" s="566"/>
      <c r="Q720" s="566"/>
      <c r="R720" s="566"/>
      <c r="S720" s="566"/>
      <c r="T720" s="566"/>
      <c r="U720" s="566"/>
      <c r="V720" s="566"/>
      <c r="W720" s="566"/>
      <c r="X720" s="566"/>
      <c r="Y720" s="566"/>
      <c r="Z720" s="566"/>
      <c r="AA720" s="566"/>
      <c r="AB720" s="566"/>
      <c r="AC720" s="566"/>
      <c r="AD720" s="565">
        <v>1188050</v>
      </c>
      <c r="AE720" s="566"/>
      <c r="AF720" s="566"/>
      <c r="AG720" s="566"/>
      <c r="AH720" s="566"/>
      <c r="AI720" s="566"/>
      <c r="AJ720" s="565">
        <v>29300</v>
      </c>
      <c r="AK720" s="566"/>
      <c r="AL720" s="566"/>
      <c r="AM720" s="566"/>
      <c r="AN720" s="566"/>
      <c r="AO720" s="566"/>
      <c r="AP720" s="566"/>
      <c r="AQ720" s="566"/>
      <c r="AR720" s="566"/>
      <c r="AS720" s="566"/>
      <c r="AT720" s="566"/>
      <c r="AU720" s="566"/>
      <c r="AV720" s="566"/>
      <c r="AW720" s="566"/>
    </row>
    <row r="721" spans="1:49">
      <c r="A721" s="564" t="s">
        <v>780</v>
      </c>
      <c r="B721" s="564" t="s">
        <v>3013</v>
      </c>
      <c r="C721" s="564" t="s">
        <v>775</v>
      </c>
      <c r="D721" s="564" t="s">
        <v>956</v>
      </c>
      <c r="E721" s="564" t="s">
        <v>1005</v>
      </c>
      <c r="F721" s="565">
        <v>2517950</v>
      </c>
      <c r="G721" s="566"/>
      <c r="H721" s="566"/>
      <c r="I721" s="566"/>
      <c r="J721" s="566"/>
      <c r="K721" s="566"/>
      <c r="L721" s="566"/>
      <c r="M721" s="566"/>
      <c r="N721" s="566"/>
      <c r="O721" s="566"/>
      <c r="P721" s="566"/>
      <c r="Q721" s="566"/>
      <c r="R721" s="566"/>
      <c r="S721" s="566"/>
      <c r="T721" s="566"/>
      <c r="U721" s="566"/>
      <c r="V721" s="566"/>
      <c r="W721" s="566"/>
      <c r="X721" s="566"/>
      <c r="Y721" s="566"/>
      <c r="Z721" s="566"/>
      <c r="AA721" s="566"/>
      <c r="AB721" s="566"/>
      <c r="AC721" s="566"/>
      <c r="AD721" s="565">
        <v>2255750</v>
      </c>
      <c r="AE721" s="565">
        <v>262200</v>
      </c>
      <c r="AF721" s="566"/>
      <c r="AG721" s="566"/>
      <c r="AH721" s="566"/>
      <c r="AI721" s="566"/>
      <c r="AJ721" s="566"/>
      <c r="AK721" s="566"/>
      <c r="AL721" s="566"/>
      <c r="AM721" s="566"/>
      <c r="AN721" s="566"/>
      <c r="AO721" s="566"/>
      <c r="AP721" s="566"/>
      <c r="AQ721" s="566"/>
      <c r="AR721" s="566"/>
      <c r="AS721" s="566"/>
      <c r="AT721" s="566"/>
      <c r="AU721" s="566"/>
      <c r="AV721" s="566"/>
      <c r="AW721" s="566"/>
    </row>
    <row r="722" spans="1:49">
      <c r="A722" s="564" t="s">
        <v>1268</v>
      </c>
      <c r="B722" s="564" t="s">
        <v>3014</v>
      </c>
      <c r="C722" s="564" t="s">
        <v>775</v>
      </c>
      <c r="D722" s="564" t="s">
        <v>956</v>
      </c>
      <c r="E722" s="564" t="s">
        <v>1005</v>
      </c>
      <c r="F722" s="565">
        <v>10250</v>
      </c>
      <c r="G722" s="566"/>
      <c r="H722" s="566"/>
      <c r="I722" s="566"/>
      <c r="J722" s="566"/>
      <c r="K722" s="566"/>
      <c r="L722" s="566"/>
      <c r="M722" s="566"/>
      <c r="N722" s="566"/>
      <c r="O722" s="566"/>
      <c r="P722" s="566"/>
      <c r="Q722" s="566"/>
      <c r="R722" s="566"/>
      <c r="S722" s="566"/>
      <c r="T722" s="566"/>
      <c r="U722" s="566"/>
      <c r="V722" s="566"/>
      <c r="W722" s="566"/>
      <c r="X722" s="566"/>
      <c r="Y722" s="566"/>
      <c r="Z722" s="566"/>
      <c r="AA722" s="566"/>
      <c r="AB722" s="566"/>
      <c r="AC722" s="566"/>
      <c r="AD722" s="566"/>
      <c r="AE722" s="566"/>
      <c r="AF722" s="566"/>
      <c r="AG722" s="566"/>
      <c r="AH722" s="566"/>
      <c r="AI722" s="566"/>
      <c r="AJ722" s="566"/>
      <c r="AK722" s="566"/>
      <c r="AL722" s="565">
        <v>10250</v>
      </c>
      <c r="AM722" s="566"/>
      <c r="AN722" s="566"/>
      <c r="AO722" s="566"/>
      <c r="AP722" s="566"/>
      <c r="AQ722" s="566"/>
      <c r="AR722" s="566"/>
      <c r="AS722" s="566"/>
      <c r="AT722" s="566"/>
      <c r="AU722" s="566"/>
      <c r="AV722" s="566"/>
      <c r="AW722" s="566"/>
    </row>
    <row r="723" spans="1:49">
      <c r="A723" s="564" t="s">
        <v>914</v>
      </c>
      <c r="B723" s="564" t="s">
        <v>3014</v>
      </c>
      <c r="C723" s="564" t="s">
        <v>775</v>
      </c>
      <c r="D723" s="564" t="s">
        <v>956</v>
      </c>
      <c r="E723" s="564" t="s">
        <v>1005</v>
      </c>
      <c r="F723" s="565">
        <v>279200</v>
      </c>
      <c r="G723" s="566"/>
      <c r="H723" s="566"/>
      <c r="I723" s="566"/>
      <c r="J723" s="566"/>
      <c r="K723" s="566"/>
      <c r="L723" s="566"/>
      <c r="M723" s="566"/>
      <c r="N723" s="566"/>
      <c r="O723" s="566"/>
      <c r="P723" s="566"/>
      <c r="Q723" s="566"/>
      <c r="R723" s="566"/>
      <c r="S723" s="566"/>
      <c r="T723" s="566"/>
      <c r="U723" s="566"/>
      <c r="V723" s="566"/>
      <c r="W723" s="566"/>
      <c r="X723" s="566"/>
      <c r="Y723" s="566"/>
      <c r="Z723" s="566"/>
      <c r="AA723" s="566"/>
      <c r="AB723" s="566"/>
      <c r="AC723" s="566"/>
      <c r="AD723" s="566"/>
      <c r="AE723" s="566"/>
      <c r="AF723" s="566"/>
      <c r="AG723" s="565">
        <v>50050</v>
      </c>
      <c r="AH723" s="565">
        <v>67350</v>
      </c>
      <c r="AI723" s="566"/>
      <c r="AJ723" s="566"/>
      <c r="AK723" s="565">
        <v>19800</v>
      </c>
      <c r="AL723" s="566"/>
      <c r="AM723" s="565">
        <v>24400</v>
      </c>
      <c r="AN723" s="566"/>
      <c r="AO723" s="565">
        <v>16600</v>
      </c>
      <c r="AP723" s="565">
        <v>14350</v>
      </c>
      <c r="AQ723" s="565">
        <v>17550</v>
      </c>
      <c r="AR723" s="565">
        <v>12000</v>
      </c>
      <c r="AS723" s="565">
        <v>26100</v>
      </c>
      <c r="AT723" s="565">
        <v>10000</v>
      </c>
      <c r="AU723" s="565">
        <v>21000</v>
      </c>
      <c r="AV723" s="566"/>
      <c r="AW723" s="566"/>
    </row>
    <row r="724" spans="1:49">
      <c r="A724" s="564" t="s">
        <v>1269</v>
      </c>
      <c r="B724" s="564" t="s">
        <v>3015</v>
      </c>
      <c r="C724" s="564" t="s">
        <v>775</v>
      </c>
      <c r="D724" s="564" t="s">
        <v>956</v>
      </c>
      <c r="E724" s="564" t="s">
        <v>1005</v>
      </c>
      <c r="F724" s="565">
        <v>188257.4</v>
      </c>
      <c r="G724" s="566"/>
      <c r="H724" s="566"/>
      <c r="I724" s="566"/>
      <c r="J724" s="566"/>
      <c r="K724" s="566"/>
      <c r="L724" s="566"/>
      <c r="M724" s="566"/>
      <c r="N724" s="566"/>
      <c r="O724" s="566"/>
      <c r="P724" s="566"/>
      <c r="Q724" s="566"/>
      <c r="R724" s="566"/>
      <c r="S724" s="566"/>
      <c r="T724" s="566"/>
      <c r="U724" s="566"/>
      <c r="V724" s="566"/>
      <c r="W724" s="566"/>
      <c r="X724" s="566"/>
      <c r="Y724" s="566"/>
      <c r="Z724" s="566"/>
      <c r="AA724" s="566"/>
      <c r="AB724" s="566"/>
      <c r="AC724" s="566"/>
      <c r="AD724" s="566"/>
      <c r="AE724" s="566"/>
      <c r="AF724" s="566"/>
      <c r="AG724" s="566"/>
      <c r="AH724" s="566"/>
      <c r="AI724" s="566"/>
      <c r="AJ724" s="566"/>
      <c r="AK724" s="566"/>
      <c r="AL724" s="565">
        <v>127257.4</v>
      </c>
      <c r="AM724" s="566"/>
      <c r="AN724" s="566"/>
      <c r="AO724" s="566"/>
      <c r="AP724" s="566"/>
      <c r="AQ724" s="566"/>
      <c r="AR724" s="566"/>
      <c r="AS724" s="565">
        <v>61000</v>
      </c>
      <c r="AT724" s="566"/>
      <c r="AU724" s="566"/>
      <c r="AV724" s="566"/>
      <c r="AW724" s="566"/>
    </row>
    <row r="725" spans="1:49">
      <c r="A725" s="564" t="s">
        <v>886</v>
      </c>
      <c r="B725" s="564" t="s">
        <v>3016</v>
      </c>
      <c r="C725" s="564" t="s">
        <v>775</v>
      </c>
      <c r="D725" s="564" t="s">
        <v>956</v>
      </c>
      <c r="E725" s="564" t="s">
        <v>1005</v>
      </c>
      <c r="F725" s="565">
        <v>341550</v>
      </c>
      <c r="G725" s="566"/>
      <c r="H725" s="566"/>
      <c r="I725" s="566"/>
      <c r="J725" s="566"/>
      <c r="K725" s="566"/>
      <c r="L725" s="566"/>
      <c r="M725" s="566"/>
      <c r="N725" s="566"/>
      <c r="O725" s="566"/>
      <c r="P725" s="566"/>
      <c r="Q725" s="566"/>
      <c r="R725" s="566"/>
      <c r="S725" s="566"/>
      <c r="T725" s="566"/>
      <c r="U725" s="566"/>
      <c r="V725" s="566"/>
      <c r="W725" s="566"/>
      <c r="X725" s="566"/>
      <c r="Y725" s="566"/>
      <c r="Z725" s="566"/>
      <c r="AA725" s="566"/>
      <c r="AB725" s="566"/>
      <c r="AC725" s="566"/>
      <c r="AD725" s="566"/>
      <c r="AE725" s="565">
        <v>60000</v>
      </c>
      <c r="AF725" s="565">
        <v>36950</v>
      </c>
      <c r="AG725" s="566"/>
      <c r="AH725" s="565">
        <v>33050</v>
      </c>
      <c r="AI725" s="565">
        <v>30000</v>
      </c>
      <c r="AJ725" s="565">
        <v>3050</v>
      </c>
      <c r="AK725" s="566"/>
      <c r="AL725" s="565">
        <v>104700</v>
      </c>
      <c r="AM725" s="566"/>
      <c r="AN725" s="566"/>
      <c r="AO725" s="566"/>
      <c r="AP725" s="566"/>
      <c r="AQ725" s="565">
        <v>24600</v>
      </c>
      <c r="AR725" s="565">
        <v>49200</v>
      </c>
      <c r="AS725" s="566"/>
      <c r="AT725" s="566"/>
      <c r="AU725" s="566"/>
      <c r="AV725" s="566"/>
      <c r="AW725" s="566"/>
    </row>
    <row r="726" spans="1:49">
      <c r="A726" s="564" t="s">
        <v>784</v>
      </c>
      <c r="B726" s="564" t="s">
        <v>3017</v>
      </c>
      <c r="C726" s="564" t="s">
        <v>775</v>
      </c>
      <c r="D726" s="564" t="s">
        <v>956</v>
      </c>
      <c r="E726" s="564" t="s">
        <v>1005</v>
      </c>
      <c r="F726" s="565">
        <v>1709000</v>
      </c>
      <c r="G726" s="566"/>
      <c r="H726" s="566"/>
      <c r="I726" s="566"/>
      <c r="J726" s="566"/>
      <c r="K726" s="566"/>
      <c r="L726" s="566"/>
      <c r="M726" s="566"/>
      <c r="N726" s="566"/>
      <c r="O726" s="566"/>
      <c r="P726" s="566"/>
      <c r="Q726" s="566"/>
      <c r="R726" s="566"/>
      <c r="S726" s="566"/>
      <c r="T726" s="566"/>
      <c r="U726" s="566"/>
      <c r="V726" s="566"/>
      <c r="W726" s="566"/>
      <c r="X726" s="566"/>
      <c r="Y726" s="566"/>
      <c r="Z726" s="566"/>
      <c r="AA726" s="566"/>
      <c r="AB726" s="566"/>
      <c r="AC726" s="566"/>
      <c r="AD726" s="565">
        <v>777550</v>
      </c>
      <c r="AE726" s="565">
        <v>710200</v>
      </c>
      <c r="AF726" s="565">
        <v>136100</v>
      </c>
      <c r="AG726" s="566"/>
      <c r="AH726" s="566"/>
      <c r="AI726" s="566"/>
      <c r="AJ726" s="566"/>
      <c r="AK726" s="566"/>
      <c r="AL726" s="566"/>
      <c r="AM726" s="566"/>
      <c r="AN726" s="565">
        <v>49075</v>
      </c>
      <c r="AO726" s="565">
        <v>34250</v>
      </c>
      <c r="AP726" s="566"/>
      <c r="AQ726" s="566"/>
      <c r="AR726" s="566"/>
      <c r="AS726" s="566"/>
      <c r="AT726" s="565">
        <v>1825</v>
      </c>
      <c r="AU726" s="566"/>
      <c r="AV726" s="566"/>
      <c r="AW726" s="566"/>
    </row>
    <row r="727" spans="1:49">
      <c r="A727" s="564" t="s">
        <v>30</v>
      </c>
      <c r="B727" s="564" t="s">
        <v>2797</v>
      </c>
      <c r="C727" s="564" t="s">
        <v>775</v>
      </c>
      <c r="D727" s="564" t="s">
        <v>956</v>
      </c>
      <c r="E727" s="564" t="s">
        <v>1005</v>
      </c>
      <c r="F727" s="565">
        <v>2498383</v>
      </c>
      <c r="G727" s="566"/>
      <c r="H727" s="566"/>
      <c r="I727" s="566"/>
      <c r="J727" s="566"/>
      <c r="K727" s="566"/>
      <c r="L727" s="566"/>
      <c r="M727" s="566"/>
      <c r="N727" s="566"/>
      <c r="O727" s="566"/>
      <c r="P727" s="566"/>
      <c r="Q727" s="566"/>
      <c r="R727" s="566"/>
      <c r="S727" s="566"/>
      <c r="T727" s="566"/>
      <c r="U727" s="566"/>
      <c r="V727" s="566"/>
      <c r="W727" s="566"/>
      <c r="X727" s="566"/>
      <c r="Y727" s="566"/>
      <c r="Z727" s="566"/>
      <c r="AA727" s="566"/>
      <c r="AB727" s="566"/>
      <c r="AC727" s="566"/>
      <c r="AD727" s="565">
        <v>341650</v>
      </c>
      <c r="AE727" s="565">
        <v>26750</v>
      </c>
      <c r="AF727" s="565">
        <v>65700</v>
      </c>
      <c r="AG727" s="565">
        <v>93300</v>
      </c>
      <c r="AH727" s="565">
        <v>27950</v>
      </c>
      <c r="AI727" s="565">
        <v>111758</v>
      </c>
      <c r="AJ727" s="565">
        <v>185700</v>
      </c>
      <c r="AK727" s="565">
        <v>108600</v>
      </c>
      <c r="AL727" s="565">
        <v>463300</v>
      </c>
      <c r="AM727" s="565">
        <v>578750</v>
      </c>
      <c r="AN727" s="565">
        <v>20450</v>
      </c>
      <c r="AO727" s="565">
        <v>10000</v>
      </c>
      <c r="AP727" s="566"/>
      <c r="AQ727" s="565">
        <v>2050</v>
      </c>
      <c r="AR727" s="565">
        <v>330925</v>
      </c>
      <c r="AS727" s="565">
        <v>27400</v>
      </c>
      <c r="AT727" s="565">
        <v>25450</v>
      </c>
      <c r="AU727" s="565">
        <v>34550</v>
      </c>
      <c r="AV727" s="565">
        <v>20100</v>
      </c>
      <c r="AW727" s="565">
        <v>24000</v>
      </c>
    </row>
    <row r="728" spans="1:49">
      <c r="A728" s="564" t="s">
        <v>871</v>
      </c>
      <c r="B728" s="564" t="s">
        <v>3018</v>
      </c>
      <c r="C728" s="564" t="s">
        <v>775</v>
      </c>
      <c r="D728" s="564" t="s">
        <v>956</v>
      </c>
      <c r="E728" s="564" t="s">
        <v>1005</v>
      </c>
      <c r="F728" s="565">
        <v>3094400</v>
      </c>
      <c r="G728" s="566"/>
      <c r="H728" s="566"/>
      <c r="I728" s="566"/>
      <c r="J728" s="566"/>
      <c r="K728" s="566"/>
      <c r="L728" s="566"/>
      <c r="M728" s="566"/>
      <c r="N728" s="566"/>
      <c r="O728" s="566"/>
      <c r="P728" s="566"/>
      <c r="Q728" s="566"/>
      <c r="R728" s="566"/>
      <c r="S728" s="566"/>
      <c r="T728" s="566"/>
      <c r="U728" s="566"/>
      <c r="V728" s="566"/>
      <c r="W728" s="566"/>
      <c r="X728" s="566"/>
      <c r="Y728" s="566"/>
      <c r="Z728" s="566"/>
      <c r="AA728" s="566"/>
      <c r="AB728" s="566"/>
      <c r="AC728" s="566"/>
      <c r="AD728" s="566"/>
      <c r="AE728" s="566"/>
      <c r="AF728" s="565">
        <v>142800</v>
      </c>
      <c r="AG728" s="566"/>
      <c r="AH728" s="565">
        <v>48600</v>
      </c>
      <c r="AI728" s="566"/>
      <c r="AJ728" s="566"/>
      <c r="AK728" s="566"/>
      <c r="AL728" s="565">
        <v>210000</v>
      </c>
      <c r="AM728" s="566"/>
      <c r="AN728" s="566"/>
      <c r="AO728" s="565">
        <v>123000</v>
      </c>
      <c r="AP728" s="566"/>
      <c r="AQ728" s="566"/>
      <c r="AR728" s="566"/>
      <c r="AS728" s="566"/>
      <c r="AT728" s="565">
        <v>305000</v>
      </c>
      <c r="AU728" s="565">
        <v>1749000</v>
      </c>
      <c r="AV728" s="565">
        <v>516000</v>
      </c>
      <c r="AW728" s="566"/>
    </row>
    <row r="729" spans="1:49">
      <c r="A729" s="564" t="s">
        <v>835</v>
      </c>
      <c r="B729" s="564" t="s">
        <v>3019</v>
      </c>
      <c r="C729" s="564" t="s">
        <v>775</v>
      </c>
      <c r="D729" s="564" t="s">
        <v>956</v>
      </c>
      <c r="E729" s="564" t="s">
        <v>1005</v>
      </c>
      <c r="F729" s="565">
        <v>656350</v>
      </c>
      <c r="G729" s="566"/>
      <c r="H729" s="566"/>
      <c r="I729" s="566"/>
      <c r="J729" s="566"/>
      <c r="K729" s="566"/>
      <c r="L729" s="566"/>
      <c r="M729" s="566"/>
      <c r="N729" s="566"/>
      <c r="O729" s="566"/>
      <c r="P729" s="566"/>
      <c r="Q729" s="566"/>
      <c r="R729" s="566"/>
      <c r="S729" s="566"/>
      <c r="T729" s="566"/>
      <c r="U729" s="566"/>
      <c r="V729" s="566"/>
      <c r="W729" s="566"/>
      <c r="X729" s="566"/>
      <c r="Y729" s="566"/>
      <c r="Z729" s="566"/>
      <c r="AA729" s="566"/>
      <c r="AB729" s="566"/>
      <c r="AC729" s="566"/>
      <c r="AD729" s="566"/>
      <c r="AE729" s="566"/>
      <c r="AF729" s="565">
        <v>176400</v>
      </c>
      <c r="AG729" s="565">
        <v>85300</v>
      </c>
      <c r="AH729" s="565">
        <v>33300</v>
      </c>
      <c r="AI729" s="566"/>
      <c r="AJ729" s="565">
        <v>18500</v>
      </c>
      <c r="AK729" s="566"/>
      <c r="AL729" s="566"/>
      <c r="AM729" s="566"/>
      <c r="AN729" s="566"/>
      <c r="AO729" s="566"/>
      <c r="AP729" s="566"/>
      <c r="AQ729" s="565">
        <v>44000</v>
      </c>
      <c r="AR729" s="565">
        <v>33000</v>
      </c>
      <c r="AS729" s="565">
        <v>123000</v>
      </c>
      <c r="AT729" s="565">
        <v>28450</v>
      </c>
      <c r="AU729" s="565">
        <v>37000</v>
      </c>
      <c r="AV729" s="565">
        <v>77400</v>
      </c>
      <c r="AW729" s="566"/>
    </row>
    <row r="730" spans="1:49">
      <c r="A730" s="564" t="s">
        <v>801</v>
      </c>
      <c r="B730" s="564" t="s">
        <v>3020</v>
      </c>
      <c r="C730" s="564" t="s">
        <v>775</v>
      </c>
      <c r="D730" s="564" t="s">
        <v>956</v>
      </c>
      <c r="E730" s="564" t="s">
        <v>1005</v>
      </c>
      <c r="F730" s="565">
        <v>6433500</v>
      </c>
      <c r="G730" s="566"/>
      <c r="H730" s="566"/>
      <c r="I730" s="566"/>
      <c r="J730" s="566"/>
      <c r="K730" s="566"/>
      <c r="L730" s="566"/>
      <c r="M730" s="566"/>
      <c r="N730" s="566"/>
      <c r="O730" s="566"/>
      <c r="P730" s="566"/>
      <c r="Q730" s="566"/>
      <c r="R730" s="566"/>
      <c r="S730" s="566"/>
      <c r="T730" s="566"/>
      <c r="U730" s="566"/>
      <c r="V730" s="566"/>
      <c r="W730" s="566"/>
      <c r="X730" s="566"/>
      <c r="Y730" s="566"/>
      <c r="Z730" s="566"/>
      <c r="AA730" s="566"/>
      <c r="AB730" s="566"/>
      <c r="AC730" s="566"/>
      <c r="AD730" s="566"/>
      <c r="AE730" s="566"/>
      <c r="AF730" s="565">
        <v>176900</v>
      </c>
      <c r="AG730" s="565">
        <v>619300</v>
      </c>
      <c r="AH730" s="565">
        <v>196700</v>
      </c>
      <c r="AI730" s="565">
        <v>241000</v>
      </c>
      <c r="AJ730" s="565">
        <v>393300</v>
      </c>
      <c r="AK730" s="565">
        <v>766150</v>
      </c>
      <c r="AL730" s="565">
        <v>2572300</v>
      </c>
      <c r="AM730" s="565">
        <v>769500</v>
      </c>
      <c r="AN730" s="566"/>
      <c r="AO730" s="566"/>
      <c r="AP730" s="566"/>
      <c r="AQ730" s="566"/>
      <c r="AR730" s="566"/>
      <c r="AS730" s="565">
        <v>36350</v>
      </c>
      <c r="AT730" s="565">
        <v>36000</v>
      </c>
      <c r="AU730" s="565">
        <v>516000</v>
      </c>
      <c r="AV730" s="565">
        <v>110000</v>
      </c>
      <c r="AW730" s="566"/>
    </row>
    <row r="731" spans="1:49">
      <c r="A731" s="564" t="s">
        <v>1815</v>
      </c>
      <c r="B731" s="564" t="s">
        <v>2800</v>
      </c>
      <c r="C731" s="564" t="s">
        <v>775</v>
      </c>
      <c r="D731" s="564" t="s">
        <v>956</v>
      </c>
      <c r="E731" s="564" t="s">
        <v>1005</v>
      </c>
      <c r="F731" s="565">
        <v>487958</v>
      </c>
      <c r="G731" s="566"/>
      <c r="H731" s="566"/>
      <c r="I731" s="566"/>
      <c r="J731" s="566"/>
      <c r="K731" s="566"/>
      <c r="L731" s="566"/>
      <c r="M731" s="566"/>
      <c r="N731" s="566"/>
      <c r="O731" s="566"/>
      <c r="P731" s="566"/>
      <c r="Q731" s="566"/>
      <c r="R731" s="566"/>
      <c r="S731" s="566"/>
      <c r="T731" s="566"/>
      <c r="U731" s="566"/>
      <c r="V731" s="566"/>
      <c r="W731" s="566"/>
      <c r="X731" s="566"/>
      <c r="Y731" s="566"/>
      <c r="Z731" s="566"/>
      <c r="AA731" s="566"/>
      <c r="AB731" s="566"/>
      <c r="AC731" s="566"/>
      <c r="AD731" s="566"/>
      <c r="AE731" s="566"/>
      <c r="AF731" s="566"/>
      <c r="AG731" s="566"/>
      <c r="AH731" s="566"/>
      <c r="AI731" s="566"/>
      <c r="AJ731" s="566"/>
      <c r="AK731" s="566"/>
      <c r="AL731" s="566"/>
      <c r="AM731" s="566"/>
      <c r="AN731" s="566"/>
      <c r="AO731" s="566"/>
      <c r="AP731" s="566"/>
      <c r="AQ731" s="566"/>
      <c r="AR731" s="565">
        <v>164958</v>
      </c>
      <c r="AS731" s="565">
        <v>136900</v>
      </c>
      <c r="AT731" s="565">
        <v>82900</v>
      </c>
      <c r="AU731" s="565">
        <v>103200</v>
      </c>
      <c r="AV731" s="566"/>
      <c r="AW731" s="566"/>
    </row>
    <row r="732" spans="1:49">
      <c r="A732" s="564" t="s">
        <v>689</v>
      </c>
      <c r="B732" s="564" t="s">
        <v>689</v>
      </c>
      <c r="C732" s="564" t="s">
        <v>383</v>
      </c>
      <c r="D732" s="564" t="s">
        <v>954</v>
      </c>
      <c r="E732" s="564" t="s">
        <v>1005</v>
      </c>
      <c r="F732" s="565">
        <v>1200950</v>
      </c>
      <c r="G732" s="566"/>
      <c r="H732" s="566"/>
      <c r="I732" s="566"/>
      <c r="J732" s="566"/>
      <c r="K732" s="566"/>
      <c r="L732" s="566"/>
      <c r="M732" s="566"/>
      <c r="N732" s="566"/>
      <c r="O732" s="566"/>
      <c r="P732" s="566"/>
      <c r="Q732" s="566"/>
      <c r="R732" s="566"/>
      <c r="S732" s="566"/>
      <c r="T732" s="566"/>
      <c r="U732" s="566"/>
      <c r="V732" s="566"/>
      <c r="W732" s="566"/>
      <c r="X732" s="566"/>
      <c r="Y732" s="566"/>
      <c r="Z732" s="566"/>
      <c r="AA732" s="566"/>
      <c r="AB732" s="566"/>
      <c r="AC732" s="566"/>
      <c r="AD732" s="566"/>
      <c r="AE732" s="566"/>
      <c r="AF732" s="566"/>
      <c r="AG732" s="566"/>
      <c r="AH732" s="566"/>
      <c r="AI732" s="566"/>
      <c r="AJ732" s="566"/>
      <c r="AK732" s="566"/>
      <c r="AL732" s="566"/>
      <c r="AM732" s="566"/>
      <c r="AN732" s="566"/>
      <c r="AO732" s="566"/>
      <c r="AP732" s="565">
        <v>1200950</v>
      </c>
      <c r="AQ732" s="566"/>
      <c r="AR732" s="566"/>
      <c r="AS732" s="566"/>
      <c r="AT732" s="566"/>
      <c r="AU732" s="566"/>
      <c r="AV732" s="566"/>
      <c r="AW732" s="566"/>
    </row>
    <row r="733" spans="1:49">
      <c r="A733" s="564" t="s">
        <v>256</v>
      </c>
      <c r="B733" s="564" t="s">
        <v>689</v>
      </c>
      <c r="C733" s="564" t="s">
        <v>383</v>
      </c>
      <c r="D733" s="564" t="s">
        <v>954</v>
      </c>
      <c r="E733" s="564" t="s">
        <v>1005</v>
      </c>
      <c r="F733" s="565">
        <v>1065620</v>
      </c>
      <c r="G733" s="566"/>
      <c r="H733" s="566"/>
      <c r="I733" s="566"/>
      <c r="J733" s="566"/>
      <c r="K733" s="566"/>
      <c r="L733" s="566"/>
      <c r="M733" s="566"/>
      <c r="N733" s="566"/>
      <c r="O733" s="566"/>
      <c r="P733" s="566"/>
      <c r="Q733" s="566"/>
      <c r="R733" s="566"/>
      <c r="S733" s="566"/>
      <c r="T733" s="566"/>
      <c r="U733" s="566"/>
      <c r="V733" s="566"/>
      <c r="W733" s="566"/>
      <c r="X733" s="566"/>
      <c r="Y733" s="566"/>
      <c r="Z733" s="566"/>
      <c r="AA733" s="566"/>
      <c r="AB733" s="566"/>
      <c r="AC733" s="566"/>
      <c r="AD733" s="565">
        <v>208850</v>
      </c>
      <c r="AE733" s="565">
        <v>162150</v>
      </c>
      <c r="AF733" s="565">
        <v>19700</v>
      </c>
      <c r="AG733" s="565">
        <v>86420</v>
      </c>
      <c r="AH733" s="565">
        <v>101200</v>
      </c>
      <c r="AI733" s="565">
        <v>16000</v>
      </c>
      <c r="AJ733" s="565">
        <v>244750</v>
      </c>
      <c r="AK733" s="565">
        <v>111750</v>
      </c>
      <c r="AL733" s="565">
        <v>37150</v>
      </c>
      <c r="AM733" s="565">
        <v>77650</v>
      </c>
      <c r="AN733" s="566"/>
      <c r="AO733" s="566"/>
      <c r="AP733" s="566"/>
      <c r="AQ733" s="566"/>
      <c r="AR733" s="566"/>
      <c r="AS733" s="566"/>
      <c r="AT733" s="566"/>
      <c r="AU733" s="566"/>
      <c r="AV733" s="566"/>
      <c r="AW733" s="566"/>
    </row>
    <row r="734" spans="1:49">
      <c r="A734" s="564" t="s">
        <v>251</v>
      </c>
      <c r="B734" s="564" t="s">
        <v>689</v>
      </c>
      <c r="C734" s="564" t="s">
        <v>383</v>
      </c>
      <c r="D734" s="564" t="s">
        <v>954</v>
      </c>
      <c r="E734" s="564" t="s">
        <v>1005</v>
      </c>
      <c r="F734" s="565">
        <v>6233265</v>
      </c>
      <c r="G734" s="565">
        <v>72400</v>
      </c>
      <c r="H734" s="565">
        <v>63500</v>
      </c>
      <c r="I734" s="565">
        <v>83400</v>
      </c>
      <c r="J734" s="565">
        <v>236300</v>
      </c>
      <c r="K734" s="565">
        <v>87600</v>
      </c>
      <c r="L734" s="565">
        <v>117400</v>
      </c>
      <c r="M734" s="565">
        <v>253850</v>
      </c>
      <c r="N734" s="565">
        <v>183300</v>
      </c>
      <c r="O734" s="565">
        <v>215600</v>
      </c>
      <c r="P734" s="565">
        <v>99750</v>
      </c>
      <c r="Q734" s="565">
        <v>128550</v>
      </c>
      <c r="R734" s="565">
        <v>119400</v>
      </c>
      <c r="S734" s="565">
        <v>103350</v>
      </c>
      <c r="T734" s="565">
        <v>104000</v>
      </c>
      <c r="U734" s="565">
        <v>129450</v>
      </c>
      <c r="V734" s="565">
        <v>138850</v>
      </c>
      <c r="W734" s="565">
        <v>139400</v>
      </c>
      <c r="X734" s="565">
        <v>153100</v>
      </c>
      <c r="Y734" s="565">
        <v>130550</v>
      </c>
      <c r="Z734" s="565">
        <v>115700</v>
      </c>
      <c r="AA734" s="565">
        <v>114400</v>
      </c>
      <c r="AB734" s="565">
        <v>201000</v>
      </c>
      <c r="AC734" s="565">
        <v>150150</v>
      </c>
      <c r="AD734" s="565">
        <v>123500</v>
      </c>
      <c r="AE734" s="565">
        <v>118100</v>
      </c>
      <c r="AF734" s="565">
        <v>120550</v>
      </c>
      <c r="AG734" s="565">
        <v>188200</v>
      </c>
      <c r="AH734" s="565">
        <v>93550</v>
      </c>
      <c r="AI734" s="565">
        <v>296350</v>
      </c>
      <c r="AJ734" s="565">
        <v>12500</v>
      </c>
      <c r="AK734" s="565">
        <v>42550</v>
      </c>
      <c r="AL734" s="565">
        <v>261200</v>
      </c>
      <c r="AM734" s="565">
        <v>87990</v>
      </c>
      <c r="AN734" s="565">
        <v>338300</v>
      </c>
      <c r="AO734" s="565">
        <v>283050</v>
      </c>
      <c r="AP734" s="565">
        <v>245850</v>
      </c>
      <c r="AQ734" s="565">
        <v>138050</v>
      </c>
      <c r="AR734" s="565">
        <v>91700</v>
      </c>
      <c r="AS734" s="565">
        <v>210125</v>
      </c>
      <c r="AT734" s="565">
        <v>94750</v>
      </c>
      <c r="AU734" s="565">
        <v>109300</v>
      </c>
      <c r="AV734" s="565">
        <v>236650</v>
      </c>
      <c r="AW734" s="566"/>
    </row>
    <row r="735" spans="1:49">
      <c r="A735" s="564" t="s">
        <v>362</v>
      </c>
      <c r="B735" s="564" t="s">
        <v>3021</v>
      </c>
      <c r="C735" s="564" t="s">
        <v>383</v>
      </c>
      <c r="D735" s="564" t="s">
        <v>954</v>
      </c>
      <c r="E735" s="564" t="s">
        <v>1005</v>
      </c>
      <c r="F735" s="565">
        <v>37000</v>
      </c>
      <c r="G735" s="565">
        <v>37000</v>
      </c>
      <c r="H735" s="566"/>
      <c r="I735" s="566"/>
      <c r="J735" s="566"/>
      <c r="K735" s="566"/>
      <c r="L735" s="566"/>
      <c r="M735" s="566"/>
      <c r="N735" s="566"/>
      <c r="O735" s="566"/>
      <c r="P735" s="566"/>
      <c r="Q735" s="566"/>
      <c r="R735" s="566"/>
      <c r="S735" s="566"/>
      <c r="T735" s="566"/>
      <c r="U735" s="566"/>
      <c r="V735" s="566"/>
      <c r="W735" s="566"/>
      <c r="X735" s="566"/>
      <c r="Y735" s="566"/>
      <c r="Z735" s="566"/>
      <c r="AA735" s="566"/>
      <c r="AB735" s="566"/>
      <c r="AC735" s="566"/>
      <c r="AD735" s="566"/>
      <c r="AE735" s="566"/>
      <c r="AF735" s="566"/>
      <c r="AG735" s="566"/>
      <c r="AH735" s="566"/>
      <c r="AI735" s="566"/>
      <c r="AJ735" s="566"/>
      <c r="AK735" s="566"/>
      <c r="AL735" s="566"/>
      <c r="AM735" s="566"/>
      <c r="AN735" s="566"/>
      <c r="AO735" s="566"/>
      <c r="AP735" s="566"/>
      <c r="AQ735" s="566"/>
      <c r="AR735" s="566"/>
      <c r="AS735" s="566"/>
      <c r="AT735" s="566"/>
      <c r="AU735" s="566"/>
      <c r="AV735" s="566"/>
      <c r="AW735" s="566"/>
    </row>
    <row r="736" spans="1:49">
      <c r="A736" s="564" t="s">
        <v>1478</v>
      </c>
      <c r="B736" s="564" t="s">
        <v>3022</v>
      </c>
      <c r="C736" s="564" t="s">
        <v>383</v>
      </c>
      <c r="D736" s="564" t="s">
        <v>954</v>
      </c>
      <c r="E736" s="564" t="s">
        <v>1005</v>
      </c>
      <c r="F736" s="565">
        <v>1667400</v>
      </c>
      <c r="G736" s="566"/>
      <c r="H736" s="566"/>
      <c r="I736" s="566"/>
      <c r="J736" s="566"/>
      <c r="K736" s="566"/>
      <c r="L736" s="566"/>
      <c r="M736" s="566"/>
      <c r="N736" s="566"/>
      <c r="O736" s="566"/>
      <c r="P736" s="566"/>
      <c r="Q736" s="566"/>
      <c r="R736" s="566"/>
      <c r="S736" s="566"/>
      <c r="T736" s="566"/>
      <c r="U736" s="566"/>
      <c r="V736" s="566"/>
      <c r="W736" s="566"/>
      <c r="X736" s="566"/>
      <c r="Y736" s="566"/>
      <c r="Z736" s="566"/>
      <c r="AA736" s="566"/>
      <c r="AB736" s="566"/>
      <c r="AC736" s="566"/>
      <c r="AD736" s="566"/>
      <c r="AE736" s="565">
        <v>108550</v>
      </c>
      <c r="AF736" s="565">
        <v>72050</v>
      </c>
      <c r="AG736" s="565">
        <v>97900</v>
      </c>
      <c r="AH736" s="565">
        <v>252200</v>
      </c>
      <c r="AI736" s="565">
        <v>193225</v>
      </c>
      <c r="AJ736" s="565">
        <v>218750</v>
      </c>
      <c r="AK736" s="565">
        <v>93100</v>
      </c>
      <c r="AL736" s="565">
        <v>46100</v>
      </c>
      <c r="AM736" s="565">
        <v>72900</v>
      </c>
      <c r="AN736" s="565">
        <v>22800</v>
      </c>
      <c r="AO736" s="565">
        <v>272725</v>
      </c>
      <c r="AP736" s="565">
        <v>20750</v>
      </c>
      <c r="AQ736" s="565">
        <v>46150</v>
      </c>
      <c r="AR736" s="565">
        <v>24550</v>
      </c>
      <c r="AS736" s="565">
        <v>17400</v>
      </c>
      <c r="AT736" s="565">
        <v>69700</v>
      </c>
      <c r="AU736" s="565">
        <v>24150</v>
      </c>
      <c r="AV736" s="565">
        <v>14400</v>
      </c>
      <c r="AW736" s="566"/>
    </row>
    <row r="737" spans="1:49">
      <c r="A737" s="564" t="s">
        <v>367</v>
      </c>
      <c r="B737" s="564" t="s">
        <v>2649</v>
      </c>
      <c r="C737" s="564" t="s">
        <v>383</v>
      </c>
      <c r="D737" s="564" t="s">
        <v>954</v>
      </c>
      <c r="E737" s="564" t="s">
        <v>1005</v>
      </c>
      <c r="F737" s="565">
        <v>2561700</v>
      </c>
      <c r="G737" s="566"/>
      <c r="H737" s="566"/>
      <c r="I737" s="566"/>
      <c r="J737" s="566"/>
      <c r="K737" s="566"/>
      <c r="L737" s="566"/>
      <c r="M737" s="565">
        <v>376800</v>
      </c>
      <c r="N737" s="565">
        <v>533250</v>
      </c>
      <c r="O737" s="565">
        <v>342350</v>
      </c>
      <c r="P737" s="565">
        <v>307950</v>
      </c>
      <c r="Q737" s="565">
        <v>756350</v>
      </c>
      <c r="R737" s="566"/>
      <c r="S737" s="566"/>
      <c r="T737" s="566"/>
      <c r="U737" s="566"/>
      <c r="V737" s="566"/>
      <c r="W737" s="566"/>
      <c r="X737" s="566"/>
      <c r="Y737" s="566"/>
      <c r="Z737" s="566"/>
      <c r="AA737" s="565">
        <v>52300</v>
      </c>
      <c r="AB737" s="565">
        <v>35250</v>
      </c>
      <c r="AC737" s="565">
        <v>32650</v>
      </c>
      <c r="AD737" s="565">
        <v>15400</v>
      </c>
      <c r="AE737" s="566"/>
      <c r="AF737" s="566"/>
      <c r="AG737" s="566"/>
      <c r="AH737" s="566"/>
      <c r="AI737" s="566"/>
      <c r="AJ737" s="566"/>
      <c r="AK737" s="566"/>
      <c r="AL737" s="566"/>
      <c r="AM737" s="566"/>
      <c r="AN737" s="566"/>
      <c r="AO737" s="566"/>
      <c r="AP737" s="565">
        <v>109400</v>
      </c>
      <c r="AQ737" s="566"/>
      <c r="AR737" s="566"/>
      <c r="AS737" s="566"/>
      <c r="AT737" s="566"/>
      <c r="AU737" s="566"/>
      <c r="AV737" s="566"/>
      <c r="AW737" s="566"/>
    </row>
    <row r="738" spans="1:49">
      <c r="A738" s="564" t="s">
        <v>198</v>
      </c>
      <c r="B738" s="564" t="s">
        <v>2548</v>
      </c>
      <c r="C738" s="564" t="s">
        <v>383</v>
      </c>
      <c r="D738" s="564" t="s">
        <v>954</v>
      </c>
      <c r="E738" s="564" t="s">
        <v>1005</v>
      </c>
      <c r="F738" s="565">
        <v>967520</v>
      </c>
      <c r="G738" s="566"/>
      <c r="H738" s="566"/>
      <c r="I738" s="566"/>
      <c r="J738" s="566"/>
      <c r="K738" s="566"/>
      <c r="L738" s="566"/>
      <c r="M738" s="566"/>
      <c r="N738" s="566"/>
      <c r="O738" s="566"/>
      <c r="P738" s="566"/>
      <c r="Q738" s="566"/>
      <c r="R738" s="566"/>
      <c r="S738" s="566"/>
      <c r="T738" s="566"/>
      <c r="U738" s="566"/>
      <c r="V738" s="565">
        <v>213400</v>
      </c>
      <c r="W738" s="565">
        <v>115320</v>
      </c>
      <c r="X738" s="565">
        <v>47650</v>
      </c>
      <c r="Y738" s="565">
        <v>94000</v>
      </c>
      <c r="Z738" s="566"/>
      <c r="AA738" s="565">
        <v>38300</v>
      </c>
      <c r="AB738" s="565">
        <v>16700</v>
      </c>
      <c r="AC738" s="565">
        <v>22550</v>
      </c>
      <c r="AD738" s="565">
        <v>280900</v>
      </c>
      <c r="AE738" s="565">
        <v>52300</v>
      </c>
      <c r="AF738" s="565">
        <v>24400</v>
      </c>
      <c r="AG738" s="566"/>
      <c r="AH738" s="566"/>
      <c r="AI738" s="565">
        <v>62000</v>
      </c>
      <c r="AJ738" s="566"/>
      <c r="AK738" s="566"/>
      <c r="AL738" s="566"/>
      <c r="AM738" s="566"/>
      <c r="AN738" s="566"/>
      <c r="AO738" s="566"/>
      <c r="AP738" s="566"/>
      <c r="AQ738" s="566"/>
      <c r="AR738" s="566"/>
      <c r="AS738" s="566"/>
      <c r="AT738" s="566"/>
      <c r="AU738" s="566"/>
      <c r="AV738" s="566"/>
      <c r="AW738" s="566"/>
    </row>
    <row r="739" spans="1:49">
      <c r="A739" s="564" t="s">
        <v>1843</v>
      </c>
      <c r="B739" s="564" t="s">
        <v>3023</v>
      </c>
      <c r="C739" s="564" t="s">
        <v>383</v>
      </c>
      <c r="D739" s="564" t="s">
        <v>954</v>
      </c>
      <c r="E739" s="564" t="s">
        <v>1005</v>
      </c>
      <c r="F739" s="565">
        <v>110150</v>
      </c>
      <c r="G739" s="566"/>
      <c r="H739" s="566"/>
      <c r="I739" s="566"/>
      <c r="J739" s="566"/>
      <c r="K739" s="566"/>
      <c r="L739" s="566"/>
      <c r="M739" s="566"/>
      <c r="N739" s="566"/>
      <c r="O739" s="566"/>
      <c r="P739" s="566"/>
      <c r="Q739" s="566"/>
      <c r="R739" s="566"/>
      <c r="S739" s="566"/>
      <c r="T739" s="566"/>
      <c r="U739" s="566"/>
      <c r="V739" s="566"/>
      <c r="W739" s="566"/>
      <c r="X739" s="566"/>
      <c r="Y739" s="566"/>
      <c r="Z739" s="566"/>
      <c r="AA739" s="566"/>
      <c r="AB739" s="566"/>
      <c r="AC739" s="566"/>
      <c r="AD739" s="566"/>
      <c r="AE739" s="566"/>
      <c r="AF739" s="565">
        <v>68700</v>
      </c>
      <c r="AG739" s="565">
        <v>8450</v>
      </c>
      <c r="AH739" s="566"/>
      <c r="AI739" s="566"/>
      <c r="AJ739" s="566"/>
      <c r="AK739" s="566"/>
      <c r="AL739" s="566"/>
      <c r="AM739" s="566"/>
      <c r="AN739" s="566"/>
      <c r="AO739" s="566"/>
      <c r="AP739" s="565">
        <v>33000</v>
      </c>
      <c r="AQ739" s="566"/>
      <c r="AR739" s="566"/>
      <c r="AS739" s="566"/>
      <c r="AT739" s="566"/>
      <c r="AU739" s="566"/>
      <c r="AV739" s="566"/>
      <c r="AW739" s="566"/>
    </row>
    <row r="740" spans="1:49">
      <c r="A740" s="564" t="s">
        <v>272</v>
      </c>
      <c r="B740" s="564" t="s">
        <v>3024</v>
      </c>
      <c r="C740" s="564" t="s">
        <v>383</v>
      </c>
      <c r="D740" s="564" t="s">
        <v>954</v>
      </c>
      <c r="E740" s="564" t="s">
        <v>1005</v>
      </c>
      <c r="F740" s="565">
        <v>596700</v>
      </c>
      <c r="G740" s="566"/>
      <c r="H740" s="566"/>
      <c r="I740" s="566"/>
      <c r="J740" s="566"/>
      <c r="K740" s="566"/>
      <c r="L740" s="566"/>
      <c r="M740" s="566"/>
      <c r="N740" s="566"/>
      <c r="O740" s="566"/>
      <c r="P740" s="566"/>
      <c r="Q740" s="566"/>
      <c r="R740" s="566"/>
      <c r="S740" s="566"/>
      <c r="T740" s="566"/>
      <c r="U740" s="566"/>
      <c r="V740" s="565">
        <v>220850</v>
      </c>
      <c r="W740" s="565">
        <v>64700</v>
      </c>
      <c r="X740" s="565">
        <v>90350</v>
      </c>
      <c r="Y740" s="566"/>
      <c r="Z740" s="565">
        <v>58300</v>
      </c>
      <c r="AA740" s="565">
        <v>11000</v>
      </c>
      <c r="AB740" s="565">
        <v>151500</v>
      </c>
      <c r="AC740" s="566"/>
      <c r="AD740" s="566"/>
      <c r="AE740" s="566"/>
      <c r="AF740" s="566"/>
      <c r="AG740" s="566"/>
      <c r="AH740" s="566"/>
      <c r="AI740" s="566"/>
      <c r="AJ740" s="566"/>
      <c r="AK740" s="566"/>
      <c r="AL740" s="566"/>
      <c r="AM740" s="566"/>
      <c r="AN740" s="566"/>
      <c r="AO740" s="566"/>
      <c r="AP740" s="566"/>
      <c r="AQ740" s="566"/>
      <c r="AR740" s="566"/>
      <c r="AS740" s="566"/>
      <c r="AT740" s="566"/>
      <c r="AU740" s="566"/>
      <c r="AV740" s="566"/>
      <c r="AW740" s="566"/>
    </row>
    <row r="741" spans="1:49">
      <c r="A741" s="564" t="s">
        <v>283</v>
      </c>
      <c r="B741" s="564" t="s">
        <v>3025</v>
      </c>
      <c r="C741" s="564" t="s">
        <v>383</v>
      </c>
      <c r="D741" s="564" t="s">
        <v>954</v>
      </c>
      <c r="E741" s="564" t="s">
        <v>1005</v>
      </c>
      <c r="F741" s="565">
        <v>9088180</v>
      </c>
      <c r="G741" s="565">
        <v>253050</v>
      </c>
      <c r="H741" s="565">
        <v>229000</v>
      </c>
      <c r="I741" s="565">
        <v>199400</v>
      </c>
      <c r="J741" s="565">
        <v>182900</v>
      </c>
      <c r="K741" s="565">
        <v>278700</v>
      </c>
      <c r="L741" s="565">
        <v>503300</v>
      </c>
      <c r="M741" s="565">
        <v>231950</v>
      </c>
      <c r="N741" s="565">
        <v>234050</v>
      </c>
      <c r="O741" s="565">
        <v>300950</v>
      </c>
      <c r="P741" s="565">
        <v>178650</v>
      </c>
      <c r="Q741" s="565">
        <v>394950</v>
      </c>
      <c r="R741" s="565">
        <v>363550</v>
      </c>
      <c r="S741" s="565">
        <v>197600</v>
      </c>
      <c r="T741" s="565">
        <v>141250</v>
      </c>
      <c r="U741" s="565">
        <v>445650</v>
      </c>
      <c r="V741" s="565">
        <v>136450</v>
      </c>
      <c r="W741" s="565">
        <v>151150</v>
      </c>
      <c r="X741" s="565">
        <v>177250</v>
      </c>
      <c r="Y741" s="565">
        <v>121100</v>
      </c>
      <c r="Z741" s="565">
        <v>118450</v>
      </c>
      <c r="AA741" s="565">
        <v>212000</v>
      </c>
      <c r="AB741" s="565">
        <v>201500</v>
      </c>
      <c r="AC741" s="565">
        <v>210500</v>
      </c>
      <c r="AD741" s="565">
        <v>219200</v>
      </c>
      <c r="AE741" s="565">
        <v>257900</v>
      </c>
      <c r="AF741" s="565">
        <v>123250</v>
      </c>
      <c r="AG741" s="565">
        <v>171250</v>
      </c>
      <c r="AH741" s="565">
        <v>161820</v>
      </c>
      <c r="AI741" s="565">
        <v>191660</v>
      </c>
      <c r="AJ741" s="565">
        <v>175200</v>
      </c>
      <c r="AK741" s="565">
        <v>193740</v>
      </c>
      <c r="AL741" s="565">
        <v>131210</v>
      </c>
      <c r="AM741" s="565">
        <v>228510</v>
      </c>
      <c r="AN741" s="565">
        <v>243100</v>
      </c>
      <c r="AO741" s="565">
        <v>285300</v>
      </c>
      <c r="AP741" s="565">
        <v>229100</v>
      </c>
      <c r="AQ741" s="565">
        <v>161950</v>
      </c>
      <c r="AR741" s="565">
        <v>135690</v>
      </c>
      <c r="AS741" s="565">
        <v>238425</v>
      </c>
      <c r="AT741" s="565">
        <v>115850</v>
      </c>
      <c r="AU741" s="565">
        <v>156850</v>
      </c>
      <c r="AV741" s="565">
        <v>204825</v>
      </c>
      <c r="AW741" s="566"/>
    </row>
    <row r="742" spans="1:49">
      <c r="A742" s="564" t="s">
        <v>1474</v>
      </c>
      <c r="B742" s="564" t="s">
        <v>3026</v>
      </c>
      <c r="C742" s="564" t="s">
        <v>383</v>
      </c>
      <c r="D742" s="564" t="s">
        <v>954</v>
      </c>
      <c r="E742" s="564" t="s">
        <v>1005</v>
      </c>
      <c r="F742" s="565">
        <v>4507010</v>
      </c>
      <c r="G742" s="566"/>
      <c r="H742" s="566"/>
      <c r="I742" s="566"/>
      <c r="J742" s="566"/>
      <c r="K742" s="566"/>
      <c r="L742" s="566"/>
      <c r="M742" s="566"/>
      <c r="N742" s="566"/>
      <c r="O742" s="566"/>
      <c r="P742" s="566"/>
      <c r="Q742" s="566"/>
      <c r="R742" s="566"/>
      <c r="S742" s="566"/>
      <c r="T742" s="566"/>
      <c r="U742" s="566"/>
      <c r="V742" s="566"/>
      <c r="W742" s="566"/>
      <c r="X742" s="566"/>
      <c r="Y742" s="566"/>
      <c r="Z742" s="566"/>
      <c r="AA742" s="566"/>
      <c r="AB742" s="566"/>
      <c r="AC742" s="565">
        <v>303750</v>
      </c>
      <c r="AD742" s="565">
        <v>525250</v>
      </c>
      <c r="AE742" s="565">
        <v>120700</v>
      </c>
      <c r="AF742" s="565">
        <v>264050</v>
      </c>
      <c r="AG742" s="565">
        <v>483925</v>
      </c>
      <c r="AH742" s="565">
        <v>173725</v>
      </c>
      <c r="AI742" s="565">
        <v>333900</v>
      </c>
      <c r="AJ742" s="565">
        <v>292110</v>
      </c>
      <c r="AK742" s="565">
        <v>191650</v>
      </c>
      <c r="AL742" s="565">
        <v>81350</v>
      </c>
      <c r="AM742" s="565">
        <v>284650</v>
      </c>
      <c r="AN742" s="565">
        <v>118900</v>
      </c>
      <c r="AO742" s="565">
        <v>250250</v>
      </c>
      <c r="AP742" s="565">
        <v>377900</v>
      </c>
      <c r="AQ742" s="565">
        <v>155300</v>
      </c>
      <c r="AR742" s="565">
        <v>60400</v>
      </c>
      <c r="AS742" s="565">
        <v>119650</v>
      </c>
      <c r="AT742" s="565">
        <v>47200</v>
      </c>
      <c r="AU742" s="565">
        <v>118150</v>
      </c>
      <c r="AV742" s="565">
        <v>204200</v>
      </c>
      <c r="AW742" s="566"/>
    </row>
    <row r="743" spans="1:49">
      <c r="A743" s="564" t="s">
        <v>288</v>
      </c>
      <c r="B743" s="564" t="s">
        <v>3027</v>
      </c>
      <c r="C743" s="564" t="s">
        <v>383</v>
      </c>
      <c r="D743" s="564" t="s">
        <v>954</v>
      </c>
      <c r="E743" s="564" t="s">
        <v>1005</v>
      </c>
      <c r="F743" s="565">
        <v>412025</v>
      </c>
      <c r="G743" s="566"/>
      <c r="H743" s="566"/>
      <c r="I743" s="566"/>
      <c r="J743" s="566"/>
      <c r="K743" s="566"/>
      <c r="L743" s="566"/>
      <c r="M743" s="566"/>
      <c r="N743" s="566"/>
      <c r="O743" s="566"/>
      <c r="P743" s="566"/>
      <c r="Q743" s="566"/>
      <c r="R743" s="566"/>
      <c r="S743" s="566"/>
      <c r="T743" s="566"/>
      <c r="U743" s="566"/>
      <c r="V743" s="566"/>
      <c r="W743" s="566"/>
      <c r="X743" s="566"/>
      <c r="Y743" s="566"/>
      <c r="Z743" s="566"/>
      <c r="AA743" s="566"/>
      <c r="AB743" s="566"/>
      <c r="AC743" s="566"/>
      <c r="AD743" s="566"/>
      <c r="AE743" s="565">
        <v>47450</v>
      </c>
      <c r="AF743" s="565">
        <v>135650</v>
      </c>
      <c r="AG743" s="565">
        <v>25800</v>
      </c>
      <c r="AH743" s="565">
        <v>50700</v>
      </c>
      <c r="AI743" s="565">
        <v>61175</v>
      </c>
      <c r="AJ743" s="566"/>
      <c r="AK743" s="566"/>
      <c r="AL743" s="566"/>
      <c r="AM743" s="566"/>
      <c r="AN743" s="566"/>
      <c r="AO743" s="566"/>
      <c r="AP743" s="565">
        <v>91250</v>
      </c>
      <c r="AQ743" s="566"/>
      <c r="AR743" s="566"/>
      <c r="AS743" s="566"/>
      <c r="AT743" s="566"/>
      <c r="AU743" s="566"/>
      <c r="AV743" s="566"/>
      <c r="AW743" s="566"/>
    </row>
    <row r="744" spans="1:49">
      <c r="A744" s="564" t="s">
        <v>382</v>
      </c>
      <c r="B744" s="564" t="s">
        <v>3028</v>
      </c>
      <c r="C744" s="564" t="s">
        <v>383</v>
      </c>
      <c r="D744" s="564" t="s">
        <v>954</v>
      </c>
      <c r="E744" s="564" t="s">
        <v>1005</v>
      </c>
      <c r="F744" s="565">
        <v>4398700</v>
      </c>
      <c r="G744" s="565">
        <v>68400</v>
      </c>
      <c r="H744" s="565">
        <v>56700</v>
      </c>
      <c r="I744" s="565">
        <v>90150</v>
      </c>
      <c r="J744" s="565">
        <v>88200</v>
      </c>
      <c r="K744" s="565">
        <v>147600</v>
      </c>
      <c r="L744" s="565">
        <v>78600</v>
      </c>
      <c r="M744" s="565">
        <v>131100</v>
      </c>
      <c r="N744" s="565">
        <v>59750</v>
      </c>
      <c r="O744" s="565">
        <v>51400</v>
      </c>
      <c r="P744" s="565">
        <v>117150</v>
      </c>
      <c r="Q744" s="566"/>
      <c r="R744" s="565">
        <v>172500</v>
      </c>
      <c r="S744" s="565">
        <v>140900</v>
      </c>
      <c r="T744" s="565">
        <v>123250</v>
      </c>
      <c r="U744" s="565">
        <v>39250</v>
      </c>
      <c r="V744" s="565">
        <v>70400</v>
      </c>
      <c r="W744" s="565">
        <v>38600</v>
      </c>
      <c r="X744" s="565">
        <v>122150</v>
      </c>
      <c r="Y744" s="565">
        <v>58950</v>
      </c>
      <c r="Z744" s="565">
        <v>138400</v>
      </c>
      <c r="AA744" s="565">
        <v>80650</v>
      </c>
      <c r="AB744" s="565">
        <v>120100</v>
      </c>
      <c r="AC744" s="565">
        <v>108700</v>
      </c>
      <c r="AD744" s="565">
        <v>93900</v>
      </c>
      <c r="AE744" s="565">
        <v>182900</v>
      </c>
      <c r="AF744" s="565">
        <v>87100</v>
      </c>
      <c r="AG744" s="565">
        <v>69500</v>
      </c>
      <c r="AH744" s="565">
        <v>146450</v>
      </c>
      <c r="AI744" s="565">
        <v>220000</v>
      </c>
      <c r="AJ744" s="565">
        <v>149770</v>
      </c>
      <c r="AK744" s="565">
        <v>107600</v>
      </c>
      <c r="AL744" s="565">
        <v>79050</v>
      </c>
      <c r="AM744" s="565">
        <v>163830</v>
      </c>
      <c r="AN744" s="565">
        <v>66700</v>
      </c>
      <c r="AO744" s="565">
        <v>75950</v>
      </c>
      <c r="AP744" s="565">
        <v>221400</v>
      </c>
      <c r="AQ744" s="565">
        <v>86400</v>
      </c>
      <c r="AR744" s="565">
        <v>57200</v>
      </c>
      <c r="AS744" s="565">
        <v>77650</v>
      </c>
      <c r="AT744" s="565">
        <v>106050</v>
      </c>
      <c r="AU744" s="565">
        <v>101150</v>
      </c>
      <c r="AV744" s="565">
        <v>203200</v>
      </c>
      <c r="AW744" s="566"/>
    </row>
    <row r="745" spans="1:49">
      <c r="A745" s="564" t="s">
        <v>1479</v>
      </c>
      <c r="B745" s="564" t="s">
        <v>3029</v>
      </c>
      <c r="C745" s="564" t="s">
        <v>383</v>
      </c>
      <c r="D745" s="564" t="s">
        <v>954</v>
      </c>
      <c r="E745" s="564" t="s">
        <v>1005</v>
      </c>
      <c r="F745" s="565">
        <v>6717834</v>
      </c>
      <c r="G745" s="566"/>
      <c r="H745" s="566"/>
      <c r="I745" s="566"/>
      <c r="J745" s="566"/>
      <c r="K745" s="566"/>
      <c r="L745" s="566"/>
      <c r="M745" s="566"/>
      <c r="N745" s="566"/>
      <c r="O745" s="566"/>
      <c r="P745" s="566"/>
      <c r="Q745" s="566"/>
      <c r="R745" s="566"/>
      <c r="S745" s="566"/>
      <c r="T745" s="566"/>
      <c r="U745" s="566"/>
      <c r="V745" s="566"/>
      <c r="W745" s="566"/>
      <c r="X745" s="566"/>
      <c r="Y745" s="566"/>
      <c r="Z745" s="566"/>
      <c r="AA745" s="566"/>
      <c r="AB745" s="566"/>
      <c r="AC745" s="565">
        <v>338850</v>
      </c>
      <c r="AD745" s="565">
        <v>1286750</v>
      </c>
      <c r="AE745" s="565">
        <v>537950</v>
      </c>
      <c r="AF745" s="565">
        <v>1180700</v>
      </c>
      <c r="AG745" s="565">
        <v>1100800</v>
      </c>
      <c r="AH745" s="565">
        <v>502100</v>
      </c>
      <c r="AI745" s="565">
        <v>109279</v>
      </c>
      <c r="AJ745" s="565">
        <v>826750</v>
      </c>
      <c r="AK745" s="565">
        <v>230000</v>
      </c>
      <c r="AL745" s="566"/>
      <c r="AM745" s="565">
        <v>146550</v>
      </c>
      <c r="AN745" s="565">
        <v>38300</v>
      </c>
      <c r="AO745" s="565">
        <v>57050</v>
      </c>
      <c r="AP745" s="565">
        <v>55080</v>
      </c>
      <c r="AQ745" s="565">
        <v>50275</v>
      </c>
      <c r="AR745" s="565">
        <v>23200</v>
      </c>
      <c r="AS745" s="565">
        <v>28450</v>
      </c>
      <c r="AT745" s="565">
        <v>109300</v>
      </c>
      <c r="AU745" s="565">
        <v>59800</v>
      </c>
      <c r="AV745" s="565">
        <v>36650</v>
      </c>
      <c r="AW745" s="566"/>
    </row>
    <row r="746" spans="1:49">
      <c r="A746" s="564" t="s">
        <v>1480</v>
      </c>
      <c r="B746" s="564" t="s">
        <v>3030</v>
      </c>
      <c r="C746" s="564" t="s">
        <v>383</v>
      </c>
      <c r="D746" s="564" t="s">
        <v>954</v>
      </c>
      <c r="E746" s="564" t="s">
        <v>1005</v>
      </c>
      <c r="F746" s="565">
        <v>764330</v>
      </c>
      <c r="G746" s="566"/>
      <c r="H746" s="566"/>
      <c r="I746" s="566"/>
      <c r="J746" s="566"/>
      <c r="K746" s="566"/>
      <c r="L746" s="566"/>
      <c r="M746" s="566"/>
      <c r="N746" s="566"/>
      <c r="O746" s="566"/>
      <c r="P746" s="566"/>
      <c r="Q746" s="566"/>
      <c r="R746" s="566"/>
      <c r="S746" s="566"/>
      <c r="T746" s="566"/>
      <c r="U746" s="566"/>
      <c r="V746" s="566"/>
      <c r="W746" s="566"/>
      <c r="X746" s="566"/>
      <c r="Y746" s="566"/>
      <c r="Z746" s="566"/>
      <c r="AA746" s="566"/>
      <c r="AB746" s="566"/>
      <c r="AC746" s="565">
        <v>100750</v>
      </c>
      <c r="AD746" s="566"/>
      <c r="AE746" s="565">
        <v>61400</v>
      </c>
      <c r="AF746" s="565">
        <v>76750</v>
      </c>
      <c r="AG746" s="565">
        <v>31100</v>
      </c>
      <c r="AH746" s="565">
        <v>27600</v>
      </c>
      <c r="AI746" s="565">
        <v>14900</v>
      </c>
      <c r="AJ746" s="565">
        <v>21900</v>
      </c>
      <c r="AK746" s="565">
        <v>23180</v>
      </c>
      <c r="AL746" s="565">
        <v>46250</v>
      </c>
      <c r="AM746" s="565">
        <v>59400</v>
      </c>
      <c r="AN746" s="566"/>
      <c r="AO746" s="565">
        <v>42300</v>
      </c>
      <c r="AP746" s="566"/>
      <c r="AQ746" s="565">
        <v>139000</v>
      </c>
      <c r="AR746" s="565">
        <v>66300</v>
      </c>
      <c r="AS746" s="565">
        <v>22000</v>
      </c>
      <c r="AT746" s="566"/>
      <c r="AU746" s="566"/>
      <c r="AV746" s="565">
        <v>31500</v>
      </c>
      <c r="AW746" s="566"/>
    </row>
    <row r="747" spans="1:49">
      <c r="A747" s="564" t="s">
        <v>107</v>
      </c>
      <c r="B747" s="564" t="s">
        <v>3031</v>
      </c>
      <c r="C747" s="564" t="s">
        <v>383</v>
      </c>
      <c r="D747" s="564" t="s">
        <v>954</v>
      </c>
      <c r="E747" s="564" t="s">
        <v>1005</v>
      </c>
      <c r="F747" s="565">
        <v>1022010</v>
      </c>
      <c r="G747" s="566"/>
      <c r="H747" s="566"/>
      <c r="I747" s="566"/>
      <c r="J747" s="566"/>
      <c r="K747" s="566"/>
      <c r="L747" s="566"/>
      <c r="M747" s="566"/>
      <c r="N747" s="566"/>
      <c r="O747" s="566"/>
      <c r="P747" s="566"/>
      <c r="Q747" s="566"/>
      <c r="R747" s="566"/>
      <c r="S747" s="566"/>
      <c r="T747" s="566"/>
      <c r="U747" s="566"/>
      <c r="V747" s="565">
        <v>193700</v>
      </c>
      <c r="W747" s="566"/>
      <c r="X747" s="565">
        <v>60800</v>
      </c>
      <c r="Y747" s="565">
        <v>25200</v>
      </c>
      <c r="Z747" s="566"/>
      <c r="AA747" s="566"/>
      <c r="AB747" s="565">
        <v>43400</v>
      </c>
      <c r="AC747" s="566"/>
      <c r="AD747" s="566"/>
      <c r="AE747" s="566"/>
      <c r="AF747" s="565">
        <v>15000</v>
      </c>
      <c r="AG747" s="565">
        <v>57450</v>
      </c>
      <c r="AH747" s="565">
        <v>115450</v>
      </c>
      <c r="AI747" s="565">
        <v>104050</v>
      </c>
      <c r="AJ747" s="565">
        <v>146000</v>
      </c>
      <c r="AK747" s="565">
        <v>92800</v>
      </c>
      <c r="AL747" s="565">
        <v>90930</v>
      </c>
      <c r="AM747" s="565">
        <v>25430</v>
      </c>
      <c r="AN747" s="565">
        <v>24400</v>
      </c>
      <c r="AO747" s="566"/>
      <c r="AP747" s="565">
        <v>27400</v>
      </c>
      <c r="AQ747" s="566"/>
      <c r="AR747" s="566"/>
      <c r="AS747" s="566"/>
      <c r="AT747" s="566"/>
      <c r="AU747" s="566"/>
      <c r="AV747" s="566"/>
      <c r="AW747" s="566"/>
    </row>
    <row r="748" spans="1:49">
      <c r="A748" s="564" t="s">
        <v>1630</v>
      </c>
      <c r="B748" s="564" t="s">
        <v>2689</v>
      </c>
      <c r="C748" s="564" t="s">
        <v>383</v>
      </c>
      <c r="D748" s="564" t="s">
        <v>954</v>
      </c>
      <c r="E748" s="564" t="s">
        <v>1005</v>
      </c>
      <c r="F748" s="565">
        <v>228650</v>
      </c>
      <c r="G748" s="566"/>
      <c r="H748" s="566"/>
      <c r="I748" s="566"/>
      <c r="J748" s="566"/>
      <c r="K748" s="566"/>
      <c r="L748" s="566"/>
      <c r="M748" s="566"/>
      <c r="N748" s="566"/>
      <c r="O748" s="566"/>
      <c r="P748" s="566"/>
      <c r="Q748" s="566"/>
      <c r="R748" s="566"/>
      <c r="S748" s="566"/>
      <c r="T748" s="566"/>
      <c r="U748" s="566"/>
      <c r="V748" s="566"/>
      <c r="W748" s="566"/>
      <c r="X748" s="566"/>
      <c r="Y748" s="566"/>
      <c r="Z748" s="566"/>
      <c r="AA748" s="566"/>
      <c r="AB748" s="566"/>
      <c r="AC748" s="566"/>
      <c r="AD748" s="566"/>
      <c r="AE748" s="566"/>
      <c r="AF748" s="566"/>
      <c r="AG748" s="566"/>
      <c r="AH748" s="566"/>
      <c r="AI748" s="566"/>
      <c r="AJ748" s="566"/>
      <c r="AK748" s="566"/>
      <c r="AL748" s="566"/>
      <c r="AM748" s="566"/>
      <c r="AN748" s="566"/>
      <c r="AO748" s="566"/>
      <c r="AP748" s="566"/>
      <c r="AQ748" s="565">
        <v>200600</v>
      </c>
      <c r="AR748" s="566"/>
      <c r="AS748" s="565">
        <v>28050</v>
      </c>
      <c r="AT748" s="566"/>
      <c r="AU748" s="566"/>
      <c r="AV748" s="566"/>
      <c r="AW748" s="566"/>
    </row>
    <row r="749" spans="1:49">
      <c r="A749" s="564" t="s">
        <v>1481</v>
      </c>
      <c r="B749" s="564" t="s">
        <v>3032</v>
      </c>
      <c r="C749" s="564" t="s">
        <v>383</v>
      </c>
      <c r="D749" s="564" t="s">
        <v>954</v>
      </c>
      <c r="E749" s="564" t="s">
        <v>1005</v>
      </c>
      <c r="F749" s="565">
        <v>1413900</v>
      </c>
      <c r="G749" s="566"/>
      <c r="H749" s="566"/>
      <c r="I749" s="566"/>
      <c r="J749" s="566"/>
      <c r="K749" s="566"/>
      <c r="L749" s="566"/>
      <c r="M749" s="566"/>
      <c r="N749" s="566"/>
      <c r="O749" s="566"/>
      <c r="P749" s="566"/>
      <c r="Q749" s="566"/>
      <c r="R749" s="566"/>
      <c r="S749" s="566"/>
      <c r="T749" s="566"/>
      <c r="U749" s="566"/>
      <c r="V749" s="566"/>
      <c r="W749" s="566"/>
      <c r="X749" s="566"/>
      <c r="Y749" s="566"/>
      <c r="Z749" s="566"/>
      <c r="AA749" s="566"/>
      <c r="AB749" s="566"/>
      <c r="AC749" s="566"/>
      <c r="AD749" s="565">
        <v>26500</v>
      </c>
      <c r="AE749" s="565">
        <v>92400</v>
      </c>
      <c r="AF749" s="565">
        <v>32350</v>
      </c>
      <c r="AG749" s="565">
        <v>55400</v>
      </c>
      <c r="AH749" s="565">
        <v>155100</v>
      </c>
      <c r="AI749" s="565">
        <v>68950</v>
      </c>
      <c r="AJ749" s="565">
        <v>92250</v>
      </c>
      <c r="AK749" s="565">
        <v>30550</v>
      </c>
      <c r="AL749" s="565">
        <v>116000</v>
      </c>
      <c r="AM749" s="565">
        <v>180500</v>
      </c>
      <c r="AN749" s="565">
        <v>85300</v>
      </c>
      <c r="AO749" s="565">
        <v>99100</v>
      </c>
      <c r="AP749" s="565">
        <v>3850</v>
      </c>
      <c r="AQ749" s="565">
        <v>41200</v>
      </c>
      <c r="AR749" s="565">
        <v>67150</v>
      </c>
      <c r="AS749" s="565">
        <v>46250</v>
      </c>
      <c r="AT749" s="565">
        <v>126600</v>
      </c>
      <c r="AU749" s="565">
        <v>63650</v>
      </c>
      <c r="AV749" s="565">
        <v>30800</v>
      </c>
      <c r="AW749" s="566"/>
    </row>
    <row r="750" spans="1:49">
      <c r="A750" s="564" t="s">
        <v>29</v>
      </c>
      <c r="B750" s="564" t="s">
        <v>3033</v>
      </c>
      <c r="C750" s="564" t="s">
        <v>383</v>
      </c>
      <c r="D750" s="564" t="s">
        <v>954</v>
      </c>
      <c r="E750" s="564" t="s">
        <v>1005</v>
      </c>
      <c r="F750" s="565">
        <v>291800</v>
      </c>
      <c r="G750" s="566"/>
      <c r="H750" s="566"/>
      <c r="I750" s="566"/>
      <c r="J750" s="566"/>
      <c r="K750" s="566"/>
      <c r="L750" s="566"/>
      <c r="M750" s="566"/>
      <c r="N750" s="566"/>
      <c r="O750" s="566"/>
      <c r="P750" s="566"/>
      <c r="Q750" s="566"/>
      <c r="R750" s="566"/>
      <c r="S750" s="566"/>
      <c r="T750" s="566"/>
      <c r="U750" s="566"/>
      <c r="V750" s="565">
        <v>170500</v>
      </c>
      <c r="W750" s="565">
        <v>25950</v>
      </c>
      <c r="X750" s="565">
        <v>24700</v>
      </c>
      <c r="Y750" s="566"/>
      <c r="Z750" s="565">
        <v>13300</v>
      </c>
      <c r="AA750" s="565">
        <v>37300</v>
      </c>
      <c r="AB750" s="565">
        <v>10700</v>
      </c>
      <c r="AC750" s="565">
        <v>7350</v>
      </c>
      <c r="AD750" s="566"/>
      <c r="AE750" s="566"/>
      <c r="AF750" s="565">
        <v>2000</v>
      </c>
      <c r="AG750" s="566"/>
      <c r="AH750" s="566"/>
      <c r="AI750" s="566"/>
      <c r="AJ750" s="566"/>
      <c r="AK750" s="566"/>
      <c r="AL750" s="566"/>
      <c r="AM750" s="566"/>
      <c r="AN750" s="566"/>
      <c r="AO750" s="566"/>
      <c r="AP750" s="566"/>
      <c r="AQ750" s="566"/>
      <c r="AR750" s="566"/>
      <c r="AS750" s="566"/>
      <c r="AT750" s="566"/>
      <c r="AU750" s="566"/>
      <c r="AV750" s="566"/>
      <c r="AW750" s="566"/>
    </row>
    <row r="751" spans="1:49">
      <c r="A751" s="564" t="s">
        <v>397</v>
      </c>
      <c r="B751" s="564" t="s">
        <v>3034</v>
      </c>
      <c r="C751" s="564" t="s">
        <v>383</v>
      </c>
      <c r="D751" s="564" t="s">
        <v>954</v>
      </c>
      <c r="E751" s="564" t="s">
        <v>1005</v>
      </c>
      <c r="F751" s="565">
        <v>126000</v>
      </c>
      <c r="G751" s="566"/>
      <c r="H751" s="566"/>
      <c r="I751" s="566"/>
      <c r="J751" s="566"/>
      <c r="K751" s="566"/>
      <c r="L751" s="566"/>
      <c r="M751" s="566"/>
      <c r="N751" s="566"/>
      <c r="O751" s="566"/>
      <c r="P751" s="566"/>
      <c r="Q751" s="566"/>
      <c r="R751" s="566"/>
      <c r="S751" s="566"/>
      <c r="T751" s="566"/>
      <c r="U751" s="566"/>
      <c r="V751" s="566"/>
      <c r="W751" s="566"/>
      <c r="X751" s="566"/>
      <c r="Y751" s="566"/>
      <c r="Z751" s="566"/>
      <c r="AA751" s="566"/>
      <c r="AB751" s="566"/>
      <c r="AC751" s="566"/>
      <c r="AD751" s="565">
        <v>7500</v>
      </c>
      <c r="AE751" s="565">
        <v>79300</v>
      </c>
      <c r="AF751" s="565">
        <v>12500</v>
      </c>
      <c r="AG751" s="566"/>
      <c r="AH751" s="565">
        <v>16700</v>
      </c>
      <c r="AI751" s="566"/>
      <c r="AJ751" s="566"/>
      <c r="AK751" s="566"/>
      <c r="AL751" s="565">
        <v>10000</v>
      </c>
      <c r="AM751" s="566"/>
      <c r="AN751" s="566"/>
      <c r="AO751" s="566"/>
      <c r="AP751" s="566"/>
      <c r="AQ751" s="566"/>
      <c r="AR751" s="566"/>
      <c r="AS751" s="566"/>
      <c r="AT751" s="566"/>
      <c r="AU751" s="566"/>
      <c r="AV751" s="566"/>
      <c r="AW751" s="566"/>
    </row>
    <row r="752" spans="1:49">
      <c r="A752" s="564" t="s">
        <v>1482</v>
      </c>
      <c r="B752" s="564" t="s">
        <v>3035</v>
      </c>
      <c r="C752" s="564" t="s">
        <v>383</v>
      </c>
      <c r="D752" s="564" t="s">
        <v>954</v>
      </c>
      <c r="E752" s="564" t="s">
        <v>1005</v>
      </c>
      <c r="F752" s="565">
        <v>2015750</v>
      </c>
      <c r="G752" s="566"/>
      <c r="H752" s="566"/>
      <c r="I752" s="566"/>
      <c r="J752" s="566"/>
      <c r="K752" s="566"/>
      <c r="L752" s="566"/>
      <c r="M752" s="566"/>
      <c r="N752" s="566"/>
      <c r="O752" s="566"/>
      <c r="P752" s="566"/>
      <c r="Q752" s="566"/>
      <c r="R752" s="566"/>
      <c r="S752" s="566"/>
      <c r="T752" s="566"/>
      <c r="U752" s="566"/>
      <c r="V752" s="566"/>
      <c r="W752" s="566"/>
      <c r="X752" s="566"/>
      <c r="Y752" s="566"/>
      <c r="Z752" s="566"/>
      <c r="AA752" s="566"/>
      <c r="AB752" s="566"/>
      <c r="AC752" s="565">
        <v>168000</v>
      </c>
      <c r="AD752" s="565">
        <v>132800</v>
      </c>
      <c r="AE752" s="565">
        <v>83350</v>
      </c>
      <c r="AF752" s="565">
        <v>84300</v>
      </c>
      <c r="AG752" s="565">
        <v>830600</v>
      </c>
      <c r="AH752" s="565">
        <v>67000</v>
      </c>
      <c r="AI752" s="565">
        <v>31400</v>
      </c>
      <c r="AJ752" s="566"/>
      <c r="AK752" s="566"/>
      <c r="AL752" s="565">
        <v>76200</v>
      </c>
      <c r="AM752" s="565">
        <v>20000</v>
      </c>
      <c r="AN752" s="565">
        <v>40000</v>
      </c>
      <c r="AO752" s="566"/>
      <c r="AP752" s="566"/>
      <c r="AQ752" s="566"/>
      <c r="AR752" s="565">
        <v>65900</v>
      </c>
      <c r="AS752" s="565">
        <v>153400</v>
      </c>
      <c r="AT752" s="565">
        <v>109200</v>
      </c>
      <c r="AU752" s="565">
        <v>49200</v>
      </c>
      <c r="AV752" s="565">
        <v>104400</v>
      </c>
      <c r="AW752" s="566"/>
    </row>
    <row r="753" spans="1:49">
      <c r="A753" s="564" t="s">
        <v>168</v>
      </c>
      <c r="B753" s="564" t="s">
        <v>3036</v>
      </c>
      <c r="C753" s="564" t="s">
        <v>383</v>
      </c>
      <c r="D753" s="564" t="s">
        <v>954</v>
      </c>
      <c r="E753" s="564" t="s">
        <v>1005</v>
      </c>
      <c r="F753" s="565">
        <v>1442040</v>
      </c>
      <c r="G753" s="566"/>
      <c r="H753" s="566"/>
      <c r="I753" s="566"/>
      <c r="J753" s="566"/>
      <c r="K753" s="566"/>
      <c r="L753" s="566"/>
      <c r="M753" s="566"/>
      <c r="N753" s="566"/>
      <c r="O753" s="566"/>
      <c r="P753" s="566"/>
      <c r="Q753" s="566"/>
      <c r="R753" s="566"/>
      <c r="S753" s="566"/>
      <c r="T753" s="566"/>
      <c r="U753" s="566"/>
      <c r="V753" s="565">
        <v>242400</v>
      </c>
      <c r="W753" s="565">
        <v>134250</v>
      </c>
      <c r="X753" s="565">
        <v>106800</v>
      </c>
      <c r="Y753" s="565">
        <v>117800</v>
      </c>
      <c r="Z753" s="565">
        <v>64950</v>
      </c>
      <c r="AA753" s="565">
        <v>31350</v>
      </c>
      <c r="AB753" s="565">
        <v>19400</v>
      </c>
      <c r="AC753" s="566"/>
      <c r="AD753" s="565">
        <v>5500</v>
      </c>
      <c r="AE753" s="565">
        <v>109000</v>
      </c>
      <c r="AF753" s="565">
        <v>28600</v>
      </c>
      <c r="AG753" s="565">
        <v>25000</v>
      </c>
      <c r="AH753" s="565">
        <v>43350</v>
      </c>
      <c r="AI753" s="565">
        <v>35600</v>
      </c>
      <c r="AJ753" s="565">
        <v>3400</v>
      </c>
      <c r="AK753" s="565">
        <v>22850</v>
      </c>
      <c r="AL753" s="565">
        <v>46890</v>
      </c>
      <c r="AM753" s="566"/>
      <c r="AN753" s="566"/>
      <c r="AO753" s="565">
        <v>19450</v>
      </c>
      <c r="AP753" s="565">
        <v>51300</v>
      </c>
      <c r="AQ753" s="565">
        <v>61800</v>
      </c>
      <c r="AR753" s="565">
        <v>9000</v>
      </c>
      <c r="AS753" s="565">
        <v>34000</v>
      </c>
      <c r="AT753" s="565">
        <v>20000</v>
      </c>
      <c r="AU753" s="565">
        <v>140200</v>
      </c>
      <c r="AV753" s="565">
        <v>69150</v>
      </c>
      <c r="AW753" s="566"/>
    </row>
    <row r="754" spans="1:49">
      <c r="A754" s="564" t="s">
        <v>324</v>
      </c>
      <c r="B754" s="564" t="s">
        <v>2579</v>
      </c>
      <c r="C754" s="564" t="s">
        <v>383</v>
      </c>
      <c r="D754" s="564" t="s">
        <v>954</v>
      </c>
      <c r="E754" s="564" t="s">
        <v>1005</v>
      </c>
      <c r="F754" s="565">
        <v>20700</v>
      </c>
      <c r="G754" s="566"/>
      <c r="H754" s="566"/>
      <c r="I754" s="566"/>
      <c r="J754" s="566"/>
      <c r="K754" s="566"/>
      <c r="L754" s="566"/>
      <c r="M754" s="566"/>
      <c r="N754" s="566"/>
      <c r="O754" s="566"/>
      <c r="P754" s="566"/>
      <c r="Q754" s="566"/>
      <c r="R754" s="566"/>
      <c r="S754" s="566"/>
      <c r="T754" s="566"/>
      <c r="U754" s="566"/>
      <c r="V754" s="566"/>
      <c r="W754" s="566"/>
      <c r="X754" s="566"/>
      <c r="Y754" s="566"/>
      <c r="Z754" s="566"/>
      <c r="AA754" s="566"/>
      <c r="AB754" s="566"/>
      <c r="AC754" s="565">
        <v>20700</v>
      </c>
      <c r="AD754" s="566"/>
      <c r="AE754" s="566"/>
      <c r="AF754" s="566"/>
      <c r="AG754" s="566"/>
      <c r="AH754" s="566"/>
      <c r="AI754" s="566"/>
      <c r="AJ754" s="566"/>
      <c r="AK754" s="566"/>
      <c r="AL754" s="566"/>
      <c r="AM754" s="566"/>
      <c r="AN754" s="566"/>
      <c r="AO754" s="566"/>
      <c r="AP754" s="566"/>
      <c r="AQ754" s="566"/>
      <c r="AR754" s="566"/>
      <c r="AS754" s="566"/>
      <c r="AT754" s="566"/>
      <c r="AU754" s="566"/>
      <c r="AV754" s="566"/>
      <c r="AW754" s="566"/>
    </row>
    <row r="755" spans="1:49">
      <c r="A755" s="564" t="s">
        <v>325</v>
      </c>
      <c r="B755" s="564" t="s">
        <v>3037</v>
      </c>
      <c r="C755" s="564" t="s">
        <v>383</v>
      </c>
      <c r="D755" s="564" t="s">
        <v>954</v>
      </c>
      <c r="E755" s="564" t="s">
        <v>1005</v>
      </c>
      <c r="F755" s="565">
        <v>4711800</v>
      </c>
      <c r="G755" s="565">
        <v>157100</v>
      </c>
      <c r="H755" s="565">
        <v>220750</v>
      </c>
      <c r="I755" s="565">
        <v>223700</v>
      </c>
      <c r="J755" s="565">
        <v>84350</v>
      </c>
      <c r="K755" s="566"/>
      <c r="L755" s="566"/>
      <c r="M755" s="565">
        <v>236200</v>
      </c>
      <c r="N755" s="565">
        <v>252500</v>
      </c>
      <c r="O755" s="565">
        <v>192900</v>
      </c>
      <c r="P755" s="566"/>
      <c r="Q755" s="566"/>
      <c r="R755" s="566"/>
      <c r="S755" s="565">
        <v>107350</v>
      </c>
      <c r="T755" s="565">
        <v>181050</v>
      </c>
      <c r="U755" s="565">
        <v>224900</v>
      </c>
      <c r="V755" s="565">
        <v>202250</v>
      </c>
      <c r="W755" s="565">
        <v>111600</v>
      </c>
      <c r="X755" s="565">
        <v>170050</v>
      </c>
      <c r="Y755" s="565">
        <v>114600</v>
      </c>
      <c r="Z755" s="565">
        <v>179650</v>
      </c>
      <c r="AA755" s="565">
        <v>31600</v>
      </c>
      <c r="AB755" s="565">
        <v>57600</v>
      </c>
      <c r="AC755" s="565">
        <v>24500</v>
      </c>
      <c r="AD755" s="565">
        <v>157100</v>
      </c>
      <c r="AE755" s="565">
        <v>221700</v>
      </c>
      <c r="AF755" s="565">
        <v>131400</v>
      </c>
      <c r="AG755" s="565">
        <v>50000</v>
      </c>
      <c r="AH755" s="566"/>
      <c r="AI755" s="565">
        <v>80500</v>
      </c>
      <c r="AJ755" s="565">
        <v>47400</v>
      </c>
      <c r="AK755" s="565">
        <v>52500</v>
      </c>
      <c r="AL755" s="565">
        <v>82000</v>
      </c>
      <c r="AM755" s="566"/>
      <c r="AN755" s="566"/>
      <c r="AO755" s="565">
        <v>33500</v>
      </c>
      <c r="AP755" s="565">
        <v>59800</v>
      </c>
      <c r="AQ755" s="565">
        <v>70000</v>
      </c>
      <c r="AR755" s="565">
        <v>87500</v>
      </c>
      <c r="AS755" s="565">
        <v>156700</v>
      </c>
      <c r="AT755" s="565">
        <v>297200</v>
      </c>
      <c r="AU755" s="565">
        <v>121300</v>
      </c>
      <c r="AV755" s="565">
        <v>290550</v>
      </c>
      <c r="AW755" s="566"/>
    </row>
    <row r="756" spans="1:49">
      <c r="A756" s="564" t="s">
        <v>1844</v>
      </c>
      <c r="B756" s="564" t="s">
        <v>3038</v>
      </c>
      <c r="C756" s="564" t="s">
        <v>383</v>
      </c>
      <c r="D756" s="564" t="s">
        <v>954</v>
      </c>
      <c r="E756" s="564" t="s">
        <v>1005</v>
      </c>
      <c r="F756" s="565">
        <v>297500</v>
      </c>
      <c r="G756" s="566"/>
      <c r="H756" s="566"/>
      <c r="I756" s="566"/>
      <c r="J756" s="566"/>
      <c r="K756" s="566"/>
      <c r="L756" s="566"/>
      <c r="M756" s="566"/>
      <c r="N756" s="566"/>
      <c r="O756" s="566"/>
      <c r="P756" s="566"/>
      <c r="Q756" s="566"/>
      <c r="R756" s="566"/>
      <c r="S756" s="566"/>
      <c r="T756" s="566"/>
      <c r="U756" s="566"/>
      <c r="V756" s="566"/>
      <c r="W756" s="566"/>
      <c r="X756" s="566"/>
      <c r="Y756" s="566"/>
      <c r="Z756" s="566"/>
      <c r="AA756" s="566"/>
      <c r="AB756" s="566"/>
      <c r="AC756" s="566"/>
      <c r="AD756" s="566"/>
      <c r="AE756" s="565">
        <v>15400</v>
      </c>
      <c r="AF756" s="565">
        <v>64750</v>
      </c>
      <c r="AG756" s="566"/>
      <c r="AH756" s="566"/>
      <c r="AI756" s="566"/>
      <c r="AJ756" s="566"/>
      <c r="AK756" s="566"/>
      <c r="AL756" s="566"/>
      <c r="AM756" s="566"/>
      <c r="AN756" s="566"/>
      <c r="AO756" s="566"/>
      <c r="AP756" s="565">
        <v>217350</v>
      </c>
      <c r="AQ756" s="566"/>
      <c r="AR756" s="566"/>
      <c r="AS756" s="566"/>
      <c r="AT756" s="566"/>
      <c r="AU756" s="566"/>
      <c r="AV756" s="566"/>
      <c r="AW756" s="566"/>
    </row>
    <row r="757" spans="1:49">
      <c r="A757" s="564" t="s">
        <v>342</v>
      </c>
      <c r="B757" s="564" t="s">
        <v>3038</v>
      </c>
      <c r="C757" s="564" t="s">
        <v>383</v>
      </c>
      <c r="D757" s="564" t="s">
        <v>954</v>
      </c>
      <c r="E757" s="564" t="s">
        <v>1005</v>
      </c>
      <c r="F757" s="565">
        <v>709700</v>
      </c>
      <c r="G757" s="566"/>
      <c r="H757" s="566"/>
      <c r="I757" s="566"/>
      <c r="J757" s="566"/>
      <c r="K757" s="566"/>
      <c r="L757" s="566"/>
      <c r="M757" s="566"/>
      <c r="N757" s="566"/>
      <c r="O757" s="566"/>
      <c r="P757" s="566"/>
      <c r="Q757" s="566"/>
      <c r="R757" s="566"/>
      <c r="S757" s="566"/>
      <c r="T757" s="566"/>
      <c r="U757" s="566"/>
      <c r="V757" s="565">
        <v>218100</v>
      </c>
      <c r="W757" s="565">
        <v>107000</v>
      </c>
      <c r="X757" s="565">
        <v>48450</v>
      </c>
      <c r="Y757" s="565">
        <v>63050</v>
      </c>
      <c r="Z757" s="565">
        <v>32200</v>
      </c>
      <c r="AA757" s="565">
        <v>201050</v>
      </c>
      <c r="AB757" s="565">
        <v>39850</v>
      </c>
      <c r="AC757" s="566"/>
      <c r="AD757" s="566"/>
      <c r="AE757" s="566"/>
      <c r="AF757" s="566"/>
      <c r="AG757" s="566"/>
      <c r="AH757" s="566"/>
      <c r="AI757" s="566"/>
      <c r="AJ757" s="566"/>
      <c r="AK757" s="566"/>
      <c r="AL757" s="566"/>
      <c r="AM757" s="566"/>
      <c r="AN757" s="566"/>
      <c r="AO757" s="566"/>
      <c r="AP757" s="566"/>
      <c r="AQ757" s="566"/>
      <c r="AR757" s="566"/>
      <c r="AS757" s="566"/>
      <c r="AT757" s="566"/>
      <c r="AU757" s="566"/>
      <c r="AV757" s="566"/>
      <c r="AW757" s="566"/>
    </row>
    <row r="758" spans="1:49">
      <c r="A758" s="564" t="s">
        <v>345</v>
      </c>
      <c r="B758" s="564" t="s">
        <v>3039</v>
      </c>
      <c r="C758" s="564" t="s">
        <v>383</v>
      </c>
      <c r="D758" s="564" t="s">
        <v>954</v>
      </c>
      <c r="E758" s="564" t="s">
        <v>1005</v>
      </c>
      <c r="F758" s="565">
        <v>173300</v>
      </c>
      <c r="G758" s="565">
        <v>8400</v>
      </c>
      <c r="H758" s="566"/>
      <c r="I758" s="565">
        <v>38200</v>
      </c>
      <c r="J758" s="566"/>
      <c r="K758" s="566"/>
      <c r="L758" s="565">
        <v>126700</v>
      </c>
      <c r="M758" s="566"/>
      <c r="N758" s="566"/>
      <c r="O758" s="566"/>
      <c r="P758" s="566"/>
      <c r="Q758" s="566"/>
      <c r="R758" s="566"/>
      <c r="S758" s="566"/>
      <c r="T758" s="566"/>
      <c r="U758" s="566"/>
      <c r="V758" s="566"/>
      <c r="W758" s="566"/>
      <c r="X758" s="566"/>
      <c r="Y758" s="566"/>
      <c r="Z758" s="566"/>
      <c r="AA758" s="566"/>
      <c r="AB758" s="566"/>
      <c r="AC758" s="566"/>
      <c r="AD758" s="566"/>
      <c r="AE758" s="566"/>
      <c r="AF758" s="566"/>
      <c r="AG758" s="566"/>
      <c r="AH758" s="566"/>
      <c r="AI758" s="566"/>
      <c r="AJ758" s="566"/>
      <c r="AK758" s="566"/>
      <c r="AL758" s="566"/>
      <c r="AM758" s="566"/>
      <c r="AN758" s="566"/>
      <c r="AO758" s="566"/>
      <c r="AP758" s="566"/>
      <c r="AQ758" s="566"/>
      <c r="AR758" s="566"/>
      <c r="AS758" s="566"/>
      <c r="AT758" s="566"/>
      <c r="AU758" s="566"/>
      <c r="AV758" s="566"/>
      <c r="AW758" s="566"/>
    </row>
    <row r="759" spans="1:49">
      <c r="A759" s="564" t="s">
        <v>359</v>
      </c>
      <c r="B759" s="564" t="s">
        <v>3040</v>
      </c>
      <c r="C759" s="564" t="s">
        <v>383</v>
      </c>
      <c r="D759" s="564" t="s">
        <v>954</v>
      </c>
      <c r="E759" s="564" t="s">
        <v>1005</v>
      </c>
      <c r="F759" s="565">
        <v>6800</v>
      </c>
      <c r="G759" s="566"/>
      <c r="H759" s="566"/>
      <c r="I759" s="566"/>
      <c r="J759" s="566"/>
      <c r="K759" s="566"/>
      <c r="L759" s="566"/>
      <c r="M759" s="566"/>
      <c r="N759" s="566"/>
      <c r="O759" s="566"/>
      <c r="P759" s="566"/>
      <c r="Q759" s="566"/>
      <c r="R759" s="566"/>
      <c r="S759" s="566"/>
      <c r="T759" s="566"/>
      <c r="U759" s="566"/>
      <c r="V759" s="566"/>
      <c r="W759" s="566"/>
      <c r="X759" s="566"/>
      <c r="Y759" s="566"/>
      <c r="Z759" s="566"/>
      <c r="AA759" s="566"/>
      <c r="AB759" s="566"/>
      <c r="AC759" s="566"/>
      <c r="AD759" s="566"/>
      <c r="AE759" s="566"/>
      <c r="AF759" s="566"/>
      <c r="AG759" s="566"/>
      <c r="AH759" s="566"/>
      <c r="AI759" s="566"/>
      <c r="AJ759" s="566"/>
      <c r="AK759" s="566"/>
      <c r="AL759" s="566"/>
      <c r="AM759" s="566"/>
      <c r="AN759" s="565">
        <v>6800</v>
      </c>
      <c r="AO759" s="566"/>
      <c r="AP759" s="566"/>
      <c r="AQ759" s="566"/>
      <c r="AR759" s="566"/>
      <c r="AS759" s="566"/>
      <c r="AT759" s="566"/>
      <c r="AU759" s="566"/>
      <c r="AV759" s="566"/>
      <c r="AW759" s="566"/>
    </row>
    <row r="760" spans="1:49">
      <c r="A760" s="564" t="s">
        <v>1483</v>
      </c>
      <c r="B760" s="564" t="s">
        <v>3041</v>
      </c>
      <c r="C760" s="564" t="s">
        <v>383</v>
      </c>
      <c r="D760" s="564" t="s">
        <v>954</v>
      </c>
      <c r="E760" s="564" t="s">
        <v>1005</v>
      </c>
      <c r="F760" s="565">
        <v>1506600</v>
      </c>
      <c r="G760" s="566"/>
      <c r="H760" s="566"/>
      <c r="I760" s="566"/>
      <c r="J760" s="566"/>
      <c r="K760" s="566"/>
      <c r="L760" s="566"/>
      <c r="M760" s="566"/>
      <c r="N760" s="566"/>
      <c r="O760" s="566"/>
      <c r="P760" s="566"/>
      <c r="Q760" s="566"/>
      <c r="R760" s="566"/>
      <c r="S760" s="566"/>
      <c r="T760" s="566"/>
      <c r="U760" s="566"/>
      <c r="V760" s="566"/>
      <c r="W760" s="566"/>
      <c r="X760" s="566"/>
      <c r="Y760" s="566"/>
      <c r="Z760" s="566"/>
      <c r="AA760" s="566"/>
      <c r="AB760" s="566"/>
      <c r="AC760" s="565">
        <v>65400</v>
      </c>
      <c r="AD760" s="565">
        <v>72400</v>
      </c>
      <c r="AE760" s="565">
        <v>21200</v>
      </c>
      <c r="AF760" s="565">
        <v>219300</v>
      </c>
      <c r="AG760" s="565">
        <v>88050</v>
      </c>
      <c r="AH760" s="565">
        <v>128590</v>
      </c>
      <c r="AI760" s="565">
        <v>91300</v>
      </c>
      <c r="AJ760" s="566"/>
      <c r="AK760" s="565">
        <v>28400</v>
      </c>
      <c r="AL760" s="565">
        <v>74210</v>
      </c>
      <c r="AM760" s="566"/>
      <c r="AN760" s="566"/>
      <c r="AO760" s="565">
        <v>23550</v>
      </c>
      <c r="AP760" s="566"/>
      <c r="AQ760" s="566"/>
      <c r="AR760" s="565">
        <v>32100</v>
      </c>
      <c r="AS760" s="565">
        <v>324000</v>
      </c>
      <c r="AT760" s="565">
        <v>246000</v>
      </c>
      <c r="AU760" s="565">
        <v>73800</v>
      </c>
      <c r="AV760" s="565">
        <v>18300</v>
      </c>
      <c r="AW760" s="566"/>
    </row>
    <row r="761" spans="1:49">
      <c r="A761" s="564" t="s">
        <v>291</v>
      </c>
      <c r="B761" s="564" t="s">
        <v>3041</v>
      </c>
      <c r="C761" s="564" t="s">
        <v>383</v>
      </c>
      <c r="D761" s="564" t="s">
        <v>954</v>
      </c>
      <c r="E761" s="564" t="s">
        <v>1005</v>
      </c>
      <c r="F761" s="565">
        <v>1212850</v>
      </c>
      <c r="G761" s="566"/>
      <c r="H761" s="566"/>
      <c r="I761" s="566"/>
      <c r="J761" s="566"/>
      <c r="K761" s="566"/>
      <c r="L761" s="566"/>
      <c r="M761" s="566"/>
      <c r="N761" s="566"/>
      <c r="O761" s="566"/>
      <c r="P761" s="566"/>
      <c r="Q761" s="566"/>
      <c r="R761" s="566"/>
      <c r="S761" s="566"/>
      <c r="T761" s="566"/>
      <c r="U761" s="566"/>
      <c r="V761" s="565">
        <v>265700</v>
      </c>
      <c r="W761" s="565">
        <v>212950</v>
      </c>
      <c r="X761" s="565">
        <v>162950</v>
      </c>
      <c r="Y761" s="565">
        <v>204100</v>
      </c>
      <c r="Z761" s="565">
        <v>130500</v>
      </c>
      <c r="AA761" s="565">
        <v>106800</v>
      </c>
      <c r="AB761" s="565">
        <v>129850</v>
      </c>
      <c r="AC761" s="566"/>
      <c r="AD761" s="566"/>
      <c r="AE761" s="566"/>
      <c r="AF761" s="566"/>
      <c r="AG761" s="566"/>
      <c r="AH761" s="566"/>
      <c r="AI761" s="566"/>
      <c r="AJ761" s="566"/>
      <c r="AK761" s="566"/>
      <c r="AL761" s="566"/>
      <c r="AM761" s="566"/>
      <c r="AN761" s="566"/>
      <c r="AO761" s="566"/>
      <c r="AP761" s="566"/>
      <c r="AQ761" s="566"/>
      <c r="AR761" s="566"/>
      <c r="AS761" s="566"/>
      <c r="AT761" s="566"/>
      <c r="AU761" s="566"/>
      <c r="AV761" s="566"/>
      <c r="AW761" s="566"/>
    </row>
    <row r="762" spans="1:49">
      <c r="A762" s="564" t="s">
        <v>293</v>
      </c>
      <c r="B762" s="564" t="s">
        <v>3042</v>
      </c>
      <c r="C762" s="564" t="s">
        <v>383</v>
      </c>
      <c r="D762" s="564" t="s">
        <v>954</v>
      </c>
      <c r="E762" s="564" t="s">
        <v>1005</v>
      </c>
      <c r="F762" s="565">
        <v>628250</v>
      </c>
      <c r="G762" s="566"/>
      <c r="H762" s="566"/>
      <c r="I762" s="566"/>
      <c r="J762" s="566"/>
      <c r="K762" s="566"/>
      <c r="L762" s="566"/>
      <c r="M762" s="566"/>
      <c r="N762" s="566"/>
      <c r="O762" s="566"/>
      <c r="P762" s="566"/>
      <c r="Q762" s="566"/>
      <c r="R762" s="566"/>
      <c r="S762" s="566"/>
      <c r="T762" s="566"/>
      <c r="U762" s="566"/>
      <c r="V762" s="565">
        <v>179050</v>
      </c>
      <c r="W762" s="565">
        <v>95800</v>
      </c>
      <c r="X762" s="565">
        <v>86650</v>
      </c>
      <c r="Y762" s="565">
        <v>44400</v>
      </c>
      <c r="Z762" s="566"/>
      <c r="AA762" s="565">
        <v>208950</v>
      </c>
      <c r="AB762" s="565">
        <v>13400</v>
      </c>
      <c r="AC762" s="566"/>
      <c r="AD762" s="566"/>
      <c r="AE762" s="566"/>
      <c r="AF762" s="566"/>
      <c r="AG762" s="566"/>
      <c r="AH762" s="566"/>
      <c r="AI762" s="566"/>
      <c r="AJ762" s="566"/>
      <c r="AK762" s="566"/>
      <c r="AL762" s="566"/>
      <c r="AM762" s="566"/>
      <c r="AN762" s="566"/>
      <c r="AO762" s="566"/>
      <c r="AP762" s="566"/>
      <c r="AQ762" s="566"/>
      <c r="AR762" s="566"/>
      <c r="AS762" s="566"/>
      <c r="AT762" s="566"/>
      <c r="AU762" s="566"/>
      <c r="AV762" s="566"/>
      <c r="AW762" s="566"/>
    </row>
    <row r="763" spans="1:49">
      <c r="A763" s="564" t="s">
        <v>294</v>
      </c>
      <c r="B763" s="564" t="s">
        <v>3043</v>
      </c>
      <c r="C763" s="564" t="s">
        <v>383</v>
      </c>
      <c r="D763" s="564" t="s">
        <v>954</v>
      </c>
      <c r="E763" s="564" t="s">
        <v>1005</v>
      </c>
      <c r="F763" s="565">
        <v>142250</v>
      </c>
      <c r="G763" s="565">
        <v>75450</v>
      </c>
      <c r="H763" s="565">
        <v>66800</v>
      </c>
      <c r="I763" s="566"/>
      <c r="J763" s="566"/>
      <c r="K763" s="566"/>
      <c r="L763" s="566"/>
      <c r="M763" s="566"/>
      <c r="N763" s="566"/>
      <c r="O763" s="566"/>
      <c r="P763" s="566"/>
      <c r="Q763" s="566"/>
      <c r="R763" s="566"/>
      <c r="S763" s="566"/>
      <c r="T763" s="566"/>
      <c r="U763" s="566"/>
      <c r="V763" s="566"/>
      <c r="W763" s="566"/>
      <c r="X763" s="566"/>
      <c r="Y763" s="566"/>
      <c r="Z763" s="566"/>
      <c r="AA763" s="566"/>
      <c r="AB763" s="566"/>
      <c r="AC763" s="566"/>
      <c r="AD763" s="566"/>
      <c r="AE763" s="566"/>
      <c r="AF763" s="566"/>
      <c r="AG763" s="566"/>
      <c r="AH763" s="566"/>
      <c r="AI763" s="566"/>
      <c r="AJ763" s="566"/>
      <c r="AK763" s="566"/>
      <c r="AL763" s="566"/>
      <c r="AM763" s="566"/>
      <c r="AN763" s="566"/>
      <c r="AO763" s="566"/>
      <c r="AP763" s="566"/>
      <c r="AQ763" s="566"/>
      <c r="AR763" s="566"/>
      <c r="AS763" s="566"/>
      <c r="AT763" s="566"/>
      <c r="AU763" s="566"/>
      <c r="AV763" s="566"/>
      <c r="AW763" s="566"/>
    </row>
    <row r="764" spans="1:49">
      <c r="A764" s="564" t="s">
        <v>302</v>
      </c>
      <c r="B764" s="564" t="s">
        <v>3044</v>
      </c>
      <c r="C764" s="564" t="s">
        <v>383</v>
      </c>
      <c r="D764" s="564" t="s">
        <v>954</v>
      </c>
      <c r="E764" s="564" t="s">
        <v>1005</v>
      </c>
      <c r="F764" s="565">
        <v>530050</v>
      </c>
      <c r="G764" s="565">
        <v>53700</v>
      </c>
      <c r="H764" s="565">
        <v>23050</v>
      </c>
      <c r="I764" s="565">
        <v>92350</v>
      </c>
      <c r="J764" s="566"/>
      <c r="K764" s="565">
        <v>140750</v>
      </c>
      <c r="L764" s="565">
        <v>37500</v>
      </c>
      <c r="M764" s="565">
        <v>182700</v>
      </c>
      <c r="N764" s="566"/>
      <c r="O764" s="566"/>
      <c r="P764" s="566"/>
      <c r="Q764" s="566"/>
      <c r="R764" s="566"/>
      <c r="S764" s="566"/>
      <c r="T764" s="566"/>
      <c r="U764" s="566"/>
      <c r="V764" s="566"/>
      <c r="W764" s="566"/>
      <c r="X764" s="566"/>
      <c r="Y764" s="566"/>
      <c r="Z764" s="566"/>
      <c r="AA764" s="566"/>
      <c r="AB764" s="566"/>
      <c r="AC764" s="566"/>
      <c r="AD764" s="566"/>
      <c r="AE764" s="566"/>
      <c r="AF764" s="566"/>
      <c r="AG764" s="566"/>
      <c r="AH764" s="566"/>
      <c r="AI764" s="566"/>
      <c r="AJ764" s="566"/>
      <c r="AK764" s="566"/>
      <c r="AL764" s="566"/>
      <c r="AM764" s="566"/>
      <c r="AN764" s="566"/>
      <c r="AO764" s="566"/>
      <c r="AP764" s="566"/>
      <c r="AQ764" s="566"/>
      <c r="AR764" s="566"/>
      <c r="AS764" s="566"/>
      <c r="AT764" s="566"/>
      <c r="AU764" s="566"/>
      <c r="AV764" s="566"/>
      <c r="AW764" s="566"/>
    </row>
    <row r="765" spans="1:49">
      <c r="A765" s="564" t="s">
        <v>319</v>
      </c>
      <c r="B765" s="564" t="s">
        <v>3045</v>
      </c>
      <c r="C765" s="564" t="s">
        <v>383</v>
      </c>
      <c r="D765" s="564" t="s">
        <v>954</v>
      </c>
      <c r="E765" s="564" t="s">
        <v>1005</v>
      </c>
      <c r="F765" s="565">
        <v>7800940</v>
      </c>
      <c r="G765" s="566"/>
      <c r="H765" s="566"/>
      <c r="I765" s="566"/>
      <c r="J765" s="566"/>
      <c r="K765" s="566"/>
      <c r="L765" s="566"/>
      <c r="M765" s="565">
        <v>384800</v>
      </c>
      <c r="N765" s="565">
        <v>469160</v>
      </c>
      <c r="O765" s="565">
        <v>300400</v>
      </c>
      <c r="P765" s="565">
        <v>245450</v>
      </c>
      <c r="Q765" s="565">
        <v>519050</v>
      </c>
      <c r="R765" s="565">
        <v>421000</v>
      </c>
      <c r="S765" s="565">
        <v>195550</v>
      </c>
      <c r="T765" s="565">
        <v>319650</v>
      </c>
      <c r="U765" s="565">
        <v>175200</v>
      </c>
      <c r="V765" s="565">
        <v>249050</v>
      </c>
      <c r="W765" s="565">
        <v>214200</v>
      </c>
      <c r="X765" s="565">
        <v>306150</v>
      </c>
      <c r="Y765" s="565">
        <v>183850</v>
      </c>
      <c r="Z765" s="565">
        <v>59570</v>
      </c>
      <c r="AA765" s="565">
        <v>342700</v>
      </c>
      <c r="AB765" s="565">
        <v>234550</v>
      </c>
      <c r="AC765" s="565">
        <v>272800</v>
      </c>
      <c r="AD765" s="565">
        <v>231400</v>
      </c>
      <c r="AE765" s="565">
        <v>235250</v>
      </c>
      <c r="AF765" s="565">
        <v>121050</v>
      </c>
      <c r="AG765" s="565">
        <v>163700</v>
      </c>
      <c r="AH765" s="565">
        <v>207400</v>
      </c>
      <c r="AI765" s="565">
        <v>284600</v>
      </c>
      <c r="AJ765" s="565">
        <v>127000</v>
      </c>
      <c r="AK765" s="565">
        <v>183100</v>
      </c>
      <c r="AL765" s="565">
        <v>68650</v>
      </c>
      <c r="AM765" s="565">
        <v>60800</v>
      </c>
      <c r="AN765" s="565">
        <v>189400</v>
      </c>
      <c r="AO765" s="565">
        <v>99600</v>
      </c>
      <c r="AP765" s="565">
        <v>373450</v>
      </c>
      <c r="AQ765" s="565">
        <v>75810</v>
      </c>
      <c r="AR765" s="565">
        <v>45300</v>
      </c>
      <c r="AS765" s="565">
        <v>78550</v>
      </c>
      <c r="AT765" s="565">
        <v>106550</v>
      </c>
      <c r="AU765" s="565">
        <v>45600</v>
      </c>
      <c r="AV765" s="565">
        <v>210600</v>
      </c>
      <c r="AW765" s="566"/>
    </row>
    <row r="766" spans="1:49">
      <c r="A766" s="564" t="s">
        <v>232</v>
      </c>
      <c r="B766" s="564" t="s">
        <v>3046</v>
      </c>
      <c r="C766" s="564" t="s">
        <v>383</v>
      </c>
      <c r="D766" s="564" t="s">
        <v>954</v>
      </c>
      <c r="E766" s="564" t="s">
        <v>1005</v>
      </c>
      <c r="F766" s="565">
        <v>871800</v>
      </c>
      <c r="G766" s="566"/>
      <c r="H766" s="566"/>
      <c r="I766" s="566"/>
      <c r="J766" s="566"/>
      <c r="K766" s="566"/>
      <c r="L766" s="566"/>
      <c r="M766" s="566"/>
      <c r="N766" s="566"/>
      <c r="O766" s="566"/>
      <c r="P766" s="566"/>
      <c r="Q766" s="566"/>
      <c r="R766" s="566"/>
      <c r="S766" s="566"/>
      <c r="T766" s="566"/>
      <c r="U766" s="566"/>
      <c r="V766" s="565">
        <v>265200</v>
      </c>
      <c r="W766" s="565">
        <v>90750</v>
      </c>
      <c r="X766" s="565">
        <v>75250</v>
      </c>
      <c r="Y766" s="565">
        <v>64300</v>
      </c>
      <c r="Z766" s="565">
        <v>42850</v>
      </c>
      <c r="AA766" s="566"/>
      <c r="AB766" s="565">
        <v>46650</v>
      </c>
      <c r="AC766" s="565">
        <v>43900</v>
      </c>
      <c r="AD766" s="565">
        <v>36350</v>
      </c>
      <c r="AE766" s="565">
        <v>23150</v>
      </c>
      <c r="AF766" s="565">
        <v>183400</v>
      </c>
      <c r="AG766" s="566"/>
      <c r="AH766" s="566"/>
      <c r="AI766" s="566"/>
      <c r="AJ766" s="566"/>
      <c r="AK766" s="566"/>
      <c r="AL766" s="566"/>
      <c r="AM766" s="566"/>
      <c r="AN766" s="566"/>
      <c r="AO766" s="566"/>
      <c r="AP766" s="566"/>
      <c r="AQ766" s="566"/>
      <c r="AR766" s="566"/>
      <c r="AS766" s="566"/>
      <c r="AT766" s="566"/>
      <c r="AU766" s="566"/>
      <c r="AV766" s="566"/>
      <c r="AW766" s="566"/>
    </row>
    <row r="767" spans="1:49">
      <c r="A767" s="564" t="s">
        <v>1946</v>
      </c>
      <c r="B767" s="564" t="s">
        <v>3047</v>
      </c>
      <c r="C767" s="564" t="s">
        <v>383</v>
      </c>
      <c r="D767" s="564" t="s">
        <v>954</v>
      </c>
      <c r="E767" s="564" t="s">
        <v>1005</v>
      </c>
      <c r="F767" s="565">
        <v>133500</v>
      </c>
      <c r="G767" s="566"/>
      <c r="H767" s="566"/>
      <c r="I767" s="566"/>
      <c r="J767" s="566"/>
      <c r="K767" s="566"/>
      <c r="L767" s="566"/>
      <c r="M767" s="566"/>
      <c r="N767" s="566"/>
      <c r="O767" s="566"/>
      <c r="P767" s="566"/>
      <c r="Q767" s="566"/>
      <c r="R767" s="566"/>
      <c r="S767" s="566"/>
      <c r="T767" s="566"/>
      <c r="U767" s="566"/>
      <c r="V767" s="566"/>
      <c r="W767" s="566"/>
      <c r="X767" s="566"/>
      <c r="Y767" s="566"/>
      <c r="Z767" s="566"/>
      <c r="AA767" s="566"/>
      <c r="AB767" s="566"/>
      <c r="AC767" s="566"/>
      <c r="AD767" s="566"/>
      <c r="AE767" s="565">
        <v>59950</v>
      </c>
      <c r="AF767" s="565">
        <v>39150</v>
      </c>
      <c r="AG767" s="565">
        <v>23600</v>
      </c>
      <c r="AH767" s="566"/>
      <c r="AI767" s="565">
        <v>10800</v>
      </c>
      <c r="AJ767" s="566"/>
      <c r="AK767" s="566"/>
      <c r="AL767" s="566"/>
      <c r="AM767" s="566"/>
      <c r="AN767" s="566"/>
      <c r="AO767" s="566"/>
      <c r="AP767" s="566"/>
      <c r="AQ767" s="566"/>
      <c r="AR767" s="566"/>
      <c r="AS767" s="566"/>
      <c r="AT767" s="566"/>
      <c r="AU767" s="566"/>
      <c r="AV767" s="566"/>
      <c r="AW767" s="566"/>
    </row>
    <row r="768" spans="1:49">
      <c r="A768" s="564" t="s">
        <v>242</v>
      </c>
      <c r="B768" s="564" t="s">
        <v>3048</v>
      </c>
      <c r="C768" s="564" t="s">
        <v>383</v>
      </c>
      <c r="D768" s="564" t="s">
        <v>954</v>
      </c>
      <c r="E768" s="564" t="s">
        <v>1005</v>
      </c>
      <c r="F768" s="565">
        <v>217300</v>
      </c>
      <c r="G768" s="565">
        <v>130450</v>
      </c>
      <c r="H768" s="565">
        <v>35950</v>
      </c>
      <c r="I768" s="565">
        <v>25700</v>
      </c>
      <c r="J768" s="566"/>
      <c r="K768" s="566"/>
      <c r="L768" s="566"/>
      <c r="M768" s="566"/>
      <c r="N768" s="566"/>
      <c r="O768" s="566"/>
      <c r="P768" s="566"/>
      <c r="Q768" s="566"/>
      <c r="R768" s="566"/>
      <c r="S768" s="566"/>
      <c r="T768" s="566"/>
      <c r="U768" s="566"/>
      <c r="V768" s="566"/>
      <c r="W768" s="566"/>
      <c r="X768" s="566"/>
      <c r="Y768" s="566"/>
      <c r="Z768" s="566"/>
      <c r="AA768" s="566"/>
      <c r="AB768" s="566"/>
      <c r="AC768" s="566"/>
      <c r="AD768" s="566"/>
      <c r="AE768" s="565">
        <v>25200</v>
      </c>
      <c r="AF768" s="566"/>
      <c r="AG768" s="566"/>
      <c r="AH768" s="566"/>
      <c r="AI768" s="566"/>
      <c r="AJ768" s="566"/>
      <c r="AK768" s="566"/>
      <c r="AL768" s="566"/>
      <c r="AM768" s="566"/>
      <c r="AN768" s="566"/>
      <c r="AO768" s="566"/>
      <c r="AP768" s="566"/>
      <c r="AQ768" s="566"/>
      <c r="AR768" s="566"/>
      <c r="AS768" s="566"/>
      <c r="AT768" s="566"/>
      <c r="AU768" s="566"/>
      <c r="AV768" s="566"/>
      <c r="AW768" s="566"/>
    </row>
    <row r="769" spans="1:49">
      <c r="A769" s="564" t="s">
        <v>1475</v>
      </c>
      <c r="B769" s="564" t="s">
        <v>3049</v>
      </c>
      <c r="C769" s="564" t="s">
        <v>383</v>
      </c>
      <c r="D769" s="564" t="s">
        <v>954</v>
      </c>
      <c r="E769" s="564" t="s">
        <v>1005</v>
      </c>
      <c r="F769" s="565">
        <v>1727850</v>
      </c>
      <c r="G769" s="566"/>
      <c r="H769" s="566"/>
      <c r="I769" s="566"/>
      <c r="J769" s="566"/>
      <c r="K769" s="566"/>
      <c r="L769" s="566"/>
      <c r="M769" s="566"/>
      <c r="N769" s="566"/>
      <c r="O769" s="566"/>
      <c r="P769" s="566"/>
      <c r="Q769" s="566"/>
      <c r="R769" s="566"/>
      <c r="S769" s="566"/>
      <c r="T769" s="566"/>
      <c r="U769" s="566"/>
      <c r="V769" s="566"/>
      <c r="W769" s="566"/>
      <c r="X769" s="566"/>
      <c r="Y769" s="566"/>
      <c r="Z769" s="566"/>
      <c r="AA769" s="566"/>
      <c r="AB769" s="566"/>
      <c r="AC769" s="565">
        <v>137300</v>
      </c>
      <c r="AD769" s="565">
        <v>123100</v>
      </c>
      <c r="AE769" s="565">
        <v>78600</v>
      </c>
      <c r="AF769" s="565">
        <v>92500</v>
      </c>
      <c r="AG769" s="565">
        <v>205100</v>
      </c>
      <c r="AH769" s="565">
        <v>118650</v>
      </c>
      <c r="AI769" s="565">
        <v>67000</v>
      </c>
      <c r="AJ769" s="565">
        <v>157100</v>
      </c>
      <c r="AK769" s="565">
        <v>84900</v>
      </c>
      <c r="AL769" s="565">
        <v>64950</v>
      </c>
      <c r="AM769" s="565">
        <v>25800</v>
      </c>
      <c r="AN769" s="565">
        <v>70850</v>
      </c>
      <c r="AO769" s="565">
        <v>63100</v>
      </c>
      <c r="AP769" s="565">
        <v>82400</v>
      </c>
      <c r="AQ769" s="565">
        <v>54450</v>
      </c>
      <c r="AR769" s="565">
        <v>106600</v>
      </c>
      <c r="AS769" s="565">
        <v>18350</v>
      </c>
      <c r="AT769" s="565">
        <v>22500</v>
      </c>
      <c r="AU769" s="565">
        <v>53200</v>
      </c>
      <c r="AV769" s="565">
        <v>101400</v>
      </c>
      <c r="AW769" s="566"/>
    </row>
    <row r="770" spans="1:49">
      <c r="A770" s="564" t="s">
        <v>243</v>
      </c>
      <c r="B770" s="564" t="s">
        <v>3049</v>
      </c>
      <c r="C770" s="564" t="s">
        <v>383</v>
      </c>
      <c r="D770" s="564" t="s">
        <v>954</v>
      </c>
      <c r="E770" s="564" t="s">
        <v>1005</v>
      </c>
      <c r="F770" s="565">
        <v>1150350</v>
      </c>
      <c r="G770" s="566"/>
      <c r="H770" s="566"/>
      <c r="I770" s="566"/>
      <c r="J770" s="566"/>
      <c r="K770" s="566"/>
      <c r="L770" s="566"/>
      <c r="M770" s="566"/>
      <c r="N770" s="566"/>
      <c r="O770" s="566"/>
      <c r="P770" s="566"/>
      <c r="Q770" s="566"/>
      <c r="R770" s="566"/>
      <c r="S770" s="566"/>
      <c r="T770" s="566"/>
      <c r="U770" s="566"/>
      <c r="V770" s="565">
        <v>260400</v>
      </c>
      <c r="W770" s="565">
        <v>195800</v>
      </c>
      <c r="X770" s="565">
        <v>189600</v>
      </c>
      <c r="Y770" s="565">
        <v>192800</v>
      </c>
      <c r="Z770" s="565">
        <v>99600</v>
      </c>
      <c r="AA770" s="565">
        <v>101250</v>
      </c>
      <c r="AB770" s="565">
        <v>110900</v>
      </c>
      <c r="AC770" s="566"/>
      <c r="AD770" s="566"/>
      <c r="AE770" s="566"/>
      <c r="AF770" s="566"/>
      <c r="AG770" s="566"/>
      <c r="AH770" s="566"/>
      <c r="AI770" s="566"/>
      <c r="AJ770" s="566"/>
      <c r="AK770" s="566"/>
      <c r="AL770" s="566"/>
      <c r="AM770" s="566"/>
      <c r="AN770" s="566"/>
      <c r="AO770" s="566"/>
      <c r="AP770" s="566"/>
      <c r="AQ770" s="566"/>
      <c r="AR770" s="566"/>
      <c r="AS770" s="566"/>
      <c r="AT770" s="566"/>
      <c r="AU770" s="566"/>
      <c r="AV770" s="566"/>
      <c r="AW770" s="566"/>
    </row>
    <row r="771" spans="1:49">
      <c r="A771" s="564" t="s">
        <v>245</v>
      </c>
      <c r="B771" s="564" t="s">
        <v>3050</v>
      </c>
      <c r="C771" s="564" t="s">
        <v>383</v>
      </c>
      <c r="D771" s="564" t="s">
        <v>954</v>
      </c>
      <c r="E771" s="564" t="s">
        <v>1005</v>
      </c>
      <c r="F771" s="565">
        <v>1986250</v>
      </c>
      <c r="G771" s="566"/>
      <c r="H771" s="566"/>
      <c r="I771" s="566"/>
      <c r="J771" s="566"/>
      <c r="K771" s="566"/>
      <c r="L771" s="566"/>
      <c r="M771" s="566"/>
      <c r="N771" s="566"/>
      <c r="O771" s="566"/>
      <c r="P771" s="566"/>
      <c r="Q771" s="566"/>
      <c r="R771" s="566"/>
      <c r="S771" s="566"/>
      <c r="T771" s="566"/>
      <c r="U771" s="566"/>
      <c r="V771" s="565">
        <v>314750</v>
      </c>
      <c r="W771" s="565">
        <v>248700</v>
      </c>
      <c r="X771" s="565">
        <v>278300</v>
      </c>
      <c r="Y771" s="565">
        <v>357200</v>
      </c>
      <c r="Z771" s="565">
        <v>313300</v>
      </c>
      <c r="AA771" s="565">
        <v>381000</v>
      </c>
      <c r="AB771" s="565">
        <v>93000</v>
      </c>
      <c r="AC771" s="566"/>
      <c r="AD771" s="566"/>
      <c r="AE771" s="566"/>
      <c r="AF771" s="566"/>
      <c r="AG771" s="566"/>
      <c r="AH771" s="566"/>
      <c r="AI771" s="566"/>
      <c r="AJ771" s="566"/>
      <c r="AK771" s="566"/>
      <c r="AL771" s="566"/>
      <c r="AM771" s="566"/>
      <c r="AN771" s="566"/>
      <c r="AO771" s="566"/>
      <c r="AP771" s="566"/>
      <c r="AQ771" s="566"/>
      <c r="AR771" s="566"/>
      <c r="AS771" s="566"/>
      <c r="AT771" s="566"/>
      <c r="AU771" s="566"/>
      <c r="AV771" s="566"/>
      <c r="AW771" s="566"/>
    </row>
    <row r="772" spans="1:49">
      <c r="A772" s="564" t="s">
        <v>316</v>
      </c>
      <c r="B772" s="564" t="s">
        <v>3051</v>
      </c>
      <c r="C772" s="564" t="s">
        <v>383</v>
      </c>
      <c r="D772" s="564" t="s">
        <v>954</v>
      </c>
      <c r="E772" s="564" t="s">
        <v>1005</v>
      </c>
      <c r="F772" s="565">
        <v>447860</v>
      </c>
      <c r="G772" s="566"/>
      <c r="H772" s="566"/>
      <c r="I772" s="566"/>
      <c r="J772" s="566"/>
      <c r="K772" s="566"/>
      <c r="L772" s="566"/>
      <c r="M772" s="566"/>
      <c r="N772" s="566"/>
      <c r="O772" s="566"/>
      <c r="P772" s="566"/>
      <c r="Q772" s="566"/>
      <c r="R772" s="566"/>
      <c r="S772" s="566"/>
      <c r="T772" s="566"/>
      <c r="U772" s="566"/>
      <c r="V772" s="566"/>
      <c r="W772" s="566"/>
      <c r="X772" s="566"/>
      <c r="Y772" s="566"/>
      <c r="Z772" s="566"/>
      <c r="AA772" s="566"/>
      <c r="AB772" s="566"/>
      <c r="AC772" s="566"/>
      <c r="AD772" s="566"/>
      <c r="AE772" s="565">
        <v>167300</v>
      </c>
      <c r="AF772" s="565">
        <v>8650</v>
      </c>
      <c r="AG772" s="566"/>
      <c r="AH772" s="565">
        <v>42550</v>
      </c>
      <c r="AI772" s="565">
        <v>12750</v>
      </c>
      <c r="AJ772" s="565">
        <v>20350</v>
      </c>
      <c r="AK772" s="565">
        <v>32740</v>
      </c>
      <c r="AL772" s="566"/>
      <c r="AM772" s="566"/>
      <c r="AN772" s="565">
        <v>3850</v>
      </c>
      <c r="AO772" s="565">
        <v>16420</v>
      </c>
      <c r="AP772" s="565">
        <v>58950</v>
      </c>
      <c r="AQ772" s="566"/>
      <c r="AR772" s="566"/>
      <c r="AS772" s="566"/>
      <c r="AT772" s="565">
        <v>67400</v>
      </c>
      <c r="AU772" s="565">
        <v>16900</v>
      </c>
      <c r="AV772" s="566"/>
      <c r="AW772" s="566"/>
    </row>
    <row r="773" spans="1:49">
      <c r="A773" s="564" t="s">
        <v>248</v>
      </c>
      <c r="B773" s="564" t="s">
        <v>3052</v>
      </c>
      <c r="C773" s="564" t="s">
        <v>383</v>
      </c>
      <c r="D773" s="564" t="s">
        <v>954</v>
      </c>
      <c r="E773" s="564" t="s">
        <v>1005</v>
      </c>
      <c r="F773" s="565">
        <v>649850</v>
      </c>
      <c r="G773" s="566"/>
      <c r="H773" s="566"/>
      <c r="I773" s="566"/>
      <c r="J773" s="566"/>
      <c r="K773" s="566"/>
      <c r="L773" s="566"/>
      <c r="M773" s="566"/>
      <c r="N773" s="566"/>
      <c r="O773" s="566"/>
      <c r="P773" s="566"/>
      <c r="Q773" s="566"/>
      <c r="R773" s="566"/>
      <c r="S773" s="566"/>
      <c r="T773" s="566"/>
      <c r="U773" s="566"/>
      <c r="V773" s="565">
        <v>216900</v>
      </c>
      <c r="W773" s="565">
        <v>109700</v>
      </c>
      <c r="X773" s="565">
        <v>84100</v>
      </c>
      <c r="Y773" s="565">
        <v>89550</v>
      </c>
      <c r="Z773" s="565">
        <v>68750</v>
      </c>
      <c r="AA773" s="565">
        <v>31500</v>
      </c>
      <c r="AB773" s="565">
        <v>49350</v>
      </c>
      <c r="AC773" s="566"/>
      <c r="AD773" s="566"/>
      <c r="AE773" s="566"/>
      <c r="AF773" s="566"/>
      <c r="AG773" s="566"/>
      <c r="AH773" s="566"/>
      <c r="AI773" s="566"/>
      <c r="AJ773" s="566"/>
      <c r="AK773" s="566"/>
      <c r="AL773" s="566"/>
      <c r="AM773" s="566"/>
      <c r="AN773" s="566"/>
      <c r="AO773" s="566"/>
      <c r="AP773" s="566"/>
      <c r="AQ773" s="566"/>
      <c r="AR773" s="566"/>
      <c r="AS773" s="566"/>
      <c r="AT773" s="566"/>
      <c r="AU773" s="566"/>
      <c r="AV773" s="566"/>
      <c r="AW773" s="566"/>
    </row>
    <row r="774" spans="1:49">
      <c r="A774" s="564" t="s">
        <v>257</v>
      </c>
      <c r="B774" s="564" t="s">
        <v>3053</v>
      </c>
      <c r="C774" s="564" t="s">
        <v>383</v>
      </c>
      <c r="D774" s="564" t="s">
        <v>954</v>
      </c>
      <c r="E774" s="564" t="s">
        <v>1005</v>
      </c>
      <c r="F774" s="565">
        <v>9742770</v>
      </c>
      <c r="G774" s="565">
        <v>311500</v>
      </c>
      <c r="H774" s="565">
        <v>95350</v>
      </c>
      <c r="I774" s="565">
        <v>314050</v>
      </c>
      <c r="J774" s="565">
        <v>305200</v>
      </c>
      <c r="K774" s="565">
        <v>235100</v>
      </c>
      <c r="L774" s="565">
        <v>203000</v>
      </c>
      <c r="M774" s="565">
        <v>163650</v>
      </c>
      <c r="N774" s="565">
        <v>242250</v>
      </c>
      <c r="O774" s="565">
        <v>216300</v>
      </c>
      <c r="P774" s="565">
        <v>134800</v>
      </c>
      <c r="Q774" s="565">
        <v>303900</v>
      </c>
      <c r="R774" s="565">
        <v>311370</v>
      </c>
      <c r="S774" s="565">
        <v>265250</v>
      </c>
      <c r="T774" s="565">
        <v>268550</v>
      </c>
      <c r="U774" s="565">
        <v>132950</v>
      </c>
      <c r="V774" s="565">
        <v>185900</v>
      </c>
      <c r="W774" s="565">
        <v>129350</v>
      </c>
      <c r="X774" s="565">
        <v>192200</v>
      </c>
      <c r="Y774" s="565">
        <v>283950</v>
      </c>
      <c r="Z774" s="565">
        <v>341750</v>
      </c>
      <c r="AA774" s="565">
        <v>114900</v>
      </c>
      <c r="AB774" s="565">
        <v>226900</v>
      </c>
      <c r="AC774" s="565">
        <v>185750</v>
      </c>
      <c r="AD774" s="565">
        <v>304450</v>
      </c>
      <c r="AE774" s="565">
        <v>343750</v>
      </c>
      <c r="AF774" s="565">
        <v>263150</v>
      </c>
      <c r="AG774" s="565">
        <v>86150</v>
      </c>
      <c r="AH774" s="565">
        <v>303300</v>
      </c>
      <c r="AI774" s="565">
        <v>236100</v>
      </c>
      <c r="AJ774" s="565">
        <v>265200</v>
      </c>
      <c r="AK774" s="565">
        <v>247350</v>
      </c>
      <c r="AL774" s="565">
        <v>240550</v>
      </c>
      <c r="AM774" s="565">
        <v>184800</v>
      </c>
      <c r="AN774" s="565">
        <v>261900</v>
      </c>
      <c r="AO774" s="565">
        <v>369700</v>
      </c>
      <c r="AP774" s="565">
        <v>305400</v>
      </c>
      <c r="AQ774" s="565">
        <v>275900</v>
      </c>
      <c r="AR774" s="565">
        <v>207650</v>
      </c>
      <c r="AS774" s="565">
        <v>142350</v>
      </c>
      <c r="AT774" s="565">
        <v>116550</v>
      </c>
      <c r="AU774" s="565">
        <v>221150</v>
      </c>
      <c r="AV774" s="565">
        <v>203450</v>
      </c>
      <c r="AW774" s="566"/>
    </row>
    <row r="775" spans="1:49">
      <c r="A775" s="564" t="s">
        <v>1845</v>
      </c>
      <c r="B775" s="564" t="s">
        <v>3054</v>
      </c>
      <c r="C775" s="564" t="s">
        <v>383</v>
      </c>
      <c r="D775" s="564" t="s">
        <v>954</v>
      </c>
      <c r="E775" s="564" t="s">
        <v>1005</v>
      </c>
      <c r="F775" s="565">
        <v>240000</v>
      </c>
      <c r="G775" s="566"/>
      <c r="H775" s="566"/>
      <c r="I775" s="566"/>
      <c r="J775" s="566"/>
      <c r="K775" s="566"/>
      <c r="L775" s="566"/>
      <c r="M775" s="566"/>
      <c r="N775" s="566"/>
      <c r="O775" s="566"/>
      <c r="P775" s="566"/>
      <c r="Q775" s="566"/>
      <c r="R775" s="566"/>
      <c r="S775" s="566"/>
      <c r="T775" s="566"/>
      <c r="U775" s="566"/>
      <c r="V775" s="566"/>
      <c r="W775" s="566"/>
      <c r="X775" s="566"/>
      <c r="Y775" s="566"/>
      <c r="Z775" s="566"/>
      <c r="AA775" s="566"/>
      <c r="AB775" s="566"/>
      <c r="AC775" s="566"/>
      <c r="AD775" s="566"/>
      <c r="AE775" s="566"/>
      <c r="AF775" s="566"/>
      <c r="AG775" s="566"/>
      <c r="AH775" s="566"/>
      <c r="AI775" s="566"/>
      <c r="AJ775" s="566"/>
      <c r="AK775" s="566"/>
      <c r="AL775" s="566"/>
      <c r="AM775" s="566"/>
      <c r="AN775" s="566"/>
      <c r="AO775" s="566"/>
      <c r="AP775" s="565">
        <v>240000</v>
      </c>
      <c r="AQ775" s="566"/>
      <c r="AR775" s="566"/>
      <c r="AS775" s="566"/>
      <c r="AT775" s="566"/>
      <c r="AU775" s="566"/>
      <c r="AV775" s="566"/>
      <c r="AW775" s="566"/>
    </row>
    <row r="776" spans="1:49">
      <c r="A776" s="564" t="s">
        <v>259</v>
      </c>
      <c r="B776" s="564" t="s">
        <v>3055</v>
      </c>
      <c r="C776" s="564" t="s">
        <v>383</v>
      </c>
      <c r="D776" s="564" t="s">
        <v>954</v>
      </c>
      <c r="E776" s="564" t="s">
        <v>1005</v>
      </c>
      <c r="F776" s="565">
        <v>149950</v>
      </c>
      <c r="G776" s="566"/>
      <c r="H776" s="566"/>
      <c r="I776" s="566"/>
      <c r="J776" s="566"/>
      <c r="K776" s="566"/>
      <c r="L776" s="566"/>
      <c r="M776" s="565">
        <v>149950</v>
      </c>
      <c r="N776" s="566"/>
      <c r="O776" s="566"/>
      <c r="P776" s="566"/>
      <c r="Q776" s="566"/>
      <c r="R776" s="566"/>
      <c r="S776" s="566"/>
      <c r="T776" s="566"/>
      <c r="U776" s="566"/>
      <c r="V776" s="566"/>
      <c r="W776" s="566"/>
      <c r="X776" s="566"/>
      <c r="Y776" s="566"/>
      <c r="Z776" s="566"/>
      <c r="AA776" s="566"/>
      <c r="AB776" s="566"/>
      <c r="AC776" s="566"/>
      <c r="AD776" s="566"/>
      <c r="AE776" s="566"/>
      <c r="AF776" s="566"/>
      <c r="AG776" s="566"/>
      <c r="AH776" s="566"/>
      <c r="AI776" s="566"/>
      <c r="AJ776" s="566"/>
      <c r="AK776" s="566"/>
      <c r="AL776" s="566"/>
      <c r="AM776" s="566"/>
      <c r="AN776" s="566"/>
      <c r="AO776" s="566"/>
      <c r="AP776" s="566"/>
      <c r="AQ776" s="566"/>
      <c r="AR776" s="566"/>
      <c r="AS776" s="566"/>
      <c r="AT776" s="566"/>
      <c r="AU776" s="566"/>
      <c r="AV776" s="566"/>
      <c r="AW776" s="566"/>
    </row>
    <row r="777" spans="1:49">
      <c r="A777" s="564" t="s">
        <v>159</v>
      </c>
      <c r="B777" s="564" t="s">
        <v>3056</v>
      </c>
      <c r="C777" s="564" t="s">
        <v>383</v>
      </c>
      <c r="D777" s="564" t="s">
        <v>954</v>
      </c>
      <c r="E777" s="564" t="s">
        <v>1005</v>
      </c>
      <c r="F777" s="565">
        <v>5796730</v>
      </c>
      <c r="G777" s="566"/>
      <c r="H777" s="566"/>
      <c r="I777" s="566"/>
      <c r="J777" s="566"/>
      <c r="K777" s="566"/>
      <c r="L777" s="566"/>
      <c r="M777" s="565">
        <v>342600</v>
      </c>
      <c r="N777" s="565">
        <v>813300</v>
      </c>
      <c r="O777" s="565">
        <v>829450</v>
      </c>
      <c r="P777" s="565">
        <v>218550</v>
      </c>
      <c r="Q777" s="565">
        <v>188450</v>
      </c>
      <c r="R777" s="565">
        <v>159050</v>
      </c>
      <c r="S777" s="565">
        <v>215050</v>
      </c>
      <c r="T777" s="565">
        <v>77260</v>
      </c>
      <c r="U777" s="565">
        <v>226900</v>
      </c>
      <c r="V777" s="565">
        <v>168000</v>
      </c>
      <c r="W777" s="565">
        <v>74950</v>
      </c>
      <c r="X777" s="565">
        <v>73050</v>
      </c>
      <c r="Y777" s="565">
        <v>115700</v>
      </c>
      <c r="Z777" s="566"/>
      <c r="AA777" s="565">
        <v>75900</v>
      </c>
      <c r="AB777" s="565">
        <v>54800</v>
      </c>
      <c r="AC777" s="565">
        <v>63150</v>
      </c>
      <c r="AD777" s="565">
        <v>80300</v>
      </c>
      <c r="AE777" s="565">
        <v>133150</v>
      </c>
      <c r="AF777" s="565">
        <v>97600</v>
      </c>
      <c r="AG777" s="565">
        <v>64550</v>
      </c>
      <c r="AH777" s="565">
        <v>37720</v>
      </c>
      <c r="AI777" s="565">
        <v>58575</v>
      </c>
      <c r="AJ777" s="565">
        <v>34550</v>
      </c>
      <c r="AK777" s="565">
        <v>49900</v>
      </c>
      <c r="AL777" s="565">
        <v>32100</v>
      </c>
      <c r="AM777" s="565">
        <v>292650</v>
      </c>
      <c r="AN777" s="565">
        <v>320125</v>
      </c>
      <c r="AO777" s="565">
        <v>248300</v>
      </c>
      <c r="AP777" s="565">
        <v>223050</v>
      </c>
      <c r="AQ777" s="565">
        <v>57500</v>
      </c>
      <c r="AR777" s="565">
        <v>44150</v>
      </c>
      <c r="AS777" s="565">
        <v>31900</v>
      </c>
      <c r="AT777" s="565">
        <v>200800</v>
      </c>
      <c r="AU777" s="565">
        <v>71650</v>
      </c>
      <c r="AV777" s="565">
        <v>22000</v>
      </c>
      <c r="AW777" s="566"/>
    </row>
    <row r="778" spans="1:49">
      <c r="A778" s="564" t="s">
        <v>163</v>
      </c>
      <c r="B778" s="564" t="s">
        <v>3057</v>
      </c>
      <c r="C778" s="564" t="s">
        <v>383</v>
      </c>
      <c r="D778" s="564" t="s">
        <v>954</v>
      </c>
      <c r="E778" s="564" t="s">
        <v>1005</v>
      </c>
      <c r="F778" s="565">
        <v>1188900</v>
      </c>
      <c r="G778" s="565">
        <v>281600</v>
      </c>
      <c r="H778" s="565">
        <v>196150</v>
      </c>
      <c r="I778" s="565">
        <v>269750</v>
      </c>
      <c r="J778" s="565">
        <v>224400</v>
      </c>
      <c r="K778" s="565">
        <v>217000</v>
      </c>
      <c r="L778" s="566"/>
      <c r="M778" s="566"/>
      <c r="N778" s="566"/>
      <c r="O778" s="566"/>
      <c r="P778" s="566"/>
      <c r="Q778" s="566"/>
      <c r="R778" s="566"/>
      <c r="S778" s="566"/>
      <c r="T778" s="566"/>
      <c r="U778" s="566"/>
      <c r="V778" s="566"/>
      <c r="W778" s="566"/>
      <c r="X778" s="566"/>
      <c r="Y778" s="566"/>
      <c r="Z778" s="566"/>
      <c r="AA778" s="566"/>
      <c r="AB778" s="566"/>
      <c r="AC778" s="566"/>
      <c r="AD778" s="566"/>
      <c r="AE778" s="566"/>
      <c r="AF778" s="566"/>
      <c r="AG778" s="566"/>
      <c r="AH778" s="566"/>
      <c r="AI778" s="566"/>
      <c r="AJ778" s="566"/>
      <c r="AK778" s="566"/>
      <c r="AL778" s="566"/>
      <c r="AM778" s="566"/>
      <c r="AN778" s="566"/>
      <c r="AO778" s="566"/>
      <c r="AP778" s="566"/>
      <c r="AQ778" s="566"/>
      <c r="AR778" s="566"/>
      <c r="AS778" s="566"/>
      <c r="AT778" s="566"/>
      <c r="AU778" s="566"/>
      <c r="AV778" s="566"/>
      <c r="AW778" s="566"/>
    </row>
    <row r="779" spans="1:49">
      <c r="A779" s="564" t="s">
        <v>164</v>
      </c>
      <c r="B779" s="564" t="s">
        <v>3058</v>
      </c>
      <c r="C779" s="564" t="s">
        <v>383</v>
      </c>
      <c r="D779" s="564" t="s">
        <v>954</v>
      </c>
      <c r="E779" s="564" t="s">
        <v>1005</v>
      </c>
      <c r="F779" s="565">
        <v>6900190</v>
      </c>
      <c r="G779" s="566"/>
      <c r="H779" s="566"/>
      <c r="I779" s="566"/>
      <c r="J779" s="566"/>
      <c r="K779" s="566"/>
      <c r="L779" s="566"/>
      <c r="M779" s="565">
        <v>480340</v>
      </c>
      <c r="N779" s="565">
        <v>333350</v>
      </c>
      <c r="O779" s="565">
        <v>218500</v>
      </c>
      <c r="P779" s="565">
        <v>346550</v>
      </c>
      <c r="Q779" s="565">
        <v>128900</v>
      </c>
      <c r="R779" s="565">
        <v>130160</v>
      </c>
      <c r="S779" s="565">
        <v>119440</v>
      </c>
      <c r="T779" s="565">
        <v>149200</v>
      </c>
      <c r="U779" s="565">
        <v>212600</v>
      </c>
      <c r="V779" s="565">
        <v>138900</v>
      </c>
      <c r="W779" s="565">
        <v>214400</v>
      </c>
      <c r="X779" s="565">
        <v>219900</v>
      </c>
      <c r="Y779" s="565">
        <v>328150</v>
      </c>
      <c r="Z779" s="565">
        <v>337950</v>
      </c>
      <c r="AA779" s="565">
        <v>259150</v>
      </c>
      <c r="AB779" s="565">
        <v>129350</v>
      </c>
      <c r="AC779" s="565">
        <v>122000</v>
      </c>
      <c r="AD779" s="565">
        <v>144100</v>
      </c>
      <c r="AE779" s="565">
        <v>139400</v>
      </c>
      <c r="AF779" s="565">
        <v>170150</v>
      </c>
      <c r="AG779" s="565">
        <v>78850</v>
      </c>
      <c r="AH779" s="565">
        <v>397950</v>
      </c>
      <c r="AI779" s="565">
        <v>204550</v>
      </c>
      <c r="AJ779" s="565">
        <v>524100</v>
      </c>
      <c r="AK779" s="565">
        <v>36800</v>
      </c>
      <c r="AL779" s="565">
        <v>58250</v>
      </c>
      <c r="AM779" s="565">
        <v>148400</v>
      </c>
      <c r="AN779" s="565">
        <v>542900</v>
      </c>
      <c r="AO779" s="565">
        <v>74200</v>
      </c>
      <c r="AP779" s="565">
        <v>135500</v>
      </c>
      <c r="AQ779" s="565">
        <v>55600</v>
      </c>
      <c r="AR779" s="565">
        <v>22500</v>
      </c>
      <c r="AS779" s="565">
        <v>32350</v>
      </c>
      <c r="AT779" s="565">
        <v>157600</v>
      </c>
      <c r="AU779" s="565">
        <v>92600</v>
      </c>
      <c r="AV779" s="565">
        <v>15550</v>
      </c>
      <c r="AW779" s="566"/>
    </row>
    <row r="780" spans="1:49">
      <c r="A780" s="564" t="s">
        <v>167</v>
      </c>
      <c r="B780" s="564" t="s">
        <v>2605</v>
      </c>
      <c r="C780" s="564" t="s">
        <v>383</v>
      </c>
      <c r="D780" s="564" t="s">
        <v>954</v>
      </c>
      <c r="E780" s="564" t="s">
        <v>1005</v>
      </c>
      <c r="F780" s="565">
        <v>550600</v>
      </c>
      <c r="G780" s="565">
        <v>107300</v>
      </c>
      <c r="H780" s="565">
        <v>63800</v>
      </c>
      <c r="I780" s="565">
        <v>68250</v>
      </c>
      <c r="J780" s="566"/>
      <c r="K780" s="565">
        <v>156400</v>
      </c>
      <c r="L780" s="566"/>
      <c r="M780" s="566"/>
      <c r="N780" s="566"/>
      <c r="O780" s="566"/>
      <c r="P780" s="566"/>
      <c r="Q780" s="566"/>
      <c r="R780" s="566"/>
      <c r="S780" s="566"/>
      <c r="T780" s="566"/>
      <c r="U780" s="566"/>
      <c r="V780" s="566"/>
      <c r="W780" s="566"/>
      <c r="X780" s="566"/>
      <c r="Y780" s="566"/>
      <c r="Z780" s="566"/>
      <c r="AA780" s="566"/>
      <c r="AB780" s="566"/>
      <c r="AC780" s="565">
        <v>109800</v>
      </c>
      <c r="AD780" s="566"/>
      <c r="AE780" s="566"/>
      <c r="AF780" s="566"/>
      <c r="AG780" s="565">
        <v>9650</v>
      </c>
      <c r="AH780" s="566"/>
      <c r="AI780" s="566"/>
      <c r="AJ780" s="566"/>
      <c r="AK780" s="566"/>
      <c r="AL780" s="565">
        <v>35400</v>
      </c>
      <c r="AM780" s="566"/>
      <c r="AN780" s="566"/>
      <c r="AO780" s="566"/>
      <c r="AP780" s="566"/>
      <c r="AQ780" s="566"/>
      <c r="AR780" s="566"/>
      <c r="AS780" s="566"/>
      <c r="AT780" s="566"/>
      <c r="AU780" s="566"/>
      <c r="AV780" s="566"/>
      <c r="AW780" s="566"/>
    </row>
    <row r="781" spans="1:49">
      <c r="A781" s="564" t="s">
        <v>174</v>
      </c>
      <c r="B781" s="564" t="s">
        <v>3059</v>
      </c>
      <c r="C781" s="564" t="s">
        <v>383</v>
      </c>
      <c r="D781" s="564" t="s">
        <v>954</v>
      </c>
      <c r="E781" s="564" t="s">
        <v>1005</v>
      </c>
      <c r="F781" s="565">
        <v>246850</v>
      </c>
      <c r="G781" s="565">
        <v>54900</v>
      </c>
      <c r="H781" s="565">
        <v>43900</v>
      </c>
      <c r="I781" s="565">
        <v>35300</v>
      </c>
      <c r="J781" s="566"/>
      <c r="K781" s="565">
        <v>111250</v>
      </c>
      <c r="L781" s="566"/>
      <c r="M781" s="566"/>
      <c r="N781" s="566"/>
      <c r="O781" s="565">
        <v>1500</v>
      </c>
      <c r="P781" s="566"/>
      <c r="Q781" s="566"/>
      <c r="R781" s="566"/>
      <c r="S781" s="566"/>
      <c r="T781" s="566"/>
      <c r="U781" s="566"/>
      <c r="V781" s="566"/>
      <c r="W781" s="566"/>
      <c r="X781" s="566"/>
      <c r="Y781" s="566"/>
      <c r="Z781" s="566"/>
      <c r="AA781" s="566"/>
      <c r="AB781" s="566"/>
      <c r="AC781" s="566"/>
      <c r="AD781" s="566"/>
      <c r="AE781" s="566"/>
      <c r="AF781" s="566"/>
      <c r="AG781" s="566"/>
      <c r="AH781" s="566"/>
      <c r="AI781" s="566"/>
      <c r="AJ781" s="566"/>
      <c r="AK781" s="566"/>
      <c r="AL781" s="566"/>
      <c r="AM781" s="566"/>
      <c r="AN781" s="566"/>
      <c r="AO781" s="566"/>
      <c r="AP781" s="566"/>
      <c r="AQ781" s="566"/>
      <c r="AR781" s="566"/>
      <c r="AS781" s="566"/>
      <c r="AT781" s="566"/>
      <c r="AU781" s="566"/>
      <c r="AV781" s="566"/>
      <c r="AW781" s="566"/>
    </row>
    <row r="782" spans="1:49">
      <c r="A782" s="564" t="s">
        <v>176</v>
      </c>
      <c r="B782" s="564" t="s">
        <v>3060</v>
      </c>
      <c r="C782" s="564" t="s">
        <v>383</v>
      </c>
      <c r="D782" s="564" t="s">
        <v>954</v>
      </c>
      <c r="E782" s="564" t="s">
        <v>1005</v>
      </c>
      <c r="F782" s="565">
        <v>1959200</v>
      </c>
      <c r="G782" s="566"/>
      <c r="H782" s="566"/>
      <c r="I782" s="566"/>
      <c r="J782" s="566"/>
      <c r="K782" s="566"/>
      <c r="L782" s="566"/>
      <c r="M782" s="565">
        <v>498150</v>
      </c>
      <c r="N782" s="565">
        <v>318800</v>
      </c>
      <c r="O782" s="565">
        <v>455100</v>
      </c>
      <c r="P782" s="565">
        <v>178250</v>
      </c>
      <c r="Q782" s="565">
        <v>83250</v>
      </c>
      <c r="R782" s="565">
        <v>133800</v>
      </c>
      <c r="S782" s="565">
        <v>28800</v>
      </c>
      <c r="T782" s="565">
        <v>173850</v>
      </c>
      <c r="U782" s="566"/>
      <c r="V782" s="565">
        <v>89200</v>
      </c>
      <c r="W782" s="566"/>
      <c r="X782" s="566"/>
      <c r="Y782" s="566"/>
      <c r="Z782" s="566"/>
      <c r="AA782" s="566"/>
      <c r="AB782" s="566"/>
      <c r="AC782" s="566"/>
      <c r="AD782" s="566"/>
      <c r="AE782" s="566"/>
      <c r="AF782" s="566"/>
      <c r="AG782" s="566"/>
      <c r="AH782" s="566"/>
      <c r="AI782" s="566"/>
      <c r="AJ782" s="566"/>
      <c r="AK782" s="566"/>
      <c r="AL782" s="566"/>
      <c r="AM782" s="566"/>
      <c r="AN782" s="566"/>
      <c r="AO782" s="566"/>
      <c r="AP782" s="566"/>
      <c r="AQ782" s="566"/>
      <c r="AR782" s="566"/>
      <c r="AS782" s="566"/>
      <c r="AT782" s="566"/>
      <c r="AU782" s="566"/>
      <c r="AV782" s="566"/>
      <c r="AW782" s="566"/>
    </row>
    <row r="783" spans="1:49">
      <c r="A783" s="564" t="s">
        <v>178</v>
      </c>
      <c r="B783" s="564" t="s">
        <v>3061</v>
      </c>
      <c r="C783" s="564" t="s">
        <v>383</v>
      </c>
      <c r="D783" s="564" t="s">
        <v>954</v>
      </c>
      <c r="E783" s="564" t="s">
        <v>1005</v>
      </c>
      <c r="F783" s="565">
        <v>149950</v>
      </c>
      <c r="G783" s="566"/>
      <c r="H783" s="566"/>
      <c r="I783" s="566"/>
      <c r="J783" s="566"/>
      <c r="K783" s="566"/>
      <c r="L783" s="566"/>
      <c r="M783" s="565">
        <v>149950</v>
      </c>
      <c r="N783" s="566"/>
      <c r="O783" s="566"/>
      <c r="P783" s="566"/>
      <c r="Q783" s="566"/>
      <c r="R783" s="566"/>
      <c r="S783" s="566"/>
      <c r="T783" s="566"/>
      <c r="U783" s="566"/>
      <c r="V783" s="566"/>
      <c r="W783" s="566"/>
      <c r="X783" s="566"/>
      <c r="Y783" s="566"/>
      <c r="Z783" s="566"/>
      <c r="AA783" s="566"/>
      <c r="AB783" s="566"/>
      <c r="AC783" s="566"/>
      <c r="AD783" s="566"/>
      <c r="AE783" s="566"/>
      <c r="AF783" s="566"/>
      <c r="AG783" s="566"/>
      <c r="AH783" s="566"/>
      <c r="AI783" s="566"/>
      <c r="AJ783" s="566"/>
      <c r="AK783" s="566"/>
      <c r="AL783" s="566"/>
      <c r="AM783" s="566"/>
      <c r="AN783" s="566"/>
      <c r="AO783" s="566"/>
      <c r="AP783" s="566"/>
      <c r="AQ783" s="566"/>
      <c r="AR783" s="566"/>
      <c r="AS783" s="566"/>
      <c r="AT783" s="566"/>
      <c r="AU783" s="566"/>
      <c r="AV783" s="566"/>
      <c r="AW783" s="566"/>
    </row>
    <row r="784" spans="1:49">
      <c r="A784" s="564" t="s">
        <v>182</v>
      </c>
      <c r="B784" s="564" t="s">
        <v>3062</v>
      </c>
      <c r="C784" s="564" t="s">
        <v>383</v>
      </c>
      <c r="D784" s="564" t="s">
        <v>954</v>
      </c>
      <c r="E784" s="564" t="s">
        <v>1005</v>
      </c>
      <c r="F784" s="565">
        <v>3080975</v>
      </c>
      <c r="G784" s="565">
        <v>51900</v>
      </c>
      <c r="H784" s="565">
        <v>43850</v>
      </c>
      <c r="I784" s="565">
        <v>36400</v>
      </c>
      <c r="J784" s="565">
        <v>120000</v>
      </c>
      <c r="K784" s="565">
        <v>63600</v>
      </c>
      <c r="L784" s="565">
        <v>152100</v>
      </c>
      <c r="M784" s="565">
        <v>129400</v>
      </c>
      <c r="N784" s="565">
        <v>152350</v>
      </c>
      <c r="O784" s="565">
        <v>37050</v>
      </c>
      <c r="P784" s="565">
        <v>116800</v>
      </c>
      <c r="Q784" s="565">
        <v>113000</v>
      </c>
      <c r="R784" s="565">
        <v>62950</v>
      </c>
      <c r="S784" s="565">
        <v>77700</v>
      </c>
      <c r="T784" s="565">
        <v>97400</v>
      </c>
      <c r="U784" s="565">
        <v>36700</v>
      </c>
      <c r="V784" s="565">
        <v>32250</v>
      </c>
      <c r="W784" s="565">
        <v>18600</v>
      </c>
      <c r="X784" s="565">
        <v>50850</v>
      </c>
      <c r="Y784" s="565">
        <v>41650</v>
      </c>
      <c r="Z784" s="565">
        <v>29400</v>
      </c>
      <c r="AA784" s="565">
        <v>51650</v>
      </c>
      <c r="AB784" s="565">
        <v>16350</v>
      </c>
      <c r="AC784" s="565">
        <v>89600</v>
      </c>
      <c r="AD784" s="565">
        <v>97600</v>
      </c>
      <c r="AE784" s="565">
        <v>54100</v>
      </c>
      <c r="AF784" s="565">
        <v>38500</v>
      </c>
      <c r="AG784" s="565">
        <v>52100</v>
      </c>
      <c r="AH784" s="565">
        <v>81300</v>
      </c>
      <c r="AI784" s="565">
        <v>111000</v>
      </c>
      <c r="AJ784" s="565">
        <v>37300</v>
      </c>
      <c r="AK784" s="565">
        <v>56500</v>
      </c>
      <c r="AL784" s="565">
        <v>33300</v>
      </c>
      <c r="AM784" s="565">
        <v>98075</v>
      </c>
      <c r="AN784" s="565">
        <v>270600</v>
      </c>
      <c r="AO784" s="565">
        <v>27900</v>
      </c>
      <c r="AP784" s="565">
        <v>105900</v>
      </c>
      <c r="AQ784" s="565">
        <v>48700</v>
      </c>
      <c r="AR784" s="565">
        <v>57550</v>
      </c>
      <c r="AS784" s="565">
        <v>71000</v>
      </c>
      <c r="AT784" s="565">
        <v>91750</v>
      </c>
      <c r="AU784" s="565">
        <v>80050</v>
      </c>
      <c r="AV784" s="565">
        <v>46200</v>
      </c>
      <c r="AW784" s="566"/>
    </row>
    <row r="785" spans="1:49">
      <c r="A785" s="564" t="s">
        <v>183</v>
      </c>
      <c r="B785" s="564" t="s">
        <v>3063</v>
      </c>
      <c r="C785" s="564" t="s">
        <v>383</v>
      </c>
      <c r="D785" s="564" t="s">
        <v>954</v>
      </c>
      <c r="E785" s="564" t="s">
        <v>1005</v>
      </c>
      <c r="F785" s="565">
        <v>196250</v>
      </c>
      <c r="G785" s="566"/>
      <c r="H785" s="566"/>
      <c r="I785" s="566"/>
      <c r="J785" s="566"/>
      <c r="K785" s="566"/>
      <c r="L785" s="566"/>
      <c r="M785" s="566"/>
      <c r="N785" s="566"/>
      <c r="O785" s="566"/>
      <c r="P785" s="566"/>
      <c r="Q785" s="566"/>
      <c r="R785" s="566"/>
      <c r="S785" s="566"/>
      <c r="T785" s="566"/>
      <c r="U785" s="566"/>
      <c r="V785" s="565">
        <v>149600</v>
      </c>
      <c r="W785" s="566"/>
      <c r="X785" s="566"/>
      <c r="Y785" s="566"/>
      <c r="Z785" s="566"/>
      <c r="AA785" s="566"/>
      <c r="AB785" s="565">
        <v>46650</v>
      </c>
      <c r="AC785" s="566"/>
      <c r="AD785" s="566"/>
      <c r="AE785" s="566"/>
      <c r="AF785" s="566"/>
      <c r="AG785" s="566"/>
      <c r="AH785" s="566"/>
      <c r="AI785" s="566"/>
      <c r="AJ785" s="566"/>
      <c r="AK785" s="566"/>
      <c r="AL785" s="566"/>
      <c r="AM785" s="566"/>
      <c r="AN785" s="566"/>
      <c r="AO785" s="566"/>
      <c r="AP785" s="566"/>
      <c r="AQ785" s="566"/>
      <c r="AR785" s="566"/>
      <c r="AS785" s="566"/>
      <c r="AT785" s="566"/>
      <c r="AU785" s="566"/>
      <c r="AV785" s="566"/>
      <c r="AW785" s="566"/>
    </row>
    <row r="786" spans="1:49">
      <c r="A786" s="564" t="s">
        <v>185</v>
      </c>
      <c r="B786" s="564" t="s">
        <v>3064</v>
      </c>
      <c r="C786" s="564" t="s">
        <v>383</v>
      </c>
      <c r="D786" s="564" t="s">
        <v>954</v>
      </c>
      <c r="E786" s="564" t="s">
        <v>1005</v>
      </c>
      <c r="F786" s="565">
        <v>14000</v>
      </c>
      <c r="G786" s="566"/>
      <c r="H786" s="566"/>
      <c r="I786" s="566"/>
      <c r="J786" s="566"/>
      <c r="K786" s="566"/>
      <c r="L786" s="566"/>
      <c r="M786" s="566"/>
      <c r="N786" s="566"/>
      <c r="O786" s="566"/>
      <c r="P786" s="566"/>
      <c r="Q786" s="566"/>
      <c r="R786" s="566"/>
      <c r="S786" s="566"/>
      <c r="T786" s="566"/>
      <c r="U786" s="566"/>
      <c r="V786" s="566"/>
      <c r="W786" s="566"/>
      <c r="X786" s="566"/>
      <c r="Y786" s="566"/>
      <c r="Z786" s="566"/>
      <c r="AA786" s="566"/>
      <c r="AB786" s="566"/>
      <c r="AC786" s="566"/>
      <c r="AD786" s="566"/>
      <c r="AE786" s="566"/>
      <c r="AF786" s="566"/>
      <c r="AG786" s="566"/>
      <c r="AH786" s="566"/>
      <c r="AI786" s="566"/>
      <c r="AJ786" s="566"/>
      <c r="AK786" s="566"/>
      <c r="AL786" s="566"/>
      <c r="AM786" s="566"/>
      <c r="AN786" s="566"/>
      <c r="AO786" s="565">
        <v>14000</v>
      </c>
      <c r="AP786" s="566"/>
      <c r="AQ786" s="566"/>
      <c r="AR786" s="566"/>
      <c r="AS786" s="566"/>
      <c r="AT786" s="566"/>
      <c r="AU786" s="566"/>
      <c r="AV786" s="566"/>
      <c r="AW786" s="566"/>
    </row>
    <row r="787" spans="1:49">
      <c r="A787" s="564" t="s">
        <v>186</v>
      </c>
      <c r="B787" s="564" t="s">
        <v>3065</v>
      </c>
      <c r="C787" s="564" t="s">
        <v>383</v>
      </c>
      <c r="D787" s="564" t="s">
        <v>954</v>
      </c>
      <c r="E787" s="564" t="s">
        <v>1005</v>
      </c>
      <c r="F787" s="565">
        <v>6009190</v>
      </c>
      <c r="G787" s="565">
        <v>566600</v>
      </c>
      <c r="H787" s="565">
        <v>425750</v>
      </c>
      <c r="I787" s="565">
        <v>324550</v>
      </c>
      <c r="J787" s="565">
        <v>185940</v>
      </c>
      <c r="K787" s="565">
        <v>295500</v>
      </c>
      <c r="L787" s="565">
        <v>297050</v>
      </c>
      <c r="M787" s="565">
        <v>403200</v>
      </c>
      <c r="N787" s="565">
        <v>987750</v>
      </c>
      <c r="O787" s="565">
        <v>329850</v>
      </c>
      <c r="P787" s="565">
        <v>444400</v>
      </c>
      <c r="Q787" s="565">
        <v>371500</v>
      </c>
      <c r="R787" s="565">
        <v>213500</v>
      </c>
      <c r="S787" s="565">
        <v>264000</v>
      </c>
      <c r="T787" s="565">
        <v>274400</v>
      </c>
      <c r="U787" s="566"/>
      <c r="V787" s="566"/>
      <c r="W787" s="565">
        <v>95700</v>
      </c>
      <c r="X787" s="566"/>
      <c r="Y787" s="565">
        <v>102250</v>
      </c>
      <c r="Z787" s="565">
        <v>45100</v>
      </c>
      <c r="AA787" s="566"/>
      <c r="AB787" s="566"/>
      <c r="AC787" s="565">
        <v>11000</v>
      </c>
      <c r="AD787" s="566"/>
      <c r="AE787" s="565">
        <v>184550</v>
      </c>
      <c r="AF787" s="565">
        <v>57250</v>
      </c>
      <c r="AG787" s="565">
        <v>21200</v>
      </c>
      <c r="AH787" s="565">
        <v>62000</v>
      </c>
      <c r="AI787" s="565">
        <v>26000</v>
      </c>
      <c r="AJ787" s="566"/>
      <c r="AK787" s="565">
        <v>20150</v>
      </c>
      <c r="AL787" s="566"/>
      <c r="AM787" s="566"/>
      <c r="AN787" s="566"/>
      <c r="AO787" s="566"/>
      <c r="AP787" s="566"/>
      <c r="AQ787" s="566"/>
      <c r="AR787" s="566"/>
      <c r="AS787" s="566"/>
      <c r="AT787" s="566"/>
      <c r="AU787" s="566"/>
      <c r="AV787" s="566"/>
      <c r="AW787" s="566"/>
    </row>
    <row r="788" spans="1:49">
      <c r="A788" s="564" t="s">
        <v>188</v>
      </c>
      <c r="B788" s="564" t="s">
        <v>3066</v>
      </c>
      <c r="C788" s="564" t="s">
        <v>383</v>
      </c>
      <c r="D788" s="564" t="s">
        <v>954</v>
      </c>
      <c r="E788" s="564" t="s">
        <v>1005</v>
      </c>
      <c r="F788" s="565">
        <v>73300</v>
      </c>
      <c r="G788" s="566"/>
      <c r="H788" s="566"/>
      <c r="I788" s="566"/>
      <c r="J788" s="566"/>
      <c r="K788" s="566"/>
      <c r="L788" s="566"/>
      <c r="M788" s="566"/>
      <c r="N788" s="565">
        <v>73300</v>
      </c>
      <c r="O788" s="566"/>
      <c r="P788" s="566"/>
      <c r="Q788" s="566"/>
      <c r="R788" s="566"/>
      <c r="S788" s="566"/>
      <c r="T788" s="566"/>
      <c r="U788" s="566"/>
      <c r="V788" s="566"/>
      <c r="W788" s="566"/>
      <c r="X788" s="566"/>
      <c r="Y788" s="566"/>
      <c r="Z788" s="566"/>
      <c r="AA788" s="566"/>
      <c r="AB788" s="566"/>
      <c r="AC788" s="566"/>
      <c r="AD788" s="566"/>
      <c r="AE788" s="566"/>
      <c r="AF788" s="566"/>
      <c r="AG788" s="566"/>
      <c r="AH788" s="566"/>
      <c r="AI788" s="566"/>
      <c r="AJ788" s="566"/>
      <c r="AK788" s="566"/>
      <c r="AL788" s="566"/>
      <c r="AM788" s="566"/>
      <c r="AN788" s="566"/>
      <c r="AO788" s="566"/>
      <c r="AP788" s="566"/>
      <c r="AQ788" s="566"/>
      <c r="AR788" s="566"/>
      <c r="AS788" s="566"/>
      <c r="AT788" s="566"/>
      <c r="AU788" s="566"/>
      <c r="AV788" s="566"/>
      <c r="AW788" s="566"/>
    </row>
    <row r="789" spans="1:49">
      <c r="A789" s="564" t="s">
        <v>193</v>
      </c>
      <c r="B789" s="564" t="s">
        <v>2948</v>
      </c>
      <c r="C789" s="564" t="s">
        <v>383</v>
      </c>
      <c r="D789" s="564" t="s">
        <v>954</v>
      </c>
      <c r="E789" s="564" t="s">
        <v>1005</v>
      </c>
      <c r="F789" s="565">
        <v>11681380</v>
      </c>
      <c r="G789" s="565">
        <v>230400</v>
      </c>
      <c r="H789" s="565">
        <v>236600</v>
      </c>
      <c r="I789" s="565">
        <v>242300</v>
      </c>
      <c r="J789" s="565">
        <v>251100</v>
      </c>
      <c r="K789" s="565">
        <v>462900</v>
      </c>
      <c r="L789" s="565">
        <v>479400</v>
      </c>
      <c r="M789" s="565">
        <v>753300</v>
      </c>
      <c r="N789" s="565">
        <v>664400</v>
      </c>
      <c r="O789" s="565">
        <v>255400</v>
      </c>
      <c r="P789" s="565">
        <v>211850</v>
      </c>
      <c r="Q789" s="565">
        <v>599900</v>
      </c>
      <c r="R789" s="565">
        <v>368100</v>
      </c>
      <c r="S789" s="565">
        <v>452750</v>
      </c>
      <c r="T789" s="565">
        <v>408700</v>
      </c>
      <c r="U789" s="565">
        <v>274650</v>
      </c>
      <c r="V789" s="565">
        <v>112450</v>
      </c>
      <c r="W789" s="565">
        <v>538500</v>
      </c>
      <c r="X789" s="565">
        <v>321200</v>
      </c>
      <c r="Y789" s="565">
        <v>454750</v>
      </c>
      <c r="Z789" s="565">
        <v>281700</v>
      </c>
      <c r="AA789" s="565">
        <v>158600</v>
      </c>
      <c r="AB789" s="565">
        <v>107250</v>
      </c>
      <c r="AC789" s="565">
        <v>205750</v>
      </c>
      <c r="AD789" s="565">
        <v>265000</v>
      </c>
      <c r="AE789" s="565">
        <v>242250</v>
      </c>
      <c r="AF789" s="565">
        <v>118500</v>
      </c>
      <c r="AG789" s="565">
        <v>141550</v>
      </c>
      <c r="AH789" s="565">
        <v>307800</v>
      </c>
      <c r="AI789" s="565">
        <v>172100</v>
      </c>
      <c r="AJ789" s="565">
        <v>102600</v>
      </c>
      <c r="AK789" s="565">
        <v>283300</v>
      </c>
      <c r="AL789" s="565">
        <v>466580</v>
      </c>
      <c r="AM789" s="565">
        <v>146950</v>
      </c>
      <c r="AN789" s="565">
        <v>201550</v>
      </c>
      <c r="AO789" s="565">
        <v>249500</v>
      </c>
      <c r="AP789" s="565">
        <v>99350</v>
      </c>
      <c r="AQ789" s="565">
        <v>105000</v>
      </c>
      <c r="AR789" s="565">
        <v>141350</v>
      </c>
      <c r="AS789" s="565">
        <v>116100</v>
      </c>
      <c r="AT789" s="565">
        <v>58700</v>
      </c>
      <c r="AU789" s="565">
        <v>182200</v>
      </c>
      <c r="AV789" s="565">
        <v>209050</v>
      </c>
      <c r="AW789" s="566"/>
    </row>
    <row r="790" spans="1:49">
      <c r="A790" s="564" t="s">
        <v>196</v>
      </c>
      <c r="B790" s="564" t="s">
        <v>3067</v>
      </c>
      <c r="C790" s="564" t="s">
        <v>383</v>
      </c>
      <c r="D790" s="564" t="s">
        <v>954</v>
      </c>
      <c r="E790" s="564" t="s">
        <v>1005</v>
      </c>
      <c r="F790" s="565">
        <v>3889300</v>
      </c>
      <c r="G790" s="565">
        <v>206600</v>
      </c>
      <c r="H790" s="565">
        <v>175350</v>
      </c>
      <c r="I790" s="565">
        <v>163800</v>
      </c>
      <c r="J790" s="565">
        <v>127950</v>
      </c>
      <c r="K790" s="565">
        <v>266000</v>
      </c>
      <c r="L790" s="565">
        <v>112700</v>
      </c>
      <c r="M790" s="565">
        <v>181800</v>
      </c>
      <c r="N790" s="565">
        <v>173500</v>
      </c>
      <c r="O790" s="565">
        <v>101250</v>
      </c>
      <c r="P790" s="565">
        <v>198350</v>
      </c>
      <c r="Q790" s="565">
        <v>125350</v>
      </c>
      <c r="R790" s="565">
        <v>139900</v>
      </c>
      <c r="S790" s="565">
        <v>77200</v>
      </c>
      <c r="T790" s="565">
        <v>125300</v>
      </c>
      <c r="U790" s="566"/>
      <c r="V790" s="565">
        <v>164000</v>
      </c>
      <c r="W790" s="565">
        <v>66300</v>
      </c>
      <c r="X790" s="565">
        <v>82800</v>
      </c>
      <c r="Y790" s="565">
        <v>13000</v>
      </c>
      <c r="Z790" s="565">
        <v>23400</v>
      </c>
      <c r="AA790" s="565">
        <v>36300</v>
      </c>
      <c r="AB790" s="565">
        <v>52400</v>
      </c>
      <c r="AC790" s="565">
        <v>131350</v>
      </c>
      <c r="AD790" s="565">
        <v>12500</v>
      </c>
      <c r="AE790" s="565">
        <v>155650</v>
      </c>
      <c r="AF790" s="565">
        <v>56850</v>
      </c>
      <c r="AG790" s="565">
        <v>57575</v>
      </c>
      <c r="AH790" s="565">
        <v>67600</v>
      </c>
      <c r="AI790" s="565">
        <v>57350</v>
      </c>
      <c r="AJ790" s="565">
        <v>30250</v>
      </c>
      <c r="AK790" s="565">
        <v>103050</v>
      </c>
      <c r="AL790" s="565">
        <v>85400</v>
      </c>
      <c r="AM790" s="565">
        <v>0</v>
      </c>
      <c r="AN790" s="565">
        <v>2500</v>
      </c>
      <c r="AO790" s="565">
        <v>71100</v>
      </c>
      <c r="AP790" s="565">
        <v>55150</v>
      </c>
      <c r="AQ790" s="565">
        <v>18200</v>
      </c>
      <c r="AR790" s="565">
        <v>58250</v>
      </c>
      <c r="AS790" s="565">
        <v>35450</v>
      </c>
      <c r="AT790" s="565">
        <v>53675</v>
      </c>
      <c r="AU790" s="565">
        <v>158650</v>
      </c>
      <c r="AV790" s="565">
        <v>65500</v>
      </c>
      <c r="AW790" s="566"/>
    </row>
    <row r="791" spans="1:49">
      <c r="A791" s="564" t="s">
        <v>200</v>
      </c>
      <c r="B791" s="564" t="s">
        <v>3068</v>
      </c>
      <c r="C791" s="564" t="s">
        <v>383</v>
      </c>
      <c r="D791" s="564" t="s">
        <v>954</v>
      </c>
      <c r="E791" s="564" t="s">
        <v>1005</v>
      </c>
      <c r="F791" s="565">
        <v>32200</v>
      </c>
      <c r="G791" s="566"/>
      <c r="H791" s="566"/>
      <c r="I791" s="566"/>
      <c r="J791" s="566"/>
      <c r="K791" s="566"/>
      <c r="L791" s="566"/>
      <c r="M791" s="566"/>
      <c r="N791" s="566"/>
      <c r="O791" s="566"/>
      <c r="P791" s="566"/>
      <c r="Q791" s="566"/>
      <c r="R791" s="566"/>
      <c r="S791" s="566"/>
      <c r="T791" s="566"/>
      <c r="U791" s="566"/>
      <c r="V791" s="566"/>
      <c r="W791" s="565">
        <v>15600</v>
      </c>
      <c r="X791" s="566"/>
      <c r="Y791" s="566"/>
      <c r="Z791" s="566"/>
      <c r="AA791" s="565">
        <v>16600</v>
      </c>
      <c r="AB791" s="566"/>
      <c r="AC791" s="566"/>
      <c r="AD791" s="566"/>
      <c r="AE791" s="566"/>
      <c r="AF791" s="566"/>
      <c r="AG791" s="566"/>
      <c r="AH791" s="566"/>
      <c r="AI791" s="566"/>
      <c r="AJ791" s="566"/>
      <c r="AK791" s="566"/>
      <c r="AL791" s="566"/>
      <c r="AM791" s="566"/>
      <c r="AN791" s="566"/>
      <c r="AO791" s="566"/>
      <c r="AP791" s="566"/>
      <c r="AQ791" s="566"/>
      <c r="AR791" s="566"/>
      <c r="AS791" s="566"/>
      <c r="AT791" s="566"/>
      <c r="AU791" s="566"/>
      <c r="AV791" s="566"/>
      <c r="AW791" s="566"/>
    </row>
    <row r="792" spans="1:49">
      <c r="A792" s="564" t="s">
        <v>206</v>
      </c>
      <c r="B792" s="564" t="s">
        <v>3069</v>
      </c>
      <c r="C792" s="564" t="s">
        <v>383</v>
      </c>
      <c r="D792" s="564" t="s">
        <v>954</v>
      </c>
      <c r="E792" s="564" t="s">
        <v>1005</v>
      </c>
      <c r="F792" s="565">
        <v>1400</v>
      </c>
      <c r="G792" s="566"/>
      <c r="H792" s="566"/>
      <c r="I792" s="566"/>
      <c r="J792" s="566"/>
      <c r="K792" s="566"/>
      <c r="L792" s="566"/>
      <c r="M792" s="566"/>
      <c r="N792" s="566"/>
      <c r="O792" s="566"/>
      <c r="P792" s="566"/>
      <c r="Q792" s="566"/>
      <c r="R792" s="566"/>
      <c r="S792" s="566"/>
      <c r="T792" s="566"/>
      <c r="U792" s="566"/>
      <c r="V792" s="566"/>
      <c r="W792" s="566"/>
      <c r="X792" s="566"/>
      <c r="Y792" s="566"/>
      <c r="Z792" s="566"/>
      <c r="AA792" s="566"/>
      <c r="AB792" s="566"/>
      <c r="AC792" s="566"/>
      <c r="AD792" s="566"/>
      <c r="AE792" s="565">
        <v>1400</v>
      </c>
      <c r="AF792" s="566"/>
      <c r="AG792" s="566"/>
      <c r="AH792" s="566"/>
      <c r="AI792" s="566"/>
      <c r="AJ792" s="566"/>
      <c r="AK792" s="566"/>
      <c r="AL792" s="566"/>
      <c r="AM792" s="566"/>
      <c r="AN792" s="566"/>
      <c r="AO792" s="566"/>
      <c r="AP792" s="566"/>
      <c r="AQ792" s="566"/>
      <c r="AR792" s="566"/>
      <c r="AS792" s="566"/>
      <c r="AT792" s="566"/>
      <c r="AU792" s="566"/>
      <c r="AV792" s="566"/>
      <c r="AW792" s="566"/>
    </row>
    <row r="793" spans="1:49">
      <c r="A793" s="564" t="s">
        <v>207</v>
      </c>
      <c r="B793" s="564" t="s">
        <v>3070</v>
      </c>
      <c r="C793" s="564" t="s">
        <v>383</v>
      </c>
      <c r="D793" s="564" t="s">
        <v>954</v>
      </c>
      <c r="E793" s="564" t="s">
        <v>1005</v>
      </c>
      <c r="F793" s="565">
        <v>6203670</v>
      </c>
      <c r="G793" s="565">
        <v>297400</v>
      </c>
      <c r="H793" s="565">
        <v>114000</v>
      </c>
      <c r="I793" s="565">
        <v>96450</v>
      </c>
      <c r="J793" s="565">
        <v>156950</v>
      </c>
      <c r="K793" s="565">
        <v>248200</v>
      </c>
      <c r="L793" s="565">
        <v>173250</v>
      </c>
      <c r="M793" s="565">
        <v>144700</v>
      </c>
      <c r="N793" s="565">
        <v>189100</v>
      </c>
      <c r="O793" s="565">
        <v>170650</v>
      </c>
      <c r="P793" s="565">
        <v>138000</v>
      </c>
      <c r="Q793" s="565">
        <v>354850</v>
      </c>
      <c r="R793" s="565">
        <v>71850</v>
      </c>
      <c r="S793" s="565">
        <v>495800</v>
      </c>
      <c r="T793" s="565">
        <v>106000</v>
      </c>
      <c r="U793" s="565">
        <v>229800</v>
      </c>
      <c r="V793" s="565">
        <v>109300</v>
      </c>
      <c r="W793" s="565">
        <v>121950</v>
      </c>
      <c r="X793" s="565">
        <v>72600</v>
      </c>
      <c r="Y793" s="565">
        <v>71750</v>
      </c>
      <c r="Z793" s="565">
        <v>184800</v>
      </c>
      <c r="AA793" s="565">
        <v>99900</v>
      </c>
      <c r="AB793" s="565">
        <v>206400</v>
      </c>
      <c r="AC793" s="565">
        <v>132000</v>
      </c>
      <c r="AD793" s="565">
        <v>49000</v>
      </c>
      <c r="AE793" s="565">
        <v>108800</v>
      </c>
      <c r="AF793" s="565">
        <v>50600</v>
      </c>
      <c r="AG793" s="565">
        <v>70200</v>
      </c>
      <c r="AH793" s="565">
        <v>73000</v>
      </c>
      <c r="AI793" s="565">
        <v>165500</v>
      </c>
      <c r="AJ793" s="565">
        <v>86700</v>
      </c>
      <c r="AK793" s="565">
        <v>100250</v>
      </c>
      <c r="AL793" s="565">
        <v>40000</v>
      </c>
      <c r="AM793" s="565">
        <v>14300</v>
      </c>
      <c r="AN793" s="565">
        <v>496900</v>
      </c>
      <c r="AO793" s="565">
        <v>93900</v>
      </c>
      <c r="AP793" s="565">
        <v>23300</v>
      </c>
      <c r="AQ793" s="565">
        <v>51350</v>
      </c>
      <c r="AR793" s="565">
        <v>45720</v>
      </c>
      <c r="AS793" s="565">
        <v>29850</v>
      </c>
      <c r="AT793" s="565">
        <v>173250</v>
      </c>
      <c r="AU793" s="565">
        <v>418500</v>
      </c>
      <c r="AV793" s="565">
        <v>126850</v>
      </c>
      <c r="AW793" s="566"/>
    </row>
    <row r="794" spans="1:49">
      <c r="A794" s="564" t="s">
        <v>96</v>
      </c>
      <c r="B794" s="564" t="s">
        <v>3071</v>
      </c>
      <c r="C794" s="564" t="s">
        <v>383</v>
      </c>
      <c r="D794" s="564" t="s">
        <v>954</v>
      </c>
      <c r="E794" s="564" t="s">
        <v>1005</v>
      </c>
      <c r="F794" s="565">
        <v>7867970</v>
      </c>
      <c r="G794" s="566"/>
      <c r="H794" s="566"/>
      <c r="I794" s="566"/>
      <c r="J794" s="566"/>
      <c r="K794" s="566"/>
      <c r="L794" s="566"/>
      <c r="M794" s="565">
        <v>464900</v>
      </c>
      <c r="N794" s="565">
        <v>270300</v>
      </c>
      <c r="O794" s="565">
        <v>150450</v>
      </c>
      <c r="P794" s="566"/>
      <c r="Q794" s="565">
        <v>141570</v>
      </c>
      <c r="R794" s="565">
        <v>80000</v>
      </c>
      <c r="S794" s="565">
        <v>161750</v>
      </c>
      <c r="T794" s="565">
        <v>95250</v>
      </c>
      <c r="U794" s="565">
        <v>147350</v>
      </c>
      <c r="V794" s="565">
        <v>104050</v>
      </c>
      <c r="W794" s="565">
        <v>84350</v>
      </c>
      <c r="X794" s="565">
        <v>214950</v>
      </c>
      <c r="Y794" s="565">
        <v>24600</v>
      </c>
      <c r="Z794" s="565">
        <v>99850</v>
      </c>
      <c r="AA794" s="565">
        <v>40300</v>
      </c>
      <c r="AB794" s="565">
        <v>44300</v>
      </c>
      <c r="AC794" s="565">
        <v>56700</v>
      </c>
      <c r="AD794" s="565">
        <v>95300</v>
      </c>
      <c r="AE794" s="565">
        <v>441950</v>
      </c>
      <c r="AF794" s="565">
        <v>917900</v>
      </c>
      <c r="AG794" s="565">
        <v>1039250</v>
      </c>
      <c r="AH794" s="565">
        <v>888100</v>
      </c>
      <c r="AI794" s="565">
        <v>944500</v>
      </c>
      <c r="AJ794" s="565">
        <v>583100</v>
      </c>
      <c r="AK794" s="565">
        <v>205600</v>
      </c>
      <c r="AL794" s="565">
        <v>22600</v>
      </c>
      <c r="AM794" s="565">
        <v>24950</v>
      </c>
      <c r="AN794" s="565">
        <v>50050</v>
      </c>
      <c r="AO794" s="565">
        <v>25100</v>
      </c>
      <c r="AP794" s="566"/>
      <c r="AQ794" s="565">
        <v>138850</v>
      </c>
      <c r="AR794" s="565">
        <v>10250</v>
      </c>
      <c r="AS794" s="565">
        <v>14200</v>
      </c>
      <c r="AT794" s="565">
        <v>63250</v>
      </c>
      <c r="AU794" s="565">
        <v>184100</v>
      </c>
      <c r="AV794" s="565">
        <v>38250</v>
      </c>
      <c r="AW794" s="566"/>
    </row>
    <row r="795" spans="1:49">
      <c r="A795" s="564" t="s">
        <v>99</v>
      </c>
      <c r="B795" s="564" t="s">
        <v>2610</v>
      </c>
      <c r="C795" s="564" t="s">
        <v>383</v>
      </c>
      <c r="D795" s="564" t="s">
        <v>954</v>
      </c>
      <c r="E795" s="564" t="s">
        <v>1005</v>
      </c>
      <c r="F795" s="565">
        <v>17100</v>
      </c>
      <c r="G795" s="566"/>
      <c r="H795" s="566"/>
      <c r="I795" s="566"/>
      <c r="J795" s="566"/>
      <c r="K795" s="566"/>
      <c r="L795" s="566"/>
      <c r="M795" s="566"/>
      <c r="N795" s="566"/>
      <c r="O795" s="566"/>
      <c r="P795" s="566"/>
      <c r="Q795" s="566"/>
      <c r="R795" s="566"/>
      <c r="S795" s="566"/>
      <c r="T795" s="566"/>
      <c r="U795" s="566"/>
      <c r="V795" s="566"/>
      <c r="W795" s="566"/>
      <c r="X795" s="566"/>
      <c r="Y795" s="566"/>
      <c r="Z795" s="566"/>
      <c r="AA795" s="566"/>
      <c r="AB795" s="566"/>
      <c r="AC795" s="566"/>
      <c r="AD795" s="566"/>
      <c r="AE795" s="566"/>
      <c r="AF795" s="565">
        <v>17100</v>
      </c>
      <c r="AG795" s="566"/>
      <c r="AH795" s="566"/>
      <c r="AI795" s="566"/>
      <c r="AJ795" s="566"/>
      <c r="AK795" s="566"/>
      <c r="AL795" s="566"/>
      <c r="AM795" s="566"/>
      <c r="AN795" s="566"/>
      <c r="AO795" s="566"/>
      <c r="AP795" s="566"/>
      <c r="AQ795" s="566"/>
      <c r="AR795" s="566"/>
      <c r="AS795" s="566"/>
      <c r="AT795" s="566"/>
      <c r="AU795" s="566"/>
      <c r="AV795" s="566"/>
      <c r="AW795" s="566"/>
    </row>
    <row r="796" spans="1:49">
      <c r="A796" s="564" t="s">
        <v>1484</v>
      </c>
      <c r="B796" s="564" t="s">
        <v>3072</v>
      </c>
      <c r="C796" s="564" t="s">
        <v>383</v>
      </c>
      <c r="D796" s="564" t="s">
        <v>954</v>
      </c>
      <c r="E796" s="564" t="s">
        <v>1005</v>
      </c>
      <c r="F796" s="565">
        <v>1794145</v>
      </c>
      <c r="G796" s="566"/>
      <c r="H796" s="566"/>
      <c r="I796" s="566"/>
      <c r="J796" s="566"/>
      <c r="K796" s="566"/>
      <c r="L796" s="566"/>
      <c r="M796" s="566"/>
      <c r="N796" s="566"/>
      <c r="O796" s="566"/>
      <c r="P796" s="566"/>
      <c r="Q796" s="566"/>
      <c r="R796" s="566"/>
      <c r="S796" s="566"/>
      <c r="T796" s="566"/>
      <c r="U796" s="566"/>
      <c r="V796" s="566"/>
      <c r="W796" s="566"/>
      <c r="X796" s="566"/>
      <c r="Y796" s="566"/>
      <c r="Z796" s="566"/>
      <c r="AA796" s="566"/>
      <c r="AB796" s="566"/>
      <c r="AC796" s="566"/>
      <c r="AD796" s="566"/>
      <c r="AE796" s="565">
        <v>105450</v>
      </c>
      <c r="AF796" s="565">
        <v>118050</v>
      </c>
      <c r="AG796" s="565">
        <v>128075</v>
      </c>
      <c r="AH796" s="565">
        <v>164150</v>
      </c>
      <c r="AI796" s="565">
        <v>104650</v>
      </c>
      <c r="AJ796" s="565">
        <v>331150</v>
      </c>
      <c r="AK796" s="565">
        <v>84050</v>
      </c>
      <c r="AL796" s="565">
        <v>39010</v>
      </c>
      <c r="AM796" s="565">
        <v>99460</v>
      </c>
      <c r="AN796" s="565">
        <v>95200</v>
      </c>
      <c r="AO796" s="565">
        <v>82050</v>
      </c>
      <c r="AP796" s="565">
        <v>85450</v>
      </c>
      <c r="AQ796" s="565">
        <v>15250</v>
      </c>
      <c r="AR796" s="565">
        <v>147000</v>
      </c>
      <c r="AS796" s="565">
        <v>30050</v>
      </c>
      <c r="AT796" s="565">
        <v>42100</v>
      </c>
      <c r="AU796" s="565">
        <v>123000</v>
      </c>
      <c r="AV796" s="566"/>
      <c r="AW796" s="566"/>
    </row>
    <row r="797" spans="1:49">
      <c r="A797" s="564" t="s">
        <v>104</v>
      </c>
      <c r="B797" s="564" t="s">
        <v>3073</v>
      </c>
      <c r="C797" s="564" t="s">
        <v>383</v>
      </c>
      <c r="D797" s="564" t="s">
        <v>954</v>
      </c>
      <c r="E797" s="564" t="s">
        <v>1005</v>
      </c>
      <c r="F797" s="565">
        <v>121500</v>
      </c>
      <c r="G797" s="565">
        <v>20400</v>
      </c>
      <c r="H797" s="565">
        <v>6600</v>
      </c>
      <c r="I797" s="565">
        <v>92650</v>
      </c>
      <c r="J797" s="566"/>
      <c r="K797" s="566"/>
      <c r="L797" s="566"/>
      <c r="M797" s="566"/>
      <c r="N797" s="566"/>
      <c r="O797" s="566"/>
      <c r="P797" s="566"/>
      <c r="Q797" s="566"/>
      <c r="R797" s="566"/>
      <c r="S797" s="566"/>
      <c r="T797" s="566"/>
      <c r="U797" s="566"/>
      <c r="V797" s="566"/>
      <c r="W797" s="566"/>
      <c r="X797" s="566"/>
      <c r="Y797" s="566"/>
      <c r="Z797" s="566"/>
      <c r="AA797" s="566"/>
      <c r="AB797" s="566"/>
      <c r="AC797" s="566"/>
      <c r="AD797" s="566"/>
      <c r="AE797" s="566"/>
      <c r="AF797" s="566"/>
      <c r="AG797" s="566"/>
      <c r="AH797" s="566"/>
      <c r="AI797" s="565">
        <v>1850</v>
      </c>
      <c r="AJ797" s="566"/>
      <c r="AK797" s="566"/>
      <c r="AL797" s="566"/>
      <c r="AM797" s="566"/>
      <c r="AN797" s="566"/>
      <c r="AO797" s="566"/>
      <c r="AP797" s="566"/>
      <c r="AQ797" s="566"/>
      <c r="AR797" s="566"/>
      <c r="AS797" s="566"/>
      <c r="AT797" s="566"/>
      <c r="AU797" s="566"/>
      <c r="AV797" s="566"/>
      <c r="AW797" s="566"/>
    </row>
    <row r="798" spans="1:49">
      <c r="A798" s="564" t="s">
        <v>105</v>
      </c>
      <c r="B798" s="564" t="s">
        <v>3074</v>
      </c>
      <c r="C798" s="564" t="s">
        <v>383</v>
      </c>
      <c r="D798" s="564" t="s">
        <v>954</v>
      </c>
      <c r="E798" s="564" t="s">
        <v>1005</v>
      </c>
      <c r="F798" s="565">
        <v>10539400</v>
      </c>
      <c r="G798" s="565">
        <v>516400</v>
      </c>
      <c r="H798" s="565">
        <v>473250</v>
      </c>
      <c r="I798" s="565">
        <v>457350</v>
      </c>
      <c r="J798" s="565">
        <v>353550</v>
      </c>
      <c r="K798" s="565">
        <v>659950</v>
      </c>
      <c r="L798" s="565">
        <v>435750</v>
      </c>
      <c r="M798" s="565">
        <v>509800</v>
      </c>
      <c r="N798" s="565">
        <v>302750</v>
      </c>
      <c r="O798" s="565">
        <v>450250</v>
      </c>
      <c r="P798" s="565">
        <v>318950</v>
      </c>
      <c r="Q798" s="565">
        <v>216500</v>
      </c>
      <c r="R798" s="565">
        <v>361500</v>
      </c>
      <c r="S798" s="565">
        <v>443200</v>
      </c>
      <c r="T798" s="565">
        <v>222200</v>
      </c>
      <c r="U798" s="565">
        <v>81400</v>
      </c>
      <c r="V798" s="565">
        <v>111650</v>
      </c>
      <c r="W798" s="565">
        <v>532800</v>
      </c>
      <c r="X798" s="565">
        <v>98550</v>
      </c>
      <c r="Y798" s="565">
        <v>284700</v>
      </c>
      <c r="Z798" s="565">
        <v>519450</v>
      </c>
      <c r="AA798" s="565">
        <v>189550</v>
      </c>
      <c r="AB798" s="565">
        <v>368600</v>
      </c>
      <c r="AC798" s="565">
        <v>276100</v>
      </c>
      <c r="AD798" s="565">
        <v>253750</v>
      </c>
      <c r="AE798" s="566"/>
      <c r="AF798" s="565">
        <v>24400</v>
      </c>
      <c r="AG798" s="566"/>
      <c r="AH798" s="565">
        <v>70650</v>
      </c>
      <c r="AI798" s="565">
        <v>122300</v>
      </c>
      <c r="AJ798" s="565">
        <v>88900</v>
      </c>
      <c r="AK798" s="565">
        <v>416350</v>
      </c>
      <c r="AL798" s="565">
        <v>152500</v>
      </c>
      <c r="AM798" s="566"/>
      <c r="AN798" s="566"/>
      <c r="AO798" s="565">
        <v>240200</v>
      </c>
      <c r="AP798" s="565">
        <v>181050</v>
      </c>
      <c r="AQ798" s="565">
        <v>41400</v>
      </c>
      <c r="AR798" s="565">
        <v>73800</v>
      </c>
      <c r="AS798" s="565">
        <v>211600</v>
      </c>
      <c r="AT798" s="565">
        <v>115800</v>
      </c>
      <c r="AU798" s="565">
        <v>140100</v>
      </c>
      <c r="AV798" s="565">
        <v>222400</v>
      </c>
      <c r="AW798" s="566"/>
    </row>
    <row r="799" spans="1:49">
      <c r="A799" s="564" t="s">
        <v>106</v>
      </c>
      <c r="B799" s="564" t="s">
        <v>3075</v>
      </c>
      <c r="C799" s="564" t="s">
        <v>383</v>
      </c>
      <c r="D799" s="564" t="s">
        <v>954</v>
      </c>
      <c r="E799" s="564" t="s">
        <v>1005</v>
      </c>
      <c r="F799" s="565">
        <v>247475</v>
      </c>
      <c r="G799" s="566"/>
      <c r="H799" s="566"/>
      <c r="I799" s="566"/>
      <c r="J799" s="566"/>
      <c r="K799" s="566"/>
      <c r="L799" s="566"/>
      <c r="M799" s="566"/>
      <c r="N799" s="566"/>
      <c r="O799" s="566"/>
      <c r="P799" s="566"/>
      <c r="Q799" s="566"/>
      <c r="R799" s="566"/>
      <c r="S799" s="566"/>
      <c r="T799" s="566"/>
      <c r="U799" s="566"/>
      <c r="V799" s="566"/>
      <c r="W799" s="566"/>
      <c r="X799" s="566"/>
      <c r="Y799" s="566"/>
      <c r="Z799" s="566"/>
      <c r="AA799" s="566"/>
      <c r="AB799" s="566"/>
      <c r="AC799" s="566"/>
      <c r="AD799" s="566"/>
      <c r="AE799" s="566"/>
      <c r="AF799" s="566"/>
      <c r="AG799" s="565">
        <v>25000</v>
      </c>
      <c r="AH799" s="565">
        <v>30825</v>
      </c>
      <c r="AI799" s="565">
        <v>80000</v>
      </c>
      <c r="AJ799" s="565">
        <v>43750</v>
      </c>
      <c r="AK799" s="565">
        <v>48450</v>
      </c>
      <c r="AL799" s="566"/>
      <c r="AM799" s="565">
        <v>19450</v>
      </c>
      <c r="AN799" s="566"/>
      <c r="AO799" s="566"/>
      <c r="AP799" s="566"/>
      <c r="AQ799" s="566"/>
      <c r="AR799" s="566"/>
      <c r="AS799" s="566"/>
      <c r="AT799" s="566"/>
      <c r="AU799" s="566"/>
      <c r="AV799" s="566"/>
      <c r="AW799" s="566"/>
    </row>
    <row r="800" spans="1:49">
      <c r="A800" s="564" t="s">
        <v>109</v>
      </c>
      <c r="B800" s="564" t="s">
        <v>3075</v>
      </c>
      <c r="C800" s="564" t="s">
        <v>383</v>
      </c>
      <c r="D800" s="564" t="s">
        <v>954</v>
      </c>
      <c r="E800" s="564" t="s">
        <v>1005</v>
      </c>
      <c r="F800" s="565">
        <v>2924850</v>
      </c>
      <c r="G800" s="565">
        <v>216150</v>
      </c>
      <c r="H800" s="565">
        <v>54700</v>
      </c>
      <c r="I800" s="565">
        <v>142850</v>
      </c>
      <c r="J800" s="565">
        <v>133000</v>
      </c>
      <c r="K800" s="565">
        <v>117700</v>
      </c>
      <c r="L800" s="565">
        <v>91200</v>
      </c>
      <c r="M800" s="566"/>
      <c r="N800" s="565">
        <v>131700</v>
      </c>
      <c r="O800" s="565">
        <v>185850</v>
      </c>
      <c r="P800" s="565">
        <v>131550</v>
      </c>
      <c r="Q800" s="565">
        <v>60750</v>
      </c>
      <c r="R800" s="566"/>
      <c r="S800" s="566"/>
      <c r="T800" s="566"/>
      <c r="U800" s="565">
        <v>116500</v>
      </c>
      <c r="V800" s="565">
        <v>85500</v>
      </c>
      <c r="W800" s="565">
        <v>30400</v>
      </c>
      <c r="X800" s="565">
        <v>70650</v>
      </c>
      <c r="Y800" s="565">
        <v>48200</v>
      </c>
      <c r="Z800" s="565">
        <v>69750</v>
      </c>
      <c r="AA800" s="565">
        <v>84500</v>
      </c>
      <c r="AB800" s="565">
        <v>52100</v>
      </c>
      <c r="AC800" s="565">
        <v>46000</v>
      </c>
      <c r="AD800" s="565">
        <v>87000</v>
      </c>
      <c r="AE800" s="565">
        <v>15700</v>
      </c>
      <c r="AF800" s="565">
        <v>51050</v>
      </c>
      <c r="AG800" s="565">
        <v>38200</v>
      </c>
      <c r="AH800" s="566"/>
      <c r="AI800" s="566"/>
      <c r="AJ800" s="566"/>
      <c r="AK800" s="566"/>
      <c r="AL800" s="565">
        <v>15800</v>
      </c>
      <c r="AM800" s="565">
        <v>20250</v>
      </c>
      <c r="AN800" s="565">
        <v>6850</v>
      </c>
      <c r="AO800" s="565">
        <v>64750</v>
      </c>
      <c r="AP800" s="565">
        <v>171400</v>
      </c>
      <c r="AQ800" s="565">
        <v>16250</v>
      </c>
      <c r="AR800" s="565">
        <v>27800</v>
      </c>
      <c r="AS800" s="565">
        <v>71500</v>
      </c>
      <c r="AT800" s="565">
        <v>283700</v>
      </c>
      <c r="AU800" s="565">
        <v>120250</v>
      </c>
      <c r="AV800" s="565">
        <v>65300</v>
      </c>
      <c r="AW800" s="566"/>
    </row>
    <row r="801" spans="1:49">
      <c r="A801" s="564" t="s">
        <v>1846</v>
      </c>
      <c r="B801" s="564" t="s">
        <v>3076</v>
      </c>
      <c r="C801" s="564" t="s">
        <v>383</v>
      </c>
      <c r="D801" s="564" t="s">
        <v>954</v>
      </c>
      <c r="E801" s="564" t="s">
        <v>1005</v>
      </c>
      <c r="F801" s="565">
        <v>62000</v>
      </c>
      <c r="G801" s="566"/>
      <c r="H801" s="566"/>
      <c r="I801" s="566"/>
      <c r="J801" s="566"/>
      <c r="K801" s="566"/>
      <c r="L801" s="566"/>
      <c r="M801" s="566"/>
      <c r="N801" s="566"/>
      <c r="O801" s="566"/>
      <c r="P801" s="566"/>
      <c r="Q801" s="566"/>
      <c r="R801" s="566"/>
      <c r="S801" s="566"/>
      <c r="T801" s="566"/>
      <c r="U801" s="566"/>
      <c r="V801" s="566"/>
      <c r="W801" s="566"/>
      <c r="X801" s="566"/>
      <c r="Y801" s="566"/>
      <c r="Z801" s="566"/>
      <c r="AA801" s="566"/>
      <c r="AB801" s="566"/>
      <c r="AC801" s="566"/>
      <c r="AD801" s="566"/>
      <c r="AE801" s="566"/>
      <c r="AF801" s="566"/>
      <c r="AG801" s="566"/>
      <c r="AH801" s="566"/>
      <c r="AI801" s="566"/>
      <c r="AJ801" s="566"/>
      <c r="AK801" s="566"/>
      <c r="AL801" s="566"/>
      <c r="AM801" s="566"/>
      <c r="AN801" s="566"/>
      <c r="AO801" s="566"/>
      <c r="AP801" s="565">
        <v>62000</v>
      </c>
      <c r="AQ801" s="566"/>
      <c r="AR801" s="566"/>
      <c r="AS801" s="566"/>
      <c r="AT801" s="566"/>
      <c r="AU801" s="566"/>
      <c r="AV801" s="566"/>
      <c r="AW801" s="566"/>
    </row>
    <row r="802" spans="1:49">
      <c r="A802" s="564" t="s">
        <v>110</v>
      </c>
      <c r="B802" s="564" t="s">
        <v>3077</v>
      </c>
      <c r="C802" s="564" t="s">
        <v>383</v>
      </c>
      <c r="D802" s="564" t="s">
        <v>954</v>
      </c>
      <c r="E802" s="564" t="s">
        <v>1005</v>
      </c>
      <c r="F802" s="565">
        <v>1331750</v>
      </c>
      <c r="G802" s="566"/>
      <c r="H802" s="566"/>
      <c r="I802" s="566"/>
      <c r="J802" s="566"/>
      <c r="K802" s="566"/>
      <c r="L802" s="566"/>
      <c r="M802" s="565">
        <v>495850</v>
      </c>
      <c r="N802" s="565">
        <v>317900</v>
      </c>
      <c r="O802" s="565">
        <v>199300</v>
      </c>
      <c r="P802" s="565">
        <v>175800</v>
      </c>
      <c r="Q802" s="566"/>
      <c r="R802" s="565">
        <v>142900</v>
      </c>
      <c r="S802" s="566"/>
      <c r="T802" s="566"/>
      <c r="U802" s="566"/>
      <c r="V802" s="566"/>
      <c r="W802" s="566"/>
      <c r="X802" s="566"/>
      <c r="Y802" s="566"/>
      <c r="Z802" s="566"/>
      <c r="AA802" s="566"/>
      <c r="AB802" s="566"/>
      <c r="AC802" s="566"/>
      <c r="AD802" s="566"/>
      <c r="AE802" s="566"/>
      <c r="AF802" s="566"/>
      <c r="AG802" s="566"/>
      <c r="AH802" s="566"/>
      <c r="AI802" s="566"/>
      <c r="AJ802" s="566"/>
      <c r="AK802" s="566"/>
      <c r="AL802" s="566"/>
      <c r="AM802" s="566"/>
      <c r="AN802" s="566"/>
      <c r="AO802" s="566"/>
      <c r="AP802" s="566"/>
      <c r="AQ802" s="566"/>
      <c r="AR802" s="566"/>
      <c r="AS802" s="566"/>
      <c r="AT802" s="566"/>
      <c r="AU802" s="566"/>
      <c r="AV802" s="566"/>
      <c r="AW802" s="566"/>
    </row>
    <row r="803" spans="1:49">
      <c r="A803" s="564" t="s">
        <v>115</v>
      </c>
      <c r="B803" s="564" t="s">
        <v>3078</v>
      </c>
      <c r="C803" s="564" t="s">
        <v>383</v>
      </c>
      <c r="D803" s="564" t="s">
        <v>954</v>
      </c>
      <c r="E803" s="564" t="s">
        <v>1005</v>
      </c>
      <c r="F803" s="565">
        <v>2175200</v>
      </c>
      <c r="G803" s="565">
        <v>39400</v>
      </c>
      <c r="H803" s="565">
        <v>12350</v>
      </c>
      <c r="I803" s="565">
        <v>144900</v>
      </c>
      <c r="J803" s="565">
        <v>176400</v>
      </c>
      <c r="K803" s="565">
        <v>224200</v>
      </c>
      <c r="L803" s="565">
        <v>90500</v>
      </c>
      <c r="M803" s="565">
        <v>242850</v>
      </c>
      <c r="N803" s="565">
        <v>886300</v>
      </c>
      <c r="O803" s="565">
        <v>182200</v>
      </c>
      <c r="P803" s="565">
        <v>50100</v>
      </c>
      <c r="Q803" s="566"/>
      <c r="R803" s="565">
        <v>126000</v>
      </c>
      <c r="S803" s="566"/>
      <c r="T803" s="566"/>
      <c r="U803" s="566"/>
      <c r="V803" s="566"/>
      <c r="W803" s="566"/>
      <c r="X803" s="566"/>
      <c r="Y803" s="566"/>
      <c r="Z803" s="566"/>
      <c r="AA803" s="566"/>
      <c r="AB803" s="566"/>
      <c r="AC803" s="566"/>
      <c r="AD803" s="566"/>
      <c r="AE803" s="566"/>
      <c r="AF803" s="566"/>
      <c r="AG803" s="566"/>
      <c r="AH803" s="566"/>
      <c r="AI803" s="566"/>
      <c r="AJ803" s="566"/>
      <c r="AK803" s="566"/>
      <c r="AL803" s="566"/>
      <c r="AM803" s="566"/>
      <c r="AN803" s="566"/>
      <c r="AO803" s="566"/>
      <c r="AP803" s="566"/>
      <c r="AQ803" s="566"/>
      <c r="AR803" s="566"/>
      <c r="AS803" s="566"/>
      <c r="AT803" s="566"/>
      <c r="AU803" s="566"/>
      <c r="AV803" s="566"/>
      <c r="AW803" s="566"/>
    </row>
    <row r="804" spans="1:49">
      <c r="A804" s="564" t="s">
        <v>116</v>
      </c>
      <c r="B804" s="564" t="s">
        <v>3079</v>
      </c>
      <c r="C804" s="564" t="s">
        <v>383</v>
      </c>
      <c r="D804" s="564" t="s">
        <v>954</v>
      </c>
      <c r="E804" s="564" t="s">
        <v>1005</v>
      </c>
      <c r="F804" s="565">
        <v>464850</v>
      </c>
      <c r="G804" s="566"/>
      <c r="H804" s="566"/>
      <c r="I804" s="566"/>
      <c r="J804" s="566"/>
      <c r="K804" s="566"/>
      <c r="L804" s="566"/>
      <c r="M804" s="565">
        <v>464850</v>
      </c>
      <c r="N804" s="566"/>
      <c r="O804" s="566"/>
      <c r="P804" s="566"/>
      <c r="Q804" s="566"/>
      <c r="R804" s="566"/>
      <c r="S804" s="566"/>
      <c r="T804" s="566"/>
      <c r="U804" s="566"/>
      <c r="V804" s="566"/>
      <c r="W804" s="566"/>
      <c r="X804" s="566"/>
      <c r="Y804" s="566"/>
      <c r="Z804" s="566"/>
      <c r="AA804" s="566"/>
      <c r="AB804" s="566"/>
      <c r="AC804" s="566"/>
      <c r="AD804" s="566"/>
      <c r="AE804" s="566"/>
      <c r="AF804" s="566"/>
      <c r="AG804" s="566"/>
      <c r="AH804" s="566"/>
      <c r="AI804" s="566"/>
      <c r="AJ804" s="566"/>
      <c r="AK804" s="566"/>
      <c r="AL804" s="566"/>
      <c r="AM804" s="566"/>
      <c r="AN804" s="566"/>
      <c r="AO804" s="566"/>
      <c r="AP804" s="566"/>
      <c r="AQ804" s="566"/>
      <c r="AR804" s="566"/>
      <c r="AS804" s="566"/>
      <c r="AT804" s="566"/>
      <c r="AU804" s="566"/>
      <c r="AV804" s="566"/>
      <c r="AW804" s="566"/>
    </row>
    <row r="805" spans="1:49">
      <c r="A805" s="564" t="s">
        <v>118</v>
      </c>
      <c r="B805" s="564" t="s">
        <v>3080</v>
      </c>
      <c r="C805" s="564" t="s">
        <v>383</v>
      </c>
      <c r="D805" s="564" t="s">
        <v>954</v>
      </c>
      <c r="E805" s="564" t="s">
        <v>1005</v>
      </c>
      <c r="F805" s="565">
        <v>7921650</v>
      </c>
      <c r="G805" s="566"/>
      <c r="H805" s="566"/>
      <c r="I805" s="566"/>
      <c r="J805" s="566"/>
      <c r="K805" s="566"/>
      <c r="L805" s="566"/>
      <c r="M805" s="565">
        <v>376400</v>
      </c>
      <c r="N805" s="565">
        <v>251300</v>
      </c>
      <c r="O805" s="565">
        <v>202800</v>
      </c>
      <c r="P805" s="565">
        <v>144350</v>
      </c>
      <c r="Q805" s="565">
        <v>365550</v>
      </c>
      <c r="R805" s="565">
        <v>468650</v>
      </c>
      <c r="S805" s="565">
        <v>343300</v>
      </c>
      <c r="T805" s="565">
        <v>196350</v>
      </c>
      <c r="U805" s="565">
        <v>175150</v>
      </c>
      <c r="V805" s="565">
        <v>131550</v>
      </c>
      <c r="W805" s="565">
        <v>128850</v>
      </c>
      <c r="X805" s="565">
        <v>252250</v>
      </c>
      <c r="Y805" s="565">
        <v>224200</v>
      </c>
      <c r="Z805" s="565">
        <v>185550</v>
      </c>
      <c r="AA805" s="565">
        <v>158550</v>
      </c>
      <c r="AB805" s="565">
        <v>191250</v>
      </c>
      <c r="AC805" s="565">
        <v>217950</v>
      </c>
      <c r="AD805" s="565">
        <v>216050</v>
      </c>
      <c r="AE805" s="565">
        <v>231150</v>
      </c>
      <c r="AF805" s="565">
        <v>107150</v>
      </c>
      <c r="AG805" s="565">
        <v>163000</v>
      </c>
      <c r="AH805" s="565">
        <v>188900</v>
      </c>
      <c r="AI805" s="565">
        <v>467550</v>
      </c>
      <c r="AJ805" s="565">
        <v>201150</v>
      </c>
      <c r="AK805" s="565">
        <v>90650</v>
      </c>
      <c r="AL805" s="565">
        <v>174600</v>
      </c>
      <c r="AM805" s="565">
        <v>104300</v>
      </c>
      <c r="AN805" s="565">
        <v>241650</v>
      </c>
      <c r="AO805" s="565">
        <v>251850</v>
      </c>
      <c r="AP805" s="565">
        <v>293700</v>
      </c>
      <c r="AQ805" s="565">
        <v>157550</v>
      </c>
      <c r="AR805" s="565">
        <v>257100</v>
      </c>
      <c r="AS805" s="565">
        <v>85700</v>
      </c>
      <c r="AT805" s="565">
        <v>245450</v>
      </c>
      <c r="AU805" s="565">
        <v>223000</v>
      </c>
      <c r="AV805" s="565">
        <v>207150</v>
      </c>
      <c r="AW805" s="566"/>
    </row>
    <row r="806" spans="1:49">
      <c r="A806" s="564" t="s">
        <v>1476</v>
      </c>
      <c r="B806" s="564" t="s">
        <v>3081</v>
      </c>
      <c r="C806" s="564" t="s">
        <v>383</v>
      </c>
      <c r="D806" s="564" t="s">
        <v>954</v>
      </c>
      <c r="E806" s="564" t="s">
        <v>1005</v>
      </c>
      <c r="F806" s="565">
        <v>2900202</v>
      </c>
      <c r="G806" s="566"/>
      <c r="H806" s="566"/>
      <c r="I806" s="566"/>
      <c r="J806" s="566"/>
      <c r="K806" s="566"/>
      <c r="L806" s="566"/>
      <c r="M806" s="566"/>
      <c r="N806" s="566"/>
      <c r="O806" s="566"/>
      <c r="P806" s="566"/>
      <c r="Q806" s="566"/>
      <c r="R806" s="566"/>
      <c r="S806" s="566"/>
      <c r="T806" s="566"/>
      <c r="U806" s="566"/>
      <c r="V806" s="566"/>
      <c r="W806" s="566"/>
      <c r="X806" s="566"/>
      <c r="Y806" s="566"/>
      <c r="Z806" s="566"/>
      <c r="AA806" s="566"/>
      <c r="AB806" s="566"/>
      <c r="AC806" s="565">
        <v>163150</v>
      </c>
      <c r="AD806" s="565">
        <v>128450</v>
      </c>
      <c r="AE806" s="565">
        <v>179100</v>
      </c>
      <c r="AF806" s="565">
        <v>112600</v>
      </c>
      <c r="AG806" s="565">
        <v>169970</v>
      </c>
      <c r="AH806" s="565">
        <v>133070</v>
      </c>
      <c r="AI806" s="565">
        <v>135000</v>
      </c>
      <c r="AJ806" s="565">
        <v>145550</v>
      </c>
      <c r="AK806" s="565">
        <v>402512</v>
      </c>
      <c r="AL806" s="565">
        <v>77300</v>
      </c>
      <c r="AM806" s="565">
        <v>50350</v>
      </c>
      <c r="AN806" s="565">
        <v>29150</v>
      </c>
      <c r="AO806" s="565">
        <v>267450</v>
      </c>
      <c r="AP806" s="565">
        <v>139650</v>
      </c>
      <c r="AQ806" s="565">
        <v>150650</v>
      </c>
      <c r="AR806" s="565">
        <v>24600</v>
      </c>
      <c r="AS806" s="566"/>
      <c r="AT806" s="565">
        <v>397900</v>
      </c>
      <c r="AU806" s="565">
        <v>99050</v>
      </c>
      <c r="AV806" s="565">
        <v>94700</v>
      </c>
      <c r="AW806" s="566"/>
    </row>
    <row r="807" spans="1:49">
      <c r="A807" s="564" t="s">
        <v>119</v>
      </c>
      <c r="B807" s="564" t="s">
        <v>3081</v>
      </c>
      <c r="C807" s="564" t="s">
        <v>383</v>
      </c>
      <c r="D807" s="564" t="s">
        <v>954</v>
      </c>
      <c r="E807" s="564" t="s">
        <v>1005</v>
      </c>
      <c r="F807" s="565">
        <v>2337050</v>
      </c>
      <c r="G807" s="566"/>
      <c r="H807" s="566"/>
      <c r="I807" s="566"/>
      <c r="J807" s="566"/>
      <c r="K807" s="566"/>
      <c r="L807" s="566"/>
      <c r="M807" s="566"/>
      <c r="N807" s="566"/>
      <c r="O807" s="566"/>
      <c r="P807" s="566"/>
      <c r="Q807" s="566"/>
      <c r="R807" s="566"/>
      <c r="S807" s="566"/>
      <c r="T807" s="566"/>
      <c r="U807" s="566"/>
      <c r="V807" s="565">
        <v>502000</v>
      </c>
      <c r="W807" s="565">
        <v>370050</v>
      </c>
      <c r="X807" s="565">
        <v>449300</v>
      </c>
      <c r="Y807" s="565">
        <v>400800</v>
      </c>
      <c r="Z807" s="565">
        <v>212800</v>
      </c>
      <c r="AA807" s="565">
        <v>246450</v>
      </c>
      <c r="AB807" s="565">
        <v>155650</v>
      </c>
      <c r="AC807" s="566"/>
      <c r="AD807" s="566"/>
      <c r="AE807" s="566"/>
      <c r="AF807" s="566"/>
      <c r="AG807" s="566"/>
      <c r="AH807" s="566"/>
      <c r="AI807" s="566"/>
      <c r="AJ807" s="566"/>
      <c r="AK807" s="566"/>
      <c r="AL807" s="566"/>
      <c r="AM807" s="566"/>
      <c r="AN807" s="566"/>
      <c r="AO807" s="566"/>
      <c r="AP807" s="566"/>
      <c r="AQ807" s="566"/>
      <c r="AR807" s="566"/>
      <c r="AS807" s="566"/>
      <c r="AT807" s="566"/>
      <c r="AU807" s="566"/>
      <c r="AV807" s="566"/>
      <c r="AW807" s="566"/>
    </row>
    <row r="808" spans="1:49">
      <c r="A808" s="564" t="s">
        <v>123</v>
      </c>
      <c r="B808" s="564" t="s">
        <v>3082</v>
      </c>
      <c r="C808" s="564" t="s">
        <v>383</v>
      </c>
      <c r="D808" s="564" t="s">
        <v>954</v>
      </c>
      <c r="E808" s="564" t="s">
        <v>1005</v>
      </c>
      <c r="F808" s="565">
        <v>5484250</v>
      </c>
      <c r="G808" s="566"/>
      <c r="H808" s="566"/>
      <c r="I808" s="566"/>
      <c r="J808" s="566"/>
      <c r="K808" s="566"/>
      <c r="L808" s="566"/>
      <c r="M808" s="565">
        <v>382350</v>
      </c>
      <c r="N808" s="565">
        <v>424150</v>
      </c>
      <c r="O808" s="565">
        <v>255500</v>
      </c>
      <c r="P808" s="566"/>
      <c r="Q808" s="565">
        <v>836850</v>
      </c>
      <c r="R808" s="565">
        <v>785750</v>
      </c>
      <c r="S808" s="565">
        <v>434650</v>
      </c>
      <c r="T808" s="565">
        <v>318250</v>
      </c>
      <c r="U808" s="565">
        <v>421200</v>
      </c>
      <c r="V808" s="565">
        <v>139250</v>
      </c>
      <c r="W808" s="566"/>
      <c r="X808" s="566"/>
      <c r="Y808" s="566"/>
      <c r="Z808" s="566"/>
      <c r="AA808" s="566"/>
      <c r="AB808" s="565">
        <v>157350</v>
      </c>
      <c r="AC808" s="565">
        <v>645650</v>
      </c>
      <c r="AD808" s="565">
        <v>443050</v>
      </c>
      <c r="AE808" s="565">
        <v>29550</v>
      </c>
      <c r="AF808" s="565">
        <v>40800</v>
      </c>
      <c r="AG808" s="566"/>
      <c r="AH808" s="566"/>
      <c r="AI808" s="566"/>
      <c r="AJ808" s="566"/>
      <c r="AK808" s="566"/>
      <c r="AL808" s="566"/>
      <c r="AM808" s="566"/>
      <c r="AN808" s="566"/>
      <c r="AO808" s="566"/>
      <c r="AP808" s="565">
        <v>169900</v>
      </c>
      <c r="AQ808" s="566"/>
      <c r="AR808" s="566"/>
      <c r="AS808" s="566"/>
      <c r="AT808" s="566"/>
      <c r="AU808" s="566"/>
      <c r="AV808" s="566"/>
      <c r="AW808" s="566"/>
    </row>
    <row r="809" spans="1:49">
      <c r="A809" s="564" t="s">
        <v>1477</v>
      </c>
      <c r="B809" s="564" t="s">
        <v>3083</v>
      </c>
      <c r="C809" s="564" t="s">
        <v>383</v>
      </c>
      <c r="D809" s="564" t="s">
        <v>954</v>
      </c>
      <c r="E809" s="564" t="s">
        <v>1005</v>
      </c>
      <c r="F809" s="565">
        <v>7040848</v>
      </c>
      <c r="G809" s="566"/>
      <c r="H809" s="566"/>
      <c r="I809" s="566"/>
      <c r="J809" s="566"/>
      <c r="K809" s="566"/>
      <c r="L809" s="566"/>
      <c r="M809" s="566"/>
      <c r="N809" s="566"/>
      <c r="O809" s="566"/>
      <c r="P809" s="566"/>
      <c r="Q809" s="566"/>
      <c r="R809" s="566"/>
      <c r="S809" s="566"/>
      <c r="T809" s="566"/>
      <c r="U809" s="566"/>
      <c r="V809" s="566"/>
      <c r="W809" s="566"/>
      <c r="X809" s="566"/>
      <c r="Y809" s="566"/>
      <c r="Z809" s="566"/>
      <c r="AA809" s="566"/>
      <c r="AB809" s="566"/>
      <c r="AC809" s="565">
        <v>686100</v>
      </c>
      <c r="AD809" s="565">
        <v>577950</v>
      </c>
      <c r="AE809" s="565">
        <v>271100</v>
      </c>
      <c r="AF809" s="565">
        <v>158650</v>
      </c>
      <c r="AG809" s="565">
        <v>276200</v>
      </c>
      <c r="AH809" s="565">
        <v>238500</v>
      </c>
      <c r="AI809" s="565">
        <v>449425</v>
      </c>
      <c r="AJ809" s="565">
        <v>351070</v>
      </c>
      <c r="AK809" s="565">
        <v>1410998</v>
      </c>
      <c r="AL809" s="565">
        <v>547250</v>
      </c>
      <c r="AM809" s="565">
        <v>135350</v>
      </c>
      <c r="AN809" s="565">
        <v>138100</v>
      </c>
      <c r="AO809" s="565">
        <v>263550</v>
      </c>
      <c r="AP809" s="565">
        <v>376010</v>
      </c>
      <c r="AQ809" s="565">
        <v>284420</v>
      </c>
      <c r="AR809" s="565">
        <v>127800</v>
      </c>
      <c r="AS809" s="565">
        <v>113225</v>
      </c>
      <c r="AT809" s="565">
        <v>241050</v>
      </c>
      <c r="AU809" s="565">
        <v>192650</v>
      </c>
      <c r="AV809" s="565">
        <v>201450</v>
      </c>
      <c r="AW809" s="566"/>
    </row>
    <row r="810" spans="1:49">
      <c r="A810" s="564" t="s">
        <v>125</v>
      </c>
      <c r="B810" s="564" t="s">
        <v>3083</v>
      </c>
      <c r="C810" s="564" t="s">
        <v>383</v>
      </c>
      <c r="D810" s="564" t="s">
        <v>954</v>
      </c>
      <c r="E810" s="564" t="s">
        <v>1005</v>
      </c>
      <c r="F810" s="565">
        <v>4221200</v>
      </c>
      <c r="G810" s="566"/>
      <c r="H810" s="566"/>
      <c r="I810" s="566"/>
      <c r="J810" s="566"/>
      <c r="K810" s="566"/>
      <c r="L810" s="566"/>
      <c r="M810" s="566"/>
      <c r="N810" s="566"/>
      <c r="O810" s="566"/>
      <c r="P810" s="566"/>
      <c r="Q810" s="566"/>
      <c r="R810" s="566"/>
      <c r="S810" s="566"/>
      <c r="T810" s="566"/>
      <c r="U810" s="566"/>
      <c r="V810" s="565">
        <v>499150</v>
      </c>
      <c r="W810" s="565">
        <v>252950</v>
      </c>
      <c r="X810" s="565">
        <v>514150</v>
      </c>
      <c r="Y810" s="565">
        <v>725800</v>
      </c>
      <c r="Z810" s="565">
        <v>754450</v>
      </c>
      <c r="AA810" s="565">
        <v>770400</v>
      </c>
      <c r="AB810" s="565">
        <v>704300</v>
      </c>
      <c r="AC810" s="566"/>
      <c r="AD810" s="566"/>
      <c r="AE810" s="566"/>
      <c r="AF810" s="566"/>
      <c r="AG810" s="566"/>
      <c r="AH810" s="566"/>
      <c r="AI810" s="566"/>
      <c r="AJ810" s="566"/>
      <c r="AK810" s="566"/>
      <c r="AL810" s="566"/>
      <c r="AM810" s="566"/>
      <c r="AN810" s="566"/>
      <c r="AO810" s="566"/>
      <c r="AP810" s="566"/>
      <c r="AQ810" s="566"/>
      <c r="AR810" s="566"/>
      <c r="AS810" s="566"/>
      <c r="AT810" s="566"/>
      <c r="AU810" s="566"/>
      <c r="AV810" s="566"/>
      <c r="AW810" s="566"/>
    </row>
    <row r="811" spans="1:49">
      <c r="A811" s="564" t="s">
        <v>126</v>
      </c>
      <c r="B811" s="564" t="s">
        <v>3084</v>
      </c>
      <c r="C811" s="564" t="s">
        <v>383</v>
      </c>
      <c r="D811" s="564" t="s">
        <v>954</v>
      </c>
      <c r="E811" s="564" t="s">
        <v>1005</v>
      </c>
      <c r="F811" s="565">
        <v>12684373</v>
      </c>
      <c r="G811" s="565">
        <v>294750</v>
      </c>
      <c r="H811" s="565">
        <v>303300</v>
      </c>
      <c r="I811" s="565">
        <v>243100</v>
      </c>
      <c r="J811" s="565">
        <v>205300</v>
      </c>
      <c r="K811" s="565">
        <v>268100</v>
      </c>
      <c r="L811" s="565">
        <v>272200</v>
      </c>
      <c r="M811" s="565">
        <v>393800</v>
      </c>
      <c r="N811" s="565">
        <v>358050</v>
      </c>
      <c r="O811" s="565">
        <v>215950</v>
      </c>
      <c r="P811" s="565">
        <v>312300</v>
      </c>
      <c r="Q811" s="565">
        <v>418100</v>
      </c>
      <c r="R811" s="565">
        <v>276550</v>
      </c>
      <c r="S811" s="565">
        <v>350350</v>
      </c>
      <c r="T811" s="565">
        <v>289700</v>
      </c>
      <c r="U811" s="565">
        <v>323700</v>
      </c>
      <c r="V811" s="565">
        <v>219400</v>
      </c>
      <c r="W811" s="565">
        <v>196000</v>
      </c>
      <c r="X811" s="565">
        <v>199100</v>
      </c>
      <c r="Y811" s="565">
        <v>617550</v>
      </c>
      <c r="Z811" s="565">
        <v>237050</v>
      </c>
      <c r="AA811" s="565">
        <v>97200</v>
      </c>
      <c r="AB811" s="565">
        <v>156700</v>
      </c>
      <c r="AC811" s="565">
        <v>362250</v>
      </c>
      <c r="AD811" s="565">
        <v>300350</v>
      </c>
      <c r="AE811" s="565">
        <v>199550</v>
      </c>
      <c r="AF811" s="565">
        <v>351550</v>
      </c>
      <c r="AG811" s="565">
        <v>304850</v>
      </c>
      <c r="AH811" s="565">
        <v>160500</v>
      </c>
      <c r="AI811" s="565">
        <v>104550</v>
      </c>
      <c r="AJ811" s="565">
        <v>314820</v>
      </c>
      <c r="AK811" s="565">
        <v>943822</v>
      </c>
      <c r="AL811" s="565">
        <v>354616</v>
      </c>
      <c r="AM811" s="565">
        <v>549930</v>
      </c>
      <c r="AN811" s="565">
        <v>422800</v>
      </c>
      <c r="AO811" s="565">
        <v>357950</v>
      </c>
      <c r="AP811" s="565">
        <v>441920</v>
      </c>
      <c r="AQ811" s="565">
        <v>524900</v>
      </c>
      <c r="AR811" s="565">
        <v>131300</v>
      </c>
      <c r="AS811" s="565">
        <v>174025</v>
      </c>
      <c r="AT811" s="565">
        <v>97250</v>
      </c>
      <c r="AU811" s="565">
        <v>121850</v>
      </c>
      <c r="AV811" s="565">
        <v>217340</v>
      </c>
      <c r="AW811" s="566"/>
    </row>
    <row r="812" spans="1:49">
      <c r="A812" s="564" t="s">
        <v>128</v>
      </c>
      <c r="B812" s="564" t="s">
        <v>3085</v>
      </c>
      <c r="C812" s="564" t="s">
        <v>383</v>
      </c>
      <c r="D812" s="564" t="s">
        <v>954</v>
      </c>
      <c r="E812" s="564" t="s">
        <v>1005</v>
      </c>
      <c r="F812" s="565">
        <v>11118950</v>
      </c>
      <c r="G812" s="566"/>
      <c r="H812" s="566"/>
      <c r="I812" s="566"/>
      <c r="J812" s="566"/>
      <c r="K812" s="566"/>
      <c r="L812" s="566"/>
      <c r="M812" s="565">
        <v>404680</v>
      </c>
      <c r="N812" s="565">
        <v>258050</v>
      </c>
      <c r="O812" s="565">
        <v>289700</v>
      </c>
      <c r="P812" s="565">
        <v>280550</v>
      </c>
      <c r="Q812" s="565">
        <v>306950</v>
      </c>
      <c r="R812" s="565">
        <v>88200</v>
      </c>
      <c r="S812" s="565">
        <v>579400</v>
      </c>
      <c r="T812" s="565">
        <v>172650</v>
      </c>
      <c r="U812" s="565">
        <v>179600</v>
      </c>
      <c r="V812" s="565">
        <v>103400</v>
      </c>
      <c r="W812" s="565">
        <v>192200</v>
      </c>
      <c r="X812" s="565">
        <v>542950</v>
      </c>
      <c r="Y812" s="565">
        <v>337450</v>
      </c>
      <c r="Z812" s="565">
        <v>473300</v>
      </c>
      <c r="AA812" s="565">
        <v>447100</v>
      </c>
      <c r="AB812" s="565">
        <v>470850</v>
      </c>
      <c r="AC812" s="565">
        <v>739100</v>
      </c>
      <c r="AD812" s="565">
        <v>474700</v>
      </c>
      <c r="AE812" s="565">
        <v>466050</v>
      </c>
      <c r="AF812" s="565">
        <v>327050</v>
      </c>
      <c r="AG812" s="565">
        <v>759500</v>
      </c>
      <c r="AH812" s="565">
        <v>276650</v>
      </c>
      <c r="AI812" s="565">
        <v>411380</v>
      </c>
      <c r="AJ812" s="565">
        <v>142400</v>
      </c>
      <c r="AK812" s="565">
        <v>340290</v>
      </c>
      <c r="AL812" s="565">
        <v>227000</v>
      </c>
      <c r="AM812" s="565">
        <v>117700</v>
      </c>
      <c r="AN812" s="565">
        <v>342400</v>
      </c>
      <c r="AO812" s="565">
        <v>266850</v>
      </c>
      <c r="AP812" s="565">
        <v>152400</v>
      </c>
      <c r="AQ812" s="565">
        <v>44000</v>
      </c>
      <c r="AR812" s="565">
        <v>29500</v>
      </c>
      <c r="AS812" s="565">
        <v>148550</v>
      </c>
      <c r="AT812" s="565">
        <v>58200</v>
      </c>
      <c r="AU812" s="565">
        <v>599200</v>
      </c>
      <c r="AV812" s="565">
        <v>69000</v>
      </c>
      <c r="AW812" s="566"/>
    </row>
    <row r="813" spans="1:49">
      <c r="A813" s="564" t="s">
        <v>130</v>
      </c>
      <c r="B813" s="564" t="s">
        <v>3086</v>
      </c>
      <c r="C813" s="564" t="s">
        <v>383</v>
      </c>
      <c r="D813" s="564" t="s">
        <v>954</v>
      </c>
      <c r="E813" s="564" t="s">
        <v>1005</v>
      </c>
      <c r="F813" s="565">
        <v>45500</v>
      </c>
      <c r="G813" s="565">
        <v>6000</v>
      </c>
      <c r="H813" s="565">
        <v>39500</v>
      </c>
      <c r="I813" s="566"/>
      <c r="J813" s="566"/>
      <c r="K813" s="566"/>
      <c r="L813" s="566"/>
      <c r="M813" s="566"/>
      <c r="N813" s="566"/>
      <c r="O813" s="566"/>
      <c r="P813" s="566"/>
      <c r="Q813" s="566"/>
      <c r="R813" s="566"/>
      <c r="S813" s="566"/>
      <c r="T813" s="566"/>
      <c r="U813" s="566"/>
      <c r="V813" s="566"/>
      <c r="W813" s="566"/>
      <c r="X813" s="566"/>
      <c r="Y813" s="566"/>
      <c r="Z813" s="566"/>
      <c r="AA813" s="566"/>
      <c r="AB813" s="566"/>
      <c r="AC813" s="566"/>
      <c r="AD813" s="566"/>
      <c r="AE813" s="566"/>
      <c r="AF813" s="566"/>
      <c r="AG813" s="566"/>
      <c r="AH813" s="566"/>
      <c r="AI813" s="566"/>
      <c r="AJ813" s="566"/>
      <c r="AK813" s="566"/>
      <c r="AL813" s="566"/>
      <c r="AM813" s="566"/>
      <c r="AN813" s="566"/>
      <c r="AO813" s="566"/>
      <c r="AP813" s="566"/>
      <c r="AQ813" s="566"/>
      <c r="AR813" s="566"/>
      <c r="AS813" s="566"/>
      <c r="AT813" s="566"/>
      <c r="AU813" s="566"/>
      <c r="AV813" s="566"/>
      <c r="AW813" s="566"/>
    </row>
    <row r="814" spans="1:49">
      <c r="A814" s="564" t="s">
        <v>132</v>
      </c>
      <c r="B814" s="564" t="s">
        <v>3087</v>
      </c>
      <c r="C814" s="564" t="s">
        <v>383</v>
      </c>
      <c r="D814" s="564" t="s">
        <v>954</v>
      </c>
      <c r="E814" s="564" t="s">
        <v>1005</v>
      </c>
      <c r="F814" s="565">
        <v>6632100</v>
      </c>
      <c r="G814" s="565">
        <v>143700</v>
      </c>
      <c r="H814" s="565">
        <v>91650</v>
      </c>
      <c r="I814" s="565">
        <v>102450</v>
      </c>
      <c r="J814" s="565">
        <v>167050</v>
      </c>
      <c r="K814" s="565">
        <v>273600</v>
      </c>
      <c r="L814" s="565">
        <v>237150</v>
      </c>
      <c r="M814" s="565">
        <v>205900</v>
      </c>
      <c r="N814" s="565">
        <v>189800</v>
      </c>
      <c r="O814" s="565">
        <v>104600</v>
      </c>
      <c r="P814" s="565">
        <v>115400</v>
      </c>
      <c r="Q814" s="565">
        <v>185700</v>
      </c>
      <c r="R814" s="565">
        <v>273500</v>
      </c>
      <c r="S814" s="565">
        <v>306450</v>
      </c>
      <c r="T814" s="565">
        <v>523850</v>
      </c>
      <c r="U814" s="565">
        <v>307800</v>
      </c>
      <c r="V814" s="565">
        <v>161400</v>
      </c>
      <c r="W814" s="565">
        <v>229150</v>
      </c>
      <c r="X814" s="565">
        <v>226300</v>
      </c>
      <c r="Y814" s="565">
        <v>98250</v>
      </c>
      <c r="Z814" s="565">
        <v>420800</v>
      </c>
      <c r="AA814" s="565">
        <v>45200</v>
      </c>
      <c r="AB814" s="565">
        <v>155050</v>
      </c>
      <c r="AC814" s="565">
        <v>76400</v>
      </c>
      <c r="AD814" s="565">
        <v>89300</v>
      </c>
      <c r="AE814" s="565">
        <v>75300</v>
      </c>
      <c r="AF814" s="565">
        <v>131750</v>
      </c>
      <c r="AG814" s="565">
        <v>137250</v>
      </c>
      <c r="AH814" s="565">
        <v>318500</v>
      </c>
      <c r="AI814" s="565">
        <v>426750</v>
      </c>
      <c r="AJ814" s="565">
        <v>29500</v>
      </c>
      <c r="AK814" s="565">
        <v>53700</v>
      </c>
      <c r="AL814" s="565">
        <v>73950</v>
      </c>
      <c r="AM814" s="565">
        <v>75700</v>
      </c>
      <c r="AN814" s="565">
        <v>52100</v>
      </c>
      <c r="AO814" s="566"/>
      <c r="AP814" s="565">
        <v>240500</v>
      </c>
      <c r="AQ814" s="566"/>
      <c r="AR814" s="565">
        <v>58950</v>
      </c>
      <c r="AS814" s="565">
        <v>76650</v>
      </c>
      <c r="AT814" s="565">
        <v>34900</v>
      </c>
      <c r="AU814" s="565">
        <v>51850</v>
      </c>
      <c r="AV814" s="565">
        <v>64300</v>
      </c>
      <c r="AW814" s="566"/>
    </row>
    <row r="815" spans="1:49">
      <c r="A815" s="564" t="s">
        <v>133</v>
      </c>
      <c r="B815" s="564" t="s">
        <v>3088</v>
      </c>
      <c r="C815" s="564" t="s">
        <v>383</v>
      </c>
      <c r="D815" s="564" t="s">
        <v>954</v>
      </c>
      <c r="E815" s="564" t="s">
        <v>1005</v>
      </c>
      <c r="F815" s="565">
        <v>6563475</v>
      </c>
      <c r="G815" s="565">
        <v>247950</v>
      </c>
      <c r="H815" s="565">
        <v>65600</v>
      </c>
      <c r="I815" s="565">
        <v>257900</v>
      </c>
      <c r="J815" s="565">
        <v>182100</v>
      </c>
      <c r="K815" s="565">
        <v>302100</v>
      </c>
      <c r="L815" s="565">
        <v>279000</v>
      </c>
      <c r="M815" s="565">
        <v>192400</v>
      </c>
      <c r="N815" s="565">
        <v>302500</v>
      </c>
      <c r="O815" s="565">
        <v>98050</v>
      </c>
      <c r="P815" s="565">
        <v>374250</v>
      </c>
      <c r="Q815" s="565">
        <v>339000</v>
      </c>
      <c r="R815" s="565">
        <v>307150</v>
      </c>
      <c r="S815" s="565">
        <v>226850</v>
      </c>
      <c r="T815" s="565">
        <v>79250</v>
      </c>
      <c r="U815" s="565">
        <v>226450</v>
      </c>
      <c r="V815" s="565">
        <v>117350</v>
      </c>
      <c r="W815" s="565">
        <v>111650</v>
      </c>
      <c r="X815" s="565">
        <v>90900</v>
      </c>
      <c r="Y815" s="565">
        <v>62200</v>
      </c>
      <c r="Z815" s="565">
        <v>128200</v>
      </c>
      <c r="AA815" s="565">
        <v>85750</v>
      </c>
      <c r="AB815" s="565">
        <v>112600</v>
      </c>
      <c r="AC815" s="565">
        <v>126500</v>
      </c>
      <c r="AD815" s="565">
        <v>175850</v>
      </c>
      <c r="AE815" s="565">
        <v>48000</v>
      </c>
      <c r="AF815" s="565">
        <v>104350</v>
      </c>
      <c r="AG815" s="565">
        <v>152300</v>
      </c>
      <c r="AH815" s="565">
        <v>142300</v>
      </c>
      <c r="AI815" s="565">
        <v>175700</v>
      </c>
      <c r="AJ815" s="565">
        <v>99450</v>
      </c>
      <c r="AK815" s="565">
        <v>105000</v>
      </c>
      <c r="AL815" s="565">
        <v>87500</v>
      </c>
      <c r="AM815" s="565">
        <v>149800</v>
      </c>
      <c r="AN815" s="565">
        <v>165425</v>
      </c>
      <c r="AO815" s="565">
        <v>42050</v>
      </c>
      <c r="AP815" s="565">
        <v>201100</v>
      </c>
      <c r="AQ815" s="565">
        <v>161100</v>
      </c>
      <c r="AR815" s="565">
        <v>111050</v>
      </c>
      <c r="AS815" s="565">
        <v>22400</v>
      </c>
      <c r="AT815" s="565">
        <v>37200</v>
      </c>
      <c r="AU815" s="565">
        <v>226800</v>
      </c>
      <c r="AV815" s="565">
        <v>40400</v>
      </c>
      <c r="AW815" s="566"/>
    </row>
    <row r="816" spans="1:49">
      <c r="A816" s="564" t="s">
        <v>134</v>
      </c>
      <c r="B816" s="564" t="s">
        <v>3089</v>
      </c>
      <c r="C816" s="564" t="s">
        <v>383</v>
      </c>
      <c r="D816" s="564" t="s">
        <v>954</v>
      </c>
      <c r="E816" s="564" t="s">
        <v>1005</v>
      </c>
      <c r="F816" s="565">
        <v>143900</v>
      </c>
      <c r="G816" s="565">
        <v>41600</v>
      </c>
      <c r="H816" s="565">
        <v>49900</v>
      </c>
      <c r="I816" s="566"/>
      <c r="J816" s="566"/>
      <c r="K816" s="566"/>
      <c r="L816" s="566"/>
      <c r="M816" s="566"/>
      <c r="N816" s="566"/>
      <c r="O816" s="566"/>
      <c r="P816" s="566"/>
      <c r="Q816" s="566"/>
      <c r="R816" s="566"/>
      <c r="S816" s="566"/>
      <c r="T816" s="566"/>
      <c r="U816" s="566"/>
      <c r="V816" s="566"/>
      <c r="W816" s="566"/>
      <c r="X816" s="566"/>
      <c r="Y816" s="566"/>
      <c r="Z816" s="565">
        <v>23000</v>
      </c>
      <c r="AA816" s="566"/>
      <c r="AB816" s="566"/>
      <c r="AC816" s="566"/>
      <c r="AD816" s="566"/>
      <c r="AE816" s="565">
        <v>29400</v>
      </c>
      <c r="AF816" s="566"/>
      <c r="AG816" s="566"/>
      <c r="AH816" s="566"/>
      <c r="AI816" s="566"/>
      <c r="AJ816" s="566"/>
      <c r="AK816" s="566"/>
      <c r="AL816" s="566"/>
      <c r="AM816" s="566"/>
      <c r="AN816" s="566"/>
      <c r="AO816" s="566"/>
      <c r="AP816" s="566"/>
      <c r="AQ816" s="566"/>
      <c r="AR816" s="566"/>
      <c r="AS816" s="566"/>
      <c r="AT816" s="566"/>
      <c r="AU816" s="566"/>
      <c r="AV816" s="566"/>
      <c r="AW816" s="566"/>
    </row>
    <row r="817" spans="1:49">
      <c r="A817" s="564" t="s">
        <v>137</v>
      </c>
      <c r="B817" s="564" t="s">
        <v>3090</v>
      </c>
      <c r="C817" s="564" t="s">
        <v>383</v>
      </c>
      <c r="D817" s="564" t="s">
        <v>954</v>
      </c>
      <c r="E817" s="564" t="s">
        <v>1005</v>
      </c>
      <c r="F817" s="565">
        <v>1080100</v>
      </c>
      <c r="G817" s="566"/>
      <c r="H817" s="566"/>
      <c r="I817" s="566"/>
      <c r="J817" s="566"/>
      <c r="K817" s="566"/>
      <c r="L817" s="566"/>
      <c r="M817" s="566"/>
      <c r="N817" s="566"/>
      <c r="O817" s="566"/>
      <c r="P817" s="566"/>
      <c r="Q817" s="566"/>
      <c r="R817" s="566"/>
      <c r="S817" s="566"/>
      <c r="T817" s="566"/>
      <c r="U817" s="566"/>
      <c r="V817" s="565">
        <v>256300</v>
      </c>
      <c r="W817" s="565">
        <v>146750</v>
      </c>
      <c r="X817" s="565">
        <v>104000</v>
      </c>
      <c r="Y817" s="565">
        <v>215450</v>
      </c>
      <c r="Z817" s="565">
        <v>34700</v>
      </c>
      <c r="AA817" s="565">
        <v>241750</v>
      </c>
      <c r="AB817" s="565">
        <v>81150</v>
      </c>
      <c r="AC817" s="566"/>
      <c r="AD817" s="566"/>
      <c r="AE817" s="566"/>
      <c r="AF817" s="566"/>
      <c r="AG817" s="566"/>
      <c r="AH817" s="566"/>
      <c r="AI817" s="566"/>
      <c r="AJ817" s="566"/>
      <c r="AK817" s="566"/>
      <c r="AL817" s="566"/>
      <c r="AM817" s="566"/>
      <c r="AN817" s="566"/>
      <c r="AO817" s="566"/>
      <c r="AP817" s="566"/>
      <c r="AQ817" s="566"/>
      <c r="AR817" s="566"/>
      <c r="AS817" s="566"/>
      <c r="AT817" s="566"/>
      <c r="AU817" s="566"/>
      <c r="AV817" s="566"/>
      <c r="AW817" s="566"/>
    </row>
    <row r="818" spans="1:49">
      <c r="A818" s="564" t="s">
        <v>55</v>
      </c>
      <c r="B818" s="564" t="s">
        <v>3091</v>
      </c>
      <c r="C818" s="564" t="s">
        <v>383</v>
      </c>
      <c r="D818" s="564" t="s">
        <v>954</v>
      </c>
      <c r="E818" s="564" t="s">
        <v>1005</v>
      </c>
      <c r="F818" s="565">
        <v>993050</v>
      </c>
      <c r="G818" s="565">
        <v>194750</v>
      </c>
      <c r="H818" s="565">
        <v>181800</v>
      </c>
      <c r="I818" s="565">
        <v>171550</v>
      </c>
      <c r="J818" s="565">
        <v>179500</v>
      </c>
      <c r="K818" s="565">
        <v>265450</v>
      </c>
      <c r="L818" s="566"/>
      <c r="M818" s="566"/>
      <c r="N818" s="566"/>
      <c r="O818" s="566"/>
      <c r="P818" s="566"/>
      <c r="Q818" s="566"/>
      <c r="R818" s="566"/>
      <c r="S818" s="566"/>
      <c r="T818" s="566"/>
      <c r="U818" s="566"/>
      <c r="V818" s="566"/>
      <c r="W818" s="566"/>
      <c r="X818" s="566"/>
      <c r="Y818" s="566"/>
      <c r="Z818" s="566"/>
      <c r="AA818" s="566"/>
      <c r="AB818" s="566"/>
      <c r="AC818" s="566"/>
      <c r="AD818" s="566"/>
      <c r="AE818" s="566"/>
      <c r="AF818" s="566"/>
      <c r="AG818" s="566"/>
      <c r="AH818" s="566"/>
      <c r="AI818" s="566"/>
      <c r="AJ818" s="566"/>
      <c r="AK818" s="566"/>
      <c r="AL818" s="566"/>
      <c r="AM818" s="566"/>
      <c r="AN818" s="566"/>
      <c r="AO818" s="566"/>
      <c r="AP818" s="566"/>
      <c r="AQ818" s="566"/>
      <c r="AR818" s="566"/>
      <c r="AS818" s="566"/>
      <c r="AT818" s="566"/>
      <c r="AU818" s="566"/>
      <c r="AV818" s="566"/>
      <c r="AW818" s="566"/>
    </row>
    <row r="819" spans="1:49">
      <c r="A819" s="564" t="s">
        <v>57</v>
      </c>
      <c r="B819" s="564" t="s">
        <v>3092</v>
      </c>
      <c r="C819" s="564" t="s">
        <v>383</v>
      </c>
      <c r="D819" s="564" t="s">
        <v>954</v>
      </c>
      <c r="E819" s="564" t="s">
        <v>1005</v>
      </c>
      <c r="F819" s="565">
        <v>428200</v>
      </c>
      <c r="G819" s="566"/>
      <c r="H819" s="566"/>
      <c r="I819" s="566"/>
      <c r="J819" s="566"/>
      <c r="K819" s="566"/>
      <c r="L819" s="566"/>
      <c r="M819" s="566"/>
      <c r="N819" s="566"/>
      <c r="O819" s="566"/>
      <c r="P819" s="566"/>
      <c r="Q819" s="566"/>
      <c r="R819" s="566"/>
      <c r="S819" s="566"/>
      <c r="T819" s="566"/>
      <c r="U819" s="566"/>
      <c r="V819" s="565">
        <v>249150</v>
      </c>
      <c r="W819" s="565">
        <v>102000</v>
      </c>
      <c r="X819" s="565">
        <v>77050</v>
      </c>
      <c r="Y819" s="566"/>
      <c r="Z819" s="566"/>
      <c r="AA819" s="566"/>
      <c r="AB819" s="566"/>
      <c r="AC819" s="566"/>
      <c r="AD819" s="566"/>
      <c r="AE819" s="566"/>
      <c r="AF819" s="566"/>
      <c r="AG819" s="566"/>
      <c r="AH819" s="566"/>
      <c r="AI819" s="566"/>
      <c r="AJ819" s="566"/>
      <c r="AK819" s="566"/>
      <c r="AL819" s="566"/>
      <c r="AM819" s="566"/>
      <c r="AN819" s="566"/>
      <c r="AO819" s="566"/>
      <c r="AP819" s="566"/>
      <c r="AQ819" s="566"/>
      <c r="AR819" s="566"/>
      <c r="AS819" s="566"/>
      <c r="AT819" s="566"/>
      <c r="AU819" s="566"/>
      <c r="AV819" s="566"/>
      <c r="AW819" s="566"/>
    </row>
    <row r="820" spans="1:49">
      <c r="A820" s="564" t="s">
        <v>62</v>
      </c>
      <c r="B820" s="564" t="s">
        <v>3093</v>
      </c>
      <c r="C820" s="564" t="s">
        <v>383</v>
      </c>
      <c r="D820" s="564" t="s">
        <v>954</v>
      </c>
      <c r="E820" s="564" t="s">
        <v>1005</v>
      </c>
      <c r="F820" s="565">
        <v>71650</v>
      </c>
      <c r="G820" s="565">
        <v>21950</v>
      </c>
      <c r="H820" s="565">
        <v>49700</v>
      </c>
      <c r="I820" s="566"/>
      <c r="J820" s="566"/>
      <c r="K820" s="566"/>
      <c r="L820" s="566"/>
      <c r="M820" s="566"/>
      <c r="N820" s="566"/>
      <c r="O820" s="566"/>
      <c r="P820" s="566"/>
      <c r="Q820" s="566"/>
      <c r="R820" s="566"/>
      <c r="S820" s="566"/>
      <c r="T820" s="566"/>
      <c r="U820" s="566"/>
      <c r="V820" s="566"/>
      <c r="W820" s="566"/>
      <c r="X820" s="566"/>
      <c r="Y820" s="566"/>
      <c r="Z820" s="566"/>
      <c r="AA820" s="566"/>
      <c r="AB820" s="566"/>
      <c r="AC820" s="566"/>
      <c r="AD820" s="566"/>
      <c r="AE820" s="566"/>
      <c r="AF820" s="566"/>
      <c r="AG820" s="566"/>
      <c r="AH820" s="566"/>
      <c r="AI820" s="566"/>
      <c r="AJ820" s="566"/>
      <c r="AK820" s="566"/>
      <c r="AL820" s="566"/>
      <c r="AM820" s="566"/>
      <c r="AN820" s="566"/>
      <c r="AO820" s="566"/>
      <c r="AP820" s="566"/>
      <c r="AQ820" s="566"/>
      <c r="AR820" s="566"/>
      <c r="AS820" s="566"/>
      <c r="AT820" s="566"/>
      <c r="AU820" s="566"/>
      <c r="AV820" s="566"/>
      <c r="AW820" s="566"/>
    </row>
    <row r="821" spans="1:49">
      <c r="A821" s="564" t="s">
        <v>66</v>
      </c>
      <c r="B821" s="564" t="s">
        <v>3094</v>
      </c>
      <c r="C821" s="564" t="s">
        <v>383</v>
      </c>
      <c r="D821" s="564" t="s">
        <v>954</v>
      </c>
      <c r="E821" s="564" t="s">
        <v>1005</v>
      </c>
      <c r="F821" s="565">
        <v>8520430</v>
      </c>
      <c r="G821" s="565">
        <v>193200</v>
      </c>
      <c r="H821" s="565">
        <v>91350</v>
      </c>
      <c r="I821" s="565">
        <v>70150</v>
      </c>
      <c r="J821" s="566"/>
      <c r="K821" s="565">
        <v>188750</v>
      </c>
      <c r="L821" s="565">
        <v>334650</v>
      </c>
      <c r="M821" s="565">
        <v>112700</v>
      </c>
      <c r="N821" s="565">
        <v>107850</v>
      </c>
      <c r="O821" s="565">
        <v>479800</v>
      </c>
      <c r="P821" s="565">
        <v>103800</v>
      </c>
      <c r="Q821" s="565">
        <v>214000</v>
      </c>
      <c r="R821" s="565">
        <v>197250</v>
      </c>
      <c r="S821" s="565">
        <v>197100</v>
      </c>
      <c r="T821" s="565">
        <v>339000</v>
      </c>
      <c r="U821" s="565">
        <v>137200</v>
      </c>
      <c r="V821" s="565">
        <v>192000</v>
      </c>
      <c r="W821" s="565">
        <v>157050</v>
      </c>
      <c r="X821" s="565">
        <v>194000</v>
      </c>
      <c r="Y821" s="565">
        <v>141100</v>
      </c>
      <c r="Z821" s="565">
        <v>158200</v>
      </c>
      <c r="AA821" s="565">
        <v>111150</v>
      </c>
      <c r="AB821" s="565">
        <v>140050</v>
      </c>
      <c r="AC821" s="565">
        <v>182650</v>
      </c>
      <c r="AD821" s="565">
        <v>404850</v>
      </c>
      <c r="AE821" s="565">
        <v>227800</v>
      </c>
      <c r="AF821" s="565">
        <v>166200</v>
      </c>
      <c r="AG821" s="565">
        <v>62800</v>
      </c>
      <c r="AH821" s="565">
        <v>143525</v>
      </c>
      <c r="AI821" s="565">
        <v>374805</v>
      </c>
      <c r="AJ821" s="565">
        <v>1265850</v>
      </c>
      <c r="AK821" s="565">
        <v>243800</v>
      </c>
      <c r="AL821" s="565">
        <v>393100</v>
      </c>
      <c r="AM821" s="565">
        <v>19000</v>
      </c>
      <c r="AN821" s="565">
        <v>137550</v>
      </c>
      <c r="AO821" s="565">
        <v>36300</v>
      </c>
      <c r="AP821" s="565">
        <v>204000</v>
      </c>
      <c r="AQ821" s="565">
        <v>137450</v>
      </c>
      <c r="AR821" s="565">
        <v>60350</v>
      </c>
      <c r="AS821" s="565">
        <v>76250</v>
      </c>
      <c r="AT821" s="565">
        <v>154800</v>
      </c>
      <c r="AU821" s="565">
        <v>122900</v>
      </c>
      <c r="AV821" s="565">
        <v>246100</v>
      </c>
      <c r="AW821" s="566"/>
    </row>
    <row r="822" spans="1:49">
      <c r="A822" s="564" t="s">
        <v>68</v>
      </c>
      <c r="B822" s="564" t="s">
        <v>3095</v>
      </c>
      <c r="C822" s="564" t="s">
        <v>383</v>
      </c>
      <c r="D822" s="564" t="s">
        <v>954</v>
      </c>
      <c r="E822" s="564" t="s">
        <v>1005</v>
      </c>
      <c r="F822" s="565">
        <v>15949169</v>
      </c>
      <c r="G822" s="565">
        <v>295400</v>
      </c>
      <c r="H822" s="565">
        <v>528200</v>
      </c>
      <c r="I822" s="565">
        <v>259850</v>
      </c>
      <c r="J822" s="565">
        <v>448350</v>
      </c>
      <c r="K822" s="565">
        <v>179550</v>
      </c>
      <c r="L822" s="565">
        <v>422150</v>
      </c>
      <c r="M822" s="565">
        <v>488290</v>
      </c>
      <c r="N822" s="565">
        <v>827900</v>
      </c>
      <c r="O822" s="565">
        <v>419000</v>
      </c>
      <c r="P822" s="565">
        <v>256500</v>
      </c>
      <c r="Q822" s="565">
        <v>617600</v>
      </c>
      <c r="R822" s="565">
        <v>380300</v>
      </c>
      <c r="S822" s="565">
        <v>576750</v>
      </c>
      <c r="T822" s="565">
        <v>468600</v>
      </c>
      <c r="U822" s="565">
        <v>415650</v>
      </c>
      <c r="V822" s="565">
        <v>489950</v>
      </c>
      <c r="W822" s="565">
        <v>202100</v>
      </c>
      <c r="X822" s="565">
        <v>413350</v>
      </c>
      <c r="Y822" s="565">
        <v>512200</v>
      </c>
      <c r="Z822" s="565">
        <v>403750</v>
      </c>
      <c r="AA822" s="565">
        <v>411850</v>
      </c>
      <c r="AB822" s="565">
        <v>320550</v>
      </c>
      <c r="AC822" s="565">
        <v>321450</v>
      </c>
      <c r="AD822" s="565">
        <v>762550</v>
      </c>
      <c r="AE822" s="565">
        <v>360150</v>
      </c>
      <c r="AF822" s="565">
        <v>260800</v>
      </c>
      <c r="AG822" s="565">
        <v>296550</v>
      </c>
      <c r="AH822" s="565">
        <v>437325</v>
      </c>
      <c r="AI822" s="565">
        <v>384504</v>
      </c>
      <c r="AJ822" s="565">
        <v>476900</v>
      </c>
      <c r="AK822" s="565">
        <v>610850</v>
      </c>
      <c r="AL822" s="565">
        <v>640100</v>
      </c>
      <c r="AM822" s="565">
        <v>261700</v>
      </c>
      <c r="AN822" s="565">
        <v>132250</v>
      </c>
      <c r="AO822" s="565">
        <v>290650</v>
      </c>
      <c r="AP822" s="565">
        <v>238000</v>
      </c>
      <c r="AQ822" s="565">
        <v>159250</v>
      </c>
      <c r="AR822" s="565">
        <v>156750</v>
      </c>
      <c r="AS822" s="565">
        <v>141500</v>
      </c>
      <c r="AT822" s="565">
        <v>179500</v>
      </c>
      <c r="AU822" s="565">
        <v>123850</v>
      </c>
      <c r="AV822" s="565">
        <v>376700</v>
      </c>
      <c r="AW822" s="566"/>
    </row>
    <row r="823" spans="1:49">
      <c r="A823" s="564" t="s">
        <v>1</v>
      </c>
      <c r="B823" s="564" t="s">
        <v>3096</v>
      </c>
      <c r="C823" s="564" t="s">
        <v>383</v>
      </c>
      <c r="D823" s="564" t="s">
        <v>954</v>
      </c>
      <c r="E823" s="564" t="s">
        <v>1005</v>
      </c>
      <c r="F823" s="565">
        <v>3419800</v>
      </c>
      <c r="G823" s="565">
        <v>91550</v>
      </c>
      <c r="H823" s="565">
        <v>42000</v>
      </c>
      <c r="I823" s="565">
        <v>177250</v>
      </c>
      <c r="J823" s="566"/>
      <c r="K823" s="565">
        <v>115750</v>
      </c>
      <c r="L823" s="565">
        <v>222900</v>
      </c>
      <c r="M823" s="565">
        <v>183850</v>
      </c>
      <c r="N823" s="565">
        <v>160750</v>
      </c>
      <c r="O823" s="565">
        <v>11200</v>
      </c>
      <c r="P823" s="565">
        <v>130600</v>
      </c>
      <c r="Q823" s="565">
        <v>95850</v>
      </c>
      <c r="R823" s="566"/>
      <c r="S823" s="565">
        <v>83050</v>
      </c>
      <c r="T823" s="566"/>
      <c r="U823" s="565">
        <v>42600</v>
      </c>
      <c r="V823" s="565">
        <v>95750</v>
      </c>
      <c r="W823" s="565">
        <v>35750</v>
      </c>
      <c r="X823" s="565">
        <v>95550</v>
      </c>
      <c r="Y823" s="566"/>
      <c r="Z823" s="565">
        <v>23800</v>
      </c>
      <c r="AA823" s="565">
        <v>98350</v>
      </c>
      <c r="AB823" s="565">
        <v>70050</v>
      </c>
      <c r="AC823" s="565">
        <v>101500</v>
      </c>
      <c r="AD823" s="565">
        <v>17500</v>
      </c>
      <c r="AE823" s="565">
        <v>20500</v>
      </c>
      <c r="AF823" s="565">
        <v>111200</v>
      </c>
      <c r="AG823" s="565">
        <v>800</v>
      </c>
      <c r="AH823" s="565">
        <v>66700</v>
      </c>
      <c r="AI823" s="565">
        <v>46900</v>
      </c>
      <c r="AJ823" s="565">
        <v>46350</v>
      </c>
      <c r="AK823" s="565">
        <v>129200</v>
      </c>
      <c r="AL823" s="565">
        <v>17500</v>
      </c>
      <c r="AM823" s="565">
        <v>121300</v>
      </c>
      <c r="AN823" s="565">
        <v>67800</v>
      </c>
      <c r="AO823" s="565">
        <v>56900</v>
      </c>
      <c r="AP823" s="565">
        <v>341750</v>
      </c>
      <c r="AQ823" s="565">
        <v>51600</v>
      </c>
      <c r="AR823" s="565">
        <v>108500</v>
      </c>
      <c r="AS823" s="565">
        <v>54900</v>
      </c>
      <c r="AT823" s="565">
        <v>79000</v>
      </c>
      <c r="AU823" s="565">
        <v>68350</v>
      </c>
      <c r="AV823" s="565">
        <v>134950</v>
      </c>
      <c r="AW823" s="566"/>
    </row>
    <row r="824" spans="1:49">
      <c r="A824" s="564" t="s">
        <v>6</v>
      </c>
      <c r="B824" s="564" t="s">
        <v>2633</v>
      </c>
      <c r="C824" s="564" t="s">
        <v>383</v>
      </c>
      <c r="D824" s="564" t="s">
        <v>954</v>
      </c>
      <c r="E824" s="564" t="s">
        <v>1005</v>
      </c>
      <c r="F824" s="565">
        <v>1209410</v>
      </c>
      <c r="G824" s="566"/>
      <c r="H824" s="566"/>
      <c r="I824" s="566"/>
      <c r="J824" s="566"/>
      <c r="K824" s="566"/>
      <c r="L824" s="566"/>
      <c r="M824" s="566"/>
      <c r="N824" s="566"/>
      <c r="O824" s="566"/>
      <c r="P824" s="566"/>
      <c r="Q824" s="566"/>
      <c r="R824" s="566"/>
      <c r="S824" s="566"/>
      <c r="T824" s="566"/>
      <c r="U824" s="566"/>
      <c r="V824" s="566"/>
      <c r="W824" s="566"/>
      <c r="X824" s="566"/>
      <c r="Y824" s="566"/>
      <c r="Z824" s="566"/>
      <c r="AA824" s="566"/>
      <c r="AB824" s="566"/>
      <c r="AC824" s="566"/>
      <c r="AD824" s="566"/>
      <c r="AE824" s="565">
        <v>75200</v>
      </c>
      <c r="AF824" s="565">
        <v>267250</v>
      </c>
      <c r="AG824" s="565">
        <v>252850</v>
      </c>
      <c r="AH824" s="565">
        <v>109600</v>
      </c>
      <c r="AI824" s="566"/>
      <c r="AJ824" s="565">
        <v>330660</v>
      </c>
      <c r="AK824" s="566"/>
      <c r="AL824" s="565">
        <v>173850</v>
      </c>
      <c r="AM824" s="566"/>
      <c r="AN824" s="566"/>
      <c r="AO824" s="566"/>
      <c r="AP824" s="566"/>
      <c r="AQ824" s="566"/>
      <c r="AR824" s="566"/>
      <c r="AS824" s="566"/>
      <c r="AT824" s="566"/>
      <c r="AU824" s="566"/>
      <c r="AV824" s="566"/>
      <c r="AW824" s="566"/>
    </row>
    <row r="825" spans="1:49">
      <c r="A825" s="564" t="s">
        <v>1809</v>
      </c>
      <c r="B825" s="564" t="s">
        <v>2634</v>
      </c>
      <c r="C825" s="564" t="s">
        <v>383</v>
      </c>
      <c r="D825" s="564" t="s">
        <v>954</v>
      </c>
      <c r="E825" s="564" t="s">
        <v>1005</v>
      </c>
      <c r="F825" s="565">
        <v>177550</v>
      </c>
      <c r="G825" s="566"/>
      <c r="H825" s="566"/>
      <c r="I825" s="566"/>
      <c r="J825" s="566"/>
      <c r="K825" s="566"/>
      <c r="L825" s="566"/>
      <c r="M825" s="566"/>
      <c r="N825" s="566"/>
      <c r="O825" s="566"/>
      <c r="P825" s="566"/>
      <c r="Q825" s="566"/>
      <c r="R825" s="566"/>
      <c r="S825" s="566"/>
      <c r="T825" s="566"/>
      <c r="U825" s="566"/>
      <c r="V825" s="566"/>
      <c r="W825" s="566"/>
      <c r="X825" s="566"/>
      <c r="Y825" s="566"/>
      <c r="Z825" s="566"/>
      <c r="AA825" s="566"/>
      <c r="AB825" s="566"/>
      <c r="AC825" s="566"/>
      <c r="AD825" s="566"/>
      <c r="AE825" s="566"/>
      <c r="AF825" s="566"/>
      <c r="AG825" s="566"/>
      <c r="AH825" s="566"/>
      <c r="AI825" s="566"/>
      <c r="AJ825" s="566"/>
      <c r="AK825" s="565">
        <v>3400</v>
      </c>
      <c r="AL825" s="566"/>
      <c r="AM825" s="565">
        <v>162350</v>
      </c>
      <c r="AN825" s="566"/>
      <c r="AO825" s="565">
        <v>11800</v>
      </c>
      <c r="AP825" s="566"/>
      <c r="AQ825" s="566"/>
      <c r="AR825" s="566"/>
      <c r="AS825" s="566"/>
      <c r="AT825" s="566"/>
      <c r="AU825" s="566"/>
      <c r="AV825" s="566"/>
      <c r="AW825" s="566"/>
    </row>
    <row r="826" spans="1:49">
      <c r="A826" s="564" t="s">
        <v>16</v>
      </c>
      <c r="B826" s="564" t="s">
        <v>3097</v>
      </c>
      <c r="C826" s="564" t="s">
        <v>383</v>
      </c>
      <c r="D826" s="564" t="s">
        <v>954</v>
      </c>
      <c r="E826" s="564" t="s">
        <v>1005</v>
      </c>
      <c r="F826" s="565">
        <v>1833000</v>
      </c>
      <c r="G826" s="565">
        <v>105800</v>
      </c>
      <c r="H826" s="565">
        <v>106050</v>
      </c>
      <c r="I826" s="565">
        <v>89100</v>
      </c>
      <c r="J826" s="565">
        <v>120650</v>
      </c>
      <c r="K826" s="565">
        <v>84100</v>
      </c>
      <c r="L826" s="565">
        <v>69800</v>
      </c>
      <c r="M826" s="565">
        <v>121340</v>
      </c>
      <c r="N826" s="565">
        <v>152610</v>
      </c>
      <c r="O826" s="565">
        <v>78950</v>
      </c>
      <c r="P826" s="565">
        <v>67700</v>
      </c>
      <c r="Q826" s="565">
        <v>105750</v>
      </c>
      <c r="R826" s="565">
        <v>56850</v>
      </c>
      <c r="S826" s="565">
        <v>116950</v>
      </c>
      <c r="T826" s="565">
        <v>73600</v>
      </c>
      <c r="U826" s="565">
        <v>56650</v>
      </c>
      <c r="V826" s="565">
        <v>78150</v>
      </c>
      <c r="W826" s="565">
        <v>158650</v>
      </c>
      <c r="X826" s="565">
        <v>8800</v>
      </c>
      <c r="Y826" s="565">
        <v>58400</v>
      </c>
      <c r="Z826" s="566"/>
      <c r="AA826" s="566"/>
      <c r="AB826" s="565">
        <v>69800</v>
      </c>
      <c r="AC826" s="565">
        <v>32600</v>
      </c>
      <c r="AD826" s="565">
        <v>12300</v>
      </c>
      <c r="AE826" s="566"/>
      <c r="AF826" s="565">
        <v>8400</v>
      </c>
      <c r="AG826" s="566"/>
      <c r="AH826" s="566"/>
      <c r="AI826" s="566"/>
      <c r="AJ826" s="566"/>
      <c r="AK826" s="566"/>
      <c r="AL826" s="566"/>
      <c r="AM826" s="566"/>
      <c r="AN826" s="566"/>
      <c r="AO826" s="566"/>
      <c r="AP826" s="566"/>
      <c r="AQ826" s="566"/>
      <c r="AR826" s="566"/>
      <c r="AS826" s="566"/>
      <c r="AT826" s="566"/>
      <c r="AU826" s="566"/>
      <c r="AV826" s="566"/>
      <c r="AW826" s="566"/>
    </row>
    <row r="827" spans="1:49">
      <c r="A827" s="564" t="s">
        <v>23</v>
      </c>
      <c r="B827" s="564" t="s">
        <v>3098</v>
      </c>
      <c r="C827" s="564" t="s">
        <v>383</v>
      </c>
      <c r="D827" s="564" t="s">
        <v>954</v>
      </c>
      <c r="E827" s="564" t="s">
        <v>1005</v>
      </c>
      <c r="F827" s="565">
        <v>2030600</v>
      </c>
      <c r="G827" s="566"/>
      <c r="H827" s="566"/>
      <c r="I827" s="566"/>
      <c r="J827" s="566"/>
      <c r="K827" s="566"/>
      <c r="L827" s="566"/>
      <c r="M827" s="566"/>
      <c r="N827" s="566"/>
      <c r="O827" s="566"/>
      <c r="P827" s="566"/>
      <c r="Q827" s="566"/>
      <c r="R827" s="566"/>
      <c r="S827" s="566"/>
      <c r="T827" s="566"/>
      <c r="U827" s="566"/>
      <c r="V827" s="565">
        <v>457050</v>
      </c>
      <c r="W827" s="565">
        <v>355950</v>
      </c>
      <c r="X827" s="565">
        <v>393600</v>
      </c>
      <c r="Y827" s="565">
        <v>358100</v>
      </c>
      <c r="Z827" s="565">
        <v>188400</v>
      </c>
      <c r="AA827" s="565">
        <v>166050</v>
      </c>
      <c r="AB827" s="565">
        <v>111450</v>
      </c>
      <c r="AC827" s="566"/>
      <c r="AD827" s="566"/>
      <c r="AE827" s="566"/>
      <c r="AF827" s="566"/>
      <c r="AG827" s="566"/>
      <c r="AH827" s="566"/>
      <c r="AI827" s="566"/>
      <c r="AJ827" s="566"/>
      <c r="AK827" s="566"/>
      <c r="AL827" s="566"/>
      <c r="AM827" s="566"/>
      <c r="AN827" s="566"/>
      <c r="AO827" s="566"/>
      <c r="AP827" s="566"/>
      <c r="AQ827" s="566"/>
      <c r="AR827" s="566"/>
      <c r="AS827" s="566"/>
      <c r="AT827" s="566"/>
      <c r="AU827" s="566"/>
      <c r="AV827" s="566"/>
      <c r="AW827" s="566"/>
    </row>
    <row r="828" spans="1:49">
      <c r="A828" s="564" t="s">
        <v>27</v>
      </c>
      <c r="B828" s="564" t="s">
        <v>3099</v>
      </c>
      <c r="C828" s="564" t="s">
        <v>383</v>
      </c>
      <c r="D828" s="564" t="s">
        <v>954</v>
      </c>
      <c r="E828" s="564" t="s">
        <v>1005</v>
      </c>
      <c r="F828" s="565">
        <v>1171200</v>
      </c>
      <c r="G828" s="566"/>
      <c r="H828" s="566"/>
      <c r="I828" s="566"/>
      <c r="J828" s="566"/>
      <c r="K828" s="566"/>
      <c r="L828" s="566"/>
      <c r="M828" s="565">
        <v>321100</v>
      </c>
      <c r="N828" s="565">
        <v>74350</v>
      </c>
      <c r="O828" s="565">
        <v>90100</v>
      </c>
      <c r="P828" s="565">
        <v>117850</v>
      </c>
      <c r="Q828" s="565">
        <v>231400</v>
      </c>
      <c r="R828" s="565">
        <v>80600</v>
      </c>
      <c r="S828" s="566"/>
      <c r="T828" s="566"/>
      <c r="U828" s="565">
        <v>181700</v>
      </c>
      <c r="V828" s="565">
        <v>20950</v>
      </c>
      <c r="W828" s="565">
        <v>32850</v>
      </c>
      <c r="X828" s="566"/>
      <c r="Y828" s="566"/>
      <c r="Z828" s="565">
        <v>20300</v>
      </c>
      <c r="AA828" s="566"/>
      <c r="AB828" s="566"/>
      <c r="AC828" s="566"/>
      <c r="AD828" s="566"/>
      <c r="AE828" s="566"/>
      <c r="AF828" s="566"/>
      <c r="AG828" s="566"/>
      <c r="AH828" s="566"/>
      <c r="AI828" s="566"/>
      <c r="AJ828" s="566"/>
      <c r="AK828" s="566"/>
      <c r="AL828" s="566"/>
      <c r="AM828" s="566"/>
      <c r="AN828" s="566"/>
      <c r="AO828" s="566"/>
      <c r="AP828" s="566"/>
      <c r="AQ828" s="566"/>
      <c r="AR828" s="566"/>
      <c r="AS828" s="566"/>
      <c r="AT828" s="566"/>
      <c r="AU828" s="566"/>
      <c r="AV828" s="566"/>
      <c r="AW828" s="566"/>
    </row>
    <row r="829" spans="1:49">
      <c r="A829" s="564" t="s">
        <v>36</v>
      </c>
      <c r="B829" s="564" t="s">
        <v>3100</v>
      </c>
      <c r="C829" s="564" t="s">
        <v>383</v>
      </c>
      <c r="D829" s="564" t="s">
        <v>954</v>
      </c>
      <c r="E829" s="564" t="s">
        <v>1005</v>
      </c>
      <c r="F829" s="565">
        <v>119300</v>
      </c>
      <c r="G829" s="565">
        <v>44700</v>
      </c>
      <c r="H829" s="565">
        <v>56100</v>
      </c>
      <c r="I829" s="565">
        <v>18500</v>
      </c>
      <c r="J829" s="566"/>
      <c r="K829" s="566"/>
      <c r="L829" s="566"/>
      <c r="M829" s="566"/>
      <c r="N829" s="566"/>
      <c r="O829" s="566"/>
      <c r="P829" s="566"/>
      <c r="Q829" s="566"/>
      <c r="R829" s="566"/>
      <c r="S829" s="566"/>
      <c r="T829" s="566"/>
      <c r="U829" s="566"/>
      <c r="V829" s="566"/>
      <c r="W829" s="566"/>
      <c r="X829" s="566"/>
      <c r="Y829" s="566"/>
      <c r="Z829" s="566"/>
      <c r="AA829" s="566"/>
      <c r="AB829" s="566"/>
      <c r="AC829" s="566"/>
      <c r="AD829" s="566"/>
      <c r="AE829" s="566"/>
      <c r="AF829" s="566"/>
      <c r="AG829" s="566"/>
      <c r="AH829" s="566"/>
      <c r="AI829" s="566"/>
      <c r="AJ829" s="566"/>
      <c r="AK829" s="566"/>
      <c r="AL829" s="566"/>
      <c r="AM829" s="566"/>
      <c r="AN829" s="566"/>
      <c r="AO829" s="566"/>
      <c r="AP829" s="566"/>
      <c r="AQ829" s="566"/>
      <c r="AR829" s="566"/>
      <c r="AS829" s="566"/>
      <c r="AT829" s="566"/>
      <c r="AU829" s="566"/>
      <c r="AV829" s="566"/>
      <c r="AW829" s="566"/>
    </row>
    <row r="830" spans="1:49">
      <c r="A830" s="564" t="s">
        <v>1208</v>
      </c>
      <c r="B830" s="564" t="s">
        <v>3101</v>
      </c>
      <c r="C830" s="564" t="s">
        <v>973</v>
      </c>
      <c r="D830" s="564" t="s">
        <v>956</v>
      </c>
      <c r="E830" s="564" t="s">
        <v>1005</v>
      </c>
      <c r="F830" s="565">
        <v>51357.4</v>
      </c>
      <c r="G830" s="566"/>
      <c r="H830" s="566"/>
      <c r="I830" s="566"/>
      <c r="J830" s="566"/>
      <c r="K830" s="566"/>
      <c r="L830" s="566"/>
      <c r="M830" s="566"/>
      <c r="N830" s="566"/>
      <c r="O830" s="566"/>
      <c r="P830" s="566"/>
      <c r="Q830" s="566"/>
      <c r="R830" s="566"/>
      <c r="S830" s="566"/>
      <c r="T830" s="566"/>
      <c r="U830" s="566"/>
      <c r="V830" s="566"/>
      <c r="W830" s="566"/>
      <c r="X830" s="566"/>
      <c r="Y830" s="566"/>
      <c r="Z830" s="566"/>
      <c r="AA830" s="566"/>
      <c r="AB830" s="566"/>
      <c r="AC830" s="566"/>
      <c r="AD830" s="566"/>
      <c r="AE830" s="566"/>
      <c r="AF830" s="566"/>
      <c r="AG830" s="566"/>
      <c r="AH830" s="566"/>
      <c r="AI830" s="566"/>
      <c r="AJ830" s="566"/>
      <c r="AK830" s="565">
        <v>51357.4</v>
      </c>
      <c r="AL830" s="566"/>
      <c r="AM830" s="566"/>
      <c r="AN830" s="566"/>
      <c r="AO830" s="566"/>
      <c r="AP830" s="566"/>
      <c r="AQ830" s="566"/>
      <c r="AR830" s="566"/>
      <c r="AS830" s="566"/>
      <c r="AT830" s="566"/>
      <c r="AU830" s="566"/>
      <c r="AV830" s="566"/>
      <c r="AW830" s="566"/>
    </row>
    <row r="831" spans="1:49">
      <c r="A831" s="564" t="s">
        <v>1439</v>
      </c>
      <c r="B831" s="564" t="s">
        <v>3102</v>
      </c>
      <c r="C831" s="564" t="s">
        <v>973</v>
      </c>
      <c r="D831" s="564" t="s">
        <v>956</v>
      </c>
      <c r="E831" s="564" t="s">
        <v>1005</v>
      </c>
      <c r="F831" s="565">
        <v>162907.4</v>
      </c>
      <c r="G831" s="566"/>
      <c r="H831" s="566"/>
      <c r="I831" s="566"/>
      <c r="J831" s="566"/>
      <c r="K831" s="566"/>
      <c r="L831" s="566"/>
      <c r="M831" s="566"/>
      <c r="N831" s="566"/>
      <c r="O831" s="566"/>
      <c r="P831" s="566"/>
      <c r="Q831" s="566"/>
      <c r="R831" s="566"/>
      <c r="S831" s="566"/>
      <c r="T831" s="566"/>
      <c r="U831" s="566"/>
      <c r="V831" s="566"/>
      <c r="W831" s="566"/>
      <c r="X831" s="566"/>
      <c r="Y831" s="566"/>
      <c r="Z831" s="566"/>
      <c r="AA831" s="566"/>
      <c r="AB831" s="566"/>
      <c r="AC831" s="566"/>
      <c r="AD831" s="566"/>
      <c r="AE831" s="566"/>
      <c r="AF831" s="566"/>
      <c r="AG831" s="566"/>
      <c r="AH831" s="566"/>
      <c r="AI831" s="566"/>
      <c r="AJ831" s="566"/>
      <c r="AK831" s="566"/>
      <c r="AL831" s="566"/>
      <c r="AM831" s="565">
        <v>49957.4</v>
      </c>
      <c r="AN831" s="566"/>
      <c r="AO831" s="566"/>
      <c r="AP831" s="565">
        <v>9400</v>
      </c>
      <c r="AQ831" s="565">
        <v>2100</v>
      </c>
      <c r="AR831" s="565">
        <v>34400</v>
      </c>
      <c r="AS831" s="565">
        <v>5100</v>
      </c>
      <c r="AT831" s="565">
        <v>28950</v>
      </c>
      <c r="AU831" s="565">
        <v>5500</v>
      </c>
      <c r="AV831" s="565">
        <v>27500</v>
      </c>
      <c r="AW831" s="566"/>
    </row>
    <row r="832" spans="1:49">
      <c r="A832" s="564" t="s">
        <v>1047</v>
      </c>
      <c r="B832" s="564" t="s">
        <v>3103</v>
      </c>
      <c r="C832" s="564" t="s">
        <v>973</v>
      </c>
      <c r="D832" s="564" t="s">
        <v>956</v>
      </c>
      <c r="E832" s="564" t="s">
        <v>1005</v>
      </c>
      <c r="F832" s="565">
        <v>424057.4</v>
      </c>
      <c r="G832" s="566"/>
      <c r="H832" s="566"/>
      <c r="I832" s="566"/>
      <c r="J832" s="566"/>
      <c r="K832" s="566"/>
      <c r="L832" s="566"/>
      <c r="M832" s="566"/>
      <c r="N832" s="566"/>
      <c r="O832" s="566"/>
      <c r="P832" s="566"/>
      <c r="Q832" s="566"/>
      <c r="R832" s="566"/>
      <c r="S832" s="566"/>
      <c r="T832" s="566"/>
      <c r="U832" s="566"/>
      <c r="V832" s="566"/>
      <c r="W832" s="566"/>
      <c r="X832" s="566"/>
      <c r="Y832" s="566"/>
      <c r="Z832" s="566"/>
      <c r="AA832" s="566"/>
      <c r="AB832" s="566"/>
      <c r="AC832" s="566"/>
      <c r="AD832" s="566"/>
      <c r="AE832" s="566"/>
      <c r="AF832" s="566"/>
      <c r="AG832" s="566"/>
      <c r="AH832" s="566"/>
      <c r="AI832" s="566"/>
      <c r="AJ832" s="565">
        <v>79357.399999999994</v>
      </c>
      <c r="AK832" s="566"/>
      <c r="AL832" s="566"/>
      <c r="AM832" s="565">
        <v>20850</v>
      </c>
      <c r="AN832" s="565">
        <v>3750</v>
      </c>
      <c r="AO832" s="566"/>
      <c r="AP832" s="565">
        <v>166900</v>
      </c>
      <c r="AQ832" s="565">
        <v>15000</v>
      </c>
      <c r="AR832" s="565">
        <v>4600</v>
      </c>
      <c r="AS832" s="565">
        <v>5150</v>
      </c>
      <c r="AT832" s="565">
        <v>37800</v>
      </c>
      <c r="AU832" s="565">
        <v>5550</v>
      </c>
      <c r="AV832" s="565">
        <v>85100</v>
      </c>
      <c r="AW832" s="566"/>
    </row>
    <row r="833" spans="1:49">
      <c r="A833" s="564" t="s">
        <v>1443</v>
      </c>
      <c r="B833" s="564" t="s">
        <v>3104</v>
      </c>
      <c r="C833" s="564" t="s">
        <v>973</v>
      </c>
      <c r="D833" s="564" t="s">
        <v>956</v>
      </c>
      <c r="E833" s="564" t="s">
        <v>1005</v>
      </c>
      <c r="F833" s="565">
        <v>233107.4</v>
      </c>
      <c r="G833" s="566"/>
      <c r="H833" s="566"/>
      <c r="I833" s="566"/>
      <c r="J833" s="566"/>
      <c r="K833" s="566"/>
      <c r="L833" s="566"/>
      <c r="M833" s="566"/>
      <c r="N833" s="566"/>
      <c r="O833" s="566"/>
      <c r="P833" s="566"/>
      <c r="Q833" s="566"/>
      <c r="R833" s="566"/>
      <c r="S833" s="566"/>
      <c r="T833" s="566"/>
      <c r="U833" s="566"/>
      <c r="V833" s="566"/>
      <c r="W833" s="566"/>
      <c r="X833" s="566"/>
      <c r="Y833" s="566"/>
      <c r="Z833" s="566"/>
      <c r="AA833" s="566"/>
      <c r="AB833" s="566"/>
      <c r="AC833" s="566"/>
      <c r="AD833" s="566"/>
      <c r="AE833" s="566"/>
      <c r="AF833" s="566"/>
      <c r="AG833" s="566"/>
      <c r="AH833" s="566"/>
      <c r="AI833" s="566"/>
      <c r="AJ833" s="566"/>
      <c r="AK833" s="566"/>
      <c r="AL833" s="566"/>
      <c r="AM833" s="566"/>
      <c r="AN833" s="565">
        <v>63957.4</v>
      </c>
      <c r="AO833" s="566"/>
      <c r="AP833" s="565">
        <v>32200</v>
      </c>
      <c r="AQ833" s="565">
        <v>3250</v>
      </c>
      <c r="AR833" s="566"/>
      <c r="AS833" s="565">
        <v>1700</v>
      </c>
      <c r="AT833" s="565">
        <v>12600</v>
      </c>
      <c r="AU833" s="565">
        <v>5500</v>
      </c>
      <c r="AV833" s="565">
        <v>85100</v>
      </c>
      <c r="AW833" s="565">
        <v>28800</v>
      </c>
    </row>
    <row r="834" spans="1:49">
      <c r="A834" s="564" t="s">
        <v>1444</v>
      </c>
      <c r="B834" s="564" t="s">
        <v>3105</v>
      </c>
      <c r="C834" s="564" t="s">
        <v>973</v>
      </c>
      <c r="D834" s="564" t="s">
        <v>956</v>
      </c>
      <c r="E834" s="564" t="s">
        <v>1005</v>
      </c>
      <c r="F834" s="565">
        <v>207907.4</v>
      </c>
      <c r="G834" s="566"/>
      <c r="H834" s="566"/>
      <c r="I834" s="566"/>
      <c r="J834" s="566"/>
      <c r="K834" s="566"/>
      <c r="L834" s="566"/>
      <c r="M834" s="566"/>
      <c r="N834" s="566"/>
      <c r="O834" s="566"/>
      <c r="P834" s="566"/>
      <c r="Q834" s="566"/>
      <c r="R834" s="566"/>
      <c r="S834" s="566"/>
      <c r="T834" s="566"/>
      <c r="U834" s="566"/>
      <c r="V834" s="566"/>
      <c r="W834" s="566"/>
      <c r="X834" s="566"/>
      <c r="Y834" s="566"/>
      <c r="Z834" s="566"/>
      <c r="AA834" s="566"/>
      <c r="AB834" s="566"/>
      <c r="AC834" s="566"/>
      <c r="AD834" s="566"/>
      <c r="AE834" s="566"/>
      <c r="AF834" s="566"/>
      <c r="AG834" s="566"/>
      <c r="AH834" s="566"/>
      <c r="AI834" s="566"/>
      <c r="AJ834" s="566"/>
      <c r="AK834" s="566"/>
      <c r="AL834" s="566"/>
      <c r="AM834" s="565">
        <v>49957.4</v>
      </c>
      <c r="AN834" s="566"/>
      <c r="AO834" s="566"/>
      <c r="AP834" s="565">
        <v>67050</v>
      </c>
      <c r="AQ834" s="566"/>
      <c r="AR834" s="565">
        <v>17500</v>
      </c>
      <c r="AS834" s="566"/>
      <c r="AT834" s="565">
        <v>38300</v>
      </c>
      <c r="AU834" s="565">
        <v>18100</v>
      </c>
      <c r="AV834" s="565">
        <v>17000</v>
      </c>
      <c r="AW834" s="566"/>
    </row>
    <row r="835" spans="1:49">
      <c r="A835" s="564" t="s">
        <v>1212</v>
      </c>
      <c r="B835" s="564" t="s">
        <v>3106</v>
      </c>
      <c r="C835" s="564" t="s">
        <v>973</v>
      </c>
      <c r="D835" s="564" t="s">
        <v>956</v>
      </c>
      <c r="E835" s="564" t="s">
        <v>1005</v>
      </c>
      <c r="F835" s="565">
        <v>2320122.4</v>
      </c>
      <c r="G835" s="566"/>
      <c r="H835" s="566"/>
      <c r="I835" s="566"/>
      <c r="J835" s="566"/>
      <c r="K835" s="566"/>
      <c r="L835" s="566"/>
      <c r="M835" s="566"/>
      <c r="N835" s="566"/>
      <c r="O835" s="566"/>
      <c r="P835" s="566"/>
      <c r="Q835" s="566"/>
      <c r="R835" s="566"/>
      <c r="S835" s="566"/>
      <c r="T835" s="566"/>
      <c r="U835" s="566"/>
      <c r="V835" s="566"/>
      <c r="W835" s="566"/>
      <c r="X835" s="566"/>
      <c r="Y835" s="566"/>
      <c r="Z835" s="566"/>
      <c r="AA835" s="566"/>
      <c r="AB835" s="566"/>
      <c r="AC835" s="566"/>
      <c r="AD835" s="566"/>
      <c r="AE835" s="566"/>
      <c r="AF835" s="566"/>
      <c r="AG835" s="566"/>
      <c r="AH835" s="566"/>
      <c r="AI835" s="566"/>
      <c r="AJ835" s="566"/>
      <c r="AK835" s="565">
        <v>49957.4</v>
      </c>
      <c r="AL835" s="565">
        <v>1214640</v>
      </c>
      <c r="AM835" s="565">
        <v>812875</v>
      </c>
      <c r="AN835" s="565">
        <v>99700</v>
      </c>
      <c r="AO835" s="565">
        <v>31250</v>
      </c>
      <c r="AP835" s="566"/>
      <c r="AQ835" s="565">
        <v>8250</v>
      </c>
      <c r="AR835" s="566"/>
      <c r="AS835" s="565">
        <v>21100</v>
      </c>
      <c r="AT835" s="565">
        <v>31350</v>
      </c>
      <c r="AU835" s="565">
        <v>44000</v>
      </c>
      <c r="AV835" s="565">
        <v>5000</v>
      </c>
      <c r="AW835" s="565">
        <v>2000</v>
      </c>
    </row>
    <row r="836" spans="1:49">
      <c r="A836" s="564" t="s">
        <v>1021</v>
      </c>
      <c r="B836" s="564" t="s">
        <v>3107</v>
      </c>
      <c r="C836" s="564" t="s">
        <v>973</v>
      </c>
      <c r="D836" s="564" t="s">
        <v>956</v>
      </c>
      <c r="E836" s="564" t="s">
        <v>1005</v>
      </c>
      <c r="F836" s="565">
        <v>138340</v>
      </c>
      <c r="G836" s="566"/>
      <c r="H836" s="566"/>
      <c r="I836" s="566"/>
      <c r="J836" s="566"/>
      <c r="K836" s="566"/>
      <c r="L836" s="566"/>
      <c r="M836" s="566"/>
      <c r="N836" s="566"/>
      <c r="O836" s="566"/>
      <c r="P836" s="566"/>
      <c r="Q836" s="566"/>
      <c r="R836" s="566"/>
      <c r="S836" s="566"/>
      <c r="T836" s="566"/>
      <c r="U836" s="566"/>
      <c r="V836" s="566"/>
      <c r="W836" s="566"/>
      <c r="X836" s="566"/>
      <c r="Y836" s="566"/>
      <c r="Z836" s="566"/>
      <c r="AA836" s="566"/>
      <c r="AB836" s="566"/>
      <c r="AC836" s="566"/>
      <c r="AD836" s="566"/>
      <c r="AE836" s="566"/>
      <c r="AF836" s="566"/>
      <c r="AG836" s="566"/>
      <c r="AH836" s="566"/>
      <c r="AI836" s="565">
        <v>37090</v>
      </c>
      <c r="AJ836" s="566"/>
      <c r="AK836" s="566"/>
      <c r="AL836" s="566"/>
      <c r="AM836" s="566"/>
      <c r="AN836" s="566"/>
      <c r="AO836" s="566"/>
      <c r="AP836" s="566"/>
      <c r="AQ836" s="566"/>
      <c r="AR836" s="565">
        <v>40350</v>
      </c>
      <c r="AS836" s="565">
        <v>11600</v>
      </c>
      <c r="AT836" s="566"/>
      <c r="AU836" s="565">
        <v>20500</v>
      </c>
      <c r="AV836" s="565">
        <v>28800</v>
      </c>
      <c r="AW836" s="566"/>
    </row>
    <row r="837" spans="1:49">
      <c r="A837" s="564" t="s">
        <v>972</v>
      </c>
      <c r="B837" s="564" t="s">
        <v>3108</v>
      </c>
      <c r="C837" s="564" t="s">
        <v>973</v>
      </c>
      <c r="D837" s="564" t="s">
        <v>956</v>
      </c>
      <c r="E837" s="564" t="s">
        <v>1005</v>
      </c>
      <c r="F837" s="565">
        <v>1230990</v>
      </c>
      <c r="G837" s="566"/>
      <c r="H837" s="566"/>
      <c r="I837" s="566"/>
      <c r="J837" s="566"/>
      <c r="K837" s="566"/>
      <c r="L837" s="566"/>
      <c r="M837" s="566"/>
      <c r="N837" s="566"/>
      <c r="O837" s="566"/>
      <c r="P837" s="566"/>
      <c r="Q837" s="566"/>
      <c r="R837" s="566"/>
      <c r="S837" s="566"/>
      <c r="T837" s="566"/>
      <c r="U837" s="566"/>
      <c r="V837" s="566"/>
      <c r="W837" s="566"/>
      <c r="X837" s="566"/>
      <c r="Y837" s="566"/>
      <c r="Z837" s="566"/>
      <c r="AA837" s="566"/>
      <c r="AB837" s="566"/>
      <c r="AC837" s="566"/>
      <c r="AD837" s="566"/>
      <c r="AE837" s="566"/>
      <c r="AF837" s="566"/>
      <c r="AG837" s="566"/>
      <c r="AH837" s="565">
        <v>405690</v>
      </c>
      <c r="AI837" s="565">
        <v>705500</v>
      </c>
      <c r="AJ837" s="565">
        <v>119800</v>
      </c>
      <c r="AK837" s="566"/>
      <c r="AL837" s="566"/>
      <c r="AM837" s="566"/>
      <c r="AN837" s="566"/>
      <c r="AO837" s="566"/>
      <c r="AP837" s="566"/>
      <c r="AQ837" s="566"/>
      <c r="AR837" s="566"/>
      <c r="AS837" s="566"/>
      <c r="AT837" s="566"/>
      <c r="AU837" s="566"/>
      <c r="AV837" s="566"/>
      <c r="AW837" s="566"/>
    </row>
    <row r="838" spans="1:49">
      <c r="A838" s="564" t="s">
        <v>1488</v>
      </c>
      <c r="B838" s="564" t="s">
        <v>3109</v>
      </c>
      <c r="C838" s="564" t="s">
        <v>973</v>
      </c>
      <c r="D838" s="564" t="s">
        <v>956</v>
      </c>
      <c r="E838" s="564" t="s">
        <v>1005</v>
      </c>
      <c r="F838" s="565">
        <v>2191407.4</v>
      </c>
      <c r="G838" s="566"/>
      <c r="H838" s="566"/>
      <c r="I838" s="566"/>
      <c r="J838" s="566"/>
      <c r="K838" s="566"/>
      <c r="L838" s="566"/>
      <c r="M838" s="566"/>
      <c r="N838" s="566"/>
      <c r="O838" s="566"/>
      <c r="P838" s="566"/>
      <c r="Q838" s="566"/>
      <c r="R838" s="566"/>
      <c r="S838" s="566"/>
      <c r="T838" s="566"/>
      <c r="U838" s="566"/>
      <c r="V838" s="566"/>
      <c r="W838" s="566"/>
      <c r="X838" s="566"/>
      <c r="Y838" s="566"/>
      <c r="Z838" s="566"/>
      <c r="AA838" s="566"/>
      <c r="AB838" s="566"/>
      <c r="AC838" s="566"/>
      <c r="AD838" s="566"/>
      <c r="AE838" s="566"/>
      <c r="AF838" s="566"/>
      <c r="AG838" s="566"/>
      <c r="AH838" s="566"/>
      <c r="AI838" s="566"/>
      <c r="AJ838" s="566"/>
      <c r="AK838" s="566"/>
      <c r="AL838" s="566"/>
      <c r="AM838" s="566"/>
      <c r="AN838" s="565">
        <v>377257.4</v>
      </c>
      <c r="AO838" s="565">
        <v>759050</v>
      </c>
      <c r="AP838" s="565">
        <v>204325</v>
      </c>
      <c r="AQ838" s="565">
        <v>25500</v>
      </c>
      <c r="AR838" s="565">
        <v>622175</v>
      </c>
      <c r="AS838" s="565">
        <v>88400</v>
      </c>
      <c r="AT838" s="565">
        <v>61600</v>
      </c>
      <c r="AU838" s="565">
        <v>12700</v>
      </c>
      <c r="AV838" s="565">
        <v>11600</v>
      </c>
      <c r="AW838" s="565">
        <v>28800</v>
      </c>
    </row>
    <row r="839" spans="1:49">
      <c r="A839" s="564" t="s">
        <v>267</v>
      </c>
      <c r="B839" s="564" t="s">
        <v>3110</v>
      </c>
      <c r="C839" s="564" t="s">
        <v>973</v>
      </c>
      <c r="D839" s="564" t="s">
        <v>956</v>
      </c>
      <c r="E839" s="564" t="s">
        <v>1005</v>
      </c>
      <c r="F839" s="565">
        <v>40050</v>
      </c>
      <c r="G839" s="566"/>
      <c r="H839" s="566"/>
      <c r="I839" s="566"/>
      <c r="J839" s="566"/>
      <c r="K839" s="566"/>
      <c r="L839" s="566"/>
      <c r="M839" s="566"/>
      <c r="N839" s="566"/>
      <c r="O839" s="566"/>
      <c r="P839" s="566"/>
      <c r="Q839" s="566"/>
      <c r="R839" s="566"/>
      <c r="S839" s="566"/>
      <c r="T839" s="566"/>
      <c r="U839" s="566"/>
      <c r="V839" s="566"/>
      <c r="W839" s="566"/>
      <c r="X839" s="566"/>
      <c r="Y839" s="566"/>
      <c r="Z839" s="566"/>
      <c r="AA839" s="566"/>
      <c r="AB839" s="566"/>
      <c r="AC839" s="566"/>
      <c r="AD839" s="566"/>
      <c r="AE839" s="566"/>
      <c r="AF839" s="566"/>
      <c r="AG839" s="566"/>
      <c r="AH839" s="566"/>
      <c r="AI839" s="566"/>
      <c r="AJ839" s="566"/>
      <c r="AK839" s="566"/>
      <c r="AL839" s="566"/>
      <c r="AM839" s="565">
        <v>40050</v>
      </c>
      <c r="AN839" s="566"/>
      <c r="AO839" s="566"/>
      <c r="AP839" s="566"/>
      <c r="AQ839" s="566"/>
      <c r="AR839" s="566"/>
      <c r="AS839" s="566"/>
      <c r="AT839" s="566"/>
      <c r="AU839" s="566"/>
      <c r="AV839" s="566"/>
      <c r="AW839" s="566"/>
    </row>
    <row r="840" spans="1:49">
      <c r="A840" s="564" t="s">
        <v>1445</v>
      </c>
      <c r="B840" s="564" t="s">
        <v>3111</v>
      </c>
      <c r="C840" s="564" t="s">
        <v>973</v>
      </c>
      <c r="D840" s="564" t="s">
        <v>956</v>
      </c>
      <c r="E840" s="564" t="s">
        <v>1005</v>
      </c>
      <c r="F840" s="565">
        <v>712292.4</v>
      </c>
      <c r="G840" s="566"/>
      <c r="H840" s="566"/>
      <c r="I840" s="566"/>
      <c r="J840" s="566"/>
      <c r="K840" s="566"/>
      <c r="L840" s="566"/>
      <c r="M840" s="566"/>
      <c r="N840" s="566"/>
      <c r="O840" s="566"/>
      <c r="P840" s="566"/>
      <c r="Q840" s="566"/>
      <c r="R840" s="566"/>
      <c r="S840" s="566"/>
      <c r="T840" s="566"/>
      <c r="U840" s="566"/>
      <c r="V840" s="566"/>
      <c r="W840" s="566"/>
      <c r="X840" s="566"/>
      <c r="Y840" s="566"/>
      <c r="Z840" s="566"/>
      <c r="AA840" s="566"/>
      <c r="AB840" s="566"/>
      <c r="AC840" s="566"/>
      <c r="AD840" s="566"/>
      <c r="AE840" s="566"/>
      <c r="AF840" s="566"/>
      <c r="AG840" s="566"/>
      <c r="AH840" s="566"/>
      <c r="AI840" s="566"/>
      <c r="AJ840" s="566"/>
      <c r="AK840" s="566"/>
      <c r="AL840" s="566"/>
      <c r="AM840" s="565">
        <v>210082.4</v>
      </c>
      <c r="AN840" s="565">
        <v>25600</v>
      </c>
      <c r="AO840" s="565">
        <v>266800</v>
      </c>
      <c r="AP840" s="565">
        <v>12160</v>
      </c>
      <c r="AQ840" s="565">
        <v>10100</v>
      </c>
      <c r="AR840" s="566"/>
      <c r="AS840" s="565">
        <v>59450</v>
      </c>
      <c r="AT840" s="565">
        <v>40600</v>
      </c>
      <c r="AU840" s="565">
        <v>29500</v>
      </c>
      <c r="AV840" s="565">
        <v>58000</v>
      </c>
      <c r="AW840" s="566"/>
    </row>
    <row r="841" spans="1:49">
      <c r="A841" s="564" t="s">
        <v>974</v>
      </c>
      <c r="B841" s="564" t="s">
        <v>3112</v>
      </c>
      <c r="C841" s="564" t="s">
        <v>973</v>
      </c>
      <c r="D841" s="564" t="s">
        <v>956</v>
      </c>
      <c r="E841" s="564" t="s">
        <v>1005</v>
      </c>
      <c r="F841" s="565">
        <v>397395</v>
      </c>
      <c r="G841" s="566"/>
      <c r="H841" s="566"/>
      <c r="I841" s="566"/>
      <c r="J841" s="566"/>
      <c r="K841" s="566"/>
      <c r="L841" s="566"/>
      <c r="M841" s="566"/>
      <c r="N841" s="566"/>
      <c r="O841" s="566"/>
      <c r="P841" s="566"/>
      <c r="Q841" s="566"/>
      <c r="R841" s="566"/>
      <c r="S841" s="566"/>
      <c r="T841" s="566"/>
      <c r="U841" s="566"/>
      <c r="V841" s="566"/>
      <c r="W841" s="566"/>
      <c r="X841" s="566"/>
      <c r="Y841" s="566"/>
      <c r="Z841" s="566"/>
      <c r="AA841" s="566"/>
      <c r="AB841" s="566"/>
      <c r="AC841" s="566"/>
      <c r="AD841" s="566"/>
      <c r="AE841" s="566"/>
      <c r="AF841" s="566"/>
      <c r="AG841" s="566"/>
      <c r="AH841" s="565">
        <v>63545</v>
      </c>
      <c r="AI841" s="565">
        <v>109450</v>
      </c>
      <c r="AJ841" s="566"/>
      <c r="AK841" s="565">
        <v>74000</v>
      </c>
      <c r="AL841" s="566"/>
      <c r="AM841" s="566"/>
      <c r="AN841" s="566"/>
      <c r="AO841" s="565">
        <v>30000</v>
      </c>
      <c r="AP841" s="565">
        <v>2400</v>
      </c>
      <c r="AQ841" s="566"/>
      <c r="AR841" s="566"/>
      <c r="AS841" s="565">
        <v>4200</v>
      </c>
      <c r="AT841" s="565">
        <v>18400</v>
      </c>
      <c r="AU841" s="565">
        <v>23600</v>
      </c>
      <c r="AV841" s="565">
        <v>71800</v>
      </c>
      <c r="AW841" s="566"/>
    </row>
    <row r="842" spans="1:49">
      <c r="A842" s="564" t="s">
        <v>975</v>
      </c>
      <c r="B842" s="564" t="s">
        <v>3113</v>
      </c>
      <c r="C842" s="564" t="s">
        <v>973</v>
      </c>
      <c r="D842" s="564" t="s">
        <v>956</v>
      </c>
      <c r="E842" s="564" t="s">
        <v>1005</v>
      </c>
      <c r="F842" s="565">
        <v>2623235</v>
      </c>
      <c r="G842" s="566"/>
      <c r="H842" s="566"/>
      <c r="I842" s="566"/>
      <c r="J842" s="566"/>
      <c r="K842" s="566"/>
      <c r="L842" s="566"/>
      <c r="M842" s="566"/>
      <c r="N842" s="566"/>
      <c r="O842" s="566"/>
      <c r="P842" s="566"/>
      <c r="Q842" s="566"/>
      <c r="R842" s="566"/>
      <c r="S842" s="566"/>
      <c r="T842" s="566"/>
      <c r="U842" s="566"/>
      <c r="V842" s="566"/>
      <c r="W842" s="566"/>
      <c r="X842" s="566"/>
      <c r="Y842" s="566"/>
      <c r="Z842" s="566"/>
      <c r="AA842" s="566"/>
      <c r="AB842" s="566"/>
      <c r="AC842" s="566"/>
      <c r="AD842" s="566"/>
      <c r="AE842" s="566"/>
      <c r="AF842" s="566"/>
      <c r="AG842" s="566"/>
      <c r="AH842" s="565">
        <v>92590</v>
      </c>
      <c r="AI842" s="565">
        <v>83350</v>
      </c>
      <c r="AJ842" s="565">
        <v>304400</v>
      </c>
      <c r="AK842" s="565">
        <v>300750</v>
      </c>
      <c r="AL842" s="566"/>
      <c r="AM842" s="565">
        <v>359620</v>
      </c>
      <c r="AN842" s="565">
        <v>402575</v>
      </c>
      <c r="AO842" s="565">
        <v>13250</v>
      </c>
      <c r="AP842" s="565">
        <v>871850</v>
      </c>
      <c r="AQ842" s="565">
        <v>45000</v>
      </c>
      <c r="AR842" s="565">
        <v>16500</v>
      </c>
      <c r="AS842" s="565">
        <v>11900</v>
      </c>
      <c r="AT842" s="565">
        <v>61500</v>
      </c>
      <c r="AU842" s="565">
        <v>8500</v>
      </c>
      <c r="AV842" s="565">
        <v>51450</v>
      </c>
      <c r="AW842" s="566"/>
    </row>
    <row r="843" spans="1:49">
      <c r="A843" s="564" t="s">
        <v>1213</v>
      </c>
      <c r="B843" s="564" t="s">
        <v>3114</v>
      </c>
      <c r="C843" s="564" t="s">
        <v>973</v>
      </c>
      <c r="D843" s="564" t="s">
        <v>956</v>
      </c>
      <c r="E843" s="564" t="s">
        <v>1005</v>
      </c>
      <c r="F843" s="565">
        <v>121207.4</v>
      </c>
      <c r="G843" s="566"/>
      <c r="H843" s="566"/>
      <c r="I843" s="566"/>
      <c r="J843" s="566"/>
      <c r="K843" s="566"/>
      <c r="L843" s="566"/>
      <c r="M843" s="566"/>
      <c r="N843" s="566"/>
      <c r="O843" s="566"/>
      <c r="P843" s="566"/>
      <c r="Q843" s="566"/>
      <c r="R843" s="566"/>
      <c r="S843" s="566"/>
      <c r="T843" s="566"/>
      <c r="U843" s="566"/>
      <c r="V843" s="566"/>
      <c r="W843" s="566"/>
      <c r="X843" s="566"/>
      <c r="Y843" s="566"/>
      <c r="Z843" s="566"/>
      <c r="AA843" s="566"/>
      <c r="AB843" s="566"/>
      <c r="AC843" s="566"/>
      <c r="AD843" s="566"/>
      <c r="AE843" s="566"/>
      <c r="AF843" s="566"/>
      <c r="AG843" s="566"/>
      <c r="AH843" s="566"/>
      <c r="AI843" s="566"/>
      <c r="AJ843" s="566"/>
      <c r="AK843" s="565">
        <v>49957.4</v>
      </c>
      <c r="AL843" s="566"/>
      <c r="AM843" s="565">
        <v>28000</v>
      </c>
      <c r="AN843" s="566"/>
      <c r="AO843" s="566"/>
      <c r="AP843" s="565">
        <v>7800</v>
      </c>
      <c r="AQ843" s="566"/>
      <c r="AR843" s="566"/>
      <c r="AS843" s="566"/>
      <c r="AT843" s="565">
        <v>24700</v>
      </c>
      <c r="AU843" s="565">
        <v>10750</v>
      </c>
      <c r="AV843" s="566"/>
      <c r="AW843" s="566"/>
    </row>
    <row r="844" spans="1:49">
      <c r="A844" s="564" t="s">
        <v>976</v>
      </c>
      <c r="B844" s="564" t="s">
        <v>2813</v>
      </c>
      <c r="C844" s="564" t="s">
        <v>973</v>
      </c>
      <c r="D844" s="564" t="s">
        <v>956</v>
      </c>
      <c r="E844" s="564" t="s">
        <v>1005</v>
      </c>
      <c r="F844" s="565">
        <v>227190</v>
      </c>
      <c r="G844" s="566"/>
      <c r="H844" s="566"/>
      <c r="I844" s="566"/>
      <c r="J844" s="566"/>
      <c r="K844" s="566"/>
      <c r="L844" s="566"/>
      <c r="M844" s="566"/>
      <c r="N844" s="566"/>
      <c r="O844" s="566"/>
      <c r="P844" s="566"/>
      <c r="Q844" s="566"/>
      <c r="R844" s="566"/>
      <c r="S844" s="566"/>
      <c r="T844" s="566"/>
      <c r="U844" s="566"/>
      <c r="V844" s="566"/>
      <c r="W844" s="566"/>
      <c r="X844" s="566"/>
      <c r="Y844" s="566"/>
      <c r="Z844" s="566"/>
      <c r="AA844" s="566"/>
      <c r="AB844" s="566"/>
      <c r="AC844" s="566"/>
      <c r="AD844" s="566"/>
      <c r="AE844" s="566"/>
      <c r="AF844" s="566"/>
      <c r="AG844" s="566"/>
      <c r="AH844" s="565">
        <v>37140</v>
      </c>
      <c r="AI844" s="566"/>
      <c r="AJ844" s="566"/>
      <c r="AK844" s="566"/>
      <c r="AL844" s="565">
        <v>38250</v>
      </c>
      <c r="AM844" s="565">
        <v>10000</v>
      </c>
      <c r="AN844" s="565">
        <v>25500</v>
      </c>
      <c r="AO844" s="566"/>
      <c r="AP844" s="566"/>
      <c r="AQ844" s="566"/>
      <c r="AR844" s="566"/>
      <c r="AS844" s="565">
        <v>4200</v>
      </c>
      <c r="AT844" s="566"/>
      <c r="AU844" s="565">
        <v>5500</v>
      </c>
      <c r="AV844" s="565">
        <v>101500</v>
      </c>
      <c r="AW844" s="565">
        <v>5100</v>
      </c>
    </row>
    <row r="845" spans="1:49">
      <c r="A845" s="564" t="s">
        <v>1026</v>
      </c>
      <c r="B845" s="564" t="s">
        <v>3115</v>
      </c>
      <c r="C845" s="564" t="s">
        <v>973</v>
      </c>
      <c r="D845" s="564" t="s">
        <v>956</v>
      </c>
      <c r="E845" s="564" t="s">
        <v>1005</v>
      </c>
      <c r="F845" s="565">
        <v>93207.4</v>
      </c>
      <c r="G845" s="566"/>
      <c r="H845" s="566"/>
      <c r="I845" s="566"/>
      <c r="J845" s="566"/>
      <c r="K845" s="566"/>
      <c r="L845" s="566"/>
      <c r="M845" s="566"/>
      <c r="N845" s="566"/>
      <c r="O845" s="566"/>
      <c r="P845" s="566"/>
      <c r="Q845" s="566"/>
      <c r="R845" s="566"/>
      <c r="S845" s="566"/>
      <c r="T845" s="566"/>
      <c r="U845" s="566"/>
      <c r="V845" s="566"/>
      <c r="W845" s="566"/>
      <c r="X845" s="566"/>
      <c r="Y845" s="566"/>
      <c r="Z845" s="566"/>
      <c r="AA845" s="566"/>
      <c r="AB845" s="566"/>
      <c r="AC845" s="566"/>
      <c r="AD845" s="566"/>
      <c r="AE845" s="566"/>
      <c r="AF845" s="566"/>
      <c r="AG845" s="566"/>
      <c r="AH845" s="566"/>
      <c r="AI845" s="565">
        <v>74957.399999999994</v>
      </c>
      <c r="AJ845" s="565">
        <v>4250</v>
      </c>
      <c r="AK845" s="565">
        <v>14000</v>
      </c>
      <c r="AL845" s="566"/>
      <c r="AM845" s="566"/>
      <c r="AN845" s="566"/>
      <c r="AO845" s="566"/>
      <c r="AP845" s="566"/>
      <c r="AQ845" s="566"/>
      <c r="AR845" s="566"/>
      <c r="AS845" s="566"/>
      <c r="AT845" s="566"/>
      <c r="AU845" s="566"/>
      <c r="AV845" s="566"/>
      <c r="AW845" s="566"/>
    </row>
    <row r="846" spans="1:49">
      <c r="A846" s="564" t="s">
        <v>977</v>
      </c>
      <c r="B846" s="564" t="s">
        <v>3116</v>
      </c>
      <c r="C846" s="564" t="s">
        <v>973</v>
      </c>
      <c r="D846" s="564" t="s">
        <v>956</v>
      </c>
      <c r="E846" s="564" t="s">
        <v>1005</v>
      </c>
      <c r="F846" s="565">
        <v>49990</v>
      </c>
      <c r="G846" s="566"/>
      <c r="H846" s="566"/>
      <c r="I846" s="566"/>
      <c r="J846" s="566"/>
      <c r="K846" s="566"/>
      <c r="L846" s="566"/>
      <c r="M846" s="566"/>
      <c r="N846" s="566"/>
      <c r="O846" s="566"/>
      <c r="P846" s="566"/>
      <c r="Q846" s="566"/>
      <c r="R846" s="566"/>
      <c r="S846" s="566"/>
      <c r="T846" s="566"/>
      <c r="U846" s="566"/>
      <c r="V846" s="566"/>
      <c r="W846" s="566"/>
      <c r="X846" s="566"/>
      <c r="Y846" s="566"/>
      <c r="Z846" s="566"/>
      <c r="AA846" s="566"/>
      <c r="AB846" s="566"/>
      <c r="AC846" s="566"/>
      <c r="AD846" s="566"/>
      <c r="AE846" s="566"/>
      <c r="AF846" s="566"/>
      <c r="AG846" s="566"/>
      <c r="AH846" s="565">
        <v>37090</v>
      </c>
      <c r="AI846" s="566"/>
      <c r="AJ846" s="566"/>
      <c r="AK846" s="566"/>
      <c r="AL846" s="566"/>
      <c r="AM846" s="566"/>
      <c r="AN846" s="566"/>
      <c r="AO846" s="566"/>
      <c r="AP846" s="566"/>
      <c r="AQ846" s="566"/>
      <c r="AR846" s="566"/>
      <c r="AS846" s="566"/>
      <c r="AT846" s="565">
        <v>1700</v>
      </c>
      <c r="AU846" s="565">
        <v>11200</v>
      </c>
      <c r="AV846" s="566"/>
      <c r="AW846" s="566"/>
    </row>
    <row r="847" spans="1:49">
      <c r="A847" s="564" t="s">
        <v>3117</v>
      </c>
      <c r="B847" s="564" t="s">
        <v>3118</v>
      </c>
      <c r="C847" s="564" t="s">
        <v>973</v>
      </c>
      <c r="D847" s="564" t="s">
        <v>956</v>
      </c>
      <c r="E847" s="564" t="s">
        <v>1005</v>
      </c>
      <c r="F847" s="565">
        <v>2400</v>
      </c>
      <c r="G847" s="566"/>
      <c r="H847" s="566"/>
      <c r="I847" s="566"/>
      <c r="J847" s="566"/>
      <c r="K847" s="566"/>
      <c r="L847" s="566"/>
      <c r="M847" s="566"/>
      <c r="N847" s="566"/>
      <c r="O847" s="566"/>
      <c r="P847" s="566"/>
      <c r="Q847" s="566"/>
      <c r="R847" s="566"/>
      <c r="S847" s="566"/>
      <c r="T847" s="566"/>
      <c r="U847" s="566"/>
      <c r="V847" s="566"/>
      <c r="W847" s="566"/>
      <c r="X847" s="566"/>
      <c r="Y847" s="566"/>
      <c r="Z847" s="566"/>
      <c r="AA847" s="566"/>
      <c r="AB847" s="566"/>
      <c r="AC847" s="566"/>
      <c r="AD847" s="566"/>
      <c r="AE847" s="566"/>
      <c r="AF847" s="566"/>
      <c r="AG847" s="566"/>
      <c r="AH847" s="566"/>
      <c r="AI847" s="566"/>
      <c r="AJ847" s="566"/>
      <c r="AK847" s="566"/>
      <c r="AL847" s="566"/>
      <c r="AM847" s="566"/>
      <c r="AN847" s="566"/>
      <c r="AO847" s="566"/>
      <c r="AP847" s="566"/>
      <c r="AQ847" s="566"/>
      <c r="AR847" s="566"/>
      <c r="AS847" s="566"/>
      <c r="AT847" s="566"/>
      <c r="AU847" s="566"/>
      <c r="AV847" s="565">
        <v>2400</v>
      </c>
      <c r="AW847" s="566"/>
    </row>
    <row r="848" spans="1:49">
      <c r="A848" s="564" t="s">
        <v>978</v>
      </c>
      <c r="B848" s="564" t="s">
        <v>3119</v>
      </c>
      <c r="C848" s="564" t="s">
        <v>973</v>
      </c>
      <c r="D848" s="564" t="s">
        <v>956</v>
      </c>
      <c r="E848" s="564" t="s">
        <v>1005</v>
      </c>
      <c r="F848" s="565">
        <v>2825040</v>
      </c>
      <c r="G848" s="566"/>
      <c r="H848" s="566"/>
      <c r="I848" s="566"/>
      <c r="J848" s="566"/>
      <c r="K848" s="566"/>
      <c r="L848" s="566"/>
      <c r="M848" s="566"/>
      <c r="N848" s="566"/>
      <c r="O848" s="566"/>
      <c r="P848" s="566"/>
      <c r="Q848" s="566"/>
      <c r="R848" s="566"/>
      <c r="S848" s="566"/>
      <c r="T848" s="566"/>
      <c r="U848" s="566"/>
      <c r="V848" s="566"/>
      <c r="W848" s="566"/>
      <c r="X848" s="566"/>
      <c r="Y848" s="566"/>
      <c r="Z848" s="566"/>
      <c r="AA848" s="566"/>
      <c r="AB848" s="566"/>
      <c r="AC848" s="566"/>
      <c r="AD848" s="566"/>
      <c r="AE848" s="566"/>
      <c r="AF848" s="566"/>
      <c r="AG848" s="566"/>
      <c r="AH848" s="565">
        <v>350940</v>
      </c>
      <c r="AI848" s="565">
        <v>417150</v>
      </c>
      <c r="AJ848" s="565">
        <v>1133740</v>
      </c>
      <c r="AK848" s="565">
        <v>466620</v>
      </c>
      <c r="AL848" s="565">
        <v>5500</v>
      </c>
      <c r="AM848" s="565">
        <v>61005</v>
      </c>
      <c r="AN848" s="565">
        <v>37800</v>
      </c>
      <c r="AO848" s="565">
        <v>230</v>
      </c>
      <c r="AP848" s="565">
        <v>124050</v>
      </c>
      <c r="AQ848" s="565">
        <v>10530</v>
      </c>
      <c r="AR848" s="565">
        <v>31625</v>
      </c>
      <c r="AS848" s="565">
        <v>72600</v>
      </c>
      <c r="AT848" s="565">
        <v>44000</v>
      </c>
      <c r="AU848" s="565">
        <v>59200</v>
      </c>
      <c r="AV848" s="565">
        <v>10050</v>
      </c>
      <c r="AW848" s="566"/>
    </row>
    <row r="849" spans="1:49">
      <c r="A849" s="564" t="s">
        <v>1045</v>
      </c>
      <c r="B849" s="564" t="s">
        <v>3120</v>
      </c>
      <c r="C849" s="564" t="s">
        <v>973</v>
      </c>
      <c r="D849" s="564" t="s">
        <v>956</v>
      </c>
      <c r="E849" s="564" t="s">
        <v>1005</v>
      </c>
      <c r="F849" s="565">
        <v>1755107.4</v>
      </c>
      <c r="G849" s="566"/>
      <c r="H849" s="566"/>
      <c r="I849" s="566"/>
      <c r="J849" s="566"/>
      <c r="K849" s="566"/>
      <c r="L849" s="566"/>
      <c r="M849" s="566"/>
      <c r="N849" s="566"/>
      <c r="O849" s="566"/>
      <c r="P849" s="566"/>
      <c r="Q849" s="566"/>
      <c r="R849" s="566"/>
      <c r="S849" s="566"/>
      <c r="T849" s="566"/>
      <c r="U849" s="566"/>
      <c r="V849" s="566"/>
      <c r="W849" s="566"/>
      <c r="X849" s="566"/>
      <c r="Y849" s="566"/>
      <c r="Z849" s="566"/>
      <c r="AA849" s="566"/>
      <c r="AB849" s="566"/>
      <c r="AC849" s="566"/>
      <c r="AD849" s="566"/>
      <c r="AE849" s="566"/>
      <c r="AF849" s="566"/>
      <c r="AG849" s="566"/>
      <c r="AH849" s="566"/>
      <c r="AI849" s="566"/>
      <c r="AJ849" s="565">
        <v>62257.4</v>
      </c>
      <c r="AK849" s="565">
        <v>1527400</v>
      </c>
      <c r="AL849" s="566"/>
      <c r="AM849" s="565">
        <v>18000</v>
      </c>
      <c r="AN849" s="566"/>
      <c r="AO849" s="566"/>
      <c r="AP849" s="565">
        <v>43400</v>
      </c>
      <c r="AQ849" s="565">
        <v>450</v>
      </c>
      <c r="AR849" s="565">
        <v>40600</v>
      </c>
      <c r="AS849" s="566"/>
      <c r="AT849" s="565">
        <v>21000</v>
      </c>
      <c r="AU849" s="565">
        <v>36200</v>
      </c>
      <c r="AV849" s="565">
        <v>5800</v>
      </c>
      <c r="AW849" s="566"/>
    </row>
    <row r="850" spans="1:49">
      <c r="A850" s="564" t="s">
        <v>1022</v>
      </c>
      <c r="B850" s="564" t="s">
        <v>3121</v>
      </c>
      <c r="C850" s="564" t="s">
        <v>973</v>
      </c>
      <c r="D850" s="564" t="s">
        <v>956</v>
      </c>
      <c r="E850" s="564" t="s">
        <v>1005</v>
      </c>
      <c r="F850" s="565">
        <v>5079082.4000000004</v>
      </c>
      <c r="G850" s="566"/>
      <c r="H850" s="566"/>
      <c r="I850" s="566"/>
      <c r="J850" s="566"/>
      <c r="K850" s="566"/>
      <c r="L850" s="566"/>
      <c r="M850" s="566"/>
      <c r="N850" s="566"/>
      <c r="O850" s="566"/>
      <c r="P850" s="566"/>
      <c r="Q850" s="566"/>
      <c r="R850" s="566"/>
      <c r="S850" s="566"/>
      <c r="T850" s="566"/>
      <c r="U850" s="566"/>
      <c r="V850" s="566"/>
      <c r="W850" s="566"/>
      <c r="X850" s="566"/>
      <c r="Y850" s="566"/>
      <c r="Z850" s="566"/>
      <c r="AA850" s="566"/>
      <c r="AB850" s="566"/>
      <c r="AC850" s="566"/>
      <c r="AD850" s="566"/>
      <c r="AE850" s="566"/>
      <c r="AF850" s="566"/>
      <c r="AG850" s="566"/>
      <c r="AH850" s="566"/>
      <c r="AI850" s="565">
        <v>69557.399999999994</v>
      </c>
      <c r="AJ850" s="566"/>
      <c r="AK850" s="566"/>
      <c r="AL850" s="565">
        <v>14000</v>
      </c>
      <c r="AM850" s="565">
        <v>1219900</v>
      </c>
      <c r="AN850" s="565">
        <v>392600</v>
      </c>
      <c r="AO850" s="565">
        <v>100275</v>
      </c>
      <c r="AP850" s="565">
        <v>698100</v>
      </c>
      <c r="AQ850" s="565">
        <v>329000</v>
      </c>
      <c r="AR850" s="565">
        <v>508550</v>
      </c>
      <c r="AS850" s="565">
        <v>510425</v>
      </c>
      <c r="AT850" s="565">
        <v>677375</v>
      </c>
      <c r="AU850" s="565">
        <v>357000</v>
      </c>
      <c r="AV850" s="565">
        <v>108700</v>
      </c>
      <c r="AW850" s="565">
        <v>93600</v>
      </c>
    </row>
    <row r="851" spans="1:49">
      <c r="A851" s="564" t="s">
        <v>1605</v>
      </c>
      <c r="B851" s="564" t="s">
        <v>3122</v>
      </c>
      <c r="C851" s="564" t="s">
        <v>973</v>
      </c>
      <c r="D851" s="564" t="s">
        <v>956</v>
      </c>
      <c r="E851" s="564" t="s">
        <v>1005</v>
      </c>
      <c r="F851" s="565">
        <v>153157.4</v>
      </c>
      <c r="G851" s="566"/>
      <c r="H851" s="566"/>
      <c r="I851" s="566"/>
      <c r="J851" s="566"/>
      <c r="K851" s="566"/>
      <c r="L851" s="566"/>
      <c r="M851" s="566"/>
      <c r="N851" s="566"/>
      <c r="O851" s="566"/>
      <c r="P851" s="566"/>
      <c r="Q851" s="566"/>
      <c r="R851" s="566"/>
      <c r="S851" s="566"/>
      <c r="T851" s="566"/>
      <c r="U851" s="566"/>
      <c r="V851" s="566"/>
      <c r="W851" s="566"/>
      <c r="X851" s="566"/>
      <c r="Y851" s="566"/>
      <c r="Z851" s="566"/>
      <c r="AA851" s="566"/>
      <c r="AB851" s="566"/>
      <c r="AC851" s="566"/>
      <c r="AD851" s="566"/>
      <c r="AE851" s="566"/>
      <c r="AF851" s="566"/>
      <c r="AG851" s="566"/>
      <c r="AH851" s="566"/>
      <c r="AI851" s="566"/>
      <c r="AJ851" s="566"/>
      <c r="AK851" s="566"/>
      <c r="AL851" s="566"/>
      <c r="AM851" s="566"/>
      <c r="AN851" s="566"/>
      <c r="AO851" s="566"/>
      <c r="AP851" s="565">
        <v>49957.4</v>
      </c>
      <c r="AQ851" s="565">
        <v>23600</v>
      </c>
      <c r="AR851" s="566"/>
      <c r="AS851" s="565">
        <v>11600</v>
      </c>
      <c r="AT851" s="565">
        <v>50200</v>
      </c>
      <c r="AU851" s="565">
        <v>17800</v>
      </c>
      <c r="AV851" s="566"/>
      <c r="AW851" s="566"/>
    </row>
    <row r="852" spans="1:49">
      <c r="A852" s="564" t="s">
        <v>1209</v>
      </c>
      <c r="B852" s="564" t="s">
        <v>3123</v>
      </c>
      <c r="C852" s="564" t="s">
        <v>973</v>
      </c>
      <c r="D852" s="564" t="s">
        <v>956</v>
      </c>
      <c r="E852" s="564" t="s">
        <v>1005</v>
      </c>
      <c r="F852" s="565">
        <v>1051132.3999999999</v>
      </c>
      <c r="G852" s="566"/>
      <c r="H852" s="566"/>
      <c r="I852" s="566"/>
      <c r="J852" s="566"/>
      <c r="K852" s="566"/>
      <c r="L852" s="566"/>
      <c r="M852" s="566"/>
      <c r="N852" s="566"/>
      <c r="O852" s="566"/>
      <c r="P852" s="566"/>
      <c r="Q852" s="566"/>
      <c r="R852" s="566"/>
      <c r="S852" s="566"/>
      <c r="T852" s="566"/>
      <c r="U852" s="566"/>
      <c r="V852" s="566"/>
      <c r="W852" s="566"/>
      <c r="X852" s="566"/>
      <c r="Y852" s="566"/>
      <c r="Z852" s="566"/>
      <c r="AA852" s="566"/>
      <c r="AB852" s="566"/>
      <c r="AC852" s="566"/>
      <c r="AD852" s="566"/>
      <c r="AE852" s="566"/>
      <c r="AF852" s="566"/>
      <c r="AG852" s="566"/>
      <c r="AH852" s="566"/>
      <c r="AI852" s="566"/>
      <c r="AJ852" s="566"/>
      <c r="AK852" s="565">
        <v>895432.4</v>
      </c>
      <c r="AL852" s="566"/>
      <c r="AM852" s="566"/>
      <c r="AN852" s="566"/>
      <c r="AO852" s="566"/>
      <c r="AP852" s="565">
        <v>139200</v>
      </c>
      <c r="AQ852" s="565">
        <v>16500</v>
      </c>
      <c r="AR852" s="566"/>
      <c r="AS852" s="566"/>
      <c r="AT852" s="566"/>
      <c r="AU852" s="566"/>
      <c r="AV852" s="566"/>
      <c r="AW852" s="566"/>
    </row>
    <row r="853" spans="1:49">
      <c r="A853" s="564" t="s">
        <v>979</v>
      </c>
      <c r="B853" s="564" t="s">
        <v>3124</v>
      </c>
      <c r="C853" s="564" t="s">
        <v>973</v>
      </c>
      <c r="D853" s="564" t="s">
        <v>956</v>
      </c>
      <c r="E853" s="564" t="s">
        <v>1005</v>
      </c>
      <c r="F853" s="565">
        <v>251365</v>
      </c>
      <c r="G853" s="566"/>
      <c r="H853" s="566"/>
      <c r="I853" s="566"/>
      <c r="J853" s="566"/>
      <c r="K853" s="566"/>
      <c r="L853" s="566"/>
      <c r="M853" s="566"/>
      <c r="N853" s="566"/>
      <c r="O853" s="566"/>
      <c r="P853" s="566"/>
      <c r="Q853" s="566"/>
      <c r="R853" s="566"/>
      <c r="S853" s="566"/>
      <c r="T853" s="566"/>
      <c r="U853" s="566"/>
      <c r="V853" s="566"/>
      <c r="W853" s="566"/>
      <c r="X853" s="566"/>
      <c r="Y853" s="566"/>
      <c r="Z853" s="566"/>
      <c r="AA853" s="566"/>
      <c r="AB853" s="566"/>
      <c r="AC853" s="566"/>
      <c r="AD853" s="566"/>
      <c r="AE853" s="566"/>
      <c r="AF853" s="566"/>
      <c r="AG853" s="566"/>
      <c r="AH853" s="565">
        <v>37090</v>
      </c>
      <c r="AI853" s="566"/>
      <c r="AJ853" s="566"/>
      <c r="AK853" s="566"/>
      <c r="AL853" s="566"/>
      <c r="AM853" s="566"/>
      <c r="AN853" s="565">
        <v>67250</v>
      </c>
      <c r="AO853" s="566"/>
      <c r="AP853" s="565">
        <v>15250</v>
      </c>
      <c r="AQ853" s="566"/>
      <c r="AR853" s="565">
        <v>9025</v>
      </c>
      <c r="AS853" s="566"/>
      <c r="AT853" s="565">
        <v>35800</v>
      </c>
      <c r="AU853" s="565">
        <v>7650</v>
      </c>
      <c r="AV853" s="565">
        <v>79300</v>
      </c>
      <c r="AW853" s="566"/>
    </row>
    <row r="854" spans="1:49">
      <c r="A854" s="564" t="s">
        <v>980</v>
      </c>
      <c r="B854" s="564" t="s">
        <v>3125</v>
      </c>
      <c r="C854" s="564" t="s">
        <v>973</v>
      </c>
      <c r="D854" s="564" t="s">
        <v>956</v>
      </c>
      <c r="E854" s="564" t="s">
        <v>1005</v>
      </c>
      <c r="F854" s="565">
        <v>320640</v>
      </c>
      <c r="G854" s="566"/>
      <c r="H854" s="566"/>
      <c r="I854" s="566"/>
      <c r="J854" s="566"/>
      <c r="K854" s="566"/>
      <c r="L854" s="566"/>
      <c r="M854" s="566"/>
      <c r="N854" s="566"/>
      <c r="O854" s="566"/>
      <c r="P854" s="566"/>
      <c r="Q854" s="566"/>
      <c r="R854" s="566"/>
      <c r="S854" s="566"/>
      <c r="T854" s="566"/>
      <c r="U854" s="566"/>
      <c r="V854" s="566"/>
      <c r="W854" s="566"/>
      <c r="X854" s="566"/>
      <c r="Y854" s="566"/>
      <c r="Z854" s="566"/>
      <c r="AA854" s="566"/>
      <c r="AB854" s="566"/>
      <c r="AC854" s="566"/>
      <c r="AD854" s="566"/>
      <c r="AE854" s="566"/>
      <c r="AF854" s="566"/>
      <c r="AG854" s="566"/>
      <c r="AH854" s="565">
        <v>86590</v>
      </c>
      <c r="AI854" s="566"/>
      <c r="AJ854" s="565">
        <v>51500</v>
      </c>
      <c r="AK854" s="565">
        <v>16000</v>
      </c>
      <c r="AL854" s="566"/>
      <c r="AM854" s="566"/>
      <c r="AN854" s="566"/>
      <c r="AO854" s="566"/>
      <c r="AP854" s="565">
        <v>2800</v>
      </c>
      <c r="AQ854" s="565">
        <v>5250</v>
      </c>
      <c r="AR854" s="565">
        <v>44000</v>
      </c>
      <c r="AS854" s="565">
        <v>17500</v>
      </c>
      <c r="AT854" s="565">
        <v>19400</v>
      </c>
      <c r="AU854" s="565">
        <v>20000</v>
      </c>
      <c r="AV854" s="565">
        <v>28800</v>
      </c>
      <c r="AW854" s="565">
        <v>28800</v>
      </c>
    </row>
    <row r="855" spans="1:49">
      <c r="A855" s="564" t="s">
        <v>1044</v>
      </c>
      <c r="B855" s="564" t="s">
        <v>3126</v>
      </c>
      <c r="C855" s="564" t="s">
        <v>973</v>
      </c>
      <c r="D855" s="564" t="s">
        <v>956</v>
      </c>
      <c r="E855" s="564" t="s">
        <v>1005</v>
      </c>
      <c r="F855" s="565">
        <v>881207.4</v>
      </c>
      <c r="G855" s="566"/>
      <c r="H855" s="566"/>
      <c r="I855" s="566"/>
      <c r="J855" s="566"/>
      <c r="K855" s="566"/>
      <c r="L855" s="566"/>
      <c r="M855" s="566"/>
      <c r="N855" s="566"/>
      <c r="O855" s="566"/>
      <c r="P855" s="566"/>
      <c r="Q855" s="566"/>
      <c r="R855" s="566"/>
      <c r="S855" s="566"/>
      <c r="T855" s="566"/>
      <c r="U855" s="566"/>
      <c r="V855" s="566"/>
      <c r="W855" s="566"/>
      <c r="X855" s="566"/>
      <c r="Y855" s="566"/>
      <c r="Z855" s="566"/>
      <c r="AA855" s="566"/>
      <c r="AB855" s="566"/>
      <c r="AC855" s="566"/>
      <c r="AD855" s="566"/>
      <c r="AE855" s="566"/>
      <c r="AF855" s="566"/>
      <c r="AG855" s="566"/>
      <c r="AH855" s="566"/>
      <c r="AI855" s="566"/>
      <c r="AJ855" s="565">
        <v>276307.40000000002</v>
      </c>
      <c r="AK855" s="565">
        <v>65650</v>
      </c>
      <c r="AL855" s="565">
        <v>81000</v>
      </c>
      <c r="AM855" s="566"/>
      <c r="AN855" s="566"/>
      <c r="AO855" s="566"/>
      <c r="AP855" s="565">
        <v>150000</v>
      </c>
      <c r="AQ855" s="566"/>
      <c r="AR855" s="566"/>
      <c r="AS855" s="565">
        <v>59250</v>
      </c>
      <c r="AT855" s="565">
        <v>161000</v>
      </c>
      <c r="AU855" s="565">
        <v>24600</v>
      </c>
      <c r="AV855" s="565">
        <v>34600</v>
      </c>
      <c r="AW855" s="565">
        <v>28800</v>
      </c>
    </row>
    <row r="856" spans="1:49">
      <c r="A856" s="564" t="s">
        <v>1024</v>
      </c>
      <c r="B856" s="564" t="s">
        <v>3127</v>
      </c>
      <c r="C856" s="564" t="s">
        <v>973</v>
      </c>
      <c r="D856" s="564" t="s">
        <v>956</v>
      </c>
      <c r="E856" s="564" t="s">
        <v>1005</v>
      </c>
      <c r="F856" s="565">
        <v>49957.4</v>
      </c>
      <c r="G856" s="566"/>
      <c r="H856" s="566"/>
      <c r="I856" s="566"/>
      <c r="J856" s="566"/>
      <c r="K856" s="566"/>
      <c r="L856" s="566"/>
      <c r="M856" s="566"/>
      <c r="N856" s="566"/>
      <c r="O856" s="566"/>
      <c r="P856" s="566"/>
      <c r="Q856" s="566"/>
      <c r="R856" s="566"/>
      <c r="S856" s="566"/>
      <c r="T856" s="566"/>
      <c r="U856" s="566"/>
      <c r="V856" s="566"/>
      <c r="W856" s="566"/>
      <c r="X856" s="566"/>
      <c r="Y856" s="566"/>
      <c r="Z856" s="566"/>
      <c r="AA856" s="566"/>
      <c r="AB856" s="566"/>
      <c r="AC856" s="566"/>
      <c r="AD856" s="566"/>
      <c r="AE856" s="566"/>
      <c r="AF856" s="566"/>
      <c r="AG856" s="566"/>
      <c r="AH856" s="566"/>
      <c r="AI856" s="565">
        <v>49957.4</v>
      </c>
      <c r="AJ856" s="566"/>
      <c r="AK856" s="566"/>
      <c r="AL856" s="566"/>
      <c r="AM856" s="566"/>
      <c r="AN856" s="566"/>
      <c r="AO856" s="566"/>
      <c r="AP856" s="566"/>
      <c r="AQ856" s="566"/>
      <c r="AR856" s="566"/>
      <c r="AS856" s="566"/>
      <c r="AT856" s="566"/>
      <c r="AU856" s="566"/>
      <c r="AV856" s="566"/>
      <c r="AW856" s="566"/>
    </row>
    <row r="857" spans="1:49">
      <c r="A857" s="564" t="s">
        <v>1485</v>
      </c>
      <c r="B857" s="564" t="s">
        <v>3128</v>
      </c>
      <c r="C857" s="564" t="s">
        <v>973</v>
      </c>
      <c r="D857" s="564" t="s">
        <v>956</v>
      </c>
      <c r="E857" s="564" t="s">
        <v>1005</v>
      </c>
      <c r="F857" s="565">
        <v>143857.4</v>
      </c>
      <c r="G857" s="566"/>
      <c r="H857" s="566"/>
      <c r="I857" s="566"/>
      <c r="J857" s="566"/>
      <c r="K857" s="566"/>
      <c r="L857" s="566"/>
      <c r="M857" s="566"/>
      <c r="N857" s="566"/>
      <c r="O857" s="566"/>
      <c r="P857" s="566"/>
      <c r="Q857" s="566"/>
      <c r="R857" s="566"/>
      <c r="S857" s="566"/>
      <c r="T857" s="566"/>
      <c r="U857" s="566"/>
      <c r="V857" s="566"/>
      <c r="W857" s="566"/>
      <c r="X857" s="566"/>
      <c r="Y857" s="566"/>
      <c r="Z857" s="566"/>
      <c r="AA857" s="566"/>
      <c r="AB857" s="566"/>
      <c r="AC857" s="566"/>
      <c r="AD857" s="566"/>
      <c r="AE857" s="566"/>
      <c r="AF857" s="566"/>
      <c r="AG857" s="566"/>
      <c r="AH857" s="566"/>
      <c r="AI857" s="566"/>
      <c r="AJ857" s="566"/>
      <c r="AK857" s="566"/>
      <c r="AL857" s="566"/>
      <c r="AM857" s="566"/>
      <c r="AN857" s="565">
        <v>77957.399999999994</v>
      </c>
      <c r="AO857" s="566"/>
      <c r="AP857" s="565">
        <v>35000</v>
      </c>
      <c r="AQ857" s="566"/>
      <c r="AR857" s="566"/>
      <c r="AS857" s="565">
        <v>15850</v>
      </c>
      <c r="AT857" s="566"/>
      <c r="AU857" s="565">
        <v>15050</v>
      </c>
      <c r="AV857" s="566"/>
      <c r="AW857" s="566"/>
    </row>
    <row r="858" spans="1:49">
      <c r="A858" s="564" t="s">
        <v>1486</v>
      </c>
      <c r="B858" s="564" t="s">
        <v>3129</v>
      </c>
      <c r="C858" s="564" t="s">
        <v>973</v>
      </c>
      <c r="D858" s="564" t="s">
        <v>956</v>
      </c>
      <c r="E858" s="564" t="s">
        <v>1005</v>
      </c>
      <c r="F858" s="565">
        <v>1380807.4</v>
      </c>
      <c r="G858" s="566"/>
      <c r="H858" s="566"/>
      <c r="I858" s="566"/>
      <c r="J858" s="566"/>
      <c r="K858" s="566"/>
      <c r="L858" s="566"/>
      <c r="M858" s="566"/>
      <c r="N858" s="566"/>
      <c r="O858" s="566"/>
      <c r="P858" s="566"/>
      <c r="Q858" s="566"/>
      <c r="R858" s="566"/>
      <c r="S858" s="566"/>
      <c r="T858" s="566"/>
      <c r="U858" s="566"/>
      <c r="V858" s="566"/>
      <c r="W858" s="566"/>
      <c r="X858" s="566"/>
      <c r="Y858" s="566"/>
      <c r="Z858" s="566"/>
      <c r="AA858" s="566"/>
      <c r="AB858" s="566"/>
      <c r="AC858" s="566"/>
      <c r="AD858" s="566"/>
      <c r="AE858" s="566"/>
      <c r="AF858" s="566"/>
      <c r="AG858" s="566"/>
      <c r="AH858" s="566"/>
      <c r="AI858" s="566"/>
      <c r="AJ858" s="566"/>
      <c r="AK858" s="566"/>
      <c r="AL858" s="566"/>
      <c r="AM858" s="566"/>
      <c r="AN858" s="565">
        <v>373732.4</v>
      </c>
      <c r="AO858" s="565">
        <v>270875</v>
      </c>
      <c r="AP858" s="565">
        <v>386300</v>
      </c>
      <c r="AQ858" s="565">
        <v>209000</v>
      </c>
      <c r="AR858" s="566"/>
      <c r="AS858" s="565">
        <v>36900</v>
      </c>
      <c r="AT858" s="565">
        <v>61500</v>
      </c>
      <c r="AU858" s="565">
        <v>13700</v>
      </c>
      <c r="AV858" s="565">
        <v>28800</v>
      </c>
      <c r="AW858" s="566"/>
    </row>
    <row r="859" spans="1:49">
      <c r="A859" s="564" t="s">
        <v>1440</v>
      </c>
      <c r="B859" s="564" t="s">
        <v>3130</v>
      </c>
      <c r="C859" s="564" t="s">
        <v>973</v>
      </c>
      <c r="D859" s="564" t="s">
        <v>956</v>
      </c>
      <c r="E859" s="564" t="s">
        <v>1005</v>
      </c>
      <c r="F859" s="565">
        <v>1008908</v>
      </c>
      <c r="G859" s="566"/>
      <c r="H859" s="566"/>
      <c r="I859" s="566"/>
      <c r="J859" s="566"/>
      <c r="K859" s="566"/>
      <c r="L859" s="566"/>
      <c r="M859" s="566"/>
      <c r="N859" s="566"/>
      <c r="O859" s="566"/>
      <c r="P859" s="566"/>
      <c r="Q859" s="566"/>
      <c r="R859" s="566"/>
      <c r="S859" s="566"/>
      <c r="T859" s="566"/>
      <c r="U859" s="566"/>
      <c r="V859" s="566"/>
      <c r="W859" s="566"/>
      <c r="X859" s="566"/>
      <c r="Y859" s="566"/>
      <c r="Z859" s="566"/>
      <c r="AA859" s="566"/>
      <c r="AB859" s="566"/>
      <c r="AC859" s="566"/>
      <c r="AD859" s="566"/>
      <c r="AE859" s="566"/>
      <c r="AF859" s="566"/>
      <c r="AG859" s="566"/>
      <c r="AH859" s="566"/>
      <c r="AI859" s="566"/>
      <c r="AJ859" s="566"/>
      <c r="AK859" s="566"/>
      <c r="AL859" s="566"/>
      <c r="AM859" s="565">
        <v>149708</v>
      </c>
      <c r="AN859" s="565">
        <v>220800</v>
      </c>
      <c r="AO859" s="566"/>
      <c r="AP859" s="565">
        <v>44900</v>
      </c>
      <c r="AQ859" s="565">
        <v>175000</v>
      </c>
      <c r="AR859" s="565">
        <v>137500</v>
      </c>
      <c r="AS859" s="565">
        <v>34000</v>
      </c>
      <c r="AT859" s="565">
        <v>247000</v>
      </c>
      <c r="AU859" s="566"/>
      <c r="AV859" s="566"/>
      <c r="AW859" s="566"/>
    </row>
    <row r="860" spans="1:49">
      <c r="A860" s="564" t="s">
        <v>981</v>
      </c>
      <c r="B860" s="564" t="s">
        <v>3131</v>
      </c>
      <c r="C860" s="564" t="s">
        <v>973</v>
      </c>
      <c r="D860" s="564" t="s">
        <v>956</v>
      </c>
      <c r="E860" s="564" t="s">
        <v>1005</v>
      </c>
      <c r="F860" s="565">
        <v>252972.5</v>
      </c>
      <c r="G860" s="566"/>
      <c r="H860" s="566"/>
      <c r="I860" s="566"/>
      <c r="J860" s="566"/>
      <c r="K860" s="566"/>
      <c r="L860" s="566"/>
      <c r="M860" s="566"/>
      <c r="N860" s="566"/>
      <c r="O860" s="566"/>
      <c r="P860" s="566"/>
      <c r="Q860" s="566"/>
      <c r="R860" s="566"/>
      <c r="S860" s="566"/>
      <c r="T860" s="566"/>
      <c r="U860" s="566"/>
      <c r="V860" s="566"/>
      <c r="W860" s="566"/>
      <c r="X860" s="566"/>
      <c r="Y860" s="566"/>
      <c r="Z860" s="566"/>
      <c r="AA860" s="566"/>
      <c r="AB860" s="566"/>
      <c r="AC860" s="566"/>
      <c r="AD860" s="566"/>
      <c r="AE860" s="566"/>
      <c r="AF860" s="566"/>
      <c r="AG860" s="566"/>
      <c r="AH860" s="565">
        <v>45190</v>
      </c>
      <c r="AI860" s="565">
        <v>8100</v>
      </c>
      <c r="AJ860" s="566"/>
      <c r="AK860" s="565">
        <v>81282.5</v>
      </c>
      <c r="AL860" s="566"/>
      <c r="AM860" s="565">
        <v>30000</v>
      </c>
      <c r="AN860" s="566"/>
      <c r="AO860" s="566"/>
      <c r="AP860" s="565">
        <v>3200</v>
      </c>
      <c r="AQ860" s="566"/>
      <c r="AR860" s="566"/>
      <c r="AS860" s="565">
        <v>8400</v>
      </c>
      <c r="AT860" s="565">
        <v>46100</v>
      </c>
      <c r="AU860" s="565">
        <v>13700</v>
      </c>
      <c r="AV860" s="566"/>
      <c r="AW860" s="565">
        <v>17000</v>
      </c>
    </row>
    <row r="861" spans="1:49">
      <c r="A861" s="564" t="s">
        <v>1487</v>
      </c>
      <c r="B861" s="564" t="s">
        <v>3132</v>
      </c>
      <c r="C861" s="564" t="s">
        <v>973</v>
      </c>
      <c r="D861" s="564" t="s">
        <v>956</v>
      </c>
      <c r="E861" s="564" t="s">
        <v>1005</v>
      </c>
      <c r="F861" s="565">
        <v>429368</v>
      </c>
      <c r="G861" s="566"/>
      <c r="H861" s="566"/>
      <c r="I861" s="566"/>
      <c r="J861" s="566"/>
      <c r="K861" s="566"/>
      <c r="L861" s="566"/>
      <c r="M861" s="566"/>
      <c r="N861" s="566"/>
      <c r="O861" s="566"/>
      <c r="P861" s="566"/>
      <c r="Q861" s="566"/>
      <c r="R861" s="566"/>
      <c r="S861" s="566"/>
      <c r="T861" s="566"/>
      <c r="U861" s="566"/>
      <c r="V861" s="566"/>
      <c r="W861" s="566"/>
      <c r="X861" s="566"/>
      <c r="Y861" s="566"/>
      <c r="Z861" s="566"/>
      <c r="AA861" s="566"/>
      <c r="AB861" s="566"/>
      <c r="AC861" s="566"/>
      <c r="AD861" s="566"/>
      <c r="AE861" s="566"/>
      <c r="AF861" s="566"/>
      <c r="AG861" s="566"/>
      <c r="AH861" s="566"/>
      <c r="AI861" s="566"/>
      <c r="AJ861" s="566"/>
      <c r="AK861" s="566"/>
      <c r="AL861" s="566"/>
      <c r="AM861" s="566"/>
      <c r="AN861" s="565">
        <v>0</v>
      </c>
      <c r="AO861" s="565">
        <v>34868</v>
      </c>
      <c r="AP861" s="565">
        <v>364500</v>
      </c>
      <c r="AQ861" s="566"/>
      <c r="AR861" s="565">
        <v>30000</v>
      </c>
      <c r="AS861" s="566"/>
      <c r="AT861" s="566"/>
      <c r="AU861" s="566"/>
      <c r="AV861" s="566"/>
      <c r="AW861" s="566"/>
    </row>
    <row r="862" spans="1:49">
      <c r="A862" s="564" t="s">
        <v>1025</v>
      </c>
      <c r="B862" s="564" t="s">
        <v>3133</v>
      </c>
      <c r="C862" s="564" t="s">
        <v>973</v>
      </c>
      <c r="D862" s="564" t="s">
        <v>956</v>
      </c>
      <c r="E862" s="564" t="s">
        <v>1005</v>
      </c>
      <c r="F862" s="565">
        <v>1103907.3999999999</v>
      </c>
      <c r="G862" s="566"/>
      <c r="H862" s="566"/>
      <c r="I862" s="566"/>
      <c r="J862" s="566"/>
      <c r="K862" s="566"/>
      <c r="L862" s="566"/>
      <c r="M862" s="566"/>
      <c r="N862" s="566"/>
      <c r="O862" s="566"/>
      <c r="P862" s="566"/>
      <c r="Q862" s="566"/>
      <c r="R862" s="566"/>
      <c r="S862" s="566"/>
      <c r="T862" s="566"/>
      <c r="U862" s="566"/>
      <c r="V862" s="566"/>
      <c r="W862" s="566"/>
      <c r="X862" s="566"/>
      <c r="Y862" s="566"/>
      <c r="Z862" s="566"/>
      <c r="AA862" s="566"/>
      <c r="AB862" s="566"/>
      <c r="AC862" s="566"/>
      <c r="AD862" s="566"/>
      <c r="AE862" s="566"/>
      <c r="AF862" s="566"/>
      <c r="AG862" s="566"/>
      <c r="AH862" s="566"/>
      <c r="AI862" s="565">
        <v>94457.4</v>
      </c>
      <c r="AJ862" s="565">
        <v>1009450</v>
      </c>
      <c r="AK862" s="566"/>
      <c r="AL862" s="566"/>
      <c r="AM862" s="566"/>
      <c r="AN862" s="566"/>
      <c r="AO862" s="566"/>
      <c r="AP862" s="566"/>
      <c r="AQ862" s="566"/>
      <c r="AR862" s="566"/>
      <c r="AS862" s="566"/>
      <c r="AT862" s="566"/>
      <c r="AU862" s="566"/>
      <c r="AV862" s="566"/>
      <c r="AW862" s="566"/>
    </row>
    <row r="863" spans="1:49">
      <c r="A863" s="564" t="s">
        <v>982</v>
      </c>
      <c r="B863" s="564" t="s">
        <v>3134</v>
      </c>
      <c r="C863" s="564" t="s">
        <v>973</v>
      </c>
      <c r="D863" s="564" t="s">
        <v>956</v>
      </c>
      <c r="E863" s="564" t="s">
        <v>1005</v>
      </c>
      <c r="F863" s="565">
        <v>322190</v>
      </c>
      <c r="G863" s="566"/>
      <c r="H863" s="566"/>
      <c r="I863" s="566"/>
      <c r="J863" s="566"/>
      <c r="K863" s="566"/>
      <c r="L863" s="566"/>
      <c r="M863" s="566"/>
      <c r="N863" s="566"/>
      <c r="O863" s="566"/>
      <c r="P863" s="566"/>
      <c r="Q863" s="566"/>
      <c r="R863" s="566"/>
      <c r="S863" s="566"/>
      <c r="T863" s="566"/>
      <c r="U863" s="566"/>
      <c r="V863" s="566"/>
      <c r="W863" s="566"/>
      <c r="X863" s="566"/>
      <c r="Y863" s="566"/>
      <c r="Z863" s="566"/>
      <c r="AA863" s="566"/>
      <c r="AB863" s="566"/>
      <c r="AC863" s="566"/>
      <c r="AD863" s="566"/>
      <c r="AE863" s="566"/>
      <c r="AF863" s="566"/>
      <c r="AG863" s="566"/>
      <c r="AH863" s="565">
        <v>100890</v>
      </c>
      <c r="AI863" s="565">
        <v>43250</v>
      </c>
      <c r="AJ863" s="565">
        <v>31300</v>
      </c>
      <c r="AK863" s="565">
        <v>29400</v>
      </c>
      <c r="AL863" s="566"/>
      <c r="AM863" s="565">
        <v>9800</v>
      </c>
      <c r="AN863" s="566"/>
      <c r="AO863" s="566"/>
      <c r="AP863" s="565">
        <v>2800</v>
      </c>
      <c r="AQ863" s="565">
        <v>24600</v>
      </c>
      <c r="AR863" s="565">
        <v>47050</v>
      </c>
      <c r="AS863" s="565">
        <v>11600</v>
      </c>
      <c r="AT863" s="566"/>
      <c r="AU863" s="565">
        <v>7700</v>
      </c>
      <c r="AV863" s="565">
        <v>5800</v>
      </c>
      <c r="AW863" s="565">
        <v>8000</v>
      </c>
    </row>
    <row r="864" spans="1:49">
      <c r="A864" s="564" t="s">
        <v>983</v>
      </c>
      <c r="B864" s="564" t="s">
        <v>3135</v>
      </c>
      <c r="C864" s="564" t="s">
        <v>973</v>
      </c>
      <c r="D864" s="564" t="s">
        <v>956</v>
      </c>
      <c r="E864" s="564" t="s">
        <v>1005</v>
      </c>
      <c r="F864" s="565">
        <v>135590</v>
      </c>
      <c r="G864" s="566"/>
      <c r="H864" s="566"/>
      <c r="I864" s="566"/>
      <c r="J864" s="566"/>
      <c r="K864" s="566"/>
      <c r="L864" s="566"/>
      <c r="M864" s="566"/>
      <c r="N864" s="566"/>
      <c r="O864" s="566"/>
      <c r="P864" s="566"/>
      <c r="Q864" s="566"/>
      <c r="R864" s="566"/>
      <c r="S864" s="566"/>
      <c r="T864" s="566"/>
      <c r="U864" s="566"/>
      <c r="V864" s="566"/>
      <c r="W864" s="566"/>
      <c r="X864" s="566"/>
      <c r="Y864" s="566"/>
      <c r="Z864" s="566"/>
      <c r="AA864" s="566"/>
      <c r="AB864" s="566"/>
      <c r="AC864" s="566"/>
      <c r="AD864" s="566"/>
      <c r="AE864" s="566"/>
      <c r="AF864" s="566"/>
      <c r="AG864" s="566"/>
      <c r="AH864" s="565">
        <v>95940</v>
      </c>
      <c r="AI864" s="566"/>
      <c r="AJ864" s="566"/>
      <c r="AK864" s="566"/>
      <c r="AL864" s="566"/>
      <c r="AM864" s="566"/>
      <c r="AN864" s="566"/>
      <c r="AO864" s="566"/>
      <c r="AP864" s="566"/>
      <c r="AQ864" s="566"/>
      <c r="AR864" s="566"/>
      <c r="AS864" s="566"/>
      <c r="AT864" s="565">
        <v>23600</v>
      </c>
      <c r="AU864" s="565">
        <v>3250</v>
      </c>
      <c r="AV864" s="565">
        <v>12800</v>
      </c>
      <c r="AW864" s="566"/>
    </row>
    <row r="865" spans="1:49">
      <c r="A865" s="564" t="s">
        <v>1023</v>
      </c>
      <c r="B865" s="564" t="s">
        <v>3136</v>
      </c>
      <c r="C865" s="564" t="s">
        <v>973</v>
      </c>
      <c r="D865" s="564" t="s">
        <v>956</v>
      </c>
      <c r="E865" s="564" t="s">
        <v>1005</v>
      </c>
      <c r="F865" s="565">
        <v>1778407.4</v>
      </c>
      <c r="G865" s="566"/>
      <c r="H865" s="566"/>
      <c r="I865" s="566"/>
      <c r="J865" s="566"/>
      <c r="K865" s="566"/>
      <c r="L865" s="566"/>
      <c r="M865" s="566"/>
      <c r="N865" s="566"/>
      <c r="O865" s="566"/>
      <c r="P865" s="566"/>
      <c r="Q865" s="566"/>
      <c r="R865" s="566"/>
      <c r="S865" s="566"/>
      <c r="T865" s="566"/>
      <c r="U865" s="566"/>
      <c r="V865" s="566"/>
      <c r="W865" s="566"/>
      <c r="X865" s="566"/>
      <c r="Y865" s="566"/>
      <c r="Z865" s="566"/>
      <c r="AA865" s="566"/>
      <c r="AB865" s="566"/>
      <c r="AC865" s="566"/>
      <c r="AD865" s="566"/>
      <c r="AE865" s="566"/>
      <c r="AF865" s="566"/>
      <c r="AG865" s="566"/>
      <c r="AH865" s="566"/>
      <c r="AI865" s="565">
        <v>988407.4</v>
      </c>
      <c r="AJ865" s="565">
        <v>580000</v>
      </c>
      <c r="AK865" s="566"/>
      <c r="AL865" s="566"/>
      <c r="AM865" s="566"/>
      <c r="AN865" s="566"/>
      <c r="AO865" s="566"/>
      <c r="AP865" s="565">
        <v>210000</v>
      </c>
      <c r="AQ865" s="566"/>
      <c r="AR865" s="566"/>
      <c r="AS865" s="566"/>
      <c r="AT865" s="566"/>
      <c r="AU865" s="566"/>
      <c r="AV865" s="566"/>
      <c r="AW865" s="566"/>
    </row>
    <row r="866" spans="1:49">
      <c r="A866" s="564" t="s">
        <v>1433</v>
      </c>
      <c r="B866" s="564" t="s">
        <v>2873</v>
      </c>
      <c r="C866" s="564" t="s">
        <v>973</v>
      </c>
      <c r="D866" s="564" t="s">
        <v>956</v>
      </c>
      <c r="E866" s="564" t="s">
        <v>1005</v>
      </c>
      <c r="F866" s="565">
        <v>5982.5</v>
      </c>
      <c r="G866" s="566"/>
      <c r="H866" s="566"/>
      <c r="I866" s="566"/>
      <c r="J866" s="566"/>
      <c r="K866" s="566"/>
      <c r="L866" s="566"/>
      <c r="M866" s="566"/>
      <c r="N866" s="566"/>
      <c r="O866" s="566"/>
      <c r="P866" s="566"/>
      <c r="Q866" s="566"/>
      <c r="R866" s="566"/>
      <c r="S866" s="566"/>
      <c r="T866" s="566"/>
      <c r="U866" s="566"/>
      <c r="V866" s="566"/>
      <c r="W866" s="566"/>
      <c r="X866" s="566"/>
      <c r="Y866" s="566"/>
      <c r="Z866" s="566"/>
      <c r="AA866" s="566"/>
      <c r="AB866" s="566"/>
      <c r="AC866" s="566"/>
      <c r="AD866" s="566"/>
      <c r="AE866" s="566"/>
      <c r="AF866" s="566"/>
      <c r="AG866" s="566"/>
      <c r="AH866" s="566"/>
      <c r="AI866" s="566"/>
      <c r="AJ866" s="566"/>
      <c r="AK866" s="566"/>
      <c r="AL866" s="565">
        <v>5982.5</v>
      </c>
      <c r="AM866" s="566"/>
      <c r="AN866" s="566"/>
      <c r="AO866" s="566"/>
      <c r="AP866" s="566"/>
      <c r="AQ866" s="566"/>
      <c r="AR866" s="566"/>
      <c r="AS866" s="566"/>
      <c r="AT866" s="566"/>
      <c r="AU866" s="566"/>
      <c r="AV866" s="566"/>
      <c r="AW866" s="566"/>
    </row>
    <row r="867" spans="1:49">
      <c r="A867" s="564" t="s">
        <v>984</v>
      </c>
      <c r="B867" s="564" t="s">
        <v>3137</v>
      </c>
      <c r="C867" s="564" t="s">
        <v>973</v>
      </c>
      <c r="D867" s="564" t="s">
        <v>956</v>
      </c>
      <c r="E867" s="564" t="s">
        <v>1005</v>
      </c>
      <c r="F867" s="565">
        <v>1512990</v>
      </c>
      <c r="G867" s="566"/>
      <c r="H867" s="566"/>
      <c r="I867" s="566"/>
      <c r="J867" s="566"/>
      <c r="K867" s="566"/>
      <c r="L867" s="566"/>
      <c r="M867" s="566"/>
      <c r="N867" s="566"/>
      <c r="O867" s="566"/>
      <c r="P867" s="566"/>
      <c r="Q867" s="566"/>
      <c r="R867" s="566"/>
      <c r="S867" s="566"/>
      <c r="T867" s="566"/>
      <c r="U867" s="566"/>
      <c r="V867" s="566"/>
      <c r="W867" s="566"/>
      <c r="X867" s="566"/>
      <c r="Y867" s="566"/>
      <c r="Z867" s="566"/>
      <c r="AA867" s="566"/>
      <c r="AB867" s="566"/>
      <c r="AC867" s="566"/>
      <c r="AD867" s="566"/>
      <c r="AE867" s="566"/>
      <c r="AF867" s="566"/>
      <c r="AG867" s="566"/>
      <c r="AH867" s="565">
        <v>37090</v>
      </c>
      <c r="AI867" s="565">
        <v>47500</v>
      </c>
      <c r="AJ867" s="565">
        <v>11200</v>
      </c>
      <c r="AK867" s="566"/>
      <c r="AL867" s="565">
        <v>7000</v>
      </c>
      <c r="AM867" s="565">
        <v>54250</v>
      </c>
      <c r="AN867" s="565">
        <v>25700</v>
      </c>
      <c r="AO867" s="565">
        <v>74200</v>
      </c>
      <c r="AP867" s="565">
        <v>73800</v>
      </c>
      <c r="AQ867" s="565">
        <v>23800</v>
      </c>
      <c r="AR867" s="565">
        <v>25800</v>
      </c>
      <c r="AS867" s="565">
        <v>401450</v>
      </c>
      <c r="AT867" s="565">
        <v>560900</v>
      </c>
      <c r="AU867" s="565">
        <v>118500</v>
      </c>
      <c r="AV867" s="565">
        <v>35800</v>
      </c>
      <c r="AW867" s="565">
        <v>16000</v>
      </c>
    </row>
    <row r="868" spans="1:49">
      <c r="A868" s="564" t="s">
        <v>1631</v>
      </c>
      <c r="B868" s="564" t="s">
        <v>3138</v>
      </c>
      <c r="C868" s="564" t="s">
        <v>973</v>
      </c>
      <c r="D868" s="564" t="s">
        <v>956</v>
      </c>
      <c r="E868" s="564" t="s">
        <v>1005</v>
      </c>
      <c r="F868" s="565">
        <v>104382.39999999999</v>
      </c>
      <c r="G868" s="566"/>
      <c r="H868" s="566"/>
      <c r="I868" s="566"/>
      <c r="J868" s="566"/>
      <c r="K868" s="566"/>
      <c r="L868" s="566"/>
      <c r="M868" s="566"/>
      <c r="N868" s="566"/>
      <c r="O868" s="566"/>
      <c r="P868" s="566"/>
      <c r="Q868" s="566"/>
      <c r="R868" s="566"/>
      <c r="S868" s="566"/>
      <c r="T868" s="566"/>
      <c r="U868" s="566"/>
      <c r="V868" s="566"/>
      <c r="W868" s="566"/>
      <c r="X868" s="566"/>
      <c r="Y868" s="566"/>
      <c r="Z868" s="566"/>
      <c r="AA868" s="566"/>
      <c r="AB868" s="566"/>
      <c r="AC868" s="566"/>
      <c r="AD868" s="566"/>
      <c r="AE868" s="566"/>
      <c r="AF868" s="566"/>
      <c r="AG868" s="566"/>
      <c r="AH868" s="566"/>
      <c r="AI868" s="566"/>
      <c r="AJ868" s="566"/>
      <c r="AK868" s="566"/>
      <c r="AL868" s="566"/>
      <c r="AM868" s="566"/>
      <c r="AN868" s="566"/>
      <c r="AO868" s="566"/>
      <c r="AP868" s="566"/>
      <c r="AQ868" s="565">
        <v>53257.4</v>
      </c>
      <c r="AR868" s="566"/>
      <c r="AS868" s="565">
        <v>19400</v>
      </c>
      <c r="AT868" s="565">
        <v>1425</v>
      </c>
      <c r="AU868" s="565">
        <v>30300</v>
      </c>
      <c r="AV868" s="566"/>
      <c r="AW868" s="566"/>
    </row>
    <row r="869" spans="1:49">
      <c r="A869" s="564" t="s">
        <v>1027</v>
      </c>
      <c r="B869" s="564" t="s">
        <v>3139</v>
      </c>
      <c r="C869" s="564" t="s">
        <v>973</v>
      </c>
      <c r="D869" s="564" t="s">
        <v>956</v>
      </c>
      <c r="E869" s="564" t="s">
        <v>1005</v>
      </c>
      <c r="F869" s="565">
        <v>192297.4</v>
      </c>
      <c r="G869" s="566"/>
      <c r="H869" s="566"/>
      <c r="I869" s="566"/>
      <c r="J869" s="566"/>
      <c r="K869" s="566"/>
      <c r="L869" s="566"/>
      <c r="M869" s="566"/>
      <c r="N869" s="566"/>
      <c r="O869" s="566"/>
      <c r="P869" s="566"/>
      <c r="Q869" s="566"/>
      <c r="R869" s="566"/>
      <c r="S869" s="566"/>
      <c r="T869" s="566"/>
      <c r="U869" s="566"/>
      <c r="V869" s="566"/>
      <c r="W869" s="566"/>
      <c r="X869" s="566"/>
      <c r="Y869" s="566"/>
      <c r="Z869" s="566"/>
      <c r="AA869" s="566"/>
      <c r="AB869" s="566"/>
      <c r="AC869" s="566"/>
      <c r="AD869" s="566"/>
      <c r="AE869" s="566"/>
      <c r="AF869" s="566"/>
      <c r="AG869" s="566"/>
      <c r="AH869" s="566"/>
      <c r="AI869" s="565">
        <v>49957.4</v>
      </c>
      <c r="AJ869" s="565">
        <v>33190</v>
      </c>
      <c r="AK869" s="566"/>
      <c r="AL869" s="565">
        <v>7250</v>
      </c>
      <c r="AM869" s="565">
        <v>15400</v>
      </c>
      <c r="AN869" s="566"/>
      <c r="AO869" s="566"/>
      <c r="AP869" s="566"/>
      <c r="AQ869" s="566"/>
      <c r="AR869" s="566"/>
      <c r="AS869" s="565">
        <v>4250</v>
      </c>
      <c r="AT869" s="565">
        <v>13200</v>
      </c>
      <c r="AU869" s="565">
        <v>47300</v>
      </c>
      <c r="AV869" s="565">
        <v>21750</v>
      </c>
      <c r="AW869" s="566"/>
    </row>
    <row r="870" spans="1:49">
      <c r="A870" s="564" t="s">
        <v>1210</v>
      </c>
      <c r="B870" s="564" t="s">
        <v>3140</v>
      </c>
      <c r="C870" s="564" t="s">
        <v>973</v>
      </c>
      <c r="D870" s="564" t="s">
        <v>956</v>
      </c>
      <c r="E870" s="564" t="s">
        <v>1005</v>
      </c>
      <c r="F870" s="565">
        <v>1636442.4</v>
      </c>
      <c r="G870" s="566"/>
      <c r="H870" s="566"/>
      <c r="I870" s="566"/>
      <c r="J870" s="566"/>
      <c r="K870" s="566"/>
      <c r="L870" s="566"/>
      <c r="M870" s="566"/>
      <c r="N870" s="566"/>
      <c r="O870" s="566"/>
      <c r="P870" s="566"/>
      <c r="Q870" s="566"/>
      <c r="R870" s="566"/>
      <c r="S870" s="566"/>
      <c r="T870" s="566"/>
      <c r="U870" s="566"/>
      <c r="V870" s="566"/>
      <c r="W870" s="566"/>
      <c r="X870" s="566"/>
      <c r="Y870" s="566"/>
      <c r="Z870" s="566"/>
      <c r="AA870" s="566"/>
      <c r="AB870" s="566"/>
      <c r="AC870" s="566"/>
      <c r="AD870" s="566"/>
      <c r="AE870" s="566"/>
      <c r="AF870" s="566"/>
      <c r="AG870" s="566"/>
      <c r="AH870" s="566"/>
      <c r="AI870" s="566"/>
      <c r="AJ870" s="566"/>
      <c r="AK870" s="565">
        <v>1348362.4</v>
      </c>
      <c r="AL870" s="565">
        <v>288080</v>
      </c>
      <c r="AM870" s="566"/>
      <c r="AN870" s="566"/>
      <c r="AO870" s="566"/>
      <c r="AP870" s="566"/>
      <c r="AQ870" s="566"/>
      <c r="AR870" s="566"/>
      <c r="AS870" s="566"/>
      <c r="AT870" s="566"/>
      <c r="AU870" s="566"/>
      <c r="AV870" s="566"/>
      <c r="AW870" s="566"/>
    </row>
    <row r="871" spans="1:49">
      <c r="A871" s="564" t="s">
        <v>985</v>
      </c>
      <c r="B871" s="564" t="s">
        <v>3141</v>
      </c>
      <c r="C871" s="564" t="s">
        <v>973</v>
      </c>
      <c r="D871" s="564" t="s">
        <v>956</v>
      </c>
      <c r="E871" s="564" t="s">
        <v>1005</v>
      </c>
      <c r="F871" s="565">
        <v>239472.5</v>
      </c>
      <c r="G871" s="566"/>
      <c r="H871" s="566"/>
      <c r="I871" s="566"/>
      <c r="J871" s="566"/>
      <c r="K871" s="566"/>
      <c r="L871" s="566"/>
      <c r="M871" s="566"/>
      <c r="N871" s="566"/>
      <c r="O871" s="566"/>
      <c r="P871" s="566"/>
      <c r="Q871" s="566"/>
      <c r="R871" s="566"/>
      <c r="S871" s="566"/>
      <c r="T871" s="566"/>
      <c r="U871" s="566"/>
      <c r="V871" s="566"/>
      <c r="W871" s="566"/>
      <c r="X871" s="566"/>
      <c r="Y871" s="566"/>
      <c r="Z871" s="566"/>
      <c r="AA871" s="566"/>
      <c r="AB871" s="566"/>
      <c r="AC871" s="566"/>
      <c r="AD871" s="566"/>
      <c r="AE871" s="566"/>
      <c r="AF871" s="566"/>
      <c r="AG871" s="566"/>
      <c r="AH871" s="565">
        <v>80590</v>
      </c>
      <c r="AI871" s="566"/>
      <c r="AJ871" s="565">
        <v>50482.5</v>
      </c>
      <c r="AK871" s="565">
        <v>2125</v>
      </c>
      <c r="AL871" s="566"/>
      <c r="AM871" s="566"/>
      <c r="AN871" s="565">
        <v>10000</v>
      </c>
      <c r="AO871" s="566"/>
      <c r="AP871" s="565">
        <v>45875</v>
      </c>
      <c r="AQ871" s="566"/>
      <c r="AR871" s="566"/>
      <c r="AS871" s="565">
        <v>3100</v>
      </c>
      <c r="AT871" s="565">
        <v>5100</v>
      </c>
      <c r="AU871" s="565">
        <v>22100</v>
      </c>
      <c r="AV871" s="565">
        <v>20100</v>
      </c>
      <c r="AW871" s="566"/>
    </row>
    <row r="872" spans="1:49">
      <c r="A872" s="564" t="s">
        <v>1446</v>
      </c>
      <c r="B872" s="564" t="s">
        <v>3142</v>
      </c>
      <c r="C872" s="564" t="s">
        <v>973</v>
      </c>
      <c r="D872" s="564" t="s">
        <v>956</v>
      </c>
      <c r="E872" s="564" t="s">
        <v>1005</v>
      </c>
      <c r="F872" s="565">
        <v>129457.4</v>
      </c>
      <c r="G872" s="566"/>
      <c r="H872" s="566"/>
      <c r="I872" s="566"/>
      <c r="J872" s="566"/>
      <c r="K872" s="566"/>
      <c r="L872" s="566"/>
      <c r="M872" s="566"/>
      <c r="N872" s="566"/>
      <c r="O872" s="566"/>
      <c r="P872" s="566"/>
      <c r="Q872" s="566"/>
      <c r="R872" s="566"/>
      <c r="S872" s="566"/>
      <c r="T872" s="566"/>
      <c r="U872" s="566"/>
      <c r="V872" s="566"/>
      <c r="W872" s="566"/>
      <c r="X872" s="566"/>
      <c r="Y872" s="566"/>
      <c r="Z872" s="566"/>
      <c r="AA872" s="566"/>
      <c r="AB872" s="566"/>
      <c r="AC872" s="566"/>
      <c r="AD872" s="566"/>
      <c r="AE872" s="566"/>
      <c r="AF872" s="566"/>
      <c r="AG872" s="566"/>
      <c r="AH872" s="566"/>
      <c r="AI872" s="566"/>
      <c r="AJ872" s="566"/>
      <c r="AK872" s="566"/>
      <c r="AL872" s="566"/>
      <c r="AM872" s="565">
        <v>55957.4</v>
      </c>
      <c r="AN872" s="565">
        <v>15250</v>
      </c>
      <c r="AO872" s="566"/>
      <c r="AP872" s="565">
        <v>16050</v>
      </c>
      <c r="AQ872" s="565">
        <v>9100</v>
      </c>
      <c r="AR872" s="566"/>
      <c r="AS872" s="565">
        <v>1800</v>
      </c>
      <c r="AT872" s="566"/>
      <c r="AU872" s="565">
        <v>25800</v>
      </c>
      <c r="AV872" s="565">
        <v>5500</v>
      </c>
      <c r="AW872" s="566"/>
    </row>
    <row r="873" spans="1:49">
      <c r="A873" s="564" t="s">
        <v>986</v>
      </c>
      <c r="B873" s="564" t="s">
        <v>3143</v>
      </c>
      <c r="C873" s="564" t="s">
        <v>973</v>
      </c>
      <c r="D873" s="564" t="s">
        <v>956</v>
      </c>
      <c r="E873" s="564" t="s">
        <v>1005</v>
      </c>
      <c r="F873" s="565">
        <v>37090</v>
      </c>
      <c r="G873" s="566"/>
      <c r="H873" s="566"/>
      <c r="I873" s="566"/>
      <c r="J873" s="566"/>
      <c r="K873" s="566"/>
      <c r="L873" s="566"/>
      <c r="M873" s="566"/>
      <c r="N873" s="566"/>
      <c r="O873" s="566"/>
      <c r="P873" s="566"/>
      <c r="Q873" s="566"/>
      <c r="R873" s="566"/>
      <c r="S873" s="566"/>
      <c r="T873" s="566"/>
      <c r="U873" s="566"/>
      <c r="V873" s="566"/>
      <c r="W873" s="566"/>
      <c r="X873" s="566"/>
      <c r="Y873" s="566"/>
      <c r="Z873" s="566"/>
      <c r="AA873" s="566"/>
      <c r="AB873" s="566"/>
      <c r="AC873" s="566"/>
      <c r="AD873" s="566"/>
      <c r="AE873" s="566"/>
      <c r="AF873" s="566"/>
      <c r="AG873" s="566"/>
      <c r="AH873" s="565">
        <v>37090</v>
      </c>
      <c r="AI873" s="566"/>
      <c r="AJ873" s="566"/>
      <c r="AK873" s="566"/>
      <c r="AL873" s="566"/>
      <c r="AM873" s="566"/>
      <c r="AN873" s="566"/>
      <c r="AO873" s="566"/>
      <c r="AP873" s="566"/>
      <c r="AQ873" s="566"/>
      <c r="AR873" s="566"/>
      <c r="AS873" s="566"/>
      <c r="AT873" s="566"/>
      <c r="AU873" s="566"/>
      <c r="AV873" s="566"/>
      <c r="AW873" s="566"/>
    </row>
    <row r="874" spans="1:49">
      <c r="A874" s="564" t="s">
        <v>1215</v>
      </c>
      <c r="B874" s="564" t="s">
        <v>3144</v>
      </c>
      <c r="C874" s="564" t="s">
        <v>973</v>
      </c>
      <c r="D874" s="564" t="s">
        <v>956</v>
      </c>
      <c r="E874" s="564" t="s">
        <v>1005</v>
      </c>
      <c r="F874" s="565">
        <v>4144057.4</v>
      </c>
      <c r="G874" s="566"/>
      <c r="H874" s="566"/>
      <c r="I874" s="566"/>
      <c r="J874" s="566"/>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6"/>
      <c r="AG874" s="566"/>
      <c r="AH874" s="566"/>
      <c r="AI874" s="566"/>
      <c r="AJ874" s="566"/>
      <c r="AK874" s="565">
        <v>643657.4</v>
      </c>
      <c r="AL874" s="565">
        <v>11000</v>
      </c>
      <c r="AM874" s="565">
        <v>202750</v>
      </c>
      <c r="AN874" s="566"/>
      <c r="AO874" s="566"/>
      <c r="AP874" s="565">
        <v>818200</v>
      </c>
      <c r="AQ874" s="565">
        <v>231550</v>
      </c>
      <c r="AR874" s="565">
        <v>378700</v>
      </c>
      <c r="AS874" s="565">
        <v>1392350</v>
      </c>
      <c r="AT874" s="565">
        <v>362750</v>
      </c>
      <c r="AU874" s="565">
        <v>25800</v>
      </c>
      <c r="AV874" s="565">
        <v>59800</v>
      </c>
      <c r="AW874" s="565">
        <v>17500</v>
      </c>
    </row>
    <row r="875" spans="1:49">
      <c r="A875" s="564" t="s">
        <v>1211</v>
      </c>
      <c r="B875" s="564" t="s">
        <v>3145</v>
      </c>
      <c r="C875" s="564" t="s">
        <v>973</v>
      </c>
      <c r="D875" s="564" t="s">
        <v>956</v>
      </c>
      <c r="E875" s="564" t="s">
        <v>1005</v>
      </c>
      <c r="F875" s="565">
        <v>363707.4</v>
      </c>
      <c r="G875" s="566"/>
      <c r="H875" s="566"/>
      <c r="I875" s="566"/>
      <c r="J875" s="566"/>
      <c r="K875" s="566"/>
      <c r="L875" s="566"/>
      <c r="M875" s="566"/>
      <c r="N875" s="566"/>
      <c r="O875" s="566"/>
      <c r="P875" s="566"/>
      <c r="Q875" s="566"/>
      <c r="R875" s="566"/>
      <c r="S875" s="566"/>
      <c r="T875" s="566"/>
      <c r="U875" s="566"/>
      <c r="V875" s="566"/>
      <c r="W875" s="566"/>
      <c r="X875" s="566"/>
      <c r="Y875" s="566"/>
      <c r="Z875" s="566"/>
      <c r="AA875" s="566"/>
      <c r="AB875" s="566"/>
      <c r="AC875" s="566"/>
      <c r="AD875" s="566"/>
      <c r="AE875" s="566"/>
      <c r="AF875" s="566"/>
      <c r="AG875" s="566"/>
      <c r="AH875" s="566"/>
      <c r="AI875" s="566"/>
      <c r="AJ875" s="566"/>
      <c r="AK875" s="565">
        <v>208457.4</v>
      </c>
      <c r="AL875" s="565">
        <v>30050</v>
      </c>
      <c r="AM875" s="565">
        <v>10000</v>
      </c>
      <c r="AN875" s="565">
        <v>33100</v>
      </c>
      <c r="AO875" s="566"/>
      <c r="AP875" s="566"/>
      <c r="AQ875" s="566"/>
      <c r="AR875" s="566"/>
      <c r="AS875" s="566"/>
      <c r="AT875" s="565">
        <v>53600</v>
      </c>
      <c r="AU875" s="565">
        <v>21500</v>
      </c>
      <c r="AV875" s="565">
        <v>7000</v>
      </c>
      <c r="AW875" s="566"/>
    </row>
    <row r="876" spans="1:49">
      <c r="A876" s="564" t="s">
        <v>987</v>
      </c>
      <c r="B876" s="564" t="s">
        <v>3146</v>
      </c>
      <c r="C876" s="564" t="s">
        <v>973</v>
      </c>
      <c r="D876" s="564" t="s">
        <v>956</v>
      </c>
      <c r="E876" s="564" t="s">
        <v>1005</v>
      </c>
      <c r="F876" s="565">
        <v>559940</v>
      </c>
      <c r="G876" s="566"/>
      <c r="H876" s="566"/>
      <c r="I876" s="566"/>
      <c r="J876" s="566"/>
      <c r="K876" s="566"/>
      <c r="L876" s="566"/>
      <c r="M876" s="566"/>
      <c r="N876" s="566"/>
      <c r="O876" s="566"/>
      <c r="P876" s="566"/>
      <c r="Q876" s="566"/>
      <c r="R876" s="566"/>
      <c r="S876" s="566"/>
      <c r="T876" s="566"/>
      <c r="U876" s="566"/>
      <c r="V876" s="566"/>
      <c r="W876" s="566"/>
      <c r="X876" s="566"/>
      <c r="Y876" s="566"/>
      <c r="Z876" s="566"/>
      <c r="AA876" s="566"/>
      <c r="AB876" s="566"/>
      <c r="AC876" s="566"/>
      <c r="AD876" s="566"/>
      <c r="AE876" s="566"/>
      <c r="AF876" s="566"/>
      <c r="AG876" s="566"/>
      <c r="AH876" s="565">
        <v>37090</v>
      </c>
      <c r="AI876" s="565">
        <v>64150</v>
      </c>
      <c r="AJ876" s="565">
        <v>68850</v>
      </c>
      <c r="AK876" s="565">
        <v>188250</v>
      </c>
      <c r="AL876" s="565">
        <v>22300</v>
      </c>
      <c r="AM876" s="565">
        <v>15150</v>
      </c>
      <c r="AN876" s="565">
        <v>13850</v>
      </c>
      <c r="AO876" s="566"/>
      <c r="AP876" s="565">
        <v>57450</v>
      </c>
      <c r="AQ876" s="565">
        <v>8300</v>
      </c>
      <c r="AR876" s="565">
        <v>22400</v>
      </c>
      <c r="AS876" s="565">
        <v>9150</v>
      </c>
      <c r="AT876" s="565">
        <v>14400</v>
      </c>
      <c r="AU876" s="565">
        <v>9800</v>
      </c>
      <c r="AV876" s="565">
        <v>28800</v>
      </c>
      <c r="AW876" s="566"/>
    </row>
    <row r="877" spans="1:49">
      <c r="A877" s="564" t="s">
        <v>1257</v>
      </c>
      <c r="B877" s="564" t="s">
        <v>3147</v>
      </c>
      <c r="C877" s="564" t="s">
        <v>973</v>
      </c>
      <c r="D877" s="564" t="s">
        <v>956</v>
      </c>
      <c r="E877" s="564" t="s">
        <v>1005</v>
      </c>
      <c r="F877" s="565">
        <v>70450</v>
      </c>
      <c r="G877" s="566"/>
      <c r="H877" s="566"/>
      <c r="I877" s="566"/>
      <c r="J877" s="566"/>
      <c r="K877" s="566"/>
      <c r="L877" s="566"/>
      <c r="M877" s="566"/>
      <c r="N877" s="566"/>
      <c r="O877" s="566"/>
      <c r="P877" s="566"/>
      <c r="Q877" s="566"/>
      <c r="R877" s="566"/>
      <c r="S877" s="566"/>
      <c r="T877" s="566"/>
      <c r="U877" s="566"/>
      <c r="V877" s="566"/>
      <c r="W877" s="566"/>
      <c r="X877" s="566"/>
      <c r="Y877" s="566"/>
      <c r="Z877" s="566"/>
      <c r="AA877" s="566"/>
      <c r="AB877" s="566"/>
      <c r="AC877" s="566"/>
      <c r="AD877" s="566"/>
      <c r="AE877" s="566"/>
      <c r="AF877" s="566"/>
      <c r="AG877" s="566"/>
      <c r="AH877" s="566"/>
      <c r="AI877" s="566"/>
      <c r="AJ877" s="566"/>
      <c r="AK877" s="566"/>
      <c r="AL877" s="565">
        <v>70450</v>
      </c>
      <c r="AM877" s="566"/>
      <c r="AN877" s="566"/>
      <c r="AO877" s="566"/>
      <c r="AP877" s="566"/>
      <c r="AQ877" s="566"/>
      <c r="AR877" s="566"/>
      <c r="AS877" s="566"/>
      <c r="AT877" s="566"/>
      <c r="AU877" s="566"/>
      <c r="AV877" s="566"/>
      <c r="AW877" s="566"/>
    </row>
    <row r="878" spans="1:49">
      <c r="A878" s="564" t="s">
        <v>988</v>
      </c>
      <c r="B878" s="564" t="s">
        <v>3148</v>
      </c>
      <c r="C878" s="564" t="s">
        <v>973</v>
      </c>
      <c r="D878" s="564" t="s">
        <v>956</v>
      </c>
      <c r="E878" s="564" t="s">
        <v>1005</v>
      </c>
      <c r="F878" s="565">
        <v>705050</v>
      </c>
      <c r="G878" s="566"/>
      <c r="H878" s="566"/>
      <c r="I878" s="566"/>
      <c r="J878" s="566"/>
      <c r="K878" s="566"/>
      <c r="L878" s="566"/>
      <c r="M878" s="566"/>
      <c r="N878" s="566"/>
      <c r="O878" s="566"/>
      <c r="P878" s="566"/>
      <c r="Q878" s="566"/>
      <c r="R878" s="566"/>
      <c r="S878" s="566"/>
      <c r="T878" s="566"/>
      <c r="U878" s="566"/>
      <c r="V878" s="566"/>
      <c r="W878" s="566"/>
      <c r="X878" s="566"/>
      <c r="Y878" s="566"/>
      <c r="Z878" s="566"/>
      <c r="AA878" s="566"/>
      <c r="AB878" s="566"/>
      <c r="AC878" s="566"/>
      <c r="AD878" s="566"/>
      <c r="AE878" s="566"/>
      <c r="AF878" s="566"/>
      <c r="AG878" s="566"/>
      <c r="AH878" s="565">
        <v>45090</v>
      </c>
      <c r="AI878" s="566"/>
      <c r="AJ878" s="565">
        <v>19000</v>
      </c>
      <c r="AK878" s="565">
        <v>34100</v>
      </c>
      <c r="AL878" s="565">
        <v>36450</v>
      </c>
      <c r="AM878" s="565">
        <v>18000</v>
      </c>
      <c r="AN878" s="565">
        <v>1610</v>
      </c>
      <c r="AO878" s="566"/>
      <c r="AP878" s="565">
        <v>56100</v>
      </c>
      <c r="AQ878" s="565">
        <v>24000</v>
      </c>
      <c r="AR878" s="565">
        <v>125800</v>
      </c>
      <c r="AS878" s="565">
        <v>181600</v>
      </c>
      <c r="AT878" s="565">
        <v>122700</v>
      </c>
      <c r="AU878" s="565">
        <v>35100</v>
      </c>
      <c r="AV878" s="565">
        <v>5500</v>
      </c>
      <c r="AW878" s="566"/>
    </row>
    <row r="879" spans="1:49">
      <c r="A879" s="564" t="s">
        <v>1214</v>
      </c>
      <c r="B879" s="564" t="s">
        <v>3149</v>
      </c>
      <c r="C879" s="564" t="s">
        <v>973</v>
      </c>
      <c r="D879" s="564" t="s">
        <v>956</v>
      </c>
      <c r="E879" s="564" t="s">
        <v>1005</v>
      </c>
      <c r="F879" s="565">
        <v>6251742.4000000004</v>
      </c>
      <c r="G879" s="566"/>
      <c r="H879" s="566"/>
      <c r="I879" s="566"/>
      <c r="J879" s="566"/>
      <c r="K879" s="566"/>
      <c r="L879" s="566"/>
      <c r="M879" s="566"/>
      <c r="N879" s="566"/>
      <c r="O879" s="566"/>
      <c r="P879" s="566"/>
      <c r="Q879" s="566"/>
      <c r="R879" s="566"/>
      <c r="S879" s="566"/>
      <c r="T879" s="566"/>
      <c r="U879" s="566"/>
      <c r="V879" s="566"/>
      <c r="W879" s="566"/>
      <c r="X879" s="566"/>
      <c r="Y879" s="566"/>
      <c r="Z879" s="566"/>
      <c r="AA879" s="566"/>
      <c r="AB879" s="566"/>
      <c r="AC879" s="566"/>
      <c r="AD879" s="566"/>
      <c r="AE879" s="566"/>
      <c r="AF879" s="566"/>
      <c r="AG879" s="566"/>
      <c r="AH879" s="566"/>
      <c r="AI879" s="566"/>
      <c r="AJ879" s="565">
        <v>49957.4</v>
      </c>
      <c r="AK879" s="565">
        <v>144400</v>
      </c>
      <c r="AL879" s="565">
        <v>18800</v>
      </c>
      <c r="AM879" s="565">
        <v>87050</v>
      </c>
      <c r="AN879" s="565">
        <v>725160</v>
      </c>
      <c r="AO879" s="565">
        <v>1091225</v>
      </c>
      <c r="AP879" s="565">
        <v>926500</v>
      </c>
      <c r="AQ879" s="565">
        <v>125250</v>
      </c>
      <c r="AR879" s="565">
        <v>463150</v>
      </c>
      <c r="AS879" s="565">
        <v>1010750</v>
      </c>
      <c r="AT879" s="565">
        <v>846950</v>
      </c>
      <c r="AU879" s="565">
        <v>704950</v>
      </c>
      <c r="AV879" s="565">
        <v>57600</v>
      </c>
      <c r="AW879" s="566"/>
    </row>
    <row r="880" spans="1:49">
      <c r="A880" s="564" t="s">
        <v>1490</v>
      </c>
      <c r="B880" s="564" t="s">
        <v>3150</v>
      </c>
      <c r="C880" s="564" t="s">
        <v>973</v>
      </c>
      <c r="D880" s="564" t="s">
        <v>956</v>
      </c>
      <c r="E880" s="564" t="s">
        <v>1005</v>
      </c>
      <c r="F880" s="565">
        <v>9406107.4000000004</v>
      </c>
      <c r="G880" s="566"/>
      <c r="H880" s="566"/>
      <c r="I880" s="566"/>
      <c r="J880" s="566"/>
      <c r="K880" s="566"/>
      <c r="L880" s="566"/>
      <c r="M880" s="566"/>
      <c r="N880" s="566"/>
      <c r="O880" s="566"/>
      <c r="P880" s="566"/>
      <c r="Q880" s="566"/>
      <c r="R880" s="566"/>
      <c r="S880" s="566"/>
      <c r="T880" s="566"/>
      <c r="U880" s="566"/>
      <c r="V880" s="566"/>
      <c r="W880" s="566"/>
      <c r="X880" s="566"/>
      <c r="Y880" s="566"/>
      <c r="Z880" s="566"/>
      <c r="AA880" s="566"/>
      <c r="AB880" s="566"/>
      <c r="AC880" s="566"/>
      <c r="AD880" s="566"/>
      <c r="AE880" s="566"/>
      <c r="AF880" s="566"/>
      <c r="AG880" s="566"/>
      <c r="AH880" s="566"/>
      <c r="AI880" s="566"/>
      <c r="AJ880" s="566"/>
      <c r="AK880" s="566"/>
      <c r="AL880" s="566"/>
      <c r="AM880" s="566"/>
      <c r="AN880" s="565">
        <v>1108357.3999999999</v>
      </c>
      <c r="AO880" s="565">
        <v>2532850</v>
      </c>
      <c r="AP880" s="565">
        <v>1905700</v>
      </c>
      <c r="AQ880" s="565">
        <v>206200</v>
      </c>
      <c r="AR880" s="565">
        <v>742100</v>
      </c>
      <c r="AS880" s="565">
        <v>1077950</v>
      </c>
      <c r="AT880" s="565">
        <v>935900</v>
      </c>
      <c r="AU880" s="565">
        <v>897050</v>
      </c>
      <c r="AV880" s="566"/>
      <c r="AW880" s="566"/>
    </row>
    <row r="881" spans="1:49">
      <c r="A881" s="564" t="s">
        <v>1449</v>
      </c>
      <c r="B881" s="564" t="s">
        <v>3151</v>
      </c>
      <c r="C881" s="564" t="s">
        <v>973</v>
      </c>
      <c r="D881" s="564" t="s">
        <v>956</v>
      </c>
      <c r="E881" s="564" t="s">
        <v>1005</v>
      </c>
      <c r="F881" s="565">
        <v>3752284.9</v>
      </c>
      <c r="G881" s="566"/>
      <c r="H881" s="566"/>
      <c r="I881" s="566"/>
      <c r="J881" s="566"/>
      <c r="K881" s="566"/>
      <c r="L881" s="566"/>
      <c r="M881" s="566"/>
      <c r="N881" s="566"/>
      <c r="O881" s="566"/>
      <c r="P881" s="566"/>
      <c r="Q881" s="566"/>
      <c r="R881" s="566"/>
      <c r="S881" s="566"/>
      <c r="T881" s="566"/>
      <c r="U881" s="566"/>
      <c r="V881" s="566"/>
      <c r="W881" s="566"/>
      <c r="X881" s="566"/>
      <c r="Y881" s="566"/>
      <c r="Z881" s="566"/>
      <c r="AA881" s="566"/>
      <c r="AB881" s="566"/>
      <c r="AC881" s="566"/>
      <c r="AD881" s="566"/>
      <c r="AE881" s="566"/>
      <c r="AF881" s="566"/>
      <c r="AG881" s="566"/>
      <c r="AH881" s="566"/>
      <c r="AI881" s="566"/>
      <c r="AJ881" s="566"/>
      <c r="AK881" s="566"/>
      <c r="AL881" s="566"/>
      <c r="AM881" s="565">
        <v>708557.4</v>
      </c>
      <c r="AN881" s="565">
        <v>1019952.5</v>
      </c>
      <c r="AO881" s="565">
        <v>1500</v>
      </c>
      <c r="AP881" s="565">
        <v>142000</v>
      </c>
      <c r="AQ881" s="565">
        <v>401025</v>
      </c>
      <c r="AR881" s="565">
        <v>326950</v>
      </c>
      <c r="AS881" s="565">
        <v>449300</v>
      </c>
      <c r="AT881" s="565">
        <v>337750</v>
      </c>
      <c r="AU881" s="565">
        <v>142750</v>
      </c>
      <c r="AV881" s="565">
        <v>193000</v>
      </c>
      <c r="AW881" s="565">
        <v>29500</v>
      </c>
    </row>
    <row r="882" spans="1:49">
      <c r="A882" s="564" t="s">
        <v>989</v>
      </c>
      <c r="B882" s="564" t="s">
        <v>3152</v>
      </c>
      <c r="C882" s="564" t="s">
        <v>973</v>
      </c>
      <c r="D882" s="564" t="s">
        <v>956</v>
      </c>
      <c r="E882" s="564" t="s">
        <v>1005</v>
      </c>
      <c r="F882" s="565">
        <v>994717.5</v>
      </c>
      <c r="G882" s="566"/>
      <c r="H882" s="566"/>
      <c r="I882" s="566"/>
      <c r="J882" s="566"/>
      <c r="K882" s="566"/>
      <c r="L882" s="566"/>
      <c r="M882" s="566"/>
      <c r="N882" s="566"/>
      <c r="O882" s="566"/>
      <c r="P882" s="566"/>
      <c r="Q882" s="566"/>
      <c r="R882" s="566"/>
      <c r="S882" s="566"/>
      <c r="T882" s="566"/>
      <c r="U882" s="566"/>
      <c r="V882" s="566"/>
      <c r="W882" s="566"/>
      <c r="X882" s="566"/>
      <c r="Y882" s="566"/>
      <c r="Z882" s="566"/>
      <c r="AA882" s="566"/>
      <c r="AB882" s="566"/>
      <c r="AC882" s="566"/>
      <c r="AD882" s="566"/>
      <c r="AE882" s="566"/>
      <c r="AF882" s="566"/>
      <c r="AG882" s="566"/>
      <c r="AH882" s="565">
        <v>87090</v>
      </c>
      <c r="AI882" s="565">
        <v>51650</v>
      </c>
      <c r="AJ882" s="565">
        <v>235127.5</v>
      </c>
      <c r="AK882" s="565">
        <v>292600</v>
      </c>
      <c r="AL882" s="565">
        <v>16900</v>
      </c>
      <c r="AM882" s="565">
        <v>23900</v>
      </c>
      <c r="AN882" s="565">
        <v>62250</v>
      </c>
      <c r="AO882" s="565">
        <v>45300</v>
      </c>
      <c r="AP882" s="565">
        <v>52750</v>
      </c>
      <c r="AQ882" s="565">
        <v>14000</v>
      </c>
      <c r="AR882" s="565">
        <v>4700</v>
      </c>
      <c r="AS882" s="565">
        <v>12600</v>
      </c>
      <c r="AT882" s="565">
        <v>38650</v>
      </c>
      <c r="AU882" s="565">
        <v>19500</v>
      </c>
      <c r="AV882" s="565">
        <v>37700</v>
      </c>
      <c r="AW882" s="566"/>
    </row>
    <row r="883" spans="1:49">
      <c r="A883" s="564" t="s">
        <v>1218</v>
      </c>
      <c r="B883" s="564" t="s">
        <v>3153</v>
      </c>
      <c r="C883" s="564" t="s">
        <v>973</v>
      </c>
      <c r="D883" s="564" t="s">
        <v>956</v>
      </c>
      <c r="E883" s="564" t="s">
        <v>1005</v>
      </c>
      <c r="F883" s="565">
        <v>48190</v>
      </c>
      <c r="G883" s="566"/>
      <c r="H883" s="566"/>
      <c r="I883" s="566"/>
      <c r="J883" s="566"/>
      <c r="K883" s="566"/>
      <c r="L883" s="566"/>
      <c r="M883" s="566"/>
      <c r="N883" s="566"/>
      <c r="O883" s="566"/>
      <c r="P883" s="566"/>
      <c r="Q883" s="566"/>
      <c r="R883" s="566"/>
      <c r="S883" s="566"/>
      <c r="T883" s="566"/>
      <c r="U883" s="566"/>
      <c r="V883" s="566"/>
      <c r="W883" s="566"/>
      <c r="X883" s="566"/>
      <c r="Y883" s="566"/>
      <c r="Z883" s="566"/>
      <c r="AA883" s="566"/>
      <c r="AB883" s="566"/>
      <c r="AC883" s="566"/>
      <c r="AD883" s="566"/>
      <c r="AE883" s="566"/>
      <c r="AF883" s="566"/>
      <c r="AG883" s="566"/>
      <c r="AH883" s="565">
        <v>37090</v>
      </c>
      <c r="AI883" s="566"/>
      <c r="AJ883" s="566"/>
      <c r="AK883" s="565">
        <v>11100</v>
      </c>
      <c r="AL883" s="566"/>
      <c r="AM883" s="566"/>
      <c r="AN883" s="566"/>
      <c r="AO883" s="566"/>
      <c r="AP883" s="566"/>
      <c r="AQ883" s="566"/>
      <c r="AR883" s="566"/>
      <c r="AS883" s="566"/>
      <c r="AT883" s="566"/>
      <c r="AU883" s="566"/>
      <c r="AV883" s="566"/>
      <c r="AW883" s="566"/>
    </row>
    <row r="884" spans="1:49">
      <c r="A884" s="564" t="s">
        <v>1029</v>
      </c>
      <c r="B884" s="564" t="s">
        <v>3154</v>
      </c>
      <c r="C884" s="564" t="s">
        <v>973</v>
      </c>
      <c r="D884" s="564" t="s">
        <v>956</v>
      </c>
      <c r="E884" s="564" t="s">
        <v>1005</v>
      </c>
      <c r="F884" s="565">
        <v>2730804.17</v>
      </c>
      <c r="G884" s="566"/>
      <c r="H884" s="566"/>
      <c r="I884" s="566"/>
      <c r="J884" s="566"/>
      <c r="K884" s="566"/>
      <c r="L884" s="566"/>
      <c r="M884" s="566"/>
      <c r="N884" s="566"/>
      <c r="O884" s="566"/>
      <c r="P884" s="566"/>
      <c r="Q884" s="566"/>
      <c r="R884" s="566"/>
      <c r="S884" s="566"/>
      <c r="T884" s="566"/>
      <c r="U884" s="566"/>
      <c r="V884" s="566"/>
      <c r="W884" s="566"/>
      <c r="X884" s="566"/>
      <c r="Y884" s="566"/>
      <c r="Z884" s="566"/>
      <c r="AA884" s="566"/>
      <c r="AB884" s="566"/>
      <c r="AC884" s="566"/>
      <c r="AD884" s="566"/>
      <c r="AE884" s="566"/>
      <c r="AF884" s="566"/>
      <c r="AG884" s="566"/>
      <c r="AH884" s="566"/>
      <c r="AI884" s="565">
        <v>100059.17</v>
      </c>
      <c r="AJ884" s="565">
        <v>30500</v>
      </c>
      <c r="AK884" s="565">
        <v>296500</v>
      </c>
      <c r="AL884" s="565">
        <v>553220</v>
      </c>
      <c r="AM884" s="565">
        <v>177875</v>
      </c>
      <c r="AN884" s="565">
        <v>286450</v>
      </c>
      <c r="AO884" s="565">
        <v>454450</v>
      </c>
      <c r="AP884" s="565">
        <v>346950</v>
      </c>
      <c r="AQ884" s="565">
        <v>73800</v>
      </c>
      <c r="AR884" s="565">
        <v>56350</v>
      </c>
      <c r="AS884" s="565">
        <v>56225</v>
      </c>
      <c r="AT884" s="565">
        <v>154625</v>
      </c>
      <c r="AU884" s="565">
        <v>40000</v>
      </c>
      <c r="AV884" s="565">
        <v>88800</v>
      </c>
      <c r="AW884" s="565">
        <v>15000</v>
      </c>
    </row>
    <row r="885" spans="1:49">
      <c r="A885" s="564" t="s">
        <v>1030</v>
      </c>
      <c r="B885" s="564" t="s">
        <v>3155</v>
      </c>
      <c r="C885" s="564" t="s">
        <v>973</v>
      </c>
      <c r="D885" s="564" t="s">
        <v>956</v>
      </c>
      <c r="E885" s="564" t="s">
        <v>1005</v>
      </c>
      <c r="F885" s="565">
        <v>274258</v>
      </c>
      <c r="G885" s="566"/>
      <c r="H885" s="566"/>
      <c r="I885" s="566"/>
      <c r="J885" s="566"/>
      <c r="K885" s="566"/>
      <c r="L885" s="566"/>
      <c r="M885" s="566"/>
      <c r="N885" s="566"/>
      <c r="O885" s="566"/>
      <c r="P885" s="566"/>
      <c r="Q885" s="566"/>
      <c r="R885" s="566"/>
      <c r="S885" s="566"/>
      <c r="T885" s="566"/>
      <c r="U885" s="566"/>
      <c r="V885" s="566"/>
      <c r="W885" s="566"/>
      <c r="X885" s="566"/>
      <c r="Y885" s="566"/>
      <c r="Z885" s="566"/>
      <c r="AA885" s="566"/>
      <c r="AB885" s="566"/>
      <c r="AC885" s="566"/>
      <c r="AD885" s="566"/>
      <c r="AE885" s="566"/>
      <c r="AF885" s="566"/>
      <c r="AG885" s="566"/>
      <c r="AH885" s="566"/>
      <c r="AI885" s="565">
        <v>212008</v>
      </c>
      <c r="AJ885" s="566"/>
      <c r="AK885" s="566"/>
      <c r="AL885" s="566"/>
      <c r="AM885" s="566"/>
      <c r="AN885" s="566"/>
      <c r="AO885" s="566"/>
      <c r="AP885" s="566"/>
      <c r="AQ885" s="566"/>
      <c r="AR885" s="566"/>
      <c r="AS885" s="566"/>
      <c r="AT885" s="565">
        <v>12600</v>
      </c>
      <c r="AU885" s="565">
        <v>9850</v>
      </c>
      <c r="AV885" s="565">
        <v>11000</v>
      </c>
      <c r="AW885" s="565">
        <v>28800</v>
      </c>
    </row>
    <row r="886" spans="1:49">
      <c r="A886" s="564" t="s">
        <v>990</v>
      </c>
      <c r="B886" s="564" t="s">
        <v>3156</v>
      </c>
      <c r="C886" s="564" t="s">
        <v>973</v>
      </c>
      <c r="D886" s="564" t="s">
        <v>956</v>
      </c>
      <c r="E886" s="564" t="s">
        <v>1005</v>
      </c>
      <c r="F886" s="565">
        <v>5957650</v>
      </c>
      <c r="G886" s="566"/>
      <c r="H886" s="566"/>
      <c r="I886" s="566"/>
      <c r="J886" s="566"/>
      <c r="K886" s="566"/>
      <c r="L886" s="566"/>
      <c r="M886" s="566"/>
      <c r="N886" s="566"/>
      <c r="O886" s="566"/>
      <c r="P886" s="566"/>
      <c r="Q886" s="566"/>
      <c r="R886" s="566"/>
      <c r="S886" s="566"/>
      <c r="T886" s="566"/>
      <c r="U886" s="566"/>
      <c r="V886" s="566"/>
      <c r="W886" s="566"/>
      <c r="X886" s="566"/>
      <c r="Y886" s="566"/>
      <c r="Z886" s="566"/>
      <c r="AA886" s="566"/>
      <c r="AB886" s="566"/>
      <c r="AC886" s="566"/>
      <c r="AD886" s="566"/>
      <c r="AE886" s="566"/>
      <c r="AF886" s="566"/>
      <c r="AG886" s="566"/>
      <c r="AH886" s="565">
        <v>37140</v>
      </c>
      <c r="AI886" s="565">
        <v>64800</v>
      </c>
      <c r="AJ886" s="565">
        <v>16800</v>
      </c>
      <c r="AK886" s="565">
        <v>147300</v>
      </c>
      <c r="AL886" s="565">
        <v>216000</v>
      </c>
      <c r="AM886" s="565">
        <v>809560</v>
      </c>
      <c r="AN886" s="565">
        <v>747100</v>
      </c>
      <c r="AO886" s="565">
        <v>1101250</v>
      </c>
      <c r="AP886" s="565">
        <v>936850</v>
      </c>
      <c r="AQ886" s="565">
        <v>308400</v>
      </c>
      <c r="AR886" s="565">
        <v>310400</v>
      </c>
      <c r="AS886" s="565">
        <v>807800</v>
      </c>
      <c r="AT886" s="565">
        <v>62450</v>
      </c>
      <c r="AU886" s="565">
        <v>106300</v>
      </c>
      <c r="AV886" s="565">
        <v>89300</v>
      </c>
      <c r="AW886" s="565">
        <v>196200</v>
      </c>
    </row>
    <row r="887" spans="1:49">
      <c r="A887" s="564" t="s">
        <v>1253</v>
      </c>
      <c r="B887" s="564" t="s">
        <v>3157</v>
      </c>
      <c r="C887" s="564" t="s">
        <v>973</v>
      </c>
      <c r="D887" s="564" t="s">
        <v>956</v>
      </c>
      <c r="E887" s="564" t="s">
        <v>1005</v>
      </c>
      <c r="F887" s="565">
        <v>1741802.4</v>
      </c>
      <c r="G887" s="566"/>
      <c r="H887" s="566"/>
      <c r="I887" s="566"/>
      <c r="J887" s="566"/>
      <c r="K887" s="566"/>
      <c r="L887" s="566"/>
      <c r="M887" s="566"/>
      <c r="N887" s="566"/>
      <c r="O887" s="566"/>
      <c r="P887" s="566"/>
      <c r="Q887" s="566"/>
      <c r="R887" s="566"/>
      <c r="S887" s="566"/>
      <c r="T887" s="566"/>
      <c r="U887" s="566"/>
      <c r="V887" s="566"/>
      <c r="W887" s="566"/>
      <c r="X887" s="566"/>
      <c r="Y887" s="566"/>
      <c r="Z887" s="566"/>
      <c r="AA887" s="566"/>
      <c r="AB887" s="566"/>
      <c r="AC887" s="566"/>
      <c r="AD887" s="566"/>
      <c r="AE887" s="566"/>
      <c r="AF887" s="566"/>
      <c r="AG887" s="566"/>
      <c r="AH887" s="566"/>
      <c r="AI887" s="566"/>
      <c r="AJ887" s="566"/>
      <c r="AK887" s="566"/>
      <c r="AL887" s="565">
        <v>610497.4</v>
      </c>
      <c r="AM887" s="565">
        <v>338080</v>
      </c>
      <c r="AN887" s="565">
        <v>426875</v>
      </c>
      <c r="AO887" s="565">
        <v>49100</v>
      </c>
      <c r="AP887" s="565">
        <v>99250</v>
      </c>
      <c r="AQ887" s="566"/>
      <c r="AR887" s="565">
        <v>32150</v>
      </c>
      <c r="AS887" s="565">
        <v>67300</v>
      </c>
      <c r="AT887" s="565">
        <v>40600</v>
      </c>
      <c r="AU887" s="565">
        <v>19950</v>
      </c>
      <c r="AV887" s="565">
        <v>58000</v>
      </c>
      <c r="AW887" s="566"/>
    </row>
    <row r="888" spans="1:49">
      <c r="A888" s="564" t="s">
        <v>1541</v>
      </c>
      <c r="B888" s="564" t="s">
        <v>3158</v>
      </c>
      <c r="C888" s="564" t="s">
        <v>973</v>
      </c>
      <c r="D888" s="564" t="s">
        <v>956</v>
      </c>
      <c r="E888" s="564" t="s">
        <v>1005</v>
      </c>
      <c r="F888" s="565">
        <v>206657.4</v>
      </c>
      <c r="G888" s="566"/>
      <c r="H888" s="566"/>
      <c r="I888" s="566"/>
      <c r="J888" s="566"/>
      <c r="K888" s="566"/>
      <c r="L888" s="566"/>
      <c r="M888" s="566"/>
      <c r="N888" s="566"/>
      <c r="O888" s="566"/>
      <c r="P888" s="566"/>
      <c r="Q888" s="566"/>
      <c r="R888" s="566"/>
      <c r="S888" s="566"/>
      <c r="T888" s="566"/>
      <c r="U888" s="566"/>
      <c r="V888" s="566"/>
      <c r="W888" s="566"/>
      <c r="X888" s="566"/>
      <c r="Y888" s="566"/>
      <c r="Z888" s="566"/>
      <c r="AA888" s="566"/>
      <c r="AB888" s="566"/>
      <c r="AC888" s="566"/>
      <c r="AD888" s="566"/>
      <c r="AE888" s="566"/>
      <c r="AF888" s="566"/>
      <c r="AG888" s="566"/>
      <c r="AH888" s="566"/>
      <c r="AI888" s="566"/>
      <c r="AJ888" s="566"/>
      <c r="AK888" s="566"/>
      <c r="AL888" s="566"/>
      <c r="AM888" s="566"/>
      <c r="AN888" s="566"/>
      <c r="AO888" s="565">
        <v>49957.4</v>
      </c>
      <c r="AP888" s="565">
        <v>40300</v>
      </c>
      <c r="AQ888" s="565">
        <v>7500</v>
      </c>
      <c r="AR888" s="566"/>
      <c r="AS888" s="565">
        <v>17400</v>
      </c>
      <c r="AT888" s="565">
        <v>33800</v>
      </c>
      <c r="AU888" s="565">
        <v>1400</v>
      </c>
      <c r="AV888" s="565">
        <v>56300</v>
      </c>
      <c r="AW888" s="566"/>
    </row>
    <row r="889" spans="1:49">
      <c r="A889" s="564" t="s">
        <v>1216</v>
      </c>
      <c r="B889" s="564" t="s">
        <v>3159</v>
      </c>
      <c r="C889" s="564" t="s">
        <v>973</v>
      </c>
      <c r="D889" s="564" t="s">
        <v>956</v>
      </c>
      <c r="E889" s="564" t="s">
        <v>1005</v>
      </c>
      <c r="F889" s="565">
        <v>1905447.4</v>
      </c>
      <c r="G889" s="566"/>
      <c r="H889" s="566"/>
      <c r="I889" s="566"/>
      <c r="J889" s="566"/>
      <c r="K889" s="566"/>
      <c r="L889" s="566"/>
      <c r="M889" s="566"/>
      <c r="N889" s="566"/>
      <c r="O889" s="566"/>
      <c r="P889" s="566"/>
      <c r="Q889" s="566"/>
      <c r="R889" s="566"/>
      <c r="S889" s="566"/>
      <c r="T889" s="566"/>
      <c r="U889" s="566"/>
      <c r="V889" s="566"/>
      <c r="W889" s="566"/>
      <c r="X889" s="566"/>
      <c r="Y889" s="566"/>
      <c r="Z889" s="566"/>
      <c r="AA889" s="566"/>
      <c r="AB889" s="566"/>
      <c r="AC889" s="566"/>
      <c r="AD889" s="566"/>
      <c r="AE889" s="566"/>
      <c r="AF889" s="566"/>
      <c r="AG889" s="566"/>
      <c r="AH889" s="566"/>
      <c r="AI889" s="566"/>
      <c r="AJ889" s="566"/>
      <c r="AK889" s="565">
        <v>752457.4</v>
      </c>
      <c r="AL889" s="565">
        <v>1042140</v>
      </c>
      <c r="AM889" s="565">
        <v>19400</v>
      </c>
      <c r="AN889" s="565">
        <v>16650</v>
      </c>
      <c r="AO889" s="566"/>
      <c r="AP889" s="565">
        <v>29500</v>
      </c>
      <c r="AQ889" s="566"/>
      <c r="AR889" s="566"/>
      <c r="AS889" s="565">
        <v>7000</v>
      </c>
      <c r="AT889" s="565">
        <v>32800</v>
      </c>
      <c r="AU889" s="566"/>
      <c r="AV889" s="565">
        <v>5500</v>
      </c>
      <c r="AW889" s="566"/>
    </row>
    <row r="890" spans="1:49">
      <c r="A890" s="564" t="s">
        <v>991</v>
      </c>
      <c r="B890" s="564" t="s">
        <v>3160</v>
      </c>
      <c r="C890" s="564" t="s">
        <v>973</v>
      </c>
      <c r="D890" s="564" t="s">
        <v>956</v>
      </c>
      <c r="E890" s="564" t="s">
        <v>1005</v>
      </c>
      <c r="F890" s="565">
        <v>182290</v>
      </c>
      <c r="G890" s="566"/>
      <c r="H890" s="566"/>
      <c r="I890" s="566"/>
      <c r="J890" s="566"/>
      <c r="K890" s="566"/>
      <c r="L890" s="566"/>
      <c r="M890" s="566"/>
      <c r="N890" s="566"/>
      <c r="O890" s="566"/>
      <c r="P890" s="566"/>
      <c r="Q890" s="566"/>
      <c r="R890" s="566"/>
      <c r="S890" s="566"/>
      <c r="T890" s="566"/>
      <c r="U890" s="566"/>
      <c r="V890" s="566"/>
      <c r="W890" s="566"/>
      <c r="X890" s="566"/>
      <c r="Y890" s="566"/>
      <c r="Z890" s="566"/>
      <c r="AA890" s="566"/>
      <c r="AB890" s="566"/>
      <c r="AC890" s="566"/>
      <c r="AD890" s="566"/>
      <c r="AE890" s="566"/>
      <c r="AF890" s="566"/>
      <c r="AG890" s="566"/>
      <c r="AH890" s="565">
        <v>37090</v>
      </c>
      <c r="AI890" s="566"/>
      <c r="AJ890" s="566"/>
      <c r="AK890" s="566"/>
      <c r="AL890" s="566"/>
      <c r="AM890" s="566"/>
      <c r="AN890" s="566"/>
      <c r="AO890" s="566"/>
      <c r="AP890" s="565">
        <v>2800</v>
      </c>
      <c r="AQ890" s="566"/>
      <c r="AR890" s="566"/>
      <c r="AS890" s="566"/>
      <c r="AT890" s="565">
        <v>41000</v>
      </c>
      <c r="AU890" s="565">
        <v>38300</v>
      </c>
      <c r="AV890" s="565">
        <v>34300</v>
      </c>
      <c r="AW890" s="565">
        <v>28800</v>
      </c>
    </row>
    <row r="891" spans="1:49">
      <c r="A891" s="564" t="s">
        <v>1632</v>
      </c>
      <c r="B891" s="564" t="s">
        <v>3161</v>
      </c>
      <c r="C891" s="564" t="s">
        <v>973</v>
      </c>
      <c r="D891" s="564" t="s">
        <v>956</v>
      </c>
      <c r="E891" s="564" t="s">
        <v>1005</v>
      </c>
      <c r="F891" s="565">
        <v>193757.4</v>
      </c>
      <c r="G891" s="566"/>
      <c r="H891" s="566"/>
      <c r="I891" s="566"/>
      <c r="J891" s="566"/>
      <c r="K891" s="566"/>
      <c r="L891" s="566"/>
      <c r="M891" s="566"/>
      <c r="N891" s="566"/>
      <c r="O891" s="566"/>
      <c r="P891" s="566"/>
      <c r="Q891" s="566"/>
      <c r="R891" s="566"/>
      <c r="S891" s="566"/>
      <c r="T891" s="566"/>
      <c r="U891" s="566"/>
      <c r="V891" s="566"/>
      <c r="W891" s="566"/>
      <c r="X891" s="566"/>
      <c r="Y891" s="566"/>
      <c r="Z891" s="566"/>
      <c r="AA891" s="566"/>
      <c r="AB891" s="566"/>
      <c r="AC891" s="566"/>
      <c r="AD891" s="566"/>
      <c r="AE891" s="566"/>
      <c r="AF891" s="566"/>
      <c r="AG891" s="566"/>
      <c r="AH891" s="566"/>
      <c r="AI891" s="566"/>
      <c r="AJ891" s="566"/>
      <c r="AK891" s="566"/>
      <c r="AL891" s="566"/>
      <c r="AM891" s="566"/>
      <c r="AN891" s="566"/>
      <c r="AO891" s="566"/>
      <c r="AP891" s="566"/>
      <c r="AQ891" s="565">
        <v>71407.399999999994</v>
      </c>
      <c r="AR891" s="565">
        <v>56700</v>
      </c>
      <c r="AS891" s="565">
        <v>26650</v>
      </c>
      <c r="AT891" s="566"/>
      <c r="AU891" s="565">
        <v>28000</v>
      </c>
      <c r="AV891" s="565">
        <v>11000</v>
      </c>
      <c r="AW891" s="566"/>
    </row>
    <row r="892" spans="1:49">
      <c r="A892" s="564" t="s">
        <v>1542</v>
      </c>
      <c r="B892" s="564" t="s">
        <v>3162</v>
      </c>
      <c r="C892" s="564" t="s">
        <v>973</v>
      </c>
      <c r="D892" s="564" t="s">
        <v>956</v>
      </c>
      <c r="E892" s="564" t="s">
        <v>1005</v>
      </c>
      <c r="F892" s="565">
        <v>116557.4</v>
      </c>
      <c r="G892" s="566"/>
      <c r="H892" s="566"/>
      <c r="I892" s="566"/>
      <c r="J892" s="566"/>
      <c r="K892" s="566"/>
      <c r="L892" s="566"/>
      <c r="M892" s="566"/>
      <c r="N892" s="566"/>
      <c r="O892" s="566"/>
      <c r="P892" s="566"/>
      <c r="Q892" s="566"/>
      <c r="R892" s="566"/>
      <c r="S892" s="566"/>
      <c r="T892" s="566"/>
      <c r="U892" s="566"/>
      <c r="V892" s="566"/>
      <c r="W892" s="566"/>
      <c r="X892" s="566"/>
      <c r="Y892" s="566"/>
      <c r="Z892" s="566"/>
      <c r="AA892" s="566"/>
      <c r="AB892" s="566"/>
      <c r="AC892" s="566"/>
      <c r="AD892" s="566"/>
      <c r="AE892" s="566"/>
      <c r="AF892" s="566"/>
      <c r="AG892" s="566"/>
      <c r="AH892" s="566"/>
      <c r="AI892" s="566"/>
      <c r="AJ892" s="566"/>
      <c r="AK892" s="566"/>
      <c r="AL892" s="566"/>
      <c r="AM892" s="566"/>
      <c r="AN892" s="566"/>
      <c r="AO892" s="565">
        <v>49957.4</v>
      </c>
      <c r="AP892" s="566"/>
      <c r="AQ892" s="565">
        <v>24600</v>
      </c>
      <c r="AR892" s="565">
        <v>21800</v>
      </c>
      <c r="AS892" s="566"/>
      <c r="AT892" s="566"/>
      <c r="AU892" s="565">
        <v>8200</v>
      </c>
      <c r="AV892" s="565">
        <v>12000</v>
      </c>
      <c r="AW892" s="566"/>
    </row>
    <row r="893" spans="1:49">
      <c r="A893" s="564" t="s">
        <v>1028</v>
      </c>
      <c r="B893" s="564" t="s">
        <v>3163</v>
      </c>
      <c r="C893" s="564" t="s">
        <v>973</v>
      </c>
      <c r="D893" s="564" t="s">
        <v>956</v>
      </c>
      <c r="E893" s="564" t="s">
        <v>1005</v>
      </c>
      <c r="F893" s="565">
        <v>398107.4</v>
      </c>
      <c r="G893" s="566"/>
      <c r="H893" s="566"/>
      <c r="I893" s="566"/>
      <c r="J893" s="566"/>
      <c r="K893" s="566"/>
      <c r="L893" s="566"/>
      <c r="M893" s="566"/>
      <c r="N893" s="566"/>
      <c r="O893" s="566"/>
      <c r="P893" s="566"/>
      <c r="Q893" s="566"/>
      <c r="R893" s="566"/>
      <c r="S893" s="566"/>
      <c r="T893" s="566"/>
      <c r="U893" s="566"/>
      <c r="V893" s="566"/>
      <c r="W893" s="566"/>
      <c r="X893" s="566"/>
      <c r="Y893" s="566"/>
      <c r="Z893" s="566"/>
      <c r="AA893" s="566"/>
      <c r="AB893" s="566"/>
      <c r="AC893" s="566"/>
      <c r="AD893" s="566"/>
      <c r="AE893" s="566"/>
      <c r="AF893" s="566"/>
      <c r="AG893" s="566"/>
      <c r="AH893" s="566"/>
      <c r="AI893" s="565">
        <v>49957.4</v>
      </c>
      <c r="AJ893" s="565">
        <v>1400</v>
      </c>
      <c r="AK893" s="565">
        <v>24500</v>
      </c>
      <c r="AL893" s="565">
        <v>72950</v>
      </c>
      <c r="AM893" s="565">
        <v>32100</v>
      </c>
      <c r="AN893" s="565">
        <v>28225</v>
      </c>
      <c r="AO893" s="565">
        <v>2800</v>
      </c>
      <c r="AP893" s="565">
        <v>66375</v>
      </c>
      <c r="AQ893" s="565">
        <v>12000</v>
      </c>
      <c r="AR893" s="566"/>
      <c r="AS893" s="565">
        <v>2050</v>
      </c>
      <c r="AT893" s="565">
        <v>21800</v>
      </c>
      <c r="AU893" s="565">
        <v>20550</v>
      </c>
      <c r="AV893" s="565">
        <v>63400</v>
      </c>
      <c r="AW893" s="566"/>
    </row>
    <row r="894" spans="1:49">
      <c r="A894" s="564" t="s">
        <v>1048</v>
      </c>
      <c r="B894" s="564" t="s">
        <v>3164</v>
      </c>
      <c r="C894" s="564" t="s">
        <v>973</v>
      </c>
      <c r="D894" s="564" t="s">
        <v>956</v>
      </c>
      <c r="E894" s="564" t="s">
        <v>1005</v>
      </c>
      <c r="F894" s="565">
        <v>3406267.4</v>
      </c>
      <c r="G894" s="566"/>
      <c r="H894" s="566"/>
      <c r="I894" s="566"/>
      <c r="J894" s="566"/>
      <c r="K894" s="566"/>
      <c r="L894" s="566"/>
      <c r="M894" s="566"/>
      <c r="N894" s="566"/>
      <c r="O894" s="566"/>
      <c r="P894" s="566"/>
      <c r="Q894" s="566"/>
      <c r="R894" s="566"/>
      <c r="S894" s="566"/>
      <c r="T894" s="566"/>
      <c r="U894" s="566"/>
      <c r="V894" s="566"/>
      <c r="W894" s="566"/>
      <c r="X894" s="566"/>
      <c r="Y894" s="566"/>
      <c r="Z894" s="566"/>
      <c r="AA894" s="566"/>
      <c r="AB894" s="566"/>
      <c r="AC894" s="566"/>
      <c r="AD894" s="566"/>
      <c r="AE894" s="566"/>
      <c r="AF894" s="566"/>
      <c r="AG894" s="566"/>
      <c r="AH894" s="566"/>
      <c r="AI894" s="566"/>
      <c r="AJ894" s="565">
        <v>95657.4</v>
      </c>
      <c r="AK894" s="565">
        <v>1165240</v>
      </c>
      <c r="AL894" s="565">
        <v>1085960</v>
      </c>
      <c r="AM894" s="565">
        <v>187100</v>
      </c>
      <c r="AN894" s="565">
        <v>343080</v>
      </c>
      <c r="AO894" s="565">
        <v>6100</v>
      </c>
      <c r="AP894" s="565">
        <v>132130</v>
      </c>
      <c r="AQ894" s="565">
        <v>25200</v>
      </c>
      <c r="AR894" s="565">
        <v>47100</v>
      </c>
      <c r="AS894" s="565">
        <v>95300</v>
      </c>
      <c r="AT894" s="565">
        <v>140150</v>
      </c>
      <c r="AU894" s="565">
        <v>58500</v>
      </c>
      <c r="AV894" s="565">
        <v>21750</v>
      </c>
      <c r="AW894" s="565">
        <v>3000</v>
      </c>
    </row>
    <row r="895" spans="1:49">
      <c r="A895" s="564" t="s">
        <v>992</v>
      </c>
      <c r="B895" s="564" t="s">
        <v>3165</v>
      </c>
      <c r="C895" s="564" t="s">
        <v>973</v>
      </c>
      <c r="D895" s="564" t="s">
        <v>956</v>
      </c>
      <c r="E895" s="564" t="s">
        <v>1005</v>
      </c>
      <c r="F895" s="565">
        <v>995560</v>
      </c>
      <c r="G895" s="566"/>
      <c r="H895" s="566"/>
      <c r="I895" s="566"/>
      <c r="J895" s="566"/>
      <c r="K895" s="566"/>
      <c r="L895" s="566"/>
      <c r="M895" s="566"/>
      <c r="N895" s="566"/>
      <c r="O895" s="566"/>
      <c r="P895" s="566"/>
      <c r="Q895" s="566"/>
      <c r="R895" s="566"/>
      <c r="S895" s="566"/>
      <c r="T895" s="566"/>
      <c r="U895" s="566"/>
      <c r="V895" s="566"/>
      <c r="W895" s="566"/>
      <c r="X895" s="566"/>
      <c r="Y895" s="566"/>
      <c r="Z895" s="566"/>
      <c r="AA895" s="566"/>
      <c r="AB895" s="566"/>
      <c r="AC895" s="566"/>
      <c r="AD895" s="566"/>
      <c r="AE895" s="566"/>
      <c r="AF895" s="566"/>
      <c r="AG895" s="566"/>
      <c r="AH895" s="565">
        <v>159290</v>
      </c>
      <c r="AI895" s="565">
        <v>80300</v>
      </c>
      <c r="AJ895" s="565">
        <v>32290</v>
      </c>
      <c r="AK895" s="565">
        <v>50750</v>
      </c>
      <c r="AL895" s="565">
        <v>64950</v>
      </c>
      <c r="AM895" s="565">
        <v>72975</v>
      </c>
      <c r="AN895" s="565">
        <v>56105</v>
      </c>
      <c r="AO895" s="565">
        <v>74225</v>
      </c>
      <c r="AP895" s="565">
        <v>197800</v>
      </c>
      <c r="AQ895" s="565">
        <v>10250</v>
      </c>
      <c r="AR895" s="565">
        <v>61500</v>
      </c>
      <c r="AS895" s="565">
        <v>26100</v>
      </c>
      <c r="AT895" s="565">
        <v>6800</v>
      </c>
      <c r="AU895" s="565">
        <v>22550</v>
      </c>
      <c r="AV895" s="565">
        <v>79675</v>
      </c>
      <c r="AW895" s="566"/>
    </row>
    <row r="896" spans="1:49">
      <c r="A896" s="564" t="s">
        <v>128</v>
      </c>
      <c r="B896" s="564" t="s">
        <v>3085</v>
      </c>
      <c r="C896" s="564" t="s">
        <v>973</v>
      </c>
      <c r="D896" s="564" t="s">
        <v>956</v>
      </c>
      <c r="E896" s="564" t="s">
        <v>1005</v>
      </c>
      <c r="F896" s="565">
        <v>3700</v>
      </c>
      <c r="G896" s="566"/>
      <c r="H896" s="566"/>
      <c r="I896" s="566"/>
      <c r="J896" s="566"/>
      <c r="K896" s="566"/>
      <c r="L896" s="566"/>
      <c r="M896" s="566"/>
      <c r="N896" s="566"/>
      <c r="O896" s="566"/>
      <c r="P896" s="566"/>
      <c r="Q896" s="566"/>
      <c r="R896" s="566"/>
      <c r="S896" s="566"/>
      <c r="T896" s="566"/>
      <c r="U896" s="566"/>
      <c r="V896" s="566"/>
      <c r="W896" s="566"/>
      <c r="X896" s="566"/>
      <c r="Y896" s="566"/>
      <c r="Z896" s="566"/>
      <c r="AA896" s="566"/>
      <c r="AB896" s="566"/>
      <c r="AC896" s="566"/>
      <c r="AD896" s="566"/>
      <c r="AE896" s="566"/>
      <c r="AF896" s="566"/>
      <c r="AG896" s="566"/>
      <c r="AH896" s="566"/>
      <c r="AI896" s="566"/>
      <c r="AJ896" s="566"/>
      <c r="AK896" s="566"/>
      <c r="AL896" s="566"/>
      <c r="AM896" s="565">
        <v>3700</v>
      </c>
      <c r="AN896" s="566"/>
      <c r="AO896" s="566"/>
      <c r="AP896" s="566"/>
      <c r="AQ896" s="566"/>
      <c r="AR896" s="566"/>
      <c r="AS896" s="566"/>
      <c r="AT896" s="566"/>
      <c r="AU896" s="566"/>
      <c r="AV896" s="566"/>
      <c r="AW896" s="566"/>
    </row>
    <row r="897" spans="1:49">
      <c r="A897" s="564" t="s">
        <v>993</v>
      </c>
      <c r="B897" s="564" t="s">
        <v>3166</v>
      </c>
      <c r="C897" s="564" t="s">
        <v>973</v>
      </c>
      <c r="D897" s="564" t="s">
        <v>956</v>
      </c>
      <c r="E897" s="564" t="s">
        <v>1005</v>
      </c>
      <c r="F897" s="565">
        <v>47790</v>
      </c>
      <c r="G897" s="566"/>
      <c r="H897" s="566"/>
      <c r="I897" s="566"/>
      <c r="J897" s="566"/>
      <c r="K897" s="566"/>
      <c r="L897" s="566"/>
      <c r="M897" s="566"/>
      <c r="N897" s="566"/>
      <c r="O897" s="566"/>
      <c r="P897" s="566"/>
      <c r="Q897" s="566"/>
      <c r="R897" s="566"/>
      <c r="S897" s="566"/>
      <c r="T897" s="566"/>
      <c r="U897" s="566"/>
      <c r="V897" s="566"/>
      <c r="W897" s="566"/>
      <c r="X897" s="566"/>
      <c r="Y897" s="566"/>
      <c r="Z897" s="566"/>
      <c r="AA897" s="566"/>
      <c r="AB897" s="566"/>
      <c r="AC897" s="566"/>
      <c r="AD897" s="566"/>
      <c r="AE897" s="566"/>
      <c r="AF897" s="566"/>
      <c r="AG897" s="566"/>
      <c r="AH897" s="565">
        <v>37090</v>
      </c>
      <c r="AI897" s="566"/>
      <c r="AJ897" s="566"/>
      <c r="AK897" s="566"/>
      <c r="AL897" s="566"/>
      <c r="AM897" s="566"/>
      <c r="AN897" s="566"/>
      <c r="AO897" s="566"/>
      <c r="AP897" s="566"/>
      <c r="AQ897" s="566"/>
      <c r="AR897" s="566"/>
      <c r="AS897" s="566"/>
      <c r="AT897" s="566"/>
      <c r="AU897" s="565">
        <v>7700</v>
      </c>
      <c r="AV897" s="565">
        <v>3000</v>
      </c>
      <c r="AW897" s="566"/>
    </row>
    <row r="898" spans="1:49">
      <c r="A898" s="564" t="s">
        <v>1031</v>
      </c>
      <c r="B898" s="564" t="s">
        <v>3167</v>
      </c>
      <c r="C898" s="564" t="s">
        <v>973</v>
      </c>
      <c r="D898" s="564" t="s">
        <v>956</v>
      </c>
      <c r="E898" s="564" t="s">
        <v>1005</v>
      </c>
      <c r="F898" s="565">
        <v>273964.90000000002</v>
      </c>
      <c r="G898" s="566"/>
      <c r="H898" s="566"/>
      <c r="I898" s="566"/>
      <c r="J898" s="566"/>
      <c r="K898" s="566"/>
      <c r="L898" s="566"/>
      <c r="M898" s="566"/>
      <c r="N898" s="566"/>
      <c r="O898" s="566"/>
      <c r="P898" s="566"/>
      <c r="Q898" s="566"/>
      <c r="R898" s="566"/>
      <c r="S898" s="566"/>
      <c r="T898" s="566"/>
      <c r="U898" s="566"/>
      <c r="V898" s="566"/>
      <c r="W898" s="566"/>
      <c r="X898" s="566"/>
      <c r="Y898" s="566"/>
      <c r="Z898" s="566"/>
      <c r="AA898" s="566"/>
      <c r="AB898" s="566"/>
      <c r="AC898" s="566"/>
      <c r="AD898" s="566"/>
      <c r="AE898" s="566"/>
      <c r="AF898" s="566"/>
      <c r="AG898" s="566"/>
      <c r="AH898" s="566"/>
      <c r="AI898" s="565">
        <v>72157.399999999994</v>
      </c>
      <c r="AJ898" s="565">
        <v>9282.5</v>
      </c>
      <c r="AK898" s="565">
        <v>4150</v>
      </c>
      <c r="AL898" s="565">
        <v>19850</v>
      </c>
      <c r="AM898" s="565">
        <v>17050</v>
      </c>
      <c r="AN898" s="565">
        <v>5900</v>
      </c>
      <c r="AO898" s="565">
        <v>2050</v>
      </c>
      <c r="AP898" s="565">
        <v>2800</v>
      </c>
      <c r="AQ898" s="565">
        <v>17500</v>
      </c>
      <c r="AR898" s="565">
        <v>2300</v>
      </c>
      <c r="AS898" s="565">
        <v>6100</v>
      </c>
      <c r="AT898" s="565">
        <v>61500</v>
      </c>
      <c r="AU898" s="565">
        <v>7700</v>
      </c>
      <c r="AV898" s="565">
        <v>28800</v>
      </c>
      <c r="AW898" s="565">
        <v>16825</v>
      </c>
    </row>
    <row r="899" spans="1:49">
      <c r="A899" s="564" t="s">
        <v>1491</v>
      </c>
      <c r="B899" s="564" t="s">
        <v>3168</v>
      </c>
      <c r="C899" s="564" t="s">
        <v>973</v>
      </c>
      <c r="D899" s="564" t="s">
        <v>956</v>
      </c>
      <c r="E899" s="564" t="s">
        <v>1005</v>
      </c>
      <c r="F899" s="565">
        <v>55957.4</v>
      </c>
      <c r="G899" s="566"/>
      <c r="H899" s="566"/>
      <c r="I899" s="566"/>
      <c r="J899" s="566"/>
      <c r="K899" s="566"/>
      <c r="L899" s="566"/>
      <c r="M899" s="566"/>
      <c r="N899" s="566"/>
      <c r="O899" s="566"/>
      <c r="P899" s="566"/>
      <c r="Q899" s="566"/>
      <c r="R899" s="566"/>
      <c r="S899" s="566"/>
      <c r="T899" s="566"/>
      <c r="U899" s="566"/>
      <c r="V899" s="566"/>
      <c r="W899" s="566"/>
      <c r="X899" s="566"/>
      <c r="Y899" s="566"/>
      <c r="Z899" s="566"/>
      <c r="AA899" s="566"/>
      <c r="AB899" s="566"/>
      <c r="AC899" s="566"/>
      <c r="AD899" s="566"/>
      <c r="AE899" s="566"/>
      <c r="AF899" s="566"/>
      <c r="AG899" s="566"/>
      <c r="AH899" s="566"/>
      <c r="AI899" s="566"/>
      <c r="AJ899" s="566"/>
      <c r="AK899" s="566"/>
      <c r="AL899" s="566"/>
      <c r="AM899" s="566"/>
      <c r="AN899" s="565">
        <v>49957.4</v>
      </c>
      <c r="AO899" s="566"/>
      <c r="AP899" s="566"/>
      <c r="AQ899" s="566"/>
      <c r="AR899" s="566"/>
      <c r="AS899" s="566"/>
      <c r="AT899" s="566"/>
      <c r="AU899" s="565">
        <v>6000</v>
      </c>
      <c r="AV899" s="566"/>
      <c r="AW899" s="566"/>
    </row>
    <row r="900" spans="1:49">
      <c r="A900" s="564" t="s">
        <v>1262</v>
      </c>
      <c r="B900" s="564" t="s">
        <v>3169</v>
      </c>
      <c r="C900" s="564" t="s">
        <v>973</v>
      </c>
      <c r="D900" s="564" t="s">
        <v>956</v>
      </c>
      <c r="E900" s="564" t="s">
        <v>1005</v>
      </c>
      <c r="F900" s="565">
        <v>2486842.4</v>
      </c>
      <c r="G900" s="566"/>
      <c r="H900" s="566"/>
      <c r="I900" s="566"/>
      <c r="J900" s="566"/>
      <c r="K900" s="566"/>
      <c r="L900" s="566"/>
      <c r="M900" s="566"/>
      <c r="N900" s="566"/>
      <c r="O900" s="566"/>
      <c r="P900" s="566"/>
      <c r="Q900" s="566"/>
      <c r="R900" s="566"/>
      <c r="S900" s="566"/>
      <c r="T900" s="566"/>
      <c r="U900" s="566"/>
      <c r="V900" s="566"/>
      <c r="W900" s="566"/>
      <c r="X900" s="566"/>
      <c r="Y900" s="566"/>
      <c r="Z900" s="566"/>
      <c r="AA900" s="566"/>
      <c r="AB900" s="566"/>
      <c r="AC900" s="566"/>
      <c r="AD900" s="566"/>
      <c r="AE900" s="566"/>
      <c r="AF900" s="566"/>
      <c r="AG900" s="566"/>
      <c r="AH900" s="566"/>
      <c r="AI900" s="566"/>
      <c r="AJ900" s="566"/>
      <c r="AK900" s="566"/>
      <c r="AL900" s="565">
        <v>601822.4</v>
      </c>
      <c r="AM900" s="565">
        <v>1013520</v>
      </c>
      <c r="AN900" s="565">
        <v>278500</v>
      </c>
      <c r="AO900" s="565">
        <v>8825</v>
      </c>
      <c r="AP900" s="565">
        <v>321275</v>
      </c>
      <c r="AQ900" s="565">
        <v>10250</v>
      </c>
      <c r="AR900" s="565">
        <v>43550</v>
      </c>
      <c r="AS900" s="565">
        <v>55500</v>
      </c>
      <c r="AT900" s="565">
        <v>66600</v>
      </c>
      <c r="AU900" s="565">
        <v>47200</v>
      </c>
      <c r="AV900" s="565">
        <v>11000</v>
      </c>
      <c r="AW900" s="565">
        <v>28800</v>
      </c>
    </row>
    <row r="901" spans="1:49">
      <c r="A901" s="564" t="s">
        <v>994</v>
      </c>
      <c r="B901" s="564" t="s">
        <v>3170</v>
      </c>
      <c r="C901" s="564" t="s">
        <v>973</v>
      </c>
      <c r="D901" s="564" t="s">
        <v>956</v>
      </c>
      <c r="E901" s="564" t="s">
        <v>1005</v>
      </c>
      <c r="F901" s="565">
        <v>307115</v>
      </c>
      <c r="G901" s="566"/>
      <c r="H901" s="566"/>
      <c r="I901" s="566"/>
      <c r="J901" s="566"/>
      <c r="K901" s="566"/>
      <c r="L901" s="566"/>
      <c r="M901" s="566"/>
      <c r="N901" s="566"/>
      <c r="O901" s="566"/>
      <c r="P901" s="566"/>
      <c r="Q901" s="566"/>
      <c r="R901" s="566"/>
      <c r="S901" s="566"/>
      <c r="T901" s="566"/>
      <c r="U901" s="566"/>
      <c r="V901" s="566"/>
      <c r="W901" s="566"/>
      <c r="X901" s="566"/>
      <c r="Y901" s="566"/>
      <c r="Z901" s="566"/>
      <c r="AA901" s="566"/>
      <c r="AB901" s="566"/>
      <c r="AC901" s="566"/>
      <c r="AD901" s="566"/>
      <c r="AE901" s="566"/>
      <c r="AF901" s="566"/>
      <c r="AG901" s="566"/>
      <c r="AH901" s="565">
        <v>37090</v>
      </c>
      <c r="AI901" s="566"/>
      <c r="AJ901" s="565">
        <v>66900</v>
      </c>
      <c r="AK901" s="565">
        <v>82950</v>
      </c>
      <c r="AL901" s="565">
        <v>24850</v>
      </c>
      <c r="AM901" s="566"/>
      <c r="AN901" s="566"/>
      <c r="AO901" s="566"/>
      <c r="AP901" s="565">
        <v>24400</v>
      </c>
      <c r="AQ901" s="565">
        <v>1400</v>
      </c>
      <c r="AR901" s="566"/>
      <c r="AS901" s="565">
        <v>425</v>
      </c>
      <c r="AT901" s="565">
        <v>15350</v>
      </c>
      <c r="AU901" s="565">
        <v>16250</v>
      </c>
      <c r="AV901" s="565">
        <v>37500</v>
      </c>
      <c r="AW901" s="566"/>
    </row>
    <row r="902" spans="1:49">
      <c r="A902" s="564" t="s">
        <v>1447</v>
      </c>
      <c r="B902" s="564" t="s">
        <v>3171</v>
      </c>
      <c r="C902" s="564" t="s">
        <v>973</v>
      </c>
      <c r="D902" s="564" t="s">
        <v>956</v>
      </c>
      <c r="E902" s="564" t="s">
        <v>1005</v>
      </c>
      <c r="F902" s="565">
        <v>386982.40000000002</v>
      </c>
      <c r="G902" s="566"/>
      <c r="H902" s="566"/>
      <c r="I902" s="566"/>
      <c r="J902" s="566"/>
      <c r="K902" s="566"/>
      <c r="L902" s="566"/>
      <c r="M902" s="566"/>
      <c r="N902" s="566"/>
      <c r="O902" s="566"/>
      <c r="P902" s="566"/>
      <c r="Q902" s="566"/>
      <c r="R902" s="566"/>
      <c r="S902" s="566"/>
      <c r="T902" s="566"/>
      <c r="U902" s="566"/>
      <c r="V902" s="566"/>
      <c r="W902" s="566"/>
      <c r="X902" s="566"/>
      <c r="Y902" s="566"/>
      <c r="Z902" s="566"/>
      <c r="AA902" s="566"/>
      <c r="AB902" s="566"/>
      <c r="AC902" s="566"/>
      <c r="AD902" s="566"/>
      <c r="AE902" s="566"/>
      <c r="AF902" s="566"/>
      <c r="AG902" s="566"/>
      <c r="AH902" s="566"/>
      <c r="AI902" s="566"/>
      <c r="AJ902" s="566"/>
      <c r="AK902" s="566"/>
      <c r="AL902" s="566"/>
      <c r="AM902" s="565">
        <v>83457.399999999994</v>
      </c>
      <c r="AN902" s="566"/>
      <c r="AO902" s="565">
        <v>52150</v>
      </c>
      <c r="AP902" s="565">
        <v>62850</v>
      </c>
      <c r="AQ902" s="565">
        <v>36000</v>
      </c>
      <c r="AR902" s="566"/>
      <c r="AS902" s="565">
        <v>5525</v>
      </c>
      <c r="AT902" s="566"/>
      <c r="AU902" s="565">
        <v>70100</v>
      </c>
      <c r="AV902" s="565">
        <v>76900</v>
      </c>
      <c r="AW902" s="566"/>
    </row>
    <row r="903" spans="1:49">
      <c r="A903" s="564" t="s">
        <v>1217</v>
      </c>
      <c r="B903" s="564" t="s">
        <v>3172</v>
      </c>
      <c r="C903" s="564" t="s">
        <v>973</v>
      </c>
      <c r="D903" s="564" t="s">
        <v>956</v>
      </c>
      <c r="E903" s="564" t="s">
        <v>1005</v>
      </c>
      <c r="F903" s="565">
        <v>834257.4</v>
      </c>
      <c r="G903" s="566"/>
      <c r="H903" s="566"/>
      <c r="I903" s="566"/>
      <c r="J903" s="566"/>
      <c r="K903" s="566"/>
      <c r="L903" s="566"/>
      <c r="M903" s="566"/>
      <c r="N903" s="566"/>
      <c r="O903" s="566"/>
      <c r="P903" s="566"/>
      <c r="Q903" s="566"/>
      <c r="R903" s="566"/>
      <c r="S903" s="566"/>
      <c r="T903" s="566"/>
      <c r="U903" s="566"/>
      <c r="V903" s="566"/>
      <c r="W903" s="566"/>
      <c r="X903" s="566"/>
      <c r="Y903" s="566"/>
      <c r="Z903" s="566"/>
      <c r="AA903" s="566"/>
      <c r="AB903" s="566"/>
      <c r="AC903" s="566"/>
      <c r="AD903" s="566"/>
      <c r="AE903" s="566"/>
      <c r="AF903" s="566"/>
      <c r="AG903" s="566"/>
      <c r="AH903" s="566"/>
      <c r="AI903" s="566"/>
      <c r="AJ903" s="566"/>
      <c r="AK903" s="565">
        <v>77557.399999999994</v>
      </c>
      <c r="AL903" s="565">
        <v>39950</v>
      </c>
      <c r="AM903" s="565">
        <v>122600</v>
      </c>
      <c r="AN903" s="565">
        <v>22400</v>
      </c>
      <c r="AO903" s="565">
        <v>63650</v>
      </c>
      <c r="AP903" s="565">
        <v>140000</v>
      </c>
      <c r="AQ903" s="565">
        <v>88550</v>
      </c>
      <c r="AR903" s="565">
        <v>14250</v>
      </c>
      <c r="AS903" s="565">
        <v>9150</v>
      </c>
      <c r="AT903" s="565">
        <v>34700</v>
      </c>
      <c r="AU903" s="565">
        <v>53550</v>
      </c>
      <c r="AV903" s="565">
        <v>139100</v>
      </c>
      <c r="AW903" s="565">
        <v>28800</v>
      </c>
    </row>
    <row r="904" spans="1:49">
      <c r="A904" s="564" t="s">
        <v>1489</v>
      </c>
      <c r="B904" s="564" t="s">
        <v>3173</v>
      </c>
      <c r="C904" s="564" t="s">
        <v>973</v>
      </c>
      <c r="D904" s="564" t="s">
        <v>956</v>
      </c>
      <c r="E904" s="564" t="s">
        <v>1005</v>
      </c>
      <c r="F904" s="565">
        <v>661032.4</v>
      </c>
      <c r="G904" s="566"/>
      <c r="H904" s="566"/>
      <c r="I904" s="566"/>
      <c r="J904" s="566"/>
      <c r="K904" s="566"/>
      <c r="L904" s="566"/>
      <c r="M904" s="566"/>
      <c r="N904" s="566"/>
      <c r="O904" s="566"/>
      <c r="P904" s="566"/>
      <c r="Q904" s="566"/>
      <c r="R904" s="566"/>
      <c r="S904" s="566"/>
      <c r="T904" s="566"/>
      <c r="U904" s="566"/>
      <c r="V904" s="566"/>
      <c r="W904" s="566"/>
      <c r="X904" s="566"/>
      <c r="Y904" s="566"/>
      <c r="Z904" s="566"/>
      <c r="AA904" s="566"/>
      <c r="AB904" s="566"/>
      <c r="AC904" s="566"/>
      <c r="AD904" s="566"/>
      <c r="AE904" s="566"/>
      <c r="AF904" s="566"/>
      <c r="AG904" s="566"/>
      <c r="AH904" s="566"/>
      <c r="AI904" s="566"/>
      <c r="AJ904" s="566"/>
      <c r="AK904" s="566"/>
      <c r="AL904" s="566"/>
      <c r="AM904" s="566"/>
      <c r="AN904" s="565">
        <v>132057.4</v>
      </c>
      <c r="AO904" s="565">
        <v>238550</v>
      </c>
      <c r="AP904" s="565">
        <v>92925</v>
      </c>
      <c r="AQ904" s="566"/>
      <c r="AR904" s="565">
        <v>22100</v>
      </c>
      <c r="AS904" s="565">
        <v>73800</v>
      </c>
      <c r="AT904" s="565">
        <v>34850</v>
      </c>
      <c r="AU904" s="565">
        <v>39250</v>
      </c>
      <c r="AV904" s="565">
        <v>27500</v>
      </c>
      <c r="AW904" s="566"/>
    </row>
    <row r="905" spans="1:49">
      <c r="A905" s="564" t="s">
        <v>995</v>
      </c>
      <c r="B905" s="564" t="s">
        <v>3174</v>
      </c>
      <c r="C905" s="564" t="s">
        <v>973</v>
      </c>
      <c r="D905" s="564" t="s">
        <v>956</v>
      </c>
      <c r="E905" s="564" t="s">
        <v>1005</v>
      </c>
      <c r="F905" s="565">
        <v>1434040</v>
      </c>
      <c r="G905" s="566"/>
      <c r="H905" s="566"/>
      <c r="I905" s="566"/>
      <c r="J905" s="566"/>
      <c r="K905" s="566"/>
      <c r="L905" s="566"/>
      <c r="M905" s="566"/>
      <c r="N905" s="566"/>
      <c r="O905" s="566"/>
      <c r="P905" s="566"/>
      <c r="Q905" s="566"/>
      <c r="R905" s="566"/>
      <c r="S905" s="566"/>
      <c r="T905" s="566"/>
      <c r="U905" s="566"/>
      <c r="V905" s="566"/>
      <c r="W905" s="566"/>
      <c r="X905" s="566"/>
      <c r="Y905" s="566"/>
      <c r="Z905" s="566"/>
      <c r="AA905" s="566"/>
      <c r="AB905" s="566"/>
      <c r="AC905" s="566"/>
      <c r="AD905" s="566"/>
      <c r="AE905" s="566"/>
      <c r="AF905" s="566"/>
      <c r="AG905" s="566"/>
      <c r="AH905" s="565">
        <v>403490</v>
      </c>
      <c r="AI905" s="565">
        <v>716650</v>
      </c>
      <c r="AJ905" s="565">
        <v>301900</v>
      </c>
      <c r="AK905" s="565">
        <v>12000</v>
      </c>
      <c r="AL905" s="566"/>
      <c r="AM905" s="566"/>
      <c r="AN905" s="566"/>
      <c r="AO905" s="566"/>
      <c r="AP905" s="566"/>
      <c r="AQ905" s="566"/>
      <c r="AR905" s="566"/>
      <c r="AS905" s="566"/>
      <c r="AT905" s="566"/>
      <c r="AU905" s="566"/>
      <c r="AV905" s="566"/>
      <c r="AW905" s="566"/>
    </row>
    <row r="906" spans="1:49">
      <c r="A906" s="564" t="s">
        <v>996</v>
      </c>
      <c r="B906" s="564" t="s">
        <v>3175</v>
      </c>
      <c r="C906" s="564" t="s">
        <v>973</v>
      </c>
      <c r="D906" s="564" t="s">
        <v>956</v>
      </c>
      <c r="E906" s="564" t="s">
        <v>1005</v>
      </c>
      <c r="F906" s="565">
        <v>1721890</v>
      </c>
      <c r="G906" s="566"/>
      <c r="H906" s="566"/>
      <c r="I906" s="566"/>
      <c r="J906" s="566"/>
      <c r="K906" s="566"/>
      <c r="L906" s="566"/>
      <c r="M906" s="566"/>
      <c r="N906" s="566"/>
      <c r="O906" s="566"/>
      <c r="P906" s="566"/>
      <c r="Q906" s="566"/>
      <c r="R906" s="566"/>
      <c r="S906" s="566"/>
      <c r="T906" s="566"/>
      <c r="U906" s="566"/>
      <c r="V906" s="566"/>
      <c r="W906" s="566"/>
      <c r="X906" s="566"/>
      <c r="Y906" s="566"/>
      <c r="Z906" s="566"/>
      <c r="AA906" s="566"/>
      <c r="AB906" s="566"/>
      <c r="AC906" s="566"/>
      <c r="AD906" s="566"/>
      <c r="AE906" s="566"/>
      <c r="AF906" s="566"/>
      <c r="AG906" s="566"/>
      <c r="AH906" s="565">
        <v>326390</v>
      </c>
      <c r="AI906" s="565">
        <v>786750</v>
      </c>
      <c r="AJ906" s="565">
        <v>542100</v>
      </c>
      <c r="AK906" s="565">
        <v>66650</v>
      </c>
      <c r="AL906" s="566"/>
      <c r="AM906" s="566"/>
      <c r="AN906" s="566"/>
      <c r="AO906" s="566"/>
      <c r="AP906" s="566"/>
      <c r="AQ906" s="566"/>
      <c r="AR906" s="566"/>
      <c r="AS906" s="566"/>
      <c r="AT906" s="566"/>
      <c r="AU906" s="566"/>
      <c r="AV906" s="566"/>
      <c r="AW906" s="566"/>
    </row>
    <row r="907" spans="1:49">
      <c r="A907" s="564" t="s">
        <v>997</v>
      </c>
      <c r="B907" s="564" t="s">
        <v>3176</v>
      </c>
      <c r="C907" s="564" t="s">
        <v>973</v>
      </c>
      <c r="D907" s="564" t="s">
        <v>956</v>
      </c>
      <c r="E907" s="564" t="s">
        <v>1005</v>
      </c>
      <c r="F907" s="565">
        <v>1417090</v>
      </c>
      <c r="G907" s="566"/>
      <c r="H907" s="566"/>
      <c r="I907" s="566"/>
      <c r="J907" s="566"/>
      <c r="K907" s="566"/>
      <c r="L907" s="566"/>
      <c r="M907" s="566"/>
      <c r="N907" s="566"/>
      <c r="O907" s="566"/>
      <c r="P907" s="566"/>
      <c r="Q907" s="566"/>
      <c r="R907" s="566"/>
      <c r="S907" s="566"/>
      <c r="T907" s="566"/>
      <c r="U907" s="566"/>
      <c r="V907" s="566"/>
      <c r="W907" s="566"/>
      <c r="X907" s="566"/>
      <c r="Y907" s="566"/>
      <c r="Z907" s="566"/>
      <c r="AA907" s="566"/>
      <c r="AB907" s="566"/>
      <c r="AC907" s="566"/>
      <c r="AD907" s="566"/>
      <c r="AE907" s="566"/>
      <c r="AF907" s="566"/>
      <c r="AG907" s="566"/>
      <c r="AH907" s="565">
        <v>432440</v>
      </c>
      <c r="AI907" s="565">
        <v>743500</v>
      </c>
      <c r="AJ907" s="565">
        <v>180750</v>
      </c>
      <c r="AK907" s="565">
        <v>60400</v>
      </c>
      <c r="AL907" s="566"/>
      <c r="AM907" s="566"/>
      <c r="AN907" s="566"/>
      <c r="AO907" s="566"/>
      <c r="AP907" s="566"/>
      <c r="AQ907" s="566"/>
      <c r="AR907" s="566"/>
      <c r="AS907" s="566"/>
      <c r="AT907" s="566"/>
      <c r="AU907" s="566"/>
      <c r="AV907" s="566"/>
      <c r="AW907" s="566"/>
    </row>
    <row r="908" spans="1:49">
      <c r="A908" s="564" t="s">
        <v>998</v>
      </c>
      <c r="B908" s="564" t="s">
        <v>3177</v>
      </c>
      <c r="C908" s="564" t="s">
        <v>973</v>
      </c>
      <c r="D908" s="564" t="s">
        <v>956</v>
      </c>
      <c r="E908" s="564" t="s">
        <v>1005</v>
      </c>
      <c r="F908" s="565">
        <v>686690</v>
      </c>
      <c r="G908" s="566"/>
      <c r="H908" s="566"/>
      <c r="I908" s="566"/>
      <c r="J908" s="566"/>
      <c r="K908" s="566"/>
      <c r="L908" s="566"/>
      <c r="M908" s="566"/>
      <c r="N908" s="566"/>
      <c r="O908" s="566"/>
      <c r="P908" s="566"/>
      <c r="Q908" s="566"/>
      <c r="R908" s="566"/>
      <c r="S908" s="566"/>
      <c r="T908" s="566"/>
      <c r="U908" s="566"/>
      <c r="V908" s="566"/>
      <c r="W908" s="566"/>
      <c r="X908" s="566"/>
      <c r="Y908" s="566"/>
      <c r="Z908" s="566"/>
      <c r="AA908" s="566"/>
      <c r="AB908" s="566"/>
      <c r="AC908" s="566"/>
      <c r="AD908" s="566"/>
      <c r="AE908" s="566"/>
      <c r="AF908" s="566"/>
      <c r="AG908" s="566"/>
      <c r="AH908" s="565">
        <v>37090</v>
      </c>
      <c r="AI908" s="565">
        <v>160450</v>
      </c>
      <c r="AJ908" s="565">
        <v>368850</v>
      </c>
      <c r="AK908" s="566"/>
      <c r="AL908" s="566"/>
      <c r="AM908" s="565">
        <v>3050</v>
      </c>
      <c r="AN908" s="566"/>
      <c r="AO908" s="566"/>
      <c r="AP908" s="566"/>
      <c r="AQ908" s="566"/>
      <c r="AR908" s="565">
        <v>34450</v>
      </c>
      <c r="AS908" s="566"/>
      <c r="AT908" s="565">
        <v>21000</v>
      </c>
      <c r="AU908" s="565">
        <v>5500</v>
      </c>
      <c r="AV908" s="565">
        <v>56300</v>
      </c>
      <c r="AW908" s="566"/>
    </row>
    <row r="909" spans="1:49">
      <c r="A909" s="564" t="s">
        <v>1534</v>
      </c>
      <c r="B909" s="564" t="s">
        <v>2786</v>
      </c>
      <c r="C909" s="564" t="s">
        <v>973</v>
      </c>
      <c r="D909" s="564" t="s">
        <v>956</v>
      </c>
      <c r="E909" s="564" t="s">
        <v>1005</v>
      </c>
      <c r="F909" s="565">
        <v>11000</v>
      </c>
      <c r="G909" s="566"/>
      <c r="H909" s="566"/>
      <c r="I909" s="566"/>
      <c r="J909" s="566"/>
      <c r="K909" s="566"/>
      <c r="L909" s="566"/>
      <c r="M909" s="566"/>
      <c r="N909" s="566"/>
      <c r="O909" s="566"/>
      <c r="P909" s="566"/>
      <c r="Q909" s="566"/>
      <c r="R909" s="566"/>
      <c r="S909" s="566"/>
      <c r="T909" s="566"/>
      <c r="U909" s="566"/>
      <c r="V909" s="566"/>
      <c r="W909" s="566"/>
      <c r="X909" s="566"/>
      <c r="Y909" s="566"/>
      <c r="Z909" s="566"/>
      <c r="AA909" s="566"/>
      <c r="AB909" s="566"/>
      <c r="AC909" s="566"/>
      <c r="AD909" s="566"/>
      <c r="AE909" s="566"/>
      <c r="AF909" s="566"/>
      <c r="AG909" s="566"/>
      <c r="AH909" s="566"/>
      <c r="AI909" s="566"/>
      <c r="AJ909" s="566"/>
      <c r="AK909" s="566"/>
      <c r="AL909" s="566"/>
      <c r="AM909" s="566"/>
      <c r="AN909" s="566"/>
      <c r="AO909" s="566"/>
      <c r="AP909" s="566"/>
      <c r="AQ909" s="566"/>
      <c r="AR909" s="566"/>
      <c r="AS909" s="566"/>
      <c r="AT909" s="566"/>
      <c r="AU909" s="566"/>
      <c r="AV909" s="565">
        <v>11000</v>
      </c>
      <c r="AW909" s="566"/>
    </row>
    <row r="910" spans="1:49">
      <c r="A910" s="564" t="s">
        <v>1809</v>
      </c>
      <c r="B910" s="564" t="s">
        <v>2634</v>
      </c>
      <c r="C910" s="564" t="s">
        <v>973</v>
      </c>
      <c r="D910" s="564" t="s">
        <v>956</v>
      </c>
      <c r="E910" s="564" t="s">
        <v>1005</v>
      </c>
      <c r="F910" s="565">
        <v>20200</v>
      </c>
      <c r="G910" s="566"/>
      <c r="H910" s="566"/>
      <c r="I910" s="566"/>
      <c r="J910" s="566"/>
      <c r="K910" s="566"/>
      <c r="L910" s="566"/>
      <c r="M910" s="566"/>
      <c r="N910" s="566"/>
      <c r="O910" s="566"/>
      <c r="P910" s="566"/>
      <c r="Q910" s="566"/>
      <c r="R910" s="566"/>
      <c r="S910" s="566"/>
      <c r="T910" s="566"/>
      <c r="U910" s="566"/>
      <c r="V910" s="566"/>
      <c r="W910" s="566"/>
      <c r="X910" s="566"/>
      <c r="Y910" s="566"/>
      <c r="Z910" s="566"/>
      <c r="AA910" s="566"/>
      <c r="AB910" s="566"/>
      <c r="AC910" s="566"/>
      <c r="AD910" s="566"/>
      <c r="AE910" s="566"/>
      <c r="AF910" s="566"/>
      <c r="AG910" s="566"/>
      <c r="AH910" s="566"/>
      <c r="AI910" s="566"/>
      <c r="AJ910" s="566"/>
      <c r="AK910" s="566"/>
      <c r="AL910" s="566"/>
      <c r="AM910" s="566"/>
      <c r="AN910" s="566"/>
      <c r="AO910" s="566"/>
      <c r="AP910" s="566"/>
      <c r="AQ910" s="566"/>
      <c r="AR910" s="566"/>
      <c r="AS910" s="566"/>
      <c r="AT910" s="566"/>
      <c r="AU910" s="566"/>
      <c r="AV910" s="565">
        <v>20200</v>
      </c>
      <c r="AW910" s="566"/>
    </row>
    <row r="911" spans="1:49">
      <c r="A911" s="564" t="s">
        <v>999</v>
      </c>
      <c r="B911" s="564" t="s">
        <v>3178</v>
      </c>
      <c r="C911" s="564" t="s">
        <v>973</v>
      </c>
      <c r="D911" s="564" t="s">
        <v>956</v>
      </c>
      <c r="E911" s="564" t="s">
        <v>1005</v>
      </c>
      <c r="F911" s="565">
        <v>360902.5</v>
      </c>
      <c r="G911" s="566"/>
      <c r="H911" s="566"/>
      <c r="I911" s="566"/>
      <c r="J911" s="566"/>
      <c r="K911" s="566"/>
      <c r="L911" s="566"/>
      <c r="M911" s="566"/>
      <c r="N911" s="566"/>
      <c r="O911" s="566"/>
      <c r="P911" s="566"/>
      <c r="Q911" s="566"/>
      <c r="R911" s="566"/>
      <c r="S911" s="566"/>
      <c r="T911" s="566"/>
      <c r="U911" s="566"/>
      <c r="V911" s="566"/>
      <c r="W911" s="566"/>
      <c r="X911" s="566"/>
      <c r="Y911" s="566"/>
      <c r="Z911" s="566"/>
      <c r="AA911" s="566"/>
      <c r="AB911" s="566"/>
      <c r="AC911" s="566"/>
      <c r="AD911" s="566"/>
      <c r="AE911" s="566"/>
      <c r="AF911" s="566"/>
      <c r="AG911" s="566"/>
      <c r="AH911" s="565">
        <v>78590</v>
      </c>
      <c r="AI911" s="565">
        <v>53500</v>
      </c>
      <c r="AJ911" s="565">
        <v>188112.5</v>
      </c>
      <c r="AK911" s="565">
        <v>40700</v>
      </c>
      <c r="AL911" s="566"/>
      <c r="AM911" s="566"/>
      <c r="AN911" s="566"/>
      <c r="AO911" s="566"/>
      <c r="AP911" s="566"/>
      <c r="AQ911" s="566"/>
      <c r="AR911" s="566"/>
      <c r="AS911" s="566"/>
      <c r="AT911" s="566"/>
      <c r="AU911" s="566"/>
      <c r="AV911" s="566"/>
      <c r="AW911" s="566"/>
    </row>
    <row r="912" spans="1:49">
      <c r="A912" s="564" t="s">
        <v>1000</v>
      </c>
      <c r="B912" s="564" t="s">
        <v>3179</v>
      </c>
      <c r="C912" s="564" t="s">
        <v>973</v>
      </c>
      <c r="D912" s="564" t="s">
        <v>956</v>
      </c>
      <c r="E912" s="564" t="s">
        <v>1005</v>
      </c>
      <c r="F912" s="565">
        <v>179090</v>
      </c>
      <c r="G912" s="566"/>
      <c r="H912" s="566"/>
      <c r="I912" s="566"/>
      <c r="J912" s="566"/>
      <c r="K912" s="566"/>
      <c r="L912" s="566"/>
      <c r="M912" s="566"/>
      <c r="N912" s="566"/>
      <c r="O912" s="566"/>
      <c r="P912" s="566"/>
      <c r="Q912" s="566"/>
      <c r="R912" s="566"/>
      <c r="S912" s="566"/>
      <c r="T912" s="566"/>
      <c r="U912" s="566"/>
      <c r="V912" s="566"/>
      <c r="W912" s="566"/>
      <c r="X912" s="566"/>
      <c r="Y912" s="566"/>
      <c r="Z912" s="566"/>
      <c r="AA912" s="566"/>
      <c r="AB912" s="566"/>
      <c r="AC912" s="566"/>
      <c r="AD912" s="566"/>
      <c r="AE912" s="566"/>
      <c r="AF912" s="566"/>
      <c r="AG912" s="566"/>
      <c r="AH912" s="565">
        <v>83640</v>
      </c>
      <c r="AI912" s="566"/>
      <c r="AJ912" s="566"/>
      <c r="AK912" s="566"/>
      <c r="AL912" s="566"/>
      <c r="AM912" s="566"/>
      <c r="AN912" s="566"/>
      <c r="AO912" s="566"/>
      <c r="AP912" s="565">
        <v>5000</v>
      </c>
      <c r="AQ912" s="565">
        <v>3050</v>
      </c>
      <c r="AR912" s="566"/>
      <c r="AS912" s="566"/>
      <c r="AT912" s="565">
        <v>25600</v>
      </c>
      <c r="AU912" s="565">
        <v>5500</v>
      </c>
      <c r="AV912" s="565">
        <v>56300</v>
      </c>
      <c r="AW912" s="566"/>
    </row>
    <row r="913" spans="1:49">
      <c r="A913" s="564" t="s">
        <v>1046</v>
      </c>
      <c r="B913" s="564" t="s">
        <v>3180</v>
      </c>
      <c r="C913" s="564" t="s">
        <v>973</v>
      </c>
      <c r="D913" s="564" t="s">
        <v>956</v>
      </c>
      <c r="E913" s="564" t="s">
        <v>1005</v>
      </c>
      <c r="F913" s="565">
        <v>1415859.9</v>
      </c>
      <c r="G913" s="566"/>
      <c r="H913" s="566"/>
      <c r="I913" s="566"/>
      <c r="J913" s="566"/>
      <c r="K913" s="566"/>
      <c r="L913" s="566"/>
      <c r="M913" s="566"/>
      <c r="N913" s="566"/>
      <c r="O913" s="566"/>
      <c r="P913" s="566"/>
      <c r="Q913" s="566"/>
      <c r="R913" s="566"/>
      <c r="S913" s="566"/>
      <c r="T913" s="566"/>
      <c r="U913" s="566"/>
      <c r="V913" s="566"/>
      <c r="W913" s="566"/>
      <c r="X913" s="566"/>
      <c r="Y913" s="566"/>
      <c r="Z913" s="566"/>
      <c r="AA913" s="566"/>
      <c r="AB913" s="566"/>
      <c r="AC913" s="566"/>
      <c r="AD913" s="566"/>
      <c r="AE913" s="566"/>
      <c r="AF913" s="566"/>
      <c r="AG913" s="566"/>
      <c r="AH913" s="566"/>
      <c r="AI913" s="566"/>
      <c r="AJ913" s="565">
        <v>73307.399999999994</v>
      </c>
      <c r="AK913" s="565">
        <v>97982.5</v>
      </c>
      <c r="AL913" s="565">
        <v>63870</v>
      </c>
      <c r="AM913" s="565">
        <v>177600</v>
      </c>
      <c r="AN913" s="566"/>
      <c r="AO913" s="566"/>
      <c r="AP913" s="565">
        <v>215900</v>
      </c>
      <c r="AQ913" s="565">
        <v>226000</v>
      </c>
      <c r="AR913" s="565">
        <v>46250</v>
      </c>
      <c r="AS913" s="565">
        <v>242500</v>
      </c>
      <c r="AT913" s="565">
        <v>65750</v>
      </c>
      <c r="AU913" s="565">
        <v>78300</v>
      </c>
      <c r="AV913" s="565">
        <v>121900</v>
      </c>
      <c r="AW913" s="565">
        <v>6500</v>
      </c>
    </row>
    <row r="914" spans="1:49">
      <c r="A914" s="564" t="s">
        <v>1450</v>
      </c>
      <c r="B914" s="564" t="s">
        <v>3181</v>
      </c>
      <c r="C914" s="564" t="s">
        <v>973</v>
      </c>
      <c r="D914" s="564" t="s">
        <v>956</v>
      </c>
      <c r="E914" s="564" t="s">
        <v>1005</v>
      </c>
      <c r="F914" s="565">
        <v>215107.4</v>
      </c>
      <c r="G914" s="566"/>
      <c r="H914" s="566"/>
      <c r="I914" s="566"/>
      <c r="J914" s="566"/>
      <c r="K914" s="566"/>
      <c r="L914" s="566"/>
      <c r="M914" s="566"/>
      <c r="N914" s="566"/>
      <c r="O914" s="566"/>
      <c r="P914" s="566"/>
      <c r="Q914" s="566"/>
      <c r="R914" s="566"/>
      <c r="S914" s="566"/>
      <c r="T914" s="566"/>
      <c r="U914" s="566"/>
      <c r="V914" s="566"/>
      <c r="W914" s="566"/>
      <c r="X914" s="566"/>
      <c r="Y914" s="566"/>
      <c r="Z914" s="566"/>
      <c r="AA914" s="566"/>
      <c r="AB914" s="566"/>
      <c r="AC914" s="566"/>
      <c r="AD914" s="566"/>
      <c r="AE914" s="566"/>
      <c r="AF914" s="566"/>
      <c r="AG914" s="566"/>
      <c r="AH914" s="566"/>
      <c r="AI914" s="566"/>
      <c r="AJ914" s="566"/>
      <c r="AK914" s="566"/>
      <c r="AL914" s="566"/>
      <c r="AM914" s="566"/>
      <c r="AN914" s="565">
        <v>77957.399999999994</v>
      </c>
      <c r="AO914" s="566"/>
      <c r="AP914" s="565">
        <v>59100</v>
      </c>
      <c r="AQ914" s="566"/>
      <c r="AR914" s="566"/>
      <c r="AS914" s="565">
        <v>25450</v>
      </c>
      <c r="AT914" s="565">
        <v>41000</v>
      </c>
      <c r="AU914" s="565">
        <v>11600</v>
      </c>
      <c r="AV914" s="566"/>
      <c r="AW914" s="566"/>
    </row>
    <row r="915" spans="1:49">
      <c r="A915" s="564" t="s">
        <v>1032</v>
      </c>
      <c r="B915" s="564" t="s">
        <v>3182</v>
      </c>
      <c r="C915" s="564" t="s">
        <v>973</v>
      </c>
      <c r="D915" s="564" t="s">
        <v>956</v>
      </c>
      <c r="E915" s="564" t="s">
        <v>1005</v>
      </c>
      <c r="F915" s="565">
        <v>702392.4</v>
      </c>
      <c r="G915" s="566"/>
      <c r="H915" s="566"/>
      <c r="I915" s="566"/>
      <c r="J915" s="566"/>
      <c r="K915" s="566"/>
      <c r="L915" s="566"/>
      <c r="M915" s="566"/>
      <c r="N915" s="566"/>
      <c r="O915" s="566"/>
      <c r="P915" s="566"/>
      <c r="Q915" s="566"/>
      <c r="R915" s="566"/>
      <c r="S915" s="566"/>
      <c r="T915" s="566"/>
      <c r="U915" s="566"/>
      <c r="V915" s="566"/>
      <c r="W915" s="566"/>
      <c r="X915" s="566"/>
      <c r="Y915" s="566"/>
      <c r="Z915" s="566"/>
      <c r="AA915" s="566"/>
      <c r="AB915" s="566"/>
      <c r="AC915" s="566"/>
      <c r="AD915" s="566"/>
      <c r="AE915" s="566"/>
      <c r="AF915" s="566"/>
      <c r="AG915" s="566"/>
      <c r="AH915" s="566"/>
      <c r="AI915" s="565">
        <v>49957.4</v>
      </c>
      <c r="AJ915" s="566"/>
      <c r="AK915" s="565">
        <v>3825</v>
      </c>
      <c r="AL915" s="565">
        <v>204360</v>
      </c>
      <c r="AM915" s="566"/>
      <c r="AN915" s="565">
        <v>10000</v>
      </c>
      <c r="AO915" s="566"/>
      <c r="AP915" s="565">
        <v>31400</v>
      </c>
      <c r="AQ915" s="566"/>
      <c r="AR915" s="565">
        <v>24600</v>
      </c>
      <c r="AS915" s="566"/>
      <c r="AT915" s="565">
        <v>138000</v>
      </c>
      <c r="AU915" s="565">
        <v>101250</v>
      </c>
      <c r="AV915" s="565">
        <v>139000</v>
      </c>
      <c r="AW915" s="566"/>
    </row>
    <row r="916" spans="1:49">
      <c r="A916" s="564" t="s">
        <v>1448</v>
      </c>
      <c r="B916" s="564" t="s">
        <v>3183</v>
      </c>
      <c r="C916" s="564" t="s">
        <v>973</v>
      </c>
      <c r="D916" s="564" t="s">
        <v>956</v>
      </c>
      <c r="E916" s="564" t="s">
        <v>1005</v>
      </c>
      <c r="F916" s="565">
        <v>535132.4</v>
      </c>
      <c r="G916" s="566"/>
      <c r="H916" s="566"/>
      <c r="I916" s="566"/>
      <c r="J916" s="566"/>
      <c r="K916" s="566"/>
      <c r="L916" s="566"/>
      <c r="M916" s="566"/>
      <c r="N916" s="566"/>
      <c r="O916" s="566"/>
      <c r="P916" s="566"/>
      <c r="Q916" s="566"/>
      <c r="R916" s="566"/>
      <c r="S916" s="566"/>
      <c r="T916" s="566"/>
      <c r="U916" s="566"/>
      <c r="V916" s="566"/>
      <c r="W916" s="566"/>
      <c r="X916" s="566"/>
      <c r="Y916" s="566"/>
      <c r="Z916" s="566"/>
      <c r="AA916" s="566"/>
      <c r="AB916" s="566"/>
      <c r="AC916" s="566"/>
      <c r="AD916" s="566"/>
      <c r="AE916" s="566"/>
      <c r="AF916" s="566"/>
      <c r="AG916" s="566"/>
      <c r="AH916" s="566"/>
      <c r="AI916" s="566"/>
      <c r="AJ916" s="566"/>
      <c r="AK916" s="566"/>
      <c r="AL916" s="566"/>
      <c r="AM916" s="565">
        <v>181082.4</v>
      </c>
      <c r="AN916" s="565">
        <v>123800</v>
      </c>
      <c r="AO916" s="565">
        <v>59250</v>
      </c>
      <c r="AP916" s="565">
        <v>2000</v>
      </c>
      <c r="AQ916" s="566"/>
      <c r="AR916" s="565">
        <v>60750</v>
      </c>
      <c r="AS916" s="565">
        <v>31450</v>
      </c>
      <c r="AT916" s="565">
        <v>28850</v>
      </c>
      <c r="AU916" s="565">
        <v>24750</v>
      </c>
      <c r="AV916" s="565">
        <v>23200</v>
      </c>
      <c r="AW916" s="566"/>
    </row>
    <row r="917" spans="1:49">
      <c r="A917" s="564" t="s">
        <v>1441</v>
      </c>
      <c r="B917" s="564" t="s">
        <v>3184</v>
      </c>
      <c r="C917" s="564" t="s">
        <v>973</v>
      </c>
      <c r="D917" s="564" t="s">
        <v>956</v>
      </c>
      <c r="E917" s="564" t="s">
        <v>1005</v>
      </c>
      <c r="F917" s="565">
        <v>629407.4</v>
      </c>
      <c r="G917" s="566"/>
      <c r="H917" s="566"/>
      <c r="I917" s="566"/>
      <c r="J917" s="566"/>
      <c r="K917" s="566"/>
      <c r="L917" s="566"/>
      <c r="M917" s="566"/>
      <c r="N917" s="566"/>
      <c r="O917" s="566"/>
      <c r="P917" s="566"/>
      <c r="Q917" s="566"/>
      <c r="R917" s="566"/>
      <c r="S917" s="566"/>
      <c r="T917" s="566"/>
      <c r="U917" s="566"/>
      <c r="V917" s="566"/>
      <c r="W917" s="566"/>
      <c r="X917" s="566"/>
      <c r="Y917" s="566"/>
      <c r="Z917" s="566"/>
      <c r="AA917" s="566"/>
      <c r="AB917" s="566"/>
      <c r="AC917" s="566"/>
      <c r="AD917" s="566"/>
      <c r="AE917" s="566"/>
      <c r="AF917" s="566"/>
      <c r="AG917" s="566"/>
      <c r="AH917" s="566"/>
      <c r="AI917" s="566"/>
      <c r="AJ917" s="566"/>
      <c r="AK917" s="566"/>
      <c r="AL917" s="566"/>
      <c r="AM917" s="565">
        <v>140807.4</v>
      </c>
      <c r="AN917" s="565">
        <v>14000</v>
      </c>
      <c r="AO917" s="565">
        <v>43900</v>
      </c>
      <c r="AP917" s="565">
        <v>24600</v>
      </c>
      <c r="AQ917" s="565">
        <v>3700</v>
      </c>
      <c r="AR917" s="565">
        <v>24600</v>
      </c>
      <c r="AS917" s="566"/>
      <c r="AT917" s="565">
        <v>49200</v>
      </c>
      <c r="AU917" s="565">
        <v>263100</v>
      </c>
      <c r="AV917" s="565">
        <v>65500</v>
      </c>
      <c r="AW917" s="566"/>
    </row>
    <row r="918" spans="1:49">
      <c r="A918" s="564" t="s">
        <v>1001</v>
      </c>
      <c r="B918" s="564" t="s">
        <v>3185</v>
      </c>
      <c r="C918" s="564" t="s">
        <v>973</v>
      </c>
      <c r="D918" s="564" t="s">
        <v>956</v>
      </c>
      <c r="E918" s="564" t="s">
        <v>1005</v>
      </c>
      <c r="F918" s="565">
        <v>139340</v>
      </c>
      <c r="G918" s="566"/>
      <c r="H918" s="566"/>
      <c r="I918" s="566"/>
      <c r="J918" s="566"/>
      <c r="K918" s="566"/>
      <c r="L918" s="566"/>
      <c r="M918" s="566"/>
      <c r="N918" s="566"/>
      <c r="O918" s="566"/>
      <c r="P918" s="566"/>
      <c r="Q918" s="566"/>
      <c r="R918" s="566"/>
      <c r="S918" s="566"/>
      <c r="T918" s="566"/>
      <c r="U918" s="566"/>
      <c r="V918" s="566"/>
      <c r="W918" s="566"/>
      <c r="X918" s="566"/>
      <c r="Y918" s="566"/>
      <c r="Z918" s="566"/>
      <c r="AA918" s="566"/>
      <c r="AB918" s="566"/>
      <c r="AC918" s="566"/>
      <c r="AD918" s="566"/>
      <c r="AE918" s="566"/>
      <c r="AF918" s="566"/>
      <c r="AG918" s="566"/>
      <c r="AH918" s="565">
        <v>37090</v>
      </c>
      <c r="AI918" s="565">
        <v>75250</v>
      </c>
      <c r="AJ918" s="566"/>
      <c r="AK918" s="566"/>
      <c r="AL918" s="566"/>
      <c r="AM918" s="566"/>
      <c r="AN918" s="566"/>
      <c r="AO918" s="566"/>
      <c r="AP918" s="565">
        <v>1400</v>
      </c>
      <c r="AQ918" s="566"/>
      <c r="AR918" s="566"/>
      <c r="AS918" s="566"/>
      <c r="AT918" s="565">
        <v>5800</v>
      </c>
      <c r="AU918" s="565">
        <v>5500</v>
      </c>
      <c r="AV918" s="565">
        <v>14300</v>
      </c>
      <c r="AW918" s="566"/>
    </row>
    <row r="919" spans="1:49">
      <c r="A919" s="564" t="s">
        <v>1442</v>
      </c>
      <c r="B919" s="564" t="s">
        <v>3186</v>
      </c>
      <c r="C919" s="564" t="s">
        <v>973</v>
      </c>
      <c r="D919" s="564" t="s">
        <v>956</v>
      </c>
      <c r="E919" s="564" t="s">
        <v>1005</v>
      </c>
      <c r="F919" s="565">
        <v>1316540</v>
      </c>
      <c r="G919" s="566"/>
      <c r="H919" s="566"/>
      <c r="I919" s="566"/>
      <c r="J919" s="566"/>
      <c r="K919" s="566"/>
      <c r="L919" s="566"/>
      <c r="M919" s="566"/>
      <c r="N919" s="566"/>
      <c r="O919" s="566"/>
      <c r="P919" s="566"/>
      <c r="Q919" s="566"/>
      <c r="R919" s="566"/>
      <c r="S919" s="566"/>
      <c r="T919" s="566"/>
      <c r="U919" s="566"/>
      <c r="V919" s="566"/>
      <c r="W919" s="566"/>
      <c r="X919" s="566"/>
      <c r="Y919" s="566"/>
      <c r="Z919" s="566"/>
      <c r="AA919" s="566"/>
      <c r="AB919" s="566"/>
      <c r="AC919" s="566"/>
      <c r="AD919" s="566"/>
      <c r="AE919" s="566"/>
      <c r="AF919" s="566"/>
      <c r="AG919" s="566"/>
      <c r="AH919" s="565">
        <v>37090</v>
      </c>
      <c r="AI919" s="566"/>
      <c r="AJ919" s="566"/>
      <c r="AK919" s="566"/>
      <c r="AL919" s="566"/>
      <c r="AM919" s="565">
        <v>385150</v>
      </c>
      <c r="AN919" s="565">
        <v>201700</v>
      </c>
      <c r="AO919" s="566"/>
      <c r="AP919" s="565">
        <v>666500</v>
      </c>
      <c r="AQ919" s="566"/>
      <c r="AR919" s="566"/>
      <c r="AS919" s="565">
        <v>21000</v>
      </c>
      <c r="AT919" s="565">
        <v>5100</v>
      </c>
      <c r="AU919" s="566"/>
      <c r="AV919" s="566"/>
      <c r="AW919" s="566"/>
    </row>
    <row r="920" spans="1:49">
      <c r="A920" s="564" t="s">
        <v>1002</v>
      </c>
      <c r="B920" s="564" t="s">
        <v>3187</v>
      </c>
      <c r="C920" s="564" t="s">
        <v>973</v>
      </c>
      <c r="D920" s="564" t="s">
        <v>956</v>
      </c>
      <c r="E920" s="564" t="s">
        <v>1005</v>
      </c>
      <c r="F920" s="565">
        <v>1242130</v>
      </c>
      <c r="G920" s="566"/>
      <c r="H920" s="566"/>
      <c r="I920" s="566"/>
      <c r="J920" s="566"/>
      <c r="K920" s="566"/>
      <c r="L920" s="566"/>
      <c r="M920" s="566"/>
      <c r="N920" s="566"/>
      <c r="O920" s="566"/>
      <c r="P920" s="566"/>
      <c r="Q920" s="566"/>
      <c r="R920" s="566"/>
      <c r="S920" s="566"/>
      <c r="T920" s="566"/>
      <c r="U920" s="566"/>
      <c r="V920" s="566"/>
      <c r="W920" s="566"/>
      <c r="X920" s="566"/>
      <c r="Y920" s="566"/>
      <c r="Z920" s="566"/>
      <c r="AA920" s="566"/>
      <c r="AB920" s="566"/>
      <c r="AC920" s="566"/>
      <c r="AD920" s="566"/>
      <c r="AE920" s="566"/>
      <c r="AF920" s="566"/>
      <c r="AG920" s="566"/>
      <c r="AH920" s="565">
        <v>619040</v>
      </c>
      <c r="AI920" s="565">
        <v>353100</v>
      </c>
      <c r="AJ920" s="565">
        <v>153640</v>
      </c>
      <c r="AK920" s="565">
        <v>46750</v>
      </c>
      <c r="AL920" s="565">
        <v>8800</v>
      </c>
      <c r="AM920" s="566"/>
      <c r="AN920" s="566"/>
      <c r="AO920" s="566"/>
      <c r="AP920" s="566"/>
      <c r="AQ920" s="566"/>
      <c r="AR920" s="566"/>
      <c r="AS920" s="565">
        <v>3400</v>
      </c>
      <c r="AT920" s="565">
        <v>25600</v>
      </c>
      <c r="AU920" s="565">
        <v>17800</v>
      </c>
      <c r="AV920" s="565">
        <v>14000</v>
      </c>
      <c r="AW920" s="566"/>
    </row>
    <row r="921" spans="1:49">
      <c r="A921" s="564" t="s">
        <v>689</v>
      </c>
      <c r="B921" s="564" t="s">
        <v>689</v>
      </c>
      <c r="C921" s="564" t="s">
        <v>390</v>
      </c>
      <c r="D921" s="564" t="s">
        <v>954</v>
      </c>
      <c r="E921" s="564" t="s">
        <v>1005</v>
      </c>
      <c r="F921" s="565">
        <v>841800</v>
      </c>
      <c r="G921" s="566"/>
      <c r="H921" s="566"/>
      <c r="I921" s="566"/>
      <c r="J921" s="566"/>
      <c r="K921" s="566"/>
      <c r="L921" s="566"/>
      <c r="M921" s="566"/>
      <c r="N921" s="566"/>
      <c r="O921" s="566"/>
      <c r="P921" s="566"/>
      <c r="Q921" s="566"/>
      <c r="R921" s="566"/>
      <c r="S921" s="566"/>
      <c r="T921" s="566"/>
      <c r="U921" s="566"/>
      <c r="V921" s="566"/>
      <c r="W921" s="566"/>
      <c r="X921" s="565">
        <v>8900</v>
      </c>
      <c r="Y921" s="566"/>
      <c r="Z921" s="565">
        <v>13300</v>
      </c>
      <c r="AA921" s="566"/>
      <c r="AB921" s="566"/>
      <c r="AC921" s="566"/>
      <c r="AD921" s="566"/>
      <c r="AE921" s="566"/>
      <c r="AF921" s="566"/>
      <c r="AG921" s="566"/>
      <c r="AH921" s="566"/>
      <c r="AI921" s="566"/>
      <c r="AJ921" s="566"/>
      <c r="AK921" s="566"/>
      <c r="AL921" s="566"/>
      <c r="AM921" s="566"/>
      <c r="AN921" s="566"/>
      <c r="AO921" s="566"/>
      <c r="AP921" s="565">
        <v>780600</v>
      </c>
      <c r="AQ921" s="566"/>
      <c r="AR921" s="565">
        <v>39000</v>
      </c>
      <c r="AS921" s="566"/>
      <c r="AT921" s="566"/>
      <c r="AU921" s="566"/>
      <c r="AV921" s="566"/>
      <c r="AW921" s="566"/>
    </row>
    <row r="922" spans="1:49">
      <c r="A922" s="564" t="s">
        <v>180</v>
      </c>
      <c r="B922" s="564" t="s">
        <v>689</v>
      </c>
      <c r="C922" s="564" t="s">
        <v>390</v>
      </c>
      <c r="D922" s="564" t="s">
        <v>954</v>
      </c>
      <c r="E922" s="564" t="s">
        <v>1005</v>
      </c>
      <c r="F922" s="565">
        <v>744300</v>
      </c>
      <c r="G922" s="566"/>
      <c r="H922" s="566"/>
      <c r="I922" s="566"/>
      <c r="J922" s="566"/>
      <c r="K922" s="566"/>
      <c r="L922" s="566"/>
      <c r="M922" s="566"/>
      <c r="N922" s="566"/>
      <c r="O922" s="566"/>
      <c r="P922" s="566"/>
      <c r="Q922" s="566"/>
      <c r="R922" s="566"/>
      <c r="S922" s="566"/>
      <c r="T922" s="566"/>
      <c r="U922" s="566"/>
      <c r="V922" s="566"/>
      <c r="W922" s="566"/>
      <c r="X922" s="566"/>
      <c r="Y922" s="566"/>
      <c r="Z922" s="566"/>
      <c r="AA922" s="566"/>
      <c r="AB922" s="566"/>
      <c r="AC922" s="566"/>
      <c r="AD922" s="566"/>
      <c r="AE922" s="566"/>
      <c r="AF922" s="566"/>
      <c r="AG922" s="566"/>
      <c r="AH922" s="566"/>
      <c r="AI922" s="566"/>
      <c r="AJ922" s="566"/>
      <c r="AK922" s="566"/>
      <c r="AL922" s="566"/>
      <c r="AM922" s="566"/>
      <c r="AN922" s="566"/>
      <c r="AO922" s="566"/>
      <c r="AP922" s="565">
        <v>647800</v>
      </c>
      <c r="AQ922" s="565">
        <v>36000</v>
      </c>
      <c r="AR922" s="566"/>
      <c r="AS922" s="565">
        <v>60500</v>
      </c>
      <c r="AT922" s="566"/>
      <c r="AU922" s="566"/>
      <c r="AV922" s="566"/>
      <c r="AW922" s="566"/>
    </row>
    <row r="923" spans="1:49">
      <c r="A923" s="564" t="s">
        <v>65</v>
      </c>
      <c r="B923" s="564" t="s">
        <v>689</v>
      </c>
      <c r="C923" s="564" t="s">
        <v>390</v>
      </c>
      <c r="D923" s="564" t="s">
        <v>954</v>
      </c>
      <c r="E923" s="564" t="s">
        <v>1005</v>
      </c>
      <c r="F923" s="565">
        <v>109590</v>
      </c>
      <c r="G923" s="565">
        <v>32050</v>
      </c>
      <c r="H923" s="566"/>
      <c r="I923" s="565">
        <v>37490</v>
      </c>
      <c r="J923" s="566"/>
      <c r="K923" s="566"/>
      <c r="L923" s="566"/>
      <c r="M923" s="566"/>
      <c r="N923" s="565">
        <v>20150</v>
      </c>
      <c r="O923" s="565">
        <v>19900</v>
      </c>
      <c r="P923" s="566"/>
      <c r="Q923" s="566"/>
      <c r="R923" s="566"/>
      <c r="S923" s="566"/>
      <c r="T923" s="566"/>
      <c r="U923" s="566"/>
      <c r="V923" s="566"/>
      <c r="W923" s="566"/>
      <c r="X923" s="566"/>
      <c r="Y923" s="566"/>
      <c r="Z923" s="566"/>
      <c r="AA923" s="566"/>
      <c r="AB923" s="566"/>
      <c r="AC923" s="566"/>
      <c r="AD923" s="566"/>
      <c r="AE923" s="566"/>
      <c r="AF923" s="566"/>
      <c r="AG923" s="566"/>
      <c r="AH923" s="566"/>
      <c r="AI923" s="566"/>
      <c r="AJ923" s="566"/>
      <c r="AK923" s="566"/>
      <c r="AL923" s="566"/>
      <c r="AM923" s="566"/>
      <c r="AN923" s="566"/>
      <c r="AO923" s="566"/>
      <c r="AP923" s="566"/>
      <c r="AQ923" s="566"/>
      <c r="AR923" s="566"/>
      <c r="AS923" s="566"/>
      <c r="AT923" s="566"/>
      <c r="AU923" s="566"/>
      <c r="AV923" s="566"/>
      <c r="AW923" s="566"/>
    </row>
    <row r="924" spans="1:49">
      <c r="A924" s="564" t="s">
        <v>360</v>
      </c>
      <c r="B924" s="564" t="s">
        <v>689</v>
      </c>
      <c r="C924" s="564" t="s">
        <v>390</v>
      </c>
      <c r="D924" s="564" t="s">
        <v>954</v>
      </c>
      <c r="E924" s="564" t="s">
        <v>1005</v>
      </c>
      <c r="F924" s="565">
        <v>422100</v>
      </c>
      <c r="G924" s="566"/>
      <c r="H924" s="566"/>
      <c r="I924" s="566"/>
      <c r="J924" s="566"/>
      <c r="K924" s="566"/>
      <c r="L924" s="566"/>
      <c r="M924" s="566"/>
      <c r="N924" s="566"/>
      <c r="O924" s="566"/>
      <c r="P924" s="566"/>
      <c r="Q924" s="566"/>
      <c r="R924" s="566"/>
      <c r="S924" s="566"/>
      <c r="T924" s="565">
        <v>422100</v>
      </c>
      <c r="U924" s="566"/>
      <c r="V924" s="566"/>
      <c r="W924" s="566"/>
      <c r="X924" s="566"/>
      <c r="Y924" s="566"/>
      <c r="Z924" s="566"/>
      <c r="AA924" s="566"/>
      <c r="AB924" s="566"/>
      <c r="AC924" s="566"/>
      <c r="AD924" s="566"/>
      <c r="AE924" s="566"/>
      <c r="AF924" s="566"/>
      <c r="AG924" s="566"/>
      <c r="AH924" s="566"/>
      <c r="AI924" s="566"/>
      <c r="AJ924" s="566"/>
      <c r="AK924" s="566"/>
      <c r="AL924" s="566"/>
      <c r="AM924" s="566"/>
      <c r="AN924" s="566"/>
      <c r="AO924" s="566"/>
      <c r="AP924" s="566"/>
      <c r="AQ924" s="566"/>
      <c r="AR924" s="566"/>
      <c r="AS924" s="566"/>
      <c r="AT924" s="566"/>
      <c r="AU924" s="566"/>
      <c r="AV924" s="566"/>
      <c r="AW924" s="566"/>
    </row>
    <row r="925" spans="1:49">
      <c r="A925" s="564" t="s">
        <v>155</v>
      </c>
      <c r="B925" s="564" t="s">
        <v>689</v>
      </c>
      <c r="C925" s="564" t="s">
        <v>390</v>
      </c>
      <c r="D925" s="564" t="s">
        <v>954</v>
      </c>
      <c r="E925" s="564" t="s">
        <v>1005</v>
      </c>
      <c r="F925" s="565">
        <v>1302270</v>
      </c>
      <c r="G925" s="566"/>
      <c r="H925" s="566"/>
      <c r="I925" s="566"/>
      <c r="J925" s="566"/>
      <c r="K925" s="566"/>
      <c r="L925" s="565">
        <v>218850</v>
      </c>
      <c r="M925" s="565">
        <v>67100</v>
      </c>
      <c r="N925" s="565">
        <v>98300</v>
      </c>
      <c r="O925" s="565">
        <v>112650</v>
      </c>
      <c r="P925" s="565">
        <v>93200</v>
      </c>
      <c r="Q925" s="565">
        <v>59250</v>
      </c>
      <c r="R925" s="565">
        <v>247150</v>
      </c>
      <c r="S925" s="565">
        <v>141900</v>
      </c>
      <c r="T925" s="565">
        <v>17200</v>
      </c>
      <c r="U925" s="565">
        <v>8000</v>
      </c>
      <c r="V925" s="565">
        <v>196970</v>
      </c>
      <c r="W925" s="565">
        <v>12200</v>
      </c>
      <c r="X925" s="565">
        <v>29500</v>
      </c>
      <c r="Y925" s="566"/>
      <c r="Z925" s="566"/>
      <c r="AA925" s="566"/>
      <c r="AB925" s="566"/>
      <c r="AC925" s="566"/>
      <c r="AD925" s="566"/>
      <c r="AE925" s="566"/>
      <c r="AF925" s="566"/>
      <c r="AG925" s="566"/>
      <c r="AH925" s="566"/>
      <c r="AI925" s="566"/>
      <c r="AJ925" s="566"/>
      <c r="AK925" s="566"/>
      <c r="AL925" s="566"/>
      <c r="AM925" s="566"/>
      <c r="AN925" s="566"/>
      <c r="AO925" s="566"/>
      <c r="AP925" s="566"/>
      <c r="AQ925" s="566"/>
      <c r="AR925" s="566"/>
      <c r="AS925" s="566"/>
      <c r="AT925" s="566"/>
      <c r="AU925" s="566"/>
      <c r="AV925" s="566"/>
      <c r="AW925" s="566"/>
    </row>
    <row r="926" spans="1:49">
      <c r="A926" s="564" t="s">
        <v>264</v>
      </c>
      <c r="B926" s="564" t="s">
        <v>689</v>
      </c>
      <c r="C926" s="564" t="s">
        <v>390</v>
      </c>
      <c r="D926" s="564" t="s">
        <v>954</v>
      </c>
      <c r="E926" s="564" t="s">
        <v>1005</v>
      </c>
      <c r="F926" s="565">
        <v>1091750</v>
      </c>
      <c r="G926" s="566"/>
      <c r="H926" s="566"/>
      <c r="I926" s="566"/>
      <c r="J926" s="566"/>
      <c r="K926" s="566"/>
      <c r="L926" s="565">
        <v>393750</v>
      </c>
      <c r="M926" s="565">
        <v>246750</v>
      </c>
      <c r="N926" s="565">
        <v>248550</v>
      </c>
      <c r="O926" s="565">
        <v>130000</v>
      </c>
      <c r="P926" s="565">
        <v>50200</v>
      </c>
      <c r="Q926" s="565">
        <v>22500</v>
      </c>
      <c r="R926" s="566"/>
      <c r="S926" s="566"/>
      <c r="T926" s="566"/>
      <c r="U926" s="566"/>
      <c r="V926" s="566"/>
      <c r="W926" s="566"/>
      <c r="X926" s="566"/>
      <c r="Y926" s="566"/>
      <c r="Z926" s="566"/>
      <c r="AA926" s="566"/>
      <c r="AB926" s="566"/>
      <c r="AC926" s="566"/>
      <c r="AD926" s="566"/>
      <c r="AE926" s="566"/>
      <c r="AF926" s="566"/>
      <c r="AG926" s="566"/>
      <c r="AH926" s="566"/>
      <c r="AI926" s="566"/>
      <c r="AJ926" s="566"/>
      <c r="AK926" s="566"/>
      <c r="AL926" s="566"/>
      <c r="AM926" s="566"/>
      <c r="AN926" s="566"/>
      <c r="AO926" s="566"/>
      <c r="AP926" s="566"/>
      <c r="AQ926" s="566"/>
      <c r="AR926" s="566"/>
      <c r="AS926" s="566"/>
      <c r="AT926" s="566"/>
      <c r="AU926" s="566"/>
      <c r="AV926" s="566"/>
      <c r="AW926" s="566"/>
    </row>
    <row r="927" spans="1:49">
      <c r="A927" s="564" t="s">
        <v>1947</v>
      </c>
      <c r="B927" s="564" t="s">
        <v>3188</v>
      </c>
      <c r="C927" s="564" t="s">
        <v>390</v>
      </c>
      <c r="D927" s="564" t="s">
        <v>954</v>
      </c>
      <c r="E927" s="564" t="s">
        <v>1005</v>
      </c>
      <c r="F927" s="565">
        <v>150300</v>
      </c>
      <c r="G927" s="566"/>
      <c r="H927" s="566"/>
      <c r="I927" s="566"/>
      <c r="J927" s="566"/>
      <c r="K927" s="566"/>
      <c r="L927" s="566"/>
      <c r="M927" s="566"/>
      <c r="N927" s="566"/>
      <c r="O927" s="566"/>
      <c r="P927" s="566"/>
      <c r="Q927" s="566"/>
      <c r="R927" s="566"/>
      <c r="S927" s="566"/>
      <c r="T927" s="566"/>
      <c r="U927" s="566"/>
      <c r="V927" s="566"/>
      <c r="W927" s="566"/>
      <c r="X927" s="566"/>
      <c r="Y927" s="566"/>
      <c r="Z927" s="566"/>
      <c r="AA927" s="566"/>
      <c r="AB927" s="566"/>
      <c r="AC927" s="566"/>
      <c r="AD927" s="566"/>
      <c r="AE927" s="566"/>
      <c r="AF927" s="566"/>
      <c r="AG927" s="566"/>
      <c r="AH927" s="566"/>
      <c r="AI927" s="566"/>
      <c r="AJ927" s="566"/>
      <c r="AK927" s="566"/>
      <c r="AL927" s="565">
        <v>150300</v>
      </c>
      <c r="AM927" s="566"/>
      <c r="AN927" s="566"/>
      <c r="AO927" s="566"/>
      <c r="AP927" s="566"/>
      <c r="AQ927" s="566"/>
      <c r="AR927" s="566"/>
      <c r="AS927" s="566"/>
      <c r="AT927" s="566"/>
      <c r="AU927" s="566"/>
      <c r="AV927" s="566"/>
      <c r="AW927" s="566"/>
    </row>
    <row r="928" spans="1:49">
      <c r="A928" s="564" t="s">
        <v>1948</v>
      </c>
      <c r="B928" s="564" t="s">
        <v>3189</v>
      </c>
      <c r="C928" s="564" t="s">
        <v>390</v>
      </c>
      <c r="D928" s="564" t="s">
        <v>954</v>
      </c>
      <c r="E928" s="564" t="s">
        <v>1005</v>
      </c>
      <c r="F928" s="565">
        <v>255600</v>
      </c>
      <c r="G928" s="566"/>
      <c r="H928" s="566"/>
      <c r="I928" s="566"/>
      <c r="J928" s="566"/>
      <c r="K928" s="566"/>
      <c r="L928" s="566"/>
      <c r="M928" s="566"/>
      <c r="N928" s="566"/>
      <c r="O928" s="566"/>
      <c r="P928" s="566"/>
      <c r="Q928" s="566"/>
      <c r="R928" s="566"/>
      <c r="S928" s="566"/>
      <c r="T928" s="566"/>
      <c r="U928" s="566"/>
      <c r="V928" s="566"/>
      <c r="W928" s="566"/>
      <c r="X928" s="566"/>
      <c r="Y928" s="566"/>
      <c r="Z928" s="566"/>
      <c r="AA928" s="566"/>
      <c r="AB928" s="566"/>
      <c r="AC928" s="566"/>
      <c r="AD928" s="566"/>
      <c r="AE928" s="566"/>
      <c r="AF928" s="566"/>
      <c r="AG928" s="566"/>
      <c r="AH928" s="566"/>
      <c r="AI928" s="566"/>
      <c r="AJ928" s="566"/>
      <c r="AK928" s="566"/>
      <c r="AL928" s="565">
        <v>150300</v>
      </c>
      <c r="AM928" s="566"/>
      <c r="AN928" s="566"/>
      <c r="AO928" s="566"/>
      <c r="AP928" s="566"/>
      <c r="AQ928" s="565">
        <v>16500</v>
      </c>
      <c r="AR928" s="566"/>
      <c r="AS928" s="566"/>
      <c r="AT928" s="565">
        <v>88800</v>
      </c>
      <c r="AU928" s="566"/>
      <c r="AV928" s="566"/>
      <c r="AW928" s="566"/>
    </row>
    <row r="929" spans="1:49">
      <c r="A929" s="564" t="s">
        <v>1949</v>
      </c>
      <c r="B929" s="564" t="s">
        <v>3190</v>
      </c>
      <c r="C929" s="564" t="s">
        <v>390</v>
      </c>
      <c r="D929" s="564" t="s">
        <v>954</v>
      </c>
      <c r="E929" s="564" t="s">
        <v>1005</v>
      </c>
      <c r="F929" s="565">
        <v>478820</v>
      </c>
      <c r="G929" s="566"/>
      <c r="H929" s="566"/>
      <c r="I929" s="566"/>
      <c r="J929" s="566"/>
      <c r="K929" s="566"/>
      <c r="L929" s="566"/>
      <c r="M929" s="566"/>
      <c r="N929" s="566"/>
      <c r="O929" s="566"/>
      <c r="P929" s="566"/>
      <c r="Q929" s="566"/>
      <c r="R929" s="566"/>
      <c r="S929" s="566"/>
      <c r="T929" s="566"/>
      <c r="U929" s="566"/>
      <c r="V929" s="566"/>
      <c r="W929" s="566"/>
      <c r="X929" s="566"/>
      <c r="Y929" s="566"/>
      <c r="Z929" s="566"/>
      <c r="AA929" s="566"/>
      <c r="AB929" s="566"/>
      <c r="AC929" s="566"/>
      <c r="AD929" s="566"/>
      <c r="AE929" s="566"/>
      <c r="AF929" s="566"/>
      <c r="AG929" s="566"/>
      <c r="AH929" s="566"/>
      <c r="AI929" s="566"/>
      <c r="AJ929" s="566"/>
      <c r="AK929" s="566"/>
      <c r="AL929" s="565">
        <v>180900</v>
      </c>
      <c r="AM929" s="565">
        <v>99400</v>
      </c>
      <c r="AN929" s="565">
        <v>86590</v>
      </c>
      <c r="AO929" s="566"/>
      <c r="AP929" s="566"/>
      <c r="AQ929" s="566"/>
      <c r="AR929" s="565">
        <v>61930</v>
      </c>
      <c r="AS929" s="566"/>
      <c r="AT929" s="565">
        <v>50000</v>
      </c>
      <c r="AU929" s="566"/>
      <c r="AV929" s="566"/>
      <c r="AW929" s="566"/>
    </row>
    <row r="930" spans="1:49">
      <c r="A930" s="564" t="s">
        <v>1950</v>
      </c>
      <c r="B930" s="564" t="s">
        <v>3191</v>
      </c>
      <c r="C930" s="564" t="s">
        <v>390</v>
      </c>
      <c r="D930" s="564" t="s">
        <v>954</v>
      </c>
      <c r="E930" s="564" t="s">
        <v>1005</v>
      </c>
      <c r="F930" s="565">
        <v>150300</v>
      </c>
      <c r="G930" s="566"/>
      <c r="H930" s="566"/>
      <c r="I930" s="566"/>
      <c r="J930" s="566"/>
      <c r="K930" s="566"/>
      <c r="L930" s="566"/>
      <c r="M930" s="566"/>
      <c r="N930" s="566"/>
      <c r="O930" s="566"/>
      <c r="P930" s="566"/>
      <c r="Q930" s="566"/>
      <c r="R930" s="566"/>
      <c r="S930" s="566"/>
      <c r="T930" s="566"/>
      <c r="U930" s="566"/>
      <c r="V930" s="566"/>
      <c r="W930" s="566"/>
      <c r="X930" s="566"/>
      <c r="Y930" s="566"/>
      <c r="Z930" s="566"/>
      <c r="AA930" s="566"/>
      <c r="AB930" s="566"/>
      <c r="AC930" s="566"/>
      <c r="AD930" s="566"/>
      <c r="AE930" s="566"/>
      <c r="AF930" s="566"/>
      <c r="AG930" s="566"/>
      <c r="AH930" s="566"/>
      <c r="AI930" s="566"/>
      <c r="AJ930" s="566"/>
      <c r="AK930" s="566"/>
      <c r="AL930" s="565">
        <v>150300</v>
      </c>
      <c r="AM930" s="566"/>
      <c r="AN930" s="566"/>
      <c r="AO930" s="566"/>
      <c r="AP930" s="566"/>
      <c r="AQ930" s="566"/>
      <c r="AR930" s="566"/>
      <c r="AS930" s="566"/>
      <c r="AT930" s="566"/>
      <c r="AU930" s="566"/>
      <c r="AV930" s="566"/>
      <c r="AW930" s="566"/>
    </row>
    <row r="931" spans="1:49">
      <c r="A931" s="564" t="s">
        <v>372</v>
      </c>
      <c r="B931" s="564" t="s">
        <v>3192</v>
      </c>
      <c r="C931" s="564" t="s">
        <v>390</v>
      </c>
      <c r="D931" s="564" t="s">
        <v>954</v>
      </c>
      <c r="E931" s="564" t="s">
        <v>1005</v>
      </c>
      <c r="F931" s="565">
        <v>239550</v>
      </c>
      <c r="G931" s="566"/>
      <c r="H931" s="566"/>
      <c r="I931" s="566"/>
      <c r="J931" s="566"/>
      <c r="K931" s="566"/>
      <c r="L931" s="565">
        <v>171000</v>
      </c>
      <c r="M931" s="565">
        <v>16500</v>
      </c>
      <c r="N931" s="566"/>
      <c r="O931" s="566"/>
      <c r="P931" s="566"/>
      <c r="Q931" s="566"/>
      <c r="R931" s="566"/>
      <c r="S931" s="566"/>
      <c r="T931" s="566"/>
      <c r="U931" s="566"/>
      <c r="V931" s="566"/>
      <c r="W931" s="566"/>
      <c r="X931" s="566"/>
      <c r="Y931" s="566"/>
      <c r="Z931" s="566"/>
      <c r="AA931" s="566"/>
      <c r="AB931" s="566"/>
      <c r="AC931" s="566"/>
      <c r="AD931" s="565">
        <v>12000</v>
      </c>
      <c r="AE931" s="566"/>
      <c r="AF931" s="565">
        <v>40050</v>
      </c>
      <c r="AG931" s="566"/>
      <c r="AH931" s="566"/>
      <c r="AI931" s="566"/>
      <c r="AJ931" s="566"/>
      <c r="AK931" s="566"/>
      <c r="AL931" s="566"/>
      <c r="AM931" s="566"/>
      <c r="AN931" s="566"/>
      <c r="AO931" s="566"/>
      <c r="AP931" s="566"/>
      <c r="AQ931" s="566"/>
      <c r="AR931" s="566"/>
      <c r="AS931" s="566"/>
      <c r="AT931" s="566"/>
      <c r="AU931" s="566"/>
      <c r="AV931" s="566"/>
      <c r="AW931" s="566"/>
    </row>
    <row r="932" spans="1:49">
      <c r="A932" s="564" t="s">
        <v>1242</v>
      </c>
      <c r="B932" s="564" t="s">
        <v>3193</v>
      </c>
      <c r="C932" s="564" t="s">
        <v>390</v>
      </c>
      <c r="D932" s="564" t="s">
        <v>954</v>
      </c>
      <c r="E932" s="564" t="s">
        <v>1005</v>
      </c>
      <c r="F932" s="565">
        <v>425025</v>
      </c>
      <c r="G932" s="566"/>
      <c r="H932" s="566"/>
      <c r="I932" s="566"/>
      <c r="J932" s="566"/>
      <c r="K932" s="566"/>
      <c r="L932" s="566"/>
      <c r="M932" s="566"/>
      <c r="N932" s="566"/>
      <c r="O932" s="566"/>
      <c r="P932" s="566"/>
      <c r="Q932" s="566"/>
      <c r="R932" s="566"/>
      <c r="S932" s="566"/>
      <c r="T932" s="566"/>
      <c r="U932" s="566"/>
      <c r="V932" s="566"/>
      <c r="W932" s="566"/>
      <c r="X932" s="566"/>
      <c r="Y932" s="566"/>
      <c r="Z932" s="566"/>
      <c r="AA932" s="566"/>
      <c r="AB932" s="566"/>
      <c r="AC932" s="566"/>
      <c r="AD932" s="566"/>
      <c r="AE932" s="566"/>
      <c r="AF932" s="566"/>
      <c r="AG932" s="566"/>
      <c r="AH932" s="566"/>
      <c r="AI932" s="566"/>
      <c r="AJ932" s="566"/>
      <c r="AK932" s="566"/>
      <c r="AL932" s="565">
        <v>150300</v>
      </c>
      <c r="AM932" s="565">
        <v>93500</v>
      </c>
      <c r="AN932" s="565">
        <v>14550</v>
      </c>
      <c r="AO932" s="565">
        <v>32400</v>
      </c>
      <c r="AP932" s="565">
        <v>19950</v>
      </c>
      <c r="AQ932" s="565">
        <v>36800</v>
      </c>
      <c r="AR932" s="565">
        <v>47900</v>
      </c>
      <c r="AS932" s="565">
        <v>29625</v>
      </c>
      <c r="AT932" s="566"/>
      <c r="AU932" s="566"/>
      <c r="AV932" s="566"/>
      <c r="AW932" s="566"/>
    </row>
    <row r="933" spans="1:49">
      <c r="A933" s="564" t="s">
        <v>2429</v>
      </c>
      <c r="B933" s="564" t="s">
        <v>3193</v>
      </c>
      <c r="C933" s="564" t="s">
        <v>390</v>
      </c>
      <c r="D933" s="564" t="s">
        <v>954</v>
      </c>
      <c r="E933" s="564" t="s">
        <v>1005</v>
      </c>
      <c r="F933" s="565">
        <v>85150</v>
      </c>
      <c r="G933" s="566"/>
      <c r="H933" s="566"/>
      <c r="I933" s="566"/>
      <c r="J933" s="566"/>
      <c r="K933" s="566"/>
      <c r="L933" s="566"/>
      <c r="M933" s="566"/>
      <c r="N933" s="566"/>
      <c r="O933" s="566"/>
      <c r="P933" s="566"/>
      <c r="Q933" s="566"/>
      <c r="R933" s="566"/>
      <c r="S933" s="566"/>
      <c r="T933" s="566"/>
      <c r="U933" s="566"/>
      <c r="V933" s="566"/>
      <c r="W933" s="566"/>
      <c r="X933" s="566"/>
      <c r="Y933" s="566"/>
      <c r="Z933" s="566"/>
      <c r="AA933" s="566"/>
      <c r="AB933" s="566"/>
      <c r="AC933" s="566"/>
      <c r="AD933" s="566"/>
      <c r="AE933" s="566"/>
      <c r="AF933" s="566"/>
      <c r="AG933" s="566"/>
      <c r="AH933" s="566"/>
      <c r="AI933" s="566"/>
      <c r="AJ933" s="566"/>
      <c r="AK933" s="566"/>
      <c r="AL933" s="566"/>
      <c r="AM933" s="566"/>
      <c r="AN933" s="566"/>
      <c r="AO933" s="566"/>
      <c r="AP933" s="566"/>
      <c r="AQ933" s="566"/>
      <c r="AR933" s="566"/>
      <c r="AS933" s="566"/>
      <c r="AT933" s="566"/>
      <c r="AU933" s="565">
        <v>46950</v>
      </c>
      <c r="AV933" s="565">
        <v>38200</v>
      </c>
      <c r="AW933" s="566"/>
    </row>
    <row r="934" spans="1:49">
      <c r="A934" s="564" t="s">
        <v>1606</v>
      </c>
      <c r="B934" s="564" t="s">
        <v>3194</v>
      </c>
      <c r="C934" s="564" t="s">
        <v>390</v>
      </c>
      <c r="D934" s="564" t="s">
        <v>954</v>
      </c>
      <c r="E934" s="564" t="s">
        <v>1005</v>
      </c>
      <c r="F934" s="565">
        <v>224700</v>
      </c>
      <c r="G934" s="566"/>
      <c r="H934" s="566"/>
      <c r="I934" s="566"/>
      <c r="J934" s="566"/>
      <c r="K934" s="566"/>
      <c r="L934" s="566"/>
      <c r="M934" s="566"/>
      <c r="N934" s="566"/>
      <c r="O934" s="566"/>
      <c r="P934" s="566"/>
      <c r="Q934" s="566"/>
      <c r="R934" s="566"/>
      <c r="S934" s="566"/>
      <c r="T934" s="566"/>
      <c r="U934" s="566"/>
      <c r="V934" s="566"/>
      <c r="W934" s="566"/>
      <c r="X934" s="566"/>
      <c r="Y934" s="566"/>
      <c r="Z934" s="566"/>
      <c r="AA934" s="566"/>
      <c r="AB934" s="566"/>
      <c r="AC934" s="566"/>
      <c r="AD934" s="566"/>
      <c r="AE934" s="566"/>
      <c r="AF934" s="566"/>
      <c r="AG934" s="566"/>
      <c r="AH934" s="566"/>
      <c r="AI934" s="566"/>
      <c r="AJ934" s="566"/>
      <c r="AK934" s="566"/>
      <c r="AL934" s="565">
        <v>150300</v>
      </c>
      <c r="AM934" s="566"/>
      <c r="AN934" s="566"/>
      <c r="AO934" s="566"/>
      <c r="AP934" s="565">
        <v>25900</v>
      </c>
      <c r="AQ934" s="565">
        <v>48500</v>
      </c>
      <c r="AR934" s="566"/>
      <c r="AS934" s="566"/>
      <c r="AT934" s="566"/>
      <c r="AU934" s="566"/>
      <c r="AV934" s="566"/>
      <c r="AW934" s="566"/>
    </row>
    <row r="935" spans="1:49">
      <c r="A935" s="564" t="s">
        <v>273</v>
      </c>
      <c r="B935" s="564" t="s">
        <v>3195</v>
      </c>
      <c r="C935" s="564" t="s">
        <v>390</v>
      </c>
      <c r="D935" s="564" t="s">
        <v>954</v>
      </c>
      <c r="E935" s="564" t="s">
        <v>1005</v>
      </c>
      <c r="F935" s="565">
        <v>2208050</v>
      </c>
      <c r="G935" s="565">
        <v>91600</v>
      </c>
      <c r="H935" s="565">
        <v>307600</v>
      </c>
      <c r="I935" s="565">
        <v>194100</v>
      </c>
      <c r="J935" s="565">
        <v>179050</v>
      </c>
      <c r="K935" s="565">
        <v>157300</v>
      </c>
      <c r="L935" s="565">
        <v>266150</v>
      </c>
      <c r="M935" s="565">
        <v>266150</v>
      </c>
      <c r="N935" s="565">
        <v>217000</v>
      </c>
      <c r="O935" s="565">
        <v>179000</v>
      </c>
      <c r="P935" s="565">
        <v>116400</v>
      </c>
      <c r="Q935" s="565">
        <v>4000</v>
      </c>
      <c r="R935" s="565">
        <v>124550</v>
      </c>
      <c r="S935" s="565">
        <v>66100</v>
      </c>
      <c r="T935" s="566"/>
      <c r="U935" s="565">
        <v>37250</v>
      </c>
      <c r="V935" s="566"/>
      <c r="W935" s="566"/>
      <c r="X935" s="565">
        <v>1800</v>
      </c>
      <c r="Y935" s="566"/>
      <c r="Z935" s="566"/>
      <c r="AA935" s="566"/>
      <c r="AB935" s="566"/>
      <c r="AC935" s="566"/>
      <c r="AD935" s="566"/>
      <c r="AE935" s="566"/>
      <c r="AF935" s="566"/>
      <c r="AG935" s="566"/>
      <c r="AH935" s="566"/>
      <c r="AI935" s="566"/>
      <c r="AJ935" s="566"/>
      <c r="AK935" s="566"/>
      <c r="AL935" s="566"/>
      <c r="AM935" s="566"/>
      <c r="AN935" s="566"/>
      <c r="AO935" s="566"/>
      <c r="AP935" s="566"/>
      <c r="AQ935" s="566"/>
      <c r="AR935" s="566"/>
      <c r="AS935" s="566"/>
      <c r="AT935" s="566"/>
      <c r="AU935" s="566"/>
      <c r="AV935" s="566"/>
      <c r="AW935" s="566"/>
    </row>
    <row r="936" spans="1:49">
      <c r="A936" s="564" t="s">
        <v>274</v>
      </c>
      <c r="B936" s="564" t="s">
        <v>3196</v>
      </c>
      <c r="C936" s="564" t="s">
        <v>390</v>
      </c>
      <c r="D936" s="564" t="s">
        <v>954</v>
      </c>
      <c r="E936" s="564" t="s">
        <v>1005</v>
      </c>
      <c r="F936" s="565">
        <v>47500</v>
      </c>
      <c r="G936" s="566"/>
      <c r="H936" s="566"/>
      <c r="I936" s="566"/>
      <c r="J936" s="566"/>
      <c r="K936" s="566"/>
      <c r="L936" s="566"/>
      <c r="M936" s="566"/>
      <c r="N936" s="566"/>
      <c r="O936" s="566"/>
      <c r="P936" s="566"/>
      <c r="Q936" s="566"/>
      <c r="R936" s="566"/>
      <c r="S936" s="566"/>
      <c r="T936" s="566"/>
      <c r="U936" s="566"/>
      <c r="V936" s="566"/>
      <c r="W936" s="566"/>
      <c r="X936" s="566"/>
      <c r="Y936" s="566"/>
      <c r="Z936" s="566"/>
      <c r="AA936" s="566"/>
      <c r="AB936" s="566"/>
      <c r="AC936" s="566"/>
      <c r="AD936" s="566"/>
      <c r="AE936" s="566"/>
      <c r="AF936" s="566"/>
      <c r="AG936" s="566"/>
      <c r="AH936" s="566"/>
      <c r="AI936" s="566"/>
      <c r="AJ936" s="566"/>
      <c r="AK936" s="566"/>
      <c r="AL936" s="566"/>
      <c r="AM936" s="566"/>
      <c r="AN936" s="566"/>
      <c r="AO936" s="565">
        <v>47500</v>
      </c>
      <c r="AP936" s="566"/>
      <c r="AQ936" s="566"/>
      <c r="AR936" s="566"/>
      <c r="AS936" s="566"/>
      <c r="AT936" s="566"/>
      <c r="AU936" s="566"/>
      <c r="AV936" s="566"/>
      <c r="AW936" s="566"/>
    </row>
    <row r="937" spans="1:49">
      <c r="A937" s="564" t="s">
        <v>1951</v>
      </c>
      <c r="B937" s="564" t="s">
        <v>3197</v>
      </c>
      <c r="C937" s="564" t="s">
        <v>390</v>
      </c>
      <c r="D937" s="564" t="s">
        <v>954</v>
      </c>
      <c r="E937" s="564" t="s">
        <v>1005</v>
      </c>
      <c r="F937" s="565">
        <v>341240</v>
      </c>
      <c r="G937" s="566"/>
      <c r="H937" s="566"/>
      <c r="I937" s="566"/>
      <c r="J937" s="566"/>
      <c r="K937" s="566"/>
      <c r="L937" s="566"/>
      <c r="M937" s="566"/>
      <c r="N937" s="566"/>
      <c r="O937" s="566"/>
      <c r="P937" s="566"/>
      <c r="Q937" s="566"/>
      <c r="R937" s="566"/>
      <c r="S937" s="566"/>
      <c r="T937" s="566"/>
      <c r="U937" s="566"/>
      <c r="V937" s="566"/>
      <c r="W937" s="566"/>
      <c r="X937" s="566"/>
      <c r="Y937" s="566"/>
      <c r="Z937" s="566"/>
      <c r="AA937" s="566"/>
      <c r="AB937" s="566"/>
      <c r="AC937" s="566"/>
      <c r="AD937" s="566"/>
      <c r="AE937" s="566"/>
      <c r="AF937" s="566"/>
      <c r="AG937" s="566"/>
      <c r="AH937" s="566"/>
      <c r="AI937" s="566"/>
      <c r="AJ937" s="566"/>
      <c r="AK937" s="566"/>
      <c r="AL937" s="565">
        <v>221390</v>
      </c>
      <c r="AM937" s="565">
        <v>117350</v>
      </c>
      <c r="AN937" s="565">
        <v>2500</v>
      </c>
      <c r="AO937" s="566"/>
      <c r="AP937" s="566"/>
      <c r="AQ937" s="566"/>
      <c r="AR937" s="566"/>
      <c r="AS937" s="566"/>
      <c r="AT937" s="566"/>
      <c r="AU937" s="566"/>
      <c r="AV937" s="566"/>
      <c r="AW937" s="566"/>
    </row>
    <row r="938" spans="1:49">
      <c r="A938" s="564" t="s">
        <v>282</v>
      </c>
      <c r="B938" s="564" t="s">
        <v>3198</v>
      </c>
      <c r="C938" s="564" t="s">
        <v>390</v>
      </c>
      <c r="D938" s="564" t="s">
        <v>954</v>
      </c>
      <c r="E938" s="564" t="s">
        <v>1005</v>
      </c>
      <c r="F938" s="565">
        <v>2680950</v>
      </c>
      <c r="G938" s="566"/>
      <c r="H938" s="566"/>
      <c r="I938" s="565">
        <v>40000</v>
      </c>
      <c r="J938" s="566"/>
      <c r="K938" s="566"/>
      <c r="L938" s="565">
        <v>116000</v>
      </c>
      <c r="M938" s="565">
        <v>116000</v>
      </c>
      <c r="N938" s="565">
        <v>90000</v>
      </c>
      <c r="O938" s="566"/>
      <c r="P938" s="565">
        <v>123900</v>
      </c>
      <c r="Q938" s="566"/>
      <c r="R938" s="566"/>
      <c r="S938" s="565">
        <v>46920</v>
      </c>
      <c r="T938" s="566"/>
      <c r="U938" s="566"/>
      <c r="V938" s="565">
        <v>65790</v>
      </c>
      <c r="W938" s="566"/>
      <c r="X938" s="565">
        <v>329590</v>
      </c>
      <c r="Y938" s="565">
        <v>159700</v>
      </c>
      <c r="Z938" s="565">
        <v>214550</v>
      </c>
      <c r="AA938" s="565">
        <v>123000</v>
      </c>
      <c r="AB938" s="565">
        <v>110000</v>
      </c>
      <c r="AC938" s="565">
        <v>277600</v>
      </c>
      <c r="AD938" s="566"/>
      <c r="AE938" s="565">
        <v>52400</v>
      </c>
      <c r="AF938" s="565">
        <v>98900</v>
      </c>
      <c r="AG938" s="566"/>
      <c r="AH938" s="565">
        <v>10000</v>
      </c>
      <c r="AI938" s="565">
        <v>212000</v>
      </c>
      <c r="AJ938" s="565">
        <v>90000</v>
      </c>
      <c r="AK938" s="565">
        <v>155250</v>
      </c>
      <c r="AL938" s="565">
        <v>49500</v>
      </c>
      <c r="AM938" s="565">
        <v>84900</v>
      </c>
      <c r="AN938" s="565">
        <v>46700</v>
      </c>
      <c r="AO938" s="565">
        <v>46250</v>
      </c>
      <c r="AP938" s="565">
        <v>22000</v>
      </c>
      <c r="AQ938" s="566"/>
      <c r="AR938" s="566"/>
      <c r="AS938" s="566"/>
      <c r="AT938" s="566"/>
      <c r="AU938" s="566"/>
      <c r="AV938" s="566"/>
      <c r="AW938" s="566"/>
    </row>
    <row r="939" spans="1:49">
      <c r="A939" s="564" t="s">
        <v>1847</v>
      </c>
      <c r="B939" s="564" t="s">
        <v>3199</v>
      </c>
      <c r="C939" s="564" t="s">
        <v>390</v>
      </c>
      <c r="D939" s="564" t="s">
        <v>954</v>
      </c>
      <c r="E939" s="564" t="s">
        <v>1005</v>
      </c>
      <c r="F939" s="565">
        <v>736500</v>
      </c>
      <c r="G939" s="566"/>
      <c r="H939" s="566"/>
      <c r="I939" s="566"/>
      <c r="J939" s="566"/>
      <c r="K939" s="566"/>
      <c r="L939" s="566"/>
      <c r="M939" s="566"/>
      <c r="N939" s="566"/>
      <c r="O939" s="566"/>
      <c r="P939" s="566"/>
      <c r="Q939" s="566"/>
      <c r="R939" s="566"/>
      <c r="S939" s="566"/>
      <c r="T939" s="566"/>
      <c r="U939" s="566"/>
      <c r="V939" s="566"/>
      <c r="W939" s="566"/>
      <c r="X939" s="566"/>
      <c r="Y939" s="566"/>
      <c r="Z939" s="566"/>
      <c r="AA939" s="566"/>
      <c r="AB939" s="566"/>
      <c r="AC939" s="566"/>
      <c r="AD939" s="566"/>
      <c r="AE939" s="566"/>
      <c r="AF939" s="566"/>
      <c r="AG939" s="566"/>
      <c r="AH939" s="566"/>
      <c r="AI939" s="566"/>
      <c r="AJ939" s="566"/>
      <c r="AK939" s="566"/>
      <c r="AL939" s="565">
        <v>150300</v>
      </c>
      <c r="AM939" s="566"/>
      <c r="AN939" s="565">
        <v>91600</v>
      </c>
      <c r="AO939" s="565">
        <v>53500</v>
      </c>
      <c r="AP939" s="565">
        <v>49650</v>
      </c>
      <c r="AQ939" s="565">
        <v>49700</v>
      </c>
      <c r="AR939" s="565">
        <v>47250</v>
      </c>
      <c r="AS939" s="565">
        <v>19900</v>
      </c>
      <c r="AT939" s="565">
        <v>19500</v>
      </c>
      <c r="AU939" s="565">
        <v>119200</v>
      </c>
      <c r="AV939" s="565">
        <v>81900</v>
      </c>
      <c r="AW939" s="565">
        <v>54000</v>
      </c>
    </row>
    <row r="940" spans="1:49">
      <c r="A940" s="564" t="s">
        <v>290</v>
      </c>
      <c r="B940" s="564" t="s">
        <v>3200</v>
      </c>
      <c r="C940" s="564" t="s">
        <v>390</v>
      </c>
      <c r="D940" s="564" t="s">
        <v>954</v>
      </c>
      <c r="E940" s="564" t="s">
        <v>1005</v>
      </c>
      <c r="F940" s="565">
        <v>6384780</v>
      </c>
      <c r="G940" s="565">
        <v>234800</v>
      </c>
      <c r="H940" s="565">
        <v>181200</v>
      </c>
      <c r="I940" s="565">
        <v>113000</v>
      </c>
      <c r="J940" s="565">
        <v>179250</v>
      </c>
      <c r="K940" s="565">
        <v>300300</v>
      </c>
      <c r="L940" s="565">
        <v>154500</v>
      </c>
      <c r="M940" s="565">
        <v>154500</v>
      </c>
      <c r="N940" s="565">
        <v>367650</v>
      </c>
      <c r="O940" s="565">
        <v>82800</v>
      </c>
      <c r="P940" s="565">
        <v>172900</v>
      </c>
      <c r="Q940" s="565">
        <v>151700</v>
      </c>
      <c r="R940" s="565">
        <v>75850</v>
      </c>
      <c r="S940" s="565">
        <v>103800</v>
      </c>
      <c r="T940" s="565">
        <v>27950</v>
      </c>
      <c r="U940" s="565">
        <v>383000</v>
      </c>
      <c r="V940" s="565">
        <v>319450</v>
      </c>
      <c r="W940" s="565">
        <v>484650</v>
      </c>
      <c r="X940" s="565">
        <v>234400</v>
      </c>
      <c r="Y940" s="565">
        <v>201250</v>
      </c>
      <c r="Z940" s="565">
        <v>144500</v>
      </c>
      <c r="AA940" s="565">
        <v>59900</v>
      </c>
      <c r="AB940" s="565">
        <v>129300</v>
      </c>
      <c r="AC940" s="565">
        <v>98850</v>
      </c>
      <c r="AD940" s="565">
        <v>412950</v>
      </c>
      <c r="AE940" s="565">
        <v>7700</v>
      </c>
      <c r="AF940" s="565">
        <v>68500</v>
      </c>
      <c r="AG940" s="565">
        <v>6300</v>
      </c>
      <c r="AH940" s="565">
        <v>71400</v>
      </c>
      <c r="AI940" s="565">
        <v>459750</v>
      </c>
      <c r="AJ940" s="565">
        <v>143900</v>
      </c>
      <c r="AK940" s="565">
        <v>172830</v>
      </c>
      <c r="AL940" s="565">
        <v>43300</v>
      </c>
      <c r="AM940" s="565">
        <v>35000</v>
      </c>
      <c r="AN940" s="565">
        <v>75800</v>
      </c>
      <c r="AO940" s="565">
        <v>63750</v>
      </c>
      <c r="AP940" s="565">
        <v>54850</v>
      </c>
      <c r="AQ940" s="565">
        <v>24200</v>
      </c>
      <c r="AR940" s="565">
        <v>58300</v>
      </c>
      <c r="AS940" s="565">
        <v>19800</v>
      </c>
      <c r="AT940" s="565">
        <v>104450</v>
      </c>
      <c r="AU940" s="565">
        <v>82000</v>
      </c>
      <c r="AV940" s="565">
        <v>124500</v>
      </c>
      <c r="AW940" s="566"/>
    </row>
    <row r="941" spans="1:49">
      <c r="A941" s="564" t="s">
        <v>1244</v>
      </c>
      <c r="B941" s="564" t="s">
        <v>3201</v>
      </c>
      <c r="C941" s="564" t="s">
        <v>390</v>
      </c>
      <c r="D941" s="564" t="s">
        <v>954</v>
      </c>
      <c r="E941" s="564" t="s">
        <v>1005</v>
      </c>
      <c r="F941" s="565">
        <v>453070</v>
      </c>
      <c r="G941" s="566"/>
      <c r="H941" s="566"/>
      <c r="I941" s="566"/>
      <c r="J941" s="566"/>
      <c r="K941" s="566"/>
      <c r="L941" s="566"/>
      <c r="M941" s="566"/>
      <c r="N941" s="566"/>
      <c r="O941" s="566"/>
      <c r="P941" s="566"/>
      <c r="Q941" s="566"/>
      <c r="R941" s="566"/>
      <c r="S941" s="566"/>
      <c r="T941" s="566"/>
      <c r="U941" s="566"/>
      <c r="V941" s="566"/>
      <c r="W941" s="566"/>
      <c r="X941" s="566"/>
      <c r="Y941" s="566"/>
      <c r="Z941" s="566"/>
      <c r="AA941" s="566"/>
      <c r="AB941" s="566"/>
      <c r="AC941" s="566"/>
      <c r="AD941" s="566"/>
      <c r="AE941" s="566"/>
      <c r="AF941" s="566"/>
      <c r="AG941" s="566"/>
      <c r="AH941" s="566"/>
      <c r="AI941" s="566"/>
      <c r="AJ941" s="566"/>
      <c r="AK941" s="566"/>
      <c r="AL941" s="565">
        <v>209600</v>
      </c>
      <c r="AM941" s="565">
        <v>54900</v>
      </c>
      <c r="AN941" s="565">
        <v>110420</v>
      </c>
      <c r="AO941" s="565">
        <v>47300</v>
      </c>
      <c r="AP941" s="566"/>
      <c r="AQ941" s="566"/>
      <c r="AR941" s="565">
        <v>11850</v>
      </c>
      <c r="AS941" s="565">
        <v>19000</v>
      </c>
      <c r="AT941" s="566"/>
      <c r="AU941" s="566"/>
      <c r="AV941" s="566"/>
      <c r="AW941" s="566"/>
    </row>
    <row r="942" spans="1:49">
      <c r="A942" s="564" t="s">
        <v>2430</v>
      </c>
      <c r="B942" s="564" t="s">
        <v>3201</v>
      </c>
      <c r="C942" s="564" t="s">
        <v>390</v>
      </c>
      <c r="D942" s="564" t="s">
        <v>954</v>
      </c>
      <c r="E942" s="564" t="s">
        <v>1005</v>
      </c>
      <c r="F942" s="565">
        <v>185900</v>
      </c>
      <c r="G942" s="566"/>
      <c r="H942" s="566"/>
      <c r="I942" s="566"/>
      <c r="J942" s="566"/>
      <c r="K942" s="566"/>
      <c r="L942" s="566"/>
      <c r="M942" s="566"/>
      <c r="N942" s="566"/>
      <c r="O942" s="566"/>
      <c r="P942" s="566"/>
      <c r="Q942" s="566"/>
      <c r="R942" s="566"/>
      <c r="S942" s="566"/>
      <c r="T942" s="566"/>
      <c r="U942" s="566"/>
      <c r="V942" s="566"/>
      <c r="W942" s="566"/>
      <c r="X942" s="566"/>
      <c r="Y942" s="566"/>
      <c r="Z942" s="566"/>
      <c r="AA942" s="566"/>
      <c r="AB942" s="566"/>
      <c r="AC942" s="566"/>
      <c r="AD942" s="566"/>
      <c r="AE942" s="566"/>
      <c r="AF942" s="566"/>
      <c r="AG942" s="566"/>
      <c r="AH942" s="566"/>
      <c r="AI942" s="566"/>
      <c r="AJ942" s="566"/>
      <c r="AK942" s="566"/>
      <c r="AL942" s="566"/>
      <c r="AM942" s="566"/>
      <c r="AN942" s="566"/>
      <c r="AO942" s="566"/>
      <c r="AP942" s="566"/>
      <c r="AQ942" s="566"/>
      <c r="AR942" s="566"/>
      <c r="AS942" s="566"/>
      <c r="AT942" s="566"/>
      <c r="AU942" s="565">
        <v>9050</v>
      </c>
      <c r="AV942" s="565">
        <v>122850</v>
      </c>
      <c r="AW942" s="565">
        <v>54000</v>
      </c>
    </row>
    <row r="943" spans="1:49">
      <c r="A943" s="564" t="s">
        <v>1952</v>
      </c>
      <c r="B943" s="564" t="s">
        <v>3202</v>
      </c>
      <c r="C943" s="564" t="s">
        <v>390</v>
      </c>
      <c r="D943" s="564" t="s">
        <v>954</v>
      </c>
      <c r="E943" s="564" t="s">
        <v>1005</v>
      </c>
      <c r="F943" s="565">
        <v>174150</v>
      </c>
      <c r="G943" s="566"/>
      <c r="H943" s="566"/>
      <c r="I943" s="566"/>
      <c r="J943" s="566"/>
      <c r="K943" s="566"/>
      <c r="L943" s="566"/>
      <c r="M943" s="566"/>
      <c r="N943" s="566"/>
      <c r="O943" s="566"/>
      <c r="P943" s="566"/>
      <c r="Q943" s="566"/>
      <c r="R943" s="566"/>
      <c r="S943" s="566"/>
      <c r="T943" s="566"/>
      <c r="U943" s="566"/>
      <c r="V943" s="566"/>
      <c r="W943" s="566"/>
      <c r="X943" s="566"/>
      <c r="Y943" s="566"/>
      <c r="Z943" s="566"/>
      <c r="AA943" s="566"/>
      <c r="AB943" s="566"/>
      <c r="AC943" s="566"/>
      <c r="AD943" s="566"/>
      <c r="AE943" s="566"/>
      <c r="AF943" s="566"/>
      <c r="AG943" s="566"/>
      <c r="AH943" s="566"/>
      <c r="AI943" s="566"/>
      <c r="AJ943" s="566"/>
      <c r="AK943" s="566"/>
      <c r="AL943" s="565">
        <v>150300</v>
      </c>
      <c r="AM943" s="565">
        <v>10250</v>
      </c>
      <c r="AN943" s="566"/>
      <c r="AO943" s="565">
        <v>13600</v>
      </c>
      <c r="AP943" s="566"/>
      <c r="AQ943" s="566"/>
      <c r="AR943" s="566"/>
      <c r="AS943" s="566"/>
      <c r="AT943" s="566"/>
      <c r="AU943" s="566"/>
      <c r="AV943" s="566"/>
      <c r="AW943" s="566"/>
    </row>
    <row r="944" spans="1:49">
      <c r="A944" s="564" t="s">
        <v>1953</v>
      </c>
      <c r="B944" s="564" t="s">
        <v>3203</v>
      </c>
      <c r="C944" s="564" t="s">
        <v>390</v>
      </c>
      <c r="D944" s="564" t="s">
        <v>954</v>
      </c>
      <c r="E944" s="564" t="s">
        <v>1005</v>
      </c>
      <c r="F944" s="565">
        <v>453460</v>
      </c>
      <c r="G944" s="566"/>
      <c r="H944" s="566"/>
      <c r="I944" s="566"/>
      <c r="J944" s="566"/>
      <c r="K944" s="566"/>
      <c r="L944" s="566"/>
      <c r="M944" s="566"/>
      <c r="N944" s="566"/>
      <c r="O944" s="566"/>
      <c r="P944" s="566"/>
      <c r="Q944" s="566"/>
      <c r="R944" s="566"/>
      <c r="S944" s="566"/>
      <c r="T944" s="566"/>
      <c r="U944" s="566"/>
      <c r="V944" s="566"/>
      <c r="W944" s="566"/>
      <c r="X944" s="566"/>
      <c r="Y944" s="566"/>
      <c r="Z944" s="566"/>
      <c r="AA944" s="566"/>
      <c r="AB944" s="566"/>
      <c r="AC944" s="566"/>
      <c r="AD944" s="566"/>
      <c r="AE944" s="566"/>
      <c r="AF944" s="566"/>
      <c r="AG944" s="566"/>
      <c r="AH944" s="566"/>
      <c r="AI944" s="566"/>
      <c r="AJ944" s="566"/>
      <c r="AK944" s="566"/>
      <c r="AL944" s="565">
        <v>200810</v>
      </c>
      <c r="AM944" s="565">
        <v>150150</v>
      </c>
      <c r="AN944" s="565">
        <v>102500</v>
      </c>
      <c r="AO944" s="566"/>
      <c r="AP944" s="566"/>
      <c r="AQ944" s="566"/>
      <c r="AR944" s="566"/>
      <c r="AS944" s="566"/>
      <c r="AT944" s="566"/>
      <c r="AU944" s="566"/>
      <c r="AV944" s="566"/>
      <c r="AW944" s="566"/>
    </row>
    <row r="945" spans="1:49">
      <c r="A945" s="564" t="s">
        <v>1848</v>
      </c>
      <c r="B945" s="564" t="s">
        <v>3204</v>
      </c>
      <c r="C945" s="564" t="s">
        <v>390</v>
      </c>
      <c r="D945" s="564" t="s">
        <v>954</v>
      </c>
      <c r="E945" s="564" t="s">
        <v>1005</v>
      </c>
      <c r="F945" s="565">
        <v>459500</v>
      </c>
      <c r="G945" s="566"/>
      <c r="H945" s="566"/>
      <c r="I945" s="566"/>
      <c r="J945" s="566"/>
      <c r="K945" s="566"/>
      <c r="L945" s="566"/>
      <c r="M945" s="566"/>
      <c r="N945" s="566"/>
      <c r="O945" s="566"/>
      <c r="P945" s="566"/>
      <c r="Q945" s="566"/>
      <c r="R945" s="566"/>
      <c r="S945" s="566"/>
      <c r="T945" s="566"/>
      <c r="U945" s="566"/>
      <c r="V945" s="566"/>
      <c r="W945" s="566"/>
      <c r="X945" s="566"/>
      <c r="Y945" s="566"/>
      <c r="Z945" s="566"/>
      <c r="AA945" s="566"/>
      <c r="AB945" s="566"/>
      <c r="AC945" s="566"/>
      <c r="AD945" s="566"/>
      <c r="AE945" s="566"/>
      <c r="AF945" s="566"/>
      <c r="AG945" s="566"/>
      <c r="AH945" s="566"/>
      <c r="AI945" s="566"/>
      <c r="AJ945" s="566"/>
      <c r="AK945" s="566"/>
      <c r="AL945" s="565">
        <v>244700</v>
      </c>
      <c r="AM945" s="565">
        <v>47160</v>
      </c>
      <c r="AN945" s="565">
        <v>16100</v>
      </c>
      <c r="AO945" s="565">
        <v>53390</v>
      </c>
      <c r="AP945" s="566"/>
      <c r="AQ945" s="566"/>
      <c r="AR945" s="566"/>
      <c r="AS945" s="565">
        <v>98150</v>
      </c>
      <c r="AT945" s="566"/>
      <c r="AU945" s="566"/>
      <c r="AV945" s="566"/>
      <c r="AW945" s="566"/>
    </row>
    <row r="946" spans="1:49">
      <c r="A946" s="564" t="s">
        <v>389</v>
      </c>
      <c r="B946" s="564" t="s">
        <v>3205</v>
      </c>
      <c r="C946" s="564" t="s">
        <v>390</v>
      </c>
      <c r="D946" s="564" t="s">
        <v>954</v>
      </c>
      <c r="E946" s="564" t="s">
        <v>1005</v>
      </c>
      <c r="F946" s="565">
        <v>261000</v>
      </c>
      <c r="G946" s="566"/>
      <c r="H946" s="566"/>
      <c r="I946" s="566"/>
      <c r="J946" s="566"/>
      <c r="K946" s="566"/>
      <c r="L946" s="566"/>
      <c r="M946" s="566"/>
      <c r="N946" s="566"/>
      <c r="O946" s="566"/>
      <c r="P946" s="566"/>
      <c r="Q946" s="566"/>
      <c r="R946" s="566"/>
      <c r="S946" s="566"/>
      <c r="T946" s="566"/>
      <c r="U946" s="566"/>
      <c r="V946" s="566"/>
      <c r="W946" s="566"/>
      <c r="X946" s="566"/>
      <c r="Y946" s="566"/>
      <c r="Z946" s="566"/>
      <c r="AA946" s="566"/>
      <c r="AB946" s="566"/>
      <c r="AC946" s="566"/>
      <c r="AD946" s="565">
        <v>261000</v>
      </c>
      <c r="AE946" s="566"/>
      <c r="AF946" s="566"/>
      <c r="AG946" s="566"/>
      <c r="AH946" s="566"/>
      <c r="AI946" s="566"/>
      <c r="AJ946" s="566"/>
      <c r="AK946" s="566"/>
      <c r="AL946" s="566"/>
      <c r="AM946" s="566"/>
      <c r="AN946" s="566"/>
      <c r="AO946" s="566"/>
      <c r="AP946" s="566"/>
      <c r="AQ946" s="566"/>
      <c r="AR946" s="566"/>
      <c r="AS946" s="566"/>
      <c r="AT946" s="566"/>
      <c r="AU946" s="566"/>
      <c r="AV946" s="566"/>
      <c r="AW946" s="566"/>
    </row>
    <row r="947" spans="1:49">
      <c r="A947" s="564" t="s">
        <v>1849</v>
      </c>
      <c r="B947" s="564" t="s">
        <v>3206</v>
      </c>
      <c r="C947" s="564" t="s">
        <v>390</v>
      </c>
      <c r="D947" s="564" t="s">
        <v>954</v>
      </c>
      <c r="E947" s="564" t="s">
        <v>1005</v>
      </c>
      <c r="F947" s="565">
        <v>289470</v>
      </c>
      <c r="G947" s="566"/>
      <c r="H947" s="566"/>
      <c r="I947" s="566"/>
      <c r="J947" s="566"/>
      <c r="K947" s="566"/>
      <c r="L947" s="566"/>
      <c r="M947" s="566"/>
      <c r="N947" s="566"/>
      <c r="O947" s="566"/>
      <c r="P947" s="566"/>
      <c r="Q947" s="566"/>
      <c r="R947" s="566"/>
      <c r="S947" s="566"/>
      <c r="T947" s="566"/>
      <c r="U947" s="566"/>
      <c r="V947" s="566"/>
      <c r="W947" s="566"/>
      <c r="X947" s="566"/>
      <c r="Y947" s="566"/>
      <c r="Z947" s="566"/>
      <c r="AA947" s="566"/>
      <c r="AB947" s="566"/>
      <c r="AC947" s="566"/>
      <c r="AD947" s="566"/>
      <c r="AE947" s="566"/>
      <c r="AF947" s="566"/>
      <c r="AG947" s="566"/>
      <c r="AH947" s="566"/>
      <c r="AI947" s="566"/>
      <c r="AJ947" s="566"/>
      <c r="AK947" s="566"/>
      <c r="AL947" s="565">
        <v>176250</v>
      </c>
      <c r="AM947" s="565">
        <v>24650</v>
      </c>
      <c r="AN947" s="565">
        <v>13320</v>
      </c>
      <c r="AO947" s="566"/>
      <c r="AP947" s="565">
        <v>44150</v>
      </c>
      <c r="AQ947" s="565">
        <v>3300</v>
      </c>
      <c r="AR947" s="566"/>
      <c r="AS947" s="565">
        <v>27800</v>
      </c>
      <c r="AT947" s="566"/>
      <c r="AU947" s="566"/>
      <c r="AV947" s="566"/>
      <c r="AW947" s="566"/>
    </row>
    <row r="948" spans="1:49">
      <c r="A948" s="564" t="s">
        <v>1954</v>
      </c>
      <c r="B948" s="564" t="s">
        <v>3207</v>
      </c>
      <c r="C948" s="564" t="s">
        <v>390</v>
      </c>
      <c r="D948" s="564" t="s">
        <v>954</v>
      </c>
      <c r="E948" s="564" t="s">
        <v>1005</v>
      </c>
      <c r="F948" s="565">
        <v>490090</v>
      </c>
      <c r="G948" s="566"/>
      <c r="H948" s="566"/>
      <c r="I948" s="566"/>
      <c r="J948" s="566"/>
      <c r="K948" s="566"/>
      <c r="L948" s="566"/>
      <c r="M948" s="566"/>
      <c r="N948" s="566"/>
      <c r="O948" s="566"/>
      <c r="P948" s="566"/>
      <c r="Q948" s="566"/>
      <c r="R948" s="566"/>
      <c r="S948" s="566"/>
      <c r="T948" s="566"/>
      <c r="U948" s="566"/>
      <c r="V948" s="566"/>
      <c r="W948" s="566"/>
      <c r="X948" s="566"/>
      <c r="Y948" s="566"/>
      <c r="Z948" s="566"/>
      <c r="AA948" s="566"/>
      <c r="AB948" s="566"/>
      <c r="AC948" s="566"/>
      <c r="AD948" s="566"/>
      <c r="AE948" s="566"/>
      <c r="AF948" s="566"/>
      <c r="AG948" s="566"/>
      <c r="AH948" s="566"/>
      <c r="AI948" s="566"/>
      <c r="AJ948" s="566"/>
      <c r="AK948" s="566"/>
      <c r="AL948" s="565">
        <v>199000</v>
      </c>
      <c r="AM948" s="565">
        <v>67270</v>
      </c>
      <c r="AN948" s="565">
        <v>106370</v>
      </c>
      <c r="AO948" s="565">
        <v>29300</v>
      </c>
      <c r="AP948" s="565">
        <v>80600</v>
      </c>
      <c r="AQ948" s="565">
        <v>7550</v>
      </c>
      <c r="AR948" s="566"/>
      <c r="AS948" s="566"/>
      <c r="AT948" s="566"/>
      <c r="AU948" s="566"/>
      <c r="AV948" s="566"/>
      <c r="AW948" s="566"/>
    </row>
    <row r="949" spans="1:49">
      <c r="A949" s="564" t="s">
        <v>1955</v>
      </c>
      <c r="B949" s="564" t="s">
        <v>3208</v>
      </c>
      <c r="C949" s="564" t="s">
        <v>390</v>
      </c>
      <c r="D949" s="564" t="s">
        <v>954</v>
      </c>
      <c r="E949" s="564" t="s">
        <v>1005</v>
      </c>
      <c r="F949" s="565">
        <v>185550</v>
      </c>
      <c r="G949" s="566"/>
      <c r="H949" s="566"/>
      <c r="I949" s="566"/>
      <c r="J949" s="566"/>
      <c r="K949" s="566"/>
      <c r="L949" s="566"/>
      <c r="M949" s="566"/>
      <c r="N949" s="566"/>
      <c r="O949" s="566"/>
      <c r="P949" s="566"/>
      <c r="Q949" s="566"/>
      <c r="R949" s="566"/>
      <c r="S949" s="566"/>
      <c r="T949" s="566"/>
      <c r="U949" s="566"/>
      <c r="V949" s="566"/>
      <c r="W949" s="566"/>
      <c r="X949" s="566"/>
      <c r="Y949" s="566"/>
      <c r="Z949" s="566"/>
      <c r="AA949" s="566"/>
      <c r="AB949" s="566"/>
      <c r="AC949" s="566"/>
      <c r="AD949" s="566"/>
      <c r="AE949" s="566"/>
      <c r="AF949" s="566"/>
      <c r="AG949" s="566"/>
      <c r="AH949" s="566"/>
      <c r="AI949" s="566"/>
      <c r="AJ949" s="566"/>
      <c r="AK949" s="566"/>
      <c r="AL949" s="565">
        <v>150300</v>
      </c>
      <c r="AM949" s="565">
        <v>7150</v>
      </c>
      <c r="AN949" s="566"/>
      <c r="AO949" s="565">
        <v>10600</v>
      </c>
      <c r="AP949" s="566"/>
      <c r="AQ949" s="565">
        <v>17500</v>
      </c>
      <c r="AR949" s="566"/>
      <c r="AS949" s="566"/>
      <c r="AT949" s="566"/>
      <c r="AU949" s="566"/>
      <c r="AV949" s="566"/>
      <c r="AW949" s="566"/>
    </row>
    <row r="950" spans="1:49">
      <c r="A950" s="564" t="s">
        <v>1247</v>
      </c>
      <c r="B950" s="564" t="s">
        <v>3209</v>
      </c>
      <c r="C950" s="564" t="s">
        <v>390</v>
      </c>
      <c r="D950" s="564" t="s">
        <v>954</v>
      </c>
      <c r="E950" s="564" t="s">
        <v>1005</v>
      </c>
      <c r="F950" s="565">
        <v>1261800</v>
      </c>
      <c r="G950" s="566"/>
      <c r="H950" s="566"/>
      <c r="I950" s="566"/>
      <c r="J950" s="566"/>
      <c r="K950" s="566"/>
      <c r="L950" s="566"/>
      <c r="M950" s="566"/>
      <c r="N950" s="566"/>
      <c r="O950" s="566"/>
      <c r="P950" s="566"/>
      <c r="Q950" s="566"/>
      <c r="R950" s="566"/>
      <c r="S950" s="566"/>
      <c r="T950" s="566"/>
      <c r="U950" s="566"/>
      <c r="V950" s="566"/>
      <c r="W950" s="566"/>
      <c r="X950" s="566"/>
      <c r="Y950" s="566"/>
      <c r="Z950" s="566"/>
      <c r="AA950" s="566"/>
      <c r="AB950" s="566"/>
      <c r="AC950" s="566"/>
      <c r="AD950" s="566"/>
      <c r="AE950" s="566"/>
      <c r="AF950" s="566"/>
      <c r="AG950" s="566"/>
      <c r="AH950" s="566"/>
      <c r="AI950" s="566"/>
      <c r="AJ950" s="566"/>
      <c r="AK950" s="566"/>
      <c r="AL950" s="565">
        <v>229300</v>
      </c>
      <c r="AM950" s="565">
        <v>232800</v>
      </c>
      <c r="AN950" s="565">
        <v>164050</v>
      </c>
      <c r="AO950" s="565">
        <v>39900</v>
      </c>
      <c r="AP950" s="565">
        <v>99650</v>
      </c>
      <c r="AQ950" s="565">
        <v>101250</v>
      </c>
      <c r="AR950" s="565">
        <v>79600</v>
      </c>
      <c r="AS950" s="565">
        <v>32250</v>
      </c>
      <c r="AT950" s="565">
        <v>56050</v>
      </c>
      <c r="AU950" s="565">
        <v>48350</v>
      </c>
      <c r="AV950" s="565">
        <v>124600</v>
      </c>
      <c r="AW950" s="565">
        <v>54000</v>
      </c>
    </row>
    <row r="951" spans="1:49">
      <c r="A951" s="564" t="s">
        <v>1956</v>
      </c>
      <c r="B951" s="564" t="s">
        <v>3210</v>
      </c>
      <c r="C951" s="564" t="s">
        <v>390</v>
      </c>
      <c r="D951" s="564" t="s">
        <v>954</v>
      </c>
      <c r="E951" s="564" t="s">
        <v>1005</v>
      </c>
      <c r="F951" s="565">
        <v>720845</v>
      </c>
      <c r="G951" s="566"/>
      <c r="H951" s="566"/>
      <c r="I951" s="566"/>
      <c r="J951" s="566"/>
      <c r="K951" s="566"/>
      <c r="L951" s="566"/>
      <c r="M951" s="566"/>
      <c r="N951" s="566"/>
      <c r="O951" s="566"/>
      <c r="P951" s="566"/>
      <c r="Q951" s="566"/>
      <c r="R951" s="566"/>
      <c r="S951" s="566"/>
      <c r="T951" s="566"/>
      <c r="U951" s="566"/>
      <c r="V951" s="566"/>
      <c r="W951" s="566"/>
      <c r="X951" s="566"/>
      <c r="Y951" s="566"/>
      <c r="Z951" s="566"/>
      <c r="AA951" s="566"/>
      <c r="AB951" s="566"/>
      <c r="AC951" s="566"/>
      <c r="AD951" s="566"/>
      <c r="AE951" s="566"/>
      <c r="AF951" s="566"/>
      <c r="AG951" s="566"/>
      <c r="AH951" s="566"/>
      <c r="AI951" s="566"/>
      <c r="AJ951" s="566"/>
      <c r="AK951" s="566"/>
      <c r="AL951" s="565">
        <v>204700</v>
      </c>
      <c r="AM951" s="565">
        <v>155750</v>
      </c>
      <c r="AN951" s="565">
        <v>49450</v>
      </c>
      <c r="AO951" s="565">
        <v>40350</v>
      </c>
      <c r="AP951" s="565">
        <v>9900</v>
      </c>
      <c r="AQ951" s="565">
        <v>17400</v>
      </c>
      <c r="AR951" s="565">
        <v>9970</v>
      </c>
      <c r="AS951" s="565">
        <v>17000</v>
      </c>
      <c r="AT951" s="565">
        <v>106800</v>
      </c>
      <c r="AU951" s="565">
        <v>49500</v>
      </c>
      <c r="AV951" s="565">
        <v>60025</v>
      </c>
      <c r="AW951" s="566"/>
    </row>
    <row r="952" spans="1:49">
      <c r="A952" s="564" t="s">
        <v>1957</v>
      </c>
      <c r="B952" s="564" t="s">
        <v>3211</v>
      </c>
      <c r="C952" s="564" t="s">
        <v>390</v>
      </c>
      <c r="D952" s="564" t="s">
        <v>954</v>
      </c>
      <c r="E952" s="564" t="s">
        <v>1005</v>
      </c>
      <c r="F952" s="565">
        <v>581330</v>
      </c>
      <c r="G952" s="566"/>
      <c r="H952" s="566"/>
      <c r="I952" s="566"/>
      <c r="J952" s="566"/>
      <c r="K952" s="566"/>
      <c r="L952" s="566"/>
      <c r="M952" s="566"/>
      <c r="N952" s="566"/>
      <c r="O952" s="566"/>
      <c r="P952" s="566"/>
      <c r="Q952" s="566"/>
      <c r="R952" s="566"/>
      <c r="S952" s="566"/>
      <c r="T952" s="566"/>
      <c r="U952" s="566"/>
      <c r="V952" s="566"/>
      <c r="W952" s="566"/>
      <c r="X952" s="566"/>
      <c r="Y952" s="566"/>
      <c r="Z952" s="566"/>
      <c r="AA952" s="566"/>
      <c r="AB952" s="566"/>
      <c r="AC952" s="566"/>
      <c r="AD952" s="566"/>
      <c r="AE952" s="566"/>
      <c r="AF952" s="566"/>
      <c r="AG952" s="566"/>
      <c r="AH952" s="566"/>
      <c r="AI952" s="566"/>
      <c r="AJ952" s="566"/>
      <c r="AK952" s="566"/>
      <c r="AL952" s="565">
        <v>221150</v>
      </c>
      <c r="AM952" s="565">
        <v>33400</v>
      </c>
      <c r="AN952" s="565">
        <v>20450</v>
      </c>
      <c r="AO952" s="565">
        <v>61830</v>
      </c>
      <c r="AP952" s="565">
        <v>36650</v>
      </c>
      <c r="AQ952" s="566"/>
      <c r="AR952" s="565">
        <v>22900</v>
      </c>
      <c r="AS952" s="566"/>
      <c r="AT952" s="565">
        <v>85500</v>
      </c>
      <c r="AU952" s="565">
        <v>13100</v>
      </c>
      <c r="AV952" s="565">
        <v>86350</v>
      </c>
      <c r="AW952" s="566"/>
    </row>
    <row r="953" spans="1:49">
      <c r="A953" s="564" t="s">
        <v>1958</v>
      </c>
      <c r="B953" s="564" t="s">
        <v>3212</v>
      </c>
      <c r="C953" s="564" t="s">
        <v>390</v>
      </c>
      <c r="D953" s="564" t="s">
        <v>954</v>
      </c>
      <c r="E953" s="564" t="s">
        <v>1005</v>
      </c>
      <c r="F953" s="565">
        <v>1452150</v>
      </c>
      <c r="G953" s="566"/>
      <c r="H953" s="566"/>
      <c r="I953" s="566"/>
      <c r="J953" s="566"/>
      <c r="K953" s="566"/>
      <c r="L953" s="566"/>
      <c r="M953" s="566"/>
      <c r="N953" s="566"/>
      <c r="O953" s="566"/>
      <c r="P953" s="566"/>
      <c r="Q953" s="566"/>
      <c r="R953" s="566"/>
      <c r="S953" s="566"/>
      <c r="T953" s="566"/>
      <c r="U953" s="566"/>
      <c r="V953" s="566"/>
      <c r="W953" s="566"/>
      <c r="X953" s="566"/>
      <c r="Y953" s="566"/>
      <c r="Z953" s="566"/>
      <c r="AA953" s="566"/>
      <c r="AB953" s="566"/>
      <c r="AC953" s="566"/>
      <c r="AD953" s="566"/>
      <c r="AE953" s="566"/>
      <c r="AF953" s="566"/>
      <c r="AG953" s="566"/>
      <c r="AH953" s="566"/>
      <c r="AI953" s="566"/>
      <c r="AJ953" s="566"/>
      <c r="AK953" s="566"/>
      <c r="AL953" s="565">
        <v>268950</v>
      </c>
      <c r="AM953" s="565">
        <v>174200</v>
      </c>
      <c r="AN953" s="565">
        <v>282500</v>
      </c>
      <c r="AO953" s="565">
        <v>148950</v>
      </c>
      <c r="AP953" s="565">
        <v>299100</v>
      </c>
      <c r="AQ953" s="566"/>
      <c r="AR953" s="566"/>
      <c r="AS953" s="566"/>
      <c r="AT953" s="565">
        <v>94400</v>
      </c>
      <c r="AU953" s="565">
        <v>60500</v>
      </c>
      <c r="AV953" s="565">
        <v>123550</v>
      </c>
      <c r="AW953" s="566"/>
    </row>
    <row r="954" spans="1:49">
      <c r="A954" s="564" t="s">
        <v>1248</v>
      </c>
      <c r="B954" s="564" t="s">
        <v>3213</v>
      </c>
      <c r="C954" s="564" t="s">
        <v>390</v>
      </c>
      <c r="D954" s="564" t="s">
        <v>954</v>
      </c>
      <c r="E954" s="564" t="s">
        <v>1005</v>
      </c>
      <c r="F954" s="565">
        <v>199200</v>
      </c>
      <c r="G954" s="566"/>
      <c r="H954" s="566"/>
      <c r="I954" s="566"/>
      <c r="J954" s="566"/>
      <c r="K954" s="566"/>
      <c r="L954" s="566"/>
      <c r="M954" s="566"/>
      <c r="N954" s="566"/>
      <c r="O954" s="566"/>
      <c r="P954" s="566"/>
      <c r="Q954" s="566"/>
      <c r="R954" s="566"/>
      <c r="S954" s="566"/>
      <c r="T954" s="566"/>
      <c r="U954" s="566"/>
      <c r="V954" s="566"/>
      <c r="W954" s="566"/>
      <c r="X954" s="566"/>
      <c r="Y954" s="566"/>
      <c r="Z954" s="566"/>
      <c r="AA954" s="566"/>
      <c r="AB954" s="566"/>
      <c r="AC954" s="566"/>
      <c r="AD954" s="566"/>
      <c r="AE954" s="566"/>
      <c r="AF954" s="566"/>
      <c r="AG954" s="566"/>
      <c r="AH954" s="566"/>
      <c r="AI954" s="566"/>
      <c r="AJ954" s="566"/>
      <c r="AK954" s="566"/>
      <c r="AL954" s="565">
        <v>174150</v>
      </c>
      <c r="AM954" s="566"/>
      <c r="AN954" s="566"/>
      <c r="AO954" s="566"/>
      <c r="AP954" s="566"/>
      <c r="AQ954" s="566"/>
      <c r="AR954" s="565">
        <v>23350</v>
      </c>
      <c r="AS954" s="565">
        <v>1700</v>
      </c>
      <c r="AT954" s="566"/>
      <c r="AU954" s="566"/>
      <c r="AV954" s="566"/>
      <c r="AW954" s="566"/>
    </row>
    <row r="955" spans="1:49">
      <c r="A955" s="564" t="s">
        <v>1250</v>
      </c>
      <c r="B955" s="564" t="s">
        <v>3214</v>
      </c>
      <c r="C955" s="564" t="s">
        <v>390</v>
      </c>
      <c r="D955" s="564" t="s">
        <v>954</v>
      </c>
      <c r="E955" s="564" t="s">
        <v>1005</v>
      </c>
      <c r="F955" s="565">
        <v>255230</v>
      </c>
      <c r="G955" s="566"/>
      <c r="H955" s="566"/>
      <c r="I955" s="566"/>
      <c r="J955" s="566"/>
      <c r="K955" s="566"/>
      <c r="L955" s="566"/>
      <c r="M955" s="566"/>
      <c r="N955" s="566"/>
      <c r="O955" s="566"/>
      <c r="P955" s="566"/>
      <c r="Q955" s="566"/>
      <c r="R955" s="566"/>
      <c r="S955" s="566"/>
      <c r="T955" s="566"/>
      <c r="U955" s="566"/>
      <c r="V955" s="566"/>
      <c r="W955" s="566"/>
      <c r="X955" s="566"/>
      <c r="Y955" s="566"/>
      <c r="Z955" s="566"/>
      <c r="AA955" s="566"/>
      <c r="AB955" s="566"/>
      <c r="AC955" s="566"/>
      <c r="AD955" s="566"/>
      <c r="AE955" s="566"/>
      <c r="AF955" s="566"/>
      <c r="AG955" s="566"/>
      <c r="AH955" s="566"/>
      <c r="AI955" s="566"/>
      <c r="AJ955" s="566"/>
      <c r="AK955" s="566"/>
      <c r="AL955" s="565">
        <v>150300</v>
      </c>
      <c r="AM955" s="566"/>
      <c r="AN955" s="565">
        <v>83430</v>
      </c>
      <c r="AO955" s="566"/>
      <c r="AP955" s="566"/>
      <c r="AQ955" s="566"/>
      <c r="AR955" s="566"/>
      <c r="AS955" s="565">
        <v>21500</v>
      </c>
      <c r="AT955" s="566"/>
      <c r="AU955" s="566"/>
      <c r="AV955" s="566"/>
      <c r="AW955" s="566"/>
    </row>
    <row r="956" spans="1:49">
      <c r="A956" s="564" t="s">
        <v>2431</v>
      </c>
      <c r="B956" s="564" t="s">
        <v>3214</v>
      </c>
      <c r="C956" s="564" t="s">
        <v>390</v>
      </c>
      <c r="D956" s="564" t="s">
        <v>954</v>
      </c>
      <c r="E956" s="564" t="s">
        <v>1005</v>
      </c>
      <c r="F956" s="565">
        <v>238650</v>
      </c>
      <c r="G956" s="566"/>
      <c r="H956" s="566"/>
      <c r="I956" s="566"/>
      <c r="J956" s="566"/>
      <c r="K956" s="566"/>
      <c r="L956" s="566"/>
      <c r="M956" s="566"/>
      <c r="N956" s="566"/>
      <c r="O956" s="566"/>
      <c r="P956" s="566"/>
      <c r="Q956" s="566"/>
      <c r="R956" s="566"/>
      <c r="S956" s="566"/>
      <c r="T956" s="566"/>
      <c r="U956" s="566"/>
      <c r="V956" s="566"/>
      <c r="W956" s="566"/>
      <c r="X956" s="566"/>
      <c r="Y956" s="566"/>
      <c r="Z956" s="566"/>
      <c r="AA956" s="566"/>
      <c r="AB956" s="566"/>
      <c r="AC956" s="566"/>
      <c r="AD956" s="566"/>
      <c r="AE956" s="566"/>
      <c r="AF956" s="566"/>
      <c r="AG956" s="566"/>
      <c r="AH956" s="566"/>
      <c r="AI956" s="566"/>
      <c r="AJ956" s="566"/>
      <c r="AK956" s="566"/>
      <c r="AL956" s="566"/>
      <c r="AM956" s="566"/>
      <c r="AN956" s="566"/>
      <c r="AO956" s="566"/>
      <c r="AP956" s="566"/>
      <c r="AQ956" s="566"/>
      <c r="AR956" s="566"/>
      <c r="AS956" s="566"/>
      <c r="AT956" s="566"/>
      <c r="AU956" s="565">
        <v>76650</v>
      </c>
      <c r="AV956" s="565">
        <v>162000</v>
      </c>
      <c r="AW956" s="566"/>
    </row>
    <row r="957" spans="1:49">
      <c r="A957" s="564" t="s">
        <v>1251</v>
      </c>
      <c r="B957" s="564" t="s">
        <v>3215</v>
      </c>
      <c r="C957" s="564" t="s">
        <v>390</v>
      </c>
      <c r="D957" s="564" t="s">
        <v>954</v>
      </c>
      <c r="E957" s="564" t="s">
        <v>1005</v>
      </c>
      <c r="F957" s="565">
        <v>993150</v>
      </c>
      <c r="G957" s="566"/>
      <c r="H957" s="566"/>
      <c r="I957" s="566"/>
      <c r="J957" s="566"/>
      <c r="K957" s="566"/>
      <c r="L957" s="566"/>
      <c r="M957" s="566"/>
      <c r="N957" s="566"/>
      <c r="O957" s="566"/>
      <c r="P957" s="566"/>
      <c r="Q957" s="566"/>
      <c r="R957" s="566"/>
      <c r="S957" s="566"/>
      <c r="T957" s="566"/>
      <c r="U957" s="566"/>
      <c r="V957" s="566"/>
      <c r="W957" s="566"/>
      <c r="X957" s="566"/>
      <c r="Y957" s="566"/>
      <c r="Z957" s="566"/>
      <c r="AA957" s="566"/>
      <c r="AB957" s="566"/>
      <c r="AC957" s="566"/>
      <c r="AD957" s="566"/>
      <c r="AE957" s="566"/>
      <c r="AF957" s="566"/>
      <c r="AG957" s="566"/>
      <c r="AH957" s="566"/>
      <c r="AI957" s="566"/>
      <c r="AJ957" s="566"/>
      <c r="AK957" s="566"/>
      <c r="AL957" s="565">
        <v>371000</v>
      </c>
      <c r="AM957" s="565">
        <v>201750</v>
      </c>
      <c r="AN957" s="565">
        <v>263650</v>
      </c>
      <c r="AO957" s="565">
        <v>75000</v>
      </c>
      <c r="AP957" s="565">
        <v>61650</v>
      </c>
      <c r="AQ957" s="566"/>
      <c r="AR957" s="566"/>
      <c r="AS957" s="565">
        <v>20100</v>
      </c>
      <c r="AT957" s="566"/>
      <c r="AU957" s="566"/>
      <c r="AV957" s="566"/>
      <c r="AW957" s="566"/>
    </row>
    <row r="958" spans="1:49">
      <c r="A958" s="564" t="s">
        <v>1197</v>
      </c>
      <c r="B958" s="564" t="s">
        <v>2576</v>
      </c>
      <c r="C958" s="564" t="s">
        <v>390</v>
      </c>
      <c r="D958" s="564" t="s">
        <v>954</v>
      </c>
      <c r="E958" s="564" t="s">
        <v>1005</v>
      </c>
      <c r="F958" s="565">
        <v>16500</v>
      </c>
      <c r="G958" s="566"/>
      <c r="H958" s="566"/>
      <c r="I958" s="566"/>
      <c r="J958" s="566"/>
      <c r="K958" s="566"/>
      <c r="L958" s="566"/>
      <c r="M958" s="566"/>
      <c r="N958" s="566"/>
      <c r="O958" s="566"/>
      <c r="P958" s="566"/>
      <c r="Q958" s="566"/>
      <c r="R958" s="566"/>
      <c r="S958" s="566"/>
      <c r="T958" s="566"/>
      <c r="U958" s="566"/>
      <c r="V958" s="566"/>
      <c r="W958" s="566"/>
      <c r="X958" s="566"/>
      <c r="Y958" s="566"/>
      <c r="Z958" s="566"/>
      <c r="AA958" s="566"/>
      <c r="AB958" s="566"/>
      <c r="AC958" s="566"/>
      <c r="AD958" s="566"/>
      <c r="AE958" s="566"/>
      <c r="AF958" s="566"/>
      <c r="AG958" s="566"/>
      <c r="AH958" s="566"/>
      <c r="AI958" s="566"/>
      <c r="AJ958" s="566"/>
      <c r="AK958" s="566"/>
      <c r="AL958" s="566"/>
      <c r="AM958" s="566"/>
      <c r="AN958" s="566"/>
      <c r="AO958" s="566"/>
      <c r="AP958" s="566"/>
      <c r="AQ958" s="566"/>
      <c r="AR958" s="565">
        <v>16500</v>
      </c>
      <c r="AS958" s="566"/>
      <c r="AT958" s="566"/>
      <c r="AU958" s="566"/>
      <c r="AV958" s="566"/>
      <c r="AW958" s="566"/>
    </row>
    <row r="959" spans="1:49">
      <c r="A959" s="564" t="s">
        <v>328</v>
      </c>
      <c r="B959" s="564" t="s">
        <v>3216</v>
      </c>
      <c r="C959" s="564" t="s">
        <v>390</v>
      </c>
      <c r="D959" s="564" t="s">
        <v>954</v>
      </c>
      <c r="E959" s="564" t="s">
        <v>1005</v>
      </c>
      <c r="F959" s="565">
        <v>4245039</v>
      </c>
      <c r="G959" s="565">
        <v>94950</v>
      </c>
      <c r="H959" s="565">
        <v>32450</v>
      </c>
      <c r="I959" s="565">
        <v>90100</v>
      </c>
      <c r="J959" s="565">
        <v>61500</v>
      </c>
      <c r="K959" s="565">
        <v>111500</v>
      </c>
      <c r="L959" s="565">
        <v>120900</v>
      </c>
      <c r="M959" s="565">
        <v>120900</v>
      </c>
      <c r="N959" s="565">
        <v>98600</v>
      </c>
      <c r="O959" s="565">
        <v>44150</v>
      </c>
      <c r="P959" s="565">
        <v>57050</v>
      </c>
      <c r="Q959" s="565">
        <v>52600</v>
      </c>
      <c r="R959" s="565">
        <v>46250</v>
      </c>
      <c r="S959" s="565">
        <v>43900</v>
      </c>
      <c r="T959" s="565">
        <v>106700</v>
      </c>
      <c r="U959" s="565">
        <v>20350</v>
      </c>
      <c r="V959" s="565">
        <v>125500</v>
      </c>
      <c r="W959" s="565">
        <v>71850</v>
      </c>
      <c r="X959" s="565">
        <v>107200</v>
      </c>
      <c r="Y959" s="565">
        <v>200900</v>
      </c>
      <c r="Z959" s="565">
        <v>110600</v>
      </c>
      <c r="AA959" s="565">
        <v>34050</v>
      </c>
      <c r="AB959" s="565">
        <v>86100</v>
      </c>
      <c r="AC959" s="565">
        <v>99500</v>
      </c>
      <c r="AD959" s="565">
        <v>48450</v>
      </c>
      <c r="AE959" s="565">
        <v>96450</v>
      </c>
      <c r="AF959" s="565">
        <v>98300</v>
      </c>
      <c r="AG959" s="565">
        <v>164850</v>
      </c>
      <c r="AH959" s="565">
        <v>179675</v>
      </c>
      <c r="AI959" s="565">
        <v>22004</v>
      </c>
      <c r="AJ959" s="565">
        <v>49700</v>
      </c>
      <c r="AK959" s="565">
        <v>1170050</v>
      </c>
      <c r="AL959" s="565">
        <v>62460</v>
      </c>
      <c r="AM959" s="565">
        <v>50150</v>
      </c>
      <c r="AN959" s="565">
        <v>35250</v>
      </c>
      <c r="AO959" s="565">
        <v>20150</v>
      </c>
      <c r="AP959" s="565">
        <v>117950</v>
      </c>
      <c r="AQ959" s="565">
        <v>62500</v>
      </c>
      <c r="AR959" s="566"/>
      <c r="AS959" s="565">
        <v>53800</v>
      </c>
      <c r="AT959" s="565">
        <v>7000</v>
      </c>
      <c r="AU959" s="565">
        <v>38750</v>
      </c>
      <c r="AV959" s="565">
        <v>29950</v>
      </c>
      <c r="AW959" s="566"/>
    </row>
    <row r="960" spans="1:49">
      <c r="A960" s="564" t="s">
        <v>330</v>
      </c>
      <c r="B960" s="564" t="s">
        <v>3217</v>
      </c>
      <c r="C960" s="564" t="s">
        <v>390</v>
      </c>
      <c r="D960" s="564" t="s">
        <v>954</v>
      </c>
      <c r="E960" s="564" t="s">
        <v>1005</v>
      </c>
      <c r="F960" s="565">
        <v>13220438</v>
      </c>
      <c r="G960" s="565">
        <v>4600</v>
      </c>
      <c r="H960" s="565">
        <v>209600</v>
      </c>
      <c r="I960" s="565">
        <v>89000</v>
      </c>
      <c r="J960" s="566"/>
      <c r="K960" s="565">
        <v>36500</v>
      </c>
      <c r="L960" s="565">
        <v>96400</v>
      </c>
      <c r="M960" s="565">
        <v>96400</v>
      </c>
      <c r="N960" s="565">
        <v>38650</v>
      </c>
      <c r="O960" s="565">
        <v>18500</v>
      </c>
      <c r="P960" s="565">
        <v>82200</v>
      </c>
      <c r="Q960" s="565">
        <v>68500</v>
      </c>
      <c r="R960" s="565">
        <v>73820</v>
      </c>
      <c r="S960" s="565">
        <v>57900</v>
      </c>
      <c r="T960" s="565">
        <v>117920</v>
      </c>
      <c r="U960" s="565">
        <v>217700</v>
      </c>
      <c r="V960" s="565">
        <v>276020</v>
      </c>
      <c r="W960" s="565">
        <v>88600</v>
      </c>
      <c r="X960" s="565">
        <v>107890</v>
      </c>
      <c r="Y960" s="565">
        <v>27500</v>
      </c>
      <c r="Z960" s="565">
        <v>201750</v>
      </c>
      <c r="AA960" s="565">
        <v>20700</v>
      </c>
      <c r="AB960" s="565">
        <v>124210</v>
      </c>
      <c r="AC960" s="565">
        <v>937750</v>
      </c>
      <c r="AD960" s="565">
        <v>1398400</v>
      </c>
      <c r="AE960" s="565">
        <v>1536600</v>
      </c>
      <c r="AF960" s="565">
        <v>2037800</v>
      </c>
      <c r="AG960" s="565">
        <v>500600</v>
      </c>
      <c r="AH960" s="565">
        <v>1056500</v>
      </c>
      <c r="AI960" s="565">
        <v>2348158</v>
      </c>
      <c r="AJ960" s="565">
        <v>284450</v>
      </c>
      <c r="AK960" s="565">
        <v>256200</v>
      </c>
      <c r="AL960" s="565">
        <v>64870</v>
      </c>
      <c r="AM960" s="565">
        <v>226550</v>
      </c>
      <c r="AN960" s="565">
        <v>21800</v>
      </c>
      <c r="AO960" s="565">
        <v>96500</v>
      </c>
      <c r="AP960" s="565">
        <v>229000</v>
      </c>
      <c r="AQ960" s="565">
        <v>17500</v>
      </c>
      <c r="AR960" s="566"/>
      <c r="AS960" s="566"/>
      <c r="AT960" s="566"/>
      <c r="AU960" s="565">
        <v>45400</v>
      </c>
      <c r="AV960" s="565">
        <v>108000</v>
      </c>
      <c r="AW960" s="566"/>
    </row>
    <row r="961" spans="1:49">
      <c r="A961" s="564" t="s">
        <v>333</v>
      </c>
      <c r="B961" s="564" t="s">
        <v>3218</v>
      </c>
      <c r="C961" s="564" t="s">
        <v>390</v>
      </c>
      <c r="D961" s="564" t="s">
        <v>954</v>
      </c>
      <c r="E961" s="564" t="s">
        <v>1005</v>
      </c>
      <c r="F961" s="565">
        <v>247500</v>
      </c>
      <c r="G961" s="565">
        <v>163950</v>
      </c>
      <c r="H961" s="565">
        <v>54950</v>
      </c>
      <c r="I961" s="565">
        <v>3600</v>
      </c>
      <c r="J961" s="565">
        <v>25000</v>
      </c>
      <c r="K961" s="566"/>
      <c r="L961" s="566"/>
      <c r="M961" s="566"/>
      <c r="N961" s="566"/>
      <c r="O961" s="566"/>
      <c r="P961" s="566"/>
      <c r="Q961" s="566"/>
      <c r="R961" s="566"/>
      <c r="S961" s="566"/>
      <c r="T961" s="566"/>
      <c r="U961" s="566"/>
      <c r="V961" s="566"/>
      <c r="W961" s="566"/>
      <c r="X961" s="566"/>
      <c r="Y961" s="566"/>
      <c r="Z961" s="566"/>
      <c r="AA961" s="566"/>
      <c r="AB961" s="566"/>
      <c r="AC961" s="566"/>
      <c r="AD961" s="566"/>
      <c r="AE961" s="566"/>
      <c r="AF961" s="566"/>
      <c r="AG961" s="566"/>
      <c r="AH961" s="566"/>
      <c r="AI961" s="566"/>
      <c r="AJ961" s="566"/>
      <c r="AK961" s="566"/>
      <c r="AL961" s="566"/>
      <c r="AM961" s="566"/>
      <c r="AN961" s="566"/>
      <c r="AO961" s="566"/>
      <c r="AP961" s="566"/>
      <c r="AQ961" s="566"/>
      <c r="AR961" s="566"/>
      <c r="AS961" s="566"/>
      <c r="AT961" s="566"/>
      <c r="AU961" s="566"/>
      <c r="AV961" s="566"/>
      <c r="AW961" s="566"/>
    </row>
    <row r="962" spans="1:49">
      <c r="A962" s="564" t="s">
        <v>334</v>
      </c>
      <c r="B962" s="564" t="s">
        <v>2581</v>
      </c>
      <c r="C962" s="564" t="s">
        <v>390</v>
      </c>
      <c r="D962" s="564" t="s">
        <v>954</v>
      </c>
      <c r="E962" s="564" t="s">
        <v>1005</v>
      </c>
      <c r="F962" s="565">
        <v>88500</v>
      </c>
      <c r="G962" s="566"/>
      <c r="H962" s="566"/>
      <c r="I962" s="566"/>
      <c r="J962" s="566"/>
      <c r="K962" s="566"/>
      <c r="L962" s="566"/>
      <c r="M962" s="566"/>
      <c r="N962" s="566"/>
      <c r="O962" s="566"/>
      <c r="P962" s="566"/>
      <c r="Q962" s="566"/>
      <c r="R962" s="566"/>
      <c r="S962" s="566"/>
      <c r="T962" s="566"/>
      <c r="U962" s="566"/>
      <c r="V962" s="566"/>
      <c r="W962" s="566"/>
      <c r="X962" s="566"/>
      <c r="Y962" s="566"/>
      <c r="Z962" s="566"/>
      <c r="AA962" s="566"/>
      <c r="AB962" s="566"/>
      <c r="AC962" s="566"/>
      <c r="AD962" s="566"/>
      <c r="AE962" s="566"/>
      <c r="AF962" s="566"/>
      <c r="AG962" s="566"/>
      <c r="AH962" s="566"/>
      <c r="AI962" s="566"/>
      <c r="AJ962" s="566"/>
      <c r="AK962" s="566"/>
      <c r="AL962" s="566"/>
      <c r="AM962" s="566"/>
      <c r="AN962" s="566"/>
      <c r="AO962" s="566"/>
      <c r="AP962" s="566"/>
      <c r="AQ962" s="566"/>
      <c r="AR962" s="566"/>
      <c r="AS962" s="566"/>
      <c r="AT962" s="566"/>
      <c r="AU962" s="565">
        <v>35500</v>
      </c>
      <c r="AV962" s="565">
        <v>53000</v>
      </c>
      <c r="AW962" s="566"/>
    </row>
    <row r="963" spans="1:49">
      <c r="A963" s="564" t="s">
        <v>337</v>
      </c>
      <c r="B963" s="564" t="s">
        <v>2704</v>
      </c>
      <c r="C963" s="564" t="s">
        <v>390</v>
      </c>
      <c r="D963" s="564" t="s">
        <v>954</v>
      </c>
      <c r="E963" s="564" t="s">
        <v>1005</v>
      </c>
      <c r="F963" s="565">
        <v>240400</v>
      </c>
      <c r="G963" s="566"/>
      <c r="H963" s="566"/>
      <c r="I963" s="566"/>
      <c r="J963" s="566"/>
      <c r="K963" s="566"/>
      <c r="L963" s="566"/>
      <c r="M963" s="566"/>
      <c r="N963" s="566"/>
      <c r="O963" s="566"/>
      <c r="P963" s="566"/>
      <c r="Q963" s="566"/>
      <c r="R963" s="566"/>
      <c r="S963" s="566"/>
      <c r="T963" s="566"/>
      <c r="U963" s="566"/>
      <c r="V963" s="566"/>
      <c r="W963" s="566"/>
      <c r="X963" s="566"/>
      <c r="Y963" s="566"/>
      <c r="Z963" s="566"/>
      <c r="AA963" s="566"/>
      <c r="AB963" s="566"/>
      <c r="AC963" s="566"/>
      <c r="AD963" s="566"/>
      <c r="AE963" s="566"/>
      <c r="AF963" s="566"/>
      <c r="AG963" s="566"/>
      <c r="AH963" s="566"/>
      <c r="AI963" s="566"/>
      <c r="AJ963" s="566"/>
      <c r="AK963" s="566"/>
      <c r="AL963" s="566"/>
      <c r="AM963" s="566"/>
      <c r="AN963" s="566"/>
      <c r="AO963" s="566"/>
      <c r="AP963" s="565">
        <v>230200</v>
      </c>
      <c r="AQ963" s="566"/>
      <c r="AR963" s="566"/>
      <c r="AS963" s="565">
        <v>10200</v>
      </c>
      <c r="AT963" s="566"/>
      <c r="AU963" s="566"/>
      <c r="AV963" s="566"/>
      <c r="AW963" s="566"/>
    </row>
    <row r="964" spans="1:49">
      <c r="A964" s="564" t="s">
        <v>347</v>
      </c>
      <c r="B964" s="564" t="s">
        <v>3219</v>
      </c>
      <c r="C964" s="564" t="s">
        <v>390</v>
      </c>
      <c r="D964" s="564" t="s">
        <v>954</v>
      </c>
      <c r="E964" s="564" t="s">
        <v>1005</v>
      </c>
      <c r="F964" s="565">
        <v>380250</v>
      </c>
      <c r="G964" s="565">
        <v>122150</v>
      </c>
      <c r="H964" s="565">
        <v>43600</v>
      </c>
      <c r="I964" s="565">
        <v>135600</v>
      </c>
      <c r="J964" s="565">
        <v>45400</v>
      </c>
      <c r="K964" s="565">
        <v>33500</v>
      </c>
      <c r="L964" s="566"/>
      <c r="M964" s="566"/>
      <c r="N964" s="566"/>
      <c r="O964" s="566"/>
      <c r="P964" s="566"/>
      <c r="Q964" s="566"/>
      <c r="R964" s="566"/>
      <c r="S964" s="566"/>
      <c r="T964" s="566"/>
      <c r="U964" s="566"/>
      <c r="V964" s="566"/>
      <c r="W964" s="566"/>
      <c r="X964" s="566"/>
      <c r="Y964" s="566"/>
      <c r="Z964" s="566"/>
      <c r="AA964" s="566"/>
      <c r="AB964" s="566"/>
      <c r="AC964" s="566"/>
      <c r="AD964" s="566"/>
      <c r="AE964" s="566"/>
      <c r="AF964" s="566"/>
      <c r="AG964" s="566"/>
      <c r="AH964" s="566"/>
      <c r="AI964" s="566"/>
      <c r="AJ964" s="566"/>
      <c r="AK964" s="566"/>
      <c r="AL964" s="566"/>
      <c r="AM964" s="566"/>
      <c r="AN964" s="566"/>
      <c r="AO964" s="566"/>
      <c r="AP964" s="566"/>
      <c r="AQ964" s="566"/>
      <c r="AR964" s="566"/>
      <c r="AS964" s="566"/>
      <c r="AT964" s="566"/>
      <c r="AU964" s="566"/>
      <c r="AV964" s="566"/>
      <c r="AW964" s="566"/>
    </row>
    <row r="965" spans="1:49">
      <c r="A965" s="564" t="s">
        <v>348</v>
      </c>
      <c r="B965" s="564" t="s">
        <v>3220</v>
      </c>
      <c r="C965" s="564" t="s">
        <v>390</v>
      </c>
      <c r="D965" s="564" t="s">
        <v>954</v>
      </c>
      <c r="E965" s="564" t="s">
        <v>1005</v>
      </c>
      <c r="F965" s="565">
        <v>4076570</v>
      </c>
      <c r="G965" s="566"/>
      <c r="H965" s="566"/>
      <c r="I965" s="566"/>
      <c r="J965" s="566"/>
      <c r="K965" s="566"/>
      <c r="L965" s="565">
        <v>393000</v>
      </c>
      <c r="M965" s="565">
        <v>240400</v>
      </c>
      <c r="N965" s="565">
        <v>345810</v>
      </c>
      <c r="O965" s="565">
        <v>345250</v>
      </c>
      <c r="P965" s="565">
        <v>116850</v>
      </c>
      <c r="Q965" s="565">
        <v>143300</v>
      </c>
      <c r="R965" s="565">
        <v>93700</v>
      </c>
      <c r="S965" s="565">
        <v>100750</v>
      </c>
      <c r="T965" s="565">
        <v>79100</v>
      </c>
      <c r="U965" s="565">
        <v>30300</v>
      </c>
      <c r="V965" s="565">
        <v>25500</v>
      </c>
      <c r="W965" s="565">
        <v>122900</v>
      </c>
      <c r="X965" s="565">
        <v>318900</v>
      </c>
      <c r="Y965" s="565">
        <v>40150</v>
      </c>
      <c r="Z965" s="565">
        <v>242700</v>
      </c>
      <c r="AA965" s="565">
        <v>82460</v>
      </c>
      <c r="AB965" s="565">
        <v>21900</v>
      </c>
      <c r="AC965" s="565">
        <v>62750</v>
      </c>
      <c r="AD965" s="565">
        <v>48850</v>
      </c>
      <c r="AE965" s="565">
        <v>30000</v>
      </c>
      <c r="AF965" s="565">
        <v>39650</v>
      </c>
      <c r="AG965" s="565">
        <v>67550</v>
      </c>
      <c r="AH965" s="565">
        <v>122800</v>
      </c>
      <c r="AI965" s="565">
        <v>65100</v>
      </c>
      <c r="AJ965" s="565">
        <v>82650</v>
      </c>
      <c r="AK965" s="565">
        <v>57450</v>
      </c>
      <c r="AL965" s="565">
        <v>74000</v>
      </c>
      <c r="AM965" s="565">
        <v>106700</v>
      </c>
      <c r="AN965" s="565">
        <v>61800</v>
      </c>
      <c r="AO965" s="566"/>
      <c r="AP965" s="565">
        <v>276200</v>
      </c>
      <c r="AQ965" s="566"/>
      <c r="AR965" s="566"/>
      <c r="AS965" s="566"/>
      <c r="AT965" s="566"/>
      <c r="AU965" s="566"/>
      <c r="AV965" s="565">
        <v>172800</v>
      </c>
      <c r="AW965" s="565">
        <v>65300</v>
      </c>
    </row>
    <row r="966" spans="1:49">
      <c r="A966" s="564" t="s">
        <v>355</v>
      </c>
      <c r="B966" s="564" t="s">
        <v>3221</v>
      </c>
      <c r="C966" s="564" t="s">
        <v>390</v>
      </c>
      <c r="D966" s="564" t="s">
        <v>954</v>
      </c>
      <c r="E966" s="564" t="s">
        <v>1005</v>
      </c>
      <c r="F966" s="565">
        <v>6504160</v>
      </c>
      <c r="G966" s="565">
        <v>136200</v>
      </c>
      <c r="H966" s="565">
        <v>172750</v>
      </c>
      <c r="I966" s="565">
        <v>254600</v>
      </c>
      <c r="J966" s="565">
        <v>209600</v>
      </c>
      <c r="K966" s="565">
        <v>179700</v>
      </c>
      <c r="L966" s="565">
        <v>309150</v>
      </c>
      <c r="M966" s="565">
        <v>309150</v>
      </c>
      <c r="N966" s="565">
        <v>217750</v>
      </c>
      <c r="O966" s="565">
        <v>113050</v>
      </c>
      <c r="P966" s="565">
        <v>216950</v>
      </c>
      <c r="Q966" s="565">
        <v>141300</v>
      </c>
      <c r="R966" s="565">
        <v>216020</v>
      </c>
      <c r="S966" s="565">
        <v>181560</v>
      </c>
      <c r="T966" s="565">
        <v>160950</v>
      </c>
      <c r="U966" s="565">
        <v>144620</v>
      </c>
      <c r="V966" s="565">
        <v>485450</v>
      </c>
      <c r="W966" s="565">
        <v>217800</v>
      </c>
      <c r="X966" s="565">
        <v>198840</v>
      </c>
      <c r="Y966" s="565">
        <v>223350</v>
      </c>
      <c r="Z966" s="565">
        <v>158250</v>
      </c>
      <c r="AA966" s="565">
        <v>210000</v>
      </c>
      <c r="AB966" s="565">
        <v>104820</v>
      </c>
      <c r="AC966" s="565">
        <v>48050</v>
      </c>
      <c r="AD966" s="565">
        <v>48400</v>
      </c>
      <c r="AE966" s="565">
        <v>120910</v>
      </c>
      <c r="AF966" s="565">
        <v>124010</v>
      </c>
      <c r="AG966" s="565">
        <v>58800</v>
      </c>
      <c r="AH966" s="565">
        <v>48400</v>
      </c>
      <c r="AI966" s="565">
        <v>13830</v>
      </c>
      <c r="AJ966" s="566"/>
      <c r="AK966" s="566"/>
      <c r="AL966" s="566"/>
      <c r="AM966" s="565">
        <v>67100</v>
      </c>
      <c r="AN966" s="565">
        <v>147650</v>
      </c>
      <c r="AO966" s="565">
        <v>110000</v>
      </c>
      <c r="AP966" s="565">
        <v>583350</v>
      </c>
      <c r="AQ966" s="565">
        <v>49050</v>
      </c>
      <c r="AR966" s="565">
        <v>71850</v>
      </c>
      <c r="AS966" s="565">
        <v>38000</v>
      </c>
      <c r="AT966" s="565">
        <v>234150</v>
      </c>
      <c r="AU966" s="565">
        <v>132900</v>
      </c>
      <c r="AV966" s="565">
        <v>45850</v>
      </c>
      <c r="AW966" s="566"/>
    </row>
    <row r="967" spans="1:49">
      <c r="A967" s="564" t="s">
        <v>1850</v>
      </c>
      <c r="B967" s="564" t="s">
        <v>3222</v>
      </c>
      <c r="C967" s="564" t="s">
        <v>390</v>
      </c>
      <c r="D967" s="564" t="s">
        <v>954</v>
      </c>
      <c r="E967" s="564" t="s">
        <v>1005</v>
      </c>
      <c r="F967" s="565">
        <v>1814290</v>
      </c>
      <c r="G967" s="566"/>
      <c r="H967" s="566"/>
      <c r="I967" s="566"/>
      <c r="J967" s="566"/>
      <c r="K967" s="566"/>
      <c r="L967" s="566"/>
      <c r="M967" s="566"/>
      <c r="N967" s="566"/>
      <c r="O967" s="566"/>
      <c r="P967" s="566"/>
      <c r="Q967" s="566"/>
      <c r="R967" s="566"/>
      <c r="S967" s="566"/>
      <c r="T967" s="566"/>
      <c r="U967" s="566"/>
      <c r="V967" s="566"/>
      <c r="W967" s="566"/>
      <c r="X967" s="566"/>
      <c r="Y967" s="566"/>
      <c r="Z967" s="566"/>
      <c r="AA967" s="566"/>
      <c r="AB967" s="566"/>
      <c r="AC967" s="566"/>
      <c r="AD967" s="566"/>
      <c r="AE967" s="566"/>
      <c r="AF967" s="566"/>
      <c r="AG967" s="566"/>
      <c r="AH967" s="566"/>
      <c r="AI967" s="566"/>
      <c r="AJ967" s="566"/>
      <c r="AK967" s="566"/>
      <c r="AL967" s="565">
        <v>339200</v>
      </c>
      <c r="AM967" s="565">
        <v>154300</v>
      </c>
      <c r="AN967" s="565">
        <v>157640</v>
      </c>
      <c r="AO967" s="565">
        <v>124150</v>
      </c>
      <c r="AP967" s="565">
        <v>380350</v>
      </c>
      <c r="AQ967" s="565">
        <v>205200</v>
      </c>
      <c r="AR967" s="565">
        <v>134300</v>
      </c>
      <c r="AS967" s="565">
        <v>46500</v>
      </c>
      <c r="AT967" s="565">
        <v>116450</v>
      </c>
      <c r="AU967" s="566"/>
      <c r="AV967" s="565">
        <v>102200</v>
      </c>
      <c r="AW967" s="565">
        <v>54000</v>
      </c>
    </row>
    <row r="968" spans="1:49">
      <c r="A968" s="564" t="s">
        <v>357</v>
      </c>
      <c r="B968" s="564" t="s">
        <v>3223</v>
      </c>
      <c r="C968" s="564" t="s">
        <v>390</v>
      </c>
      <c r="D968" s="564" t="s">
        <v>954</v>
      </c>
      <c r="E968" s="564" t="s">
        <v>1005</v>
      </c>
      <c r="F968" s="565">
        <v>559400</v>
      </c>
      <c r="G968" s="566"/>
      <c r="H968" s="566"/>
      <c r="I968" s="566"/>
      <c r="J968" s="566"/>
      <c r="K968" s="566"/>
      <c r="L968" s="565">
        <v>194400</v>
      </c>
      <c r="M968" s="565">
        <v>43200</v>
      </c>
      <c r="N968" s="566"/>
      <c r="O968" s="565">
        <v>29650</v>
      </c>
      <c r="P968" s="566"/>
      <c r="Q968" s="565">
        <v>7400</v>
      </c>
      <c r="R968" s="565">
        <v>41900</v>
      </c>
      <c r="S968" s="565">
        <v>17500</v>
      </c>
      <c r="T968" s="565">
        <v>4000</v>
      </c>
      <c r="U968" s="565">
        <v>189850</v>
      </c>
      <c r="V968" s="565">
        <v>22200</v>
      </c>
      <c r="W968" s="565">
        <v>9300</v>
      </c>
      <c r="X968" s="566"/>
      <c r="Y968" s="566"/>
      <c r="Z968" s="566"/>
      <c r="AA968" s="566"/>
      <c r="AB968" s="566"/>
      <c r="AC968" s="566"/>
      <c r="AD968" s="566"/>
      <c r="AE968" s="566"/>
      <c r="AF968" s="566"/>
      <c r="AG968" s="566"/>
      <c r="AH968" s="566"/>
      <c r="AI968" s="566"/>
      <c r="AJ968" s="566"/>
      <c r="AK968" s="566"/>
      <c r="AL968" s="566"/>
      <c r="AM968" s="566"/>
      <c r="AN968" s="566"/>
      <c r="AO968" s="566"/>
      <c r="AP968" s="566"/>
      <c r="AQ968" s="566"/>
      <c r="AR968" s="566"/>
      <c r="AS968" s="566"/>
      <c r="AT968" s="566"/>
      <c r="AU968" s="566"/>
      <c r="AV968" s="566"/>
      <c r="AW968" s="566"/>
    </row>
    <row r="969" spans="1:49">
      <c r="A969" s="564" t="s">
        <v>1959</v>
      </c>
      <c r="B969" s="564" t="s">
        <v>3224</v>
      </c>
      <c r="C969" s="564" t="s">
        <v>390</v>
      </c>
      <c r="D969" s="564" t="s">
        <v>954</v>
      </c>
      <c r="E969" s="564" t="s">
        <v>1005</v>
      </c>
      <c r="F969" s="565">
        <v>150300</v>
      </c>
      <c r="G969" s="566"/>
      <c r="H969" s="566"/>
      <c r="I969" s="566"/>
      <c r="J969" s="566"/>
      <c r="K969" s="566"/>
      <c r="L969" s="566"/>
      <c r="M969" s="566"/>
      <c r="N969" s="566"/>
      <c r="O969" s="566"/>
      <c r="P969" s="566"/>
      <c r="Q969" s="566"/>
      <c r="R969" s="566"/>
      <c r="S969" s="566"/>
      <c r="T969" s="566"/>
      <c r="U969" s="566"/>
      <c r="V969" s="566"/>
      <c r="W969" s="566"/>
      <c r="X969" s="566"/>
      <c r="Y969" s="566"/>
      <c r="Z969" s="566"/>
      <c r="AA969" s="566"/>
      <c r="AB969" s="566"/>
      <c r="AC969" s="566"/>
      <c r="AD969" s="566"/>
      <c r="AE969" s="566"/>
      <c r="AF969" s="566"/>
      <c r="AG969" s="566"/>
      <c r="AH969" s="566"/>
      <c r="AI969" s="566"/>
      <c r="AJ969" s="566"/>
      <c r="AK969" s="566"/>
      <c r="AL969" s="565">
        <v>150300</v>
      </c>
      <c r="AM969" s="566"/>
      <c r="AN969" s="566"/>
      <c r="AO969" s="566"/>
      <c r="AP969" s="566"/>
      <c r="AQ969" s="566"/>
      <c r="AR969" s="566"/>
      <c r="AS969" s="566"/>
      <c r="AT969" s="566"/>
      <c r="AU969" s="566"/>
      <c r="AV969" s="566"/>
      <c r="AW969" s="566"/>
    </row>
    <row r="970" spans="1:49">
      <c r="A970" s="564" t="s">
        <v>1960</v>
      </c>
      <c r="B970" s="564" t="s">
        <v>3225</v>
      </c>
      <c r="C970" s="564" t="s">
        <v>390</v>
      </c>
      <c r="D970" s="564" t="s">
        <v>954</v>
      </c>
      <c r="E970" s="564" t="s">
        <v>1005</v>
      </c>
      <c r="F970" s="565">
        <v>854850</v>
      </c>
      <c r="G970" s="566"/>
      <c r="H970" s="566"/>
      <c r="I970" s="566"/>
      <c r="J970" s="566"/>
      <c r="K970" s="566"/>
      <c r="L970" s="566"/>
      <c r="M970" s="566"/>
      <c r="N970" s="566"/>
      <c r="O970" s="566"/>
      <c r="P970" s="566"/>
      <c r="Q970" s="566"/>
      <c r="R970" s="566"/>
      <c r="S970" s="566"/>
      <c r="T970" s="566"/>
      <c r="U970" s="566"/>
      <c r="V970" s="566"/>
      <c r="W970" s="566"/>
      <c r="X970" s="566"/>
      <c r="Y970" s="566"/>
      <c r="Z970" s="566"/>
      <c r="AA970" s="566"/>
      <c r="AB970" s="566"/>
      <c r="AC970" s="566"/>
      <c r="AD970" s="566"/>
      <c r="AE970" s="566"/>
      <c r="AF970" s="566"/>
      <c r="AG970" s="566"/>
      <c r="AH970" s="566"/>
      <c r="AI970" s="566"/>
      <c r="AJ970" s="566"/>
      <c r="AK970" s="566"/>
      <c r="AL970" s="565">
        <v>264200</v>
      </c>
      <c r="AM970" s="565">
        <v>65500</v>
      </c>
      <c r="AN970" s="565">
        <v>73900</v>
      </c>
      <c r="AO970" s="565">
        <v>72800</v>
      </c>
      <c r="AP970" s="565">
        <v>360400</v>
      </c>
      <c r="AQ970" s="566"/>
      <c r="AR970" s="566"/>
      <c r="AS970" s="566"/>
      <c r="AT970" s="565">
        <v>1650</v>
      </c>
      <c r="AU970" s="566"/>
      <c r="AV970" s="565">
        <v>16400</v>
      </c>
      <c r="AW970" s="566"/>
    </row>
    <row r="971" spans="1:49">
      <c r="A971" s="564" t="s">
        <v>1851</v>
      </c>
      <c r="B971" s="564" t="s">
        <v>3226</v>
      </c>
      <c r="C971" s="564" t="s">
        <v>390</v>
      </c>
      <c r="D971" s="564" t="s">
        <v>954</v>
      </c>
      <c r="E971" s="564" t="s">
        <v>1005</v>
      </c>
      <c r="F971" s="565">
        <v>2618725</v>
      </c>
      <c r="G971" s="566"/>
      <c r="H971" s="566"/>
      <c r="I971" s="566"/>
      <c r="J971" s="566"/>
      <c r="K971" s="566"/>
      <c r="L971" s="566"/>
      <c r="M971" s="566"/>
      <c r="N971" s="566"/>
      <c r="O971" s="566"/>
      <c r="P971" s="566"/>
      <c r="Q971" s="566"/>
      <c r="R971" s="566"/>
      <c r="S971" s="566"/>
      <c r="T971" s="566"/>
      <c r="U971" s="566"/>
      <c r="V971" s="566"/>
      <c r="W971" s="566"/>
      <c r="X971" s="566"/>
      <c r="Y971" s="566"/>
      <c r="Z971" s="566"/>
      <c r="AA971" s="566"/>
      <c r="AB971" s="566"/>
      <c r="AC971" s="566"/>
      <c r="AD971" s="566"/>
      <c r="AE971" s="566"/>
      <c r="AF971" s="566"/>
      <c r="AG971" s="566"/>
      <c r="AH971" s="566"/>
      <c r="AI971" s="566"/>
      <c r="AJ971" s="566"/>
      <c r="AK971" s="566"/>
      <c r="AL971" s="565">
        <v>360800</v>
      </c>
      <c r="AM971" s="565">
        <v>407100</v>
      </c>
      <c r="AN971" s="565">
        <v>285025</v>
      </c>
      <c r="AO971" s="565">
        <v>128950</v>
      </c>
      <c r="AP971" s="565">
        <v>784200</v>
      </c>
      <c r="AQ971" s="565">
        <v>161800</v>
      </c>
      <c r="AR971" s="565">
        <v>44500</v>
      </c>
      <c r="AS971" s="565">
        <v>23500</v>
      </c>
      <c r="AT971" s="565">
        <v>148000</v>
      </c>
      <c r="AU971" s="565">
        <v>69000</v>
      </c>
      <c r="AV971" s="565">
        <v>151850</v>
      </c>
      <c r="AW971" s="565">
        <v>54000</v>
      </c>
    </row>
    <row r="972" spans="1:49">
      <c r="A972" s="564" t="s">
        <v>1254</v>
      </c>
      <c r="B972" s="564" t="s">
        <v>3227</v>
      </c>
      <c r="C972" s="564" t="s">
        <v>390</v>
      </c>
      <c r="D972" s="564" t="s">
        <v>954</v>
      </c>
      <c r="E972" s="564" t="s">
        <v>1005</v>
      </c>
      <c r="F972" s="565">
        <v>434200</v>
      </c>
      <c r="G972" s="566"/>
      <c r="H972" s="566"/>
      <c r="I972" s="566"/>
      <c r="J972" s="566"/>
      <c r="K972" s="566"/>
      <c r="L972" s="566"/>
      <c r="M972" s="566"/>
      <c r="N972" s="566"/>
      <c r="O972" s="566"/>
      <c r="P972" s="566"/>
      <c r="Q972" s="566"/>
      <c r="R972" s="566"/>
      <c r="S972" s="566"/>
      <c r="T972" s="566"/>
      <c r="U972" s="566"/>
      <c r="V972" s="566"/>
      <c r="W972" s="566"/>
      <c r="X972" s="566"/>
      <c r="Y972" s="566"/>
      <c r="Z972" s="566"/>
      <c r="AA972" s="566"/>
      <c r="AB972" s="566"/>
      <c r="AC972" s="566"/>
      <c r="AD972" s="566"/>
      <c r="AE972" s="566"/>
      <c r="AF972" s="566"/>
      <c r="AG972" s="566"/>
      <c r="AH972" s="566"/>
      <c r="AI972" s="566"/>
      <c r="AJ972" s="566"/>
      <c r="AK972" s="566"/>
      <c r="AL972" s="565">
        <v>170650</v>
      </c>
      <c r="AM972" s="565">
        <v>30400</v>
      </c>
      <c r="AN972" s="565">
        <v>39150</v>
      </c>
      <c r="AO972" s="566"/>
      <c r="AP972" s="565">
        <v>19300</v>
      </c>
      <c r="AQ972" s="565">
        <v>34750</v>
      </c>
      <c r="AR972" s="566"/>
      <c r="AS972" s="565">
        <v>13450</v>
      </c>
      <c r="AT972" s="566"/>
      <c r="AU972" s="565">
        <v>59950</v>
      </c>
      <c r="AV972" s="565">
        <v>32000</v>
      </c>
      <c r="AW972" s="565">
        <v>34550</v>
      </c>
    </row>
    <row r="973" spans="1:49">
      <c r="A973" s="564" t="s">
        <v>1961</v>
      </c>
      <c r="B973" s="564" t="s">
        <v>3228</v>
      </c>
      <c r="C973" s="564" t="s">
        <v>390</v>
      </c>
      <c r="D973" s="564" t="s">
        <v>954</v>
      </c>
      <c r="E973" s="564" t="s">
        <v>1005</v>
      </c>
      <c r="F973" s="565">
        <v>150300</v>
      </c>
      <c r="G973" s="566"/>
      <c r="H973" s="566"/>
      <c r="I973" s="566"/>
      <c r="J973" s="566"/>
      <c r="K973" s="566"/>
      <c r="L973" s="566"/>
      <c r="M973" s="566"/>
      <c r="N973" s="566"/>
      <c r="O973" s="566"/>
      <c r="P973" s="566"/>
      <c r="Q973" s="566"/>
      <c r="R973" s="566"/>
      <c r="S973" s="566"/>
      <c r="T973" s="566"/>
      <c r="U973" s="566"/>
      <c r="V973" s="566"/>
      <c r="W973" s="566"/>
      <c r="X973" s="566"/>
      <c r="Y973" s="566"/>
      <c r="Z973" s="566"/>
      <c r="AA973" s="566"/>
      <c r="AB973" s="566"/>
      <c r="AC973" s="566"/>
      <c r="AD973" s="566"/>
      <c r="AE973" s="566"/>
      <c r="AF973" s="566"/>
      <c r="AG973" s="566"/>
      <c r="AH973" s="566"/>
      <c r="AI973" s="566"/>
      <c r="AJ973" s="566"/>
      <c r="AK973" s="566"/>
      <c r="AL973" s="565">
        <v>150300</v>
      </c>
      <c r="AM973" s="566"/>
      <c r="AN973" s="566"/>
      <c r="AO973" s="566"/>
      <c r="AP973" s="566"/>
      <c r="AQ973" s="566"/>
      <c r="AR973" s="566"/>
      <c r="AS973" s="566"/>
      <c r="AT973" s="566"/>
      <c r="AU973" s="566"/>
      <c r="AV973" s="566"/>
      <c r="AW973" s="566"/>
    </row>
    <row r="974" spans="1:49">
      <c r="A974" s="564" t="s">
        <v>1962</v>
      </c>
      <c r="B974" s="564" t="s">
        <v>3229</v>
      </c>
      <c r="C974" s="564" t="s">
        <v>390</v>
      </c>
      <c r="D974" s="564" t="s">
        <v>954</v>
      </c>
      <c r="E974" s="564" t="s">
        <v>1005</v>
      </c>
      <c r="F974" s="565">
        <v>150300</v>
      </c>
      <c r="G974" s="566"/>
      <c r="H974" s="566"/>
      <c r="I974" s="566"/>
      <c r="J974" s="566"/>
      <c r="K974" s="566"/>
      <c r="L974" s="566"/>
      <c r="M974" s="566"/>
      <c r="N974" s="566"/>
      <c r="O974" s="566"/>
      <c r="P974" s="566"/>
      <c r="Q974" s="566"/>
      <c r="R974" s="566"/>
      <c r="S974" s="566"/>
      <c r="T974" s="566"/>
      <c r="U974" s="566"/>
      <c r="V974" s="566"/>
      <c r="W974" s="566"/>
      <c r="X974" s="566"/>
      <c r="Y974" s="566"/>
      <c r="Z974" s="566"/>
      <c r="AA974" s="566"/>
      <c r="AB974" s="566"/>
      <c r="AC974" s="566"/>
      <c r="AD974" s="566"/>
      <c r="AE974" s="566"/>
      <c r="AF974" s="566"/>
      <c r="AG974" s="566"/>
      <c r="AH974" s="566"/>
      <c r="AI974" s="566"/>
      <c r="AJ974" s="566"/>
      <c r="AK974" s="566"/>
      <c r="AL974" s="565">
        <v>150300</v>
      </c>
      <c r="AM974" s="566"/>
      <c r="AN974" s="566"/>
      <c r="AO974" s="566"/>
      <c r="AP974" s="566"/>
      <c r="AQ974" s="566"/>
      <c r="AR974" s="566"/>
      <c r="AS974" s="566"/>
      <c r="AT974" s="566"/>
      <c r="AU974" s="566"/>
      <c r="AV974" s="566"/>
      <c r="AW974" s="566"/>
    </row>
    <row r="975" spans="1:49">
      <c r="A975" s="564" t="s">
        <v>304</v>
      </c>
      <c r="B975" s="564" t="s">
        <v>3230</v>
      </c>
      <c r="C975" s="564" t="s">
        <v>390</v>
      </c>
      <c r="D975" s="564" t="s">
        <v>954</v>
      </c>
      <c r="E975" s="564" t="s">
        <v>1005</v>
      </c>
      <c r="F975" s="565">
        <v>458550</v>
      </c>
      <c r="G975" s="565">
        <v>92900</v>
      </c>
      <c r="H975" s="565">
        <v>28500</v>
      </c>
      <c r="I975" s="566"/>
      <c r="J975" s="565">
        <v>15000</v>
      </c>
      <c r="K975" s="565">
        <v>64300</v>
      </c>
      <c r="L975" s="565">
        <v>74000</v>
      </c>
      <c r="M975" s="565">
        <v>74000</v>
      </c>
      <c r="N975" s="565">
        <v>17600</v>
      </c>
      <c r="O975" s="566"/>
      <c r="P975" s="565">
        <v>24200</v>
      </c>
      <c r="Q975" s="566"/>
      <c r="R975" s="565">
        <v>36750</v>
      </c>
      <c r="S975" s="566"/>
      <c r="T975" s="566"/>
      <c r="U975" s="566"/>
      <c r="V975" s="566"/>
      <c r="W975" s="566"/>
      <c r="X975" s="566"/>
      <c r="Y975" s="566"/>
      <c r="Z975" s="566"/>
      <c r="AA975" s="566"/>
      <c r="AB975" s="565">
        <v>31300</v>
      </c>
      <c r="AC975" s="566"/>
      <c r="AD975" s="566"/>
      <c r="AE975" s="566"/>
      <c r="AF975" s="566"/>
      <c r="AG975" s="566"/>
      <c r="AH975" s="566"/>
      <c r="AI975" s="566"/>
      <c r="AJ975" s="566"/>
      <c r="AK975" s="566"/>
      <c r="AL975" s="566"/>
      <c r="AM975" s="566"/>
      <c r="AN975" s="566"/>
      <c r="AO975" s="566"/>
      <c r="AP975" s="566"/>
      <c r="AQ975" s="566"/>
      <c r="AR975" s="566"/>
      <c r="AS975" s="566"/>
      <c r="AT975" s="566"/>
      <c r="AU975" s="566"/>
      <c r="AV975" s="566"/>
      <c r="AW975" s="566"/>
    </row>
    <row r="976" spans="1:49">
      <c r="A976" s="564" t="s">
        <v>894</v>
      </c>
      <c r="B976" s="564" t="s">
        <v>2889</v>
      </c>
      <c r="C976" s="564" t="s">
        <v>390</v>
      </c>
      <c r="D976" s="564" t="s">
        <v>954</v>
      </c>
      <c r="E976" s="564" t="s">
        <v>1005</v>
      </c>
      <c r="F976" s="565">
        <v>57800</v>
      </c>
      <c r="G976" s="566"/>
      <c r="H976" s="566"/>
      <c r="I976" s="566"/>
      <c r="J976" s="566"/>
      <c r="K976" s="566"/>
      <c r="L976" s="566"/>
      <c r="M976" s="566"/>
      <c r="N976" s="566"/>
      <c r="O976" s="566"/>
      <c r="P976" s="566"/>
      <c r="Q976" s="566"/>
      <c r="R976" s="566"/>
      <c r="S976" s="566"/>
      <c r="T976" s="566"/>
      <c r="U976" s="566"/>
      <c r="V976" s="566"/>
      <c r="W976" s="566"/>
      <c r="X976" s="566"/>
      <c r="Y976" s="566"/>
      <c r="Z976" s="566"/>
      <c r="AA976" s="566"/>
      <c r="AB976" s="566"/>
      <c r="AC976" s="566"/>
      <c r="AD976" s="566"/>
      <c r="AE976" s="566"/>
      <c r="AF976" s="566"/>
      <c r="AG976" s="566"/>
      <c r="AH976" s="566"/>
      <c r="AI976" s="566"/>
      <c r="AJ976" s="566"/>
      <c r="AK976" s="566"/>
      <c r="AL976" s="566"/>
      <c r="AM976" s="566"/>
      <c r="AN976" s="566"/>
      <c r="AO976" s="566"/>
      <c r="AP976" s="566"/>
      <c r="AQ976" s="566"/>
      <c r="AR976" s="566"/>
      <c r="AS976" s="566"/>
      <c r="AT976" s="565">
        <v>57800</v>
      </c>
      <c r="AU976" s="566"/>
      <c r="AV976" s="566"/>
      <c r="AW976" s="566"/>
    </row>
    <row r="977" spans="1:49">
      <c r="A977" s="564" t="s">
        <v>306</v>
      </c>
      <c r="B977" s="564" t="s">
        <v>3231</v>
      </c>
      <c r="C977" s="564" t="s">
        <v>390</v>
      </c>
      <c r="D977" s="564" t="s">
        <v>954</v>
      </c>
      <c r="E977" s="564" t="s">
        <v>1005</v>
      </c>
      <c r="F977" s="565">
        <v>5139410</v>
      </c>
      <c r="G977" s="565">
        <v>209800</v>
      </c>
      <c r="H977" s="565">
        <v>123600</v>
      </c>
      <c r="I977" s="565">
        <v>179850</v>
      </c>
      <c r="J977" s="565">
        <v>131200</v>
      </c>
      <c r="K977" s="565">
        <v>171000</v>
      </c>
      <c r="L977" s="565">
        <v>44250</v>
      </c>
      <c r="M977" s="565">
        <v>44250</v>
      </c>
      <c r="N977" s="565">
        <v>104350</v>
      </c>
      <c r="O977" s="565">
        <v>113500</v>
      </c>
      <c r="P977" s="565">
        <v>92700</v>
      </c>
      <c r="Q977" s="565">
        <v>32700</v>
      </c>
      <c r="R977" s="565">
        <v>175150</v>
      </c>
      <c r="S977" s="565">
        <v>258180</v>
      </c>
      <c r="T977" s="565">
        <v>307550</v>
      </c>
      <c r="U977" s="565">
        <v>141300</v>
      </c>
      <c r="V977" s="565">
        <v>69450</v>
      </c>
      <c r="W977" s="565">
        <v>86800</v>
      </c>
      <c r="X977" s="565">
        <v>91350</v>
      </c>
      <c r="Y977" s="565">
        <v>360750</v>
      </c>
      <c r="Z977" s="565">
        <v>151150</v>
      </c>
      <c r="AA977" s="565">
        <v>72700</v>
      </c>
      <c r="AB977" s="565">
        <v>36700</v>
      </c>
      <c r="AC977" s="565">
        <v>96500</v>
      </c>
      <c r="AD977" s="565">
        <v>83800</v>
      </c>
      <c r="AE977" s="565">
        <v>109750</v>
      </c>
      <c r="AF977" s="565">
        <v>98550</v>
      </c>
      <c r="AG977" s="565">
        <v>88900</v>
      </c>
      <c r="AH977" s="565">
        <v>82550</v>
      </c>
      <c r="AI977" s="565">
        <v>178130</v>
      </c>
      <c r="AJ977" s="565">
        <v>41500</v>
      </c>
      <c r="AK977" s="565">
        <v>173900</v>
      </c>
      <c r="AL977" s="565">
        <v>143800</v>
      </c>
      <c r="AM977" s="565">
        <v>99700</v>
      </c>
      <c r="AN977" s="565">
        <v>70950</v>
      </c>
      <c r="AO977" s="565">
        <v>21300</v>
      </c>
      <c r="AP977" s="565">
        <v>32000</v>
      </c>
      <c r="AQ977" s="565">
        <v>56600</v>
      </c>
      <c r="AR977" s="565">
        <v>95000</v>
      </c>
      <c r="AS977" s="565">
        <v>31500</v>
      </c>
      <c r="AT977" s="565">
        <v>189250</v>
      </c>
      <c r="AU977" s="565">
        <v>279150</v>
      </c>
      <c r="AV977" s="565">
        <v>163900</v>
      </c>
      <c r="AW977" s="565">
        <v>4400</v>
      </c>
    </row>
    <row r="978" spans="1:49">
      <c r="A978" s="564" t="s">
        <v>307</v>
      </c>
      <c r="B978" s="564" t="s">
        <v>3232</v>
      </c>
      <c r="C978" s="564" t="s">
        <v>390</v>
      </c>
      <c r="D978" s="564" t="s">
        <v>954</v>
      </c>
      <c r="E978" s="564" t="s">
        <v>1005</v>
      </c>
      <c r="F978" s="565">
        <v>3184300</v>
      </c>
      <c r="G978" s="566"/>
      <c r="H978" s="566"/>
      <c r="I978" s="566"/>
      <c r="J978" s="566"/>
      <c r="K978" s="566"/>
      <c r="L978" s="565">
        <v>734100</v>
      </c>
      <c r="M978" s="565">
        <v>579600</v>
      </c>
      <c r="N978" s="565">
        <v>964350</v>
      </c>
      <c r="O978" s="565">
        <v>269450</v>
      </c>
      <c r="P978" s="565">
        <v>112350</v>
      </c>
      <c r="Q978" s="565">
        <v>29700</v>
      </c>
      <c r="R978" s="565">
        <v>45350</v>
      </c>
      <c r="S978" s="566"/>
      <c r="T978" s="565">
        <v>1200</v>
      </c>
      <c r="U978" s="565">
        <v>20600</v>
      </c>
      <c r="V978" s="565">
        <v>54000</v>
      </c>
      <c r="W978" s="565">
        <v>68600</v>
      </c>
      <c r="X978" s="565">
        <v>265000</v>
      </c>
      <c r="Y978" s="566"/>
      <c r="Z978" s="566"/>
      <c r="AA978" s="565">
        <v>40000</v>
      </c>
      <c r="AB978" s="566"/>
      <c r="AC978" s="566"/>
      <c r="AD978" s="566"/>
      <c r="AE978" s="566"/>
      <c r="AF978" s="566"/>
      <c r="AG978" s="566"/>
      <c r="AH978" s="566"/>
      <c r="AI978" s="566"/>
      <c r="AJ978" s="566"/>
      <c r="AK978" s="566"/>
      <c r="AL978" s="566"/>
      <c r="AM978" s="566"/>
      <c r="AN978" s="566"/>
      <c r="AO978" s="566"/>
      <c r="AP978" s="566"/>
      <c r="AQ978" s="566"/>
      <c r="AR978" s="566"/>
      <c r="AS978" s="566"/>
      <c r="AT978" s="566"/>
      <c r="AU978" s="566"/>
      <c r="AV978" s="566"/>
      <c r="AW978" s="566"/>
    </row>
    <row r="979" spans="1:49">
      <c r="A979" s="564" t="s">
        <v>308</v>
      </c>
      <c r="B979" s="564" t="s">
        <v>3233</v>
      </c>
      <c r="C979" s="564" t="s">
        <v>390</v>
      </c>
      <c r="D979" s="564" t="s">
        <v>954</v>
      </c>
      <c r="E979" s="564" t="s">
        <v>1005</v>
      </c>
      <c r="F979" s="565">
        <v>994480</v>
      </c>
      <c r="G979" s="565">
        <v>67100</v>
      </c>
      <c r="H979" s="565">
        <v>69950</v>
      </c>
      <c r="I979" s="565">
        <v>50600</v>
      </c>
      <c r="J979" s="565">
        <v>49400</v>
      </c>
      <c r="K979" s="565">
        <v>7200</v>
      </c>
      <c r="L979" s="565">
        <v>174440</v>
      </c>
      <c r="M979" s="565">
        <v>174440</v>
      </c>
      <c r="N979" s="565">
        <v>80000</v>
      </c>
      <c r="O979" s="565">
        <v>60900</v>
      </c>
      <c r="P979" s="565">
        <v>28500</v>
      </c>
      <c r="Q979" s="566"/>
      <c r="R979" s="565">
        <v>20200</v>
      </c>
      <c r="S979" s="566"/>
      <c r="T979" s="566"/>
      <c r="U979" s="565">
        <v>1950</v>
      </c>
      <c r="V979" s="565">
        <v>11200</v>
      </c>
      <c r="W979" s="565">
        <v>1800</v>
      </c>
      <c r="X979" s="565">
        <v>4200</v>
      </c>
      <c r="Y979" s="565">
        <v>80700</v>
      </c>
      <c r="Z979" s="565">
        <v>110000</v>
      </c>
      <c r="AA979" s="566"/>
      <c r="AB979" s="565">
        <v>1900</v>
      </c>
      <c r="AC979" s="566"/>
      <c r="AD979" s="566"/>
      <c r="AE979" s="566"/>
      <c r="AF979" s="566"/>
      <c r="AG979" s="566"/>
      <c r="AH979" s="566"/>
      <c r="AI979" s="566"/>
      <c r="AJ979" s="566"/>
      <c r="AK979" s="566"/>
      <c r="AL979" s="566"/>
      <c r="AM979" s="566"/>
      <c r="AN979" s="566"/>
      <c r="AO979" s="566"/>
      <c r="AP979" s="566"/>
      <c r="AQ979" s="566"/>
      <c r="AR979" s="566"/>
      <c r="AS979" s="566"/>
      <c r="AT979" s="566"/>
      <c r="AU979" s="566"/>
      <c r="AV979" s="566"/>
      <c r="AW979" s="566"/>
    </row>
    <row r="980" spans="1:49">
      <c r="A980" s="564" t="s">
        <v>1852</v>
      </c>
      <c r="B980" s="564" t="s">
        <v>3234</v>
      </c>
      <c r="C980" s="564" t="s">
        <v>390</v>
      </c>
      <c r="D980" s="564" t="s">
        <v>954</v>
      </c>
      <c r="E980" s="564" t="s">
        <v>1005</v>
      </c>
      <c r="F980" s="565">
        <v>2540685</v>
      </c>
      <c r="G980" s="566"/>
      <c r="H980" s="566"/>
      <c r="I980" s="566"/>
      <c r="J980" s="566"/>
      <c r="K980" s="566"/>
      <c r="L980" s="566"/>
      <c r="M980" s="566"/>
      <c r="N980" s="566"/>
      <c r="O980" s="566"/>
      <c r="P980" s="566"/>
      <c r="Q980" s="566"/>
      <c r="R980" s="566"/>
      <c r="S980" s="566"/>
      <c r="T980" s="566"/>
      <c r="U980" s="566"/>
      <c r="V980" s="566"/>
      <c r="W980" s="566"/>
      <c r="X980" s="566"/>
      <c r="Y980" s="566"/>
      <c r="Z980" s="566"/>
      <c r="AA980" s="566"/>
      <c r="AB980" s="566"/>
      <c r="AC980" s="566"/>
      <c r="AD980" s="566"/>
      <c r="AE980" s="566"/>
      <c r="AF980" s="566"/>
      <c r="AG980" s="566"/>
      <c r="AH980" s="566"/>
      <c r="AI980" s="566"/>
      <c r="AJ980" s="566"/>
      <c r="AK980" s="566"/>
      <c r="AL980" s="565">
        <v>150300</v>
      </c>
      <c r="AM980" s="565">
        <v>203900</v>
      </c>
      <c r="AN980" s="565">
        <v>168550</v>
      </c>
      <c r="AO980" s="565">
        <v>181950</v>
      </c>
      <c r="AP980" s="565">
        <v>349550</v>
      </c>
      <c r="AQ980" s="565">
        <v>177800</v>
      </c>
      <c r="AR980" s="565">
        <v>180410</v>
      </c>
      <c r="AS980" s="565">
        <v>178100</v>
      </c>
      <c r="AT980" s="565">
        <v>265350</v>
      </c>
      <c r="AU980" s="565">
        <v>291325</v>
      </c>
      <c r="AV980" s="565">
        <v>313300</v>
      </c>
      <c r="AW980" s="565">
        <v>80150</v>
      </c>
    </row>
    <row r="981" spans="1:49">
      <c r="A981" s="564" t="s">
        <v>1963</v>
      </c>
      <c r="B981" s="564" t="s">
        <v>3235</v>
      </c>
      <c r="C981" s="564" t="s">
        <v>390</v>
      </c>
      <c r="D981" s="564" t="s">
        <v>954</v>
      </c>
      <c r="E981" s="564" t="s">
        <v>1005</v>
      </c>
      <c r="F981" s="565">
        <v>594510</v>
      </c>
      <c r="G981" s="566"/>
      <c r="H981" s="566"/>
      <c r="I981" s="566"/>
      <c r="J981" s="566"/>
      <c r="K981" s="566"/>
      <c r="L981" s="566"/>
      <c r="M981" s="566"/>
      <c r="N981" s="566"/>
      <c r="O981" s="566"/>
      <c r="P981" s="566"/>
      <c r="Q981" s="566"/>
      <c r="R981" s="566"/>
      <c r="S981" s="566"/>
      <c r="T981" s="566"/>
      <c r="U981" s="566"/>
      <c r="V981" s="566"/>
      <c r="W981" s="566"/>
      <c r="X981" s="566"/>
      <c r="Y981" s="566"/>
      <c r="Z981" s="566"/>
      <c r="AA981" s="566"/>
      <c r="AB981" s="566"/>
      <c r="AC981" s="566"/>
      <c r="AD981" s="566"/>
      <c r="AE981" s="566"/>
      <c r="AF981" s="566"/>
      <c r="AG981" s="566"/>
      <c r="AH981" s="566"/>
      <c r="AI981" s="566"/>
      <c r="AJ981" s="566"/>
      <c r="AK981" s="566"/>
      <c r="AL981" s="565">
        <v>261400</v>
      </c>
      <c r="AM981" s="565">
        <v>152210</v>
      </c>
      <c r="AN981" s="565">
        <v>146700</v>
      </c>
      <c r="AO981" s="565">
        <v>20900</v>
      </c>
      <c r="AP981" s="566"/>
      <c r="AQ981" s="566"/>
      <c r="AR981" s="566"/>
      <c r="AS981" s="566"/>
      <c r="AT981" s="565">
        <v>13300</v>
      </c>
      <c r="AU981" s="566"/>
      <c r="AV981" s="566"/>
      <c r="AW981" s="566"/>
    </row>
    <row r="982" spans="1:49">
      <c r="A982" s="564" t="s">
        <v>312</v>
      </c>
      <c r="B982" s="564" t="s">
        <v>3236</v>
      </c>
      <c r="C982" s="564" t="s">
        <v>390</v>
      </c>
      <c r="D982" s="564" t="s">
        <v>954</v>
      </c>
      <c r="E982" s="564" t="s">
        <v>1005</v>
      </c>
      <c r="F982" s="565">
        <v>7151530</v>
      </c>
      <c r="G982" s="565">
        <v>192450</v>
      </c>
      <c r="H982" s="565">
        <v>154800</v>
      </c>
      <c r="I982" s="565">
        <v>124000</v>
      </c>
      <c r="J982" s="565">
        <v>18300</v>
      </c>
      <c r="K982" s="565">
        <v>42200</v>
      </c>
      <c r="L982" s="565">
        <v>84900</v>
      </c>
      <c r="M982" s="565">
        <v>84900</v>
      </c>
      <c r="N982" s="565">
        <v>49200</v>
      </c>
      <c r="O982" s="565">
        <v>368390</v>
      </c>
      <c r="P982" s="565">
        <v>523800</v>
      </c>
      <c r="Q982" s="565">
        <v>209100</v>
      </c>
      <c r="R982" s="565">
        <v>321500</v>
      </c>
      <c r="S982" s="565">
        <v>35850</v>
      </c>
      <c r="T982" s="565">
        <v>151510</v>
      </c>
      <c r="U982" s="565">
        <v>205300</v>
      </c>
      <c r="V982" s="565">
        <v>177850</v>
      </c>
      <c r="W982" s="565">
        <v>116320</v>
      </c>
      <c r="X982" s="565">
        <v>191800</v>
      </c>
      <c r="Y982" s="565">
        <v>92050</v>
      </c>
      <c r="Z982" s="565">
        <v>542000</v>
      </c>
      <c r="AA982" s="565">
        <v>188790</v>
      </c>
      <c r="AB982" s="565">
        <v>118500</v>
      </c>
      <c r="AC982" s="565">
        <v>365200</v>
      </c>
      <c r="AD982" s="565">
        <v>47100</v>
      </c>
      <c r="AE982" s="565">
        <v>7000</v>
      </c>
      <c r="AF982" s="565">
        <v>38200</v>
      </c>
      <c r="AG982" s="566"/>
      <c r="AH982" s="566"/>
      <c r="AI982" s="566"/>
      <c r="AJ982" s="565">
        <v>175800</v>
      </c>
      <c r="AK982" s="565">
        <v>73050</v>
      </c>
      <c r="AL982" s="565">
        <v>258450</v>
      </c>
      <c r="AM982" s="565">
        <v>99150</v>
      </c>
      <c r="AN982" s="565">
        <v>207170</v>
      </c>
      <c r="AO982" s="565">
        <v>120200</v>
      </c>
      <c r="AP982" s="565">
        <v>1543800</v>
      </c>
      <c r="AQ982" s="565">
        <v>100750</v>
      </c>
      <c r="AR982" s="565">
        <v>82600</v>
      </c>
      <c r="AS982" s="565">
        <v>39550</v>
      </c>
      <c r="AT982" s="566"/>
      <c r="AU982" s="566"/>
      <c r="AV982" s="566"/>
      <c r="AW982" s="566"/>
    </row>
    <row r="983" spans="1:49">
      <c r="A983" s="564" t="s">
        <v>224</v>
      </c>
      <c r="B983" s="564" t="s">
        <v>3237</v>
      </c>
      <c r="C983" s="564" t="s">
        <v>390</v>
      </c>
      <c r="D983" s="564" t="s">
        <v>954</v>
      </c>
      <c r="E983" s="564" t="s">
        <v>1005</v>
      </c>
      <c r="F983" s="565">
        <v>9152719</v>
      </c>
      <c r="G983" s="565">
        <v>180050</v>
      </c>
      <c r="H983" s="565">
        <v>200500</v>
      </c>
      <c r="I983" s="565">
        <v>270050</v>
      </c>
      <c r="J983" s="565">
        <v>230400</v>
      </c>
      <c r="K983" s="565">
        <v>185100</v>
      </c>
      <c r="L983" s="565">
        <v>143050</v>
      </c>
      <c r="M983" s="565">
        <v>143050</v>
      </c>
      <c r="N983" s="565">
        <v>102050</v>
      </c>
      <c r="O983" s="565">
        <v>152000</v>
      </c>
      <c r="P983" s="565">
        <v>156300</v>
      </c>
      <c r="Q983" s="565">
        <v>178900</v>
      </c>
      <c r="R983" s="565">
        <v>366350</v>
      </c>
      <c r="S983" s="565">
        <v>71800</v>
      </c>
      <c r="T983" s="565">
        <v>192300</v>
      </c>
      <c r="U983" s="565">
        <v>180300</v>
      </c>
      <c r="V983" s="565">
        <v>123200</v>
      </c>
      <c r="W983" s="565">
        <v>214250</v>
      </c>
      <c r="X983" s="565">
        <v>152700</v>
      </c>
      <c r="Y983" s="565">
        <v>336600</v>
      </c>
      <c r="Z983" s="565">
        <v>252000</v>
      </c>
      <c r="AA983" s="565">
        <v>136470</v>
      </c>
      <c r="AB983" s="565">
        <v>153100</v>
      </c>
      <c r="AC983" s="565">
        <v>219950</v>
      </c>
      <c r="AD983" s="565">
        <v>308050</v>
      </c>
      <c r="AE983" s="565">
        <v>412720</v>
      </c>
      <c r="AF983" s="565">
        <v>238510</v>
      </c>
      <c r="AG983" s="565">
        <v>120200</v>
      </c>
      <c r="AH983" s="565">
        <v>134725</v>
      </c>
      <c r="AI983" s="565">
        <v>187454</v>
      </c>
      <c r="AJ983" s="565">
        <v>168100</v>
      </c>
      <c r="AK983" s="565">
        <v>258750</v>
      </c>
      <c r="AL983" s="565">
        <v>125510</v>
      </c>
      <c r="AM983" s="565">
        <v>123560</v>
      </c>
      <c r="AN983" s="565">
        <v>369400</v>
      </c>
      <c r="AO983" s="565">
        <v>132900</v>
      </c>
      <c r="AP983" s="565">
        <v>363250</v>
      </c>
      <c r="AQ983" s="565">
        <v>98100</v>
      </c>
      <c r="AR983" s="565">
        <v>176930</v>
      </c>
      <c r="AS983" s="565">
        <v>408850</v>
      </c>
      <c r="AT983" s="565">
        <v>389390</v>
      </c>
      <c r="AU983" s="565">
        <v>512200</v>
      </c>
      <c r="AV983" s="565">
        <v>252250</v>
      </c>
      <c r="AW983" s="565">
        <v>31400</v>
      </c>
    </row>
    <row r="984" spans="1:49">
      <c r="A984" s="564" t="s">
        <v>225</v>
      </c>
      <c r="B984" s="564" t="s">
        <v>3238</v>
      </c>
      <c r="C984" s="564" t="s">
        <v>390</v>
      </c>
      <c r="D984" s="564" t="s">
        <v>954</v>
      </c>
      <c r="E984" s="564" t="s">
        <v>1005</v>
      </c>
      <c r="F984" s="565">
        <v>3805619</v>
      </c>
      <c r="G984" s="566"/>
      <c r="H984" s="566"/>
      <c r="I984" s="566"/>
      <c r="J984" s="566"/>
      <c r="K984" s="566"/>
      <c r="L984" s="565">
        <v>286200</v>
      </c>
      <c r="M984" s="565">
        <v>135100</v>
      </c>
      <c r="N984" s="565">
        <v>93150</v>
      </c>
      <c r="O984" s="565">
        <v>243850</v>
      </c>
      <c r="P984" s="565">
        <v>146850</v>
      </c>
      <c r="Q984" s="565">
        <v>111250</v>
      </c>
      <c r="R984" s="565">
        <v>136900</v>
      </c>
      <c r="S984" s="566"/>
      <c r="T984" s="565">
        <v>12400</v>
      </c>
      <c r="U984" s="566"/>
      <c r="V984" s="565">
        <v>43000</v>
      </c>
      <c r="W984" s="565">
        <v>25600</v>
      </c>
      <c r="X984" s="565">
        <v>7700</v>
      </c>
      <c r="Y984" s="565">
        <v>70420</v>
      </c>
      <c r="Z984" s="565">
        <v>175070</v>
      </c>
      <c r="AA984" s="565">
        <v>58750</v>
      </c>
      <c r="AB984" s="565">
        <v>22300</v>
      </c>
      <c r="AC984" s="565">
        <v>30000</v>
      </c>
      <c r="AD984" s="565">
        <v>47400</v>
      </c>
      <c r="AE984" s="565">
        <v>26600</v>
      </c>
      <c r="AF984" s="565">
        <v>42450</v>
      </c>
      <c r="AG984" s="566"/>
      <c r="AH984" s="565">
        <v>52475</v>
      </c>
      <c r="AI984" s="565">
        <v>86704</v>
      </c>
      <c r="AJ984" s="565">
        <v>148700</v>
      </c>
      <c r="AK984" s="565">
        <v>954100</v>
      </c>
      <c r="AL984" s="565">
        <v>41950</v>
      </c>
      <c r="AM984" s="566"/>
      <c r="AN984" s="565">
        <v>85450</v>
      </c>
      <c r="AO984" s="565">
        <v>80450</v>
      </c>
      <c r="AP984" s="565">
        <v>400000</v>
      </c>
      <c r="AQ984" s="566"/>
      <c r="AR984" s="566"/>
      <c r="AS984" s="565">
        <v>35400</v>
      </c>
      <c r="AT984" s="565">
        <v>16800</v>
      </c>
      <c r="AU984" s="565">
        <v>134000</v>
      </c>
      <c r="AV984" s="565">
        <v>50600</v>
      </c>
      <c r="AW984" s="565">
        <v>4000</v>
      </c>
    </row>
    <row r="985" spans="1:49">
      <c r="A985" s="564" t="s">
        <v>226</v>
      </c>
      <c r="B985" s="564" t="s">
        <v>3239</v>
      </c>
      <c r="C985" s="564" t="s">
        <v>390</v>
      </c>
      <c r="D985" s="564" t="s">
        <v>954</v>
      </c>
      <c r="E985" s="564" t="s">
        <v>1005</v>
      </c>
      <c r="F985" s="565">
        <v>969610</v>
      </c>
      <c r="G985" s="565">
        <v>58200</v>
      </c>
      <c r="H985" s="566"/>
      <c r="I985" s="565">
        <v>39900</v>
      </c>
      <c r="J985" s="565">
        <v>29250</v>
      </c>
      <c r="K985" s="565">
        <v>60500</v>
      </c>
      <c r="L985" s="565">
        <v>38200</v>
      </c>
      <c r="M985" s="565">
        <v>38200</v>
      </c>
      <c r="N985" s="565">
        <v>29200</v>
      </c>
      <c r="O985" s="565">
        <v>53100</v>
      </c>
      <c r="P985" s="565">
        <v>48450</v>
      </c>
      <c r="Q985" s="566"/>
      <c r="R985" s="566"/>
      <c r="S985" s="565">
        <v>30700</v>
      </c>
      <c r="T985" s="565">
        <v>15500</v>
      </c>
      <c r="U985" s="565">
        <v>80150</v>
      </c>
      <c r="V985" s="565">
        <v>25000</v>
      </c>
      <c r="W985" s="565">
        <v>5000</v>
      </c>
      <c r="X985" s="566"/>
      <c r="Y985" s="565">
        <v>35850</v>
      </c>
      <c r="Z985" s="566"/>
      <c r="AA985" s="565">
        <v>64660</v>
      </c>
      <c r="AB985" s="565">
        <v>31000</v>
      </c>
      <c r="AC985" s="565">
        <v>99000</v>
      </c>
      <c r="AD985" s="565">
        <v>68800</v>
      </c>
      <c r="AE985" s="566"/>
      <c r="AF985" s="565">
        <v>50850</v>
      </c>
      <c r="AG985" s="566"/>
      <c r="AH985" s="566"/>
      <c r="AI985" s="566"/>
      <c r="AJ985" s="566"/>
      <c r="AK985" s="566"/>
      <c r="AL985" s="566"/>
      <c r="AM985" s="566"/>
      <c r="AN985" s="566"/>
      <c r="AO985" s="566"/>
      <c r="AP985" s="566"/>
      <c r="AQ985" s="565">
        <v>68100</v>
      </c>
      <c r="AR985" s="566"/>
      <c r="AS985" s="566"/>
      <c r="AT985" s="566"/>
      <c r="AU985" s="566"/>
      <c r="AV985" s="566"/>
      <c r="AW985" s="566"/>
    </row>
    <row r="986" spans="1:49">
      <c r="A986" s="564" t="s">
        <v>236</v>
      </c>
      <c r="B986" s="564" t="s">
        <v>3240</v>
      </c>
      <c r="C986" s="564" t="s">
        <v>390</v>
      </c>
      <c r="D986" s="564" t="s">
        <v>954</v>
      </c>
      <c r="E986" s="564" t="s">
        <v>1005</v>
      </c>
      <c r="F986" s="565">
        <v>15895890</v>
      </c>
      <c r="G986" s="565">
        <v>265250</v>
      </c>
      <c r="H986" s="565">
        <v>247200</v>
      </c>
      <c r="I986" s="565">
        <v>280700</v>
      </c>
      <c r="J986" s="565">
        <v>407300</v>
      </c>
      <c r="K986" s="565">
        <v>487300</v>
      </c>
      <c r="L986" s="565">
        <v>285300</v>
      </c>
      <c r="M986" s="565">
        <v>285300</v>
      </c>
      <c r="N986" s="565">
        <v>509450</v>
      </c>
      <c r="O986" s="565">
        <v>274200</v>
      </c>
      <c r="P986" s="565">
        <v>475900</v>
      </c>
      <c r="Q986" s="565">
        <v>186650</v>
      </c>
      <c r="R986" s="565">
        <v>458550</v>
      </c>
      <c r="S986" s="565">
        <v>1019850</v>
      </c>
      <c r="T986" s="565">
        <v>719000</v>
      </c>
      <c r="U986" s="565">
        <v>438150</v>
      </c>
      <c r="V986" s="565">
        <v>597250</v>
      </c>
      <c r="W986" s="565">
        <v>288650</v>
      </c>
      <c r="X986" s="565">
        <v>927750</v>
      </c>
      <c r="Y986" s="565">
        <v>498250</v>
      </c>
      <c r="Z986" s="565">
        <v>231850</v>
      </c>
      <c r="AA986" s="565">
        <v>325000</v>
      </c>
      <c r="AB986" s="565">
        <v>243750</v>
      </c>
      <c r="AC986" s="565">
        <v>702250</v>
      </c>
      <c r="AD986" s="565">
        <v>493750</v>
      </c>
      <c r="AE986" s="565">
        <v>283500</v>
      </c>
      <c r="AF986" s="565">
        <v>324550</v>
      </c>
      <c r="AG986" s="565">
        <v>279790</v>
      </c>
      <c r="AH986" s="565">
        <v>839950</v>
      </c>
      <c r="AI986" s="565">
        <v>100800</v>
      </c>
      <c r="AJ986" s="565">
        <v>194000</v>
      </c>
      <c r="AK986" s="565">
        <v>211650</v>
      </c>
      <c r="AL986" s="565">
        <v>180800</v>
      </c>
      <c r="AM986" s="565">
        <v>194800</v>
      </c>
      <c r="AN986" s="565">
        <v>162000</v>
      </c>
      <c r="AO986" s="565">
        <v>50400</v>
      </c>
      <c r="AP986" s="565">
        <v>1736800</v>
      </c>
      <c r="AQ986" s="565">
        <v>104000</v>
      </c>
      <c r="AR986" s="566"/>
      <c r="AS986" s="565">
        <v>193300</v>
      </c>
      <c r="AT986" s="565">
        <v>111950</v>
      </c>
      <c r="AU986" s="565">
        <v>122300</v>
      </c>
      <c r="AV986" s="565">
        <v>53300</v>
      </c>
      <c r="AW986" s="565">
        <v>103400</v>
      </c>
    </row>
    <row r="987" spans="1:49">
      <c r="A987" s="564" t="s">
        <v>240</v>
      </c>
      <c r="B987" s="564" t="s">
        <v>3241</v>
      </c>
      <c r="C987" s="564" t="s">
        <v>390</v>
      </c>
      <c r="D987" s="564" t="s">
        <v>954</v>
      </c>
      <c r="E987" s="564" t="s">
        <v>1005</v>
      </c>
      <c r="F987" s="565">
        <v>1292700</v>
      </c>
      <c r="G987" s="566"/>
      <c r="H987" s="566"/>
      <c r="I987" s="566"/>
      <c r="J987" s="566"/>
      <c r="K987" s="566"/>
      <c r="L987" s="565">
        <v>384750</v>
      </c>
      <c r="M987" s="565">
        <v>228650</v>
      </c>
      <c r="N987" s="565">
        <v>385350</v>
      </c>
      <c r="O987" s="565">
        <v>172400</v>
      </c>
      <c r="P987" s="565">
        <v>57150</v>
      </c>
      <c r="Q987" s="565">
        <v>12300</v>
      </c>
      <c r="R987" s="565">
        <v>52100</v>
      </c>
      <c r="S987" s="566"/>
      <c r="T987" s="566"/>
      <c r="U987" s="566"/>
      <c r="V987" s="566"/>
      <c r="W987" s="566"/>
      <c r="X987" s="566"/>
      <c r="Y987" s="566"/>
      <c r="Z987" s="566"/>
      <c r="AA987" s="566"/>
      <c r="AB987" s="566"/>
      <c r="AC987" s="566"/>
      <c r="AD987" s="566"/>
      <c r="AE987" s="566"/>
      <c r="AF987" s="566"/>
      <c r="AG987" s="566"/>
      <c r="AH987" s="566"/>
      <c r="AI987" s="566"/>
      <c r="AJ987" s="566"/>
      <c r="AK987" s="566"/>
      <c r="AL987" s="566"/>
      <c r="AM987" s="566"/>
      <c r="AN987" s="566"/>
      <c r="AO987" s="566"/>
      <c r="AP987" s="566"/>
      <c r="AQ987" s="566"/>
      <c r="AR987" s="566"/>
      <c r="AS987" s="566"/>
      <c r="AT987" s="566"/>
      <c r="AU987" s="566"/>
      <c r="AV987" s="566"/>
      <c r="AW987" s="566"/>
    </row>
    <row r="988" spans="1:49">
      <c r="A988" s="564" t="s">
        <v>926</v>
      </c>
      <c r="B988" s="564" t="s">
        <v>2919</v>
      </c>
      <c r="C988" s="564" t="s">
        <v>390</v>
      </c>
      <c r="D988" s="564" t="s">
        <v>954</v>
      </c>
      <c r="E988" s="564" t="s">
        <v>1005</v>
      </c>
      <c r="F988" s="565">
        <v>56400</v>
      </c>
      <c r="G988" s="566"/>
      <c r="H988" s="566"/>
      <c r="I988" s="566"/>
      <c r="J988" s="566"/>
      <c r="K988" s="566"/>
      <c r="L988" s="566"/>
      <c r="M988" s="566"/>
      <c r="N988" s="566"/>
      <c r="O988" s="566"/>
      <c r="P988" s="566"/>
      <c r="Q988" s="566"/>
      <c r="R988" s="566"/>
      <c r="S988" s="566"/>
      <c r="T988" s="566"/>
      <c r="U988" s="566"/>
      <c r="V988" s="566"/>
      <c r="W988" s="566"/>
      <c r="X988" s="566"/>
      <c r="Y988" s="566"/>
      <c r="Z988" s="566"/>
      <c r="AA988" s="566"/>
      <c r="AB988" s="566"/>
      <c r="AC988" s="566"/>
      <c r="AD988" s="566"/>
      <c r="AE988" s="566"/>
      <c r="AF988" s="566"/>
      <c r="AG988" s="566"/>
      <c r="AH988" s="566"/>
      <c r="AI988" s="566"/>
      <c r="AJ988" s="566"/>
      <c r="AK988" s="566"/>
      <c r="AL988" s="566"/>
      <c r="AM988" s="566"/>
      <c r="AN988" s="566"/>
      <c r="AO988" s="566"/>
      <c r="AP988" s="566"/>
      <c r="AQ988" s="565">
        <v>56400</v>
      </c>
      <c r="AR988" s="566"/>
      <c r="AS988" s="566"/>
      <c r="AT988" s="566"/>
      <c r="AU988" s="566"/>
      <c r="AV988" s="566"/>
      <c r="AW988" s="566"/>
    </row>
    <row r="989" spans="1:49">
      <c r="A989" s="564" t="s">
        <v>250</v>
      </c>
      <c r="B989" s="564" t="s">
        <v>3242</v>
      </c>
      <c r="C989" s="564" t="s">
        <v>390</v>
      </c>
      <c r="D989" s="564" t="s">
        <v>954</v>
      </c>
      <c r="E989" s="564" t="s">
        <v>1005</v>
      </c>
      <c r="F989" s="565">
        <v>2807830</v>
      </c>
      <c r="G989" s="566"/>
      <c r="H989" s="566"/>
      <c r="I989" s="566"/>
      <c r="J989" s="566"/>
      <c r="K989" s="566"/>
      <c r="L989" s="565">
        <v>627250</v>
      </c>
      <c r="M989" s="565">
        <v>482550</v>
      </c>
      <c r="N989" s="565">
        <v>589100</v>
      </c>
      <c r="O989" s="565">
        <v>243180</v>
      </c>
      <c r="P989" s="565">
        <v>188300</v>
      </c>
      <c r="Q989" s="565">
        <v>197700</v>
      </c>
      <c r="R989" s="565">
        <v>22100</v>
      </c>
      <c r="S989" s="565">
        <v>98600</v>
      </c>
      <c r="T989" s="565">
        <v>19900</v>
      </c>
      <c r="U989" s="565">
        <v>1600</v>
      </c>
      <c r="V989" s="566"/>
      <c r="W989" s="566"/>
      <c r="X989" s="565">
        <v>9800</v>
      </c>
      <c r="Y989" s="565">
        <v>45550</v>
      </c>
      <c r="Z989" s="565">
        <v>259800</v>
      </c>
      <c r="AA989" s="566"/>
      <c r="AB989" s="565">
        <v>6100</v>
      </c>
      <c r="AC989" s="566"/>
      <c r="AD989" s="566"/>
      <c r="AE989" s="566"/>
      <c r="AF989" s="566"/>
      <c r="AG989" s="565">
        <v>16300</v>
      </c>
      <c r="AH989" s="566"/>
      <c r="AI989" s="566"/>
      <c r="AJ989" s="566"/>
      <c r="AK989" s="566"/>
      <c r="AL989" s="566"/>
      <c r="AM989" s="566"/>
      <c r="AN989" s="566"/>
      <c r="AO989" s="566"/>
      <c r="AP989" s="566"/>
      <c r="AQ989" s="566"/>
      <c r="AR989" s="566"/>
      <c r="AS989" s="566"/>
      <c r="AT989" s="566"/>
      <c r="AU989" s="566"/>
      <c r="AV989" s="566"/>
      <c r="AW989" s="566"/>
    </row>
    <row r="990" spans="1:49">
      <c r="A990" s="564" t="s">
        <v>252</v>
      </c>
      <c r="B990" s="564" t="s">
        <v>3243</v>
      </c>
      <c r="C990" s="564" t="s">
        <v>390</v>
      </c>
      <c r="D990" s="564" t="s">
        <v>954</v>
      </c>
      <c r="E990" s="564" t="s">
        <v>1005</v>
      </c>
      <c r="F990" s="565">
        <v>57550</v>
      </c>
      <c r="G990" s="566"/>
      <c r="H990" s="565">
        <v>22950</v>
      </c>
      <c r="I990" s="566"/>
      <c r="J990" s="565">
        <v>34600</v>
      </c>
      <c r="K990" s="566"/>
      <c r="L990" s="566"/>
      <c r="M990" s="566"/>
      <c r="N990" s="566"/>
      <c r="O990" s="566"/>
      <c r="P990" s="566"/>
      <c r="Q990" s="566"/>
      <c r="R990" s="566"/>
      <c r="S990" s="566"/>
      <c r="T990" s="566"/>
      <c r="U990" s="566"/>
      <c r="V990" s="566"/>
      <c r="W990" s="566"/>
      <c r="X990" s="566"/>
      <c r="Y990" s="566"/>
      <c r="Z990" s="566"/>
      <c r="AA990" s="566"/>
      <c r="AB990" s="566"/>
      <c r="AC990" s="566"/>
      <c r="AD990" s="566"/>
      <c r="AE990" s="566"/>
      <c r="AF990" s="566"/>
      <c r="AG990" s="566"/>
      <c r="AH990" s="566"/>
      <c r="AI990" s="566"/>
      <c r="AJ990" s="566"/>
      <c r="AK990" s="566"/>
      <c r="AL990" s="566"/>
      <c r="AM990" s="566"/>
      <c r="AN990" s="566"/>
      <c r="AO990" s="566"/>
      <c r="AP990" s="566"/>
      <c r="AQ990" s="566"/>
      <c r="AR990" s="566"/>
      <c r="AS990" s="566"/>
      <c r="AT990" s="566"/>
      <c r="AU990" s="566"/>
      <c r="AV990" s="566"/>
      <c r="AW990" s="566"/>
    </row>
    <row r="991" spans="1:49">
      <c r="A991" s="564" t="s">
        <v>988</v>
      </c>
      <c r="B991" s="564" t="s">
        <v>3148</v>
      </c>
      <c r="C991" s="564" t="s">
        <v>390</v>
      </c>
      <c r="D991" s="564" t="s">
        <v>954</v>
      </c>
      <c r="E991" s="564" t="s">
        <v>1005</v>
      </c>
      <c r="F991" s="565">
        <v>55150</v>
      </c>
      <c r="G991" s="566"/>
      <c r="H991" s="566"/>
      <c r="I991" s="566"/>
      <c r="J991" s="566"/>
      <c r="K991" s="566"/>
      <c r="L991" s="566"/>
      <c r="M991" s="566"/>
      <c r="N991" s="566"/>
      <c r="O991" s="566"/>
      <c r="P991" s="566"/>
      <c r="Q991" s="566"/>
      <c r="R991" s="566"/>
      <c r="S991" s="566"/>
      <c r="T991" s="566"/>
      <c r="U991" s="566"/>
      <c r="V991" s="566"/>
      <c r="W991" s="566"/>
      <c r="X991" s="566"/>
      <c r="Y991" s="566"/>
      <c r="Z991" s="566"/>
      <c r="AA991" s="566"/>
      <c r="AB991" s="566"/>
      <c r="AC991" s="566"/>
      <c r="AD991" s="566"/>
      <c r="AE991" s="566"/>
      <c r="AF991" s="566"/>
      <c r="AG991" s="566"/>
      <c r="AH991" s="566"/>
      <c r="AI991" s="566"/>
      <c r="AJ991" s="566"/>
      <c r="AK991" s="566"/>
      <c r="AL991" s="566"/>
      <c r="AM991" s="565">
        <v>11900</v>
      </c>
      <c r="AN991" s="566"/>
      <c r="AO991" s="565">
        <v>43250</v>
      </c>
      <c r="AP991" s="566"/>
      <c r="AQ991" s="566"/>
      <c r="AR991" s="566"/>
      <c r="AS991" s="566"/>
      <c r="AT991" s="566"/>
      <c r="AU991" s="566"/>
      <c r="AV991" s="566"/>
      <c r="AW991" s="566"/>
    </row>
    <row r="992" spans="1:49">
      <c r="A992" s="564" t="s">
        <v>262</v>
      </c>
      <c r="B992" s="564" t="s">
        <v>3244</v>
      </c>
      <c r="C992" s="564" t="s">
        <v>390</v>
      </c>
      <c r="D992" s="564" t="s">
        <v>954</v>
      </c>
      <c r="E992" s="564" t="s">
        <v>1005</v>
      </c>
      <c r="F992" s="565">
        <v>3977940</v>
      </c>
      <c r="G992" s="565">
        <v>138050</v>
      </c>
      <c r="H992" s="566"/>
      <c r="I992" s="565">
        <v>67800</v>
      </c>
      <c r="J992" s="565">
        <v>53100</v>
      </c>
      <c r="K992" s="565">
        <v>132300</v>
      </c>
      <c r="L992" s="565">
        <v>17000</v>
      </c>
      <c r="M992" s="565">
        <v>17000</v>
      </c>
      <c r="N992" s="565">
        <v>126000</v>
      </c>
      <c r="O992" s="565">
        <v>242940</v>
      </c>
      <c r="P992" s="565">
        <v>222300</v>
      </c>
      <c r="Q992" s="565">
        <v>115300</v>
      </c>
      <c r="R992" s="565">
        <v>73200</v>
      </c>
      <c r="S992" s="565">
        <v>54500</v>
      </c>
      <c r="T992" s="565">
        <v>42600</v>
      </c>
      <c r="U992" s="565">
        <v>241950</v>
      </c>
      <c r="V992" s="565">
        <v>239250</v>
      </c>
      <c r="W992" s="566"/>
      <c r="X992" s="565">
        <v>264200</v>
      </c>
      <c r="Y992" s="565">
        <v>198000</v>
      </c>
      <c r="Z992" s="565">
        <v>148290</v>
      </c>
      <c r="AA992" s="565">
        <v>368400</v>
      </c>
      <c r="AB992" s="565">
        <v>10500</v>
      </c>
      <c r="AC992" s="565">
        <v>50700</v>
      </c>
      <c r="AD992" s="565">
        <v>122000</v>
      </c>
      <c r="AE992" s="565">
        <v>59800</v>
      </c>
      <c r="AF992" s="565">
        <v>29000</v>
      </c>
      <c r="AG992" s="565">
        <v>42700</v>
      </c>
      <c r="AH992" s="565">
        <v>179000</v>
      </c>
      <c r="AI992" s="565">
        <v>27050</v>
      </c>
      <c r="AJ992" s="565">
        <v>27760</v>
      </c>
      <c r="AK992" s="566"/>
      <c r="AL992" s="565">
        <v>93200</v>
      </c>
      <c r="AM992" s="566"/>
      <c r="AN992" s="565">
        <v>36350</v>
      </c>
      <c r="AO992" s="565">
        <v>199200</v>
      </c>
      <c r="AP992" s="565">
        <v>86000</v>
      </c>
      <c r="AQ992" s="565">
        <v>82450</v>
      </c>
      <c r="AR992" s="565">
        <v>23100</v>
      </c>
      <c r="AS992" s="565">
        <v>42950</v>
      </c>
      <c r="AT992" s="566"/>
      <c r="AU992" s="566"/>
      <c r="AV992" s="565">
        <v>104000</v>
      </c>
      <c r="AW992" s="566"/>
    </row>
    <row r="993" spans="1:49">
      <c r="A993" s="564" t="s">
        <v>156</v>
      </c>
      <c r="B993" s="564" t="s">
        <v>3245</v>
      </c>
      <c r="C993" s="564" t="s">
        <v>390</v>
      </c>
      <c r="D993" s="564" t="s">
        <v>954</v>
      </c>
      <c r="E993" s="564" t="s">
        <v>1005</v>
      </c>
      <c r="F993" s="565">
        <v>10050</v>
      </c>
      <c r="G993" s="566"/>
      <c r="H993" s="566"/>
      <c r="I993" s="566"/>
      <c r="J993" s="566"/>
      <c r="K993" s="566"/>
      <c r="L993" s="566"/>
      <c r="M993" s="566"/>
      <c r="N993" s="566"/>
      <c r="O993" s="566"/>
      <c r="P993" s="566"/>
      <c r="Q993" s="566"/>
      <c r="R993" s="566"/>
      <c r="S993" s="566"/>
      <c r="T993" s="566"/>
      <c r="U993" s="566"/>
      <c r="V993" s="566"/>
      <c r="W993" s="566"/>
      <c r="X993" s="566"/>
      <c r="Y993" s="566"/>
      <c r="Z993" s="566"/>
      <c r="AA993" s="566"/>
      <c r="AB993" s="566"/>
      <c r="AC993" s="566"/>
      <c r="AD993" s="566"/>
      <c r="AE993" s="566"/>
      <c r="AF993" s="566"/>
      <c r="AG993" s="566"/>
      <c r="AH993" s="566"/>
      <c r="AI993" s="566"/>
      <c r="AJ993" s="566"/>
      <c r="AK993" s="566"/>
      <c r="AL993" s="566"/>
      <c r="AM993" s="566"/>
      <c r="AN993" s="566"/>
      <c r="AO993" s="565">
        <v>10050</v>
      </c>
      <c r="AP993" s="566"/>
      <c r="AQ993" s="566"/>
      <c r="AR993" s="566"/>
      <c r="AS993" s="566"/>
      <c r="AT993" s="566"/>
      <c r="AU993" s="566"/>
      <c r="AV993" s="566"/>
      <c r="AW993" s="566"/>
    </row>
    <row r="994" spans="1:49">
      <c r="A994" s="564" t="s">
        <v>158</v>
      </c>
      <c r="B994" s="564" t="s">
        <v>3246</v>
      </c>
      <c r="C994" s="564" t="s">
        <v>390</v>
      </c>
      <c r="D994" s="564" t="s">
        <v>954</v>
      </c>
      <c r="E994" s="564" t="s">
        <v>1005</v>
      </c>
      <c r="F994" s="565">
        <v>2894125</v>
      </c>
      <c r="G994" s="566"/>
      <c r="H994" s="566"/>
      <c r="I994" s="566"/>
      <c r="J994" s="566"/>
      <c r="K994" s="565">
        <v>20100</v>
      </c>
      <c r="L994" s="565">
        <v>71210</v>
      </c>
      <c r="M994" s="565">
        <v>71210</v>
      </c>
      <c r="N994" s="565">
        <v>237850</v>
      </c>
      <c r="O994" s="565">
        <v>335000</v>
      </c>
      <c r="P994" s="565">
        <v>99050</v>
      </c>
      <c r="Q994" s="565">
        <v>65900</v>
      </c>
      <c r="R994" s="565">
        <v>52800</v>
      </c>
      <c r="S994" s="565">
        <v>87600</v>
      </c>
      <c r="T994" s="565">
        <v>44300</v>
      </c>
      <c r="U994" s="565">
        <v>56600</v>
      </c>
      <c r="V994" s="565">
        <v>43500</v>
      </c>
      <c r="W994" s="565">
        <v>37150</v>
      </c>
      <c r="X994" s="565">
        <v>72870</v>
      </c>
      <c r="Y994" s="565">
        <v>72050</v>
      </c>
      <c r="Z994" s="565">
        <v>39850</v>
      </c>
      <c r="AA994" s="565">
        <v>109100</v>
      </c>
      <c r="AB994" s="565">
        <v>44250</v>
      </c>
      <c r="AC994" s="565">
        <v>44500</v>
      </c>
      <c r="AD994" s="565">
        <v>25100</v>
      </c>
      <c r="AE994" s="565">
        <v>35600</v>
      </c>
      <c r="AF994" s="565">
        <v>121100</v>
      </c>
      <c r="AG994" s="565">
        <v>25800</v>
      </c>
      <c r="AH994" s="565">
        <v>85070</v>
      </c>
      <c r="AI994" s="565">
        <v>25450</v>
      </c>
      <c r="AJ994" s="565">
        <v>54100</v>
      </c>
      <c r="AK994" s="565">
        <v>50000</v>
      </c>
      <c r="AL994" s="565">
        <v>140500</v>
      </c>
      <c r="AM994" s="565">
        <v>91270</v>
      </c>
      <c r="AN994" s="565">
        <v>17750</v>
      </c>
      <c r="AO994" s="565">
        <v>59020</v>
      </c>
      <c r="AP994" s="565">
        <v>78125</v>
      </c>
      <c r="AQ994" s="565">
        <v>20750</v>
      </c>
      <c r="AR994" s="565">
        <v>11700</v>
      </c>
      <c r="AS994" s="565">
        <v>58050</v>
      </c>
      <c r="AT994" s="565">
        <v>162750</v>
      </c>
      <c r="AU994" s="565">
        <v>93300</v>
      </c>
      <c r="AV994" s="565">
        <v>110300</v>
      </c>
      <c r="AW994" s="565">
        <v>23500</v>
      </c>
    </row>
    <row r="995" spans="1:49">
      <c r="A995" s="564" t="s">
        <v>1451</v>
      </c>
      <c r="B995" s="564" t="s">
        <v>3247</v>
      </c>
      <c r="C995" s="564" t="s">
        <v>390</v>
      </c>
      <c r="D995" s="564" t="s">
        <v>954</v>
      </c>
      <c r="E995" s="564" t="s">
        <v>1005</v>
      </c>
      <c r="F995" s="565">
        <v>93570</v>
      </c>
      <c r="G995" s="566"/>
      <c r="H995" s="566"/>
      <c r="I995" s="566"/>
      <c r="J995" s="566"/>
      <c r="K995" s="566"/>
      <c r="L995" s="566"/>
      <c r="M995" s="566"/>
      <c r="N995" s="566"/>
      <c r="O995" s="566"/>
      <c r="P995" s="566"/>
      <c r="Q995" s="566"/>
      <c r="R995" s="566"/>
      <c r="S995" s="566"/>
      <c r="T995" s="566"/>
      <c r="U995" s="566"/>
      <c r="V995" s="566"/>
      <c r="W995" s="566"/>
      <c r="X995" s="566"/>
      <c r="Y995" s="566"/>
      <c r="Z995" s="566"/>
      <c r="AA995" s="566"/>
      <c r="AB995" s="566"/>
      <c r="AC995" s="566"/>
      <c r="AD995" s="566"/>
      <c r="AE995" s="566"/>
      <c r="AF995" s="566"/>
      <c r="AG995" s="566"/>
      <c r="AH995" s="566"/>
      <c r="AI995" s="566"/>
      <c r="AJ995" s="566"/>
      <c r="AK995" s="566"/>
      <c r="AL995" s="566"/>
      <c r="AM995" s="565">
        <v>56510</v>
      </c>
      <c r="AN995" s="566"/>
      <c r="AO995" s="565">
        <v>37060</v>
      </c>
      <c r="AP995" s="566"/>
      <c r="AQ995" s="566"/>
      <c r="AR995" s="566"/>
      <c r="AS995" s="566"/>
      <c r="AT995" s="566"/>
      <c r="AU995" s="566"/>
      <c r="AV995" s="566"/>
      <c r="AW995" s="566"/>
    </row>
    <row r="996" spans="1:49">
      <c r="A996" s="564" t="s">
        <v>175</v>
      </c>
      <c r="B996" s="564" t="s">
        <v>3248</v>
      </c>
      <c r="C996" s="564" t="s">
        <v>390</v>
      </c>
      <c r="D996" s="564" t="s">
        <v>954</v>
      </c>
      <c r="E996" s="564" t="s">
        <v>1005</v>
      </c>
      <c r="F996" s="565">
        <v>1269550</v>
      </c>
      <c r="G996" s="566"/>
      <c r="H996" s="566"/>
      <c r="I996" s="566"/>
      <c r="J996" s="566"/>
      <c r="K996" s="566"/>
      <c r="L996" s="565">
        <v>433550</v>
      </c>
      <c r="M996" s="565">
        <v>280150</v>
      </c>
      <c r="N996" s="565">
        <v>226900</v>
      </c>
      <c r="O996" s="565">
        <v>158250</v>
      </c>
      <c r="P996" s="565">
        <v>103200</v>
      </c>
      <c r="Q996" s="565">
        <v>67500</v>
      </c>
      <c r="R996" s="566"/>
      <c r="S996" s="566"/>
      <c r="T996" s="566"/>
      <c r="U996" s="566"/>
      <c r="V996" s="566"/>
      <c r="W996" s="566"/>
      <c r="X996" s="566"/>
      <c r="Y996" s="566"/>
      <c r="Z996" s="566"/>
      <c r="AA996" s="566"/>
      <c r="AB996" s="566"/>
      <c r="AC996" s="566"/>
      <c r="AD996" s="566"/>
      <c r="AE996" s="566"/>
      <c r="AF996" s="566"/>
      <c r="AG996" s="566"/>
      <c r="AH996" s="566"/>
      <c r="AI996" s="566"/>
      <c r="AJ996" s="566"/>
      <c r="AK996" s="566"/>
      <c r="AL996" s="566"/>
      <c r="AM996" s="566"/>
      <c r="AN996" s="566"/>
      <c r="AO996" s="566"/>
      <c r="AP996" s="566"/>
      <c r="AQ996" s="566"/>
      <c r="AR996" s="566"/>
      <c r="AS996" s="566"/>
      <c r="AT996" s="566"/>
      <c r="AU996" s="566"/>
      <c r="AV996" s="566"/>
      <c r="AW996" s="566"/>
    </row>
    <row r="997" spans="1:49">
      <c r="A997" s="564" t="s">
        <v>179</v>
      </c>
      <c r="B997" s="564" t="s">
        <v>3249</v>
      </c>
      <c r="C997" s="564" t="s">
        <v>390</v>
      </c>
      <c r="D997" s="564" t="s">
        <v>954</v>
      </c>
      <c r="E997" s="564" t="s">
        <v>1005</v>
      </c>
      <c r="F997" s="565">
        <v>12803480</v>
      </c>
      <c r="G997" s="565">
        <v>384700</v>
      </c>
      <c r="H997" s="565">
        <v>345800</v>
      </c>
      <c r="I997" s="565">
        <v>194700</v>
      </c>
      <c r="J997" s="565">
        <v>125750</v>
      </c>
      <c r="K997" s="565">
        <v>117200</v>
      </c>
      <c r="L997" s="565">
        <v>137950</v>
      </c>
      <c r="M997" s="565">
        <v>137950</v>
      </c>
      <c r="N997" s="565">
        <v>269650</v>
      </c>
      <c r="O997" s="565">
        <v>57600</v>
      </c>
      <c r="P997" s="565">
        <v>424900</v>
      </c>
      <c r="Q997" s="565">
        <v>66550</v>
      </c>
      <c r="R997" s="565">
        <v>48100</v>
      </c>
      <c r="S997" s="565">
        <v>217800</v>
      </c>
      <c r="T997" s="565">
        <v>83020</v>
      </c>
      <c r="U997" s="565">
        <v>150450</v>
      </c>
      <c r="V997" s="565">
        <v>243440</v>
      </c>
      <c r="W997" s="565">
        <v>555710</v>
      </c>
      <c r="X997" s="565">
        <v>1000100</v>
      </c>
      <c r="Y997" s="565">
        <v>681650</v>
      </c>
      <c r="Z997" s="565">
        <v>824750</v>
      </c>
      <c r="AA997" s="565">
        <v>615890</v>
      </c>
      <c r="AB997" s="565">
        <v>280780</v>
      </c>
      <c r="AC997" s="565">
        <v>267570</v>
      </c>
      <c r="AD997" s="565">
        <v>387360</v>
      </c>
      <c r="AE997" s="565">
        <v>377150</v>
      </c>
      <c r="AF997" s="565">
        <v>301000</v>
      </c>
      <c r="AG997" s="565">
        <v>113500</v>
      </c>
      <c r="AH997" s="565">
        <v>188500</v>
      </c>
      <c r="AI997" s="565">
        <v>228300</v>
      </c>
      <c r="AJ997" s="565">
        <v>73050</v>
      </c>
      <c r="AK997" s="565">
        <v>75960</v>
      </c>
      <c r="AL997" s="565">
        <v>158200</v>
      </c>
      <c r="AM997" s="565">
        <v>422600</v>
      </c>
      <c r="AN997" s="565">
        <v>128700</v>
      </c>
      <c r="AO997" s="565">
        <v>144400</v>
      </c>
      <c r="AP997" s="565">
        <v>1620500</v>
      </c>
      <c r="AQ997" s="565">
        <v>116800</v>
      </c>
      <c r="AR997" s="565">
        <v>111700</v>
      </c>
      <c r="AS997" s="565">
        <v>367200</v>
      </c>
      <c r="AT997" s="565">
        <v>385100</v>
      </c>
      <c r="AU997" s="565">
        <v>138600</v>
      </c>
      <c r="AV997" s="565">
        <v>226600</v>
      </c>
      <c r="AW997" s="565">
        <v>6250</v>
      </c>
    </row>
    <row r="998" spans="1:49">
      <c r="A998" s="564" t="s">
        <v>181</v>
      </c>
      <c r="B998" s="564" t="s">
        <v>3250</v>
      </c>
      <c r="C998" s="564" t="s">
        <v>390</v>
      </c>
      <c r="D998" s="564" t="s">
        <v>954</v>
      </c>
      <c r="E998" s="564" t="s">
        <v>1005</v>
      </c>
      <c r="F998" s="565">
        <v>2564050</v>
      </c>
      <c r="G998" s="565">
        <v>34200</v>
      </c>
      <c r="H998" s="565">
        <v>70950</v>
      </c>
      <c r="I998" s="565">
        <v>249900</v>
      </c>
      <c r="J998" s="565">
        <v>42500</v>
      </c>
      <c r="K998" s="565">
        <v>22700</v>
      </c>
      <c r="L998" s="565">
        <v>54800</v>
      </c>
      <c r="M998" s="565">
        <v>54800</v>
      </c>
      <c r="N998" s="565">
        <v>349000</v>
      </c>
      <c r="O998" s="565">
        <v>85050</v>
      </c>
      <c r="P998" s="565">
        <v>75000</v>
      </c>
      <c r="Q998" s="565">
        <v>86000</v>
      </c>
      <c r="R998" s="565">
        <v>87100</v>
      </c>
      <c r="S998" s="565">
        <v>4900</v>
      </c>
      <c r="T998" s="566"/>
      <c r="U998" s="566"/>
      <c r="V998" s="565">
        <v>238750</v>
      </c>
      <c r="W998" s="566"/>
      <c r="X998" s="566"/>
      <c r="Y998" s="565">
        <v>55000</v>
      </c>
      <c r="Z998" s="565">
        <v>25000</v>
      </c>
      <c r="AA998" s="565">
        <v>24000</v>
      </c>
      <c r="AB998" s="566"/>
      <c r="AC998" s="565">
        <v>120950</v>
      </c>
      <c r="AD998" s="565">
        <v>10000</v>
      </c>
      <c r="AE998" s="565">
        <v>30000</v>
      </c>
      <c r="AF998" s="565">
        <v>54000</v>
      </c>
      <c r="AG998" s="566"/>
      <c r="AH998" s="566"/>
      <c r="AI998" s="566"/>
      <c r="AJ998" s="566"/>
      <c r="AK998" s="566"/>
      <c r="AL998" s="566"/>
      <c r="AM998" s="566"/>
      <c r="AN998" s="566"/>
      <c r="AO998" s="566"/>
      <c r="AP998" s="565">
        <v>789450</v>
      </c>
      <c r="AQ998" s="566"/>
      <c r="AR998" s="566"/>
      <c r="AS998" s="566"/>
      <c r="AT998" s="566"/>
      <c r="AU998" s="566"/>
      <c r="AV998" s="566"/>
      <c r="AW998" s="566"/>
    </row>
    <row r="999" spans="1:49">
      <c r="A999" s="564" t="s">
        <v>185</v>
      </c>
      <c r="B999" s="564" t="s">
        <v>3064</v>
      </c>
      <c r="C999" s="564" t="s">
        <v>390</v>
      </c>
      <c r="D999" s="564" t="s">
        <v>954</v>
      </c>
      <c r="E999" s="564" t="s">
        <v>1005</v>
      </c>
      <c r="F999" s="565">
        <v>11365385</v>
      </c>
      <c r="G999" s="565">
        <v>117400</v>
      </c>
      <c r="H999" s="565">
        <v>206250</v>
      </c>
      <c r="I999" s="565">
        <v>92850</v>
      </c>
      <c r="J999" s="565">
        <v>138350</v>
      </c>
      <c r="K999" s="565">
        <v>158900</v>
      </c>
      <c r="L999" s="565">
        <v>372580</v>
      </c>
      <c r="M999" s="565">
        <v>372580</v>
      </c>
      <c r="N999" s="565">
        <v>235230</v>
      </c>
      <c r="O999" s="565">
        <v>129450</v>
      </c>
      <c r="P999" s="565">
        <v>710270</v>
      </c>
      <c r="Q999" s="565">
        <v>232700</v>
      </c>
      <c r="R999" s="565">
        <v>315950</v>
      </c>
      <c r="S999" s="565">
        <v>335950</v>
      </c>
      <c r="T999" s="565">
        <v>196250</v>
      </c>
      <c r="U999" s="565">
        <v>177890</v>
      </c>
      <c r="V999" s="565">
        <v>627750</v>
      </c>
      <c r="W999" s="565">
        <v>186750</v>
      </c>
      <c r="X999" s="565">
        <v>448800</v>
      </c>
      <c r="Y999" s="565">
        <v>411650</v>
      </c>
      <c r="Z999" s="565">
        <v>152160</v>
      </c>
      <c r="AA999" s="565">
        <v>191100</v>
      </c>
      <c r="AB999" s="565">
        <v>148550</v>
      </c>
      <c r="AC999" s="565">
        <v>601570</v>
      </c>
      <c r="AD999" s="565">
        <v>267220</v>
      </c>
      <c r="AE999" s="565">
        <v>207320</v>
      </c>
      <c r="AF999" s="565">
        <v>190950</v>
      </c>
      <c r="AG999" s="565">
        <v>151050</v>
      </c>
      <c r="AH999" s="565">
        <v>18450</v>
      </c>
      <c r="AI999" s="565">
        <v>116710</v>
      </c>
      <c r="AJ999" s="565">
        <v>95100</v>
      </c>
      <c r="AK999" s="565">
        <v>703030</v>
      </c>
      <c r="AL999" s="565">
        <v>162250</v>
      </c>
      <c r="AM999" s="566"/>
      <c r="AN999" s="565">
        <v>218780</v>
      </c>
      <c r="AO999" s="565">
        <v>533020</v>
      </c>
      <c r="AP999" s="565">
        <v>1638200</v>
      </c>
      <c r="AQ999" s="565">
        <v>66900</v>
      </c>
      <c r="AR999" s="565">
        <v>41450</v>
      </c>
      <c r="AS999" s="565">
        <v>4600</v>
      </c>
      <c r="AT999" s="565">
        <v>20425</v>
      </c>
      <c r="AU999" s="565">
        <v>171100</v>
      </c>
      <c r="AV999" s="565">
        <v>193900</v>
      </c>
      <c r="AW999" s="565">
        <v>4000</v>
      </c>
    </row>
    <row r="1000" spans="1:49">
      <c r="A1000" s="564" t="s">
        <v>187</v>
      </c>
      <c r="B1000" s="564" t="s">
        <v>3251</v>
      </c>
      <c r="C1000" s="564" t="s">
        <v>390</v>
      </c>
      <c r="D1000" s="564" t="s">
        <v>954</v>
      </c>
      <c r="E1000" s="564" t="s">
        <v>1005</v>
      </c>
      <c r="F1000" s="565">
        <v>4493030</v>
      </c>
      <c r="G1000" s="566"/>
      <c r="H1000" s="566"/>
      <c r="I1000" s="566"/>
      <c r="J1000" s="566"/>
      <c r="K1000" s="566"/>
      <c r="L1000" s="565">
        <v>673900</v>
      </c>
      <c r="M1000" s="565">
        <v>519400</v>
      </c>
      <c r="N1000" s="565">
        <v>720300</v>
      </c>
      <c r="O1000" s="565">
        <v>510150</v>
      </c>
      <c r="P1000" s="565">
        <v>235350</v>
      </c>
      <c r="Q1000" s="565">
        <v>223950</v>
      </c>
      <c r="R1000" s="565">
        <v>24100</v>
      </c>
      <c r="S1000" s="565">
        <v>63400</v>
      </c>
      <c r="T1000" s="566"/>
      <c r="U1000" s="565">
        <v>47970</v>
      </c>
      <c r="V1000" s="565">
        <v>429050</v>
      </c>
      <c r="W1000" s="565">
        <v>101150</v>
      </c>
      <c r="X1000" s="565">
        <v>163200</v>
      </c>
      <c r="Y1000" s="566"/>
      <c r="Z1000" s="565">
        <v>18300</v>
      </c>
      <c r="AA1000" s="565">
        <v>21500</v>
      </c>
      <c r="AB1000" s="565">
        <v>86200</v>
      </c>
      <c r="AC1000" s="566"/>
      <c r="AD1000" s="566"/>
      <c r="AE1000" s="565">
        <v>85400</v>
      </c>
      <c r="AF1000" s="566"/>
      <c r="AG1000" s="565">
        <v>36250</v>
      </c>
      <c r="AH1000" s="566"/>
      <c r="AI1000" s="566"/>
      <c r="AJ1000" s="566"/>
      <c r="AK1000" s="565">
        <v>21500</v>
      </c>
      <c r="AL1000" s="566"/>
      <c r="AM1000" s="566"/>
      <c r="AN1000" s="565">
        <v>44400</v>
      </c>
      <c r="AO1000" s="566"/>
      <c r="AP1000" s="565">
        <v>377450</v>
      </c>
      <c r="AQ1000" s="566"/>
      <c r="AR1000" s="565">
        <v>22460</v>
      </c>
      <c r="AS1000" s="565">
        <v>6400</v>
      </c>
      <c r="AT1000" s="565">
        <v>18400</v>
      </c>
      <c r="AU1000" s="565">
        <v>23900</v>
      </c>
      <c r="AV1000" s="566"/>
      <c r="AW1000" s="565">
        <v>18950</v>
      </c>
    </row>
    <row r="1001" spans="1:49">
      <c r="A1001" s="564" t="s">
        <v>195</v>
      </c>
      <c r="B1001" s="564" t="s">
        <v>3252</v>
      </c>
      <c r="C1001" s="564" t="s">
        <v>390</v>
      </c>
      <c r="D1001" s="564" t="s">
        <v>954</v>
      </c>
      <c r="E1001" s="564" t="s">
        <v>1005</v>
      </c>
      <c r="F1001" s="565">
        <v>3172280</v>
      </c>
      <c r="G1001" s="565">
        <v>40800</v>
      </c>
      <c r="H1001" s="566"/>
      <c r="I1001" s="565">
        <v>45900</v>
      </c>
      <c r="J1001" s="565">
        <v>45600</v>
      </c>
      <c r="K1001" s="565">
        <v>45000</v>
      </c>
      <c r="L1001" s="565">
        <v>138250</v>
      </c>
      <c r="M1001" s="565">
        <v>138250</v>
      </c>
      <c r="N1001" s="565">
        <v>78840</v>
      </c>
      <c r="O1001" s="565">
        <v>37600</v>
      </c>
      <c r="P1001" s="565">
        <v>139900</v>
      </c>
      <c r="Q1001" s="565">
        <v>130400</v>
      </c>
      <c r="R1001" s="565">
        <v>130000</v>
      </c>
      <c r="S1001" s="565">
        <v>41100</v>
      </c>
      <c r="T1001" s="565">
        <v>20500</v>
      </c>
      <c r="U1001" s="565">
        <v>56200</v>
      </c>
      <c r="V1001" s="565">
        <v>104500</v>
      </c>
      <c r="W1001" s="565">
        <v>51600</v>
      </c>
      <c r="X1001" s="565">
        <v>224900</v>
      </c>
      <c r="Y1001" s="565">
        <v>29100</v>
      </c>
      <c r="Z1001" s="565">
        <v>210780</v>
      </c>
      <c r="AA1001" s="565">
        <v>34000</v>
      </c>
      <c r="AB1001" s="565">
        <v>11200</v>
      </c>
      <c r="AC1001" s="565">
        <v>66000</v>
      </c>
      <c r="AD1001" s="566"/>
      <c r="AE1001" s="565">
        <v>30000</v>
      </c>
      <c r="AF1001" s="566"/>
      <c r="AG1001" s="565">
        <v>561600</v>
      </c>
      <c r="AH1001" s="565">
        <v>38600</v>
      </c>
      <c r="AI1001" s="565">
        <v>36200</v>
      </c>
      <c r="AJ1001" s="565">
        <v>62400</v>
      </c>
      <c r="AK1001" s="565">
        <v>22500</v>
      </c>
      <c r="AL1001" s="565">
        <v>30000</v>
      </c>
      <c r="AM1001" s="565">
        <v>54360</v>
      </c>
      <c r="AN1001" s="565">
        <v>50000</v>
      </c>
      <c r="AO1001" s="565">
        <v>110000</v>
      </c>
      <c r="AP1001" s="565">
        <v>22500</v>
      </c>
      <c r="AQ1001" s="565">
        <v>15000</v>
      </c>
      <c r="AR1001" s="565">
        <v>5000</v>
      </c>
      <c r="AS1001" s="565">
        <v>85100</v>
      </c>
      <c r="AT1001" s="565">
        <v>10000</v>
      </c>
      <c r="AU1001" s="565">
        <v>166200</v>
      </c>
      <c r="AV1001" s="565">
        <v>41550</v>
      </c>
      <c r="AW1001" s="565">
        <v>10850</v>
      </c>
    </row>
    <row r="1002" spans="1:49">
      <c r="A1002" s="564" t="s">
        <v>197</v>
      </c>
      <c r="B1002" s="564" t="s">
        <v>3253</v>
      </c>
      <c r="C1002" s="564" t="s">
        <v>390</v>
      </c>
      <c r="D1002" s="564" t="s">
        <v>954</v>
      </c>
      <c r="E1002" s="564" t="s">
        <v>1005</v>
      </c>
      <c r="F1002" s="565">
        <v>4521774</v>
      </c>
      <c r="G1002" s="565">
        <v>208100</v>
      </c>
      <c r="H1002" s="565">
        <v>74800</v>
      </c>
      <c r="I1002" s="565">
        <v>94550</v>
      </c>
      <c r="J1002" s="565">
        <v>95500</v>
      </c>
      <c r="K1002" s="565">
        <v>165000</v>
      </c>
      <c r="L1002" s="565">
        <v>124600</v>
      </c>
      <c r="M1002" s="565">
        <v>124600</v>
      </c>
      <c r="N1002" s="565">
        <v>178350</v>
      </c>
      <c r="O1002" s="565">
        <v>179300</v>
      </c>
      <c r="P1002" s="565">
        <v>213700</v>
      </c>
      <c r="Q1002" s="565">
        <v>49800</v>
      </c>
      <c r="R1002" s="565">
        <v>97300</v>
      </c>
      <c r="S1002" s="565">
        <v>357650</v>
      </c>
      <c r="T1002" s="565">
        <v>122750</v>
      </c>
      <c r="U1002" s="565">
        <v>630400</v>
      </c>
      <c r="V1002" s="565">
        <v>305650</v>
      </c>
      <c r="W1002" s="565">
        <v>22400</v>
      </c>
      <c r="X1002" s="565">
        <v>218990</v>
      </c>
      <c r="Y1002" s="565">
        <v>147300</v>
      </c>
      <c r="Z1002" s="565">
        <v>22000</v>
      </c>
      <c r="AA1002" s="565">
        <v>50920</v>
      </c>
      <c r="AB1002" s="565">
        <v>112900</v>
      </c>
      <c r="AC1002" s="565">
        <v>180000</v>
      </c>
      <c r="AD1002" s="565">
        <v>108300</v>
      </c>
      <c r="AE1002" s="565">
        <v>41000</v>
      </c>
      <c r="AF1002" s="565">
        <v>42000</v>
      </c>
      <c r="AG1002" s="565">
        <v>143050</v>
      </c>
      <c r="AH1002" s="565">
        <v>29150</v>
      </c>
      <c r="AI1002" s="565">
        <v>67954</v>
      </c>
      <c r="AJ1002" s="565">
        <v>22500</v>
      </c>
      <c r="AK1002" s="565">
        <v>62400</v>
      </c>
      <c r="AL1002" s="565">
        <v>92210</v>
      </c>
      <c r="AM1002" s="565">
        <v>63600</v>
      </c>
      <c r="AN1002" s="565">
        <v>38050</v>
      </c>
      <c r="AO1002" s="566"/>
      <c r="AP1002" s="566"/>
      <c r="AQ1002" s="566"/>
      <c r="AR1002" s="565">
        <v>17500</v>
      </c>
      <c r="AS1002" s="566"/>
      <c r="AT1002" s="566"/>
      <c r="AU1002" s="566"/>
      <c r="AV1002" s="565">
        <v>17500</v>
      </c>
      <c r="AW1002" s="566"/>
    </row>
    <row r="1003" spans="1:49">
      <c r="A1003" s="564" t="s">
        <v>202</v>
      </c>
      <c r="B1003" s="564" t="s">
        <v>2608</v>
      </c>
      <c r="C1003" s="564" t="s">
        <v>390</v>
      </c>
      <c r="D1003" s="564" t="s">
        <v>954</v>
      </c>
      <c r="E1003" s="564" t="s">
        <v>1005</v>
      </c>
      <c r="F1003" s="565">
        <v>2709295</v>
      </c>
      <c r="G1003" s="566"/>
      <c r="H1003" s="566"/>
      <c r="I1003" s="566"/>
      <c r="J1003" s="566"/>
      <c r="K1003" s="566"/>
      <c r="L1003" s="565">
        <v>217400</v>
      </c>
      <c r="M1003" s="565">
        <v>65650</v>
      </c>
      <c r="N1003" s="565">
        <v>93385</v>
      </c>
      <c r="O1003" s="565">
        <v>112750</v>
      </c>
      <c r="P1003" s="565">
        <v>51700</v>
      </c>
      <c r="Q1003" s="565">
        <v>66850</v>
      </c>
      <c r="R1003" s="565">
        <v>125950</v>
      </c>
      <c r="S1003" s="565">
        <v>17000</v>
      </c>
      <c r="T1003" s="565">
        <v>45450</v>
      </c>
      <c r="U1003" s="565">
        <v>49100</v>
      </c>
      <c r="V1003" s="565">
        <v>96850</v>
      </c>
      <c r="W1003" s="565">
        <v>53400</v>
      </c>
      <c r="X1003" s="565">
        <v>95000</v>
      </c>
      <c r="Y1003" s="565">
        <v>82200</v>
      </c>
      <c r="Z1003" s="565">
        <v>59900</v>
      </c>
      <c r="AA1003" s="566"/>
      <c r="AB1003" s="565">
        <v>19900</v>
      </c>
      <c r="AC1003" s="565">
        <v>286150</v>
      </c>
      <c r="AD1003" s="565">
        <v>105250</v>
      </c>
      <c r="AE1003" s="565">
        <v>93450</v>
      </c>
      <c r="AF1003" s="565">
        <v>23800</v>
      </c>
      <c r="AG1003" s="565">
        <v>59470</v>
      </c>
      <c r="AH1003" s="565">
        <v>49700</v>
      </c>
      <c r="AI1003" s="565">
        <v>59450</v>
      </c>
      <c r="AJ1003" s="565">
        <v>109450</v>
      </c>
      <c r="AK1003" s="565">
        <v>156550</v>
      </c>
      <c r="AL1003" s="565">
        <v>17500</v>
      </c>
      <c r="AM1003" s="565">
        <v>28400</v>
      </c>
      <c r="AN1003" s="565">
        <v>77290</v>
      </c>
      <c r="AO1003" s="565">
        <v>40250</v>
      </c>
      <c r="AP1003" s="565">
        <v>43000</v>
      </c>
      <c r="AQ1003" s="565">
        <v>70400</v>
      </c>
      <c r="AR1003" s="566"/>
      <c r="AS1003" s="565">
        <v>48600</v>
      </c>
      <c r="AT1003" s="565">
        <v>104100</v>
      </c>
      <c r="AU1003" s="565">
        <v>44700</v>
      </c>
      <c r="AV1003" s="565">
        <v>39300</v>
      </c>
      <c r="AW1003" s="566"/>
    </row>
    <row r="1004" spans="1:49">
      <c r="A1004" s="564" t="s">
        <v>206</v>
      </c>
      <c r="B1004" s="564" t="s">
        <v>3069</v>
      </c>
      <c r="C1004" s="564" t="s">
        <v>390</v>
      </c>
      <c r="D1004" s="564" t="s">
        <v>954</v>
      </c>
      <c r="E1004" s="564" t="s">
        <v>1005</v>
      </c>
      <c r="F1004" s="565">
        <v>133700</v>
      </c>
      <c r="G1004" s="566"/>
      <c r="H1004" s="566"/>
      <c r="I1004" s="566"/>
      <c r="J1004" s="566"/>
      <c r="K1004" s="566"/>
      <c r="L1004" s="566"/>
      <c r="M1004" s="566"/>
      <c r="N1004" s="566"/>
      <c r="O1004" s="566"/>
      <c r="P1004" s="566"/>
      <c r="Q1004" s="566"/>
      <c r="R1004" s="566"/>
      <c r="S1004" s="566"/>
      <c r="T1004" s="566"/>
      <c r="U1004" s="566"/>
      <c r="V1004" s="566"/>
      <c r="W1004" s="566"/>
      <c r="X1004" s="566"/>
      <c r="Y1004" s="566"/>
      <c r="Z1004" s="566"/>
      <c r="AA1004" s="566"/>
      <c r="AB1004" s="566"/>
      <c r="AC1004" s="566"/>
      <c r="AD1004" s="565">
        <v>29650</v>
      </c>
      <c r="AE1004" s="566"/>
      <c r="AF1004" s="566"/>
      <c r="AG1004" s="566"/>
      <c r="AH1004" s="565">
        <v>11900</v>
      </c>
      <c r="AI1004" s="565">
        <v>11900</v>
      </c>
      <c r="AJ1004" s="565">
        <v>41050</v>
      </c>
      <c r="AK1004" s="565">
        <v>39200</v>
      </c>
      <c r="AL1004" s="566"/>
      <c r="AM1004" s="566"/>
      <c r="AN1004" s="566"/>
      <c r="AO1004" s="566"/>
      <c r="AP1004" s="566"/>
      <c r="AQ1004" s="566"/>
      <c r="AR1004" s="566"/>
      <c r="AS1004" s="566"/>
      <c r="AT1004" s="566"/>
      <c r="AU1004" s="566"/>
      <c r="AV1004" s="566"/>
      <c r="AW1004" s="566"/>
    </row>
    <row r="1005" spans="1:49">
      <c r="A1005" s="564" t="s">
        <v>97</v>
      </c>
      <c r="B1005" s="564" t="s">
        <v>3254</v>
      </c>
      <c r="C1005" s="564" t="s">
        <v>390</v>
      </c>
      <c r="D1005" s="564" t="s">
        <v>954</v>
      </c>
      <c r="E1005" s="564" t="s">
        <v>1005</v>
      </c>
      <c r="F1005" s="565">
        <v>2509730</v>
      </c>
      <c r="G1005" s="566"/>
      <c r="H1005" s="566"/>
      <c r="I1005" s="566"/>
      <c r="J1005" s="566"/>
      <c r="K1005" s="566"/>
      <c r="L1005" s="565">
        <v>180900</v>
      </c>
      <c r="M1005" s="565">
        <v>26400</v>
      </c>
      <c r="N1005" s="565">
        <v>39950</v>
      </c>
      <c r="O1005" s="565">
        <v>61780</v>
      </c>
      <c r="P1005" s="565">
        <v>255900</v>
      </c>
      <c r="Q1005" s="565">
        <v>109500</v>
      </c>
      <c r="R1005" s="565">
        <v>122250</v>
      </c>
      <c r="S1005" s="565">
        <v>51800</v>
      </c>
      <c r="T1005" s="565">
        <v>46900</v>
      </c>
      <c r="U1005" s="565">
        <v>53100</v>
      </c>
      <c r="V1005" s="565">
        <v>47000</v>
      </c>
      <c r="W1005" s="565">
        <v>22700</v>
      </c>
      <c r="X1005" s="565">
        <v>85950</v>
      </c>
      <c r="Y1005" s="565">
        <v>21550</v>
      </c>
      <c r="Z1005" s="565">
        <v>110500</v>
      </c>
      <c r="AA1005" s="565">
        <v>59350</v>
      </c>
      <c r="AB1005" s="565">
        <v>103350</v>
      </c>
      <c r="AC1005" s="565">
        <v>158800</v>
      </c>
      <c r="AD1005" s="566"/>
      <c r="AE1005" s="565">
        <v>65800</v>
      </c>
      <c r="AF1005" s="566"/>
      <c r="AG1005" s="565">
        <v>78050</v>
      </c>
      <c r="AH1005" s="565">
        <v>39700</v>
      </c>
      <c r="AI1005" s="565">
        <v>135000</v>
      </c>
      <c r="AJ1005" s="566"/>
      <c r="AK1005" s="565">
        <v>42200</v>
      </c>
      <c r="AL1005" s="565">
        <v>50200</v>
      </c>
      <c r="AM1005" s="565">
        <v>50200</v>
      </c>
      <c r="AN1005" s="565">
        <v>45700</v>
      </c>
      <c r="AO1005" s="565">
        <v>67550</v>
      </c>
      <c r="AP1005" s="565">
        <v>38500</v>
      </c>
      <c r="AQ1005" s="565">
        <v>40100</v>
      </c>
      <c r="AR1005" s="566"/>
      <c r="AS1005" s="565">
        <v>44550</v>
      </c>
      <c r="AT1005" s="565">
        <v>52400</v>
      </c>
      <c r="AU1005" s="565">
        <v>27150</v>
      </c>
      <c r="AV1005" s="565">
        <v>174950</v>
      </c>
      <c r="AW1005" s="566"/>
    </row>
    <row r="1006" spans="1:49">
      <c r="A1006" s="564" t="s">
        <v>98</v>
      </c>
      <c r="B1006" s="564" t="s">
        <v>3255</v>
      </c>
      <c r="C1006" s="564" t="s">
        <v>390</v>
      </c>
      <c r="D1006" s="564" t="s">
        <v>954</v>
      </c>
      <c r="E1006" s="564" t="s">
        <v>1005</v>
      </c>
      <c r="F1006" s="565">
        <v>266500</v>
      </c>
      <c r="G1006" s="565">
        <v>41450</v>
      </c>
      <c r="H1006" s="565">
        <v>37100</v>
      </c>
      <c r="I1006" s="565">
        <v>39500</v>
      </c>
      <c r="J1006" s="565">
        <v>6150</v>
      </c>
      <c r="K1006" s="565">
        <v>47800</v>
      </c>
      <c r="L1006" s="565">
        <v>47250</v>
      </c>
      <c r="M1006" s="565">
        <v>47250</v>
      </c>
      <c r="N1006" s="566"/>
      <c r="O1006" s="566"/>
      <c r="P1006" s="566"/>
      <c r="Q1006" s="566"/>
      <c r="R1006" s="566"/>
      <c r="S1006" s="566"/>
      <c r="T1006" s="566"/>
      <c r="U1006" s="566"/>
      <c r="V1006" s="566"/>
      <c r="W1006" s="566"/>
      <c r="X1006" s="566"/>
      <c r="Y1006" s="566"/>
      <c r="Z1006" s="566"/>
      <c r="AA1006" s="566"/>
      <c r="AB1006" s="566"/>
      <c r="AC1006" s="566"/>
      <c r="AD1006" s="566"/>
      <c r="AE1006" s="566"/>
      <c r="AF1006" s="566"/>
      <c r="AG1006" s="566"/>
      <c r="AH1006" s="566"/>
      <c r="AI1006" s="566"/>
      <c r="AJ1006" s="566"/>
      <c r="AK1006" s="566"/>
      <c r="AL1006" s="566"/>
      <c r="AM1006" s="566"/>
      <c r="AN1006" s="566"/>
      <c r="AO1006" s="566"/>
      <c r="AP1006" s="566"/>
      <c r="AQ1006" s="566"/>
      <c r="AR1006" s="566"/>
      <c r="AS1006" s="566"/>
      <c r="AT1006" s="566"/>
      <c r="AU1006" s="566"/>
      <c r="AV1006" s="566"/>
      <c r="AW1006" s="566"/>
    </row>
    <row r="1007" spans="1:49">
      <c r="A1007" s="564" t="s">
        <v>917</v>
      </c>
      <c r="B1007" s="564" t="s">
        <v>2954</v>
      </c>
      <c r="C1007" s="564" t="s">
        <v>390</v>
      </c>
      <c r="D1007" s="564" t="s">
        <v>954</v>
      </c>
      <c r="E1007" s="564" t="s">
        <v>1005</v>
      </c>
      <c r="F1007" s="565">
        <v>81900</v>
      </c>
      <c r="G1007" s="566"/>
      <c r="H1007" s="566"/>
      <c r="I1007" s="566"/>
      <c r="J1007" s="566"/>
      <c r="K1007" s="566"/>
      <c r="L1007" s="566"/>
      <c r="M1007" s="566"/>
      <c r="N1007" s="566"/>
      <c r="O1007" s="566"/>
      <c r="P1007" s="566"/>
      <c r="Q1007" s="566"/>
      <c r="R1007" s="566"/>
      <c r="S1007" s="566"/>
      <c r="T1007" s="566"/>
      <c r="U1007" s="566"/>
      <c r="V1007" s="566"/>
      <c r="W1007" s="566"/>
      <c r="X1007" s="566"/>
      <c r="Y1007" s="566"/>
      <c r="Z1007" s="566"/>
      <c r="AA1007" s="566"/>
      <c r="AB1007" s="566"/>
      <c r="AC1007" s="566"/>
      <c r="AD1007" s="566"/>
      <c r="AE1007" s="566"/>
      <c r="AF1007" s="566"/>
      <c r="AG1007" s="566"/>
      <c r="AH1007" s="566"/>
      <c r="AI1007" s="566"/>
      <c r="AJ1007" s="566"/>
      <c r="AK1007" s="566"/>
      <c r="AL1007" s="566"/>
      <c r="AM1007" s="566"/>
      <c r="AN1007" s="566"/>
      <c r="AO1007" s="566"/>
      <c r="AP1007" s="566"/>
      <c r="AQ1007" s="566"/>
      <c r="AR1007" s="566"/>
      <c r="AS1007" s="566"/>
      <c r="AT1007" s="565">
        <v>81900</v>
      </c>
      <c r="AU1007" s="566"/>
      <c r="AV1007" s="566"/>
      <c r="AW1007" s="566"/>
    </row>
    <row r="1008" spans="1:49">
      <c r="A1008" s="564" t="s">
        <v>113</v>
      </c>
      <c r="B1008" s="564" t="s">
        <v>3256</v>
      </c>
      <c r="C1008" s="564" t="s">
        <v>390</v>
      </c>
      <c r="D1008" s="564" t="s">
        <v>954</v>
      </c>
      <c r="E1008" s="564" t="s">
        <v>1005</v>
      </c>
      <c r="F1008" s="565">
        <v>6082090</v>
      </c>
      <c r="G1008" s="566"/>
      <c r="H1008" s="566"/>
      <c r="I1008" s="566"/>
      <c r="J1008" s="566"/>
      <c r="K1008" s="566"/>
      <c r="L1008" s="565">
        <v>329750</v>
      </c>
      <c r="M1008" s="565">
        <v>176650</v>
      </c>
      <c r="N1008" s="565">
        <v>435750</v>
      </c>
      <c r="O1008" s="565">
        <v>696550</v>
      </c>
      <c r="P1008" s="565">
        <v>521950</v>
      </c>
      <c r="Q1008" s="565">
        <v>55200</v>
      </c>
      <c r="R1008" s="565">
        <v>234900</v>
      </c>
      <c r="S1008" s="565">
        <v>83500</v>
      </c>
      <c r="T1008" s="566"/>
      <c r="U1008" s="565">
        <v>35000</v>
      </c>
      <c r="V1008" s="566"/>
      <c r="W1008" s="566"/>
      <c r="X1008" s="565">
        <v>446800</v>
      </c>
      <c r="Y1008" s="565">
        <v>451050</v>
      </c>
      <c r="Z1008" s="565">
        <v>570300</v>
      </c>
      <c r="AA1008" s="565">
        <v>587190</v>
      </c>
      <c r="AB1008" s="565">
        <v>202000</v>
      </c>
      <c r="AC1008" s="565">
        <v>157600</v>
      </c>
      <c r="AD1008" s="566"/>
      <c r="AE1008" s="566"/>
      <c r="AF1008" s="566"/>
      <c r="AG1008" s="565">
        <v>99100</v>
      </c>
      <c r="AH1008" s="566"/>
      <c r="AI1008" s="565">
        <v>48000</v>
      </c>
      <c r="AJ1008" s="565">
        <v>79500</v>
      </c>
      <c r="AK1008" s="565">
        <v>20800</v>
      </c>
      <c r="AL1008" s="566"/>
      <c r="AM1008" s="566"/>
      <c r="AN1008" s="566"/>
      <c r="AO1008" s="566"/>
      <c r="AP1008" s="565">
        <v>713900</v>
      </c>
      <c r="AQ1008" s="565">
        <v>33800</v>
      </c>
      <c r="AR1008" s="565">
        <v>15300</v>
      </c>
      <c r="AS1008" s="565">
        <v>60600</v>
      </c>
      <c r="AT1008" s="566"/>
      <c r="AU1008" s="566"/>
      <c r="AV1008" s="565">
        <v>26900</v>
      </c>
      <c r="AW1008" s="566"/>
    </row>
    <row r="1009" spans="1:49">
      <c r="A1009" s="564" t="s">
        <v>114</v>
      </c>
      <c r="B1009" s="564" t="s">
        <v>3257</v>
      </c>
      <c r="C1009" s="564" t="s">
        <v>390</v>
      </c>
      <c r="D1009" s="564" t="s">
        <v>954</v>
      </c>
      <c r="E1009" s="564" t="s">
        <v>1005</v>
      </c>
      <c r="F1009" s="565">
        <v>750150</v>
      </c>
      <c r="G1009" s="566"/>
      <c r="H1009" s="566"/>
      <c r="I1009" s="566"/>
      <c r="J1009" s="566"/>
      <c r="K1009" s="566"/>
      <c r="L1009" s="565">
        <v>370750</v>
      </c>
      <c r="M1009" s="565">
        <v>236350</v>
      </c>
      <c r="N1009" s="565">
        <v>102250</v>
      </c>
      <c r="O1009" s="565">
        <v>40800</v>
      </c>
      <c r="P1009" s="566"/>
      <c r="Q1009" s="566"/>
      <c r="R1009" s="566"/>
      <c r="S1009" s="566"/>
      <c r="T1009" s="566"/>
      <c r="U1009" s="566"/>
      <c r="V1009" s="566"/>
      <c r="W1009" s="566"/>
      <c r="X1009" s="566"/>
      <c r="Y1009" s="566"/>
      <c r="Z1009" s="566"/>
      <c r="AA1009" s="566"/>
      <c r="AB1009" s="566"/>
      <c r="AC1009" s="566"/>
      <c r="AD1009" s="566"/>
      <c r="AE1009" s="566"/>
      <c r="AF1009" s="566"/>
      <c r="AG1009" s="566"/>
      <c r="AH1009" s="566"/>
      <c r="AI1009" s="566"/>
      <c r="AJ1009" s="566"/>
      <c r="AK1009" s="566"/>
      <c r="AL1009" s="566"/>
      <c r="AM1009" s="566"/>
      <c r="AN1009" s="566"/>
      <c r="AO1009" s="566"/>
      <c r="AP1009" s="566"/>
      <c r="AQ1009" s="566"/>
      <c r="AR1009" s="566"/>
      <c r="AS1009" s="566"/>
      <c r="AT1009" s="566"/>
      <c r="AU1009" s="566"/>
      <c r="AV1009" s="566"/>
      <c r="AW1009" s="566"/>
    </row>
    <row r="1010" spans="1:49">
      <c r="A1010" s="564" t="s">
        <v>117</v>
      </c>
      <c r="B1010" s="564" t="s">
        <v>3258</v>
      </c>
      <c r="C1010" s="564" t="s">
        <v>390</v>
      </c>
      <c r="D1010" s="564" t="s">
        <v>954</v>
      </c>
      <c r="E1010" s="564" t="s">
        <v>1005</v>
      </c>
      <c r="F1010" s="565">
        <v>20641018</v>
      </c>
      <c r="G1010" s="566"/>
      <c r="H1010" s="565">
        <v>20800</v>
      </c>
      <c r="I1010" s="565">
        <v>150950</v>
      </c>
      <c r="J1010" s="565">
        <v>204850</v>
      </c>
      <c r="K1010" s="565">
        <v>42550</v>
      </c>
      <c r="L1010" s="565">
        <v>653320</v>
      </c>
      <c r="M1010" s="565">
        <v>653320</v>
      </c>
      <c r="N1010" s="565">
        <v>658200</v>
      </c>
      <c r="O1010" s="565">
        <v>409000</v>
      </c>
      <c r="P1010" s="565">
        <v>525300</v>
      </c>
      <c r="Q1010" s="565">
        <v>322000</v>
      </c>
      <c r="R1010" s="565">
        <v>347550</v>
      </c>
      <c r="S1010" s="565">
        <v>462900</v>
      </c>
      <c r="T1010" s="565">
        <v>273100</v>
      </c>
      <c r="U1010" s="565">
        <v>418300</v>
      </c>
      <c r="V1010" s="565">
        <v>517850</v>
      </c>
      <c r="W1010" s="565">
        <v>502700</v>
      </c>
      <c r="X1010" s="565">
        <v>747000</v>
      </c>
      <c r="Y1010" s="565">
        <v>830690</v>
      </c>
      <c r="Z1010" s="565">
        <v>221850</v>
      </c>
      <c r="AA1010" s="565">
        <v>308500</v>
      </c>
      <c r="AB1010" s="565">
        <v>348250</v>
      </c>
      <c r="AC1010" s="565">
        <v>741570</v>
      </c>
      <c r="AD1010" s="565">
        <v>1140400</v>
      </c>
      <c r="AE1010" s="565">
        <v>1889320</v>
      </c>
      <c r="AF1010" s="565">
        <v>46600</v>
      </c>
      <c r="AG1010" s="565">
        <v>1095400</v>
      </c>
      <c r="AH1010" s="565">
        <v>21150</v>
      </c>
      <c r="AI1010" s="565">
        <v>737988</v>
      </c>
      <c r="AJ1010" s="565">
        <v>987500</v>
      </c>
      <c r="AK1010" s="565">
        <v>225750</v>
      </c>
      <c r="AL1010" s="565">
        <v>80600</v>
      </c>
      <c r="AM1010" s="565">
        <v>174000</v>
      </c>
      <c r="AN1010" s="565">
        <v>624000</v>
      </c>
      <c r="AO1010" s="565">
        <v>2479500</v>
      </c>
      <c r="AP1010" s="565">
        <v>1570660</v>
      </c>
      <c r="AQ1010" s="565">
        <v>9400</v>
      </c>
      <c r="AR1010" s="565">
        <v>9200</v>
      </c>
      <c r="AS1010" s="566"/>
      <c r="AT1010" s="566"/>
      <c r="AU1010" s="565">
        <v>27000</v>
      </c>
      <c r="AV1010" s="565">
        <v>162000</v>
      </c>
      <c r="AW1010" s="566"/>
    </row>
    <row r="1011" spans="1:49">
      <c r="A1011" s="564" t="s">
        <v>858</v>
      </c>
      <c r="B1011" s="564" t="s">
        <v>2961</v>
      </c>
      <c r="C1011" s="564" t="s">
        <v>390</v>
      </c>
      <c r="D1011" s="564" t="s">
        <v>954</v>
      </c>
      <c r="E1011" s="564" t="s">
        <v>1005</v>
      </c>
      <c r="F1011" s="565">
        <v>100000</v>
      </c>
      <c r="G1011" s="566"/>
      <c r="H1011" s="566"/>
      <c r="I1011" s="566"/>
      <c r="J1011" s="566"/>
      <c r="K1011" s="566"/>
      <c r="L1011" s="566"/>
      <c r="M1011" s="566"/>
      <c r="N1011" s="566"/>
      <c r="O1011" s="566"/>
      <c r="P1011" s="566"/>
      <c r="Q1011" s="566"/>
      <c r="R1011" s="566"/>
      <c r="S1011" s="566"/>
      <c r="T1011" s="566"/>
      <c r="U1011" s="566"/>
      <c r="V1011" s="566"/>
      <c r="W1011" s="566"/>
      <c r="X1011" s="566"/>
      <c r="Y1011" s="566"/>
      <c r="Z1011" s="566"/>
      <c r="AA1011" s="566"/>
      <c r="AB1011" s="566"/>
      <c r="AC1011" s="566"/>
      <c r="AD1011" s="566"/>
      <c r="AE1011" s="566"/>
      <c r="AF1011" s="566"/>
      <c r="AG1011" s="566"/>
      <c r="AH1011" s="566"/>
      <c r="AI1011" s="566"/>
      <c r="AJ1011" s="566"/>
      <c r="AK1011" s="566"/>
      <c r="AL1011" s="566"/>
      <c r="AM1011" s="566"/>
      <c r="AN1011" s="566"/>
      <c r="AO1011" s="566"/>
      <c r="AP1011" s="565">
        <v>100000</v>
      </c>
      <c r="AQ1011" s="566"/>
      <c r="AR1011" s="566"/>
      <c r="AS1011" s="566"/>
      <c r="AT1011" s="566"/>
      <c r="AU1011" s="566"/>
      <c r="AV1011" s="566"/>
      <c r="AW1011" s="566"/>
    </row>
    <row r="1012" spans="1:49">
      <c r="A1012" s="564" t="s">
        <v>124</v>
      </c>
      <c r="B1012" s="564" t="s">
        <v>3259</v>
      </c>
      <c r="C1012" s="564" t="s">
        <v>390</v>
      </c>
      <c r="D1012" s="564" t="s">
        <v>954</v>
      </c>
      <c r="E1012" s="564" t="s">
        <v>1005</v>
      </c>
      <c r="F1012" s="565">
        <v>7599910</v>
      </c>
      <c r="G1012" s="565">
        <v>166000</v>
      </c>
      <c r="H1012" s="565">
        <v>73250</v>
      </c>
      <c r="I1012" s="565">
        <v>165700</v>
      </c>
      <c r="J1012" s="565">
        <v>113300</v>
      </c>
      <c r="K1012" s="565">
        <v>256100</v>
      </c>
      <c r="L1012" s="565">
        <v>107100</v>
      </c>
      <c r="M1012" s="565">
        <v>107100</v>
      </c>
      <c r="N1012" s="565">
        <v>137600</v>
      </c>
      <c r="O1012" s="565">
        <v>107200</v>
      </c>
      <c r="P1012" s="565">
        <v>132100</v>
      </c>
      <c r="Q1012" s="565">
        <v>82000</v>
      </c>
      <c r="R1012" s="565">
        <v>71150</v>
      </c>
      <c r="S1012" s="565">
        <v>96900</v>
      </c>
      <c r="T1012" s="565">
        <v>50400</v>
      </c>
      <c r="U1012" s="565">
        <v>127950</v>
      </c>
      <c r="V1012" s="565">
        <v>139100</v>
      </c>
      <c r="W1012" s="565">
        <v>139300</v>
      </c>
      <c r="X1012" s="565">
        <v>204600</v>
      </c>
      <c r="Y1012" s="565">
        <v>352500</v>
      </c>
      <c r="Z1012" s="565">
        <v>291460</v>
      </c>
      <c r="AA1012" s="565">
        <v>226100</v>
      </c>
      <c r="AB1012" s="565">
        <v>126600</v>
      </c>
      <c r="AC1012" s="565">
        <v>259100</v>
      </c>
      <c r="AD1012" s="565">
        <v>215200</v>
      </c>
      <c r="AE1012" s="565">
        <v>284550</v>
      </c>
      <c r="AF1012" s="565">
        <v>238100</v>
      </c>
      <c r="AG1012" s="565">
        <v>185600</v>
      </c>
      <c r="AH1012" s="565">
        <v>69000</v>
      </c>
      <c r="AI1012" s="565">
        <v>236080</v>
      </c>
      <c r="AJ1012" s="565">
        <v>181000</v>
      </c>
      <c r="AK1012" s="565">
        <v>135500</v>
      </c>
      <c r="AL1012" s="565">
        <v>73770</v>
      </c>
      <c r="AM1012" s="565">
        <v>226230</v>
      </c>
      <c r="AN1012" s="565">
        <v>350050</v>
      </c>
      <c r="AO1012" s="565">
        <v>268870</v>
      </c>
      <c r="AP1012" s="565">
        <v>858700</v>
      </c>
      <c r="AQ1012" s="565">
        <v>35300</v>
      </c>
      <c r="AR1012" s="565">
        <v>97200</v>
      </c>
      <c r="AS1012" s="565">
        <v>208800</v>
      </c>
      <c r="AT1012" s="565">
        <v>205250</v>
      </c>
      <c r="AU1012" s="565">
        <v>77100</v>
      </c>
      <c r="AV1012" s="565">
        <v>121000</v>
      </c>
      <c r="AW1012" s="566"/>
    </row>
    <row r="1013" spans="1:49">
      <c r="A1013" s="564" t="s">
        <v>968</v>
      </c>
      <c r="B1013" s="564" t="s">
        <v>2968</v>
      </c>
      <c r="C1013" s="564" t="s">
        <v>390</v>
      </c>
      <c r="D1013" s="564" t="s">
        <v>954</v>
      </c>
      <c r="E1013" s="564" t="s">
        <v>1005</v>
      </c>
      <c r="F1013" s="565">
        <v>63870</v>
      </c>
      <c r="G1013" s="566"/>
      <c r="H1013" s="566"/>
      <c r="I1013" s="566"/>
      <c r="J1013" s="566"/>
      <c r="K1013" s="566"/>
      <c r="L1013" s="566"/>
      <c r="M1013" s="566"/>
      <c r="N1013" s="566"/>
      <c r="O1013" s="566"/>
      <c r="P1013" s="566"/>
      <c r="Q1013" s="566"/>
      <c r="R1013" s="566"/>
      <c r="S1013" s="566"/>
      <c r="T1013" s="566"/>
      <c r="U1013" s="566"/>
      <c r="V1013" s="566"/>
      <c r="W1013" s="566"/>
      <c r="X1013" s="566"/>
      <c r="Y1013" s="566"/>
      <c r="Z1013" s="566"/>
      <c r="AA1013" s="566"/>
      <c r="AB1013" s="566"/>
      <c r="AC1013" s="566"/>
      <c r="AD1013" s="566"/>
      <c r="AE1013" s="566"/>
      <c r="AF1013" s="566"/>
      <c r="AG1013" s="566"/>
      <c r="AH1013" s="566"/>
      <c r="AI1013" s="566"/>
      <c r="AJ1013" s="566"/>
      <c r="AK1013" s="566"/>
      <c r="AL1013" s="566"/>
      <c r="AM1013" s="565">
        <v>38720</v>
      </c>
      <c r="AN1013" s="566"/>
      <c r="AO1013" s="566"/>
      <c r="AP1013" s="565">
        <v>18600</v>
      </c>
      <c r="AQ1013" s="566"/>
      <c r="AR1013" s="566"/>
      <c r="AS1013" s="565">
        <v>6550</v>
      </c>
      <c r="AT1013" s="566"/>
      <c r="AU1013" s="566"/>
      <c r="AV1013" s="566"/>
      <c r="AW1013" s="566"/>
    </row>
    <row r="1014" spans="1:49">
      <c r="A1014" s="564" t="s">
        <v>135</v>
      </c>
      <c r="B1014" s="564" t="s">
        <v>3260</v>
      </c>
      <c r="C1014" s="564" t="s">
        <v>390</v>
      </c>
      <c r="D1014" s="564" t="s">
        <v>954</v>
      </c>
      <c r="E1014" s="564" t="s">
        <v>1005</v>
      </c>
      <c r="F1014" s="565">
        <v>21136209</v>
      </c>
      <c r="G1014" s="565">
        <v>302100</v>
      </c>
      <c r="H1014" s="565">
        <v>164700</v>
      </c>
      <c r="I1014" s="565">
        <v>226800</v>
      </c>
      <c r="J1014" s="565">
        <v>131900</v>
      </c>
      <c r="K1014" s="565">
        <v>315200</v>
      </c>
      <c r="L1014" s="565">
        <v>263100</v>
      </c>
      <c r="M1014" s="565">
        <v>263100</v>
      </c>
      <c r="N1014" s="565">
        <v>427200</v>
      </c>
      <c r="O1014" s="565">
        <v>563320</v>
      </c>
      <c r="P1014" s="565">
        <v>475050</v>
      </c>
      <c r="Q1014" s="565">
        <v>406350</v>
      </c>
      <c r="R1014" s="565">
        <v>193450</v>
      </c>
      <c r="S1014" s="565">
        <v>283650</v>
      </c>
      <c r="T1014" s="565">
        <v>74850</v>
      </c>
      <c r="U1014" s="565">
        <v>181350</v>
      </c>
      <c r="V1014" s="565">
        <v>483300</v>
      </c>
      <c r="W1014" s="565">
        <v>1139950</v>
      </c>
      <c r="X1014" s="565">
        <v>756550</v>
      </c>
      <c r="Y1014" s="565">
        <v>604500</v>
      </c>
      <c r="Z1014" s="565">
        <v>1076000</v>
      </c>
      <c r="AA1014" s="565">
        <v>171950</v>
      </c>
      <c r="AB1014" s="565">
        <v>1031400</v>
      </c>
      <c r="AC1014" s="565">
        <v>1477100</v>
      </c>
      <c r="AD1014" s="565">
        <v>1762150</v>
      </c>
      <c r="AE1014" s="565">
        <v>773500</v>
      </c>
      <c r="AF1014" s="565">
        <v>1281790</v>
      </c>
      <c r="AG1014" s="565">
        <v>323900</v>
      </c>
      <c r="AH1014" s="565">
        <v>905175</v>
      </c>
      <c r="AI1014" s="565">
        <v>305454</v>
      </c>
      <c r="AJ1014" s="565">
        <v>95000</v>
      </c>
      <c r="AK1014" s="565">
        <v>279400</v>
      </c>
      <c r="AL1014" s="565">
        <v>42000</v>
      </c>
      <c r="AM1014" s="565">
        <v>44900</v>
      </c>
      <c r="AN1014" s="565">
        <v>84870</v>
      </c>
      <c r="AO1014" s="565">
        <v>1831450</v>
      </c>
      <c r="AP1014" s="565">
        <v>1513550</v>
      </c>
      <c r="AQ1014" s="565">
        <v>27900</v>
      </c>
      <c r="AR1014" s="565">
        <v>35900</v>
      </c>
      <c r="AS1014" s="565">
        <v>88200</v>
      </c>
      <c r="AT1014" s="565">
        <v>339050</v>
      </c>
      <c r="AU1014" s="565">
        <v>258550</v>
      </c>
      <c r="AV1014" s="565">
        <v>76600</v>
      </c>
      <c r="AW1014" s="565">
        <v>54000</v>
      </c>
    </row>
    <row r="1015" spans="1:49">
      <c r="A1015" s="564" t="s">
        <v>138</v>
      </c>
      <c r="B1015" s="564" t="s">
        <v>3261</v>
      </c>
      <c r="C1015" s="564" t="s">
        <v>390</v>
      </c>
      <c r="D1015" s="564" t="s">
        <v>954</v>
      </c>
      <c r="E1015" s="564" t="s">
        <v>1005</v>
      </c>
      <c r="F1015" s="565">
        <v>6458405</v>
      </c>
      <c r="G1015" s="565">
        <v>325950</v>
      </c>
      <c r="H1015" s="565">
        <v>171450</v>
      </c>
      <c r="I1015" s="565">
        <v>119100</v>
      </c>
      <c r="J1015" s="565">
        <v>105400</v>
      </c>
      <c r="K1015" s="565">
        <v>133100</v>
      </c>
      <c r="L1015" s="565">
        <v>43280</v>
      </c>
      <c r="M1015" s="565">
        <v>43280</v>
      </c>
      <c r="N1015" s="565">
        <v>183000</v>
      </c>
      <c r="O1015" s="565">
        <v>72050</v>
      </c>
      <c r="P1015" s="565">
        <v>96500</v>
      </c>
      <c r="Q1015" s="565">
        <v>157900</v>
      </c>
      <c r="R1015" s="565">
        <v>189450</v>
      </c>
      <c r="S1015" s="565">
        <v>176400</v>
      </c>
      <c r="T1015" s="565">
        <v>128010</v>
      </c>
      <c r="U1015" s="565">
        <v>22900</v>
      </c>
      <c r="V1015" s="565">
        <v>73420</v>
      </c>
      <c r="W1015" s="565">
        <v>97300</v>
      </c>
      <c r="X1015" s="565">
        <v>168700</v>
      </c>
      <c r="Y1015" s="565">
        <v>203850</v>
      </c>
      <c r="Z1015" s="565">
        <v>95250</v>
      </c>
      <c r="AA1015" s="565">
        <v>121400</v>
      </c>
      <c r="AB1015" s="565">
        <v>36820</v>
      </c>
      <c r="AC1015" s="565">
        <v>363650</v>
      </c>
      <c r="AD1015" s="565">
        <v>220720</v>
      </c>
      <c r="AE1015" s="565">
        <v>145950</v>
      </c>
      <c r="AF1015" s="565">
        <v>54600</v>
      </c>
      <c r="AG1015" s="565">
        <v>150300</v>
      </c>
      <c r="AH1015" s="565">
        <v>157150</v>
      </c>
      <c r="AI1015" s="565">
        <v>173600</v>
      </c>
      <c r="AJ1015" s="565">
        <v>462900</v>
      </c>
      <c r="AK1015" s="565">
        <v>95950</v>
      </c>
      <c r="AL1015" s="565">
        <v>32250</v>
      </c>
      <c r="AM1015" s="565">
        <v>114500</v>
      </c>
      <c r="AN1015" s="565">
        <v>70000</v>
      </c>
      <c r="AO1015" s="565">
        <v>36450</v>
      </c>
      <c r="AP1015" s="565">
        <v>61125</v>
      </c>
      <c r="AQ1015" s="565">
        <v>55025</v>
      </c>
      <c r="AR1015" s="565">
        <v>52850</v>
      </c>
      <c r="AS1015" s="565">
        <v>91075</v>
      </c>
      <c r="AT1015" s="565">
        <v>405400</v>
      </c>
      <c r="AU1015" s="565">
        <v>697550</v>
      </c>
      <c r="AV1015" s="565">
        <v>252850</v>
      </c>
      <c r="AW1015" s="566"/>
    </row>
    <row r="1016" spans="1:49">
      <c r="A1016" s="564" t="s">
        <v>140</v>
      </c>
      <c r="B1016" s="564" t="s">
        <v>2761</v>
      </c>
      <c r="C1016" s="564" t="s">
        <v>390</v>
      </c>
      <c r="D1016" s="564" t="s">
        <v>954</v>
      </c>
      <c r="E1016" s="564" t="s">
        <v>1005</v>
      </c>
      <c r="F1016" s="565">
        <v>182400</v>
      </c>
      <c r="G1016" s="566"/>
      <c r="H1016" s="566"/>
      <c r="I1016" s="566"/>
      <c r="J1016" s="566"/>
      <c r="K1016" s="566"/>
      <c r="L1016" s="566"/>
      <c r="M1016" s="566"/>
      <c r="N1016" s="566"/>
      <c r="O1016" s="566"/>
      <c r="P1016" s="566"/>
      <c r="Q1016" s="566"/>
      <c r="R1016" s="566"/>
      <c r="S1016" s="566"/>
      <c r="T1016" s="566"/>
      <c r="U1016" s="566"/>
      <c r="V1016" s="566"/>
      <c r="W1016" s="566"/>
      <c r="X1016" s="566"/>
      <c r="Y1016" s="566"/>
      <c r="Z1016" s="566"/>
      <c r="AA1016" s="566"/>
      <c r="AB1016" s="566"/>
      <c r="AC1016" s="566"/>
      <c r="AD1016" s="566"/>
      <c r="AE1016" s="566"/>
      <c r="AF1016" s="565">
        <v>27900</v>
      </c>
      <c r="AG1016" s="565">
        <v>43250</v>
      </c>
      <c r="AH1016" s="566"/>
      <c r="AI1016" s="566"/>
      <c r="AJ1016" s="566"/>
      <c r="AK1016" s="566"/>
      <c r="AL1016" s="566"/>
      <c r="AM1016" s="566"/>
      <c r="AN1016" s="566"/>
      <c r="AO1016" s="566"/>
      <c r="AP1016" s="565">
        <v>23300</v>
      </c>
      <c r="AQ1016" s="565">
        <v>30850</v>
      </c>
      <c r="AR1016" s="566"/>
      <c r="AS1016" s="565">
        <v>35100</v>
      </c>
      <c r="AT1016" s="566"/>
      <c r="AU1016" s="565">
        <v>22000</v>
      </c>
      <c r="AV1016" s="566"/>
      <c r="AW1016" s="566"/>
    </row>
    <row r="1017" spans="1:49">
      <c r="A1017" s="564" t="s">
        <v>142</v>
      </c>
      <c r="B1017" s="564" t="s">
        <v>3262</v>
      </c>
      <c r="C1017" s="564" t="s">
        <v>390</v>
      </c>
      <c r="D1017" s="564" t="s">
        <v>954</v>
      </c>
      <c r="E1017" s="564" t="s">
        <v>1005</v>
      </c>
      <c r="F1017" s="565">
        <v>79850</v>
      </c>
      <c r="G1017" s="565">
        <v>79850</v>
      </c>
      <c r="H1017" s="566"/>
      <c r="I1017" s="566"/>
      <c r="J1017" s="566"/>
      <c r="K1017" s="566"/>
      <c r="L1017" s="566"/>
      <c r="M1017" s="566"/>
      <c r="N1017" s="566"/>
      <c r="O1017" s="566"/>
      <c r="P1017" s="566"/>
      <c r="Q1017" s="566"/>
      <c r="R1017" s="566"/>
      <c r="S1017" s="566"/>
      <c r="T1017" s="566"/>
      <c r="U1017" s="566"/>
      <c r="V1017" s="566"/>
      <c r="W1017" s="566"/>
      <c r="X1017" s="566"/>
      <c r="Y1017" s="566"/>
      <c r="Z1017" s="566"/>
      <c r="AA1017" s="566"/>
      <c r="AB1017" s="566"/>
      <c r="AC1017" s="566"/>
      <c r="AD1017" s="566"/>
      <c r="AE1017" s="566"/>
      <c r="AF1017" s="566"/>
      <c r="AG1017" s="566"/>
      <c r="AH1017" s="566"/>
      <c r="AI1017" s="566"/>
      <c r="AJ1017" s="566"/>
      <c r="AK1017" s="566"/>
      <c r="AL1017" s="566"/>
      <c r="AM1017" s="566"/>
      <c r="AN1017" s="566"/>
      <c r="AO1017" s="566"/>
      <c r="AP1017" s="566"/>
      <c r="AQ1017" s="566"/>
      <c r="AR1017" s="566"/>
      <c r="AS1017" s="566"/>
      <c r="AT1017" s="566"/>
      <c r="AU1017" s="566"/>
      <c r="AV1017" s="566"/>
      <c r="AW1017" s="566"/>
    </row>
    <row r="1018" spans="1:49">
      <c r="A1018" s="564" t="s">
        <v>145</v>
      </c>
      <c r="B1018" s="564" t="s">
        <v>2975</v>
      </c>
      <c r="C1018" s="564" t="s">
        <v>390</v>
      </c>
      <c r="D1018" s="564" t="s">
        <v>954</v>
      </c>
      <c r="E1018" s="564" t="s">
        <v>1005</v>
      </c>
      <c r="F1018" s="565">
        <v>4614150</v>
      </c>
      <c r="G1018" s="566"/>
      <c r="H1018" s="566"/>
      <c r="I1018" s="566"/>
      <c r="J1018" s="566"/>
      <c r="K1018" s="566"/>
      <c r="L1018" s="565">
        <v>431250</v>
      </c>
      <c r="M1018" s="565">
        <v>277750</v>
      </c>
      <c r="N1018" s="565">
        <v>221300</v>
      </c>
      <c r="O1018" s="565">
        <v>123750</v>
      </c>
      <c r="P1018" s="565">
        <v>224650</v>
      </c>
      <c r="Q1018" s="565">
        <v>161900</v>
      </c>
      <c r="R1018" s="565">
        <v>141100</v>
      </c>
      <c r="S1018" s="565">
        <v>173100</v>
      </c>
      <c r="T1018" s="565">
        <v>223850</v>
      </c>
      <c r="U1018" s="565">
        <v>191550</v>
      </c>
      <c r="V1018" s="565">
        <v>360550</v>
      </c>
      <c r="W1018" s="565">
        <v>15450</v>
      </c>
      <c r="X1018" s="565">
        <v>195000</v>
      </c>
      <c r="Y1018" s="565">
        <v>120400</v>
      </c>
      <c r="Z1018" s="565">
        <v>79100</v>
      </c>
      <c r="AA1018" s="565">
        <v>189860</v>
      </c>
      <c r="AB1018" s="565">
        <v>63300</v>
      </c>
      <c r="AC1018" s="565">
        <v>38900</v>
      </c>
      <c r="AD1018" s="565">
        <v>76500</v>
      </c>
      <c r="AE1018" s="565">
        <v>58100</v>
      </c>
      <c r="AF1018" s="565">
        <v>69900</v>
      </c>
      <c r="AG1018" s="565">
        <v>34100</v>
      </c>
      <c r="AH1018" s="565">
        <v>121200</v>
      </c>
      <c r="AI1018" s="565">
        <v>24300</v>
      </c>
      <c r="AJ1018" s="565">
        <v>44650</v>
      </c>
      <c r="AK1018" s="565">
        <v>10200</v>
      </c>
      <c r="AL1018" s="565">
        <v>32600</v>
      </c>
      <c r="AM1018" s="565">
        <v>52900</v>
      </c>
      <c r="AN1018" s="565">
        <v>55250</v>
      </c>
      <c r="AO1018" s="565">
        <v>30000</v>
      </c>
      <c r="AP1018" s="565">
        <v>138040</v>
      </c>
      <c r="AQ1018" s="565">
        <v>73900</v>
      </c>
      <c r="AR1018" s="565">
        <v>98150</v>
      </c>
      <c r="AS1018" s="565">
        <v>29700</v>
      </c>
      <c r="AT1018" s="565">
        <v>267500</v>
      </c>
      <c r="AU1018" s="565">
        <v>78900</v>
      </c>
      <c r="AV1018" s="565">
        <v>85500</v>
      </c>
      <c r="AW1018" s="566"/>
    </row>
    <row r="1019" spans="1:49">
      <c r="A1019" s="564" t="s">
        <v>40</v>
      </c>
      <c r="B1019" s="564" t="s">
        <v>3263</v>
      </c>
      <c r="C1019" s="564" t="s">
        <v>390</v>
      </c>
      <c r="D1019" s="564" t="s">
        <v>954</v>
      </c>
      <c r="E1019" s="564" t="s">
        <v>1005</v>
      </c>
      <c r="F1019" s="565">
        <v>3227480</v>
      </c>
      <c r="G1019" s="565">
        <v>359950</v>
      </c>
      <c r="H1019" s="565">
        <v>113500</v>
      </c>
      <c r="I1019" s="565">
        <v>157150</v>
      </c>
      <c r="J1019" s="565">
        <v>43500</v>
      </c>
      <c r="K1019" s="565">
        <v>51400</v>
      </c>
      <c r="L1019" s="565">
        <v>52100</v>
      </c>
      <c r="M1019" s="565">
        <v>52100</v>
      </c>
      <c r="N1019" s="565">
        <v>50000</v>
      </c>
      <c r="O1019" s="565">
        <v>56600</v>
      </c>
      <c r="P1019" s="565">
        <v>161400</v>
      </c>
      <c r="Q1019" s="565">
        <v>65800</v>
      </c>
      <c r="R1019" s="565">
        <v>57000</v>
      </c>
      <c r="S1019" s="565">
        <v>179750</v>
      </c>
      <c r="T1019" s="565">
        <v>165600</v>
      </c>
      <c r="U1019" s="565">
        <v>208900</v>
      </c>
      <c r="V1019" s="565">
        <v>122650</v>
      </c>
      <c r="W1019" s="565">
        <v>32250</v>
      </c>
      <c r="X1019" s="565">
        <v>21000</v>
      </c>
      <c r="Y1019" s="565">
        <v>17500</v>
      </c>
      <c r="Z1019" s="565">
        <v>70250</v>
      </c>
      <c r="AA1019" s="565">
        <v>26400</v>
      </c>
      <c r="AB1019" s="565">
        <v>97200</v>
      </c>
      <c r="AC1019" s="565">
        <v>85100</v>
      </c>
      <c r="AD1019" s="565">
        <v>21000</v>
      </c>
      <c r="AE1019" s="566"/>
      <c r="AF1019" s="565">
        <v>39100</v>
      </c>
      <c r="AG1019" s="565">
        <v>88700</v>
      </c>
      <c r="AH1019" s="565">
        <v>60000</v>
      </c>
      <c r="AI1019" s="565">
        <v>66500</v>
      </c>
      <c r="AJ1019" s="565">
        <v>15400</v>
      </c>
      <c r="AK1019" s="565">
        <v>68250</v>
      </c>
      <c r="AL1019" s="565">
        <v>9950</v>
      </c>
      <c r="AM1019" s="565">
        <v>31400</v>
      </c>
      <c r="AN1019" s="565">
        <v>17500</v>
      </c>
      <c r="AO1019" s="565">
        <v>47780</v>
      </c>
      <c r="AP1019" s="565">
        <v>333900</v>
      </c>
      <c r="AQ1019" s="565">
        <v>20400</v>
      </c>
      <c r="AR1019" s="565">
        <v>53450</v>
      </c>
      <c r="AS1019" s="565">
        <v>48400</v>
      </c>
      <c r="AT1019" s="565">
        <v>25700</v>
      </c>
      <c r="AU1019" s="566"/>
      <c r="AV1019" s="565">
        <v>32950</v>
      </c>
      <c r="AW1019" s="566"/>
    </row>
    <row r="1020" spans="1:49">
      <c r="A1020" s="564" t="s">
        <v>41</v>
      </c>
      <c r="B1020" s="564" t="s">
        <v>3264</v>
      </c>
      <c r="C1020" s="564" t="s">
        <v>390</v>
      </c>
      <c r="D1020" s="564" t="s">
        <v>954</v>
      </c>
      <c r="E1020" s="564" t="s">
        <v>1005</v>
      </c>
      <c r="F1020" s="565">
        <v>3362620</v>
      </c>
      <c r="G1020" s="565">
        <v>197200</v>
      </c>
      <c r="H1020" s="565">
        <v>186250</v>
      </c>
      <c r="I1020" s="565">
        <v>221800</v>
      </c>
      <c r="J1020" s="565">
        <v>155650</v>
      </c>
      <c r="K1020" s="565">
        <v>211600</v>
      </c>
      <c r="L1020" s="565">
        <v>99350</v>
      </c>
      <c r="M1020" s="565">
        <v>99350</v>
      </c>
      <c r="N1020" s="565">
        <v>97850</v>
      </c>
      <c r="O1020" s="565">
        <v>66500</v>
      </c>
      <c r="P1020" s="565">
        <v>33600</v>
      </c>
      <c r="Q1020" s="566"/>
      <c r="R1020" s="565">
        <v>184520</v>
      </c>
      <c r="S1020" s="565">
        <v>20100</v>
      </c>
      <c r="T1020" s="565">
        <v>17500</v>
      </c>
      <c r="U1020" s="566"/>
      <c r="V1020" s="566"/>
      <c r="W1020" s="566"/>
      <c r="X1020" s="566"/>
      <c r="Y1020" s="566"/>
      <c r="Z1020" s="566"/>
      <c r="AA1020" s="566"/>
      <c r="AB1020" s="565">
        <v>194800</v>
      </c>
      <c r="AC1020" s="565">
        <v>82850</v>
      </c>
      <c r="AD1020" s="565">
        <v>242550</v>
      </c>
      <c r="AE1020" s="565">
        <v>204790</v>
      </c>
      <c r="AF1020" s="565">
        <v>88760</v>
      </c>
      <c r="AG1020" s="565">
        <v>482150</v>
      </c>
      <c r="AH1020" s="565">
        <v>32100</v>
      </c>
      <c r="AI1020" s="565">
        <v>24000</v>
      </c>
      <c r="AJ1020" s="565">
        <v>41500</v>
      </c>
      <c r="AK1020" s="565">
        <v>47500</v>
      </c>
      <c r="AL1020" s="565">
        <v>6350</v>
      </c>
      <c r="AM1020" s="566"/>
      <c r="AN1020" s="566"/>
      <c r="AO1020" s="566"/>
      <c r="AP1020" s="565">
        <v>301500</v>
      </c>
      <c r="AQ1020" s="566"/>
      <c r="AR1020" s="566"/>
      <c r="AS1020" s="565">
        <v>22500</v>
      </c>
      <c r="AT1020" s="566"/>
      <c r="AU1020" s="566"/>
      <c r="AV1020" s="566"/>
      <c r="AW1020" s="566"/>
    </row>
    <row r="1021" spans="1:49">
      <c r="A1021" s="564" t="s">
        <v>43</v>
      </c>
      <c r="B1021" s="564" t="s">
        <v>3265</v>
      </c>
      <c r="C1021" s="564" t="s">
        <v>390</v>
      </c>
      <c r="D1021" s="564" t="s">
        <v>954</v>
      </c>
      <c r="E1021" s="564" t="s">
        <v>1005</v>
      </c>
      <c r="F1021" s="565">
        <v>645760</v>
      </c>
      <c r="G1021" s="565">
        <v>62450</v>
      </c>
      <c r="H1021" s="565">
        <v>47850</v>
      </c>
      <c r="I1021" s="565">
        <v>30300</v>
      </c>
      <c r="J1021" s="565">
        <v>10350</v>
      </c>
      <c r="K1021" s="565">
        <v>32100</v>
      </c>
      <c r="L1021" s="565">
        <v>9500</v>
      </c>
      <c r="M1021" s="565">
        <v>9500</v>
      </c>
      <c r="N1021" s="566"/>
      <c r="O1021" s="566"/>
      <c r="P1021" s="566"/>
      <c r="Q1021" s="566"/>
      <c r="R1021" s="566"/>
      <c r="S1021" s="566"/>
      <c r="T1021" s="566"/>
      <c r="U1021" s="566"/>
      <c r="V1021" s="566"/>
      <c r="W1021" s="566"/>
      <c r="X1021" s="565">
        <v>93580</v>
      </c>
      <c r="Y1021" s="566"/>
      <c r="Z1021" s="565">
        <v>23550</v>
      </c>
      <c r="AA1021" s="565">
        <v>76030</v>
      </c>
      <c r="AB1021" s="565">
        <v>83600</v>
      </c>
      <c r="AC1021" s="565">
        <v>166950</v>
      </c>
      <c r="AD1021" s="566"/>
      <c r="AE1021" s="566"/>
      <c r="AF1021" s="566"/>
      <c r="AG1021" s="566"/>
      <c r="AH1021" s="566"/>
      <c r="AI1021" s="566"/>
      <c r="AJ1021" s="566"/>
      <c r="AK1021" s="566"/>
      <c r="AL1021" s="566"/>
      <c r="AM1021" s="566"/>
      <c r="AN1021" s="566"/>
      <c r="AO1021" s="566"/>
      <c r="AP1021" s="566"/>
      <c r="AQ1021" s="566"/>
      <c r="AR1021" s="566"/>
      <c r="AS1021" s="566"/>
      <c r="AT1021" s="566"/>
      <c r="AU1021" s="566"/>
      <c r="AV1021" s="566"/>
      <c r="AW1021" s="566"/>
    </row>
    <row r="1022" spans="1:49">
      <c r="A1022" s="564" t="s">
        <v>44</v>
      </c>
      <c r="B1022" s="564" t="s">
        <v>3266</v>
      </c>
      <c r="C1022" s="564" t="s">
        <v>390</v>
      </c>
      <c r="D1022" s="564" t="s">
        <v>954</v>
      </c>
      <c r="E1022" s="564" t="s">
        <v>1005</v>
      </c>
      <c r="F1022" s="565">
        <v>2066190</v>
      </c>
      <c r="G1022" s="565">
        <v>94150</v>
      </c>
      <c r="H1022" s="565">
        <v>56900</v>
      </c>
      <c r="I1022" s="565">
        <v>77800</v>
      </c>
      <c r="J1022" s="565">
        <v>48100</v>
      </c>
      <c r="K1022" s="565">
        <v>103600</v>
      </c>
      <c r="L1022" s="565">
        <v>151200</v>
      </c>
      <c r="M1022" s="565">
        <v>151200</v>
      </c>
      <c r="N1022" s="565">
        <v>177860</v>
      </c>
      <c r="O1022" s="565">
        <v>132650</v>
      </c>
      <c r="P1022" s="565">
        <v>81950</v>
      </c>
      <c r="Q1022" s="565">
        <v>81800</v>
      </c>
      <c r="R1022" s="565">
        <v>104780</v>
      </c>
      <c r="S1022" s="565">
        <v>65350</v>
      </c>
      <c r="T1022" s="565">
        <v>73650</v>
      </c>
      <c r="U1022" s="565">
        <v>79100</v>
      </c>
      <c r="V1022" s="565">
        <v>514950</v>
      </c>
      <c r="W1022" s="565">
        <v>60150</v>
      </c>
      <c r="X1022" s="566"/>
      <c r="Y1022" s="566"/>
      <c r="Z1022" s="565">
        <v>11000</v>
      </c>
      <c r="AA1022" s="566"/>
      <c r="AB1022" s="566"/>
      <c r="AC1022" s="566"/>
      <c r="AD1022" s="566"/>
      <c r="AE1022" s="566"/>
      <c r="AF1022" s="566"/>
      <c r="AG1022" s="566"/>
      <c r="AH1022" s="566"/>
      <c r="AI1022" s="566"/>
      <c r="AJ1022" s="566"/>
      <c r="AK1022" s="566"/>
      <c r="AL1022" s="566"/>
      <c r="AM1022" s="566"/>
      <c r="AN1022" s="566"/>
      <c r="AO1022" s="566"/>
      <c r="AP1022" s="566"/>
      <c r="AQ1022" s="566"/>
      <c r="AR1022" s="566"/>
      <c r="AS1022" s="566"/>
      <c r="AT1022" s="566"/>
      <c r="AU1022" s="566"/>
      <c r="AV1022" s="566"/>
      <c r="AW1022" s="566"/>
    </row>
    <row r="1023" spans="1:49">
      <c r="A1023" s="564" t="s">
        <v>1964</v>
      </c>
      <c r="B1023" s="564" t="s">
        <v>3267</v>
      </c>
      <c r="C1023" s="564" t="s">
        <v>390</v>
      </c>
      <c r="D1023" s="564" t="s">
        <v>954</v>
      </c>
      <c r="E1023" s="564" t="s">
        <v>1005</v>
      </c>
      <c r="F1023" s="565">
        <v>1140115</v>
      </c>
      <c r="G1023" s="566"/>
      <c r="H1023" s="566"/>
      <c r="I1023" s="566"/>
      <c r="J1023" s="566"/>
      <c r="K1023" s="566"/>
      <c r="L1023" s="566"/>
      <c r="M1023" s="566"/>
      <c r="N1023" s="566"/>
      <c r="O1023" s="566"/>
      <c r="P1023" s="566"/>
      <c r="Q1023" s="566"/>
      <c r="R1023" s="566"/>
      <c r="S1023" s="566"/>
      <c r="T1023" s="566"/>
      <c r="U1023" s="566"/>
      <c r="V1023" s="566"/>
      <c r="W1023" s="566"/>
      <c r="X1023" s="566"/>
      <c r="Y1023" s="566"/>
      <c r="Z1023" s="566"/>
      <c r="AA1023" s="566"/>
      <c r="AB1023" s="566"/>
      <c r="AC1023" s="566"/>
      <c r="AD1023" s="565">
        <v>56050</v>
      </c>
      <c r="AE1023" s="565">
        <v>111200</v>
      </c>
      <c r="AF1023" s="565">
        <v>69800</v>
      </c>
      <c r="AG1023" s="565">
        <v>90510</v>
      </c>
      <c r="AH1023" s="565">
        <v>77800</v>
      </c>
      <c r="AI1023" s="565">
        <v>99955</v>
      </c>
      <c r="AJ1023" s="565">
        <v>72200</v>
      </c>
      <c r="AK1023" s="565">
        <v>53900</v>
      </c>
      <c r="AL1023" s="565">
        <v>54350</v>
      </c>
      <c r="AM1023" s="565">
        <v>102900</v>
      </c>
      <c r="AN1023" s="565">
        <v>65300</v>
      </c>
      <c r="AO1023" s="565">
        <v>62950</v>
      </c>
      <c r="AP1023" s="566"/>
      <c r="AQ1023" s="565">
        <v>28300</v>
      </c>
      <c r="AR1023" s="565">
        <v>45850</v>
      </c>
      <c r="AS1023" s="566"/>
      <c r="AT1023" s="565">
        <v>17400</v>
      </c>
      <c r="AU1023" s="565">
        <v>109400</v>
      </c>
      <c r="AV1023" s="565">
        <v>22250</v>
      </c>
      <c r="AW1023" s="566"/>
    </row>
    <row r="1024" spans="1:49">
      <c r="A1024" s="564" t="s">
        <v>45</v>
      </c>
      <c r="B1024" s="564" t="s">
        <v>3268</v>
      </c>
      <c r="C1024" s="564" t="s">
        <v>390</v>
      </c>
      <c r="D1024" s="564" t="s">
        <v>954</v>
      </c>
      <c r="E1024" s="564" t="s">
        <v>1005</v>
      </c>
      <c r="F1024" s="565">
        <v>452700</v>
      </c>
      <c r="G1024" s="566"/>
      <c r="H1024" s="566"/>
      <c r="I1024" s="566"/>
      <c r="J1024" s="566"/>
      <c r="K1024" s="566"/>
      <c r="L1024" s="565">
        <v>211600</v>
      </c>
      <c r="M1024" s="565">
        <v>57100</v>
      </c>
      <c r="N1024" s="565">
        <v>68400</v>
      </c>
      <c r="O1024" s="565">
        <v>66600</v>
      </c>
      <c r="P1024" s="565">
        <v>10500</v>
      </c>
      <c r="Q1024" s="566"/>
      <c r="R1024" s="566"/>
      <c r="S1024" s="565">
        <v>21000</v>
      </c>
      <c r="T1024" s="566"/>
      <c r="U1024" s="566"/>
      <c r="V1024" s="566"/>
      <c r="W1024" s="566"/>
      <c r="X1024" s="566"/>
      <c r="Y1024" s="566"/>
      <c r="Z1024" s="566"/>
      <c r="AA1024" s="566"/>
      <c r="AB1024" s="566"/>
      <c r="AC1024" s="565">
        <v>17500</v>
      </c>
      <c r="AD1024" s="566"/>
      <c r="AE1024" s="566"/>
      <c r="AF1024" s="566"/>
      <c r="AG1024" s="566"/>
      <c r="AH1024" s="566"/>
      <c r="AI1024" s="566"/>
      <c r="AJ1024" s="566"/>
      <c r="AK1024" s="566"/>
      <c r="AL1024" s="566"/>
      <c r="AM1024" s="566"/>
      <c r="AN1024" s="566"/>
      <c r="AO1024" s="566"/>
      <c r="AP1024" s="566"/>
      <c r="AQ1024" s="566"/>
      <c r="AR1024" s="566"/>
      <c r="AS1024" s="566"/>
      <c r="AT1024" s="566"/>
      <c r="AU1024" s="566"/>
      <c r="AV1024" s="566"/>
      <c r="AW1024" s="566"/>
    </row>
    <row r="1025" spans="1:49">
      <c r="A1025" s="564" t="s">
        <v>46</v>
      </c>
      <c r="B1025" s="564" t="s">
        <v>3269</v>
      </c>
      <c r="C1025" s="564" t="s">
        <v>390</v>
      </c>
      <c r="D1025" s="564" t="s">
        <v>954</v>
      </c>
      <c r="E1025" s="564" t="s">
        <v>1005</v>
      </c>
      <c r="F1025" s="565">
        <v>16894874</v>
      </c>
      <c r="G1025" s="566"/>
      <c r="H1025" s="566"/>
      <c r="I1025" s="566"/>
      <c r="J1025" s="566"/>
      <c r="K1025" s="566"/>
      <c r="L1025" s="565">
        <v>703050</v>
      </c>
      <c r="M1025" s="565">
        <v>548550</v>
      </c>
      <c r="N1025" s="565">
        <v>712100</v>
      </c>
      <c r="O1025" s="565">
        <v>633250</v>
      </c>
      <c r="P1025" s="565">
        <v>241050</v>
      </c>
      <c r="Q1025" s="565">
        <v>202600</v>
      </c>
      <c r="R1025" s="565">
        <v>505800</v>
      </c>
      <c r="S1025" s="565">
        <v>257550</v>
      </c>
      <c r="T1025" s="565">
        <v>85700</v>
      </c>
      <c r="U1025" s="565">
        <v>139850</v>
      </c>
      <c r="V1025" s="565">
        <v>220800</v>
      </c>
      <c r="W1025" s="565">
        <v>138800</v>
      </c>
      <c r="X1025" s="565">
        <v>220250</v>
      </c>
      <c r="Y1025" s="565">
        <v>356350</v>
      </c>
      <c r="Z1025" s="565">
        <v>294100</v>
      </c>
      <c r="AA1025" s="565">
        <v>610020</v>
      </c>
      <c r="AB1025" s="565">
        <v>579100</v>
      </c>
      <c r="AC1025" s="565">
        <v>751150</v>
      </c>
      <c r="AD1025" s="565">
        <v>1000900</v>
      </c>
      <c r="AE1025" s="565">
        <v>422550</v>
      </c>
      <c r="AF1025" s="565">
        <v>259600</v>
      </c>
      <c r="AG1025" s="565">
        <v>733850</v>
      </c>
      <c r="AH1025" s="565">
        <v>260650</v>
      </c>
      <c r="AI1025" s="565">
        <v>4888054</v>
      </c>
      <c r="AJ1025" s="565">
        <v>177700</v>
      </c>
      <c r="AK1025" s="565">
        <v>836370</v>
      </c>
      <c r="AL1025" s="565">
        <v>121100</v>
      </c>
      <c r="AM1025" s="565">
        <v>97400</v>
      </c>
      <c r="AN1025" s="565">
        <v>150000</v>
      </c>
      <c r="AO1025" s="565">
        <v>44850</v>
      </c>
      <c r="AP1025" s="566"/>
      <c r="AQ1025" s="565">
        <v>142200</v>
      </c>
      <c r="AR1025" s="565">
        <v>75880</v>
      </c>
      <c r="AS1025" s="565">
        <v>95850</v>
      </c>
      <c r="AT1025" s="565">
        <v>102200</v>
      </c>
      <c r="AU1025" s="565">
        <v>174500</v>
      </c>
      <c r="AV1025" s="565">
        <v>57150</v>
      </c>
      <c r="AW1025" s="565">
        <v>54000</v>
      </c>
    </row>
    <row r="1026" spans="1:49">
      <c r="A1026" s="564" t="s">
        <v>48</v>
      </c>
      <c r="B1026" s="564" t="s">
        <v>3270</v>
      </c>
      <c r="C1026" s="564" t="s">
        <v>390</v>
      </c>
      <c r="D1026" s="564" t="s">
        <v>954</v>
      </c>
      <c r="E1026" s="564" t="s">
        <v>1005</v>
      </c>
      <c r="F1026" s="565">
        <v>96300</v>
      </c>
      <c r="G1026" s="565">
        <v>54650</v>
      </c>
      <c r="H1026" s="565">
        <v>41650</v>
      </c>
      <c r="I1026" s="566"/>
      <c r="J1026" s="566"/>
      <c r="K1026" s="566"/>
      <c r="L1026" s="566"/>
      <c r="M1026" s="566"/>
      <c r="N1026" s="566"/>
      <c r="O1026" s="566"/>
      <c r="P1026" s="566"/>
      <c r="Q1026" s="566"/>
      <c r="R1026" s="566"/>
      <c r="S1026" s="566"/>
      <c r="T1026" s="566"/>
      <c r="U1026" s="566"/>
      <c r="V1026" s="566"/>
      <c r="W1026" s="566"/>
      <c r="X1026" s="566"/>
      <c r="Y1026" s="566"/>
      <c r="Z1026" s="566"/>
      <c r="AA1026" s="566"/>
      <c r="AB1026" s="566"/>
      <c r="AC1026" s="566"/>
      <c r="AD1026" s="566"/>
      <c r="AE1026" s="566"/>
      <c r="AF1026" s="566"/>
      <c r="AG1026" s="566"/>
      <c r="AH1026" s="566"/>
      <c r="AI1026" s="566"/>
      <c r="AJ1026" s="566"/>
      <c r="AK1026" s="566"/>
      <c r="AL1026" s="566"/>
      <c r="AM1026" s="566"/>
      <c r="AN1026" s="566"/>
      <c r="AO1026" s="566"/>
      <c r="AP1026" s="566"/>
      <c r="AQ1026" s="566"/>
      <c r="AR1026" s="566"/>
      <c r="AS1026" s="566"/>
      <c r="AT1026" s="566"/>
      <c r="AU1026" s="566"/>
      <c r="AV1026" s="566"/>
      <c r="AW1026" s="566"/>
    </row>
    <row r="1027" spans="1:49">
      <c r="A1027" s="564" t="s">
        <v>49</v>
      </c>
      <c r="B1027" s="564" t="s">
        <v>3271</v>
      </c>
      <c r="C1027" s="564" t="s">
        <v>390</v>
      </c>
      <c r="D1027" s="564" t="s">
        <v>954</v>
      </c>
      <c r="E1027" s="564" t="s">
        <v>1005</v>
      </c>
      <c r="F1027" s="565">
        <v>288020</v>
      </c>
      <c r="G1027" s="566"/>
      <c r="H1027" s="566"/>
      <c r="I1027" s="566"/>
      <c r="J1027" s="566"/>
      <c r="K1027" s="566"/>
      <c r="L1027" s="566"/>
      <c r="M1027" s="566"/>
      <c r="N1027" s="566"/>
      <c r="O1027" s="566"/>
      <c r="P1027" s="566"/>
      <c r="Q1027" s="566"/>
      <c r="R1027" s="566"/>
      <c r="S1027" s="566"/>
      <c r="T1027" s="566"/>
      <c r="U1027" s="566"/>
      <c r="V1027" s="566"/>
      <c r="W1027" s="566"/>
      <c r="X1027" s="566"/>
      <c r="Y1027" s="566"/>
      <c r="Z1027" s="566"/>
      <c r="AA1027" s="566"/>
      <c r="AB1027" s="566"/>
      <c r="AC1027" s="566"/>
      <c r="AD1027" s="565">
        <v>73020</v>
      </c>
      <c r="AE1027" s="565">
        <v>28900</v>
      </c>
      <c r="AF1027" s="566"/>
      <c r="AG1027" s="566"/>
      <c r="AH1027" s="566"/>
      <c r="AI1027" s="566"/>
      <c r="AJ1027" s="565">
        <v>22150</v>
      </c>
      <c r="AK1027" s="566"/>
      <c r="AL1027" s="565">
        <v>30000</v>
      </c>
      <c r="AM1027" s="566"/>
      <c r="AN1027" s="566"/>
      <c r="AO1027" s="565">
        <v>37650</v>
      </c>
      <c r="AP1027" s="566"/>
      <c r="AQ1027" s="566"/>
      <c r="AR1027" s="566"/>
      <c r="AS1027" s="565">
        <v>24000</v>
      </c>
      <c r="AT1027" s="565">
        <v>3000</v>
      </c>
      <c r="AU1027" s="565">
        <v>69300</v>
      </c>
      <c r="AV1027" s="566"/>
      <c r="AW1027" s="566"/>
    </row>
    <row r="1028" spans="1:49">
      <c r="A1028" s="564" t="s">
        <v>50</v>
      </c>
      <c r="B1028" s="564" t="s">
        <v>3271</v>
      </c>
      <c r="C1028" s="564" t="s">
        <v>390</v>
      </c>
      <c r="D1028" s="564" t="s">
        <v>954</v>
      </c>
      <c r="E1028" s="564" t="s">
        <v>1005</v>
      </c>
      <c r="F1028" s="565">
        <v>6702621</v>
      </c>
      <c r="G1028" s="566"/>
      <c r="H1028" s="566"/>
      <c r="I1028" s="566"/>
      <c r="J1028" s="566"/>
      <c r="K1028" s="566"/>
      <c r="L1028" s="565">
        <v>481150</v>
      </c>
      <c r="M1028" s="565">
        <v>327150</v>
      </c>
      <c r="N1028" s="565">
        <v>355950</v>
      </c>
      <c r="O1028" s="565">
        <v>386700</v>
      </c>
      <c r="P1028" s="565">
        <v>229400</v>
      </c>
      <c r="Q1028" s="565">
        <v>209400</v>
      </c>
      <c r="R1028" s="565">
        <v>201850</v>
      </c>
      <c r="S1028" s="565">
        <v>185490</v>
      </c>
      <c r="T1028" s="565">
        <v>134800</v>
      </c>
      <c r="U1028" s="565">
        <v>126900</v>
      </c>
      <c r="V1028" s="565">
        <v>353900</v>
      </c>
      <c r="W1028" s="565">
        <v>207700</v>
      </c>
      <c r="X1028" s="565">
        <v>305360</v>
      </c>
      <c r="Y1028" s="565">
        <v>197100</v>
      </c>
      <c r="Z1028" s="565">
        <v>355150</v>
      </c>
      <c r="AA1028" s="565">
        <v>225670</v>
      </c>
      <c r="AB1028" s="565">
        <v>152900</v>
      </c>
      <c r="AC1028" s="565">
        <v>263800</v>
      </c>
      <c r="AD1028" s="565">
        <v>144050</v>
      </c>
      <c r="AE1028" s="565">
        <v>167950</v>
      </c>
      <c r="AF1028" s="565">
        <v>144810</v>
      </c>
      <c r="AG1028" s="565">
        <v>138900</v>
      </c>
      <c r="AH1028" s="565">
        <v>107940</v>
      </c>
      <c r="AI1028" s="565">
        <v>131921</v>
      </c>
      <c r="AJ1028" s="566"/>
      <c r="AK1028" s="565">
        <v>148000</v>
      </c>
      <c r="AL1028" s="565">
        <v>77700</v>
      </c>
      <c r="AM1028" s="565">
        <v>81550</v>
      </c>
      <c r="AN1028" s="565">
        <v>130230</v>
      </c>
      <c r="AO1028" s="565">
        <v>31300</v>
      </c>
      <c r="AP1028" s="565">
        <v>278850</v>
      </c>
      <c r="AQ1028" s="565">
        <v>83000</v>
      </c>
      <c r="AR1028" s="565">
        <v>61450</v>
      </c>
      <c r="AS1028" s="565">
        <v>75850</v>
      </c>
      <c r="AT1028" s="565">
        <v>78450</v>
      </c>
      <c r="AU1028" s="565">
        <v>12700</v>
      </c>
      <c r="AV1028" s="565">
        <v>107600</v>
      </c>
      <c r="AW1028" s="566"/>
    </row>
    <row r="1029" spans="1:49">
      <c r="A1029" s="564" t="s">
        <v>56</v>
      </c>
      <c r="B1029" s="564" t="s">
        <v>3272</v>
      </c>
      <c r="C1029" s="564" t="s">
        <v>390</v>
      </c>
      <c r="D1029" s="564" t="s">
        <v>954</v>
      </c>
      <c r="E1029" s="564" t="s">
        <v>1005</v>
      </c>
      <c r="F1029" s="565">
        <v>13010175</v>
      </c>
      <c r="G1029" s="566"/>
      <c r="H1029" s="566"/>
      <c r="I1029" s="566"/>
      <c r="J1029" s="566"/>
      <c r="K1029" s="566"/>
      <c r="L1029" s="565">
        <v>554850</v>
      </c>
      <c r="M1029" s="565">
        <v>400350</v>
      </c>
      <c r="N1029" s="565">
        <v>564100</v>
      </c>
      <c r="O1029" s="565">
        <v>855600</v>
      </c>
      <c r="P1029" s="565">
        <v>563500</v>
      </c>
      <c r="Q1029" s="565">
        <v>545000</v>
      </c>
      <c r="R1029" s="565">
        <v>370550</v>
      </c>
      <c r="S1029" s="565">
        <v>401400</v>
      </c>
      <c r="T1029" s="565">
        <v>116000</v>
      </c>
      <c r="U1029" s="565">
        <v>385000</v>
      </c>
      <c r="V1029" s="565">
        <v>489150</v>
      </c>
      <c r="W1029" s="565">
        <v>436600</v>
      </c>
      <c r="X1029" s="565">
        <v>197400</v>
      </c>
      <c r="Y1029" s="565">
        <v>296850</v>
      </c>
      <c r="Z1029" s="565">
        <v>245350</v>
      </c>
      <c r="AA1029" s="565">
        <v>179700</v>
      </c>
      <c r="AB1029" s="565">
        <v>284100</v>
      </c>
      <c r="AC1029" s="565">
        <v>406200</v>
      </c>
      <c r="AD1029" s="565">
        <v>274850</v>
      </c>
      <c r="AE1029" s="565">
        <v>326750</v>
      </c>
      <c r="AF1029" s="565">
        <v>394600</v>
      </c>
      <c r="AG1029" s="565">
        <v>270050</v>
      </c>
      <c r="AH1029" s="565">
        <v>351750</v>
      </c>
      <c r="AI1029" s="565">
        <v>270750</v>
      </c>
      <c r="AJ1029" s="565">
        <v>165550</v>
      </c>
      <c r="AK1029" s="565">
        <v>321350</v>
      </c>
      <c r="AL1029" s="565">
        <v>269200</v>
      </c>
      <c r="AM1029" s="565">
        <v>122300</v>
      </c>
      <c r="AN1029" s="565">
        <v>246225</v>
      </c>
      <c r="AO1029" s="565">
        <v>105000</v>
      </c>
      <c r="AP1029" s="565">
        <v>1869850</v>
      </c>
      <c r="AQ1029" s="565">
        <v>104650</v>
      </c>
      <c r="AR1029" s="565">
        <v>110400</v>
      </c>
      <c r="AS1029" s="565">
        <v>109050</v>
      </c>
      <c r="AT1029" s="565">
        <v>101950</v>
      </c>
      <c r="AU1029" s="565">
        <v>131450</v>
      </c>
      <c r="AV1029" s="565">
        <v>124550</v>
      </c>
      <c r="AW1029" s="565">
        <v>48200</v>
      </c>
    </row>
    <row r="1030" spans="1:49">
      <c r="A1030" s="564" t="s">
        <v>58</v>
      </c>
      <c r="B1030" s="564" t="s">
        <v>2619</v>
      </c>
      <c r="C1030" s="564" t="s">
        <v>390</v>
      </c>
      <c r="D1030" s="564" t="s">
        <v>954</v>
      </c>
      <c r="E1030" s="564" t="s">
        <v>1005</v>
      </c>
      <c r="F1030" s="565">
        <v>19800</v>
      </c>
      <c r="G1030" s="566"/>
      <c r="H1030" s="566"/>
      <c r="I1030" s="566"/>
      <c r="J1030" s="566"/>
      <c r="K1030" s="566"/>
      <c r="L1030" s="566"/>
      <c r="M1030" s="566"/>
      <c r="N1030" s="566"/>
      <c r="O1030" s="566"/>
      <c r="P1030" s="566"/>
      <c r="Q1030" s="566"/>
      <c r="R1030" s="566"/>
      <c r="S1030" s="566"/>
      <c r="T1030" s="566"/>
      <c r="U1030" s="566"/>
      <c r="V1030" s="566"/>
      <c r="W1030" s="566"/>
      <c r="X1030" s="566"/>
      <c r="Y1030" s="566"/>
      <c r="Z1030" s="566"/>
      <c r="AA1030" s="566"/>
      <c r="AB1030" s="566"/>
      <c r="AC1030" s="566"/>
      <c r="AD1030" s="566"/>
      <c r="AE1030" s="566"/>
      <c r="AF1030" s="566"/>
      <c r="AG1030" s="566"/>
      <c r="AH1030" s="566"/>
      <c r="AI1030" s="566"/>
      <c r="AJ1030" s="566"/>
      <c r="AK1030" s="566"/>
      <c r="AL1030" s="566"/>
      <c r="AM1030" s="566"/>
      <c r="AN1030" s="566"/>
      <c r="AO1030" s="565">
        <v>19800</v>
      </c>
      <c r="AP1030" s="566"/>
      <c r="AQ1030" s="566"/>
      <c r="AR1030" s="566"/>
      <c r="AS1030" s="566"/>
      <c r="AT1030" s="566"/>
      <c r="AU1030" s="566"/>
      <c r="AV1030" s="566"/>
      <c r="AW1030" s="566"/>
    </row>
    <row r="1031" spans="1:49">
      <c r="A1031" s="564" t="s">
        <v>61</v>
      </c>
      <c r="B1031" s="564" t="s">
        <v>3273</v>
      </c>
      <c r="C1031" s="564" t="s">
        <v>390</v>
      </c>
      <c r="D1031" s="564" t="s">
        <v>954</v>
      </c>
      <c r="E1031" s="564" t="s">
        <v>1005</v>
      </c>
      <c r="F1031" s="565">
        <v>3135310</v>
      </c>
      <c r="G1031" s="565">
        <v>134150</v>
      </c>
      <c r="H1031" s="565">
        <v>107450</v>
      </c>
      <c r="I1031" s="565">
        <v>87300</v>
      </c>
      <c r="J1031" s="565">
        <v>109500</v>
      </c>
      <c r="K1031" s="565">
        <v>76400</v>
      </c>
      <c r="L1031" s="565">
        <v>143000</v>
      </c>
      <c r="M1031" s="565">
        <v>143000</v>
      </c>
      <c r="N1031" s="565">
        <v>950950</v>
      </c>
      <c r="O1031" s="565">
        <v>533750</v>
      </c>
      <c r="P1031" s="565">
        <v>98800</v>
      </c>
      <c r="Q1031" s="566"/>
      <c r="R1031" s="565">
        <v>49960</v>
      </c>
      <c r="S1031" s="565">
        <v>55500</v>
      </c>
      <c r="T1031" s="565">
        <v>72450</v>
      </c>
      <c r="U1031" s="565">
        <v>71200</v>
      </c>
      <c r="V1031" s="565">
        <v>141400</v>
      </c>
      <c r="W1031" s="565">
        <v>23300</v>
      </c>
      <c r="X1031" s="565">
        <v>41500</v>
      </c>
      <c r="Y1031" s="566"/>
      <c r="Z1031" s="565">
        <v>192000</v>
      </c>
      <c r="AA1031" s="565">
        <v>42900</v>
      </c>
      <c r="AB1031" s="565">
        <v>60800</v>
      </c>
      <c r="AC1031" s="566"/>
      <c r="AD1031" s="566"/>
      <c r="AE1031" s="566"/>
      <c r="AF1031" s="566"/>
      <c r="AG1031" s="566"/>
      <c r="AH1031" s="566"/>
      <c r="AI1031" s="566"/>
      <c r="AJ1031" s="566"/>
      <c r="AK1031" s="566"/>
      <c r="AL1031" s="566"/>
      <c r="AM1031" s="566"/>
      <c r="AN1031" s="566"/>
      <c r="AO1031" s="566"/>
      <c r="AP1031" s="566"/>
      <c r="AQ1031" s="566"/>
      <c r="AR1031" s="566"/>
      <c r="AS1031" s="566"/>
      <c r="AT1031" s="566"/>
      <c r="AU1031" s="566"/>
      <c r="AV1031" s="566"/>
      <c r="AW1031" s="566"/>
    </row>
    <row r="1032" spans="1:49">
      <c r="A1032" s="564" t="s">
        <v>69</v>
      </c>
      <c r="B1032" s="564" t="s">
        <v>3274</v>
      </c>
      <c r="C1032" s="564" t="s">
        <v>390</v>
      </c>
      <c r="D1032" s="564" t="s">
        <v>954</v>
      </c>
      <c r="E1032" s="564" t="s">
        <v>1005</v>
      </c>
      <c r="F1032" s="565">
        <v>5089500</v>
      </c>
      <c r="G1032" s="566"/>
      <c r="H1032" s="566"/>
      <c r="I1032" s="566"/>
      <c r="J1032" s="566"/>
      <c r="K1032" s="566"/>
      <c r="L1032" s="565">
        <v>484050</v>
      </c>
      <c r="M1032" s="565">
        <v>329550</v>
      </c>
      <c r="N1032" s="565">
        <v>251250</v>
      </c>
      <c r="O1032" s="565">
        <v>182150</v>
      </c>
      <c r="P1032" s="565">
        <v>229600</v>
      </c>
      <c r="Q1032" s="565">
        <v>158400</v>
      </c>
      <c r="R1032" s="565">
        <v>179300</v>
      </c>
      <c r="S1032" s="565">
        <v>95250</v>
      </c>
      <c r="T1032" s="565">
        <v>108900</v>
      </c>
      <c r="U1032" s="565">
        <v>37100</v>
      </c>
      <c r="V1032" s="565">
        <v>413750</v>
      </c>
      <c r="W1032" s="565">
        <v>29850</v>
      </c>
      <c r="X1032" s="565">
        <v>68300</v>
      </c>
      <c r="Y1032" s="565">
        <v>179500</v>
      </c>
      <c r="Z1032" s="565">
        <v>94200</v>
      </c>
      <c r="AA1032" s="566"/>
      <c r="AB1032" s="565">
        <v>343300</v>
      </c>
      <c r="AC1032" s="565">
        <v>49800</v>
      </c>
      <c r="AD1032" s="565">
        <v>168550</v>
      </c>
      <c r="AE1032" s="565">
        <v>136000</v>
      </c>
      <c r="AF1032" s="565">
        <v>78050</v>
      </c>
      <c r="AG1032" s="566"/>
      <c r="AH1032" s="565">
        <v>165300</v>
      </c>
      <c r="AI1032" s="565">
        <v>103000</v>
      </c>
      <c r="AJ1032" s="566"/>
      <c r="AK1032" s="565">
        <v>77950</v>
      </c>
      <c r="AL1032" s="565">
        <v>142950</v>
      </c>
      <c r="AM1032" s="565">
        <v>87500</v>
      </c>
      <c r="AN1032" s="565">
        <v>70400</v>
      </c>
      <c r="AO1032" s="565">
        <v>25000</v>
      </c>
      <c r="AP1032" s="565">
        <v>159500</v>
      </c>
      <c r="AQ1032" s="565">
        <v>81950</v>
      </c>
      <c r="AR1032" s="565">
        <v>13800</v>
      </c>
      <c r="AS1032" s="565">
        <v>265400</v>
      </c>
      <c r="AT1032" s="565">
        <v>117200</v>
      </c>
      <c r="AU1032" s="565">
        <v>82000</v>
      </c>
      <c r="AV1032" s="565">
        <v>43200</v>
      </c>
      <c r="AW1032" s="565">
        <v>37500</v>
      </c>
    </row>
    <row r="1033" spans="1:49">
      <c r="A1033" s="564" t="s">
        <v>1965</v>
      </c>
      <c r="B1033" s="564" t="s">
        <v>3275</v>
      </c>
      <c r="C1033" s="564" t="s">
        <v>390</v>
      </c>
      <c r="D1033" s="564" t="s">
        <v>954</v>
      </c>
      <c r="E1033" s="564" t="s">
        <v>1005</v>
      </c>
      <c r="F1033" s="565">
        <v>1131400</v>
      </c>
      <c r="G1033" s="566"/>
      <c r="H1033" s="566"/>
      <c r="I1033" s="566"/>
      <c r="J1033" s="566"/>
      <c r="K1033" s="566"/>
      <c r="L1033" s="566"/>
      <c r="M1033" s="566"/>
      <c r="N1033" s="566"/>
      <c r="O1033" s="566"/>
      <c r="P1033" s="566"/>
      <c r="Q1033" s="566"/>
      <c r="R1033" s="566"/>
      <c r="S1033" s="566"/>
      <c r="T1033" s="566"/>
      <c r="U1033" s="566"/>
      <c r="V1033" s="566"/>
      <c r="W1033" s="566"/>
      <c r="X1033" s="566"/>
      <c r="Y1033" s="566"/>
      <c r="Z1033" s="566"/>
      <c r="AA1033" s="566"/>
      <c r="AB1033" s="566"/>
      <c r="AC1033" s="566"/>
      <c r="AD1033" s="566"/>
      <c r="AE1033" s="566"/>
      <c r="AF1033" s="566"/>
      <c r="AG1033" s="566"/>
      <c r="AH1033" s="566"/>
      <c r="AI1033" s="566"/>
      <c r="AJ1033" s="566"/>
      <c r="AK1033" s="566"/>
      <c r="AL1033" s="565">
        <v>284100</v>
      </c>
      <c r="AM1033" s="565">
        <v>161500</v>
      </c>
      <c r="AN1033" s="565">
        <v>354000</v>
      </c>
      <c r="AO1033" s="566"/>
      <c r="AP1033" s="565">
        <v>260300</v>
      </c>
      <c r="AQ1033" s="566"/>
      <c r="AR1033" s="565">
        <v>39500</v>
      </c>
      <c r="AS1033" s="566"/>
      <c r="AT1033" s="566"/>
      <c r="AU1033" s="566"/>
      <c r="AV1033" s="565">
        <v>32000</v>
      </c>
      <c r="AW1033" s="566"/>
    </row>
    <row r="1034" spans="1:49">
      <c r="A1034" s="564" t="s">
        <v>81</v>
      </c>
      <c r="B1034" s="564" t="s">
        <v>3276</v>
      </c>
      <c r="C1034" s="564" t="s">
        <v>390</v>
      </c>
      <c r="D1034" s="564" t="s">
        <v>954</v>
      </c>
      <c r="E1034" s="564" t="s">
        <v>1005</v>
      </c>
      <c r="F1034" s="565">
        <v>1039670</v>
      </c>
      <c r="G1034" s="566"/>
      <c r="H1034" s="566"/>
      <c r="I1034" s="566"/>
      <c r="J1034" s="566"/>
      <c r="K1034" s="566"/>
      <c r="L1034" s="566"/>
      <c r="M1034" s="566"/>
      <c r="N1034" s="566"/>
      <c r="O1034" s="566"/>
      <c r="P1034" s="566"/>
      <c r="Q1034" s="566"/>
      <c r="R1034" s="566"/>
      <c r="S1034" s="566"/>
      <c r="T1034" s="566"/>
      <c r="U1034" s="566"/>
      <c r="V1034" s="566"/>
      <c r="W1034" s="566"/>
      <c r="X1034" s="566"/>
      <c r="Y1034" s="566"/>
      <c r="Z1034" s="566"/>
      <c r="AA1034" s="566"/>
      <c r="AB1034" s="566"/>
      <c r="AC1034" s="566"/>
      <c r="AD1034" s="566"/>
      <c r="AE1034" s="566"/>
      <c r="AF1034" s="566"/>
      <c r="AG1034" s="565">
        <v>94850</v>
      </c>
      <c r="AH1034" s="565">
        <v>314920</v>
      </c>
      <c r="AI1034" s="565">
        <v>64400</v>
      </c>
      <c r="AJ1034" s="565">
        <v>320000</v>
      </c>
      <c r="AK1034" s="565">
        <v>161500</v>
      </c>
      <c r="AL1034" s="565">
        <v>76500</v>
      </c>
      <c r="AM1034" s="565">
        <v>7500</v>
      </c>
      <c r="AN1034" s="566"/>
      <c r="AO1034" s="566"/>
      <c r="AP1034" s="566"/>
      <c r="AQ1034" s="566"/>
      <c r="AR1034" s="566"/>
      <c r="AS1034" s="566"/>
      <c r="AT1034" s="566"/>
      <c r="AU1034" s="566"/>
      <c r="AV1034" s="566"/>
      <c r="AW1034" s="566"/>
    </row>
    <row r="1035" spans="1:49">
      <c r="A1035" s="564" t="s">
        <v>82</v>
      </c>
      <c r="B1035" s="564" t="s">
        <v>3277</v>
      </c>
      <c r="C1035" s="564" t="s">
        <v>390</v>
      </c>
      <c r="D1035" s="564" t="s">
        <v>954</v>
      </c>
      <c r="E1035" s="564" t="s">
        <v>1005</v>
      </c>
      <c r="F1035" s="565">
        <v>3676590</v>
      </c>
      <c r="G1035" s="565">
        <v>50350</v>
      </c>
      <c r="H1035" s="565">
        <v>64650</v>
      </c>
      <c r="I1035" s="565">
        <v>44000</v>
      </c>
      <c r="J1035" s="566"/>
      <c r="K1035" s="565">
        <v>38000</v>
      </c>
      <c r="L1035" s="565">
        <v>77300</v>
      </c>
      <c r="M1035" s="565">
        <v>77300</v>
      </c>
      <c r="N1035" s="565">
        <v>439900</v>
      </c>
      <c r="O1035" s="565">
        <v>91640</v>
      </c>
      <c r="P1035" s="565">
        <v>188150</v>
      </c>
      <c r="Q1035" s="565">
        <v>169200</v>
      </c>
      <c r="R1035" s="565">
        <v>306150</v>
      </c>
      <c r="S1035" s="565">
        <v>245100</v>
      </c>
      <c r="T1035" s="565">
        <v>102700</v>
      </c>
      <c r="U1035" s="565">
        <v>114700</v>
      </c>
      <c r="V1035" s="565">
        <v>73000</v>
      </c>
      <c r="W1035" s="565">
        <v>66600</v>
      </c>
      <c r="X1035" s="565">
        <v>64700</v>
      </c>
      <c r="Y1035" s="565">
        <v>119600</v>
      </c>
      <c r="Z1035" s="565">
        <v>491150</v>
      </c>
      <c r="AA1035" s="565">
        <v>22850</v>
      </c>
      <c r="AB1035" s="565">
        <v>250700</v>
      </c>
      <c r="AC1035" s="565">
        <v>29500</v>
      </c>
      <c r="AD1035" s="565">
        <v>17500</v>
      </c>
      <c r="AE1035" s="566"/>
      <c r="AF1035" s="565">
        <v>216550</v>
      </c>
      <c r="AG1035" s="565">
        <v>31000</v>
      </c>
      <c r="AH1035" s="566"/>
      <c r="AI1035" s="566"/>
      <c r="AJ1035" s="565">
        <v>33700</v>
      </c>
      <c r="AK1035" s="566"/>
      <c r="AL1035" s="566"/>
      <c r="AM1035" s="566"/>
      <c r="AN1035" s="565">
        <v>24400</v>
      </c>
      <c r="AO1035" s="566"/>
      <c r="AP1035" s="566"/>
      <c r="AQ1035" s="566"/>
      <c r="AR1035" s="565">
        <v>31000</v>
      </c>
      <c r="AS1035" s="565">
        <v>72600</v>
      </c>
      <c r="AT1035" s="565">
        <v>41300</v>
      </c>
      <c r="AU1035" s="565">
        <v>38200</v>
      </c>
      <c r="AV1035" s="566"/>
      <c r="AW1035" s="565">
        <v>43100</v>
      </c>
    </row>
    <row r="1036" spans="1:49">
      <c r="A1036" s="564" t="s">
        <v>84</v>
      </c>
      <c r="B1036" s="564" t="s">
        <v>3278</v>
      </c>
      <c r="C1036" s="564" t="s">
        <v>390</v>
      </c>
      <c r="D1036" s="564" t="s">
        <v>954</v>
      </c>
      <c r="E1036" s="564" t="s">
        <v>1005</v>
      </c>
      <c r="F1036" s="565">
        <v>5461590</v>
      </c>
      <c r="G1036" s="565">
        <v>10500</v>
      </c>
      <c r="H1036" s="566"/>
      <c r="I1036" s="565">
        <v>30000</v>
      </c>
      <c r="J1036" s="565">
        <v>5000</v>
      </c>
      <c r="K1036" s="565">
        <v>5200</v>
      </c>
      <c r="L1036" s="565">
        <v>26410</v>
      </c>
      <c r="M1036" s="565">
        <v>26410</v>
      </c>
      <c r="N1036" s="566"/>
      <c r="O1036" s="565">
        <v>191320</v>
      </c>
      <c r="P1036" s="565">
        <v>137150</v>
      </c>
      <c r="Q1036" s="566"/>
      <c r="R1036" s="566"/>
      <c r="S1036" s="566"/>
      <c r="T1036" s="566"/>
      <c r="U1036" s="566"/>
      <c r="V1036" s="566"/>
      <c r="W1036" s="566"/>
      <c r="X1036" s="565">
        <v>14600</v>
      </c>
      <c r="Y1036" s="565">
        <v>182000</v>
      </c>
      <c r="Z1036" s="565">
        <v>260750</v>
      </c>
      <c r="AA1036" s="565">
        <v>52700</v>
      </c>
      <c r="AB1036" s="565">
        <v>11350</v>
      </c>
      <c r="AC1036" s="565">
        <v>1126250</v>
      </c>
      <c r="AD1036" s="565">
        <v>1237800</v>
      </c>
      <c r="AE1036" s="565">
        <v>636000</v>
      </c>
      <c r="AF1036" s="565">
        <v>423000</v>
      </c>
      <c r="AG1036" s="566"/>
      <c r="AH1036" s="565">
        <v>518000</v>
      </c>
      <c r="AI1036" s="565">
        <v>44000</v>
      </c>
      <c r="AJ1036" s="565">
        <v>453200</v>
      </c>
      <c r="AK1036" s="566"/>
      <c r="AL1036" s="566"/>
      <c r="AM1036" s="566"/>
      <c r="AN1036" s="566"/>
      <c r="AO1036" s="565">
        <v>29300</v>
      </c>
      <c r="AP1036" s="566"/>
      <c r="AQ1036" s="566"/>
      <c r="AR1036" s="566"/>
      <c r="AS1036" s="566"/>
      <c r="AT1036" s="566"/>
      <c r="AU1036" s="565">
        <v>7600</v>
      </c>
      <c r="AV1036" s="565">
        <v>33050</v>
      </c>
      <c r="AW1036" s="566"/>
    </row>
    <row r="1037" spans="1:49">
      <c r="A1037" s="564" t="s">
        <v>85</v>
      </c>
      <c r="B1037" s="564" t="s">
        <v>2779</v>
      </c>
      <c r="C1037" s="564" t="s">
        <v>390</v>
      </c>
      <c r="D1037" s="564" t="s">
        <v>954</v>
      </c>
      <c r="E1037" s="564" t="s">
        <v>1005</v>
      </c>
      <c r="F1037" s="565">
        <v>4141110</v>
      </c>
      <c r="G1037" s="565">
        <v>43800</v>
      </c>
      <c r="H1037" s="565">
        <v>60100</v>
      </c>
      <c r="I1037" s="565">
        <v>20150</v>
      </c>
      <c r="J1037" s="565">
        <v>52500</v>
      </c>
      <c r="K1037" s="565">
        <v>121950</v>
      </c>
      <c r="L1037" s="565">
        <v>134100</v>
      </c>
      <c r="M1037" s="565">
        <v>134100</v>
      </c>
      <c r="N1037" s="565">
        <v>108950</v>
      </c>
      <c r="O1037" s="565">
        <v>145100</v>
      </c>
      <c r="P1037" s="565">
        <v>75700</v>
      </c>
      <c r="Q1037" s="565">
        <v>60450</v>
      </c>
      <c r="R1037" s="565">
        <v>155600</v>
      </c>
      <c r="S1037" s="565">
        <v>102830</v>
      </c>
      <c r="T1037" s="565">
        <v>19900</v>
      </c>
      <c r="U1037" s="565">
        <v>177700</v>
      </c>
      <c r="V1037" s="565">
        <v>102850</v>
      </c>
      <c r="W1037" s="565">
        <v>83850</v>
      </c>
      <c r="X1037" s="565">
        <v>104150</v>
      </c>
      <c r="Y1037" s="565">
        <v>188950</v>
      </c>
      <c r="Z1037" s="565">
        <v>72600</v>
      </c>
      <c r="AA1037" s="565">
        <v>62000</v>
      </c>
      <c r="AB1037" s="565">
        <v>198900</v>
      </c>
      <c r="AC1037" s="565">
        <v>67500</v>
      </c>
      <c r="AD1037" s="565">
        <v>92900</v>
      </c>
      <c r="AE1037" s="565">
        <v>108150</v>
      </c>
      <c r="AF1037" s="565">
        <v>207650</v>
      </c>
      <c r="AG1037" s="565">
        <v>28400</v>
      </c>
      <c r="AH1037" s="565">
        <v>66750</v>
      </c>
      <c r="AI1037" s="565">
        <v>107560</v>
      </c>
      <c r="AJ1037" s="565">
        <v>73000</v>
      </c>
      <c r="AK1037" s="565">
        <v>131560</v>
      </c>
      <c r="AL1037" s="565">
        <v>22000</v>
      </c>
      <c r="AM1037" s="565">
        <v>45400</v>
      </c>
      <c r="AN1037" s="565">
        <v>31450</v>
      </c>
      <c r="AO1037" s="565">
        <v>141650</v>
      </c>
      <c r="AP1037" s="565">
        <v>32400</v>
      </c>
      <c r="AQ1037" s="565">
        <v>91950</v>
      </c>
      <c r="AR1037" s="565">
        <v>57000</v>
      </c>
      <c r="AS1037" s="565">
        <v>165550</v>
      </c>
      <c r="AT1037" s="565">
        <v>162910</v>
      </c>
      <c r="AU1037" s="565">
        <v>170750</v>
      </c>
      <c r="AV1037" s="565">
        <v>110350</v>
      </c>
      <c r="AW1037" s="566"/>
    </row>
    <row r="1038" spans="1:49">
      <c r="A1038" s="564" t="s">
        <v>1853</v>
      </c>
      <c r="B1038" s="564" t="s">
        <v>3279</v>
      </c>
      <c r="C1038" s="564" t="s">
        <v>390</v>
      </c>
      <c r="D1038" s="564" t="s">
        <v>954</v>
      </c>
      <c r="E1038" s="564" t="s">
        <v>1005</v>
      </c>
      <c r="F1038" s="565">
        <v>942320</v>
      </c>
      <c r="G1038" s="566"/>
      <c r="H1038" s="566"/>
      <c r="I1038" s="566"/>
      <c r="J1038" s="566"/>
      <c r="K1038" s="566"/>
      <c r="L1038" s="566"/>
      <c r="M1038" s="566"/>
      <c r="N1038" s="566"/>
      <c r="O1038" s="566"/>
      <c r="P1038" s="566"/>
      <c r="Q1038" s="566"/>
      <c r="R1038" s="566"/>
      <c r="S1038" s="566"/>
      <c r="T1038" s="566"/>
      <c r="U1038" s="566"/>
      <c r="V1038" s="566"/>
      <c r="W1038" s="566"/>
      <c r="X1038" s="566"/>
      <c r="Y1038" s="566"/>
      <c r="Z1038" s="566"/>
      <c r="AA1038" s="566"/>
      <c r="AB1038" s="566"/>
      <c r="AC1038" s="566"/>
      <c r="AD1038" s="566"/>
      <c r="AE1038" s="566"/>
      <c r="AF1038" s="566"/>
      <c r="AG1038" s="566"/>
      <c r="AH1038" s="566"/>
      <c r="AI1038" s="566"/>
      <c r="AJ1038" s="566"/>
      <c r="AK1038" s="566"/>
      <c r="AL1038" s="565">
        <v>264420</v>
      </c>
      <c r="AM1038" s="565">
        <v>98210</v>
      </c>
      <c r="AN1038" s="565">
        <v>58370</v>
      </c>
      <c r="AO1038" s="565">
        <v>18400</v>
      </c>
      <c r="AP1038" s="565">
        <v>94170</v>
      </c>
      <c r="AQ1038" s="565">
        <v>22000</v>
      </c>
      <c r="AR1038" s="565">
        <v>40850</v>
      </c>
      <c r="AS1038" s="565">
        <v>66300</v>
      </c>
      <c r="AT1038" s="565">
        <v>114350</v>
      </c>
      <c r="AU1038" s="565">
        <v>25950</v>
      </c>
      <c r="AV1038" s="565">
        <v>55300</v>
      </c>
      <c r="AW1038" s="565">
        <v>84000</v>
      </c>
    </row>
    <row r="1039" spans="1:49">
      <c r="A1039" s="564" t="s">
        <v>1263</v>
      </c>
      <c r="B1039" s="564" t="s">
        <v>3280</v>
      </c>
      <c r="C1039" s="564" t="s">
        <v>390</v>
      </c>
      <c r="D1039" s="564" t="s">
        <v>954</v>
      </c>
      <c r="E1039" s="564" t="s">
        <v>1005</v>
      </c>
      <c r="F1039" s="565">
        <v>356050</v>
      </c>
      <c r="G1039" s="566"/>
      <c r="H1039" s="566"/>
      <c r="I1039" s="566"/>
      <c r="J1039" s="566"/>
      <c r="K1039" s="566"/>
      <c r="L1039" s="566"/>
      <c r="M1039" s="566"/>
      <c r="N1039" s="566"/>
      <c r="O1039" s="566"/>
      <c r="P1039" s="566"/>
      <c r="Q1039" s="566"/>
      <c r="R1039" s="566"/>
      <c r="S1039" s="566"/>
      <c r="T1039" s="566"/>
      <c r="U1039" s="566"/>
      <c r="V1039" s="566"/>
      <c r="W1039" s="566"/>
      <c r="X1039" s="566"/>
      <c r="Y1039" s="566"/>
      <c r="Z1039" s="566"/>
      <c r="AA1039" s="566"/>
      <c r="AB1039" s="566"/>
      <c r="AC1039" s="566"/>
      <c r="AD1039" s="566"/>
      <c r="AE1039" s="566"/>
      <c r="AF1039" s="566"/>
      <c r="AG1039" s="566"/>
      <c r="AH1039" s="566"/>
      <c r="AI1039" s="566"/>
      <c r="AJ1039" s="566"/>
      <c r="AK1039" s="566"/>
      <c r="AL1039" s="565">
        <v>205400</v>
      </c>
      <c r="AM1039" s="565">
        <v>81700</v>
      </c>
      <c r="AN1039" s="565">
        <v>45350</v>
      </c>
      <c r="AO1039" s="566"/>
      <c r="AP1039" s="566"/>
      <c r="AQ1039" s="565">
        <v>7500</v>
      </c>
      <c r="AR1039" s="565">
        <v>11100</v>
      </c>
      <c r="AS1039" s="565">
        <v>5000</v>
      </c>
      <c r="AT1039" s="566"/>
      <c r="AU1039" s="566"/>
      <c r="AV1039" s="566"/>
      <c r="AW1039" s="566"/>
    </row>
    <row r="1040" spans="1:49">
      <c r="A1040" s="564" t="s">
        <v>1264</v>
      </c>
      <c r="B1040" s="564" t="s">
        <v>3281</v>
      </c>
      <c r="C1040" s="564" t="s">
        <v>390</v>
      </c>
      <c r="D1040" s="564" t="s">
        <v>954</v>
      </c>
      <c r="E1040" s="564" t="s">
        <v>1005</v>
      </c>
      <c r="F1040" s="565">
        <v>1493100</v>
      </c>
      <c r="G1040" s="566"/>
      <c r="H1040" s="566"/>
      <c r="I1040" s="566"/>
      <c r="J1040" s="566"/>
      <c r="K1040" s="566"/>
      <c r="L1040" s="566"/>
      <c r="M1040" s="566"/>
      <c r="N1040" s="566"/>
      <c r="O1040" s="566"/>
      <c r="P1040" s="566"/>
      <c r="Q1040" s="566"/>
      <c r="R1040" s="566"/>
      <c r="S1040" s="566"/>
      <c r="T1040" s="566"/>
      <c r="U1040" s="566"/>
      <c r="V1040" s="566"/>
      <c r="W1040" s="566"/>
      <c r="X1040" s="566"/>
      <c r="Y1040" s="566"/>
      <c r="Z1040" s="566"/>
      <c r="AA1040" s="566"/>
      <c r="AB1040" s="566"/>
      <c r="AC1040" s="566"/>
      <c r="AD1040" s="566"/>
      <c r="AE1040" s="566"/>
      <c r="AF1040" s="566"/>
      <c r="AG1040" s="566"/>
      <c r="AH1040" s="566"/>
      <c r="AI1040" s="566"/>
      <c r="AJ1040" s="566"/>
      <c r="AK1040" s="566"/>
      <c r="AL1040" s="565">
        <v>308550</v>
      </c>
      <c r="AM1040" s="565">
        <v>196800</v>
      </c>
      <c r="AN1040" s="565">
        <v>208100</v>
      </c>
      <c r="AO1040" s="565">
        <v>94000</v>
      </c>
      <c r="AP1040" s="565">
        <v>195150</v>
      </c>
      <c r="AQ1040" s="565">
        <v>78800</v>
      </c>
      <c r="AR1040" s="565">
        <v>39450</v>
      </c>
      <c r="AS1040" s="565">
        <v>47250</v>
      </c>
      <c r="AT1040" s="565">
        <v>179800</v>
      </c>
      <c r="AU1040" s="565">
        <v>31500</v>
      </c>
      <c r="AV1040" s="565">
        <v>59700</v>
      </c>
      <c r="AW1040" s="565">
        <v>54000</v>
      </c>
    </row>
    <row r="1041" spans="1:49">
      <c r="A1041" s="564" t="s">
        <v>1966</v>
      </c>
      <c r="B1041" s="564" t="s">
        <v>3282</v>
      </c>
      <c r="C1041" s="564" t="s">
        <v>390</v>
      </c>
      <c r="D1041" s="564" t="s">
        <v>954</v>
      </c>
      <c r="E1041" s="564" t="s">
        <v>1005</v>
      </c>
      <c r="F1041" s="565">
        <v>634300</v>
      </c>
      <c r="G1041" s="566"/>
      <c r="H1041" s="566"/>
      <c r="I1041" s="566"/>
      <c r="J1041" s="566"/>
      <c r="K1041" s="566"/>
      <c r="L1041" s="566"/>
      <c r="M1041" s="566"/>
      <c r="N1041" s="566"/>
      <c r="O1041" s="566"/>
      <c r="P1041" s="566"/>
      <c r="Q1041" s="566"/>
      <c r="R1041" s="566"/>
      <c r="S1041" s="566"/>
      <c r="T1041" s="566"/>
      <c r="U1041" s="566"/>
      <c r="V1041" s="566"/>
      <c r="W1041" s="566"/>
      <c r="X1041" s="566"/>
      <c r="Y1041" s="566"/>
      <c r="Z1041" s="566"/>
      <c r="AA1041" s="566"/>
      <c r="AB1041" s="566"/>
      <c r="AC1041" s="566"/>
      <c r="AD1041" s="566"/>
      <c r="AE1041" s="566"/>
      <c r="AF1041" s="566"/>
      <c r="AG1041" s="566"/>
      <c r="AH1041" s="566"/>
      <c r="AI1041" s="566"/>
      <c r="AJ1041" s="566"/>
      <c r="AK1041" s="566"/>
      <c r="AL1041" s="565">
        <v>150300</v>
      </c>
      <c r="AM1041" s="565">
        <v>40400</v>
      </c>
      <c r="AN1041" s="566"/>
      <c r="AO1041" s="566"/>
      <c r="AP1041" s="565">
        <v>406000</v>
      </c>
      <c r="AQ1041" s="566"/>
      <c r="AR1041" s="566"/>
      <c r="AS1041" s="566"/>
      <c r="AT1041" s="565">
        <v>37600</v>
      </c>
      <c r="AU1041" s="566"/>
      <c r="AV1041" s="566"/>
      <c r="AW1041" s="566"/>
    </row>
    <row r="1042" spans="1:49">
      <c r="A1042" s="564" t="s">
        <v>1967</v>
      </c>
      <c r="B1042" s="564" t="s">
        <v>3283</v>
      </c>
      <c r="C1042" s="564" t="s">
        <v>390</v>
      </c>
      <c r="D1042" s="564" t="s">
        <v>954</v>
      </c>
      <c r="E1042" s="564" t="s">
        <v>1005</v>
      </c>
      <c r="F1042" s="565">
        <v>452250</v>
      </c>
      <c r="G1042" s="566"/>
      <c r="H1042" s="566"/>
      <c r="I1042" s="566"/>
      <c r="J1042" s="566"/>
      <c r="K1042" s="566"/>
      <c r="L1042" s="566"/>
      <c r="M1042" s="566"/>
      <c r="N1042" s="566"/>
      <c r="O1042" s="566"/>
      <c r="P1042" s="566"/>
      <c r="Q1042" s="566"/>
      <c r="R1042" s="566"/>
      <c r="S1042" s="566"/>
      <c r="T1042" s="566"/>
      <c r="U1042" s="566"/>
      <c r="V1042" s="566"/>
      <c r="W1042" s="566"/>
      <c r="X1042" s="566"/>
      <c r="Y1042" s="566"/>
      <c r="Z1042" s="566"/>
      <c r="AA1042" s="566"/>
      <c r="AB1042" s="566"/>
      <c r="AC1042" s="566"/>
      <c r="AD1042" s="566"/>
      <c r="AE1042" s="566"/>
      <c r="AF1042" s="566"/>
      <c r="AG1042" s="566"/>
      <c r="AH1042" s="566"/>
      <c r="AI1042" s="566"/>
      <c r="AJ1042" s="566"/>
      <c r="AK1042" s="566"/>
      <c r="AL1042" s="565">
        <v>150300</v>
      </c>
      <c r="AM1042" s="565">
        <v>110800</v>
      </c>
      <c r="AN1042" s="566"/>
      <c r="AO1042" s="566"/>
      <c r="AP1042" s="566"/>
      <c r="AQ1042" s="566"/>
      <c r="AR1042" s="566"/>
      <c r="AS1042" s="566"/>
      <c r="AT1042" s="565">
        <v>65000</v>
      </c>
      <c r="AU1042" s="565">
        <v>18150</v>
      </c>
      <c r="AV1042" s="565">
        <v>108000</v>
      </c>
      <c r="AW1042" s="566"/>
    </row>
    <row r="1043" spans="1:49">
      <c r="A1043" s="564" t="s">
        <v>1968</v>
      </c>
      <c r="B1043" s="564" t="s">
        <v>3284</v>
      </c>
      <c r="C1043" s="564" t="s">
        <v>390</v>
      </c>
      <c r="D1043" s="564" t="s">
        <v>954</v>
      </c>
      <c r="E1043" s="564" t="s">
        <v>1005</v>
      </c>
      <c r="F1043" s="565">
        <v>155500</v>
      </c>
      <c r="G1043" s="566"/>
      <c r="H1043" s="566"/>
      <c r="I1043" s="566"/>
      <c r="J1043" s="566"/>
      <c r="K1043" s="566"/>
      <c r="L1043" s="566"/>
      <c r="M1043" s="566"/>
      <c r="N1043" s="566"/>
      <c r="O1043" s="566"/>
      <c r="P1043" s="566"/>
      <c r="Q1043" s="566"/>
      <c r="R1043" s="566"/>
      <c r="S1043" s="566"/>
      <c r="T1043" s="566"/>
      <c r="U1043" s="566"/>
      <c r="V1043" s="566"/>
      <c r="W1043" s="566"/>
      <c r="X1043" s="566"/>
      <c r="Y1043" s="566"/>
      <c r="Z1043" s="566"/>
      <c r="AA1043" s="566"/>
      <c r="AB1043" s="566"/>
      <c r="AC1043" s="566"/>
      <c r="AD1043" s="566"/>
      <c r="AE1043" s="566"/>
      <c r="AF1043" s="566"/>
      <c r="AG1043" s="566"/>
      <c r="AH1043" s="566"/>
      <c r="AI1043" s="566"/>
      <c r="AJ1043" s="566"/>
      <c r="AK1043" s="566"/>
      <c r="AL1043" s="565">
        <v>150300</v>
      </c>
      <c r="AM1043" s="566"/>
      <c r="AN1043" s="566"/>
      <c r="AO1043" s="566"/>
      <c r="AP1043" s="566"/>
      <c r="AQ1043" s="566"/>
      <c r="AR1043" s="565">
        <v>5200</v>
      </c>
      <c r="AS1043" s="566"/>
      <c r="AT1043" s="566"/>
      <c r="AU1043" s="566"/>
      <c r="AV1043" s="566"/>
      <c r="AW1043" s="566"/>
    </row>
    <row r="1044" spans="1:49">
      <c r="A1044" s="564" t="s">
        <v>1854</v>
      </c>
      <c r="B1044" s="564" t="s">
        <v>3285</v>
      </c>
      <c r="C1044" s="564" t="s">
        <v>390</v>
      </c>
      <c r="D1044" s="564" t="s">
        <v>954</v>
      </c>
      <c r="E1044" s="564" t="s">
        <v>1005</v>
      </c>
      <c r="F1044" s="565">
        <v>676380</v>
      </c>
      <c r="G1044" s="566"/>
      <c r="H1044" s="566"/>
      <c r="I1044" s="566"/>
      <c r="J1044" s="566"/>
      <c r="K1044" s="566"/>
      <c r="L1044" s="566"/>
      <c r="M1044" s="566"/>
      <c r="N1044" s="566"/>
      <c r="O1044" s="566"/>
      <c r="P1044" s="566"/>
      <c r="Q1044" s="566"/>
      <c r="R1044" s="566"/>
      <c r="S1044" s="566"/>
      <c r="T1044" s="566"/>
      <c r="U1044" s="566"/>
      <c r="V1044" s="566"/>
      <c r="W1044" s="566"/>
      <c r="X1044" s="566"/>
      <c r="Y1044" s="566"/>
      <c r="Z1044" s="566"/>
      <c r="AA1044" s="566"/>
      <c r="AB1044" s="566"/>
      <c r="AC1044" s="566"/>
      <c r="AD1044" s="566"/>
      <c r="AE1044" s="566"/>
      <c r="AF1044" s="566"/>
      <c r="AG1044" s="566"/>
      <c r="AH1044" s="566"/>
      <c r="AI1044" s="566"/>
      <c r="AJ1044" s="566"/>
      <c r="AK1044" s="566"/>
      <c r="AL1044" s="565">
        <v>170400</v>
      </c>
      <c r="AM1044" s="565">
        <v>9400</v>
      </c>
      <c r="AN1044" s="565">
        <v>61750</v>
      </c>
      <c r="AO1044" s="565">
        <v>36200</v>
      </c>
      <c r="AP1044" s="565">
        <v>37550</v>
      </c>
      <c r="AQ1044" s="565">
        <v>42150</v>
      </c>
      <c r="AR1044" s="565">
        <v>20850</v>
      </c>
      <c r="AS1044" s="565">
        <v>42450</v>
      </c>
      <c r="AT1044" s="565">
        <v>97130</v>
      </c>
      <c r="AU1044" s="565">
        <v>55050</v>
      </c>
      <c r="AV1044" s="565">
        <v>103450</v>
      </c>
      <c r="AW1044" s="566"/>
    </row>
    <row r="1045" spans="1:49">
      <c r="A1045" s="564" t="s">
        <v>1969</v>
      </c>
      <c r="B1045" s="564" t="s">
        <v>3286</v>
      </c>
      <c r="C1045" s="564" t="s">
        <v>390</v>
      </c>
      <c r="D1045" s="564" t="s">
        <v>954</v>
      </c>
      <c r="E1045" s="564" t="s">
        <v>1005</v>
      </c>
      <c r="F1045" s="565">
        <v>150300</v>
      </c>
      <c r="G1045" s="566"/>
      <c r="H1045" s="566"/>
      <c r="I1045" s="566"/>
      <c r="J1045" s="566"/>
      <c r="K1045" s="566"/>
      <c r="L1045" s="566"/>
      <c r="M1045" s="566"/>
      <c r="N1045" s="566"/>
      <c r="O1045" s="566"/>
      <c r="P1045" s="566"/>
      <c r="Q1045" s="566"/>
      <c r="R1045" s="566"/>
      <c r="S1045" s="566"/>
      <c r="T1045" s="566"/>
      <c r="U1045" s="566"/>
      <c r="V1045" s="566"/>
      <c r="W1045" s="566"/>
      <c r="X1045" s="566"/>
      <c r="Y1045" s="566"/>
      <c r="Z1045" s="566"/>
      <c r="AA1045" s="566"/>
      <c r="AB1045" s="566"/>
      <c r="AC1045" s="566"/>
      <c r="AD1045" s="566"/>
      <c r="AE1045" s="566"/>
      <c r="AF1045" s="566"/>
      <c r="AG1045" s="566"/>
      <c r="AH1045" s="566"/>
      <c r="AI1045" s="566"/>
      <c r="AJ1045" s="566"/>
      <c r="AK1045" s="566"/>
      <c r="AL1045" s="565">
        <v>150300</v>
      </c>
      <c r="AM1045" s="566"/>
      <c r="AN1045" s="566"/>
      <c r="AO1045" s="566"/>
      <c r="AP1045" s="566"/>
      <c r="AQ1045" s="566"/>
      <c r="AR1045" s="566"/>
      <c r="AS1045" s="566"/>
      <c r="AT1045" s="566"/>
      <c r="AU1045" s="566"/>
      <c r="AV1045" s="566"/>
      <c r="AW1045" s="566"/>
    </row>
    <row r="1046" spans="1:49">
      <c r="A1046" s="564" t="s">
        <v>1265</v>
      </c>
      <c r="B1046" s="564" t="s">
        <v>3287</v>
      </c>
      <c r="C1046" s="564" t="s">
        <v>390</v>
      </c>
      <c r="D1046" s="564" t="s">
        <v>954</v>
      </c>
      <c r="E1046" s="564" t="s">
        <v>1005</v>
      </c>
      <c r="F1046" s="565">
        <v>1107770</v>
      </c>
      <c r="G1046" s="566"/>
      <c r="H1046" s="566"/>
      <c r="I1046" s="566"/>
      <c r="J1046" s="566"/>
      <c r="K1046" s="566"/>
      <c r="L1046" s="566"/>
      <c r="M1046" s="566"/>
      <c r="N1046" s="566"/>
      <c r="O1046" s="566"/>
      <c r="P1046" s="566"/>
      <c r="Q1046" s="566"/>
      <c r="R1046" s="566"/>
      <c r="S1046" s="566"/>
      <c r="T1046" s="566"/>
      <c r="U1046" s="566"/>
      <c r="V1046" s="566"/>
      <c r="W1046" s="566"/>
      <c r="X1046" s="566"/>
      <c r="Y1046" s="566"/>
      <c r="Z1046" s="566"/>
      <c r="AA1046" s="566"/>
      <c r="AB1046" s="566"/>
      <c r="AC1046" s="566"/>
      <c r="AD1046" s="566"/>
      <c r="AE1046" s="566"/>
      <c r="AF1046" s="566"/>
      <c r="AG1046" s="566"/>
      <c r="AH1046" s="566"/>
      <c r="AI1046" s="566"/>
      <c r="AJ1046" s="566"/>
      <c r="AK1046" s="566"/>
      <c r="AL1046" s="565">
        <v>164900</v>
      </c>
      <c r="AM1046" s="565">
        <v>36600</v>
      </c>
      <c r="AN1046" s="565">
        <v>29400</v>
      </c>
      <c r="AO1046" s="565">
        <v>71000</v>
      </c>
      <c r="AP1046" s="565">
        <v>319190</v>
      </c>
      <c r="AQ1046" s="565">
        <v>85300</v>
      </c>
      <c r="AR1046" s="565">
        <v>71180</v>
      </c>
      <c r="AS1046" s="565">
        <v>80750</v>
      </c>
      <c r="AT1046" s="565">
        <v>30600</v>
      </c>
      <c r="AU1046" s="565">
        <v>83850</v>
      </c>
      <c r="AV1046" s="565">
        <v>135000</v>
      </c>
      <c r="AW1046" s="566"/>
    </row>
    <row r="1047" spans="1:49">
      <c r="A1047" s="564" t="s">
        <v>1970</v>
      </c>
      <c r="B1047" s="564" t="s">
        <v>3288</v>
      </c>
      <c r="C1047" s="564" t="s">
        <v>390</v>
      </c>
      <c r="D1047" s="564" t="s">
        <v>954</v>
      </c>
      <c r="E1047" s="564" t="s">
        <v>1005</v>
      </c>
      <c r="F1047" s="565">
        <v>245770</v>
      </c>
      <c r="G1047" s="566"/>
      <c r="H1047" s="566"/>
      <c r="I1047" s="566"/>
      <c r="J1047" s="566"/>
      <c r="K1047" s="566"/>
      <c r="L1047" s="566"/>
      <c r="M1047" s="566"/>
      <c r="N1047" s="566"/>
      <c r="O1047" s="566"/>
      <c r="P1047" s="566"/>
      <c r="Q1047" s="566"/>
      <c r="R1047" s="566"/>
      <c r="S1047" s="566"/>
      <c r="T1047" s="566"/>
      <c r="U1047" s="566"/>
      <c r="V1047" s="566"/>
      <c r="W1047" s="566"/>
      <c r="X1047" s="566"/>
      <c r="Y1047" s="566"/>
      <c r="Z1047" s="566"/>
      <c r="AA1047" s="566"/>
      <c r="AB1047" s="566"/>
      <c r="AC1047" s="566"/>
      <c r="AD1047" s="566"/>
      <c r="AE1047" s="566"/>
      <c r="AF1047" s="566"/>
      <c r="AG1047" s="566"/>
      <c r="AH1047" s="566"/>
      <c r="AI1047" s="566"/>
      <c r="AJ1047" s="566"/>
      <c r="AK1047" s="566"/>
      <c r="AL1047" s="565">
        <v>150300</v>
      </c>
      <c r="AM1047" s="565">
        <v>37820</v>
      </c>
      <c r="AN1047" s="566"/>
      <c r="AO1047" s="566"/>
      <c r="AP1047" s="566"/>
      <c r="AQ1047" s="566"/>
      <c r="AR1047" s="565">
        <v>57650</v>
      </c>
      <c r="AS1047" s="566"/>
      <c r="AT1047" s="566"/>
      <c r="AU1047" s="566"/>
      <c r="AV1047" s="566"/>
      <c r="AW1047" s="566"/>
    </row>
    <row r="1048" spans="1:49">
      <c r="A1048" s="564" t="s">
        <v>1971</v>
      </c>
      <c r="B1048" s="564" t="s">
        <v>3289</v>
      </c>
      <c r="C1048" s="564" t="s">
        <v>390</v>
      </c>
      <c r="D1048" s="564" t="s">
        <v>954</v>
      </c>
      <c r="E1048" s="564" t="s">
        <v>1005</v>
      </c>
      <c r="F1048" s="565">
        <v>449365</v>
      </c>
      <c r="G1048" s="566"/>
      <c r="H1048" s="566"/>
      <c r="I1048" s="566"/>
      <c r="J1048" s="566"/>
      <c r="K1048" s="566"/>
      <c r="L1048" s="566"/>
      <c r="M1048" s="566"/>
      <c r="N1048" s="566"/>
      <c r="O1048" s="566"/>
      <c r="P1048" s="566"/>
      <c r="Q1048" s="566"/>
      <c r="R1048" s="566"/>
      <c r="S1048" s="566"/>
      <c r="T1048" s="566"/>
      <c r="U1048" s="566"/>
      <c r="V1048" s="566"/>
      <c r="W1048" s="566"/>
      <c r="X1048" s="566"/>
      <c r="Y1048" s="566"/>
      <c r="Z1048" s="566"/>
      <c r="AA1048" s="566"/>
      <c r="AB1048" s="566"/>
      <c r="AC1048" s="566"/>
      <c r="AD1048" s="566"/>
      <c r="AE1048" s="566"/>
      <c r="AF1048" s="566"/>
      <c r="AG1048" s="566"/>
      <c r="AH1048" s="566"/>
      <c r="AI1048" s="566"/>
      <c r="AJ1048" s="566"/>
      <c r="AK1048" s="566"/>
      <c r="AL1048" s="565">
        <v>150300</v>
      </c>
      <c r="AM1048" s="565">
        <v>9940</v>
      </c>
      <c r="AN1048" s="565">
        <v>20850</v>
      </c>
      <c r="AO1048" s="565">
        <v>12500</v>
      </c>
      <c r="AP1048" s="565">
        <v>10300</v>
      </c>
      <c r="AQ1048" s="566"/>
      <c r="AR1048" s="566"/>
      <c r="AS1048" s="566"/>
      <c r="AT1048" s="566"/>
      <c r="AU1048" s="565">
        <v>191125</v>
      </c>
      <c r="AV1048" s="565">
        <v>54350</v>
      </c>
      <c r="AW1048" s="566"/>
    </row>
    <row r="1049" spans="1:49">
      <c r="A1049" s="564" t="s">
        <v>1855</v>
      </c>
      <c r="B1049" s="564" t="s">
        <v>3290</v>
      </c>
      <c r="C1049" s="564" t="s">
        <v>390</v>
      </c>
      <c r="D1049" s="564" t="s">
        <v>954</v>
      </c>
      <c r="E1049" s="564" t="s">
        <v>1005</v>
      </c>
      <c r="F1049" s="565">
        <v>922450</v>
      </c>
      <c r="G1049" s="566"/>
      <c r="H1049" s="566"/>
      <c r="I1049" s="566"/>
      <c r="J1049" s="566"/>
      <c r="K1049" s="566"/>
      <c r="L1049" s="566"/>
      <c r="M1049" s="566"/>
      <c r="N1049" s="566"/>
      <c r="O1049" s="566"/>
      <c r="P1049" s="566"/>
      <c r="Q1049" s="566"/>
      <c r="R1049" s="566"/>
      <c r="S1049" s="566"/>
      <c r="T1049" s="566"/>
      <c r="U1049" s="566"/>
      <c r="V1049" s="566"/>
      <c r="W1049" s="566"/>
      <c r="X1049" s="566"/>
      <c r="Y1049" s="566"/>
      <c r="Z1049" s="566"/>
      <c r="AA1049" s="566"/>
      <c r="AB1049" s="566"/>
      <c r="AC1049" s="566"/>
      <c r="AD1049" s="566"/>
      <c r="AE1049" s="566"/>
      <c r="AF1049" s="566"/>
      <c r="AG1049" s="566"/>
      <c r="AH1049" s="566"/>
      <c r="AI1049" s="566"/>
      <c r="AJ1049" s="566"/>
      <c r="AK1049" s="566"/>
      <c r="AL1049" s="565">
        <v>269500</v>
      </c>
      <c r="AM1049" s="566"/>
      <c r="AN1049" s="565">
        <v>24400</v>
      </c>
      <c r="AO1049" s="565">
        <v>38800</v>
      </c>
      <c r="AP1049" s="565">
        <v>200100</v>
      </c>
      <c r="AQ1049" s="565">
        <v>88050</v>
      </c>
      <c r="AR1049" s="565">
        <v>145500</v>
      </c>
      <c r="AS1049" s="565">
        <v>49000</v>
      </c>
      <c r="AT1049" s="565">
        <v>22500</v>
      </c>
      <c r="AU1049" s="566"/>
      <c r="AV1049" s="565">
        <v>84600</v>
      </c>
      <c r="AW1049" s="566"/>
    </row>
    <row r="1050" spans="1:49">
      <c r="A1050" s="564" t="s">
        <v>7</v>
      </c>
      <c r="B1050" s="564" t="s">
        <v>3291</v>
      </c>
      <c r="C1050" s="564" t="s">
        <v>390</v>
      </c>
      <c r="D1050" s="564" t="s">
        <v>954</v>
      </c>
      <c r="E1050" s="564" t="s">
        <v>1005</v>
      </c>
      <c r="F1050" s="565">
        <v>354250</v>
      </c>
      <c r="G1050" s="566"/>
      <c r="H1050" s="566"/>
      <c r="I1050" s="566"/>
      <c r="J1050" s="566"/>
      <c r="K1050" s="566"/>
      <c r="L1050" s="566"/>
      <c r="M1050" s="566"/>
      <c r="N1050" s="566"/>
      <c r="O1050" s="566"/>
      <c r="P1050" s="566"/>
      <c r="Q1050" s="566"/>
      <c r="R1050" s="566"/>
      <c r="S1050" s="566"/>
      <c r="T1050" s="566"/>
      <c r="U1050" s="566"/>
      <c r="V1050" s="566"/>
      <c r="W1050" s="566"/>
      <c r="X1050" s="566"/>
      <c r="Y1050" s="566"/>
      <c r="Z1050" s="566"/>
      <c r="AA1050" s="566"/>
      <c r="AB1050" s="566"/>
      <c r="AC1050" s="566"/>
      <c r="AD1050" s="566"/>
      <c r="AE1050" s="566"/>
      <c r="AF1050" s="566"/>
      <c r="AG1050" s="566"/>
      <c r="AH1050" s="566"/>
      <c r="AI1050" s="566"/>
      <c r="AJ1050" s="566"/>
      <c r="AK1050" s="566"/>
      <c r="AL1050" s="565">
        <v>34350</v>
      </c>
      <c r="AM1050" s="565">
        <v>62000</v>
      </c>
      <c r="AN1050" s="566"/>
      <c r="AO1050" s="565">
        <v>68100</v>
      </c>
      <c r="AP1050" s="565">
        <v>27350</v>
      </c>
      <c r="AQ1050" s="565">
        <v>66750</v>
      </c>
      <c r="AR1050" s="565">
        <v>61800</v>
      </c>
      <c r="AS1050" s="565">
        <v>19150</v>
      </c>
      <c r="AT1050" s="565">
        <v>14750</v>
      </c>
      <c r="AU1050" s="566"/>
      <c r="AV1050" s="566"/>
      <c r="AW1050" s="566"/>
    </row>
    <row r="1051" spans="1:49">
      <c r="A1051" s="564" t="s">
        <v>9</v>
      </c>
      <c r="B1051" s="564" t="s">
        <v>3292</v>
      </c>
      <c r="C1051" s="564" t="s">
        <v>390</v>
      </c>
      <c r="D1051" s="564" t="s">
        <v>954</v>
      </c>
      <c r="E1051" s="564" t="s">
        <v>1005</v>
      </c>
      <c r="F1051" s="565">
        <v>10780890</v>
      </c>
      <c r="G1051" s="565">
        <v>383150</v>
      </c>
      <c r="H1051" s="565">
        <v>406600</v>
      </c>
      <c r="I1051" s="565">
        <v>541850</v>
      </c>
      <c r="J1051" s="565">
        <v>271950</v>
      </c>
      <c r="K1051" s="565">
        <v>351200</v>
      </c>
      <c r="L1051" s="565">
        <v>275200</v>
      </c>
      <c r="M1051" s="565">
        <v>275200</v>
      </c>
      <c r="N1051" s="565">
        <v>657050</v>
      </c>
      <c r="O1051" s="565">
        <v>204350</v>
      </c>
      <c r="P1051" s="565">
        <v>268100</v>
      </c>
      <c r="Q1051" s="565">
        <v>375500</v>
      </c>
      <c r="R1051" s="565">
        <v>110650</v>
      </c>
      <c r="S1051" s="565">
        <v>355400</v>
      </c>
      <c r="T1051" s="565">
        <v>59000</v>
      </c>
      <c r="U1051" s="565">
        <v>209150</v>
      </c>
      <c r="V1051" s="565">
        <v>307750</v>
      </c>
      <c r="W1051" s="565">
        <v>357250</v>
      </c>
      <c r="X1051" s="565">
        <v>185400</v>
      </c>
      <c r="Y1051" s="565">
        <v>317400</v>
      </c>
      <c r="Z1051" s="565">
        <v>206400</v>
      </c>
      <c r="AA1051" s="565">
        <v>64200</v>
      </c>
      <c r="AB1051" s="565">
        <v>203250</v>
      </c>
      <c r="AC1051" s="565">
        <v>128400</v>
      </c>
      <c r="AD1051" s="565">
        <v>627100</v>
      </c>
      <c r="AE1051" s="565">
        <v>29000</v>
      </c>
      <c r="AF1051" s="565">
        <v>477050</v>
      </c>
      <c r="AG1051" s="565">
        <v>76090</v>
      </c>
      <c r="AH1051" s="565">
        <v>179400</v>
      </c>
      <c r="AI1051" s="565">
        <v>270400</v>
      </c>
      <c r="AJ1051" s="565">
        <v>226500</v>
      </c>
      <c r="AK1051" s="565">
        <v>91500</v>
      </c>
      <c r="AL1051" s="566"/>
      <c r="AM1051" s="565">
        <v>18000</v>
      </c>
      <c r="AN1051" s="565">
        <v>24150</v>
      </c>
      <c r="AO1051" s="566"/>
      <c r="AP1051" s="565">
        <v>743100</v>
      </c>
      <c r="AQ1051" s="566"/>
      <c r="AR1051" s="565">
        <v>166950</v>
      </c>
      <c r="AS1051" s="565">
        <v>1301250</v>
      </c>
      <c r="AT1051" s="566"/>
      <c r="AU1051" s="566"/>
      <c r="AV1051" s="565">
        <v>36000</v>
      </c>
      <c r="AW1051" s="566"/>
    </row>
    <row r="1052" spans="1:49">
      <c r="A1052" s="564" t="s">
        <v>10</v>
      </c>
      <c r="B1052" s="564" t="s">
        <v>3293</v>
      </c>
      <c r="C1052" s="564" t="s">
        <v>390</v>
      </c>
      <c r="D1052" s="564" t="s">
        <v>954</v>
      </c>
      <c r="E1052" s="564" t="s">
        <v>1005</v>
      </c>
      <c r="F1052" s="565">
        <v>2554750</v>
      </c>
      <c r="G1052" s="566"/>
      <c r="H1052" s="566"/>
      <c r="I1052" s="566"/>
      <c r="J1052" s="566"/>
      <c r="K1052" s="566"/>
      <c r="L1052" s="565">
        <v>335800</v>
      </c>
      <c r="M1052" s="565">
        <v>181300</v>
      </c>
      <c r="N1052" s="565">
        <v>240200</v>
      </c>
      <c r="O1052" s="565">
        <v>94700</v>
      </c>
      <c r="P1052" s="565">
        <v>187500</v>
      </c>
      <c r="Q1052" s="565">
        <v>168700</v>
      </c>
      <c r="R1052" s="565">
        <v>238650</v>
      </c>
      <c r="S1052" s="565">
        <v>216300</v>
      </c>
      <c r="T1052" s="565">
        <v>82250</v>
      </c>
      <c r="U1052" s="565">
        <v>85000</v>
      </c>
      <c r="V1052" s="565">
        <v>107900</v>
      </c>
      <c r="W1052" s="565">
        <v>112000</v>
      </c>
      <c r="X1052" s="565">
        <v>65000</v>
      </c>
      <c r="Y1052" s="565">
        <v>104250</v>
      </c>
      <c r="Z1052" s="565">
        <v>54400</v>
      </c>
      <c r="AA1052" s="565">
        <v>40500</v>
      </c>
      <c r="AB1052" s="565">
        <v>67500</v>
      </c>
      <c r="AC1052" s="565">
        <v>98300</v>
      </c>
      <c r="AD1052" s="565">
        <v>26000</v>
      </c>
      <c r="AE1052" s="565">
        <v>15000</v>
      </c>
      <c r="AF1052" s="565">
        <v>33500</v>
      </c>
      <c r="AG1052" s="566"/>
      <c r="AH1052" s="566"/>
      <c r="AI1052" s="566"/>
      <c r="AJ1052" s="566"/>
      <c r="AK1052" s="566"/>
      <c r="AL1052" s="566"/>
      <c r="AM1052" s="566"/>
      <c r="AN1052" s="566"/>
      <c r="AO1052" s="566"/>
      <c r="AP1052" s="566"/>
      <c r="AQ1052" s="566"/>
      <c r="AR1052" s="566"/>
      <c r="AS1052" s="566"/>
      <c r="AT1052" s="566"/>
      <c r="AU1052" s="566"/>
      <c r="AV1052" s="566"/>
      <c r="AW1052" s="566"/>
    </row>
    <row r="1053" spans="1:49">
      <c r="A1053" s="564" t="s">
        <v>1972</v>
      </c>
      <c r="B1053" s="564" t="s">
        <v>3294</v>
      </c>
      <c r="C1053" s="564" t="s">
        <v>390</v>
      </c>
      <c r="D1053" s="564" t="s">
        <v>954</v>
      </c>
      <c r="E1053" s="564" t="s">
        <v>1005</v>
      </c>
      <c r="F1053" s="565">
        <v>150300</v>
      </c>
      <c r="G1053" s="566"/>
      <c r="H1053" s="566"/>
      <c r="I1053" s="566"/>
      <c r="J1053" s="566"/>
      <c r="K1053" s="566"/>
      <c r="L1053" s="566"/>
      <c r="M1053" s="566"/>
      <c r="N1053" s="566"/>
      <c r="O1053" s="566"/>
      <c r="P1053" s="566"/>
      <c r="Q1053" s="566"/>
      <c r="R1053" s="566"/>
      <c r="S1053" s="566"/>
      <c r="T1053" s="566"/>
      <c r="U1053" s="566"/>
      <c r="V1053" s="566"/>
      <c r="W1053" s="566"/>
      <c r="X1053" s="566"/>
      <c r="Y1053" s="566"/>
      <c r="Z1053" s="566"/>
      <c r="AA1053" s="566"/>
      <c r="AB1053" s="566"/>
      <c r="AC1053" s="566"/>
      <c r="AD1053" s="566"/>
      <c r="AE1053" s="566"/>
      <c r="AF1053" s="566"/>
      <c r="AG1053" s="566"/>
      <c r="AH1053" s="566"/>
      <c r="AI1053" s="566"/>
      <c r="AJ1053" s="566"/>
      <c r="AK1053" s="566"/>
      <c r="AL1053" s="565">
        <v>150300</v>
      </c>
      <c r="AM1053" s="566"/>
      <c r="AN1053" s="566"/>
      <c r="AO1053" s="566"/>
      <c r="AP1053" s="566"/>
      <c r="AQ1053" s="566"/>
      <c r="AR1053" s="566"/>
      <c r="AS1053" s="566"/>
      <c r="AT1053" s="566"/>
      <c r="AU1053" s="566"/>
      <c r="AV1053" s="566"/>
      <c r="AW1053" s="566"/>
    </row>
    <row r="1054" spans="1:49">
      <c r="A1054" s="564" t="s">
        <v>1492</v>
      </c>
      <c r="B1054" s="564" t="s">
        <v>3295</v>
      </c>
      <c r="C1054" s="564" t="s">
        <v>390</v>
      </c>
      <c r="D1054" s="564" t="s">
        <v>954</v>
      </c>
      <c r="E1054" s="564" t="s">
        <v>1005</v>
      </c>
      <c r="F1054" s="565">
        <v>13800</v>
      </c>
      <c r="G1054" s="566"/>
      <c r="H1054" s="566"/>
      <c r="I1054" s="566"/>
      <c r="J1054" s="566"/>
      <c r="K1054" s="566"/>
      <c r="L1054" s="566"/>
      <c r="M1054" s="566"/>
      <c r="N1054" s="566"/>
      <c r="O1054" s="566"/>
      <c r="P1054" s="566"/>
      <c r="Q1054" s="566"/>
      <c r="R1054" s="566"/>
      <c r="S1054" s="566"/>
      <c r="T1054" s="566"/>
      <c r="U1054" s="566"/>
      <c r="V1054" s="566"/>
      <c r="W1054" s="566"/>
      <c r="X1054" s="566"/>
      <c r="Y1054" s="566"/>
      <c r="Z1054" s="566"/>
      <c r="AA1054" s="566"/>
      <c r="AB1054" s="566"/>
      <c r="AC1054" s="566"/>
      <c r="AD1054" s="566"/>
      <c r="AE1054" s="566"/>
      <c r="AF1054" s="566"/>
      <c r="AG1054" s="566"/>
      <c r="AH1054" s="566"/>
      <c r="AI1054" s="566"/>
      <c r="AJ1054" s="566"/>
      <c r="AK1054" s="566"/>
      <c r="AL1054" s="566"/>
      <c r="AM1054" s="566"/>
      <c r="AN1054" s="565">
        <v>13800</v>
      </c>
      <c r="AO1054" s="566"/>
      <c r="AP1054" s="566"/>
      <c r="AQ1054" s="566"/>
      <c r="AR1054" s="566"/>
      <c r="AS1054" s="566"/>
      <c r="AT1054" s="566"/>
      <c r="AU1054" s="566"/>
      <c r="AV1054" s="566"/>
      <c r="AW1054" s="566"/>
    </row>
    <row r="1055" spans="1:49">
      <c r="A1055" s="564" t="s">
        <v>1266</v>
      </c>
      <c r="B1055" s="564" t="s">
        <v>3296</v>
      </c>
      <c r="C1055" s="564" t="s">
        <v>390</v>
      </c>
      <c r="D1055" s="564" t="s">
        <v>954</v>
      </c>
      <c r="E1055" s="564" t="s">
        <v>1005</v>
      </c>
      <c r="F1055" s="565">
        <v>471870</v>
      </c>
      <c r="G1055" s="566"/>
      <c r="H1055" s="566"/>
      <c r="I1055" s="566"/>
      <c r="J1055" s="566"/>
      <c r="K1055" s="566"/>
      <c r="L1055" s="566"/>
      <c r="M1055" s="566"/>
      <c r="N1055" s="566"/>
      <c r="O1055" s="566"/>
      <c r="P1055" s="566"/>
      <c r="Q1055" s="566"/>
      <c r="R1055" s="566"/>
      <c r="S1055" s="566"/>
      <c r="T1055" s="566"/>
      <c r="U1055" s="566"/>
      <c r="V1055" s="566"/>
      <c r="W1055" s="566"/>
      <c r="X1055" s="566"/>
      <c r="Y1055" s="566"/>
      <c r="Z1055" s="566"/>
      <c r="AA1055" s="566"/>
      <c r="AB1055" s="566"/>
      <c r="AC1055" s="566"/>
      <c r="AD1055" s="566"/>
      <c r="AE1055" s="566"/>
      <c r="AF1055" s="566"/>
      <c r="AG1055" s="566"/>
      <c r="AH1055" s="566"/>
      <c r="AI1055" s="566"/>
      <c r="AJ1055" s="566"/>
      <c r="AK1055" s="566"/>
      <c r="AL1055" s="565">
        <v>150300</v>
      </c>
      <c r="AM1055" s="565">
        <v>245020</v>
      </c>
      <c r="AN1055" s="565">
        <v>22070</v>
      </c>
      <c r="AO1055" s="565">
        <v>43980</v>
      </c>
      <c r="AP1055" s="566"/>
      <c r="AQ1055" s="566"/>
      <c r="AR1055" s="566"/>
      <c r="AS1055" s="565">
        <v>10500</v>
      </c>
      <c r="AT1055" s="566"/>
      <c r="AU1055" s="566"/>
      <c r="AV1055" s="566"/>
      <c r="AW1055" s="566"/>
    </row>
    <row r="1056" spans="1:49">
      <c r="A1056" s="564" t="s">
        <v>1973</v>
      </c>
      <c r="B1056" s="564" t="s">
        <v>3297</v>
      </c>
      <c r="C1056" s="564" t="s">
        <v>390</v>
      </c>
      <c r="D1056" s="564" t="s">
        <v>954</v>
      </c>
      <c r="E1056" s="564" t="s">
        <v>1005</v>
      </c>
      <c r="F1056" s="565">
        <v>150300</v>
      </c>
      <c r="G1056" s="566"/>
      <c r="H1056" s="566"/>
      <c r="I1056" s="566"/>
      <c r="J1056" s="566"/>
      <c r="K1056" s="566"/>
      <c r="L1056" s="566"/>
      <c r="M1056" s="566"/>
      <c r="N1056" s="566"/>
      <c r="O1056" s="566"/>
      <c r="P1056" s="566"/>
      <c r="Q1056" s="566"/>
      <c r="R1056" s="566"/>
      <c r="S1056" s="566"/>
      <c r="T1056" s="566"/>
      <c r="U1056" s="566"/>
      <c r="V1056" s="566"/>
      <c r="W1056" s="566"/>
      <c r="X1056" s="566"/>
      <c r="Y1056" s="566"/>
      <c r="Z1056" s="566"/>
      <c r="AA1056" s="566"/>
      <c r="AB1056" s="566"/>
      <c r="AC1056" s="566"/>
      <c r="AD1056" s="566"/>
      <c r="AE1056" s="566"/>
      <c r="AF1056" s="566"/>
      <c r="AG1056" s="566"/>
      <c r="AH1056" s="566"/>
      <c r="AI1056" s="566"/>
      <c r="AJ1056" s="566"/>
      <c r="AK1056" s="566"/>
      <c r="AL1056" s="565">
        <v>150300</v>
      </c>
      <c r="AM1056" s="566"/>
      <c r="AN1056" s="566"/>
      <c r="AO1056" s="566"/>
      <c r="AP1056" s="566"/>
      <c r="AQ1056" s="566"/>
      <c r="AR1056" s="566"/>
      <c r="AS1056" s="566"/>
      <c r="AT1056" s="566"/>
      <c r="AU1056" s="566"/>
      <c r="AV1056" s="566"/>
      <c r="AW1056" s="566"/>
    </row>
    <row r="1057" spans="1:49">
      <c r="A1057" s="564" t="s">
        <v>1974</v>
      </c>
      <c r="B1057" s="564" t="s">
        <v>3298</v>
      </c>
      <c r="C1057" s="564" t="s">
        <v>390</v>
      </c>
      <c r="D1057" s="564" t="s">
        <v>954</v>
      </c>
      <c r="E1057" s="564" t="s">
        <v>1005</v>
      </c>
      <c r="F1057" s="565">
        <v>641530</v>
      </c>
      <c r="G1057" s="566"/>
      <c r="H1057" s="566"/>
      <c r="I1057" s="566"/>
      <c r="J1057" s="566"/>
      <c r="K1057" s="566"/>
      <c r="L1057" s="566"/>
      <c r="M1057" s="566"/>
      <c r="N1057" s="566"/>
      <c r="O1057" s="566"/>
      <c r="P1057" s="566"/>
      <c r="Q1057" s="566"/>
      <c r="R1057" s="566"/>
      <c r="S1057" s="566"/>
      <c r="T1057" s="566"/>
      <c r="U1057" s="566"/>
      <c r="V1057" s="566"/>
      <c r="W1057" s="566"/>
      <c r="X1057" s="566"/>
      <c r="Y1057" s="566"/>
      <c r="Z1057" s="566"/>
      <c r="AA1057" s="566"/>
      <c r="AB1057" s="566"/>
      <c r="AC1057" s="566"/>
      <c r="AD1057" s="566"/>
      <c r="AE1057" s="566"/>
      <c r="AF1057" s="566"/>
      <c r="AG1057" s="566"/>
      <c r="AH1057" s="566"/>
      <c r="AI1057" s="566"/>
      <c r="AJ1057" s="566"/>
      <c r="AK1057" s="566"/>
      <c r="AL1057" s="565">
        <v>283450</v>
      </c>
      <c r="AM1057" s="565">
        <v>127430</v>
      </c>
      <c r="AN1057" s="565">
        <v>10850</v>
      </c>
      <c r="AO1057" s="565">
        <v>6500</v>
      </c>
      <c r="AP1057" s="565">
        <v>58800</v>
      </c>
      <c r="AQ1057" s="566"/>
      <c r="AR1057" s="566"/>
      <c r="AS1057" s="566"/>
      <c r="AT1057" s="565">
        <v>73500</v>
      </c>
      <c r="AU1057" s="566"/>
      <c r="AV1057" s="565">
        <v>81000</v>
      </c>
      <c r="AW1057" s="566"/>
    </row>
    <row r="1058" spans="1:49">
      <c r="A1058" s="564" t="s">
        <v>1267</v>
      </c>
      <c r="B1058" s="564" t="s">
        <v>3299</v>
      </c>
      <c r="C1058" s="564" t="s">
        <v>390</v>
      </c>
      <c r="D1058" s="564" t="s">
        <v>954</v>
      </c>
      <c r="E1058" s="564" t="s">
        <v>1005</v>
      </c>
      <c r="F1058" s="565">
        <v>203150</v>
      </c>
      <c r="G1058" s="566"/>
      <c r="H1058" s="566"/>
      <c r="I1058" s="566"/>
      <c r="J1058" s="566"/>
      <c r="K1058" s="566"/>
      <c r="L1058" s="566"/>
      <c r="M1058" s="566"/>
      <c r="N1058" s="566"/>
      <c r="O1058" s="566"/>
      <c r="P1058" s="566"/>
      <c r="Q1058" s="566"/>
      <c r="R1058" s="566"/>
      <c r="S1058" s="566"/>
      <c r="T1058" s="566"/>
      <c r="U1058" s="566"/>
      <c r="V1058" s="566"/>
      <c r="W1058" s="566"/>
      <c r="X1058" s="566"/>
      <c r="Y1058" s="566"/>
      <c r="Z1058" s="566"/>
      <c r="AA1058" s="566"/>
      <c r="AB1058" s="566"/>
      <c r="AC1058" s="566"/>
      <c r="AD1058" s="566"/>
      <c r="AE1058" s="566"/>
      <c r="AF1058" s="566"/>
      <c r="AG1058" s="566"/>
      <c r="AH1058" s="566"/>
      <c r="AI1058" s="566"/>
      <c r="AJ1058" s="566"/>
      <c r="AK1058" s="566"/>
      <c r="AL1058" s="565">
        <v>150300</v>
      </c>
      <c r="AM1058" s="565">
        <v>9800</v>
      </c>
      <c r="AN1058" s="566"/>
      <c r="AO1058" s="565">
        <v>11650</v>
      </c>
      <c r="AP1058" s="566"/>
      <c r="AQ1058" s="565">
        <v>12200</v>
      </c>
      <c r="AR1058" s="565">
        <v>12800</v>
      </c>
      <c r="AS1058" s="565">
        <v>6400</v>
      </c>
      <c r="AT1058" s="566"/>
      <c r="AU1058" s="566"/>
      <c r="AV1058" s="566"/>
      <c r="AW1058" s="566"/>
    </row>
    <row r="1059" spans="1:49">
      <c r="A1059" s="564" t="s">
        <v>1975</v>
      </c>
      <c r="B1059" s="564" t="s">
        <v>3300</v>
      </c>
      <c r="C1059" s="564" t="s">
        <v>390</v>
      </c>
      <c r="D1059" s="564" t="s">
        <v>954</v>
      </c>
      <c r="E1059" s="564" t="s">
        <v>1005</v>
      </c>
      <c r="F1059" s="565">
        <v>150300</v>
      </c>
      <c r="G1059" s="566"/>
      <c r="H1059" s="566"/>
      <c r="I1059" s="566"/>
      <c r="J1059" s="566"/>
      <c r="K1059" s="566"/>
      <c r="L1059" s="566"/>
      <c r="M1059" s="566"/>
      <c r="N1059" s="566"/>
      <c r="O1059" s="566"/>
      <c r="P1059" s="566"/>
      <c r="Q1059" s="566"/>
      <c r="R1059" s="566"/>
      <c r="S1059" s="566"/>
      <c r="T1059" s="566"/>
      <c r="U1059" s="566"/>
      <c r="V1059" s="566"/>
      <c r="W1059" s="566"/>
      <c r="X1059" s="566"/>
      <c r="Y1059" s="566"/>
      <c r="Z1059" s="566"/>
      <c r="AA1059" s="566"/>
      <c r="AB1059" s="566"/>
      <c r="AC1059" s="566"/>
      <c r="AD1059" s="566"/>
      <c r="AE1059" s="566"/>
      <c r="AF1059" s="566"/>
      <c r="AG1059" s="566"/>
      <c r="AH1059" s="566"/>
      <c r="AI1059" s="566"/>
      <c r="AJ1059" s="566"/>
      <c r="AK1059" s="566"/>
      <c r="AL1059" s="565">
        <v>150300</v>
      </c>
      <c r="AM1059" s="566"/>
      <c r="AN1059" s="566"/>
      <c r="AO1059" s="566"/>
      <c r="AP1059" s="566"/>
      <c r="AQ1059" s="566"/>
      <c r="AR1059" s="566"/>
      <c r="AS1059" s="566"/>
      <c r="AT1059" s="566"/>
      <c r="AU1059" s="566"/>
      <c r="AV1059" s="566"/>
      <c r="AW1059" s="566"/>
    </row>
    <row r="1060" spans="1:49">
      <c r="A1060" s="564" t="s">
        <v>363</v>
      </c>
      <c r="B1060" s="564" t="s">
        <v>3301</v>
      </c>
      <c r="C1060" s="564" t="s">
        <v>396</v>
      </c>
      <c r="D1060" s="564" t="s">
        <v>954</v>
      </c>
      <c r="E1060" s="564" t="s">
        <v>1005</v>
      </c>
      <c r="F1060" s="565">
        <v>5717550</v>
      </c>
      <c r="G1060" s="565">
        <v>1135250</v>
      </c>
      <c r="H1060" s="565">
        <v>111750</v>
      </c>
      <c r="I1060" s="565">
        <v>153500</v>
      </c>
      <c r="J1060" s="565">
        <v>70300</v>
      </c>
      <c r="K1060" s="565">
        <v>103800</v>
      </c>
      <c r="L1060" s="565">
        <v>60700</v>
      </c>
      <c r="M1060" s="565">
        <v>6950</v>
      </c>
      <c r="N1060" s="565">
        <v>33200</v>
      </c>
      <c r="O1060" s="565">
        <v>33350</v>
      </c>
      <c r="P1060" s="565">
        <v>55600</v>
      </c>
      <c r="Q1060" s="565">
        <v>261450</v>
      </c>
      <c r="R1060" s="565">
        <v>115400</v>
      </c>
      <c r="S1060" s="565">
        <v>156650</v>
      </c>
      <c r="T1060" s="565">
        <v>419600</v>
      </c>
      <c r="U1060" s="565">
        <v>38100</v>
      </c>
      <c r="V1060" s="565">
        <v>75950</v>
      </c>
      <c r="W1060" s="565">
        <v>174000</v>
      </c>
      <c r="X1060" s="565">
        <v>99450</v>
      </c>
      <c r="Y1060" s="565">
        <v>89950</v>
      </c>
      <c r="Z1060" s="565">
        <v>35600</v>
      </c>
      <c r="AA1060" s="565">
        <v>32500</v>
      </c>
      <c r="AB1060" s="565">
        <v>125350</v>
      </c>
      <c r="AC1060" s="565">
        <v>177900</v>
      </c>
      <c r="AD1060" s="566"/>
      <c r="AE1060" s="565">
        <v>167000</v>
      </c>
      <c r="AF1060" s="565">
        <v>192950</v>
      </c>
      <c r="AG1060" s="565">
        <v>60350</v>
      </c>
      <c r="AH1060" s="565">
        <v>155450</v>
      </c>
      <c r="AI1060" s="565">
        <v>193700</v>
      </c>
      <c r="AJ1060" s="565">
        <v>60800</v>
      </c>
      <c r="AK1060" s="565">
        <v>199550</v>
      </c>
      <c r="AL1060" s="565">
        <v>154150</v>
      </c>
      <c r="AM1060" s="565">
        <v>85150</v>
      </c>
      <c r="AN1060" s="565">
        <v>93100</v>
      </c>
      <c r="AO1060" s="565">
        <v>47150</v>
      </c>
      <c r="AP1060" s="565">
        <v>83150</v>
      </c>
      <c r="AQ1060" s="565">
        <v>156600</v>
      </c>
      <c r="AR1060" s="565">
        <v>29100</v>
      </c>
      <c r="AS1060" s="565">
        <v>130100</v>
      </c>
      <c r="AT1060" s="565">
        <v>157600</v>
      </c>
      <c r="AU1060" s="565">
        <v>103350</v>
      </c>
      <c r="AV1060" s="565">
        <v>82000</v>
      </c>
      <c r="AW1060" s="566"/>
    </row>
    <row r="1061" spans="1:49">
      <c r="A1061" s="564" t="s">
        <v>373</v>
      </c>
      <c r="B1061" s="564" t="s">
        <v>3302</v>
      </c>
      <c r="C1061" s="564" t="s">
        <v>396</v>
      </c>
      <c r="D1061" s="564" t="s">
        <v>954</v>
      </c>
      <c r="E1061" s="564" t="s">
        <v>1005</v>
      </c>
      <c r="F1061" s="565">
        <v>1290450</v>
      </c>
      <c r="G1061" s="566"/>
      <c r="H1061" s="566"/>
      <c r="I1061" s="566"/>
      <c r="J1061" s="566"/>
      <c r="K1061" s="566"/>
      <c r="L1061" s="566"/>
      <c r="M1061" s="566"/>
      <c r="N1061" s="566"/>
      <c r="O1061" s="566"/>
      <c r="P1061" s="566"/>
      <c r="Q1061" s="566"/>
      <c r="R1061" s="566"/>
      <c r="S1061" s="566"/>
      <c r="T1061" s="566"/>
      <c r="U1061" s="566"/>
      <c r="V1061" s="566"/>
      <c r="W1061" s="566"/>
      <c r="X1061" s="566"/>
      <c r="Y1061" s="566"/>
      <c r="Z1061" s="566"/>
      <c r="AA1061" s="566"/>
      <c r="AB1061" s="566"/>
      <c r="AC1061" s="565">
        <v>288600</v>
      </c>
      <c r="AD1061" s="566"/>
      <c r="AE1061" s="565">
        <v>94300</v>
      </c>
      <c r="AF1061" s="565">
        <v>30400</v>
      </c>
      <c r="AG1061" s="565">
        <v>191100</v>
      </c>
      <c r="AH1061" s="565">
        <v>143750</v>
      </c>
      <c r="AI1061" s="565">
        <v>96000</v>
      </c>
      <c r="AJ1061" s="565">
        <v>64000</v>
      </c>
      <c r="AK1061" s="566"/>
      <c r="AL1061" s="566"/>
      <c r="AM1061" s="566"/>
      <c r="AN1061" s="566"/>
      <c r="AO1061" s="566"/>
      <c r="AP1061" s="565">
        <v>204250</v>
      </c>
      <c r="AQ1061" s="565">
        <v>121500</v>
      </c>
      <c r="AR1061" s="565">
        <v>24600</v>
      </c>
      <c r="AS1061" s="566"/>
      <c r="AT1061" s="565">
        <v>31950</v>
      </c>
      <c r="AU1061" s="566"/>
      <c r="AV1061" s="566"/>
      <c r="AW1061" s="566"/>
    </row>
    <row r="1062" spans="1:49">
      <c r="A1062" s="564" t="s">
        <v>267</v>
      </c>
      <c r="B1062" s="564" t="s">
        <v>3110</v>
      </c>
      <c r="C1062" s="564" t="s">
        <v>396</v>
      </c>
      <c r="D1062" s="564" t="s">
        <v>954</v>
      </c>
      <c r="E1062" s="564" t="s">
        <v>1005</v>
      </c>
      <c r="F1062" s="565">
        <v>693350</v>
      </c>
      <c r="G1062" s="565">
        <v>102300</v>
      </c>
      <c r="H1062" s="565">
        <v>10000</v>
      </c>
      <c r="I1062" s="565">
        <v>91350</v>
      </c>
      <c r="J1062" s="566"/>
      <c r="K1062" s="565">
        <v>20500</v>
      </c>
      <c r="L1062" s="565">
        <v>54800</v>
      </c>
      <c r="M1062" s="566"/>
      <c r="N1062" s="566"/>
      <c r="O1062" s="566"/>
      <c r="P1062" s="566"/>
      <c r="Q1062" s="566"/>
      <c r="R1062" s="566"/>
      <c r="S1062" s="566"/>
      <c r="T1062" s="566"/>
      <c r="U1062" s="566"/>
      <c r="V1062" s="566"/>
      <c r="W1062" s="566"/>
      <c r="X1062" s="566"/>
      <c r="Y1062" s="565">
        <v>51800</v>
      </c>
      <c r="Z1062" s="565">
        <v>31600</v>
      </c>
      <c r="AA1062" s="566"/>
      <c r="AB1062" s="565">
        <v>41600</v>
      </c>
      <c r="AC1062" s="565">
        <v>108000</v>
      </c>
      <c r="AD1062" s="566"/>
      <c r="AE1062" s="565">
        <v>92400</v>
      </c>
      <c r="AF1062" s="566"/>
      <c r="AG1062" s="566"/>
      <c r="AH1062" s="565">
        <v>32900</v>
      </c>
      <c r="AI1062" s="566"/>
      <c r="AJ1062" s="566"/>
      <c r="AK1062" s="566"/>
      <c r="AL1062" s="566"/>
      <c r="AM1062" s="565">
        <v>56100</v>
      </c>
      <c r="AN1062" s="566"/>
      <c r="AO1062" s="566"/>
      <c r="AP1062" s="566"/>
      <c r="AQ1062" s="566"/>
      <c r="AR1062" s="566"/>
      <c r="AS1062" s="566"/>
      <c r="AT1062" s="566"/>
      <c r="AU1062" s="566"/>
      <c r="AV1062" s="566"/>
      <c r="AW1062" s="566"/>
    </row>
    <row r="1063" spans="1:49">
      <c r="A1063" s="564" t="s">
        <v>268</v>
      </c>
      <c r="B1063" s="564" t="s">
        <v>3303</v>
      </c>
      <c r="C1063" s="564" t="s">
        <v>396</v>
      </c>
      <c r="D1063" s="564" t="s">
        <v>954</v>
      </c>
      <c r="E1063" s="564" t="s">
        <v>1005</v>
      </c>
      <c r="F1063" s="565">
        <v>7451200</v>
      </c>
      <c r="G1063" s="566"/>
      <c r="H1063" s="566"/>
      <c r="I1063" s="566"/>
      <c r="J1063" s="566"/>
      <c r="K1063" s="566"/>
      <c r="L1063" s="566"/>
      <c r="M1063" s="566"/>
      <c r="N1063" s="566"/>
      <c r="O1063" s="566"/>
      <c r="P1063" s="566"/>
      <c r="Q1063" s="566"/>
      <c r="R1063" s="566"/>
      <c r="S1063" s="566"/>
      <c r="T1063" s="566"/>
      <c r="U1063" s="566"/>
      <c r="V1063" s="566"/>
      <c r="W1063" s="566"/>
      <c r="X1063" s="566"/>
      <c r="Y1063" s="566"/>
      <c r="Z1063" s="566"/>
      <c r="AA1063" s="566"/>
      <c r="AB1063" s="566"/>
      <c r="AC1063" s="565">
        <v>626550</v>
      </c>
      <c r="AD1063" s="566"/>
      <c r="AE1063" s="565">
        <v>463700</v>
      </c>
      <c r="AF1063" s="565">
        <v>664150</v>
      </c>
      <c r="AG1063" s="565">
        <v>365400</v>
      </c>
      <c r="AH1063" s="565">
        <v>368700</v>
      </c>
      <c r="AI1063" s="565">
        <v>291450</v>
      </c>
      <c r="AJ1063" s="565">
        <v>220850</v>
      </c>
      <c r="AK1063" s="565">
        <v>494800</v>
      </c>
      <c r="AL1063" s="565">
        <v>420000</v>
      </c>
      <c r="AM1063" s="565">
        <v>1029250</v>
      </c>
      <c r="AN1063" s="565">
        <v>439600</v>
      </c>
      <c r="AO1063" s="565">
        <v>310600</v>
      </c>
      <c r="AP1063" s="565">
        <v>330350</v>
      </c>
      <c r="AQ1063" s="565">
        <v>240450</v>
      </c>
      <c r="AR1063" s="565">
        <v>251100</v>
      </c>
      <c r="AS1063" s="565">
        <v>170350</v>
      </c>
      <c r="AT1063" s="565">
        <v>319750</v>
      </c>
      <c r="AU1063" s="565">
        <v>201350</v>
      </c>
      <c r="AV1063" s="565">
        <v>242800</v>
      </c>
      <c r="AW1063" s="566"/>
    </row>
    <row r="1064" spans="1:49">
      <c r="A1064" s="564" t="s">
        <v>269</v>
      </c>
      <c r="B1064" s="564" t="s">
        <v>3304</v>
      </c>
      <c r="C1064" s="564" t="s">
        <v>396</v>
      </c>
      <c r="D1064" s="564" t="s">
        <v>954</v>
      </c>
      <c r="E1064" s="564" t="s">
        <v>1005</v>
      </c>
      <c r="F1064" s="565">
        <v>248500</v>
      </c>
      <c r="G1064" s="566"/>
      <c r="H1064" s="565">
        <v>137900</v>
      </c>
      <c r="I1064" s="565">
        <v>85700</v>
      </c>
      <c r="J1064" s="566"/>
      <c r="K1064" s="566"/>
      <c r="L1064" s="566"/>
      <c r="M1064" s="565">
        <v>24900</v>
      </c>
      <c r="N1064" s="566"/>
      <c r="O1064" s="566"/>
      <c r="P1064" s="566"/>
      <c r="Q1064" s="566"/>
      <c r="R1064" s="566"/>
      <c r="S1064" s="566"/>
      <c r="T1064" s="566"/>
      <c r="U1064" s="566"/>
      <c r="V1064" s="566"/>
      <c r="W1064" s="566"/>
      <c r="X1064" s="566"/>
      <c r="Y1064" s="566"/>
      <c r="Z1064" s="566"/>
      <c r="AA1064" s="566"/>
      <c r="AB1064" s="566"/>
      <c r="AC1064" s="566"/>
      <c r="AD1064" s="566"/>
      <c r="AE1064" s="566"/>
      <c r="AF1064" s="566"/>
      <c r="AG1064" s="566"/>
      <c r="AH1064" s="566"/>
      <c r="AI1064" s="566"/>
      <c r="AJ1064" s="566"/>
      <c r="AK1064" s="566"/>
      <c r="AL1064" s="566"/>
      <c r="AM1064" s="566"/>
      <c r="AN1064" s="566"/>
      <c r="AO1064" s="566"/>
      <c r="AP1064" s="566"/>
      <c r="AQ1064" s="566"/>
      <c r="AR1064" s="566"/>
      <c r="AS1064" s="566"/>
      <c r="AT1064" s="566"/>
      <c r="AU1064" s="566"/>
      <c r="AV1064" s="566"/>
      <c r="AW1064" s="566"/>
    </row>
    <row r="1065" spans="1:49">
      <c r="A1065" s="564" t="s">
        <v>274</v>
      </c>
      <c r="B1065" s="564" t="s">
        <v>3196</v>
      </c>
      <c r="C1065" s="564" t="s">
        <v>396</v>
      </c>
      <c r="D1065" s="564" t="s">
        <v>954</v>
      </c>
      <c r="E1065" s="564" t="s">
        <v>1005</v>
      </c>
      <c r="F1065" s="565">
        <v>15413894</v>
      </c>
      <c r="G1065" s="566"/>
      <c r="H1065" s="565">
        <v>147300</v>
      </c>
      <c r="I1065" s="565">
        <v>368500</v>
      </c>
      <c r="J1065" s="565">
        <v>488950</v>
      </c>
      <c r="K1065" s="565">
        <v>296400</v>
      </c>
      <c r="L1065" s="565">
        <v>96900</v>
      </c>
      <c r="M1065" s="565">
        <v>236700</v>
      </c>
      <c r="N1065" s="565">
        <v>310550</v>
      </c>
      <c r="O1065" s="565">
        <v>493100</v>
      </c>
      <c r="P1065" s="565">
        <v>893550</v>
      </c>
      <c r="Q1065" s="565">
        <v>675300</v>
      </c>
      <c r="R1065" s="565">
        <v>661350</v>
      </c>
      <c r="S1065" s="565">
        <v>158800</v>
      </c>
      <c r="T1065" s="565">
        <v>390400</v>
      </c>
      <c r="U1065" s="565">
        <v>203150</v>
      </c>
      <c r="V1065" s="565">
        <v>903000</v>
      </c>
      <c r="W1065" s="565">
        <v>707750</v>
      </c>
      <c r="X1065" s="565">
        <v>784550</v>
      </c>
      <c r="Y1065" s="565">
        <v>187450</v>
      </c>
      <c r="Z1065" s="565">
        <v>1255700</v>
      </c>
      <c r="AA1065" s="565">
        <v>355050</v>
      </c>
      <c r="AB1065" s="565">
        <v>691500</v>
      </c>
      <c r="AC1065" s="565">
        <v>204850</v>
      </c>
      <c r="AD1065" s="566"/>
      <c r="AE1065" s="565">
        <v>383200</v>
      </c>
      <c r="AF1065" s="565">
        <v>199450</v>
      </c>
      <c r="AG1065" s="565">
        <v>542350</v>
      </c>
      <c r="AH1065" s="565">
        <v>635750</v>
      </c>
      <c r="AI1065" s="565">
        <v>263544</v>
      </c>
      <c r="AJ1065" s="565">
        <v>339150</v>
      </c>
      <c r="AK1065" s="565">
        <v>223750</v>
      </c>
      <c r="AL1065" s="565">
        <v>241270</v>
      </c>
      <c r="AM1065" s="565">
        <v>247100</v>
      </c>
      <c r="AN1065" s="565">
        <v>268500</v>
      </c>
      <c r="AO1065" s="565">
        <v>269130</v>
      </c>
      <c r="AP1065" s="565">
        <v>246400</v>
      </c>
      <c r="AQ1065" s="565">
        <v>224950</v>
      </c>
      <c r="AR1065" s="565">
        <v>64250</v>
      </c>
      <c r="AS1065" s="565">
        <v>200750</v>
      </c>
      <c r="AT1065" s="565">
        <v>194350</v>
      </c>
      <c r="AU1065" s="565">
        <v>147650</v>
      </c>
      <c r="AV1065" s="565">
        <v>48400</v>
      </c>
      <c r="AW1065" s="565">
        <v>163150</v>
      </c>
    </row>
    <row r="1066" spans="1:49">
      <c r="A1066" s="564" t="s">
        <v>275</v>
      </c>
      <c r="B1066" s="564" t="s">
        <v>3305</v>
      </c>
      <c r="C1066" s="564" t="s">
        <v>396</v>
      </c>
      <c r="D1066" s="564" t="s">
        <v>954</v>
      </c>
      <c r="E1066" s="564" t="s">
        <v>1005</v>
      </c>
      <c r="F1066" s="565">
        <v>137900</v>
      </c>
      <c r="G1066" s="566"/>
      <c r="H1066" s="565">
        <v>137900</v>
      </c>
      <c r="I1066" s="566"/>
      <c r="J1066" s="566"/>
      <c r="K1066" s="566"/>
      <c r="L1066" s="566"/>
      <c r="M1066" s="566"/>
      <c r="N1066" s="566"/>
      <c r="O1066" s="566"/>
      <c r="P1066" s="566"/>
      <c r="Q1066" s="566"/>
      <c r="R1066" s="566"/>
      <c r="S1066" s="566"/>
      <c r="T1066" s="566"/>
      <c r="U1066" s="566"/>
      <c r="V1066" s="566"/>
      <c r="W1066" s="566"/>
      <c r="X1066" s="566"/>
      <c r="Y1066" s="566"/>
      <c r="Z1066" s="566"/>
      <c r="AA1066" s="566"/>
      <c r="AB1066" s="566"/>
      <c r="AC1066" s="566"/>
      <c r="AD1066" s="566"/>
      <c r="AE1066" s="566"/>
      <c r="AF1066" s="566"/>
      <c r="AG1066" s="566"/>
      <c r="AH1066" s="566"/>
      <c r="AI1066" s="566"/>
      <c r="AJ1066" s="566"/>
      <c r="AK1066" s="566"/>
      <c r="AL1066" s="566"/>
      <c r="AM1066" s="566"/>
      <c r="AN1066" s="566"/>
      <c r="AO1066" s="566"/>
      <c r="AP1066" s="566"/>
      <c r="AQ1066" s="566"/>
      <c r="AR1066" s="566"/>
      <c r="AS1066" s="566"/>
      <c r="AT1066" s="566"/>
      <c r="AU1066" s="566"/>
      <c r="AV1066" s="566"/>
      <c r="AW1066" s="566"/>
    </row>
    <row r="1067" spans="1:49">
      <c r="A1067" s="564" t="s">
        <v>282</v>
      </c>
      <c r="B1067" s="564" t="s">
        <v>3198</v>
      </c>
      <c r="C1067" s="564" t="s">
        <v>396</v>
      </c>
      <c r="D1067" s="564" t="s">
        <v>954</v>
      </c>
      <c r="E1067" s="564" t="s">
        <v>1005</v>
      </c>
      <c r="F1067" s="565">
        <v>0</v>
      </c>
      <c r="G1067" s="566"/>
      <c r="H1067" s="566"/>
      <c r="I1067" s="566"/>
      <c r="J1067" s="566"/>
      <c r="K1067" s="566"/>
      <c r="L1067" s="566"/>
      <c r="M1067" s="566"/>
      <c r="N1067" s="566"/>
      <c r="O1067" s="566"/>
      <c r="P1067" s="566"/>
      <c r="Q1067" s="566"/>
      <c r="R1067" s="566"/>
      <c r="S1067" s="566"/>
      <c r="T1067" s="566"/>
      <c r="U1067" s="566"/>
      <c r="V1067" s="566"/>
      <c r="W1067" s="566"/>
      <c r="X1067" s="566"/>
      <c r="Y1067" s="566"/>
      <c r="Z1067" s="566"/>
      <c r="AA1067" s="566"/>
      <c r="AB1067" s="566"/>
      <c r="AC1067" s="566"/>
      <c r="AD1067" s="566"/>
      <c r="AE1067" s="565">
        <v>0</v>
      </c>
      <c r="AF1067" s="566"/>
      <c r="AG1067" s="566"/>
      <c r="AH1067" s="566"/>
      <c r="AI1067" s="566"/>
      <c r="AJ1067" s="566"/>
      <c r="AK1067" s="566"/>
      <c r="AL1067" s="566"/>
      <c r="AM1067" s="566"/>
      <c r="AN1067" s="566"/>
      <c r="AO1067" s="566"/>
      <c r="AP1067" s="566"/>
      <c r="AQ1067" s="566"/>
      <c r="AR1067" s="566"/>
      <c r="AS1067" s="566"/>
      <c r="AT1067" s="566"/>
      <c r="AU1067" s="566"/>
      <c r="AV1067" s="566"/>
      <c r="AW1067" s="566"/>
    </row>
    <row r="1068" spans="1:49">
      <c r="A1068" s="564" t="s">
        <v>284</v>
      </c>
      <c r="B1068" s="564" t="s">
        <v>3306</v>
      </c>
      <c r="C1068" s="564" t="s">
        <v>396</v>
      </c>
      <c r="D1068" s="564" t="s">
        <v>954</v>
      </c>
      <c r="E1068" s="564" t="s">
        <v>1005</v>
      </c>
      <c r="F1068" s="565">
        <v>604850</v>
      </c>
      <c r="G1068" s="566"/>
      <c r="H1068" s="566"/>
      <c r="I1068" s="566"/>
      <c r="J1068" s="566"/>
      <c r="K1068" s="566"/>
      <c r="L1068" s="566"/>
      <c r="M1068" s="566"/>
      <c r="N1068" s="566"/>
      <c r="O1068" s="566"/>
      <c r="P1068" s="566"/>
      <c r="Q1068" s="566"/>
      <c r="R1068" s="566"/>
      <c r="S1068" s="566"/>
      <c r="T1068" s="566"/>
      <c r="U1068" s="566"/>
      <c r="V1068" s="566"/>
      <c r="W1068" s="566"/>
      <c r="X1068" s="566"/>
      <c r="Y1068" s="566"/>
      <c r="Z1068" s="566"/>
      <c r="AA1068" s="566"/>
      <c r="AB1068" s="566"/>
      <c r="AC1068" s="565">
        <v>238900</v>
      </c>
      <c r="AD1068" s="566"/>
      <c r="AE1068" s="565">
        <v>30400</v>
      </c>
      <c r="AF1068" s="565">
        <v>244350</v>
      </c>
      <c r="AG1068" s="565">
        <v>13200</v>
      </c>
      <c r="AH1068" s="566"/>
      <c r="AI1068" s="565">
        <v>78000</v>
      </c>
      <c r="AJ1068" s="566"/>
      <c r="AK1068" s="566"/>
      <c r="AL1068" s="566"/>
      <c r="AM1068" s="566"/>
      <c r="AN1068" s="566"/>
      <c r="AO1068" s="566"/>
      <c r="AP1068" s="566"/>
      <c r="AQ1068" s="566"/>
      <c r="AR1068" s="566"/>
      <c r="AS1068" s="566"/>
      <c r="AT1068" s="566"/>
      <c r="AU1068" s="566"/>
      <c r="AV1068" s="566"/>
      <c r="AW1068" s="566"/>
    </row>
    <row r="1069" spans="1:49">
      <c r="A1069" s="564" t="s">
        <v>287</v>
      </c>
      <c r="B1069" s="564" t="s">
        <v>3307</v>
      </c>
      <c r="C1069" s="564" t="s">
        <v>396</v>
      </c>
      <c r="D1069" s="564" t="s">
        <v>954</v>
      </c>
      <c r="E1069" s="564" t="s">
        <v>1005</v>
      </c>
      <c r="F1069" s="565">
        <v>8419410</v>
      </c>
      <c r="G1069" s="565">
        <v>519600</v>
      </c>
      <c r="H1069" s="565">
        <v>195250</v>
      </c>
      <c r="I1069" s="565">
        <v>430250</v>
      </c>
      <c r="J1069" s="565">
        <v>179950</v>
      </c>
      <c r="K1069" s="565">
        <v>354600</v>
      </c>
      <c r="L1069" s="565">
        <v>217200</v>
      </c>
      <c r="M1069" s="565">
        <v>114450</v>
      </c>
      <c r="N1069" s="565">
        <v>526050</v>
      </c>
      <c r="O1069" s="565">
        <v>660900</v>
      </c>
      <c r="P1069" s="565">
        <v>28700</v>
      </c>
      <c r="Q1069" s="565">
        <v>343050</v>
      </c>
      <c r="R1069" s="565">
        <v>464650</v>
      </c>
      <c r="S1069" s="565">
        <v>255200</v>
      </c>
      <c r="T1069" s="565">
        <v>248900</v>
      </c>
      <c r="U1069" s="565">
        <v>351800</v>
      </c>
      <c r="V1069" s="565">
        <v>128550</v>
      </c>
      <c r="W1069" s="565">
        <v>50300</v>
      </c>
      <c r="X1069" s="565">
        <v>144700</v>
      </c>
      <c r="Y1069" s="565">
        <v>214750</v>
      </c>
      <c r="Z1069" s="565">
        <v>9900</v>
      </c>
      <c r="AA1069" s="565">
        <v>76650</v>
      </c>
      <c r="AB1069" s="565">
        <v>114050</v>
      </c>
      <c r="AC1069" s="565">
        <v>156650</v>
      </c>
      <c r="AD1069" s="566"/>
      <c r="AE1069" s="565">
        <v>188650</v>
      </c>
      <c r="AF1069" s="565">
        <v>71400</v>
      </c>
      <c r="AG1069" s="565">
        <v>779300</v>
      </c>
      <c r="AH1069" s="565">
        <v>52400</v>
      </c>
      <c r="AI1069" s="565">
        <v>135450</v>
      </c>
      <c r="AJ1069" s="565">
        <v>60700</v>
      </c>
      <c r="AK1069" s="565">
        <v>218550</v>
      </c>
      <c r="AL1069" s="565">
        <v>191000</v>
      </c>
      <c r="AM1069" s="565">
        <v>310610</v>
      </c>
      <c r="AN1069" s="565">
        <v>79700</v>
      </c>
      <c r="AO1069" s="565">
        <v>91450</v>
      </c>
      <c r="AP1069" s="566"/>
      <c r="AQ1069" s="565">
        <v>138400</v>
      </c>
      <c r="AR1069" s="565">
        <v>39600</v>
      </c>
      <c r="AS1069" s="566"/>
      <c r="AT1069" s="565">
        <v>210350</v>
      </c>
      <c r="AU1069" s="566"/>
      <c r="AV1069" s="565">
        <v>65750</v>
      </c>
      <c r="AW1069" s="566"/>
    </row>
    <row r="1070" spans="1:49">
      <c r="A1070" s="564" t="s">
        <v>289</v>
      </c>
      <c r="B1070" s="564" t="s">
        <v>3308</v>
      </c>
      <c r="C1070" s="564" t="s">
        <v>396</v>
      </c>
      <c r="D1070" s="564" t="s">
        <v>954</v>
      </c>
      <c r="E1070" s="564" t="s">
        <v>1005</v>
      </c>
      <c r="F1070" s="565">
        <v>2875880</v>
      </c>
      <c r="G1070" s="566"/>
      <c r="H1070" s="566"/>
      <c r="I1070" s="566"/>
      <c r="J1070" s="566"/>
      <c r="K1070" s="566"/>
      <c r="L1070" s="566"/>
      <c r="M1070" s="566"/>
      <c r="N1070" s="566"/>
      <c r="O1070" s="566"/>
      <c r="P1070" s="566"/>
      <c r="Q1070" s="566"/>
      <c r="R1070" s="566"/>
      <c r="S1070" s="566"/>
      <c r="T1070" s="566"/>
      <c r="U1070" s="566"/>
      <c r="V1070" s="566"/>
      <c r="W1070" s="566"/>
      <c r="X1070" s="566"/>
      <c r="Y1070" s="566"/>
      <c r="Z1070" s="566"/>
      <c r="AA1070" s="566"/>
      <c r="AB1070" s="566"/>
      <c r="AC1070" s="565">
        <v>307650</v>
      </c>
      <c r="AD1070" s="566"/>
      <c r="AE1070" s="565">
        <v>102700</v>
      </c>
      <c r="AF1070" s="565">
        <v>50950</v>
      </c>
      <c r="AG1070" s="565">
        <v>205150</v>
      </c>
      <c r="AH1070" s="565">
        <v>79650</v>
      </c>
      <c r="AI1070" s="565">
        <v>218150</v>
      </c>
      <c r="AJ1070" s="565">
        <v>31000</v>
      </c>
      <c r="AK1070" s="565">
        <v>152500</v>
      </c>
      <c r="AL1070" s="565">
        <v>226300</v>
      </c>
      <c r="AM1070" s="565">
        <v>227500</v>
      </c>
      <c r="AN1070" s="565">
        <v>399850</v>
      </c>
      <c r="AO1070" s="565">
        <v>92700</v>
      </c>
      <c r="AP1070" s="565">
        <v>355100</v>
      </c>
      <c r="AQ1070" s="565">
        <v>78200</v>
      </c>
      <c r="AR1070" s="565">
        <v>54200</v>
      </c>
      <c r="AS1070" s="565">
        <v>65500</v>
      </c>
      <c r="AT1070" s="565">
        <v>64400</v>
      </c>
      <c r="AU1070" s="565">
        <v>70900</v>
      </c>
      <c r="AV1070" s="565">
        <v>93480</v>
      </c>
      <c r="AW1070" s="566"/>
    </row>
    <row r="1071" spans="1:49">
      <c r="A1071" s="564" t="s">
        <v>290</v>
      </c>
      <c r="B1071" s="564" t="s">
        <v>3200</v>
      </c>
      <c r="C1071" s="564" t="s">
        <v>396</v>
      </c>
      <c r="D1071" s="564" t="s">
        <v>954</v>
      </c>
      <c r="E1071" s="564" t="s">
        <v>1005</v>
      </c>
      <c r="F1071" s="565">
        <v>0</v>
      </c>
      <c r="G1071" s="566"/>
      <c r="H1071" s="566"/>
      <c r="I1071" s="566"/>
      <c r="J1071" s="566"/>
      <c r="K1071" s="566"/>
      <c r="L1071" s="566"/>
      <c r="M1071" s="566"/>
      <c r="N1071" s="566"/>
      <c r="O1071" s="566"/>
      <c r="P1071" s="566"/>
      <c r="Q1071" s="566"/>
      <c r="R1071" s="566"/>
      <c r="S1071" s="566"/>
      <c r="T1071" s="566"/>
      <c r="U1071" s="566"/>
      <c r="V1071" s="566"/>
      <c r="W1071" s="566"/>
      <c r="X1071" s="566"/>
      <c r="Y1071" s="566"/>
      <c r="Z1071" s="566"/>
      <c r="AA1071" s="566"/>
      <c r="AB1071" s="566"/>
      <c r="AC1071" s="566"/>
      <c r="AD1071" s="566"/>
      <c r="AE1071" s="565">
        <v>0</v>
      </c>
      <c r="AF1071" s="566"/>
      <c r="AG1071" s="566"/>
      <c r="AH1071" s="566"/>
      <c r="AI1071" s="566"/>
      <c r="AJ1071" s="566"/>
      <c r="AK1071" s="566"/>
      <c r="AL1071" s="566"/>
      <c r="AM1071" s="566"/>
      <c r="AN1071" s="566"/>
      <c r="AO1071" s="566"/>
      <c r="AP1071" s="566"/>
      <c r="AQ1071" s="566"/>
      <c r="AR1071" s="566"/>
      <c r="AS1071" s="566"/>
      <c r="AT1071" s="566"/>
      <c r="AU1071" s="566"/>
      <c r="AV1071" s="566"/>
      <c r="AW1071" s="566"/>
    </row>
    <row r="1072" spans="1:49">
      <c r="A1072" s="564" t="s">
        <v>1954</v>
      </c>
      <c r="B1072" s="564" t="s">
        <v>3207</v>
      </c>
      <c r="C1072" s="564" t="s">
        <v>396</v>
      </c>
      <c r="D1072" s="564" t="s">
        <v>954</v>
      </c>
      <c r="E1072" s="564" t="s">
        <v>1005</v>
      </c>
      <c r="F1072" s="565">
        <v>1700</v>
      </c>
      <c r="G1072" s="566"/>
      <c r="H1072" s="566"/>
      <c r="I1072" s="566"/>
      <c r="J1072" s="566"/>
      <c r="K1072" s="566"/>
      <c r="L1072" s="566"/>
      <c r="M1072" s="566"/>
      <c r="N1072" s="566"/>
      <c r="O1072" s="566"/>
      <c r="P1072" s="566"/>
      <c r="Q1072" s="566"/>
      <c r="R1072" s="566"/>
      <c r="S1072" s="566"/>
      <c r="T1072" s="566"/>
      <c r="U1072" s="566"/>
      <c r="V1072" s="566"/>
      <c r="W1072" s="566"/>
      <c r="X1072" s="566"/>
      <c r="Y1072" s="566"/>
      <c r="Z1072" s="566"/>
      <c r="AA1072" s="566"/>
      <c r="AB1072" s="566"/>
      <c r="AC1072" s="566"/>
      <c r="AD1072" s="566"/>
      <c r="AE1072" s="566"/>
      <c r="AF1072" s="566"/>
      <c r="AG1072" s="566"/>
      <c r="AH1072" s="566"/>
      <c r="AI1072" s="566"/>
      <c r="AJ1072" s="566"/>
      <c r="AK1072" s="566"/>
      <c r="AL1072" s="566"/>
      <c r="AM1072" s="566"/>
      <c r="AN1072" s="566"/>
      <c r="AO1072" s="566"/>
      <c r="AP1072" s="566"/>
      <c r="AQ1072" s="566"/>
      <c r="AR1072" s="566"/>
      <c r="AS1072" s="566"/>
      <c r="AT1072" s="566"/>
      <c r="AU1072" s="565">
        <v>1700</v>
      </c>
      <c r="AV1072" s="566"/>
      <c r="AW1072" s="566"/>
    </row>
    <row r="1073" spans="1:49">
      <c r="A1073" s="564" t="s">
        <v>395</v>
      </c>
      <c r="B1073" s="564" t="s">
        <v>3309</v>
      </c>
      <c r="C1073" s="564" t="s">
        <v>396</v>
      </c>
      <c r="D1073" s="564" t="s">
        <v>954</v>
      </c>
      <c r="E1073" s="564" t="s">
        <v>1005</v>
      </c>
      <c r="F1073" s="565">
        <v>13824900</v>
      </c>
      <c r="G1073" s="565">
        <v>607400</v>
      </c>
      <c r="H1073" s="565">
        <v>196150</v>
      </c>
      <c r="I1073" s="565">
        <v>162900</v>
      </c>
      <c r="J1073" s="565">
        <v>231800</v>
      </c>
      <c r="K1073" s="565">
        <v>282850</v>
      </c>
      <c r="L1073" s="565">
        <v>146050</v>
      </c>
      <c r="M1073" s="565">
        <v>131700</v>
      </c>
      <c r="N1073" s="565">
        <v>390150</v>
      </c>
      <c r="O1073" s="565">
        <v>586600</v>
      </c>
      <c r="P1073" s="565">
        <v>787100</v>
      </c>
      <c r="Q1073" s="565">
        <v>549950</v>
      </c>
      <c r="R1073" s="565">
        <v>278850</v>
      </c>
      <c r="S1073" s="565">
        <v>158800</v>
      </c>
      <c r="T1073" s="565">
        <v>392650</v>
      </c>
      <c r="U1073" s="565">
        <v>268500</v>
      </c>
      <c r="V1073" s="565">
        <v>228450</v>
      </c>
      <c r="W1073" s="565">
        <v>318300</v>
      </c>
      <c r="X1073" s="565">
        <v>343650</v>
      </c>
      <c r="Y1073" s="565">
        <v>465550</v>
      </c>
      <c r="Z1073" s="565">
        <v>522250</v>
      </c>
      <c r="AA1073" s="565">
        <v>269550</v>
      </c>
      <c r="AB1073" s="565">
        <v>397800</v>
      </c>
      <c r="AC1073" s="565">
        <v>286900</v>
      </c>
      <c r="AD1073" s="566"/>
      <c r="AE1073" s="565">
        <v>425650</v>
      </c>
      <c r="AF1073" s="565">
        <v>379600</v>
      </c>
      <c r="AG1073" s="565">
        <v>228550</v>
      </c>
      <c r="AH1073" s="565">
        <v>357350</v>
      </c>
      <c r="AI1073" s="565">
        <v>465000</v>
      </c>
      <c r="AJ1073" s="565">
        <v>301600</v>
      </c>
      <c r="AK1073" s="565">
        <v>341800</v>
      </c>
      <c r="AL1073" s="565">
        <v>312400</v>
      </c>
      <c r="AM1073" s="565">
        <v>406250</v>
      </c>
      <c r="AN1073" s="565">
        <v>562800</v>
      </c>
      <c r="AO1073" s="565">
        <v>383300</v>
      </c>
      <c r="AP1073" s="565">
        <v>388200</v>
      </c>
      <c r="AQ1073" s="565">
        <v>298000</v>
      </c>
      <c r="AR1073" s="565">
        <v>201550</v>
      </c>
      <c r="AS1073" s="565">
        <v>147850</v>
      </c>
      <c r="AT1073" s="565">
        <v>136300</v>
      </c>
      <c r="AU1073" s="565">
        <v>201500</v>
      </c>
      <c r="AV1073" s="565">
        <v>200550</v>
      </c>
      <c r="AW1073" s="565">
        <v>82750</v>
      </c>
    </row>
    <row r="1074" spans="1:49">
      <c r="A1074" s="564" t="s">
        <v>407</v>
      </c>
      <c r="B1074" s="564" t="s">
        <v>3310</v>
      </c>
      <c r="C1074" s="564" t="s">
        <v>396</v>
      </c>
      <c r="D1074" s="564" t="s">
        <v>954</v>
      </c>
      <c r="E1074" s="564" t="s">
        <v>1005</v>
      </c>
      <c r="F1074" s="565">
        <v>1280400</v>
      </c>
      <c r="G1074" s="566"/>
      <c r="H1074" s="565">
        <v>135950</v>
      </c>
      <c r="I1074" s="565">
        <v>176450</v>
      </c>
      <c r="J1074" s="565">
        <v>32550</v>
      </c>
      <c r="K1074" s="565">
        <v>48650</v>
      </c>
      <c r="L1074" s="565">
        <v>237150</v>
      </c>
      <c r="M1074" s="565">
        <v>115700</v>
      </c>
      <c r="N1074" s="565">
        <v>77300</v>
      </c>
      <c r="O1074" s="565">
        <v>50000</v>
      </c>
      <c r="P1074" s="565">
        <v>23950</v>
      </c>
      <c r="Q1074" s="566"/>
      <c r="R1074" s="566"/>
      <c r="S1074" s="566"/>
      <c r="T1074" s="566"/>
      <c r="U1074" s="566"/>
      <c r="V1074" s="566"/>
      <c r="W1074" s="566"/>
      <c r="X1074" s="565">
        <v>99800</v>
      </c>
      <c r="Y1074" s="565">
        <v>84300</v>
      </c>
      <c r="Z1074" s="566"/>
      <c r="AA1074" s="565">
        <v>100000</v>
      </c>
      <c r="AB1074" s="565">
        <v>58600</v>
      </c>
      <c r="AC1074" s="566"/>
      <c r="AD1074" s="566"/>
      <c r="AE1074" s="566"/>
      <c r="AF1074" s="565">
        <v>40000</v>
      </c>
      <c r="AG1074" s="566"/>
      <c r="AH1074" s="566"/>
      <c r="AI1074" s="566"/>
      <c r="AJ1074" s="566"/>
      <c r="AK1074" s="566"/>
      <c r="AL1074" s="566"/>
      <c r="AM1074" s="566"/>
      <c r="AN1074" s="566"/>
      <c r="AO1074" s="566"/>
      <c r="AP1074" s="566"/>
      <c r="AQ1074" s="566"/>
      <c r="AR1074" s="566"/>
      <c r="AS1074" s="566"/>
      <c r="AT1074" s="566"/>
      <c r="AU1074" s="566"/>
      <c r="AV1074" s="566"/>
      <c r="AW1074" s="566"/>
    </row>
    <row r="1075" spans="1:49">
      <c r="A1075" s="564" t="s">
        <v>408</v>
      </c>
      <c r="B1075" s="564" t="s">
        <v>3311</v>
      </c>
      <c r="C1075" s="564" t="s">
        <v>396</v>
      </c>
      <c r="D1075" s="564" t="s">
        <v>954</v>
      </c>
      <c r="E1075" s="564" t="s">
        <v>1005</v>
      </c>
      <c r="F1075" s="565">
        <v>3037050</v>
      </c>
      <c r="G1075" s="566"/>
      <c r="H1075" s="565">
        <v>137900</v>
      </c>
      <c r="I1075" s="565">
        <v>111300</v>
      </c>
      <c r="J1075" s="565">
        <v>72500</v>
      </c>
      <c r="K1075" s="565">
        <v>29500</v>
      </c>
      <c r="L1075" s="565">
        <v>61800</v>
      </c>
      <c r="M1075" s="565">
        <v>89600</v>
      </c>
      <c r="N1075" s="565">
        <v>227500</v>
      </c>
      <c r="O1075" s="565">
        <v>66650</v>
      </c>
      <c r="P1075" s="565">
        <v>93950</v>
      </c>
      <c r="Q1075" s="565">
        <v>96050</v>
      </c>
      <c r="R1075" s="565">
        <v>101750</v>
      </c>
      <c r="S1075" s="565">
        <v>30400</v>
      </c>
      <c r="T1075" s="565">
        <v>10050</v>
      </c>
      <c r="U1075" s="565">
        <v>16600</v>
      </c>
      <c r="V1075" s="565">
        <v>339500</v>
      </c>
      <c r="W1075" s="566"/>
      <c r="X1075" s="565">
        <v>18300</v>
      </c>
      <c r="Y1075" s="565">
        <v>131450</v>
      </c>
      <c r="Z1075" s="565">
        <v>188050</v>
      </c>
      <c r="AA1075" s="565">
        <v>285750</v>
      </c>
      <c r="AB1075" s="565">
        <v>159400</v>
      </c>
      <c r="AC1075" s="565">
        <v>44300</v>
      </c>
      <c r="AD1075" s="566"/>
      <c r="AE1075" s="566"/>
      <c r="AF1075" s="565">
        <v>60800</v>
      </c>
      <c r="AG1075" s="565">
        <v>146500</v>
      </c>
      <c r="AH1075" s="565">
        <v>91950</v>
      </c>
      <c r="AI1075" s="565">
        <v>101800</v>
      </c>
      <c r="AJ1075" s="565">
        <v>95700</v>
      </c>
      <c r="AK1075" s="565">
        <v>156000</v>
      </c>
      <c r="AL1075" s="565">
        <v>72000</v>
      </c>
      <c r="AM1075" s="566"/>
      <c r="AN1075" s="566"/>
      <c r="AO1075" s="566"/>
      <c r="AP1075" s="566"/>
      <c r="AQ1075" s="566"/>
      <c r="AR1075" s="566"/>
      <c r="AS1075" s="566"/>
      <c r="AT1075" s="566"/>
      <c r="AU1075" s="566"/>
      <c r="AV1075" s="566"/>
      <c r="AW1075" s="566"/>
    </row>
    <row r="1076" spans="1:49">
      <c r="A1076" s="564" t="s">
        <v>409</v>
      </c>
      <c r="B1076" s="564" t="s">
        <v>3312</v>
      </c>
      <c r="C1076" s="564" t="s">
        <v>396</v>
      </c>
      <c r="D1076" s="564" t="s">
        <v>954</v>
      </c>
      <c r="E1076" s="564" t="s">
        <v>1005</v>
      </c>
      <c r="F1076" s="565">
        <v>5553025</v>
      </c>
      <c r="G1076" s="566"/>
      <c r="H1076" s="565">
        <v>137900</v>
      </c>
      <c r="I1076" s="565">
        <v>172250</v>
      </c>
      <c r="J1076" s="565">
        <v>248200</v>
      </c>
      <c r="K1076" s="565">
        <v>165300</v>
      </c>
      <c r="L1076" s="565">
        <v>149600</v>
      </c>
      <c r="M1076" s="565">
        <v>143750</v>
      </c>
      <c r="N1076" s="565">
        <v>220200</v>
      </c>
      <c r="O1076" s="565">
        <v>161750</v>
      </c>
      <c r="P1076" s="565">
        <v>262850</v>
      </c>
      <c r="Q1076" s="565">
        <v>120500</v>
      </c>
      <c r="R1076" s="565">
        <v>41600</v>
      </c>
      <c r="S1076" s="565">
        <v>55350</v>
      </c>
      <c r="T1076" s="565">
        <v>94750</v>
      </c>
      <c r="U1076" s="565">
        <v>48000</v>
      </c>
      <c r="V1076" s="565">
        <v>109550</v>
      </c>
      <c r="W1076" s="565">
        <v>13700</v>
      </c>
      <c r="X1076" s="565">
        <v>194100</v>
      </c>
      <c r="Y1076" s="565">
        <v>161000</v>
      </c>
      <c r="Z1076" s="565">
        <v>47600</v>
      </c>
      <c r="AA1076" s="565">
        <v>21300</v>
      </c>
      <c r="AB1076" s="565">
        <v>149100</v>
      </c>
      <c r="AC1076" s="565">
        <v>109700</v>
      </c>
      <c r="AD1076" s="566"/>
      <c r="AE1076" s="565">
        <v>117800</v>
      </c>
      <c r="AF1076" s="565">
        <v>123450</v>
      </c>
      <c r="AG1076" s="565">
        <v>134750</v>
      </c>
      <c r="AH1076" s="565">
        <v>149850</v>
      </c>
      <c r="AI1076" s="565">
        <v>160650</v>
      </c>
      <c r="AJ1076" s="565">
        <v>172200</v>
      </c>
      <c r="AK1076" s="565">
        <v>615650</v>
      </c>
      <c r="AL1076" s="565">
        <v>150200</v>
      </c>
      <c r="AM1076" s="565">
        <v>364700</v>
      </c>
      <c r="AN1076" s="565">
        <v>152500</v>
      </c>
      <c r="AO1076" s="565">
        <v>56450</v>
      </c>
      <c r="AP1076" s="565">
        <v>100000</v>
      </c>
      <c r="AQ1076" s="565">
        <v>39750</v>
      </c>
      <c r="AR1076" s="565">
        <v>42500</v>
      </c>
      <c r="AS1076" s="565">
        <v>178425</v>
      </c>
      <c r="AT1076" s="565">
        <v>24600</v>
      </c>
      <c r="AU1076" s="565">
        <v>91000</v>
      </c>
      <c r="AV1076" s="565">
        <v>50500</v>
      </c>
      <c r="AW1076" s="566"/>
    </row>
    <row r="1077" spans="1:49">
      <c r="A1077" s="564" t="s">
        <v>320</v>
      </c>
      <c r="B1077" s="564" t="s">
        <v>3313</v>
      </c>
      <c r="C1077" s="564" t="s">
        <v>396</v>
      </c>
      <c r="D1077" s="564" t="s">
        <v>954</v>
      </c>
      <c r="E1077" s="564" t="s">
        <v>1005</v>
      </c>
      <c r="F1077" s="565">
        <v>14371150</v>
      </c>
      <c r="G1077" s="565">
        <v>453600</v>
      </c>
      <c r="H1077" s="565">
        <v>452600</v>
      </c>
      <c r="I1077" s="565">
        <v>254900</v>
      </c>
      <c r="J1077" s="565">
        <v>222550</v>
      </c>
      <c r="K1077" s="565">
        <v>219200</v>
      </c>
      <c r="L1077" s="565">
        <v>321900</v>
      </c>
      <c r="M1077" s="565">
        <v>440700</v>
      </c>
      <c r="N1077" s="565">
        <v>200200</v>
      </c>
      <c r="O1077" s="565">
        <v>428750</v>
      </c>
      <c r="P1077" s="565">
        <v>566650</v>
      </c>
      <c r="Q1077" s="565">
        <v>382250</v>
      </c>
      <c r="R1077" s="565">
        <v>422750</v>
      </c>
      <c r="S1077" s="565">
        <v>349000</v>
      </c>
      <c r="T1077" s="565">
        <v>465600</v>
      </c>
      <c r="U1077" s="565">
        <v>246700</v>
      </c>
      <c r="V1077" s="565">
        <v>423150</v>
      </c>
      <c r="W1077" s="565">
        <v>366150</v>
      </c>
      <c r="X1077" s="565">
        <v>672650</v>
      </c>
      <c r="Y1077" s="565">
        <v>413500</v>
      </c>
      <c r="Z1077" s="565">
        <v>332750</v>
      </c>
      <c r="AA1077" s="565">
        <v>366500</v>
      </c>
      <c r="AB1077" s="565">
        <v>395550</v>
      </c>
      <c r="AC1077" s="565">
        <v>226800</v>
      </c>
      <c r="AD1077" s="566"/>
      <c r="AE1077" s="565">
        <v>302100</v>
      </c>
      <c r="AF1077" s="565">
        <v>389950</v>
      </c>
      <c r="AG1077" s="565">
        <v>330400</v>
      </c>
      <c r="AH1077" s="565">
        <v>387650</v>
      </c>
      <c r="AI1077" s="565">
        <v>886600</v>
      </c>
      <c r="AJ1077" s="565">
        <v>295600</v>
      </c>
      <c r="AK1077" s="565">
        <v>347350</v>
      </c>
      <c r="AL1077" s="565">
        <v>236200</v>
      </c>
      <c r="AM1077" s="565">
        <v>237450</v>
      </c>
      <c r="AN1077" s="565">
        <v>240900</v>
      </c>
      <c r="AO1077" s="565">
        <v>387300</v>
      </c>
      <c r="AP1077" s="565">
        <v>290250</v>
      </c>
      <c r="AQ1077" s="565">
        <v>225250</v>
      </c>
      <c r="AR1077" s="565">
        <v>188650</v>
      </c>
      <c r="AS1077" s="565">
        <v>342600</v>
      </c>
      <c r="AT1077" s="565">
        <v>237650</v>
      </c>
      <c r="AU1077" s="565">
        <v>227650</v>
      </c>
      <c r="AV1077" s="565">
        <v>106800</v>
      </c>
      <c r="AW1077" s="565">
        <v>86400</v>
      </c>
    </row>
    <row r="1078" spans="1:49">
      <c r="A1078" s="564" t="s">
        <v>323</v>
      </c>
      <c r="B1078" s="564" t="s">
        <v>3314</v>
      </c>
      <c r="C1078" s="564" t="s">
        <v>396</v>
      </c>
      <c r="D1078" s="564" t="s">
        <v>954</v>
      </c>
      <c r="E1078" s="564" t="s">
        <v>1005</v>
      </c>
      <c r="F1078" s="565">
        <v>16704000</v>
      </c>
      <c r="G1078" s="566"/>
      <c r="H1078" s="565">
        <v>137900</v>
      </c>
      <c r="I1078" s="565">
        <v>246950</v>
      </c>
      <c r="J1078" s="565">
        <v>166400</v>
      </c>
      <c r="K1078" s="565">
        <v>276450</v>
      </c>
      <c r="L1078" s="565">
        <v>110550</v>
      </c>
      <c r="M1078" s="565">
        <v>220500</v>
      </c>
      <c r="N1078" s="565">
        <v>225400</v>
      </c>
      <c r="O1078" s="565">
        <v>243300</v>
      </c>
      <c r="P1078" s="565">
        <v>398100</v>
      </c>
      <c r="Q1078" s="566"/>
      <c r="R1078" s="565">
        <v>556200</v>
      </c>
      <c r="S1078" s="565">
        <v>264600</v>
      </c>
      <c r="T1078" s="565">
        <v>418650</v>
      </c>
      <c r="U1078" s="565">
        <v>89450</v>
      </c>
      <c r="V1078" s="565">
        <v>200</v>
      </c>
      <c r="W1078" s="565">
        <v>99900</v>
      </c>
      <c r="X1078" s="566"/>
      <c r="Y1078" s="565">
        <v>132000</v>
      </c>
      <c r="Z1078" s="566"/>
      <c r="AA1078" s="566"/>
      <c r="AB1078" s="565">
        <v>97500</v>
      </c>
      <c r="AC1078" s="565">
        <v>90150</v>
      </c>
      <c r="AD1078" s="566"/>
      <c r="AE1078" s="565">
        <v>80300</v>
      </c>
      <c r="AF1078" s="565">
        <v>200100</v>
      </c>
      <c r="AG1078" s="565">
        <v>10957000</v>
      </c>
      <c r="AH1078" s="565">
        <v>202150</v>
      </c>
      <c r="AI1078" s="565">
        <v>170000</v>
      </c>
      <c r="AJ1078" s="565">
        <v>90550</v>
      </c>
      <c r="AK1078" s="565">
        <v>186550</v>
      </c>
      <c r="AL1078" s="565">
        <v>146000</v>
      </c>
      <c r="AM1078" s="565">
        <v>73100</v>
      </c>
      <c r="AN1078" s="565">
        <v>103450</v>
      </c>
      <c r="AO1078" s="565">
        <v>89000</v>
      </c>
      <c r="AP1078" s="565">
        <v>62800</v>
      </c>
      <c r="AQ1078" s="566"/>
      <c r="AR1078" s="565">
        <v>39000</v>
      </c>
      <c r="AS1078" s="565">
        <v>110000</v>
      </c>
      <c r="AT1078" s="565">
        <v>123000</v>
      </c>
      <c r="AU1078" s="565">
        <v>52600</v>
      </c>
      <c r="AV1078" s="565">
        <v>244200</v>
      </c>
      <c r="AW1078" s="566"/>
    </row>
    <row r="1079" spans="1:49">
      <c r="A1079" s="564" t="s">
        <v>327</v>
      </c>
      <c r="B1079" s="564" t="s">
        <v>3315</v>
      </c>
      <c r="C1079" s="564" t="s">
        <v>396</v>
      </c>
      <c r="D1079" s="564" t="s">
        <v>954</v>
      </c>
      <c r="E1079" s="564" t="s">
        <v>1005</v>
      </c>
      <c r="F1079" s="565">
        <v>1385150</v>
      </c>
      <c r="G1079" s="566"/>
      <c r="H1079" s="566"/>
      <c r="I1079" s="566"/>
      <c r="J1079" s="566"/>
      <c r="K1079" s="566"/>
      <c r="L1079" s="566"/>
      <c r="M1079" s="566"/>
      <c r="N1079" s="566"/>
      <c r="O1079" s="565">
        <v>45000</v>
      </c>
      <c r="P1079" s="566"/>
      <c r="Q1079" s="566"/>
      <c r="R1079" s="566"/>
      <c r="S1079" s="566"/>
      <c r="T1079" s="566"/>
      <c r="U1079" s="566"/>
      <c r="V1079" s="566"/>
      <c r="W1079" s="566"/>
      <c r="X1079" s="566"/>
      <c r="Y1079" s="566"/>
      <c r="Z1079" s="566"/>
      <c r="AA1079" s="566"/>
      <c r="AB1079" s="566"/>
      <c r="AC1079" s="565">
        <v>204500</v>
      </c>
      <c r="AD1079" s="566"/>
      <c r="AE1079" s="565">
        <v>67800</v>
      </c>
      <c r="AF1079" s="565">
        <v>54650</v>
      </c>
      <c r="AG1079" s="565">
        <v>52600</v>
      </c>
      <c r="AH1079" s="565">
        <v>81150</v>
      </c>
      <c r="AI1079" s="565">
        <v>88950</v>
      </c>
      <c r="AJ1079" s="565">
        <v>67200</v>
      </c>
      <c r="AK1079" s="565">
        <v>66400</v>
      </c>
      <c r="AL1079" s="565">
        <v>76100</v>
      </c>
      <c r="AM1079" s="565">
        <v>56350</v>
      </c>
      <c r="AN1079" s="565">
        <v>81550</v>
      </c>
      <c r="AO1079" s="565">
        <v>90100</v>
      </c>
      <c r="AP1079" s="565">
        <v>58600</v>
      </c>
      <c r="AQ1079" s="565">
        <v>40300</v>
      </c>
      <c r="AR1079" s="565">
        <v>80400</v>
      </c>
      <c r="AS1079" s="565">
        <v>54600</v>
      </c>
      <c r="AT1079" s="565">
        <v>35000</v>
      </c>
      <c r="AU1079" s="566"/>
      <c r="AV1079" s="565">
        <v>83900</v>
      </c>
      <c r="AW1079" s="566"/>
    </row>
    <row r="1080" spans="1:49">
      <c r="A1080" s="564" t="s">
        <v>330</v>
      </c>
      <c r="B1080" s="564" t="s">
        <v>3217</v>
      </c>
      <c r="C1080" s="564" t="s">
        <v>396</v>
      </c>
      <c r="D1080" s="564" t="s">
        <v>954</v>
      </c>
      <c r="E1080" s="564" t="s">
        <v>1005</v>
      </c>
      <c r="F1080" s="565">
        <v>0</v>
      </c>
      <c r="G1080" s="566"/>
      <c r="H1080" s="566"/>
      <c r="I1080" s="566"/>
      <c r="J1080" s="566"/>
      <c r="K1080" s="566"/>
      <c r="L1080" s="566"/>
      <c r="M1080" s="566"/>
      <c r="N1080" s="566"/>
      <c r="O1080" s="566"/>
      <c r="P1080" s="566"/>
      <c r="Q1080" s="566"/>
      <c r="R1080" s="566"/>
      <c r="S1080" s="566"/>
      <c r="T1080" s="566"/>
      <c r="U1080" s="566"/>
      <c r="V1080" s="566"/>
      <c r="W1080" s="566"/>
      <c r="X1080" s="566"/>
      <c r="Y1080" s="566"/>
      <c r="Z1080" s="566"/>
      <c r="AA1080" s="566"/>
      <c r="AB1080" s="566"/>
      <c r="AC1080" s="566"/>
      <c r="AD1080" s="566"/>
      <c r="AE1080" s="565">
        <v>0</v>
      </c>
      <c r="AF1080" s="566"/>
      <c r="AG1080" s="566"/>
      <c r="AH1080" s="566"/>
      <c r="AI1080" s="566"/>
      <c r="AJ1080" s="566"/>
      <c r="AK1080" s="566"/>
      <c r="AL1080" s="566"/>
      <c r="AM1080" s="566"/>
      <c r="AN1080" s="566"/>
      <c r="AO1080" s="566"/>
      <c r="AP1080" s="566"/>
      <c r="AQ1080" s="566"/>
      <c r="AR1080" s="566"/>
      <c r="AS1080" s="566"/>
      <c r="AT1080" s="566"/>
      <c r="AU1080" s="566"/>
      <c r="AV1080" s="566"/>
      <c r="AW1080" s="566"/>
    </row>
    <row r="1081" spans="1:49">
      <c r="A1081" s="564" t="s">
        <v>331</v>
      </c>
      <c r="B1081" s="564" t="s">
        <v>3316</v>
      </c>
      <c r="C1081" s="564" t="s">
        <v>396</v>
      </c>
      <c r="D1081" s="564" t="s">
        <v>954</v>
      </c>
      <c r="E1081" s="564" t="s">
        <v>1005</v>
      </c>
      <c r="F1081" s="565">
        <v>3928665</v>
      </c>
      <c r="G1081" s="565">
        <v>108000</v>
      </c>
      <c r="H1081" s="565">
        <v>47950</v>
      </c>
      <c r="I1081" s="565">
        <v>58150</v>
      </c>
      <c r="J1081" s="566"/>
      <c r="K1081" s="566"/>
      <c r="L1081" s="566"/>
      <c r="M1081" s="565">
        <v>179250</v>
      </c>
      <c r="N1081" s="565">
        <v>248750</v>
      </c>
      <c r="O1081" s="565">
        <v>69400</v>
      </c>
      <c r="P1081" s="565">
        <v>137500</v>
      </c>
      <c r="Q1081" s="565">
        <v>82650</v>
      </c>
      <c r="R1081" s="565">
        <v>63350</v>
      </c>
      <c r="S1081" s="565">
        <v>44650</v>
      </c>
      <c r="T1081" s="565">
        <v>86150</v>
      </c>
      <c r="U1081" s="566"/>
      <c r="V1081" s="565">
        <v>68450</v>
      </c>
      <c r="W1081" s="565">
        <v>40300</v>
      </c>
      <c r="X1081" s="565">
        <v>51100</v>
      </c>
      <c r="Y1081" s="565">
        <v>120350</v>
      </c>
      <c r="Z1081" s="565">
        <v>50800</v>
      </c>
      <c r="AA1081" s="565">
        <v>13600</v>
      </c>
      <c r="AB1081" s="565">
        <v>101800</v>
      </c>
      <c r="AC1081" s="565">
        <v>49000</v>
      </c>
      <c r="AD1081" s="566"/>
      <c r="AE1081" s="565">
        <v>112700</v>
      </c>
      <c r="AF1081" s="565">
        <v>168450</v>
      </c>
      <c r="AG1081" s="565">
        <v>221200</v>
      </c>
      <c r="AH1081" s="565">
        <v>43550</v>
      </c>
      <c r="AI1081" s="565">
        <v>84000</v>
      </c>
      <c r="AJ1081" s="565">
        <v>239400</v>
      </c>
      <c r="AK1081" s="565">
        <v>192650</v>
      </c>
      <c r="AL1081" s="565">
        <v>128650</v>
      </c>
      <c r="AM1081" s="565">
        <v>147550</v>
      </c>
      <c r="AN1081" s="565">
        <v>96700</v>
      </c>
      <c r="AO1081" s="565">
        <v>78800</v>
      </c>
      <c r="AP1081" s="565">
        <v>80600</v>
      </c>
      <c r="AQ1081" s="565">
        <v>60890</v>
      </c>
      <c r="AR1081" s="565">
        <v>57800</v>
      </c>
      <c r="AS1081" s="565">
        <v>65400</v>
      </c>
      <c r="AT1081" s="565">
        <v>140325</v>
      </c>
      <c r="AU1081" s="565">
        <v>124250</v>
      </c>
      <c r="AV1081" s="565">
        <v>216050</v>
      </c>
      <c r="AW1081" s="565">
        <v>48500</v>
      </c>
    </row>
    <row r="1082" spans="1:49">
      <c r="A1082" s="564" t="s">
        <v>335</v>
      </c>
      <c r="B1082" s="564" t="s">
        <v>3317</v>
      </c>
      <c r="C1082" s="564" t="s">
        <v>396</v>
      </c>
      <c r="D1082" s="564" t="s">
        <v>954</v>
      </c>
      <c r="E1082" s="564" t="s">
        <v>1005</v>
      </c>
      <c r="F1082" s="565">
        <v>1986050</v>
      </c>
      <c r="G1082" s="566"/>
      <c r="H1082" s="565">
        <v>137900</v>
      </c>
      <c r="I1082" s="565">
        <v>47950</v>
      </c>
      <c r="J1082" s="565">
        <v>127850</v>
      </c>
      <c r="K1082" s="565">
        <v>160300</v>
      </c>
      <c r="L1082" s="565">
        <v>150950</v>
      </c>
      <c r="M1082" s="565">
        <v>147100</v>
      </c>
      <c r="N1082" s="565">
        <v>91450</v>
      </c>
      <c r="O1082" s="565">
        <v>82550</v>
      </c>
      <c r="P1082" s="566"/>
      <c r="Q1082" s="565">
        <v>139150</v>
      </c>
      <c r="R1082" s="565">
        <v>65300</v>
      </c>
      <c r="S1082" s="565">
        <v>128450</v>
      </c>
      <c r="T1082" s="565">
        <v>75250</v>
      </c>
      <c r="U1082" s="565">
        <v>79500</v>
      </c>
      <c r="V1082" s="565">
        <v>112700</v>
      </c>
      <c r="W1082" s="565">
        <v>16400</v>
      </c>
      <c r="X1082" s="565">
        <v>49900</v>
      </c>
      <c r="Y1082" s="565">
        <v>45000</v>
      </c>
      <c r="Z1082" s="565">
        <v>20000</v>
      </c>
      <c r="AA1082" s="565">
        <v>42600</v>
      </c>
      <c r="AB1082" s="565">
        <v>44100</v>
      </c>
      <c r="AC1082" s="565">
        <v>87850</v>
      </c>
      <c r="AD1082" s="566"/>
      <c r="AE1082" s="566"/>
      <c r="AF1082" s="566"/>
      <c r="AG1082" s="566"/>
      <c r="AH1082" s="566"/>
      <c r="AI1082" s="565">
        <v>104300</v>
      </c>
      <c r="AJ1082" s="566"/>
      <c r="AK1082" s="566"/>
      <c r="AL1082" s="566"/>
      <c r="AM1082" s="565">
        <v>29500</v>
      </c>
      <c r="AN1082" s="566"/>
      <c r="AO1082" s="566"/>
      <c r="AP1082" s="566"/>
      <c r="AQ1082" s="566"/>
      <c r="AR1082" s="566"/>
      <c r="AS1082" s="566"/>
      <c r="AT1082" s="566"/>
      <c r="AU1082" s="566"/>
      <c r="AV1082" s="566"/>
      <c r="AW1082" s="566"/>
    </row>
    <row r="1083" spans="1:49">
      <c r="A1083" s="564" t="s">
        <v>338</v>
      </c>
      <c r="B1083" s="564" t="s">
        <v>3318</v>
      </c>
      <c r="C1083" s="564" t="s">
        <v>396</v>
      </c>
      <c r="D1083" s="564" t="s">
        <v>954</v>
      </c>
      <c r="E1083" s="564" t="s">
        <v>1005</v>
      </c>
      <c r="F1083" s="565">
        <v>2701700</v>
      </c>
      <c r="G1083" s="565">
        <v>1249500</v>
      </c>
      <c r="H1083" s="565">
        <v>481350</v>
      </c>
      <c r="I1083" s="565">
        <v>200000</v>
      </c>
      <c r="J1083" s="565">
        <v>259800</v>
      </c>
      <c r="K1083" s="565">
        <v>89900</v>
      </c>
      <c r="L1083" s="565">
        <v>203500</v>
      </c>
      <c r="M1083" s="565">
        <v>166550</v>
      </c>
      <c r="N1083" s="565">
        <v>51100</v>
      </c>
      <c r="O1083" s="566"/>
      <c r="P1083" s="566"/>
      <c r="Q1083" s="566"/>
      <c r="R1083" s="566"/>
      <c r="S1083" s="566"/>
      <c r="T1083" s="566"/>
      <c r="U1083" s="566"/>
      <c r="V1083" s="566"/>
      <c r="W1083" s="566"/>
      <c r="X1083" s="566"/>
      <c r="Y1083" s="566"/>
      <c r="Z1083" s="566"/>
      <c r="AA1083" s="566"/>
      <c r="AB1083" s="566"/>
      <c r="AC1083" s="566"/>
      <c r="AD1083" s="566"/>
      <c r="AE1083" s="566"/>
      <c r="AF1083" s="566"/>
      <c r="AG1083" s="566"/>
      <c r="AH1083" s="566"/>
      <c r="AI1083" s="566"/>
      <c r="AJ1083" s="566"/>
      <c r="AK1083" s="566"/>
      <c r="AL1083" s="566"/>
      <c r="AM1083" s="566"/>
      <c r="AN1083" s="566"/>
      <c r="AO1083" s="566"/>
      <c r="AP1083" s="566"/>
      <c r="AQ1083" s="566"/>
      <c r="AR1083" s="566"/>
      <c r="AS1083" s="566"/>
      <c r="AT1083" s="566"/>
      <c r="AU1083" s="566"/>
      <c r="AV1083" s="566"/>
      <c r="AW1083" s="566"/>
    </row>
    <row r="1084" spans="1:49">
      <c r="A1084" s="564" t="s">
        <v>339</v>
      </c>
      <c r="B1084" s="564" t="s">
        <v>2842</v>
      </c>
      <c r="C1084" s="564" t="s">
        <v>396</v>
      </c>
      <c r="D1084" s="564" t="s">
        <v>954</v>
      </c>
      <c r="E1084" s="564" t="s">
        <v>1005</v>
      </c>
      <c r="F1084" s="565">
        <v>4530775</v>
      </c>
      <c r="G1084" s="566"/>
      <c r="H1084" s="566"/>
      <c r="I1084" s="566"/>
      <c r="J1084" s="566"/>
      <c r="K1084" s="566"/>
      <c r="L1084" s="566"/>
      <c r="M1084" s="566"/>
      <c r="N1084" s="566"/>
      <c r="O1084" s="566"/>
      <c r="P1084" s="566"/>
      <c r="Q1084" s="566"/>
      <c r="R1084" s="566"/>
      <c r="S1084" s="566"/>
      <c r="T1084" s="566"/>
      <c r="U1084" s="566"/>
      <c r="V1084" s="566"/>
      <c r="W1084" s="566"/>
      <c r="X1084" s="566"/>
      <c r="Y1084" s="566"/>
      <c r="Z1084" s="566"/>
      <c r="AA1084" s="566"/>
      <c r="AB1084" s="566"/>
      <c r="AC1084" s="565">
        <v>381400</v>
      </c>
      <c r="AD1084" s="566"/>
      <c r="AE1084" s="565">
        <v>215800</v>
      </c>
      <c r="AF1084" s="565">
        <v>313500</v>
      </c>
      <c r="AG1084" s="565">
        <v>243700</v>
      </c>
      <c r="AH1084" s="565">
        <v>196550</v>
      </c>
      <c r="AI1084" s="565">
        <v>230900</v>
      </c>
      <c r="AJ1084" s="565">
        <v>286150</v>
      </c>
      <c r="AK1084" s="565">
        <v>119300</v>
      </c>
      <c r="AL1084" s="565">
        <v>174950</v>
      </c>
      <c r="AM1084" s="565">
        <v>254750</v>
      </c>
      <c r="AN1084" s="565">
        <v>242200</v>
      </c>
      <c r="AO1084" s="565">
        <v>245150</v>
      </c>
      <c r="AP1084" s="565">
        <v>247350</v>
      </c>
      <c r="AQ1084" s="565">
        <v>275550</v>
      </c>
      <c r="AR1084" s="565">
        <v>196250</v>
      </c>
      <c r="AS1084" s="565">
        <v>208900</v>
      </c>
      <c r="AT1084" s="565">
        <v>143400</v>
      </c>
      <c r="AU1084" s="565">
        <v>310850</v>
      </c>
      <c r="AV1084" s="565">
        <v>212525</v>
      </c>
      <c r="AW1084" s="565">
        <v>31600</v>
      </c>
    </row>
    <row r="1085" spans="1:49">
      <c r="A1085" s="564" t="s">
        <v>351</v>
      </c>
      <c r="B1085" s="564" t="s">
        <v>3319</v>
      </c>
      <c r="C1085" s="564" t="s">
        <v>396</v>
      </c>
      <c r="D1085" s="564" t="s">
        <v>954</v>
      </c>
      <c r="E1085" s="564" t="s">
        <v>1005</v>
      </c>
      <c r="F1085" s="565">
        <v>171700</v>
      </c>
      <c r="G1085" s="566"/>
      <c r="H1085" s="566"/>
      <c r="I1085" s="566"/>
      <c r="J1085" s="566"/>
      <c r="K1085" s="566"/>
      <c r="L1085" s="566"/>
      <c r="M1085" s="566"/>
      <c r="N1085" s="566"/>
      <c r="O1085" s="566"/>
      <c r="P1085" s="566"/>
      <c r="Q1085" s="566"/>
      <c r="R1085" s="566"/>
      <c r="S1085" s="566"/>
      <c r="T1085" s="566"/>
      <c r="U1085" s="566"/>
      <c r="V1085" s="566"/>
      <c r="W1085" s="566"/>
      <c r="X1085" s="566"/>
      <c r="Y1085" s="566"/>
      <c r="Z1085" s="566"/>
      <c r="AA1085" s="566"/>
      <c r="AB1085" s="566"/>
      <c r="AC1085" s="565">
        <v>150200</v>
      </c>
      <c r="AD1085" s="566"/>
      <c r="AE1085" s="566"/>
      <c r="AF1085" s="566"/>
      <c r="AG1085" s="566"/>
      <c r="AH1085" s="565">
        <v>21500</v>
      </c>
      <c r="AI1085" s="566"/>
      <c r="AJ1085" s="566"/>
      <c r="AK1085" s="566"/>
      <c r="AL1085" s="566"/>
      <c r="AM1085" s="566"/>
      <c r="AN1085" s="566"/>
      <c r="AO1085" s="566"/>
      <c r="AP1085" s="566"/>
      <c r="AQ1085" s="566"/>
      <c r="AR1085" s="566"/>
      <c r="AS1085" s="566"/>
      <c r="AT1085" s="566"/>
      <c r="AU1085" s="566"/>
      <c r="AV1085" s="566"/>
      <c r="AW1085" s="566"/>
    </row>
    <row r="1086" spans="1:49">
      <c r="A1086" s="564" t="s">
        <v>352</v>
      </c>
      <c r="B1086" s="564" t="s">
        <v>3320</v>
      </c>
      <c r="C1086" s="564" t="s">
        <v>396</v>
      </c>
      <c r="D1086" s="564" t="s">
        <v>954</v>
      </c>
      <c r="E1086" s="564" t="s">
        <v>1005</v>
      </c>
      <c r="F1086" s="565">
        <v>55590560</v>
      </c>
      <c r="G1086" s="565">
        <v>1995200</v>
      </c>
      <c r="H1086" s="565">
        <v>1191250</v>
      </c>
      <c r="I1086" s="565">
        <v>737500</v>
      </c>
      <c r="J1086" s="565">
        <v>1177600</v>
      </c>
      <c r="K1086" s="565">
        <v>797650</v>
      </c>
      <c r="L1086" s="565">
        <v>507900</v>
      </c>
      <c r="M1086" s="565">
        <v>877400</v>
      </c>
      <c r="N1086" s="565">
        <v>1499100</v>
      </c>
      <c r="O1086" s="565">
        <v>2505700</v>
      </c>
      <c r="P1086" s="565">
        <v>3104750</v>
      </c>
      <c r="Q1086" s="565">
        <v>1716700</v>
      </c>
      <c r="R1086" s="565">
        <v>847250</v>
      </c>
      <c r="S1086" s="565">
        <v>3210250</v>
      </c>
      <c r="T1086" s="565">
        <v>1050250</v>
      </c>
      <c r="U1086" s="565">
        <v>1097200</v>
      </c>
      <c r="V1086" s="565">
        <v>851450</v>
      </c>
      <c r="W1086" s="565">
        <v>816550</v>
      </c>
      <c r="X1086" s="565">
        <v>1117700</v>
      </c>
      <c r="Y1086" s="565">
        <v>1322000</v>
      </c>
      <c r="Z1086" s="565">
        <v>709600</v>
      </c>
      <c r="AA1086" s="565">
        <v>872800</v>
      </c>
      <c r="AB1086" s="565">
        <v>928300</v>
      </c>
      <c r="AC1086" s="565">
        <v>623300</v>
      </c>
      <c r="AD1086" s="566"/>
      <c r="AE1086" s="565">
        <v>734700</v>
      </c>
      <c r="AF1086" s="565">
        <v>919250</v>
      </c>
      <c r="AG1086" s="565">
        <v>4025550</v>
      </c>
      <c r="AH1086" s="565">
        <v>1451900</v>
      </c>
      <c r="AI1086" s="565">
        <v>1931670</v>
      </c>
      <c r="AJ1086" s="565">
        <v>2403100</v>
      </c>
      <c r="AK1086" s="565">
        <v>1513000</v>
      </c>
      <c r="AL1086" s="565">
        <v>1460300</v>
      </c>
      <c r="AM1086" s="565">
        <v>997550</v>
      </c>
      <c r="AN1086" s="565">
        <v>2300200</v>
      </c>
      <c r="AO1086" s="565">
        <v>1386540</v>
      </c>
      <c r="AP1086" s="565">
        <v>1054350</v>
      </c>
      <c r="AQ1086" s="565">
        <v>910450</v>
      </c>
      <c r="AR1086" s="565">
        <v>668050</v>
      </c>
      <c r="AS1086" s="565">
        <v>1709350</v>
      </c>
      <c r="AT1086" s="565">
        <v>670550</v>
      </c>
      <c r="AU1086" s="565">
        <v>649200</v>
      </c>
      <c r="AV1086" s="565">
        <v>1108250</v>
      </c>
      <c r="AW1086" s="565">
        <v>139200</v>
      </c>
    </row>
    <row r="1087" spans="1:49">
      <c r="A1087" s="564" t="s">
        <v>355</v>
      </c>
      <c r="B1087" s="564" t="s">
        <v>3221</v>
      </c>
      <c r="C1087" s="564" t="s">
        <v>396</v>
      </c>
      <c r="D1087" s="564" t="s">
        <v>954</v>
      </c>
      <c r="E1087" s="564" t="s">
        <v>1005</v>
      </c>
      <c r="F1087" s="565">
        <v>0</v>
      </c>
      <c r="G1087" s="566"/>
      <c r="H1087" s="566"/>
      <c r="I1087" s="566"/>
      <c r="J1087" s="566"/>
      <c r="K1087" s="566"/>
      <c r="L1087" s="566"/>
      <c r="M1087" s="566"/>
      <c r="N1087" s="566"/>
      <c r="O1087" s="566"/>
      <c r="P1087" s="566"/>
      <c r="Q1087" s="566"/>
      <c r="R1087" s="566"/>
      <c r="S1087" s="566"/>
      <c r="T1087" s="566"/>
      <c r="U1087" s="566"/>
      <c r="V1087" s="566"/>
      <c r="W1087" s="566"/>
      <c r="X1087" s="566"/>
      <c r="Y1087" s="566"/>
      <c r="Z1087" s="566"/>
      <c r="AA1087" s="566"/>
      <c r="AB1087" s="566"/>
      <c r="AC1087" s="566"/>
      <c r="AD1087" s="566"/>
      <c r="AE1087" s="565">
        <v>0</v>
      </c>
      <c r="AF1087" s="566"/>
      <c r="AG1087" s="566"/>
      <c r="AH1087" s="566"/>
      <c r="AI1087" s="566"/>
      <c r="AJ1087" s="566"/>
      <c r="AK1087" s="566"/>
      <c r="AL1087" s="566"/>
      <c r="AM1087" s="566"/>
      <c r="AN1087" s="566"/>
      <c r="AO1087" s="566"/>
      <c r="AP1087" s="566"/>
      <c r="AQ1087" s="566"/>
      <c r="AR1087" s="566"/>
      <c r="AS1087" s="566"/>
      <c r="AT1087" s="566"/>
      <c r="AU1087" s="566"/>
      <c r="AV1087" s="566"/>
      <c r="AW1087" s="566"/>
    </row>
    <row r="1088" spans="1:49">
      <c r="A1088" s="564" t="s">
        <v>359</v>
      </c>
      <c r="B1088" s="564" t="s">
        <v>3040</v>
      </c>
      <c r="C1088" s="564" t="s">
        <v>396</v>
      </c>
      <c r="D1088" s="564" t="s">
        <v>954</v>
      </c>
      <c r="E1088" s="564" t="s">
        <v>1005</v>
      </c>
      <c r="F1088" s="565">
        <v>5489525</v>
      </c>
      <c r="G1088" s="566"/>
      <c r="H1088" s="566"/>
      <c r="I1088" s="566"/>
      <c r="J1088" s="566"/>
      <c r="K1088" s="566"/>
      <c r="L1088" s="566"/>
      <c r="M1088" s="566"/>
      <c r="N1088" s="566"/>
      <c r="O1088" s="566"/>
      <c r="P1088" s="566"/>
      <c r="Q1088" s="566"/>
      <c r="R1088" s="566"/>
      <c r="S1088" s="566"/>
      <c r="T1088" s="566"/>
      <c r="U1088" s="566"/>
      <c r="V1088" s="566"/>
      <c r="W1088" s="566"/>
      <c r="X1088" s="566"/>
      <c r="Y1088" s="566"/>
      <c r="Z1088" s="566"/>
      <c r="AA1088" s="566"/>
      <c r="AB1088" s="566"/>
      <c r="AC1088" s="565">
        <v>616250</v>
      </c>
      <c r="AD1088" s="566"/>
      <c r="AE1088" s="565">
        <v>253650</v>
      </c>
      <c r="AF1088" s="565">
        <v>360550</v>
      </c>
      <c r="AG1088" s="565">
        <v>429400</v>
      </c>
      <c r="AH1088" s="565">
        <v>222800</v>
      </c>
      <c r="AI1088" s="565">
        <v>354850</v>
      </c>
      <c r="AJ1088" s="565">
        <v>231000</v>
      </c>
      <c r="AK1088" s="565">
        <v>233050</v>
      </c>
      <c r="AL1088" s="565">
        <v>114500</v>
      </c>
      <c r="AM1088" s="565">
        <v>683200</v>
      </c>
      <c r="AN1088" s="565">
        <v>109150</v>
      </c>
      <c r="AO1088" s="565">
        <v>92925</v>
      </c>
      <c r="AP1088" s="565">
        <v>87700</v>
      </c>
      <c r="AQ1088" s="565">
        <v>118800</v>
      </c>
      <c r="AR1088" s="565">
        <v>167750</v>
      </c>
      <c r="AS1088" s="565">
        <v>499775</v>
      </c>
      <c r="AT1088" s="565">
        <v>269075</v>
      </c>
      <c r="AU1088" s="565">
        <v>188600</v>
      </c>
      <c r="AV1088" s="565">
        <v>431800</v>
      </c>
      <c r="AW1088" s="565">
        <v>24700</v>
      </c>
    </row>
    <row r="1089" spans="1:49">
      <c r="A1089" s="564" t="s">
        <v>296</v>
      </c>
      <c r="B1089" s="564" t="s">
        <v>3321</v>
      </c>
      <c r="C1089" s="564" t="s">
        <v>396</v>
      </c>
      <c r="D1089" s="564" t="s">
        <v>954</v>
      </c>
      <c r="E1089" s="564" t="s">
        <v>1005</v>
      </c>
      <c r="F1089" s="565">
        <v>5874400</v>
      </c>
      <c r="G1089" s="566"/>
      <c r="H1089" s="565">
        <v>137900</v>
      </c>
      <c r="I1089" s="565">
        <v>1530900</v>
      </c>
      <c r="J1089" s="565">
        <v>1142200</v>
      </c>
      <c r="K1089" s="565">
        <v>162050</v>
      </c>
      <c r="L1089" s="565">
        <v>439450</v>
      </c>
      <c r="M1089" s="565">
        <v>215850</v>
      </c>
      <c r="N1089" s="565">
        <v>753650</v>
      </c>
      <c r="O1089" s="565">
        <v>598750</v>
      </c>
      <c r="P1089" s="565">
        <v>445100</v>
      </c>
      <c r="Q1089" s="565">
        <v>65800</v>
      </c>
      <c r="R1089" s="565">
        <v>234100</v>
      </c>
      <c r="S1089" s="565">
        <v>46950</v>
      </c>
      <c r="T1089" s="566"/>
      <c r="U1089" s="565">
        <v>74000</v>
      </c>
      <c r="V1089" s="566"/>
      <c r="W1089" s="565">
        <v>27700</v>
      </c>
      <c r="X1089" s="566"/>
      <c r="Y1089" s="566"/>
      <c r="Z1089" s="566"/>
      <c r="AA1089" s="566"/>
      <c r="AB1089" s="566"/>
      <c r="AC1089" s="566"/>
      <c r="AD1089" s="566"/>
      <c r="AE1089" s="566"/>
      <c r="AF1089" s="566"/>
      <c r="AG1089" s="566"/>
      <c r="AH1089" s="566"/>
      <c r="AI1089" s="566"/>
      <c r="AJ1089" s="566"/>
      <c r="AK1089" s="566"/>
      <c r="AL1089" s="566"/>
      <c r="AM1089" s="566"/>
      <c r="AN1089" s="566"/>
      <c r="AO1089" s="566"/>
      <c r="AP1089" s="566"/>
      <c r="AQ1089" s="566"/>
      <c r="AR1089" s="566"/>
      <c r="AS1089" s="566"/>
      <c r="AT1089" s="566"/>
      <c r="AU1089" s="566"/>
      <c r="AV1089" s="566"/>
      <c r="AW1089" s="566"/>
    </row>
    <row r="1090" spans="1:49">
      <c r="A1090" s="564" t="s">
        <v>300</v>
      </c>
      <c r="B1090" s="564" t="s">
        <v>3322</v>
      </c>
      <c r="C1090" s="564" t="s">
        <v>396</v>
      </c>
      <c r="D1090" s="564" t="s">
        <v>954</v>
      </c>
      <c r="E1090" s="564" t="s">
        <v>1005</v>
      </c>
      <c r="F1090" s="565">
        <v>2204400</v>
      </c>
      <c r="G1090" s="566"/>
      <c r="H1090" s="565">
        <v>137900</v>
      </c>
      <c r="I1090" s="565">
        <v>162950</v>
      </c>
      <c r="J1090" s="565">
        <v>15000</v>
      </c>
      <c r="K1090" s="565">
        <v>79050</v>
      </c>
      <c r="L1090" s="565">
        <v>94300</v>
      </c>
      <c r="M1090" s="566"/>
      <c r="N1090" s="566"/>
      <c r="O1090" s="565">
        <v>43500</v>
      </c>
      <c r="P1090" s="565">
        <v>15000</v>
      </c>
      <c r="Q1090" s="566"/>
      <c r="R1090" s="566"/>
      <c r="S1090" s="565">
        <v>100100</v>
      </c>
      <c r="T1090" s="566"/>
      <c r="U1090" s="566"/>
      <c r="V1090" s="565">
        <v>49500</v>
      </c>
      <c r="W1090" s="566"/>
      <c r="X1090" s="566"/>
      <c r="Y1090" s="566"/>
      <c r="Z1090" s="566"/>
      <c r="AA1090" s="565">
        <v>95700</v>
      </c>
      <c r="AB1090" s="565">
        <v>157700</v>
      </c>
      <c r="AC1090" s="565">
        <v>217750</v>
      </c>
      <c r="AD1090" s="566"/>
      <c r="AE1090" s="565">
        <v>81100</v>
      </c>
      <c r="AF1090" s="565">
        <v>30200</v>
      </c>
      <c r="AG1090" s="566"/>
      <c r="AH1090" s="565">
        <v>13650</v>
      </c>
      <c r="AI1090" s="565">
        <v>123450</v>
      </c>
      <c r="AJ1090" s="565">
        <v>116000</v>
      </c>
      <c r="AK1090" s="565">
        <v>220900</v>
      </c>
      <c r="AL1090" s="565">
        <v>153000</v>
      </c>
      <c r="AM1090" s="566"/>
      <c r="AN1090" s="565">
        <v>94600</v>
      </c>
      <c r="AO1090" s="566"/>
      <c r="AP1090" s="565">
        <v>103850</v>
      </c>
      <c r="AQ1090" s="566"/>
      <c r="AR1090" s="565">
        <v>24600</v>
      </c>
      <c r="AS1090" s="565">
        <v>41400</v>
      </c>
      <c r="AT1090" s="566"/>
      <c r="AU1090" s="565">
        <v>33200</v>
      </c>
      <c r="AV1090" s="566"/>
      <c r="AW1090" s="566"/>
    </row>
    <row r="1091" spans="1:49">
      <c r="A1091" s="564" t="s">
        <v>303</v>
      </c>
      <c r="B1091" s="564" t="s">
        <v>3323</v>
      </c>
      <c r="C1091" s="564" t="s">
        <v>396</v>
      </c>
      <c r="D1091" s="564" t="s">
        <v>954</v>
      </c>
      <c r="E1091" s="564" t="s">
        <v>1005</v>
      </c>
      <c r="F1091" s="565">
        <v>3418750</v>
      </c>
      <c r="G1091" s="566"/>
      <c r="H1091" s="565">
        <v>139550</v>
      </c>
      <c r="I1091" s="565">
        <v>218850</v>
      </c>
      <c r="J1091" s="565">
        <v>68950</v>
      </c>
      <c r="K1091" s="565">
        <v>52900</v>
      </c>
      <c r="L1091" s="565">
        <v>101600</v>
      </c>
      <c r="M1091" s="565">
        <v>55500</v>
      </c>
      <c r="N1091" s="565">
        <v>57150</v>
      </c>
      <c r="O1091" s="565">
        <v>99000</v>
      </c>
      <c r="P1091" s="565">
        <v>312800</v>
      </c>
      <c r="Q1091" s="565">
        <v>55200</v>
      </c>
      <c r="R1091" s="565">
        <v>73150</v>
      </c>
      <c r="S1091" s="565">
        <v>70350</v>
      </c>
      <c r="T1091" s="565">
        <v>97900</v>
      </c>
      <c r="U1091" s="565">
        <v>47550</v>
      </c>
      <c r="V1091" s="565">
        <v>103800</v>
      </c>
      <c r="W1091" s="565">
        <v>74100</v>
      </c>
      <c r="X1091" s="565">
        <v>70150</v>
      </c>
      <c r="Y1091" s="565">
        <v>430000</v>
      </c>
      <c r="Z1091" s="565">
        <v>48900</v>
      </c>
      <c r="AA1091" s="565">
        <v>68800</v>
      </c>
      <c r="AB1091" s="565">
        <v>170500</v>
      </c>
      <c r="AC1091" s="565">
        <v>115500</v>
      </c>
      <c r="AD1091" s="566"/>
      <c r="AE1091" s="565">
        <v>155900</v>
      </c>
      <c r="AF1091" s="565">
        <v>48650</v>
      </c>
      <c r="AG1091" s="565">
        <v>53800</v>
      </c>
      <c r="AH1091" s="565">
        <v>236000</v>
      </c>
      <c r="AI1091" s="565">
        <v>142400</v>
      </c>
      <c r="AJ1091" s="565">
        <v>68150</v>
      </c>
      <c r="AK1091" s="565">
        <v>116000</v>
      </c>
      <c r="AL1091" s="565">
        <v>65650</v>
      </c>
      <c r="AM1091" s="566"/>
      <c r="AN1091" s="566"/>
      <c r="AO1091" s="566"/>
      <c r="AP1091" s="566"/>
      <c r="AQ1091" s="566"/>
      <c r="AR1091" s="566"/>
      <c r="AS1091" s="566"/>
      <c r="AT1091" s="566"/>
      <c r="AU1091" s="566"/>
      <c r="AV1091" s="566"/>
      <c r="AW1091" s="566"/>
    </row>
    <row r="1092" spans="1:49">
      <c r="A1092" s="564" t="s">
        <v>306</v>
      </c>
      <c r="B1092" s="564" t="s">
        <v>3231</v>
      </c>
      <c r="C1092" s="564" t="s">
        <v>396</v>
      </c>
      <c r="D1092" s="564" t="s">
        <v>954</v>
      </c>
      <c r="E1092" s="564" t="s">
        <v>1005</v>
      </c>
      <c r="F1092" s="565">
        <v>0</v>
      </c>
      <c r="G1092" s="566"/>
      <c r="H1092" s="566"/>
      <c r="I1092" s="566"/>
      <c r="J1092" s="566"/>
      <c r="K1092" s="566"/>
      <c r="L1092" s="566"/>
      <c r="M1092" s="566"/>
      <c r="N1092" s="566"/>
      <c r="O1092" s="566"/>
      <c r="P1092" s="566"/>
      <c r="Q1092" s="566"/>
      <c r="R1092" s="566"/>
      <c r="S1092" s="566"/>
      <c r="T1092" s="566"/>
      <c r="U1092" s="566"/>
      <c r="V1092" s="566"/>
      <c r="W1092" s="566"/>
      <c r="X1092" s="566"/>
      <c r="Y1092" s="566"/>
      <c r="Z1092" s="566"/>
      <c r="AA1092" s="566"/>
      <c r="AB1092" s="566"/>
      <c r="AC1092" s="566"/>
      <c r="AD1092" s="566"/>
      <c r="AE1092" s="565">
        <v>0</v>
      </c>
      <c r="AF1092" s="566"/>
      <c r="AG1092" s="566"/>
      <c r="AH1092" s="566"/>
      <c r="AI1092" s="566"/>
      <c r="AJ1092" s="566"/>
      <c r="AK1092" s="566"/>
      <c r="AL1092" s="566"/>
      <c r="AM1092" s="566"/>
      <c r="AN1092" s="566"/>
      <c r="AO1092" s="566"/>
      <c r="AP1092" s="566"/>
      <c r="AQ1092" s="566"/>
      <c r="AR1092" s="566"/>
      <c r="AS1092" s="566"/>
      <c r="AT1092" s="566"/>
      <c r="AU1092" s="566"/>
      <c r="AV1092" s="566"/>
      <c r="AW1092" s="566"/>
    </row>
    <row r="1093" spans="1:49">
      <c r="A1093" s="564" t="s">
        <v>311</v>
      </c>
      <c r="B1093" s="564" t="s">
        <v>2718</v>
      </c>
      <c r="C1093" s="564" t="s">
        <v>396</v>
      </c>
      <c r="D1093" s="564" t="s">
        <v>954</v>
      </c>
      <c r="E1093" s="564" t="s">
        <v>1005</v>
      </c>
      <c r="F1093" s="565">
        <v>948650</v>
      </c>
      <c r="G1093" s="566"/>
      <c r="H1093" s="566"/>
      <c r="I1093" s="566"/>
      <c r="J1093" s="566"/>
      <c r="K1093" s="566"/>
      <c r="L1093" s="566"/>
      <c r="M1093" s="566"/>
      <c r="N1093" s="566"/>
      <c r="O1093" s="566"/>
      <c r="P1093" s="566"/>
      <c r="Q1093" s="566"/>
      <c r="R1093" s="566"/>
      <c r="S1093" s="566"/>
      <c r="T1093" s="566"/>
      <c r="U1093" s="566"/>
      <c r="V1093" s="566"/>
      <c r="W1093" s="566"/>
      <c r="X1093" s="566"/>
      <c r="Y1093" s="566"/>
      <c r="Z1093" s="566"/>
      <c r="AA1093" s="566"/>
      <c r="AB1093" s="566"/>
      <c r="AC1093" s="565">
        <v>150200</v>
      </c>
      <c r="AD1093" s="566"/>
      <c r="AE1093" s="566"/>
      <c r="AF1093" s="565">
        <v>30150</v>
      </c>
      <c r="AG1093" s="565">
        <v>207650</v>
      </c>
      <c r="AH1093" s="565">
        <v>192750</v>
      </c>
      <c r="AI1093" s="565">
        <v>132400</v>
      </c>
      <c r="AJ1093" s="565">
        <v>89000</v>
      </c>
      <c r="AK1093" s="565">
        <v>11700</v>
      </c>
      <c r="AL1093" s="565">
        <v>29700</v>
      </c>
      <c r="AM1093" s="566"/>
      <c r="AN1093" s="565">
        <v>105100</v>
      </c>
      <c r="AO1093" s="566"/>
      <c r="AP1093" s="566"/>
      <c r="AQ1093" s="566"/>
      <c r="AR1093" s="566"/>
      <c r="AS1093" s="566"/>
      <c r="AT1093" s="566"/>
      <c r="AU1093" s="566"/>
      <c r="AV1093" s="566"/>
      <c r="AW1093" s="566"/>
    </row>
    <row r="1094" spans="1:49">
      <c r="A1094" s="564" t="s">
        <v>315</v>
      </c>
      <c r="B1094" s="564" t="s">
        <v>2594</v>
      </c>
      <c r="C1094" s="564" t="s">
        <v>396</v>
      </c>
      <c r="D1094" s="564" t="s">
        <v>954</v>
      </c>
      <c r="E1094" s="564" t="s">
        <v>1005</v>
      </c>
      <c r="F1094" s="565">
        <v>305650</v>
      </c>
      <c r="G1094" s="566"/>
      <c r="H1094" s="566"/>
      <c r="I1094" s="566"/>
      <c r="J1094" s="566"/>
      <c r="K1094" s="566"/>
      <c r="L1094" s="566"/>
      <c r="M1094" s="566"/>
      <c r="N1094" s="566"/>
      <c r="O1094" s="566"/>
      <c r="P1094" s="566"/>
      <c r="Q1094" s="566"/>
      <c r="R1094" s="566"/>
      <c r="S1094" s="566"/>
      <c r="T1094" s="566"/>
      <c r="U1094" s="566"/>
      <c r="V1094" s="566"/>
      <c r="W1094" s="566"/>
      <c r="X1094" s="566"/>
      <c r="Y1094" s="566"/>
      <c r="Z1094" s="566"/>
      <c r="AA1094" s="566"/>
      <c r="AB1094" s="566"/>
      <c r="AC1094" s="565">
        <v>305650</v>
      </c>
      <c r="AD1094" s="566"/>
      <c r="AE1094" s="566"/>
      <c r="AF1094" s="566"/>
      <c r="AG1094" s="566"/>
      <c r="AH1094" s="566"/>
      <c r="AI1094" s="566"/>
      <c r="AJ1094" s="566"/>
      <c r="AK1094" s="566"/>
      <c r="AL1094" s="566"/>
      <c r="AM1094" s="566"/>
      <c r="AN1094" s="566"/>
      <c r="AO1094" s="566"/>
      <c r="AP1094" s="566"/>
      <c r="AQ1094" s="566"/>
      <c r="AR1094" s="566"/>
      <c r="AS1094" s="566"/>
      <c r="AT1094" s="566"/>
      <c r="AU1094" s="566"/>
      <c r="AV1094" s="566"/>
      <c r="AW1094" s="566"/>
    </row>
    <row r="1095" spans="1:49">
      <c r="A1095" s="564" t="s">
        <v>209</v>
      </c>
      <c r="B1095" s="564" t="s">
        <v>3324</v>
      </c>
      <c r="C1095" s="564" t="s">
        <v>396</v>
      </c>
      <c r="D1095" s="564" t="s">
        <v>954</v>
      </c>
      <c r="E1095" s="564" t="s">
        <v>1005</v>
      </c>
      <c r="F1095" s="565">
        <v>5881550</v>
      </c>
      <c r="G1095" s="565">
        <v>283500</v>
      </c>
      <c r="H1095" s="565">
        <v>82650</v>
      </c>
      <c r="I1095" s="565">
        <v>60800</v>
      </c>
      <c r="J1095" s="565">
        <v>488500</v>
      </c>
      <c r="K1095" s="565">
        <v>130000</v>
      </c>
      <c r="L1095" s="565">
        <v>66200</v>
      </c>
      <c r="M1095" s="565">
        <v>149150</v>
      </c>
      <c r="N1095" s="565">
        <v>159900</v>
      </c>
      <c r="O1095" s="565">
        <v>143600</v>
      </c>
      <c r="P1095" s="565">
        <v>391750</v>
      </c>
      <c r="Q1095" s="565">
        <v>167700</v>
      </c>
      <c r="R1095" s="565">
        <v>218700</v>
      </c>
      <c r="S1095" s="565">
        <v>163600</v>
      </c>
      <c r="T1095" s="565">
        <v>89000</v>
      </c>
      <c r="U1095" s="565">
        <v>90350</v>
      </c>
      <c r="V1095" s="565">
        <v>29500</v>
      </c>
      <c r="W1095" s="565">
        <v>30300</v>
      </c>
      <c r="X1095" s="565">
        <v>156050</v>
      </c>
      <c r="Y1095" s="565">
        <v>263600</v>
      </c>
      <c r="Z1095" s="565">
        <v>98250</v>
      </c>
      <c r="AA1095" s="565">
        <v>116650</v>
      </c>
      <c r="AB1095" s="565">
        <v>164500</v>
      </c>
      <c r="AC1095" s="565">
        <v>165200</v>
      </c>
      <c r="AD1095" s="566"/>
      <c r="AE1095" s="565">
        <v>53900</v>
      </c>
      <c r="AF1095" s="565">
        <v>67800</v>
      </c>
      <c r="AG1095" s="565">
        <v>60500</v>
      </c>
      <c r="AH1095" s="565">
        <v>89000</v>
      </c>
      <c r="AI1095" s="565">
        <v>90700</v>
      </c>
      <c r="AJ1095" s="565">
        <v>182450</v>
      </c>
      <c r="AK1095" s="565">
        <v>351700</v>
      </c>
      <c r="AL1095" s="565">
        <v>70450</v>
      </c>
      <c r="AM1095" s="565">
        <v>245950</v>
      </c>
      <c r="AN1095" s="565">
        <v>86000</v>
      </c>
      <c r="AO1095" s="565">
        <v>94300</v>
      </c>
      <c r="AP1095" s="565">
        <v>60050</v>
      </c>
      <c r="AQ1095" s="565">
        <v>75100</v>
      </c>
      <c r="AR1095" s="565">
        <v>200700</v>
      </c>
      <c r="AS1095" s="565">
        <v>87200</v>
      </c>
      <c r="AT1095" s="565">
        <v>67650</v>
      </c>
      <c r="AU1095" s="565">
        <v>193250</v>
      </c>
      <c r="AV1095" s="565">
        <v>95400</v>
      </c>
      <c r="AW1095" s="566"/>
    </row>
    <row r="1096" spans="1:49">
      <c r="A1096" s="564" t="s">
        <v>210</v>
      </c>
      <c r="B1096" s="564" t="s">
        <v>3325</v>
      </c>
      <c r="C1096" s="564" t="s">
        <v>396</v>
      </c>
      <c r="D1096" s="564" t="s">
        <v>954</v>
      </c>
      <c r="E1096" s="564" t="s">
        <v>1005</v>
      </c>
      <c r="F1096" s="565">
        <v>1601660</v>
      </c>
      <c r="G1096" s="566"/>
      <c r="H1096" s="566"/>
      <c r="I1096" s="566"/>
      <c r="J1096" s="566"/>
      <c r="K1096" s="566"/>
      <c r="L1096" s="566"/>
      <c r="M1096" s="566"/>
      <c r="N1096" s="566"/>
      <c r="O1096" s="566"/>
      <c r="P1096" s="566"/>
      <c r="Q1096" s="566"/>
      <c r="R1096" s="566"/>
      <c r="S1096" s="566"/>
      <c r="T1096" s="566"/>
      <c r="U1096" s="566"/>
      <c r="V1096" s="566"/>
      <c r="W1096" s="566"/>
      <c r="X1096" s="566"/>
      <c r="Y1096" s="566"/>
      <c r="Z1096" s="566"/>
      <c r="AA1096" s="566"/>
      <c r="AB1096" s="566"/>
      <c r="AC1096" s="565">
        <v>267100</v>
      </c>
      <c r="AD1096" s="566"/>
      <c r="AE1096" s="565">
        <v>145050</v>
      </c>
      <c r="AF1096" s="565">
        <v>83100</v>
      </c>
      <c r="AG1096" s="565">
        <v>97650</v>
      </c>
      <c r="AH1096" s="565">
        <v>168150</v>
      </c>
      <c r="AI1096" s="565">
        <v>123900</v>
      </c>
      <c r="AJ1096" s="565">
        <v>15000</v>
      </c>
      <c r="AK1096" s="565">
        <v>90400</v>
      </c>
      <c r="AL1096" s="565">
        <v>83400</v>
      </c>
      <c r="AM1096" s="565">
        <v>175050</v>
      </c>
      <c r="AN1096" s="565">
        <v>70160</v>
      </c>
      <c r="AO1096" s="565">
        <v>61600</v>
      </c>
      <c r="AP1096" s="565">
        <v>54200</v>
      </c>
      <c r="AQ1096" s="566"/>
      <c r="AR1096" s="565">
        <v>29100</v>
      </c>
      <c r="AS1096" s="566"/>
      <c r="AT1096" s="566"/>
      <c r="AU1096" s="565">
        <v>98500</v>
      </c>
      <c r="AV1096" s="565">
        <v>39300</v>
      </c>
      <c r="AW1096" s="566"/>
    </row>
    <row r="1097" spans="1:49">
      <c r="A1097" s="564" t="s">
        <v>216</v>
      </c>
      <c r="B1097" s="564" t="s">
        <v>3326</v>
      </c>
      <c r="C1097" s="564" t="s">
        <v>396</v>
      </c>
      <c r="D1097" s="564" t="s">
        <v>954</v>
      </c>
      <c r="E1097" s="564" t="s">
        <v>1005</v>
      </c>
      <c r="F1097" s="565">
        <v>275000</v>
      </c>
      <c r="G1097" s="566"/>
      <c r="H1097" s="565">
        <v>136400</v>
      </c>
      <c r="I1097" s="565">
        <v>117600</v>
      </c>
      <c r="J1097" s="565">
        <v>21000</v>
      </c>
      <c r="K1097" s="566"/>
      <c r="L1097" s="566"/>
      <c r="M1097" s="566"/>
      <c r="N1097" s="566"/>
      <c r="O1097" s="566"/>
      <c r="P1097" s="566"/>
      <c r="Q1097" s="566"/>
      <c r="R1097" s="566"/>
      <c r="S1097" s="566"/>
      <c r="T1097" s="566"/>
      <c r="U1097" s="566"/>
      <c r="V1097" s="566"/>
      <c r="W1097" s="566"/>
      <c r="X1097" s="566"/>
      <c r="Y1097" s="566"/>
      <c r="Z1097" s="566"/>
      <c r="AA1097" s="566"/>
      <c r="AB1097" s="566"/>
      <c r="AC1097" s="566"/>
      <c r="AD1097" s="566"/>
      <c r="AE1097" s="566"/>
      <c r="AF1097" s="566"/>
      <c r="AG1097" s="566"/>
      <c r="AH1097" s="566"/>
      <c r="AI1097" s="566"/>
      <c r="AJ1097" s="566"/>
      <c r="AK1097" s="566"/>
      <c r="AL1097" s="566"/>
      <c r="AM1097" s="566"/>
      <c r="AN1097" s="566"/>
      <c r="AO1097" s="566"/>
      <c r="AP1097" s="566"/>
      <c r="AQ1097" s="566"/>
      <c r="AR1097" s="566"/>
      <c r="AS1097" s="566"/>
      <c r="AT1097" s="566"/>
      <c r="AU1097" s="566"/>
      <c r="AV1097" s="566"/>
      <c r="AW1097" s="566"/>
    </row>
    <row r="1098" spans="1:49">
      <c r="A1098" s="564" t="s">
        <v>217</v>
      </c>
      <c r="B1098" s="564" t="s">
        <v>3327</v>
      </c>
      <c r="C1098" s="564" t="s">
        <v>396</v>
      </c>
      <c r="D1098" s="564" t="s">
        <v>954</v>
      </c>
      <c r="E1098" s="564" t="s">
        <v>1005</v>
      </c>
      <c r="F1098" s="565">
        <v>1718700</v>
      </c>
      <c r="G1098" s="566"/>
      <c r="H1098" s="566"/>
      <c r="I1098" s="566"/>
      <c r="J1098" s="566"/>
      <c r="K1098" s="566"/>
      <c r="L1098" s="566"/>
      <c r="M1098" s="566"/>
      <c r="N1098" s="566"/>
      <c r="O1098" s="566"/>
      <c r="P1098" s="566"/>
      <c r="Q1098" s="566"/>
      <c r="R1098" s="566"/>
      <c r="S1098" s="566"/>
      <c r="T1098" s="566"/>
      <c r="U1098" s="566"/>
      <c r="V1098" s="566"/>
      <c r="W1098" s="566"/>
      <c r="X1098" s="566"/>
      <c r="Y1098" s="566"/>
      <c r="Z1098" s="566"/>
      <c r="AA1098" s="566"/>
      <c r="AB1098" s="566"/>
      <c r="AC1098" s="565">
        <v>261500</v>
      </c>
      <c r="AD1098" s="566"/>
      <c r="AE1098" s="565">
        <v>102000</v>
      </c>
      <c r="AF1098" s="565">
        <v>91550</v>
      </c>
      <c r="AG1098" s="565">
        <v>79650</v>
      </c>
      <c r="AH1098" s="565">
        <v>147800</v>
      </c>
      <c r="AI1098" s="565">
        <v>72850</v>
      </c>
      <c r="AJ1098" s="565">
        <v>49000</v>
      </c>
      <c r="AK1098" s="566"/>
      <c r="AL1098" s="566"/>
      <c r="AM1098" s="565">
        <v>67000</v>
      </c>
      <c r="AN1098" s="565">
        <v>102250</v>
      </c>
      <c r="AO1098" s="565">
        <v>85600</v>
      </c>
      <c r="AP1098" s="565">
        <v>76750</v>
      </c>
      <c r="AQ1098" s="565">
        <v>77700</v>
      </c>
      <c r="AR1098" s="565">
        <v>24600</v>
      </c>
      <c r="AS1098" s="565">
        <v>65100</v>
      </c>
      <c r="AT1098" s="565">
        <v>123800</v>
      </c>
      <c r="AU1098" s="565">
        <v>217800</v>
      </c>
      <c r="AV1098" s="565">
        <v>73750</v>
      </c>
      <c r="AW1098" s="566"/>
    </row>
    <row r="1099" spans="1:49">
      <c r="A1099" s="564" t="s">
        <v>218</v>
      </c>
      <c r="B1099" s="564" t="s">
        <v>3328</v>
      </c>
      <c r="C1099" s="564" t="s">
        <v>396</v>
      </c>
      <c r="D1099" s="564" t="s">
        <v>954</v>
      </c>
      <c r="E1099" s="564" t="s">
        <v>1005</v>
      </c>
      <c r="F1099" s="565">
        <v>6695312</v>
      </c>
      <c r="G1099" s="566"/>
      <c r="H1099" s="565">
        <v>213600</v>
      </c>
      <c r="I1099" s="565">
        <v>237550</v>
      </c>
      <c r="J1099" s="565">
        <v>166600</v>
      </c>
      <c r="K1099" s="565">
        <v>62400</v>
      </c>
      <c r="L1099" s="565">
        <v>110600</v>
      </c>
      <c r="M1099" s="565">
        <v>222000</v>
      </c>
      <c r="N1099" s="565">
        <v>367250</v>
      </c>
      <c r="O1099" s="565">
        <v>215250</v>
      </c>
      <c r="P1099" s="565">
        <v>210300</v>
      </c>
      <c r="Q1099" s="565">
        <v>166350</v>
      </c>
      <c r="R1099" s="565">
        <v>186450</v>
      </c>
      <c r="S1099" s="565">
        <v>179850</v>
      </c>
      <c r="T1099" s="565">
        <v>115700</v>
      </c>
      <c r="U1099" s="565">
        <v>69250</v>
      </c>
      <c r="V1099" s="565">
        <v>474400</v>
      </c>
      <c r="W1099" s="565">
        <v>125600</v>
      </c>
      <c r="X1099" s="565">
        <v>137500</v>
      </c>
      <c r="Y1099" s="565">
        <v>204050</v>
      </c>
      <c r="Z1099" s="565">
        <v>236700</v>
      </c>
      <c r="AA1099" s="565">
        <v>30800</v>
      </c>
      <c r="AB1099" s="565">
        <v>114400</v>
      </c>
      <c r="AC1099" s="565">
        <v>248300</v>
      </c>
      <c r="AD1099" s="566"/>
      <c r="AE1099" s="565">
        <v>128000</v>
      </c>
      <c r="AF1099" s="565">
        <v>123000</v>
      </c>
      <c r="AG1099" s="565">
        <v>161000</v>
      </c>
      <c r="AH1099" s="565">
        <v>756300</v>
      </c>
      <c r="AI1099" s="565">
        <v>286512</v>
      </c>
      <c r="AJ1099" s="565">
        <v>80000</v>
      </c>
      <c r="AK1099" s="565">
        <v>405700</v>
      </c>
      <c r="AL1099" s="566"/>
      <c r="AM1099" s="565">
        <v>90400</v>
      </c>
      <c r="AN1099" s="565">
        <v>415900</v>
      </c>
      <c r="AO1099" s="565">
        <v>91600</v>
      </c>
      <c r="AP1099" s="566"/>
      <c r="AQ1099" s="566"/>
      <c r="AR1099" s="566"/>
      <c r="AS1099" s="566"/>
      <c r="AT1099" s="566"/>
      <c r="AU1099" s="566"/>
      <c r="AV1099" s="565">
        <v>62000</v>
      </c>
      <c r="AW1099" s="566"/>
    </row>
    <row r="1100" spans="1:49">
      <c r="A1100" s="564" t="s">
        <v>219</v>
      </c>
      <c r="B1100" s="564" t="s">
        <v>3329</v>
      </c>
      <c r="C1100" s="564" t="s">
        <v>396</v>
      </c>
      <c r="D1100" s="564" t="s">
        <v>954</v>
      </c>
      <c r="E1100" s="564" t="s">
        <v>1005</v>
      </c>
      <c r="F1100" s="565">
        <v>34350</v>
      </c>
      <c r="G1100" s="565">
        <v>19100</v>
      </c>
      <c r="H1100" s="565">
        <v>15250</v>
      </c>
      <c r="I1100" s="566"/>
      <c r="J1100" s="566"/>
      <c r="K1100" s="566"/>
      <c r="L1100" s="566"/>
      <c r="M1100" s="566"/>
      <c r="N1100" s="566"/>
      <c r="O1100" s="566"/>
      <c r="P1100" s="566"/>
      <c r="Q1100" s="566"/>
      <c r="R1100" s="566"/>
      <c r="S1100" s="566"/>
      <c r="T1100" s="566"/>
      <c r="U1100" s="566"/>
      <c r="V1100" s="566"/>
      <c r="W1100" s="566"/>
      <c r="X1100" s="566"/>
      <c r="Y1100" s="566"/>
      <c r="Z1100" s="566"/>
      <c r="AA1100" s="566"/>
      <c r="AB1100" s="566"/>
      <c r="AC1100" s="566"/>
      <c r="AD1100" s="566"/>
      <c r="AE1100" s="566"/>
      <c r="AF1100" s="566"/>
      <c r="AG1100" s="566"/>
      <c r="AH1100" s="566"/>
      <c r="AI1100" s="566"/>
      <c r="AJ1100" s="566"/>
      <c r="AK1100" s="566"/>
      <c r="AL1100" s="566"/>
      <c r="AM1100" s="566"/>
      <c r="AN1100" s="566"/>
      <c r="AO1100" s="566"/>
      <c r="AP1100" s="566"/>
      <c r="AQ1100" s="566"/>
      <c r="AR1100" s="566"/>
      <c r="AS1100" s="566"/>
      <c r="AT1100" s="566"/>
      <c r="AU1100" s="566"/>
      <c r="AV1100" s="566"/>
      <c r="AW1100" s="566"/>
    </row>
    <row r="1101" spans="1:49">
      <c r="A1101" s="564" t="s">
        <v>221</v>
      </c>
      <c r="B1101" s="564" t="s">
        <v>3330</v>
      </c>
      <c r="C1101" s="564" t="s">
        <v>396</v>
      </c>
      <c r="D1101" s="564" t="s">
        <v>954</v>
      </c>
      <c r="E1101" s="564" t="s">
        <v>1005</v>
      </c>
      <c r="F1101" s="565">
        <v>4066300</v>
      </c>
      <c r="G1101" s="566"/>
      <c r="H1101" s="565">
        <v>137900</v>
      </c>
      <c r="I1101" s="565">
        <v>169900</v>
      </c>
      <c r="J1101" s="565">
        <v>125150</v>
      </c>
      <c r="K1101" s="565">
        <v>215900</v>
      </c>
      <c r="L1101" s="565">
        <v>53800</v>
      </c>
      <c r="M1101" s="565">
        <v>71900</v>
      </c>
      <c r="N1101" s="565">
        <v>204600</v>
      </c>
      <c r="O1101" s="565">
        <v>85400</v>
      </c>
      <c r="P1101" s="565">
        <v>168100</v>
      </c>
      <c r="Q1101" s="565">
        <v>76350</v>
      </c>
      <c r="R1101" s="565">
        <v>73100</v>
      </c>
      <c r="S1101" s="565">
        <v>49700</v>
      </c>
      <c r="T1101" s="565">
        <v>18600</v>
      </c>
      <c r="U1101" s="565">
        <v>19750</v>
      </c>
      <c r="V1101" s="566"/>
      <c r="W1101" s="565">
        <v>37800</v>
      </c>
      <c r="X1101" s="566"/>
      <c r="Y1101" s="565">
        <v>77800</v>
      </c>
      <c r="Z1101" s="565">
        <v>11900</v>
      </c>
      <c r="AA1101" s="565">
        <v>62300</v>
      </c>
      <c r="AB1101" s="565">
        <v>114850</v>
      </c>
      <c r="AC1101" s="565">
        <v>95500</v>
      </c>
      <c r="AD1101" s="566"/>
      <c r="AE1101" s="565">
        <v>79400</v>
      </c>
      <c r="AF1101" s="565">
        <v>97200</v>
      </c>
      <c r="AG1101" s="565">
        <v>37900</v>
      </c>
      <c r="AH1101" s="565">
        <v>259900</v>
      </c>
      <c r="AI1101" s="565">
        <v>133350</v>
      </c>
      <c r="AJ1101" s="565">
        <v>151500</v>
      </c>
      <c r="AK1101" s="565">
        <v>217200</v>
      </c>
      <c r="AL1101" s="565">
        <v>91300</v>
      </c>
      <c r="AM1101" s="565">
        <v>530700</v>
      </c>
      <c r="AN1101" s="566"/>
      <c r="AO1101" s="565">
        <v>49750</v>
      </c>
      <c r="AP1101" s="565">
        <v>150900</v>
      </c>
      <c r="AQ1101" s="566"/>
      <c r="AR1101" s="565">
        <v>89900</v>
      </c>
      <c r="AS1101" s="565">
        <v>77800</v>
      </c>
      <c r="AT1101" s="565">
        <v>71600</v>
      </c>
      <c r="AU1101" s="565">
        <v>72000</v>
      </c>
      <c r="AV1101" s="565">
        <v>68600</v>
      </c>
      <c r="AW1101" s="565">
        <v>17000</v>
      </c>
    </row>
    <row r="1102" spans="1:49">
      <c r="A1102" s="564" t="s">
        <v>222</v>
      </c>
      <c r="B1102" s="564" t="s">
        <v>3331</v>
      </c>
      <c r="C1102" s="564" t="s">
        <v>396</v>
      </c>
      <c r="D1102" s="564" t="s">
        <v>954</v>
      </c>
      <c r="E1102" s="564" t="s">
        <v>1005</v>
      </c>
      <c r="F1102" s="565">
        <v>6157700</v>
      </c>
      <c r="G1102" s="565">
        <v>368500</v>
      </c>
      <c r="H1102" s="565">
        <v>467500</v>
      </c>
      <c r="I1102" s="565">
        <v>190050</v>
      </c>
      <c r="J1102" s="565">
        <v>374800</v>
      </c>
      <c r="K1102" s="565">
        <v>154400</v>
      </c>
      <c r="L1102" s="565">
        <v>88400</v>
      </c>
      <c r="M1102" s="565">
        <v>135400</v>
      </c>
      <c r="N1102" s="565">
        <v>158200</v>
      </c>
      <c r="O1102" s="565">
        <v>136050</v>
      </c>
      <c r="P1102" s="565">
        <v>172200</v>
      </c>
      <c r="Q1102" s="565">
        <v>353700</v>
      </c>
      <c r="R1102" s="565">
        <v>285250</v>
      </c>
      <c r="S1102" s="565">
        <v>69150</v>
      </c>
      <c r="T1102" s="565">
        <v>72800</v>
      </c>
      <c r="U1102" s="565">
        <v>40500</v>
      </c>
      <c r="V1102" s="565">
        <v>82300</v>
      </c>
      <c r="W1102" s="565">
        <v>54200</v>
      </c>
      <c r="X1102" s="565">
        <v>51800</v>
      </c>
      <c r="Y1102" s="565">
        <v>94100</v>
      </c>
      <c r="Z1102" s="565">
        <v>87100</v>
      </c>
      <c r="AA1102" s="565">
        <v>74500</v>
      </c>
      <c r="AB1102" s="565">
        <v>89400</v>
      </c>
      <c r="AC1102" s="566"/>
      <c r="AD1102" s="566"/>
      <c r="AE1102" s="565">
        <v>245700</v>
      </c>
      <c r="AF1102" s="565">
        <v>228300</v>
      </c>
      <c r="AG1102" s="565">
        <v>198800</v>
      </c>
      <c r="AH1102" s="565">
        <v>46150</v>
      </c>
      <c r="AI1102" s="565">
        <v>283100</v>
      </c>
      <c r="AJ1102" s="565">
        <v>297800</v>
      </c>
      <c r="AK1102" s="565">
        <v>329750</v>
      </c>
      <c r="AL1102" s="566"/>
      <c r="AM1102" s="566"/>
      <c r="AN1102" s="566"/>
      <c r="AO1102" s="566"/>
      <c r="AP1102" s="565">
        <v>110850</v>
      </c>
      <c r="AQ1102" s="566"/>
      <c r="AR1102" s="565">
        <v>203900</v>
      </c>
      <c r="AS1102" s="565">
        <v>101250</v>
      </c>
      <c r="AT1102" s="565">
        <v>346500</v>
      </c>
      <c r="AU1102" s="565">
        <v>123000</v>
      </c>
      <c r="AV1102" s="565">
        <v>42300</v>
      </c>
      <c r="AW1102" s="566"/>
    </row>
    <row r="1103" spans="1:49">
      <c r="A1103" s="564" t="s">
        <v>224</v>
      </c>
      <c r="B1103" s="564" t="s">
        <v>3237</v>
      </c>
      <c r="C1103" s="564" t="s">
        <v>396</v>
      </c>
      <c r="D1103" s="564" t="s">
        <v>954</v>
      </c>
      <c r="E1103" s="564" t="s">
        <v>1005</v>
      </c>
      <c r="F1103" s="565">
        <v>0</v>
      </c>
      <c r="G1103" s="566"/>
      <c r="H1103" s="566"/>
      <c r="I1103" s="566"/>
      <c r="J1103" s="566"/>
      <c r="K1103" s="566"/>
      <c r="L1103" s="566"/>
      <c r="M1103" s="566"/>
      <c r="N1103" s="566"/>
      <c r="O1103" s="566"/>
      <c r="P1103" s="566"/>
      <c r="Q1103" s="566"/>
      <c r="R1103" s="566"/>
      <c r="S1103" s="566"/>
      <c r="T1103" s="566"/>
      <c r="U1103" s="566"/>
      <c r="V1103" s="566"/>
      <c r="W1103" s="566"/>
      <c r="X1103" s="566"/>
      <c r="Y1103" s="566"/>
      <c r="Z1103" s="566"/>
      <c r="AA1103" s="566"/>
      <c r="AB1103" s="566"/>
      <c r="AC1103" s="566"/>
      <c r="AD1103" s="566"/>
      <c r="AE1103" s="565">
        <v>0</v>
      </c>
      <c r="AF1103" s="566"/>
      <c r="AG1103" s="566"/>
      <c r="AH1103" s="566"/>
      <c r="AI1103" s="566"/>
      <c r="AJ1103" s="566"/>
      <c r="AK1103" s="566"/>
      <c r="AL1103" s="566"/>
      <c r="AM1103" s="566"/>
      <c r="AN1103" s="566"/>
      <c r="AO1103" s="566"/>
      <c r="AP1103" s="566"/>
      <c r="AQ1103" s="566"/>
      <c r="AR1103" s="566"/>
      <c r="AS1103" s="566"/>
      <c r="AT1103" s="566"/>
      <c r="AU1103" s="566"/>
      <c r="AV1103" s="566"/>
      <c r="AW1103" s="566"/>
    </row>
    <row r="1104" spans="1:49">
      <c r="A1104" s="564" t="s">
        <v>225</v>
      </c>
      <c r="B1104" s="564" t="s">
        <v>3238</v>
      </c>
      <c r="C1104" s="564" t="s">
        <v>396</v>
      </c>
      <c r="D1104" s="564" t="s">
        <v>954</v>
      </c>
      <c r="E1104" s="564" t="s">
        <v>1005</v>
      </c>
      <c r="F1104" s="565">
        <v>0</v>
      </c>
      <c r="G1104" s="566"/>
      <c r="H1104" s="566"/>
      <c r="I1104" s="566"/>
      <c r="J1104" s="566"/>
      <c r="K1104" s="566"/>
      <c r="L1104" s="566"/>
      <c r="M1104" s="566"/>
      <c r="N1104" s="566"/>
      <c r="O1104" s="566"/>
      <c r="P1104" s="566"/>
      <c r="Q1104" s="566"/>
      <c r="R1104" s="566"/>
      <c r="S1104" s="566"/>
      <c r="T1104" s="566"/>
      <c r="U1104" s="566"/>
      <c r="V1104" s="566"/>
      <c r="W1104" s="566"/>
      <c r="X1104" s="566"/>
      <c r="Y1104" s="566"/>
      <c r="Z1104" s="566"/>
      <c r="AA1104" s="566"/>
      <c r="AB1104" s="566"/>
      <c r="AC1104" s="566"/>
      <c r="AD1104" s="566"/>
      <c r="AE1104" s="565">
        <v>0</v>
      </c>
      <c r="AF1104" s="566"/>
      <c r="AG1104" s="566"/>
      <c r="AH1104" s="566"/>
      <c r="AI1104" s="566"/>
      <c r="AJ1104" s="566"/>
      <c r="AK1104" s="566"/>
      <c r="AL1104" s="566"/>
      <c r="AM1104" s="566"/>
      <c r="AN1104" s="566"/>
      <c r="AO1104" s="566"/>
      <c r="AP1104" s="566"/>
      <c r="AQ1104" s="566"/>
      <c r="AR1104" s="566"/>
      <c r="AS1104" s="566"/>
      <c r="AT1104" s="566"/>
      <c r="AU1104" s="566"/>
      <c r="AV1104" s="566"/>
      <c r="AW1104" s="566"/>
    </row>
    <row r="1105" spans="1:49">
      <c r="A1105" s="564" t="s">
        <v>231</v>
      </c>
      <c r="B1105" s="564" t="s">
        <v>3332</v>
      </c>
      <c r="C1105" s="564" t="s">
        <v>396</v>
      </c>
      <c r="D1105" s="564" t="s">
        <v>954</v>
      </c>
      <c r="E1105" s="564" t="s">
        <v>1005</v>
      </c>
      <c r="F1105" s="565">
        <v>299950</v>
      </c>
      <c r="G1105" s="566"/>
      <c r="H1105" s="565">
        <v>137900</v>
      </c>
      <c r="I1105" s="565">
        <v>111950</v>
      </c>
      <c r="J1105" s="565">
        <v>25100</v>
      </c>
      <c r="K1105" s="566"/>
      <c r="L1105" s="565">
        <v>25000</v>
      </c>
      <c r="M1105" s="566"/>
      <c r="N1105" s="566"/>
      <c r="O1105" s="566"/>
      <c r="P1105" s="566"/>
      <c r="Q1105" s="566"/>
      <c r="R1105" s="566"/>
      <c r="S1105" s="566"/>
      <c r="T1105" s="566"/>
      <c r="U1105" s="566"/>
      <c r="V1105" s="566"/>
      <c r="W1105" s="566"/>
      <c r="X1105" s="566"/>
      <c r="Y1105" s="566"/>
      <c r="Z1105" s="566"/>
      <c r="AA1105" s="566"/>
      <c r="AB1105" s="566"/>
      <c r="AC1105" s="566"/>
      <c r="AD1105" s="566"/>
      <c r="AE1105" s="566"/>
      <c r="AF1105" s="566"/>
      <c r="AG1105" s="566"/>
      <c r="AH1105" s="566"/>
      <c r="AI1105" s="566"/>
      <c r="AJ1105" s="566"/>
      <c r="AK1105" s="566"/>
      <c r="AL1105" s="566"/>
      <c r="AM1105" s="566"/>
      <c r="AN1105" s="566"/>
      <c r="AO1105" s="566"/>
      <c r="AP1105" s="566"/>
      <c r="AQ1105" s="566"/>
      <c r="AR1105" s="566"/>
      <c r="AS1105" s="566"/>
      <c r="AT1105" s="566"/>
      <c r="AU1105" s="566"/>
      <c r="AV1105" s="566"/>
      <c r="AW1105" s="566"/>
    </row>
    <row r="1106" spans="1:49">
      <c r="A1106" s="564" t="s">
        <v>236</v>
      </c>
      <c r="B1106" s="564" t="s">
        <v>3240</v>
      </c>
      <c r="C1106" s="564" t="s">
        <v>396</v>
      </c>
      <c r="D1106" s="564" t="s">
        <v>954</v>
      </c>
      <c r="E1106" s="564" t="s">
        <v>1005</v>
      </c>
      <c r="F1106" s="565">
        <v>0</v>
      </c>
      <c r="G1106" s="566"/>
      <c r="H1106" s="566"/>
      <c r="I1106" s="566"/>
      <c r="J1106" s="566"/>
      <c r="K1106" s="566"/>
      <c r="L1106" s="566"/>
      <c r="M1106" s="566"/>
      <c r="N1106" s="566"/>
      <c r="O1106" s="566"/>
      <c r="P1106" s="566"/>
      <c r="Q1106" s="566"/>
      <c r="R1106" s="566"/>
      <c r="S1106" s="566"/>
      <c r="T1106" s="566"/>
      <c r="U1106" s="566"/>
      <c r="V1106" s="566"/>
      <c r="W1106" s="566"/>
      <c r="X1106" s="566"/>
      <c r="Y1106" s="566"/>
      <c r="Z1106" s="566"/>
      <c r="AA1106" s="566"/>
      <c r="AB1106" s="566"/>
      <c r="AC1106" s="566"/>
      <c r="AD1106" s="566"/>
      <c r="AE1106" s="565">
        <v>0</v>
      </c>
      <c r="AF1106" s="566"/>
      <c r="AG1106" s="566"/>
      <c r="AH1106" s="566"/>
      <c r="AI1106" s="566"/>
      <c r="AJ1106" s="566"/>
      <c r="AK1106" s="566"/>
      <c r="AL1106" s="566"/>
      <c r="AM1106" s="566"/>
      <c r="AN1106" s="566"/>
      <c r="AO1106" s="566"/>
      <c r="AP1106" s="566"/>
      <c r="AQ1106" s="566"/>
      <c r="AR1106" s="566"/>
      <c r="AS1106" s="566"/>
      <c r="AT1106" s="566"/>
      <c r="AU1106" s="566"/>
      <c r="AV1106" s="566"/>
      <c r="AW1106" s="566"/>
    </row>
    <row r="1107" spans="1:49">
      <c r="A1107" s="564" t="s">
        <v>241</v>
      </c>
      <c r="B1107" s="564" t="s">
        <v>3333</v>
      </c>
      <c r="C1107" s="564" t="s">
        <v>396</v>
      </c>
      <c r="D1107" s="564" t="s">
        <v>954</v>
      </c>
      <c r="E1107" s="564" t="s">
        <v>1005</v>
      </c>
      <c r="F1107" s="565">
        <v>4457915</v>
      </c>
      <c r="G1107" s="566"/>
      <c r="H1107" s="566"/>
      <c r="I1107" s="566"/>
      <c r="J1107" s="566"/>
      <c r="K1107" s="566"/>
      <c r="L1107" s="566"/>
      <c r="M1107" s="566"/>
      <c r="N1107" s="566"/>
      <c r="O1107" s="566"/>
      <c r="P1107" s="566"/>
      <c r="Q1107" s="566"/>
      <c r="R1107" s="566"/>
      <c r="S1107" s="566"/>
      <c r="T1107" s="566"/>
      <c r="U1107" s="566"/>
      <c r="V1107" s="566"/>
      <c r="W1107" s="566"/>
      <c r="X1107" s="566"/>
      <c r="Y1107" s="566"/>
      <c r="Z1107" s="566"/>
      <c r="AA1107" s="566"/>
      <c r="AB1107" s="566"/>
      <c r="AC1107" s="565">
        <v>388700</v>
      </c>
      <c r="AD1107" s="566"/>
      <c r="AE1107" s="565">
        <v>271550</v>
      </c>
      <c r="AF1107" s="565">
        <v>218100</v>
      </c>
      <c r="AG1107" s="565">
        <v>175000</v>
      </c>
      <c r="AH1107" s="565">
        <v>236650</v>
      </c>
      <c r="AI1107" s="565">
        <v>232750</v>
      </c>
      <c r="AJ1107" s="565">
        <v>189500</v>
      </c>
      <c r="AK1107" s="565">
        <v>216300</v>
      </c>
      <c r="AL1107" s="565">
        <v>182700</v>
      </c>
      <c r="AM1107" s="565">
        <v>264150</v>
      </c>
      <c r="AN1107" s="565">
        <v>203200</v>
      </c>
      <c r="AO1107" s="565">
        <v>239600</v>
      </c>
      <c r="AP1107" s="565">
        <v>251650</v>
      </c>
      <c r="AQ1107" s="565">
        <v>229750</v>
      </c>
      <c r="AR1107" s="565">
        <v>258300</v>
      </c>
      <c r="AS1107" s="565">
        <v>155075</v>
      </c>
      <c r="AT1107" s="565">
        <v>208275</v>
      </c>
      <c r="AU1107" s="565">
        <v>244525</v>
      </c>
      <c r="AV1107" s="565">
        <v>233740</v>
      </c>
      <c r="AW1107" s="565">
        <v>58400</v>
      </c>
    </row>
    <row r="1108" spans="1:49">
      <c r="A1108" s="564" t="s">
        <v>244</v>
      </c>
      <c r="B1108" s="564" t="s">
        <v>3334</v>
      </c>
      <c r="C1108" s="564" t="s">
        <v>396</v>
      </c>
      <c r="D1108" s="564" t="s">
        <v>954</v>
      </c>
      <c r="E1108" s="564" t="s">
        <v>1005</v>
      </c>
      <c r="F1108" s="565">
        <v>395750</v>
      </c>
      <c r="G1108" s="566"/>
      <c r="H1108" s="566"/>
      <c r="I1108" s="566"/>
      <c r="J1108" s="566"/>
      <c r="K1108" s="566"/>
      <c r="L1108" s="566"/>
      <c r="M1108" s="566"/>
      <c r="N1108" s="566"/>
      <c r="O1108" s="566"/>
      <c r="P1108" s="566"/>
      <c r="Q1108" s="566"/>
      <c r="R1108" s="566"/>
      <c r="S1108" s="566"/>
      <c r="T1108" s="566"/>
      <c r="U1108" s="566"/>
      <c r="V1108" s="566"/>
      <c r="W1108" s="566"/>
      <c r="X1108" s="566"/>
      <c r="Y1108" s="566"/>
      <c r="Z1108" s="566"/>
      <c r="AA1108" s="566"/>
      <c r="AB1108" s="566"/>
      <c r="AC1108" s="565">
        <v>183500</v>
      </c>
      <c r="AD1108" s="566"/>
      <c r="AE1108" s="565">
        <v>10000</v>
      </c>
      <c r="AF1108" s="565">
        <v>36500</v>
      </c>
      <c r="AG1108" s="565">
        <v>5400</v>
      </c>
      <c r="AH1108" s="565">
        <v>14300</v>
      </c>
      <c r="AI1108" s="565">
        <v>31750</v>
      </c>
      <c r="AJ1108" s="565">
        <v>114300</v>
      </c>
      <c r="AK1108" s="566"/>
      <c r="AL1108" s="566"/>
      <c r="AM1108" s="566"/>
      <c r="AN1108" s="566"/>
      <c r="AO1108" s="566"/>
      <c r="AP1108" s="566"/>
      <c r="AQ1108" s="566"/>
      <c r="AR1108" s="566"/>
      <c r="AS1108" s="566"/>
      <c r="AT1108" s="566"/>
      <c r="AU1108" s="566"/>
      <c r="AV1108" s="566"/>
      <c r="AW1108" s="566"/>
    </row>
    <row r="1109" spans="1:49">
      <c r="A1109" s="564" t="s">
        <v>249</v>
      </c>
      <c r="B1109" s="564" t="s">
        <v>3335</v>
      </c>
      <c r="C1109" s="564" t="s">
        <v>396</v>
      </c>
      <c r="D1109" s="564" t="s">
        <v>954</v>
      </c>
      <c r="E1109" s="564" t="s">
        <v>1005</v>
      </c>
      <c r="F1109" s="565">
        <v>3491500</v>
      </c>
      <c r="G1109" s="566"/>
      <c r="H1109" s="565">
        <v>133900</v>
      </c>
      <c r="I1109" s="565">
        <v>144500</v>
      </c>
      <c r="J1109" s="565">
        <v>101600</v>
      </c>
      <c r="K1109" s="565">
        <v>58700</v>
      </c>
      <c r="L1109" s="565">
        <v>141950</v>
      </c>
      <c r="M1109" s="565">
        <v>60750</v>
      </c>
      <c r="N1109" s="565">
        <v>376650</v>
      </c>
      <c r="O1109" s="565">
        <v>364800</v>
      </c>
      <c r="P1109" s="565">
        <v>186900</v>
      </c>
      <c r="Q1109" s="565">
        <v>153050</v>
      </c>
      <c r="R1109" s="565">
        <v>101850</v>
      </c>
      <c r="S1109" s="565">
        <v>26700</v>
      </c>
      <c r="T1109" s="565">
        <v>17300</v>
      </c>
      <c r="U1109" s="565">
        <v>46650</v>
      </c>
      <c r="V1109" s="565">
        <v>22750</v>
      </c>
      <c r="W1109" s="565">
        <v>46500</v>
      </c>
      <c r="X1109" s="565">
        <v>167100</v>
      </c>
      <c r="Y1109" s="565">
        <v>486050</v>
      </c>
      <c r="Z1109" s="565">
        <v>90050</v>
      </c>
      <c r="AA1109" s="565">
        <v>19000</v>
      </c>
      <c r="AB1109" s="565">
        <v>98000</v>
      </c>
      <c r="AC1109" s="566"/>
      <c r="AD1109" s="566"/>
      <c r="AE1109" s="566"/>
      <c r="AF1109" s="566"/>
      <c r="AG1109" s="565">
        <v>114000</v>
      </c>
      <c r="AH1109" s="565">
        <v>57150</v>
      </c>
      <c r="AI1109" s="566"/>
      <c r="AJ1109" s="565">
        <v>47000</v>
      </c>
      <c r="AK1109" s="565">
        <v>104900</v>
      </c>
      <c r="AL1109" s="566"/>
      <c r="AM1109" s="565">
        <v>53100</v>
      </c>
      <c r="AN1109" s="566"/>
      <c r="AO1109" s="566"/>
      <c r="AP1109" s="565">
        <v>246000</v>
      </c>
      <c r="AQ1109" s="566"/>
      <c r="AR1109" s="565">
        <v>24600</v>
      </c>
      <c r="AS1109" s="566"/>
      <c r="AT1109" s="566"/>
      <c r="AU1109" s="566"/>
      <c r="AV1109" s="566"/>
      <c r="AW1109" s="566"/>
    </row>
    <row r="1110" spans="1:49">
      <c r="A1110" s="564" t="s">
        <v>250</v>
      </c>
      <c r="B1110" s="564" t="s">
        <v>3242</v>
      </c>
      <c r="C1110" s="564" t="s">
        <v>396</v>
      </c>
      <c r="D1110" s="564" t="s">
        <v>954</v>
      </c>
      <c r="E1110" s="564" t="s">
        <v>1005</v>
      </c>
      <c r="F1110" s="565">
        <v>3400</v>
      </c>
      <c r="G1110" s="566"/>
      <c r="H1110" s="566"/>
      <c r="I1110" s="566"/>
      <c r="J1110" s="566"/>
      <c r="K1110" s="566"/>
      <c r="L1110" s="566"/>
      <c r="M1110" s="566"/>
      <c r="N1110" s="566"/>
      <c r="O1110" s="566"/>
      <c r="P1110" s="566"/>
      <c r="Q1110" s="566"/>
      <c r="R1110" s="566"/>
      <c r="S1110" s="566"/>
      <c r="T1110" s="566"/>
      <c r="U1110" s="566"/>
      <c r="V1110" s="566"/>
      <c r="W1110" s="566"/>
      <c r="X1110" s="566"/>
      <c r="Y1110" s="566"/>
      <c r="Z1110" s="566"/>
      <c r="AA1110" s="566"/>
      <c r="AB1110" s="566"/>
      <c r="AC1110" s="566"/>
      <c r="AD1110" s="566"/>
      <c r="AE1110" s="566"/>
      <c r="AF1110" s="566"/>
      <c r="AG1110" s="566"/>
      <c r="AH1110" s="566"/>
      <c r="AI1110" s="566"/>
      <c r="AJ1110" s="566"/>
      <c r="AK1110" s="566"/>
      <c r="AL1110" s="566"/>
      <c r="AM1110" s="566"/>
      <c r="AN1110" s="566"/>
      <c r="AO1110" s="566"/>
      <c r="AP1110" s="566"/>
      <c r="AQ1110" s="566"/>
      <c r="AR1110" s="566"/>
      <c r="AS1110" s="566"/>
      <c r="AT1110" s="565">
        <v>3400</v>
      </c>
      <c r="AU1110" s="566"/>
      <c r="AV1110" s="566"/>
      <c r="AW1110" s="566"/>
    </row>
    <row r="1111" spans="1:49">
      <c r="A1111" s="564" t="s">
        <v>253</v>
      </c>
      <c r="B1111" s="564" t="s">
        <v>3336</v>
      </c>
      <c r="C1111" s="564" t="s">
        <v>396</v>
      </c>
      <c r="D1111" s="564" t="s">
        <v>954</v>
      </c>
      <c r="E1111" s="564" t="s">
        <v>1005</v>
      </c>
      <c r="F1111" s="565">
        <v>1192750</v>
      </c>
      <c r="G1111" s="566"/>
      <c r="H1111" s="565">
        <v>137900</v>
      </c>
      <c r="I1111" s="565">
        <v>117150</v>
      </c>
      <c r="J1111" s="565">
        <v>68100</v>
      </c>
      <c r="K1111" s="565">
        <v>41000</v>
      </c>
      <c r="L1111" s="565">
        <v>109000</v>
      </c>
      <c r="M1111" s="565">
        <v>88250</v>
      </c>
      <c r="N1111" s="566"/>
      <c r="O1111" s="565">
        <v>34850</v>
      </c>
      <c r="P1111" s="566"/>
      <c r="Q1111" s="565">
        <v>88750</v>
      </c>
      <c r="R1111" s="566"/>
      <c r="S1111" s="566"/>
      <c r="T1111" s="566"/>
      <c r="U1111" s="565">
        <v>8000</v>
      </c>
      <c r="V1111" s="566"/>
      <c r="W1111" s="565">
        <v>84350</v>
      </c>
      <c r="X1111" s="566"/>
      <c r="Y1111" s="565">
        <v>99050</v>
      </c>
      <c r="Z1111" s="565">
        <v>39700</v>
      </c>
      <c r="AA1111" s="565">
        <v>23000</v>
      </c>
      <c r="AB1111" s="565">
        <v>88500</v>
      </c>
      <c r="AC1111" s="565">
        <v>62150</v>
      </c>
      <c r="AD1111" s="566"/>
      <c r="AE1111" s="566"/>
      <c r="AF1111" s="566"/>
      <c r="AG1111" s="566"/>
      <c r="AH1111" s="566"/>
      <c r="AI1111" s="566"/>
      <c r="AJ1111" s="566"/>
      <c r="AK1111" s="565">
        <v>103000</v>
      </c>
      <c r="AL1111" s="566"/>
      <c r="AM1111" s="566"/>
      <c r="AN1111" s="566"/>
      <c r="AO1111" s="566"/>
      <c r="AP1111" s="566"/>
      <c r="AQ1111" s="566"/>
      <c r="AR1111" s="566"/>
      <c r="AS1111" s="566"/>
      <c r="AT1111" s="566"/>
      <c r="AU1111" s="566"/>
      <c r="AV1111" s="566"/>
      <c r="AW1111" s="566"/>
    </row>
    <row r="1112" spans="1:49">
      <c r="A1112" s="564" t="s">
        <v>255</v>
      </c>
      <c r="B1112" s="564" t="s">
        <v>3337</v>
      </c>
      <c r="C1112" s="564" t="s">
        <v>396</v>
      </c>
      <c r="D1112" s="564" t="s">
        <v>954</v>
      </c>
      <c r="E1112" s="564" t="s">
        <v>1005</v>
      </c>
      <c r="F1112" s="565">
        <v>7219970</v>
      </c>
      <c r="G1112" s="566"/>
      <c r="H1112" s="565">
        <v>137900</v>
      </c>
      <c r="I1112" s="565">
        <v>202200</v>
      </c>
      <c r="J1112" s="565">
        <v>161900</v>
      </c>
      <c r="K1112" s="565">
        <v>284000</v>
      </c>
      <c r="L1112" s="565">
        <v>195200</v>
      </c>
      <c r="M1112" s="565">
        <v>316050</v>
      </c>
      <c r="N1112" s="565">
        <v>330600</v>
      </c>
      <c r="O1112" s="565">
        <v>529150</v>
      </c>
      <c r="P1112" s="565">
        <v>115950</v>
      </c>
      <c r="Q1112" s="565">
        <v>158450</v>
      </c>
      <c r="R1112" s="565">
        <v>325250</v>
      </c>
      <c r="S1112" s="565">
        <v>311800</v>
      </c>
      <c r="T1112" s="565">
        <v>227000</v>
      </c>
      <c r="U1112" s="565">
        <v>139400</v>
      </c>
      <c r="V1112" s="565">
        <v>3000</v>
      </c>
      <c r="W1112" s="565">
        <v>316500</v>
      </c>
      <c r="X1112" s="565">
        <v>252800</v>
      </c>
      <c r="Y1112" s="565">
        <v>274050</v>
      </c>
      <c r="Z1112" s="565">
        <v>257400</v>
      </c>
      <c r="AA1112" s="565">
        <v>110000</v>
      </c>
      <c r="AB1112" s="565">
        <v>136800</v>
      </c>
      <c r="AC1112" s="565">
        <v>154100</v>
      </c>
      <c r="AD1112" s="566"/>
      <c r="AE1112" s="565">
        <v>157900</v>
      </c>
      <c r="AF1112" s="565">
        <v>62700</v>
      </c>
      <c r="AG1112" s="565">
        <v>94350</v>
      </c>
      <c r="AH1112" s="565">
        <v>235350</v>
      </c>
      <c r="AI1112" s="565">
        <v>128550</v>
      </c>
      <c r="AJ1112" s="565">
        <v>194450</v>
      </c>
      <c r="AK1112" s="565">
        <v>252400</v>
      </c>
      <c r="AL1112" s="565">
        <v>76900</v>
      </c>
      <c r="AM1112" s="565">
        <v>190350</v>
      </c>
      <c r="AN1112" s="565">
        <v>110940</v>
      </c>
      <c r="AO1112" s="565">
        <v>83400</v>
      </c>
      <c r="AP1112" s="565">
        <v>64800</v>
      </c>
      <c r="AQ1112" s="565">
        <v>146450</v>
      </c>
      <c r="AR1112" s="565">
        <v>46450</v>
      </c>
      <c r="AS1112" s="565">
        <v>246000</v>
      </c>
      <c r="AT1112" s="565">
        <v>67730</v>
      </c>
      <c r="AU1112" s="565">
        <v>80600</v>
      </c>
      <c r="AV1112" s="565">
        <v>34150</v>
      </c>
      <c r="AW1112" s="565">
        <v>7000</v>
      </c>
    </row>
    <row r="1113" spans="1:49">
      <c r="A1113" s="564" t="s">
        <v>258</v>
      </c>
      <c r="B1113" s="564" t="s">
        <v>3338</v>
      </c>
      <c r="C1113" s="564" t="s">
        <v>396</v>
      </c>
      <c r="D1113" s="564" t="s">
        <v>954</v>
      </c>
      <c r="E1113" s="564" t="s">
        <v>1005</v>
      </c>
      <c r="F1113" s="565">
        <v>402200</v>
      </c>
      <c r="G1113" s="566"/>
      <c r="H1113" s="566"/>
      <c r="I1113" s="566"/>
      <c r="J1113" s="566"/>
      <c r="K1113" s="566"/>
      <c r="L1113" s="566"/>
      <c r="M1113" s="566"/>
      <c r="N1113" s="566"/>
      <c r="O1113" s="566"/>
      <c r="P1113" s="566"/>
      <c r="Q1113" s="566"/>
      <c r="R1113" s="566"/>
      <c r="S1113" s="566"/>
      <c r="T1113" s="566"/>
      <c r="U1113" s="566"/>
      <c r="V1113" s="566"/>
      <c r="W1113" s="566"/>
      <c r="X1113" s="566"/>
      <c r="Y1113" s="566"/>
      <c r="Z1113" s="566"/>
      <c r="AA1113" s="566"/>
      <c r="AB1113" s="566"/>
      <c r="AC1113" s="565">
        <v>283900</v>
      </c>
      <c r="AD1113" s="566"/>
      <c r="AE1113" s="566"/>
      <c r="AF1113" s="565">
        <v>35100</v>
      </c>
      <c r="AG1113" s="565">
        <v>83200</v>
      </c>
      <c r="AH1113" s="566"/>
      <c r="AI1113" s="566"/>
      <c r="AJ1113" s="566"/>
      <c r="AK1113" s="566"/>
      <c r="AL1113" s="566"/>
      <c r="AM1113" s="566"/>
      <c r="AN1113" s="566"/>
      <c r="AO1113" s="566"/>
      <c r="AP1113" s="566"/>
      <c r="AQ1113" s="566"/>
      <c r="AR1113" s="566"/>
      <c r="AS1113" s="566"/>
      <c r="AT1113" s="566"/>
      <c r="AU1113" s="566"/>
      <c r="AV1113" s="566"/>
      <c r="AW1113" s="566"/>
    </row>
    <row r="1114" spans="1:49">
      <c r="A1114" s="564" t="s">
        <v>260</v>
      </c>
      <c r="B1114" s="564" t="s">
        <v>3339</v>
      </c>
      <c r="C1114" s="564" t="s">
        <v>396</v>
      </c>
      <c r="D1114" s="564" t="s">
        <v>954</v>
      </c>
      <c r="E1114" s="564" t="s">
        <v>1005</v>
      </c>
      <c r="F1114" s="565">
        <v>569300</v>
      </c>
      <c r="G1114" s="565">
        <v>165350</v>
      </c>
      <c r="H1114" s="565">
        <v>56450</v>
      </c>
      <c r="I1114" s="565">
        <v>68550</v>
      </c>
      <c r="J1114" s="565">
        <v>39500</v>
      </c>
      <c r="K1114" s="565">
        <v>64500</v>
      </c>
      <c r="L1114" s="566"/>
      <c r="M1114" s="565">
        <v>131550</v>
      </c>
      <c r="N1114" s="565">
        <v>43400</v>
      </c>
      <c r="O1114" s="566"/>
      <c r="P1114" s="566"/>
      <c r="Q1114" s="566"/>
      <c r="R1114" s="566"/>
      <c r="S1114" s="566"/>
      <c r="T1114" s="566"/>
      <c r="U1114" s="566"/>
      <c r="V1114" s="566"/>
      <c r="W1114" s="566"/>
      <c r="X1114" s="566"/>
      <c r="Y1114" s="566"/>
      <c r="Z1114" s="566"/>
      <c r="AA1114" s="566"/>
      <c r="AB1114" s="566"/>
      <c r="AC1114" s="566"/>
      <c r="AD1114" s="566"/>
      <c r="AE1114" s="566"/>
      <c r="AF1114" s="566"/>
      <c r="AG1114" s="566"/>
      <c r="AH1114" s="566"/>
      <c r="AI1114" s="566"/>
      <c r="AJ1114" s="566"/>
      <c r="AK1114" s="566"/>
      <c r="AL1114" s="566"/>
      <c r="AM1114" s="566"/>
      <c r="AN1114" s="566"/>
      <c r="AO1114" s="566"/>
      <c r="AP1114" s="566"/>
      <c r="AQ1114" s="566"/>
      <c r="AR1114" s="566"/>
      <c r="AS1114" s="566"/>
      <c r="AT1114" s="566"/>
      <c r="AU1114" s="566"/>
      <c r="AV1114" s="566"/>
      <c r="AW1114" s="566"/>
    </row>
    <row r="1115" spans="1:49">
      <c r="A1115" s="564" t="s">
        <v>261</v>
      </c>
      <c r="B1115" s="564" t="s">
        <v>3340</v>
      </c>
      <c r="C1115" s="564" t="s">
        <v>396</v>
      </c>
      <c r="D1115" s="564" t="s">
        <v>954</v>
      </c>
      <c r="E1115" s="564" t="s">
        <v>1005</v>
      </c>
      <c r="F1115" s="565">
        <v>215200</v>
      </c>
      <c r="G1115" s="566"/>
      <c r="H1115" s="565">
        <v>137900</v>
      </c>
      <c r="I1115" s="566"/>
      <c r="J1115" s="566"/>
      <c r="K1115" s="566"/>
      <c r="L1115" s="566"/>
      <c r="M1115" s="566"/>
      <c r="N1115" s="566"/>
      <c r="O1115" s="566"/>
      <c r="P1115" s="566"/>
      <c r="Q1115" s="566"/>
      <c r="R1115" s="566"/>
      <c r="S1115" s="566"/>
      <c r="T1115" s="566"/>
      <c r="U1115" s="566"/>
      <c r="V1115" s="566"/>
      <c r="W1115" s="566"/>
      <c r="X1115" s="565">
        <v>77300</v>
      </c>
      <c r="Y1115" s="566"/>
      <c r="Z1115" s="566"/>
      <c r="AA1115" s="566"/>
      <c r="AB1115" s="566"/>
      <c r="AC1115" s="566"/>
      <c r="AD1115" s="566"/>
      <c r="AE1115" s="566"/>
      <c r="AF1115" s="566"/>
      <c r="AG1115" s="566"/>
      <c r="AH1115" s="566"/>
      <c r="AI1115" s="566"/>
      <c r="AJ1115" s="566"/>
      <c r="AK1115" s="566"/>
      <c r="AL1115" s="566"/>
      <c r="AM1115" s="566"/>
      <c r="AN1115" s="566"/>
      <c r="AO1115" s="566"/>
      <c r="AP1115" s="566"/>
      <c r="AQ1115" s="566"/>
      <c r="AR1115" s="566"/>
      <c r="AS1115" s="566"/>
      <c r="AT1115" s="566"/>
      <c r="AU1115" s="566"/>
      <c r="AV1115" s="566"/>
      <c r="AW1115" s="566"/>
    </row>
    <row r="1116" spans="1:49">
      <c r="A1116" s="564" t="s">
        <v>265</v>
      </c>
      <c r="B1116" s="564" t="s">
        <v>3341</v>
      </c>
      <c r="C1116" s="564" t="s">
        <v>396</v>
      </c>
      <c r="D1116" s="564" t="s">
        <v>954</v>
      </c>
      <c r="E1116" s="564" t="s">
        <v>1005</v>
      </c>
      <c r="F1116" s="565">
        <v>3851850</v>
      </c>
      <c r="G1116" s="566"/>
      <c r="H1116" s="566"/>
      <c r="I1116" s="566"/>
      <c r="J1116" s="566"/>
      <c r="K1116" s="566"/>
      <c r="L1116" s="566"/>
      <c r="M1116" s="566"/>
      <c r="N1116" s="566"/>
      <c r="O1116" s="566"/>
      <c r="P1116" s="566"/>
      <c r="Q1116" s="566"/>
      <c r="R1116" s="566"/>
      <c r="S1116" s="566"/>
      <c r="T1116" s="566"/>
      <c r="U1116" s="566"/>
      <c r="V1116" s="566"/>
      <c r="W1116" s="566"/>
      <c r="X1116" s="566"/>
      <c r="Y1116" s="566"/>
      <c r="Z1116" s="566"/>
      <c r="AA1116" s="566"/>
      <c r="AB1116" s="566"/>
      <c r="AC1116" s="565">
        <v>547400</v>
      </c>
      <c r="AD1116" s="566"/>
      <c r="AE1116" s="565">
        <v>459350</v>
      </c>
      <c r="AF1116" s="565">
        <v>117850</v>
      </c>
      <c r="AG1116" s="565">
        <v>60000</v>
      </c>
      <c r="AH1116" s="565">
        <v>177450</v>
      </c>
      <c r="AI1116" s="565">
        <v>175500</v>
      </c>
      <c r="AJ1116" s="565">
        <v>396450</v>
      </c>
      <c r="AK1116" s="565">
        <v>307000</v>
      </c>
      <c r="AL1116" s="565">
        <v>438400</v>
      </c>
      <c r="AM1116" s="565">
        <v>239550</v>
      </c>
      <c r="AN1116" s="565">
        <v>415700</v>
      </c>
      <c r="AO1116" s="565">
        <v>48100</v>
      </c>
      <c r="AP1116" s="565">
        <v>146100</v>
      </c>
      <c r="AQ1116" s="565">
        <v>49200</v>
      </c>
      <c r="AR1116" s="565">
        <v>212450</v>
      </c>
      <c r="AS1116" s="565">
        <v>29500</v>
      </c>
      <c r="AT1116" s="566"/>
      <c r="AU1116" s="566"/>
      <c r="AV1116" s="565">
        <v>31850</v>
      </c>
      <c r="AW1116" s="566"/>
    </row>
    <row r="1117" spans="1:49">
      <c r="A1117" s="564" t="s">
        <v>156</v>
      </c>
      <c r="B1117" s="564" t="s">
        <v>3245</v>
      </c>
      <c r="C1117" s="564" t="s">
        <v>396</v>
      </c>
      <c r="D1117" s="564" t="s">
        <v>954</v>
      </c>
      <c r="E1117" s="564" t="s">
        <v>1005</v>
      </c>
      <c r="F1117" s="565">
        <v>3872175</v>
      </c>
      <c r="G1117" s="566"/>
      <c r="H1117" s="566"/>
      <c r="I1117" s="566"/>
      <c r="J1117" s="566"/>
      <c r="K1117" s="566"/>
      <c r="L1117" s="566"/>
      <c r="M1117" s="566"/>
      <c r="N1117" s="566"/>
      <c r="O1117" s="566"/>
      <c r="P1117" s="566"/>
      <c r="Q1117" s="566"/>
      <c r="R1117" s="566"/>
      <c r="S1117" s="566"/>
      <c r="T1117" s="566"/>
      <c r="U1117" s="566"/>
      <c r="V1117" s="566"/>
      <c r="W1117" s="566"/>
      <c r="X1117" s="566"/>
      <c r="Y1117" s="566"/>
      <c r="Z1117" s="566"/>
      <c r="AA1117" s="566"/>
      <c r="AB1117" s="566"/>
      <c r="AC1117" s="565">
        <v>271700</v>
      </c>
      <c r="AD1117" s="566"/>
      <c r="AE1117" s="565">
        <v>182200</v>
      </c>
      <c r="AF1117" s="565">
        <v>29100</v>
      </c>
      <c r="AG1117" s="565">
        <v>206800</v>
      </c>
      <c r="AH1117" s="565">
        <v>24400</v>
      </c>
      <c r="AI1117" s="565">
        <v>274400</v>
      </c>
      <c r="AJ1117" s="565">
        <v>408300</v>
      </c>
      <c r="AK1117" s="565">
        <v>63950</v>
      </c>
      <c r="AL1117" s="565">
        <v>162250</v>
      </c>
      <c r="AM1117" s="565">
        <v>245950</v>
      </c>
      <c r="AN1117" s="565">
        <v>68650</v>
      </c>
      <c r="AO1117" s="565">
        <v>265300</v>
      </c>
      <c r="AP1117" s="565">
        <v>429200</v>
      </c>
      <c r="AQ1117" s="565">
        <v>108550</v>
      </c>
      <c r="AR1117" s="565">
        <v>71000</v>
      </c>
      <c r="AS1117" s="565">
        <v>556200</v>
      </c>
      <c r="AT1117" s="565">
        <v>108900</v>
      </c>
      <c r="AU1117" s="565">
        <v>212000</v>
      </c>
      <c r="AV1117" s="565">
        <v>171325</v>
      </c>
      <c r="AW1117" s="565">
        <v>12000</v>
      </c>
    </row>
    <row r="1118" spans="1:49">
      <c r="A1118" s="564" t="s">
        <v>157</v>
      </c>
      <c r="B1118" s="564" t="s">
        <v>3342</v>
      </c>
      <c r="C1118" s="564" t="s">
        <v>396</v>
      </c>
      <c r="D1118" s="564" t="s">
        <v>954</v>
      </c>
      <c r="E1118" s="564" t="s">
        <v>1005</v>
      </c>
      <c r="F1118" s="565">
        <v>1520850</v>
      </c>
      <c r="G1118" s="566"/>
      <c r="H1118" s="566"/>
      <c r="I1118" s="566"/>
      <c r="J1118" s="566"/>
      <c r="K1118" s="566"/>
      <c r="L1118" s="566"/>
      <c r="M1118" s="566"/>
      <c r="N1118" s="566"/>
      <c r="O1118" s="566"/>
      <c r="P1118" s="566"/>
      <c r="Q1118" s="566"/>
      <c r="R1118" s="566"/>
      <c r="S1118" s="566"/>
      <c r="T1118" s="566"/>
      <c r="U1118" s="566"/>
      <c r="V1118" s="566"/>
      <c r="W1118" s="566"/>
      <c r="X1118" s="566"/>
      <c r="Y1118" s="566"/>
      <c r="Z1118" s="566"/>
      <c r="AA1118" s="566"/>
      <c r="AB1118" s="566"/>
      <c r="AC1118" s="565">
        <v>311600</v>
      </c>
      <c r="AD1118" s="566"/>
      <c r="AE1118" s="565">
        <v>89800</v>
      </c>
      <c r="AF1118" s="565">
        <v>49950</v>
      </c>
      <c r="AG1118" s="565">
        <v>204000</v>
      </c>
      <c r="AH1118" s="565">
        <v>27400</v>
      </c>
      <c r="AI1118" s="565">
        <v>119850</v>
      </c>
      <c r="AJ1118" s="565">
        <v>90000</v>
      </c>
      <c r="AK1118" s="565">
        <v>49800</v>
      </c>
      <c r="AL1118" s="565">
        <v>64900</v>
      </c>
      <c r="AM1118" s="565">
        <v>56200</v>
      </c>
      <c r="AN1118" s="565">
        <v>22500</v>
      </c>
      <c r="AO1118" s="565">
        <v>38600</v>
      </c>
      <c r="AP1118" s="565">
        <v>82000</v>
      </c>
      <c r="AQ1118" s="566"/>
      <c r="AR1118" s="566"/>
      <c r="AS1118" s="565">
        <v>36900</v>
      </c>
      <c r="AT1118" s="565">
        <v>62800</v>
      </c>
      <c r="AU1118" s="565">
        <v>204550</v>
      </c>
      <c r="AV1118" s="565">
        <v>10000</v>
      </c>
      <c r="AW1118" s="566"/>
    </row>
    <row r="1119" spans="1:49">
      <c r="A1119" s="564" t="s">
        <v>158</v>
      </c>
      <c r="B1119" s="564" t="s">
        <v>3246</v>
      </c>
      <c r="C1119" s="564" t="s">
        <v>396</v>
      </c>
      <c r="D1119" s="564" t="s">
        <v>954</v>
      </c>
      <c r="E1119" s="564" t="s">
        <v>1005</v>
      </c>
      <c r="F1119" s="565">
        <v>0</v>
      </c>
      <c r="G1119" s="566"/>
      <c r="H1119" s="566"/>
      <c r="I1119" s="566"/>
      <c r="J1119" s="566"/>
      <c r="K1119" s="566"/>
      <c r="L1119" s="566"/>
      <c r="M1119" s="566"/>
      <c r="N1119" s="566"/>
      <c r="O1119" s="566"/>
      <c r="P1119" s="566"/>
      <c r="Q1119" s="566"/>
      <c r="R1119" s="566"/>
      <c r="S1119" s="566"/>
      <c r="T1119" s="566"/>
      <c r="U1119" s="566"/>
      <c r="V1119" s="566"/>
      <c r="W1119" s="566"/>
      <c r="X1119" s="566"/>
      <c r="Y1119" s="566"/>
      <c r="Z1119" s="566"/>
      <c r="AA1119" s="566"/>
      <c r="AB1119" s="566"/>
      <c r="AC1119" s="566"/>
      <c r="AD1119" s="566"/>
      <c r="AE1119" s="565">
        <v>0</v>
      </c>
      <c r="AF1119" s="566"/>
      <c r="AG1119" s="566"/>
      <c r="AH1119" s="566"/>
      <c r="AI1119" s="566"/>
      <c r="AJ1119" s="566"/>
      <c r="AK1119" s="566"/>
      <c r="AL1119" s="566"/>
      <c r="AM1119" s="566"/>
      <c r="AN1119" s="566"/>
      <c r="AO1119" s="566"/>
      <c r="AP1119" s="566"/>
      <c r="AQ1119" s="566"/>
      <c r="AR1119" s="566"/>
      <c r="AS1119" s="566"/>
      <c r="AT1119" s="566"/>
      <c r="AU1119" s="566"/>
      <c r="AV1119" s="566"/>
      <c r="AW1119" s="566"/>
    </row>
    <row r="1120" spans="1:49">
      <c r="A1120" s="564" t="s">
        <v>160</v>
      </c>
      <c r="B1120" s="564" t="s">
        <v>3343</v>
      </c>
      <c r="C1120" s="564" t="s">
        <v>396</v>
      </c>
      <c r="D1120" s="564" t="s">
        <v>954</v>
      </c>
      <c r="E1120" s="564" t="s">
        <v>1005</v>
      </c>
      <c r="F1120" s="565">
        <v>393350</v>
      </c>
      <c r="G1120" s="566"/>
      <c r="H1120" s="566"/>
      <c r="I1120" s="566"/>
      <c r="J1120" s="566"/>
      <c r="K1120" s="566"/>
      <c r="L1120" s="566"/>
      <c r="M1120" s="566"/>
      <c r="N1120" s="566"/>
      <c r="O1120" s="566"/>
      <c r="P1120" s="566"/>
      <c r="Q1120" s="566"/>
      <c r="R1120" s="566"/>
      <c r="S1120" s="566"/>
      <c r="T1120" s="566"/>
      <c r="U1120" s="566"/>
      <c r="V1120" s="566"/>
      <c r="W1120" s="566"/>
      <c r="X1120" s="566"/>
      <c r="Y1120" s="566"/>
      <c r="Z1120" s="566"/>
      <c r="AA1120" s="566"/>
      <c r="AB1120" s="566"/>
      <c r="AC1120" s="565">
        <v>293350</v>
      </c>
      <c r="AD1120" s="566"/>
      <c r="AE1120" s="565">
        <v>100000</v>
      </c>
      <c r="AF1120" s="566"/>
      <c r="AG1120" s="566"/>
      <c r="AH1120" s="566"/>
      <c r="AI1120" s="566"/>
      <c r="AJ1120" s="566"/>
      <c r="AK1120" s="566"/>
      <c r="AL1120" s="566"/>
      <c r="AM1120" s="566"/>
      <c r="AN1120" s="566"/>
      <c r="AO1120" s="566"/>
      <c r="AP1120" s="566"/>
      <c r="AQ1120" s="566"/>
      <c r="AR1120" s="566"/>
      <c r="AS1120" s="566"/>
      <c r="AT1120" s="566"/>
      <c r="AU1120" s="566"/>
      <c r="AV1120" s="566"/>
      <c r="AW1120" s="566"/>
    </row>
    <row r="1121" spans="1:49">
      <c r="A1121" s="564" t="s">
        <v>161</v>
      </c>
      <c r="B1121" s="564" t="s">
        <v>3344</v>
      </c>
      <c r="C1121" s="564" t="s">
        <v>396</v>
      </c>
      <c r="D1121" s="564" t="s">
        <v>954</v>
      </c>
      <c r="E1121" s="564" t="s">
        <v>1005</v>
      </c>
      <c r="F1121" s="565">
        <v>680850</v>
      </c>
      <c r="G1121" s="565">
        <v>272250</v>
      </c>
      <c r="H1121" s="565">
        <v>215500</v>
      </c>
      <c r="I1121" s="565">
        <v>169500</v>
      </c>
      <c r="J1121" s="565">
        <v>13500</v>
      </c>
      <c r="K1121" s="565">
        <v>10100</v>
      </c>
      <c r="L1121" s="566"/>
      <c r="M1121" s="566"/>
      <c r="N1121" s="566"/>
      <c r="O1121" s="566"/>
      <c r="P1121" s="566"/>
      <c r="Q1121" s="566"/>
      <c r="R1121" s="566"/>
      <c r="S1121" s="566"/>
      <c r="T1121" s="566"/>
      <c r="U1121" s="566"/>
      <c r="V1121" s="566"/>
      <c r="W1121" s="566"/>
      <c r="X1121" s="566"/>
      <c r="Y1121" s="566"/>
      <c r="Z1121" s="566"/>
      <c r="AA1121" s="566"/>
      <c r="AB1121" s="566"/>
      <c r="AC1121" s="566"/>
      <c r="AD1121" s="566"/>
      <c r="AE1121" s="566"/>
      <c r="AF1121" s="566"/>
      <c r="AG1121" s="566"/>
      <c r="AH1121" s="566"/>
      <c r="AI1121" s="566"/>
      <c r="AJ1121" s="566"/>
      <c r="AK1121" s="566"/>
      <c r="AL1121" s="566"/>
      <c r="AM1121" s="566"/>
      <c r="AN1121" s="566"/>
      <c r="AO1121" s="566"/>
      <c r="AP1121" s="566"/>
      <c r="AQ1121" s="566"/>
      <c r="AR1121" s="566"/>
      <c r="AS1121" s="566"/>
      <c r="AT1121" s="566"/>
      <c r="AU1121" s="566"/>
      <c r="AV1121" s="566"/>
      <c r="AW1121" s="566"/>
    </row>
    <row r="1122" spans="1:49">
      <c r="A1122" s="564" t="s">
        <v>169</v>
      </c>
      <c r="B1122" s="564" t="s">
        <v>3345</v>
      </c>
      <c r="C1122" s="564" t="s">
        <v>396</v>
      </c>
      <c r="D1122" s="564" t="s">
        <v>954</v>
      </c>
      <c r="E1122" s="564" t="s">
        <v>1005</v>
      </c>
      <c r="F1122" s="565">
        <v>14438195</v>
      </c>
      <c r="G1122" s="565">
        <v>669100</v>
      </c>
      <c r="H1122" s="565">
        <v>266800</v>
      </c>
      <c r="I1122" s="565">
        <v>215800</v>
      </c>
      <c r="J1122" s="565">
        <v>153450</v>
      </c>
      <c r="K1122" s="565">
        <v>301150</v>
      </c>
      <c r="L1122" s="565">
        <v>479200</v>
      </c>
      <c r="M1122" s="565">
        <v>524570</v>
      </c>
      <c r="N1122" s="565">
        <v>666400</v>
      </c>
      <c r="O1122" s="565">
        <v>547300</v>
      </c>
      <c r="P1122" s="565">
        <v>503450</v>
      </c>
      <c r="Q1122" s="565">
        <v>559900</v>
      </c>
      <c r="R1122" s="565">
        <v>436500</v>
      </c>
      <c r="S1122" s="565">
        <v>466100</v>
      </c>
      <c r="T1122" s="565">
        <v>239100</v>
      </c>
      <c r="U1122" s="565">
        <v>633800</v>
      </c>
      <c r="V1122" s="565">
        <v>563200</v>
      </c>
      <c r="W1122" s="565">
        <v>513600</v>
      </c>
      <c r="X1122" s="565">
        <v>799600</v>
      </c>
      <c r="Y1122" s="565">
        <v>230450</v>
      </c>
      <c r="Z1122" s="565">
        <v>601700</v>
      </c>
      <c r="AA1122" s="565">
        <v>243500</v>
      </c>
      <c r="AB1122" s="565">
        <v>285000</v>
      </c>
      <c r="AC1122" s="565">
        <v>246250</v>
      </c>
      <c r="AD1122" s="566"/>
      <c r="AE1122" s="565">
        <v>218500</v>
      </c>
      <c r="AF1122" s="565">
        <v>195850</v>
      </c>
      <c r="AG1122" s="565">
        <v>154850</v>
      </c>
      <c r="AH1122" s="565">
        <v>193450</v>
      </c>
      <c r="AI1122" s="565">
        <v>294150</v>
      </c>
      <c r="AJ1122" s="565">
        <v>248900</v>
      </c>
      <c r="AK1122" s="565">
        <v>224250</v>
      </c>
      <c r="AL1122" s="565">
        <v>314700</v>
      </c>
      <c r="AM1122" s="565">
        <v>265050</v>
      </c>
      <c r="AN1122" s="565">
        <v>342000</v>
      </c>
      <c r="AO1122" s="565">
        <v>281000</v>
      </c>
      <c r="AP1122" s="565">
        <v>250800</v>
      </c>
      <c r="AQ1122" s="565">
        <v>268250</v>
      </c>
      <c r="AR1122" s="565">
        <v>238050</v>
      </c>
      <c r="AS1122" s="565">
        <v>194100</v>
      </c>
      <c r="AT1122" s="565">
        <v>150050</v>
      </c>
      <c r="AU1122" s="565">
        <v>214375</v>
      </c>
      <c r="AV1122" s="565">
        <v>204150</v>
      </c>
      <c r="AW1122" s="565">
        <v>39800</v>
      </c>
    </row>
    <row r="1123" spans="1:49">
      <c r="A1123" s="564" t="s">
        <v>170</v>
      </c>
      <c r="B1123" s="564" t="s">
        <v>3346</v>
      </c>
      <c r="C1123" s="564" t="s">
        <v>396</v>
      </c>
      <c r="D1123" s="564" t="s">
        <v>954</v>
      </c>
      <c r="E1123" s="564" t="s">
        <v>1005</v>
      </c>
      <c r="F1123" s="565">
        <v>5397550</v>
      </c>
      <c r="G1123" s="566"/>
      <c r="H1123" s="565">
        <v>137900</v>
      </c>
      <c r="I1123" s="565">
        <v>227650</v>
      </c>
      <c r="J1123" s="565">
        <v>133900</v>
      </c>
      <c r="K1123" s="565">
        <v>156600</v>
      </c>
      <c r="L1123" s="565">
        <v>60400</v>
      </c>
      <c r="M1123" s="565">
        <v>5700</v>
      </c>
      <c r="N1123" s="566"/>
      <c r="O1123" s="565">
        <v>31300</v>
      </c>
      <c r="P1123" s="565">
        <v>195700</v>
      </c>
      <c r="Q1123" s="565">
        <v>156850</v>
      </c>
      <c r="R1123" s="565">
        <v>113250</v>
      </c>
      <c r="S1123" s="565">
        <v>151100</v>
      </c>
      <c r="T1123" s="565">
        <v>24100</v>
      </c>
      <c r="U1123" s="565">
        <v>238950</v>
      </c>
      <c r="V1123" s="565">
        <v>152850</v>
      </c>
      <c r="W1123" s="565">
        <v>278100</v>
      </c>
      <c r="X1123" s="565">
        <v>155050</v>
      </c>
      <c r="Y1123" s="565">
        <v>157300</v>
      </c>
      <c r="Z1123" s="565">
        <v>123150</v>
      </c>
      <c r="AA1123" s="565">
        <v>370250</v>
      </c>
      <c r="AB1123" s="565">
        <v>780800</v>
      </c>
      <c r="AC1123" s="565">
        <v>1163350</v>
      </c>
      <c r="AD1123" s="566"/>
      <c r="AE1123" s="565">
        <v>84950</v>
      </c>
      <c r="AF1123" s="565">
        <v>241350</v>
      </c>
      <c r="AG1123" s="565">
        <v>105000</v>
      </c>
      <c r="AH1123" s="565">
        <v>60000</v>
      </c>
      <c r="AI1123" s="565">
        <v>92000</v>
      </c>
      <c r="AJ1123" s="566"/>
      <c r="AK1123" s="566"/>
      <c r="AL1123" s="566"/>
      <c r="AM1123" s="566"/>
      <c r="AN1123" s="566"/>
      <c r="AO1123" s="566"/>
      <c r="AP1123" s="566"/>
      <c r="AQ1123" s="566"/>
      <c r="AR1123" s="566"/>
      <c r="AS1123" s="566"/>
      <c r="AT1123" s="566"/>
      <c r="AU1123" s="566"/>
      <c r="AV1123" s="566"/>
      <c r="AW1123" s="566"/>
    </row>
    <row r="1124" spans="1:49">
      <c r="A1124" s="564" t="s">
        <v>171</v>
      </c>
      <c r="B1124" s="564" t="s">
        <v>3347</v>
      </c>
      <c r="C1124" s="564" t="s">
        <v>396</v>
      </c>
      <c r="D1124" s="564" t="s">
        <v>954</v>
      </c>
      <c r="E1124" s="564" t="s">
        <v>1005</v>
      </c>
      <c r="F1124" s="565">
        <v>5204200</v>
      </c>
      <c r="G1124" s="565">
        <v>350400</v>
      </c>
      <c r="H1124" s="565">
        <v>257950</v>
      </c>
      <c r="I1124" s="565">
        <v>270600</v>
      </c>
      <c r="J1124" s="565">
        <v>59900</v>
      </c>
      <c r="K1124" s="565">
        <v>296700</v>
      </c>
      <c r="L1124" s="565">
        <v>138300</v>
      </c>
      <c r="M1124" s="565">
        <v>434700</v>
      </c>
      <c r="N1124" s="565">
        <v>248950</v>
      </c>
      <c r="O1124" s="565">
        <v>334650</v>
      </c>
      <c r="P1124" s="565">
        <v>328750</v>
      </c>
      <c r="Q1124" s="565">
        <v>336550</v>
      </c>
      <c r="R1124" s="565">
        <v>75400</v>
      </c>
      <c r="S1124" s="565">
        <v>167500</v>
      </c>
      <c r="T1124" s="565">
        <v>236800</v>
      </c>
      <c r="U1124" s="565">
        <v>141600</v>
      </c>
      <c r="V1124" s="565">
        <v>30000</v>
      </c>
      <c r="W1124" s="565">
        <v>41300</v>
      </c>
      <c r="X1124" s="565">
        <v>103400</v>
      </c>
      <c r="Y1124" s="565">
        <v>85550</v>
      </c>
      <c r="Z1124" s="565">
        <v>97500</v>
      </c>
      <c r="AA1124" s="565">
        <v>91850</v>
      </c>
      <c r="AB1124" s="565">
        <v>172400</v>
      </c>
      <c r="AC1124" s="566"/>
      <c r="AD1124" s="566"/>
      <c r="AE1124" s="565">
        <v>121450</v>
      </c>
      <c r="AF1124" s="565">
        <v>170000</v>
      </c>
      <c r="AG1124" s="565">
        <v>25000</v>
      </c>
      <c r="AH1124" s="565">
        <v>122000</v>
      </c>
      <c r="AI1124" s="565">
        <v>78000</v>
      </c>
      <c r="AJ1124" s="565">
        <v>38500</v>
      </c>
      <c r="AK1124" s="565">
        <v>177500</v>
      </c>
      <c r="AL1124" s="566"/>
      <c r="AM1124" s="566"/>
      <c r="AN1124" s="565">
        <v>44000</v>
      </c>
      <c r="AO1124" s="566"/>
      <c r="AP1124" s="566"/>
      <c r="AQ1124" s="566"/>
      <c r="AR1124" s="566"/>
      <c r="AS1124" s="565">
        <v>110000</v>
      </c>
      <c r="AT1124" s="566"/>
      <c r="AU1124" s="566"/>
      <c r="AV1124" s="566"/>
      <c r="AW1124" s="565">
        <v>17000</v>
      </c>
    </row>
    <row r="1125" spans="1:49">
      <c r="A1125" s="564" t="s">
        <v>177</v>
      </c>
      <c r="B1125" s="564" t="s">
        <v>3348</v>
      </c>
      <c r="C1125" s="564" t="s">
        <v>396</v>
      </c>
      <c r="D1125" s="564" t="s">
        <v>954</v>
      </c>
      <c r="E1125" s="564" t="s">
        <v>1005</v>
      </c>
      <c r="F1125" s="565">
        <v>2576850</v>
      </c>
      <c r="G1125" s="566"/>
      <c r="H1125" s="565">
        <v>137900</v>
      </c>
      <c r="I1125" s="565">
        <v>61100</v>
      </c>
      <c r="J1125" s="565">
        <v>82300</v>
      </c>
      <c r="K1125" s="565">
        <v>82150</v>
      </c>
      <c r="L1125" s="565">
        <v>30400</v>
      </c>
      <c r="M1125" s="565">
        <v>42900</v>
      </c>
      <c r="N1125" s="566"/>
      <c r="O1125" s="566"/>
      <c r="P1125" s="565">
        <v>39950</v>
      </c>
      <c r="Q1125" s="565">
        <v>39950</v>
      </c>
      <c r="R1125" s="565">
        <v>217500</v>
      </c>
      <c r="S1125" s="565">
        <v>67000</v>
      </c>
      <c r="T1125" s="565">
        <v>95100</v>
      </c>
      <c r="U1125" s="565">
        <v>59000</v>
      </c>
      <c r="V1125" s="565">
        <v>54000</v>
      </c>
      <c r="W1125" s="565">
        <v>68000</v>
      </c>
      <c r="X1125" s="565">
        <v>31000</v>
      </c>
      <c r="Y1125" s="565">
        <v>86900</v>
      </c>
      <c r="Z1125" s="565">
        <v>312650</v>
      </c>
      <c r="AA1125" s="565">
        <v>466550</v>
      </c>
      <c r="AB1125" s="565">
        <v>380000</v>
      </c>
      <c r="AC1125" s="565">
        <v>88500</v>
      </c>
      <c r="AD1125" s="566"/>
      <c r="AE1125" s="565">
        <v>134000</v>
      </c>
      <c r="AF1125" s="566"/>
      <c r="AG1125" s="566"/>
      <c r="AH1125" s="566"/>
      <c r="AI1125" s="566"/>
      <c r="AJ1125" s="566"/>
      <c r="AK1125" s="566"/>
      <c r="AL1125" s="566"/>
      <c r="AM1125" s="566"/>
      <c r="AN1125" s="566"/>
      <c r="AO1125" s="566"/>
      <c r="AP1125" s="566"/>
      <c r="AQ1125" s="566"/>
      <c r="AR1125" s="566"/>
      <c r="AS1125" s="566"/>
      <c r="AT1125" s="566"/>
      <c r="AU1125" s="566"/>
      <c r="AV1125" s="566"/>
      <c r="AW1125" s="566"/>
    </row>
    <row r="1126" spans="1:49">
      <c r="A1126" s="564" t="s">
        <v>179</v>
      </c>
      <c r="B1126" s="564" t="s">
        <v>3249</v>
      </c>
      <c r="C1126" s="564" t="s">
        <v>396</v>
      </c>
      <c r="D1126" s="564" t="s">
        <v>954</v>
      </c>
      <c r="E1126" s="564" t="s">
        <v>1005</v>
      </c>
      <c r="F1126" s="565">
        <v>-94000</v>
      </c>
      <c r="G1126" s="566"/>
      <c r="H1126" s="566"/>
      <c r="I1126" s="566"/>
      <c r="J1126" s="566"/>
      <c r="K1126" s="566"/>
      <c r="L1126" s="566"/>
      <c r="M1126" s="566"/>
      <c r="N1126" s="566"/>
      <c r="O1126" s="566"/>
      <c r="P1126" s="566"/>
      <c r="Q1126" s="566"/>
      <c r="R1126" s="566"/>
      <c r="S1126" s="566"/>
      <c r="T1126" s="566"/>
      <c r="U1126" s="566"/>
      <c r="V1126" s="566"/>
      <c r="W1126" s="566"/>
      <c r="X1126" s="566"/>
      <c r="Y1126" s="566"/>
      <c r="Z1126" s="566"/>
      <c r="AA1126" s="566"/>
      <c r="AB1126" s="566"/>
      <c r="AC1126" s="566"/>
      <c r="AD1126" s="566"/>
      <c r="AE1126" s="565">
        <v>-94000</v>
      </c>
      <c r="AF1126" s="566"/>
      <c r="AG1126" s="566"/>
      <c r="AH1126" s="566"/>
      <c r="AI1126" s="566"/>
      <c r="AJ1126" s="566"/>
      <c r="AK1126" s="566"/>
      <c r="AL1126" s="566"/>
      <c r="AM1126" s="566"/>
      <c r="AN1126" s="566"/>
      <c r="AO1126" s="566"/>
      <c r="AP1126" s="566"/>
      <c r="AQ1126" s="566"/>
      <c r="AR1126" s="566"/>
      <c r="AS1126" s="566"/>
      <c r="AT1126" s="566"/>
      <c r="AU1126" s="566"/>
      <c r="AV1126" s="566"/>
      <c r="AW1126" s="566"/>
    </row>
    <row r="1127" spans="1:49">
      <c r="A1127" s="564" t="s">
        <v>181</v>
      </c>
      <c r="B1127" s="564" t="s">
        <v>3250</v>
      </c>
      <c r="C1127" s="564" t="s">
        <v>396</v>
      </c>
      <c r="D1127" s="564" t="s">
        <v>954</v>
      </c>
      <c r="E1127" s="564" t="s">
        <v>1005</v>
      </c>
      <c r="F1127" s="565">
        <v>0</v>
      </c>
      <c r="G1127" s="566"/>
      <c r="H1127" s="566"/>
      <c r="I1127" s="566"/>
      <c r="J1127" s="566"/>
      <c r="K1127" s="566"/>
      <c r="L1127" s="566"/>
      <c r="M1127" s="566"/>
      <c r="N1127" s="566"/>
      <c r="O1127" s="566"/>
      <c r="P1127" s="566"/>
      <c r="Q1127" s="566"/>
      <c r="R1127" s="566"/>
      <c r="S1127" s="566"/>
      <c r="T1127" s="566"/>
      <c r="U1127" s="566"/>
      <c r="V1127" s="566"/>
      <c r="W1127" s="566"/>
      <c r="X1127" s="566"/>
      <c r="Y1127" s="566"/>
      <c r="Z1127" s="566"/>
      <c r="AA1127" s="566"/>
      <c r="AB1127" s="566"/>
      <c r="AC1127" s="566"/>
      <c r="AD1127" s="566"/>
      <c r="AE1127" s="565">
        <v>0</v>
      </c>
      <c r="AF1127" s="566"/>
      <c r="AG1127" s="566"/>
      <c r="AH1127" s="566"/>
      <c r="AI1127" s="566"/>
      <c r="AJ1127" s="566"/>
      <c r="AK1127" s="566"/>
      <c r="AL1127" s="566"/>
      <c r="AM1127" s="566"/>
      <c r="AN1127" s="566"/>
      <c r="AO1127" s="566"/>
      <c r="AP1127" s="566"/>
      <c r="AQ1127" s="566"/>
      <c r="AR1127" s="566"/>
      <c r="AS1127" s="566"/>
      <c r="AT1127" s="566"/>
      <c r="AU1127" s="566"/>
      <c r="AV1127" s="566"/>
      <c r="AW1127" s="566"/>
    </row>
    <row r="1128" spans="1:49">
      <c r="A1128" s="564" t="s">
        <v>184</v>
      </c>
      <c r="B1128" s="564" t="s">
        <v>3349</v>
      </c>
      <c r="C1128" s="564" t="s">
        <v>396</v>
      </c>
      <c r="D1128" s="564" t="s">
        <v>954</v>
      </c>
      <c r="E1128" s="564" t="s">
        <v>1005</v>
      </c>
      <c r="F1128" s="565">
        <v>1331000</v>
      </c>
      <c r="G1128" s="565">
        <v>204550</v>
      </c>
      <c r="H1128" s="565">
        <v>96250</v>
      </c>
      <c r="I1128" s="565">
        <v>225900</v>
      </c>
      <c r="J1128" s="565">
        <v>177700</v>
      </c>
      <c r="K1128" s="565">
        <v>70550</v>
      </c>
      <c r="L1128" s="565">
        <v>81900</v>
      </c>
      <c r="M1128" s="565">
        <v>255300</v>
      </c>
      <c r="N1128" s="565">
        <v>157250</v>
      </c>
      <c r="O1128" s="566"/>
      <c r="P1128" s="566"/>
      <c r="Q1128" s="566"/>
      <c r="R1128" s="566"/>
      <c r="S1128" s="566"/>
      <c r="T1128" s="566"/>
      <c r="U1128" s="566"/>
      <c r="V1128" s="566"/>
      <c r="W1128" s="566"/>
      <c r="X1128" s="566"/>
      <c r="Y1128" s="565">
        <v>25600</v>
      </c>
      <c r="Z1128" s="566"/>
      <c r="AA1128" s="566"/>
      <c r="AB1128" s="565">
        <v>24600</v>
      </c>
      <c r="AC1128" s="565">
        <v>11400</v>
      </c>
      <c r="AD1128" s="566"/>
      <c r="AE1128" s="566"/>
      <c r="AF1128" s="566"/>
      <c r="AG1128" s="566"/>
      <c r="AH1128" s="566"/>
      <c r="AI1128" s="566"/>
      <c r="AJ1128" s="566"/>
      <c r="AK1128" s="566"/>
      <c r="AL1128" s="566"/>
      <c r="AM1128" s="566"/>
      <c r="AN1128" s="566"/>
      <c r="AO1128" s="566"/>
      <c r="AP1128" s="566"/>
      <c r="AQ1128" s="566"/>
      <c r="AR1128" s="566"/>
      <c r="AS1128" s="566"/>
      <c r="AT1128" s="566"/>
      <c r="AU1128" s="566"/>
      <c r="AV1128" s="566"/>
      <c r="AW1128" s="566"/>
    </row>
    <row r="1129" spans="1:49">
      <c r="A1129" s="564" t="s">
        <v>185</v>
      </c>
      <c r="B1129" s="564" t="s">
        <v>3064</v>
      </c>
      <c r="C1129" s="564" t="s">
        <v>396</v>
      </c>
      <c r="D1129" s="564" t="s">
        <v>954</v>
      </c>
      <c r="E1129" s="564" t="s">
        <v>1005</v>
      </c>
      <c r="F1129" s="565">
        <v>0</v>
      </c>
      <c r="G1129" s="566"/>
      <c r="H1129" s="566"/>
      <c r="I1129" s="566"/>
      <c r="J1129" s="566"/>
      <c r="K1129" s="566"/>
      <c r="L1129" s="566"/>
      <c r="M1129" s="566"/>
      <c r="N1129" s="566"/>
      <c r="O1129" s="566"/>
      <c r="P1129" s="566"/>
      <c r="Q1129" s="566"/>
      <c r="R1129" s="566"/>
      <c r="S1129" s="566"/>
      <c r="T1129" s="566"/>
      <c r="U1129" s="566"/>
      <c r="V1129" s="566"/>
      <c r="W1129" s="566"/>
      <c r="X1129" s="566"/>
      <c r="Y1129" s="566"/>
      <c r="Z1129" s="566"/>
      <c r="AA1129" s="566"/>
      <c r="AB1129" s="566"/>
      <c r="AC1129" s="566"/>
      <c r="AD1129" s="566"/>
      <c r="AE1129" s="565">
        <v>0</v>
      </c>
      <c r="AF1129" s="566"/>
      <c r="AG1129" s="566"/>
      <c r="AH1129" s="566"/>
      <c r="AI1129" s="566"/>
      <c r="AJ1129" s="566"/>
      <c r="AK1129" s="566"/>
      <c r="AL1129" s="566"/>
      <c r="AM1129" s="566"/>
      <c r="AN1129" s="566"/>
      <c r="AO1129" s="566"/>
      <c r="AP1129" s="566"/>
      <c r="AQ1129" s="566"/>
      <c r="AR1129" s="566"/>
      <c r="AS1129" s="566"/>
      <c r="AT1129" s="566"/>
      <c r="AU1129" s="566"/>
      <c r="AV1129" s="566"/>
      <c r="AW1129" s="566"/>
    </row>
    <row r="1130" spans="1:49">
      <c r="A1130" s="564" t="s">
        <v>187</v>
      </c>
      <c r="B1130" s="564" t="s">
        <v>3251</v>
      </c>
      <c r="C1130" s="564" t="s">
        <v>396</v>
      </c>
      <c r="D1130" s="564" t="s">
        <v>954</v>
      </c>
      <c r="E1130" s="564" t="s">
        <v>1005</v>
      </c>
      <c r="F1130" s="565">
        <v>0</v>
      </c>
      <c r="G1130" s="566"/>
      <c r="H1130" s="566"/>
      <c r="I1130" s="566"/>
      <c r="J1130" s="566"/>
      <c r="K1130" s="566"/>
      <c r="L1130" s="566"/>
      <c r="M1130" s="566"/>
      <c r="N1130" s="566"/>
      <c r="O1130" s="566"/>
      <c r="P1130" s="566"/>
      <c r="Q1130" s="566"/>
      <c r="R1130" s="566"/>
      <c r="S1130" s="566"/>
      <c r="T1130" s="566"/>
      <c r="U1130" s="566"/>
      <c r="V1130" s="566"/>
      <c r="W1130" s="566"/>
      <c r="X1130" s="566"/>
      <c r="Y1130" s="566"/>
      <c r="Z1130" s="566"/>
      <c r="AA1130" s="566"/>
      <c r="AB1130" s="566"/>
      <c r="AC1130" s="566"/>
      <c r="AD1130" s="566"/>
      <c r="AE1130" s="565">
        <v>0</v>
      </c>
      <c r="AF1130" s="566"/>
      <c r="AG1130" s="566"/>
      <c r="AH1130" s="566"/>
      <c r="AI1130" s="566"/>
      <c r="AJ1130" s="566"/>
      <c r="AK1130" s="566"/>
      <c r="AL1130" s="566"/>
      <c r="AM1130" s="566"/>
      <c r="AN1130" s="566"/>
      <c r="AO1130" s="566"/>
      <c r="AP1130" s="566"/>
      <c r="AQ1130" s="566"/>
      <c r="AR1130" s="566"/>
      <c r="AS1130" s="566"/>
      <c r="AT1130" s="566"/>
      <c r="AU1130" s="566"/>
      <c r="AV1130" s="566"/>
      <c r="AW1130" s="566"/>
    </row>
    <row r="1131" spans="1:49">
      <c r="A1131" s="564" t="s">
        <v>189</v>
      </c>
      <c r="B1131" s="564" t="s">
        <v>3350</v>
      </c>
      <c r="C1131" s="564" t="s">
        <v>396</v>
      </c>
      <c r="D1131" s="564" t="s">
        <v>954</v>
      </c>
      <c r="E1131" s="564" t="s">
        <v>1005</v>
      </c>
      <c r="F1131" s="565">
        <v>4576025</v>
      </c>
      <c r="G1131" s="565">
        <v>532500</v>
      </c>
      <c r="H1131" s="565">
        <v>215850</v>
      </c>
      <c r="I1131" s="565">
        <v>152950</v>
      </c>
      <c r="J1131" s="565">
        <v>89200</v>
      </c>
      <c r="K1131" s="565">
        <v>48700</v>
      </c>
      <c r="L1131" s="565">
        <v>68950</v>
      </c>
      <c r="M1131" s="565">
        <v>118500</v>
      </c>
      <c r="N1131" s="565">
        <v>56450</v>
      </c>
      <c r="O1131" s="566"/>
      <c r="P1131" s="566"/>
      <c r="Q1131" s="566"/>
      <c r="R1131" s="566"/>
      <c r="S1131" s="566"/>
      <c r="T1131" s="566"/>
      <c r="U1131" s="566"/>
      <c r="V1131" s="565">
        <v>138600</v>
      </c>
      <c r="W1131" s="565">
        <v>43000</v>
      </c>
      <c r="X1131" s="565">
        <v>111250</v>
      </c>
      <c r="Y1131" s="565">
        <v>101150</v>
      </c>
      <c r="Z1131" s="565">
        <v>78400</v>
      </c>
      <c r="AA1131" s="565">
        <v>21200</v>
      </c>
      <c r="AB1131" s="565">
        <v>151550</v>
      </c>
      <c r="AC1131" s="565">
        <v>151900</v>
      </c>
      <c r="AD1131" s="566"/>
      <c r="AE1131" s="565">
        <v>63900</v>
      </c>
      <c r="AF1131" s="565">
        <v>115950</v>
      </c>
      <c r="AG1131" s="565">
        <v>395200</v>
      </c>
      <c r="AH1131" s="565">
        <v>109100</v>
      </c>
      <c r="AI1131" s="565">
        <v>102800</v>
      </c>
      <c r="AJ1131" s="565">
        <v>189500</v>
      </c>
      <c r="AK1131" s="565">
        <v>82450</v>
      </c>
      <c r="AL1131" s="565">
        <v>136350</v>
      </c>
      <c r="AM1131" s="565">
        <v>465900</v>
      </c>
      <c r="AN1131" s="565">
        <v>57500</v>
      </c>
      <c r="AO1131" s="565">
        <v>198400</v>
      </c>
      <c r="AP1131" s="565">
        <v>69400</v>
      </c>
      <c r="AQ1131" s="565">
        <v>100450</v>
      </c>
      <c r="AR1131" s="565">
        <v>69900</v>
      </c>
      <c r="AS1131" s="565">
        <v>104600</v>
      </c>
      <c r="AT1131" s="565">
        <v>109425</v>
      </c>
      <c r="AU1131" s="565">
        <v>98500</v>
      </c>
      <c r="AV1131" s="565">
        <v>26550</v>
      </c>
      <c r="AW1131" s="566"/>
    </row>
    <row r="1132" spans="1:49">
      <c r="A1132" s="564" t="s">
        <v>194</v>
      </c>
      <c r="B1132" s="564" t="s">
        <v>3351</v>
      </c>
      <c r="C1132" s="564" t="s">
        <v>396</v>
      </c>
      <c r="D1132" s="564" t="s">
        <v>954</v>
      </c>
      <c r="E1132" s="564" t="s">
        <v>1005</v>
      </c>
      <c r="F1132" s="565">
        <v>5984600</v>
      </c>
      <c r="G1132" s="566"/>
      <c r="H1132" s="566"/>
      <c r="I1132" s="566"/>
      <c r="J1132" s="566"/>
      <c r="K1132" s="566"/>
      <c r="L1132" s="566"/>
      <c r="M1132" s="566"/>
      <c r="N1132" s="566"/>
      <c r="O1132" s="566"/>
      <c r="P1132" s="566"/>
      <c r="Q1132" s="566"/>
      <c r="R1132" s="566"/>
      <c r="S1132" s="566"/>
      <c r="T1132" s="566"/>
      <c r="U1132" s="566"/>
      <c r="V1132" s="566"/>
      <c r="W1132" s="566"/>
      <c r="X1132" s="566"/>
      <c r="Y1132" s="566"/>
      <c r="Z1132" s="566"/>
      <c r="AA1132" s="566"/>
      <c r="AB1132" s="566"/>
      <c r="AC1132" s="565">
        <v>317900</v>
      </c>
      <c r="AD1132" s="566"/>
      <c r="AE1132" s="565">
        <v>1742400</v>
      </c>
      <c r="AF1132" s="565">
        <v>1312650</v>
      </c>
      <c r="AG1132" s="566"/>
      <c r="AH1132" s="565">
        <v>185050</v>
      </c>
      <c r="AI1132" s="565">
        <v>203500</v>
      </c>
      <c r="AJ1132" s="565">
        <v>368800</v>
      </c>
      <c r="AK1132" s="565">
        <v>151700</v>
      </c>
      <c r="AL1132" s="565">
        <v>121600</v>
      </c>
      <c r="AM1132" s="565">
        <v>114600</v>
      </c>
      <c r="AN1132" s="565">
        <v>116250</v>
      </c>
      <c r="AO1132" s="565">
        <v>225050</v>
      </c>
      <c r="AP1132" s="565">
        <v>63300</v>
      </c>
      <c r="AQ1132" s="565">
        <v>51300</v>
      </c>
      <c r="AR1132" s="565">
        <v>205000</v>
      </c>
      <c r="AS1132" s="565">
        <v>352500</v>
      </c>
      <c r="AT1132" s="565">
        <v>119500</v>
      </c>
      <c r="AU1132" s="565">
        <v>115200</v>
      </c>
      <c r="AV1132" s="565">
        <v>213900</v>
      </c>
      <c r="AW1132" s="565">
        <v>4400</v>
      </c>
    </row>
    <row r="1133" spans="1:49">
      <c r="A1133" s="564" t="s">
        <v>195</v>
      </c>
      <c r="B1133" s="564" t="s">
        <v>3252</v>
      </c>
      <c r="C1133" s="564" t="s">
        <v>396</v>
      </c>
      <c r="D1133" s="564" t="s">
        <v>954</v>
      </c>
      <c r="E1133" s="564" t="s">
        <v>1005</v>
      </c>
      <c r="F1133" s="565">
        <v>0</v>
      </c>
      <c r="G1133" s="566"/>
      <c r="H1133" s="566"/>
      <c r="I1133" s="566"/>
      <c r="J1133" s="566"/>
      <c r="K1133" s="566"/>
      <c r="L1133" s="566"/>
      <c r="M1133" s="566"/>
      <c r="N1133" s="566"/>
      <c r="O1133" s="566"/>
      <c r="P1133" s="566"/>
      <c r="Q1133" s="566"/>
      <c r="R1133" s="566"/>
      <c r="S1133" s="566"/>
      <c r="T1133" s="566"/>
      <c r="U1133" s="566"/>
      <c r="V1133" s="566"/>
      <c r="W1133" s="566"/>
      <c r="X1133" s="566"/>
      <c r="Y1133" s="566"/>
      <c r="Z1133" s="566"/>
      <c r="AA1133" s="566"/>
      <c r="AB1133" s="566"/>
      <c r="AC1133" s="566"/>
      <c r="AD1133" s="566"/>
      <c r="AE1133" s="565">
        <v>0</v>
      </c>
      <c r="AF1133" s="566"/>
      <c r="AG1133" s="566"/>
      <c r="AH1133" s="566"/>
      <c r="AI1133" s="566"/>
      <c r="AJ1133" s="566"/>
      <c r="AK1133" s="566"/>
      <c r="AL1133" s="566"/>
      <c r="AM1133" s="566"/>
      <c r="AN1133" s="566"/>
      <c r="AO1133" s="566"/>
      <c r="AP1133" s="566"/>
      <c r="AQ1133" s="566"/>
      <c r="AR1133" s="566"/>
      <c r="AS1133" s="566"/>
      <c r="AT1133" s="566"/>
      <c r="AU1133" s="566"/>
      <c r="AV1133" s="566"/>
      <c r="AW1133" s="566"/>
    </row>
    <row r="1134" spans="1:49">
      <c r="A1134" s="564" t="s">
        <v>197</v>
      </c>
      <c r="B1134" s="564" t="s">
        <v>3253</v>
      </c>
      <c r="C1134" s="564" t="s">
        <v>396</v>
      </c>
      <c r="D1134" s="564" t="s">
        <v>954</v>
      </c>
      <c r="E1134" s="564" t="s">
        <v>1005</v>
      </c>
      <c r="F1134" s="565">
        <v>0</v>
      </c>
      <c r="G1134" s="566"/>
      <c r="H1134" s="566"/>
      <c r="I1134" s="566"/>
      <c r="J1134" s="566"/>
      <c r="K1134" s="566"/>
      <c r="L1134" s="566"/>
      <c r="M1134" s="566"/>
      <c r="N1134" s="566"/>
      <c r="O1134" s="566"/>
      <c r="P1134" s="566"/>
      <c r="Q1134" s="566"/>
      <c r="R1134" s="566"/>
      <c r="S1134" s="566"/>
      <c r="T1134" s="566"/>
      <c r="U1134" s="566"/>
      <c r="V1134" s="566"/>
      <c r="W1134" s="566"/>
      <c r="X1134" s="566"/>
      <c r="Y1134" s="566"/>
      <c r="Z1134" s="566"/>
      <c r="AA1134" s="566"/>
      <c r="AB1134" s="566"/>
      <c r="AC1134" s="566"/>
      <c r="AD1134" s="566"/>
      <c r="AE1134" s="565">
        <v>0</v>
      </c>
      <c r="AF1134" s="566"/>
      <c r="AG1134" s="566"/>
      <c r="AH1134" s="566"/>
      <c r="AI1134" s="566"/>
      <c r="AJ1134" s="566"/>
      <c r="AK1134" s="566"/>
      <c r="AL1134" s="566"/>
      <c r="AM1134" s="566"/>
      <c r="AN1134" s="566"/>
      <c r="AO1134" s="566"/>
      <c r="AP1134" s="566"/>
      <c r="AQ1134" s="566"/>
      <c r="AR1134" s="566"/>
      <c r="AS1134" s="566"/>
      <c r="AT1134" s="566"/>
      <c r="AU1134" s="566"/>
      <c r="AV1134" s="566"/>
      <c r="AW1134" s="566"/>
    </row>
    <row r="1135" spans="1:49">
      <c r="A1135" s="564" t="s">
        <v>199</v>
      </c>
      <c r="B1135" s="564" t="s">
        <v>3352</v>
      </c>
      <c r="C1135" s="564" t="s">
        <v>396</v>
      </c>
      <c r="D1135" s="564" t="s">
        <v>954</v>
      </c>
      <c r="E1135" s="564" t="s">
        <v>1005</v>
      </c>
      <c r="F1135" s="565">
        <v>164300</v>
      </c>
      <c r="G1135" s="566"/>
      <c r="H1135" s="566"/>
      <c r="I1135" s="566"/>
      <c r="J1135" s="566"/>
      <c r="K1135" s="566"/>
      <c r="L1135" s="566"/>
      <c r="M1135" s="566"/>
      <c r="N1135" s="566"/>
      <c r="O1135" s="566"/>
      <c r="P1135" s="566"/>
      <c r="Q1135" s="566"/>
      <c r="R1135" s="566"/>
      <c r="S1135" s="566"/>
      <c r="T1135" s="566"/>
      <c r="U1135" s="566"/>
      <c r="V1135" s="566"/>
      <c r="W1135" s="566"/>
      <c r="X1135" s="566"/>
      <c r="Y1135" s="566"/>
      <c r="Z1135" s="566"/>
      <c r="AA1135" s="566"/>
      <c r="AB1135" s="566"/>
      <c r="AC1135" s="565">
        <v>164300</v>
      </c>
      <c r="AD1135" s="566"/>
      <c r="AE1135" s="566"/>
      <c r="AF1135" s="566"/>
      <c r="AG1135" s="566"/>
      <c r="AH1135" s="566"/>
      <c r="AI1135" s="566"/>
      <c r="AJ1135" s="566"/>
      <c r="AK1135" s="566"/>
      <c r="AL1135" s="566"/>
      <c r="AM1135" s="566"/>
      <c r="AN1135" s="566"/>
      <c r="AO1135" s="566"/>
      <c r="AP1135" s="566"/>
      <c r="AQ1135" s="566"/>
      <c r="AR1135" s="566"/>
      <c r="AS1135" s="566"/>
      <c r="AT1135" s="566"/>
      <c r="AU1135" s="566"/>
      <c r="AV1135" s="566"/>
      <c r="AW1135" s="566"/>
    </row>
    <row r="1136" spans="1:49">
      <c r="A1136" s="564" t="s">
        <v>204</v>
      </c>
      <c r="B1136" s="564" t="s">
        <v>3353</v>
      </c>
      <c r="C1136" s="564" t="s">
        <v>396</v>
      </c>
      <c r="D1136" s="564" t="s">
        <v>954</v>
      </c>
      <c r="E1136" s="564" t="s">
        <v>1005</v>
      </c>
      <c r="F1136" s="565">
        <v>1673150</v>
      </c>
      <c r="G1136" s="565">
        <v>840550</v>
      </c>
      <c r="H1136" s="565">
        <v>83450</v>
      </c>
      <c r="I1136" s="565">
        <v>44500</v>
      </c>
      <c r="J1136" s="565">
        <v>206000</v>
      </c>
      <c r="K1136" s="565">
        <v>12350</v>
      </c>
      <c r="L1136" s="565">
        <v>26500</v>
      </c>
      <c r="M1136" s="565">
        <v>36400</v>
      </c>
      <c r="N1136" s="565">
        <v>76850</v>
      </c>
      <c r="O1136" s="565">
        <v>104000</v>
      </c>
      <c r="P1136" s="565">
        <v>19900</v>
      </c>
      <c r="Q1136" s="566"/>
      <c r="R1136" s="565">
        <v>212050</v>
      </c>
      <c r="S1136" s="566"/>
      <c r="T1136" s="565">
        <v>10600</v>
      </c>
      <c r="U1136" s="566"/>
      <c r="V1136" s="566"/>
      <c r="W1136" s="566"/>
      <c r="X1136" s="566"/>
      <c r="Y1136" s="566"/>
      <c r="Z1136" s="566"/>
      <c r="AA1136" s="566"/>
      <c r="AB1136" s="566"/>
      <c r="AC1136" s="566"/>
      <c r="AD1136" s="566"/>
      <c r="AE1136" s="566"/>
      <c r="AF1136" s="566"/>
      <c r="AG1136" s="566"/>
      <c r="AH1136" s="566"/>
      <c r="AI1136" s="566"/>
      <c r="AJ1136" s="566"/>
      <c r="AK1136" s="566"/>
      <c r="AL1136" s="566"/>
      <c r="AM1136" s="566"/>
      <c r="AN1136" s="566"/>
      <c r="AO1136" s="566"/>
      <c r="AP1136" s="566"/>
      <c r="AQ1136" s="566"/>
      <c r="AR1136" s="566"/>
      <c r="AS1136" s="566"/>
      <c r="AT1136" s="566"/>
      <c r="AU1136" s="566"/>
      <c r="AV1136" s="566"/>
      <c r="AW1136" s="566"/>
    </row>
    <row r="1137" spans="1:49">
      <c r="A1137" s="564" t="s">
        <v>205</v>
      </c>
      <c r="B1137" s="564" t="s">
        <v>3354</v>
      </c>
      <c r="C1137" s="564" t="s">
        <v>396</v>
      </c>
      <c r="D1137" s="564" t="s">
        <v>954</v>
      </c>
      <c r="E1137" s="564" t="s">
        <v>1005</v>
      </c>
      <c r="F1137" s="565">
        <v>21800</v>
      </c>
      <c r="G1137" s="566"/>
      <c r="H1137" s="565">
        <v>21800</v>
      </c>
      <c r="I1137" s="566"/>
      <c r="J1137" s="566"/>
      <c r="K1137" s="566"/>
      <c r="L1137" s="566"/>
      <c r="M1137" s="566"/>
      <c r="N1137" s="566"/>
      <c r="O1137" s="566"/>
      <c r="P1137" s="566"/>
      <c r="Q1137" s="566"/>
      <c r="R1137" s="566"/>
      <c r="S1137" s="566"/>
      <c r="T1137" s="566"/>
      <c r="U1137" s="566"/>
      <c r="V1137" s="566"/>
      <c r="W1137" s="566"/>
      <c r="X1137" s="566"/>
      <c r="Y1137" s="566"/>
      <c r="Z1137" s="566"/>
      <c r="AA1137" s="566"/>
      <c r="AB1137" s="566"/>
      <c r="AC1137" s="566"/>
      <c r="AD1137" s="566"/>
      <c r="AE1137" s="566"/>
      <c r="AF1137" s="566"/>
      <c r="AG1137" s="566"/>
      <c r="AH1137" s="566"/>
      <c r="AI1137" s="566"/>
      <c r="AJ1137" s="566"/>
      <c r="AK1137" s="566"/>
      <c r="AL1137" s="566"/>
      <c r="AM1137" s="566"/>
      <c r="AN1137" s="566"/>
      <c r="AO1137" s="566"/>
      <c r="AP1137" s="566"/>
      <c r="AQ1137" s="566"/>
      <c r="AR1137" s="566"/>
      <c r="AS1137" s="566"/>
      <c r="AT1137" s="566"/>
      <c r="AU1137" s="566"/>
      <c r="AV1137" s="566"/>
      <c r="AW1137" s="566"/>
    </row>
    <row r="1138" spans="1:49">
      <c r="A1138" s="564" t="s">
        <v>97</v>
      </c>
      <c r="B1138" s="564" t="s">
        <v>3254</v>
      </c>
      <c r="C1138" s="564" t="s">
        <v>396</v>
      </c>
      <c r="D1138" s="564" t="s">
        <v>954</v>
      </c>
      <c r="E1138" s="564" t="s">
        <v>1005</v>
      </c>
      <c r="F1138" s="565">
        <v>0</v>
      </c>
      <c r="G1138" s="566"/>
      <c r="H1138" s="566"/>
      <c r="I1138" s="566"/>
      <c r="J1138" s="566"/>
      <c r="K1138" s="566"/>
      <c r="L1138" s="566"/>
      <c r="M1138" s="566"/>
      <c r="N1138" s="566"/>
      <c r="O1138" s="566"/>
      <c r="P1138" s="566"/>
      <c r="Q1138" s="566"/>
      <c r="R1138" s="566"/>
      <c r="S1138" s="566"/>
      <c r="T1138" s="566"/>
      <c r="U1138" s="566"/>
      <c r="V1138" s="566"/>
      <c r="W1138" s="566"/>
      <c r="X1138" s="566"/>
      <c r="Y1138" s="566"/>
      <c r="Z1138" s="566"/>
      <c r="AA1138" s="566"/>
      <c r="AB1138" s="566"/>
      <c r="AC1138" s="566"/>
      <c r="AD1138" s="566"/>
      <c r="AE1138" s="565">
        <v>0</v>
      </c>
      <c r="AF1138" s="566"/>
      <c r="AG1138" s="566"/>
      <c r="AH1138" s="566"/>
      <c r="AI1138" s="566"/>
      <c r="AJ1138" s="566"/>
      <c r="AK1138" s="566"/>
      <c r="AL1138" s="566"/>
      <c r="AM1138" s="566"/>
      <c r="AN1138" s="566"/>
      <c r="AO1138" s="566"/>
      <c r="AP1138" s="566"/>
      <c r="AQ1138" s="566"/>
      <c r="AR1138" s="566"/>
      <c r="AS1138" s="566"/>
      <c r="AT1138" s="566"/>
      <c r="AU1138" s="566"/>
      <c r="AV1138" s="566"/>
      <c r="AW1138" s="566"/>
    </row>
    <row r="1139" spans="1:49">
      <c r="A1139" s="564" t="s">
        <v>103</v>
      </c>
      <c r="B1139" s="564" t="s">
        <v>3355</v>
      </c>
      <c r="C1139" s="564" t="s">
        <v>396</v>
      </c>
      <c r="D1139" s="564" t="s">
        <v>954</v>
      </c>
      <c r="E1139" s="564" t="s">
        <v>1005</v>
      </c>
      <c r="F1139" s="565">
        <v>3397600</v>
      </c>
      <c r="G1139" s="566"/>
      <c r="H1139" s="566"/>
      <c r="I1139" s="566"/>
      <c r="J1139" s="566"/>
      <c r="K1139" s="566"/>
      <c r="L1139" s="566"/>
      <c r="M1139" s="566"/>
      <c r="N1139" s="566"/>
      <c r="O1139" s="566"/>
      <c r="P1139" s="566"/>
      <c r="Q1139" s="566"/>
      <c r="R1139" s="566"/>
      <c r="S1139" s="566"/>
      <c r="T1139" s="566"/>
      <c r="U1139" s="566"/>
      <c r="V1139" s="566"/>
      <c r="W1139" s="566"/>
      <c r="X1139" s="566"/>
      <c r="Y1139" s="566"/>
      <c r="Z1139" s="566"/>
      <c r="AA1139" s="566"/>
      <c r="AB1139" s="566"/>
      <c r="AC1139" s="565">
        <v>579700</v>
      </c>
      <c r="AD1139" s="566"/>
      <c r="AE1139" s="565">
        <v>322400</v>
      </c>
      <c r="AF1139" s="565">
        <v>42250</v>
      </c>
      <c r="AG1139" s="565">
        <v>154550</v>
      </c>
      <c r="AH1139" s="565">
        <v>114850</v>
      </c>
      <c r="AI1139" s="565">
        <v>212100</v>
      </c>
      <c r="AJ1139" s="565">
        <v>71400</v>
      </c>
      <c r="AK1139" s="565">
        <v>155050</v>
      </c>
      <c r="AL1139" s="565">
        <v>151300</v>
      </c>
      <c r="AM1139" s="565">
        <v>158100</v>
      </c>
      <c r="AN1139" s="565">
        <v>110600</v>
      </c>
      <c r="AO1139" s="565">
        <v>268900</v>
      </c>
      <c r="AP1139" s="565">
        <v>291850</v>
      </c>
      <c r="AQ1139" s="565">
        <v>58600</v>
      </c>
      <c r="AR1139" s="565">
        <v>205500</v>
      </c>
      <c r="AS1139" s="565">
        <v>119300</v>
      </c>
      <c r="AT1139" s="565">
        <v>80100</v>
      </c>
      <c r="AU1139" s="565">
        <v>83000</v>
      </c>
      <c r="AV1139" s="565">
        <v>218050</v>
      </c>
      <c r="AW1139" s="566"/>
    </row>
    <row r="1140" spans="1:49">
      <c r="A1140" s="564" t="s">
        <v>108</v>
      </c>
      <c r="B1140" s="564" t="s">
        <v>3356</v>
      </c>
      <c r="C1140" s="564" t="s">
        <v>396</v>
      </c>
      <c r="D1140" s="564" t="s">
        <v>954</v>
      </c>
      <c r="E1140" s="564" t="s">
        <v>1005</v>
      </c>
      <c r="F1140" s="565">
        <v>2428400</v>
      </c>
      <c r="G1140" s="566"/>
      <c r="H1140" s="566"/>
      <c r="I1140" s="566"/>
      <c r="J1140" s="566"/>
      <c r="K1140" s="566"/>
      <c r="L1140" s="566"/>
      <c r="M1140" s="566"/>
      <c r="N1140" s="566"/>
      <c r="O1140" s="566"/>
      <c r="P1140" s="566"/>
      <c r="Q1140" s="566"/>
      <c r="R1140" s="566"/>
      <c r="S1140" s="566"/>
      <c r="T1140" s="566"/>
      <c r="U1140" s="566"/>
      <c r="V1140" s="566"/>
      <c r="W1140" s="566"/>
      <c r="X1140" s="566"/>
      <c r="Y1140" s="566"/>
      <c r="Z1140" s="566"/>
      <c r="AA1140" s="566"/>
      <c r="AB1140" s="566"/>
      <c r="AC1140" s="565">
        <v>298650</v>
      </c>
      <c r="AD1140" s="566"/>
      <c r="AE1140" s="565">
        <v>203550</v>
      </c>
      <c r="AF1140" s="565">
        <v>255750</v>
      </c>
      <c r="AG1140" s="565">
        <v>36150</v>
      </c>
      <c r="AH1140" s="565">
        <v>40000</v>
      </c>
      <c r="AI1140" s="565">
        <v>111900</v>
      </c>
      <c r="AJ1140" s="565">
        <v>98150</v>
      </c>
      <c r="AK1140" s="565">
        <v>74700</v>
      </c>
      <c r="AL1140" s="565">
        <v>57700</v>
      </c>
      <c r="AM1140" s="565">
        <v>122700</v>
      </c>
      <c r="AN1140" s="565">
        <v>25450</v>
      </c>
      <c r="AO1140" s="565">
        <v>363500</v>
      </c>
      <c r="AP1140" s="565">
        <v>73200</v>
      </c>
      <c r="AQ1140" s="565">
        <v>53100</v>
      </c>
      <c r="AR1140" s="565">
        <v>70200</v>
      </c>
      <c r="AS1140" s="565">
        <v>267850</v>
      </c>
      <c r="AT1140" s="565">
        <v>56500</v>
      </c>
      <c r="AU1140" s="565">
        <v>125800</v>
      </c>
      <c r="AV1140" s="565">
        <v>38050</v>
      </c>
      <c r="AW1140" s="565">
        <v>55500</v>
      </c>
    </row>
    <row r="1141" spans="1:49">
      <c r="A1141" s="564" t="s">
        <v>111</v>
      </c>
      <c r="B1141" s="564" t="s">
        <v>3357</v>
      </c>
      <c r="C1141" s="564" t="s">
        <v>396</v>
      </c>
      <c r="D1141" s="564" t="s">
        <v>954</v>
      </c>
      <c r="E1141" s="564" t="s">
        <v>1005</v>
      </c>
      <c r="F1141" s="565">
        <v>2925400</v>
      </c>
      <c r="G1141" s="566"/>
      <c r="H1141" s="565">
        <v>137900</v>
      </c>
      <c r="I1141" s="565">
        <v>185100</v>
      </c>
      <c r="J1141" s="565">
        <v>336500</v>
      </c>
      <c r="K1141" s="565">
        <v>187950</v>
      </c>
      <c r="L1141" s="565">
        <v>78400</v>
      </c>
      <c r="M1141" s="565">
        <v>39550</v>
      </c>
      <c r="N1141" s="565">
        <v>56850</v>
      </c>
      <c r="O1141" s="565">
        <v>441250</v>
      </c>
      <c r="P1141" s="565">
        <v>80850</v>
      </c>
      <c r="Q1141" s="565">
        <v>352700</v>
      </c>
      <c r="R1141" s="565">
        <v>255900</v>
      </c>
      <c r="S1141" s="565">
        <v>85650</v>
      </c>
      <c r="T1141" s="565">
        <v>22200</v>
      </c>
      <c r="U1141" s="565">
        <v>206200</v>
      </c>
      <c r="V1141" s="565">
        <v>91000</v>
      </c>
      <c r="W1141" s="565">
        <v>48500</v>
      </c>
      <c r="X1141" s="566"/>
      <c r="Y1141" s="565">
        <v>47400</v>
      </c>
      <c r="Z1141" s="565">
        <v>40000</v>
      </c>
      <c r="AA1141" s="566"/>
      <c r="AB1141" s="565">
        <v>101500</v>
      </c>
      <c r="AC1141" s="566"/>
      <c r="AD1141" s="566"/>
      <c r="AE1141" s="566"/>
      <c r="AF1141" s="565">
        <v>130000</v>
      </c>
      <c r="AG1141" s="566"/>
      <c r="AH1141" s="566"/>
      <c r="AI1141" s="566"/>
      <c r="AJ1141" s="566"/>
      <c r="AK1141" s="566"/>
      <c r="AL1141" s="566"/>
      <c r="AM1141" s="566"/>
      <c r="AN1141" s="566"/>
      <c r="AO1141" s="566"/>
      <c r="AP1141" s="566"/>
      <c r="AQ1141" s="566"/>
      <c r="AR1141" s="566"/>
      <c r="AS1141" s="566"/>
      <c r="AT1141" s="566"/>
      <c r="AU1141" s="566"/>
      <c r="AV1141" s="566"/>
      <c r="AW1141" s="566"/>
    </row>
    <row r="1142" spans="1:49">
      <c r="A1142" s="564" t="s">
        <v>117</v>
      </c>
      <c r="B1142" s="564" t="s">
        <v>3258</v>
      </c>
      <c r="C1142" s="564" t="s">
        <v>396</v>
      </c>
      <c r="D1142" s="564" t="s">
        <v>954</v>
      </c>
      <c r="E1142" s="564" t="s">
        <v>1005</v>
      </c>
      <c r="F1142" s="565">
        <v>0</v>
      </c>
      <c r="G1142" s="566"/>
      <c r="H1142" s="566"/>
      <c r="I1142" s="566"/>
      <c r="J1142" s="566"/>
      <c r="K1142" s="566"/>
      <c r="L1142" s="566"/>
      <c r="M1142" s="566"/>
      <c r="N1142" s="566"/>
      <c r="O1142" s="566"/>
      <c r="P1142" s="566"/>
      <c r="Q1142" s="566"/>
      <c r="R1142" s="566"/>
      <c r="S1142" s="566"/>
      <c r="T1142" s="566"/>
      <c r="U1142" s="566"/>
      <c r="V1142" s="566"/>
      <c r="W1142" s="566"/>
      <c r="X1142" s="566"/>
      <c r="Y1142" s="566"/>
      <c r="Z1142" s="566"/>
      <c r="AA1142" s="566"/>
      <c r="AB1142" s="566"/>
      <c r="AC1142" s="566"/>
      <c r="AD1142" s="566"/>
      <c r="AE1142" s="565">
        <v>0</v>
      </c>
      <c r="AF1142" s="566"/>
      <c r="AG1142" s="566"/>
      <c r="AH1142" s="566"/>
      <c r="AI1142" s="566"/>
      <c r="AJ1142" s="566"/>
      <c r="AK1142" s="566"/>
      <c r="AL1142" s="566"/>
      <c r="AM1142" s="566"/>
      <c r="AN1142" s="566"/>
      <c r="AO1142" s="566"/>
      <c r="AP1142" s="566"/>
      <c r="AQ1142" s="566"/>
      <c r="AR1142" s="566"/>
      <c r="AS1142" s="566"/>
      <c r="AT1142" s="566"/>
      <c r="AU1142" s="566"/>
      <c r="AV1142" s="566"/>
      <c r="AW1142" s="566"/>
    </row>
    <row r="1143" spans="1:49">
      <c r="A1143" s="564" t="s">
        <v>120</v>
      </c>
      <c r="B1143" s="564" t="s">
        <v>3358</v>
      </c>
      <c r="C1143" s="564" t="s">
        <v>396</v>
      </c>
      <c r="D1143" s="564" t="s">
        <v>954</v>
      </c>
      <c r="E1143" s="564" t="s">
        <v>1005</v>
      </c>
      <c r="F1143" s="565">
        <v>1583704</v>
      </c>
      <c r="G1143" s="566"/>
      <c r="H1143" s="566"/>
      <c r="I1143" s="566"/>
      <c r="J1143" s="566"/>
      <c r="K1143" s="566"/>
      <c r="L1143" s="566"/>
      <c r="M1143" s="566"/>
      <c r="N1143" s="566"/>
      <c r="O1143" s="566"/>
      <c r="P1143" s="566"/>
      <c r="Q1143" s="566"/>
      <c r="R1143" s="566"/>
      <c r="S1143" s="566"/>
      <c r="T1143" s="566"/>
      <c r="U1143" s="566"/>
      <c r="V1143" s="566"/>
      <c r="W1143" s="566"/>
      <c r="X1143" s="566"/>
      <c r="Y1143" s="566"/>
      <c r="Z1143" s="566"/>
      <c r="AA1143" s="566"/>
      <c r="AB1143" s="566"/>
      <c r="AC1143" s="565">
        <v>247150</v>
      </c>
      <c r="AD1143" s="566"/>
      <c r="AE1143" s="565">
        <v>82400</v>
      </c>
      <c r="AF1143" s="566"/>
      <c r="AG1143" s="565">
        <v>20050</v>
      </c>
      <c r="AH1143" s="565">
        <v>70350</v>
      </c>
      <c r="AI1143" s="565">
        <v>292454</v>
      </c>
      <c r="AJ1143" s="565">
        <v>106550</v>
      </c>
      <c r="AK1143" s="566"/>
      <c r="AL1143" s="565">
        <v>72500</v>
      </c>
      <c r="AM1143" s="565">
        <v>86100</v>
      </c>
      <c r="AN1143" s="565">
        <v>61450</v>
      </c>
      <c r="AO1143" s="565">
        <v>108350</v>
      </c>
      <c r="AP1143" s="565">
        <v>31750</v>
      </c>
      <c r="AQ1143" s="565">
        <v>49200</v>
      </c>
      <c r="AR1143" s="565">
        <v>24600</v>
      </c>
      <c r="AS1143" s="565">
        <v>43400</v>
      </c>
      <c r="AT1143" s="565">
        <v>161250</v>
      </c>
      <c r="AU1143" s="566"/>
      <c r="AV1143" s="565">
        <v>94150</v>
      </c>
      <c r="AW1143" s="565">
        <v>32000</v>
      </c>
    </row>
    <row r="1144" spans="1:49">
      <c r="A1144" s="564" t="s">
        <v>121</v>
      </c>
      <c r="B1144" s="564" t="s">
        <v>3359</v>
      </c>
      <c r="C1144" s="564" t="s">
        <v>396</v>
      </c>
      <c r="D1144" s="564" t="s">
        <v>954</v>
      </c>
      <c r="E1144" s="564" t="s">
        <v>1005</v>
      </c>
      <c r="F1144" s="565">
        <v>18728450</v>
      </c>
      <c r="G1144" s="565">
        <v>530250</v>
      </c>
      <c r="H1144" s="565">
        <v>172750</v>
      </c>
      <c r="I1144" s="565">
        <v>201200</v>
      </c>
      <c r="J1144" s="565">
        <v>116250</v>
      </c>
      <c r="K1144" s="565">
        <v>427600</v>
      </c>
      <c r="L1144" s="565">
        <v>309300</v>
      </c>
      <c r="M1144" s="565">
        <v>379100</v>
      </c>
      <c r="N1144" s="565">
        <v>384850</v>
      </c>
      <c r="O1144" s="565">
        <v>632800</v>
      </c>
      <c r="P1144" s="565">
        <v>314650</v>
      </c>
      <c r="Q1144" s="565">
        <v>232500</v>
      </c>
      <c r="R1144" s="565">
        <v>489850</v>
      </c>
      <c r="S1144" s="565">
        <v>248800</v>
      </c>
      <c r="T1144" s="565">
        <v>404100</v>
      </c>
      <c r="U1144" s="565">
        <v>359450</v>
      </c>
      <c r="V1144" s="565">
        <v>600050</v>
      </c>
      <c r="W1144" s="565">
        <v>535050</v>
      </c>
      <c r="X1144" s="565">
        <v>975900</v>
      </c>
      <c r="Y1144" s="565">
        <v>625250</v>
      </c>
      <c r="Z1144" s="565">
        <v>650650</v>
      </c>
      <c r="AA1144" s="565">
        <v>828300</v>
      </c>
      <c r="AB1144" s="565">
        <v>679250</v>
      </c>
      <c r="AC1144" s="565">
        <v>819000</v>
      </c>
      <c r="AD1144" s="566"/>
      <c r="AE1144" s="565">
        <v>459750</v>
      </c>
      <c r="AF1144" s="565">
        <v>227950</v>
      </c>
      <c r="AG1144" s="565">
        <v>862650</v>
      </c>
      <c r="AH1144" s="565">
        <v>588600</v>
      </c>
      <c r="AI1144" s="565">
        <v>878950</v>
      </c>
      <c r="AJ1144" s="565">
        <v>544500</v>
      </c>
      <c r="AK1144" s="565">
        <v>216100</v>
      </c>
      <c r="AL1144" s="565">
        <v>107600</v>
      </c>
      <c r="AM1144" s="565">
        <v>312550</v>
      </c>
      <c r="AN1144" s="565">
        <v>313050</v>
      </c>
      <c r="AO1144" s="565">
        <v>206900</v>
      </c>
      <c r="AP1144" s="565">
        <v>862050</v>
      </c>
      <c r="AQ1144" s="565">
        <v>337300</v>
      </c>
      <c r="AR1144" s="565">
        <v>241750</v>
      </c>
      <c r="AS1144" s="565">
        <v>467150</v>
      </c>
      <c r="AT1144" s="565">
        <v>550150</v>
      </c>
      <c r="AU1144" s="565">
        <v>329750</v>
      </c>
      <c r="AV1144" s="565">
        <v>293200</v>
      </c>
      <c r="AW1144" s="565">
        <v>11600</v>
      </c>
    </row>
    <row r="1145" spans="1:49">
      <c r="A1145" s="564" t="s">
        <v>124</v>
      </c>
      <c r="B1145" s="564" t="s">
        <v>3259</v>
      </c>
      <c r="C1145" s="564" t="s">
        <v>396</v>
      </c>
      <c r="D1145" s="564" t="s">
        <v>954</v>
      </c>
      <c r="E1145" s="564" t="s">
        <v>1005</v>
      </c>
      <c r="F1145" s="565">
        <v>0</v>
      </c>
      <c r="G1145" s="566"/>
      <c r="H1145" s="566"/>
      <c r="I1145" s="566"/>
      <c r="J1145" s="566"/>
      <c r="K1145" s="566"/>
      <c r="L1145" s="566"/>
      <c r="M1145" s="566"/>
      <c r="N1145" s="566"/>
      <c r="O1145" s="566"/>
      <c r="P1145" s="566"/>
      <c r="Q1145" s="566"/>
      <c r="R1145" s="566"/>
      <c r="S1145" s="566"/>
      <c r="T1145" s="566"/>
      <c r="U1145" s="566"/>
      <c r="V1145" s="566"/>
      <c r="W1145" s="566"/>
      <c r="X1145" s="566"/>
      <c r="Y1145" s="566"/>
      <c r="Z1145" s="566"/>
      <c r="AA1145" s="566"/>
      <c r="AB1145" s="566"/>
      <c r="AC1145" s="566"/>
      <c r="AD1145" s="566"/>
      <c r="AE1145" s="565">
        <v>0</v>
      </c>
      <c r="AF1145" s="566"/>
      <c r="AG1145" s="566"/>
      <c r="AH1145" s="566"/>
      <c r="AI1145" s="566"/>
      <c r="AJ1145" s="566"/>
      <c r="AK1145" s="566"/>
      <c r="AL1145" s="566"/>
      <c r="AM1145" s="566"/>
      <c r="AN1145" s="566"/>
      <c r="AO1145" s="566"/>
      <c r="AP1145" s="566"/>
      <c r="AQ1145" s="566"/>
      <c r="AR1145" s="566"/>
      <c r="AS1145" s="566"/>
      <c r="AT1145" s="566"/>
      <c r="AU1145" s="566"/>
      <c r="AV1145" s="566"/>
      <c r="AW1145" s="566"/>
    </row>
    <row r="1146" spans="1:49">
      <c r="A1146" s="564" t="s">
        <v>131</v>
      </c>
      <c r="B1146" s="564" t="s">
        <v>3360</v>
      </c>
      <c r="C1146" s="564" t="s">
        <v>396</v>
      </c>
      <c r="D1146" s="564" t="s">
        <v>954</v>
      </c>
      <c r="E1146" s="564" t="s">
        <v>1005</v>
      </c>
      <c r="F1146" s="565">
        <v>260100</v>
      </c>
      <c r="G1146" s="566"/>
      <c r="H1146" s="566"/>
      <c r="I1146" s="566"/>
      <c r="J1146" s="566"/>
      <c r="K1146" s="566"/>
      <c r="L1146" s="566"/>
      <c r="M1146" s="566"/>
      <c r="N1146" s="566"/>
      <c r="O1146" s="566"/>
      <c r="P1146" s="566"/>
      <c r="Q1146" s="566"/>
      <c r="R1146" s="566"/>
      <c r="S1146" s="566"/>
      <c r="T1146" s="566"/>
      <c r="U1146" s="566"/>
      <c r="V1146" s="566"/>
      <c r="W1146" s="566"/>
      <c r="X1146" s="566"/>
      <c r="Y1146" s="566"/>
      <c r="Z1146" s="566"/>
      <c r="AA1146" s="566"/>
      <c r="AB1146" s="566"/>
      <c r="AC1146" s="565">
        <v>150200</v>
      </c>
      <c r="AD1146" s="566"/>
      <c r="AE1146" s="565">
        <v>100000</v>
      </c>
      <c r="AF1146" s="566"/>
      <c r="AG1146" s="566"/>
      <c r="AH1146" s="566"/>
      <c r="AI1146" s="566"/>
      <c r="AJ1146" s="566"/>
      <c r="AK1146" s="565">
        <v>9900</v>
      </c>
      <c r="AL1146" s="566"/>
      <c r="AM1146" s="566"/>
      <c r="AN1146" s="566"/>
      <c r="AO1146" s="566"/>
      <c r="AP1146" s="566"/>
      <c r="AQ1146" s="566"/>
      <c r="AR1146" s="566"/>
      <c r="AS1146" s="566"/>
      <c r="AT1146" s="566"/>
      <c r="AU1146" s="566"/>
      <c r="AV1146" s="566"/>
      <c r="AW1146" s="566"/>
    </row>
    <row r="1147" spans="1:49">
      <c r="A1147" s="564" t="s">
        <v>135</v>
      </c>
      <c r="B1147" s="564" t="s">
        <v>3260</v>
      </c>
      <c r="C1147" s="564" t="s">
        <v>396</v>
      </c>
      <c r="D1147" s="564" t="s">
        <v>954</v>
      </c>
      <c r="E1147" s="564" t="s">
        <v>1005</v>
      </c>
      <c r="F1147" s="565">
        <v>0</v>
      </c>
      <c r="G1147" s="566"/>
      <c r="H1147" s="566"/>
      <c r="I1147" s="566"/>
      <c r="J1147" s="566"/>
      <c r="K1147" s="566"/>
      <c r="L1147" s="566"/>
      <c r="M1147" s="566"/>
      <c r="N1147" s="566"/>
      <c r="O1147" s="566"/>
      <c r="P1147" s="566"/>
      <c r="Q1147" s="566"/>
      <c r="R1147" s="566"/>
      <c r="S1147" s="566"/>
      <c r="T1147" s="566"/>
      <c r="U1147" s="566"/>
      <c r="V1147" s="566"/>
      <c r="W1147" s="566"/>
      <c r="X1147" s="566"/>
      <c r="Y1147" s="566"/>
      <c r="Z1147" s="566"/>
      <c r="AA1147" s="566"/>
      <c r="AB1147" s="566"/>
      <c r="AC1147" s="566"/>
      <c r="AD1147" s="566"/>
      <c r="AE1147" s="565">
        <v>0</v>
      </c>
      <c r="AF1147" s="566"/>
      <c r="AG1147" s="566"/>
      <c r="AH1147" s="566"/>
      <c r="AI1147" s="566"/>
      <c r="AJ1147" s="566"/>
      <c r="AK1147" s="566"/>
      <c r="AL1147" s="566"/>
      <c r="AM1147" s="566"/>
      <c r="AN1147" s="566"/>
      <c r="AO1147" s="566"/>
      <c r="AP1147" s="566"/>
      <c r="AQ1147" s="566"/>
      <c r="AR1147" s="566"/>
      <c r="AS1147" s="566"/>
      <c r="AT1147" s="566"/>
      <c r="AU1147" s="566"/>
      <c r="AV1147" s="566"/>
      <c r="AW1147" s="566"/>
    </row>
    <row r="1148" spans="1:49">
      <c r="A1148" s="564" t="s">
        <v>138</v>
      </c>
      <c r="B1148" s="564" t="s">
        <v>3261</v>
      </c>
      <c r="C1148" s="564" t="s">
        <v>396</v>
      </c>
      <c r="D1148" s="564" t="s">
        <v>954</v>
      </c>
      <c r="E1148" s="564" t="s">
        <v>1005</v>
      </c>
      <c r="F1148" s="565">
        <v>0</v>
      </c>
      <c r="G1148" s="566"/>
      <c r="H1148" s="566"/>
      <c r="I1148" s="566"/>
      <c r="J1148" s="566"/>
      <c r="K1148" s="566"/>
      <c r="L1148" s="566"/>
      <c r="M1148" s="566"/>
      <c r="N1148" s="566"/>
      <c r="O1148" s="566"/>
      <c r="P1148" s="566"/>
      <c r="Q1148" s="566"/>
      <c r="R1148" s="566"/>
      <c r="S1148" s="566"/>
      <c r="T1148" s="566"/>
      <c r="U1148" s="566"/>
      <c r="V1148" s="566"/>
      <c r="W1148" s="566"/>
      <c r="X1148" s="566"/>
      <c r="Y1148" s="566"/>
      <c r="Z1148" s="566"/>
      <c r="AA1148" s="566"/>
      <c r="AB1148" s="566"/>
      <c r="AC1148" s="566"/>
      <c r="AD1148" s="566"/>
      <c r="AE1148" s="565">
        <v>0</v>
      </c>
      <c r="AF1148" s="566"/>
      <c r="AG1148" s="566"/>
      <c r="AH1148" s="566"/>
      <c r="AI1148" s="566"/>
      <c r="AJ1148" s="566"/>
      <c r="AK1148" s="566"/>
      <c r="AL1148" s="566"/>
      <c r="AM1148" s="566"/>
      <c r="AN1148" s="566"/>
      <c r="AO1148" s="566"/>
      <c r="AP1148" s="566"/>
      <c r="AQ1148" s="566"/>
      <c r="AR1148" s="566"/>
      <c r="AS1148" s="566"/>
      <c r="AT1148" s="566"/>
      <c r="AU1148" s="566"/>
      <c r="AV1148" s="566"/>
      <c r="AW1148" s="566"/>
    </row>
    <row r="1149" spans="1:49">
      <c r="A1149" s="564" t="s">
        <v>139</v>
      </c>
      <c r="B1149" s="564" t="s">
        <v>3361</v>
      </c>
      <c r="C1149" s="564" t="s">
        <v>396</v>
      </c>
      <c r="D1149" s="564" t="s">
        <v>954</v>
      </c>
      <c r="E1149" s="564" t="s">
        <v>1005</v>
      </c>
      <c r="F1149" s="565">
        <v>535000</v>
      </c>
      <c r="G1149" s="566"/>
      <c r="H1149" s="566"/>
      <c r="I1149" s="566"/>
      <c r="J1149" s="566"/>
      <c r="K1149" s="566"/>
      <c r="L1149" s="566"/>
      <c r="M1149" s="566"/>
      <c r="N1149" s="566"/>
      <c r="O1149" s="566"/>
      <c r="P1149" s="566"/>
      <c r="Q1149" s="566"/>
      <c r="R1149" s="566"/>
      <c r="S1149" s="566"/>
      <c r="T1149" s="566"/>
      <c r="U1149" s="566"/>
      <c r="V1149" s="566"/>
      <c r="W1149" s="566"/>
      <c r="X1149" s="566"/>
      <c r="Y1149" s="566"/>
      <c r="Z1149" s="566"/>
      <c r="AA1149" s="566"/>
      <c r="AB1149" s="566"/>
      <c r="AC1149" s="565">
        <v>235550</v>
      </c>
      <c r="AD1149" s="566"/>
      <c r="AE1149" s="565">
        <v>30700</v>
      </c>
      <c r="AF1149" s="565">
        <v>6600</v>
      </c>
      <c r="AG1149" s="565">
        <v>42000</v>
      </c>
      <c r="AH1149" s="565">
        <v>22400</v>
      </c>
      <c r="AI1149" s="565">
        <v>83750</v>
      </c>
      <c r="AJ1149" s="565">
        <v>114000</v>
      </c>
      <c r="AK1149" s="566"/>
      <c r="AL1149" s="566"/>
      <c r="AM1149" s="566"/>
      <c r="AN1149" s="566"/>
      <c r="AO1149" s="566"/>
      <c r="AP1149" s="566"/>
      <c r="AQ1149" s="566"/>
      <c r="AR1149" s="566"/>
      <c r="AS1149" s="566"/>
      <c r="AT1149" s="566"/>
      <c r="AU1149" s="566"/>
      <c r="AV1149" s="566"/>
      <c r="AW1149" s="566"/>
    </row>
    <row r="1150" spans="1:49">
      <c r="A1150" s="564" t="s">
        <v>144</v>
      </c>
      <c r="B1150" s="564" t="s">
        <v>3362</v>
      </c>
      <c r="C1150" s="564" t="s">
        <v>396</v>
      </c>
      <c r="D1150" s="564" t="s">
        <v>954</v>
      </c>
      <c r="E1150" s="564" t="s">
        <v>1005</v>
      </c>
      <c r="F1150" s="565">
        <v>4851250</v>
      </c>
      <c r="G1150" s="566"/>
      <c r="H1150" s="565">
        <v>137900</v>
      </c>
      <c r="I1150" s="565">
        <v>142750</v>
      </c>
      <c r="J1150" s="565">
        <v>159900</v>
      </c>
      <c r="K1150" s="565">
        <v>219300</v>
      </c>
      <c r="L1150" s="565">
        <v>338500</v>
      </c>
      <c r="M1150" s="565">
        <v>208500</v>
      </c>
      <c r="N1150" s="565">
        <v>383550</v>
      </c>
      <c r="O1150" s="565">
        <v>118150</v>
      </c>
      <c r="P1150" s="565">
        <v>140250</v>
      </c>
      <c r="Q1150" s="565">
        <v>66250</v>
      </c>
      <c r="R1150" s="565">
        <v>291600</v>
      </c>
      <c r="S1150" s="565">
        <v>88150</v>
      </c>
      <c r="T1150" s="565">
        <v>104500</v>
      </c>
      <c r="U1150" s="565">
        <v>181700</v>
      </c>
      <c r="V1150" s="565">
        <v>939850</v>
      </c>
      <c r="W1150" s="565">
        <v>425000</v>
      </c>
      <c r="X1150" s="565">
        <v>106300</v>
      </c>
      <c r="Y1150" s="565">
        <v>83200</v>
      </c>
      <c r="Z1150" s="565">
        <v>126650</v>
      </c>
      <c r="AA1150" s="565">
        <v>57500</v>
      </c>
      <c r="AB1150" s="565">
        <v>48800</v>
      </c>
      <c r="AC1150" s="565">
        <v>94600</v>
      </c>
      <c r="AD1150" s="566"/>
      <c r="AE1150" s="566"/>
      <c r="AF1150" s="565">
        <v>347200</v>
      </c>
      <c r="AG1150" s="566"/>
      <c r="AH1150" s="565">
        <v>41150</v>
      </c>
      <c r="AI1150" s="566"/>
      <c r="AJ1150" s="566"/>
      <c r="AK1150" s="566"/>
      <c r="AL1150" s="566"/>
      <c r="AM1150" s="566"/>
      <c r="AN1150" s="566"/>
      <c r="AO1150" s="566"/>
      <c r="AP1150" s="566"/>
      <c r="AQ1150" s="566"/>
      <c r="AR1150" s="566"/>
      <c r="AS1150" s="566"/>
      <c r="AT1150" s="566"/>
      <c r="AU1150" s="566"/>
      <c r="AV1150" s="566"/>
      <c r="AW1150" s="566"/>
    </row>
    <row r="1151" spans="1:49">
      <c r="A1151" s="564" t="s">
        <v>146</v>
      </c>
      <c r="B1151" s="564" t="s">
        <v>3363</v>
      </c>
      <c r="C1151" s="564" t="s">
        <v>396</v>
      </c>
      <c r="D1151" s="564" t="s">
        <v>954</v>
      </c>
      <c r="E1151" s="564" t="s">
        <v>1005</v>
      </c>
      <c r="F1151" s="565">
        <v>864900</v>
      </c>
      <c r="G1151" s="566"/>
      <c r="H1151" s="565">
        <v>137900</v>
      </c>
      <c r="I1151" s="565">
        <v>39200</v>
      </c>
      <c r="J1151" s="565">
        <v>80850</v>
      </c>
      <c r="K1151" s="565">
        <v>99100</v>
      </c>
      <c r="L1151" s="565">
        <v>85400</v>
      </c>
      <c r="M1151" s="565">
        <v>81750</v>
      </c>
      <c r="N1151" s="565">
        <v>106700</v>
      </c>
      <c r="O1151" s="565">
        <v>72200</v>
      </c>
      <c r="P1151" s="565">
        <v>40100</v>
      </c>
      <c r="Q1151" s="566"/>
      <c r="R1151" s="566"/>
      <c r="S1151" s="565">
        <v>121700</v>
      </c>
      <c r="T1151" s="566"/>
      <c r="U1151" s="566"/>
      <c r="V1151" s="566"/>
      <c r="W1151" s="566"/>
      <c r="X1151" s="566"/>
      <c r="Y1151" s="566"/>
      <c r="Z1151" s="566"/>
      <c r="AA1151" s="566"/>
      <c r="AB1151" s="566"/>
      <c r="AC1151" s="566"/>
      <c r="AD1151" s="566"/>
      <c r="AE1151" s="566"/>
      <c r="AF1151" s="566"/>
      <c r="AG1151" s="566"/>
      <c r="AH1151" s="566"/>
      <c r="AI1151" s="566"/>
      <c r="AJ1151" s="566"/>
      <c r="AK1151" s="566"/>
      <c r="AL1151" s="566"/>
      <c r="AM1151" s="566"/>
      <c r="AN1151" s="566"/>
      <c r="AO1151" s="566"/>
      <c r="AP1151" s="566"/>
      <c r="AQ1151" s="566"/>
      <c r="AR1151" s="566"/>
      <c r="AS1151" s="566"/>
      <c r="AT1151" s="566"/>
      <c r="AU1151" s="566"/>
      <c r="AV1151" s="566"/>
      <c r="AW1151" s="566"/>
    </row>
    <row r="1152" spans="1:49">
      <c r="A1152" s="564" t="s">
        <v>147</v>
      </c>
      <c r="B1152" s="564" t="s">
        <v>3364</v>
      </c>
      <c r="C1152" s="564" t="s">
        <v>396</v>
      </c>
      <c r="D1152" s="564" t="s">
        <v>954</v>
      </c>
      <c r="E1152" s="564" t="s">
        <v>1005</v>
      </c>
      <c r="F1152" s="565">
        <v>2080020</v>
      </c>
      <c r="G1152" s="566"/>
      <c r="H1152" s="566"/>
      <c r="I1152" s="566"/>
      <c r="J1152" s="566"/>
      <c r="K1152" s="566"/>
      <c r="L1152" s="566"/>
      <c r="M1152" s="566"/>
      <c r="N1152" s="566"/>
      <c r="O1152" s="566"/>
      <c r="P1152" s="566"/>
      <c r="Q1152" s="566"/>
      <c r="R1152" s="566"/>
      <c r="S1152" s="566"/>
      <c r="T1152" s="566"/>
      <c r="U1152" s="566"/>
      <c r="V1152" s="566"/>
      <c r="W1152" s="566"/>
      <c r="X1152" s="566"/>
      <c r="Y1152" s="566"/>
      <c r="Z1152" s="566"/>
      <c r="AA1152" s="566"/>
      <c r="AB1152" s="566"/>
      <c r="AC1152" s="565">
        <v>218250</v>
      </c>
      <c r="AD1152" s="566"/>
      <c r="AE1152" s="565">
        <v>243300</v>
      </c>
      <c r="AF1152" s="565">
        <v>70650</v>
      </c>
      <c r="AG1152" s="565">
        <v>120550</v>
      </c>
      <c r="AH1152" s="565">
        <v>119250</v>
      </c>
      <c r="AI1152" s="565">
        <v>90620</v>
      </c>
      <c r="AJ1152" s="566"/>
      <c r="AK1152" s="565">
        <v>117300</v>
      </c>
      <c r="AL1152" s="565">
        <v>29700</v>
      </c>
      <c r="AM1152" s="565">
        <v>44600</v>
      </c>
      <c r="AN1152" s="565">
        <v>226600</v>
      </c>
      <c r="AO1152" s="565">
        <v>95150</v>
      </c>
      <c r="AP1152" s="565">
        <v>129600</v>
      </c>
      <c r="AQ1152" s="565">
        <v>40900</v>
      </c>
      <c r="AR1152" s="565">
        <v>92800</v>
      </c>
      <c r="AS1152" s="565">
        <v>39600</v>
      </c>
      <c r="AT1152" s="565">
        <v>122200</v>
      </c>
      <c r="AU1152" s="565">
        <v>209900</v>
      </c>
      <c r="AV1152" s="565">
        <v>39500</v>
      </c>
      <c r="AW1152" s="565">
        <v>29550</v>
      </c>
    </row>
    <row r="1153" spans="1:49">
      <c r="A1153" s="564" t="s">
        <v>41</v>
      </c>
      <c r="B1153" s="564" t="s">
        <v>3264</v>
      </c>
      <c r="C1153" s="564" t="s">
        <v>396</v>
      </c>
      <c r="D1153" s="564" t="s">
        <v>954</v>
      </c>
      <c r="E1153" s="564" t="s">
        <v>1005</v>
      </c>
      <c r="F1153" s="565">
        <v>0</v>
      </c>
      <c r="G1153" s="566"/>
      <c r="H1153" s="566"/>
      <c r="I1153" s="566"/>
      <c r="J1153" s="566"/>
      <c r="K1153" s="566"/>
      <c r="L1153" s="566"/>
      <c r="M1153" s="566"/>
      <c r="N1153" s="566"/>
      <c r="O1153" s="566"/>
      <c r="P1153" s="566"/>
      <c r="Q1153" s="566"/>
      <c r="R1153" s="566"/>
      <c r="S1153" s="566"/>
      <c r="T1153" s="566"/>
      <c r="U1153" s="566"/>
      <c r="V1153" s="566"/>
      <c r="W1153" s="566"/>
      <c r="X1153" s="566"/>
      <c r="Y1153" s="566"/>
      <c r="Z1153" s="566"/>
      <c r="AA1153" s="566"/>
      <c r="AB1153" s="566"/>
      <c r="AC1153" s="566"/>
      <c r="AD1153" s="566"/>
      <c r="AE1153" s="565">
        <v>0</v>
      </c>
      <c r="AF1153" s="566"/>
      <c r="AG1153" s="566"/>
      <c r="AH1153" s="566"/>
      <c r="AI1153" s="566"/>
      <c r="AJ1153" s="566"/>
      <c r="AK1153" s="566"/>
      <c r="AL1153" s="566"/>
      <c r="AM1153" s="566"/>
      <c r="AN1153" s="566"/>
      <c r="AO1153" s="566"/>
      <c r="AP1153" s="566"/>
      <c r="AQ1153" s="566"/>
      <c r="AR1153" s="566"/>
      <c r="AS1153" s="566"/>
      <c r="AT1153" s="566"/>
      <c r="AU1153" s="566"/>
      <c r="AV1153" s="566"/>
      <c r="AW1153" s="566"/>
    </row>
    <row r="1154" spans="1:49">
      <c r="A1154" s="564" t="s">
        <v>42</v>
      </c>
      <c r="B1154" s="564" t="s">
        <v>3365</v>
      </c>
      <c r="C1154" s="564" t="s">
        <v>396</v>
      </c>
      <c r="D1154" s="564" t="s">
        <v>954</v>
      </c>
      <c r="E1154" s="564" t="s">
        <v>1005</v>
      </c>
      <c r="F1154" s="565">
        <v>1839070</v>
      </c>
      <c r="G1154" s="566"/>
      <c r="H1154" s="566"/>
      <c r="I1154" s="566"/>
      <c r="J1154" s="566"/>
      <c r="K1154" s="566"/>
      <c r="L1154" s="566"/>
      <c r="M1154" s="566"/>
      <c r="N1154" s="566"/>
      <c r="O1154" s="566"/>
      <c r="P1154" s="566"/>
      <c r="Q1154" s="566"/>
      <c r="R1154" s="566"/>
      <c r="S1154" s="566"/>
      <c r="T1154" s="566"/>
      <c r="U1154" s="566"/>
      <c r="V1154" s="566"/>
      <c r="W1154" s="566"/>
      <c r="X1154" s="566"/>
      <c r="Y1154" s="566"/>
      <c r="Z1154" s="566"/>
      <c r="AA1154" s="566"/>
      <c r="AB1154" s="566"/>
      <c r="AC1154" s="565">
        <v>234250</v>
      </c>
      <c r="AD1154" s="566"/>
      <c r="AE1154" s="565">
        <v>164000</v>
      </c>
      <c r="AF1154" s="565">
        <v>65850</v>
      </c>
      <c r="AG1154" s="565">
        <v>58650</v>
      </c>
      <c r="AH1154" s="565">
        <v>39650</v>
      </c>
      <c r="AI1154" s="565">
        <v>104720</v>
      </c>
      <c r="AJ1154" s="565">
        <v>92400</v>
      </c>
      <c r="AK1154" s="565">
        <v>117000</v>
      </c>
      <c r="AL1154" s="565">
        <v>99700</v>
      </c>
      <c r="AM1154" s="566"/>
      <c r="AN1154" s="566"/>
      <c r="AO1154" s="565">
        <v>278550</v>
      </c>
      <c r="AP1154" s="565">
        <v>30000</v>
      </c>
      <c r="AQ1154" s="565">
        <v>134550</v>
      </c>
      <c r="AR1154" s="565">
        <v>24600</v>
      </c>
      <c r="AS1154" s="565">
        <v>165000</v>
      </c>
      <c r="AT1154" s="565">
        <v>108450</v>
      </c>
      <c r="AU1154" s="565">
        <v>81000</v>
      </c>
      <c r="AV1154" s="565">
        <v>40700</v>
      </c>
      <c r="AW1154" s="566"/>
    </row>
    <row r="1155" spans="1:49">
      <c r="A1155" s="564" t="s">
        <v>1964</v>
      </c>
      <c r="B1155" s="564" t="s">
        <v>3267</v>
      </c>
      <c r="C1155" s="564" t="s">
        <v>396</v>
      </c>
      <c r="D1155" s="564" t="s">
        <v>954</v>
      </c>
      <c r="E1155" s="564" t="s">
        <v>1005</v>
      </c>
      <c r="F1155" s="565">
        <v>0</v>
      </c>
      <c r="G1155" s="566"/>
      <c r="H1155" s="566"/>
      <c r="I1155" s="566"/>
      <c r="J1155" s="566"/>
      <c r="K1155" s="566"/>
      <c r="L1155" s="566"/>
      <c r="M1155" s="566"/>
      <c r="N1155" s="566"/>
      <c r="O1155" s="566"/>
      <c r="P1155" s="566"/>
      <c r="Q1155" s="566"/>
      <c r="R1155" s="566"/>
      <c r="S1155" s="566"/>
      <c r="T1155" s="566"/>
      <c r="U1155" s="566"/>
      <c r="V1155" s="566"/>
      <c r="W1155" s="566"/>
      <c r="X1155" s="566"/>
      <c r="Y1155" s="566"/>
      <c r="Z1155" s="566"/>
      <c r="AA1155" s="566"/>
      <c r="AB1155" s="566"/>
      <c r="AC1155" s="566"/>
      <c r="AD1155" s="566"/>
      <c r="AE1155" s="565">
        <v>0</v>
      </c>
      <c r="AF1155" s="566"/>
      <c r="AG1155" s="566"/>
      <c r="AH1155" s="566"/>
      <c r="AI1155" s="566"/>
      <c r="AJ1155" s="566"/>
      <c r="AK1155" s="566"/>
      <c r="AL1155" s="566"/>
      <c r="AM1155" s="566"/>
      <c r="AN1155" s="566"/>
      <c r="AO1155" s="566"/>
      <c r="AP1155" s="566"/>
      <c r="AQ1155" s="566"/>
      <c r="AR1155" s="566"/>
      <c r="AS1155" s="566"/>
      <c r="AT1155" s="566"/>
      <c r="AU1155" s="566"/>
      <c r="AV1155" s="566"/>
      <c r="AW1155" s="566"/>
    </row>
    <row r="1156" spans="1:49">
      <c r="A1156" s="564" t="s">
        <v>46</v>
      </c>
      <c r="B1156" s="564" t="s">
        <v>3269</v>
      </c>
      <c r="C1156" s="564" t="s">
        <v>396</v>
      </c>
      <c r="D1156" s="564" t="s">
        <v>954</v>
      </c>
      <c r="E1156" s="564" t="s">
        <v>1005</v>
      </c>
      <c r="F1156" s="565">
        <v>0</v>
      </c>
      <c r="G1156" s="566"/>
      <c r="H1156" s="566"/>
      <c r="I1156" s="566"/>
      <c r="J1156" s="566"/>
      <c r="K1156" s="566"/>
      <c r="L1156" s="566"/>
      <c r="M1156" s="566"/>
      <c r="N1156" s="566"/>
      <c r="O1156" s="566"/>
      <c r="P1156" s="566"/>
      <c r="Q1156" s="566"/>
      <c r="R1156" s="566"/>
      <c r="S1156" s="566"/>
      <c r="T1156" s="566"/>
      <c r="U1156" s="566"/>
      <c r="V1156" s="566"/>
      <c r="W1156" s="566"/>
      <c r="X1156" s="566"/>
      <c r="Y1156" s="566"/>
      <c r="Z1156" s="566"/>
      <c r="AA1156" s="566"/>
      <c r="AB1156" s="566"/>
      <c r="AC1156" s="566"/>
      <c r="AD1156" s="566"/>
      <c r="AE1156" s="565">
        <v>0</v>
      </c>
      <c r="AF1156" s="566"/>
      <c r="AG1156" s="566"/>
      <c r="AH1156" s="566"/>
      <c r="AI1156" s="566"/>
      <c r="AJ1156" s="566"/>
      <c r="AK1156" s="566"/>
      <c r="AL1156" s="566"/>
      <c r="AM1156" s="566"/>
      <c r="AN1156" s="566"/>
      <c r="AO1156" s="566"/>
      <c r="AP1156" s="566"/>
      <c r="AQ1156" s="566"/>
      <c r="AR1156" s="566"/>
      <c r="AS1156" s="566"/>
      <c r="AT1156" s="566"/>
      <c r="AU1156" s="566"/>
      <c r="AV1156" s="566"/>
      <c r="AW1156" s="566"/>
    </row>
    <row r="1157" spans="1:49">
      <c r="A1157" s="564" t="s">
        <v>47</v>
      </c>
      <c r="B1157" s="564" t="s">
        <v>3366</v>
      </c>
      <c r="C1157" s="564" t="s">
        <v>396</v>
      </c>
      <c r="D1157" s="564" t="s">
        <v>954</v>
      </c>
      <c r="E1157" s="564" t="s">
        <v>1005</v>
      </c>
      <c r="F1157" s="565">
        <v>5080875</v>
      </c>
      <c r="G1157" s="566"/>
      <c r="H1157" s="565">
        <v>137900</v>
      </c>
      <c r="I1157" s="565">
        <v>113100</v>
      </c>
      <c r="J1157" s="565">
        <v>28400</v>
      </c>
      <c r="K1157" s="565">
        <v>98450</v>
      </c>
      <c r="L1157" s="565">
        <v>33200</v>
      </c>
      <c r="M1157" s="565">
        <v>237850</v>
      </c>
      <c r="N1157" s="565">
        <v>415950</v>
      </c>
      <c r="O1157" s="565">
        <v>166550</v>
      </c>
      <c r="P1157" s="565">
        <v>137700</v>
      </c>
      <c r="Q1157" s="565">
        <v>59100</v>
      </c>
      <c r="R1157" s="565">
        <v>63750</v>
      </c>
      <c r="S1157" s="565">
        <v>46600</v>
      </c>
      <c r="T1157" s="565">
        <v>81300</v>
      </c>
      <c r="U1157" s="565">
        <v>58650</v>
      </c>
      <c r="V1157" s="565">
        <v>215850</v>
      </c>
      <c r="W1157" s="565">
        <v>128750</v>
      </c>
      <c r="X1157" s="565">
        <v>168650</v>
      </c>
      <c r="Y1157" s="565">
        <v>180400</v>
      </c>
      <c r="Z1157" s="565">
        <v>99150</v>
      </c>
      <c r="AA1157" s="565">
        <v>70300</v>
      </c>
      <c r="AB1157" s="565">
        <v>154550</v>
      </c>
      <c r="AC1157" s="565">
        <v>129300</v>
      </c>
      <c r="AD1157" s="566"/>
      <c r="AE1157" s="565">
        <v>65950</v>
      </c>
      <c r="AF1157" s="565">
        <v>260900</v>
      </c>
      <c r="AG1157" s="565">
        <v>71400</v>
      </c>
      <c r="AH1157" s="565">
        <v>137400</v>
      </c>
      <c r="AI1157" s="565">
        <v>88300</v>
      </c>
      <c r="AJ1157" s="565">
        <v>202600</v>
      </c>
      <c r="AK1157" s="565">
        <v>133750</v>
      </c>
      <c r="AL1157" s="565">
        <v>256750</v>
      </c>
      <c r="AM1157" s="565">
        <v>57200</v>
      </c>
      <c r="AN1157" s="565">
        <v>261500</v>
      </c>
      <c r="AO1157" s="565">
        <v>73500</v>
      </c>
      <c r="AP1157" s="565">
        <v>83650</v>
      </c>
      <c r="AQ1157" s="565">
        <v>93900</v>
      </c>
      <c r="AR1157" s="565">
        <v>74500</v>
      </c>
      <c r="AS1157" s="565">
        <v>211500</v>
      </c>
      <c r="AT1157" s="565">
        <v>24600</v>
      </c>
      <c r="AU1157" s="565">
        <v>96100</v>
      </c>
      <c r="AV1157" s="565">
        <v>42325</v>
      </c>
      <c r="AW1157" s="565">
        <v>19600</v>
      </c>
    </row>
    <row r="1158" spans="1:49">
      <c r="A1158" s="564" t="s">
        <v>49</v>
      </c>
      <c r="B1158" s="564" t="s">
        <v>3271</v>
      </c>
      <c r="C1158" s="564" t="s">
        <v>396</v>
      </c>
      <c r="D1158" s="564" t="s">
        <v>954</v>
      </c>
      <c r="E1158" s="564" t="s">
        <v>1005</v>
      </c>
      <c r="F1158" s="565">
        <v>2658733</v>
      </c>
      <c r="G1158" s="566"/>
      <c r="H1158" s="566"/>
      <c r="I1158" s="566"/>
      <c r="J1158" s="566"/>
      <c r="K1158" s="566"/>
      <c r="L1158" s="566"/>
      <c r="M1158" s="566"/>
      <c r="N1158" s="566"/>
      <c r="O1158" s="566"/>
      <c r="P1158" s="566"/>
      <c r="Q1158" s="566"/>
      <c r="R1158" s="566"/>
      <c r="S1158" s="566"/>
      <c r="T1158" s="566"/>
      <c r="U1158" s="566"/>
      <c r="V1158" s="566"/>
      <c r="W1158" s="566"/>
      <c r="X1158" s="566"/>
      <c r="Y1158" s="566"/>
      <c r="Z1158" s="566"/>
      <c r="AA1158" s="566"/>
      <c r="AB1158" s="566"/>
      <c r="AC1158" s="566"/>
      <c r="AD1158" s="566"/>
      <c r="AE1158" s="565">
        <v>126600</v>
      </c>
      <c r="AF1158" s="565">
        <v>324050</v>
      </c>
      <c r="AG1158" s="565">
        <v>450050</v>
      </c>
      <c r="AH1158" s="565">
        <v>185600</v>
      </c>
      <c r="AI1158" s="565">
        <v>294583</v>
      </c>
      <c r="AJ1158" s="565">
        <v>300150</v>
      </c>
      <c r="AK1158" s="565">
        <v>134500</v>
      </c>
      <c r="AL1158" s="565">
        <v>100200</v>
      </c>
      <c r="AM1158" s="565">
        <v>93350</v>
      </c>
      <c r="AN1158" s="565">
        <v>103850</v>
      </c>
      <c r="AO1158" s="565">
        <v>62400</v>
      </c>
      <c r="AP1158" s="565">
        <v>30300</v>
      </c>
      <c r="AQ1158" s="565">
        <v>115500</v>
      </c>
      <c r="AR1158" s="565">
        <v>24600</v>
      </c>
      <c r="AS1158" s="565">
        <v>128000</v>
      </c>
      <c r="AT1158" s="565">
        <v>109200</v>
      </c>
      <c r="AU1158" s="565">
        <v>44000</v>
      </c>
      <c r="AV1158" s="565">
        <v>31800</v>
      </c>
      <c r="AW1158" s="566"/>
    </row>
    <row r="1159" spans="1:49">
      <c r="A1159" s="564" t="s">
        <v>50</v>
      </c>
      <c r="B1159" s="564" t="s">
        <v>3271</v>
      </c>
      <c r="C1159" s="564" t="s">
        <v>396</v>
      </c>
      <c r="D1159" s="564" t="s">
        <v>954</v>
      </c>
      <c r="E1159" s="564" t="s">
        <v>1005</v>
      </c>
      <c r="F1159" s="565">
        <v>4400</v>
      </c>
      <c r="G1159" s="566"/>
      <c r="H1159" s="566"/>
      <c r="I1159" s="566"/>
      <c r="J1159" s="566"/>
      <c r="K1159" s="566"/>
      <c r="L1159" s="566"/>
      <c r="M1159" s="566"/>
      <c r="N1159" s="566"/>
      <c r="O1159" s="566"/>
      <c r="P1159" s="566"/>
      <c r="Q1159" s="566"/>
      <c r="R1159" s="566"/>
      <c r="S1159" s="566"/>
      <c r="T1159" s="566"/>
      <c r="U1159" s="566"/>
      <c r="V1159" s="566"/>
      <c r="W1159" s="566"/>
      <c r="X1159" s="566"/>
      <c r="Y1159" s="566"/>
      <c r="Z1159" s="566"/>
      <c r="AA1159" s="566"/>
      <c r="AB1159" s="566"/>
      <c r="AC1159" s="566"/>
      <c r="AD1159" s="566"/>
      <c r="AE1159" s="565">
        <v>0</v>
      </c>
      <c r="AF1159" s="566"/>
      <c r="AG1159" s="566"/>
      <c r="AH1159" s="566"/>
      <c r="AI1159" s="566"/>
      <c r="AJ1159" s="566"/>
      <c r="AK1159" s="566"/>
      <c r="AL1159" s="565">
        <v>4400</v>
      </c>
      <c r="AM1159" s="566"/>
      <c r="AN1159" s="566"/>
      <c r="AO1159" s="566"/>
      <c r="AP1159" s="566"/>
      <c r="AQ1159" s="566"/>
      <c r="AR1159" s="566"/>
      <c r="AS1159" s="566"/>
      <c r="AT1159" s="566"/>
      <c r="AU1159" s="566"/>
      <c r="AV1159" s="566"/>
      <c r="AW1159" s="566"/>
    </row>
    <row r="1160" spans="1:49">
      <c r="A1160" s="564" t="s">
        <v>52</v>
      </c>
      <c r="B1160" s="564" t="s">
        <v>3367</v>
      </c>
      <c r="C1160" s="564" t="s">
        <v>396</v>
      </c>
      <c r="D1160" s="564" t="s">
        <v>954</v>
      </c>
      <c r="E1160" s="564" t="s">
        <v>1005</v>
      </c>
      <c r="F1160" s="565">
        <v>17798260</v>
      </c>
      <c r="G1160" s="566"/>
      <c r="H1160" s="565">
        <v>137900</v>
      </c>
      <c r="I1160" s="565">
        <v>169050</v>
      </c>
      <c r="J1160" s="565">
        <v>206700</v>
      </c>
      <c r="K1160" s="565">
        <v>236350</v>
      </c>
      <c r="L1160" s="565">
        <v>200500</v>
      </c>
      <c r="M1160" s="565">
        <v>408860</v>
      </c>
      <c r="N1160" s="565">
        <v>349000</v>
      </c>
      <c r="O1160" s="565">
        <v>769300</v>
      </c>
      <c r="P1160" s="565">
        <v>607300</v>
      </c>
      <c r="Q1160" s="565">
        <v>448150</v>
      </c>
      <c r="R1160" s="565">
        <v>183900</v>
      </c>
      <c r="S1160" s="565">
        <v>237550</v>
      </c>
      <c r="T1160" s="565">
        <v>292850</v>
      </c>
      <c r="U1160" s="565">
        <v>153950</v>
      </c>
      <c r="V1160" s="565">
        <v>347050</v>
      </c>
      <c r="W1160" s="565">
        <v>405300</v>
      </c>
      <c r="X1160" s="565">
        <v>853650</v>
      </c>
      <c r="Y1160" s="565">
        <v>597250</v>
      </c>
      <c r="Z1160" s="565">
        <v>1053900</v>
      </c>
      <c r="AA1160" s="565">
        <v>361900</v>
      </c>
      <c r="AB1160" s="565">
        <v>961700</v>
      </c>
      <c r="AC1160" s="565">
        <v>451150</v>
      </c>
      <c r="AD1160" s="566"/>
      <c r="AE1160" s="565">
        <v>449200</v>
      </c>
      <c r="AF1160" s="565">
        <v>363250</v>
      </c>
      <c r="AG1160" s="565">
        <v>796100</v>
      </c>
      <c r="AH1160" s="565">
        <v>513450</v>
      </c>
      <c r="AI1160" s="565">
        <v>448550</v>
      </c>
      <c r="AJ1160" s="565">
        <v>503400</v>
      </c>
      <c r="AK1160" s="565">
        <v>994100</v>
      </c>
      <c r="AL1160" s="565">
        <v>412400</v>
      </c>
      <c r="AM1160" s="565">
        <v>303050</v>
      </c>
      <c r="AN1160" s="565">
        <v>850550</v>
      </c>
      <c r="AO1160" s="565">
        <v>572950</v>
      </c>
      <c r="AP1160" s="565">
        <v>242200</v>
      </c>
      <c r="AQ1160" s="565">
        <v>340350</v>
      </c>
      <c r="AR1160" s="565">
        <v>371000</v>
      </c>
      <c r="AS1160" s="565">
        <v>395700</v>
      </c>
      <c r="AT1160" s="565">
        <v>225100</v>
      </c>
      <c r="AU1160" s="565">
        <v>250950</v>
      </c>
      <c r="AV1160" s="565">
        <v>210050</v>
      </c>
      <c r="AW1160" s="565">
        <v>122650</v>
      </c>
    </row>
    <row r="1161" spans="1:49">
      <c r="A1161" s="564" t="s">
        <v>53</v>
      </c>
      <c r="B1161" s="564" t="s">
        <v>3368</v>
      </c>
      <c r="C1161" s="564" t="s">
        <v>396</v>
      </c>
      <c r="D1161" s="564" t="s">
        <v>954</v>
      </c>
      <c r="E1161" s="564" t="s">
        <v>1005</v>
      </c>
      <c r="F1161" s="565">
        <v>2495430</v>
      </c>
      <c r="G1161" s="566"/>
      <c r="H1161" s="565">
        <v>137900</v>
      </c>
      <c r="I1161" s="565">
        <v>124850</v>
      </c>
      <c r="J1161" s="565">
        <v>273000</v>
      </c>
      <c r="K1161" s="565">
        <v>155100</v>
      </c>
      <c r="L1161" s="565">
        <v>104000</v>
      </c>
      <c r="M1161" s="565">
        <v>246130</v>
      </c>
      <c r="N1161" s="565">
        <v>215350</v>
      </c>
      <c r="O1161" s="565">
        <v>206000</v>
      </c>
      <c r="P1161" s="565">
        <v>134550</v>
      </c>
      <c r="Q1161" s="565">
        <v>80850</v>
      </c>
      <c r="R1161" s="565">
        <v>160100</v>
      </c>
      <c r="S1161" s="565">
        <v>66450</v>
      </c>
      <c r="T1161" s="565">
        <v>20000</v>
      </c>
      <c r="U1161" s="565">
        <v>85650</v>
      </c>
      <c r="V1161" s="566"/>
      <c r="W1161" s="565">
        <v>45800</v>
      </c>
      <c r="X1161" s="565">
        <v>76350</v>
      </c>
      <c r="Y1161" s="565">
        <v>41600</v>
      </c>
      <c r="Z1161" s="566"/>
      <c r="AA1161" s="566"/>
      <c r="AB1161" s="565">
        <v>79750</v>
      </c>
      <c r="AC1161" s="565">
        <v>50000</v>
      </c>
      <c r="AD1161" s="566"/>
      <c r="AE1161" s="566"/>
      <c r="AF1161" s="565">
        <v>192000</v>
      </c>
      <c r="AG1161" s="566"/>
      <c r="AH1161" s="566"/>
      <c r="AI1161" s="566"/>
      <c r="AJ1161" s="566"/>
      <c r="AK1161" s="566"/>
      <c r="AL1161" s="566"/>
      <c r="AM1161" s="566"/>
      <c r="AN1161" s="566"/>
      <c r="AO1161" s="566"/>
      <c r="AP1161" s="566"/>
      <c r="AQ1161" s="566"/>
      <c r="AR1161" s="566"/>
      <c r="AS1161" s="566"/>
      <c r="AT1161" s="566"/>
      <c r="AU1161" s="566"/>
      <c r="AV1161" s="566"/>
      <c r="AW1161" s="566"/>
    </row>
    <row r="1162" spans="1:49">
      <c r="A1162" s="564" t="s">
        <v>56</v>
      </c>
      <c r="B1162" s="564" t="s">
        <v>3272</v>
      </c>
      <c r="C1162" s="564" t="s">
        <v>396</v>
      </c>
      <c r="D1162" s="564" t="s">
        <v>954</v>
      </c>
      <c r="E1162" s="564" t="s">
        <v>1005</v>
      </c>
      <c r="F1162" s="565">
        <v>534750</v>
      </c>
      <c r="G1162" s="566"/>
      <c r="H1162" s="566"/>
      <c r="I1162" s="566"/>
      <c r="J1162" s="566"/>
      <c r="K1162" s="566"/>
      <c r="L1162" s="566"/>
      <c r="M1162" s="566"/>
      <c r="N1162" s="566"/>
      <c r="O1162" s="566"/>
      <c r="P1162" s="566"/>
      <c r="Q1162" s="566"/>
      <c r="R1162" s="566"/>
      <c r="S1162" s="566"/>
      <c r="T1162" s="566"/>
      <c r="U1162" s="566"/>
      <c r="V1162" s="566"/>
      <c r="W1162" s="566"/>
      <c r="X1162" s="566"/>
      <c r="Y1162" s="566"/>
      <c r="Z1162" s="566"/>
      <c r="AA1162" s="566"/>
      <c r="AB1162" s="566"/>
      <c r="AC1162" s="565">
        <v>534750</v>
      </c>
      <c r="AD1162" s="566"/>
      <c r="AE1162" s="565">
        <v>0</v>
      </c>
      <c r="AF1162" s="566"/>
      <c r="AG1162" s="566"/>
      <c r="AH1162" s="566"/>
      <c r="AI1162" s="566"/>
      <c r="AJ1162" s="566"/>
      <c r="AK1162" s="566"/>
      <c r="AL1162" s="566"/>
      <c r="AM1162" s="566"/>
      <c r="AN1162" s="566"/>
      <c r="AO1162" s="566"/>
      <c r="AP1162" s="566"/>
      <c r="AQ1162" s="566"/>
      <c r="AR1162" s="566"/>
      <c r="AS1162" s="566"/>
      <c r="AT1162" s="566"/>
      <c r="AU1162" s="566"/>
      <c r="AV1162" s="566"/>
      <c r="AW1162" s="566"/>
    </row>
    <row r="1163" spans="1:49">
      <c r="A1163" s="564" t="s">
        <v>60</v>
      </c>
      <c r="B1163" s="564" t="s">
        <v>3369</v>
      </c>
      <c r="C1163" s="564" t="s">
        <v>396</v>
      </c>
      <c r="D1163" s="564" t="s">
        <v>954</v>
      </c>
      <c r="E1163" s="564" t="s">
        <v>1005</v>
      </c>
      <c r="F1163" s="565">
        <v>4737590</v>
      </c>
      <c r="G1163" s="566"/>
      <c r="H1163" s="565">
        <v>16400</v>
      </c>
      <c r="I1163" s="565">
        <v>300450</v>
      </c>
      <c r="J1163" s="565">
        <v>95800</v>
      </c>
      <c r="K1163" s="565">
        <v>162800</v>
      </c>
      <c r="L1163" s="565">
        <v>86300</v>
      </c>
      <c r="M1163" s="565">
        <v>69870</v>
      </c>
      <c r="N1163" s="565">
        <v>128500</v>
      </c>
      <c r="O1163" s="565">
        <v>81500</v>
      </c>
      <c r="P1163" s="565">
        <v>68250</v>
      </c>
      <c r="Q1163" s="565">
        <v>7800</v>
      </c>
      <c r="R1163" s="565">
        <v>43350</v>
      </c>
      <c r="S1163" s="565">
        <v>174650</v>
      </c>
      <c r="T1163" s="565">
        <v>73400</v>
      </c>
      <c r="U1163" s="565">
        <v>100050</v>
      </c>
      <c r="V1163" s="565">
        <v>131200</v>
      </c>
      <c r="W1163" s="565">
        <v>63200</v>
      </c>
      <c r="X1163" s="566"/>
      <c r="Y1163" s="565">
        <v>64550</v>
      </c>
      <c r="Z1163" s="565">
        <v>56150</v>
      </c>
      <c r="AA1163" s="565">
        <v>130100</v>
      </c>
      <c r="AB1163" s="565">
        <v>228800</v>
      </c>
      <c r="AC1163" s="565">
        <v>46000</v>
      </c>
      <c r="AD1163" s="566"/>
      <c r="AE1163" s="565">
        <v>14500</v>
      </c>
      <c r="AF1163" s="565">
        <v>193300</v>
      </c>
      <c r="AG1163" s="565">
        <v>239900</v>
      </c>
      <c r="AH1163" s="565">
        <v>170200</v>
      </c>
      <c r="AI1163" s="565">
        <v>148150</v>
      </c>
      <c r="AJ1163" s="565">
        <v>435550</v>
      </c>
      <c r="AK1163" s="565">
        <v>149600</v>
      </c>
      <c r="AL1163" s="565">
        <v>96650</v>
      </c>
      <c r="AM1163" s="565">
        <v>238950</v>
      </c>
      <c r="AN1163" s="566"/>
      <c r="AO1163" s="565">
        <v>108500</v>
      </c>
      <c r="AP1163" s="565">
        <v>58300</v>
      </c>
      <c r="AQ1163" s="565">
        <v>99770</v>
      </c>
      <c r="AR1163" s="565">
        <v>73200</v>
      </c>
      <c r="AS1163" s="565">
        <v>250000</v>
      </c>
      <c r="AT1163" s="565">
        <v>35900</v>
      </c>
      <c r="AU1163" s="565">
        <v>84000</v>
      </c>
      <c r="AV1163" s="565">
        <v>212000</v>
      </c>
      <c r="AW1163" s="566"/>
    </row>
    <row r="1164" spans="1:49">
      <c r="A1164" s="564" t="s">
        <v>63</v>
      </c>
      <c r="B1164" s="564" t="s">
        <v>3370</v>
      </c>
      <c r="C1164" s="564" t="s">
        <v>396</v>
      </c>
      <c r="D1164" s="564" t="s">
        <v>954</v>
      </c>
      <c r="E1164" s="564" t="s">
        <v>1005</v>
      </c>
      <c r="F1164" s="565">
        <v>1268150</v>
      </c>
      <c r="G1164" s="566"/>
      <c r="H1164" s="565">
        <v>130000</v>
      </c>
      <c r="I1164" s="565">
        <v>251650</v>
      </c>
      <c r="J1164" s="565">
        <v>121400</v>
      </c>
      <c r="K1164" s="565">
        <v>101300</v>
      </c>
      <c r="L1164" s="566"/>
      <c r="M1164" s="566"/>
      <c r="N1164" s="566"/>
      <c r="O1164" s="566"/>
      <c r="P1164" s="566"/>
      <c r="Q1164" s="565">
        <v>29400</v>
      </c>
      <c r="R1164" s="565">
        <v>105900</v>
      </c>
      <c r="S1164" s="565">
        <v>12800</v>
      </c>
      <c r="T1164" s="566"/>
      <c r="U1164" s="565">
        <v>19500</v>
      </c>
      <c r="V1164" s="565">
        <v>437150</v>
      </c>
      <c r="W1164" s="566"/>
      <c r="X1164" s="566"/>
      <c r="Y1164" s="565">
        <v>59050</v>
      </c>
      <c r="Z1164" s="566"/>
      <c r="AA1164" s="566"/>
      <c r="AB1164" s="566"/>
      <c r="AC1164" s="566"/>
      <c r="AD1164" s="566"/>
      <c r="AE1164" s="566"/>
      <c r="AF1164" s="566"/>
      <c r="AG1164" s="566"/>
      <c r="AH1164" s="566"/>
      <c r="AI1164" s="566"/>
      <c r="AJ1164" s="566"/>
      <c r="AK1164" s="566"/>
      <c r="AL1164" s="566"/>
      <c r="AM1164" s="566"/>
      <c r="AN1164" s="566"/>
      <c r="AO1164" s="566"/>
      <c r="AP1164" s="566"/>
      <c r="AQ1164" s="566"/>
      <c r="AR1164" s="566"/>
      <c r="AS1164" s="566"/>
      <c r="AT1164" s="566"/>
      <c r="AU1164" s="566"/>
      <c r="AV1164" s="566"/>
      <c r="AW1164" s="566"/>
    </row>
    <row r="1165" spans="1:49">
      <c r="A1165" s="564" t="s">
        <v>64</v>
      </c>
      <c r="B1165" s="564" t="s">
        <v>3371</v>
      </c>
      <c r="C1165" s="564" t="s">
        <v>396</v>
      </c>
      <c r="D1165" s="564" t="s">
        <v>954</v>
      </c>
      <c r="E1165" s="564" t="s">
        <v>1005</v>
      </c>
      <c r="F1165" s="565">
        <v>2069400</v>
      </c>
      <c r="G1165" s="566"/>
      <c r="H1165" s="565">
        <v>137900</v>
      </c>
      <c r="I1165" s="565">
        <v>30000</v>
      </c>
      <c r="J1165" s="565">
        <v>19500</v>
      </c>
      <c r="K1165" s="566"/>
      <c r="L1165" s="566"/>
      <c r="M1165" s="565">
        <v>135900</v>
      </c>
      <c r="N1165" s="565">
        <v>365300</v>
      </c>
      <c r="O1165" s="565">
        <v>122600</v>
      </c>
      <c r="P1165" s="565">
        <v>37650</v>
      </c>
      <c r="Q1165" s="565">
        <v>76300</v>
      </c>
      <c r="R1165" s="565">
        <v>53600</v>
      </c>
      <c r="S1165" s="565">
        <v>21000</v>
      </c>
      <c r="T1165" s="565">
        <v>84450</v>
      </c>
      <c r="U1165" s="565">
        <v>74200</v>
      </c>
      <c r="V1165" s="565">
        <v>87500</v>
      </c>
      <c r="W1165" s="566"/>
      <c r="X1165" s="565">
        <v>76850</v>
      </c>
      <c r="Y1165" s="565">
        <v>100100</v>
      </c>
      <c r="Z1165" s="565">
        <v>20000</v>
      </c>
      <c r="AA1165" s="565">
        <v>107900</v>
      </c>
      <c r="AB1165" s="565">
        <v>35000</v>
      </c>
      <c r="AC1165" s="566"/>
      <c r="AD1165" s="566"/>
      <c r="AE1165" s="565">
        <v>53150</v>
      </c>
      <c r="AF1165" s="565">
        <v>19700</v>
      </c>
      <c r="AG1165" s="565">
        <v>57400</v>
      </c>
      <c r="AH1165" s="566"/>
      <c r="AI1165" s="565">
        <v>52000</v>
      </c>
      <c r="AJ1165" s="565">
        <v>48000</v>
      </c>
      <c r="AK1165" s="565">
        <v>48000</v>
      </c>
      <c r="AL1165" s="565">
        <v>108200</v>
      </c>
      <c r="AM1165" s="566"/>
      <c r="AN1165" s="566"/>
      <c r="AO1165" s="566"/>
      <c r="AP1165" s="565">
        <v>22600</v>
      </c>
      <c r="AQ1165" s="565">
        <v>9400</v>
      </c>
      <c r="AR1165" s="565">
        <v>65200</v>
      </c>
      <c r="AS1165" s="566"/>
      <c r="AT1165" s="566"/>
      <c r="AU1165" s="566"/>
      <c r="AV1165" s="566"/>
      <c r="AW1165" s="566"/>
    </row>
    <row r="1166" spans="1:49">
      <c r="A1166" s="564" t="s">
        <v>70</v>
      </c>
      <c r="B1166" s="564" t="s">
        <v>3372</v>
      </c>
      <c r="C1166" s="564" t="s">
        <v>396</v>
      </c>
      <c r="D1166" s="564" t="s">
        <v>954</v>
      </c>
      <c r="E1166" s="564" t="s">
        <v>1005</v>
      </c>
      <c r="F1166" s="565">
        <v>8630320</v>
      </c>
      <c r="G1166" s="565">
        <v>328000</v>
      </c>
      <c r="H1166" s="565">
        <v>196700</v>
      </c>
      <c r="I1166" s="565">
        <v>266800</v>
      </c>
      <c r="J1166" s="565">
        <v>329900</v>
      </c>
      <c r="K1166" s="565">
        <v>204000</v>
      </c>
      <c r="L1166" s="565">
        <v>160550</v>
      </c>
      <c r="M1166" s="565">
        <v>237470</v>
      </c>
      <c r="N1166" s="565">
        <v>227250</v>
      </c>
      <c r="O1166" s="565">
        <v>265800</v>
      </c>
      <c r="P1166" s="565">
        <v>739150</v>
      </c>
      <c r="Q1166" s="565">
        <v>586600</v>
      </c>
      <c r="R1166" s="565">
        <v>348850</v>
      </c>
      <c r="S1166" s="565">
        <v>180400</v>
      </c>
      <c r="T1166" s="565">
        <v>260850</v>
      </c>
      <c r="U1166" s="565">
        <v>246800</v>
      </c>
      <c r="V1166" s="565">
        <v>121850</v>
      </c>
      <c r="W1166" s="565">
        <v>202100</v>
      </c>
      <c r="X1166" s="565">
        <v>158350</v>
      </c>
      <c r="Y1166" s="565">
        <v>404550</v>
      </c>
      <c r="Z1166" s="565">
        <v>83100</v>
      </c>
      <c r="AA1166" s="565">
        <v>93800</v>
      </c>
      <c r="AB1166" s="565">
        <v>158600</v>
      </c>
      <c r="AC1166" s="565">
        <v>180400</v>
      </c>
      <c r="AD1166" s="566"/>
      <c r="AE1166" s="565">
        <v>95750</v>
      </c>
      <c r="AF1166" s="565">
        <v>107500</v>
      </c>
      <c r="AG1166" s="565">
        <v>173500</v>
      </c>
      <c r="AH1166" s="565">
        <v>72850</v>
      </c>
      <c r="AI1166" s="565">
        <v>180400</v>
      </c>
      <c r="AJ1166" s="565">
        <v>151700</v>
      </c>
      <c r="AK1166" s="565">
        <v>215250</v>
      </c>
      <c r="AL1166" s="565">
        <v>167350</v>
      </c>
      <c r="AM1166" s="565">
        <v>280900</v>
      </c>
      <c r="AN1166" s="565">
        <v>302900</v>
      </c>
      <c r="AO1166" s="565">
        <v>93800</v>
      </c>
      <c r="AP1166" s="565">
        <v>99400</v>
      </c>
      <c r="AQ1166" s="565">
        <v>172050</v>
      </c>
      <c r="AR1166" s="565">
        <v>81950</v>
      </c>
      <c r="AS1166" s="565">
        <v>117750</v>
      </c>
      <c r="AT1166" s="565">
        <v>103850</v>
      </c>
      <c r="AU1166" s="565">
        <v>187750</v>
      </c>
      <c r="AV1166" s="565">
        <v>43800</v>
      </c>
      <c r="AW1166" s="566"/>
    </row>
    <row r="1167" spans="1:49">
      <c r="A1167" s="564" t="s">
        <v>72</v>
      </c>
      <c r="B1167" s="564" t="s">
        <v>3373</v>
      </c>
      <c r="C1167" s="564" t="s">
        <v>396</v>
      </c>
      <c r="D1167" s="564" t="s">
        <v>954</v>
      </c>
      <c r="E1167" s="564" t="s">
        <v>1005</v>
      </c>
      <c r="F1167" s="565">
        <v>1209775</v>
      </c>
      <c r="G1167" s="566"/>
      <c r="H1167" s="566"/>
      <c r="I1167" s="566"/>
      <c r="J1167" s="566"/>
      <c r="K1167" s="566"/>
      <c r="L1167" s="566"/>
      <c r="M1167" s="566"/>
      <c r="N1167" s="566"/>
      <c r="O1167" s="566"/>
      <c r="P1167" s="566"/>
      <c r="Q1167" s="566"/>
      <c r="R1167" s="566"/>
      <c r="S1167" s="566"/>
      <c r="T1167" s="566"/>
      <c r="U1167" s="566"/>
      <c r="V1167" s="566"/>
      <c r="W1167" s="566"/>
      <c r="X1167" s="566"/>
      <c r="Y1167" s="566"/>
      <c r="Z1167" s="566"/>
      <c r="AA1167" s="566"/>
      <c r="AB1167" s="566"/>
      <c r="AC1167" s="565">
        <v>233550</v>
      </c>
      <c r="AD1167" s="566"/>
      <c r="AE1167" s="565">
        <v>32400</v>
      </c>
      <c r="AF1167" s="565">
        <v>8700</v>
      </c>
      <c r="AG1167" s="565">
        <v>39650</v>
      </c>
      <c r="AH1167" s="565">
        <v>15900</v>
      </c>
      <c r="AI1167" s="565">
        <v>61450</v>
      </c>
      <c r="AJ1167" s="565">
        <v>42700</v>
      </c>
      <c r="AK1167" s="565">
        <v>23400</v>
      </c>
      <c r="AL1167" s="565">
        <v>79700</v>
      </c>
      <c r="AM1167" s="565">
        <v>84100</v>
      </c>
      <c r="AN1167" s="565">
        <v>25000</v>
      </c>
      <c r="AO1167" s="565">
        <v>70900</v>
      </c>
      <c r="AP1167" s="565">
        <v>138850</v>
      </c>
      <c r="AQ1167" s="565">
        <v>92750</v>
      </c>
      <c r="AR1167" s="565">
        <v>56400</v>
      </c>
      <c r="AS1167" s="565">
        <v>37500</v>
      </c>
      <c r="AT1167" s="565">
        <v>46350</v>
      </c>
      <c r="AU1167" s="565">
        <v>81000</v>
      </c>
      <c r="AV1167" s="565">
        <v>39475</v>
      </c>
      <c r="AW1167" s="566"/>
    </row>
    <row r="1168" spans="1:49">
      <c r="A1168" s="564" t="s">
        <v>75</v>
      </c>
      <c r="B1168" s="564" t="s">
        <v>3374</v>
      </c>
      <c r="C1168" s="564" t="s">
        <v>396</v>
      </c>
      <c r="D1168" s="564" t="s">
        <v>954</v>
      </c>
      <c r="E1168" s="564" t="s">
        <v>1005</v>
      </c>
      <c r="F1168" s="565">
        <v>6016024</v>
      </c>
      <c r="G1168" s="566"/>
      <c r="H1168" s="566"/>
      <c r="I1168" s="566"/>
      <c r="J1168" s="566"/>
      <c r="K1168" s="566"/>
      <c r="L1168" s="566"/>
      <c r="M1168" s="566"/>
      <c r="N1168" s="566"/>
      <c r="O1168" s="566"/>
      <c r="P1168" s="566"/>
      <c r="Q1168" s="566"/>
      <c r="R1168" s="566"/>
      <c r="S1168" s="566"/>
      <c r="T1168" s="566"/>
      <c r="U1168" s="566"/>
      <c r="V1168" s="566"/>
      <c r="W1168" s="566"/>
      <c r="X1168" s="566"/>
      <c r="Y1168" s="566"/>
      <c r="Z1168" s="566"/>
      <c r="AA1168" s="566"/>
      <c r="AB1168" s="566"/>
      <c r="AC1168" s="565">
        <v>504550</v>
      </c>
      <c r="AD1168" s="566"/>
      <c r="AE1168" s="565">
        <v>436450</v>
      </c>
      <c r="AF1168" s="565">
        <v>558450</v>
      </c>
      <c r="AG1168" s="565">
        <v>279250</v>
      </c>
      <c r="AH1168" s="565">
        <v>614900</v>
      </c>
      <c r="AI1168" s="565">
        <v>871324</v>
      </c>
      <c r="AJ1168" s="565">
        <v>406850</v>
      </c>
      <c r="AK1168" s="565">
        <v>489100</v>
      </c>
      <c r="AL1168" s="565">
        <v>207500</v>
      </c>
      <c r="AM1168" s="565">
        <v>240850</v>
      </c>
      <c r="AN1168" s="565">
        <v>197000</v>
      </c>
      <c r="AO1168" s="565">
        <v>154750</v>
      </c>
      <c r="AP1168" s="565">
        <v>365850</v>
      </c>
      <c r="AQ1168" s="565">
        <v>206850</v>
      </c>
      <c r="AR1168" s="565">
        <v>49600</v>
      </c>
      <c r="AS1168" s="565">
        <v>96300</v>
      </c>
      <c r="AT1168" s="565">
        <v>66550</v>
      </c>
      <c r="AU1168" s="565">
        <v>219500</v>
      </c>
      <c r="AV1168" s="565">
        <v>50400</v>
      </c>
      <c r="AW1168" s="566"/>
    </row>
    <row r="1169" spans="1:49">
      <c r="A1169" s="564" t="s">
        <v>76</v>
      </c>
      <c r="B1169" s="564" t="s">
        <v>3375</v>
      </c>
      <c r="C1169" s="564" t="s">
        <v>396</v>
      </c>
      <c r="D1169" s="564" t="s">
        <v>954</v>
      </c>
      <c r="E1169" s="564" t="s">
        <v>1005</v>
      </c>
      <c r="F1169" s="565">
        <v>6177600</v>
      </c>
      <c r="G1169" s="566"/>
      <c r="H1169" s="565">
        <v>137900</v>
      </c>
      <c r="I1169" s="565">
        <v>128400</v>
      </c>
      <c r="J1169" s="565">
        <v>40100</v>
      </c>
      <c r="K1169" s="565">
        <v>122100</v>
      </c>
      <c r="L1169" s="565">
        <v>103500</v>
      </c>
      <c r="M1169" s="565">
        <v>248050</v>
      </c>
      <c r="N1169" s="565">
        <v>137200</v>
      </c>
      <c r="O1169" s="565">
        <v>207300</v>
      </c>
      <c r="P1169" s="565">
        <v>263650</v>
      </c>
      <c r="Q1169" s="565">
        <v>334800</v>
      </c>
      <c r="R1169" s="565">
        <v>130400</v>
      </c>
      <c r="S1169" s="565">
        <v>86600</v>
      </c>
      <c r="T1169" s="565">
        <v>80450</v>
      </c>
      <c r="U1169" s="565">
        <v>181600</v>
      </c>
      <c r="V1169" s="565">
        <v>90000</v>
      </c>
      <c r="W1169" s="565">
        <v>80100</v>
      </c>
      <c r="X1169" s="565">
        <v>269800</v>
      </c>
      <c r="Y1169" s="565">
        <v>90600</v>
      </c>
      <c r="Z1169" s="565">
        <v>117300</v>
      </c>
      <c r="AA1169" s="565">
        <v>98500</v>
      </c>
      <c r="AB1169" s="565">
        <v>105100</v>
      </c>
      <c r="AC1169" s="565">
        <v>117900</v>
      </c>
      <c r="AD1169" s="566"/>
      <c r="AE1169" s="565">
        <v>112500</v>
      </c>
      <c r="AF1169" s="565">
        <v>124500</v>
      </c>
      <c r="AG1169" s="565">
        <v>91500</v>
      </c>
      <c r="AH1169" s="565">
        <v>47000</v>
      </c>
      <c r="AI1169" s="565">
        <v>114300</v>
      </c>
      <c r="AJ1169" s="565">
        <v>109350</v>
      </c>
      <c r="AK1169" s="565">
        <v>204350</v>
      </c>
      <c r="AL1169" s="565">
        <v>92400</v>
      </c>
      <c r="AM1169" s="565">
        <v>306400</v>
      </c>
      <c r="AN1169" s="565">
        <v>88500</v>
      </c>
      <c r="AO1169" s="565">
        <v>256500</v>
      </c>
      <c r="AP1169" s="565">
        <v>439400</v>
      </c>
      <c r="AQ1169" s="565">
        <v>81500</v>
      </c>
      <c r="AR1169" s="565">
        <v>203500</v>
      </c>
      <c r="AS1169" s="565">
        <v>208750</v>
      </c>
      <c r="AT1169" s="565">
        <v>132100</v>
      </c>
      <c r="AU1169" s="565">
        <v>125700</v>
      </c>
      <c r="AV1169" s="565">
        <v>242400</v>
      </c>
      <c r="AW1169" s="565">
        <v>25600</v>
      </c>
    </row>
    <row r="1170" spans="1:49">
      <c r="A1170" s="564" t="s">
        <v>78</v>
      </c>
      <c r="B1170" s="564" t="s">
        <v>3376</v>
      </c>
      <c r="C1170" s="564" t="s">
        <v>396</v>
      </c>
      <c r="D1170" s="564" t="s">
        <v>954</v>
      </c>
      <c r="E1170" s="564" t="s">
        <v>1005</v>
      </c>
      <c r="F1170" s="565">
        <v>1518350</v>
      </c>
      <c r="G1170" s="565">
        <v>558950</v>
      </c>
      <c r="H1170" s="565">
        <v>116950</v>
      </c>
      <c r="I1170" s="565">
        <v>96700</v>
      </c>
      <c r="J1170" s="565">
        <v>186800</v>
      </c>
      <c r="K1170" s="565">
        <v>96400</v>
      </c>
      <c r="L1170" s="565">
        <v>24400</v>
      </c>
      <c r="M1170" s="566"/>
      <c r="N1170" s="566"/>
      <c r="O1170" s="566"/>
      <c r="P1170" s="566"/>
      <c r="Q1170" s="566"/>
      <c r="R1170" s="565">
        <v>122200</v>
      </c>
      <c r="S1170" s="565">
        <v>18600</v>
      </c>
      <c r="T1170" s="566"/>
      <c r="U1170" s="566"/>
      <c r="V1170" s="566"/>
      <c r="W1170" s="566"/>
      <c r="X1170" s="565">
        <v>68950</v>
      </c>
      <c r="Y1170" s="565">
        <v>83100</v>
      </c>
      <c r="Z1170" s="565">
        <v>145300</v>
      </c>
      <c r="AA1170" s="566"/>
      <c r="AB1170" s="566"/>
      <c r="AC1170" s="566"/>
      <c r="AD1170" s="566"/>
      <c r="AE1170" s="566"/>
      <c r="AF1170" s="566"/>
      <c r="AG1170" s="566"/>
      <c r="AH1170" s="566"/>
      <c r="AI1170" s="566"/>
      <c r="AJ1170" s="566"/>
      <c r="AK1170" s="566"/>
      <c r="AL1170" s="566"/>
      <c r="AM1170" s="566"/>
      <c r="AN1170" s="566"/>
      <c r="AO1170" s="566"/>
      <c r="AP1170" s="566"/>
      <c r="AQ1170" s="566"/>
      <c r="AR1170" s="566"/>
      <c r="AS1170" s="566"/>
      <c r="AT1170" s="566"/>
      <c r="AU1170" s="566"/>
      <c r="AV1170" s="566"/>
      <c r="AW1170" s="566"/>
    </row>
    <row r="1171" spans="1:49">
      <c r="A1171" s="564" t="s">
        <v>79</v>
      </c>
      <c r="B1171" s="564" t="s">
        <v>3377</v>
      </c>
      <c r="C1171" s="564" t="s">
        <v>396</v>
      </c>
      <c r="D1171" s="564" t="s">
        <v>954</v>
      </c>
      <c r="E1171" s="564" t="s">
        <v>1005</v>
      </c>
      <c r="F1171" s="565">
        <v>647550</v>
      </c>
      <c r="G1171" s="565">
        <v>16100</v>
      </c>
      <c r="H1171" s="565">
        <v>112750</v>
      </c>
      <c r="I1171" s="565">
        <v>32000</v>
      </c>
      <c r="J1171" s="565">
        <v>55100</v>
      </c>
      <c r="K1171" s="565">
        <v>77850</v>
      </c>
      <c r="L1171" s="565">
        <v>71000</v>
      </c>
      <c r="M1171" s="565">
        <v>40000</v>
      </c>
      <c r="N1171" s="565">
        <v>20000</v>
      </c>
      <c r="O1171" s="566"/>
      <c r="P1171" s="566"/>
      <c r="Q1171" s="565">
        <v>30000</v>
      </c>
      <c r="R1171" s="566"/>
      <c r="S1171" s="565">
        <v>10350</v>
      </c>
      <c r="T1171" s="566"/>
      <c r="U1171" s="565">
        <v>27900</v>
      </c>
      <c r="V1171" s="566"/>
      <c r="W1171" s="566"/>
      <c r="X1171" s="566"/>
      <c r="Y1171" s="565">
        <v>34050</v>
      </c>
      <c r="Z1171" s="565">
        <v>83000</v>
      </c>
      <c r="AA1171" s="566"/>
      <c r="AB1171" s="565">
        <v>9750</v>
      </c>
      <c r="AC1171" s="566"/>
      <c r="AD1171" s="566"/>
      <c r="AE1171" s="566"/>
      <c r="AF1171" s="565">
        <v>27700</v>
      </c>
      <c r="AG1171" s="566"/>
      <c r="AH1171" s="566"/>
      <c r="AI1171" s="566"/>
      <c r="AJ1171" s="566"/>
      <c r="AK1171" s="566"/>
      <c r="AL1171" s="566"/>
      <c r="AM1171" s="566"/>
      <c r="AN1171" s="566"/>
      <c r="AO1171" s="566"/>
      <c r="AP1171" s="566"/>
      <c r="AQ1171" s="566"/>
      <c r="AR1171" s="566"/>
      <c r="AS1171" s="566"/>
      <c r="AT1171" s="566"/>
      <c r="AU1171" s="566"/>
      <c r="AV1171" s="566"/>
      <c r="AW1171" s="566"/>
    </row>
    <row r="1172" spans="1:49">
      <c r="A1172" s="564" t="s">
        <v>84</v>
      </c>
      <c r="B1172" s="564" t="s">
        <v>3278</v>
      </c>
      <c r="C1172" s="564" t="s">
        <v>396</v>
      </c>
      <c r="D1172" s="564" t="s">
        <v>954</v>
      </c>
      <c r="E1172" s="564" t="s">
        <v>1005</v>
      </c>
      <c r="F1172" s="565">
        <v>0</v>
      </c>
      <c r="G1172" s="566"/>
      <c r="H1172" s="566"/>
      <c r="I1172" s="566"/>
      <c r="J1172" s="566"/>
      <c r="K1172" s="566"/>
      <c r="L1172" s="566"/>
      <c r="M1172" s="566"/>
      <c r="N1172" s="566"/>
      <c r="O1172" s="566"/>
      <c r="P1172" s="566"/>
      <c r="Q1172" s="566"/>
      <c r="R1172" s="566"/>
      <c r="S1172" s="566"/>
      <c r="T1172" s="566"/>
      <c r="U1172" s="566"/>
      <c r="V1172" s="566"/>
      <c r="W1172" s="566"/>
      <c r="X1172" s="566"/>
      <c r="Y1172" s="566"/>
      <c r="Z1172" s="566"/>
      <c r="AA1172" s="566"/>
      <c r="AB1172" s="566"/>
      <c r="AC1172" s="566"/>
      <c r="AD1172" s="566"/>
      <c r="AE1172" s="565">
        <v>0</v>
      </c>
      <c r="AF1172" s="566"/>
      <c r="AG1172" s="566"/>
      <c r="AH1172" s="566"/>
      <c r="AI1172" s="566"/>
      <c r="AJ1172" s="566"/>
      <c r="AK1172" s="566"/>
      <c r="AL1172" s="566"/>
      <c r="AM1172" s="566"/>
      <c r="AN1172" s="566"/>
      <c r="AO1172" s="566"/>
      <c r="AP1172" s="566"/>
      <c r="AQ1172" s="566"/>
      <c r="AR1172" s="566"/>
      <c r="AS1172" s="566"/>
      <c r="AT1172" s="566"/>
      <c r="AU1172" s="566"/>
      <c r="AV1172" s="566"/>
      <c r="AW1172" s="566"/>
    </row>
    <row r="1173" spans="1:49">
      <c r="A1173" s="564" t="s">
        <v>85</v>
      </c>
      <c r="B1173" s="564" t="s">
        <v>2779</v>
      </c>
      <c r="C1173" s="564" t="s">
        <v>396</v>
      </c>
      <c r="D1173" s="564" t="s">
        <v>954</v>
      </c>
      <c r="E1173" s="564" t="s">
        <v>1005</v>
      </c>
      <c r="F1173" s="565">
        <v>0</v>
      </c>
      <c r="G1173" s="566"/>
      <c r="H1173" s="566"/>
      <c r="I1173" s="566"/>
      <c r="J1173" s="566"/>
      <c r="K1173" s="566"/>
      <c r="L1173" s="566"/>
      <c r="M1173" s="566"/>
      <c r="N1173" s="566"/>
      <c r="O1173" s="566"/>
      <c r="P1173" s="566"/>
      <c r="Q1173" s="566"/>
      <c r="R1173" s="566"/>
      <c r="S1173" s="566"/>
      <c r="T1173" s="566"/>
      <c r="U1173" s="566"/>
      <c r="V1173" s="566"/>
      <c r="W1173" s="566"/>
      <c r="X1173" s="566"/>
      <c r="Y1173" s="566"/>
      <c r="Z1173" s="566"/>
      <c r="AA1173" s="566"/>
      <c r="AB1173" s="566"/>
      <c r="AC1173" s="566"/>
      <c r="AD1173" s="566"/>
      <c r="AE1173" s="565">
        <v>0</v>
      </c>
      <c r="AF1173" s="566"/>
      <c r="AG1173" s="566"/>
      <c r="AH1173" s="566"/>
      <c r="AI1173" s="566"/>
      <c r="AJ1173" s="566"/>
      <c r="AK1173" s="566"/>
      <c r="AL1173" s="566"/>
      <c r="AM1173" s="566"/>
      <c r="AN1173" s="566"/>
      <c r="AO1173" s="566"/>
      <c r="AP1173" s="566"/>
      <c r="AQ1173" s="566"/>
      <c r="AR1173" s="566"/>
      <c r="AS1173" s="566"/>
      <c r="AT1173" s="566"/>
      <c r="AU1173" s="566"/>
      <c r="AV1173" s="566"/>
      <c r="AW1173" s="566"/>
    </row>
    <row r="1174" spans="1:49">
      <c r="A1174" s="564" t="s">
        <v>86</v>
      </c>
      <c r="B1174" s="564" t="s">
        <v>3378</v>
      </c>
      <c r="C1174" s="564" t="s">
        <v>396</v>
      </c>
      <c r="D1174" s="564" t="s">
        <v>954</v>
      </c>
      <c r="E1174" s="564" t="s">
        <v>1005</v>
      </c>
      <c r="F1174" s="565">
        <v>11733750</v>
      </c>
      <c r="G1174" s="566"/>
      <c r="H1174" s="565">
        <v>129400</v>
      </c>
      <c r="I1174" s="565">
        <v>255450</v>
      </c>
      <c r="J1174" s="565">
        <v>83450</v>
      </c>
      <c r="K1174" s="565">
        <v>188550</v>
      </c>
      <c r="L1174" s="565">
        <v>123400</v>
      </c>
      <c r="M1174" s="565">
        <v>315800</v>
      </c>
      <c r="N1174" s="565">
        <v>265850</v>
      </c>
      <c r="O1174" s="565">
        <v>213000</v>
      </c>
      <c r="P1174" s="565">
        <v>391350</v>
      </c>
      <c r="Q1174" s="565">
        <v>242500</v>
      </c>
      <c r="R1174" s="565">
        <v>285450</v>
      </c>
      <c r="S1174" s="565">
        <v>359250</v>
      </c>
      <c r="T1174" s="565">
        <v>319400</v>
      </c>
      <c r="U1174" s="565">
        <v>327050</v>
      </c>
      <c r="V1174" s="565">
        <v>461250</v>
      </c>
      <c r="W1174" s="565">
        <v>575300</v>
      </c>
      <c r="X1174" s="565">
        <v>484800</v>
      </c>
      <c r="Y1174" s="565">
        <v>455800</v>
      </c>
      <c r="Z1174" s="565">
        <v>314650</v>
      </c>
      <c r="AA1174" s="565">
        <v>453050</v>
      </c>
      <c r="AB1174" s="565">
        <v>380950</v>
      </c>
      <c r="AC1174" s="565">
        <v>547100</v>
      </c>
      <c r="AD1174" s="566"/>
      <c r="AE1174" s="565">
        <v>240250</v>
      </c>
      <c r="AF1174" s="565">
        <v>780900</v>
      </c>
      <c r="AG1174" s="565">
        <v>225500</v>
      </c>
      <c r="AH1174" s="565">
        <v>281450</v>
      </c>
      <c r="AI1174" s="565">
        <v>318050</v>
      </c>
      <c r="AJ1174" s="565">
        <v>403000</v>
      </c>
      <c r="AK1174" s="565">
        <v>359050</v>
      </c>
      <c r="AL1174" s="565">
        <v>165950</v>
      </c>
      <c r="AM1174" s="565">
        <v>300250</v>
      </c>
      <c r="AN1174" s="565">
        <v>230950</v>
      </c>
      <c r="AO1174" s="565">
        <v>134300</v>
      </c>
      <c r="AP1174" s="565">
        <v>277950</v>
      </c>
      <c r="AQ1174" s="565">
        <v>101550</v>
      </c>
      <c r="AR1174" s="565">
        <v>172150</v>
      </c>
      <c r="AS1174" s="565">
        <v>170500</v>
      </c>
      <c r="AT1174" s="565">
        <v>26650</v>
      </c>
      <c r="AU1174" s="565">
        <v>144000</v>
      </c>
      <c r="AV1174" s="565">
        <v>208100</v>
      </c>
      <c r="AW1174" s="565">
        <v>20400</v>
      </c>
    </row>
    <row r="1175" spans="1:49">
      <c r="A1175" s="564" t="s">
        <v>91</v>
      </c>
      <c r="B1175" s="564" t="s">
        <v>3379</v>
      </c>
      <c r="C1175" s="564" t="s">
        <v>396</v>
      </c>
      <c r="D1175" s="564" t="s">
        <v>954</v>
      </c>
      <c r="E1175" s="564" t="s">
        <v>1005</v>
      </c>
      <c r="F1175" s="565">
        <v>2283300</v>
      </c>
      <c r="G1175" s="566"/>
      <c r="H1175" s="566"/>
      <c r="I1175" s="566"/>
      <c r="J1175" s="566"/>
      <c r="K1175" s="566"/>
      <c r="L1175" s="566"/>
      <c r="M1175" s="566"/>
      <c r="N1175" s="566"/>
      <c r="O1175" s="566"/>
      <c r="P1175" s="566"/>
      <c r="Q1175" s="566"/>
      <c r="R1175" s="566"/>
      <c r="S1175" s="566"/>
      <c r="T1175" s="566"/>
      <c r="U1175" s="566"/>
      <c r="V1175" s="566"/>
      <c r="W1175" s="566"/>
      <c r="X1175" s="566"/>
      <c r="Y1175" s="566"/>
      <c r="Z1175" s="566"/>
      <c r="AA1175" s="566"/>
      <c r="AB1175" s="566"/>
      <c r="AC1175" s="565">
        <v>298600</v>
      </c>
      <c r="AD1175" s="566"/>
      <c r="AE1175" s="566"/>
      <c r="AF1175" s="565">
        <v>100550</v>
      </c>
      <c r="AG1175" s="565">
        <v>102400</v>
      </c>
      <c r="AH1175" s="565">
        <v>36900</v>
      </c>
      <c r="AI1175" s="565">
        <v>93300</v>
      </c>
      <c r="AJ1175" s="565">
        <v>80100</v>
      </c>
      <c r="AK1175" s="565">
        <v>216200</v>
      </c>
      <c r="AL1175" s="565">
        <v>83300</v>
      </c>
      <c r="AM1175" s="565">
        <v>69850</v>
      </c>
      <c r="AN1175" s="565">
        <v>73550</v>
      </c>
      <c r="AO1175" s="565">
        <v>124700</v>
      </c>
      <c r="AP1175" s="565">
        <v>74750</v>
      </c>
      <c r="AQ1175" s="565">
        <v>101100</v>
      </c>
      <c r="AR1175" s="565">
        <v>106600</v>
      </c>
      <c r="AS1175" s="565">
        <v>255300</v>
      </c>
      <c r="AT1175" s="565">
        <v>84600</v>
      </c>
      <c r="AU1175" s="565">
        <v>165550</v>
      </c>
      <c r="AV1175" s="565">
        <v>186950</v>
      </c>
      <c r="AW1175" s="565">
        <v>29000</v>
      </c>
    </row>
    <row r="1176" spans="1:49">
      <c r="A1176" s="564" t="s">
        <v>92</v>
      </c>
      <c r="B1176" s="564" t="s">
        <v>3380</v>
      </c>
      <c r="C1176" s="564" t="s">
        <v>396</v>
      </c>
      <c r="D1176" s="564" t="s">
        <v>954</v>
      </c>
      <c r="E1176" s="564" t="s">
        <v>1005</v>
      </c>
      <c r="F1176" s="565">
        <v>3871775</v>
      </c>
      <c r="G1176" s="566"/>
      <c r="H1176" s="566"/>
      <c r="I1176" s="566"/>
      <c r="J1176" s="566"/>
      <c r="K1176" s="566"/>
      <c r="L1176" s="566"/>
      <c r="M1176" s="566"/>
      <c r="N1176" s="566"/>
      <c r="O1176" s="566"/>
      <c r="P1176" s="566"/>
      <c r="Q1176" s="566"/>
      <c r="R1176" s="566"/>
      <c r="S1176" s="566"/>
      <c r="T1176" s="566"/>
      <c r="U1176" s="566"/>
      <c r="V1176" s="566"/>
      <c r="W1176" s="566"/>
      <c r="X1176" s="566"/>
      <c r="Y1176" s="566"/>
      <c r="Z1176" s="566"/>
      <c r="AA1176" s="566"/>
      <c r="AB1176" s="566"/>
      <c r="AC1176" s="565">
        <v>241050</v>
      </c>
      <c r="AD1176" s="566"/>
      <c r="AE1176" s="565">
        <v>69400</v>
      </c>
      <c r="AF1176" s="565">
        <v>365200</v>
      </c>
      <c r="AG1176" s="565">
        <v>229850</v>
      </c>
      <c r="AH1176" s="565">
        <v>80450</v>
      </c>
      <c r="AI1176" s="565">
        <v>533600</v>
      </c>
      <c r="AJ1176" s="565">
        <v>241150</v>
      </c>
      <c r="AK1176" s="565">
        <v>151300</v>
      </c>
      <c r="AL1176" s="565">
        <v>147400</v>
      </c>
      <c r="AM1176" s="565">
        <v>107350</v>
      </c>
      <c r="AN1176" s="565">
        <v>221550</v>
      </c>
      <c r="AO1176" s="565">
        <v>267800</v>
      </c>
      <c r="AP1176" s="565">
        <v>284850</v>
      </c>
      <c r="AQ1176" s="565">
        <v>173200</v>
      </c>
      <c r="AR1176" s="565">
        <v>172250</v>
      </c>
      <c r="AS1176" s="565">
        <v>63800</v>
      </c>
      <c r="AT1176" s="565">
        <v>381825</v>
      </c>
      <c r="AU1176" s="565">
        <v>68750</v>
      </c>
      <c r="AV1176" s="565">
        <v>71000</v>
      </c>
      <c r="AW1176" s="566"/>
    </row>
    <row r="1177" spans="1:49">
      <c r="A1177" s="564" t="s">
        <v>93</v>
      </c>
      <c r="B1177" s="564" t="s">
        <v>3381</v>
      </c>
      <c r="C1177" s="564" t="s">
        <v>396</v>
      </c>
      <c r="D1177" s="564" t="s">
        <v>954</v>
      </c>
      <c r="E1177" s="564" t="s">
        <v>1005</v>
      </c>
      <c r="F1177" s="565">
        <v>4926975</v>
      </c>
      <c r="G1177" s="566"/>
      <c r="H1177" s="566"/>
      <c r="I1177" s="566"/>
      <c r="J1177" s="566"/>
      <c r="K1177" s="566"/>
      <c r="L1177" s="566"/>
      <c r="M1177" s="566"/>
      <c r="N1177" s="566"/>
      <c r="O1177" s="566"/>
      <c r="P1177" s="566"/>
      <c r="Q1177" s="566"/>
      <c r="R1177" s="566"/>
      <c r="S1177" s="566"/>
      <c r="T1177" s="566"/>
      <c r="U1177" s="566"/>
      <c r="V1177" s="566"/>
      <c r="W1177" s="566"/>
      <c r="X1177" s="566"/>
      <c r="Y1177" s="566"/>
      <c r="Z1177" s="566"/>
      <c r="AA1177" s="566"/>
      <c r="AB1177" s="566"/>
      <c r="AC1177" s="565">
        <v>228900</v>
      </c>
      <c r="AD1177" s="566"/>
      <c r="AE1177" s="565">
        <v>114950</v>
      </c>
      <c r="AF1177" s="565">
        <v>332650</v>
      </c>
      <c r="AG1177" s="565">
        <v>228600</v>
      </c>
      <c r="AH1177" s="565">
        <v>361450</v>
      </c>
      <c r="AI1177" s="565">
        <v>201500</v>
      </c>
      <c r="AJ1177" s="565">
        <v>315850</v>
      </c>
      <c r="AK1177" s="565">
        <v>216100</v>
      </c>
      <c r="AL1177" s="565">
        <v>151000</v>
      </c>
      <c r="AM1177" s="565">
        <v>337000</v>
      </c>
      <c r="AN1177" s="565">
        <v>278600</v>
      </c>
      <c r="AO1177" s="565">
        <v>258850</v>
      </c>
      <c r="AP1177" s="565">
        <v>296800</v>
      </c>
      <c r="AQ1177" s="565">
        <v>211450</v>
      </c>
      <c r="AR1177" s="565">
        <v>203900</v>
      </c>
      <c r="AS1177" s="565">
        <v>129450</v>
      </c>
      <c r="AT1177" s="565">
        <v>506750</v>
      </c>
      <c r="AU1177" s="565">
        <v>200500</v>
      </c>
      <c r="AV1177" s="565">
        <v>266275</v>
      </c>
      <c r="AW1177" s="565">
        <v>86400</v>
      </c>
    </row>
    <row r="1178" spans="1:49">
      <c r="A1178" s="564" t="s">
        <v>7</v>
      </c>
      <c r="B1178" s="564" t="s">
        <v>3291</v>
      </c>
      <c r="C1178" s="564" t="s">
        <v>396</v>
      </c>
      <c r="D1178" s="564" t="s">
        <v>954</v>
      </c>
      <c r="E1178" s="564" t="s">
        <v>1005</v>
      </c>
      <c r="F1178" s="565">
        <v>2355875</v>
      </c>
      <c r="G1178" s="565">
        <v>377250</v>
      </c>
      <c r="H1178" s="565">
        <v>190000</v>
      </c>
      <c r="I1178" s="565">
        <v>122350</v>
      </c>
      <c r="J1178" s="565">
        <v>121100</v>
      </c>
      <c r="K1178" s="565">
        <v>77500</v>
      </c>
      <c r="L1178" s="565">
        <v>51300</v>
      </c>
      <c r="M1178" s="565">
        <v>96150</v>
      </c>
      <c r="N1178" s="565">
        <v>267500</v>
      </c>
      <c r="O1178" s="565">
        <v>103750</v>
      </c>
      <c r="P1178" s="565">
        <v>61100</v>
      </c>
      <c r="Q1178" s="565">
        <v>116550</v>
      </c>
      <c r="R1178" s="566"/>
      <c r="S1178" s="566"/>
      <c r="T1178" s="566"/>
      <c r="U1178" s="566"/>
      <c r="V1178" s="566"/>
      <c r="W1178" s="566"/>
      <c r="X1178" s="565">
        <v>14600</v>
      </c>
      <c r="Y1178" s="566"/>
      <c r="Z1178" s="565">
        <v>151000</v>
      </c>
      <c r="AA1178" s="565">
        <v>34750</v>
      </c>
      <c r="AB1178" s="565">
        <v>98350</v>
      </c>
      <c r="AC1178" s="565">
        <v>49800</v>
      </c>
      <c r="AD1178" s="566"/>
      <c r="AE1178" s="566"/>
      <c r="AF1178" s="565">
        <v>332600</v>
      </c>
      <c r="AG1178" s="566"/>
      <c r="AH1178" s="566"/>
      <c r="AI1178" s="566"/>
      <c r="AJ1178" s="566"/>
      <c r="AK1178" s="565">
        <v>54425</v>
      </c>
      <c r="AL1178" s="566"/>
      <c r="AM1178" s="566"/>
      <c r="AN1178" s="566"/>
      <c r="AO1178" s="566"/>
      <c r="AP1178" s="566"/>
      <c r="AQ1178" s="566"/>
      <c r="AR1178" s="566"/>
      <c r="AS1178" s="566"/>
      <c r="AT1178" s="566"/>
      <c r="AU1178" s="565">
        <v>35800</v>
      </c>
      <c r="AV1178" s="566"/>
      <c r="AW1178" s="566"/>
    </row>
    <row r="1179" spans="1:49">
      <c r="A1179" s="564" t="s">
        <v>8</v>
      </c>
      <c r="B1179" s="564" t="s">
        <v>3382</v>
      </c>
      <c r="C1179" s="564" t="s">
        <v>396</v>
      </c>
      <c r="D1179" s="564" t="s">
        <v>954</v>
      </c>
      <c r="E1179" s="564" t="s">
        <v>1005</v>
      </c>
      <c r="F1179" s="565">
        <v>2974155</v>
      </c>
      <c r="G1179" s="566"/>
      <c r="H1179" s="566"/>
      <c r="I1179" s="566"/>
      <c r="J1179" s="566"/>
      <c r="K1179" s="566"/>
      <c r="L1179" s="566"/>
      <c r="M1179" s="566"/>
      <c r="N1179" s="566"/>
      <c r="O1179" s="566"/>
      <c r="P1179" s="566"/>
      <c r="Q1179" s="566"/>
      <c r="R1179" s="566"/>
      <c r="S1179" s="566"/>
      <c r="T1179" s="566"/>
      <c r="U1179" s="566"/>
      <c r="V1179" s="566"/>
      <c r="W1179" s="566"/>
      <c r="X1179" s="566"/>
      <c r="Y1179" s="566"/>
      <c r="Z1179" s="566"/>
      <c r="AA1179" s="566"/>
      <c r="AB1179" s="566"/>
      <c r="AC1179" s="565">
        <v>333300</v>
      </c>
      <c r="AD1179" s="566"/>
      <c r="AE1179" s="566"/>
      <c r="AF1179" s="565">
        <v>214050</v>
      </c>
      <c r="AG1179" s="565">
        <v>96500</v>
      </c>
      <c r="AH1179" s="565">
        <v>154650</v>
      </c>
      <c r="AI1179" s="565">
        <v>313455</v>
      </c>
      <c r="AJ1179" s="565">
        <v>213050</v>
      </c>
      <c r="AK1179" s="565">
        <v>136750</v>
      </c>
      <c r="AL1179" s="565">
        <v>107800</v>
      </c>
      <c r="AM1179" s="565">
        <v>44350</v>
      </c>
      <c r="AN1179" s="565">
        <v>90250</v>
      </c>
      <c r="AO1179" s="565">
        <v>54300</v>
      </c>
      <c r="AP1179" s="565">
        <v>248400</v>
      </c>
      <c r="AQ1179" s="565">
        <v>64500</v>
      </c>
      <c r="AR1179" s="565">
        <v>196650</v>
      </c>
      <c r="AS1179" s="565">
        <v>86450</v>
      </c>
      <c r="AT1179" s="565">
        <v>67600</v>
      </c>
      <c r="AU1179" s="565">
        <v>478100</v>
      </c>
      <c r="AV1179" s="565">
        <v>74000</v>
      </c>
      <c r="AW1179" s="566"/>
    </row>
    <row r="1180" spans="1:49">
      <c r="A1180" s="564" t="s">
        <v>10</v>
      </c>
      <c r="B1180" s="564" t="s">
        <v>3293</v>
      </c>
      <c r="C1180" s="564" t="s">
        <v>396</v>
      </c>
      <c r="D1180" s="564" t="s">
        <v>954</v>
      </c>
      <c r="E1180" s="564" t="s">
        <v>1005</v>
      </c>
      <c r="F1180" s="565">
        <v>0</v>
      </c>
      <c r="G1180" s="566"/>
      <c r="H1180" s="566"/>
      <c r="I1180" s="566"/>
      <c r="J1180" s="566"/>
      <c r="K1180" s="566"/>
      <c r="L1180" s="566"/>
      <c r="M1180" s="566"/>
      <c r="N1180" s="566"/>
      <c r="O1180" s="566"/>
      <c r="P1180" s="566"/>
      <c r="Q1180" s="566"/>
      <c r="R1180" s="566"/>
      <c r="S1180" s="566"/>
      <c r="T1180" s="566"/>
      <c r="U1180" s="566"/>
      <c r="V1180" s="566"/>
      <c r="W1180" s="566"/>
      <c r="X1180" s="566"/>
      <c r="Y1180" s="566"/>
      <c r="Z1180" s="566"/>
      <c r="AA1180" s="566"/>
      <c r="AB1180" s="566"/>
      <c r="AC1180" s="566"/>
      <c r="AD1180" s="566"/>
      <c r="AE1180" s="565">
        <v>0</v>
      </c>
      <c r="AF1180" s="566"/>
      <c r="AG1180" s="566"/>
      <c r="AH1180" s="566"/>
      <c r="AI1180" s="566"/>
      <c r="AJ1180" s="566"/>
      <c r="AK1180" s="566"/>
      <c r="AL1180" s="566"/>
      <c r="AM1180" s="566"/>
      <c r="AN1180" s="566"/>
      <c r="AO1180" s="566"/>
      <c r="AP1180" s="566"/>
      <c r="AQ1180" s="566"/>
      <c r="AR1180" s="566"/>
      <c r="AS1180" s="566"/>
      <c r="AT1180" s="566"/>
      <c r="AU1180" s="566"/>
      <c r="AV1180" s="566"/>
      <c r="AW1180" s="566"/>
    </row>
    <row r="1181" spans="1:49">
      <c r="A1181" s="564" t="s">
        <v>11</v>
      </c>
      <c r="B1181" s="564" t="s">
        <v>3383</v>
      </c>
      <c r="C1181" s="564" t="s">
        <v>396</v>
      </c>
      <c r="D1181" s="564" t="s">
        <v>954</v>
      </c>
      <c r="E1181" s="564" t="s">
        <v>1005</v>
      </c>
      <c r="F1181" s="565">
        <v>9169380</v>
      </c>
      <c r="G1181" s="566"/>
      <c r="H1181" s="565">
        <v>137900</v>
      </c>
      <c r="I1181" s="565">
        <v>290650</v>
      </c>
      <c r="J1181" s="565">
        <v>67400</v>
      </c>
      <c r="K1181" s="565">
        <v>212550</v>
      </c>
      <c r="L1181" s="565">
        <v>33600</v>
      </c>
      <c r="M1181" s="565">
        <v>119850</v>
      </c>
      <c r="N1181" s="565">
        <v>444800</v>
      </c>
      <c r="O1181" s="565">
        <v>265050</v>
      </c>
      <c r="P1181" s="565">
        <v>364200</v>
      </c>
      <c r="Q1181" s="565">
        <v>20750</v>
      </c>
      <c r="R1181" s="566"/>
      <c r="S1181" s="565">
        <v>457100</v>
      </c>
      <c r="T1181" s="565">
        <v>591500</v>
      </c>
      <c r="U1181" s="565">
        <v>235500</v>
      </c>
      <c r="V1181" s="565">
        <v>65700</v>
      </c>
      <c r="W1181" s="565">
        <v>319350</v>
      </c>
      <c r="X1181" s="565">
        <v>200100</v>
      </c>
      <c r="Y1181" s="565">
        <v>290700</v>
      </c>
      <c r="Z1181" s="565">
        <v>112050</v>
      </c>
      <c r="AA1181" s="565">
        <v>435950</v>
      </c>
      <c r="AB1181" s="565">
        <v>352300</v>
      </c>
      <c r="AC1181" s="565">
        <v>443100</v>
      </c>
      <c r="AD1181" s="566"/>
      <c r="AE1181" s="565">
        <v>63250</v>
      </c>
      <c r="AF1181" s="565">
        <v>163500</v>
      </c>
      <c r="AG1181" s="565">
        <v>117650</v>
      </c>
      <c r="AH1181" s="565">
        <v>91850</v>
      </c>
      <c r="AI1181" s="565">
        <v>199900</v>
      </c>
      <c r="AJ1181" s="565">
        <v>276450</v>
      </c>
      <c r="AK1181" s="565">
        <v>345900</v>
      </c>
      <c r="AL1181" s="565">
        <v>113750</v>
      </c>
      <c r="AM1181" s="565">
        <v>323900</v>
      </c>
      <c r="AN1181" s="565">
        <v>262530</v>
      </c>
      <c r="AO1181" s="565">
        <v>282700</v>
      </c>
      <c r="AP1181" s="565">
        <v>304100</v>
      </c>
      <c r="AQ1181" s="565">
        <v>196650</v>
      </c>
      <c r="AR1181" s="565">
        <v>211750</v>
      </c>
      <c r="AS1181" s="565">
        <v>388400</v>
      </c>
      <c r="AT1181" s="565">
        <v>83750</v>
      </c>
      <c r="AU1181" s="565">
        <v>54250</v>
      </c>
      <c r="AV1181" s="565">
        <v>229000</v>
      </c>
      <c r="AW1181" s="566"/>
    </row>
    <row r="1182" spans="1:49">
      <c r="A1182" s="564" t="s">
        <v>12</v>
      </c>
      <c r="B1182" s="564" t="s">
        <v>3384</v>
      </c>
      <c r="C1182" s="564" t="s">
        <v>396</v>
      </c>
      <c r="D1182" s="564" t="s">
        <v>954</v>
      </c>
      <c r="E1182" s="564" t="s">
        <v>1005</v>
      </c>
      <c r="F1182" s="565">
        <v>15373295</v>
      </c>
      <c r="G1182" s="566"/>
      <c r="H1182" s="565">
        <v>137900</v>
      </c>
      <c r="I1182" s="565">
        <v>142950</v>
      </c>
      <c r="J1182" s="565">
        <v>104000</v>
      </c>
      <c r="K1182" s="565">
        <v>129400</v>
      </c>
      <c r="L1182" s="565">
        <v>82800</v>
      </c>
      <c r="M1182" s="565">
        <v>367550</v>
      </c>
      <c r="N1182" s="565">
        <v>568650</v>
      </c>
      <c r="O1182" s="565">
        <v>682650</v>
      </c>
      <c r="P1182" s="565">
        <v>888600</v>
      </c>
      <c r="Q1182" s="565">
        <v>505450</v>
      </c>
      <c r="R1182" s="565">
        <v>523850</v>
      </c>
      <c r="S1182" s="565">
        <v>246300</v>
      </c>
      <c r="T1182" s="565">
        <v>213500</v>
      </c>
      <c r="U1182" s="565">
        <v>366400</v>
      </c>
      <c r="V1182" s="565">
        <v>829850</v>
      </c>
      <c r="W1182" s="565">
        <v>1416250</v>
      </c>
      <c r="X1182" s="565">
        <v>315000</v>
      </c>
      <c r="Y1182" s="565">
        <v>285850</v>
      </c>
      <c r="Z1182" s="565">
        <v>405700</v>
      </c>
      <c r="AA1182" s="565">
        <v>572150</v>
      </c>
      <c r="AB1182" s="565">
        <v>319800</v>
      </c>
      <c r="AC1182" s="565">
        <v>269100</v>
      </c>
      <c r="AD1182" s="566"/>
      <c r="AE1182" s="565">
        <v>373650</v>
      </c>
      <c r="AF1182" s="565">
        <v>302500</v>
      </c>
      <c r="AG1182" s="565">
        <v>595900</v>
      </c>
      <c r="AH1182" s="565">
        <v>432600</v>
      </c>
      <c r="AI1182" s="565">
        <v>457600</v>
      </c>
      <c r="AJ1182" s="565">
        <v>597200</v>
      </c>
      <c r="AK1182" s="565">
        <v>478450</v>
      </c>
      <c r="AL1182" s="565">
        <v>301000</v>
      </c>
      <c r="AM1182" s="565">
        <v>345600</v>
      </c>
      <c r="AN1182" s="565">
        <v>225400</v>
      </c>
      <c r="AO1182" s="565">
        <v>279650</v>
      </c>
      <c r="AP1182" s="565">
        <v>476750</v>
      </c>
      <c r="AQ1182" s="565">
        <v>211350</v>
      </c>
      <c r="AR1182" s="565">
        <v>189800</v>
      </c>
      <c r="AS1182" s="565">
        <v>152450</v>
      </c>
      <c r="AT1182" s="565">
        <v>227395</v>
      </c>
      <c r="AU1182" s="565">
        <v>240450</v>
      </c>
      <c r="AV1182" s="565">
        <v>102450</v>
      </c>
      <c r="AW1182" s="565">
        <v>9400</v>
      </c>
    </row>
    <row r="1183" spans="1:49">
      <c r="A1183" s="564" t="s">
        <v>13</v>
      </c>
      <c r="B1183" s="564" t="s">
        <v>3385</v>
      </c>
      <c r="C1183" s="564" t="s">
        <v>396</v>
      </c>
      <c r="D1183" s="564" t="s">
        <v>954</v>
      </c>
      <c r="E1183" s="564" t="s">
        <v>1005</v>
      </c>
      <c r="F1183" s="565">
        <v>4079404</v>
      </c>
      <c r="G1183" s="566"/>
      <c r="H1183" s="566"/>
      <c r="I1183" s="566"/>
      <c r="J1183" s="566"/>
      <c r="K1183" s="566"/>
      <c r="L1183" s="566"/>
      <c r="M1183" s="566"/>
      <c r="N1183" s="566"/>
      <c r="O1183" s="566"/>
      <c r="P1183" s="566"/>
      <c r="Q1183" s="566"/>
      <c r="R1183" s="566"/>
      <c r="S1183" s="566"/>
      <c r="T1183" s="566"/>
      <c r="U1183" s="566"/>
      <c r="V1183" s="566"/>
      <c r="W1183" s="566"/>
      <c r="X1183" s="566"/>
      <c r="Y1183" s="566"/>
      <c r="Z1183" s="566"/>
      <c r="AA1183" s="566"/>
      <c r="AB1183" s="566"/>
      <c r="AC1183" s="565">
        <v>511850</v>
      </c>
      <c r="AD1183" s="566"/>
      <c r="AE1183" s="565">
        <v>147500</v>
      </c>
      <c r="AF1183" s="565">
        <v>161100</v>
      </c>
      <c r="AG1183" s="565">
        <v>552300</v>
      </c>
      <c r="AH1183" s="565">
        <v>317950</v>
      </c>
      <c r="AI1183" s="565">
        <v>234904</v>
      </c>
      <c r="AJ1183" s="565">
        <v>610650</v>
      </c>
      <c r="AK1183" s="565">
        <v>264100</v>
      </c>
      <c r="AL1183" s="565">
        <v>279800</v>
      </c>
      <c r="AM1183" s="565">
        <v>291150</v>
      </c>
      <c r="AN1183" s="565">
        <v>68000</v>
      </c>
      <c r="AO1183" s="565">
        <v>318050</v>
      </c>
      <c r="AP1183" s="565">
        <v>48000</v>
      </c>
      <c r="AQ1183" s="565">
        <v>39450</v>
      </c>
      <c r="AR1183" s="565">
        <v>57000</v>
      </c>
      <c r="AS1183" s="566"/>
      <c r="AT1183" s="565">
        <v>38000</v>
      </c>
      <c r="AU1183" s="565">
        <v>102000</v>
      </c>
      <c r="AV1183" s="565">
        <v>37600</v>
      </c>
      <c r="AW1183" s="566"/>
    </row>
    <row r="1184" spans="1:49">
      <c r="A1184" s="564" t="s">
        <v>28</v>
      </c>
      <c r="B1184" s="564" t="s">
        <v>3386</v>
      </c>
      <c r="C1184" s="564" t="s">
        <v>396</v>
      </c>
      <c r="D1184" s="564" t="s">
        <v>954</v>
      </c>
      <c r="E1184" s="564" t="s">
        <v>1005</v>
      </c>
      <c r="F1184" s="565">
        <v>2562810</v>
      </c>
      <c r="G1184" s="566"/>
      <c r="H1184" s="566"/>
      <c r="I1184" s="566"/>
      <c r="J1184" s="566"/>
      <c r="K1184" s="566"/>
      <c r="L1184" s="566"/>
      <c r="M1184" s="566"/>
      <c r="N1184" s="566"/>
      <c r="O1184" s="566"/>
      <c r="P1184" s="566"/>
      <c r="Q1184" s="566"/>
      <c r="R1184" s="566"/>
      <c r="S1184" s="566"/>
      <c r="T1184" s="566"/>
      <c r="U1184" s="566"/>
      <c r="V1184" s="566"/>
      <c r="W1184" s="566"/>
      <c r="X1184" s="566"/>
      <c r="Y1184" s="566"/>
      <c r="Z1184" s="566"/>
      <c r="AA1184" s="566"/>
      <c r="AB1184" s="566"/>
      <c r="AC1184" s="565">
        <v>318250</v>
      </c>
      <c r="AD1184" s="566"/>
      <c r="AE1184" s="565">
        <v>153050</v>
      </c>
      <c r="AF1184" s="565">
        <v>176900</v>
      </c>
      <c r="AG1184" s="565">
        <v>158000</v>
      </c>
      <c r="AH1184" s="565">
        <v>165250</v>
      </c>
      <c r="AI1184" s="565">
        <v>136300</v>
      </c>
      <c r="AJ1184" s="565">
        <v>172600</v>
      </c>
      <c r="AK1184" s="565">
        <v>107100</v>
      </c>
      <c r="AL1184" s="565">
        <v>146150</v>
      </c>
      <c r="AM1184" s="565">
        <v>109850</v>
      </c>
      <c r="AN1184" s="565">
        <v>92100</v>
      </c>
      <c r="AO1184" s="565">
        <v>47650</v>
      </c>
      <c r="AP1184" s="565">
        <v>221100</v>
      </c>
      <c r="AQ1184" s="565">
        <v>66200</v>
      </c>
      <c r="AR1184" s="565">
        <v>29100</v>
      </c>
      <c r="AS1184" s="565">
        <v>57310</v>
      </c>
      <c r="AT1184" s="565">
        <v>44600</v>
      </c>
      <c r="AU1184" s="565">
        <v>172850</v>
      </c>
      <c r="AV1184" s="565">
        <v>188450</v>
      </c>
      <c r="AW1184" s="566"/>
    </row>
    <row r="1185" spans="1:49">
      <c r="A1185" s="564" t="s">
        <v>32</v>
      </c>
      <c r="B1185" s="564" t="s">
        <v>3387</v>
      </c>
      <c r="C1185" s="564" t="s">
        <v>396</v>
      </c>
      <c r="D1185" s="564" t="s">
        <v>954</v>
      </c>
      <c r="E1185" s="564" t="s">
        <v>1005</v>
      </c>
      <c r="F1185" s="565">
        <v>4415700</v>
      </c>
      <c r="G1185" s="566"/>
      <c r="H1185" s="566"/>
      <c r="I1185" s="566"/>
      <c r="J1185" s="566"/>
      <c r="K1185" s="566"/>
      <c r="L1185" s="566"/>
      <c r="M1185" s="566"/>
      <c r="N1185" s="566"/>
      <c r="O1185" s="566"/>
      <c r="P1185" s="566"/>
      <c r="Q1185" s="566"/>
      <c r="R1185" s="566"/>
      <c r="S1185" s="566"/>
      <c r="T1185" s="566"/>
      <c r="U1185" s="566"/>
      <c r="V1185" s="566"/>
      <c r="W1185" s="566"/>
      <c r="X1185" s="566"/>
      <c r="Y1185" s="566"/>
      <c r="Z1185" s="566"/>
      <c r="AA1185" s="566"/>
      <c r="AB1185" s="566"/>
      <c r="AC1185" s="565">
        <v>447900</v>
      </c>
      <c r="AD1185" s="566"/>
      <c r="AE1185" s="565">
        <v>81050</v>
      </c>
      <c r="AF1185" s="565">
        <v>432400</v>
      </c>
      <c r="AG1185" s="565">
        <v>225000</v>
      </c>
      <c r="AH1185" s="565">
        <v>351500</v>
      </c>
      <c r="AI1185" s="565">
        <v>340850</v>
      </c>
      <c r="AJ1185" s="565">
        <v>313800</v>
      </c>
      <c r="AK1185" s="565">
        <v>377350</v>
      </c>
      <c r="AL1185" s="565">
        <v>329950</v>
      </c>
      <c r="AM1185" s="565">
        <v>274500</v>
      </c>
      <c r="AN1185" s="565">
        <v>240950</v>
      </c>
      <c r="AO1185" s="565">
        <v>285050</v>
      </c>
      <c r="AP1185" s="565">
        <v>337350</v>
      </c>
      <c r="AQ1185" s="565">
        <v>108600</v>
      </c>
      <c r="AR1185" s="565">
        <v>62150</v>
      </c>
      <c r="AS1185" s="565">
        <v>41000</v>
      </c>
      <c r="AT1185" s="565">
        <v>103900</v>
      </c>
      <c r="AU1185" s="566"/>
      <c r="AV1185" s="565">
        <v>62400</v>
      </c>
      <c r="AW1185" s="566"/>
    </row>
    <row r="1186" spans="1:49">
      <c r="A1186" s="564" t="s">
        <v>35</v>
      </c>
      <c r="B1186" s="564" t="s">
        <v>3388</v>
      </c>
      <c r="C1186" s="564" t="s">
        <v>396</v>
      </c>
      <c r="D1186" s="564" t="s">
        <v>954</v>
      </c>
      <c r="E1186" s="564" t="s">
        <v>1005</v>
      </c>
      <c r="F1186" s="565">
        <v>2191285</v>
      </c>
      <c r="G1186" s="566"/>
      <c r="H1186" s="566"/>
      <c r="I1186" s="566"/>
      <c r="J1186" s="566"/>
      <c r="K1186" s="566"/>
      <c r="L1186" s="566"/>
      <c r="M1186" s="566"/>
      <c r="N1186" s="566"/>
      <c r="O1186" s="566"/>
      <c r="P1186" s="566"/>
      <c r="Q1186" s="566"/>
      <c r="R1186" s="566"/>
      <c r="S1186" s="566"/>
      <c r="T1186" s="566"/>
      <c r="U1186" s="566"/>
      <c r="V1186" s="566"/>
      <c r="W1186" s="566"/>
      <c r="X1186" s="566"/>
      <c r="Y1186" s="566"/>
      <c r="Z1186" s="566"/>
      <c r="AA1186" s="566"/>
      <c r="AB1186" s="566"/>
      <c r="AC1186" s="565">
        <v>274900</v>
      </c>
      <c r="AD1186" s="566"/>
      <c r="AE1186" s="566"/>
      <c r="AF1186" s="565">
        <v>39500</v>
      </c>
      <c r="AG1186" s="566"/>
      <c r="AH1186" s="565">
        <v>57150</v>
      </c>
      <c r="AI1186" s="565">
        <v>79150</v>
      </c>
      <c r="AJ1186" s="565">
        <v>93100</v>
      </c>
      <c r="AK1186" s="565">
        <v>107025</v>
      </c>
      <c r="AL1186" s="565">
        <v>238900</v>
      </c>
      <c r="AM1186" s="565">
        <v>254600</v>
      </c>
      <c r="AN1186" s="565">
        <v>136300</v>
      </c>
      <c r="AO1186" s="565">
        <v>128600</v>
      </c>
      <c r="AP1186" s="565">
        <v>275650</v>
      </c>
      <c r="AQ1186" s="565">
        <v>33350</v>
      </c>
      <c r="AR1186" s="565">
        <v>204000</v>
      </c>
      <c r="AS1186" s="565">
        <v>43850</v>
      </c>
      <c r="AT1186" s="565">
        <v>67610</v>
      </c>
      <c r="AU1186" s="565">
        <v>110150</v>
      </c>
      <c r="AV1186" s="565">
        <v>24900</v>
      </c>
      <c r="AW1186" s="565">
        <v>22550</v>
      </c>
    </row>
    <row r="1187" spans="1:49">
      <c r="A1187" s="564" t="s">
        <v>37</v>
      </c>
      <c r="B1187" s="564" t="s">
        <v>3389</v>
      </c>
      <c r="C1187" s="564" t="s">
        <v>396</v>
      </c>
      <c r="D1187" s="564" t="s">
        <v>954</v>
      </c>
      <c r="E1187" s="564" t="s">
        <v>1005</v>
      </c>
      <c r="F1187" s="565">
        <v>4932500</v>
      </c>
      <c r="G1187" s="566"/>
      <c r="H1187" s="566"/>
      <c r="I1187" s="566"/>
      <c r="J1187" s="566"/>
      <c r="K1187" s="566"/>
      <c r="L1187" s="566"/>
      <c r="M1187" s="566"/>
      <c r="N1187" s="566"/>
      <c r="O1187" s="566"/>
      <c r="P1187" s="566"/>
      <c r="Q1187" s="566"/>
      <c r="R1187" s="566"/>
      <c r="S1187" s="566"/>
      <c r="T1187" s="566"/>
      <c r="U1187" s="566"/>
      <c r="V1187" s="566"/>
      <c r="W1187" s="566"/>
      <c r="X1187" s="566"/>
      <c r="Y1187" s="566"/>
      <c r="Z1187" s="566"/>
      <c r="AA1187" s="566"/>
      <c r="AB1187" s="566"/>
      <c r="AC1187" s="565">
        <v>305500</v>
      </c>
      <c r="AD1187" s="566"/>
      <c r="AE1187" s="565">
        <v>170850</v>
      </c>
      <c r="AF1187" s="565">
        <v>299750</v>
      </c>
      <c r="AG1187" s="565">
        <v>83450</v>
      </c>
      <c r="AH1187" s="565">
        <v>223650</v>
      </c>
      <c r="AI1187" s="565">
        <v>102750</v>
      </c>
      <c r="AJ1187" s="565">
        <v>417050</v>
      </c>
      <c r="AK1187" s="565">
        <v>346250</v>
      </c>
      <c r="AL1187" s="565">
        <v>131200</v>
      </c>
      <c r="AM1187" s="565">
        <v>324600</v>
      </c>
      <c r="AN1187" s="565">
        <v>498800</v>
      </c>
      <c r="AO1187" s="565">
        <v>135300</v>
      </c>
      <c r="AP1187" s="565">
        <v>189450</v>
      </c>
      <c r="AQ1187" s="565">
        <v>159400</v>
      </c>
      <c r="AR1187" s="565">
        <v>181200</v>
      </c>
      <c r="AS1187" s="565">
        <v>1045700</v>
      </c>
      <c r="AT1187" s="565">
        <v>135600</v>
      </c>
      <c r="AU1187" s="565">
        <v>155000</v>
      </c>
      <c r="AV1187" s="565">
        <v>27000</v>
      </c>
      <c r="AW1187" s="566"/>
    </row>
    <row r="1188" spans="1:49">
      <c r="A1188" s="478"/>
      <c r="B1188" s="478"/>
      <c r="C1188" s="478"/>
      <c r="D1188" s="478"/>
      <c r="E1188" s="478"/>
      <c r="F1188" s="30"/>
      <c r="G1188" s="31"/>
      <c r="H1188" s="31"/>
      <c r="I1188" s="31"/>
      <c r="J1188" s="31"/>
      <c r="K1188" s="31"/>
      <c r="L1188" s="31"/>
      <c r="M1188" s="31"/>
      <c r="N1188" s="31"/>
      <c r="O1188" s="31"/>
      <c r="P1188" s="31"/>
      <c r="Q1188" s="31"/>
      <c r="R1188" s="31"/>
      <c r="S1188" s="31"/>
      <c r="T1188" s="31"/>
      <c r="U1188" s="31"/>
      <c r="V1188" s="31"/>
      <c r="W1188" s="31"/>
      <c r="X1188" s="31"/>
      <c r="Y1188" s="31"/>
      <c r="Z1188" s="31"/>
      <c r="AA1188" s="31"/>
      <c r="AB1188" s="31"/>
      <c r="AC1188" s="30"/>
      <c r="AD1188" s="31"/>
      <c r="AE1188" s="30"/>
      <c r="AF1188" s="30"/>
      <c r="AG1188" s="30"/>
      <c r="AH1188" s="30"/>
      <c r="AI1188" s="30"/>
      <c r="AJ1188" s="30"/>
      <c r="AK1188" s="30"/>
      <c r="AL1188" s="30"/>
      <c r="AM1188" s="30"/>
      <c r="AN1188" s="30"/>
      <c r="AO1188" s="30"/>
      <c r="AP1188" s="30"/>
      <c r="AQ1188" s="30"/>
      <c r="AR1188" s="30"/>
      <c r="AS1188" s="31"/>
      <c r="AT1188" s="30"/>
      <c r="AU1188" s="30"/>
      <c r="AV1188" s="30"/>
      <c r="AW1188" s="31"/>
    </row>
    <row r="1189" spans="1:49">
      <c r="A1189" s="478"/>
      <c r="B1189" s="478"/>
      <c r="C1189" s="478"/>
      <c r="D1189" s="478"/>
      <c r="E1189" s="478"/>
      <c r="F1189" s="30"/>
      <c r="G1189" s="31"/>
      <c r="H1189" s="31"/>
      <c r="I1189" s="31"/>
      <c r="J1189" s="31"/>
      <c r="K1189" s="31"/>
      <c r="L1189" s="31"/>
      <c r="M1189" s="31"/>
      <c r="N1189" s="31"/>
      <c r="O1189" s="31"/>
      <c r="P1189" s="31"/>
      <c r="Q1189" s="31"/>
      <c r="R1189" s="31"/>
      <c r="S1189" s="31"/>
      <c r="T1189" s="31"/>
      <c r="U1189" s="31"/>
      <c r="V1189" s="31"/>
      <c r="W1189" s="31"/>
      <c r="X1189" s="31"/>
      <c r="Y1189" s="31"/>
      <c r="Z1189" s="31"/>
      <c r="AA1189" s="31"/>
      <c r="AB1189" s="31"/>
      <c r="AC1189" s="30"/>
      <c r="AD1189" s="31"/>
      <c r="AE1189" s="30"/>
      <c r="AF1189" s="30"/>
      <c r="AG1189" s="30"/>
      <c r="AH1189" s="30"/>
      <c r="AI1189" s="30"/>
      <c r="AJ1189" s="30"/>
      <c r="AK1189" s="30"/>
      <c r="AL1189" s="30"/>
      <c r="AM1189" s="30"/>
      <c r="AN1189" s="30"/>
      <c r="AO1189" s="30"/>
      <c r="AP1189" s="30"/>
      <c r="AQ1189" s="30"/>
      <c r="AR1189" s="30"/>
      <c r="AS1189" s="30"/>
      <c r="AT1189" s="30"/>
      <c r="AU1189" s="30"/>
      <c r="AV1189" s="30"/>
      <c r="AW1189" s="31"/>
    </row>
    <row r="1190" spans="1:49">
      <c r="A1190" s="478"/>
      <c r="B1190" s="478"/>
      <c r="C1190" s="478"/>
      <c r="D1190" s="478"/>
      <c r="E1190" s="478"/>
      <c r="F1190" s="30"/>
      <c r="G1190" s="31"/>
      <c r="H1190" s="31"/>
      <c r="I1190" s="31"/>
      <c r="J1190" s="31"/>
      <c r="K1190" s="31"/>
      <c r="L1190" s="31"/>
      <c r="M1190" s="31"/>
      <c r="N1190" s="31"/>
      <c r="O1190" s="31"/>
      <c r="P1190" s="31"/>
      <c r="Q1190" s="31"/>
      <c r="R1190" s="31"/>
      <c r="S1190" s="31"/>
      <c r="T1190" s="31"/>
      <c r="U1190" s="31"/>
      <c r="V1190" s="31"/>
      <c r="W1190" s="31"/>
      <c r="X1190" s="31"/>
      <c r="Y1190" s="31"/>
      <c r="Z1190" s="31"/>
      <c r="AA1190" s="31"/>
      <c r="AB1190" s="31"/>
      <c r="AC1190" s="30"/>
      <c r="AD1190" s="31"/>
      <c r="AE1190" s="30"/>
      <c r="AF1190" s="30"/>
      <c r="AG1190" s="30"/>
      <c r="AH1190" s="30"/>
      <c r="AI1190" s="30"/>
      <c r="AJ1190" s="30"/>
      <c r="AK1190" s="30"/>
      <c r="AL1190" s="30"/>
      <c r="AM1190" s="30"/>
      <c r="AN1190" s="30"/>
      <c r="AO1190" s="30"/>
      <c r="AP1190" s="30"/>
      <c r="AQ1190" s="30"/>
      <c r="AR1190" s="30"/>
      <c r="AS1190" s="30"/>
      <c r="AT1190" s="30"/>
      <c r="AU1190" s="31"/>
      <c r="AV1190" s="30"/>
      <c r="AW1190" s="31"/>
    </row>
    <row r="1191" spans="1:49">
      <c r="A1191" s="478"/>
      <c r="B1191" s="478"/>
      <c r="C1191" s="478"/>
      <c r="D1191" s="478"/>
      <c r="E1191" s="478"/>
      <c r="F1191" s="30"/>
      <c r="G1191" s="31"/>
      <c r="H1191" s="31"/>
      <c r="I1191" s="31"/>
      <c r="J1191" s="31"/>
      <c r="K1191" s="31"/>
      <c r="L1191" s="31"/>
      <c r="M1191" s="31"/>
      <c r="N1191" s="31"/>
      <c r="O1191" s="31"/>
      <c r="P1191" s="31"/>
      <c r="Q1191" s="31"/>
      <c r="R1191" s="31"/>
      <c r="S1191" s="31"/>
      <c r="T1191" s="31"/>
      <c r="U1191" s="31"/>
      <c r="V1191" s="31"/>
      <c r="W1191" s="31"/>
      <c r="X1191" s="31"/>
      <c r="Y1191" s="31"/>
      <c r="Z1191" s="31"/>
      <c r="AA1191" s="31"/>
      <c r="AB1191" s="31"/>
      <c r="AC1191" s="30"/>
      <c r="AD1191" s="31"/>
      <c r="AE1191" s="31"/>
      <c r="AF1191" s="30"/>
      <c r="AG1191" s="31"/>
      <c r="AH1191" s="30"/>
      <c r="AI1191" s="30"/>
      <c r="AJ1191" s="30"/>
      <c r="AK1191" s="30"/>
      <c r="AL1191" s="30"/>
      <c r="AM1191" s="30"/>
      <c r="AN1191" s="30"/>
      <c r="AO1191" s="30"/>
      <c r="AP1191" s="30"/>
      <c r="AQ1191" s="30"/>
      <c r="AR1191" s="30"/>
      <c r="AS1191" s="30"/>
      <c r="AT1191" s="30"/>
      <c r="AU1191" s="30"/>
      <c r="AV1191" s="30"/>
      <c r="AW1191" s="30"/>
    </row>
    <row r="1192" spans="1:49">
      <c r="A1192" s="478"/>
      <c r="B1192" s="478"/>
      <c r="C1192" s="478"/>
      <c r="D1192" s="478"/>
      <c r="E1192" s="478"/>
      <c r="F1192" s="30"/>
      <c r="G1192" s="31"/>
      <c r="H1192" s="31"/>
      <c r="I1192" s="31"/>
      <c r="J1192" s="31"/>
      <c r="K1192" s="31"/>
      <c r="L1192" s="31"/>
      <c r="M1192" s="31"/>
      <c r="N1192" s="31"/>
      <c r="O1192" s="31"/>
      <c r="P1192" s="31"/>
      <c r="Q1192" s="31"/>
      <c r="R1192" s="31"/>
      <c r="S1192" s="31"/>
      <c r="T1192" s="31"/>
      <c r="U1192" s="31"/>
      <c r="V1192" s="31"/>
      <c r="W1192" s="31"/>
      <c r="X1192" s="31"/>
      <c r="Y1192" s="31"/>
      <c r="Z1192" s="31"/>
      <c r="AA1192" s="31"/>
      <c r="AB1192" s="31"/>
      <c r="AC1192" s="30"/>
      <c r="AD1192" s="31"/>
      <c r="AE1192" s="30"/>
      <c r="AF1192" s="30"/>
      <c r="AG1192" s="30"/>
      <c r="AH1192" s="30"/>
      <c r="AI1192" s="30"/>
      <c r="AJ1192" s="30"/>
      <c r="AK1192" s="30"/>
      <c r="AL1192" s="30"/>
      <c r="AM1192" s="30"/>
      <c r="AN1192" s="30"/>
      <c r="AO1192" s="30"/>
      <c r="AP1192" s="30"/>
      <c r="AQ1192" s="30"/>
      <c r="AR1192" s="30"/>
      <c r="AS1192" s="30"/>
      <c r="AT1192" s="30"/>
      <c r="AU1192" s="30"/>
      <c r="AV1192" s="30"/>
      <c r="AW1192" s="31"/>
    </row>
  </sheetData>
  <autoFilter ref="A1:BB1"/>
  <sortState ref="A2:AM884">
    <sortCondition ref="B2:B884"/>
  </sortState>
  <phoneticPr fontId="26" type="noConversion"/>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tabColor rgb="FF008000"/>
  </sheetPr>
  <dimension ref="A1:BH1192"/>
  <sheetViews>
    <sheetView workbookViewId="0">
      <pane xSplit="6" ySplit="1" topLeftCell="G2" activePane="bottomRight" state="frozenSplit"/>
      <selection activeCell="AU51" sqref="AU51"/>
      <selection pane="topRight" activeCell="AU51" sqref="AU51"/>
      <selection pane="bottomLeft" activeCell="AU51" sqref="AU51"/>
      <selection pane="bottomRight" activeCell="AU51" sqref="AU51"/>
    </sheetView>
  </sheetViews>
  <sheetFormatPr baseColWidth="10" defaultColWidth="8.83203125" defaultRowHeight="14" x14ac:dyDescent="0"/>
  <cols>
    <col min="1" max="1" width="13.33203125" bestFit="1" customWidth="1"/>
    <col min="2" max="2" width="34.1640625" bestFit="1" customWidth="1"/>
    <col min="3" max="3" width="12.5" bestFit="1" customWidth="1"/>
    <col min="4" max="4" width="10.6640625" bestFit="1" customWidth="1"/>
    <col min="5" max="5" width="10.6640625" customWidth="1"/>
    <col min="6" max="6" width="22.33203125" bestFit="1" customWidth="1"/>
    <col min="7" max="11" width="12" bestFit="1" customWidth="1"/>
    <col min="12" max="13" width="10.5" bestFit="1" customWidth="1"/>
    <col min="14" max="32" width="12" bestFit="1" customWidth="1"/>
    <col min="33" max="33" width="12.83203125" bestFit="1" customWidth="1"/>
    <col min="34" max="37" width="12" bestFit="1" customWidth="1"/>
    <col min="38" max="38" width="12.83203125" bestFit="1" customWidth="1"/>
    <col min="39" max="40" width="12.83203125" customWidth="1"/>
    <col min="41" max="56" width="12.83203125" style="50" customWidth="1"/>
    <col min="57" max="57" width="12.33203125" bestFit="1" customWidth="1"/>
    <col min="58" max="58" width="11.83203125" bestFit="1" customWidth="1"/>
    <col min="59" max="59" width="11" bestFit="1" customWidth="1"/>
  </cols>
  <sheetData>
    <row r="1" spans="1:60">
      <c r="A1" s="563" t="s">
        <v>948</v>
      </c>
      <c r="B1" s="563" t="s">
        <v>949</v>
      </c>
      <c r="C1" s="563" t="s">
        <v>950</v>
      </c>
      <c r="D1" s="563" t="s">
        <v>951</v>
      </c>
      <c r="E1" s="563" t="s">
        <v>1003</v>
      </c>
      <c r="F1" s="563" t="s">
        <v>952</v>
      </c>
      <c r="G1" s="29" t="s">
        <v>450</v>
      </c>
      <c r="H1" s="29" t="s">
        <v>451</v>
      </c>
      <c r="I1" s="29" t="s">
        <v>452</v>
      </c>
      <c r="J1" s="29" t="s">
        <v>453</v>
      </c>
      <c r="K1" s="29" t="s">
        <v>454</v>
      </c>
      <c r="L1" s="29" t="s">
        <v>455</v>
      </c>
      <c r="M1" s="29" t="s">
        <v>456</v>
      </c>
      <c r="N1" s="29" t="s">
        <v>457</v>
      </c>
      <c r="O1" s="29" t="s">
        <v>458</v>
      </c>
      <c r="P1" s="29" t="s">
        <v>459</v>
      </c>
      <c r="Q1" s="29" t="s">
        <v>460</v>
      </c>
      <c r="R1" s="29" t="s">
        <v>461</v>
      </c>
      <c r="S1" s="29" t="s">
        <v>462</v>
      </c>
      <c r="T1" s="29" t="s">
        <v>463</v>
      </c>
      <c r="U1" s="29" t="s">
        <v>464</v>
      </c>
      <c r="V1" s="29" t="s">
        <v>465</v>
      </c>
      <c r="W1" s="29" t="s">
        <v>466</v>
      </c>
      <c r="X1" s="29" t="s">
        <v>467</v>
      </c>
      <c r="Y1" s="29" t="s">
        <v>468</v>
      </c>
      <c r="Z1" s="29" t="s">
        <v>469</v>
      </c>
      <c r="AA1" s="29" t="s">
        <v>470</v>
      </c>
      <c r="AB1" s="29" t="s">
        <v>471</v>
      </c>
      <c r="AC1" s="29" t="s">
        <v>472</v>
      </c>
      <c r="AD1" s="29" t="s">
        <v>473</v>
      </c>
      <c r="AE1" s="29" t="s">
        <v>474</v>
      </c>
      <c r="AF1" s="29" t="s">
        <v>475</v>
      </c>
      <c r="AG1" s="29" t="s">
        <v>476</v>
      </c>
      <c r="AH1" s="29" t="s">
        <v>953</v>
      </c>
      <c r="AI1" s="29" t="s">
        <v>1004</v>
      </c>
      <c r="AJ1" s="29" t="s">
        <v>1015</v>
      </c>
      <c r="AK1" s="29" t="s">
        <v>1040</v>
      </c>
      <c r="AL1" s="29" t="s">
        <v>1186</v>
      </c>
      <c r="AM1" s="29">
        <v>201309</v>
      </c>
      <c r="AN1" s="29">
        <v>201310</v>
      </c>
      <c r="AO1" s="29">
        <v>201311</v>
      </c>
      <c r="AP1" s="29">
        <v>201312</v>
      </c>
      <c r="AQ1" s="29">
        <v>201401</v>
      </c>
      <c r="AR1" s="29">
        <v>201402</v>
      </c>
      <c r="AS1" s="29">
        <v>201403</v>
      </c>
      <c r="AT1" s="471">
        <v>201404</v>
      </c>
      <c r="AU1" s="471">
        <v>201405</v>
      </c>
      <c r="AV1" s="471">
        <v>201406</v>
      </c>
      <c r="AW1" s="103"/>
      <c r="AX1" t="s">
        <v>1273</v>
      </c>
      <c r="AY1" t="s">
        <v>1274</v>
      </c>
      <c r="AZ1" t="s">
        <v>1275</v>
      </c>
      <c r="BA1" t="s">
        <v>1276</v>
      </c>
      <c r="BB1" t="s">
        <v>1277</v>
      </c>
      <c r="BC1" t="s">
        <v>1419</v>
      </c>
      <c r="BD1" t="s">
        <v>1278</v>
      </c>
      <c r="BE1" t="s">
        <v>1272</v>
      </c>
      <c r="BF1" t="s">
        <v>1493</v>
      </c>
      <c r="BG1" t="s">
        <v>1494</v>
      </c>
      <c r="BH1" t="s">
        <v>1493</v>
      </c>
    </row>
    <row r="2" spans="1:60">
      <c r="A2" s="564" t="s">
        <v>689</v>
      </c>
      <c r="B2" s="564" t="s">
        <v>689</v>
      </c>
      <c r="C2" s="564" t="s">
        <v>1986</v>
      </c>
      <c r="D2" s="564" t="s">
        <v>689</v>
      </c>
      <c r="E2" s="564" t="s">
        <v>1457</v>
      </c>
      <c r="F2" s="565">
        <v>8346.5400000000009</v>
      </c>
      <c r="G2" s="30"/>
      <c r="H2" s="30"/>
      <c r="I2" s="30" t="str">
        <f>IF(SUM('Sales by Agent'!G2:I2)&gt;0,"YES","NO")</f>
        <v>NO</v>
      </c>
      <c r="J2" s="30" t="str">
        <f>IF(SUM('Sales by Agent'!H2:J2)&gt;0,"YES","NO")</f>
        <v>NO</v>
      </c>
      <c r="K2" s="30" t="str">
        <f>IF(SUM('Sales by Agent'!I2:K2)&gt;0,"YES","NO")</f>
        <v>NO</v>
      </c>
      <c r="L2" s="30" t="str">
        <f>IF(SUM('Sales by Agent'!J2:L2)&gt;0,"YES","NO")</f>
        <v>NO</v>
      </c>
      <c r="M2" s="30" t="str">
        <f>IF(SUM('Sales by Agent'!K2:M2)&gt;0,"YES","NO")</f>
        <v>NO</v>
      </c>
      <c r="N2" s="30" t="str">
        <f>IF(SUM('Sales by Agent'!L2:N2)&gt;0,"YES","NO")</f>
        <v>NO</v>
      </c>
      <c r="O2" s="30" t="str">
        <f>IF(SUM('Sales by Agent'!M2:O2)&gt;0,"YES","NO")</f>
        <v>NO</v>
      </c>
      <c r="P2" s="30" t="str">
        <f>IF(SUM('Sales by Agent'!N2:P2)&gt;0,"YES","NO")</f>
        <v>NO</v>
      </c>
      <c r="Q2" s="30" t="str">
        <f>IF(SUM('Sales by Agent'!O2:Q2)&gt;0,"YES","NO")</f>
        <v>NO</v>
      </c>
      <c r="R2" s="30" t="str">
        <f>IF(SUM('Sales by Agent'!P2:R2)&gt;0,"YES","NO")</f>
        <v>NO</v>
      </c>
      <c r="S2" s="30" t="str">
        <f>IF(SUM('Sales by Agent'!Q2:S2)&gt;0,"YES","NO")</f>
        <v>NO</v>
      </c>
      <c r="T2" s="30" t="str">
        <f>IF(SUM('Sales by Agent'!R2:T2)&gt;0,"YES","NO")</f>
        <v>NO</v>
      </c>
      <c r="U2" s="30" t="str">
        <f>IF(SUM('Sales by Agent'!S2:U2)&gt;0,"YES","NO")</f>
        <v>NO</v>
      </c>
      <c r="V2" s="30" t="str">
        <f>IF(SUM('Sales by Agent'!T2:V2)&gt;0,"YES","NO")</f>
        <v>NO</v>
      </c>
      <c r="W2" s="30" t="str">
        <f>IF(SUM('Sales by Agent'!U2:W2)&gt;0,"YES","NO")</f>
        <v>NO</v>
      </c>
      <c r="X2" s="30" t="str">
        <f>IF(SUM('Sales by Agent'!V2:X2)&gt;0,"YES","NO")</f>
        <v>NO</v>
      </c>
      <c r="Y2" s="30" t="str">
        <f>IF(SUM('Sales by Agent'!W2:Y2)&gt;0,"YES","NO")</f>
        <v>NO</v>
      </c>
      <c r="Z2" s="30" t="str">
        <f>IF(SUM('Sales by Agent'!X2:Z2)&gt;0,"YES","NO")</f>
        <v>NO</v>
      </c>
      <c r="AA2" s="30" t="str">
        <f>IF(SUM('Sales by Agent'!Y2:AA2)&gt;0,"YES","NO")</f>
        <v>NO</v>
      </c>
      <c r="AB2" s="30" t="str">
        <f>IF(SUM('Sales by Agent'!Z2:AB2)&gt;0,"YES","NO")</f>
        <v>NO</v>
      </c>
      <c r="AC2" s="30" t="str">
        <f>IF(SUM('Sales by Agent'!AA2:AC2)&gt;0,"YES","NO")</f>
        <v>NO</v>
      </c>
      <c r="AD2" s="30" t="str">
        <f>IF(SUM('Sales by Agent'!AB2:AD2)&gt;0,"YES","NO")</f>
        <v>NO</v>
      </c>
      <c r="AE2" s="30" t="str">
        <f>IF(SUM('Sales by Agent'!AC2:AE2)&gt;0,"YES","NO")</f>
        <v>NO</v>
      </c>
      <c r="AF2" s="30" t="str">
        <f>IF(SUM('Sales by Agent'!AD2:AF2)&gt;0,"YES","NO")</f>
        <v>NO</v>
      </c>
      <c r="AG2" s="30" t="str">
        <f>IF(SUM('Sales by Agent'!AE2:AG2)&gt;0,"YES","NO")</f>
        <v>NO</v>
      </c>
      <c r="AH2" s="30" t="str">
        <f>IF(SUM('Sales by Agent'!AF2:AH2)&gt;0,"YES","NO")</f>
        <v>NO</v>
      </c>
      <c r="AI2" s="30" t="str">
        <f>IF(SUM('Sales by Agent'!AG2:AI2)&gt;0,"YES","NO")</f>
        <v>NO</v>
      </c>
      <c r="AJ2" s="30" t="str">
        <f>IF(SUM('Sales by Agent'!AH2:AJ2)&gt;0,"YES","NO")</f>
        <v>NO</v>
      </c>
      <c r="AK2" s="30" t="str">
        <f>IF(SUM('Sales by Agent'!AI2:AK2)&gt;0,"YES","NO")</f>
        <v>YES</v>
      </c>
      <c r="AL2" s="30" t="str">
        <f>IF(SUM('Sales by Agent'!AJ2:AL2)&gt;0,"YES","NO")</f>
        <v>NO</v>
      </c>
      <c r="AM2" s="30" t="str">
        <f>IF(SUM('Sales by Agent'!AK2:AM2)&gt;0,"YES","NO")</f>
        <v>NO</v>
      </c>
      <c r="AN2" s="30" t="str">
        <f>IF(SUM('Sales by Agent'!AL2:AN2)&gt;0,"YES","NO")</f>
        <v>NO</v>
      </c>
      <c r="AO2" s="30" t="str">
        <f>IF(SUM('Sales by Agent'!AM2:AO2)&gt;0,"YES","NO")</f>
        <v>NO</v>
      </c>
      <c r="AP2" s="30" t="str">
        <f>IF(SUM('Sales by Agent'!AN2:AP2)&gt;0,"YES","NO")</f>
        <v>YES</v>
      </c>
      <c r="AQ2" s="30" t="str">
        <f>IF(SUM('Sales by Agent'!AO2:AQ2)&gt;0,"YES","NO")</f>
        <v>YES</v>
      </c>
      <c r="AR2" s="30" t="str">
        <f>IF(SUM('Sales by Agent'!AP2:AR2)&gt;0,"YES","NO")</f>
        <v>YES</v>
      </c>
      <c r="AS2" s="30" t="str">
        <f>IF(SUM('Sales by Agent'!AQ2:AS2)&gt;0,"YES","NO")</f>
        <v>YES</v>
      </c>
      <c r="AT2" s="30" t="str">
        <f>IF(SUM('Sales by Agent'!AR2:AT2)&gt;0,"YES","NO")</f>
        <v>YES</v>
      </c>
      <c r="AU2" s="30" t="str">
        <f>IF(SUM('Sales by Agent'!AS2:AU2)&gt;0,"YES","NO")</f>
        <v>YES</v>
      </c>
      <c r="AV2" s="30" t="str">
        <f>IF(SUM('Sales by Agent'!AT2:AV2)&gt;0,"YES","NO")</f>
        <v>YES</v>
      </c>
      <c r="AW2" s="87"/>
      <c r="AX2" t="str">
        <f t="shared" ref="AX2:BG2" si="0">IF(AND(AD2="YES",AE2="NO"),"NEW INACTIVE","NO")</f>
        <v>NO</v>
      </c>
      <c r="AY2" t="str">
        <f t="shared" si="0"/>
        <v>NO</v>
      </c>
      <c r="AZ2" t="str">
        <f t="shared" si="0"/>
        <v>NO</v>
      </c>
      <c r="BA2" t="str">
        <f t="shared" si="0"/>
        <v>NO</v>
      </c>
      <c r="BB2" t="str">
        <f t="shared" si="0"/>
        <v>NO</v>
      </c>
      <c r="BC2" t="str">
        <f t="shared" si="0"/>
        <v>NO</v>
      </c>
      <c r="BD2" t="str">
        <f t="shared" si="0"/>
        <v>NO</v>
      </c>
      <c r="BE2" t="str">
        <f t="shared" si="0"/>
        <v>NEW INACTIVE</v>
      </c>
      <c r="BF2" t="str">
        <f t="shared" si="0"/>
        <v>NO</v>
      </c>
      <c r="BG2" t="str">
        <f t="shared" si="0"/>
        <v>NO</v>
      </c>
      <c r="BH2" t="str">
        <f t="shared" ref="BH2:BH65" si="1">IF(AND(AN2="YES",AO2="NO"),"NEW INACTIVE","NO")</f>
        <v>NO</v>
      </c>
    </row>
    <row r="3" spans="1:60">
      <c r="A3" s="564" t="s">
        <v>1987</v>
      </c>
      <c r="B3" s="564" t="s">
        <v>1988</v>
      </c>
      <c r="C3" s="564" t="s">
        <v>1986</v>
      </c>
      <c r="D3" s="564" t="s">
        <v>689</v>
      </c>
      <c r="E3" s="564" t="s">
        <v>1457</v>
      </c>
      <c r="F3" s="565">
        <v>10708.98</v>
      </c>
      <c r="G3" s="86"/>
      <c r="H3" s="86"/>
      <c r="I3" s="30" t="str">
        <f>IF(SUM('Sales by Agent'!G3:I3)&gt;0,"YES","NO")</f>
        <v>NO</v>
      </c>
      <c r="J3" s="30" t="str">
        <f>IF(SUM('Sales by Agent'!H3:J3)&gt;0,"YES","NO")</f>
        <v>NO</v>
      </c>
      <c r="K3" s="30" t="str">
        <f>IF(SUM('Sales by Agent'!I3:K3)&gt;0,"YES","NO")</f>
        <v>NO</v>
      </c>
      <c r="L3" s="30" t="str">
        <f>IF(SUM('Sales by Agent'!J3:L3)&gt;0,"YES","NO")</f>
        <v>NO</v>
      </c>
      <c r="M3" s="30" t="str">
        <f>IF(SUM('Sales by Agent'!K3:M3)&gt;0,"YES","NO")</f>
        <v>NO</v>
      </c>
      <c r="N3" s="30" t="str">
        <f>IF(SUM('Sales by Agent'!L3:N3)&gt;0,"YES","NO")</f>
        <v>NO</v>
      </c>
      <c r="O3" s="30" t="str">
        <f>IF(SUM('Sales by Agent'!M3:O3)&gt;0,"YES","NO")</f>
        <v>NO</v>
      </c>
      <c r="P3" s="30" t="str">
        <f>IF(SUM('Sales by Agent'!N3:P3)&gt;0,"YES","NO")</f>
        <v>NO</v>
      </c>
      <c r="Q3" s="30" t="str">
        <f>IF(SUM('Sales by Agent'!O3:Q3)&gt;0,"YES","NO")</f>
        <v>NO</v>
      </c>
      <c r="R3" s="30" t="str">
        <f>IF(SUM('Sales by Agent'!P3:R3)&gt;0,"YES","NO")</f>
        <v>NO</v>
      </c>
      <c r="S3" s="30" t="str">
        <f>IF(SUM('Sales by Agent'!Q3:S3)&gt;0,"YES","NO")</f>
        <v>NO</v>
      </c>
      <c r="T3" s="30" t="str">
        <f>IF(SUM('Sales by Agent'!R3:T3)&gt;0,"YES","NO")</f>
        <v>NO</v>
      </c>
      <c r="U3" s="30" t="str">
        <f>IF(SUM('Sales by Agent'!S3:U3)&gt;0,"YES","NO")</f>
        <v>NO</v>
      </c>
      <c r="V3" s="30" t="str">
        <f>IF(SUM('Sales by Agent'!T3:V3)&gt;0,"YES","NO")</f>
        <v>NO</v>
      </c>
      <c r="W3" s="30" t="str">
        <f>IF(SUM('Sales by Agent'!U3:W3)&gt;0,"YES","NO")</f>
        <v>NO</v>
      </c>
      <c r="X3" s="30" t="str">
        <f>IF(SUM('Sales by Agent'!V3:X3)&gt;0,"YES","NO")</f>
        <v>NO</v>
      </c>
      <c r="Y3" s="30" t="str">
        <f>IF(SUM('Sales by Agent'!W3:Y3)&gt;0,"YES","NO")</f>
        <v>NO</v>
      </c>
      <c r="Z3" s="30" t="str">
        <f>IF(SUM('Sales by Agent'!X3:Z3)&gt;0,"YES","NO")</f>
        <v>NO</v>
      </c>
      <c r="AA3" s="30" t="str">
        <f>IF(SUM('Sales by Agent'!Y3:AA3)&gt;0,"YES","NO")</f>
        <v>NO</v>
      </c>
      <c r="AB3" s="30" t="str">
        <f>IF(SUM('Sales by Agent'!Z3:AB3)&gt;0,"YES","NO")</f>
        <v>NO</v>
      </c>
      <c r="AC3" s="30" t="str">
        <f>IF(SUM('Sales by Agent'!AA3:AC3)&gt;0,"YES","NO")</f>
        <v>NO</v>
      </c>
      <c r="AD3" s="30" t="str">
        <f>IF(SUM('Sales by Agent'!AB3:AD3)&gt;0,"YES","NO")</f>
        <v>NO</v>
      </c>
      <c r="AE3" s="30" t="str">
        <f>IF(SUM('Sales by Agent'!AC3:AE3)&gt;0,"YES","NO")</f>
        <v>NO</v>
      </c>
      <c r="AF3" s="30" t="str">
        <f>IF(SUM('Sales by Agent'!AD3:AF3)&gt;0,"YES","NO")</f>
        <v>NO</v>
      </c>
      <c r="AG3" s="30" t="str">
        <f>IF(SUM('Sales by Agent'!AE3:AG3)&gt;0,"YES","NO")</f>
        <v>NO</v>
      </c>
      <c r="AH3" s="30" t="str">
        <f>IF(SUM('Sales by Agent'!AF3:AH3)&gt;0,"YES","NO")</f>
        <v>NO</v>
      </c>
      <c r="AI3" s="30" t="str">
        <f>IF(SUM('Sales by Agent'!AG3:AI3)&gt;0,"YES","NO")</f>
        <v>NO</v>
      </c>
      <c r="AJ3" s="30" t="str">
        <f>IF(SUM('Sales by Agent'!AH3:AJ3)&gt;0,"YES","NO")</f>
        <v>NO</v>
      </c>
      <c r="AK3" s="30" t="str">
        <f>IF(SUM('Sales by Agent'!AI3:AK3)&gt;0,"YES","NO")</f>
        <v>NO</v>
      </c>
      <c r="AL3" s="30" t="str">
        <f>IF(SUM('Sales by Agent'!AJ3:AL3)&gt;0,"YES","NO")</f>
        <v>YES</v>
      </c>
      <c r="AM3" s="30" t="str">
        <f>IF(SUM('Sales by Agent'!AK3:AM3)&gt;0,"YES","NO")</f>
        <v>YES</v>
      </c>
      <c r="AN3" s="30" t="str">
        <f>IF(SUM('Sales by Agent'!AL3:AN3)&gt;0,"YES","NO")</f>
        <v>YES</v>
      </c>
      <c r="AO3" s="30" t="str">
        <f>IF(SUM('Sales by Agent'!AM3:AO3)&gt;0,"YES","NO")</f>
        <v>YES</v>
      </c>
      <c r="AP3" s="30" t="str">
        <f>IF(SUM('Sales by Agent'!AN3:AP3)&gt;0,"YES","NO")</f>
        <v>YES</v>
      </c>
      <c r="AQ3" s="30" t="str">
        <f>IF(SUM('Sales by Agent'!AO3:AQ3)&gt;0,"YES","NO")</f>
        <v>YES</v>
      </c>
      <c r="AR3" s="30" t="str">
        <f>IF(SUM('Sales by Agent'!AP3:AR3)&gt;0,"YES","NO")</f>
        <v>YES</v>
      </c>
      <c r="AS3" s="30" t="str">
        <f>IF(SUM('Sales by Agent'!AQ3:AS3)&gt;0,"YES","NO")</f>
        <v>YES</v>
      </c>
      <c r="AT3" s="30" t="str">
        <f>IF(SUM('Sales by Agent'!AR3:AT3)&gt;0,"YES","NO")</f>
        <v>YES</v>
      </c>
      <c r="AU3" s="30" t="str">
        <f>IF(SUM('Sales by Agent'!AS3:AU3)&gt;0,"YES","NO")</f>
        <v>YES</v>
      </c>
      <c r="AV3" s="30" t="str">
        <f>IF(SUM('Sales by Agent'!AT3:AV3)&gt;0,"YES","NO")</f>
        <v>YES</v>
      </c>
      <c r="AW3" s="87"/>
      <c r="AX3" t="str">
        <f t="shared" ref="AX3:AX66" si="2">IF(AND(AD3="YES",AE3="NO"),"NEW INACTIVE","NO")</f>
        <v>NO</v>
      </c>
      <c r="AY3" t="str">
        <f t="shared" ref="AY3:AY66" si="3">IF(AND(AE3="YES",AF3="NO"),"NEW INACTIVE","NO")</f>
        <v>NO</v>
      </c>
      <c r="AZ3" t="str">
        <f t="shared" ref="AZ3:AZ66" si="4">IF(AND(AF3="YES",AG3="NO"),"NEW INACTIVE","NO")</f>
        <v>NO</v>
      </c>
      <c r="BA3" t="str">
        <f t="shared" ref="BA3:BA66" si="5">IF(AND(AG3="YES",AH3="NO"),"NEW INACTIVE","NO")</f>
        <v>NO</v>
      </c>
      <c r="BB3" t="str">
        <f t="shared" ref="BB3:BB66" si="6">IF(AND(AH3="YES",AI3="NO"),"NEW INACTIVE","NO")</f>
        <v>NO</v>
      </c>
      <c r="BC3" t="str">
        <f t="shared" ref="BC3:BC66" si="7">IF(AND(AI3="YES",AJ3="NO"),"NEW INACTIVE","NO")</f>
        <v>NO</v>
      </c>
      <c r="BD3" t="str">
        <f t="shared" ref="BD3:BD66" si="8">IF(AND(AJ3="YES",AK3="NO"),"NEW INACTIVE","NO")</f>
        <v>NO</v>
      </c>
      <c r="BE3" t="str">
        <f t="shared" ref="BE3:BE66" si="9">IF(AND(AK3="YES",AL3="NO"),"NEW INACTIVE","NO")</f>
        <v>NO</v>
      </c>
      <c r="BF3" t="str">
        <f t="shared" ref="BF3:BF66" si="10">IF(AND(AL3="YES",AM3="NO"),"NEW INACTIVE","NO")</f>
        <v>NO</v>
      </c>
      <c r="BG3" t="str">
        <f t="shared" ref="BG3:BG66" si="11">IF(AND(AM3="YES",AN3="NO"),"NEW INACTIVE","NO")</f>
        <v>NO</v>
      </c>
      <c r="BH3" t="str">
        <f t="shared" si="1"/>
        <v>NO</v>
      </c>
    </row>
    <row r="4" spans="1:60">
      <c r="A4" s="564" t="s">
        <v>1989</v>
      </c>
      <c r="B4" s="564" t="s">
        <v>1990</v>
      </c>
      <c r="C4" s="564" t="s">
        <v>1986</v>
      </c>
      <c r="D4" s="564" t="s">
        <v>689</v>
      </c>
      <c r="E4" s="564" t="s">
        <v>1457</v>
      </c>
      <c r="F4" s="565">
        <v>25895.81</v>
      </c>
      <c r="G4" s="31"/>
      <c r="H4" s="31"/>
      <c r="I4" s="30" t="str">
        <f>IF(SUM('Sales by Agent'!G4:I4)&gt;0,"YES","NO")</f>
        <v>NO</v>
      </c>
      <c r="J4" s="30" t="str">
        <f>IF(SUM('Sales by Agent'!H4:J4)&gt;0,"YES","NO")</f>
        <v>NO</v>
      </c>
      <c r="K4" s="30" t="str">
        <f>IF(SUM('Sales by Agent'!I4:K4)&gt;0,"YES","NO")</f>
        <v>NO</v>
      </c>
      <c r="L4" s="30" t="str">
        <f>IF(SUM('Sales by Agent'!J4:L4)&gt;0,"YES","NO")</f>
        <v>NO</v>
      </c>
      <c r="M4" s="30" t="str">
        <f>IF(SUM('Sales by Agent'!K4:M4)&gt;0,"YES","NO")</f>
        <v>NO</v>
      </c>
      <c r="N4" s="30" t="str">
        <f>IF(SUM('Sales by Agent'!L4:N4)&gt;0,"YES","NO")</f>
        <v>NO</v>
      </c>
      <c r="O4" s="30" t="str">
        <f>IF(SUM('Sales by Agent'!M4:O4)&gt;0,"YES","NO")</f>
        <v>NO</v>
      </c>
      <c r="P4" s="30" t="str">
        <f>IF(SUM('Sales by Agent'!N4:P4)&gt;0,"YES","NO")</f>
        <v>NO</v>
      </c>
      <c r="Q4" s="30" t="str">
        <f>IF(SUM('Sales by Agent'!O4:Q4)&gt;0,"YES","NO")</f>
        <v>NO</v>
      </c>
      <c r="R4" s="30" t="str">
        <f>IF(SUM('Sales by Agent'!P4:R4)&gt;0,"YES","NO")</f>
        <v>NO</v>
      </c>
      <c r="S4" s="30" t="str">
        <f>IF(SUM('Sales by Agent'!Q4:S4)&gt;0,"YES","NO")</f>
        <v>NO</v>
      </c>
      <c r="T4" s="30" t="str">
        <f>IF(SUM('Sales by Agent'!R4:T4)&gt;0,"YES","NO")</f>
        <v>NO</v>
      </c>
      <c r="U4" s="30" t="str">
        <f>IF(SUM('Sales by Agent'!S4:U4)&gt;0,"YES","NO")</f>
        <v>NO</v>
      </c>
      <c r="V4" s="30" t="str">
        <f>IF(SUM('Sales by Agent'!T4:V4)&gt;0,"YES","NO")</f>
        <v>NO</v>
      </c>
      <c r="W4" s="30" t="str">
        <f>IF(SUM('Sales by Agent'!U4:W4)&gt;0,"YES","NO")</f>
        <v>NO</v>
      </c>
      <c r="X4" s="30" t="str">
        <f>IF(SUM('Sales by Agent'!V4:X4)&gt;0,"YES","NO")</f>
        <v>NO</v>
      </c>
      <c r="Y4" s="30" t="str">
        <f>IF(SUM('Sales by Agent'!W4:Y4)&gt;0,"YES","NO")</f>
        <v>NO</v>
      </c>
      <c r="Z4" s="30" t="str">
        <f>IF(SUM('Sales by Agent'!X4:Z4)&gt;0,"YES","NO")</f>
        <v>NO</v>
      </c>
      <c r="AA4" s="30" t="str">
        <f>IF(SUM('Sales by Agent'!Y4:AA4)&gt;0,"YES","NO")</f>
        <v>NO</v>
      </c>
      <c r="AB4" s="30" t="str">
        <f>IF(SUM('Sales by Agent'!Z4:AB4)&gt;0,"YES","NO")</f>
        <v>NO</v>
      </c>
      <c r="AC4" s="30" t="str">
        <f>IF(SUM('Sales by Agent'!AA4:AC4)&gt;0,"YES","NO")</f>
        <v>NO</v>
      </c>
      <c r="AD4" s="30" t="str">
        <f>IF(SUM('Sales by Agent'!AB4:AD4)&gt;0,"YES","NO")</f>
        <v>NO</v>
      </c>
      <c r="AE4" s="30" t="str">
        <f>IF(SUM('Sales by Agent'!AC4:AE4)&gt;0,"YES","NO")</f>
        <v>NO</v>
      </c>
      <c r="AF4" s="30" t="str">
        <f>IF(SUM('Sales by Agent'!AD4:AF4)&gt;0,"YES","NO")</f>
        <v>NO</v>
      </c>
      <c r="AG4" s="30" t="str">
        <f>IF(SUM('Sales by Agent'!AE4:AG4)&gt;0,"YES","NO")</f>
        <v>NO</v>
      </c>
      <c r="AH4" s="30" t="str">
        <f>IF(SUM('Sales by Agent'!AF4:AH4)&gt;0,"YES","NO")</f>
        <v>NO</v>
      </c>
      <c r="AI4" s="30" t="str">
        <f>IF(SUM('Sales by Agent'!AG4:AI4)&gt;0,"YES","NO")</f>
        <v>NO</v>
      </c>
      <c r="AJ4" s="30" t="str">
        <f>IF(SUM('Sales by Agent'!AH4:AJ4)&gt;0,"YES","NO")</f>
        <v>NO</v>
      </c>
      <c r="AK4" s="30" t="str">
        <f>IF(SUM('Sales by Agent'!AI4:AK4)&gt;0,"YES","NO")</f>
        <v>NO</v>
      </c>
      <c r="AL4" s="30" t="str">
        <f>IF(SUM('Sales by Agent'!AJ4:AL4)&gt;0,"YES","NO")</f>
        <v>NO</v>
      </c>
      <c r="AM4" s="30" t="str">
        <f>IF(SUM('Sales by Agent'!AK4:AM4)&gt;0,"YES","NO")</f>
        <v>NO</v>
      </c>
      <c r="AN4" s="30" t="str">
        <f>IF(SUM('Sales by Agent'!AL4:AN4)&gt;0,"YES","NO")</f>
        <v>NO</v>
      </c>
      <c r="AO4" s="30" t="str">
        <f>IF(SUM('Sales by Agent'!AM4:AO4)&gt;0,"YES","NO")</f>
        <v>YES</v>
      </c>
      <c r="AP4" s="30" t="str">
        <f>IF(SUM('Sales by Agent'!AN4:AP4)&gt;0,"YES","NO")</f>
        <v>YES</v>
      </c>
      <c r="AQ4" s="30" t="str">
        <f>IF(SUM('Sales by Agent'!AO4:AQ4)&gt;0,"YES","NO")</f>
        <v>YES</v>
      </c>
      <c r="AR4" s="30" t="str">
        <f>IF(SUM('Sales by Agent'!AP4:AR4)&gt;0,"YES","NO")</f>
        <v>YES</v>
      </c>
      <c r="AS4" s="30" t="str">
        <f>IF(SUM('Sales by Agent'!AQ4:AS4)&gt;0,"YES","NO")</f>
        <v>YES</v>
      </c>
      <c r="AT4" s="30" t="str">
        <f>IF(SUM('Sales by Agent'!AR4:AT4)&gt;0,"YES","NO")</f>
        <v>YES</v>
      </c>
      <c r="AU4" s="30" t="str">
        <f>IF(SUM('Sales by Agent'!AS4:AU4)&gt;0,"YES","NO")</f>
        <v>YES</v>
      </c>
      <c r="AV4" s="30" t="str">
        <f>IF(SUM('Sales by Agent'!AT4:AV4)&gt;0,"YES","NO")</f>
        <v>YES</v>
      </c>
      <c r="AW4" s="87"/>
      <c r="AX4" t="str">
        <f t="shared" si="2"/>
        <v>NO</v>
      </c>
      <c r="AY4" t="str">
        <f t="shared" si="3"/>
        <v>NO</v>
      </c>
      <c r="AZ4" t="str">
        <f t="shared" si="4"/>
        <v>NO</v>
      </c>
      <c r="BA4" t="str">
        <f t="shared" si="5"/>
        <v>NO</v>
      </c>
      <c r="BB4" t="str">
        <f t="shared" si="6"/>
        <v>NO</v>
      </c>
      <c r="BC4" t="str">
        <f t="shared" si="7"/>
        <v>NO</v>
      </c>
      <c r="BD4" t="str">
        <f t="shared" si="8"/>
        <v>NO</v>
      </c>
      <c r="BE4" t="str">
        <f t="shared" si="9"/>
        <v>NO</v>
      </c>
      <c r="BF4" t="str">
        <f t="shared" si="10"/>
        <v>NO</v>
      </c>
      <c r="BG4" t="str">
        <f t="shared" si="11"/>
        <v>NO</v>
      </c>
      <c r="BH4" t="str">
        <f t="shared" si="1"/>
        <v>NO</v>
      </c>
    </row>
    <row r="5" spans="1:60">
      <c r="A5" s="564" t="s">
        <v>1991</v>
      </c>
      <c r="B5" s="564" t="s">
        <v>1992</v>
      </c>
      <c r="C5" s="564" t="s">
        <v>1986</v>
      </c>
      <c r="D5" s="564" t="s">
        <v>689</v>
      </c>
      <c r="E5" s="564" t="s">
        <v>1457</v>
      </c>
      <c r="F5" s="565">
        <v>3539.23</v>
      </c>
      <c r="G5" s="31"/>
      <c r="H5" s="31"/>
      <c r="I5" s="30" t="str">
        <f>IF(SUM('Sales by Agent'!G5:I5)&gt;0,"YES","NO")</f>
        <v>NO</v>
      </c>
      <c r="J5" s="30" t="str">
        <f>IF(SUM('Sales by Agent'!H5:J5)&gt;0,"YES","NO")</f>
        <v>NO</v>
      </c>
      <c r="K5" s="30" t="str">
        <f>IF(SUM('Sales by Agent'!I5:K5)&gt;0,"YES","NO")</f>
        <v>NO</v>
      </c>
      <c r="L5" s="30" t="str">
        <f>IF(SUM('Sales by Agent'!J5:L5)&gt;0,"YES","NO")</f>
        <v>NO</v>
      </c>
      <c r="M5" s="30" t="str">
        <f>IF(SUM('Sales by Agent'!K5:M5)&gt;0,"YES","NO")</f>
        <v>NO</v>
      </c>
      <c r="N5" s="30" t="str">
        <f>IF(SUM('Sales by Agent'!L5:N5)&gt;0,"YES","NO")</f>
        <v>NO</v>
      </c>
      <c r="O5" s="30" t="str">
        <f>IF(SUM('Sales by Agent'!M5:O5)&gt;0,"YES","NO")</f>
        <v>NO</v>
      </c>
      <c r="P5" s="30" t="str">
        <f>IF(SUM('Sales by Agent'!N5:P5)&gt;0,"YES","NO")</f>
        <v>NO</v>
      </c>
      <c r="Q5" s="30" t="str">
        <f>IF(SUM('Sales by Agent'!O5:Q5)&gt;0,"YES","NO")</f>
        <v>NO</v>
      </c>
      <c r="R5" s="30" t="str">
        <f>IF(SUM('Sales by Agent'!P5:R5)&gt;0,"YES","NO")</f>
        <v>NO</v>
      </c>
      <c r="S5" s="30" t="str">
        <f>IF(SUM('Sales by Agent'!Q5:S5)&gt;0,"YES","NO")</f>
        <v>NO</v>
      </c>
      <c r="T5" s="30" t="str">
        <f>IF(SUM('Sales by Agent'!R5:T5)&gt;0,"YES","NO")</f>
        <v>NO</v>
      </c>
      <c r="U5" s="30" t="str">
        <f>IF(SUM('Sales by Agent'!S5:U5)&gt;0,"YES","NO")</f>
        <v>NO</v>
      </c>
      <c r="V5" s="30" t="str">
        <f>IF(SUM('Sales by Agent'!T5:V5)&gt;0,"YES","NO")</f>
        <v>NO</v>
      </c>
      <c r="W5" s="30" t="str">
        <f>IF(SUM('Sales by Agent'!U5:W5)&gt;0,"YES","NO")</f>
        <v>NO</v>
      </c>
      <c r="X5" s="30" t="str">
        <f>IF(SUM('Sales by Agent'!V5:X5)&gt;0,"YES","NO")</f>
        <v>NO</v>
      </c>
      <c r="Y5" s="30" t="str">
        <f>IF(SUM('Sales by Agent'!W5:Y5)&gt;0,"YES","NO")</f>
        <v>NO</v>
      </c>
      <c r="Z5" s="30" t="str">
        <f>IF(SUM('Sales by Agent'!X5:Z5)&gt;0,"YES","NO")</f>
        <v>NO</v>
      </c>
      <c r="AA5" s="30" t="str">
        <f>IF(SUM('Sales by Agent'!Y5:AA5)&gt;0,"YES","NO")</f>
        <v>NO</v>
      </c>
      <c r="AB5" s="30" t="str">
        <f>IF(SUM('Sales by Agent'!Z5:AB5)&gt;0,"YES","NO")</f>
        <v>NO</v>
      </c>
      <c r="AC5" s="30" t="str">
        <f>IF(SUM('Sales by Agent'!AA5:AC5)&gt;0,"YES","NO")</f>
        <v>NO</v>
      </c>
      <c r="AD5" s="30" t="str">
        <f>IF(SUM('Sales by Agent'!AB5:AD5)&gt;0,"YES","NO")</f>
        <v>NO</v>
      </c>
      <c r="AE5" s="30" t="str">
        <f>IF(SUM('Sales by Agent'!AC5:AE5)&gt;0,"YES","NO")</f>
        <v>NO</v>
      </c>
      <c r="AF5" s="30" t="str">
        <f>IF(SUM('Sales by Agent'!AD5:AF5)&gt;0,"YES","NO")</f>
        <v>NO</v>
      </c>
      <c r="AG5" s="30" t="str">
        <f>IF(SUM('Sales by Agent'!AE5:AG5)&gt;0,"YES","NO")</f>
        <v>NO</v>
      </c>
      <c r="AH5" s="30" t="str">
        <f>IF(SUM('Sales by Agent'!AF5:AH5)&gt;0,"YES","NO")</f>
        <v>NO</v>
      </c>
      <c r="AI5" s="30" t="str">
        <f>IF(SUM('Sales by Agent'!AG5:AI5)&gt;0,"YES","NO")</f>
        <v>NO</v>
      </c>
      <c r="AJ5" s="30" t="str">
        <f>IF(SUM('Sales by Agent'!AH5:AJ5)&gt;0,"YES","NO")</f>
        <v>NO</v>
      </c>
      <c r="AK5" s="30" t="str">
        <f>IF(SUM('Sales by Agent'!AI5:AK5)&gt;0,"YES","NO")</f>
        <v>NO</v>
      </c>
      <c r="AL5" s="30" t="str">
        <f>IF(SUM('Sales by Agent'!AJ5:AL5)&gt;0,"YES","NO")</f>
        <v>YES</v>
      </c>
      <c r="AM5" s="30" t="str">
        <f>IF(SUM('Sales by Agent'!AK5:AM5)&gt;0,"YES","NO")</f>
        <v>YES</v>
      </c>
      <c r="AN5" s="30" t="str">
        <f>IF(SUM('Sales by Agent'!AL5:AN5)&gt;0,"YES","NO")</f>
        <v>YES</v>
      </c>
      <c r="AO5" s="30" t="str">
        <f>IF(SUM('Sales by Agent'!AM5:AO5)&gt;0,"YES","NO")</f>
        <v>YES</v>
      </c>
      <c r="AP5" s="30" t="str">
        <f>IF(SUM('Sales by Agent'!AN5:AP5)&gt;0,"YES","NO")</f>
        <v>YES</v>
      </c>
      <c r="AQ5" s="30" t="str">
        <f>IF(SUM('Sales by Agent'!AO5:AQ5)&gt;0,"YES","NO")</f>
        <v>NO</v>
      </c>
      <c r="AR5" s="30" t="str">
        <f>IF(SUM('Sales by Agent'!AP5:AR5)&gt;0,"YES","NO")</f>
        <v>YES</v>
      </c>
      <c r="AS5" s="30" t="str">
        <f>IF(SUM('Sales by Agent'!AQ5:AS5)&gt;0,"YES","NO")</f>
        <v>YES</v>
      </c>
      <c r="AT5" s="30" t="str">
        <f>IF(SUM('Sales by Agent'!AR5:AT5)&gt;0,"YES","NO")</f>
        <v>YES</v>
      </c>
      <c r="AU5" s="30" t="str">
        <f>IF(SUM('Sales by Agent'!AS5:AU5)&gt;0,"YES","NO")</f>
        <v>NO</v>
      </c>
      <c r="AV5" s="30" t="str">
        <f>IF(SUM('Sales by Agent'!AT5:AV5)&gt;0,"YES","NO")</f>
        <v>NO</v>
      </c>
      <c r="AW5" s="87"/>
      <c r="AX5" t="str">
        <f t="shared" si="2"/>
        <v>NO</v>
      </c>
      <c r="AY5" t="str">
        <f t="shared" si="3"/>
        <v>NO</v>
      </c>
      <c r="AZ5" t="str">
        <f t="shared" si="4"/>
        <v>NO</v>
      </c>
      <c r="BA5" t="str">
        <f t="shared" si="5"/>
        <v>NO</v>
      </c>
      <c r="BB5" t="str">
        <f t="shared" si="6"/>
        <v>NO</v>
      </c>
      <c r="BC5" t="str">
        <f t="shared" si="7"/>
        <v>NO</v>
      </c>
      <c r="BD5" t="str">
        <f t="shared" si="8"/>
        <v>NO</v>
      </c>
      <c r="BE5" t="str">
        <f t="shared" si="9"/>
        <v>NO</v>
      </c>
      <c r="BF5" t="str">
        <f t="shared" si="10"/>
        <v>NO</v>
      </c>
      <c r="BG5" t="str">
        <f t="shared" si="11"/>
        <v>NO</v>
      </c>
      <c r="BH5" t="str">
        <f t="shared" si="1"/>
        <v>NO</v>
      </c>
    </row>
    <row r="6" spans="1:60">
      <c r="A6" s="564" t="s">
        <v>1993</v>
      </c>
      <c r="B6" s="564" t="s">
        <v>1994</v>
      </c>
      <c r="C6" s="564" t="s">
        <v>1986</v>
      </c>
      <c r="D6" s="564" t="s">
        <v>689</v>
      </c>
      <c r="E6" s="564" t="s">
        <v>1457</v>
      </c>
      <c r="F6" s="565">
        <v>2729.7</v>
      </c>
      <c r="G6" s="31"/>
      <c r="H6" s="88"/>
      <c r="I6" s="30" t="str">
        <f>IF(SUM('Sales by Agent'!G6:I6)&gt;0,"YES","NO")</f>
        <v>NO</v>
      </c>
      <c r="J6" s="30" t="str">
        <f>IF(SUM('Sales by Agent'!H6:J6)&gt;0,"YES","NO")</f>
        <v>NO</v>
      </c>
      <c r="K6" s="30" t="str">
        <f>IF(SUM('Sales by Agent'!I6:K6)&gt;0,"YES","NO")</f>
        <v>NO</v>
      </c>
      <c r="L6" s="30" t="str">
        <f>IF(SUM('Sales by Agent'!J6:L6)&gt;0,"YES","NO")</f>
        <v>NO</v>
      </c>
      <c r="M6" s="30" t="str">
        <f>IF(SUM('Sales by Agent'!K6:M6)&gt;0,"YES","NO")</f>
        <v>NO</v>
      </c>
      <c r="N6" s="30" t="str">
        <f>IF(SUM('Sales by Agent'!L6:N6)&gt;0,"YES","NO")</f>
        <v>NO</v>
      </c>
      <c r="O6" s="30" t="str">
        <f>IF(SUM('Sales by Agent'!M6:O6)&gt;0,"YES","NO")</f>
        <v>NO</v>
      </c>
      <c r="P6" s="30" t="str">
        <f>IF(SUM('Sales by Agent'!N6:P6)&gt;0,"YES","NO")</f>
        <v>NO</v>
      </c>
      <c r="Q6" s="30" t="str">
        <f>IF(SUM('Sales by Agent'!O6:Q6)&gt;0,"YES","NO")</f>
        <v>NO</v>
      </c>
      <c r="R6" s="30" t="str">
        <f>IF(SUM('Sales by Agent'!P6:R6)&gt;0,"YES","NO")</f>
        <v>NO</v>
      </c>
      <c r="S6" s="30" t="str">
        <f>IF(SUM('Sales by Agent'!Q6:S6)&gt;0,"YES","NO")</f>
        <v>NO</v>
      </c>
      <c r="T6" s="30" t="str">
        <f>IF(SUM('Sales by Agent'!R6:T6)&gt;0,"YES","NO")</f>
        <v>NO</v>
      </c>
      <c r="U6" s="30" t="str">
        <f>IF(SUM('Sales by Agent'!S6:U6)&gt;0,"YES","NO")</f>
        <v>NO</v>
      </c>
      <c r="V6" s="30" t="str">
        <f>IF(SUM('Sales by Agent'!T6:V6)&gt;0,"YES","NO")</f>
        <v>NO</v>
      </c>
      <c r="W6" s="30" t="str">
        <f>IF(SUM('Sales by Agent'!U6:W6)&gt;0,"YES","NO")</f>
        <v>NO</v>
      </c>
      <c r="X6" s="30" t="str">
        <f>IF(SUM('Sales by Agent'!V6:X6)&gt;0,"YES","NO")</f>
        <v>NO</v>
      </c>
      <c r="Y6" s="30" t="str">
        <f>IF(SUM('Sales by Agent'!W6:Y6)&gt;0,"YES","NO")</f>
        <v>NO</v>
      </c>
      <c r="Z6" s="30" t="str">
        <f>IF(SUM('Sales by Agent'!X6:Z6)&gt;0,"YES","NO")</f>
        <v>NO</v>
      </c>
      <c r="AA6" s="30" t="str">
        <f>IF(SUM('Sales by Agent'!Y6:AA6)&gt;0,"YES","NO")</f>
        <v>NO</v>
      </c>
      <c r="AB6" s="30" t="str">
        <f>IF(SUM('Sales by Agent'!Z6:AB6)&gt;0,"YES","NO")</f>
        <v>NO</v>
      </c>
      <c r="AC6" s="30" t="str">
        <f>IF(SUM('Sales by Agent'!AA6:AC6)&gt;0,"YES","NO")</f>
        <v>NO</v>
      </c>
      <c r="AD6" s="30" t="str">
        <f>IF(SUM('Sales by Agent'!AB6:AD6)&gt;0,"YES","NO")</f>
        <v>NO</v>
      </c>
      <c r="AE6" s="30" t="str">
        <f>IF(SUM('Sales by Agent'!AC6:AE6)&gt;0,"YES","NO")</f>
        <v>NO</v>
      </c>
      <c r="AF6" s="30" t="str">
        <f>IF(SUM('Sales by Agent'!AD6:AF6)&gt;0,"YES","NO")</f>
        <v>NO</v>
      </c>
      <c r="AG6" s="30" t="str">
        <f>IF(SUM('Sales by Agent'!AE6:AG6)&gt;0,"YES","NO")</f>
        <v>NO</v>
      </c>
      <c r="AH6" s="30" t="str">
        <f>IF(SUM('Sales by Agent'!AF6:AH6)&gt;0,"YES","NO")</f>
        <v>NO</v>
      </c>
      <c r="AI6" s="30" t="str">
        <f>IF(SUM('Sales by Agent'!AG6:AI6)&gt;0,"YES","NO")</f>
        <v>NO</v>
      </c>
      <c r="AJ6" s="30" t="str">
        <f>IF(SUM('Sales by Agent'!AH6:AJ6)&gt;0,"YES","NO")</f>
        <v>NO</v>
      </c>
      <c r="AK6" s="30" t="str">
        <f>IF(SUM('Sales by Agent'!AI6:AK6)&gt;0,"YES","NO")</f>
        <v>NO</v>
      </c>
      <c r="AL6" s="30" t="str">
        <f>IF(SUM('Sales by Agent'!AJ6:AL6)&gt;0,"YES","NO")</f>
        <v>YES</v>
      </c>
      <c r="AM6" s="30" t="str">
        <f>IF(SUM('Sales by Agent'!AK6:AM6)&gt;0,"YES","NO")</f>
        <v>YES</v>
      </c>
      <c r="AN6" s="30" t="str">
        <f>IF(SUM('Sales by Agent'!AL6:AN6)&gt;0,"YES","NO")</f>
        <v>YES</v>
      </c>
      <c r="AO6" s="30" t="str">
        <f>IF(SUM('Sales by Agent'!AM6:AO6)&gt;0,"YES","NO")</f>
        <v>NO</v>
      </c>
      <c r="AP6" s="30" t="str">
        <f>IF(SUM('Sales by Agent'!AN6:AP6)&gt;0,"YES","NO")</f>
        <v>NO</v>
      </c>
      <c r="AQ6" s="30" t="str">
        <f>IF(SUM('Sales by Agent'!AO6:AQ6)&gt;0,"YES","NO")</f>
        <v>NO</v>
      </c>
      <c r="AR6" s="30" t="str">
        <f>IF(SUM('Sales by Agent'!AP6:AR6)&gt;0,"YES","NO")</f>
        <v>NO</v>
      </c>
      <c r="AS6" s="30" t="str">
        <f>IF(SUM('Sales by Agent'!AQ6:AS6)&gt;0,"YES","NO")</f>
        <v>NO</v>
      </c>
      <c r="AT6" s="30" t="str">
        <f>IF(SUM('Sales by Agent'!AR6:AT6)&gt;0,"YES","NO")</f>
        <v>NO</v>
      </c>
      <c r="AU6" s="30" t="str">
        <f>IF(SUM('Sales by Agent'!AS6:AU6)&gt;0,"YES","NO")</f>
        <v>NO</v>
      </c>
      <c r="AV6" s="30" t="str">
        <f>IF(SUM('Sales by Agent'!AT6:AV6)&gt;0,"YES","NO")</f>
        <v>NO</v>
      </c>
      <c r="AW6" s="87"/>
      <c r="AX6" t="str">
        <f t="shared" si="2"/>
        <v>NO</v>
      </c>
      <c r="AY6" t="str">
        <f t="shared" si="3"/>
        <v>NO</v>
      </c>
      <c r="AZ6" t="str">
        <f t="shared" si="4"/>
        <v>NO</v>
      </c>
      <c r="BA6" t="str">
        <f t="shared" si="5"/>
        <v>NO</v>
      </c>
      <c r="BB6" t="str">
        <f t="shared" si="6"/>
        <v>NO</v>
      </c>
      <c r="BC6" t="str">
        <f t="shared" si="7"/>
        <v>NO</v>
      </c>
      <c r="BD6" t="str">
        <f t="shared" si="8"/>
        <v>NO</v>
      </c>
      <c r="BE6" t="str">
        <f t="shared" si="9"/>
        <v>NO</v>
      </c>
      <c r="BF6" t="str">
        <f t="shared" si="10"/>
        <v>NO</v>
      </c>
      <c r="BG6" t="str">
        <f t="shared" si="11"/>
        <v>NO</v>
      </c>
      <c r="BH6" t="str">
        <f t="shared" si="1"/>
        <v>NEW INACTIVE</v>
      </c>
    </row>
    <row r="7" spans="1:60">
      <c r="A7" s="564" t="s">
        <v>1995</v>
      </c>
      <c r="B7" s="564" t="s">
        <v>1996</v>
      </c>
      <c r="C7" s="564" t="s">
        <v>1986</v>
      </c>
      <c r="D7" s="564" t="s">
        <v>689</v>
      </c>
      <c r="E7" s="564" t="s">
        <v>1457</v>
      </c>
      <c r="F7" s="565">
        <v>4364.2299999999996</v>
      </c>
      <c r="G7" s="31"/>
      <c r="H7" s="31"/>
      <c r="I7" s="30" t="str">
        <f>IF(SUM('Sales by Agent'!G7:I7)&gt;0,"YES","NO")</f>
        <v>NO</v>
      </c>
      <c r="J7" s="30" t="str">
        <f>IF(SUM('Sales by Agent'!H7:J7)&gt;0,"YES","NO")</f>
        <v>NO</v>
      </c>
      <c r="K7" s="30" t="str">
        <f>IF(SUM('Sales by Agent'!I7:K7)&gt;0,"YES","NO")</f>
        <v>NO</v>
      </c>
      <c r="L7" s="30" t="str">
        <f>IF(SUM('Sales by Agent'!J7:L7)&gt;0,"YES","NO")</f>
        <v>NO</v>
      </c>
      <c r="M7" s="30" t="str">
        <f>IF(SUM('Sales by Agent'!K7:M7)&gt;0,"YES","NO")</f>
        <v>NO</v>
      </c>
      <c r="N7" s="30" t="str">
        <f>IF(SUM('Sales by Agent'!L7:N7)&gt;0,"YES","NO")</f>
        <v>NO</v>
      </c>
      <c r="O7" s="30" t="str">
        <f>IF(SUM('Sales by Agent'!M7:O7)&gt;0,"YES","NO")</f>
        <v>NO</v>
      </c>
      <c r="P7" s="30" t="str">
        <f>IF(SUM('Sales by Agent'!N7:P7)&gt;0,"YES","NO")</f>
        <v>NO</v>
      </c>
      <c r="Q7" s="30" t="str">
        <f>IF(SUM('Sales by Agent'!O7:Q7)&gt;0,"YES","NO")</f>
        <v>NO</v>
      </c>
      <c r="R7" s="30" t="str">
        <f>IF(SUM('Sales by Agent'!P7:R7)&gt;0,"YES","NO")</f>
        <v>NO</v>
      </c>
      <c r="S7" s="30" t="str">
        <f>IF(SUM('Sales by Agent'!Q7:S7)&gt;0,"YES","NO")</f>
        <v>NO</v>
      </c>
      <c r="T7" s="30" t="str">
        <f>IF(SUM('Sales by Agent'!R7:T7)&gt;0,"YES","NO")</f>
        <v>NO</v>
      </c>
      <c r="U7" s="30" t="str">
        <f>IF(SUM('Sales by Agent'!S7:U7)&gt;0,"YES","NO")</f>
        <v>NO</v>
      </c>
      <c r="V7" s="30" t="str">
        <f>IF(SUM('Sales by Agent'!T7:V7)&gt;0,"YES","NO")</f>
        <v>NO</v>
      </c>
      <c r="W7" s="30" t="str">
        <f>IF(SUM('Sales by Agent'!U7:W7)&gt;0,"YES","NO")</f>
        <v>NO</v>
      </c>
      <c r="X7" s="30" t="str">
        <f>IF(SUM('Sales by Agent'!V7:X7)&gt;0,"YES","NO")</f>
        <v>NO</v>
      </c>
      <c r="Y7" s="30" t="str">
        <f>IF(SUM('Sales by Agent'!W7:Y7)&gt;0,"YES","NO")</f>
        <v>NO</v>
      </c>
      <c r="Z7" s="30" t="str">
        <f>IF(SUM('Sales by Agent'!X7:Z7)&gt;0,"YES","NO")</f>
        <v>NO</v>
      </c>
      <c r="AA7" s="30" t="str">
        <f>IF(SUM('Sales by Agent'!Y7:AA7)&gt;0,"YES","NO")</f>
        <v>NO</v>
      </c>
      <c r="AB7" s="30" t="str">
        <f>IF(SUM('Sales by Agent'!Z7:AB7)&gt;0,"YES","NO")</f>
        <v>NO</v>
      </c>
      <c r="AC7" s="30" t="str">
        <f>IF(SUM('Sales by Agent'!AA7:AC7)&gt;0,"YES","NO")</f>
        <v>NO</v>
      </c>
      <c r="AD7" s="30" t="str">
        <f>IF(SUM('Sales by Agent'!AB7:AD7)&gt;0,"YES","NO")</f>
        <v>NO</v>
      </c>
      <c r="AE7" s="30" t="str">
        <f>IF(SUM('Sales by Agent'!AC7:AE7)&gt;0,"YES","NO")</f>
        <v>NO</v>
      </c>
      <c r="AF7" s="30" t="str">
        <f>IF(SUM('Sales by Agent'!AD7:AF7)&gt;0,"YES","NO")</f>
        <v>NO</v>
      </c>
      <c r="AG7" s="30" t="str">
        <f>IF(SUM('Sales by Agent'!AE7:AG7)&gt;0,"YES","NO")</f>
        <v>NO</v>
      </c>
      <c r="AH7" s="30" t="str">
        <f>IF(SUM('Sales by Agent'!AF7:AH7)&gt;0,"YES","NO")</f>
        <v>NO</v>
      </c>
      <c r="AI7" s="30" t="str">
        <f>IF(SUM('Sales by Agent'!AG7:AI7)&gt;0,"YES","NO")</f>
        <v>NO</v>
      </c>
      <c r="AJ7" s="30" t="str">
        <f>IF(SUM('Sales by Agent'!AH7:AJ7)&gt;0,"YES","NO")</f>
        <v>NO</v>
      </c>
      <c r="AK7" s="30" t="str">
        <f>IF(SUM('Sales by Agent'!AI7:AK7)&gt;0,"YES","NO")</f>
        <v>NO</v>
      </c>
      <c r="AL7" s="30" t="str">
        <f>IF(SUM('Sales by Agent'!AJ7:AL7)&gt;0,"YES","NO")</f>
        <v>NO</v>
      </c>
      <c r="AM7" s="30" t="str">
        <f>IF(SUM('Sales by Agent'!AK7:AM7)&gt;0,"YES","NO")</f>
        <v>YES</v>
      </c>
      <c r="AN7" s="30" t="str">
        <f>IF(SUM('Sales by Agent'!AL7:AN7)&gt;0,"YES","NO")</f>
        <v>YES</v>
      </c>
      <c r="AO7" s="30" t="str">
        <f>IF(SUM('Sales by Agent'!AM7:AO7)&gt;0,"YES","NO")</f>
        <v>YES</v>
      </c>
      <c r="AP7" s="30" t="str">
        <f>IF(SUM('Sales by Agent'!AN7:AP7)&gt;0,"YES","NO")</f>
        <v>YES</v>
      </c>
      <c r="AQ7" s="30" t="str">
        <f>IF(SUM('Sales by Agent'!AO7:AQ7)&gt;0,"YES","NO")</f>
        <v>YES</v>
      </c>
      <c r="AR7" s="30" t="str">
        <f>IF(SUM('Sales by Agent'!AP7:AR7)&gt;0,"YES","NO")</f>
        <v>NO</v>
      </c>
      <c r="AS7" s="30" t="str">
        <f>IF(SUM('Sales by Agent'!AQ7:AS7)&gt;0,"YES","NO")</f>
        <v>NO</v>
      </c>
      <c r="AT7" s="30" t="str">
        <f>IF(SUM('Sales by Agent'!AR7:AT7)&gt;0,"YES","NO")</f>
        <v>NO</v>
      </c>
      <c r="AU7" s="30" t="str">
        <f>IF(SUM('Sales by Agent'!AS7:AU7)&gt;0,"YES","NO")</f>
        <v>NO</v>
      </c>
      <c r="AV7" s="30" t="str">
        <f>IF(SUM('Sales by Agent'!AT7:AV7)&gt;0,"YES","NO")</f>
        <v>NO</v>
      </c>
      <c r="AW7" s="87"/>
      <c r="AX7" t="str">
        <f t="shared" si="2"/>
        <v>NO</v>
      </c>
      <c r="AY7" t="str">
        <f t="shared" si="3"/>
        <v>NO</v>
      </c>
      <c r="AZ7" t="str">
        <f t="shared" si="4"/>
        <v>NO</v>
      </c>
      <c r="BA7" t="str">
        <f t="shared" si="5"/>
        <v>NO</v>
      </c>
      <c r="BB7" t="str">
        <f t="shared" si="6"/>
        <v>NO</v>
      </c>
      <c r="BC7" t="str">
        <f t="shared" si="7"/>
        <v>NO</v>
      </c>
      <c r="BD7" t="str">
        <f t="shared" si="8"/>
        <v>NO</v>
      </c>
      <c r="BE7" t="str">
        <f t="shared" si="9"/>
        <v>NO</v>
      </c>
      <c r="BF7" t="str">
        <f t="shared" si="10"/>
        <v>NO</v>
      </c>
      <c r="BG7" t="str">
        <f t="shared" si="11"/>
        <v>NO</v>
      </c>
      <c r="BH7" t="str">
        <f t="shared" si="1"/>
        <v>NO</v>
      </c>
    </row>
    <row r="8" spans="1:60">
      <c r="A8" s="564" t="s">
        <v>1997</v>
      </c>
      <c r="B8" s="564" t="s">
        <v>1998</v>
      </c>
      <c r="C8" s="564" t="s">
        <v>1986</v>
      </c>
      <c r="D8" s="564" t="s">
        <v>689</v>
      </c>
      <c r="E8" s="564" t="s">
        <v>1457</v>
      </c>
      <c r="F8" s="565">
        <v>16499.919999999998</v>
      </c>
      <c r="G8" s="86"/>
      <c r="H8" s="86"/>
      <c r="I8" s="30" t="str">
        <f>IF(SUM('Sales by Agent'!G8:I8)&gt;0,"YES","NO")</f>
        <v>NO</v>
      </c>
      <c r="J8" s="30" t="str">
        <f>IF(SUM('Sales by Agent'!H8:J8)&gt;0,"YES","NO")</f>
        <v>NO</v>
      </c>
      <c r="K8" s="30" t="str">
        <f>IF(SUM('Sales by Agent'!I8:K8)&gt;0,"YES","NO")</f>
        <v>NO</v>
      </c>
      <c r="L8" s="30" t="str">
        <f>IF(SUM('Sales by Agent'!J8:L8)&gt;0,"YES","NO")</f>
        <v>NO</v>
      </c>
      <c r="M8" s="30" t="str">
        <f>IF(SUM('Sales by Agent'!K8:M8)&gt;0,"YES","NO")</f>
        <v>NO</v>
      </c>
      <c r="N8" s="30" t="str">
        <f>IF(SUM('Sales by Agent'!L8:N8)&gt;0,"YES","NO")</f>
        <v>NO</v>
      </c>
      <c r="O8" s="30" t="str">
        <f>IF(SUM('Sales by Agent'!M8:O8)&gt;0,"YES","NO")</f>
        <v>NO</v>
      </c>
      <c r="P8" s="30" t="str">
        <f>IF(SUM('Sales by Agent'!N8:P8)&gt;0,"YES","NO")</f>
        <v>NO</v>
      </c>
      <c r="Q8" s="30" t="str">
        <f>IF(SUM('Sales by Agent'!O8:Q8)&gt;0,"YES","NO")</f>
        <v>NO</v>
      </c>
      <c r="R8" s="30" t="str">
        <f>IF(SUM('Sales by Agent'!P8:R8)&gt;0,"YES","NO")</f>
        <v>NO</v>
      </c>
      <c r="S8" s="30" t="str">
        <f>IF(SUM('Sales by Agent'!Q8:S8)&gt;0,"YES","NO")</f>
        <v>NO</v>
      </c>
      <c r="T8" s="30" t="str">
        <f>IF(SUM('Sales by Agent'!R8:T8)&gt;0,"YES","NO")</f>
        <v>NO</v>
      </c>
      <c r="U8" s="30" t="str">
        <f>IF(SUM('Sales by Agent'!S8:U8)&gt;0,"YES","NO")</f>
        <v>NO</v>
      </c>
      <c r="V8" s="30" t="str">
        <f>IF(SUM('Sales by Agent'!T8:V8)&gt;0,"YES","NO")</f>
        <v>NO</v>
      </c>
      <c r="W8" s="30" t="str">
        <f>IF(SUM('Sales by Agent'!U8:W8)&gt;0,"YES","NO")</f>
        <v>NO</v>
      </c>
      <c r="X8" s="30" t="str">
        <f>IF(SUM('Sales by Agent'!V8:X8)&gt;0,"YES","NO")</f>
        <v>NO</v>
      </c>
      <c r="Y8" s="30" t="str">
        <f>IF(SUM('Sales by Agent'!W8:Y8)&gt;0,"YES","NO")</f>
        <v>NO</v>
      </c>
      <c r="Z8" s="30" t="str">
        <f>IF(SUM('Sales by Agent'!X8:Z8)&gt;0,"YES","NO")</f>
        <v>NO</v>
      </c>
      <c r="AA8" s="30" t="str">
        <f>IF(SUM('Sales by Agent'!Y8:AA8)&gt;0,"YES","NO")</f>
        <v>NO</v>
      </c>
      <c r="AB8" s="30" t="str">
        <f>IF(SUM('Sales by Agent'!Z8:AB8)&gt;0,"YES","NO")</f>
        <v>NO</v>
      </c>
      <c r="AC8" s="30" t="str">
        <f>IF(SUM('Sales by Agent'!AA8:AC8)&gt;0,"YES","NO")</f>
        <v>NO</v>
      </c>
      <c r="AD8" s="30" t="str">
        <f>IF(SUM('Sales by Agent'!AB8:AD8)&gt;0,"YES","NO")</f>
        <v>NO</v>
      </c>
      <c r="AE8" s="30" t="str">
        <f>IF(SUM('Sales by Agent'!AC8:AE8)&gt;0,"YES","NO")</f>
        <v>NO</v>
      </c>
      <c r="AF8" s="30" t="str">
        <f>IF(SUM('Sales by Agent'!AD8:AF8)&gt;0,"YES","NO")</f>
        <v>NO</v>
      </c>
      <c r="AG8" s="30" t="str">
        <f>IF(SUM('Sales by Agent'!AE8:AG8)&gt;0,"YES","NO")</f>
        <v>NO</v>
      </c>
      <c r="AH8" s="30" t="str">
        <f>IF(SUM('Sales by Agent'!AF8:AH8)&gt;0,"YES","NO")</f>
        <v>NO</v>
      </c>
      <c r="AI8" s="30" t="str">
        <f>IF(SUM('Sales by Agent'!AG8:AI8)&gt;0,"YES","NO")</f>
        <v>NO</v>
      </c>
      <c r="AJ8" s="30" t="str">
        <f>IF(SUM('Sales by Agent'!AH8:AJ8)&gt;0,"YES","NO")</f>
        <v>NO</v>
      </c>
      <c r="AK8" s="30" t="str">
        <f>IF(SUM('Sales by Agent'!AI8:AK8)&gt;0,"YES","NO")</f>
        <v>NO</v>
      </c>
      <c r="AL8" s="30" t="str">
        <f>IF(SUM('Sales by Agent'!AJ8:AL8)&gt;0,"YES","NO")</f>
        <v>NO</v>
      </c>
      <c r="AM8" s="30" t="str">
        <f>IF(SUM('Sales by Agent'!AK8:AM8)&gt;0,"YES","NO")</f>
        <v>YES</v>
      </c>
      <c r="AN8" s="30" t="str">
        <f>IF(SUM('Sales by Agent'!AL8:AN8)&gt;0,"YES","NO")</f>
        <v>YES</v>
      </c>
      <c r="AO8" s="30" t="str">
        <f>IF(SUM('Sales by Agent'!AM8:AO8)&gt;0,"YES","NO")</f>
        <v>YES</v>
      </c>
      <c r="AP8" s="30" t="str">
        <f>IF(SUM('Sales by Agent'!AN8:AP8)&gt;0,"YES","NO")</f>
        <v>YES</v>
      </c>
      <c r="AQ8" s="30" t="str">
        <f>IF(SUM('Sales by Agent'!AO8:AQ8)&gt;0,"YES","NO")</f>
        <v>YES</v>
      </c>
      <c r="AR8" s="30" t="str">
        <f>IF(SUM('Sales by Agent'!AP8:AR8)&gt;0,"YES","NO")</f>
        <v>NO</v>
      </c>
      <c r="AS8" s="30" t="str">
        <f>IF(SUM('Sales by Agent'!AQ8:AS8)&gt;0,"YES","NO")</f>
        <v>NO</v>
      </c>
      <c r="AT8" s="30" t="str">
        <f>IF(SUM('Sales by Agent'!AR8:AT8)&gt;0,"YES","NO")</f>
        <v>NO</v>
      </c>
      <c r="AU8" s="30" t="str">
        <f>IF(SUM('Sales by Agent'!AS8:AU8)&gt;0,"YES","NO")</f>
        <v>NO</v>
      </c>
      <c r="AV8" s="30" t="str">
        <f>IF(SUM('Sales by Agent'!AT8:AV8)&gt;0,"YES","NO")</f>
        <v>YES</v>
      </c>
      <c r="AW8" s="87"/>
      <c r="AX8" t="str">
        <f t="shared" si="2"/>
        <v>NO</v>
      </c>
      <c r="AY8" t="str">
        <f t="shared" si="3"/>
        <v>NO</v>
      </c>
      <c r="AZ8" t="str">
        <f t="shared" si="4"/>
        <v>NO</v>
      </c>
      <c r="BA8" t="str">
        <f t="shared" si="5"/>
        <v>NO</v>
      </c>
      <c r="BB8" t="str">
        <f t="shared" si="6"/>
        <v>NO</v>
      </c>
      <c r="BC8" t="str">
        <f t="shared" si="7"/>
        <v>NO</v>
      </c>
      <c r="BD8" t="str">
        <f t="shared" si="8"/>
        <v>NO</v>
      </c>
      <c r="BE8" t="str">
        <f t="shared" si="9"/>
        <v>NO</v>
      </c>
      <c r="BF8" t="str">
        <f t="shared" si="10"/>
        <v>NO</v>
      </c>
      <c r="BG8" t="str">
        <f t="shared" si="11"/>
        <v>NO</v>
      </c>
      <c r="BH8" t="str">
        <f t="shared" si="1"/>
        <v>NO</v>
      </c>
    </row>
    <row r="9" spans="1:60">
      <c r="A9" s="564" t="s">
        <v>2504</v>
      </c>
      <c r="B9" s="564" t="s">
        <v>2505</v>
      </c>
      <c r="C9" s="564" t="s">
        <v>1986</v>
      </c>
      <c r="D9" s="564" t="s">
        <v>689</v>
      </c>
      <c r="E9" s="564" t="s">
        <v>1457</v>
      </c>
      <c r="F9" s="565">
        <v>2146.54</v>
      </c>
      <c r="G9" s="31"/>
      <c r="H9" s="88"/>
      <c r="I9" s="30" t="str">
        <f>IF(SUM('Sales by Agent'!G9:I9)&gt;0,"YES","NO")</f>
        <v>NO</v>
      </c>
      <c r="J9" s="30" t="str">
        <f>IF(SUM('Sales by Agent'!H9:J9)&gt;0,"YES","NO")</f>
        <v>NO</v>
      </c>
      <c r="K9" s="30" t="str">
        <f>IF(SUM('Sales by Agent'!I9:K9)&gt;0,"YES","NO")</f>
        <v>NO</v>
      </c>
      <c r="L9" s="30" t="str">
        <f>IF(SUM('Sales by Agent'!J9:L9)&gt;0,"YES","NO")</f>
        <v>NO</v>
      </c>
      <c r="M9" s="30" t="str">
        <f>IF(SUM('Sales by Agent'!K9:M9)&gt;0,"YES","NO")</f>
        <v>NO</v>
      </c>
      <c r="N9" s="30" t="str">
        <f>IF(SUM('Sales by Agent'!L9:N9)&gt;0,"YES","NO")</f>
        <v>NO</v>
      </c>
      <c r="O9" s="30" t="str">
        <f>IF(SUM('Sales by Agent'!M9:O9)&gt;0,"YES","NO")</f>
        <v>NO</v>
      </c>
      <c r="P9" s="30" t="str">
        <f>IF(SUM('Sales by Agent'!N9:P9)&gt;0,"YES","NO")</f>
        <v>NO</v>
      </c>
      <c r="Q9" s="30" t="str">
        <f>IF(SUM('Sales by Agent'!O9:Q9)&gt;0,"YES","NO")</f>
        <v>NO</v>
      </c>
      <c r="R9" s="30" t="str">
        <f>IF(SUM('Sales by Agent'!P9:R9)&gt;0,"YES","NO")</f>
        <v>NO</v>
      </c>
      <c r="S9" s="30" t="str">
        <f>IF(SUM('Sales by Agent'!Q9:S9)&gt;0,"YES","NO")</f>
        <v>NO</v>
      </c>
      <c r="T9" s="30" t="str">
        <f>IF(SUM('Sales by Agent'!R9:T9)&gt;0,"YES","NO")</f>
        <v>NO</v>
      </c>
      <c r="U9" s="30" t="str">
        <f>IF(SUM('Sales by Agent'!S9:U9)&gt;0,"YES","NO")</f>
        <v>NO</v>
      </c>
      <c r="V9" s="30" t="str">
        <f>IF(SUM('Sales by Agent'!T9:V9)&gt;0,"YES","NO")</f>
        <v>NO</v>
      </c>
      <c r="W9" s="30" t="str">
        <f>IF(SUM('Sales by Agent'!U9:W9)&gt;0,"YES","NO")</f>
        <v>NO</v>
      </c>
      <c r="X9" s="30" t="str">
        <f>IF(SUM('Sales by Agent'!V9:X9)&gt;0,"YES","NO")</f>
        <v>NO</v>
      </c>
      <c r="Y9" s="30" t="str">
        <f>IF(SUM('Sales by Agent'!W9:Y9)&gt;0,"YES","NO")</f>
        <v>NO</v>
      </c>
      <c r="Z9" s="30" t="str">
        <f>IF(SUM('Sales by Agent'!X9:Z9)&gt;0,"YES","NO")</f>
        <v>NO</v>
      </c>
      <c r="AA9" s="30" t="str">
        <f>IF(SUM('Sales by Agent'!Y9:AA9)&gt;0,"YES","NO")</f>
        <v>NO</v>
      </c>
      <c r="AB9" s="30" t="str">
        <f>IF(SUM('Sales by Agent'!Z9:AB9)&gt;0,"YES","NO")</f>
        <v>NO</v>
      </c>
      <c r="AC9" s="30" t="str">
        <f>IF(SUM('Sales by Agent'!AA9:AC9)&gt;0,"YES","NO")</f>
        <v>NO</v>
      </c>
      <c r="AD9" s="30" t="str">
        <f>IF(SUM('Sales by Agent'!AB9:AD9)&gt;0,"YES","NO")</f>
        <v>NO</v>
      </c>
      <c r="AE9" s="30" t="str">
        <f>IF(SUM('Sales by Agent'!AC9:AE9)&gt;0,"YES","NO")</f>
        <v>NO</v>
      </c>
      <c r="AF9" s="30" t="str">
        <f>IF(SUM('Sales by Agent'!AD9:AF9)&gt;0,"YES","NO")</f>
        <v>NO</v>
      </c>
      <c r="AG9" s="30" t="str">
        <f>IF(SUM('Sales by Agent'!AE9:AG9)&gt;0,"YES","NO")</f>
        <v>NO</v>
      </c>
      <c r="AH9" s="30" t="str">
        <f>IF(SUM('Sales by Agent'!AF9:AH9)&gt;0,"YES","NO")</f>
        <v>NO</v>
      </c>
      <c r="AI9" s="30" t="str">
        <f>IF(SUM('Sales by Agent'!AG9:AI9)&gt;0,"YES","NO")</f>
        <v>NO</v>
      </c>
      <c r="AJ9" s="30" t="str">
        <f>IF(SUM('Sales by Agent'!AH9:AJ9)&gt;0,"YES","NO")</f>
        <v>NO</v>
      </c>
      <c r="AK9" s="30" t="str">
        <f>IF(SUM('Sales by Agent'!AI9:AK9)&gt;0,"YES","NO")</f>
        <v>NO</v>
      </c>
      <c r="AL9" s="30" t="str">
        <f>IF(SUM('Sales by Agent'!AJ9:AL9)&gt;0,"YES","NO")</f>
        <v>NO</v>
      </c>
      <c r="AM9" s="30" t="str">
        <f>IF(SUM('Sales by Agent'!AK9:AM9)&gt;0,"YES","NO")</f>
        <v>NO</v>
      </c>
      <c r="AN9" s="30" t="str">
        <f>IF(SUM('Sales by Agent'!AL9:AN9)&gt;0,"YES","NO")</f>
        <v>NO</v>
      </c>
      <c r="AO9" s="30" t="str">
        <f>IF(SUM('Sales by Agent'!AM9:AO9)&gt;0,"YES","NO")</f>
        <v>NO</v>
      </c>
      <c r="AP9" s="30" t="str">
        <f>IF(SUM('Sales by Agent'!AN9:AP9)&gt;0,"YES","NO")</f>
        <v>NO</v>
      </c>
      <c r="AQ9" s="30" t="str">
        <f>IF(SUM('Sales by Agent'!AO9:AQ9)&gt;0,"YES","NO")</f>
        <v>NO</v>
      </c>
      <c r="AR9" s="30" t="str">
        <f>IF(SUM('Sales by Agent'!AP9:AR9)&gt;0,"YES","NO")</f>
        <v>NO</v>
      </c>
      <c r="AS9" s="30" t="str">
        <f>IF(SUM('Sales by Agent'!AQ9:AS9)&gt;0,"YES","NO")</f>
        <v>NO</v>
      </c>
      <c r="AT9" s="30" t="str">
        <f>IF(SUM('Sales by Agent'!AR9:AT9)&gt;0,"YES","NO")</f>
        <v>NO</v>
      </c>
      <c r="AU9" s="30" t="str">
        <f>IF(SUM('Sales by Agent'!AS9:AU9)&gt;0,"YES","NO")</f>
        <v>NO</v>
      </c>
      <c r="AV9" s="30" t="str">
        <f>IF(SUM('Sales by Agent'!AT9:AV9)&gt;0,"YES","NO")</f>
        <v>YES</v>
      </c>
      <c r="AW9" s="87"/>
      <c r="AX9" t="str">
        <f t="shared" si="2"/>
        <v>NO</v>
      </c>
      <c r="AY9" t="str">
        <f t="shared" si="3"/>
        <v>NO</v>
      </c>
      <c r="AZ9" t="str">
        <f t="shared" si="4"/>
        <v>NO</v>
      </c>
      <c r="BA9" t="str">
        <f t="shared" si="5"/>
        <v>NO</v>
      </c>
      <c r="BB9" t="str">
        <f t="shared" si="6"/>
        <v>NO</v>
      </c>
      <c r="BC9" t="str">
        <f t="shared" si="7"/>
        <v>NO</v>
      </c>
      <c r="BD9" t="str">
        <f t="shared" si="8"/>
        <v>NO</v>
      </c>
      <c r="BE9" t="str">
        <f t="shared" si="9"/>
        <v>NO</v>
      </c>
      <c r="BF9" t="str">
        <f t="shared" si="10"/>
        <v>NO</v>
      </c>
      <c r="BG9" t="str">
        <f t="shared" si="11"/>
        <v>NO</v>
      </c>
      <c r="BH9" t="str">
        <f t="shared" si="1"/>
        <v>NO</v>
      </c>
    </row>
    <row r="10" spans="1:60">
      <c r="A10" s="564" t="s">
        <v>1999</v>
      </c>
      <c r="B10" s="564" t="s">
        <v>2000</v>
      </c>
      <c r="C10" s="564" t="s">
        <v>1986</v>
      </c>
      <c r="D10" s="564" t="s">
        <v>689</v>
      </c>
      <c r="E10" s="564" t="s">
        <v>1457</v>
      </c>
      <c r="F10" s="565">
        <v>2801.72</v>
      </c>
      <c r="G10" s="88"/>
      <c r="H10" s="88"/>
      <c r="I10" s="30" t="str">
        <f>IF(SUM('Sales by Agent'!G10:I10)&gt;0,"YES","NO")</f>
        <v>NO</v>
      </c>
      <c r="J10" s="30" t="str">
        <f>IF(SUM('Sales by Agent'!H10:J10)&gt;0,"YES","NO")</f>
        <v>NO</v>
      </c>
      <c r="K10" s="30" t="str">
        <f>IF(SUM('Sales by Agent'!I10:K10)&gt;0,"YES","NO")</f>
        <v>NO</v>
      </c>
      <c r="L10" s="30" t="str">
        <f>IF(SUM('Sales by Agent'!J10:L10)&gt;0,"YES","NO")</f>
        <v>NO</v>
      </c>
      <c r="M10" s="30" t="str">
        <f>IF(SUM('Sales by Agent'!K10:M10)&gt;0,"YES","NO")</f>
        <v>NO</v>
      </c>
      <c r="N10" s="30" t="str">
        <f>IF(SUM('Sales by Agent'!L10:N10)&gt;0,"YES","NO")</f>
        <v>NO</v>
      </c>
      <c r="O10" s="30" t="str">
        <f>IF(SUM('Sales by Agent'!M10:O10)&gt;0,"YES","NO")</f>
        <v>NO</v>
      </c>
      <c r="P10" s="30" t="str">
        <f>IF(SUM('Sales by Agent'!N10:P10)&gt;0,"YES","NO")</f>
        <v>NO</v>
      </c>
      <c r="Q10" s="30" t="str">
        <f>IF(SUM('Sales by Agent'!O10:Q10)&gt;0,"YES","NO")</f>
        <v>NO</v>
      </c>
      <c r="R10" s="30" t="str">
        <f>IF(SUM('Sales by Agent'!P10:R10)&gt;0,"YES","NO")</f>
        <v>NO</v>
      </c>
      <c r="S10" s="30" t="str">
        <f>IF(SUM('Sales by Agent'!Q10:S10)&gt;0,"YES","NO")</f>
        <v>NO</v>
      </c>
      <c r="T10" s="30" t="str">
        <f>IF(SUM('Sales by Agent'!R10:T10)&gt;0,"YES","NO")</f>
        <v>NO</v>
      </c>
      <c r="U10" s="30" t="str">
        <f>IF(SUM('Sales by Agent'!S10:U10)&gt;0,"YES","NO")</f>
        <v>NO</v>
      </c>
      <c r="V10" s="30" t="str">
        <f>IF(SUM('Sales by Agent'!T10:V10)&gt;0,"YES","NO")</f>
        <v>NO</v>
      </c>
      <c r="W10" s="30" t="str">
        <f>IF(SUM('Sales by Agent'!U10:W10)&gt;0,"YES","NO")</f>
        <v>NO</v>
      </c>
      <c r="X10" s="30" t="str">
        <f>IF(SUM('Sales by Agent'!V10:X10)&gt;0,"YES","NO")</f>
        <v>NO</v>
      </c>
      <c r="Y10" s="30" t="str">
        <f>IF(SUM('Sales by Agent'!W10:Y10)&gt;0,"YES","NO")</f>
        <v>NO</v>
      </c>
      <c r="Z10" s="30" t="str">
        <f>IF(SUM('Sales by Agent'!X10:Z10)&gt;0,"YES","NO")</f>
        <v>NO</v>
      </c>
      <c r="AA10" s="30" t="str">
        <f>IF(SUM('Sales by Agent'!Y10:AA10)&gt;0,"YES","NO")</f>
        <v>NO</v>
      </c>
      <c r="AB10" s="30" t="str">
        <f>IF(SUM('Sales by Agent'!Z10:AB10)&gt;0,"YES","NO")</f>
        <v>NO</v>
      </c>
      <c r="AC10" s="30" t="str">
        <f>IF(SUM('Sales by Agent'!AA10:AC10)&gt;0,"YES","NO")</f>
        <v>NO</v>
      </c>
      <c r="AD10" s="30" t="str">
        <f>IF(SUM('Sales by Agent'!AB10:AD10)&gt;0,"YES","NO")</f>
        <v>NO</v>
      </c>
      <c r="AE10" s="30" t="str">
        <f>IF(SUM('Sales by Agent'!AC10:AE10)&gt;0,"YES","NO")</f>
        <v>NO</v>
      </c>
      <c r="AF10" s="30" t="str">
        <f>IF(SUM('Sales by Agent'!AD10:AF10)&gt;0,"YES","NO")</f>
        <v>NO</v>
      </c>
      <c r="AG10" s="30" t="str">
        <f>IF(SUM('Sales by Agent'!AE10:AG10)&gt;0,"YES","NO")</f>
        <v>NO</v>
      </c>
      <c r="AH10" s="30" t="str">
        <f>IF(SUM('Sales by Agent'!AF10:AH10)&gt;0,"YES","NO")</f>
        <v>NO</v>
      </c>
      <c r="AI10" s="30" t="str">
        <f>IF(SUM('Sales by Agent'!AG10:AI10)&gt;0,"YES","NO")</f>
        <v>NO</v>
      </c>
      <c r="AJ10" s="30" t="str">
        <f>IF(SUM('Sales by Agent'!AH10:AJ10)&gt;0,"YES","NO")</f>
        <v>NO</v>
      </c>
      <c r="AK10" s="30" t="str">
        <f>IF(SUM('Sales by Agent'!AI10:AK10)&gt;0,"YES","NO")</f>
        <v>NO</v>
      </c>
      <c r="AL10" s="30" t="str">
        <f>IF(SUM('Sales by Agent'!AJ10:AL10)&gt;0,"YES","NO")</f>
        <v>NO</v>
      </c>
      <c r="AM10" s="30" t="str">
        <f>IF(SUM('Sales by Agent'!AK10:AM10)&gt;0,"YES","NO")</f>
        <v>NO</v>
      </c>
      <c r="AN10" s="30" t="str">
        <f>IF(SUM('Sales by Agent'!AL10:AN10)&gt;0,"YES","NO")</f>
        <v>NO</v>
      </c>
      <c r="AO10" s="30" t="str">
        <f>IF(SUM('Sales by Agent'!AM10:AO10)&gt;0,"YES","NO")</f>
        <v>NO</v>
      </c>
      <c r="AP10" s="30" t="str">
        <f>IF(SUM('Sales by Agent'!AN10:AP10)&gt;0,"YES","NO")</f>
        <v>NO</v>
      </c>
      <c r="AQ10" s="30" t="str">
        <f>IF(SUM('Sales by Agent'!AO10:AQ10)&gt;0,"YES","NO")</f>
        <v>NO</v>
      </c>
      <c r="AR10" s="30" t="str">
        <f>IF(SUM('Sales by Agent'!AP10:AR10)&gt;0,"YES","NO")</f>
        <v>YES</v>
      </c>
      <c r="AS10" s="30" t="str">
        <f>IF(SUM('Sales by Agent'!AQ10:AS10)&gt;0,"YES","NO")</f>
        <v>YES</v>
      </c>
      <c r="AT10" s="30" t="str">
        <f>IF(SUM('Sales by Agent'!AR10:AT10)&gt;0,"YES","NO")</f>
        <v>YES</v>
      </c>
      <c r="AU10" s="30" t="str">
        <f>IF(SUM('Sales by Agent'!AS10:AU10)&gt;0,"YES","NO")</f>
        <v>NO</v>
      </c>
      <c r="AV10" s="30" t="str">
        <f>IF(SUM('Sales by Agent'!AT10:AV10)&gt;0,"YES","NO")</f>
        <v>NO</v>
      </c>
      <c r="AW10" s="87"/>
      <c r="AX10" t="str">
        <f t="shared" si="2"/>
        <v>NO</v>
      </c>
      <c r="AY10" t="str">
        <f t="shared" si="3"/>
        <v>NO</v>
      </c>
      <c r="AZ10" t="str">
        <f t="shared" si="4"/>
        <v>NO</v>
      </c>
      <c r="BA10" t="str">
        <f t="shared" si="5"/>
        <v>NO</v>
      </c>
      <c r="BB10" t="str">
        <f t="shared" si="6"/>
        <v>NO</v>
      </c>
      <c r="BC10" t="str">
        <f t="shared" si="7"/>
        <v>NO</v>
      </c>
      <c r="BD10" t="str">
        <f t="shared" si="8"/>
        <v>NO</v>
      </c>
      <c r="BE10" t="str">
        <f t="shared" si="9"/>
        <v>NO</v>
      </c>
      <c r="BF10" t="str">
        <f t="shared" si="10"/>
        <v>NO</v>
      </c>
      <c r="BG10" t="str">
        <f t="shared" si="11"/>
        <v>NO</v>
      </c>
      <c r="BH10" t="str">
        <f t="shared" si="1"/>
        <v>NO</v>
      </c>
    </row>
    <row r="11" spans="1:60">
      <c r="A11" s="564" t="s">
        <v>2001</v>
      </c>
      <c r="B11" s="564" t="s">
        <v>2002</v>
      </c>
      <c r="C11" s="564" t="s">
        <v>1986</v>
      </c>
      <c r="D11" s="564" t="s">
        <v>689</v>
      </c>
      <c r="E11" s="564" t="s">
        <v>1457</v>
      </c>
      <c r="F11" s="565">
        <v>21324</v>
      </c>
      <c r="G11" s="87"/>
      <c r="H11" s="86"/>
      <c r="I11" s="30" t="str">
        <f>IF(SUM('Sales by Agent'!G11:I11)&gt;0,"YES","NO")</f>
        <v>NO</v>
      </c>
      <c r="J11" s="30" t="str">
        <f>IF(SUM('Sales by Agent'!H11:J11)&gt;0,"YES","NO")</f>
        <v>NO</v>
      </c>
      <c r="K11" s="30" t="str">
        <f>IF(SUM('Sales by Agent'!I11:K11)&gt;0,"YES","NO")</f>
        <v>NO</v>
      </c>
      <c r="L11" s="30" t="str">
        <f>IF(SUM('Sales by Agent'!J11:L11)&gt;0,"YES","NO")</f>
        <v>NO</v>
      </c>
      <c r="M11" s="30" t="str">
        <f>IF(SUM('Sales by Agent'!K11:M11)&gt;0,"YES","NO")</f>
        <v>NO</v>
      </c>
      <c r="N11" s="30" t="str">
        <f>IF(SUM('Sales by Agent'!L11:N11)&gt;0,"YES","NO")</f>
        <v>NO</v>
      </c>
      <c r="O11" s="30" t="str">
        <f>IF(SUM('Sales by Agent'!M11:O11)&gt;0,"YES","NO")</f>
        <v>NO</v>
      </c>
      <c r="P11" s="30" t="str">
        <f>IF(SUM('Sales by Agent'!N11:P11)&gt;0,"YES","NO")</f>
        <v>NO</v>
      </c>
      <c r="Q11" s="30" t="str">
        <f>IF(SUM('Sales by Agent'!O11:Q11)&gt;0,"YES","NO")</f>
        <v>NO</v>
      </c>
      <c r="R11" s="30" t="str">
        <f>IF(SUM('Sales by Agent'!P11:R11)&gt;0,"YES","NO")</f>
        <v>NO</v>
      </c>
      <c r="S11" s="30" t="str">
        <f>IF(SUM('Sales by Agent'!Q11:S11)&gt;0,"YES","NO")</f>
        <v>NO</v>
      </c>
      <c r="T11" s="30" t="str">
        <f>IF(SUM('Sales by Agent'!R11:T11)&gt;0,"YES","NO")</f>
        <v>NO</v>
      </c>
      <c r="U11" s="30" t="str">
        <f>IF(SUM('Sales by Agent'!S11:U11)&gt;0,"YES","NO")</f>
        <v>NO</v>
      </c>
      <c r="V11" s="30" t="str">
        <f>IF(SUM('Sales by Agent'!T11:V11)&gt;0,"YES","NO")</f>
        <v>NO</v>
      </c>
      <c r="W11" s="30" t="str">
        <f>IF(SUM('Sales by Agent'!U11:W11)&gt;0,"YES","NO")</f>
        <v>NO</v>
      </c>
      <c r="X11" s="30" t="str">
        <f>IF(SUM('Sales by Agent'!V11:X11)&gt;0,"YES","NO")</f>
        <v>NO</v>
      </c>
      <c r="Y11" s="30" t="str">
        <f>IF(SUM('Sales by Agent'!W11:Y11)&gt;0,"YES","NO")</f>
        <v>NO</v>
      </c>
      <c r="Z11" s="30" t="str">
        <f>IF(SUM('Sales by Agent'!X11:Z11)&gt;0,"YES","NO")</f>
        <v>NO</v>
      </c>
      <c r="AA11" s="30" t="str">
        <f>IF(SUM('Sales by Agent'!Y11:AA11)&gt;0,"YES","NO")</f>
        <v>NO</v>
      </c>
      <c r="AB11" s="30" t="str">
        <f>IF(SUM('Sales by Agent'!Z11:AB11)&gt;0,"YES","NO")</f>
        <v>NO</v>
      </c>
      <c r="AC11" s="30" t="str">
        <f>IF(SUM('Sales by Agent'!AA11:AC11)&gt;0,"YES","NO")</f>
        <v>NO</v>
      </c>
      <c r="AD11" s="30" t="str">
        <f>IF(SUM('Sales by Agent'!AB11:AD11)&gt;0,"YES","NO")</f>
        <v>NO</v>
      </c>
      <c r="AE11" s="30" t="str">
        <f>IF(SUM('Sales by Agent'!AC11:AE11)&gt;0,"YES","NO")</f>
        <v>NO</v>
      </c>
      <c r="AF11" s="30" t="str">
        <f>IF(SUM('Sales by Agent'!AD11:AF11)&gt;0,"YES","NO")</f>
        <v>NO</v>
      </c>
      <c r="AG11" s="30" t="str">
        <f>IF(SUM('Sales by Agent'!AE11:AG11)&gt;0,"YES","NO")</f>
        <v>NO</v>
      </c>
      <c r="AH11" s="30" t="str">
        <f>IF(SUM('Sales by Agent'!AF11:AH11)&gt;0,"YES","NO")</f>
        <v>NO</v>
      </c>
      <c r="AI11" s="30" t="str">
        <f>IF(SUM('Sales by Agent'!AG11:AI11)&gt;0,"YES","NO")</f>
        <v>NO</v>
      </c>
      <c r="AJ11" s="30" t="str">
        <f>IF(SUM('Sales by Agent'!AH11:AJ11)&gt;0,"YES","NO")</f>
        <v>NO</v>
      </c>
      <c r="AK11" s="30" t="str">
        <f>IF(SUM('Sales by Agent'!AI11:AK11)&gt;0,"YES","NO")</f>
        <v>NO</v>
      </c>
      <c r="AL11" s="30" t="str">
        <f>IF(SUM('Sales by Agent'!AJ11:AL11)&gt;0,"YES","NO")</f>
        <v>NO</v>
      </c>
      <c r="AM11" s="30" t="str">
        <f>IF(SUM('Sales by Agent'!AK11:AM11)&gt;0,"YES","NO")</f>
        <v>NO</v>
      </c>
      <c r="AN11" s="30" t="str">
        <f>IF(SUM('Sales by Agent'!AL11:AN11)&gt;0,"YES","NO")</f>
        <v>NO</v>
      </c>
      <c r="AO11" s="30" t="str">
        <f>IF(SUM('Sales by Agent'!AM11:AO11)&gt;0,"YES","NO")</f>
        <v>NO</v>
      </c>
      <c r="AP11" s="30" t="str">
        <f>IF(SUM('Sales by Agent'!AN11:AP11)&gt;0,"YES","NO")</f>
        <v>NO</v>
      </c>
      <c r="AQ11" s="30" t="str">
        <f>IF(SUM('Sales by Agent'!AO11:AQ11)&gt;0,"YES","NO")</f>
        <v>YES</v>
      </c>
      <c r="AR11" s="30" t="str">
        <f>IF(SUM('Sales by Agent'!AP11:AR11)&gt;0,"YES","NO")</f>
        <v>YES</v>
      </c>
      <c r="AS11" s="30" t="str">
        <f>IF(SUM('Sales by Agent'!AQ11:AS11)&gt;0,"YES","NO")</f>
        <v>YES</v>
      </c>
      <c r="AT11" s="30" t="str">
        <f>IF(SUM('Sales by Agent'!AR11:AT11)&gt;0,"YES","NO")</f>
        <v>YES</v>
      </c>
      <c r="AU11" s="30" t="str">
        <f>IF(SUM('Sales by Agent'!AS11:AU11)&gt;0,"YES","NO")</f>
        <v>YES</v>
      </c>
      <c r="AV11" s="30" t="str">
        <f>IF(SUM('Sales by Agent'!AT11:AV11)&gt;0,"YES","NO")</f>
        <v>YES</v>
      </c>
      <c r="AW11" s="87"/>
      <c r="AX11" t="str">
        <f t="shared" si="2"/>
        <v>NO</v>
      </c>
      <c r="AY11" t="str">
        <f t="shared" si="3"/>
        <v>NO</v>
      </c>
      <c r="AZ11" t="str">
        <f t="shared" si="4"/>
        <v>NO</v>
      </c>
      <c r="BA11" t="str">
        <f t="shared" si="5"/>
        <v>NO</v>
      </c>
      <c r="BB11" t="str">
        <f t="shared" si="6"/>
        <v>NO</v>
      </c>
      <c r="BC11" t="str">
        <f t="shared" si="7"/>
        <v>NO</v>
      </c>
      <c r="BD11" t="str">
        <f t="shared" si="8"/>
        <v>NO</v>
      </c>
      <c r="BE11" t="str">
        <f t="shared" si="9"/>
        <v>NO</v>
      </c>
      <c r="BF11" t="str">
        <f t="shared" si="10"/>
        <v>NO</v>
      </c>
      <c r="BG11" t="str">
        <f t="shared" si="11"/>
        <v>NO</v>
      </c>
      <c r="BH11" t="str">
        <f t="shared" si="1"/>
        <v>NO</v>
      </c>
    </row>
    <row r="12" spans="1:60">
      <c r="A12" s="564" t="s">
        <v>2506</v>
      </c>
      <c r="B12" s="564" t="s">
        <v>2507</v>
      </c>
      <c r="C12" s="564" t="s">
        <v>1986</v>
      </c>
      <c r="D12" s="564" t="s">
        <v>689</v>
      </c>
      <c r="E12" s="564" t="s">
        <v>1457</v>
      </c>
      <c r="F12" s="565">
        <v>13596.55</v>
      </c>
      <c r="G12" s="87"/>
      <c r="H12" s="87"/>
      <c r="I12" s="30" t="str">
        <f>IF(SUM('Sales by Agent'!G12:I12)&gt;0,"YES","NO")</f>
        <v>NO</v>
      </c>
      <c r="J12" s="30" t="str">
        <f>IF(SUM('Sales by Agent'!H12:J12)&gt;0,"YES","NO")</f>
        <v>NO</v>
      </c>
      <c r="K12" s="30" t="str">
        <f>IF(SUM('Sales by Agent'!I12:K12)&gt;0,"YES","NO")</f>
        <v>NO</v>
      </c>
      <c r="L12" s="30" t="str">
        <f>IF(SUM('Sales by Agent'!J12:L12)&gt;0,"YES","NO")</f>
        <v>NO</v>
      </c>
      <c r="M12" s="30" t="str">
        <f>IF(SUM('Sales by Agent'!K12:M12)&gt;0,"YES","NO")</f>
        <v>NO</v>
      </c>
      <c r="N12" s="30" t="str">
        <f>IF(SUM('Sales by Agent'!L12:N12)&gt;0,"YES","NO")</f>
        <v>NO</v>
      </c>
      <c r="O12" s="30" t="str">
        <f>IF(SUM('Sales by Agent'!M12:O12)&gt;0,"YES","NO")</f>
        <v>NO</v>
      </c>
      <c r="P12" s="30" t="str">
        <f>IF(SUM('Sales by Agent'!N12:P12)&gt;0,"YES","NO")</f>
        <v>NO</v>
      </c>
      <c r="Q12" s="30" t="str">
        <f>IF(SUM('Sales by Agent'!O12:Q12)&gt;0,"YES","NO")</f>
        <v>NO</v>
      </c>
      <c r="R12" s="30" t="str">
        <f>IF(SUM('Sales by Agent'!P12:R12)&gt;0,"YES","NO")</f>
        <v>NO</v>
      </c>
      <c r="S12" s="30" t="str">
        <f>IF(SUM('Sales by Agent'!Q12:S12)&gt;0,"YES","NO")</f>
        <v>NO</v>
      </c>
      <c r="T12" s="30" t="str">
        <f>IF(SUM('Sales by Agent'!R12:T12)&gt;0,"YES","NO")</f>
        <v>NO</v>
      </c>
      <c r="U12" s="30" t="str">
        <f>IF(SUM('Sales by Agent'!S12:U12)&gt;0,"YES","NO")</f>
        <v>NO</v>
      </c>
      <c r="V12" s="30" t="str">
        <f>IF(SUM('Sales by Agent'!T12:V12)&gt;0,"YES","NO")</f>
        <v>NO</v>
      </c>
      <c r="W12" s="30" t="str">
        <f>IF(SUM('Sales by Agent'!U12:W12)&gt;0,"YES","NO")</f>
        <v>NO</v>
      </c>
      <c r="X12" s="30" t="str">
        <f>IF(SUM('Sales by Agent'!V12:X12)&gt;0,"YES","NO")</f>
        <v>NO</v>
      </c>
      <c r="Y12" s="30" t="str">
        <f>IF(SUM('Sales by Agent'!W12:Y12)&gt;0,"YES","NO")</f>
        <v>NO</v>
      </c>
      <c r="Z12" s="30" t="str">
        <f>IF(SUM('Sales by Agent'!X12:Z12)&gt;0,"YES","NO")</f>
        <v>NO</v>
      </c>
      <c r="AA12" s="30" t="str">
        <f>IF(SUM('Sales by Agent'!Y12:AA12)&gt;0,"YES","NO")</f>
        <v>NO</v>
      </c>
      <c r="AB12" s="30" t="str">
        <f>IF(SUM('Sales by Agent'!Z12:AB12)&gt;0,"YES","NO")</f>
        <v>NO</v>
      </c>
      <c r="AC12" s="30" t="str">
        <f>IF(SUM('Sales by Agent'!AA12:AC12)&gt;0,"YES","NO")</f>
        <v>NO</v>
      </c>
      <c r="AD12" s="30" t="str">
        <f>IF(SUM('Sales by Agent'!AB12:AD12)&gt;0,"YES","NO")</f>
        <v>NO</v>
      </c>
      <c r="AE12" s="30" t="str">
        <f>IF(SUM('Sales by Agent'!AC12:AE12)&gt;0,"YES","NO")</f>
        <v>NO</v>
      </c>
      <c r="AF12" s="30" t="str">
        <f>IF(SUM('Sales by Agent'!AD12:AF12)&gt;0,"YES","NO")</f>
        <v>NO</v>
      </c>
      <c r="AG12" s="30" t="str">
        <f>IF(SUM('Sales by Agent'!AE12:AG12)&gt;0,"YES","NO")</f>
        <v>NO</v>
      </c>
      <c r="AH12" s="30" t="str">
        <f>IF(SUM('Sales by Agent'!AF12:AH12)&gt;0,"YES","NO")</f>
        <v>NO</v>
      </c>
      <c r="AI12" s="30" t="str">
        <f>IF(SUM('Sales by Agent'!AG12:AI12)&gt;0,"YES","NO")</f>
        <v>NO</v>
      </c>
      <c r="AJ12" s="30" t="str">
        <f>IF(SUM('Sales by Agent'!AH12:AJ12)&gt;0,"YES","NO")</f>
        <v>NO</v>
      </c>
      <c r="AK12" s="30" t="str">
        <f>IF(SUM('Sales by Agent'!AI12:AK12)&gt;0,"YES","NO")</f>
        <v>NO</v>
      </c>
      <c r="AL12" s="30" t="str">
        <f>IF(SUM('Sales by Agent'!AJ12:AL12)&gt;0,"YES","NO")</f>
        <v>NO</v>
      </c>
      <c r="AM12" s="30" t="str">
        <f>IF(SUM('Sales by Agent'!AK12:AM12)&gt;0,"YES","NO")</f>
        <v>NO</v>
      </c>
      <c r="AN12" s="30" t="str">
        <f>IF(SUM('Sales by Agent'!AL12:AN12)&gt;0,"YES","NO")</f>
        <v>NO</v>
      </c>
      <c r="AO12" s="30" t="str">
        <f>IF(SUM('Sales by Agent'!AM12:AO12)&gt;0,"YES","NO")</f>
        <v>NO</v>
      </c>
      <c r="AP12" s="30" t="str">
        <f>IF(SUM('Sales by Agent'!AN12:AP12)&gt;0,"YES","NO")</f>
        <v>NO</v>
      </c>
      <c r="AQ12" s="30" t="str">
        <f>IF(SUM('Sales by Agent'!AO12:AQ12)&gt;0,"YES","NO")</f>
        <v>NO</v>
      </c>
      <c r="AR12" s="30" t="str">
        <f>IF(SUM('Sales by Agent'!AP12:AR12)&gt;0,"YES","NO")</f>
        <v>NO</v>
      </c>
      <c r="AS12" s="30" t="str">
        <f>IF(SUM('Sales by Agent'!AQ12:AS12)&gt;0,"YES","NO")</f>
        <v>NO</v>
      </c>
      <c r="AT12" s="30" t="str">
        <f>IF(SUM('Sales by Agent'!AR12:AT12)&gt;0,"YES","NO")</f>
        <v>NO</v>
      </c>
      <c r="AU12" s="30" t="str">
        <f>IF(SUM('Sales by Agent'!AS12:AU12)&gt;0,"YES","NO")</f>
        <v>YES</v>
      </c>
      <c r="AV12" s="30" t="str">
        <f>IF(SUM('Sales by Agent'!AT12:AV12)&gt;0,"YES","NO")</f>
        <v>YES</v>
      </c>
      <c r="AW12" s="87"/>
      <c r="AX12" t="str">
        <f t="shared" si="2"/>
        <v>NO</v>
      </c>
      <c r="AY12" t="str">
        <f t="shared" si="3"/>
        <v>NO</v>
      </c>
      <c r="AZ12" t="str">
        <f t="shared" si="4"/>
        <v>NO</v>
      </c>
      <c r="BA12" t="str">
        <f t="shared" si="5"/>
        <v>NO</v>
      </c>
      <c r="BB12" t="str">
        <f t="shared" si="6"/>
        <v>NO</v>
      </c>
      <c r="BC12" t="str">
        <f t="shared" si="7"/>
        <v>NO</v>
      </c>
      <c r="BD12" t="str">
        <f t="shared" si="8"/>
        <v>NO</v>
      </c>
      <c r="BE12" t="str">
        <f t="shared" si="9"/>
        <v>NO</v>
      </c>
      <c r="BF12" t="str">
        <f t="shared" si="10"/>
        <v>NO</v>
      </c>
      <c r="BG12" t="str">
        <f t="shared" si="11"/>
        <v>NO</v>
      </c>
      <c r="BH12" t="str">
        <f t="shared" si="1"/>
        <v>NO</v>
      </c>
    </row>
    <row r="13" spans="1:60">
      <c r="A13" s="564" t="s">
        <v>2003</v>
      </c>
      <c r="B13" s="564" t="s">
        <v>2004</v>
      </c>
      <c r="C13" s="564" t="s">
        <v>1986</v>
      </c>
      <c r="D13" s="564" t="s">
        <v>689</v>
      </c>
      <c r="E13" s="564" t="s">
        <v>1457</v>
      </c>
      <c r="F13" s="565">
        <v>7361.64</v>
      </c>
      <c r="G13" s="86"/>
      <c r="H13" s="86"/>
      <c r="I13" s="30" t="str">
        <f>IF(SUM('Sales by Agent'!G13:I13)&gt;0,"YES","NO")</f>
        <v>NO</v>
      </c>
      <c r="J13" s="30" t="str">
        <f>IF(SUM('Sales by Agent'!H13:J13)&gt;0,"YES","NO")</f>
        <v>NO</v>
      </c>
      <c r="K13" s="30" t="str">
        <f>IF(SUM('Sales by Agent'!I13:K13)&gt;0,"YES","NO")</f>
        <v>NO</v>
      </c>
      <c r="L13" s="30" t="str">
        <f>IF(SUM('Sales by Agent'!J13:L13)&gt;0,"YES","NO")</f>
        <v>NO</v>
      </c>
      <c r="M13" s="30" t="str">
        <f>IF(SUM('Sales by Agent'!K13:M13)&gt;0,"YES","NO")</f>
        <v>NO</v>
      </c>
      <c r="N13" s="30" t="str">
        <f>IF(SUM('Sales by Agent'!L13:N13)&gt;0,"YES","NO")</f>
        <v>NO</v>
      </c>
      <c r="O13" s="30" t="str">
        <f>IF(SUM('Sales by Agent'!M13:O13)&gt;0,"YES","NO")</f>
        <v>NO</v>
      </c>
      <c r="P13" s="30" t="str">
        <f>IF(SUM('Sales by Agent'!N13:P13)&gt;0,"YES","NO")</f>
        <v>NO</v>
      </c>
      <c r="Q13" s="30" t="str">
        <f>IF(SUM('Sales by Agent'!O13:Q13)&gt;0,"YES","NO")</f>
        <v>NO</v>
      </c>
      <c r="R13" s="30" t="str">
        <f>IF(SUM('Sales by Agent'!P13:R13)&gt;0,"YES","NO")</f>
        <v>NO</v>
      </c>
      <c r="S13" s="30" t="str">
        <f>IF(SUM('Sales by Agent'!Q13:S13)&gt;0,"YES","NO")</f>
        <v>NO</v>
      </c>
      <c r="T13" s="30" t="str">
        <f>IF(SUM('Sales by Agent'!R13:T13)&gt;0,"YES","NO")</f>
        <v>NO</v>
      </c>
      <c r="U13" s="30" t="str">
        <f>IF(SUM('Sales by Agent'!S13:U13)&gt;0,"YES","NO")</f>
        <v>NO</v>
      </c>
      <c r="V13" s="30" t="str">
        <f>IF(SUM('Sales by Agent'!T13:V13)&gt;0,"YES","NO")</f>
        <v>NO</v>
      </c>
      <c r="W13" s="30" t="str">
        <f>IF(SUM('Sales by Agent'!U13:W13)&gt;0,"YES","NO")</f>
        <v>NO</v>
      </c>
      <c r="X13" s="30" t="str">
        <f>IF(SUM('Sales by Agent'!V13:X13)&gt;0,"YES","NO")</f>
        <v>NO</v>
      </c>
      <c r="Y13" s="30" t="str">
        <f>IF(SUM('Sales by Agent'!W13:Y13)&gt;0,"YES","NO")</f>
        <v>NO</v>
      </c>
      <c r="Z13" s="30" t="str">
        <f>IF(SUM('Sales by Agent'!X13:Z13)&gt;0,"YES","NO")</f>
        <v>NO</v>
      </c>
      <c r="AA13" s="30" t="str">
        <f>IF(SUM('Sales by Agent'!Y13:AA13)&gt;0,"YES","NO")</f>
        <v>NO</v>
      </c>
      <c r="AB13" s="30" t="str">
        <f>IF(SUM('Sales by Agent'!Z13:AB13)&gt;0,"YES","NO")</f>
        <v>NO</v>
      </c>
      <c r="AC13" s="30" t="str">
        <f>IF(SUM('Sales by Agent'!AA13:AC13)&gt;0,"YES","NO")</f>
        <v>NO</v>
      </c>
      <c r="AD13" s="30" t="str">
        <f>IF(SUM('Sales by Agent'!AB13:AD13)&gt;0,"YES","NO")</f>
        <v>NO</v>
      </c>
      <c r="AE13" s="30" t="str">
        <f>IF(SUM('Sales by Agent'!AC13:AE13)&gt;0,"YES","NO")</f>
        <v>NO</v>
      </c>
      <c r="AF13" s="30" t="str">
        <f>IF(SUM('Sales by Agent'!AD13:AF13)&gt;0,"YES","NO")</f>
        <v>NO</v>
      </c>
      <c r="AG13" s="30" t="str">
        <f>IF(SUM('Sales by Agent'!AE13:AG13)&gt;0,"YES","NO")</f>
        <v>NO</v>
      </c>
      <c r="AH13" s="30" t="str">
        <f>IF(SUM('Sales by Agent'!AF13:AH13)&gt;0,"YES","NO")</f>
        <v>NO</v>
      </c>
      <c r="AI13" s="30" t="str">
        <f>IF(SUM('Sales by Agent'!AG13:AI13)&gt;0,"YES","NO")</f>
        <v>NO</v>
      </c>
      <c r="AJ13" s="30" t="str">
        <f>IF(SUM('Sales by Agent'!AH13:AJ13)&gt;0,"YES","NO")</f>
        <v>NO</v>
      </c>
      <c r="AK13" s="30" t="str">
        <f>IF(SUM('Sales by Agent'!AI13:AK13)&gt;0,"YES","NO")</f>
        <v>NO</v>
      </c>
      <c r="AL13" s="30" t="str">
        <f>IF(SUM('Sales by Agent'!AJ13:AL13)&gt;0,"YES","NO")</f>
        <v>NO</v>
      </c>
      <c r="AM13" s="30" t="str">
        <f>IF(SUM('Sales by Agent'!AK13:AM13)&gt;0,"YES","NO")</f>
        <v>NO</v>
      </c>
      <c r="AN13" s="30" t="str">
        <f>IF(SUM('Sales by Agent'!AL13:AN13)&gt;0,"YES","NO")</f>
        <v>NO</v>
      </c>
      <c r="AO13" s="30" t="str">
        <f>IF(SUM('Sales by Agent'!AM13:AO13)&gt;0,"YES","NO")</f>
        <v>YES</v>
      </c>
      <c r="AP13" s="30" t="str">
        <f>IF(SUM('Sales by Agent'!AN13:AP13)&gt;0,"YES","NO")</f>
        <v>YES</v>
      </c>
      <c r="AQ13" s="30" t="str">
        <f>IF(SUM('Sales by Agent'!AO13:AQ13)&gt;0,"YES","NO")</f>
        <v>YES</v>
      </c>
      <c r="AR13" s="30" t="str">
        <f>IF(SUM('Sales by Agent'!AP13:AR13)&gt;0,"YES","NO")</f>
        <v>NO</v>
      </c>
      <c r="AS13" s="30" t="str">
        <f>IF(SUM('Sales by Agent'!AQ13:AS13)&gt;0,"YES","NO")</f>
        <v>YES</v>
      </c>
      <c r="AT13" s="30" t="str">
        <f>IF(SUM('Sales by Agent'!AR13:AT13)&gt;0,"YES","NO")</f>
        <v>YES</v>
      </c>
      <c r="AU13" s="30" t="str">
        <f>IF(SUM('Sales by Agent'!AS13:AU13)&gt;0,"YES","NO")</f>
        <v>YES</v>
      </c>
      <c r="AV13" s="30" t="str">
        <f>IF(SUM('Sales by Agent'!AT13:AV13)&gt;0,"YES","NO")</f>
        <v>YES</v>
      </c>
      <c r="AW13" s="87"/>
      <c r="AX13" t="str">
        <f t="shared" si="2"/>
        <v>NO</v>
      </c>
      <c r="AY13" t="str">
        <f t="shared" si="3"/>
        <v>NO</v>
      </c>
      <c r="AZ13" t="str">
        <f t="shared" si="4"/>
        <v>NO</v>
      </c>
      <c r="BA13" t="str">
        <f t="shared" si="5"/>
        <v>NO</v>
      </c>
      <c r="BB13" t="str">
        <f t="shared" si="6"/>
        <v>NO</v>
      </c>
      <c r="BC13" t="str">
        <f t="shared" si="7"/>
        <v>NO</v>
      </c>
      <c r="BD13" t="str">
        <f t="shared" si="8"/>
        <v>NO</v>
      </c>
      <c r="BE13" t="str">
        <f t="shared" si="9"/>
        <v>NO</v>
      </c>
      <c r="BF13" t="str">
        <f t="shared" si="10"/>
        <v>NO</v>
      </c>
      <c r="BG13" t="str">
        <f t="shared" si="11"/>
        <v>NO</v>
      </c>
      <c r="BH13" t="str">
        <f t="shared" si="1"/>
        <v>NO</v>
      </c>
    </row>
    <row r="14" spans="1:60">
      <c r="A14" s="564" t="s">
        <v>2005</v>
      </c>
      <c r="B14" s="564" t="s">
        <v>2006</v>
      </c>
      <c r="C14" s="564" t="s">
        <v>1986</v>
      </c>
      <c r="D14" s="564" t="s">
        <v>689</v>
      </c>
      <c r="E14" s="564" t="s">
        <v>1457</v>
      </c>
      <c r="F14" s="565">
        <v>7933.7</v>
      </c>
      <c r="G14" s="86"/>
      <c r="H14" s="86"/>
      <c r="I14" s="30" t="str">
        <f>IF(SUM('Sales by Agent'!G14:I14)&gt;0,"YES","NO")</f>
        <v>NO</v>
      </c>
      <c r="J14" s="30" t="str">
        <f>IF(SUM('Sales by Agent'!H14:J14)&gt;0,"YES","NO")</f>
        <v>NO</v>
      </c>
      <c r="K14" s="30" t="str">
        <f>IF(SUM('Sales by Agent'!I14:K14)&gt;0,"YES","NO")</f>
        <v>NO</v>
      </c>
      <c r="L14" s="30" t="str">
        <f>IF(SUM('Sales by Agent'!J14:L14)&gt;0,"YES","NO")</f>
        <v>NO</v>
      </c>
      <c r="M14" s="30" t="str">
        <f>IF(SUM('Sales by Agent'!K14:M14)&gt;0,"YES","NO")</f>
        <v>NO</v>
      </c>
      <c r="N14" s="30" t="str">
        <f>IF(SUM('Sales by Agent'!L14:N14)&gt;0,"YES","NO")</f>
        <v>NO</v>
      </c>
      <c r="O14" s="30" t="str">
        <f>IF(SUM('Sales by Agent'!M14:O14)&gt;0,"YES","NO")</f>
        <v>NO</v>
      </c>
      <c r="P14" s="30" t="str">
        <f>IF(SUM('Sales by Agent'!N14:P14)&gt;0,"YES","NO")</f>
        <v>NO</v>
      </c>
      <c r="Q14" s="30" t="str">
        <f>IF(SUM('Sales by Agent'!O14:Q14)&gt;0,"YES","NO")</f>
        <v>NO</v>
      </c>
      <c r="R14" s="30" t="str">
        <f>IF(SUM('Sales by Agent'!P14:R14)&gt;0,"YES","NO")</f>
        <v>NO</v>
      </c>
      <c r="S14" s="30" t="str">
        <f>IF(SUM('Sales by Agent'!Q14:S14)&gt;0,"YES","NO")</f>
        <v>NO</v>
      </c>
      <c r="T14" s="30" t="str">
        <f>IF(SUM('Sales by Agent'!R14:T14)&gt;0,"YES","NO")</f>
        <v>NO</v>
      </c>
      <c r="U14" s="30" t="str">
        <f>IF(SUM('Sales by Agent'!S14:U14)&gt;0,"YES","NO")</f>
        <v>NO</v>
      </c>
      <c r="V14" s="30" t="str">
        <f>IF(SUM('Sales by Agent'!T14:V14)&gt;0,"YES","NO")</f>
        <v>NO</v>
      </c>
      <c r="W14" s="30" t="str">
        <f>IF(SUM('Sales by Agent'!U14:W14)&gt;0,"YES","NO")</f>
        <v>NO</v>
      </c>
      <c r="X14" s="30" t="str">
        <f>IF(SUM('Sales by Agent'!V14:X14)&gt;0,"YES","NO")</f>
        <v>NO</v>
      </c>
      <c r="Y14" s="30" t="str">
        <f>IF(SUM('Sales by Agent'!W14:Y14)&gt;0,"YES","NO")</f>
        <v>NO</v>
      </c>
      <c r="Z14" s="30" t="str">
        <f>IF(SUM('Sales by Agent'!X14:Z14)&gt;0,"YES","NO")</f>
        <v>NO</v>
      </c>
      <c r="AA14" s="30" t="str">
        <f>IF(SUM('Sales by Agent'!Y14:AA14)&gt;0,"YES","NO")</f>
        <v>NO</v>
      </c>
      <c r="AB14" s="30" t="str">
        <f>IF(SUM('Sales by Agent'!Z14:AB14)&gt;0,"YES","NO")</f>
        <v>NO</v>
      </c>
      <c r="AC14" s="30" t="str">
        <f>IF(SUM('Sales by Agent'!AA14:AC14)&gt;0,"YES","NO")</f>
        <v>NO</v>
      </c>
      <c r="AD14" s="30" t="str">
        <f>IF(SUM('Sales by Agent'!AB14:AD14)&gt;0,"YES","NO")</f>
        <v>NO</v>
      </c>
      <c r="AE14" s="30" t="str">
        <f>IF(SUM('Sales by Agent'!AC14:AE14)&gt;0,"YES","NO")</f>
        <v>NO</v>
      </c>
      <c r="AF14" s="30" t="str">
        <f>IF(SUM('Sales by Agent'!AD14:AF14)&gt;0,"YES","NO")</f>
        <v>NO</v>
      </c>
      <c r="AG14" s="30" t="str">
        <f>IF(SUM('Sales by Agent'!AE14:AG14)&gt;0,"YES","NO")</f>
        <v>NO</v>
      </c>
      <c r="AH14" s="30" t="str">
        <f>IF(SUM('Sales by Agent'!AF14:AH14)&gt;0,"YES","NO")</f>
        <v>NO</v>
      </c>
      <c r="AI14" s="30" t="str">
        <f>IF(SUM('Sales by Agent'!AG14:AI14)&gt;0,"YES","NO")</f>
        <v>NO</v>
      </c>
      <c r="AJ14" s="30" t="str">
        <f>IF(SUM('Sales by Agent'!AH14:AJ14)&gt;0,"YES","NO")</f>
        <v>NO</v>
      </c>
      <c r="AK14" s="30" t="str">
        <f>IF(SUM('Sales by Agent'!AI14:AK14)&gt;0,"YES","NO")</f>
        <v>NO</v>
      </c>
      <c r="AL14" s="30" t="str">
        <f>IF(SUM('Sales by Agent'!AJ14:AL14)&gt;0,"YES","NO")</f>
        <v>NO</v>
      </c>
      <c r="AM14" s="30" t="str">
        <f>IF(SUM('Sales by Agent'!AK14:AM14)&gt;0,"YES","NO")</f>
        <v>NO</v>
      </c>
      <c r="AN14" s="30" t="str">
        <f>IF(SUM('Sales by Agent'!AL14:AN14)&gt;0,"YES","NO")</f>
        <v>NO</v>
      </c>
      <c r="AO14" s="30" t="str">
        <f>IF(SUM('Sales by Agent'!AM14:AO14)&gt;0,"YES","NO")</f>
        <v>NO</v>
      </c>
      <c r="AP14" s="30" t="str">
        <f>IF(SUM('Sales by Agent'!AN14:AP14)&gt;0,"YES","NO")</f>
        <v>NO</v>
      </c>
      <c r="AQ14" s="30" t="str">
        <f>IF(SUM('Sales by Agent'!AO14:AQ14)&gt;0,"YES","NO")</f>
        <v>NO</v>
      </c>
      <c r="AR14" s="30" t="str">
        <f>IF(SUM('Sales by Agent'!AP14:AR14)&gt;0,"YES","NO")</f>
        <v>NO</v>
      </c>
      <c r="AS14" s="30" t="str">
        <f>IF(SUM('Sales by Agent'!AQ14:AS14)&gt;0,"YES","NO")</f>
        <v>NO</v>
      </c>
      <c r="AT14" s="30" t="str">
        <f>IF(SUM('Sales by Agent'!AR14:AT14)&gt;0,"YES","NO")</f>
        <v>YES</v>
      </c>
      <c r="AU14" s="30" t="str">
        <f>IF(SUM('Sales by Agent'!AS14:AU14)&gt;0,"YES","NO")</f>
        <v>YES</v>
      </c>
      <c r="AV14" s="30" t="str">
        <f>IF(SUM('Sales by Agent'!AT14:AV14)&gt;0,"YES","NO")</f>
        <v>YES</v>
      </c>
      <c r="AW14" s="87"/>
      <c r="AX14" t="str">
        <f t="shared" si="2"/>
        <v>NO</v>
      </c>
      <c r="AY14" t="str">
        <f t="shared" si="3"/>
        <v>NO</v>
      </c>
      <c r="AZ14" t="str">
        <f t="shared" si="4"/>
        <v>NO</v>
      </c>
      <c r="BA14" t="str">
        <f t="shared" si="5"/>
        <v>NO</v>
      </c>
      <c r="BB14" t="str">
        <f t="shared" si="6"/>
        <v>NO</v>
      </c>
      <c r="BC14" t="str">
        <f t="shared" si="7"/>
        <v>NO</v>
      </c>
      <c r="BD14" t="str">
        <f t="shared" si="8"/>
        <v>NO</v>
      </c>
      <c r="BE14" t="str">
        <f t="shared" si="9"/>
        <v>NO</v>
      </c>
      <c r="BF14" t="str">
        <f t="shared" si="10"/>
        <v>NO</v>
      </c>
      <c r="BG14" t="str">
        <f t="shared" si="11"/>
        <v>NO</v>
      </c>
      <c r="BH14" t="str">
        <f t="shared" si="1"/>
        <v>NO</v>
      </c>
    </row>
    <row r="15" spans="1:60">
      <c r="A15" s="564" t="s">
        <v>2007</v>
      </c>
      <c r="B15" s="564" t="s">
        <v>2008</v>
      </c>
      <c r="C15" s="564" t="s">
        <v>1986</v>
      </c>
      <c r="D15" s="564" t="s">
        <v>689</v>
      </c>
      <c r="E15" s="564" t="s">
        <v>1457</v>
      </c>
      <c r="F15" s="565">
        <v>12032.15</v>
      </c>
      <c r="G15" s="31"/>
      <c r="H15" s="86"/>
      <c r="I15" s="30" t="str">
        <f>IF(SUM('Sales by Agent'!G15:I15)&gt;0,"YES","NO")</f>
        <v>NO</v>
      </c>
      <c r="J15" s="30" t="str">
        <f>IF(SUM('Sales by Agent'!H15:J15)&gt;0,"YES","NO")</f>
        <v>NO</v>
      </c>
      <c r="K15" s="30" t="str">
        <f>IF(SUM('Sales by Agent'!I15:K15)&gt;0,"YES","NO")</f>
        <v>NO</v>
      </c>
      <c r="L15" s="30" t="str">
        <f>IF(SUM('Sales by Agent'!J15:L15)&gt;0,"YES","NO")</f>
        <v>NO</v>
      </c>
      <c r="M15" s="30" t="str">
        <f>IF(SUM('Sales by Agent'!K15:M15)&gt;0,"YES","NO")</f>
        <v>NO</v>
      </c>
      <c r="N15" s="30" t="str">
        <f>IF(SUM('Sales by Agent'!L15:N15)&gt;0,"YES","NO")</f>
        <v>NO</v>
      </c>
      <c r="O15" s="30" t="str">
        <f>IF(SUM('Sales by Agent'!M15:O15)&gt;0,"YES","NO")</f>
        <v>NO</v>
      </c>
      <c r="P15" s="30" t="str">
        <f>IF(SUM('Sales by Agent'!N15:P15)&gt;0,"YES","NO")</f>
        <v>NO</v>
      </c>
      <c r="Q15" s="30" t="str">
        <f>IF(SUM('Sales by Agent'!O15:Q15)&gt;0,"YES","NO")</f>
        <v>NO</v>
      </c>
      <c r="R15" s="30" t="str">
        <f>IF(SUM('Sales by Agent'!P15:R15)&gt;0,"YES","NO")</f>
        <v>NO</v>
      </c>
      <c r="S15" s="30" t="str">
        <f>IF(SUM('Sales by Agent'!Q15:S15)&gt;0,"YES","NO")</f>
        <v>NO</v>
      </c>
      <c r="T15" s="30" t="str">
        <f>IF(SUM('Sales by Agent'!R15:T15)&gt;0,"YES","NO")</f>
        <v>NO</v>
      </c>
      <c r="U15" s="30" t="str">
        <f>IF(SUM('Sales by Agent'!S15:U15)&gt;0,"YES","NO")</f>
        <v>NO</v>
      </c>
      <c r="V15" s="30" t="str">
        <f>IF(SUM('Sales by Agent'!T15:V15)&gt;0,"YES","NO")</f>
        <v>NO</v>
      </c>
      <c r="W15" s="30" t="str">
        <f>IF(SUM('Sales by Agent'!U15:W15)&gt;0,"YES","NO")</f>
        <v>NO</v>
      </c>
      <c r="X15" s="30" t="str">
        <f>IF(SUM('Sales by Agent'!V15:X15)&gt;0,"YES","NO")</f>
        <v>NO</v>
      </c>
      <c r="Y15" s="30" t="str">
        <f>IF(SUM('Sales by Agent'!W15:Y15)&gt;0,"YES","NO")</f>
        <v>NO</v>
      </c>
      <c r="Z15" s="30" t="str">
        <f>IF(SUM('Sales by Agent'!X15:Z15)&gt;0,"YES","NO")</f>
        <v>NO</v>
      </c>
      <c r="AA15" s="30" t="str">
        <f>IF(SUM('Sales by Agent'!Y15:AA15)&gt;0,"YES","NO")</f>
        <v>NO</v>
      </c>
      <c r="AB15" s="30" t="str">
        <f>IF(SUM('Sales by Agent'!Z15:AB15)&gt;0,"YES","NO")</f>
        <v>NO</v>
      </c>
      <c r="AC15" s="30" t="str">
        <f>IF(SUM('Sales by Agent'!AA15:AC15)&gt;0,"YES","NO")</f>
        <v>NO</v>
      </c>
      <c r="AD15" s="30" t="str">
        <f>IF(SUM('Sales by Agent'!AB15:AD15)&gt;0,"YES","NO")</f>
        <v>NO</v>
      </c>
      <c r="AE15" s="30" t="str">
        <f>IF(SUM('Sales by Agent'!AC15:AE15)&gt;0,"YES","NO")</f>
        <v>NO</v>
      </c>
      <c r="AF15" s="30" t="str">
        <f>IF(SUM('Sales by Agent'!AD15:AF15)&gt;0,"YES","NO")</f>
        <v>NO</v>
      </c>
      <c r="AG15" s="30" t="str">
        <f>IF(SUM('Sales by Agent'!AE15:AG15)&gt;0,"YES","NO")</f>
        <v>NO</v>
      </c>
      <c r="AH15" s="30" t="str">
        <f>IF(SUM('Sales by Agent'!AF15:AH15)&gt;0,"YES","NO")</f>
        <v>NO</v>
      </c>
      <c r="AI15" s="30" t="str">
        <f>IF(SUM('Sales by Agent'!AG15:AI15)&gt;0,"YES","NO")</f>
        <v>NO</v>
      </c>
      <c r="AJ15" s="30" t="str">
        <f>IF(SUM('Sales by Agent'!AH15:AJ15)&gt;0,"YES","NO")</f>
        <v>NO</v>
      </c>
      <c r="AK15" s="30" t="str">
        <f>IF(SUM('Sales by Agent'!AI15:AK15)&gt;0,"YES","NO")</f>
        <v>NO</v>
      </c>
      <c r="AL15" s="30" t="str">
        <f>IF(SUM('Sales by Agent'!AJ15:AL15)&gt;0,"YES","NO")</f>
        <v>YES</v>
      </c>
      <c r="AM15" s="30" t="str">
        <f>IF(SUM('Sales by Agent'!AK15:AM15)&gt;0,"YES","NO")</f>
        <v>YES</v>
      </c>
      <c r="AN15" s="30" t="str">
        <f>IF(SUM('Sales by Agent'!AL15:AN15)&gt;0,"YES","NO")</f>
        <v>YES</v>
      </c>
      <c r="AO15" s="30" t="str">
        <f>IF(SUM('Sales by Agent'!AM15:AO15)&gt;0,"YES","NO")</f>
        <v>YES</v>
      </c>
      <c r="AP15" s="30" t="str">
        <f>IF(SUM('Sales by Agent'!AN15:AP15)&gt;0,"YES","NO")</f>
        <v>YES</v>
      </c>
      <c r="AQ15" s="30" t="str">
        <f>IF(SUM('Sales by Agent'!AO15:AQ15)&gt;0,"YES","NO")</f>
        <v>YES</v>
      </c>
      <c r="AR15" s="30" t="str">
        <f>IF(SUM('Sales by Agent'!AP15:AR15)&gt;0,"YES","NO")</f>
        <v>YES</v>
      </c>
      <c r="AS15" s="30" t="str">
        <f>IF(SUM('Sales by Agent'!AQ15:AS15)&gt;0,"YES","NO")</f>
        <v>YES</v>
      </c>
      <c r="AT15" s="30" t="str">
        <f>IF(SUM('Sales by Agent'!AR15:AT15)&gt;0,"YES","NO")</f>
        <v>YES</v>
      </c>
      <c r="AU15" s="30" t="str">
        <f>IF(SUM('Sales by Agent'!AS15:AU15)&gt;0,"YES","NO")</f>
        <v>YES</v>
      </c>
      <c r="AV15" s="30" t="str">
        <f>IF(SUM('Sales by Agent'!AT15:AV15)&gt;0,"YES","NO")</f>
        <v>YES</v>
      </c>
      <c r="AW15" s="87"/>
      <c r="AX15" t="str">
        <f t="shared" si="2"/>
        <v>NO</v>
      </c>
      <c r="AY15" t="str">
        <f t="shared" si="3"/>
        <v>NO</v>
      </c>
      <c r="AZ15" t="str">
        <f t="shared" si="4"/>
        <v>NO</v>
      </c>
      <c r="BA15" t="str">
        <f t="shared" si="5"/>
        <v>NO</v>
      </c>
      <c r="BB15" t="str">
        <f t="shared" si="6"/>
        <v>NO</v>
      </c>
      <c r="BC15" t="str">
        <f t="shared" si="7"/>
        <v>NO</v>
      </c>
      <c r="BD15" t="str">
        <f t="shared" si="8"/>
        <v>NO</v>
      </c>
      <c r="BE15" t="str">
        <f t="shared" si="9"/>
        <v>NO</v>
      </c>
      <c r="BF15" t="str">
        <f t="shared" si="10"/>
        <v>NO</v>
      </c>
      <c r="BG15" t="str">
        <f t="shared" si="11"/>
        <v>NO</v>
      </c>
      <c r="BH15" t="str">
        <f t="shared" si="1"/>
        <v>NO</v>
      </c>
    </row>
    <row r="16" spans="1:60">
      <c r="A16" s="564" t="s">
        <v>2009</v>
      </c>
      <c r="B16" s="564" t="s">
        <v>2010</v>
      </c>
      <c r="C16" s="564" t="s">
        <v>1986</v>
      </c>
      <c r="D16" s="564" t="s">
        <v>689</v>
      </c>
      <c r="E16" s="564" t="s">
        <v>1457</v>
      </c>
      <c r="F16" s="565">
        <v>12174.63</v>
      </c>
      <c r="G16" s="86"/>
      <c r="H16" s="86"/>
      <c r="I16" s="30" t="str">
        <f>IF(SUM('Sales by Agent'!G16:I16)&gt;0,"YES","NO")</f>
        <v>NO</v>
      </c>
      <c r="J16" s="30" t="str">
        <f>IF(SUM('Sales by Agent'!H16:J16)&gt;0,"YES","NO")</f>
        <v>NO</v>
      </c>
      <c r="K16" s="30" t="str">
        <f>IF(SUM('Sales by Agent'!I16:K16)&gt;0,"YES","NO")</f>
        <v>NO</v>
      </c>
      <c r="L16" s="30" t="str">
        <f>IF(SUM('Sales by Agent'!J16:L16)&gt;0,"YES","NO")</f>
        <v>NO</v>
      </c>
      <c r="M16" s="30" t="str">
        <f>IF(SUM('Sales by Agent'!K16:M16)&gt;0,"YES","NO")</f>
        <v>NO</v>
      </c>
      <c r="N16" s="30" t="str">
        <f>IF(SUM('Sales by Agent'!L16:N16)&gt;0,"YES","NO")</f>
        <v>NO</v>
      </c>
      <c r="O16" s="30" t="str">
        <f>IF(SUM('Sales by Agent'!M16:O16)&gt;0,"YES","NO")</f>
        <v>NO</v>
      </c>
      <c r="P16" s="30" t="str">
        <f>IF(SUM('Sales by Agent'!N16:P16)&gt;0,"YES","NO")</f>
        <v>NO</v>
      </c>
      <c r="Q16" s="30" t="str">
        <f>IF(SUM('Sales by Agent'!O16:Q16)&gt;0,"YES","NO")</f>
        <v>NO</v>
      </c>
      <c r="R16" s="30" t="str">
        <f>IF(SUM('Sales by Agent'!P16:R16)&gt;0,"YES","NO")</f>
        <v>NO</v>
      </c>
      <c r="S16" s="30" t="str">
        <f>IF(SUM('Sales by Agent'!Q16:S16)&gt;0,"YES","NO")</f>
        <v>NO</v>
      </c>
      <c r="T16" s="30" t="str">
        <f>IF(SUM('Sales by Agent'!R16:T16)&gt;0,"YES","NO")</f>
        <v>NO</v>
      </c>
      <c r="U16" s="30" t="str">
        <f>IF(SUM('Sales by Agent'!S16:U16)&gt;0,"YES","NO")</f>
        <v>NO</v>
      </c>
      <c r="V16" s="30" t="str">
        <f>IF(SUM('Sales by Agent'!T16:V16)&gt;0,"YES","NO")</f>
        <v>NO</v>
      </c>
      <c r="W16" s="30" t="str">
        <f>IF(SUM('Sales by Agent'!U16:W16)&gt;0,"YES","NO")</f>
        <v>NO</v>
      </c>
      <c r="X16" s="30" t="str">
        <f>IF(SUM('Sales by Agent'!V16:X16)&gt;0,"YES","NO")</f>
        <v>NO</v>
      </c>
      <c r="Y16" s="30" t="str">
        <f>IF(SUM('Sales by Agent'!W16:Y16)&gt;0,"YES","NO")</f>
        <v>NO</v>
      </c>
      <c r="Z16" s="30" t="str">
        <f>IF(SUM('Sales by Agent'!X16:Z16)&gt;0,"YES","NO")</f>
        <v>NO</v>
      </c>
      <c r="AA16" s="30" t="str">
        <f>IF(SUM('Sales by Agent'!Y16:AA16)&gt;0,"YES","NO")</f>
        <v>NO</v>
      </c>
      <c r="AB16" s="30" t="str">
        <f>IF(SUM('Sales by Agent'!Z16:AB16)&gt;0,"YES","NO")</f>
        <v>NO</v>
      </c>
      <c r="AC16" s="30" t="str">
        <f>IF(SUM('Sales by Agent'!AA16:AC16)&gt;0,"YES","NO")</f>
        <v>NO</v>
      </c>
      <c r="AD16" s="30" t="str">
        <f>IF(SUM('Sales by Agent'!AB16:AD16)&gt;0,"YES","NO")</f>
        <v>NO</v>
      </c>
      <c r="AE16" s="30" t="str">
        <f>IF(SUM('Sales by Agent'!AC16:AE16)&gt;0,"YES","NO")</f>
        <v>NO</v>
      </c>
      <c r="AF16" s="30" t="str">
        <f>IF(SUM('Sales by Agent'!AD16:AF16)&gt;0,"YES","NO")</f>
        <v>NO</v>
      </c>
      <c r="AG16" s="30" t="str">
        <f>IF(SUM('Sales by Agent'!AE16:AG16)&gt;0,"YES","NO")</f>
        <v>NO</v>
      </c>
      <c r="AH16" s="30" t="str">
        <f>IF(SUM('Sales by Agent'!AF16:AH16)&gt;0,"YES","NO")</f>
        <v>NO</v>
      </c>
      <c r="AI16" s="30" t="str">
        <f>IF(SUM('Sales by Agent'!AG16:AI16)&gt;0,"YES","NO")</f>
        <v>NO</v>
      </c>
      <c r="AJ16" s="30" t="str">
        <f>IF(SUM('Sales by Agent'!AH16:AJ16)&gt;0,"YES","NO")</f>
        <v>NO</v>
      </c>
      <c r="AK16" s="30" t="str">
        <f>IF(SUM('Sales by Agent'!AI16:AK16)&gt;0,"YES","NO")</f>
        <v>NO</v>
      </c>
      <c r="AL16" s="30" t="str">
        <f>IF(SUM('Sales by Agent'!AJ16:AL16)&gt;0,"YES","NO")</f>
        <v>YES</v>
      </c>
      <c r="AM16" s="30" t="str">
        <f>IF(SUM('Sales by Agent'!AK16:AM16)&gt;0,"YES","NO")</f>
        <v>YES</v>
      </c>
      <c r="AN16" s="30" t="str">
        <f>IF(SUM('Sales by Agent'!AL16:AN16)&gt;0,"YES","NO")</f>
        <v>YES</v>
      </c>
      <c r="AO16" s="30" t="str">
        <f>IF(SUM('Sales by Agent'!AM16:AO16)&gt;0,"YES","NO")</f>
        <v>YES</v>
      </c>
      <c r="AP16" s="30" t="str">
        <f>IF(SUM('Sales by Agent'!AN16:AP16)&gt;0,"YES","NO")</f>
        <v>YES</v>
      </c>
      <c r="AQ16" s="30" t="str">
        <f>IF(SUM('Sales by Agent'!AO16:AQ16)&gt;0,"YES","NO")</f>
        <v>YES</v>
      </c>
      <c r="AR16" s="30" t="str">
        <f>IF(SUM('Sales by Agent'!AP16:AR16)&gt;0,"YES","NO")</f>
        <v>YES</v>
      </c>
      <c r="AS16" s="30" t="str">
        <f>IF(SUM('Sales by Agent'!AQ16:AS16)&gt;0,"YES","NO")</f>
        <v>YES</v>
      </c>
      <c r="AT16" s="30" t="str">
        <f>IF(SUM('Sales by Agent'!AR16:AT16)&gt;0,"YES","NO")</f>
        <v>YES</v>
      </c>
      <c r="AU16" s="30" t="str">
        <f>IF(SUM('Sales by Agent'!AS16:AU16)&gt;0,"YES","NO")</f>
        <v>YES</v>
      </c>
      <c r="AV16" s="30" t="str">
        <f>IF(SUM('Sales by Agent'!AT16:AV16)&gt;0,"YES","NO")</f>
        <v>YES</v>
      </c>
      <c r="AW16" s="87"/>
      <c r="AX16" t="str">
        <f t="shared" si="2"/>
        <v>NO</v>
      </c>
      <c r="AY16" t="str">
        <f t="shared" si="3"/>
        <v>NO</v>
      </c>
      <c r="AZ16" t="str">
        <f t="shared" si="4"/>
        <v>NO</v>
      </c>
      <c r="BA16" t="str">
        <f t="shared" si="5"/>
        <v>NO</v>
      </c>
      <c r="BB16" t="str">
        <f t="shared" si="6"/>
        <v>NO</v>
      </c>
      <c r="BC16" t="str">
        <f t="shared" si="7"/>
        <v>NO</v>
      </c>
      <c r="BD16" t="str">
        <f t="shared" si="8"/>
        <v>NO</v>
      </c>
      <c r="BE16" t="str">
        <f t="shared" si="9"/>
        <v>NO</v>
      </c>
      <c r="BF16" t="str">
        <f t="shared" si="10"/>
        <v>NO</v>
      </c>
      <c r="BG16" t="str">
        <f t="shared" si="11"/>
        <v>NO</v>
      </c>
      <c r="BH16" t="str">
        <f t="shared" si="1"/>
        <v>NO</v>
      </c>
    </row>
    <row r="17" spans="1:60">
      <c r="A17" s="564" t="s">
        <v>2011</v>
      </c>
      <c r="B17" s="564" t="s">
        <v>2012</v>
      </c>
      <c r="C17" s="564" t="s">
        <v>1986</v>
      </c>
      <c r="D17" s="564" t="s">
        <v>689</v>
      </c>
      <c r="E17" s="564" t="s">
        <v>1457</v>
      </c>
      <c r="F17" s="565">
        <v>80514.559999999998</v>
      </c>
      <c r="G17" s="88"/>
      <c r="H17" s="88"/>
      <c r="I17" s="30" t="str">
        <f>IF(SUM('Sales by Agent'!G17:I17)&gt;0,"YES","NO")</f>
        <v>NO</v>
      </c>
      <c r="J17" s="30" t="str">
        <f>IF(SUM('Sales by Agent'!H17:J17)&gt;0,"YES","NO")</f>
        <v>NO</v>
      </c>
      <c r="K17" s="30" t="str">
        <f>IF(SUM('Sales by Agent'!I17:K17)&gt;0,"YES","NO")</f>
        <v>NO</v>
      </c>
      <c r="L17" s="30" t="str">
        <f>IF(SUM('Sales by Agent'!J17:L17)&gt;0,"YES","NO")</f>
        <v>NO</v>
      </c>
      <c r="M17" s="30" t="str">
        <f>IF(SUM('Sales by Agent'!K17:M17)&gt;0,"YES","NO")</f>
        <v>NO</v>
      </c>
      <c r="N17" s="30" t="str">
        <f>IF(SUM('Sales by Agent'!L17:N17)&gt;0,"YES","NO")</f>
        <v>NO</v>
      </c>
      <c r="O17" s="30" t="str">
        <f>IF(SUM('Sales by Agent'!M17:O17)&gt;0,"YES","NO")</f>
        <v>NO</v>
      </c>
      <c r="P17" s="30" t="str">
        <f>IF(SUM('Sales by Agent'!N17:P17)&gt;0,"YES","NO")</f>
        <v>NO</v>
      </c>
      <c r="Q17" s="30" t="str">
        <f>IF(SUM('Sales by Agent'!O17:Q17)&gt;0,"YES","NO")</f>
        <v>NO</v>
      </c>
      <c r="R17" s="30" t="str">
        <f>IF(SUM('Sales by Agent'!P17:R17)&gt;0,"YES","NO")</f>
        <v>NO</v>
      </c>
      <c r="S17" s="30" t="str">
        <f>IF(SUM('Sales by Agent'!Q17:S17)&gt;0,"YES","NO")</f>
        <v>NO</v>
      </c>
      <c r="T17" s="30" t="str">
        <f>IF(SUM('Sales by Agent'!R17:T17)&gt;0,"YES","NO")</f>
        <v>NO</v>
      </c>
      <c r="U17" s="30" t="str">
        <f>IF(SUM('Sales by Agent'!S17:U17)&gt;0,"YES","NO")</f>
        <v>NO</v>
      </c>
      <c r="V17" s="30" t="str">
        <f>IF(SUM('Sales by Agent'!T17:V17)&gt;0,"YES","NO")</f>
        <v>NO</v>
      </c>
      <c r="W17" s="30" t="str">
        <f>IF(SUM('Sales by Agent'!U17:W17)&gt;0,"YES","NO")</f>
        <v>NO</v>
      </c>
      <c r="X17" s="30" t="str">
        <f>IF(SUM('Sales by Agent'!V17:X17)&gt;0,"YES","NO")</f>
        <v>NO</v>
      </c>
      <c r="Y17" s="30" t="str">
        <f>IF(SUM('Sales by Agent'!W17:Y17)&gt;0,"YES","NO")</f>
        <v>NO</v>
      </c>
      <c r="Z17" s="30" t="str">
        <f>IF(SUM('Sales by Agent'!X17:Z17)&gt;0,"YES","NO")</f>
        <v>NO</v>
      </c>
      <c r="AA17" s="30" t="str">
        <f>IF(SUM('Sales by Agent'!Y17:AA17)&gt;0,"YES","NO")</f>
        <v>NO</v>
      </c>
      <c r="AB17" s="30" t="str">
        <f>IF(SUM('Sales by Agent'!Z17:AB17)&gt;0,"YES","NO")</f>
        <v>NO</v>
      </c>
      <c r="AC17" s="30" t="str">
        <f>IF(SUM('Sales by Agent'!AA17:AC17)&gt;0,"YES","NO")</f>
        <v>NO</v>
      </c>
      <c r="AD17" s="30" t="str">
        <f>IF(SUM('Sales by Agent'!AB17:AD17)&gt;0,"YES","NO")</f>
        <v>NO</v>
      </c>
      <c r="AE17" s="30" t="str">
        <f>IF(SUM('Sales by Agent'!AC17:AE17)&gt;0,"YES","NO")</f>
        <v>NO</v>
      </c>
      <c r="AF17" s="30" t="str">
        <f>IF(SUM('Sales by Agent'!AD17:AF17)&gt;0,"YES","NO")</f>
        <v>NO</v>
      </c>
      <c r="AG17" s="30" t="str">
        <f>IF(SUM('Sales by Agent'!AE17:AG17)&gt;0,"YES","NO")</f>
        <v>NO</v>
      </c>
      <c r="AH17" s="30" t="str">
        <f>IF(SUM('Sales by Agent'!AF17:AH17)&gt;0,"YES","NO")</f>
        <v>NO</v>
      </c>
      <c r="AI17" s="30" t="str">
        <f>IF(SUM('Sales by Agent'!AG17:AI17)&gt;0,"YES","NO")</f>
        <v>NO</v>
      </c>
      <c r="AJ17" s="30" t="str">
        <f>IF(SUM('Sales by Agent'!AH17:AJ17)&gt;0,"YES","NO")</f>
        <v>NO</v>
      </c>
      <c r="AK17" s="30" t="str">
        <f>IF(SUM('Sales by Agent'!AI17:AK17)&gt;0,"YES","NO")</f>
        <v>NO</v>
      </c>
      <c r="AL17" s="30" t="str">
        <f>IF(SUM('Sales by Agent'!AJ17:AL17)&gt;0,"YES","NO")</f>
        <v>YES</v>
      </c>
      <c r="AM17" s="30" t="str">
        <f>IF(SUM('Sales by Agent'!AK17:AM17)&gt;0,"YES","NO")</f>
        <v>YES</v>
      </c>
      <c r="AN17" s="30" t="str">
        <f>IF(SUM('Sales by Agent'!AL17:AN17)&gt;0,"YES","NO")</f>
        <v>YES</v>
      </c>
      <c r="AO17" s="30" t="str">
        <f>IF(SUM('Sales by Agent'!AM17:AO17)&gt;0,"YES","NO")</f>
        <v>YES</v>
      </c>
      <c r="AP17" s="30" t="str">
        <f>IF(SUM('Sales by Agent'!AN17:AP17)&gt;0,"YES","NO")</f>
        <v>YES</v>
      </c>
      <c r="AQ17" s="30" t="str">
        <f>IF(SUM('Sales by Agent'!AO17:AQ17)&gt;0,"YES","NO")</f>
        <v>YES</v>
      </c>
      <c r="AR17" s="30" t="str">
        <f>IF(SUM('Sales by Agent'!AP17:AR17)&gt;0,"YES","NO")</f>
        <v>YES</v>
      </c>
      <c r="AS17" s="30" t="str">
        <f>IF(SUM('Sales by Agent'!AQ17:AS17)&gt;0,"YES","NO")</f>
        <v>YES</v>
      </c>
      <c r="AT17" s="30" t="str">
        <f>IF(SUM('Sales by Agent'!AR17:AT17)&gt;0,"YES","NO")</f>
        <v>YES</v>
      </c>
      <c r="AU17" s="30" t="str">
        <f>IF(SUM('Sales by Agent'!AS17:AU17)&gt;0,"YES","NO")</f>
        <v>YES</v>
      </c>
      <c r="AV17" s="30" t="str">
        <f>IF(SUM('Sales by Agent'!AT17:AV17)&gt;0,"YES","NO")</f>
        <v>YES</v>
      </c>
      <c r="AW17" s="87"/>
      <c r="AX17" t="str">
        <f t="shared" si="2"/>
        <v>NO</v>
      </c>
      <c r="AY17" t="str">
        <f t="shared" si="3"/>
        <v>NO</v>
      </c>
      <c r="AZ17" t="str">
        <f t="shared" si="4"/>
        <v>NO</v>
      </c>
      <c r="BA17" t="str">
        <f t="shared" si="5"/>
        <v>NO</v>
      </c>
      <c r="BB17" t="str">
        <f t="shared" si="6"/>
        <v>NO</v>
      </c>
      <c r="BC17" t="str">
        <f t="shared" si="7"/>
        <v>NO</v>
      </c>
      <c r="BD17" t="str">
        <f t="shared" si="8"/>
        <v>NO</v>
      </c>
      <c r="BE17" t="str">
        <f t="shared" si="9"/>
        <v>NO</v>
      </c>
      <c r="BF17" t="str">
        <f t="shared" si="10"/>
        <v>NO</v>
      </c>
      <c r="BG17" t="str">
        <f t="shared" si="11"/>
        <v>NO</v>
      </c>
      <c r="BH17" t="str">
        <f t="shared" si="1"/>
        <v>NO</v>
      </c>
    </row>
    <row r="18" spans="1:60">
      <c r="A18" s="564" t="s">
        <v>2013</v>
      </c>
      <c r="B18" s="564" t="s">
        <v>2014</v>
      </c>
      <c r="C18" s="564" t="s">
        <v>1986</v>
      </c>
      <c r="D18" s="564" t="s">
        <v>689</v>
      </c>
      <c r="E18" s="564" t="s">
        <v>1457</v>
      </c>
      <c r="F18" s="565">
        <v>29543.85</v>
      </c>
      <c r="G18" s="86"/>
      <c r="H18" s="86"/>
      <c r="I18" s="30" t="str">
        <f>IF(SUM('Sales by Agent'!G18:I18)&gt;0,"YES","NO")</f>
        <v>NO</v>
      </c>
      <c r="J18" s="30" t="str">
        <f>IF(SUM('Sales by Agent'!H18:J18)&gt;0,"YES","NO")</f>
        <v>NO</v>
      </c>
      <c r="K18" s="30" t="str">
        <f>IF(SUM('Sales by Agent'!I18:K18)&gt;0,"YES","NO")</f>
        <v>NO</v>
      </c>
      <c r="L18" s="30" t="str">
        <f>IF(SUM('Sales by Agent'!J18:L18)&gt;0,"YES","NO")</f>
        <v>NO</v>
      </c>
      <c r="M18" s="30" t="str">
        <f>IF(SUM('Sales by Agent'!K18:M18)&gt;0,"YES","NO")</f>
        <v>NO</v>
      </c>
      <c r="N18" s="30" t="str">
        <f>IF(SUM('Sales by Agent'!L18:N18)&gt;0,"YES","NO")</f>
        <v>NO</v>
      </c>
      <c r="O18" s="30" t="str">
        <f>IF(SUM('Sales by Agent'!M18:O18)&gt;0,"YES","NO")</f>
        <v>NO</v>
      </c>
      <c r="P18" s="30" t="str">
        <f>IF(SUM('Sales by Agent'!N18:P18)&gt;0,"YES","NO")</f>
        <v>NO</v>
      </c>
      <c r="Q18" s="30" t="str">
        <f>IF(SUM('Sales by Agent'!O18:Q18)&gt;0,"YES","NO")</f>
        <v>NO</v>
      </c>
      <c r="R18" s="30" t="str">
        <f>IF(SUM('Sales by Agent'!P18:R18)&gt;0,"YES","NO")</f>
        <v>NO</v>
      </c>
      <c r="S18" s="30" t="str">
        <f>IF(SUM('Sales by Agent'!Q18:S18)&gt;0,"YES","NO")</f>
        <v>NO</v>
      </c>
      <c r="T18" s="30" t="str">
        <f>IF(SUM('Sales by Agent'!R18:T18)&gt;0,"YES","NO")</f>
        <v>NO</v>
      </c>
      <c r="U18" s="30" t="str">
        <f>IF(SUM('Sales by Agent'!S18:U18)&gt;0,"YES","NO")</f>
        <v>NO</v>
      </c>
      <c r="V18" s="30" t="str">
        <f>IF(SUM('Sales by Agent'!T18:V18)&gt;0,"YES","NO")</f>
        <v>NO</v>
      </c>
      <c r="W18" s="30" t="str">
        <f>IF(SUM('Sales by Agent'!U18:W18)&gt;0,"YES","NO")</f>
        <v>NO</v>
      </c>
      <c r="X18" s="30" t="str">
        <f>IF(SUM('Sales by Agent'!V18:X18)&gt;0,"YES","NO")</f>
        <v>NO</v>
      </c>
      <c r="Y18" s="30" t="str">
        <f>IF(SUM('Sales by Agent'!W18:Y18)&gt;0,"YES","NO")</f>
        <v>NO</v>
      </c>
      <c r="Z18" s="30" t="str">
        <f>IF(SUM('Sales by Agent'!X18:Z18)&gt;0,"YES","NO")</f>
        <v>NO</v>
      </c>
      <c r="AA18" s="30" t="str">
        <f>IF(SUM('Sales by Agent'!Y18:AA18)&gt;0,"YES","NO")</f>
        <v>NO</v>
      </c>
      <c r="AB18" s="30" t="str">
        <f>IF(SUM('Sales by Agent'!Z18:AB18)&gt;0,"YES","NO")</f>
        <v>NO</v>
      </c>
      <c r="AC18" s="30" t="str">
        <f>IF(SUM('Sales by Agent'!AA18:AC18)&gt;0,"YES","NO")</f>
        <v>NO</v>
      </c>
      <c r="AD18" s="30" t="str">
        <f>IF(SUM('Sales by Agent'!AB18:AD18)&gt;0,"YES","NO")</f>
        <v>NO</v>
      </c>
      <c r="AE18" s="30" t="str">
        <f>IF(SUM('Sales by Agent'!AC18:AE18)&gt;0,"YES","NO")</f>
        <v>NO</v>
      </c>
      <c r="AF18" s="30" t="str">
        <f>IF(SUM('Sales by Agent'!AD18:AF18)&gt;0,"YES","NO")</f>
        <v>NO</v>
      </c>
      <c r="AG18" s="30" t="str">
        <f>IF(SUM('Sales by Agent'!AE18:AG18)&gt;0,"YES","NO")</f>
        <v>NO</v>
      </c>
      <c r="AH18" s="30" t="str">
        <f>IF(SUM('Sales by Agent'!AF18:AH18)&gt;0,"YES","NO")</f>
        <v>NO</v>
      </c>
      <c r="AI18" s="30" t="str">
        <f>IF(SUM('Sales by Agent'!AG18:AI18)&gt;0,"YES","NO")</f>
        <v>NO</v>
      </c>
      <c r="AJ18" s="30" t="str">
        <f>IF(SUM('Sales by Agent'!AH18:AJ18)&gt;0,"YES","NO")</f>
        <v>NO</v>
      </c>
      <c r="AK18" s="30" t="str">
        <f>IF(SUM('Sales by Agent'!AI18:AK18)&gt;0,"YES","NO")</f>
        <v>NO</v>
      </c>
      <c r="AL18" s="30" t="str">
        <f>IF(SUM('Sales by Agent'!AJ18:AL18)&gt;0,"YES","NO")</f>
        <v>NO</v>
      </c>
      <c r="AM18" s="30" t="str">
        <f>IF(SUM('Sales by Agent'!AK18:AM18)&gt;0,"YES","NO")</f>
        <v>NO</v>
      </c>
      <c r="AN18" s="30" t="str">
        <f>IF(SUM('Sales by Agent'!AL18:AN18)&gt;0,"YES","NO")</f>
        <v>NO</v>
      </c>
      <c r="AO18" s="30" t="str">
        <f>IF(SUM('Sales by Agent'!AM18:AO18)&gt;0,"YES","NO")</f>
        <v>YES</v>
      </c>
      <c r="AP18" s="30" t="str">
        <f>IF(SUM('Sales by Agent'!AN18:AP18)&gt;0,"YES","NO")</f>
        <v>YES</v>
      </c>
      <c r="AQ18" s="30" t="str">
        <f>IF(SUM('Sales by Agent'!AO18:AQ18)&gt;0,"YES","NO")</f>
        <v>YES</v>
      </c>
      <c r="AR18" s="30" t="str">
        <f>IF(SUM('Sales by Agent'!AP18:AR18)&gt;0,"YES","NO")</f>
        <v>YES</v>
      </c>
      <c r="AS18" s="30" t="str">
        <f>IF(SUM('Sales by Agent'!AQ18:AS18)&gt;0,"YES","NO")</f>
        <v>YES</v>
      </c>
      <c r="AT18" s="30" t="str">
        <f>IF(SUM('Sales by Agent'!AR18:AT18)&gt;0,"YES","NO")</f>
        <v>YES</v>
      </c>
      <c r="AU18" s="30" t="str">
        <f>IF(SUM('Sales by Agent'!AS18:AU18)&gt;0,"YES","NO")</f>
        <v>YES</v>
      </c>
      <c r="AV18" s="30" t="str">
        <f>IF(SUM('Sales by Agent'!AT18:AV18)&gt;0,"YES","NO")</f>
        <v>YES</v>
      </c>
      <c r="AW18" s="87"/>
      <c r="AX18" t="str">
        <f t="shared" si="2"/>
        <v>NO</v>
      </c>
      <c r="AY18" t="str">
        <f t="shared" si="3"/>
        <v>NO</v>
      </c>
      <c r="AZ18" t="str">
        <f t="shared" si="4"/>
        <v>NO</v>
      </c>
      <c r="BA18" t="str">
        <f t="shared" si="5"/>
        <v>NO</v>
      </c>
      <c r="BB18" t="str">
        <f t="shared" si="6"/>
        <v>NO</v>
      </c>
      <c r="BC18" t="str">
        <f t="shared" si="7"/>
        <v>NO</v>
      </c>
      <c r="BD18" t="str">
        <f t="shared" si="8"/>
        <v>NO</v>
      </c>
      <c r="BE18" t="str">
        <f t="shared" si="9"/>
        <v>NO</v>
      </c>
      <c r="BF18" t="str">
        <f t="shared" si="10"/>
        <v>NO</v>
      </c>
      <c r="BG18" t="str">
        <f t="shared" si="11"/>
        <v>NO</v>
      </c>
      <c r="BH18" t="str">
        <f t="shared" si="1"/>
        <v>NO</v>
      </c>
    </row>
    <row r="19" spans="1:60">
      <c r="A19" s="564" t="s">
        <v>2015</v>
      </c>
      <c r="B19" s="564" t="s">
        <v>2016</v>
      </c>
      <c r="C19" s="564" t="s">
        <v>1986</v>
      </c>
      <c r="D19" s="564" t="s">
        <v>689</v>
      </c>
      <c r="E19" s="564" t="s">
        <v>1457</v>
      </c>
      <c r="F19" s="565">
        <v>5909</v>
      </c>
      <c r="G19" s="31"/>
      <c r="H19" s="86"/>
      <c r="I19" s="30" t="str">
        <f>IF(SUM('Sales by Agent'!G19:I19)&gt;0,"YES","NO")</f>
        <v>NO</v>
      </c>
      <c r="J19" s="30" t="str">
        <f>IF(SUM('Sales by Agent'!H19:J19)&gt;0,"YES","NO")</f>
        <v>NO</v>
      </c>
      <c r="K19" s="30" t="str">
        <f>IF(SUM('Sales by Agent'!I19:K19)&gt;0,"YES","NO")</f>
        <v>NO</v>
      </c>
      <c r="L19" s="30" t="str">
        <f>IF(SUM('Sales by Agent'!J19:L19)&gt;0,"YES","NO")</f>
        <v>NO</v>
      </c>
      <c r="M19" s="30" t="str">
        <f>IF(SUM('Sales by Agent'!K19:M19)&gt;0,"YES","NO")</f>
        <v>NO</v>
      </c>
      <c r="N19" s="30" t="str">
        <f>IF(SUM('Sales by Agent'!L19:N19)&gt;0,"YES","NO")</f>
        <v>NO</v>
      </c>
      <c r="O19" s="30" t="str">
        <f>IF(SUM('Sales by Agent'!M19:O19)&gt;0,"YES","NO")</f>
        <v>NO</v>
      </c>
      <c r="P19" s="30" t="str">
        <f>IF(SUM('Sales by Agent'!N19:P19)&gt;0,"YES","NO")</f>
        <v>NO</v>
      </c>
      <c r="Q19" s="30" t="str">
        <f>IF(SUM('Sales by Agent'!O19:Q19)&gt;0,"YES","NO")</f>
        <v>NO</v>
      </c>
      <c r="R19" s="30" t="str">
        <f>IF(SUM('Sales by Agent'!P19:R19)&gt;0,"YES","NO")</f>
        <v>NO</v>
      </c>
      <c r="S19" s="30" t="str">
        <f>IF(SUM('Sales by Agent'!Q19:S19)&gt;0,"YES","NO")</f>
        <v>NO</v>
      </c>
      <c r="T19" s="30" t="str">
        <f>IF(SUM('Sales by Agent'!R19:T19)&gt;0,"YES","NO")</f>
        <v>NO</v>
      </c>
      <c r="U19" s="30" t="str">
        <f>IF(SUM('Sales by Agent'!S19:U19)&gt;0,"YES","NO")</f>
        <v>NO</v>
      </c>
      <c r="V19" s="30" t="str">
        <f>IF(SUM('Sales by Agent'!T19:V19)&gt;0,"YES","NO")</f>
        <v>NO</v>
      </c>
      <c r="W19" s="30" t="str">
        <f>IF(SUM('Sales by Agent'!U19:W19)&gt;0,"YES","NO")</f>
        <v>NO</v>
      </c>
      <c r="X19" s="30" t="str">
        <f>IF(SUM('Sales by Agent'!V19:X19)&gt;0,"YES","NO")</f>
        <v>NO</v>
      </c>
      <c r="Y19" s="30" t="str">
        <f>IF(SUM('Sales by Agent'!W19:Y19)&gt;0,"YES","NO")</f>
        <v>NO</v>
      </c>
      <c r="Z19" s="30" t="str">
        <f>IF(SUM('Sales by Agent'!X19:Z19)&gt;0,"YES","NO")</f>
        <v>NO</v>
      </c>
      <c r="AA19" s="30" t="str">
        <f>IF(SUM('Sales by Agent'!Y19:AA19)&gt;0,"YES","NO")</f>
        <v>NO</v>
      </c>
      <c r="AB19" s="30" t="str">
        <f>IF(SUM('Sales by Agent'!Z19:AB19)&gt;0,"YES","NO")</f>
        <v>NO</v>
      </c>
      <c r="AC19" s="30" t="str">
        <f>IF(SUM('Sales by Agent'!AA19:AC19)&gt;0,"YES","NO")</f>
        <v>NO</v>
      </c>
      <c r="AD19" s="30" t="str">
        <f>IF(SUM('Sales by Agent'!AB19:AD19)&gt;0,"YES","NO")</f>
        <v>NO</v>
      </c>
      <c r="AE19" s="30" t="str">
        <f>IF(SUM('Sales by Agent'!AC19:AE19)&gt;0,"YES","NO")</f>
        <v>NO</v>
      </c>
      <c r="AF19" s="30" t="str">
        <f>IF(SUM('Sales by Agent'!AD19:AF19)&gt;0,"YES","NO")</f>
        <v>NO</v>
      </c>
      <c r="AG19" s="30" t="str">
        <f>IF(SUM('Sales by Agent'!AE19:AG19)&gt;0,"YES","NO")</f>
        <v>NO</v>
      </c>
      <c r="AH19" s="30" t="str">
        <f>IF(SUM('Sales by Agent'!AF19:AH19)&gt;0,"YES","NO")</f>
        <v>NO</v>
      </c>
      <c r="AI19" s="30" t="str">
        <f>IF(SUM('Sales by Agent'!AG19:AI19)&gt;0,"YES","NO")</f>
        <v>NO</v>
      </c>
      <c r="AJ19" s="30" t="str">
        <f>IF(SUM('Sales by Agent'!AH19:AJ19)&gt;0,"YES","NO")</f>
        <v>NO</v>
      </c>
      <c r="AK19" s="30" t="str">
        <f>IF(SUM('Sales by Agent'!AI19:AK19)&gt;0,"YES","NO")</f>
        <v>NO</v>
      </c>
      <c r="AL19" s="30" t="str">
        <f>IF(SUM('Sales by Agent'!AJ19:AL19)&gt;0,"YES","NO")</f>
        <v>YES</v>
      </c>
      <c r="AM19" s="30" t="str">
        <f>IF(SUM('Sales by Agent'!AK19:AM19)&gt;0,"YES","NO")</f>
        <v>YES</v>
      </c>
      <c r="AN19" s="30" t="str">
        <f>IF(SUM('Sales by Agent'!AL19:AN19)&gt;0,"YES","NO")</f>
        <v>YES</v>
      </c>
      <c r="AO19" s="30" t="str">
        <f>IF(SUM('Sales by Agent'!AM19:AO19)&gt;0,"YES","NO")</f>
        <v>YES</v>
      </c>
      <c r="AP19" s="30" t="str">
        <f>IF(SUM('Sales by Agent'!AN19:AP19)&gt;0,"YES","NO")</f>
        <v>YES</v>
      </c>
      <c r="AQ19" s="30" t="str">
        <f>IF(SUM('Sales by Agent'!AO19:AQ19)&gt;0,"YES","NO")</f>
        <v>YES</v>
      </c>
      <c r="AR19" s="30" t="str">
        <f>IF(SUM('Sales by Agent'!AP19:AR19)&gt;0,"YES","NO")</f>
        <v>YES</v>
      </c>
      <c r="AS19" s="30" t="str">
        <f>IF(SUM('Sales by Agent'!AQ19:AS19)&gt;0,"YES","NO")</f>
        <v>NO</v>
      </c>
      <c r="AT19" s="30" t="str">
        <f>IF(SUM('Sales by Agent'!AR19:AT19)&gt;0,"YES","NO")</f>
        <v>YES</v>
      </c>
      <c r="AU19" s="30" t="str">
        <f>IF(SUM('Sales by Agent'!AS19:AU19)&gt;0,"YES","NO")</f>
        <v>YES</v>
      </c>
      <c r="AV19" s="30" t="str">
        <f>IF(SUM('Sales by Agent'!AT19:AV19)&gt;0,"YES","NO")</f>
        <v>YES</v>
      </c>
      <c r="AW19" s="87"/>
      <c r="AX19" t="str">
        <f t="shared" si="2"/>
        <v>NO</v>
      </c>
      <c r="AY19" t="str">
        <f t="shared" si="3"/>
        <v>NO</v>
      </c>
      <c r="AZ19" t="str">
        <f t="shared" si="4"/>
        <v>NO</v>
      </c>
      <c r="BA19" t="str">
        <f t="shared" si="5"/>
        <v>NO</v>
      </c>
      <c r="BB19" t="str">
        <f t="shared" si="6"/>
        <v>NO</v>
      </c>
      <c r="BC19" t="str">
        <f t="shared" si="7"/>
        <v>NO</v>
      </c>
      <c r="BD19" t="str">
        <f t="shared" si="8"/>
        <v>NO</v>
      </c>
      <c r="BE19" t="str">
        <f t="shared" si="9"/>
        <v>NO</v>
      </c>
      <c r="BF19" t="str">
        <f t="shared" si="10"/>
        <v>NO</v>
      </c>
      <c r="BG19" t="str">
        <f t="shared" si="11"/>
        <v>NO</v>
      </c>
      <c r="BH19" t="str">
        <f t="shared" si="1"/>
        <v>NO</v>
      </c>
    </row>
    <row r="20" spans="1:60">
      <c r="A20" s="564" t="s">
        <v>2017</v>
      </c>
      <c r="B20" s="564" t="s">
        <v>2018</v>
      </c>
      <c r="C20" s="564" t="s">
        <v>1986</v>
      </c>
      <c r="D20" s="564" t="s">
        <v>689</v>
      </c>
      <c r="E20" s="564" t="s">
        <v>1457</v>
      </c>
      <c r="F20" s="565">
        <v>61711.72</v>
      </c>
      <c r="G20" s="31"/>
      <c r="H20" s="87"/>
      <c r="I20" s="30" t="str">
        <f>IF(SUM('Sales by Agent'!G20:I20)&gt;0,"YES","NO")</f>
        <v>NO</v>
      </c>
      <c r="J20" s="30" t="str">
        <f>IF(SUM('Sales by Agent'!H20:J20)&gt;0,"YES","NO")</f>
        <v>NO</v>
      </c>
      <c r="K20" s="30" t="str">
        <f>IF(SUM('Sales by Agent'!I20:K20)&gt;0,"YES","NO")</f>
        <v>NO</v>
      </c>
      <c r="L20" s="30" t="str">
        <f>IF(SUM('Sales by Agent'!J20:L20)&gt;0,"YES","NO")</f>
        <v>NO</v>
      </c>
      <c r="M20" s="30" t="str">
        <f>IF(SUM('Sales by Agent'!K20:M20)&gt;0,"YES","NO")</f>
        <v>NO</v>
      </c>
      <c r="N20" s="30" t="str">
        <f>IF(SUM('Sales by Agent'!L20:N20)&gt;0,"YES","NO")</f>
        <v>NO</v>
      </c>
      <c r="O20" s="30" t="str">
        <f>IF(SUM('Sales by Agent'!M20:O20)&gt;0,"YES","NO")</f>
        <v>NO</v>
      </c>
      <c r="P20" s="30" t="str">
        <f>IF(SUM('Sales by Agent'!N20:P20)&gt;0,"YES","NO")</f>
        <v>NO</v>
      </c>
      <c r="Q20" s="30" t="str">
        <f>IF(SUM('Sales by Agent'!O20:Q20)&gt;0,"YES","NO")</f>
        <v>NO</v>
      </c>
      <c r="R20" s="30" t="str">
        <f>IF(SUM('Sales by Agent'!P20:R20)&gt;0,"YES","NO")</f>
        <v>NO</v>
      </c>
      <c r="S20" s="30" t="str">
        <f>IF(SUM('Sales by Agent'!Q20:S20)&gt;0,"YES","NO")</f>
        <v>NO</v>
      </c>
      <c r="T20" s="30" t="str">
        <f>IF(SUM('Sales by Agent'!R20:T20)&gt;0,"YES","NO")</f>
        <v>NO</v>
      </c>
      <c r="U20" s="30" t="str">
        <f>IF(SUM('Sales by Agent'!S20:U20)&gt;0,"YES","NO")</f>
        <v>NO</v>
      </c>
      <c r="V20" s="30" t="str">
        <f>IF(SUM('Sales by Agent'!T20:V20)&gt;0,"YES","NO")</f>
        <v>NO</v>
      </c>
      <c r="W20" s="30" t="str">
        <f>IF(SUM('Sales by Agent'!U20:W20)&gt;0,"YES","NO")</f>
        <v>NO</v>
      </c>
      <c r="X20" s="30" t="str">
        <f>IF(SUM('Sales by Agent'!V20:X20)&gt;0,"YES","NO")</f>
        <v>NO</v>
      </c>
      <c r="Y20" s="30" t="str">
        <f>IF(SUM('Sales by Agent'!W20:Y20)&gt;0,"YES","NO")</f>
        <v>NO</v>
      </c>
      <c r="Z20" s="30" t="str">
        <f>IF(SUM('Sales by Agent'!X20:Z20)&gt;0,"YES","NO")</f>
        <v>NO</v>
      </c>
      <c r="AA20" s="30" t="str">
        <f>IF(SUM('Sales by Agent'!Y20:AA20)&gt;0,"YES","NO")</f>
        <v>NO</v>
      </c>
      <c r="AB20" s="30" t="str">
        <f>IF(SUM('Sales by Agent'!Z20:AB20)&gt;0,"YES","NO")</f>
        <v>NO</v>
      </c>
      <c r="AC20" s="30" t="str">
        <f>IF(SUM('Sales by Agent'!AA20:AC20)&gt;0,"YES","NO")</f>
        <v>NO</v>
      </c>
      <c r="AD20" s="30" t="str">
        <f>IF(SUM('Sales by Agent'!AB20:AD20)&gt;0,"YES","NO")</f>
        <v>NO</v>
      </c>
      <c r="AE20" s="30" t="str">
        <f>IF(SUM('Sales by Agent'!AC20:AE20)&gt;0,"YES","NO")</f>
        <v>NO</v>
      </c>
      <c r="AF20" s="30" t="str">
        <f>IF(SUM('Sales by Agent'!AD20:AF20)&gt;0,"YES","NO")</f>
        <v>NO</v>
      </c>
      <c r="AG20" s="30" t="str">
        <f>IF(SUM('Sales by Agent'!AE20:AG20)&gt;0,"YES","NO")</f>
        <v>NO</v>
      </c>
      <c r="AH20" s="30" t="str">
        <f>IF(SUM('Sales by Agent'!AF20:AH20)&gt;0,"YES","NO")</f>
        <v>NO</v>
      </c>
      <c r="AI20" s="30" t="str">
        <f>IF(SUM('Sales by Agent'!AG20:AI20)&gt;0,"YES","NO")</f>
        <v>NO</v>
      </c>
      <c r="AJ20" s="30" t="str">
        <f>IF(SUM('Sales by Agent'!AH20:AJ20)&gt;0,"YES","NO")</f>
        <v>NO</v>
      </c>
      <c r="AK20" s="30" t="str">
        <f>IF(SUM('Sales by Agent'!AI20:AK20)&gt;0,"YES","NO")</f>
        <v>NO</v>
      </c>
      <c r="AL20" s="30" t="str">
        <f>IF(SUM('Sales by Agent'!AJ20:AL20)&gt;0,"YES","NO")</f>
        <v>NO</v>
      </c>
      <c r="AM20" s="30" t="str">
        <f>IF(SUM('Sales by Agent'!AK20:AM20)&gt;0,"YES","NO")</f>
        <v>NO</v>
      </c>
      <c r="AN20" s="30" t="str">
        <f>IF(SUM('Sales by Agent'!AL20:AN20)&gt;0,"YES","NO")</f>
        <v>YES</v>
      </c>
      <c r="AO20" s="30" t="str">
        <f>IF(SUM('Sales by Agent'!AM20:AO20)&gt;0,"YES","NO")</f>
        <v>YES</v>
      </c>
      <c r="AP20" s="30" t="str">
        <f>IF(SUM('Sales by Agent'!AN20:AP20)&gt;0,"YES","NO")</f>
        <v>YES</v>
      </c>
      <c r="AQ20" s="30" t="str">
        <f>IF(SUM('Sales by Agent'!AO20:AQ20)&gt;0,"YES","NO")</f>
        <v>YES</v>
      </c>
      <c r="AR20" s="30" t="str">
        <f>IF(SUM('Sales by Agent'!AP20:AR20)&gt;0,"YES","NO")</f>
        <v>YES</v>
      </c>
      <c r="AS20" s="30" t="str">
        <f>IF(SUM('Sales by Agent'!AQ20:AS20)&gt;0,"YES","NO")</f>
        <v>YES</v>
      </c>
      <c r="AT20" s="30" t="str">
        <f>IF(SUM('Sales by Agent'!AR20:AT20)&gt;0,"YES","NO")</f>
        <v>YES</v>
      </c>
      <c r="AU20" s="30" t="str">
        <f>IF(SUM('Sales by Agent'!AS20:AU20)&gt;0,"YES","NO")</f>
        <v>YES</v>
      </c>
      <c r="AV20" s="30" t="str">
        <f>IF(SUM('Sales by Agent'!AT20:AV20)&gt;0,"YES","NO")</f>
        <v>YES</v>
      </c>
      <c r="AW20" s="87"/>
      <c r="AX20" t="str">
        <f t="shared" si="2"/>
        <v>NO</v>
      </c>
      <c r="AY20" t="str">
        <f t="shared" si="3"/>
        <v>NO</v>
      </c>
      <c r="AZ20" t="str">
        <f t="shared" si="4"/>
        <v>NO</v>
      </c>
      <c r="BA20" t="str">
        <f t="shared" si="5"/>
        <v>NO</v>
      </c>
      <c r="BB20" t="str">
        <f t="shared" si="6"/>
        <v>NO</v>
      </c>
      <c r="BC20" t="str">
        <f t="shared" si="7"/>
        <v>NO</v>
      </c>
      <c r="BD20" t="str">
        <f t="shared" si="8"/>
        <v>NO</v>
      </c>
      <c r="BE20" t="str">
        <f t="shared" si="9"/>
        <v>NO</v>
      </c>
      <c r="BF20" t="str">
        <f t="shared" si="10"/>
        <v>NO</v>
      </c>
      <c r="BG20" t="str">
        <f t="shared" si="11"/>
        <v>NO</v>
      </c>
      <c r="BH20" t="str">
        <f t="shared" si="1"/>
        <v>NO</v>
      </c>
    </row>
    <row r="21" spans="1:60">
      <c r="A21" s="564" t="s">
        <v>2019</v>
      </c>
      <c r="B21" s="564" t="s">
        <v>2020</v>
      </c>
      <c r="C21" s="564" t="s">
        <v>1986</v>
      </c>
      <c r="D21" s="564" t="s">
        <v>689</v>
      </c>
      <c r="E21" s="564" t="s">
        <v>1457</v>
      </c>
      <c r="F21" s="565">
        <v>13792</v>
      </c>
      <c r="G21" s="31"/>
      <c r="H21" s="31"/>
      <c r="I21" s="30" t="str">
        <f>IF(SUM('Sales by Agent'!G21:I21)&gt;0,"YES","NO")</f>
        <v>NO</v>
      </c>
      <c r="J21" s="30" t="str">
        <f>IF(SUM('Sales by Agent'!H21:J21)&gt;0,"YES","NO")</f>
        <v>NO</v>
      </c>
      <c r="K21" s="30" t="str">
        <f>IF(SUM('Sales by Agent'!I21:K21)&gt;0,"YES","NO")</f>
        <v>NO</v>
      </c>
      <c r="L21" s="30" t="str">
        <f>IF(SUM('Sales by Agent'!J21:L21)&gt;0,"YES","NO")</f>
        <v>NO</v>
      </c>
      <c r="M21" s="30" t="str">
        <f>IF(SUM('Sales by Agent'!K21:M21)&gt;0,"YES","NO")</f>
        <v>NO</v>
      </c>
      <c r="N21" s="30" t="str">
        <f>IF(SUM('Sales by Agent'!L21:N21)&gt;0,"YES","NO")</f>
        <v>NO</v>
      </c>
      <c r="O21" s="30" t="str">
        <f>IF(SUM('Sales by Agent'!M21:O21)&gt;0,"YES","NO")</f>
        <v>NO</v>
      </c>
      <c r="P21" s="30" t="str">
        <f>IF(SUM('Sales by Agent'!N21:P21)&gt;0,"YES","NO")</f>
        <v>NO</v>
      </c>
      <c r="Q21" s="30" t="str">
        <f>IF(SUM('Sales by Agent'!O21:Q21)&gt;0,"YES","NO")</f>
        <v>NO</v>
      </c>
      <c r="R21" s="30" t="str">
        <f>IF(SUM('Sales by Agent'!P21:R21)&gt;0,"YES","NO")</f>
        <v>NO</v>
      </c>
      <c r="S21" s="30" t="str">
        <f>IF(SUM('Sales by Agent'!Q21:S21)&gt;0,"YES","NO")</f>
        <v>NO</v>
      </c>
      <c r="T21" s="30" t="str">
        <f>IF(SUM('Sales by Agent'!R21:T21)&gt;0,"YES","NO")</f>
        <v>NO</v>
      </c>
      <c r="U21" s="30" t="str">
        <f>IF(SUM('Sales by Agent'!S21:U21)&gt;0,"YES","NO")</f>
        <v>NO</v>
      </c>
      <c r="V21" s="30" t="str">
        <f>IF(SUM('Sales by Agent'!T21:V21)&gt;0,"YES","NO")</f>
        <v>NO</v>
      </c>
      <c r="W21" s="30" t="str">
        <f>IF(SUM('Sales by Agent'!U21:W21)&gt;0,"YES","NO")</f>
        <v>NO</v>
      </c>
      <c r="X21" s="30" t="str">
        <f>IF(SUM('Sales by Agent'!V21:X21)&gt;0,"YES","NO")</f>
        <v>NO</v>
      </c>
      <c r="Y21" s="30" t="str">
        <f>IF(SUM('Sales by Agent'!W21:Y21)&gt;0,"YES","NO")</f>
        <v>NO</v>
      </c>
      <c r="Z21" s="30" t="str">
        <f>IF(SUM('Sales by Agent'!X21:Z21)&gt;0,"YES","NO")</f>
        <v>NO</v>
      </c>
      <c r="AA21" s="30" t="str">
        <f>IF(SUM('Sales by Agent'!Y21:AA21)&gt;0,"YES","NO")</f>
        <v>NO</v>
      </c>
      <c r="AB21" s="30" t="str">
        <f>IF(SUM('Sales by Agent'!Z21:AB21)&gt;0,"YES","NO")</f>
        <v>NO</v>
      </c>
      <c r="AC21" s="30" t="str">
        <f>IF(SUM('Sales by Agent'!AA21:AC21)&gt;0,"YES","NO")</f>
        <v>NO</v>
      </c>
      <c r="AD21" s="30" t="str">
        <f>IF(SUM('Sales by Agent'!AB21:AD21)&gt;0,"YES","NO")</f>
        <v>NO</v>
      </c>
      <c r="AE21" s="30" t="str">
        <f>IF(SUM('Sales by Agent'!AC21:AE21)&gt;0,"YES","NO")</f>
        <v>NO</v>
      </c>
      <c r="AF21" s="30" t="str">
        <f>IF(SUM('Sales by Agent'!AD21:AF21)&gt;0,"YES","NO")</f>
        <v>NO</v>
      </c>
      <c r="AG21" s="30" t="str">
        <f>IF(SUM('Sales by Agent'!AE21:AG21)&gt;0,"YES","NO")</f>
        <v>NO</v>
      </c>
      <c r="AH21" s="30" t="str">
        <f>IF(SUM('Sales by Agent'!AF21:AH21)&gt;0,"YES","NO")</f>
        <v>NO</v>
      </c>
      <c r="AI21" s="30" t="str">
        <f>IF(SUM('Sales by Agent'!AG21:AI21)&gt;0,"YES","NO")</f>
        <v>NO</v>
      </c>
      <c r="AJ21" s="30" t="str">
        <f>IF(SUM('Sales by Agent'!AH21:AJ21)&gt;0,"YES","NO")</f>
        <v>NO</v>
      </c>
      <c r="AK21" s="30" t="str">
        <f>IF(SUM('Sales by Agent'!AI21:AK21)&gt;0,"YES","NO")</f>
        <v>NO</v>
      </c>
      <c r="AL21" s="30" t="str">
        <f>IF(SUM('Sales by Agent'!AJ21:AL21)&gt;0,"YES","NO")</f>
        <v>NO</v>
      </c>
      <c r="AM21" s="30" t="str">
        <f>IF(SUM('Sales by Agent'!AK21:AM21)&gt;0,"YES","NO")</f>
        <v>NO</v>
      </c>
      <c r="AN21" s="30" t="str">
        <f>IF(SUM('Sales by Agent'!AL21:AN21)&gt;0,"YES","NO")</f>
        <v>NO</v>
      </c>
      <c r="AO21" s="30" t="str">
        <f>IF(SUM('Sales by Agent'!AM21:AO21)&gt;0,"YES","NO")</f>
        <v>NO</v>
      </c>
      <c r="AP21" s="30" t="str">
        <f>IF(SUM('Sales by Agent'!AN21:AP21)&gt;0,"YES","NO")</f>
        <v>NO</v>
      </c>
      <c r="AQ21" s="30" t="str">
        <f>IF(SUM('Sales by Agent'!AO21:AQ21)&gt;0,"YES","NO")</f>
        <v>YES</v>
      </c>
      <c r="AR21" s="30" t="str">
        <f>IF(SUM('Sales by Agent'!AP21:AR21)&gt;0,"YES","NO")</f>
        <v>YES</v>
      </c>
      <c r="AS21" s="30" t="str">
        <f>IF(SUM('Sales by Agent'!AQ21:AS21)&gt;0,"YES","NO")</f>
        <v>YES</v>
      </c>
      <c r="AT21" s="30" t="str">
        <f>IF(SUM('Sales by Agent'!AR21:AT21)&gt;0,"YES","NO")</f>
        <v>YES</v>
      </c>
      <c r="AU21" s="30" t="str">
        <f>IF(SUM('Sales by Agent'!AS21:AU21)&gt;0,"YES","NO")</f>
        <v>YES</v>
      </c>
      <c r="AV21" s="30" t="str">
        <f>IF(SUM('Sales by Agent'!AT21:AV21)&gt;0,"YES","NO")</f>
        <v>YES</v>
      </c>
      <c r="AW21" s="87"/>
      <c r="AX21" t="str">
        <f t="shared" si="2"/>
        <v>NO</v>
      </c>
      <c r="AY21" t="str">
        <f t="shared" si="3"/>
        <v>NO</v>
      </c>
      <c r="AZ21" t="str">
        <f t="shared" si="4"/>
        <v>NO</v>
      </c>
      <c r="BA21" t="str">
        <f t="shared" si="5"/>
        <v>NO</v>
      </c>
      <c r="BB21" t="str">
        <f t="shared" si="6"/>
        <v>NO</v>
      </c>
      <c r="BC21" t="str">
        <f t="shared" si="7"/>
        <v>NO</v>
      </c>
      <c r="BD21" t="str">
        <f t="shared" si="8"/>
        <v>NO</v>
      </c>
      <c r="BE21" t="str">
        <f t="shared" si="9"/>
        <v>NO</v>
      </c>
      <c r="BF21" t="str">
        <f t="shared" si="10"/>
        <v>NO</v>
      </c>
      <c r="BG21" t="str">
        <f t="shared" si="11"/>
        <v>NO</v>
      </c>
      <c r="BH21" t="str">
        <f t="shared" si="1"/>
        <v>NO</v>
      </c>
    </row>
    <row r="22" spans="1:60">
      <c r="A22" s="564" t="s">
        <v>2021</v>
      </c>
      <c r="B22" s="564" t="s">
        <v>2022</v>
      </c>
      <c r="C22" s="564" t="s">
        <v>1986</v>
      </c>
      <c r="D22" s="564" t="s">
        <v>689</v>
      </c>
      <c r="E22" s="564" t="s">
        <v>1457</v>
      </c>
      <c r="F22" s="565">
        <v>1422.41</v>
      </c>
      <c r="G22" s="31"/>
      <c r="H22" s="31"/>
      <c r="I22" s="30" t="str">
        <f>IF(SUM('Sales by Agent'!G22:I22)&gt;0,"YES","NO")</f>
        <v>NO</v>
      </c>
      <c r="J22" s="30" t="str">
        <f>IF(SUM('Sales by Agent'!H22:J22)&gt;0,"YES","NO")</f>
        <v>NO</v>
      </c>
      <c r="K22" s="30" t="str">
        <f>IF(SUM('Sales by Agent'!I22:K22)&gt;0,"YES","NO")</f>
        <v>NO</v>
      </c>
      <c r="L22" s="30" t="str">
        <f>IF(SUM('Sales by Agent'!J22:L22)&gt;0,"YES","NO")</f>
        <v>NO</v>
      </c>
      <c r="M22" s="30" t="str">
        <f>IF(SUM('Sales by Agent'!K22:M22)&gt;0,"YES","NO")</f>
        <v>NO</v>
      </c>
      <c r="N22" s="30" t="str">
        <f>IF(SUM('Sales by Agent'!L22:N22)&gt;0,"YES","NO")</f>
        <v>NO</v>
      </c>
      <c r="O22" s="30" t="str">
        <f>IF(SUM('Sales by Agent'!M22:O22)&gt;0,"YES","NO")</f>
        <v>NO</v>
      </c>
      <c r="P22" s="30" t="str">
        <f>IF(SUM('Sales by Agent'!N22:P22)&gt;0,"YES","NO")</f>
        <v>NO</v>
      </c>
      <c r="Q22" s="30" t="str">
        <f>IF(SUM('Sales by Agent'!O22:Q22)&gt;0,"YES","NO")</f>
        <v>NO</v>
      </c>
      <c r="R22" s="30" t="str">
        <f>IF(SUM('Sales by Agent'!P22:R22)&gt;0,"YES","NO")</f>
        <v>NO</v>
      </c>
      <c r="S22" s="30" t="str">
        <f>IF(SUM('Sales by Agent'!Q22:S22)&gt;0,"YES","NO")</f>
        <v>NO</v>
      </c>
      <c r="T22" s="30" t="str">
        <f>IF(SUM('Sales by Agent'!R22:T22)&gt;0,"YES","NO")</f>
        <v>NO</v>
      </c>
      <c r="U22" s="30" t="str">
        <f>IF(SUM('Sales by Agent'!S22:U22)&gt;0,"YES","NO")</f>
        <v>NO</v>
      </c>
      <c r="V22" s="30" t="str">
        <f>IF(SUM('Sales by Agent'!T22:V22)&gt;0,"YES","NO")</f>
        <v>NO</v>
      </c>
      <c r="W22" s="30" t="str">
        <f>IF(SUM('Sales by Agent'!U22:W22)&gt;0,"YES","NO")</f>
        <v>NO</v>
      </c>
      <c r="X22" s="30" t="str">
        <f>IF(SUM('Sales by Agent'!V22:X22)&gt;0,"YES","NO")</f>
        <v>NO</v>
      </c>
      <c r="Y22" s="30" t="str">
        <f>IF(SUM('Sales by Agent'!W22:Y22)&gt;0,"YES","NO")</f>
        <v>NO</v>
      </c>
      <c r="Z22" s="30" t="str">
        <f>IF(SUM('Sales by Agent'!X22:Z22)&gt;0,"YES","NO")</f>
        <v>NO</v>
      </c>
      <c r="AA22" s="30" t="str">
        <f>IF(SUM('Sales by Agent'!Y22:AA22)&gt;0,"YES","NO")</f>
        <v>NO</v>
      </c>
      <c r="AB22" s="30" t="str">
        <f>IF(SUM('Sales by Agent'!Z22:AB22)&gt;0,"YES","NO")</f>
        <v>NO</v>
      </c>
      <c r="AC22" s="30" t="str">
        <f>IF(SUM('Sales by Agent'!AA22:AC22)&gt;0,"YES","NO")</f>
        <v>NO</v>
      </c>
      <c r="AD22" s="30" t="str">
        <f>IF(SUM('Sales by Agent'!AB22:AD22)&gt;0,"YES","NO")</f>
        <v>NO</v>
      </c>
      <c r="AE22" s="30" t="str">
        <f>IF(SUM('Sales by Agent'!AC22:AE22)&gt;0,"YES","NO")</f>
        <v>NO</v>
      </c>
      <c r="AF22" s="30" t="str">
        <f>IF(SUM('Sales by Agent'!AD22:AF22)&gt;0,"YES","NO")</f>
        <v>NO</v>
      </c>
      <c r="AG22" s="30" t="str">
        <f>IF(SUM('Sales by Agent'!AE22:AG22)&gt;0,"YES","NO")</f>
        <v>NO</v>
      </c>
      <c r="AH22" s="30" t="str">
        <f>IF(SUM('Sales by Agent'!AF22:AH22)&gt;0,"YES","NO")</f>
        <v>NO</v>
      </c>
      <c r="AI22" s="30" t="str">
        <f>IF(SUM('Sales by Agent'!AG22:AI22)&gt;0,"YES","NO")</f>
        <v>NO</v>
      </c>
      <c r="AJ22" s="30" t="str">
        <f>IF(SUM('Sales by Agent'!AH22:AJ22)&gt;0,"YES","NO")</f>
        <v>NO</v>
      </c>
      <c r="AK22" s="30" t="str">
        <f>IF(SUM('Sales by Agent'!AI22:AK22)&gt;0,"YES","NO")</f>
        <v>NO</v>
      </c>
      <c r="AL22" s="30" t="str">
        <f>IF(SUM('Sales by Agent'!AJ22:AL22)&gt;0,"YES","NO")</f>
        <v>NO</v>
      </c>
      <c r="AM22" s="30" t="str">
        <f>IF(SUM('Sales by Agent'!AK22:AM22)&gt;0,"YES","NO")</f>
        <v>NO</v>
      </c>
      <c r="AN22" s="30" t="str">
        <f>IF(SUM('Sales by Agent'!AL22:AN22)&gt;0,"YES","NO")</f>
        <v>NO</v>
      </c>
      <c r="AO22" s="30" t="str">
        <f>IF(SUM('Sales by Agent'!AM22:AO22)&gt;0,"YES","NO")</f>
        <v>NO</v>
      </c>
      <c r="AP22" s="30" t="str">
        <f>IF(SUM('Sales by Agent'!AN22:AP22)&gt;0,"YES","NO")</f>
        <v>NO</v>
      </c>
      <c r="AQ22" s="30" t="str">
        <f>IF(SUM('Sales by Agent'!AO22:AQ22)&gt;0,"YES","NO")</f>
        <v>NO</v>
      </c>
      <c r="AR22" s="30" t="str">
        <f>IF(SUM('Sales by Agent'!AP22:AR22)&gt;0,"YES","NO")</f>
        <v>YES</v>
      </c>
      <c r="AS22" s="30" t="str">
        <f>IF(SUM('Sales by Agent'!AQ22:AS22)&gt;0,"YES","NO")</f>
        <v>YES</v>
      </c>
      <c r="AT22" s="30" t="str">
        <f>IF(SUM('Sales by Agent'!AR22:AT22)&gt;0,"YES","NO")</f>
        <v>YES</v>
      </c>
      <c r="AU22" s="30" t="str">
        <f>IF(SUM('Sales by Agent'!AS22:AU22)&gt;0,"YES","NO")</f>
        <v>NO</v>
      </c>
      <c r="AV22" s="30" t="str">
        <f>IF(SUM('Sales by Agent'!AT22:AV22)&gt;0,"YES","NO")</f>
        <v>NO</v>
      </c>
      <c r="AW22" s="87"/>
      <c r="AX22" t="str">
        <f t="shared" si="2"/>
        <v>NO</v>
      </c>
      <c r="AY22" t="str">
        <f t="shared" si="3"/>
        <v>NO</v>
      </c>
      <c r="AZ22" t="str">
        <f t="shared" si="4"/>
        <v>NO</v>
      </c>
      <c r="BA22" t="str">
        <f t="shared" si="5"/>
        <v>NO</v>
      </c>
      <c r="BB22" t="str">
        <f t="shared" si="6"/>
        <v>NO</v>
      </c>
      <c r="BC22" t="str">
        <f t="shared" si="7"/>
        <v>NO</v>
      </c>
      <c r="BD22" t="str">
        <f t="shared" si="8"/>
        <v>NO</v>
      </c>
      <c r="BE22" t="str">
        <f t="shared" si="9"/>
        <v>NO</v>
      </c>
      <c r="BF22" t="str">
        <f t="shared" si="10"/>
        <v>NO</v>
      </c>
      <c r="BG22" t="str">
        <f t="shared" si="11"/>
        <v>NO</v>
      </c>
      <c r="BH22" t="str">
        <f t="shared" si="1"/>
        <v>NO</v>
      </c>
    </row>
    <row r="23" spans="1:60">
      <c r="A23" s="564" t="s">
        <v>2023</v>
      </c>
      <c r="B23" s="564" t="s">
        <v>2024</v>
      </c>
      <c r="C23" s="564" t="s">
        <v>1986</v>
      </c>
      <c r="D23" s="564" t="s">
        <v>689</v>
      </c>
      <c r="E23" s="564" t="s">
        <v>1457</v>
      </c>
      <c r="F23" s="565">
        <v>21992.55</v>
      </c>
      <c r="G23" s="31"/>
      <c r="H23" s="31"/>
      <c r="I23" s="30" t="str">
        <f>IF(SUM('Sales by Agent'!G23:I23)&gt;0,"YES","NO")</f>
        <v>NO</v>
      </c>
      <c r="J23" s="30" t="str">
        <f>IF(SUM('Sales by Agent'!H23:J23)&gt;0,"YES","NO")</f>
        <v>NO</v>
      </c>
      <c r="K23" s="30" t="str">
        <f>IF(SUM('Sales by Agent'!I23:K23)&gt;0,"YES","NO")</f>
        <v>NO</v>
      </c>
      <c r="L23" s="30" t="str">
        <f>IF(SUM('Sales by Agent'!J23:L23)&gt;0,"YES","NO")</f>
        <v>NO</v>
      </c>
      <c r="M23" s="30" t="str">
        <f>IF(SUM('Sales by Agent'!K23:M23)&gt;0,"YES","NO")</f>
        <v>NO</v>
      </c>
      <c r="N23" s="30" t="str">
        <f>IF(SUM('Sales by Agent'!L23:N23)&gt;0,"YES","NO")</f>
        <v>NO</v>
      </c>
      <c r="O23" s="30" t="str">
        <f>IF(SUM('Sales by Agent'!M23:O23)&gt;0,"YES","NO")</f>
        <v>NO</v>
      </c>
      <c r="P23" s="30" t="str">
        <f>IF(SUM('Sales by Agent'!N23:P23)&gt;0,"YES","NO")</f>
        <v>NO</v>
      </c>
      <c r="Q23" s="30" t="str">
        <f>IF(SUM('Sales by Agent'!O23:Q23)&gt;0,"YES","NO")</f>
        <v>NO</v>
      </c>
      <c r="R23" s="30" t="str">
        <f>IF(SUM('Sales by Agent'!P23:R23)&gt;0,"YES","NO")</f>
        <v>NO</v>
      </c>
      <c r="S23" s="30" t="str">
        <f>IF(SUM('Sales by Agent'!Q23:S23)&gt;0,"YES","NO")</f>
        <v>NO</v>
      </c>
      <c r="T23" s="30" t="str">
        <f>IF(SUM('Sales by Agent'!R23:T23)&gt;0,"YES","NO")</f>
        <v>NO</v>
      </c>
      <c r="U23" s="30" t="str">
        <f>IF(SUM('Sales by Agent'!S23:U23)&gt;0,"YES","NO")</f>
        <v>NO</v>
      </c>
      <c r="V23" s="30" t="str">
        <f>IF(SUM('Sales by Agent'!T23:V23)&gt;0,"YES","NO")</f>
        <v>NO</v>
      </c>
      <c r="W23" s="30" t="str">
        <f>IF(SUM('Sales by Agent'!U23:W23)&gt;0,"YES","NO")</f>
        <v>NO</v>
      </c>
      <c r="X23" s="30" t="str">
        <f>IF(SUM('Sales by Agent'!V23:X23)&gt;0,"YES","NO")</f>
        <v>NO</v>
      </c>
      <c r="Y23" s="30" t="str">
        <f>IF(SUM('Sales by Agent'!W23:Y23)&gt;0,"YES","NO")</f>
        <v>NO</v>
      </c>
      <c r="Z23" s="30" t="str">
        <f>IF(SUM('Sales by Agent'!X23:Z23)&gt;0,"YES","NO")</f>
        <v>NO</v>
      </c>
      <c r="AA23" s="30" t="str">
        <f>IF(SUM('Sales by Agent'!Y23:AA23)&gt;0,"YES","NO")</f>
        <v>NO</v>
      </c>
      <c r="AB23" s="30" t="str">
        <f>IF(SUM('Sales by Agent'!Z23:AB23)&gt;0,"YES","NO")</f>
        <v>NO</v>
      </c>
      <c r="AC23" s="30" t="str">
        <f>IF(SUM('Sales by Agent'!AA23:AC23)&gt;0,"YES","NO")</f>
        <v>NO</v>
      </c>
      <c r="AD23" s="30" t="str">
        <f>IF(SUM('Sales by Agent'!AB23:AD23)&gt;0,"YES","NO")</f>
        <v>NO</v>
      </c>
      <c r="AE23" s="30" t="str">
        <f>IF(SUM('Sales by Agent'!AC23:AE23)&gt;0,"YES","NO")</f>
        <v>NO</v>
      </c>
      <c r="AF23" s="30" t="str">
        <f>IF(SUM('Sales by Agent'!AD23:AF23)&gt;0,"YES","NO")</f>
        <v>NO</v>
      </c>
      <c r="AG23" s="30" t="str">
        <f>IF(SUM('Sales by Agent'!AE23:AG23)&gt;0,"YES","NO")</f>
        <v>NO</v>
      </c>
      <c r="AH23" s="30" t="str">
        <f>IF(SUM('Sales by Agent'!AF23:AH23)&gt;0,"YES","NO")</f>
        <v>NO</v>
      </c>
      <c r="AI23" s="30" t="str">
        <f>IF(SUM('Sales by Agent'!AG23:AI23)&gt;0,"YES","NO")</f>
        <v>NO</v>
      </c>
      <c r="AJ23" s="30" t="str">
        <f>IF(SUM('Sales by Agent'!AH23:AJ23)&gt;0,"YES","NO")</f>
        <v>NO</v>
      </c>
      <c r="AK23" s="30" t="str">
        <f>IF(SUM('Sales by Agent'!AI23:AK23)&gt;0,"YES","NO")</f>
        <v>NO</v>
      </c>
      <c r="AL23" s="30" t="str">
        <f>IF(SUM('Sales by Agent'!AJ23:AL23)&gt;0,"YES","NO")</f>
        <v>NO</v>
      </c>
      <c r="AM23" s="30" t="str">
        <f>IF(SUM('Sales by Agent'!AK23:AM23)&gt;0,"YES","NO")</f>
        <v>NO</v>
      </c>
      <c r="AN23" s="30" t="str">
        <f>IF(SUM('Sales by Agent'!AL23:AN23)&gt;0,"YES","NO")</f>
        <v>NO</v>
      </c>
      <c r="AO23" s="30" t="str">
        <f>IF(SUM('Sales by Agent'!AM23:AO23)&gt;0,"YES","NO")</f>
        <v>NO</v>
      </c>
      <c r="AP23" s="30" t="str">
        <f>IF(SUM('Sales by Agent'!AN23:AP23)&gt;0,"YES","NO")</f>
        <v>NO</v>
      </c>
      <c r="AQ23" s="30" t="str">
        <f>IF(SUM('Sales by Agent'!AO23:AQ23)&gt;0,"YES","NO")</f>
        <v>YES</v>
      </c>
      <c r="AR23" s="30" t="str">
        <f>IF(SUM('Sales by Agent'!AP23:AR23)&gt;0,"YES","NO")</f>
        <v>YES</v>
      </c>
      <c r="AS23" s="30" t="str">
        <f>IF(SUM('Sales by Agent'!AQ23:AS23)&gt;0,"YES","NO")</f>
        <v>YES</v>
      </c>
      <c r="AT23" s="30" t="str">
        <f>IF(SUM('Sales by Agent'!AR23:AT23)&gt;0,"YES","NO")</f>
        <v>YES</v>
      </c>
      <c r="AU23" s="30" t="str">
        <f>IF(SUM('Sales by Agent'!AS23:AU23)&gt;0,"YES","NO")</f>
        <v>YES</v>
      </c>
      <c r="AV23" s="30" t="str">
        <f>IF(SUM('Sales by Agent'!AT23:AV23)&gt;0,"YES","NO")</f>
        <v>YES</v>
      </c>
      <c r="AW23" s="87"/>
      <c r="AX23" t="str">
        <f t="shared" si="2"/>
        <v>NO</v>
      </c>
      <c r="AY23" t="str">
        <f t="shared" si="3"/>
        <v>NO</v>
      </c>
      <c r="AZ23" t="str">
        <f t="shared" si="4"/>
        <v>NO</v>
      </c>
      <c r="BA23" t="str">
        <f t="shared" si="5"/>
        <v>NO</v>
      </c>
      <c r="BB23" t="str">
        <f t="shared" si="6"/>
        <v>NO</v>
      </c>
      <c r="BC23" t="str">
        <f t="shared" si="7"/>
        <v>NO</v>
      </c>
      <c r="BD23" t="str">
        <f t="shared" si="8"/>
        <v>NO</v>
      </c>
      <c r="BE23" t="str">
        <f t="shared" si="9"/>
        <v>NO</v>
      </c>
      <c r="BF23" t="str">
        <f t="shared" si="10"/>
        <v>NO</v>
      </c>
      <c r="BG23" t="str">
        <f t="shared" si="11"/>
        <v>NO</v>
      </c>
      <c r="BH23" t="str">
        <f t="shared" si="1"/>
        <v>NO</v>
      </c>
    </row>
    <row r="24" spans="1:60">
      <c r="A24" s="564" t="s">
        <v>2025</v>
      </c>
      <c r="B24" s="564" t="s">
        <v>2026</v>
      </c>
      <c r="C24" s="564" t="s">
        <v>1986</v>
      </c>
      <c r="D24" s="564" t="s">
        <v>689</v>
      </c>
      <c r="E24" s="564" t="s">
        <v>1457</v>
      </c>
      <c r="F24" s="565">
        <v>8165.09</v>
      </c>
      <c r="G24" s="31"/>
      <c r="H24" s="31"/>
      <c r="I24" s="30" t="str">
        <f>IF(SUM('Sales by Agent'!G24:I24)&gt;0,"YES","NO")</f>
        <v>NO</v>
      </c>
      <c r="J24" s="30" t="str">
        <f>IF(SUM('Sales by Agent'!H24:J24)&gt;0,"YES","NO")</f>
        <v>NO</v>
      </c>
      <c r="K24" s="30" t="str">
        <f>IF(SUM('Sales by Agent'!I24:K24)&gt;0,"YES","NO")</f>
        <v>NO</v>
      </c>
      <c r="L24" s="30" t="str">
        <f>IF(SUM('Sales by Agent'!J24:L24)&gt;0,"YES","NO")</f>
        <v>NO</v>
      </c>
      <c r="M24" s="30" t="str">
        <f>IF(SUM('Sales by Agent'!K24:M24)&gt;0,"YES","NO")</f>
        <v>NO</v>
      </c>
      <c r="N24" s="30" t="str">
        <f>IF(SUM('Sales by Agent'!L24:N24)&gt;0,"YES","NO")</f>
        <v>NO</v>
      </c>
      <c r="O24" s="30" t="str">
        <f>IF(SUM('Sales by Agent'!M24:O24)&gt;0,"YES","NO")</f>
        <v>NO</v>
      </c>
      <c r="P24" s="30" t="str">
        <f>IF(SUM('Sales by Agent'!N24:P24)&gt;0,"YES","NO")</f>
        <v>NO</v>
      </c>
      <c r="Q24" s="30" t="str">
        <f>IF(SUM('Sales by Agent'!O24:Q24)&gt;0,"YES","NO")</f>
        <v>NO</v>
      </c>
      <c r="R24" s="30" t="str">
        <f>IF(SUM('Sales by Agent'!P24:R24)&gt;0,"YES","NO")</f>
        <v>NO</v>
      </c>
      <c r="S24" s="30" t="str">
        <f>IF(SUM('Sales by Agent'!Q24:S24)&gt;0,"YES","NO")</f>
        <v>NO</v>
      </c>
      <c r="T24" s="30" t="str">
        <f>IF(SUM('Sales by Agent'!R24:T24)&gt;0,"YES","NO")</f>
        <v>NO</v>
      </c>
      <c r="U24" s="30" t="str">
        <f>IF(SUM('Sales by Agent'!S24:U24)&gt;0,"YES","NO")</f>
        <v>NO</v>
      </c>
      <c r="V24" s="30" t="str">
        <f>IF(SUM('Sales by Agent'!T24:V24)&gt;0,"YES","NO")</f>
        <v>NO</v>
      </c>
      <c r="W24" s="30" t="str">
        <f>IF(SUM('Sales by Agent'!U24:W24)&gt;0,"YES","NO")</f>
        <v>NO</v>
      </c>
      <c r="X24" s="30" t="str">
        <f>IF(SUM('Sales by Agent'!V24:X24)&gt;0,"YES","NO")</f>
        <v>NO</v>
      </c>
      <c r="Y24" s="30" t="str">
        <f>IF(SUM('Sales by Agent'!W24:Y24)&gt;0,"YES","NO")</f>
        <v>NO</v>
      </c>
      <c r="Z24" s="30" t="str">
        <f>IF(SUM('Sales by Agent'!X24:Z24)&gt;0,"YES","NO")</f>
        <v>NO</v>
      </c>
      <c r="AA24" s="30" t="str">
        <f>IF(SUM('Sales by Agent'!Y24:AA24)&gt;0,"YES","NO")</f>
        <v>NO</v>
      </c>
      <c r="AB24" s="30" t="str">
        <f>IF(SUM('Sales by Agent'!Z24:AB24)&gt;0,"YES","NO")</f>
        <v>NO</v>
      </c>
      <c r="AC24" s="30" t="str">
        <f>IF(SUM('Sales by Agent'!AA24:AC24)&gt;0,"YES","NO")</f>
        <v>NO</v>
      </c>
      <c r="AD24" s="30" t="str">
        <f>IF(SUM('Sales by Agent'!AB24:AD24)&gt;0,"YES","NO")</f>
        <v>NO</v>
      </c>
      <c r="AE24" s="30" t="str">
        <f>IF(SUM('Sales by Agent'!AC24:AE24)&gt;0,"YES","NO")</f>
        <v>NO</v>
      </c>
      <c r="AF24" s="30" t="str">
        <f>IF(SUM('Sales by Agent'!AD24:AF24)&gt;0,"YES","NO")</f>
        <v>NO</v>
      </c>
      <c r="AG24" s="30" t="str">
        <f>IF(SUM('Sales by Agent'!AE24:AG24)&gt;0,"YES","NO")</f>
        <v>NO</v>
      </c>
      <c r="AH24" s="30" t="str">
        <f>IF(SUM('Sales by Agent'!AF24:AH24)&gt;0,"YES","NO")</f>
        <v>NO</v>
      </c>
      <c r="AI24" s="30" t="str">
        <f>IF(SUM('Sales by Agent'!AG24:AI24)&gt;0,"YES","NO")</f>
        <v>NO</v>
      </c>
      <c r="AJ24" s="30" t="str">
        <f>IF(SUM('Sales by Agent'!AH24:AJ24)&gt;0,"YES","NO")</f>
        <v>NO</v>
      </c>
      <c r="AK24" s="30" t="str">
        <f>IF(SUM('Sales by Agent'!AI24:AK24)&gt;0,"YES","NO")</f>
        <v>NO</v>
      </c>
      <c r="AL24" s="30" t="str">
        <f>IF(SUM('Sales by Agent'!AJ24:AL24)&gt;0,"YES","NO")</f>
        <v>NO</v>
      </c>
      <c r="AM24" s="30" t="str">
        <f>IF(SUM('Sales by Agent'!AK24:AM24)&gt;0,"YES","NO")</f>
        <v>NO</v>
      </c>
      <c r="AN24" s="30" t="str">
        <f>IF(SUM('Sales by Agent'!AL24:AN24)&gt;0,"YES","NO")</f>
        <v>YES</v>
      </c>
      <c r="AO24" s="30" t="str">
        <f>IF(SUM('Sales by Agent'!AM24:AO24)&gt;0,"YES","NO")</f>
        <v>YES</v>
      </c>
      <c r="AP24" s="30" t="str">
        <f>IF(SUM('Sales by Agent'!AN24:AP24)&gt;0,"YES","NO")</f>
        <v>YES</v>
      </c>
      <c r="AQ24" s="30" t="str">
        <f>IF(SUM('Sales by Agent'!AO24:AQ24)&gt;0,"YES","NO")</f>
        <v>YES</v>
      </c>
      <c r="AR24" s="30" t="str">
        <f>IF(SUM('Sales by Agent'!AP24:AR24)&gt;0,"YES","NO")</f>
        <v>YES</v>
      </c>
      <c r="AS24" s="30" t="str">
        <f>IF(SUM('Sales by Agent'!AQ24:AS24)&gt;0,"YES","NO")</f>
        <v>YES</v>
      </c>
      <c r="AT24" s="30" t="str">
        <f>IF(SUM('Sales by Agent'!AR24:AT24)&gt;0,"YES","NO")</f>
        <v>YES</v>
      </c>
      <c r="AU24" s="30" t="str">
        <f>IF(SUM('Sales by Agent'!AS24:AU24)&gt;0,"YES","NO")</f>
        <v>YES</v>
      </c>
      <c r="AV24" s="30" t="str">
        <f>IF(SUM('Sales by Agent'!AT24:AV24)&gt;0,"YES","NO")</f>
        <v>YES</v>
      </c>
      <c r="AW24" s="87"/>
      <c r="AX24" t="str">
        <f t="shared" si="2"/>
        <v>NO</v>
      </c>
      <c r="AY24" t="str">
        <f t="shared" si="3"/>
        <v>NO</v>
      </c>
      <c r="AZ24" t="str">
        <f t="shared" si="4"/>
        <v>NO</v>
      </c>
      <c r="BA24" t="str">
        <f t="shared" si="5"/>
        <v>NO</v>
      </c>
      <c r="BB24" t="str">
        <f t="shared" si="6"/>
        <v>NO</v>
      </c>
      <c r="BC24" t="str">
        <f t="shared" si="7"/>
        <v>NO</v>
      </c>
      <c r="BD24" t="str">
        <f t="shared" si="8"/>
        <v>NO</v>
      </c>
      <c r="BE24" t="str">
        <f t="shared" si="9"/>
        <v>NO</v>
      </c>
      <c r="BF24" t="str">
        <f t="shared" si="10"/>
        <v>NO</v>
      </c>
      <c r="BG24" t="str">
        <f t="shared" si="11"/>
        <v>NO</v>
      </c>
      <c r="BH24" t="str">
        <f t="shared" si="1"/>
        <v>NO</v>
      </c>
    </row>
    <row r="25" spans="1:60">
      <c r="A25" s="564" t="s">
        <v>2027</v>
      </c>
      <c r="B25" s="564" t="s">
        <v>2028</v>
      </c>
      <c r="C25" s="564" t="s">
        <v>1986</v>
      </c>
      <c r="D25" s="564" t="s">
        <v>689</v>
      </c>
      <c r="E25" s="564" t="s">
        <v>1457</v>
      </c>
      <c r="F25" s="565">
        <v>21370.53</v>
      </c>
      <c r="G25" s="86"/>
      <c r="H25" s="86"/>
      <c r="I25" s="30" t="str">
        <f>IF(SUM('Sales by Agent'!G25:I25)&gt;0,"YES","NO")</f>
        <v>NO</v>
      </c>
      <c r="J25" s="30" t="str">
        <f>IF(SUM('Sales by Agent'!H25:J25)&gt;0,"YES","NO")</f>
        <v>NO</v>
      </c>
      <c r="K25" s="30" t="str">
        <f>IF(SUM('Sales by Agent'!I25:K25)&gt;0,"YES","NO")</f>
        <v>NO</v>
      </c>
      <c r="L25" s="30" t="str">
        <f>IF(SUM('Sales by Agent'!J25:L25)&gt;0,"YES","NO")</f>
        <v>NO</v>
      </c>
      <c r="M25" s="30" t="str">
        <f>IF(SUM('Sales by Agent'!K25:M25)&gt;0,"YES","NO")</f>
        <v>NO</v>
      </c>
      <c r="N25" s="30" t="str">
        <f>IF(SUM('Sales by Agent'!L25:N25)&gt;0,"YES","NO")</f>
        <v>NO</v>
      </c>
      <c r="O25" s="30" t="str">
        <f>IF(SUM('Sales by Agent'!M25:O25)&gt;0,"YES","NO")</f>
        <v>NO</v>
      </c>
      <c r="P25" s="30" t="str">
        <f>IF(SUM('Sales by Agent'!N25:P25)&gt;0,"YES","NO")</f>
        <v>NO</v>
      </c>
      <c r="Q25" s="30" t="str">
        <f>IF(SUM('Sales by Agent'!O25:Q25)&gt;0,"YES","NO")</f>
        <v>NO</v>
      </c>
      <c r="R25" s="30" t="str">
        <f>IF(SUM('Sales by Agent'!P25:R25)&gt;0,"YES","NO")</f>
        <v>NO</v>
      </c>
      <c r="S25" s="30" t="str">
        <f>IF(SUM('Sales by Agent'!Q25:S25)&gt;0,"YES","NO")</f>
        <v>NO</v>
      </c>
      <c r="T25" s="30" t="str">
        <f>IF(SUM('Sales by Agent'!R25:T25)&gt;0,"YES","NO")</f>
        <v>NO</v>
      </c>
      <c r="U25" s="30" t="str">
        <f>IF(SUM('Sales by Agent'!S25:U25)&gt;0,"YES","NO")</f>
        <v>NO</v>
      </c>
      <c r="V25" s="30" t="str">
        <f>IF(SUM('Sales by Agent'!T25:V25)&gt;0,"YES","NO")</f>
        <v>NO</v>
      </c>
      <c r="W25" s="30" t="str">
        <f>IF(SUM('Sales by Agent'!U25:W25)&gt;0,"YES","NO")</f>
        <v>NO</v>
      </c>
      <c r="X25" s="30" t="str">
        <f>IF(SUM('Sales by Agent'!V25:X25)&gt;0,"YES","NO")</f>
        <v>NO</v>
      </c>
      <c r="Y25" s="30" t="str">
        <f>IF(SUM('Sales by Agent'!W25:Y25)&gt;0,"YES","NO")</f>
        <v>NO</v>
      </c>
      <c r="Z25" s="30" t="str">
        <f>IF(SUM('Sales by Agent'!X25:Z25)&gt;0,"YES","NO")</f>
        <v>NO</v>
      </c>
      <c r="AA25" s="30" t="str">
        <f>IF(SUM('Sales by Agent'!Y25:AA25)&gt;0,"YES","NO")</f>
        <v>NO</v>
      </c>
      <c r="AB25" s="30" t="str">
        <f>IF(SUM('Sales by Agent'!Z25:AB25)&gt;0,"YES","NO")</f>
        <v>NO</v>
      </c>
      <c r="AC25" s="30" t="str">
        <f>IF(SUM('Sales by Agent'!AA25:AC25)&gt;0,"YES","NO")</f>
        <v>NO</v>
      </c>
      <c r="AD25" s="30" t="str">
        <f>IF(SUM('Sales by Agent'!AB25:AD25)&gt;0,"YES","NO")</f>
        <v>NO</v>
      </c>
      <c r="AE25" s="30" t="str">
        <f>IF(SUM('Sales by Agent'!AC25:AE25)&gt;0,"YES","NO")</f>
        <v>NO</v>
      </c>
      <c r="AF25" s="30" t="str">
        <f>IF(SUM('Sales by Agent'!AD25:AF25)&gt;0,"YES","NO")</f>
        <v>NO</v>
      </c>
      <c r="AG25" s="30" t="str">
        <f>IF(SUM('Sales by Agent'!AE25:AG25)&gt;0,"YES","NO")</f>
        <v>NO</v>
      </c>
      <c r="AH25" s="30" t="str">
        <f>IF(SUM('Sales by Agent'!AF25:AH25)&gt;0,"YES","NO")</f>
        <v>NO</v>
      </c>
      <c r="AI25" s="30" t="str">
        <f>IF(SUM('Sales by Agent'!AG25:AI25)&gt;0,"YES","NO")</f>
        <v>NO</v>
      </c>
      <c r="AJ25" s="30" t="str">
        <f>IF(SUM('Sales by Agent'!AH25:AJ25)&gt;0,"YES","NO")</f>
        <v>NO</v>
      </c>
      <c r="AK25" s="30" t="str">
        <f>IF(SUM('Sales by Agent'!AI25:AK25)&gt;0,"YES","NO")</f>
        <v>NO</v>
      </c>
      <c r="AL25" s="30" t="str">
        <f>IF(SUM('Sales by Agent'!AJ25:AL25)&gt;0,"YES","NO")</f>
        <v>NO</v>
      </c>
      <c r="AM25" s="30" t="str">
        <f>IF(SUM('Sales by Agent'!AK25:AM25)&gt;0,"YES","NO")</f>
        <v>NO</v>
      </c>
      <c r="AN25" s="30" t="str">
        <f>IF(SUM('Sales by Agent'!AL25:AN25)&gt;0,"YES","NO")</f>
        <v>NO</v>
      </c>
      <c r="AO25" s="30" t="str">
        <f>IF(SUM('Sales by Agent'!AM25:AO25)&gt;0,"YES","NO")</f>
        <v>YES</v>
      </c>
      <c r="AP25" s="30" t="str">
        <f>IF(SUM('Sales by Agent'!AN25:AP25)&gt;0,"YES","NO")</f>
        <v>YES</v>
      </c>
      <c r="AQ25" s="30" t="str">
        <f>IF(SUM('Sales by Agent'!AO25:AQ25)&gt;0,"YES","NO")</f>
        <v>YES</v>
      </c>
      <c r="AR25" s="30" t="str">
        <f>IF(SUM('Sales by Agent'!AP25:AR25)&gt;0,"YES","NO")</f>
        <v>YES</v>
      </c>
      <c r="AS25" s="30" t="str">
        <f>IF(SUM('Sales by Agent'!AQ25:AS25)&gt;0,"YES","NO")</f>
        <v>YES</v>
      </c>
      <c r="AT25" s="30" t="str">
        <f>IF(SUM('Sales by Agent'!AR25:AT25)&gt;0,"YES","NO")</f>
        <v>YES</v>
      </c>
      <c r="AU25" s="30" t="str">
        <f>IF(SUM('Sales by Agent'!AS25:AU25)&gt;0,"YES","NO")</f>
        <v>YES</v>
      </c>
      <c r="AV25" s="30" t="str">
        <f>IF(SUM('Sales by Agent'!AT25:AV25)&gt;0,"YES","NO")</f>
        <v>YES</v>
      </c>
      <c r="AW25" s="87"/>
      <c r="AX25" t="str">
        <f t="shared" si="2"/>
        <v>NO</v>
      </c>
      <c r="AY25" t="str">
        <f t="shared" si="3"/>
        <v>NO</v>
      </c>
      <c r="AZ25" t="str">
        <f t="shared" si="4"/>
        <v>NO</v>
      </c>
      <c r="BA25" t="str">
        <f t="shared" si="5"/>
        <v>NO</v>
      </c>
      <c r="BB25" t="str">
        <f t="shared" si="6"/>
        <v>NO</v>
      </c>
      <c r="BC25" t="str">
        <f t="shared" si="7"/>
        <v>NO</v>
      </c>
      <c r="BD25" t="str">
        <f t="shared" si="8"/>
        <v>NO</v>
      </c>
      <c r="BE25" t="str">
        <f t="shared" si="9"/>
        <v>NO</v>
      </c>
      <c r="BF25" t="str">
        <f t="shared" si="10"/>
        <v>NO</v>
      </c>
      <c r="BG25" t="str">
        <f t="shared" si="11"/>
        <v>NO</v>
      </c>
      <c r="BH25" t="str">
        <f t="shared" si="1"/>
        <v>NO</v>
      </c>
    </row>
    <row r="26" spans="1:60">
      <c r="A26" s="564" t="s">
        <v>2508</v>
      </c>
      <c r="B26" s="564" t="s">
        <v>2509</v>
      </c>
      <c r="C26" s="564" t="s">
        <v>1986</v>
      </c>
      <c r="D26" s="564" t="s">
        <v>689</v>
      </c>
      <c r="E26" s="564" t="s">
        <v>1457</v>
      </c>
      <c r="F26" s="565">
        <v>7243.19</v>
      </c>
      <c r="G26" s="31"/>
      <c r="H26" s="31"/>
      <c r="I26" s="30" t="str">
        <f>IF(SUM('Sales by Agent'!G26:I26)&gt;0,"YES","NO")</f>
        <v>NO</v>
      </c>
      <c r="J26" s="30" t="str">
        <f>IF(SUM('Sales by Agent'!H26:J26)&gt;0,"YES","NO")</f>
        <v>NO</v>
      </c>
      <c r="K26" s="30" t="str">
        <f>IF(SUM('Sales by Agent'!I26:K26)&gt;0,"YES","NO")</f>
        <v>NO</v>
      </c>
      <c r="L26" s="30" t="str">
        <f>IF(SUM('Sales by Agent'!J26:L26)&gt;0,"YES","NO")</f>
        <v>NO</v>
      </c>
      <c r="M26" s="30" t="str">
        <f>IF(SUM('Sales by Agent'!K26:M26)&gt;0,"YES","NO")</f>
        <v>NO</v>
      </c>
      <c r="N26" s="30" t="str">
        <f>IF(SUM('Sales by Agent'!L26:N26)&gt;0,"YES","NO")</f>
        <v>NO</v>
      </c>
      <c r="O26" s="30" t="str">
        <f>IF(SUM('Sales by Agent'!M26:O26)&gt;0,"YES","NO")</f>
        <v>NO</v>
      </c>
      <c r="P26" s="30" t="str">
        <f>IF(SUM('Sales by Agent'!N26:P26)&gt;0,"YES","NO")</f>
        <v>NO</v>
      </c>
      <c r="Q26" s="30" t="str">
        <f>IF(SUM('Sales by Agent'!O26:Q26)&gt;0,"YES","NO")</f>
        <v>NO</v>
      </c>
      <c r="R26" s="30" t="str">
        <f>IF(SUM('Sales by Agent'!P26:R26)&gt;0,"YES","NO")</f>
        <v>NO</v>
      </c>
      <c r="S26" s="30" t="str">
        <f>IF(SUM('Sales by Agent'!Q26:S26)&gt;0,"YES","NO")</f>
        <v>NO</v>
      </c>
      <c r="T26" s="30" t="str">
        <f>IF(SUM('Sales by Agent'!R26:T26)&gt;0,"YES","NO")</f>
        <v>NO</v>
      </c>
      <c r="U26" s="30" t="str">
        <f>IF(SUM('Sales by Agent'!S26:U26)&gt;0,"YES","NO")</f>
        <v>NO</v>
      </c>
      <c r="V26" s="30" t="str">
        <f>IF(SUM('Sales by Agent'!T26:V26)&gt;0,"YES","NO")</f>
        <v>NO</v>
      </c>
      <c r="W26" s="30" t="str">
        <f>IF(SUM('Sales by Agent'!U26:W26)&gt;0,"YES","NO")</f>
        <v>NO</v>
      </c>
      <c r="X26" s="30" t="str">
        <f>IF(SUM('Sales by Agent'!V26:X26)&gt;0,"YES","NO")</f>
        <v>NO</v>
      </c>
      <c r="Y26" s="30" t="str">
        <f>IF(SUM('Sales by Agent'!W26:Y26)&gt;0,"YES","NO")</f>
        <v>NO</v>
      </c>
      <c r="Z26" s="30" t="str">
        <f>IF(SUM('Sales by Agent'!X26:Z26)&gt;0,"YES","NO")</f>
        <v>NO</v>
      </c>
      <c r="AA26" s="30" t="str">
        <f>IF(SUM('Sales by Agent'!Y26:AA26)&gt;0,"YES","NO")</f>
        <v>NO</v>
      </c>
      <c r="AB26" s="30" t="str">
        <f>IF(SUM('Sales by Agent'!Z26:AB26)&gt;0,"YES","NO")</f>
        <v>NO</v>
      </c>
      <c r="AC26" s="30" t="str">
        <f>IF(SUM('Sales by Agent'!AA26:AC26)&gt;0,"YES","NO")</f>
        <v>NO</v>
      </c>
      <c r="AD26" s="30" t="str">
        <f>IF(SUM('Sales by Agent'!AB26:AD26)&gt;0,"YES","NO")</f>
        <v>NO</v>
      </c>
      <c r="AE26" s="30" t="str">
        <f>IF(SUM('Sales by Agent'!AC26:AE26)&gt;0,"YES","NO")</f>
        <v>NO</v>
      </c>
      <c r="AF26" s="30" t="str">
        <f>IF(SUM('Sales by Agent'!AD26:AF26)&gt;0,"YES","NO")</f>
        <v>NO</v>
      </c>
      <c r="AG26" s="30" t="str">
        <f>IF(SUM('Sales by Agent'!AE26:AG26)&gt;0,"YES","NO")</f>
        <v>NO</v>
      </c>
      <c r="AH26" s="30" t="str">
        <f>IF(SUM('Sales by Agent'!AF26:AH26)&gt;0,"YES","NO")</f>
        <v>NO</v>
      </c>
      <c r="AI26" s="30" t="str">
        <f>IF(SUM('Sales by Agent'!AG26:AI26)&gt;0,"YES","NO")</f>
        <v>NO</v>
      </c>
      <c r="AJ26" s="30" t="str">
        <f>IF(SUM('Sales by Agent'!AH26:AJ26)&gt;0,"YES","NO")</f>
        <v>NO</v>
      </c>
      <c r="AK26" s="30" t="str">
        <f>IF(SUM('Sales by Agent'!AI26:AK26)&gt;0,"YES","NO")</f>
        <v>NO</v>
      </c>
      <c r="AL26" s="30" t="str">
        <f>IF(SUM('Sales by Agent'!AJ26:AL26)&gt;0,"YES","NO")</f>
        <v>NO</v>
      </c>
      <c r="AM26" s="30" t="str">
        <f>IF(SUM('Sales by Agent'!AK26:AM26)&gt;0,"YES","NO")</f>
        <v>NO</v>
      </c>
      <c r="AN26" s="30" t="str">
        <f>IF(SUM('Sales by Agent'!AL26:AN26)&gt;0,"YES","NO")</f>
        <v>NO</v>
      </c>
      <c r="AO26" s="30" t="str">
        <f>IF(SUM('Sales by Agent'!AM26:AO26)&gt;0,"YES","NO")</f>
        <v>NO</v>
      </c>
      <c r="AP26" s="30" t="str">
        <f>IF(SUM('Sales by Agent'!AN26:AP26)&gt;0,"YES","NO")</f>
        <v>NO</v>
      </c>
      <c r="AQ26" s="30" t="str">
        <f>IF(SUM('Sales by Agent'!AO26:AQ26)&gt;0,"YES","NO")</f>
        <v>NO</v>
      </c>
      <c r="AR26" s="30" t="str">
        <f>IF(SUM('Sales by Agent'!AP26:AR26)&gt;0,"YES","NO")</f>
        <v>NO</v>
      </c>
      <c r="AS26" s="30" t="str">
        <f>IF(SUM('Sales by Agent'!AQ26:AS26)&gt;0,"YES","NO")</f>
        <v>NO</v>
      </c>
      <c r="AT26" s="30" t="str">
        <f>IF(SUM('Sales by Agent'!AR26:AT26)&gt;0,"YES","NO")</f>
        <v>NO</v>
      </c>
      <c r="AU26" s="30" t="str">
        <f>IF(SUM('Sales by Agent'!AS26:AU26)&gt;0,"YES","NO")</f>
        <v>NO</v>
      </c>
      <c r="AV26" s="30" t="str">
        <f>IF(SUM('Sales by Agent'!AT26:AV26)&gt;0,"YES","NO")</f>
        <v>YES</v>
      </c>
      <c r="AW26" s="87"/>
      <c r="AX26" t="str">
        <f t="shared" si="2"/>
        <v>NO</v>
      </c>
      <c r="AY26" t="str">
        <f t="shared" si="3"/>
        <v>NO</v>
      </c>
      <c r="AZ26" t="str">
        <f t="shared" si="4"/>
        <v>NO</v>
      </c>
      <c r="BA26" t="str">
        <f t="shared" si="5"/>
        <v>NO</v>
      </c>
      <c r="BB26" t="str">
        <f t="shared" si="6"/>
        <v>NO</v>
      </c>
      <c r="BC26" t="str">
        <f t="shared" si="7"/>
        <v>NO</v>
      </c>
      <c r="BD26" t="str">
        <f t="shared" si="8"/>
        <v>NO</v>
      </c>
      <c r="BE26" t="str">
        <f t="shared" si="9"/>
        <v>NO</v>
      </c>
      <c r="BF26" t="str">
        <f t="shared" si="10"/>
        <v>NO</v>
      </c>
      <c r="BG26" t="str">
        <f t="shared" si="11"/>
        <v>NO</v>
      </c>
      <c r="BH26" t="str">
        <f t="shared" si="1"/>
        <v>NO</v>
      </c>
    </row>
    <row r="27" spans="1:60">
      <c r="A27" s="564" t="s">
        <v>2029</v>
      </c>
      <c r="B27" s="564" t="s">
        <v>2030</v>
      </c>
      <c r="C27" s="564" t="s">
        <v>1986</v>
      </c>
      <c r="D27" s="564" t="s">
        <v>689</v>
      </c>
      <c r="E27" s="564" t="s">
        <v>1457</v>
      </c>
      <c r="F27" s="565">
        <v>35219.26</v>
      </c>
      <c r="G27" s="31"/>
      <c r="H27" s="31"/>
      <c r="I27" s="30" t="str">
        <f>IF(SUM('Sales by Agent'!G27:I27)&gt;0,"YES","NO")</f>
        <v>NO</v>
      </c>
      <c r="J27" s="30" t="str">
        <f>IF(SUM('Sales by Agent'!H27:J27)&gt;0,"YES","NO")</f>
        <v>NO</v>
      </c>
      <c r="K27" s="30" t="str">
        <f>IF(SUM('Sales by Agent'!I27:K27)&gt;0,"YES","NO")</f>
        <v>NO</v>
      </c>
      <c r="L27" s="30" t="str">
        <f>IF(SUM('Sales by Agent'!J27:L27)&gt;0,"YES","NO")</f>
        <v>NO</v>
      </c>
      <c r="M27" s="30" t="str">
        <f>IF(SUM('Sales by Agent'!K27:M27)&gt;0,"YES","NO")</f>
        <v>NO</v>
      </c>
      <c r="N27" s="30" t="str">
        <f>IF(SUM('Sales by Agent'!L27:N27)&gt;0,"YES","NO")</f>
        <v>NO</v>
      </c>
      <c r="O27" s="30" t="str">
        <f>IF(SUM('Sales by Agent'!M27:O27)&gt;0,"YES","NO")</f>
        <v>NO</v>
      </c>
      <c r="P27" s="30" t="str">
        <f>IF(SUM('Sales by Agent'!N27:P27)&gt;0,"YES","NO")</f>
        <v>NO</v>
      </c>
      <c r="Q27" s="30" t="str">
        <f>IF(SUM('Sales by Agent'!O27:Q27)&gt;0,"YES","NO")</f>
        <v>NO</v>
      </c>
      <c r="R27" s="30" t="str">
        <f>IF(SUM('Sales by Agent'!P27:R27)&gt;0,"YES","NO")</f>
        <v>NO</v>
      </c>
      <c r="S27" s="30" t="str">
        <f>IF(SUM('Sales by Agent'!Q27:S27)&gt;0,"YES","NO")</f>
        <v>NO</v>
      </c>
      <c r="T27" s="30" t="str">
        <f>IF(SUM('Sales by Agent'!R27:T27)&gt;0,"YES","NO")</f>
        <v>NO</v>
      </c>
      <c r="U27" s="30" t="str">
        <f>IF(SUM('Sales by Agent'!S27:U27)&gt;0,"YES","NO")</f>
        <v>NO</v>
      </c>
      <c r="V27" s="30" t="str">
        <f>IF(SUM('Sales by Agent'!T27:V27)&gt;0,"YES","NO")</f>
        <v>NO</v>
      </c>
      <c r="W27" s="30" t="str">
        <f>IF(SUM('Sales by Agent'!U27:W27)&gt;0,"YES","NO")</f>
        <v>NO</v>
      </c>
      <c r="X27" s="30" t="str">
        <f>IF(SUM('Sales by Agent'!V27:X27)&gt;0,"YES","NO")</f>
        <v>NO</v>
      </c>
      <c r="Y27" s="30" t="str">
        <f>IF(SUM('Sales by Agent'!W27:Y27)&gt;0,"YES","NO")</f>
        <v>NO</v>
      </c>
      <c r="Z27" s="30" t="str">
        <f>IF(SUM('Sales by Agent'!X27:Z27)&gt;0,"YES","NO")</f>
        <v>NO</v>
      </c>
      <c r="AA27" s="30" t="str">
        <f>IF(SUM('Sales by Agent'!Y27:AA27)&gt;0,"YES","NO")</f>
        <v>NO</v>
      </c>
      <c r="AB27" s="30" t="str">
        <f>IF(SUM('Sales by Agent'!Z27:AB27)&gt;0,"YES","NO")</f>
        <v>NO</v>
      </c>
      <c r="AC27" s="30" t="str">
        <f>IF(SUM('Sales by Agent'!AA27:AC27)&gt;0,"YES","NO")</f>
        <v>NO</v>
      </c>
      <c r="AD27" s="30" t="str">
        <f>IF(SUM('Sales by Agent'!AB27:AD27)&gt;0,"YES","NO")</f>
        <v>NO</v>
      </c>
      <c r="AE27" s="30" t="str">
        <f>IF(SUM('Sales by Agent'!AC27:AE27)&gt;0,"YES","NO")</f>
        <v>NO</v>
      </c>
      <c r="AF27" s="30" t="str">
        <f>IF(SUM('Sales by Agent'!AD27:AF27)&gt;0,"YES","NO")</f>
        <v>NO</v>
      </c>
      <c r="AG27" s="30" t="str">
        <f>IF(SUM('Sales by Agent'!AE27:AG27)&gt;0,"YES","NO")</f>
        <v>NO</v>
      </c>
      <c r="AH27" s="30" t="str">
        <f>IF(SUM('Sales by Agent'!AF27:AH27)&gt;0,"YES","NO")</f>
        <v>NO</v>
      </c>
      <c r="AI27" s="30" t="str">
        <f>IF(SUM('Sales by Agent'!AG27:AI27)&gt;0,"YES","NO")</f>
        <v>NO</v>
      </c>
      <c r="AJ27" s="30" t="str">
        <f>IF(SUM('Sales by Agent'!AH27:AJ27)&gt;0,"YES","NO")</f>
        <v>NO</v>
      </c>
      <c r="AK27" s="30" t="str">
        <f>IF(SUM('Sales by Agent'!AI27:AK27)&gt;0,"YES","NO")</f>
        <v>NO</v>
      </c>
      <c r="AL27" s="30" t="str">
        <f>IF(SUM('Sales by Agent'!AJ27:AL27)&gt;0,"YES","NO")</f>
        <v>NO</v>
      </c>
      <c r="AM27" s="30" t="str">
        <f>IF(SUM('Sales by Agent'!AK27:AM27)&gt;0,"YES","NO")</f>
        <v>NO</v>
      </c>
      <c r="AN27" s="30" t="str">
        <f>IF(SUM('Sales by Agent'!AL27:AN27)&gt;0,"YES","NO")</f>
        <v>NO</v>
      </c>
      <c r="AO27" s="30" t="str">
        <f>IF(SUM('Sales by Agent'!AM27:AO27)&gt;0,"YES","NO")</f>
        <v>NO</v>
      </c>
      <c r="AP27" s="30" t="str">
        <f>IF(SUM('Sales by Agent'!AN27:AP27)&gt;0,"YES","NO")</f>
        <v>YES</v>
      </c>
      <c r="AQ27" s="30" t="str">
        <f>IF(SUM('Sales by Agent'!AO27:AQ27)&gt;0,"YES","NO")</f>
        <v>YES</v>
      </c>
      <c r="AR27" s="30" t="str">
        <f>IF(SUM('Sales by Agent'!AP27:AR27)&gt;0,"YES","NO")</f>
        <v>YES</v>
      </c>
      <c r="AS27" s="30" t="str">
        <f>IF(SUM('Sales by Agent'!AQ27:AS27)&gt;0,"YES","NO")</f>
        <v>YES</v>
      </c>
      <c r="AT27" s="30" t="str">
        <f>IF(SUM('Sales by Agent'!AR27:AT27)&gt;0,"YES","NO")</f>
        <v>YES</v>
      </c>
      <c r="AU27" s="30" t="str">
        <f>IF(SUM('Sales by Agent'!AS27:AU27)&gt;0,"YES","NO")</f>
        <v>YES</v>
      </c>
      <c r="AV27" s="30" t="str">
        <f>IF(SUM('Sales by Agent'!AT27:AV27)&gt;0,"YES","NO")</f>
        <v>YES</v>
      </c>
      <c r="AW27" s="87"/>
      <c r="AX27" t="str">
        <f t="shared" si="2"/>
        <v>NO</v>
      </c>
      <c r="AY27" t="str">
        <f t="shared" si="3"/>
        <v>NO</v>
      </c>
      <c r="AZ27" t="str">
        <f t="shared" si="4"/>
        <v>NO</v>
      </c>
      <c r="BA27" t="str">
        <f t="shared" si="5"/>
        <v>NO</v>
      </c>
      <c r="BB27" t="str">
        <f t="shared" si="6"/>
        <v>NO</v>
      </c>
      <c r="BC27" t="str">
        <f t="shared" si="7"/>
        <v>NO</v>
      </c>
      <c r="BD27" t="str">
        <f t="shared" si="8"/>
        <v>NO</v>
      </c>
      <c r="BE27" t="str">
        <f t="shared" si="9"/>
        <v>NO</v>
      </c>
      <c r="BF27" t="str">
        <f t="shared" si="10"/>
        <v>NO</v>
      </c>
      <c r="BG27" t="str">
        <f t="shared" si="11"/>
        <v>NO</v>
      </c>
      <c r="BH27" t="str">
        <f t="shared" si="1"/>
        <v>NO</v>
      </c>
    </row>
    <row r="28" spans="1:60">
      <c r="A28" s="564" t="s">
        <v>2510</v>
      </c>
      <c r="B28" s="564" t="s">
        <v>2511</v>
      </c>
      <c r="C28" s="564" t="s">
        <v>1986</v>
      </c>
      <c r="D28" s="564" t="s">
        <v>689</v>
      </c>
      <c r="E28" s="564" t="s">
        <v>1457</v>
      </c>
      <c r="F28" s="565">
        <v>2758.62</v>
      </c>
      <c r="G28" s="31"/>
      <c r="H28" s="31"/>
      <c r="I28" s="30" t="str">
        <f>IF(SUM('Sales by Agent'!G28:I28)&gt;0,"YES","NO")</f>
        <v>NO</v>
      </c>
      <c r="J28" s="30" t="str">
        <f>IF(SUM('Sales by Agent'!H28:J28)&gt;0,"YES","NO")</f>
        <v>NO</v>
      </c>
      <c r="K28" s="30" t="str">
        <f>IF(SUM('Sales by Agent'!I28:K28)&gt;0,"YES","NO")</f>
        <v>NO</v>
      </c>
      <c r="L28" s="30" t="str">
        <f>IF(SUM('Sales by Agent'!J28:L28)&gt;0,"YES","NO")</f>
        <v>NO</v>
      </c>
      <c r="M28" s="30" t="str">
        <f>IF(SUM('Sales by Agent'!K28:M28)&gt;0,"YES","NO")</f>
        <v>NO</v>
      </c>
      <c r="N28" s="30" t="str">
        <f>IF(SUM('Sales by Agent'!L28:N28)&gt;0,"YES","NO")</f>
        <v>NO</v>
      </c>
      <c r="O28" s="30" t="str">
        <f>IF(SUM('Sales by Agent'!M28:O28)&gt;0,"YES","NO")</f>
        <v>NO</v>
      </c>
      <c r="P28" s="30" t="str">
        <f>IF(SUM('Sales by Agent'!N28:P28)&gt;0,"YES","NO")</f>
        <v>NO</v>
      </c>
      <c r="Q28" s="30" t="str">
        <f>IF(SUM('Sales by Agent'!O28:Q28)&gt;0,"YES","NO")</f>
        <v>NO</v>
      </c>
      <c r="R28" s="30" t="str">
        <f>IF(SUM('Sales by Agent'!P28:R28)&gt;0,"YES","NO")</f>
        <v>NO</v>
      </c>
      <c r="S28" s="30" t="str">
        <f>IF(SUM('Sales by Agent'!Q28:S28)&gt;0,"YES","NO")</f>
        <v>NO</v>
      </c>
      <c r="T28" s="30" t="str">
        <f>IF(SUM('Sales by Agent'!R28:T28)&gt;0,"YES","NO")</f>
        <v>NO</v>
      </c>
      <c r="U28" s="30" t="str">
        <f>IF(SUM('Sales by Agent'!S28:U28)&gt;0,"YES","NO")</f>
        <v>NO</v>
      </c>
      <c r="V28" s="30" t="str">
        <f>IF(SUM('Sales by Agent'!T28:V28)&gt;0,"YES","NO")</f>
        <v>NO</v>
      </c>
      <c r="W28" s="30" t="str">
        <f>IF(SUM('Sales by Agent'!U28:W28)&gt;0,"YES","NO")</f>
        <v>NO</v>
      </c>
      <c r="X28" s="30" t="str">
        <f>IF(SUM('Sales by Agent'!V28:X28)&gt;0,"YES","NO")</f>
        <v>NO</v>
      </c>
      <c r="Y28" s="30" t="str">
        <f>IF(SUM('Sales by Agent'!W28:Y28)&gt;0,"YES","NO")</f>
        <v>NO</v>
      </c>
      <c r="Z28" s="30" t="str">
        <f>IF(SUM('Sales by Agent'!X28:Z28)&gt;0,"YES","NO")</f>
        <v>NO</v>
      </c>
      <c r="AA28" s="30" t="str">
        <f>IF(SUM('Sales by Agent'!Y28:AA28)&gt;0,"YES","NO")</f>
        <v>NO</v>
      </c>
      <c r="AB28" s="30" t="str">
        <f>IF(SUM('Sales by Agent'!Z28:AB28)&gt;0,"YES","NO")</f>
        <v>NO</v>
      </c>
      <c r="AC28" s="30" t="str">
        <f>IF(SUM('Sales by Agent'!AA28:AC28)&gt;0,"YES","NO")</f>
        <v>NO</v>
      </c>
      <c r="AD28" s="30" t="str">
        <f>IF(SUM('Sales by Agent'!AB28:AD28)&gt;0,"YES","NO")</f>
        <v>NO</v>
      </c>
      <c r="AE28" s="30" t="str">
        <f>IF(SUM('Sales by Agent'!AC28:AE28)&gt;0,"YES","NO")</f>
        <v>NO</v>
      </c>
      <c r="AF28" s="30" t="str">
        <f>IF(SUM('Sales by Agent'!AD28:AF28)&gt;0,"YES","NO")</f>
        <v>NO</v>
      </c>
      <c r="AG28" s="30" t="str">
        <f>IF(SUM('Sales by Agent'!AE28:AG28)&gt;0,"YES","NO")</f>
        <v>NO</v>
      </c>
      <c r="AH28" s="30" t="str">
        <f>IF(SUM('Sales by Agent'!AF28:AH28)&gt;0,"YES","NO")</f>
        <v>NO</v>
      </c>
      <c r="AI28" s="30" t="str">
        <f>IF(SUM('Sales by Agent'!AG28:AI28)&gt;0,"YES","NO")</f>
        <v>NO</v>
      </c>
      <c r="AJ28" s="30" t="str">
        <f>IF(SUM('Sales by Agent'!AH28:AJ28)&gt;0,"YES","NO")</f>
        <v>NO</v>
      </c>
      <c r="AK28" s="30" t="str">
        <f>IF(SUM('Sales by Agent'!AI28:AK28)&gt;0,"YES","NO")</f>
        <v>NO</v>
      </c>
      <c r="AL28" s="30" t="str">
        <f>IF(SUM('Sales by Agent'!AJ28:AL28)&gt;0,"YES","NO")</f>
        <v>NO</v>
      </c>
      <c r="AM28" s="30" t="str">
        <f>IF(SUM('Sales by Agent'!AK28:AM28)&gt;0,"YES","NO")</f>
        <v>NO</v>
      </c>
      <c r="AN28" s="30" t="str">
        <f>IF(SUM('Sales by Agent'!AL28:AN28)&gt;0,"YES","NO")</f>
        <v>NO</v>
      </c>
      <c r="AO28" s="30" t="str">
        <f>IF(SUM('Sales by Agent'!AM28:AO28)&gt;0,"YES","NO")</f>
        <v>NO</v>
      </c>
      <c r="AP28" s="30" t="str">
        <f>IF(SUM('Sales by Agent'!AN28:AP28)&gt;0,"YES","NO")</f>
        <v>NO</v>
      </c>
      <c r="AQ28" s="30" t="str">
        <f>IF(SUM('Sales by Agent'!AO28:AQ28)&gt;0,"YES","NO")</f>
        <v>NO</v>
      </c>
      <c r="AR28" s="30" t="str">
        <f>IF(SUM('Sales by Agent'!AP28:AR28)&gt;0,"YES","NO")</f>
        <v>NO</v>
      </c>
      <c r="AS28" s="30" t="str">
        <f>IF(SUM('Sales by Agent'!AQ28:AS28)&gt;0,"YES","NO")</f>
        <v>NO</v>
      </c>
      <c r="AT28" s="30" t="str">
        <f>IF(SUM('Sales by Agent'!AR28:AT28)&gt;0,"YES","NO")</f>
        <v>NO</v>
      </c>
      <c r="AU28" s="30" t="str">
        <f>IF(SUM('Sales by Agent'!AS28:AU28)&gt;0,"YES","NO")</f>
        <v>NO</v>
      </c>
      <c r="AV28" s="30" t="str">
        <f>IF(SUM('Sales by Agent'!AT28:AV28)&gt;0,"YES","NO")</f>
        <v>YES</v>
      </c>
      <c r="AW28" s="87"/>
      <c r="AX28" t="str">
        <f t="shared" si="2"/>
        <v>NO</v>
      </c>
      <c r="AY28" t="str">
        <f t="shared" si="3"/>
        <v>NO</v>
      </c>
      <c r="AZ28" t="str">
        <f t="shared" si="4"/>
        <v>NO</v>
      </c>
      <c r="BA28" t="str">
        <f t="shared" si="5"/>
        <v>NO</v>
      </c>
      <c r="BB28" t="str">
        <f t="shared" si="6"/>
        <v>NO</v>
      </c>
      <c r="BC28" t="str">
        <f t="shared" si="7"/>
        <v>NO</v>
      </c>
      <c r="BD28" t="str">
        <f t="shared" si="8"/>
        <v>NO</v>
      </c>
      <c r="BE28" t="str">
        <f t="shared" si="9"/>
        <v>NO</v>
      </c>
      <c r="BF28" t="str">
        <f t="shared" si="10"/>
        <v>NO</v>
      </c>
      <c r="BG28" t="str">
        <f t="shared" si="11"/>
        <v>NO</v>
      </c>
      <c r="BH28" t="str">
        <f t="shared" si="1"/>
        <v>NO</v>
      </c>
    </row>
    <row r="29" spans="1:60">
      <c r="A29" s="564" t="s">
        <v>2031</v>
      </c>
      <c r="B29" s="564" t="s">
        <v>2032</v>
      </c>
      <c r="C29" s="564" t="s">
        <v>1986</v>
      </c>
      <c r="D29" s="564" t="s">
        <v>689</v>
      </c>
      <c r="E29" s="564" t="s">
        <v>1457</v>
      </c>
      <c r="F29" s="565">
        <v>56095.44</v>
      </c>
      <c r="G29" s="86"/>
      <c r="H29" s="86"/>
      <c r="I29" s="30" t="str">
        <f>IF(SUM('Sales by Agent'!G29:I29)&gt;0,"YES","NO")</f>
        <v>NO</v>
      </c>
      <c r="J29" s="30" t="str">
        <f>IF(SUM('Sales by Agent'!H29:J29)&gt;0,"YES","NO")</f>
        <v>NO</v>
      </c>
      <c r="K29" s="30" t="str">
        <f>IF(SUM('Sales by Agent'!I29:K29)&gt;0,"YES","NO")</f>
        <v>NO</v>
      </c>
      <c r="L29" s="30" t="str">
        <f>IF(SUM('Sales by Agent'!J29:L29)&gt;0,"YES","NO")</f>
        <v>NO</v>
      </c>
      <c r="M29" s="30" t="str">
        <f>IF(SUM('Sales by Agent'!K29:M29)&gt;0,"YES","NO")</f>
        <v>NO</v>
      </c>
      <c r="N29" s="30" t="str">
        <f>IF(SUM('Sales by Agent'!L29:N29)&gt;0,"YES","NO")</f>
        <v>NO</v>
      </c>
      <c r="O29" s="30" t="str">
        <f>IF(SUM('Sales by Agent'!M29:O29)&gt;0,"YES","NO")</f>
        <v>NO</v>
      </c>
      <c r="P29" s="30" t="str">
        <f>IF(SUM('Sales by Agent'!N29:P29)&gt;0,"YES","NO")</f>
        <v>NO</v>
      </c>
      <c r="Q29" s="30" t="str">
        <f>IF(SUM('Sales by Agent'!O29:Q29)&gt;0,"YES","NO")</f>
        <v>NO</v>
      </c>
      <c r="R29" s="30" t="str">
        <f>IF(SUM('Sales by Agent'!P29:R29)&gt;0,"YES","NO")</f>
        <v>NO</v>
      </c>
      <c r="S29" s="30" t="str">
        <f>IF(SUM('Sales by Agent'!Q29:S29)&gt;0,"YES","NO")</f>
        <v>NO</v>
      </c>
      <c r="T29" s="30" t="str">
        <f>IF(SUM('Sales by Agent'!R29:T29)&gt;0,"YES","NO")</f>
        <v>NO</v>
      </c>
      <c r="U29" s="30" t="str">
        <f>IF(SUM('Sales by Agent'!S29:U29)&gt;0,"YES","NO")</f>
        <v>NO</v>
      </c>
      <c r="V29" s="30" t="str">
        <f>IF(SUM('Sales by Agent'!T29:V29)&gt;0,"YES","NO")</f>
        <v>NO</v>
      </c>
      <c r="W29" s="30" t="str">
        <f>IF(SUM('Sales by Agent'!U29:W29)&gt;0,"YES","NO")</f>
        <v>NO</v>
      </c>
      <c r="X29" s="30" t="str">
        <f>IF(SUM('Sales by Agent'!V29:X29)&gt;0,"YES","NO")</f>
        <v>NO</v>
      </c>
      <c r="Y29" s="30" t="str">
        <f>IF(SUM('Sales by Agent'!W29:Y29)&gt;0,"YES","NO")</f>
        <v>NO</v>
      </c>
      <c r="Z29" s="30" t="str">
        <f>IF(SUM('Sales by Agent'!X29:Z29)&gt;0,"YES","NO")</f>
        <v>NO</v>
      </c>
      <c r="AA29" s="30" t="str">
        <f>IF(SUM('Sales by Agent'!Y29:AA29)&gt;0,"YES","NO")</f>
        <v>NO</v>
      </c>
      <c r="AB29" s="30" t="str">
        <f>IF(SUM('Sales by Agent'!Z29:AB29)&gt;0,"YES","NO")</f>
        <v>NO</v>
      </c>
      <c r="AC29" s="30" t="str">
        <f>IF(SUM('Sales by Agent'!AA29:AC29)&gt;0,"YES","NO")</f>
        <v>NO</v>
      </c>
      <c r="AD29" s="30" t="str">
        <f>IF(SUM('Sales by Agent'!AB29:AD29)&gt;0,"YES","NO")</f>
        <v>NO</v>
      </c>
      <c r="AE29" s="30" t="str">
        <f>IF(SUM('Sales by Agent'!AC29:AE29)&gt;0,"YES","NO")</f>
        <v>NO</v>
      </c>
      <c r="AF29" s="30" t="str">
        <f>IF(SUM('Sales by Agent'!AD29:AF29)&gt;0,"YES","NO")</f>
        <v>NO</v>
      </c>
      <c r="AG29" s="30" t="str">
        <f>IF(SUM('Sales by Agent'!AE29:AG29)&gt;0,"YES","NO")</f>
        <v>NO</v>
      </c>
      <c r="AH29" s="30" t="str">
        <f>IF(SUM('Sales by Agent'!AF29:AH29)&gt;0,"YES","NO")</f>
        <v>NO</v>
      </c>
      <c r="AI29" s="30" t="str">
        <f>IF(SUM('Sales by Agent'!AG29:AI29)&gt;0,"YES","NO")</f>
        <v>NO</v>
      </c>
      <c r="AJ29" s="30" t="str">
        <f>IF(SUM('Sales by Agent'!AH29:AJ29)&gt;0,"YES","NO")</f>
        <v>NO</v>
      </c>
      <c r="AK29" s="30" t="str">
        <f>IF(SUM('Sales by Agent'!AI29:AK29)&gt;0,"YES","NO")</f>
        <v>YES</v>
      </c>
      <c r="AL29" s="30" t="str">
        <f>IF(SUM('Sales by Agent'!AJ29:AL29)&gt;0,"YES","NO")</f>
        <v>YES</v>
      </c>
      <c r="AM29" s="30" t="str">
        <f>IF(SUM('Sales by Agent'!AK29:AM29)&gt;0,"YES","NO")</f>
        <v>YES</v>
      </c>
      <c r="AN29" s="30" t="str">
        <f>IF(SUM('Sales by Agent'!AL29:AN29)&gt;0,"YES","NO")</f>
        <v>YES</v>
      </c>
      <c r="AO29" s="30" t="str">
        <f>IF(SUM('Sales by Agent'!AM29:AO29)&gt;0,"YES","NO")</f>
        <v>YES</v>
      </c>
      <c r="AP29" s="30" t="str">
        <f>IF(SUM('Sales by Agent'!AN29:AP29)&gt;0,"YES","NO")</f>
        <v>YES</v>
      </c>
      <c r="AQ29" s="30" t="str">
        <f>IF(SUM('Sales by Agent'!AO29:AQ29)&gt;0,"YES","NO")</f>
        <v>YES</v>
      </c>
      <c r="AR29" s="30" t="str">
        <f>IF(SUM('Sales by Agent'!AP29:AR29)&gt;0,"YES","NO")</f>
        <v>YES</v>
      </c>
      <c r="AS29" s="30" t="str">
        <f>IF(SUM('Sales by Agent'!AQ29:AS29)&gt;0,"YES","NO")</f>
        <v>YES</v>
      </c>
      <c r="AT29" s="30" t="str">
        <f>IF(SUM('Sales by Agent'!AR29:AT29)&gt;0,"YES","NO")</f>
        <v>YES</v>
      </c>
      <c r="AU29" s="30" t="str">
        <f>IF(SUM('Sales by Agent'!AS29:AU29)&gt;0,"YES","NO")</f>
        <v>YES</v>
      </c>
      <c r="AV29" s="30" t="str">
        <f>IF(SUM('Sales by Agent'!AT29:AV29)&gt;0,"YES","NO")</f>
        <v>YES</v>
      </c>
      <c r="AW29" s="87"/>
      <c r="AX29" t="str">
        <f t="shared" si="2"/>
        <v>NO</v>
      </c>
      <c r="AY29" t="str">
        <f t="shared" si="3"/>
        <v>NO</v>
      </c>
      <c r="AZ29" t="str">
        <f t="shared" si="4"/>
        <v>NO</v>
      </c>
      <c r="BA29" t="str">
        <f t="shared" si="5"/>
        <v>NO</v>
      </c>
      <c r="BB29" t="str">
        <f t="shared" si="6"/>
        <v>NO</v>
      </c>
      <c r="BC29" t="str">
        <f t="shared" si="7"/>
        <v>NO</v>
      </c>
      <c r="BD29" t="str">
        <f t="shared" si="8"/>
        <v>NO</v>
      </c>
      <c r="BE29" t="str">
        <f t="shared" si="9"/>
        <v>NO</v>
      </c>
      <c r="BF29" t="str">
        <f t="shared" si="10"/>
        <v>NO</v>
      </c>
      <c r="BG29" t="str">
        <f t="shared" si="11"/>
        <v>NO</v>
      </c>
      <c r="BH29" t="str">
        <f t="shared" si="1"/>
        <v>NO</v>
      </c>
    </row>
    <row r="30" spans="1:60">
      <c r="A30" s="564" t="s">
        <v>2033</v>
      </c>
      <c r="B30" s="564" t="s">
        <v>2034</v>
      </c>
      <c r="C30" s="564" t="s">
        <v>1986</v>
      </c>
      <c r="D30" s="564" t="s">
        <v>689</v>
      </c>
      <c r="E30" s="564" t="s">
        <v>1457</v>
      </c>
      <c r="F30" s="565">
        <v>8694.2999999999993</v>
      </c>
      <c r="G30" s="86"/>
      <c r="H30" s="86"/>
      <c r="I30" s="30" t="str">
        <f>IF(SUM('Sales by Agent'!G30:I30)&gt;0,"YES","NO")</f>
        <v>NO</v>
      </c>
      <c r="J30" s="30" t="str">
        <f>IF(SUM('Sales by Agent'!H30:J30)&gt;0,"YES","NO")</f>
        <v>NO</v>
      </c>
      <c r="K30" s="30" t="str">
        <f>IF(SUM('Sales by Agent'!I30:K30)&gt;0,"YES","NO")</f>
        <v>NO</v>
      </c>
      <c r="L30" s="30" t="str">
        <f>IF(SUM('Sales by Agent'!J30:L30)&gt;0,"YES","NO")</f>
        <v>NO</v>
      </c>
      <c r="M30" s="30" t="str">
        <f>IF(SUM('Sales by Agent'!K30:M30)&gt;0,"YES","NO")</f>
        <v>NO</v>
      </c>
      <c r="N30" s="30" t="str">
        <f>IF(SUM('Sales by Agent'!L30:N30)&gt;0,"YES","NO")</f>
        <v>NO</v>
      </c>
      <c r="O30" s="30" t="str">
        <f>IF(SUM('Sales by Agent'!M30:O30)&gt;0,"YES","NO")</f>
        <v>NO</v>
      </c>
      <c r="P30" s="30" t="str">
        <f>IF(SUM('Sales by Agent'!N30:P30)&gt;0,"YES","NO")</f>
        <v>NO</v>
      </c>
      <c r="Q30" s="30" t="str">
        <f>IF(SUM('Sales by Agent'!O30:Q30)&gt;0,"YES","NO")</f>
        <v>NO</v>
      </c>
      <c r="R30" s="30" t="str">
        <f>IF(SUM('Sales by Agent'!P30:R30)&gt;0,"YES","NO")</f>
        <v>NO</v>
      </c>
      <c r="S30" s="30" t="str">
        <f>IF(SUM('Sales by Agent'!Q30:S30)&gt;0,"YES","NO")</f>
        <v>NO</v>
      </c>
      <c r="T30" s="30" t="str">
        <f>IF(SUM('Sales by Agent'!R30:T30)&gt;0,"YES","NO")</f>
        <v>NO</v>
      </c>
      <c r="U30" s="30" t="str">
        <f>IF(SUM('Sales by Agent'!S30:U30)&gt;0,"YES","NO")</f>
        <v>NO</v>
      </c>
      <c r="V30" s="30" t="str">
        <f>IF(SUM('Sales by Agent'!T30:V30)&gt;0,"YES","NO")</f>
        <v>NO</v>
      </c>
      <c r="W30" s="30" t="str">
        <f>IF(SUM('Sales by Agent'!U30:W30)&gt;0,"YES","NO")</f>
        <v>NO</v>
      </c>
      <c r="X30" s="30" t="str">
        <f>IF(SUM('Sales by Agent'!V30:X30)&gt;0,"YES","NO")</f>
        <v>NO</v>
      </c>
      <c r="Y30" s="30" t="str">
        <f>IF(SUM('Sales by Agent'!W30:Y30)&gt;0,"YES","NO")</f>
        <v>NO</v>
      </c>
      <c r="Z30" s="30" t="str">
        <f>IF(SUM('Sales by Agent'!X30:Z30)&gt;0,"YES","NO")</f>
        <v>NO</v>
      </c>
      <c r="AA30" s="30" t="str">
        <f>IF(SUM('Sales by Agent'!Y30:AA30)&gt;0,"YES","NO")</f>
        <v>NO</v>
      </c>
      <c r="AB30" s="30" t="str">
        <f>IF(SUM('Sales by Agent'!Z30:AB30)&gt;0,"YES","NO")</f>
        <v>NO</v>
      </c>
      <c r="AC30" s="30" t="str">
        <f>IF(SUM('Sales by Agent'!AA30:AC30)&gt;0,"YES","NO")</f>
        <v>NO</v>
      </c>
      <c r="AD30" s="30" t="str">
        <f>IF(SUM('Sales by Agent'!AB30:AD30)&gt;0,"YES","NO")</f>
        <v>NO</v>
      </c>
      <c r="AE30" s="30" t="str">
        <f>IF(SUM('Sales by Agent'!AC30:AE30)&gt;0,"YES","NO")</f>
        <v>NO</v>
      </c>
      <c r="AF30" s="30" t="str">
        <f>IF(SUM('Sales by Agent'!AD30:AF30)&gt;0,"YES","NO")</f>
        <v>NO</v>
      </c>
      <c r="AG30" s="30" t="str">
        <f>IF(SUM('Sales by Agent'!AE30:AG30)&gt;0,"YES","NO")</f>
        <v>NO</v>
      </c>
      <c r="AH30" s="30" t="str">
        <f>IF(SUM('Sales by Agent'!AF30:AH30)&gt;0,"YES","NO")</f>
        <v>NO</v>
      </c>
      <c r="AI30" s="30" t="str">
        <f>IF(SUM('Sales by Agent'!AG30:AI30)&gt;0,"YES","NO")</f>
        <v>NO</v>
      </c>
      <c r="AJ30" s="30" t="str">
        <f>IF(SUM('Sales by Agent'!AH30:AJ30)&gt;0,"YES","NO")</f>
        <v>NO</v>
      </c>
      <c r="AK30" s="30" t="str">
        <f>IF(SUM('Sales by Agent'!AI30:AK30)&gt;0,"YES","NO")</f>
        <v>NO</v>
      </c>
      <c r="AL30" s="30" t="str">
        <f>IF(SUM('Sales by Agent'!AJ30:AL30)&gt;0,"YES","NO")</f>
        <v>NO</v>
      </c>
      <c r="AM30" s="30" t="str">
        <f>IF(SUM('Sales by Agent'!AK30:AM30)&gt;0,"YES","NO")</f>
        <v>NO</v>
      </c>
      <c r="AN30" s="30" t="str">
        <f>IF(SUM('Sales by Agent'!AL30:AN30)&gt;0,"YES","NO")</f>
        <v>NO</v>
      </c>
      <c r="AO30" s="30" t="str">
        <f>IF(SUM('Sales by Agent'!AM30:AO30)&gt;0,"YES","NO")</f>
        <v>NO</v>
      </c>
      <c r="AP30" s="30" t="str">
        <f>IF(SUM('Sales by Agent'!AN30:AP30)&gt;0,"YES","NO")</f>
        <v>NO</v>
      </c>
      <c r="AQ30" s="30" t="str">
        <f>IF(SUM('Sales by Agent'!AO30:AQ30)&gt;0,"YES","NO")</f>
        <v>YES</v>
      </c>
      <c r="AR30" s="30" t="str">
        <f>IF(SUM('Sales by Agent'!AP30:AR30)&gt;0,"YES","NO")</f>
        <v>YES</v>
      </c>
      <c r="AS30" s="30" t="str">
        <f>IF(SUM('Sales by Agent'!AQ30:AS30)&gt;0,"YES","NO")</f>
        <v>YES</v>
      </c>
      <c r="AT30" s="30" t="str">
        <f>IF(SUM('Sales by Agent'!AR30:AT30)&gt;0,"YES","NO")</f>
        <v>NO</v>
      </c>
      <c r="AU30" s="30" t="str">
        <f>IF(SUM('Sales by Agent'!AS30:AU30)&gt;0,"YES","NO")</f>
        <v>NO</v>
      </c>
      <c r="AV30" s="30" t="str">
        <f>IF(SUM('Sales by Agent'!AT30:AV30)&gt;0,"YES","NO")</f>
        <v>NO</v>
      </c>
      <c r="AW30" s="87"/>
      <c r="AX30" t="str">
        <f t="shared" si="2"/>
        <v>NO</v>
      </c>
      <c r="AY30" t="str">
        <f t="shared" si="3"/>
        <v>NO</v>
      </c>
      <c r="AZ30" t="str">
        <f t="shared" si="4"/>
        <v>NO</v>
      </c>
      <c r="BA30" t="str">
        <f t="shared" si="5"/>
        <v>NO</v>
      </c>
      <c r="BB30" t="str">
        <f t="shared" si="6"/>
        <v>NO</v>
      </c>
      <c r="BC30" t="str">
        <f t="shared" si="7"/>
        <v>NO</v>
      </c>
      <c r="BD30" t="str">
        <f t="shared" si="8"/>
        <v>NO</v>
      </c>
      <c r="BE30" t="str">
        <f t="shared" si="9"/>
        <v>NO</v>
      </c>
      <c r="BF30" t="str">
        <f t="shared" si="10"/>
        <v>NO</v>
      </c>
      <c r="BG30" t="str">
        <f t="shared" si="11"/>
        <v>NO</v>
      </c>
      <c r="BH30" t="str">
        <f t="shared" si="1"/>
        <v>NO</v>
      </c>
    </row>
    <row r="31" spans="1:60">
      <c r="A31" s="564" t="s">
        <v>2035</v>
      </c>
      <c r="B31" s="564" t="s">
        <v>2036</v>
      </c>
      <c r="C31" s="564" t="s">
        <v>1986</v>
      </c>
      <c r="D31" s="564" t="s">
        <v>689</v>
      </c>
      <c r="E31" s="564" t="s">
        <v>1457</v>
      </c>
      <c r="F31" s="565">
        <v>5294.95</v>
      </c>
      <c r="G31" s="31"/>
      <c r="H31" s="31"/>
      <c r="I31" s="30" t="str">
        <f>IF(SUM('Sales by Agent'!G31:I31)&gt;0,"YES","NO")</f>
        <v>NO</v>
      </c>
      <c r="J31" s="30" t="str">
        <f>IF(SUM('Sales by Agent'!H31:J31)&gt;0,"YES","NO")</f>
        <v>NO</v>
      </c>
      <c r="K31" s="30" t="str">
        <f>IF(SUM('Sales by Agent'!I31:K31)&gt;0,"YES","NO")</f>
        <v>NO</v>
      </c>
      <c r="L31" s="30" t="str">
        <f>IF(SUM('Sales by Agent'!J31:L31)&gt;0,"YES","NO")</f>
        <v>NO</v>
      </c>
      <c r="M31" s="30" t="str">
        <f>IF(SUM('Sales by Agent'!K31:M31)&gt;0,"YES","NO")</f>
        <v>NO</v>
      </c>
      <c r="N31" s="30" t="str">
        <f>IF(SUM('Sales by Agent'!L31:N31)&gt;0,"YES","NO")</f>
        <v>NO</v>
      </c>
      <c r="O31" s="30" t="str">
        <f>IF(SUM('Sales by Agent'!M31:O31)&gt;0,"YES","NO")</f>
        <v>NO</v>
      </c>
      <c r="P31" s="30" t="str">
        <f>IF(SUM('Sales by Agent'!N31:P31)&gt;0,"YES","NO")</f>
        <v>NO</v>
      </c>
      <c r="Q31" s="30" t="str">
        <f>IF(SUM('Sales by Agent'!O31:Q31)&gt;0,"YES","NO")</f>
        <v>NO</v>
      </c>
      <c r="R31" s="30" t="str">
        <f>IF(SUM('Sales by Agent'!P31:R31)&gt;0,"YES","NO")</f>
        <v>NO</v>
      </c>
      <c r="S31" s="30" t="str">
        <f>IF(SUM('Sales by Agent'!Q31:S31)&gt;0,"YES","NO")</f>
        <v>NO</v>
      </c>
      <c r="T31" s="30" t="str">
        <f>IF(SUM('Sales by Agent'!R31:T31)&gt;0,"YES","NO")</f>
        <v>NO</v>
      </c>
      <c r="U31" s="30" t="str">
        <f>IF(SUM('Sales by Agent'!S31:U31)&gt;0,"YES","NO")</f>
        <v>NO</v>
      </c>
      <c r="V31" s="30" t="str">
        <f>IF(SUM('Sales by Agent'!T31:V31)&gt;0,"YES","NO")</f>
        <v>NO</v>
      </c>
      <c r="W31" s="30" t="str">
        <f>IF(SUM('Sales by Agent'!U31:W31)&gt;0,"YES","NO")</f>
        <v>NO</v>
      </c>
      <c r="X31" s="30" t="str">
        <f>IF(SUM('Sales by Agent'!V31:X31)&gt;0,"YES","NO")</f>
        <v>NO</v>
      </c>
      <c r="Y31" s="30" t="str">
        <f>IF(SUM('Sales by Agent'!W31:Y31)&gt;0,"YES","NO")</f>
        <v>NO</v>
      </c>
      <c r="Z31" s="30" t="str">
        <f>IF(SUM('Sales by Agent'!X31:Z31)&gt;0,"YES","NO")</f>
        <v>NO</v>
      </c>
      <c r="AA31" s="30" t="str">
        <f>IF(SUM('Sales by Agent'!Y31:AA31)&gt;0,"YES","NO")</f>
        <v>NO</v>
      </c>
      <c r="AB31" s="30" t="str">
        <f>IF(SUM('Sales by Agent'!Z31:AB31)&gt;0,"YES","NO")</f>
        <v>NO</v>
      </c>
      <c r="AC31" s="30" t="str">
        <f>IF(SUM('Sales by Agent'!AA31:AC31)&gt;0,"YES","NO")</f>
        <v>NO</v>
      </c>
      <c r="AD31" s="30" t="str">
        <f>IF(SUM('Sales by Agent'!AB31:AD31)&gt;0,"YES","NO")</f>
        <v>NO</v>
      </c>
      <c r="AE31" s="30" t="str">
        <f>IF(SUM('Sales by Agent'!AC31:AE31)&gt;0,"YES","NO")</f>
        <v>NO</v>
      </c>
      <c r="AF31" s="30" t="str">
        <f>IF(SUM('Sales by Agent'!AD31:AF31)&gt;0,"YES","NO")</f>
        <v>NO</v>
      </c>
      <c r="AG31" s="30" t="str">
        <f>IF(SUM('Sales by Agent'!AE31:AG31)&gt;0,"YES","NO")</f>
        <v>NO</v>
      </c>
      <c r="AH31" s="30" t="str">
        <f>IF(SUM('Sales by Agent'!AF31:AH31)&gt;0,"YES","NO")</f>
        <v>NO</v>
      </c>
      <c r="AI31" s="30" t="str">
        <f>IF(SUM('Sales by Agent'!AG31:AI31)&gt;0,"YES","NO")</f>
        <v>NO</v>
      </c>
      <c r="AJ31" s="30" t="str">
        <f>IF(SUM('Sales by Agent'!AH31:AJ31)&gt;0,"YES","NO")</f>
        <v>NO</v>
      </c>
      <c r="AK31" s="30" t="str">
        <f>IF(SUM('Sales by Agent'!AI31:AK31)&gt;0,"YES","NO")</f>
        <v>NO</v>
      </c>
      <c r="AL31" s="30" t="str">
        <f>IF(SUM('Sales by Agent'!AJ31:AL31)&gt;0,"YES","NO")</f>
        <v>NO</v>
      </c>
      <c r="AM31" s="30" t="str">
        <f>IF(SUM('Sales by Agent'!AK31:AM31)&gt;0,"YES","NO")</f>
        <v>NO</v>
      </c>
      <c r="AN31" s="30" t="str">
        <f>IF(SUM('Sales by Agent'!AL31:AN31)&gt;0,"YES","NO")</f>
        <v>NO</v>
      </c>
      <c r="AO31" s="30" t="str">
        <f>IF(SUM('Sales by Agent'!AM31:AO31)&gt;0,"YES","NO")</f>
        <v>NO</v>
      </c>
      <c r="AP31" s="30" t="str">
        <f>IF(SUM('Sales by Agent'!AN31:AP31)&gt;0,"YES","NO")</f>
        <v>NO</v>
      </c>
      <c r="AQ31" s="30" t="str">
        <f>IF(SUM('Sales by Agent'!AO31:AQ31)&gt;0,"YES","NO")</f>
        <v>NO</v>
      </c>
      <c r="AR31" s="30" t="str">
        <f>IF(SUM('Sales by Agent'!AP31:AR31)&gt;0,"YES","NO")</f>
        <v>NO</v>
      </c>
      <c r="AS31" s="30" t="str">
        <f>IF(SUM('Sales by Agent'!AQ31:AS31)&gt;0,"YES","NO")</f>
        <v>NO</v>
      </c>
      <c r="AT31" s="30" t="str">
        <f>IF(SUM('Sales by Agent'!AR31:AT31)&gt;0,"YES","NO")</f>
        <v>YES</v>
      </c>
      <c r="AU31" s="30" t="str">
        <f>IF(SUM('Sales by Agent'!AS31:AU31)&gt;0,"YES","NO")</f>
        <v>YES</v>
      </c>
      <c r="AV31" s="30" t="str">
        <f>IF(SUM('Sales by Agent'!AT31:AV31)&gt;0,"YES","NO")</f>
        <v>YES</v>
      </c>
      <c r="AW31" s="87"/>
      <c r="AX31" t="str">
        <f t="shared" si="2"/>
        <v>NO</v>
      </c>
      <c r="AY31" t="str">
        <f t="shared" si="3"/>
        <v>NO</v>
      </c>
      <c r="AZ31" t="str">
        <f t="shared" si="4"/>
        <v>NO</v>
      </c>
      <c r="BA31" t="str">
        <f t="shared" si="5"/>
        <v>NO</v>
      </c>
      <c r="BB31" t="str">
        <f t="shared" si="6"/>
        <v>NO</v>
      </c>
      <c r="BC31" t="str">
        <f t="shared" si="7"/>
        <v>NO</v>
      </c>
      <c r="BD31" t="str">
        <f t="shared" si="8"/>
        <v>NO</v>
      </c>
      <c r="BE31" t="str">
        <f t="shared" si="9"/>
        <v>NO</v>
      </c>
      <c r="BF31" t="str">
        <f t="shared" si="10"/>
        <v>NO</v>
      </c>
      <c r="BG31" t="str">
        <f t="shared" si="11"/>
        <v>NO</v>
      </c>
      <c r="BH31" t="str">
        <f t="shared" si="1"/>
        <v>NO</v>
      </c>
    </row>
    <row r="32" spans="1:60">
      <c r="A32" s="564" t="s">
        <v>2037</v>
      </c>
      <c r="B32" s="564" t="s">
        <v>2038</v>
      </c>
      <c r="C32" s="564" t="s">
        <v>1986</v>
      </c>
      <c r="D32" s="564" t="s">
        <v>689</v>
      </c>
      <c r="E32" s="564" t="s">
        <v>1457</v>
      </c>
      <c r="F32" s="565">
        <v>2976.3</v>
      </c>
      <c r="G32" s="86"/>
      <c r="H32" s="86"/>
      <c r="I32" s="30" t="str">
        <f>IF(SUM('Sales by Agent'!G32:I32)&gt;0,"YES","NO")</f>
        <v>NO</v>
      </c>
      <c r="J32" s="30" t="str">
        <f>IF(SUM('Sales by Agent'!H32:J32)&gt;0,"YES","NO")</f>
        <v>NO</v>
      </c>
      <c r="K32" s="30" t="str">
        <f>IF(SUM('Sales by Agent'!I32:K32)&gt;0,"YES","NO")</f>
        <v>NO</v>
      </c>
      <c r="L32" s="30" t="str">
        <f>IF(SUM('Sales by Agent'!J32:L32)&gt;0,"YES","NO")</f>
        <v>NO</v>
      </c>
      <c r="M32" s="30" t="str">
        <f>IF(SUM('Sales by Agent'!K32:M32)&gt;0,"YES","NO")</f>
        <v>NO</v>
      </c>
      <c r="N32" s="30" t="str">
        <f>IF(SUM('Sales by Agent'!L32:N32)&gt;0,"YES","NO")</f>
        <v>NO</v>
      </c>
      <c r="O32" s="30" t="str">
        <f>IF(SUM('Sales by Agent'!M32:O32)&gt;0,"YES","NO")</f>
        <v>NO</v>
      </c>
      <c r="P32" s="30" t="str">
        <f>IF(SUM('Sales by Agent'!N32:P32)&gt;0,"YES","NO")</f>
        <v>NO</v>
      </c>
      <c r="Q32" s="30" t="str">
        <f>IF(SUM('Sales by Agent'!O32:Q32)&gt;0,"YES","NO")</f>
        <v>NO</v>
      </c>
      <c r="R32" s="30" t="str">
        <f>IF(SUM('Sales by Agent'!P32:R32)&gt;0,"YES","NO")</f>
        <v>NO</v>
      </c>
      <c r="S32" s="30" t="str">
        <f>IF(SUM('Sales by Agent'!Q32:S32)&gt;0,"YES","NO")</f>
        <v>NO</v>
      </c>
      <c r="T32" s="30" t="str">
        <f>IF(SUM('Sales by Agent'!R32:T32)&gt;0,"YES","NO")</f>
        <v>NO</v>
      </c>
      <c r="U32" s="30" t="str">
        <f>IF(SUM('Sales by Agent'!S32:U32)&gt;0,"YES","NO")</f>
        <v>NO</v>
      </c>
      <c r="V32" s="30" t="str">
        <f>IF(SUM('Sales by Agent'!T32:V32)&gt;0,"YES","NO")</f>
        <v>NO</v>
      </c>
      <c r="W32" s="30" t="str">
        <f>IF(SUM('Sales by Agent'!U32:W32)&gt;0,"YES","NO")</f>
        <v>NO</v>
      </c>
      <c r="X32" s="30" t="str">
        <f>IF(SUM('Sales by Agent'!V32:X32)&gt;0,"YES","NO")</f>
        <v>NO</v>
      </c>
      <c r="Y32" s="30" t="str">
        <f>IF(SUM('Sales by Agent'!W32:Y32)&gt;0,"YES","NO")</f>
        <v>NO</v>
      </c>
      <c r="Z32" s="30" t="str">
        <f>IF(SUM('Sales by Agent'!X32:Z32)&gt;0,"YES","NO")</f>
        <v>NO</v>
      </c>
      <c r="AA32" s="30" t="str">
        <f>IF(SUM('Sales by Agent'!Y32:AA32)&gt;0,"YES","NO")</f>
        <v>NO</v>
      </c>
      <c r="AB32" s="30" t="str">
        <f>IF(SUM('Sales by Agent'!Z32:AB32)&gt;0,"YES","NO")</f>
        <v>NO</v>
      </c>
      <c r="AC32" s="30" t="str">
        <f>IF(SUM('Sales by Agent'!AA32:AC32)&gt;0,"YES","NO")</f>
        <v>NO</v>
      </c>
      <c r="AD32" s="30" t="str">
        <f>IF(SUM('Sales by Agent'!AB32:AD32)&gt;0,"YES","NO")</f>
        <v>NO</v>
      </c>
      <c r="AE32" s="30" t="str">
        <f>IF(SUM('Sales by Agent'!AC32:AE32)&gt;0,"YES","NO")</f>
        <v>NO</v>
      </c>
      <c r="AF32" s="30" t="str">
        <f>IF(SUM('Sales by Agent'!AD32:AF32)&gt;0,"YES","NO")</f>
        <v>NO</v>
      </c>
      <c r="AG32" s="30" t="str">
        <f>IF(SUM('Sales by Agent'!AE32:AG32)&gt;0,"YES","NO")</f>
        <v>NO</v>
      </c>
      <c r="AH32" s="30" t="str">
        <f>IF(SUM('Sales by Agent'!AF32:AH32)&gt;0,"YES","NO")</f>
        <v>NO</v>
      </c>
      <c r="AI32" s="30" t="str">
        <f>IF(SUM('Sales by Agent'!AG32:AI32)&gt;0,"YES","NO")</f>
        <v>NO</v>
      </c>
      <c r="AJ32" s="30" t="str">
        <f>IF(SUM('Sales by Agent'!AH32:AJ32)&gt;0,"YES","NO")</f>
        <v>NO</v>
      </c>
      <c r="AK32" s="30" t="str">
        <f>IF(SUM('Sales by Agent'!AI32:AK32)&gt;0,"YES","NO")</f>
        <v>NO</v>
      </c>
      <c r="AL32" s="30" t="str">
        <f>IF(SUM('Sales by Agent'!AJ32:AL32)&gt;0,"YES","NO")</f>
        <v>NO</v>
      </c>
      <c r="AM32" s="30" t="str">
        <f>IF(SUM('Sales by Agent'!AK32:AM32)&gt;0,"YES","NO")</f>
        <v>NO</v>
      </c>
      <c r="AN32" s="30" t="str">
        <f>IF(SUM('Sales by Agent'!AL32:AN32)&gt;0,"YES","NO")</f>
        <v>YES</v>
      </c>
      <c r="AO32" s="30" t="str">
        <f>IF(SUM('Sales by Agent'!AM32:AO32)&gt;0,"YES","NO")</f>
        <v>YES</v>
      </c>
      <c r="AP32" s="30" t="str">
        <f>IF(SUM('Sales by Agent'!AN32:AP32)&gt;0,"YES","NO")</f>
        <v>YES</v>
      </c>
      <c r="AQ32" s="30" t="str">
        <f>IF(SUM('Sales by Agent'!AO32:AQ32)&gt;0,"YES","NO")</f>
        <v>YES</v>
      </c>
      <c r="AR32" s="30" t="str">
        <f>IF(SUM('Sales by Agent'!AP32:AR32)&gt;0,"YES","NO")</f>
        <v>YES</v>
      </c>
      <c r="AS32" s="30" t="str">
        <f>IF(SUM('Sales by Agent'!AQ32:AS32)&gt;0,"YES","NO")</f>
        <v>YES</v>
      </c>
      <c r="AT32" s="30" t="str">
        <f>IF(SUM('Sales by Agent'!AR32:AT32)&gt;0,"YES","NO")</f>
        <v>NO</v>
      </c>
      <c r="AU32" s="30" t="str">
        <f>IF(SUM('Sales by Agent'!AS32:AU32)&gt;0,"YES","NO")</f>
        <v>NO</v>
      </c>
      <c r="AV32" s="30" t="str">
        <f>IF(SUM('Sales by Agent'!AT32:AV32)&gt;0,"YES","NO")</f>
        <v>NO</v>
      </c>
      <c r="AW32" s="87"/>
      <c r="AX32" t="str">
        <f t="shared" si="2"/>
        <v>NO</v>
      </c>
      <c r="AY32" t="str">
        <f t="shared" si="3"/>
        <v>NO</v>
      </c>
      <c r="AZ32" t="str">
        <f t="shared" si="4"/>
        <v>NO</v>
      </c>
      <c r="BA32" t="str">
        <f t="shared" si="5"/>
        <v>NO</v>
      </c>
      <c r="BB32" t="str">
        <f t="shared" si="6"/>
        <v>NO</v>
      </c>
      <c r="BC32" t="str">
        <f t="shared" si="7"/>
        <v>NO</v>
      </c>
      <c r="BD32" t="str">
        <f t="shared" si="8"/>
        <v>NO</v>
      </c>
      <c r="BE32" t="str">
        <f t="shared" si="9"/>
        <v>NO</v>
      </c>
      <c r="BF32" t="str">
        <f t="shared" si="10"/>
        <v>NO</v>
      </c>
      <c r="BG32" t="str">
        <f t="shared" si="11"/>
        <v>NO</v>
      </c>
      <c r="BH32" t="str">
        <f t="shared" si="1"/>
        <v>NO</v>
      </c>
    </row>
    <row r="33" spans="1:60">
      <c r="A33" s="564" t="s">
        <v>2039</v>
      </c>
      <c r="B33" s="564" t="s">
        <v>2040</v>
      </c>
      <c r="C33" s="564" t="s">
        <v>1986</v>
      </c>
      <c r="D33" s="564" t="s">
        <v>689</v>
      </c>
      <c r="E33" s="564" t="s">
        <v>1457</v>
      </c>
      <c r="F33" s="565">
        <v>3051.72</v>
      </c>
      <c r="G33" s="31"/>
      <c r="H33" s="31"/>
      <c r="I33" s="30" t="str">
        <f>IF(SUM('Sales by Agent'!G33:I33)&gt;0,"YES","NO")</f>
        <v>NO</v>
      </c>
      <c r="J33" s="30" t="str">
        <f>IF(SUM('Sales by Agent'!H33:J33)&gt;0,"YES","NO")</f>
        <v>NO</v>
      </c>
      <c r="K33" s="30" t="str">
        <f>IF(SUM('Sales by Agent'!I33:K33)&gt;0,"YES","NO")</f>
        <v>NO</v>
      </c>
      <c r="L33" s="30" t="str">
        <f>IF(SUM('Sales by Agent'!J33:L33)&gt;0,"YES","NO")</f>
        <v>NO</v>
      </c>
      <c r="M33" s="30" t="str">
        <f>IF(SUM('Sales by Agent'!K33:M33)&gt;0,"YES","NO")</f>
        <v>NO</v>
      </c>
      <c r="N33" s="30" t="str">
        <f>IF(SUM('Sales by Agent'!L33:N33)&gt;0,"YES","NO")</f>
        <v>NO</v>
      </c>
      <c r="O33" s="30" t="str">
        <f>IF(SUM('Sales by Agent'!M33:O33)&gt;0,"YES","NO")</f>
        <v>NO</v>
      </c>
      <c r="P33" s="30" t="str">
        <f>IF(SUM('Sales by Agent'!N33:P33)&gt;0,"YES","NO")</f>
        <v>NO</v>
      </c>
      <c r="Q33" s="30" t="str">
        <f>IF(SUM('Sales by Agent'!O33:Q33)&gt;0,"YES","NO")</f>
        <v>NO</v>
      </c>
      <c r="R33" s="30" t="str">
        <f>IF(SUM('Sales by Agent'!P33:R33)&gt;0,"YES","NO")</f>
        <v>NO</v>
      </c>
      <c r="S33" s="30" t="str">
        <f>IF(SUM('Sales by Agent'!Q33:S33)&gt;0,"YES","NO")</f>
        <v>NO</v>
      </c>
      <c r="T33" s="30" t="str">
        <f>IF(SUM('Sales by Agent'!R33:T33)&gt;0,"YES","NO")</f>
        <v>NO</v>
      </c>
      <c r="U33" s="30" t="str">
        <f>IF(SUM('Sales by Agent'!S33:U33)&gt;0,"YES","NO")</f>
        <v>NO</v>
      </c>
      <c r="V33" s="30" t="str">
        <f>IF(SUM('Sales by Agent'!T33:V33)&gt;0,"YES","NO")</f>
        <v>NO</v>
      </c>
      <c r="W33" s="30" t="str">
        <f>IF(SUM('Sales by Agent'!U33:W33)&gt;0,"YES","NO")</f>
        <v>NO</v>
      </c>
      <c r="X33" s="30" t="str">
        <f>IF(SUM('Sales by Agent'!V33:X33)&gt;0,"YES","NO")</f>
        <v>NO</v>
      </c>
      <c r="Y33" s="30" t="str">
        <f>IF(SUM('Sales by Agent'!W33:Y33)&gt;0,"YES","NO")</f>
        <v>NO</v>
      </c>
      <c r="Z33" s="30" t="str">
        <f>IF(SUM('Sales by Agent'!X33:Z33)&gt;0,"YES","NO")</f>
        <v>NO</v>
      </c>
      <c r="AA33" s="30" t="str">
        <f>IF(SUM('Sales by Agent'!Y33:AA33)&gt;0,"YES","NO")</f>
        <v>NO</v>
      </c>
      <c r="AB33" s="30" t="str">
        <f>IF(SUM('Sales by Agent'!Z33:AB33)&gt;0,"YES","NO")</f>
        <v>NO</v>
      </c>
      <c r="AC33" s="30" t="str">
        <f>IF(SUM('Sales by Agent'!AA33:AC33)&gt;0,"YES","NO")</f>
        <v>NO</v>
      </c>
      <c r="AD33" s="30" t="str">
        <f>IF(SUM('Sales by Agent'!AB33:AD33)&gt;0,"YES","NO")</f>
        <v>NO</v>
      </c>
      <c r="AE33" s="30" t="str">
        <f>IF(SUM('Sales by Agent'!AC33:AE33)&gt;0,"YES","NO")</f>
        <v>NO</v>
      </c>
      <c r="AF33" s="30" t="str">
        <f>IF(SUM('Sales by Agent'!AD33:AF33)&gt;0,"YES","NO")</f>
        <v>NO</v>
      </c>
      <c r="AG33" s="30" t="str">
        <f>IF(SUM('Sales by Agent'!AE33:AG33)&gt;0,"YES","NO")</f>
        <v>NO</v>
      </c>
      <c r="AH33" s="30" t="str">
        <f>IF(SUM('Sales by Agent'!AF33:AH33)&gt;0,"YES","NO")</f>
        <v>NO</v>
      </c>
      <c r="AI33" s="30" t="str">
        <f>IF(SUM('Sales by Agent'!AG33:AI33)&gt;0,"YES","NO")</f>
        <v>NO</v>
      </c>
      <c r="AJ33" s="30" t="str">
        <f>IF(SUM('Sales by Agent'!AH33:AJ33)&gt;0,"YES","NO")</f>
        <v>NO</v>
      </c>
      <c r="AK33" s="30" t="str">
        <f>IF(SUM('Sales by Agent'!AI33:AK33)&gt;0,"YES","NO")</f>
        <v>NO</v>
      </c>
      <c r="AL33" s="30" t="str">
        <f>IF(SUM('Sales by Agent'!AJ33:AL33)&gt;0,"YES","NO")</f>
        <v>NO</v>
      </c>
      <c r="AM33" s="30" t="str">
        <f>IF(SUM('Sales by Agent'!AK33:AM33)&gt;0,"YES","NO")</f>
        <v>NO</v>
      </c>
      <c r="AN33" s="30" t="str">
        <f>IF(SUM('Sales by Agent'!AL33:AN33)&gt;0,"YES","NO")</f>
        <v>NO</v>
      </c>
      <c r="AO33" s="30" t="str">
        <f>IF(SUM('Sales by Agent'!AM33:AO33)&gt;0,"YES","NO")</f>
        <v>NO</v>
      </c>
      <c r="AP33" s="30" t="str">
        <f>IF(SUM('Sales by Agent'!AN33:AP33)&gt;0,"YES","NO")</f>
        <v>NO</v>
      </c>
      <c r="AQ33" s="30" t="str">
        <f>IF(SUM('Sales by Agent'!AO33:AQ33)&gt;0,"YES","NO")</f>
        <v>NO</v>
      </c>
      <c r="AR33" s="30" t="str">
        <f>IF(SUM('Sales by Agent'!AP33:AR33)&gt;0,"YES","NO")</f>
        <v>NO</v>
      </c>
      <c r="AS33" s="30" t="str">
        <f>IF(SUM('Sales by Agent'!AQ33:AS33)&gt;0,"YES","NO")</f>
        <v>YES</v>
      </c>
      <c r="AT33" s="30" t="str">
        <f>IF(SUM('Sales by Agent'!AR33:AT33)&gt;0,"YES","NO")</f>
        <v>YES</v>
      </c>
      <c r="AU33" s="30" t="str">
        <f>IF(SUM('Sales by Agent'!AS33:AU33)&gt;0,"YES","NO")</f>
        <v>YES</v>
      </c>
      <c r="AV33" s="30" t="str">
        <f>IF(SUM('Sales by Agent'!AT33:AV33)&gt;0,"YES","NO")</f>
        <v>NO</v>
      </c>
      <c r="AW33" s="87"/>
      <c r="AX33" t="str">
        <f t="shared" si="2"/>
        <v>NO</v>
      </c>
      <c r="AY33" t="str">
        <f t="shared" si="3"/>
        <v>NO</v>
      </c>
      <c r="AZ33" t="str">
        <f t="shared" si="4"/>
        <v>NO</v>
      </c>
      <c r="BA33" t="str">
        <f t="shared" si="5"/>
        <v>NO</v>
      </c>
      <c r="BB33" t="str">
        <f t="shared" si="6"/>
        <v>NO</v>
      </c>
      <c r="BC33" t="str">
        <f t="shared" si="7"/>
        <v>NO</v>
      </c>
      <c r="BD33" t="str">
        <f t="shared" si="8"/>
        <v>NO</v>
      </c>
      <c r="BE33" t="str">
        <f t="shared" si="9"/>
        <v>NO</v>
      </c>
      <c r="BF33" t="str">
        <f t="shared" si="10"/>
        <v>NO</v>
      </c>
      <c r="BG33" t="str">
        <f t="shared" si="11"/>
        <v>NO</v>
      </c>
      <c r="BH33" t="str">
        <f t="shared" si="1"/>
        <v>NO</v>
      </c>
    </row>
    <row r="34" spans="1:60">
      <c r="A34" s="564" t="s">
        <v>2512</v>
      </c>
      <c r="B34" s="564" t="s">
        <v>2513</v>
      </c>
      <c r="C34" s="564" t="s">
        <v>1986</v>
      </c>
      <c r="D34" s="564" t="s">
        <v>689</v>
      </c>
      <c r="E34" s="564" t="s">
        <v>1457</v>
      </c>
      <c r="F34" s="565">
        <v>6885.99</v>
      </c>
      <c r="G34" s="86"/>
      <c r="H34" s="86"/>
      <c r="I34" s="30" t="str">
        <f>IF(SUM('Sales by Agent'!G34:I34)&gt;0,"YES","NO")</f>
        <v>NO</v>
      </c>
      <c r="J34" s="30" t="str">
        <f>IF(SUM('Sales by Agent'!H34:J34)&gt;0,"YES","NO")</f>
        <v>NO</v>
      </c>
      <c r="K34" s="30" t="str">
        <f>IF(SUM('Sales by Agent'!I34:K34)&gt;0,"YES","NO")</f>
        <v>NO</v>
      </c>
      <c r="L34" s="30" t="str">
        <f>IF(SUM('Sales by Agent'!J34:L34)&gt;0,"YES","NO")</f>
        <v>NO</v>
      </c>
      <c r="M34" s="30" t="str">
        <f>IF(SUM('Sales by Agent'!K34:M34)&gt;0,"YES","NO")</f>
        <v>NO</v>
      </c>
      <c r="N34" s="30" t="str">
        <f>IF(SUM('Sales by Agent'!L34:N34)&gt;0,"YES","NO")</f>
        <v>NO</v>
      </c>
      <c r="O34" s="30" t="str">
        <f>IF(SUM('Sales by Agent'!M34:O34)&gt;0,"YES","NO")</f>
        <v>NO</v>
      </c>
      <c r="P34" s="30" t="str">
        <f>IF(SUM('Sales by Agent'!N34:P34)&gt;0,"YES","NO")</f>
        <v>NO</v>
      </c>
      <c r="Q34" s="30" t="str">
        <f>IF(SUM('Sales by Agent'!O34:Q34)&gt;0,"YES","NO")</f>
        <v>NO</v>
      </c>
      <c r="R34" s="30" t="str">
        <f>IF(SUM('Sales by Agent'!P34:R34)&gt;0,"YES","NO")</f>
        <v>NO</v>
      </c>
      <c r="S34" s="30" t="str">
        <f>IF(SUM('Sales by Agent'!Q34:S34)&gt;0,"YES","NO")</f>
        <v>NO</v>
      </c>
      <c r="T34" s="30" t="str">
        <f>IF(SUM('Sales by Agent'!R34:T34)&gt;0,"YES","NO")</f>
        <v>NO</v>
      </c>
      <c r="U34" s="30" t="str">
        <f>IF(SUM('Sales by Agent'!S34:U34)&gt;0,"YES","NO")</f>
        <v>NO</v>
      </c>
      <c r="V34" s="30" t="str">
        <f>IF(SUM('Sales by Agent'!T34:V34)&gt;0,"YES","NO")</f>
        <v>NO</v>
      </c>
      <c r="W34" s="30" t="str">
        <f>IF(SUM('Sales by Agent'!U34:W34)&gt;0,"YES","NO")</f>
        <v>NO</v>
      </c>
      <c r="X34" s="30" t="str">
        <f>IF(SUM('Sales by Agent'!V34:X34)&gt;0,"YES","NO")</f>
        <v>NO</v>
      </c>
      <c r="Y34" s="30" t="str">
        <f>IF(SUM('Sales by Agent'!W34:Y34)&gt;0,"YES","NO")</f>
        <v>NO</v>
      </c>
      <c r="Z34" s="30" t="str">
        <f>IF(SUM('Sales by Agent'!X34:Z34)&gt;0,"YES","NO")</f>
        <v>NO</v>
      </c>
      <c r="AA34" s="30" t="str">
        <f>IF(SUM('Sales by Agent'!Y34:AA34)&gt;0,"YES","NO")</f>
        <v>NO</v>
      </c>
      <c r="AB34" s="30" t="str">
        <f>IF(SUM('Sales by Agent'!Z34:AB34)&gt;0,"YES","NO")</f>
        <v>NO</v>
      </c>
      <c r="AC34" s="30" t="str">
        <f>IF(SUM('Sales by Agent'!AA34:AC34)&gt;0,"YES","NO")</f>
        <v>NO</v>
      </c>
      <c r="AD34" s="30" t="str">
        <f>IF(SUM('Sales by Agent'!AB34:AD34)&gt;0,"YES","NO")</f>
        <v>NO</v>
      </c>
      <c r="AE34" s="30" t="str">
        <f>IF(SUM('Sales by Agent'!AC34:AE34)&gt;0,"YES","NO")</f>
        <v>NO</v>
      </c>
      <c r="AF34" s="30" t="str">
        <f>IF(SUM('Sales by Agent'!AD34:AF34)&gt;0,"YES","NO")</f>
        <v>NO</v>
      </c>
      <c r="AG34" s="30" t="str">
        <f>IF(SUM('Sales by Agent'!AE34:AG34)&gt;0,"YES","NO")</f>
        <v>NO</v>
      </c>
      <c r="AH34" s="30" t="str">
        <f>IF(SUM('Sales by Agent'!AF34:AH34)&gt;0,"YES","NO")</f>
        <v>NO</v>
      </c>
      <c r="AI34" s="30" t="str">
        <f>IF(SUM('Sales by Agent'!AG34:AI34)&gt;0,"YES","NO")</f>
        <v>NO</v>
      </c>
      <c r="AJ34" s="30" t="str">
        <f>IF(SUM('Sales by Agent'!AH34:AJ34)&gt;0,"YES","NO")</f>
        <v>NO</v>
      </c>
      <c r="AK34" s="30" t="str">
        <f>IF(SUM('Sales by Agent'!AI34:AK34)&gt;0,"YES","NO")</f>
        <v>NO</v>
      </c>
      <c r="AL34" s="30" t="str">
        <f>IF(SUM('Sales by Agent'!AJ34:AL34)&gt;0,"YES","NO")</f>
        <v>NO</v>
      </c>
      <c r="AM34" s="30" t="str">
        <f>IF(SUM('Sales by Agent'!AK34:AM34)&gt;0,"YES","NO")</f>
        <v>NO</v>
      </c>
      <c r="AN34" s="30" t="str">
        <f>IF(SUM('Sales by Agent'!AL34:AN34)&gt;0,"YES","NO")</f>
        <v>NO</v>
      </c>
      <c r="AO34" s="30" t="str">
        <f>IF(SUM('Sales by Agent'!AM34:AO34)&gt;0,"YES","NO")</f>
        <v>NO</v>
      </c>
      <c r="AP34" s="30" t="str">
        <f>IF(SUM('Sales by Agent'!AN34:AP34)&gt;0,"YES","NO")</f>
        <v>NO</v>
      </c>
      <c r="AQ34" s="30" t="str">
        <f>IF(SUM('Sales by Agent'!AO34:AQ34)&gt;0,"YES","NO")</f>
        <v>NO</v>
      </c>
      <c r="AR34" s="30" t="str">
        <f>IF(SUM('Sales by Agent'!AP34:AR34)&gt;0,"YES","NO")</f>
        <v>NO</v>
      </c>
      <c r="AS34" s="30" t="str">
        <f>IF(SUM('Sales by Agent'!AQ34:AS34)&gt;0,"YES","NO")</f>
        <v>NO</v>
      </c>
      <c r="AT34" s="30" t="str">
        <f>IF(SUM('Sales by Agent'!AR34:AT34)&gt;0,"YES","NO")</f>
        <v>NO</v>
      </c>
      <c r="AU34" s="30" t="str">
        <f>IF(SUM('Sales by Agent'!AS34:AU34)&gt;0,"YES","NO")</f>
        <v>YES</v>
      </c>
      <c r="AV34" s="30" t="str">
        <f>IF(SUM('Sales by Agent'!AT34:AV34)&gt;0,"YES","NO")</f>
        <v>YES</v>
      </c>
      <c r="AW34" s="87"/>
      <c r="AX34" t="str">
        <f t="shared" si="2"/>
        <v>NO</v>
      </c>
      <c r="AY34" t="str">
        <f t="shared" si="3"/>
        <v>NO</v>
      </c>
      <c r="AZ34" t="str">
        <f t="shared" si="4"/>
        <v>NO</v>
      </c>
      <c r="BA34" t="str">
        <f t="shared" si="5"/>
        <v>NO</v>
      </c>
      <c r="BB34" t="str">
        <f t="shared" si="6"/>
        <v>NO</v>
      </c>
      <c r="BC34" t="str">
        <f t="shared" si="7"/>
        <v>NO</v>
      </c>
      <c r="BD34" t="str">
        <f t="shared" si="8"/>
        <v>NO</v>
      </c>
      <c r="BE34" t="str">
        <f t="shared" si="9"/>
        <v>NO</v>
      </c>
      <c r="BF34" t="str">
        <f t="shared" si="10"/>
        <v>NO</v>
      </c>
      <c r="BG34" t="str">
        <f t="shared" si="11"/>
        <v>NO</v>
      </c>
      <c r="BH34" t="str">
        <f t="shared" si="1"/>
        <v>NO</v>
      </c>
    </row>
    <row r="35" spans="1:60">
      <c r="A35" s="564" t="s">
        <v>2041</v>
      </c>
      <c r="B35" s="564" t="s">
        <v>2042</v>
      </c>
      <c r="C35" s="564" t="s">
        <v>1986</v>
      </c>
      <c r="D35" s="564" t="s">
        <v>689</v>
      </c>
      <c r="E35" s="564" t="s">
        <v>1457</v>
      </c>
      <c r="F35" s="565">
        <v>5758.58</v>
      </c>
      <c r="G35" s="31"/>
      <c r="H35" s="86"/>
      <c r="I35" s="30" t="str">
        <f>IF(SUM('Sales by Agent'!G35:I35)&gt;0,"YES","NO")</f>
        <v>NO</v>
      </c>
      <c r="J35" s="30" t="str">
        <f>IF(SUM('Sales by Agent'!H35:J35)&gt;0,"YES","NO")</f>
        <v>NO</v>
      </c>
      <c r="K35" s="30" t="str">
        <f>IF(SUM('Sales by Agent'!I35:K35)&gt;0,"YES","NO")</f>
        <v>NO</v>
      </c>
      <c r="L35" s="30" t="str">
        <f>IF(SUM('Sales by Agent'!J35:L35)&gt;0,"YES","NO")</f>
        <v>NO</v>
      </c>
      <c r="M35" s="30" t="str">
        <f>IF(SUM('Sales by Agent'!K35:M35)&gt;0,"YES","NO")</f>
        <v>NO</v>
      </c>
      <c r="N35" s="30" t="str">
        <f>IF(SUM('Sales by Agent'!L35:N35)&gt;0,"YES","NO")</f>
        <v>NO</v>
      </c>
      <c r="O35" s="30" t="str">
        <f>IF(SUM('Sales by Agent'!M35:O35)&gt;0,"YES","NO")</f>
        <v>NO</v>
      </c>
      <c r="P35" s="30" t="str">
        <f>IF(SUM('Sales by Agent'!N35:P35)&gt;0,"YES","NO")</f>
        <v>NO</v>
      </c>
      <c r="Q35" s="30" t="str">
        <f>IF(SUM('Sales by Agent'!O35:Q35)&gt;0,"YES","NO")</f>
        <v>NO</v>
      </c>
      <c r="R35" s="30" t="str">
        <f>IF(SUM('Sales by Agent'!P35:R35)&gt;0,"YES","NO")</f>
        <v>NO</v>
      </c>
      <c r="S35" s="30" t="str">
        <f>IF(SUM('Sales by Agent'!Q35:S35)&gt;0,"YES","NO")</f>
        <v>NO</v>
      </c>
      <c r="T35" s="30" t="str">
        <f>IF(SUM('Sales by Agent'!R35:T35)&gt;0,"YES","NO")</f>
        <v>NO</v>
      </c>
      <c r="U35" s="30" t="str">
        <f>IF(SUM('Sales by Agent'!S35:U35)&gt;0,"YES","NO")</f>
        <v>NO</v>
      </c>
      <c r="V35" s="30" t="str">
        <f>IF(SUM('Sales by Agent'!T35:V35)&gt;0,"YES","NO")</f>
        <v>NO</v>
      </c>
      <c r="W35" s="30" t="str">
        <f>IF(SUM('Sales by Agent'!U35:W35)&gt;0,"YES","NO")</f>
        <v>NO</v>
      </c>
      <c r="X35" s="30" t="str">
        <f>IF(SUM('Sales by Agent'!V35:X35)&gt;0,"YES","NO")</f>
        <v>NO</v>
      </c>
      <c r="Y35" s="30" t="str">
        <f>IF(SUM('Sales by Agent'!W35:Y35)&gt;0,"YES","NO")</f>
        <v>NO</v>
      </c>
      <c r="Z35" s="30" t="str">
        <f>IF(SUM('Sales by Agent'!X35:Z35)&gt;0,"YES","NO")</f>
        <v>NO</v>
      </c>
      <c r="AA35" s="30" t="str">
        <f>IF(SUM('Sales by Agent'!Y35:AA35)&gt;0,"YES","NO")</f>
        <v>NO</v>
      </c>
      <c r="AB35" s="30" t="str">
        <f>IF(SUM('Sales by Agent'!Z35:AB35)&gt;0,"YES","NO")</f>
        <v>NO</v>
      </c>
      <c r="AC35" s="30" t="str">
        <f>IF(SUM('Sales by Agent'!AA35:AC35)&gt;0,"YES","NO")</f>
        <v>NO</v>
      </c>
      <c r="AD35" s="30" t="str">
        <f>IF(SUM('Sales by Agent'!AB35:AD35)&gt;0,"YES","NO")</f>
        <v>NO</v>
      </c>
      <c r="AE35" s="30" t="str">
        <f>IF(SUM('Sales by Agent'!AC35:AE35)&gt;0,"YES","NO")</f>
        <v>NO</v>
      </c>
      <c r="AF35" s="30" t="str">
        <f>IF(SUM('Sales by Agent'!AD35:AF35)&gt;0,"YES","NO")</f>
        <v>NO</v>
      </c>
      <c r="AG35" s="30" t="str">
        <f>IF(SUM('Sales by Agent'!AE35:AG35)&gt;0,"YES","NO")</f>
        <v>NO</v>
      </c>
      <c r="AH35" s="30" t="str">
        <f>IF(SUM('Sales by Agent'!AF35:AH35)&gt;0,"YES","NO")</f>
        <v>NO</v>
      </c>
      <c r="AI35" s="30" t="str">
        <f>IF(SUM('Sales by Agent'!AG35:AI35)&gt;0,"YES","NO")</f>
        <v>NO</v>
      </c>
      <c r="AJ35" s="30" t="str">
        <f>IF(SUM('Sales by Agent'!AH35:AJ35)&gt;0,"YES","NO")</f>
        <v>NO</v>
      </c>
      <c r="AK35" s="30" t="str">
        <f>IF(SUM('Sales by Agent'!AI35:AK35)&gt;0,"YES","NO")</f>
        <v>NO</v>
      </c>
      <c r="AL35" s="30" t="str">
        <f>IF(SUM('Sales by Agent'!AJ35:AL35)&gt;0,"YES","NO")</f>
        <v>YES</v>
      </c>
      <c r="AM35" s="30" t="str">
        <f>IF(SUM('Sales by Agent'!AK35:AM35)&gt;0,"YES","NO")</f>
        <v>YES</v>
      </c>
      <c r="AN35" s="30" t="str">
        <f>IF(SUM('Sales by Agent'!AL35:AN35)&gt;0,"YES","NO")</f>
        <v>YES</v>
      </c>
      <c r="AO35" s="30" t="str">
        <f>IF(SUM('Sales by Agent'!AM35:AO35)&gt;0,"YES","NO")</f>
        <v>NO</v>
      </c>
      <c r="AP35" s="30" t="str">
        <f>IF(SUM('Sales by Agent'!AN35:AP35)&gt;0,"YES","NO")</f>
        <v>NO</v>
      </c>
      <c r="AQ35" s="30" t="str">
        <f>IF(SUM('Sales by Agent'!AO35:AQ35)&gt;0,"YES","NO")</f>
        <v>NO</v>
      </c>
      <c r="AR35" s="30" t="str">
        <f>IF(SUM('Sales by Agent'!AP35:AR35)&gt;0,"YES","NO")</f>
        <v>NO</v>
      </c>
      <c r="AS35" s="30" t="str">
        <f>IF(SUM('Sales by Agent'!AQ35:AS35)&gt;0,"YES","NO")</f>
        <v>NO</v>
      </c>
      <c r="AT35" s="30" t="str">
        <f>IF(SUM('Sales by Agent'!AR35:AT35)&gt;0,"YES","NO")</f>
        <v>NO</v>
      </c>
      <c r="AU35" s="30" t="str">
        <f>IF(SUM('Sales by Agent'!AS35:AU35)&gt;0,"YES","NO")</f>
        <v>NO</v>
      </c>
      <c r="AV35" s="30" t="str">
        <f>IF(SUM('Sales by Agent'!AT35:AV35)&gt;0,"YES","NO")</f>
        <v>NO</v>
      </c>
      <c r="AW35" s="87"/>
      <c r="AX35" t="str">
        <f t="shared" si="2"/>
        <v>NO</v>
      </c>
      <c r="AY35" t="str">
        <f t="shared" si="3"/>
        <v>NO</v>
      </c>
      <c r="AZ35" t="str">
        <f t="shared" si="4"/>
        <v>NO</v>
      </c>
      <c r="BA35" t="str">
        <f t="shared" si="5"/>
        <v>NO</v>
      </c>
      <c r="BB35" t="str">
        <f t="shared" si="6"/>
        <v>NO</v>
      </c>
      <c r="BC35" t="str">
        <f t="shared" si="7"/>
        <v>NO</v>
      </c>
      <c r="BD35" t="str">
        <f t="shared" si="8"/>
        <v>NO</v>
      </c>
      <c r="BE35" t="str">
        <f t="shared" si="9"/>
        <v>NO</v>
      </c>
      <c r="BF35" t="str">
        <f t="shared" si="10"/>
        <v>NO</v>
      </c>
      <c r="BG35" t="str">
        <f t="shared" si="11"/>
        <v>NO</v>
      </c>
      <c r="BH35" t="str">
        <f t="shared" si="1"/>
        <v>NEW INACTIVE</v>
      </c>
    </row>
    <row r="36" spans="1:60">
      <c r="A36" s="564" t="s">
        <v>2043</v>
      </c>
      <c r="B36" s="564" t="s">
        <v>2044</v>
      </c>
      <c r="C36" s="564" t="s">
        <v>1986</v>
      </c>
      <c r="D36" s="564" t="s">
        <v>689</v>
      </c>
      <c r="E36" s="564" t="s">
        <v>1457</v>
      </c>
      <c r="F36" s="565">
        <v>40142.58</v>
      </c>
      <c r="G36" s="31"/>
      <c r="H36" s="31"/>
      <c r="I36" s="30" t="str">
        <f>IF(SUM('Sales by Agent'!G36:I36)&gt;0,"YES","NO")</f>
        <v>NO</v>
      </c>
      <c r="J36" s="30" t="str">
        <f>IF(SUM('Sales by Agent'!H36:J36)&gt;0,"YES","NO")</f>
        <v>NO</v>
      </c>
      <c r="K36" s="30" t="str">
        <f>IF(SUM('Sales by Agent'!I36:K36)&gt;0,"YES","NO")</f>
        <v>NO</v>
      </c>
      <c r="L36" s="30" t="str">
        <f>IF(SUM('Sales by Agent'!J36:L36)&gt;0,"YES","NO")</f>
        <v>NO</v>
      </c>
      <c r="M36" s="30" t="str">
        <f>IF(SUM('Sales by Agent'!K36:M36)&gt;0,"YES","NO")</f>
        <v>NO</v>
      </c>
      <c r="N36" s="30" t="str">
        <f>IF(SUM('Sales by Agent'!L36:N36)&gt;0,"YES","NO")</f>
        <v>NO</v>
      </c>
      <c r="O36" s="30" t="str">
        <f>IF(SUM('Sales by Agent'!M36:O36)&gt;0,"YES","NO")</f>
        <v>NO</v>
      </c>
      <c r="P36" s="30" t="str">
        <f>IF(SUM('Sales by Agent'!N36:P36)&gt;0,"YES","NO")</f>
        <v>NO</v>
      </c>
      <c r="Q36" s="30" t="str">
        <f>IF(SUM('Sales by Agent'!O36:Q36)&gt;0,"YES","NO")</f>
        <v>NO</v>
      </c>
      <c r="R36" s="30" t="str">
        <f>IF(SUM('Sales by Agent'!P36:R36)&gt;0,"YES","NO")</f>
        <v>NO</v>
      </c>
      <c r="S36" s="30" t="str">
        <f>IF(SUM('Sales by Agent'!Q36:S36)&gt;0,"YES","NO")</f>
        <v>NO</v>
      </c>
      <c r="T36" s="30" t="str">
        <f>IF(SUM('Sales by Agent'!R36:T36)&gt;0,"YES","NO")</f>
        <v>NO</v>
      </c>
      <c r="U36" s="30" t="str">
        <f>IF(SUM('Sales by Agent'!S36:U36)&gt;0,"YES","NO")</f>
        <v>NO</v>
      </c>
      <c r="V36" s="30" t="str">
        <f>IF(SUM('Sales by Agent'!T36:V36)&gt;0,"YES","NO")</f>
        <v>NO</v>
      </c>
      <c r="W36" s="30" t="str">
        <f>IF(SUM('Sales by Agent'!U36:W36)&gt;0,"YES","NO")</f>
        <v>NO</v>
      </c>
      <c r="X36" s="30" t="str">
        <f>IF(SUM('Sales by Agent'!V36:X36)&gt;0,"YES","NO")</f>
        <v>NO</v>
      </c>
      <c r="Y36" s="30" t="str">
        <f>IF(SUM('Sales by Agent'!W36:Y36)&gt;0,"YES","NO")</f>
        <v>NO</v>
      </c>
      <c r="Z36" s="30" t="str">
        <f>IF(SUM('Sales by Agent'!X36:Z36)&gt;0,"YES","NO")</f>
        <v>NO</v>
      </c>
      <c r="AA36" s="30" t="str">
        <f>IF(SUM('Sales by Agent'!Y36:AA36)&gt;0,"YES","NO")</f>
        <v>NO</v>
      </c>
      <c r="AB36" s="30" t="str">
        <f>IF(SUM('Sales by Agent'!Z36:AB36)&gt;0,"YES","NO")</f>
        <v>NO</v>
      </c>
      <c r="AC36" s="30" t="str">
        <f>IF(SUM('Sales by Agent'!AA36:AC36)&gt;0,"YES","NO")</f>
        <v>NO</v>
      </c>
      <c r="AD36" s="30" t="str">
        <f>IF(SUM('Sales by Agent'!AB36:AD36)&gt;0,"YES","NO")</f>
        <v>NO</v>
      </c>
      <c r="AE36" s="30" t="str">
        <f>IF(SUM('Sales by Agent'!AC36:AE36)&gt;0,"YES","NO")</f>
        <v>NO</v>
      </c>
      <c r="AF36" s="30" t="str">
        <f>IF(SUM('Sales by Agent'!AD36:AF36)&gt;0,"YES","NO")</f>
        <v>NO</v>
      </c>
      <c r="AG36" s="30" t="str">
        <f>IF(SUM('Sales by Agent'!AE36:AG36)&gt;0,"YES","NO")</f>
        <v>NO</v>
      </c>
      <c r="AH36" s="30" t="str">
        <f>IF(SUM('Sales by Agent'!AF36:AH36)&gt;0,"YES","NO")</f>
        <v>NO</v>
      </c>
      <c r="AI36" s="30" t="str">
        <f>IF(SUM('Sales by Agent'!AG36:AI36)&gt;0,"YES","NO")</f>
        <v>NO</v>
      </c>
      <c r="AJ36" s="30" t="str">
        <f>IF(SUM('Sales by Agent'!AH36:AJ36)&gt;0,"YES","NO")</f>
        <v>NO</v>
      </c>
      <c r="AK36" s="30" t="str">
        <f>IF(SUM('Sales by Agent'!AI36:AK36)&gt;0,"YES","NO")</f>
        <v>NO</v>
      </c>
      <c r="AL36" s="30" t="str">
        <f>IF(SUM('Sales by Agent'!AJ36:AL36)&gt;0,"YES","NO")</f>
        <v>NO</v>
      </c>
      <c r="AM36" s="30" t="str">
        <f>IF(SUM('Sales by Agent'!AK36:AM36)&gt;0,"YES","NO")</f>
        <v>NO</v>
      </c>
      <c r="AN36" s="30" t="str">
        <f>IF(SUM('Sales by Agent'!AL36:AN36)&gt;0,"YES","NO")</f>
        <v>YES</v>
      </c>
      <c r="AO36" s="30" t="str">
        <f>IF(SUM('Sales by Agent'!AM36:AO36)&gt;0,"YES","NO")</f>
        <v>YES</v>
      </c>
      <c r="AP36" s="30" t="str">
        <f>IF(SUM('Sales by Agent'!AN36:AP36)&gt;0,"YES","NO")</f>
        <v>YES</v>
      </c>
      <c r="AQ36" s="30" t="str">
        <f>IF(SUM('Sales by Agent'!AO36:AQ36)&gt;0,"YES","NO")</f>
        <v>YES</v>
      </c>
      <c r="AR36" s="30" t="str">
        <f>IF(SUM('Sales by Agent'!AP36:AR36)&gt;0,"YES","NO")</f>
        <v>YES</v>
      </c>
      <c r="AS36" s="30" t="str">
        <f>IF(SUM('Sales by Agent'!AQ36:AS36)&gt;0,"YES","NO")</f>
        <v>YES</v>
      </c>
      <c r="AT36" s="30" t="str">
        <f>IF(SUM('Sales by Agent'!AR36:AT36)&gt;0,"YES","NO")</f>
        <v>YES</v>
      </c>
      <c r="AU36" s="30" t="str">
        <f>IF(SUM('Sales by Agent'!AS36:AU36)&gt;0,"YES","NO")</f>
        <v>YES</v>
      </c>
      <c r="AV36" s="30" t="str">
        <f>IF(SUM('Sales by Agent'!AT36:AV36)&gt;0,"YES","NO")</f>
        <v>YES</v>
      </c>
      <c r="AW36" s="87"/>
      <c r="AX36" t="str">
        <f t="shared" si="2"/>
        <v>NO</v>
      </c>
      <c r="AY36" t="str">
        <f t="shared" si="3"/>
        <v>NO</v>
      </c>
      <c r="AZ36" t="str">
        <f t="shared" si="4"/>
        <v>NO</v>
      </c>
      <c r="BA36" t="str">
        <f t="shared" si="5"/>
        <v>NO</v>
      </c>
      <c r="BB36" t="str">
        <f t="shared" si="6"/>
        <v>NO</v>
      </c>
      <c r="BC36" t="str">
        <f t="shared" si="7"/>
        <v>NO</v>
      </c>
      <c r="BD36" t="str">
        <f t="shared" si="8"/>
        <v>NO</v>
      </c>
      <c r="BE36" t="str">
        <f t="shared" si="9"/>
        <v>NO</v>
      </c>
      <c r="BF36" t="str">
        <f t="shared" si="10"/>
        <v>NO</v>
      </c>
      <c r="BG36" t="str">
        <f t="shared" si="11"/>
        <v>NO</v>
      </c>
      <c r="BH36" t="str">
        <f t="shared" si="1"/>
        <v>NO</v>
      </c>
    </row>
    <row r="37" spans="1:60">
      <c r="A37" s="564" t="s">
        <v>2045</v>
      </c>
      <c r="B37" s="564" t="s">
        <v>2046</v>
      </c>
      <c r="C37" s="564" t="s">
        <v>1986</v>
      </c>
      <c r="D37" s="564" t="s">
        <v>689</v>
      </c>
      <c r="E37" s="564" t="s">
        <v>1457</v>
      </c>
      <c r="F37" s="565">
        <v>23634.84</v>
      </c>
      <c r="G37" s="31"/>
      <c r="H37" s="31"/>
      <c r="I37" s="30" t="str">
        <f>IF(SUM('Sales by Agent'!G37:I37)&gt;0,"YES","NO")</f>
        <v>NO</v>
      </c>
      <c r="J37" s="30" t="str">
        <f>IF(SUM('Sales by Agent'!H37:J37)&gt;0,"YES","NO")</f>
        <v>NO</v>
      </c>
      <c r="K37" s="30" t="str">
        <f>IF(SUM('Sales by Agent'!I37:K37)&gt;0,"YES","NO")</f>
        <v>NO</v>
      </c>
      <c r="L37" s="30" t="str">
        <f>IF(SUM('Sales by Agent'!J37:L37)&gt;0,"YES","NO")</f>
        <v>NO</v>
      </c>
      <c r="M37" s="30" t="str">
        <f>IF(SUM('Sales by Agent'!K37:M37)&gt;0,"YES","NO")</f>
        <v>NO</v>
      </c>
      <c r="N37" s="30" t="str">
        <f>IF(SUM('Sales by Agent'!L37:N37)&gt;0,"YES","NO")</f>
        <v>NO</v>
      </c>
      <c r="O37" s="30" t="str">
        <f>IF(SUM('Sales by Agent'!M37:O37)&gt;0,"YES","NO")</f>
        <v>NO</v>
      </c>
      <c r="P37" s="30" t="str">
        <f>IF(SUM('Sales by Agent'!N37:P37)&gt;0,"YES","NO")</f>
        <v>NO</v>
      </c>
      <c r="Q37" s="30" t="str">
        <f>IF(SUM('Sales by Agent'!O37:Q37)&gt;0,"YES","NO")</f>
        <v>NO</v>
      </c>
      <c r="R37" s="30" t="str">
        <f>IF(SUM('Sales by Agent'!P37:R37)&gt;0,"YES","NO")</f>
        <v>NO</v>
      </c>
      <c r="S37" s="30" t="str">
        <f>IF(SUM('Sales by Agent'!Q37:S37)&gt;0,"YES","NO")</f>
        <v>NO</v>
      </c>
      <c r="T37" s="30" t="str">
        <f>IF(SUM('Sales by Agent'!R37:T37)&gt;0,"YES","NO")</f>
        <v>NO</v>
      </c>
      <c r="U37" s="30" t="str">
        <f>IF(SUM('Sales by Agent'!S37:U37)&gt;0,"YES","NO")</f>
        <v>NO</v>
      </c>
      <c r="V37" s="30" t="str">
        <f>IF(SUM('Sales by Agent'!T37:V37)&gt;0,"YES","NO")</f>
        <v>NO</v>
      </c>
      <c r="W37" s="30" t="str">
        <f>IF(SUM('Sales by Agent'!U37:W37)&gt;0,"YES","NO")</f>
        <v>NO</v>
      </c>
      <c r="X37" s="30" t="str">
        <f>IF(SUM('Sales by Agent'!V37:X37)&gt;0,"YES","NO")</f>
        <v>NO</v>
      </c>
      <c r="Y37" s="30" t="str">
        <f>IF(SUM('Sales by Agent'!W37:Y37)&gt;0,"YES","NO")</f>
        <v>NO</v>
      </c>
      <c r="Z37" s="30" t="str">
        <f>IF(SUM('Sales by Agent'!X37:Z37)&gt;0,"YES","NO")</f>
        <v>NO</v>
      </c>
      <c r="AA37" s="30" t="str">
        <f>IF(SUM('Sales by Agent'!Y37:AA37)&gt;0,"YES","NO")</f>
        <v>NO</v>
      </c>
      <c r="AB37" s="30" t="str">
        <f>IF(SUM('Sales by Agent'!Z37:AB37)&gt;0,"YES","NO")</f>
        <v>NO</v>
      </c>
      <c r="AC37" s="30" t="str">
        <f>IF(SUM('Sales by Agent'!AA37:AC37)&gt;0,"YES","NO")</f>
        <v>NO</v>
      </c>
      <c r="AD37" s="30" t="str">
        <f>IF(SUM('Sales by Agent'!AB37:AD37)&gt;0,"YES","NO")</f>
        <v>NO</v>
      </c>
      <c r="AE37" s="30" t="str">
        <f>IF(SUM('Sales by Agent'!AC37:AE37)&gt;0,"YES","NO")</f>
        <v>NO</v>
      </c>
      <c r="AF37" s="30" t="str">
        <f>IF(SUM('Sales by Agent'!AD37:AF37)&gt;0,"YES","NO")</f>
        <v>NO</v>
      </c>
      <c r="AG37" s="30" t="str">
        <f>IF(SUM('Sales by Agent'!AE37:AG37)&gt;0,"YES","NO")</f>
        <v>NO</v>
      </c>
      <c r="AH37" s="30" t="str">
        <f>IF(SUM('Sales by Agent'!AF37:AH37)&gt;0,"YES","NO")</f>
        <v>NO</v>
      </c>
      <c r="AI37" s="30" t="str">
        <f>IF(SUM('Sales by Agent'!AG37:AI37)&gt;0,"YES","NO")</f>
        <v>NO</v>
      </c>
      <c r="AJ37" s="30" t="str">
        <f>IF(SUM('Sales by Agent'!AH37:AJ37)&gt;0,"YES","NO")</f>
        <v>NO</v>
      </c>
      <c r="AK37" s="30" t="str">
        <f>IF(SUM('Sales by Agent'!AI37:AK37)&gt;0,"YES","NO")</f>
        <v>NO</v>
      </c>
      <c r="AL37" s="30" t="str">
        <f>IF(SUM('Sales by Agent'!AJ37:AL37)&gt;0,"YES","NO")</f>
        <v>NO</v>
      </c>
      <c r="AM37" s="30" t="str">
        <f>IF(SUM('Sales by Agent'!AK37:AM37)&gt;0,"YES","NO")</f>
        <v>NO</v>
      </c>
      <c r="AN37" s="30" t="str">
        <f>IF(SUM('Sales by Agent'!AL37:AN37)&gt;0,"YES","NO")</f>
        <v>NO</v>
      </c>
      <c r="AO37" s="30" t="str">
        <f>IF(SUM('Sales by Agent'!AM37:AO37)&gt;0,"YES","NO")</f>
        <v>NO</v>
      </c>
      <c r="AP37" s="30" t="str">
        <f>IF(SUM('Sales by Agent'!AN37:AP37)&gt;0,"YES","NO")</f>
        <v>NO</v>
      </c>
      <c r="AQ37" s="30" t="str">
        <f>IF(SUM('Sales by Agent'!AO37:AQ37)&gt;0,"YES","NO")</f>
        <v>YES</v>
      </c>
      <c r="AR37" s="30" t="str">
        <f>IF(SUM('Sales by Agent'!AP37:AR37)&gt;0,"YES","NO")</f>
        <v>YES</v>
      </c>
      <c r="AS37" s="30" t="str">
        <f>IF(SUM('Sales by Agent'!AQ37:AS37)&gt;0,"YES","NO")</f>
        <v>YES</v>
      </c>
      <c r="AT37" s="30" t="str">
        <f>IF(SUM('Sales by Agent'!AR37:AT37)&gt;0,"YES","NO")</f>
        <v>YES</v>
      </c>
      <c r="AU37" s="30" t="str">
        <f>IF(SUM('Sales by Agent'!AS37:AU37)&gt;0,"YES","NO")</f>
        <v>YES</v>
      </c>
      <c r="AV37" s="30" t="str">
        <f>IF(SUM('Sales by Agent'!AT37:AV37)&gt;0,"YES","NO")</f>
        <v>YES</v>
      </c>
      <c r="AW37" s="87"/>
      <c r="AX37" t="str">
        <f t="shared" si="2"/>
        <v>NO</v>
      </c>
      <c r="AY37" t="str">
        <f t="shared" si="3"/>
        <v>NO</v>
      </c>
      <c r="AZ37" t="str">
        <f t="shared" si="4"/>
        <v>NO</v>
      </c>
      <c r="BA37" t="str">
        <f t="shared" si="5"/>
        <v>NO</v>
      </c>
      <c r="BB37" t="str">
        <f t="shared" si="6"/>
        <v>NO</v>
      </c>
      <c r="BC37" t="str">
        <f t="shared" si="7"/>
        <v>NO</v>
      </c>
      <c r="BD37" t="str">
        <f t="shared" si="8"/>
        <v>NO</v>
      </c>
      <c r="BE37" t="str">
        <f t="shared" si="9"/>
        <v>NO</v>
      </c>
      <c r="BF37" t="str">
        <f t="shared" si="10"/>
        <v>NO</v>
      </c>
      <c r="BG37" t="str">
        <f t="shared" si="11"/>
        <v>NO</v>
      </c>
      <c r="BH37" t="str">
        <f t="shared" si="1"/>
        <v>NO</v>
      </c>
    </row>
    <row r="38" spans="1:60">
      <c r="A38" s="564" t="s">
        <v>2047</v>
      </c>
      <c r="B38" s="564" t="s">
        <v>2048</v>
      </c>
      <c r="C38" s="564" t="s">
        <v>1986</v>
      </c>
      <c r="D38" s="564" t="s">
        <v>689</v>
      </c>
      <c r="E38" s="564" t="s">
        <v>1457</v>
      </c>
      <c r="F38" s="565">
        <v>21035.08</v>
      </c>
      <c r="G38" s="87"/>
      <c r="H38" s="87"/>
      <c r="I38" s="30" t="str">
        <f>IF(SUM('Sales by Agent'!G38:I38)&gt;0,"YES","NO")</f>
        <v>NO</v>
      </c>
      <c r="J38" s="30" t="str">
        <f>IF(SUM('Sales by Agent'!H38:J38)&gt;0,"YES","NO")</f>
        <v>NO</v>
      </c>
      <c r="K38" s="30" t="str">
        <f>IF(SUM('Sales by Agent'!I38:K38)&gt;0,"YES","NO")</f>
        <v>NO</v>
      </c>
      <c r="L38" s="30" t="str">
        <f>IF(SUM('Sales by Agent'!J38:L38)&gt;0,"YES","NO")</f>
        <v>NO</v>
      </c>
      <c r="M38" s="30" t="str">
        <f>IF(SUM('Sales by Agent'!K38:M38)&gt;0,"YES","NO")</f>
        <v>NO</v>
      </c>
      <c r="N38" s="30" t="str">
        <f>IF(SUM('Sales by Agent'!L38:N38)&gt;0,"YES","NO")</f>
        <v>NO</v>
      </c>
      <c r="O38" s="30" t="str">
        <f>IF(SUM('Sales by Agent'!M38:O38)&gt;0,"YES","NO")</f>
        <v>NO</v>
      </c>
      <c r="P38" s="30" t="str">
        <f>IF(SUM('Sales by Agent'!N38:P38)&gt;0,"YES","NO")</f>
        <v>NO</v>
      </c>
      <c r="Q38" s="30" t="str">
        <f>IF(SUM('Sales by Agent'!O38:Q38)&gt;0,"YES","NO")</f>
        <v>NO</v>
      </c>
      <c r="R38" s="30" t="str">
        <f>IF(SUM('Sales by Agent'!P38:R38)&gt;0,"YES","NO")</f>
        <v>NO</v>
      </c>
      <c r="S38" s="30" t="str">
        <f>IF(SUM('Sales by Agent'!Q38:S38)&gt;0,"YES","NO")</f>
        <v>NO</v>
      </c>
      <c r="T38" s="30" t="str">
        <f>IF(SUM('Sales by Agent'!R38:T38)&gt;0,"YES","NO")</f>
        <v>NO</v>
      </c>
      <c r="U38" s="30" t="str">
        <f>IF(SUM('Sales by Agent'!S38:U38)&gt;0,"YES","NO")</f>
        <v>NO</v>
      </c>
      <c r="V38" s="30" t="str">
        <f>IF(SUM('Sales by Agent'!T38:V38)&gt;0,"YES","NO")</f>
        <v>NO</v>
      </c>
      <c r="W38" s="30" t="str">
        <f>IF(SUM('Sales by Agent'!U38:W38)&gt;0,"YES","NO")</f>
        <v>NO</v>
      </c>
      <c r="X38" s="30" t="str">
        <f>IF(SUM('Sales by Agent'!V38:X38)&gt;0,"YES","NO")</f>
        <v>NO</v>
      </c>
      <c r="Y38" s="30" t="str">
        <f>IF(SUM('Sales by Agent'!W38:Y38)&gt;0,"YES","NO")</f>
        <v>NO</v>
      </c>
      <c r="Z38" s="30" t="str">
        <f>IF(SUM('Sales by Agent'!X38:Z38)&gt;0,"YES","NO")</f>
        <v>NO</v>
      </c>
      <c r="AA38" s="30" t="str">
        <f>IF(SUM('Sales by Agent'!Y38:AA38)&gt;0,"YES","NO")</f>
        <v>NO</v>
      </c>
      <c r="AB38" s="30" t="str">
        <f>IF(SUM('Sales by Agent'!Z38:AB38)&gt;0,"YES","NO")</f>
        <v>NO</v>
      </c>
      <c r="AC38" s="30" t="str">
        <f>IF(SUM('Sales by Agent'!AA38:AC38)&gt;0,"YES","NO")</f>
        <v>NO</v>
      </c>
      <c r="AD38" s="30" t="str">
        <f>IF(SUM('Sales by Agent'!AB38:AD38)&gt;0,"YES","NO")</f>
        <v>NO</v>
      </c>
      <c r="AE38" s="30" t="str">
        <f>IF(SUM('Sales by Agent'!AC38:AE38)&gt;0,"YES","NO")</f>
        <v>NO</v>
      </c>
      <c r="AF38" s="30" t="str">
        <f>IF(SUM('Sales by Agent'!AD38:AF38)&gt;0,"YES","NO")</f>
        <v>NO</v>
      </c>
      <c r="AG38" s="30" t="str">
        <f>IF(SUM('Sales by Agent'!AE38:AG38)&gt;0,"YES","NO")</f>
        <v>NO</v>
      </c>
      <c r="AH38" s="30" t="str">
        <f>IF(SUM('Sales by Agent'!AF38:AH38)&gt;0,"YES","NO")</f>
        <v>NO</v>
      </c>
      <c r="AI38" s="30" t="str">
        <f>IF(SUM('Sales by Agent'!AG38:AI38)&gt;0,"YES","NO")</f>
        <v>NO</v>
      </c>
      <c r="AJ38" s="30" t="str">
        <f>IF(SUM('Sales by Agent'!AH38:AJ38)&gt;0,"YES","NO")</f>
        <v>NO</v>
      </c>
      <c r="AK38" s="30" t="str">
        <f>IF(SUM('Sales by Agent'!AI38:AK38)&gt;0,"YES","NO")</f>
        <v>NO</v>
      </c>
      <c r="AL38" s="30" t="str">
        <f>IF(SUM('Sales by Agent'!AJ38:AL38)&gt;0,"YES","NO")</f>
        <v>NO</v>
      </c>
      <c r="AM38" s="30" t="str">
        <f>IF(SUM('Sales by Agent'!AK38:AM38)&gt;0,"YES","NO")</f>
        <v>NO</v>
      </c>
      <c r="AN38" s="30" t="str">
        <f>IF(SUM('Sales by Agent'!AL38:AN38)&gt;0,"YES","NO")</f>
        <v>NO</v>
      </c>
      <c r="AO38" s="30" t="str">
        <f>IF(SUM('Sales by Agent'!AM38:AO38)&gt;0,"YES","NO")</f>
        <v>NO</v>
      </c>
      <c r="AP38" s="30" t="str">
        <f>IF(SUM('Sales by Agent'!AN38:AP38)&gt;0,"YES","NO")</f>
        <v>NO</v>
      </c>
      <c r="AQ38" s="30" t="str">
        <f>IF(SUM('Sales by Agent'!AO38:AQ38)&gt;0,"YES","NO")</f>
        <v>NO</v>
      </c>
      <c r="AR38" s="30" t="str">
        <f>IF(SUM('Sales by Agent'!AP38:AR38)&gt;0,"YES","NO")</f>
        <v>NO</v>
      </c>
      <c r="AS38" s="30" t="str">
        <f>IF(SUM('Sales by Agent'!AQ38:AS38)&gt;0,"YES","NO")</f>
        <v>YES</v>
      </c>
      <c r="AT38" s="30" t="str">
        <f>IF(SUM('Sales by Agent'!AR38:AT38)&gt;0,"YES","NO")</f>
        <v>YES</v>
      </c>
      <c r="AU38" s="30" t="str">
        <f>IF(SUM('Sales by Agent'!AS38:AU38)&gt;0,"YES","NO")</f>
        <v>YES</v>
      </c>
      <c r="AV38" s="30" t="str">
        <f>IF(SUM('Sales by Agent'!AT38:AV38)&gt;0,"YES","NO")</f>
        <v>YES</v>
      </c>
      <c r="AW38" s="87"/>
      <c r="AX38" t="str">
        <f t="shared" si="2"/>
        <v>NO</v>
      </c>
      <c r="AY38" t="str">
        <f t="shared" si="3"/>
        <v>NO</v>
      </c>
      <c r="AZ38" t="str">
        <f t="shared" si="4"/>
        <v>NO</v>
      </c>
      <c r="BA38" t="str">
        <f t="shared" si="5"/>
        <v>NO</v>
      </c>
      <c r="BB38" t="str">
        <f t="shared" si="6"/>
        <v>NO</v>
      </c>
      <c r="BC38" t="str">
        <f t="shared" si="7"/>
        <v>NO</v>
      </c>
      <c r="BD38" t="str">
        <f t="shared" si="8"/>
        <v>NO</v>
      </c>
      <c r="BE38" t="str">
        <f t="shared" si="9"/>
        <v>NO</v>
      </c>
      <c r="BF38" t="str">
        <f t="shared" si="10"/>
        <v>NO</v>
      </c>
      <c r="BG38" t="str">
        <f t="shared" si="11"/>
        <v>NO</v>
      </c>
      <c r="BH38" t="str">
        <f t="shared" si="1"/>
        <v>NO</v>
      </c>
    </row>
    <row r="39" spans="1:60">
      <c r="A39" s="564" t="s">
        <v>2049</v>
      </c>
      <c r="B39" s="564" t="s">
        <v>2050</v>
      </c>
      <c r="C39" s="564" t="s">
        <v>1986</v>
      </c>
      <c r="D39" s="564" t="s">
        <v>689</v>
      </c>
      <c r="E39" s="564" t="s">
        <v>1457</v>
      </c>
      <c r="F39" s="565">
        <v>10382.16</v>
      </c>
      <c r="G39" s="31"/>
      <c r="H39" s="31"/>
      <c r="I39" s="30" t="str">
        <f>IF(SUM('Sales by Agent'!G39:I39)&gt;0,"YES","NO")</f>
        <v>NO</v>
      </c>
      <c r="J39" s="30" t="str">
        <f>IF(SUM('Sales by Agent'!H39:J39)&gt;0,"YES","NO")</f>
        <v>NO</v>
      </c>
      <c r="K39" s="30" t="str">
        <f>IF(SUM('Sales by Agent'!I39:K39)&gt;0,"YES","NO")</f>
        <v>NO</v>
      </c>
      <c r="L39" s="30" t="str">
        <f>IF(SUM('Sales by Agent'!J39:L39)&gt;0,"YES","NO")</f>
        <v>NO</v>
      </c>
      <c r="M39" s="30" t="str">
        <f>IF(SUM('Sales by Agent'!K39:M39)&gt;0,"YES","NO")</f>
        <v>NO</v>
      </c>
      <c r="N39" s="30" t="str">
        <f>IF(SUM('Sales by Agent'!L39:N39)&gt;0,"YES","NO")</f>
        <v>NO</v>
      </c>
      <c r="O39" s="30" t="str">
        <f>IF(SUM('Sales by Agent'!M39:O39)&gt;0,"YES","NO")</f>
        <v>NO</v>
      </c>
      <c r="P39" s="30" t="str">
        <f>IF(SUM('Sales by Agent'!N39:P39)&gt;0,"YES","NO")</f>
        <v>NO</v>
      </c>
      <c r="Q39" s="30" t="str">
        <f>IF(SUM('Sales by Agent'!O39:Q39)&gt;0,"YES","NO")</f>
        <v>NO</v>
      </c>
      <c r="R39" s="30" t="str">
        <f>IF(SUM('Sales by Agent'!P39:R39)&gt;0,"YES","NO")</f>
        <v>NO</v>
      </c>
      <c r="S39" s="30" t="str">
        <f>IF(SUM('Sales by Agent'!Q39:S39)&gt;0,"YES","NO")</f>
        <v>NO</v>
      </c>
      <c r="T39" s="30" t="str">
        <f>IF(SUM('Sales by Agent'!R39:T39)&gt;0,"YES","NO")</f>
        <v>NO</v>
      </c>
      <c r="U39" s="30" t="str">
        <f>IF(SUM('Sales by Agent'!S39:U39)&gt;0,"YES","NO")</f>
        <v>NO</v>
      </c>
      <c r="V39" s="30" t="str">
        <f>IF(SUM('Sales by Agent'!T39:V39)&gt;0,"YES","NO")</f>
        <v>NO</v>
      </c>
      <c r="W39" s="30" t="str">
        <f>IF(SUM('Sales by Agent'!U39:W39)&gt;0,"YES","NO")</f>
        <v>NO</v>
      </c>
      <c r="X39" s="30" t="str">
        <f>IF(SUM('Sales by Agent'!V39:X39)&gt;0,"YES","NO")</f>
        <v>NO</v>
      </c>
      <c r="Y39" s="30" t="str">
        <f>IF(SUM('Sales by Agent'!W39:Y39)&gt;0,"YES","NO")</f>
        <v>NO</v>
      </c>
      <c r="Z39" s="30" t="str">
        <f>IF(SUM('Sales by Agent'!X39:Z39)&gt;0,"YES","NO")</f>
        <v>NO</v>
      </c>
      <c r="AA39" s="30" t="str">
        <f>IF(SUM('Sales by Agent'!Y39:AA39)&gt;0,"YES","NO")</f>
        <v>NO</v>
      </c>
      <c r="AB39" s="30" t="str">
        <f>IF(SUM('Sales by Agent'!Z39:AB39)&gt;0,"YES","NO")</f>
        <v>NO</v>
      </c>
      <c r="AC39" s="30" t="str">
        <f>IF(SUM('Sales by Agent'!AA39:AC39)&gt;0,"YES","NO")</f>
        <v>NO</v>
      </c>
      <c r="AD39" s="30" t="str">
        <f>IF(SUM('Sales by Agent'!AB39:AD39)&gt;0,"YES","NO")</f>
        <v>NO</v>
      </c>
      <c r="AE39" s="30" t="str">
        <f>IF(SUM('Sales by Agent'!AC39:AE39)&gt;0,"YES","NO")</f>
        <v>NO</v>
      </c>
      <c r="AF39" s="30" t="str">
        <f>IF(SUM('Sales by Agent'!AD39:AF39)&gt;0,"YES","NO")</f>
        <v>NO</v>
      </c>
      <c r="AG39" s="30" t="str">
        <f>IF(SUM('Sales by Agent'!AE39:AG39)&gt;0,"YES","NO")</f>
        <v>NO</v>
      </c>
      <c r="AH39" s="30" t="str">
        <f>IF(SUM('Sales by Agent'!AF39:AH39)&gt;0,"YES","NO")</f>
        <v>NO</v>
      </c>
      <c r="AI39" s="30" t="str">
        <f>IF(SUM('Sales by Agent'!AG39:AI39)&gt;0,"YES","NO")</f>
        <v>NO</v>
      </c>
      <c r="AJ39" s="30" t="str">
        <f>IF(SUM('Sales by Agent'!AH39:AJ39)&gt;0,"YES","NO")</f>
        <v>NO</v>
      </c>
      <c r="AK39" s="30" t="str">
        <f>IF(SUM('Sales by Agent'!AI39:AK39)&gt;0,"YES","NO")</f>
        <v>NO</v>
      </c>
      <c r="AL39" s="30" t="str">
        <f>IF(SUM('Sales by Agent'!AJ39:AL39)&gt;0,"YES","NO")</f>
        <v>NO</v>
      </c>
      <c r="AM39" s="30" t="str">
        <f>IF(SUM('Sales by Agent'!AK39:AM39)&gt;0,"YES","NO")</f>
        <v>NO</v>
      </c>
      <c r="AN39" s="30" t="str">
        <f>IF(SUM('Sales by Agent'!AL39:AN39)&gt;0,"YES","NO")</f>
        <v>YES</v>
      </c>
      <c r="AO39" s="30" t="str">
        <f>IF(SUM('Sales by Agent'!AM39:AO39)&gt;0,"YES","NO")</f>
        <v>YES</v>
      </c>
      <c r="AP39" s="30" t="str">
        <f>IF(SUM('Sales by Agent'!AN39:AP39)&gt;0,"YES","NO")</f>
        <v>YES</v>
      </c>
      <c r="AQ39" s="30" t="str">
        <f>IF(SUM('Sales by Agent'!AO39:AQ39)&gt;0,"YES","NO")</f>
        <v>NO</v>
      </c>
      <c r="AR39" s="30" t="str">
        <f>IF(SUM('Sales by Agent'!AP39:AR39)&gt;0,"YES","NO")</f>
        <v>NO</v>
      </c>
      <c r="AS39" s="30" t="str">
        <f>IF(SUM('Sales by Agent'!AQ39:AS39)&gt;0,"YES","NO")</f>
        <v>NO</v>
      </c>
      <c r="AT39" s="30" t="str">
        <f>IF(SUM('Sales by Agent'!AR39:AT39)&gt;0,"YES","NO")</f>
        <v>NO</v>
      </c>
      <c r="AU39" s="30" t="str">
        <f>IF(SUM('Sales by Agent'!AS39:AU39)&gt;0,"YES","NO")</f>
        <v>NO</v>
      </c>
      <c r="AV39" s="30" t="str">
        <f>IF(SUM('Sales by Agent'!AT39:AV39)&gt;0,"YES","NO")</f>
        <v>NO</v>
      </c>
      <c r="AW39" s="87"/>
      <c r="AX39" t="str">
        <f t="shared" si="2"/>
        <v>NO</v>
      </c>
      <c r="AY39" t="str">
        <f t="shared" si="3"/>
        <v>NO</v>
      </c>
      <c r="AZ39" t="str">
        <f t="shared" si="4"/>
        <v>NO</v>
      </c>
      <c r="BA39" t="str">
        <f t="shared" si="5"/>
        <v>NO</v>
      </c>
      <c r="BB39" t="str">
        <f t="shared" si="6"/>
        <v>NO</v>
      </c>
      <c r="BC39" t="str">
        <f t="shared" si="7"/>
        <v>NO</v>
      </c>
      <c r="BD39" t="str">
        <f t="shared" si="8"/>
        <v>NO</v>
      </c>
      <c r="BE39" t="str">
        <f t="shared" si="9"/>
        <v>NO</v>
      </c>
      <c r="BF39" t="str">
        <f t="shared" si="10"/>
        <v>NO</v>
      </c>
      <c r="BG39" t="str">
        <f t="shared" si="11"/>
        <v>NO</v>
      </c>
      <c r="BH39" t="str">
        <f t="shared" si="1"/>
        <v>NO</v>
      </c>
    </row>
    <row r="40" spans="1:60">
      <c r="A40" s="564" t="s">
        <v>2051</v>
      </c>
      <c r="B40" s="564" t="s">
        <v>2052</v>
      </c>
      <c r="C40" s="564" t="s">
        <v>1986</v>
      </c>
      <c r="D40" s="564" t="s">
        <v>689</v>
      </c>
      <c r="E40" s="564" t="s">
        <v>1457</v>
      </c>
      <c r="F40" s="565">
        <v>2741.3</v>
      </c>
      <c r="G40" s="31"/>
      <c r="H40" s="31"/>
      <c r="I40" s="30" t="str">
        <f>IF(SUM('Sales by Agent'!G40:I40)&gt;0,"YES","NO")</f>
        <v>NO</v>
      </c>
      <c r="J40" s="30" t="str">
        <f>IF(SUM('Sales by Agent'!H40:J40)&gt;0,"YES","NO")</f>
        <v>NO</v>
      </c>
      <c r="K40" s="30" t="str">
        <f>IF(SUM('Sales by Agent'!I40:K40)&gt;0,"YES","NO")</f>
        <v>NO</v>
      </c>
      <c r="L40" s="30" t="str">
        <f>IF(SUM('Sales by Agent'!J40:L40)&gt;0,"YES","NO")</f>
        <v>NO</v>
      </c>
      <c r="M40" s="30" t="str">
        <f>IF(SUM('Sales by Agent'!K40:M40)&gt;0,"YES","NO")</f>
        <v>NO</v>
      </c>
      <c r="N40" s="30" t="str">
        <f>IF(SUM('Sales by Agent'!L40:N40)&gt;0,"YES","NO")</f>
        <v>NO</v>
      </c>
      <c r="O40" s="30" t="str">
        <f>IF(SUM('Sales by Agent'!M40:O40)&gt;0,"YES","NO")</f>
        <v>NO</v>
      </c>
      <c r="P40" s="30" t="str">
        <f>IF(SUM('Sales by Agent'!N40:P40)&gt;0,"YES","NO")</f>
        <v>NO</v>
      </c>
      <c r="Q40" s="30" t="str">
        <f>IF(SUM('Sales by Agent'!O40:Q40)&gt;0,"YES","NO")</f>
        <v>NO</v>
      </c>
      <c r="R40" s="30" t="str">
        <f>IF(SUM('Sales by Agent'!P40:R40)&gt;0,"YES","NO")</f>
        <v>NO</v>
      </c>
      <c r="S40" s="30" t="str">
        <f>IF(SUM('Sales by Agent'!Q40:S40)&gt;0,"YES","NO")</f>
        <v>NO</v>
      </c>
      <c r="T40" s="30" t="str">
        <f>IF(SUM('Sales by Agent'!R40:T40)&gt;0,"YES","NO")</f>
        <v>NO</v>
      </c>
      <c r="U40" s="30" t="str">
        <f>IF(SUM('Sales by Agent'!S40:U40)&gt;0,"YES","NO")</f>
        <v>NO</v>
      </c>
      <c r="V40" s="30" t="str">
        <f>IF(SUM('Sales by Agent'!T40:V40)&gt;0,"YES","NO")</f>
        <v>NO</v>
      </c>
      <c r="W40" s="30" t="str">
        <f>IF(SUM('Sales by Agent'!U40:W40)&gt;0,"YES","NO")</f>
        <v>NO</v>
      </c>
      <c r="X40" s="30" t="str">
        <f>IF(SUM('Sales by Agent'!V40:X40)&gt;0,"YES","NO")</f>
        <v>NO</v>
      </c>
      <c r="Y40" s="30" t="str">
        <f>IF(SUM('Sales by Agent'!W40:Y40)&gt;0,"YES","NO")</f>
        <v>NO</v>
      </c>
      <c r="Z40" s="30" t="str">
        <f>IF(SUM('Sales by Agent'!X40:Z40)&gt;0,"YES","NO")</f>
        <v>NO</v>
      </c>
      <c r="AA40" s="30" t="str">
        <f>IF(SUM('Sales by Agent'!Y40:AA40)&gt;0,"YES","NO")</f>
        <v>NO</v>
      </c>
      <c r="AB40" s="30" t="str">
        <f>IF(SUM('Sales by Agent'!Z40:AB40)&gt;0,"YES","NO")</f>
        <v>NO</v>
      </c>
      <c r="AC40" s="30" t="str">
        <f>IF(SUM('Sales by Agent'!AA40:AC40)&gt;0,"YES","NO")</f>
        <v>NO</v>
      </c>
      <c r="AD40" s="30" t="str">
        <f>IF(SUM('Sales by Agent'!AB40:AD40)&gt;0,"YES","NO")</f>
        <v>NO</v>
      </c>
      <c r="AE40" s="30" t="str">
        <f>IF(SUM('Sales by Agent'!AC40:AE40)&gt;0,"YES","NO")</f>
        <v>NO</v>
      </c>
      <c r="AF40" s="30" t="str">
        <f>IF(SUM('Sales by Agent'!AD40:AF40)&gt;0,"YES","NO")</f>
        <v>NO</v>
      </c>
      <c r="AG40" s="30" t="str">
        <f>IF(SUM('Sales by Agent'!AE40:AG40)&gt;0,"YES","NO")</f>
        <v>NO</v>
      </c>
      <c r="AH40" s="30" t="str">
        <f>IF(SUM('Sales by Agent'!AF40:AH40)&gt;0,"YES","NO")</f>
        <v>NO</v>
      </c>
      <c r="AI40" s="30" t="str">
        <f>IF(SUM('Sales by Agent'!AG40:AI40)&gt;0,"YES","NO")</f>
        <v>NO</v>
      </c>
      <c r="AJ40" s="30" t="str">
        <f>IF(SUM('Sales by Agent'!AH40:AJ40)&gt;0,"YES","NO")</f>
        <v>NO</v>
      </c>
      <c r="AK40" s="30" t="str">
        <f>IF(SUM('Sales by Agent'!AI40:AK40)&gt;0,"YES","NO")</f>
        <v>NO</v>
      </c>
      <c r="AL40" s="30" t="str">
        <f>IF(SUM('Sales by Agent'!AJ40:AL40)&gt;0,"YES","NO")</f>
        <v>NO</v>
      </c>
      <c r="AM40" s="30" t="str">
        <f>IF(SUM('Sales by Agent'!AK40:AM40)&gt;0,"YES","NO")</f>
        <v>NO</v>
      </c>
      <c r="AN40" s="30" t="str">
        <f>IF(SUM('Sales by Agent'!AL40:AN40)&gt;0,"YES","NO")</f>
        <v>NO</v>
      </c>
      <c r="AO40" s="30" t="str">
        <f>IF(SUM('Sales by Agent'!AM40:AO40)&gt;0,"YES","NO")</f>
        <v>YES</v>
      </c>
      <c r="AP40" s="30" t="str">
        <f>IF(SUM('Sales by Agent'!AN40:AP40)&gt;0,"YES","NO")</f>
        <v>YES</v>
      </c>
      <c r="AQ40" s="30" t="str">
        <f>IF(SUM('Sales by Agent'!AO40:AQ40)&gt;0,"YES","NO")</f>
        <v>YES</v>
      </c>
      <c r="AR40" s="30" t="str">
        <f>IF(SUM('Sales by Agent'!AP40:AR40)&gt;0,"YES","NO")</f>
        <v>YES</v>
      </c>
      <c r="AS40" s="30" t="str">
        <f>IF(SUM('Sales by Agent'!AQ40:AS40)&gt;0,"YES","NO")</f>
        <v>NO</v>
      </c>
      <c r="AT40" s="30" t="str">
        <f>IF(SUM('Sales by Agent'!AR40:AT40)&gt;0,"YES","NO")</f>
        <v>NO</v>
      </c>
      <c r="AU40" s="30" t="str">
        <f>IF(SUM('Sales by Agent'!AS40:AU40)&gt;0,"YES","NO")</f>
        <v>NO</v>
      </c>
      <c r="AV40" s="30" t="str">
        <f>IF(SUM('Sales by Agent'!AT40:AV40)&gt;0,"YES","NO")</f>
        <v>NO</v>
      </c>
      <c r="AW40" s="87"/>
      <c r="AX40" t="str">
        <f t="shared" si="2"/>
        <v>NO</v>
      </c>
      <c r="AY40" t="str">
        <f t="shared" si="3"/>
        <v>NO</v>
      </c>
      <c r="AZ40" t="str">
        <f t="shared" si="4"/>
        <v>NO</v>
      </c>
      <c r="BA40" t="str">
        <f t="shared" si="5"/>
        <v>NO</v>
      </c>
      <c r="BB40" t="str">
        <f t="shared" si="6"/>
        <v>NO</v>
      </c>
      <c r="BC40" t="str">
        <f t="shared" si="7"/>
        <v>NO</v>
      </c>
      <c r="BD40" t="str">
        <f t="shared" si="8"/>
        <v>NO</v>
      </c>
      <c r="BE40" t="str">
        <f t="shared" si="9"/>
        <v>NO</v>
      </c>
      <c r="BF40" t="str">
        <f t="shared" si="10"/>
        <v>NO</v>
      </c>
      <c r="BG40" t="str">
        <f t="shared" si="11"/>
        <v>NO</v>
      </c>
      <c r="BH40" t="str">
        <f t="shared" si="1"/>
        <v>NO</v>
      </c>
    </row>
    <row r="41" spans="1:60">
      <c r="A41" s="564" t="s">
        <v>2053</v>
      </c>
      <c r="B41" s="564" t="s">
        <v>2054</v>
      </c>
      <c r="C41" s="564" t="s">
        <v>1986</v>
      </c>
      <c r="D41" s="564" t="s">
        <v>689</v>
      </c>
      <c r="E41" s="564" t="s">
        <v>1457</v>
      </c>
      <c r="F41" s="565">
        <v>10221.98</v>
      </c>
      <c r="G41" s="31"/>
      <c r="H41" s="87"/>
      <c r="I41" s="30" t="str">
        <f>IF(SUM('Sales by Agent'!G41:I41)&gt;0,"YES","NO")</f>
        <v>NO</v>
      </c>
      <c r="J41" s="30" t="str">
        <f>IF(SUM('Sales by Agent'!H41:J41)&gt;0,"YES","NO")</f>
        <v>NO</v>
      </c>
      <c r="K41" s="30" t="str">
        <f>IF(SUM('Sales by Agent'!I41:K41)&gt;0,"YES","NO")</f>
        <v>NO</v>
      </c>
      <c r="L41" s="30" t="str">
        <f>IF(SUM('Sales by Agent'!J41:L41)&gt;0,"YES","NO")</f>
        <v>NO</v>
      </c>
      <c r="M41" s="30" t="str">
        <f>IF(SUM('Sales by Agent'!K41:M41)&gt;0,"YES","NO")</f>
        <v>NO</v>
      </c>
      <c r="N41" s="30" t="str">
        <f>IF(SUM('Sales by Agent'!L41:N41)&gt;0,"YES","NO")</f>
        <v>NO</v>
      </c>
      <c r="O41" s="30" t="str">
        <f>IF(SUM('Sales by Agent'!M41:O41)&gt;0,"YES","NO")</f>
        <v>NO</v>
      </c>
      <c r="P41" s="30" t="str">
        <f>IF(SUM('Sales by Agent'!N41:P41)&gt;0,"YES","NO")</f>
        <v>NO</v>
      </c>
      <c r="Q41" s="30" t="str">
        <f>IF(SUM('Sales by Agent'!O41:Q41)&gt;0,"YES","NO")</f>
        <v>NO</v>
      </c>
      <c r="R41" s="30" t="str">
        <f>IF(SUM('Sales by Agent'!P41:R41)&gt;0,"YES","NO")</f>
        <v>NO</v>
      </c>
      <c r="S41" s="30" t="str">
        <f>IF(SUM('Sales by Agent'!Q41:S41)&gt;0,"YES","NO")</f>
        <v>NO</v>
      </c>
      <c r="T41" s="30" t="str">
        <f>IF(SUM('Sales by Agent'!R41:T41)&gt;0,"YES","NO")</f>
        <v>NO</v>
      </c>
      <c r="U41" s="30" t="str">
        <f>IF(SUM('Sales by Agent'!S41:U41)&gt;0,"YES","NO")</f>
        <v>NO</v>
      </c>
      <c r="V41" s="30" t="str">
        <f>IF(SUM('Sales by Agent'!T41:V41)&gt;0,"YES","NO")</f>
        <v>NO</v>
      </c>
      <c r="W41" s="30" t="str">
        <f>IF(SUM('Sales by Agent'!U41:W41)&gt;0,"YES","NO")</f>
        <v>NO</v>
      </c>
      <c r="X41" s="30" t="str">
        <f>IF(SUM('Sales by Agent'!V41:X41)&gt;0,"YES","NO")</f>
        <v>NO</v>
      </c>
      <c r="Y41" s="30" t="str">
        <f>IF(SUM('Sales by Agent'!W41:Y41)&gt;0,"YES","NO")</f>
        <v>NO</v>
      </c>
      <c r="Z41" s="30" t="str">
        <f>IF(SUM('Sales by Agent'!X41:Z41)&gt;0,"YES","NO")</f>
        <v>NO</v>
      </c>
      <c r="AA41" s="30" t="str">
        <f>IF(SUM('Sales by Agent'!Y41:AA41)&gt;0,"YES","NO")</f>
        <v>NO</v>
      </c>
      <c r="AB41" s="30" t="str">
        <f>IF(SUM('Sales by Agent'!Z41:AB41)&gt;0,"YES","NO")</f>
        <v>NO</v>
      </c>
      <c r="AC41" s="30" t="str">
        <f>IF(SUM('Sales by Agent'!AA41:AC41)&gt;0,"YES","NO")</f>
        <v>NO</v>
      </c>
      <c r="AD41" s="30" t="str">
        <f>IF(SUM('Sales by Agent'!AB41:AD41)&gt;0,"YES","NO")</f>
        <v>NO</v>
      </c>
      <c r="AE41" s="30" t="str">
        <f>IF(SUM('Sales by Agent'!AC41:AE41)&gt;0,"YES","NO")</f>
        <v>NO</v>
      </c>
      <c r="AF41" s="30" t="str">
        <f>IF(SUM('Sales by Agent'!AD41:AF41)&gt;0,"YES","NO")</f>
        <v>NO</v>
      </c>
      <c r="AG41" s="30" t="str">
        <f>IF(SUM('Sales by Agent'!AE41:AG41)&gt;0,"YES","NO")</f>
        <v>NO</v>
      </c>
      <c r="AH41" s="30" t="str">
        <f>IF(SUM('Sales by Agent'!AF41:AH41)&gt;0,"YES","NO")</f>
        <v>NO</v>
      </c>
      <c r="AI41" s="30" t="str">
        <f>IF(SUM('Sales by Agent'!AG41:AI41)&gt;0,"YES","NO")</f>
        <v>NO</v>
      </c>
      <c r="AJ41" s="30" t="str">
        <f>IF(SUM('Sales by Agent'!AH41:AJ41)&gt;0,"YES","NO")</f>
        <v>NO</v>
      </c>
      <c r="AK41" s="30" t="str">
        <f>IF(SUM('Sales by Agent'!AI41:AK41)&gt;0,"YES","NO")</f>
        <v>NO</v>
      </c>
      <c r="AL41" s="30" t="str">
        <f>IF(SUM('Sales by Agent'!AJ41:AL41)&gt;0,"YES","NO")</f>
        <v>YES</v>
      </c>
      <c r="AM41" s="30" t="str">
        <f>IF(SUM('Sales by Agent'!AK41:AM41)&gt;0,"YES","NO")</f>
        <v>YES</v>
      </c>
      <c r="AN41" s="30" t="str">
        <f>IF(SUM('Sales by Agent'!AL41:AN41)&gt;0,"YES","NO")</f>
        <v>YES</v>
      </c>
      <c r="AO41" s="30" t="str">
        <f>IF(SUM('Sales by Agent'!AM41:AO41)&gt;0,"YES","NO")</f>
        <v>YES</v>
      </c>
      <c r="AP41" s="30" t="str">
        <f>IF(SUM('Sales by Agent'!AN41:AP41)&gt;0,"YES","NO")</f>
        <v>YES</v>
      </c>
      <c r="AQ41" s="30" t="str">
        <f>IF(SUM('Sales by Agent'!AO41:AQ41)&gt;0,"YES","NO")</f>
        <v>YES</v>
      </c>
      <c r="AR41" s="30" t="str">
        <f>IF(SUM('Sales by Agent'!AP41:AR41)&gt;0,"YES","NO")</f>
        <v>YES</v>
      </c>
      <c r="AS41" s="30" t="str">
        <f>IF(SUM('Sales by Agent'!AQ41:AS41)&gt;0,"YES","NO")</f>
        <v>YES</v>
      </c>
      <c r="AT41" s="30" t="str">
        <f>IF(SUM('Sales by Agent'!AR41:AT41)&gt;0,"YES","NO")</f>
        <v>YES</v>
      </c>
      <c r="AU41" s="30" t="str">
        <f>IF(SUM('Sales by Agent'!AS41:AU41)&gt;0,"YES","NO")</f>
        <v>YES</v>
      </c>
      <c r="AV41" s="30" t="str">
        <f>IF(SUM('Sales by Agent'!AT41:AV41)&gt;0,"YES","NO")</f>
        <v>YES</v>
      </c>
      <c r="AW41" s="87"/>
      <c r="AX41" t="str">
        <f t="shared" si="2"/>
        <v>NO</v>
      </c>
      <c r="AY41" t="str">
        <f t="shared" si="3"/>
        <v>NO</v>
      </c>
      <c r="AZ41" t="str">
        <f t="shared" si="4"/>
        <v>NO</v>
      </c>
      <c r="BA41" t="str">
        <f t="shared" si="5"/>
        <v>NO</v>
      </c>
      <c r="BB41" t="str">
        <f t="shared" si="6"/>
        <v>NO</v>
      </c>
      <c r="BC41" t="str">
        <f t="shared" si="7"/>
        <v>NO</v>
      </c>
      <c r="BD41" t="str">
        <f t="shared" si="8"/>
        <v>NO</v>
      </c>
      <c r="BE41" t="str">
        <f t="shared" si="9"/>
        <v>NO</v>
      </c>
      <c r="BF41" t="str">
        <f t="shared" si="10"/>
        <v>NO</v>
      </c>
      <c r="BG41" t="str">
        <f t="shared" si="11"/>
        <v>NO</v>
      </c>
      <c r="BH41" t="str">
        <f t="shared" si="1"/>
        <v>NO</v>
      </c>
    </row>
    <row r="42" spans="1:60">
      <c r="A42" s="564" t="s">
        <v>2055</v>
      </c>
      <c r="B42" s="564" t="s">
        <v>2056</v>
      </c>
      <c r="C42" s="564" t="s">
        <v>1986</v>
      </c>
      <c r="D42" s="564" t="s">
        <v>689</v>
      </c>
      <c r="E42" s="564" t="s">
        <v>1457</v>
      </c>
      <c r="F42" s="565">
        <v>5348.2</v>
      </c>
      <c r="G42" s="31"/>
      <c r="H42" s="31"/>
      <c r="I42" s="30" t="str">
        <f>IF(SUM('Sales by Agent'!G42:I42)&gt;0,"YES","NO")</f>
        <v>NO</v>
      </c>
      <c r="J42" s="30" t="str">
        <f>IF(SUM('Sales by Agent'!H42:J42)&gt;0,"YES","NO")</f>
        <v>NO</v>
      </c>
      <c r="K42" s="30" t="str">
        <f>IF(SUM('Sales by Agent'!I42:K42)&gt;0,"YES","NO")</f>
        <v>NO</v>
      </c>
      <c r="L42" s="30" t="str">
        <f>IF(SUM('Sales by Agent'!J42:L42)&gt;0,"YES","NO")</f>
        <v>NO</v>
      </c>
      <c r="M42" s="30" t="str">
        <f>IF(SUM('Sales by Agent'!K42:M42)&gt;0,"YES","NO")</f>
        <v>NO</v>
      </c>
      <c r="N42" s="30" t="str">
        <f>IF(SUM('Sales by Agent'!L42:N42)&gt;0,"YES","NO")</f>
        <v>NO</v>
      </c>
      <c r="O42" s="30" t="str">
        <f>IF(SUM('Sales by Agent'!M42:O42)&gt;0,"YES","NO")</f>
        <v>NO</v>
      </c>
      <c r="P42" s="30" t="str">
        <f>IF(SUM('Sales by Agent'!N42:P42)&gt;0,"YES","NO")</f>
        <v>NO</v>
      </c>
      <c r="Q42" s="30" t="str">
        <f>IF(SUM('Sales by Agent'!O42:Q42)&gt;0,"YES","NO")</f>
        <v>NO</v>
      </c>
      <c r="R42" s="30" t="str">
        <f>IF(SUM('Sales by Agent'!P42:R42)&gt;0,"YES","NO")</f>
        <v>NO</v>
      </c>
      <c r="S42" s="30" t="str">
        <f>IF(SUM('Sales by Agent'!Q42:S42)&gt;0,"YES","NO")</f>
        <v>NO</v>
      </c>
      <c r="T42" s="30" t="str">
        <f>IF(SUM('Sales by Agent'!R42:T42)&gt;0,"YES","NO")</f>
        <v>NO</v>
      </c>
      <c r="U42" s="30" t="str">
        <f>IF(SUM('Sales by Agent'!S42:U42)&gt;0,"YES","NO")</f>
        <v>NO</v>
      </c>
      <c r="V42" s="30" t="str">
        <f>IF(SUM('Sales by Agent'!T42:V42)&gt;0,"YES","NO")</f>
        <v>NO</v>
      </c>
      <c r="W42" s="30" t="str">
        <f>IF(SUM('Sales by Agent'!U42:W42)&gt;0,"YES","NO")</f>
        <v>NO</v>
      </c>
      <c r="X42" s="30" t="str">
        <f>IF(SUM('Sales by Agent'!V42:X42)&gt;0,"YES","NO")</f>
        <v>NO</v>
      </c>
      <c r="Y42" s="30" t="str">
        <f>IF(SUM('Sales by Agent'!W42:Y42)&gt;0,"YES","NO")</f>
        <v>NO</v>
      </c>
      <c r="Z42" s="30" t="str">
        <f>IF(SUM('Sales by Agent'!X42:Z42)&gt;0,"YES","NO")</f>
        <v>NO</v>
      </c>
      <c r="AA42" s="30" t="str">
        <f>IF(SUM('Sales by Agent'!Y42:AA42)&gt;0,"YES","NO")</f>
        <v>NO</v>
      </c>
      <c r="AB42" s="30" t="str">
        <f>IF(SUM('Sales by Agent'!Z42:AB42)&gt;0,"YES","NO")</f>
        <v>NO</v>
      </c>
      <c r="AC42" s="30" t="str">
        <f>IF(SUM('Sales by Agent'!AA42:AC42)&gt;0,"YES","NO")</f>
        <v>NO</v>
      </c>
      <c r="AD42" s="30" t="str">
        <f>IF(SUM('Sales by Agent'!AB42:AD42)&gt;0,"YES","NO")</f>
        <v>NO</v>
      </c>
      <c r="AE42" s="30" t="str">
        <f>IF(SUM('Sales by Agent'!AC42:AE42)&gt;0,"YES","NO")</f>
        <v>NO</v>
      </c>
      <c r="AF42" s="30" t="str">
        <f>IF(SUM('Sales by Agent'!AD42:AF42)&gt;0,"YES","NO")</f>
        <v>NO</v>
      </c>
      <c r="AG42" s="30" t="str">
        <f>IF(SUM('Sales by Agent'!AE42:AG42)&gt;0,"YES","NO")</f>
        <v>NO</v>
      </c>
      <c r="AH42" s="30" t="str">
        <f>IF(SUM('Sales by Agent'!AF42:AH42)&gt;0,"YES","NO")</f>
        <v>NO</v>
      </c>
      <c r="AI42" s="30" t="str">
        <f>IF(SUM('Sales by Agent'!AG42:AI42)&gt;0,"YES","NO")</f>
        <v>NO</v>
      </c>
      <c r="AJ42" s="30" t="str">
        <f>IF(SUM('Sales by Agent'!AH42:AJ42)&gt;0,"YES","NO")</f>
        <v>NO</v>
      </c>
      <c r="AK42" s="30" t="str">
        <f>IF(SUM('Sales by Agent'!AI42:AK42)&gt;0,"YES","NO")</f>
        <v>NO</v>
      </c>
      <c r="AL42" s="30" t="str">
        <f>IF(SUM('Sales by Agent'!AJ42:AL42)&gt;0,"YES","NO")</f>
        <v>YES</v>
      </c>
      <c r="AM42" s="30" t="str">
        <f>IF(SUM('Sales by Agent'!AK42:AM42)&gt;0,"YES","NO")</f>
        <v>YES</v>
      </c>
      <c r="AN42" s="30" t="str">
        <f>IF(SUM('Sales by Agent'!AL42:AN42)&gt;0,"YES","NO")</f>
        <v>YES</v>
      </c>
      <c r="AO42" s="30" t="str">
        <f>IF(SUM('Sales by Agent'!AM42:AO42)&gt;0,"YES","NO")</f>
        <v>YES</v>
      </c>
      <c r="AP42" s="30" t="str">
        <f>IF(SUM('Sales by Agent'!AN42:AP42)&gt;0,"YES","NO")</f>
        <v>YES</v>
      </c>
      <c r="AQ42" s="30" t="str">
        <f>IF(SUM('Sales by Agent'!AO42:AQ42)&gt;0,"YES","NO")</f>
        <v>NO</v>
      </c>
      <c r="AR42" s="30" t="str">
        <f>IF(SUM('Sales by Agent'!AP42:AR42)&gt;0,"YES","NO")</f>
        <v>YES</v>
      </c>
      <c r="AS42" s="30" t="str">
        <f>IF(SUM('Sales by Agent'!AQ42:AS42)&gt;0,"YES","NO")</f>
        <v>YES</v>
      </c>
      <c r="AT42" s="30" t="str">
        <f>IF(SUM('Sales by Agent'!AR42:AT42)&gt;0,"YES","NO")</f>
        <v>YES</v>
      </c>
      <c r="AU42" s="30" t="str">
        <f>IF(SUM('Sales by Agent'!AS42:AU42)&gt;0,"YES","NO")</f>
        <v>YES</v>
      </c>
      <c r="AV42" s="30" t="str">
        <f>IF(SUM('Sales by Agent'!AT42:AV42)&gt;0,"YES","NO")</f>
        <v>YES</v>
      </c>
      <c r="AW42" s="87"/>
      <c r="AX42" t="str">
        <f t="shared" si="2"/>
        <v>NO</v>
      </c>
      <c r="AY42" t="str">
        <f t="shared" si="3"/>
        <v>NO</v>
      </c>
      <c r="AZ42" t="str">
        <f t="shared" si="4"/>
        <v>NO</v>
      </c>
      <c r="BA42" t="str">
        <f t="shared" si="5"/>
        <v>NO</v>
      </c>
      <c r="BB42" t="str">
        <f t="shared" si="6"/>
        <v>NO</v>
      </c>
      <c r="BC42" t="str">
        <f t="shared" si="7"/>
        <v>NO</v>
      </c>
      <c r="BD42" t="str">
        <f t="shared" si="8"/>
        <v>NO</v>
      </c>
      <c r="BE42" t="str">
        <f t="shared" si="9"/>
        <v>NO</v>
      </c>
      <c r="BF42" t="str">
        <f t="shared" si="10"/>
        <v>NO</v>
      </c>
      <c r="BG42" t="str">
        <f t="shared" si="11"/>
        <v>NO</v>
      </c>
      <c r="BH42" t="str">
        <f t="shared" si="1"/>
        <v>NO</v>
      </c>
    </row>
    <row r="43" spans="1:60">
      <c r="A43" s="564" t="s">
        <v>2057</v>
      </c>
      <c r="B43" s="564" t="s">
        <v>2058</v>
      </c>
      <c r="C43" s="564" t="s">
        <v>1986</v>
      </c>
      <c r="D43" s="564" t="s">
        <v>689</v>
      </c>
      <c r="E43" s="564" t="s">
        <v>1457</v>
      </c>
      <c r="F43" s="565">
        <v>2301.3000000000002</v>
      </c>
      <c r="G43" s="31"/>
      <c r="H43" s="31"/>
      <c r="I43" s="30" t="str">
        <f>IF(SUM('Sales by Agent'!G43:I43)&gt;0,"YES","NO")</f>
        <v>NO</v>
      </c>
      <c r="J43" s="30" t="str">
        <f>IF(SUM('Sales by Agent'!H43:J43)&gt;0,"YES","NO")</f>
        <v>NO</v>
      </c>
      <c r="K43" s="30" t="str">
        <f>IF(SUM('Sales by Agent'!I43:K43)&gt;0,"YES","NO")</f>
        <v>NO</v>
      </c>
      <c r="L43" s="30" t="str">
        <f>IF(SUM('Sales by Agent'!J43:L43)&gt;0,"YES","NO")</f>
        <v>NO</v>
      </c>
      <c r="M43" s="30" t="str">
        <f>IF(SUM('Sales by Agent'!K43:M43)&gt;0,"YES","NO")</f>
        <v>NO</v>
      </c>
      <c r="N43" s="30" t="str">
        <f>IF(SUM('Sales by Agent'!L43:N43)&gt;0,"YES","NO")</f>
        <v>NO</v>
      </c>
      <c r="O43" s="30" t="str">
        <f>IF(SUM('Sales by Agent'!M43:O43)&gt;0,"YES","NO")</f>
        <v>NO</v>
      </c>
      <c r="P43" s="30" t="str">
        <f>IF(SUM('Sales by Agent'!N43:P43)&gt;0,"YES","NO")</f>
        <v>NO</v>
      </c>
      <c r="Q43" s="30" t="str">
        <f>IF(SUM('Sales by Agent'!O43:Q43)&gt;0,"YES","NO")</f>
        <v>NO</v>
      </c>
      <c r="R43" s="30" t="str">
        <f>IF(SUM('Sales by Agent'!P43:R43)&gt;0,"YES","NO")</f>
        <v>NO</v>
      </c>
      <c r="S43" s="30" t="str">
        <f>IF(SUM('Sales by Agent'!Q43:S43)&gt;0,"YES","NO")</f>
        <v>NO</v>
      </c>
      <c r="T43" s="30" t="str">
        <f>IF(SUM('Sales by Agent'!R43:T43)&gt;0,"YES","NO")</f>
        <v>NO</v>
      </c>
      <c r="U43" s="30" t="str">
        <f>IF(SUM('Sales by Agent'!S43:U43)&gt;0,"YES","NO")</f>
        <v>NO</v>
      </c>
      <c r="V43" s="30" t="str">
        <f>IF(SUM('Sales by Agent'!T43:V43)&gt;0,"YES","NO")</f>
        <v>NO</v>
      </c>
      <c r="W43" s="30" t="str">
        <f>IF(SUM('Sales by Agent'!U43:W43)&gt;0,"YES","NO")</f>
        <v>NO</v>
      </c>
      <c r="X43" s="30" t="str">
        <f>IF(SUM('Sales by Agent'!V43:X43)&gt;0,"YES","NO")</f>
        <v>NO</v>
      </c>
      <c r="Y43" s="30" t="str">
        <f>IF(SUM('Sales by Agent'!W43:Y43)&gt;0,"YES","NO")</f>
        <v>NO</v>
      </c>
      <c r="Z43" s="30" t="str">
        <f>IF(SUM('Sales by Agent'!X43:Z43)&gt;0,"YES","NO")</f>
        <v>NO</v>
      </c>
      <c r="AA43" s="30" t="str">
        <f>IF(SUM('Sales by Agent'!Y43:AA43)&gt;0,"YES","NO")</f>
        <v>NO</v>
      </c>
      <c r="AB43" s="30" t="str">
        <f>IF(SUM('Sales by Agent'!Z43:AB43)&gt;0,"YES","NO")</f>
        <v>NO</v>
      </c>
      <c r="AC43" s="30" t="str">
        <f>IF(SUM('Sales by Agent'!AA43:AC43)&gt;0,"YES","NO")</f>
        <v>NO</v>
      </c>
      <c r="AD43" s="30" t="str">
        <f>IF(SUM('Sales by Agent'!AB43:AD43)&gt;0,"YES","NO")</f>
        <v>NO</v>
      </c>
      <c r="AE43" s="30" t="str">
        <f>IF(SUM('Sales by Agent'!AC43:AE43)&gt;0,"YES","NO")</f>
        <v>NO</v>
      </c>
      <c r="AF43" s="30" t="str">
        <f>IF(SUM('Sales by Agent'!AD43:AF43)&gt;0,"YES","NO")</f>
        <v>NO</v>
      </c>
      <c r="AG43" s="30" t="str">
        <f>IF(SUM('Sales by Agent'!AE43:AG43)&gt;0,"YES","NO")</f>
        <v>NO</v>
      </c>
      <c r="AH43" s="30" t="str">
        <f>IF(SUM('Sales by Agent'!AF43:AH43)&gt;0,"YES","NO")</f>
        <v>NO</v>
      </c>
      <c r="AI43" s="30" t="str">
        <f>IF(SUM('Sales by Agent'!AG43:AI43)&gt;0,"YES","NO")</f>
        <v>NO</v>
      </c>
      <c r="AJ43" s="30" t="str">
        <f>IF(SUM('Sales by Agent'!AH43:AJ43)&gt;0,"YES","NO")</f>
        <v>NO</v>
      </c>
      <c r="AK43" s="30" t="str">
        <f>IF(SUM('Sales by Agent'!AI43:AK43)&gt;0,"YES","NO")</f>
        <v>NO</v>
      </c>
      <c r="AL43" s="30" t="str">
        <f>IF(SUM('Sales by Agent'!AJ43:AL43)&gt;0,"YES","NO")</f>
        <v>NO</v>
      </c>
      <c r="AM43" s="30" t="str">
        <f>IF(SUM('Sales by Agent'!AK43:AM43)&gt;0,"YES","NO")</f>
        <v>NO</v>
      </c>
      <c r="AN43" s="30" t="str">
        <f>IF(SUM('Sales by Agent'!AL43:AN43)&gt;0,"YES","NO")</f>
        <v>NO</v>
      </c>
      <c r="AO43" s="30" t="str">
        <f>IF(SUM('Sales by Agent'!AM43:AO43)&gt;0,"YES","NO")</f>
        <v>YES</v>
      </c>
      <c r="AP43" s="30" t="str">
        <f>IF(SUM('Sales by Agent'!AN43:AP43)&gt;0,"YES","NO")</f>
        <v>YES</v>
      </c>
      <c r="AQ43" s="30" t="str">
        <f>IF(SUM('Sales by Agent'!AO43:AQ43)&gt;0,"YES","NO")</f>
        <v>YES</v>
      </c>
      <c r="AR43" s="30" t="str">
        <f>IF(SUM('Sales by Agent'!AP43:AR43)&gt;0,"YES","NO")</f>
        <v>NO</v>
      </c>
      <c r="AS43" s="30" t="str">
        <f>IF(SUM('Sales by Agent'!AQ43:AS43)&gt;0,"YES","NO")</f>
        <v>NO</v>
      </c>
      <c r="AT43" s="30" t="str">
        <f>IF(SUM('Sales by Agent'!AR43:AT43)&gt;0,"YES","NO")</f>
        <v>NO</v>
      </c>
      <c r="AU43" s="30" t="str">
        <f>IF(SUM('Sales by Agent'!AS43:AU43)&gt;0,"YES","NO")</f>
        <v>NO</v>
      </c>
      <c r="AV43" s="30" t="str">
        <f>IF(SUM('Sales by Agent'!AT43:AV43)&gt;0,"YES","NO")</f>
        <v>NO</v>
      </c>
      <c r="AW43" s="87"/>
      <c r="AX43" t="str">
        <f t="shared" si="2"/>
        <v>NO</v>
      </c>
      <c r="AY43" t="str">
        <f t="shared" si="3"/>
        <v>NO</v>
      </c>
      <c r="AZ43" t="str">
        <f t="shared" si="4"/>
        <v>NO</v>
      </c>
      <c r="BA43" t="str">
        <f t="shared" si="5"/>
        <v>NO</v>
      </c>
      <c r="BB43" t="str">
        <f t="shared" si="6"/>
        <v>NO</v>
      </c>
      <c r="BC43" t="str">
        <f t="shared" si="7"/>
        <v>NO</v>
      </c>
      <c r="BD43" t="str">
        <f t="shared" si="8"/>
        <v>NO</v>
      </c>
      <c r="BE43" t="str">
        <f t="shared" si="9"/>
        <v>NO</v>
      </c>
      <c r="BF43" t="str">
        <f t="shared" si="10"/>
        <v>NO</v>
      </c>
      <c r="BG43" t="str">
        <f t="shared" si="11"/>
        <v>NO</v>
      </c>
      <c r="BH43" t="str">
        <f t="shared" si="1"/>
        <v>NO</v>
      </c>
    </row>
    <row r="44" spans="1:60">
      <c r="A44" s="564" t="s">
        <v>2059</v>
      </c>
      <c r="B44" s="564" t="s">
        <v>2060</v>
      </c>
      <c r="C44" s="564" t="s">
        <v>1986</v>
      </c>
      <c r="D44" s="564" t="s">
        <v>689</v>
      </c>
      <c r="E44" s="564" t="s">
        <v>1457</v>
      </c>
      <c r="F44" s="565">
        <v>5379.08</v>
      </c>
      <c r="G44" s="31"/>
      <c r="H44" s="31"/>
      <c r="I44" s="30" t="str">
        <f>IF(SUM('Sales by Agent'!G44:I44)&gt;0,"YES","NO")</f>
        <v>NO</v>
      </c>
      <c r="J44" s="30" t="str">
        <f>IF(SUM('Sales by Agent'!H44:J44)&gt;0,"YES","NO")</f>
        <v>NO</v>
      </c>
      <c r="K44" s="30" t="str">
        <f>IF(SUM('Sales by Agent'!I44:K44)&gt;0,"YES","NO")</f>
        <v>NO</v>
      </c>
      <c r="L44" s="30" t="str">
        <f>IF(SUM('Sales by Agent'!J44:L44)&gt;0,"YES","NO")</f>
        <v>NO</v>
      </c>
      <c r="M44" s="30" t="str">
        <f>IF(SUM('Sales by Agent'!K44:M44)&gt;0,"YES","NO")</f>
        <v>NO</v>
      </c>
      <c r="N44" s="30" t="str">
        <f>IF(SUM('Sales by Agent'!L44:N44)&gt;0,"YES","NO")</f>
        <v>NO</v>
      </c>
      <c r="O44" s="30" t="str">
        <f>IF(SUM('Sales by Agent'!M44:O44)&gt;0,"YES","NO")</f>
        <v>NO</v>
      </c>
      <c r="P44" s="30" t="str">
        <f>IF(SUM('Sales by Agent'!N44:P44)&gt;0,"YES","NO")</f>
        <v>NO</v>
      </c>
      <c r="Q44" s="30" t="str">
        <f>IF(SUM('Sales by Agent'!O44:Q44)&gt;0,"YES","NO")</f>
        <v>NO</v>
      </c>
      <c r="R44" s="30" t="str">
        <f>IF(SUM('Sales by Agent'!P44:R44)&gt;0,"YES","NO")</f>
        <v>NO</v>
      </c>
      <c r="S44" s="30" t="str">
        <f>IF(SUM('Sales by Agent'!Q44:S44)&gt;0,"YES","NO")</f>
        <v>NO</v>
      </c>
      <c r="T44" s="30" t="str">
        <f>IF(SUM('Sales by Agent'!R44:T44)&gt;0,"YES","NO")</f>
        <v>NO</v>
      </c>
      <c r="U44" s="30" t="str">
        <f>IF(SUM('Sales by Agent'!S44:U44)&gt;0,"YES","NO")</f>
        <v>NO</v>
      </c>
      <c r="V44" s="30" t="str">
        <f>IF(SUM('Sales by Agent'!T44:V44)&gt;0,"YES","NO")</f>
        <v>NO</v>
      </c>
      <c r="W44" s="30" t="str">
        <f>IF(SUM('Sales by Agent'!U44:W44)&gt;0,"YES","NO")</f>
        <v>NO</v>
      </c>
      <c r="X44" s="30" t="str">
        <f>IF(SUM('Sales by Agent'!V44:X44)&gt;0,"YES","NO")</f>
        <v>NO</v>
      </c>
      <c r="Y44" s="30" t="str">
        <f>IF(SUM('Sales by Agent'!W44:Y44)&gt;0,"YES","NO")</f>
        <v>NO</v>
      </c>
      <c r="Z44" s="30" t="str">
        <f>IF(SUM('Sales by Agent'!X44:Z44)&gt;0,"YES","NO")</f>
        <v>NO</v>
      </c>
      <c r="AA44" s="30" t="str">
        <f>IF(SUM('Sales by Agent'!Y44:AA44)&gt;0,"YES","NO")</f>
        <v>NO</v>
      </c>
      <c r="AB44" s="30" t="str">
        <f>IF(SUM('Sales by Agent'!Z44:AB44)&gt;0,"YES","NO")</f>
        <v>NO</v>
      </c>
      <c r="AC44" s="30" t="str">
        <f>IF(SUM('Sales by Agent'!AA44:AC44)&gt;0,"YES","NO")</f>
        <v>NO</v>
      </c>
      <c r="AD44" s="30" t="str">
        <f>IF(SUM('Sales by Agent'!AB44:AD44)&gt;0,"YES","NO")</f>
        <v>NO</v>
      </c>
      <c r="AE44" s="30" t="str">
        <f>IF(SUM('Sales by Agent'!AC44:AE44)&gt;0,"YES","NO")</f>
        <v>NO</v>
      </c>
      <c r="AF44" s="30" t="str">
        <f>IF(SUM('Sales by Agent'!AD44:AF44)&gt;0,"YES","NO")</f>
        <v>NO</v>
      </c>
      <c r="AG44" s="30" t="str">
        <f>IF(SUM('Sales by Agent'!AE44:AG44)&gt;0,"YES","NO")</f>
        <v>NO</v>
      </c>
      <c r="AH44" s="30" t="str">
        <f>IF(SUM('Sales by Agent'!AF44:AH44)&gt;0,"YES","NO")</f>
        <v>NO</v>
      </c>
      <c r="AI44" s="30" t="str">
        <f>IF(SUM('Sales by Agent'!AG44:AI44)&gt;0,"YES","NO")</f>
        <v>NO</v>
      </c>
      <c r="AJ44" s="30" t="str">
        <f>IF(SUM('Sales by Agent'!AH44:AJ44)&gt;0,"YES","NO")</f>
        <v>NO</v>
      </c>
      <c r="AK44" s="30" t="str">
        <f>IF(SUM('Sales by Agent'!AI44:AK44)&gt;0,"YES","NO")</f>
        <v>NO</v>
      </c>
      <c r="AL44" s="30" t="str">
        <f>IF(SUM('Sales by Agent'!AJ44:AL44)&gt;0,"YES","NO")</f>
        <v>NO</v>
      </c>
      <c r="AM44" s="30" t="str">
        <f>IF(SUM('Sales by Agent'!AK44:AM44)&gt;0,"YES","NO")</f>
        <v>NO</v>
      </c>
      <c r="AN44" s="30" t="str">
        <f>IF(SUM('Sales by Agent'!AL44:AN44)&gt;0,"YES","NO")</f>
        <v>NO</v>
      </c>
      <c r="AO44" s="30" t="str">
        <f>IF(SUM('Sales by Agent'!AM44:AO44)&gt;0,"YES","NO")</f>
        <v>NO</v>
      </c>
      <c r="AP44" s="30" t="str">
        <f>IF(SUM('Sales by Agent'!AN44:AP44)&gt;0,"YES","NO")</f>
        <v>NO</v>
      </c>
      <c r="AQ44" s="30" t="str">
        <f>IF(SUM('Sales by Agent'!AO44:AQ44)&gt;0,"YES","NO")</f>
        <v>NO</v>
      </c>
      <c r="AR44" s="30" t="str">
        <f>IF(SUM('Sales by Agent'!AP44:AR44)&gt;0,"YES","NO")</f>
        <v>NO</v>
      </c>
      <c r="AS44" s="30" t="str">
        <f>IF(SUM('Sales by Agent'!AQ44:AS44)&gt;0,"YES","NO")</f>
        <v>YES</v>
      </c>
      <c r="AT44" s="30" t="str">
        <f>IF(SUM('Sales by Agent'!AR44:AT44)&gt;0,"YES","NO")</f>
        <v>YES</v>
      </c>
      <c r="AU44" s="30" t="str">
        <f>IF(SUM('Sales by Agent'!AS44:AU44)&gt;0,"YES","NO")</f>
        <v>YES</v>
      </c>
      <c r="AV44" s="30" t="str">
        <f>IF(SUM('Sales by Agent'!AT44:AV44)&gt;0,"YES","NO")</f>
        <v>YES</v>
      </c>
      <c r="AW44" s="87"/>
      <c r="AX44" t="str">
        <f t="shared" si="2"/>
        <v>NO</v>
      </c>
      <c r="AY44" t="str">
        <f t="shared" si="3"/>
        <v>NO</v>
      </c>
      <c r="AZ44" t="str">
        <f t="shared" si="4"/>
        <v>NO</v>
      </c>
      <c r="BA44" t="str">
        <f t="shared" si="5"/>
        <v>NO</v>
      </c>
      <c r="BB44" t="str">
        <f t="shared" si="6"/>
        <v>NO</v>
      </c>
      <c r="BC44" t="str">
        <f t="shared" si="7"/>
        <v>NO</v>
      </c>
      <c r="BD44" t="str">
        <f t="shared" si="8"/>
        <v>NO</v>
      </c>
      <c r="BE44" t="str">
        <f t="shared" si="9"/>
        <v>NO</v>
      </c>
      <c r="BF44" t="str">
        <f t="shared" si="10"/>
        <v>NO</v>
      </c>
      <c r="BG44" t="str">
        <f t="shared" si="11"/>
        <v>NO</v>
      </c>
      <c r="BH44" t="str">
        <f t="shared" si="1"/>
        <v>NO</v>
      </c>
    </row>
    <row r="45" spans="1:60">
      <c r="A45" s="564" t="s">
        <v>2061</v>
      </c>
      <c r="B45" s="564" t="s">
        <v>2062</v>
      </c>
      <c r="C45" s="564" t="s">
        <v>1986</v>
      </c>
      <c r="D45" s="564" t="s">
        <v>689</v>
      </c>
      <c r="E45" s="564" t="s">
        <v>1457</v>
      </c>
      <c r="F45" s="565">
        <v>14705.79</v>
      </c>
      <c r="G45" s="87"/>
      <c r="H45" s="87"/>
      <c r="I45" s="30" t="str">
        <f>IF(SUM('Sales by Agent'!G45:I45)&gt;0,"YES","NO")</f>
        <v>NO</v>
      </c>
      <c r="J45" s="30" t="str">
        <f>IF(SUM('Sales by Agent'!H45:J45)&gt;0,"YES","NO")</f>
        <v>NO</v>
      </c>
      <c r="K45" s="30" t="str">
        <f>IF(SUM('Sales by Agent'!I45:K45)&gt;0,"YES","NO")</f>
        <v>NO</v>
      </c>
      <c r="L45" s="30" t="str">
        <f>IF(SUM('Sales by Agent'!J45:L45)&gt;0,"YES","NO")</f>
        <v>NO</v>
      </c>
      <c r="M45" s="30" t="str">
        <f>IF(SUM('Sales by Agent'!K45:M45)&gt;0,"YES","NO")</f>
        <v>NO</v>
      </c>
      <c r="N45" s="30" t="str">
        <f>IF(SUM('Sales by Agent'!L45:N45)&gt;0,"YES","NO")</f>
        <v>NO</v>
      </c>
      <c r="O45" s="30" t="str">
        <f>IF(SUM('Sales by Agent'!M45:O45)&gt;0,"YES","NO")</f>
        <v>NO</v>
      </c>
      <c r="P45" s="30" t="str">
        <f>IF(SUM('Sales by Agent'!N45:P45)&gt;0,"YES","NO")</f>
        <v>NO</v>
      </c>
      <c r="Q45" s="30" t="str">
        <f>IF(SUM('Sales by Agent'!O45:Q45)&gt;0,"YES","NO")</f>
        <v>NO</v>
      </c>
      <c r="R45" s="30" t="str">
        <f>IF(SUM('Sales by Agent'!P45:R45)&gt;0,"YES","NO")</f>
        <v>NO</v>
      </c>
      <c r="S45" s="30" t="str">
        <f>IF(SUM('Sales by Agent'!Q45:S45)&gt;0,"YES","NO")</f>
        <v>NO</v>
      </c>
      <c r="T45" s="30" t="str">
        <f>IF(SUM('Sales by Agent'!R45:T45)&gt;0,"YES","NO")</f>
        <v>NO</v>
      </c>
      <c r="U45" s="30" t="str">
        <f>IF(SUM('Sales by Agent'!S45:U45)&gt;0,"YES","NO")</f>
        <v>NO</v>
      </c>
      <c r="V45" s="30" t="str">
        <f>IF(SUM('Sales by Agent'!T45:V45)&gt;0,"YES","NO")</f>
        <v>NO</v>
      </c>
      <c r="W45" s="30" t="str">
        <f>IF(SUM('Sales by Agent'!U45:W45)&gt;0,"YES","NO")</f>
        <v>NO</v>
      </c>
      <c r="X45" s="30" t="str">
        <f>IF(SUM('Sales by Agent'!V45:X45)&gt;0,"YES","NO")</f>
        <v>NO</v>
      </c>
      <c r="Y45" s="30" t="str">
        <f>IF(SUM('Sales by Agent'!W45:Y45)&gt;0,"YES","NO")</f>
        <v>NO</v>
      </c>
      <c r="Z45" s="30" t="str">
        <f>IF(SUM('Sales by Agent'!X45:Z45)&gt;0,"YES","NO")</f>
        <v>NO</v>
      </c>
      <c r="AA45" s="30" t="str">
        <f>IF(SUM('Sales by Agent'!Y45:AA45)&gt;0,"YES","NO")</f>
        <v>NO</v>
      </c>
      <c r="AB45" s="30" t="str">
        <f>IF(SUM('Sales by Agent'!Z45:AB45)&gt;0,"YES","NO")</f>
        <v>NO</v>
      </c>
      <c r="AC45" s="30" t="str">
        <f>IF(SUM('Sales by Agent'!AA45:AC45)&gt;0,"YES","NO")</f>
        <v>NO</v>
      </c>
      <c r="AD45" s="30" t="str">
        <f>IF(SUM('Sales by Agent'!AB45:AD45)&gt;0,"YES","NO")</f>
        <v>NO</v>
      </c>
      <c r="AE45" s="30" t="str">
        <f>IF(SUM('Sales by Agent'!AC45:AE45)&gt;0,"YES","NO")</f>
        <v>NO</v>
      </c>
      <c r="AF45" s="30" t="str">
        <f>IF(SUM('Sales by Agent'!AD45:AF45)&gt;0,"YES","NO")</f>
        <v>NO</v>
      </c>
      <c r="AG45" s="30" t="str">
        <f>IF(SUM('Sales by Agent'!AE45:AG45)&gt;0,"YES","NO")</f>
        <v>NO</v>
      </c>
      <c r="AH45" s="30" t="str">
        <f>IF(SUM('Sales by Agent'!AF45:AH45)&gt;0,"YES","NO")</f>
        <v>NO</v>
      </c>
      <c r="AI45" s="30" t="str">
        <f>IF(SUM('Sales by Agent'!AG45:AI45)&gt;0,"YES","NO")</f>
        <v>NO</v>
      </c>
      <c r="AJ45" s="30" t="str">
        <f>IF(SUM('Sales by Agent'!AH45:AJ45)&gt;0,"YES","NO")</f>
        <v>NO</v>
      </c>
      <c r="AK45" s="30" t="str">
        <f>IF(SUM('Sales by Agent'!AI45:AK45)&gt;0,"YES","NO")</f>
        <v>NO</v>
      </c>
      <c r="AL45" s="30" t="str">
        <f>IF(SUM('Sales by Agent'!AJ45:AL45)&gt;0,"YES","NO")</f>
        <v>NO</v>
      </c>
      <c r="AM45" s="30" t="str">
        <f>IF(SUM('Sales by Agent'!AK45:AM45)&gt;0,"YES","NO")</f>
        <v>YES</v>
      </c>
      <c r="AN45" s="30" t="str">
        <f>IF(SUM('Sales by Agent'!AL45:AN45)&gt;0,"YES","NO")</f>
        <v>YES</v>
      </c>
      <c r="AO45" s="30" t="str">
        <f>IF(SUM('Sales by Agent'!AM45:AO45)&gt;0,"YES","NO")</f>
        <v>YES</v>
      </c>
      <c r="AP45" s="30" t="str">
        <f>IF(SUM('Sales by Agent'!AN45:AP45)&gt;0,"YES","NO")</f>
        <v>YES</v>
      </c>
      <c r="AQ45" s="30" t="str">
        <f>IF(SUM('Sales by Agent'!AO45:AQ45)&gt;0,"YES","NO")</f>
        <v>YES</v>
      </c>
      <c r="AR45" s="30" t="str">
        <f>IF(SUM('Sales by Agent'!AP45:AR45)&gt;0,"YES","NO")</f>
        <v>YES</v>
      </c>
      <c r="AS45" s="30" t="str">
        <f>IF(SUM('Sales by Agent'!AQ45:AS45)&gt;0,"YES","NO")</f>
        <v>YES</v>
      </c>
      <c r="AT45" s="30" t="str">
        <f>IF(SUM('Sales by Agent'!AR45:AT45)&gt;0,"YES","NO")</f>
        <v>YES</v>
      </c>
      <c r="AU45" s="30" t="str">
        <f>IF(SUM('Sales by Agent'!AS45:AU45)&gt;0,"YES","NO")</f>
        <v>YES</v>
      </c>
      <c r="AV45" s="30" t="str">
        <f>IF(SUM('Sales by Agent'!AT45:AV45)&gt;0,"YES","NO")</f>
        <v>NO</v>
      </c>
      <c r="AW45" s="87"/>
      <c r="AX45" t="str">
        <f t="shared" si="2"/>
        <v>NO</v>
      </c>
      <c r="AY45" t="str">
        <f t="shared" si="3"/>
        <v>NO</v>
      </c>
      <c r="AZ45" t="str">
        <f t="shared" si="4"/>
        <v>NO</v>
      </c>
      <c r="BA45" t="str">
        <f t="shared" si="5"/>
        <v>NO</v>
      </c>
      <c r="BB45" t="str">
        <f t="shared" si="6"/>
        <v>NO</v>
      </c>
      <c r="BC45" t="str">
        <f t="shared" si="7"/>
        <v>NO</v>
      </c>
      <c r="BD45" t="str">
        <f t="shared" si="8"/>
        <v>NO</v>
      </c>
      <c r="BE45" t="str">
        <f t="shared" si="9"/>
        <v>NO</v>
      </c>
      <c r="BF45" t="str">
        <f t="shared" si="10"/>
        <v>NO</v>
      </c>
      <c r="BG45" t="str">
        <f t="shared" si="11"/>
        <v>NO</v>
      </c>
      <c r="BH45" t="str">
        <f t="shared" si="1"/>
        <v>NO</v>
      </c>
    </row>
    <row r="46" spans="1:60">
      <c r="A46" s="564" t="s">
        <v>2063</v>
      </c>
      <c r="B46" s="564" t="s">
        <v>2064</v>
      </c>
      <c r="C46" s="564" t="s">
        <v>1986</v>
      </c>
      <c r="D46" s="564" t="s">
        <v>689</v>
      </c>
      <c r="E46" s="564" t="s">
        <v>1457</v>
      </c>
      <c r="F46" s="565">
        <v>7258.92</v>
      </c>
      <c r="G46" s="31"/>
      <c r="H46" s="87"/>
      <c r="I46" s="30" t="str">
        <f>IF(SUM('Sales by Agent'!G46:I46)&gt;0,"YES","NO")</f>
        <v>NO</v>
      </c>
      <c r="J46" s="30" t="str">
        <f>IF(SUM('Sales by Agent'!H46:J46)&gt;0,"YES","NO")</f>
        <v>NO</v>
      </c>
      <c r="K46" s="30" t="str">
        <f>IF(SUM('Sales by Agent'!I46:K46)&gt;0,"YES","NO")</f>
        <v>NO</v>
      </c>
      <c r="L46" s="30" t="str">
        <f>IF(SUM('Sales by Agent'!J46:L46)&gt;0,"YES","NO")</f>
        <v>NO</v>
      </c>
      <c r="M46" s="30" t="str">
        <f>IF(SUM('Sales by Agent'!K46:M46)&gt;0,"YES","NO")</f>
        <v>NO</v>
      </c>
      <c r="N46" s="30" t="str">
        <f>IF(SUM('Sales by Agent'!L46:N46)&gt;0,"YES","NO")</f>
        <v>NO</v>
      </c>
      <c r="O46" s="30" t="str">
        <f>IF(SUM('Sales by Agent'!M46:O46)&gt;0,"YES","NO")</f>
        <v>NO</v>
      </c>
      <c r="P46" s="30" t="str">
        <f>IF(SUM('Sales by Agent'!N46:P46)&gt;0,"YES","NO")</f>
        <v>NO</v>
      </c>
      <c r="Q46" s="30" t="str">
        <f>IF(SUM('Sales by Agent'!O46:Q46)&gt;0,"YES","NO")</f>
        <v>NO</v>
      </c>
      <c r="R46" s="30" t="str">
        <f>IF(SUM('Sales by Agent'!P46:R46)&gt;0,"YES","NO")</f>
        <v>NO</v>
      </c>
      <c r="S46" s="30" t="str">
        <f>IF(SUM('Sales by Agent'!Q46:S46)&gt;0,"YES","NO")</f>
        <v>NO</v>
      </c>
      <c r="T46" s="30" t="str">
        <f>IF(SUM('Sales by Agent'!R46:T46)&gt;0,"YES","NO")</f>
        <v>NO</v>
      </c>
      <c r="U46" s="30" t="str">
        <f>IF(SUM('Sales by Agent'!S46:U46)&gt;0,"YES","NO")</f>
        <v>NO</v>
      </c>
      <c r="V46" s="30" t="str">
        <f>IF(SUM('Sales by Agent'!T46:V46)&gt;0,"YES","NO")</f>
        <v>NO</v>
      </c>
      <c r="W46" s="30" t="str">
        <f>IF(SUM('Sales by Agent'!U46:W46)&gt;0,"YES","NO")</f>
        <v>NO</v>
      </c>
      <c r="X46" s="30" t="str">
        <f>IF(SUM('Sales by Agent'!V46:X46)&gt;0,"YES","NO")</f>
        <v>NO</v>
      </c>
      <c r="Y46" s="30" t="str">
        <f>IF(SUM('Sales by Agent'!W46:Y46)&gt;0,"YES","NO")</f>
        <v>NO</v>
      </c>
      <c r="Z46" s="30" t="str">
        <f>IF(SUM('Sales by Agent'!X46:Z46)&gt;0,"YES","NO")</f>
        <v>NO</v>
      </c>
      <c r="AA46" s="30" t="str">
        <f>IF(SUM('Sales by Agent'!Y46:AA46)&gt;0,"YES","NO")</f>
        <v>NO</v>
      </c>
      <c r="AB46" s="30" t="str">
        <f>IF(SUM('Sales by Agent'!Z46:AB46)&gt;0,"YES","NO")</f>
        <v>NO</v>
      </c>
      <c r="AC46" s="30" t="str">
        <f>IF(SUM('Sales by Agent'!AA46:AC46)&gt;0,"YES","NO")</f>
        <v>NO</v>
      </c>
      <c r="AD46" s="30" t="str">
        <f>IF(SUM('Sales by Agent'!AB46:AD46)&gt;0,"YES","NO")</f>
        <v>NO</v>
      </c>
      <c r="AE46" s="30" t="str">
        <f>IF(SUM('Sales by Agent'!AC46:AE46)&gt;0,"YES","NO")</f>
        <v>NO</v>
      </c>
      <c r="AF46" s="30" t="str">
        <f>IF(SUM('Sales by Agent'!AD46:AF46)&gt;0,"YES","NO")</f>
        <v>NO</v>
      </c>
      <c r="AG46" s="30" t="str">
        <f>IF(SUM('Sales by Agent'!AE46:AG46)&gt;0,"YES","NO")</f>
        <v>NO</v>
      </c>
      <c r="AH46" s="30" t="str">
        <f>IF(SUM('Sales by Agent'!AF46:AH46)&gt;0,"YES","NO")</f>
        <v>NO</v>
      </c>
      <c r="AI46" s="30" t="str">
        <f>IF(SUM('Sales by Agent'!AG46:AI46)&gt;0,"YES","NO")</f>
        <v>NO</v>
      </c>
      <c r="AJ46" s="30" t="str">
        <f>IF(SUM('Sales by Agent'!AH46:AJ46)&gt;0,"YES","NO")</f>
        <v>NO</v>
      </c>
      <c r="AK46" s="30" t="str">
        <f>IF(SUM('Sales by Agent'!AI46:AK46)&gt;0,"YES","NO")</f>
        <v>NO</v>
      </c>
      <c r="AL46" s="30" t="str">
        <f>IF(SUM('Sales by Agent'!AJ46:AL46)&gt;0,"YES","NO")</f>
        <v>NO</v>
      </c>
      <c r="AM46" s="30" t="str">
        <f>IF(SUM('Sales by Agent'!AK46:AM46)&gt;0,"YES","NO")</f>
        <v>NO</v>
      </c>
      <c r="AN46" s="30" t="str">
        <f>IF(SUM('Sales by Agent'!AL46:AN46)&gt;0,"YES","NO")</f>
        <v>NO</v>
      </c>
      <c r="AO46" s="30" t="str">
        <f>IF(SUM('Sales by Agent'!AM46:AO46)&gt;0,"YES","NO")</f>
        <v>NO</v>
      </c>
      <c r="AP46" s="30" t="str">
        <f>IF(SUM('Sales by Agent'!AN46:AP46)&gt;0,"YES","NO")</f>
        <v>NO</v>
      </c>
      <c r="AQ46" s="30" t="str">
        <f>IF(SUM('Sales by Agent'!AO46:AQ46)&gt;0,"YES","NO")</f>
        <v>NO</v>
      </c>
      <c r="AR46" s="30" t="str">
        <f>IF(SUM('Sales by Agent'!AP46:AR46)&gt;0,"YES","NO")</f>
        <v>YES</v>
      </c>
      <c r="AS46" s="30" t="str">
        <f>IF(SUM('Sales by Agent'!AQ46:AS46)&gt;0,"YES","NO")</f>
        <v>YES</v>
      </c>
      <c r="AT46" s="30" t="str">
        <f>IF(SUM('Sales by Agent'!AR46:AT46)&gt;0,"YES","NO")</f>
        <v>YES</v>
      </c>
      <c r="AU46" s="30" t="str">
        <f>IF(SUM('Sales by Agent'!AS46:AU46)&gt;0,"YES","NO")</f>
        <v>YES</v>
      </c>
      <c r="AV46" s="30" t="str">
        <f>IF(SUM('Sales by Agent'!AT46:AV46)&gt;0,"YES","NO")</f>
        <v>YES</v>
      </c>
      <c r="AW46" s="87"/>
      <c r="AX46" t="str">
        <f t="shared" si="2"/>
        <v>NO</v>
      </c>
      <c r="AY46" t="str">
        <f t="shared" si="3"/>
        <v>NO</v>
      </c>
      <c r="AZ46" t="str">
        <f t="shared" si="4"/>
        <v>NO</v>
      </c>
      <c r="BA46" t="str">
        <f t="shared" si="5"/>
        <v>NO</v>
      </c>
      <c r="BB46" t="str">
        <f t="shared" si="6"/>
        <v>NO</v>
      </c>
      <c r="BC46" t="str">
        <f t="shared" si="7"/>
        <v>NO</v>
      </c>
      <c r="BD46" t="str">
        <f t="shared" si="8"/>
        <v>NO</v>
      </c>
      <c r="BE46" t="str">
        <f t="shared" si="9"/>
        <v>NO</v>
      </c>
      <c r="BF46" t="str">
        <f t="shared" si="10"/>
        <v>NO</v>
      </c>
      <c r="BG46" t="str">
        <f t="shared" si="11"/>
        <v>NO</v>
      </c>
      <c r="BH46" t="str">
        <f t="shared" si="1"/>
        <v>NO</v>
      </c>
    </row>
    <row r="47" spans="1:60">
      <c r="A47" s="564" t="s">
        <v>2065</v>
      </c>
      <c r="B47" s="564" t="s">
        <v>2066</v>
      </c>
      <c r="C47" s="564" t="s">
        <v>1986</v>
      </c>
      <c r="D47" s="564" t="s">
        <v>689</v>
      </c>
      <c r="E47" s="564" t="s">
        <v>1457</v>
      </c>
      <c r="F47" s="565">
        <v>87516.76</v>
      </c>
      <c r="G47" s="31"/>
      <c r="H47" s="30"/>
      <c r="I47" s="30" t="str">
        <f>IF(SUM('Sales by Agent'!G47:I47)&gt;0,"YES","NO")</f>
        <v>NO</v>
      </c>
      <c r="J47" s="30" t="str">
        <f>IF(SUM('Sales by Agent'!H47:J47)&gt;0,"YES","NO")</f>
        <v>NO</v>
      </c>
      <c r="K47" s="30" t="str">
        <f>IF(SUM('Sales by Agent'!I47:K47)&gt;0,"YES","NO")</f>
        <v>NO</v>
      </c>
      <c r="L47" s="30" t="str">
        <f>IF(SUM('Sales by Agent'!J47:L47)&gt;0,"YES","NO")</f>
        <v>NO</v>
      </c>
      <c r="M47" s="30" t="str">
        <f>IF(SUM('Sales by Agent'!K47:M47)&gt;0,"YES","NO")</f>
        <v>NO</v>
      </c>
      <c r="N47" s="30" t="str">
        <f>IF(SUM('Sales by Agent'!L47:N47)&gt;0,"YES","NO")</f>
        <v>NO</v>
      </c>
      <c r="O47" s="30" t="str">
        <f>IF(SUM('Sales by Agent'!M47:O47)&gt;0,"YES","NO")</f>
        <v>NO</v>
      </c>
      <c r="P47" s="30" t="str">
        <f>IF(SUM('Sales by Agent'!N47:P47)&gt;0,"YES","NO")</f>
        <v>NO</v>
      </c>
      <c r="Q47" s="30" t="str">
        <f>IF(SUM('Sales by Agent'!O47:Q47)&gt;0,"YES","NO")</f>
        <v>NO</v>
      </c>
      <c r="R47" s="30" t="str">
        <f>IF(SUM('Sales by Agent'!P47:R47)&gt;0,"YES","NO")</f>
        <v>NO</v>
      </c>
      <c r="S47" s="30" t="str">
        <f>IF(SUM('Sales by Agent'!Q47:S47)&gt;0,"YES","NO")</f>
        <v>NO</v>
      </c>
      <c r="T47" s="30" t="str">
        <f>IF(SUM('Sales by Agent'!R47:T47)&gt;0,"YES","NO")</f>
        <v>NO</v>
      </c>
      <c r="U47" s="30" t="str">
        <f>IF(SUM('Sales by Agent'!S47:U47)&gt;0,"YES","NO")</f>
        <v>NO</v>
      </c>
      <c r="V47" s="30" t="str">
        <f>IF(SUM('Sales by Agent'!T47:V47)&gt;0,"YES","NO")</f>
        <v>NO</v>
      </c>
      <c r="W47" s="30" t="str">
        <f>IF(SUM('Sales by Agent'!U47:W47)&gt;0,"YES","NO")</f>
        <v>NO</v>
      </c>
      <c r="X47" s="30" t="str">
        <f>IF(SUM('Sales by Agent'!V47:X47)&gt;0,"YES","NO")</f>
        <v>NO</v>
      </c>
      <c r="Y47" s="30" t="str">
        <f>IF(SUM('Sales by Agent'!W47:Y47)&gt;0,"YES","NO")</f>
        <v>NO</v>
      </c>
      <c r="Z47" s="30" t="str">
        <f>IF(SUM('Sales by Agent'!X47:Z47)&gt;0,"YES","NO")</f>
        <v>NO</v>
      </c>
      <c r="AA47" s="30" t="str">
        <f>IF(SUM('Sales by Agent'!Y47:AA47)&gt;0,"YES","NO")</f>
        <v>NO</v>
      </c>
      <c r="AB47" s="30" t="str">
        <f>IF(SUM('Sales by Agent'!Z47:AB47)&gt;0,"YES","NO")</f>
        <v>NO</v>
      </c>
      <c r="AC47" s="30" t="str">
        <f>IF(SUM('Sales by Agent'!AA47:AC47)&gt;0,"YES","NO")</f>
        <v>NO</v>
      </c>
      <c r="AD47" s="30" t="str">
        <f>IF(SUM('Sales by Agent'!AB47:AD47)&gt;0,"YES","NO")</f>
        <v>NO</v>
      </c>
      <c r="AE47" s="30" t="str">
        <f>IF(SUM('Sales by Agent'!AC47:AE47)&gt;0,"YES","NO")</f>
        <v>NO</v>
      </c>
      <c r="AF47" s="30" t="str">
        <f>IF(SUM('Sales by Agent'!AD47:AF47)&gt;0,"YES","NO")</f>
        <v>NO</v>
      </c>
      <c r="AG47" s="30" t="str">
        <f>IF(SUM('Sales by Agent'!AE47:AG47)&gt;0,"YES","NO")</f>
        <v>NO</v>
      </c>
      <c r="AH47" s="30" t="str">
        <f>IF(SUM('Sales by Agent'!AF47:AH47)&gt;0,"YES","NO")</f>
        <v>NO</v>
      </c>
      <c r="AI47" s="30" t="str">
        <f>IF(SUM('Sales by Agent'!AG47:AI47)&gt;0,"YES","NO")</f>
        <v>NO</v>
      </c>
      <c r="AJ47" s="30" t="str">
        <f>IF(SUM('Sales by Agent'!AH47:AJ47)&gt;0,"YES","NO")</f>
        <v>NO</v>
      </c>
      <c r="AK47" s="30" t="str">
        <f>IF(SUM('Sales by Agent'!AI47:AK47)&gt;0,"YES","NO")</f>
        <v>NO</v>
      </c>
      <c r="AL47" s="30" t="str">
        <f>IF(SUM('Sales by Agent'!AJ47:AL47)&gt;0,"YES","NO")</f>
        <v>NO</v>
      </c>
      <c r="AM47" s="30" t="str">
        <f>IF(SUM('Sales by Agent'!AK47:AM47)&gt;0,"YES","NO")</f>
        <v>NO</v>
      </c>
      <c r="AN47" s="30" t="str">
        <f>IF(SUM('Sales by Agent'!AL47:AN47)&gt;0,"YES","NO")</f>
        <v>YES</v>
      </c>
      <c r="AO47" s="30" t="str">
        <f>IF(SUM('Sales by Agent'!AM47:AO47)&gt;0,"YES","NO")</f>
        <v>YES</v>
      </c>
      <c r="AP47" s="30" t="str">
        <f>IF(SUM('Sales by Agent'!AN47:AP47)&gt;0,"YES","NO")</f>
        <v>YES</v>
      </c>
      <c r="AQ47" s="30" t="str">
        <f>IF(SUM('Sales by Agent'!AO47:AQ47)&gt;0,"YES","NO")</f>
        <v>YES</v>
      </c>
      <c r="AR47" s="30" t="str">
        <f>IF(SUM('Sales by Agent'!AP47:AR47)&gt;0,"YES","NO")</f>
        <v>YES</v>
      </c>
      <c r="AS47" s="30" t="str">
        <f>IF(SUM('Sales by Agent'!AQ47:AS47)&gt;0,"YES","NO")</f>
        <v>YES</v>
      </c>
      <c r="AT47" s="30" t="str">
        <f>IF(SUM('Sales by Agent'!AR47:AT47)&gt;0,"YES","NO")</f>
        <v>YES</v>
      </c>
      <c r="AU47" s="30" t="str">
        <f>IF(SUM('Sales by Agent'!AS47:AU47)&gt;0,"YES","NO")</f>
        <v>YES</v>
      </c>
      <c r="AV47" s="30" t="str">
        <f>IF(SUM('Sales by Agent'!AT47:AV47)&gt;0,"YES","NO")</f>
        <v>YES</v>
      </c>
      <c r="AW47" s="87"/>
      <c r="AX47" t="str">
        <f t="shared" si="2"/>
        <v>NO</v>
      </c>
      <c r="AY47" t="str">
        <f t="shared" si="3"/>
        <v>NO</v>
      </c>
      <c r="AZ47" t="str">
        <f t="shared" si="4"/>
        <v>NO</v>
      </c>
      <c r="BA47" t="str">
        <f t="shared" si="5"/>
        <v>NO</v>
      </c>
      <c r="BB47" t="str">
        <f t="shared" si="6"/>
        <v>NO</v>
      </c>
      <c r="BC47" t="str">
        <f t="shared" si="7"/>
        <v>NO</v>
      </c>
      <c r="BD47" t="str">
        <f t="shared" si="8"/>
        <v>NO</v>
      </c>
      <c r="BE47" t="str">
        <f t="shared" si="9"/>
        <v>NO</v>
      </c>
      <c r="BF47" t="str">
        <f t="shared" si="10"/>
        <v>NO</v>
      </c>
      <c r="BG47" t="str">
        <f t="shared" si="11"/>
        <v>NO</v>
      </c>
      <c r="BH47" t="str">
        <f t="shared" si="1"/>
        <v>NO</v>
      </c>
    </row>
    <row r="48" spans="1:60">
      <c r="A48" s="564" t="s">
        <v>2067</v>
      </c>
      <c r="B48" s="564" t="s">
        <v>2068</v>
      </c>
      <c r="C48" s="564" t="s">
        <v>1986</v>
      </c>
      <c r="D48" s="564" t="s">
        <v>689</v>
      </c>
      <c r="E48" s="564" t="s">
        <v>1457</v>
      </c>
      <c r="F48" s="565">
        <v>112214.52</v>
      </c>
      <c r="G48" s="88"/>
      <c r="H48" s="88"/>
      <c r="I48" s="30" t="str">
        <f>IF(SUM('Sales by Agent'!G48:I48)&gt;0,"YES","NO")</f>
        <v>NO</v>
      </c>
      <c r="J48" s="30" t="str">
        <f>IF(SUM('Sales by Agent'!H48:J48)&gt;0,"YES","NO")</f>
        <v>NO</v>
      </c>
      <c r="K48" s="30" t="str">
        <f>IF(SUM('Sales by Agent'!I48:K48)&gt;0,"YES","NO")</f>
        <v>NO</v>
      </c>
      <c r="L48" s="30" t="str">
        <f>IF(SUM('Sales by Agent'!J48:L48)&gt;0,"YES","NO")</f>
        <v>NO</v>
      </c>
      <c r="M48" s="30" t="str">
        <f>IF(SUM('Sales by Agent'!K48:M48)&gt;0,"YES","NO")</f>
        <v>NO</v>
      </c>
      <c r="N48" s="30" t="str">
        <f>IF(SUM('Sales by Agent'!L48:N48)&gt;0,"YES","NO")</f>
        <v>NO</v>
      </c>
      <c r="O48" s="30" t="str">
        <f>IF(SUM('Sales by Agent'!M48:O48)&gt;0,"YES","NO")</f>
        <v>NO</v>
      </c>
      <c r="P48" s="30" t="str">
        <f>IF(SUM('Sales by Agent'!N48:P48)&gt;0,"YES","NO")</f>
        <v>NO</v>
      </c>
      <c r="Q48" s="30" t="str">
        <f>IF(SUM('Sales by Agent'!O48:Q48)&gt;0,"YES","NO")</f>
        <v>NO</v>
      </c>
      <c r="R48" s="30" t="str">
        <f>IF(SUM('Sales by Agent'!P48:R48)&gt;0,"YES","NO")</f>
        <v>NO</v>
      </c>
      <c r="S48" s="30" t="str">
        <f>IF(SUM('Sales by Agent'!Q48:S48)&gt;0,"YES","NO")</f>
        <v>NO</v>
      </c>
      <c r="T48" s="30" t="str">
        <f>IF(SUM('Sales by Agent'!R48:T48)&gt;0,"YES","NO")</f>
        <v>NO</v>
      </c>
      <c r="U48" s="30" t="str">
        <f>IF(SUM('Sales by Agent'!S48:U48)&gt;0,"YES","NO")</f>
        <v>NO</v>
      </c>
      <c r="V48" s="30" t="str">
        <f>IF(SUM('Sales by Agent'!T48:V48)&gt;0,"YES","NO")</f>
        <v>NO</v>
      </c>
      <c r="W48" s="30" t="str">
        <f>IF(SUM('Sales by Agent'!U48:W48)&gt;0,"YES","NO")</f>
        <v>NO</v>
      </c>
      <c r="X48" s="30" t="str">
        <f>IF(SUM('Sales by Agent'!V48:X48)&gt;0,"YES","NO")</f>
        <v>NO</v>
      </c>
      <c r="Y48" s="30" t="str">
        <f>IF(SUM('Sales by Agent'!W48:Y48)&gt;0,"YES","NO")</f>
        <v>NO</v>
      </c>
      <c r="Z48" s="30" t="str">
        <f>IF(SUM('Sales by Agent'!X48:Z48)&gt;0,"YES","NO")</f>
        <v>NO</v>
      </c>
      <c r="AA48" s="30" t="str">
        <f>IF(SUM('Sales by Agent'!Y48:AA48)&gt;0,"YES","NO")</f>
        <v>NO</v>
      </c>
      <c r="AB48" s="30" t="str">
        <f>IF(SUM('Sales by Agent'!Z48:AB48)&gt;0,"YES","NO")</f>
        <v>NO</v>
      </c>
      <c r="AC48" s="30" t="str">
        <f>IF(SUM('Sales by Agent'!AA48:AC48)&gt;0,"YES","NO")</f>
        <v>NO</v>
      </c>
      <c r="AD48" s="30" t="str">
        <f>IF(SUM('Sales by Agent'!AB48:AD48)&gt;0,"YES","NO")</f>
        <v>NO</v>
      </c>
      <c r="AE48" s="30" t="str">
        <f>IF(SUM('Sales by Agent'!AC48:AE48)&gt;0,"YES","NO")</f>
        <v>NO</v>
      </c>
      <c r="AF48" s="30" t="str">
        <f>IF(SUM('Sales by Agent'!AD48:AF48)&gt;0,"YES","NO")</f>
        <v>NO</v>
      </c>
      <c r="AG48" s="30" t="str">
        <f>IF(SUM('Sales by Agent'!AE48:AG48)&gt;0,"YES","NO")</f>
        <v>NO</v>
      </c>
      <c r="AH48" s="30" t="str">
        <f>IF(SUM('Sales by Agent'!AF48:AH48)&gt;0,"YES","NO")</f>
        <v>NO</v>
      </c>
      <c r="AI48" s="30" t="str">
        <f>IF(SUM('Sales by Agent'!AG48:AI48)&gt;0,"YES","NO")</f>
        <v>NO</v>
      </c>
      <c r="AJ48" s="30" t="str">
        <f>IF(SUM('Sales by Agent'!AH48:AJ48)&gt;0,"YES","NO")</f>
        <v>NO</v>
      </c>
      <c r="AK48" s="30" t="str">
        <f>IF(SUM('Sales by Agent'!AI48:AK48)&gt;0,"YES","NO")</f>
        <v>NO</v>
      </c>
      <c r="AL48" s="30" t="str">
        <f>IF(SUM('Sales by Agent'!AJ48:AL48)&gt;0,"YES","NO")</f>
        <v>YES</v>
      </c>
      <c r="AM48" s="30" t="str">
        <f>IF(SUM('Sales by Agent'!AK48:AM48)&gt;0,"YES","NO")</f>
        <v>YES</v>
      </c>
      <c r="AN48" s="30" t="str">
        <f>IF(SUM('Sales by Agent'!AL48:AN48)&gt;0,"YES","NO")</f>
        <v>YES</v>
      </c>
      <c r="AO48" s="30" t="str">
        <f>IF(SUM('Sales by Agent'!AM48:AO48)&gt;0,"YES","NO")</f>
        <v>YES</v>
      </c>
      <c r="AP48" s="30" t="str">
        <f>IF(SUM('Sales by Agent'!AN48:AP48)&gt;0,"YES","NO")</f>
        <v>YES</v>
      </c>
      <c r="AQ48" s="30" t="str">
        <f>IF(SUM('Sales by Agent'!AO48:AQ48)&gt;0,"YES","NO")</f>
        <v>YES</v>
      </c>
      <c r="AR48" s="30" t="str">
        <f>IF(SUM('Sales by Agent'!AP48:AR48)&gt;0,"YES","NO")</f>
        <v>YES</v>
      </c>
      <c r="AS48" s="30" t="str">
        <f>IF(SUM('Sales by Agent'!AQ48:AS48)&gt;0,"YES","NO")</f>
        <v>YES</v>
      </c>
      <c r="AT48" s="30" t="str">
        <f>IF(SUM('Sales by Agent'!AR48:AT48)&gt;0,"YES","NO")</f>
        <v>YES</v>
      </c>
      <c r="AU48" s="30" t="str">
        <f>IF(SUM('Sales by Agent'!AS48:AU48)&gt;0,"YES","NO")</f>
        <v>YES</v>
      </c>
      <c r="AV48" s="30" t="str">
        <f>IF(SUM('Sales by Agent'!AT48:AV48)&gt;0,"YES","NO")</f>
        <v>YES</v>
      </c>
      <c r="AW48" s="87"/>
      <c r="AX48" t="str">
        <f t="shared" si="2"/>
        <v>NO</v>
      </c>
      <c r="AY48" t="str">
        <f t="shared" si="3"/>
        <v>NO</v>
      </c>
      <c r="AZ48" t="str">
        <f t="shared" si="4"/>
        <v>NO</v>
      </c>
      <c r="BA48" t="str">
        <f t="shared" si="5"/>
        <v>NO</v>
      </c>
      <c r="BB48" t="str">
        <f t="shared" si="6"/>
        <v>NO</v>
      </c>
      <c r="BC48" t="str">
        <f t="shared" si="7"/>
        <v>NO</v>
      </c>
      <c r="BD48" t="str">
        <f t="shared" si="8"/>
        <v>NO</v>
      </c>
      <c r="BE48" t="str">
        <f t="shared" si="9"/>
        <v>NO</v>
      </c>
      <c r="BF48" t="str">
        <f t="shared" si="10"/>
        <v>NO</v>
      </c>
      <c r="BG48" t="str">
        <f t="shared" si="11"/>
        <v>NO</v>
      </c>
      <c r="BH48" t="str">
        <f t="shared" si="1"/>
        <v>NO</v>
      </c>
    </row>
    <row r="49" spans="1:60">
      <c r="A49" s="564" t="s">
        <v>2069</v>
      </c>
      <c r="B49" s="564" t="s">
        <v>2070</v>
      </c>
      <c r="C49" s="564" t="s">
        <v>1986</v>
      </c>
      <c r="D49" s="564" t="s">
        <v>689</v>
      </c>
      <c r="E49" s="564" t="s">
        <v>1457</v>
      </c>
      <c r="F49" s="565">
        <v>3674.13</v>
      </c>
      <c r="G49" s="88"/>
      <c r="H49" s="88"/>
      <c r="I49" s="30" t="str">
        <f>IF(SUM('Sales by Agent'!G49:I49)&gt;0,"YES","NO")</f>
        <v>NO</v>
      </c>
      <c r="J49" s="30" t="str">
        <f>IF(SUM('Sales by Agent'!H49:J49)&gt;0,"YES","NO")</f>
        <v>NO</v>
      </c>
      <c r="K49" s="30" t="str">
        <f>IF(SUM('Sales by Agent'!I49:K49)&gt;0,"YES","NO")</f>
        <v>NO</v>
      </c>
      <c r="L49" s="30" t="str">
        <f>IF(SUM('Sales by Agent'!J49:L49)&gt;0,"YES","NO")</f>
        <v>NO</v>
      </c>
      <c r="M49" s="30" t="str">
        <f>IF(SUM('Sales by Agent'!K49:M49)&gt;0,"YES","NO")</f>
        <v>NO</v>
      </c>
      <c r="N49" s="30" t="str">
        <f>IF(SUM('Sales by Agent'!L49:N49)&gt;0,"YES","NO")</f>
        <v>NO</v>
      </c>
      <c r="O49" s="30" t="str">
        <f>IF(SUM('Sales by Agent'!M49:O49)&gt;0,"YES","NO")</f>
        <v>NO</v>
      </c>
      <c r="P49" s="30" t="str">
        <f>IF(SUM('Sales by Agent'!N49:P49)&gt;0,"YES","NO")</f>
        <v>NO</v>
      </c>
      <c r="Q49" s="30" t="str">
        <f>IF(SUM('Sales by Agent'!O49:Q49)&gt;0,"YES","NO")</f>
        <v>NO</v>
      </c>
      <c r="R49" s="30" t="str">
        <f>IF(SUM('Sales by Agent'!P49:R49)&gt;0,"YES","NO")</f>
        <v>NO</v>
      </c>
      <c r="S49" s="30" t="str">
        <f>IF(SUM('Sales by Agent'!Q49:S49)&gt;0,"YES","NO")</f>
        <v>NO</v>
      </c>
      <c r="T49" s="30" t="str">
        <f>IF(SUM('Sales by Agent'!R49:T49)&gt;0,"YES","NO")</f>
        <v>NO</v>
      </c>
      <c r="U49" s="30" t="str">
        <f>IF(SUM('Sales by Agent'!S49:U49)&gt;0,"YES","NO")</f>
        <v>NO</v>
      </c>
      <c r="V49" s="30" t="str">
        <f>IF(SUM('Sales by Agent'!T49:V49)&gt;0,"YES","NO")</f>
        <v>NO</v>
      </c>
      <c r="W49" s="30" t="str">
        <f>IF(SUM('Sales by Agent'!U49:W49)&gt;0,"YES","NO")</f>
        <v>NO</v>
      </c>
      <c r="X49" s="30" t="str">
        <f>IF(SUM('Sales by Agent'!V49:X49)&gt;0,"YES","NO")</f>
        <v>NO</v>
      </c>
      <c r="Y49" s="30" t="str">
        <f>IF(SUM('Sales by Agent'!W49:Y49)&gt;0,"YES","NO")</f>
        <v>NO</v>
      </c>
      <c r="Z49" s="30" t="str">
        <f>IF(SUM('Sales by Agent'!X49:Z49)&gt;0,"YES","NO")</f>
        <v>NO</v>
      </c>
      <c r="AA49" s="30" t="str">
        <f>IF(SUM('Sales by Agent'!Y49:AA49)&gt;0,"YES","NO")</f>
        <v>NO</v>
      </c>
      <c r="AB49" s="30" t="str">
        <f>IF(SUM('Sales by Agent'!Z49:AB49)&gt;0,"YES","NO")</f>
        <v>NO</v>
      </c>
      <c r="AC49" s="30" t="str">
        <f>IF(SUM('Sales by Agent'!AA49:AC49)&gt;0,"YES","NO")</f>
        <v>NO</v>
      </c>
      <c r="AD49" s="30" t="str">
        <f>IF(SUM('Sales by Agent'!AB49:AD49)&gt;0,"YES","NO")</f>
        <v>NO</v>
      </c>
      <c r="AE49" s="30" t="str">
        <f>IF(SUM('Sales by Agent'!AC49:AE49)&gt;0,"YES","NO")</f>
        <v>NO</v>
      </c>
      <c r="AF49" s="30" t="str">
        <f>IF(SUM('Sales by Agent'!AD49:AF49)&gt;0,"YES","NO")</f>
        <v>NO</v>
      </c>
      <c r="AG49" s="30" t="str">
        <f>IF(SUM('Sales by Agent'!AE49:AG49)&gt;0,"YES","NO")</f>
        <v>NO</v>
      </c>
      <c r="AH49" s="30" t="str">
        <f>IF(SUM('Sales by Agent'!AF49:AH49)&gt;0,"YES","NO")</f>
        <v>NO</v>
      </c>
      <c r="AI49" s="30" t="str">
        <f>IF(SUM('Sales by Agent'!AG49:AI49)&gt;0,"YES","NO")</f>
        <v>NO</v>
      </c>
      <c r="AJ49" s="30" t="str">
        <f>IF(SUM('Sales by Agent'!AH49:AJ49)&gt;0,"YES","NO")</f>
        <v>NO</v>
      </c>
      <c r="AK49" s="30" t="str">
        <f>IF(SUM('Sales by Agent'!AI49:AK49)&gt;0,"YES","NO")</f>
        <v>NO</v>
      </c>
      <c r="AL49" s="30" t="str">
        <f>IF(SUM('Sales by Agent'!AJ49:AL49)&gt;0,"YES","NO")</f>
        <v>NO</v>
      </c>
      <c r="AM49" s="30" t="str">
        <f>IF(SUM('Sales by Agent'!AK49:AM49)&gt;0,"YES","NO")</f>
        <v>NO</v>
      </c>
      <c r="AN49" s="30" t="str">
        <f>IF(SUM('Sales by Agent'!AL49:AN49)&gt;0,"YES","NO")</f>
        <v>NO</v>
      </c>
      <c r="AO49" s="30" t="str">
        <f>IF(SUM('Sales by Agent'!AM49:AO49)&gt;0,"YES","NO")</f>
        <v>YES</v>
      </c>
      <c r="AP49" s="30" t="str">
        <f>IF(SUM('Sales by Agent'!AN49:AP49)&gt;0,"YES","NO")</f>
        <v>YES</v>
      </c>
      <c r="AQ49" s="30" t="str">
        <f>IF(SUM('Sales by Agent'!AO49:AQ49)&gt;0,"YES","NO")</f>
        <v>YES</v>
      </c>
      <c r="AR49" s="30" t="str">
        <f>IF(SUM('Sales by Agent'!AP49:AR49)&gt;0,"YES","NO")</f>
        <v>YES</v>
      </c>
      <c r="AS49" s="30" t="str">
        <f>IF(SUM('Sales by Agent'!AQ49:AS49)&gt;0,"YES","NO")</f>
        <v>NO</v>
      </c>
      <c r="AT49" s="30" t="str">
        <f>IF(SUM('Sales by Agent'!AR49:AT49)&gt;0,"YES","NO")</f>
        <v>YES</v>
      </c>
      <c r="AU49" s="30" t="str">
        <f>IF(SUM('Sales by Agent'!AS49:AU49)&gt;0,"YES","NO")</f>
        <v>NO</v>
      </c>
      <c r="AV49" s="30" t="str">
        <f>IF(SUM('Sales by Agent'!AT49:AV49)&gt;0,"YES","NO")</f>
        <v>YES</v>
      </c>
      <c r="AW49" s="87"/>
      <c r="AX49" t="str">
        <f t="shared" si="2"/>
        <v>NO</v>
      </c>
      <c r="AY49" t="str">
        <f t="shared" si="3"/>
        <v>NO</v>
      </c>
      <c r="AZ49" t="str">
        <f t="shared" si="4"/>
        <v>NO</v>
      </c>
      <c r="BA49" t="str">
        <f t="shared" si="5"/>
        <v>NO</v>
      </c>
      <c r="BB49" t="str">
        <f t="shared" si="6"/>
        <v>NO</v>
      </c>
      <c r="BC49" t="str">
        <f t="shared" si="7"/>
        <v>NO</v>
      </c>
      <c r="BD49" t="str">
        <f t="shared" si="8"/>
        <v>NO</v>
      </c>
      <c r="BE49" t="str">
        <f t="shared" si="9"/>
        <v>NO</v>
      </c>
      <c r="BF49" t="str">
        <f t="shared" si="10"/>
        <v>NO</v>
      </c>
      <c r="BG49" t="str">
        <f t="shared" si="11"/>
        <v>NO</v>
      </c>
      <c r="BH49" t="str">
        <f t="shared" si="1"/>
        <v>NO</v>
      </c>
    </row>
    <row r="50" spans="1:60">
      <c r="A50" s="564" t="s">
        <v>2071</v>
      </c>
      <c r="B50" s="564" t="s">
        <v>2072</v>
      </c>
      <c r="C50" s="564" t="s">
        <v>1986</v>
      </c>
      <c r="D50" s="564" t="s">
        <v>689</v>
      </c>
      <c r="E50" s="564" t="s">
        <v>1457</v>
      </c>
      <c r="F50" s="565">
        <v>2311.3000000000002</v>
      </c>
      <c r="G50" s="88"/>
      <c r="H50" s="88"/>
      <c r="I50" s="30" t="str">
        <f>IF(SUM('Sales by Agent'!G50:I50)&gt;0,"YES","NO")</f>
        <v>NO</v>
      </c>
      <c r="J50" s="30" t="str">
        <f>IF(SUM('Sales by Agent'!H50:J50)&gt;0,"YES","NO")</f>
        <v>NO</v>
      </c>
      <c r="K50" s="30" t="str">
        <f>IF(SUM('Sales by Agent'!I50:K50)&gt;0,"YES","NO")</f>
        <v>NO</v>
      </c>
      <c r="L50" s="30" t="str">
        <f>IF(SUM('Sales by Agent'!J50:L50)&gt;0,"YES","NO")</f>
        <v>NO</v>
      </c>
      <c r="M50" s="30" t="str">
        <f>IF(SUM('Sales by Agent'!K50:M50)&gt;0,"YES","NO")</f>
        <v>NO</v>
      </c>
      <c r="N50" s="30" t="str">
        <f>IF(SUM('Sales by Agent'!L50:N50)&gt;0,"YES","NO")</f>
        <v>NO</v>
      </c>
      <c r="O50" s="30" t="str">
        <f>IF(SUM('Sales by Agent'!M50:O50)&gt;0,"YES","NO")</f>
        <v>NO</v>
      </c>
      <c r="P50" s="30" t="str">
        <f>IF(SUM('Sales by Agent'!N50:P50)&gt;0,"YES","NO")</f>
        <v>NO</v>
      </c>
      <c r="Q50" s="30" t="str">
        <f>IF(SUM('Sales by Agent'!O50:Q50)&gt;0,"YES","NO")</f>
        <v>NO</v>
      </c>
      <c r="R50" s="30" t="str">
        <f>IF(SUM('Sales by Agent'!P50:R50)&gt;0,"YES","NO")</f>
        <v>NO</v>
      </c>
      <c r="S50" s="30" t="str">
        <f>IF(SUM('Sales by Agent'!Q50:S50)&gt;0,"YES","NO")</f>
        <v>NO</v>
      </c>
      <c r="T50" s="30" t="str">
        <f>IF(SUM('Sales by Agent'!R50:T50)&gt;0,"YES","NO")</f>
        <v>NO</v>
      </c>
      <c r="U50" s="30" t="str">
        <f>IF(SUM('Sales by Agent'!S50:U50)&gt;0,"YES","NO")</f>
        <v>NO</v>
      </c>
      <c r="V50" s="30" t="str">
        <f>IF(SUM('Sales by Agent'!T50:V50)&gt;0,"YES","NO")</f>
        <v>NO</v>
      </c>
      <c r="W50" s="30" t="str">
        <f>IF(SUM('Sales by Agent'!U50:W50)&gt;0,"YES","NO")</f>
        <v>NO</v>
      </c>
      <c r="X50" s="30" t="str">
        <f>IF(SUM('Sales by Agent'!V50:X50)&gt;0,"YES","NO")</f>
        <v>NO</v>
      </c>
      <c r="Y50" s="30" t="str">
        <f>IF(SUM('Sales by Agent'!W50:Y50)&gt;0,"YES","NO")</f>
        <v>NO</v>
      </c>
      <c r="Z50" s="30" t="str">
        <f>IF(SUM('Sales by Agent'!X50:Z50)&gt;0,"YES","NO")</f>
        <v>NO</v>
      </c>
      <c r="AA50" s="30" t="str">
        <f>IF(SUM('Sales by Agent'!Y50:AA50)&gt;0,"YES","NO")</f>
        <v>NO</v>
      </c>
      <c r="AB50" s="30" t="str">
        <f>IF(SUM('Sales by Agent'!Z50:AB50)&gt;0,"YES","NO")</f>
        <v>NO</v>
      </c>
      <c r="AC50" s="30" t="str">
        <f>IF(SUM('Sales by Agent'!AA50:AC50)&gt;0,"YES","NO")</f>
        <v>NO</v>
      </c>
      <c r="AD50" s="30" t="str">
        <f>IF(SUM('Sales by Agent'!AB50:AD50)&gt;0,"YES","NO")</f>
        <v>NO</v>
      </c>
      <c r="AE50" s="30" t="str">
        <f>IF(SUM('Sales by Agent'!AC50:AE50)&gt;0,"YES","NO")</f>
        <v>NO</v>
      </c>
      <c r="AF50" s="30" t="str">
        <f>IF(SUM('Sales by Agent'!AD50:AF50)&gt;0,"YES","NO")</f>
        <v>NO</v>
      </c>
      <c r="AG50" s="30" t="str">
        <f>IF(SUM('Sales by Agent'!AE50:AG50)&gt;0,"YES","NO")</f>
        <v>NO</v>
      </c>
      <c r="AH50" s="30" t="str">
        <f>IF(SUM('Sales by Agent'!AF50:AH50)&gt;0,"YES","NO")</f>
        <v>NO</v>
      </c>
      <c r="AI50" s="30" t="str">
        <f>IF(SUM('Sales by Agent'!AG50:AI50)&gt;0,"YES","NO")</f>
        <v>NO</v>
      </c>
      <c r="AJ50" s="30" t="str">
        <f>IF(SUM('Sales by Agent'!AH50:AJ50)&gt;0,"YES","NO")</f>
        <v>NO</v>
      </c>
      <c r="AK50" s="30" t="str">
        <f>IF(SUM('Sales by Agent'!AI50:AK50)&gt;0,"YES","NO")</f>
        <v>NO</v>
      </c>
      <c r="AL50" s="30" t="str">
        <f>IF(SUM('Sales by Agent'!AJ50:AL50)&gt;0,"YES","NO")</f>
        <v>NO</v>
      </c>
      <c r="AM50" s="30" t="str">
        <f>IF(SUM('Sales by Agent'!AK50:AM50)&gt;0,"YES","NO")</f>
        <v>NO</v>
      </c>
      <c r="AN50" s="30" t="str">
        <f>IF(SUM('Sales by Agent'!AL50:AN50)&gt;0,"YES","NO")</f>
        <v>YES</v>
      </c>
      <c r="AO50" s="30" t="str">
        <f>IF(SUM('Sales by Agent'!AM50:AO50)&gt;0,"YES","NO")</f>
        <v>YES</v>
      </c>
      <c r="AP50" s="30" t="str">
        <f>IF(SUM('Sales by Agent'!AN50:AP50)&gt;0,"YES","NO")</f>
        <v>YES</v>
      </c>
      <c r="AQ50" s="30" t="str">
        <f>IF(SUM('Sales by Agent'!AO50:AQ50)&gt;0,"YES","NO")</f>
        <v>NO</v>
      </c>
      <c r="AR50" s="30" t="str">
        <f>IF(SUM('Sales by Agent'!AP50:AR50)&gt;0,"YES","NO")</f>
        <v>YES</v>
      </c>
      <c r="AS50" s="30" t="str">
        <f>IF(SUM('Sales by Agent'!AQ50:AS50)&gt;0,"YES","NO")</f>
        <v>YES</v>
      </c>
      <c r="AT50" s="30" t="str">
        <f>IF(SUM('Sales by Agent'!AR50:AT50)&gt;0,"YES","NO")</f>
        <v>YES</v>
      </c>
      <c r="AU50" s="30" t="str">
        <f>IF(SUM('Sales by Agent'!AS50:AU50)&gt;0,"YES","NO")</f>
        <v>NO</v>
      </c>
      <c r="AV50" s="30" t="str">
        <f>IF(SUM('Sales by Agent'!AT50:AV50)&gt;0,"YES","NO")</f>
        <v>NO</v>
      </c>
      <c r="AW50" s="87"/>
      <c r="AX50" t="str">
        <f t="shared" si="2"/>
        <v>NO</v>
      </c>
      <c r="AY50" t="str">
        <f t="shared" si="3"/>
        <v>NO</v>
      </c>
      <c r="AZ50" t="str">
        <f t="shared" si="4"/>
        <v>NO</v>
      </c>
      <c r="BA50" t="str">
        <f t="shared" si="5"/>
        <v>NO</v>
      </c>
      <c r="BB50" t="str">
        <f t="shared" si="6"/>
        <v>NO</v>
      </c>
      <c r="BC50" t="str">
        <f t="shared" si="7"/>
        <v>NO</v>
      </c>
      <c r="BD50" t="str">
        <f t="shared" si="8"/>
        <v>NO</v>
      </c>
      <c r="BE50" t="str">
        <f t="shared" si="9"/>
        <v>NO</v>
      </c>
      <c r="BF50" t="str">
        <f t="shared" si="10"/>
        <v>NO</v>
      </c>
      <c r="BG50" t="str">
        <f t="shared" si="11"/>
        <v>NO</v>
      </c>
      <c r="BH50" t="str">
        <f t="shared" si="1"/>
        <v>NO</v>
      </c>
    </row>
    <row r="51" spans="1:60">
      <c r="A51" s="564" t="s">
        <v>2073</v>
      </c>
      <c r="B51" s="564" t="s">
        <v>2074</v>
      </c>
      <c r="C51" s="564" t="s">
        <v>1986</v>
      </c>
      <c r="D51" s="564" t="s">
        <v>689</v>
      </c>
      <c r="E51" s="564" t="s">
        <v>1457</v>
      </c>
      <c r="F51" s="565">
        <v>4491.3</v>
      </c>
      <c r="G51" s="31"/>
      <c r="H51" s="88"/>
      <c r="I51" s="30" t="str">
        <f>IF(SUM('Sales by Agent'!G51:I51)&gt;0,"YES","NO")</f>
        <v>NO</v>
      </c>
      <c r="J51" s="30" t="str">
        <f>IF(SUM('Sales by Agent'!H51:J51)&gt;0,"YES","NO")</f>
        <v>NO</v>
      </c>
      <c r="K51" s="30" t="str">
        <f>IF(SUM('Sales by Agent'!I51:K51)&gt;0,"YES","NO")</f>
        <v>NO</v>
      </c>
      <c r="L51" s="30" t="str">
        <f>IF(SUM('Sales by Agent'!J51:L51)&gt;0,"YES","NO")</f>
        <v>NO</v>
      </c>
      <c r="M51" s="30" t="str">
        <f>IF(SUM('Sales by Agent'!K51:M51)&gt;0,"YES","NO")</f>
        <v>NO</v>
      </c>
      <c r="N51" s="30" t="str">
        <f>IF(SUM('Sales by Agent'!L51:N51)&gt;0,"YES","NO")</f>
        <v>NO</v>
      </c>
      <c r="O51" s="30" t="str">
        <f>IF(SUM('Sales by Agent'!M51:O51)&gt;0,"YES","NO")</f>
        <v>NO</v>
      </c>
      <c r="P51" s="30" t="str">
        <f>IF(SUM('Sales by Agent'!N51:P51)&gt;0,"YES","NO")</f>
        <v>NO</v>
      </c>
      <c r="Q51" s="30" t="str">
        <f>IF(SUM('Sales by Agent'!O51:Q51)&gt;0,"YES","NO")</f>
        <v>NO</v>
      </c>
      <c r="R51" s="30" t="str">
        <f>IF(SUM('Sales by Agent'!P51:R51)&gt;0,"YES","NO")</f>
        <v>NO</v>
      </c>
      <c r="S51" s="30" t="str">
        <f>IF(SUM('Sales by Agent'!Q51:S51)&gt;0,"YES","NO")</f>
        <v>NO</v>
      </c>
      <c r="T51" s="30" t="str">
        <f>IF(SUM('Sales by Agent'!R51:T51)&gt;0,"YES","NO")</f>
        <v>NO</v>
      </c>
      <c r="U51" s="30" t="str">
        <f>IF(SUM('Sales by Agent'!S51:U51)&gt;0,"YES","NO")</f>
        <v>NO</v>
      </c>
      <c r="V51" s="30" t="str">
        <f>IF(SUM('Sales by Agent'!T51:V51)&gt;0,"YES","NO")</f>
        <v>NO</v>
      </c>
      <c r="W51" s="30" t="str">
        <f>IF(SUM('Sales by Agent'!U51:W51)&gt;0,"YES","NO")</f>
        <v>NO</v>
      </c>
      <c r="X51" s="30" t="str">
        <f>IF(SUM('Sales by Agent'!V51:X51)&gt;0,"YES","NO")</f>
        <v>NO</v>
      </c>
      <c r="Y51" s="30" t="str">
        <f>IF(SUM('Sales by Agent'!W51:Y51)&gt;0,"YES","NO")</f>
        <v>NO</v>
      </c>
      <c r="Z51" s="30" t="str">
        <f>IF(SUM('Sales by Agent'!X51:Z51)&gt;0,"YES","NO")</f>
        <v>NO</v>
      </c>
      <c r="AA51" s="30" t="str">
        <f>IF(SUM('Sales by Agent'!Y51:AA51)&gt;0,"YES","NO")</f>
        <v>NO</v>
      </c>
      <c r="AB51" s="30" t="str">
        <f>IF(SUM('Sales by Agent'!Z51:AB51)&gt;0,"YES","NO")</f>
        <v>NO</v>
      </c>
      <c r="AC51" s="30" t="str">
        <f>IF(SUM('Sales by Agent'!AA51:AC51)&gt;0,"YES","NO")</f>
        <v>NO</v>
      </c>
      <c r="AD51" s="30" t="str">
        <f>IF(SUM('Sales by Agent'!AB51:AD51)&gt;0,"YES","NO")</f>
        <v>NO</v>
      </c>
      <c r="AE51" s="30" t="str">
        <f>IF(SUM('Sales by Agent'!AC51:AE51)&gt;0,"YES","NO")</f>
        <v>NO</v>
      </c>
      <c r="AF51" s="30" t="str">
        <f>IF(SUM('Sales by Agent'!AD51:AF51)&gt;0,"YES","NO")</f>
        <v>NO</v>
      </c>
      <c r="AG51" s="30" t="str">
        <f>IF(SUM('Sales by Agent'!AE51:AG51)&gt;0,"YES","NO")</f>
        <v>NO</v>
      </c>
      <c r="AH51" s="30" t="str">
        <f>IF(SUM('Sales by Agent'!AF51:AH51)&gt;0,"YES","NO")</f>
        <v>NO</v>
      </c>
      <c r="AI51" s="30" t="str">
        <f>IF(SUM('Sales by Agent'!AG51:AI51)&gt;0,"YES","NO")</f>
        <v>NO</v>
      </c>
      <c r="AJ51" s="30" t="str">
        <f>IF(SUM('Sales by Agent'!AH51:AJ51)&gt;0,"YES","NO")</f>
        <v>NO</v>
      </c>
      <c r="AK51" s="30" t="str">
        <f>IF(SUM('Sales by Agent'!AI51:AK51)&gt;0,"YES","NO")</f>
        <v>NO</v>
      </c>
      <c r="AL51" s="30" t="str">
        <f>IF(SUM('Sales by Agent'!AJ51:AL51)&gt;0,"YES","NO")</f>
        <v>YES</v>
      </c>
      <c r="AM51" s="30" t="str">
        <f>IF(SUM('Sales by Agent'!AK51:AM51)&gt;0,"YES","NO")</f>
        <v>YES</v>
      </c>
      <c r="AN51" s="30" t="str">
        <f>IF(SUM('Sales by Agent'!AL51:AN51)&gt;0,"YES","NO")</f>
        <v>YES</v>
      </c>
      <c r="AO51" s="30" t="str">
        <f>IF(SUM('Sales by Agent'!AM51:AO51)&gt;0,"YES","NO")</f>
        <v>NO</v>
      </c>
      <c r="AP51" s="30" t="str">
        <f>IF(SUM('Sales by Agent'!AN51:AP51)&gt;0,"YES","NO")</f>
        <v>NO</v>
      </c>
      <c r="AQ51" s="30" t="str">
        <f>IF(SUM('Sales by Agent'!AO51:AQ51)&gt;0,"YES","NO")</f>
        <v>NO</v>
      </c>
      <c r="AR51" s="30" t="str">
        <f>IF(SUM('Sales by Agent'!AP51:AR51)&gt;0,"YES","NO")</f>
        <v>NO</v>
      </c>
      <c r="AS51" s="30" t="str">
        <f>IF(SUM('Sales by Agent'!AQ51:AS51)&gt;0,"YES","NO")</f>
        <v>NO</v>
      </c>
      <c r="AT51" s="30" t="str">
        <f>IF(SUM('Sales by Agent'!AR51:AT51)&gt;0,"YES","NO")</f>
        <v>NO</v>
      </c>
      <c r="AU51" s="30" t="str">
        <f>IF(SUM('Sales by Agent'!AS51:AU51)&gt;0,"YES","NO")</f>
        <v>NO</v>
      </c>
      <c r="AV51" s="30" t="str">
        <f>IF(SUM('Sales by Agent'!AT51:AV51)&gt;0,"YES","NO")</f>
        <v>NO</v>
      </c>
      <c r="AW51" s="87"/>
      <c r="AX51" t="str">
        <f t="shared" si="2"/>
        <v>NO</v>
      </c>
      <c r="AY51" t="str">
        <f t="shared" si="3"/>
        <v>NO</v>
      </c>
      <c r="AZ51" t="str">
        <f t="shared" si="4"/>
        <v>NO</v>
      </c>
      <c r="BA51" t="str">
        <f t="shared" si="5"/>
        <v>NO</v>
      </c>
      <c r="BB51" t="str">
        <f t="shared" si="6"/>
        <v>NO</v>
      </c>
      <c r="BC51" t="str">
        <f t="shared" si="7"/>
        <v>NO</v>
      </c>
      <c r="BD51" t="str">
        <f t="shared" si="8"/>
        <v>NO</v>
      </c>
      <c r="BE51" t="str">
        <f t="shared" si="9"/>
        <v>NO</v>
      </c>
      <c r="BF51" t="str">
        <f t="shared" si="10"/>
        <v>NO</v>
      </c>
      <c r="BG51" t="str">
        <f t="shared" si="11"/>
        <v>NO</v>
      </c>
      <c r="BH51" t="str">
        <f t="shared" si="1"/>
        <v>NEW INACTIVE</v>
      </c>
    </row>
    <row r="52" spans="1:60">
      <c r="A52" s="564" t="s">
        <v>2075</v>
      </c>
      <c r="B52" s="564" t="s">
        <v>2076</v>
      </c>
      <c r="C52" s="564" t="s">
        <v>1986</v>
      </c>
      <c r="D52" s="564" t="s">
        <v>689</v>
      </c>
      <c r="E52" s="564" t="s">
        <v>1457</v>
      </c>
      <c r="F52" s="565">
        <v>4364.2299999999996</v>
      </c>
      <c r="G52" s="88"/>
      <c r="H52" s="88"/>
      <c r="I52" s="30" t="str">
        <f>IF(SUM('Sales by Agent'!G52:I52)&gt;0,"YES","NO")</f>
        <v>NO</v>
      </c>
      <c r="J52" s="30" t="str">
        <f>IF(SUM('Sales by Agent'!H52:J52)&gt;0,"YES","NO")</f>
        <v>NO</v>
      </c>
      <c r="K52" s="30" t="str">
        <f>IF(SUM('Sales by Agent'!I52:K52)&gt;0,"YES","NO")</f>
        <v>NO</v>
      </c>
      <c r="L52" s="30" t="str">
        <f>IF(SUM('Sales by Agent'!J52:L52)&gt;0,"YES","NO")</f>
        <v>NO</v>
      </c>
      <c r="M52" s="30" t="str">
        <f>IF(SUM('Sales by Agent'!K52:M52)&gt;0,"YES","NO")</f>
        <v>NO</v>
      </c>
      <c r="N52" s="30" t="str">
        <f>IF(SUM('Sales by Agent'!L52:N52)&gt;0,"YES","NO")</f>
        <v>NO</v>
      </c>
      <c r="O52" s="30" t="str">
        <f>IF(SUM('Sales by Agent'!M52:O52)&gt;0,"YES","NO")</f>
        <v>NO</v>
      </c>
      <c r="P52" s="30" t="str">
        <f>IF(SUM('Sales by Agent'!N52:P52)&gt;0,"YES","NO")</f>
        <v>NO</v>
      </c>
      <c r="Q52" s="30" t="str">
        <f>IF(SUM('Sales by Agent'!O52:Q52)&gt;0,"YES","NO")</f>
        <v>NO</v>
      </c>
      <c r="R52" s="30" t="str">
        <f>IF(SUM('Sales by Agent'!P52:R52)&gt;0,"YES","NO")</f>
        <v>NO</v>
      </c>
      <c r="S52" s="30" t="str">
        <f>IF(SUM('Sales by Agent'!Q52:S52)&gt;0,"YES","NO")</f>
        <v>NO</v>
      </c>
      <c r="T52" s="30" t="str">
        <f>IF(SUM('Sales by Agent'!R52:T52)&gt;0,"YES","NO")</f>
        <v>NO</v>
      </c>
      <c r="U52" s="30" t="str">
        <f>IF(SUM('Sales by Agent'!S52:U52)&gt;0,"YES","NO")</f>
        <v>NO</v>
      </c>
      <c r="V52" s="30" t="str">
        <f>IF(SUM('Sales by Agent'!T52:V52)&gt;0,"YES","NO")</f>
        <v>NO</v>
      </c>
      <c r="W52" s="30" t="str">
        <f>IF(SUM('Sales by Agent'!U52:W52)&gt;0,"YES","NO")</f>
        <v>NO</v>
      </c>
      <c r="X52" s="30" t="str">
        <f>IF(SUM('Sales by Agent'!V52:X52)&gt;0,"YES","NO")</f>
        <v>NO</v>
      </c>
      <c r="Y52" s="30" t="str">
        <f>IF(SUM('Sales by Agent'!W52:Y52)&gt;0,"YES","NO")</f>
        <v>NO</v>
      </c>
      <c r="Z52" s="30" t="str">
        <f>IF(SUM('Sales by Agent'!X52:Z52)&gt;0,"YES","NO")</f>
        <v>NO</v>
      </c>
      <c r="AA52" s="30" t="str">
        <f>IF(SUM('Sales by Agent'!Y52:AA52)&gt;0,"YES","NO")</f>
        <v>NO</v>
      </c>
      <c r="AB52" s="30" t="str">
        <f>IF(SUM('Sales by Agent'!Z52:AB52)&gt;0,"YES","NO")</f>
        <v>NO</v>
      </c>
      <c r="AC52" s="30" t="str">
        <f>IF(SUM('Sales by Agent'!AA52:AC52)&gt;0,"YES","NO")</f>
        <v>NO</v>
      </c>
      <c r="AD52" s="30" t="str">
        <f>IF(SUM('Sales by Agent'!AB52:AD52)&gt;0,"YES","NO")</f>
        <v>NO</v>
      </c>
      <c r="AE52" s="30" t="str">
        <f>IF(SUM('Sales by Agent'!AC52:AE52)&gt;0,"YES","NO")</f>
        <v>NO</v>
      </c>
      <c r="AF52" s="30" t="str">
        <f>IF(SUM('Sales by Agent'!AD52:AF52)&gt;0,"YES","NO")</f>
        <v>NO</v>
      </c>
      <c r="AG52" s="30" t="str">
        <f>IF(SUM('Sales by Agent'!AE52:AG52)&gt;0,"YES","NO")</f>
        <v>NO</v>
      </c>
      <c r="AH52" s="30" t="str">
        <f>IF(SUM('Sales by Agent'!AF52:AH52)&gt;0,"YES","NO")</f>
        <v>NO</v>
      </c>
      <c r="AI52" s="30" t="str">
        <f>IF(SUM('Sales by Agent'!AG52:AI52)&gt;0,"YES","NO")</f>
        <v>NO</v>
      </c>
      <c r="AJ52" s="30" t="str">
        <f>IF(SUM('Sales by Agent'!AH52:AJ52)&gt;0,"YES","NO")</f>
        <v>NO</v>
      </c>
      <c r="AK52" s="30" t="str">
        <f>IF(SUM('Sales by Agent'!AI52:AK52)&gt;0,"YES","NO")</f>
        <v>NO</v>
      </c>
      <c r="AL52" s="30" t="str">
        <f>IF(SUM('Sales by Agent'!AJ52:AL52)&gt;0,"YES","NO")</f>
        <v>NO</v>
      </c>
      <c r="AM52" s="30" t="str">
        <f>IF(SUM('Sales by Agent'!AK52:AM52)&gt;0,"YES","NO")</f>
        <v>YES</v>
      </c>
      <c r="AN52" s="30" t="str">
        <f>IF(SUM('Sales by Agent'!AL52:AN52)&gt;0,"YES","NO")</f>
        <v>YES</v>
      </c>
      <c r="AO52" s="30" t="str">
        <f>IF(SUM('Sales by Agent'!AM52:AO52)&gt;0,"YES","NO")</f>
        <v>YES</v>
      </c>
      <c r="AP52" s="30" t="str">
        <f>IF(SUM('Sales by Agent'!AN52:AP52)&gt;0,"YES","NO")</f>
        <v>YES</v>
      </c>
      <c r="AQ52" s="30" t="str">
        <f>IF(SUM('Sales by Agent'!AO52:AQ52)&gt;0,"YES","NO")</f>
        <v>YES</v>
      </c>
      <c r="AR52" s="30" t="str">
        <f>IF(SUM('Sales by Agent'!AP52:AR52)&gt;0,"YES","NO")</f>
        <v>NO</v>
      </c>
      <c r="AS52" s="30" t="str">
        <f>IF(SUM('Sales by Agent'!AQ52:AS52)&gt;0,"YES","NO")</f>
        <v>NO</v>
      </c>
      <c r="AT52" s="30" t="str">
        <f>IF(SUM('Sales by Agent'!AR52:AT52)&gt;0,"YES","NO")</f>
        <v>NO</v>
      </c>
      <c r="AU52" s="30" t="str">
        <f>IF(SUM('Sales by Agent'!AS52:AU52)&gt;0,"YES","NO")</f>
        <v>NO</v>
      </c>
      <c r="AV52" s="30" t="str">
        <f>IF(SUM('Sales by Agent'!AT52:AV52)&gt;0,"YES","NO")</f>
        <v>NO</v>
      </c>
      <c r="AW52" s="87"/>
      <c r="AX52" t="str">
        <f t="shared" si="2"/>
        <v>NO</v>
      </c>
      <c r="AY52" t="str">
        <f t="shared" si="3"/>
        <v>NO</v>
      </c>
      <c r="AZ52" t="str">
        <f t="shared" si="4"/>
        <v>NO</v>
      </c>
      <c r="BA52" t="str">
        <f t="shared" si="5"/>
        <v>NO</v>
      </c>
      <c r="BB52" t="str">
        <f t="shared" si="6"/>
        <v>NO</v>
      </c>
      <c r="BC52" t="str">
        <f t="shared" si="7"/>
        <v>NO</v>
      </c>
      <c r="BD52" t="str">
        <f t="shared" si="8"/>
        <v>NO</v>
      </c>
      <c r="BE52" t="str">
        <f t="shared" si="9"/>
        <v>NO</v>
      </c>
      <c r="BF52" t="str">
        <f t="shared" si="10"/>
        <v>NO</v>
      </c>
      <c r="BG52" t="str">
        <f t="shared" si="11"/>
        <v>NO</v>
      </c>
      <c r="BH52" t="str">
        <f t="shared" si="1"/>
        <v>NO</v>
      </c>
    </row>
    <row r="53" spans="1:60">
      <c r="A53" s="564" t="s">
        <v>2077</v>
      </c>
      <c r="B53" s="564" t="s">
        <v>2078</v>
      </c>
      <c r="C53" s="564" t="s">
        <v>1986</v>
      </c>
      <c r="D53" s="564" t="s">
        <v>689</v>
      </c>
      <c r="E53" s="564" t="s">
        <v>1457</v>
      </c>
      <c r="F53" s="565">
        <v>31345.53</v>
      </c>
      <c r="G53" s="31"/>
      <c r="H53" s="31"/>
      <c r="I53" s="30" t="str">
        <f>IF(SUM('Sales by Agent'!G53:I53)&gt;0,"YES","NO")</f>
        <v>NO</v>
      </c>
      <c r="J53" s="30" t="str">
        <f>IF(SUM('Sales by Agent'!H53:J53)&gt;0,"YES","NO")</f>
        <v>NO</v>
      </c>
      <c r="K53" s="30" t="str">
        <f>IF(SUM('Sales by Agent'!I53:K53)&gt;0,"YES","NO")</f>
        <v>NO</v>
      </c>
      <c r="L53" s="30" t="str">
        <f>IF(SUM('Sales by Agent'!J53:L53)&gt;0,"YES","NO")</f>
        <v>NO</v>
      </c>
      <c r="M53" s="30" t="str">
        <f>IF(SUM('Sales by Agent'!K53:M53)&gt;0,"YES","NO")</f>
        <v>NO</v>
      </c>
      <c r="N53" s="30" t="str">
        <f>IF(SUM('Sales by Agent'!L53:N53)&gt;0,"YES","NO")</f>
        <v>NO</v>
      </c>
      <c r="O53" s="30" t="str">
        <f>IF(SUM('Sales by Agent'!M53:O53)&gt;0,"YES","NO")</f>
        <v>NO</v>
      </c>
      <c r="P53" s="30" t="str">
        <f>IF(SUM('Sales by Agent'!N53:P53)&gt;0,"YES","NO")</f>
        <v>NO</v>
      </c>
      <c r="Q53" s="30" t="str">
        <f>IF(SUM('Sales by Agent'!O53:Q53)&gt;0,"YES","NO")</f>
        <v>NO</v>
      </c>
      <c r="R53" s="30" t="str">
        <f>IF(SUM('Sales by Agent'!P53:R53)&gt;0,"YES","NO")</f>
        <v>NO</v>
      </c>
      <c r="S53" s="30" t="str">
        <f>IF(SUM('Sales by Agent'!Q53:S53)&gt;0,"YES","NO")</f>
        <v>NO</v>
      </c>
      <c r="T53" s="30" t="str">
        <f>IF(SUM('Sales by Agent'!R53:T53)&gt;0,"YES","NO")</f>
        <v>NO</v>
      </c>
      <c r="U53" s="30" t="str">
        <f>IF(SUM('Sales by Agent'!S53:U53)&gt;0,"YES","NO")</f>
        <v>NO</v>
      </c>
      <c r="V53" s="30" t="str">
        <f>IF(SUM('Sales by Agent'!T53:V53)&gt;0,"YES","NO")</f>
        <v>NO</v>
      </c>
      <c r="W53" s="30" t="str">
        <f>IF(SUM('Sales by Agent'!U53:W53)&gt;0,"YES","NO")</f>
        <v>NO</v>
      </c>
      <c r="X53" s="30" t="str">
        <f>IF(SUM('Sales by Agent'!V53:X53)&gt;0,"YES","NO")</f>
        <v>NO</v>
      </c>
      <c r="Y53" s="30" t="str">
        <f>IF(SUM('Sales by Agent'!W53:Y53)&gt;0,"YES","NO")</f>
        <v>NO</v>
      </c>
      <c r="Z53" s="30" t="str">
        <f>IF(SUM('Sales by Agent'!X53:Z53)&gt;0,"YES","NO")</f>
        <v>NO</v>
      </c>
      <c r="AA53" s="30" t="str">
        <f>IF(SUM('Sales by Agent'!Y53:AA53)&gt;0,"YES","NO")</f>
        <v>NO</v>
      </c>
      <c r="AB53" s="30" t="str">
        <f>IF(SUM('Sales by Agent'!Z53:AB53)&gt;0,"YES","NO")</f>
        <v>NO</v>
      </c>
      <c r="AC53" s="30" t="str">
        <f>IF(SUM('Sales by Agent'!AA53:AC53)&gt;0,"YES","NO")</f>
        <v>NO</v>
      </c>
      <c r="AD53" s="30" t="str">
        <f>IF(SUM('Sales by Agent'!AB53:AD53)&gt;0,"YES","NO")</f>
        <v>NO</v>
      </c>
      <c r="AE53" s="30" t="str">
        <f>IF(SUM('Sales by Agent'!AC53:AE53)&gt;0,"YES","NO")</f>
        <v>NO</v>
      </c>
      <c r="AF53" s="30" t="str">
        <f>IF(SUM('Sales by Agent'!AD53:AF53)&gt;0,"YES","NO")</f>
        <v>NO</v>
      </c>
      <c r="AG53" s="30" t="str">
        <f>IF(SUM('Sales by Agent'!AE53:AG53)&gt;0,"YES","NO")</f>
        <v>NO</v>
      </c>
      <c r="AH53" s="30" t="str">
        <f>IF(SUM('Sales by Agent'!AF53:AH53)&gt;0,"YES","NO")</f>
        <v>NO</v>
      </c>
      <c r="AI53" s="30" t="str">
        <f>IF(SUM('Sales by Agent'!AG53:AI53)&gt;0,"YES","NO")</f>
        <v>NO</v>
      </c>
      <c r="AJ53" s="30" t="str">
        <f>IF(SUM('Sales by Agent'!AH53:AJ53)&gt;0,"YES","NO")</f>
        <v>NO</v>
      </c>
      <c r="AK53" s="30" t="str">
        <f>IF(SUM('Sales by Agent'!AI53:AK53)&gt;0,"YES","NO")</f>
        <v>NO</v>
      </c>
      <c r="AL53" s="30" t="str">
        <f>IF(SUM('Sales by Agent'!AJ53:AL53)&gt;0,"YES","NO")</f>
        <v>NO</v>
      </c>
      <c r="AM53" s="30" t="str">
        <f>IF(SUM('Sales by Agent'!AK53:AM53)&gt;0,"YES","NO")</f>
        <v>NO</v>
      </c>
      <c r="AN53" s="30" t="str">
        <f>IF(SUM('Sales by Agent'!AL53:AN53)&gt;0,"YES","NO")</f>
        <v>NO</v>
      </c>
      <c r="AO53" s="30" t="str">
        <f>IF(SUM('Sales by Agent'!AM53:AO53)&gt;0,"YES","NO")</f>
        <v>NO</v>
      </c>
      <c r="AP53" s="30" t="str">
        <f>IF(SUM('Sales by Agent'!AN53:AP53)&gt;0,"YES","NO")</f>
        <v>NO</v>
      </c>
      <c r="AQ53" s="30" t="str">
        <f>IF(SUM('Sales by Agent'!AO53:AQ53)&gt;0,"YES","NO")</f>
        <v>NO</v>
      </c>
      <c r="AR53" s="30" t="str">
        <f>IF(SUM('Sales by Agent'!AP53:AR53)&gt;0,"YES","NO")</f>
        <v>YES</v>
      </c>
      <c r="AS53" s="30" t="str">
        <f>IF(SUM('Sales by Agent'!AQ53:AS53)&gt;0,"YES","NO")</f>
        <v>YES</v>
      </c>
      <c r="AT53" s="30" t="str">
        <f>IF(SUM('Sales by Agent'!AR53:AT53)&gt;0,"YES","NO")</f>
        <v>YES</v>
      </c>
      <c r="AU53" s="30" t="str">
        <f>IF(SUM('Sales by Agent'!AS53:AU53)&gt;0,"YES","NO")</f>
        <v>YES</v>
      </c>
      <c r="AV53" s="30" t="str">
        <f>IF(SUM('Sales by Agent'!AT53:AV53)&gt;0,"YES","NO")</f>
        <v>YES</v>
      </c>
      <c r="AW53" s="87"/>
      <c r="AX53" t="str">
        <f t="shared" si="2"/>
        <v>NO</v>
      </c>
      <c r="AY53" t="str">
        <f t="shared" si="3"/>
        <v>NO</v>
      </c>
      <c r="AZ53" t="str">
        <f t="shared" si="4"/>
        <v>NO</v>
      </c>
      <c r="BA53" t="str">
        <f t="shared" si="5"/>
        <v>NO</v>
      </c>
      <c r="BB53" t="str">
        <f t="shared" si="6"/>
        <v>NO</v>
      </c>
      <c r="BC53" t="str">
        <f t="shared" si="7"/>
        <v>NO</v>
      </c>
      <c r="BD53" t="str">
        <f t="shared" si="8"/>
        <v>NO</v>
      </c>
      <c r="BE53" t="str">
        <f t="shared" si="9"/>
        <v>NO</v>
      </c>
      <c r="BF53" t="str">
        <f t="shared" si="10"/>
        <v>NO</v>
      </c>
      <c r="BG53" t="str">
        <f t="shared" si="11"/>
        <v>NO</v>
      </c>
      <c r="BH53" t="str">
        <f t="shared" si="1"/>
        <v>NO</v>
      </c>
    </row>
    <row r="54" spans="1:60">
      <c r="A54" s="564" t="s">
        <v>2079</v>
      </c>
      <c r="B54" s="564" t="s">
        <v>2080</v>
      </c>
      <c r="C54" s="564" t="s">
        <v>1986</v>
      </c>
      <c r="D54" s="564" t="s">
        <v>689</v>
      </c>
      <c r="E54" s="564" t="s">
        <v>1457</v>
      </c>
      <c r="F54" s="565">
        <v>14878.67</v>
      </c>
      <c r="G54" s="88"/>
      <c r="H54" s="88"/>
      <c r="I54" s="30" t="str">
        <f>IF(SUM('Sales by Agent'!G54:I54)&gt;0,"YES","NO")</f>
        <v>NO</v>
      </c>
      <c r="J54" s="30" t="str">
        <f>IF(SUM('Sales by Agent'!H54:J54)&gt;0,"YES","NO")</f>
        <v>NO</v>
      </c>
      <c r="K54" s="30" t="str">
        <f>IF(SUM('Sales by Agent'!I54:K54)&gt;0,"YES","NO")</f>
        <v>NO</v>
      </c>
      <c r="L54" s="30" t="str">
        <f>IF(SUM('Sales by Agent'!J54:L54)&gt;0,"YES","NO")</f>
        <v>NO</v>
      </c>
      <c r="M54" s="30" t="str">
        <f>IF(SUM('Sales by Agent'!K54:M54)&gt;0,"YES","NO")</f>
        <v>NO</v>
      </c>
      <c r="N54" s="30" t="str">
        <f>IF(SUM('Sales by Agent'!L54:N54)&gt;0,"YES","NO")</f>
        <v>NO</v>
      </c>
      <c r="O54" s="30" t="str">
        <f>IF(SUM('Sales by Agent'!M54:O54)&gt;0,"YES","NO")</f>
        <v>NO</v>
      </c>
      <c r="P54" s="30" t="str">
        <f>IF(SUM('Sales by Agent'!N54:P54)&gt;0,"YES","NO")</f>
        <v>NO</v>
      </c>
      <c r="Q54" s="30" t="str">
        <f>IF(SUM('Sales by Agent'!O54:Q54)&gt;0,"YES","NO")</f>
        <v>NO</v>
      </c>
      <c r="R54" s="30" t="str">
        <f>IF(SUM('Sales by Agent'!P54:R54)&gt;0,"YES","NO")</f>
        <v>NO</v>
      </c>
      <c r="S54" s="30" t="str">
        <f>IF(SUM('Sales by Agent'!Q54:S54)&gt;0,"YES","NO")</f>
        <v>NO</v>
      </c>
      <c r="T54" s="30" t="str">
        <f>IF(SUM('Sales by Agent'!R54:T54)&gt;0,"YES","NO")</f>
        <v>NO</v>
      </c>
      <c r="U54" s="30" t="str">
        <f>IF(SUM('Sales by Agent'!S54:U54)&gt;0,"YES","NO")</f>
        <v>NO</v>
      </c>
      <c r="V54" s="30" t="str">
        <f>IF(SUM('Sales by Agent'!T54:V54)&gt;0,"YES","NO")</f>
        <v>NO</v>
      </c>
      <c r="W54" s="30" t="str">
        <f>IF(SUM('Sales by Agent'!U54:W54)&gt;0,"YES","NO")</f>
        <v>NO</v>
      </c>
      <c r="X54" s="30" t="str">
        <f>IF(SUM('Sales by Agent'!V54:X54)&gt;0,"YES","NO")</f>
        <v>NO</v>
      </c>
      <c r="Y54" s="30" t="str">
        <f>IF(SUM('Sales by Agent'!W54:Y54)&gt;0,"YES","NO")</f>
        <v>NO</v>
      </c>
      <c r="Z54" s="30" t="str">
        <f>IF(SUM('Sales by Agent'!X54:Z54)&gt;0,"YES","NO")</f>
        <v>NO</v>
      </c>
      <c r="AA54" s="30" t="str">
        <f>IF(SUM('Sales by Agent'!Y54:AA54)&gt;0,"YES","NO")</f>
        <v>NO</v>
      </c>
      <c r="AB54" s="30" t="str">
        <f>IF(SUM('Sales by Agent'!Z54:AB54)&gt;0,"YES","NO")</f>
        <v>NO</v>
      </c>
      <c r="AC54" s="30" t="str">
        <f>IF(SUM('Sales by Agent'!AA54:AC54)&gt;0,"YES","NO")</f>
        <v>NO</v>
      </c>
      <c r="AD54" s="30" t="str">
        <f>IF(SUM('Sales by Agent'!AB54:AD54)&gt;0,"YES","NO")</f>
        <v>NO</v>
      </c>
      <c r="AE54" s="30" t="str">
        <f>IF(SUM('Sales by Agent'!AC54:AE54)&gt;0,"YES","NO")</f>
        <v>NO</v>
      </c>
      <c r="AF54" s="30" t="str">
        <f>IF(SUM('Sales by Agent'!AD54:AF54)&gt;0,"YES","NO")</f>
        <v>NO</v>
      </c>
      <c r="AG54" s="30" t="str">
        <f>IF(SUM('Sales by Agent'!AE54:AG54)&gt;0,"YES","NO")</f>
        <v>NO</v>
      </c>
      <c r="AH54" s="30" t="str">
        <f>IF(SUM('Sales by Agent'!AF54:AH54)&gt;0,"YES","NO")</f>
        <v>NO</v>
      </c>
      <c r="AI54" s="30" t="str">
        <f>IF(SUM('Sales by Agent'!AG54:AI54)&gt;0,"YES","NO")</f>
        <v>NO</v>
      </c>
      <c r="AJ54" s="30" t="str">
        <f>IF(SUM('Sales by Agent'!AH54:AJ54)&gt;0,"YES","NO")</f>
        <v>NO</v>
      </c>
      <c r="AK54" s="30" t="str">
        <f>IF(SUM('Sales by Agent'!AI54:AK54)&gt;0,"YES","NO")</f>
        <v>NO</v>
      </c>
      <c r="AL54" s="30" t="str">
        <f>IF(SUM('Sales by Agent'!AJ54:AL54)&gt;0,"YES","NO")</f>
        <v>NO</v>
      </c>
      <c r="AM54" s="30" t="str">
        <f>IF(SUM('Sales by Agent'!AK54:AM54)&gt;0,"YES","NO")</f>
        <v>YES</v>
      </c>
      <c r="AN54" s="30" t="str">
        <f>IF(SUM('Sales by Agent'!AL54:AN54)&gt;0,"YES","NO")</f>
        <v>YES</v>
      </c>
      <c r="AO54" s="30" t="str">
        <f>IF(SUM('Sales by Agent'!AM54:AO54)&gt;0,"YES","NO")</f>
        <v>YES</v>
      </c>
      <c r="AP54" s="30" t="str">
        <f>IF(SUM('Sales by Agent'!AN54:AP54)&gt;0,"YES","NO")</f>
        <v>YES</v>
      </c>
      <c r="AQ54" s="30" t="str">
        <f>IF(SUM('Sales by Agent'!AO54:AQ54)&gt;0,"YES","NO")</f>
        <v>YES</v>
      </c>
      <c r="AR54" s="30" t="str">
        <f>IF(SUM('Sales by Agent'!AP54:AR54)&gt;0,"YES","NO")</f>
        <v>YES</v>
      </c>
      <c r="AS54" s="30" t="str">
        <f>IF(SUM('Sales by Agent'!AQ54:AS54)&gt;0,"YES","NO")</f>
        <v>YES</v>
      </c>
      <c r="AT54" s="30" t="str">
        <f>IF(SUM('Sales by Agent'!AR54:AT54)&gt;0,"YES","NO")</f>
        <v>YES</v>
      </c>
      <c r="AU54" s="30" t="str">
        <f>IF(SUM('Sales by Agent'!AS54:AU54)&gt;0,"YES","NO")</f>
        <v>YES</v>
      </c>
      <c r="AV54" s="30" t="str">
        <f>IF(SUM('Sales by Agent'!AT54:AV54)&gt;0,"YES","NO")</f>
        <v>YES</v>
      </c>
      <c r="AW54" s="87"/>
      <c r="AX54" t="str">
        <f t="shared" si="2"/>
        <v>NO</v>
      </c>
      <c r="AY54" t="str">
        <f t="shared" si="3"/>
        <v>NO</v>
      </c>
      <c r="AZ54" t="str">
        <f t="shared" si="4"/>
        <v>NO</v>
      </c>
      <c r="BA54" t="str">
        <f t="shared" si="5"/>
        <v>NO</v>
      </c>
      <c r="BB54" t="str">
        <f t="shared" si="6"/>
        <v>NO</v>
      </c>
      <c r="BC54" t="str">
        <f t="shared" si="7"/>
        <v>NO</v>
      </c>
      <c r="BD54" t="str">
        <f t="shared" si="8"/>
        <v>NO</v>
      </c>
      <c r="BE54" t="str">
        <f t="shared" si="9"/>
        <v>NO</v>
      </c>
      <c r="BF54" t="str">
        <f t="shared" si="10"/>
        <v>NO</v>
      </c>
      <c r="BG54" t="str">
        <f t="shared" si="11"/>
        <v>NO</v>
      </c>
      <c r="BH54" t="str">
        <f t="shared" si="1"/>
        <v>NO</v>
      </c>
    </row>
    <row r="55" spans="1:60">
      <c r="A55" s="564" t="s">
        <v>2081</v>
      </c>
      <c r="B55" s="564" t="s">
        <v>2082</v>
      </c>
      <c r="C55" s="564" t="s">
        <v>1986</v>
      </c>
      <c r="D55" s="564" t="s">
        <v>689</v>
      </c>
      <c r="E55" s="564" t="s">
        <v>1457</v>
      </c>
      <c r="F55" s="565">
        <v>2301.3000000000002</v>
      </c>
      <c r="G55" s="31"/>
      <c r="H55" s="88"/>
      <c r="I55" s="30" t="str">
        <f>IF(SUM('Sales by Agent'!G55:I55)&gt;0,"YES","NO")</f>
        <v>NO</v>
      </c>
      <c r="J55" s="30" t="str">
        <f>IF(SUM('Sales by Agent'!H55:J55)&gt;0,"YES","NO")</f>
        <v>NO</v>
      </c>
      <c r="K55" s="30" t="str">
        <f>IF(SUM('Sales by Agent'!I55:K55)&gt;0,"YES","NO")</f>
        <v>NO</v>
      </c>
      <c r="L55" s="30" t="str">
        <f>IF(SUM('Sales by Agent'!J55:L55)&gt;0,"YES","NO")</f>
        <v>NO</v>
      </c>
      <c r="M55" s="30" t="str">
        <f>IF(SUM('Sales by Agent'!K55:M55)&gt;0,"YES","NO")</f>
        <v>NO</v>
      </c>
      <c r="N55" s="30" t="str">
        <f>IF(SUM('Sales by Agent'!L55:N55)&gt;0,"YES","NO")</f>
        <v>NO</v>
      </c>
      <c r="O55" s="30" t="str">
        <f>IF(SUM('Sales by Agent'!M55:O55)&gt;0,"YES","NO")</f>
        <v>NO</v>
      </c>
      <c r="P55" s="30" t="str">
        <f>IF(SUM('Sales by Agent'!N55:P55)&gt;0,"YES","NO")</f>
        <v>NO</v>
      </c>
      <c r="Q55" s="30" t="str">
        <f>IF(SUM('Sales by Agent'!O55:Q55)&gt;0,"YES","NO")</f>
        <v>NO</v>
      </c>
      <c r="R55" s="30" t="str">
        <f>IF(SUM('Sales by Agent'!P55:R55)&gt;0,"YES","NO")</f>
        <v>NO</v>
      </c>
      <c r="S55" s="30" t="str">
        <f>IF(SUM('Sales by Agent'!Q55:S55)&gt;0,"YES","NO")</f>
        <v>NO</v>
      </c>
      <c r="T55" s="30" t="str">
        <f>IF(SUM('Sales by Agent'!R55:T55)&gt;0,"YES","NO")</f>
        <v>NO</v>
      </c>
      <c r="U55" s="30" t="str">
        <f>IF(SUM('Sales by Agent'!S55:U55)&gt;0,"YES","NO")</f>
        <v>NO</v>
      </c>
      <c r="V55" s="30" t="str">
        <f>IF(SUM('Sales by Agent'!T55:V55)&gt;0,"YES","NO")</f>
        <v>NO</v>
      </c>
      <c r="W55" s="30" t="str">
        <f>IF(SUM('Sales by Agent'!U55:W55)&gt;0,"YES","NO")</f>
        <v>NO</v>
      </c>
      <c r="X55" s="30" t="str">
        <f>IF(SUM('Sales by Agent'!V55:X55)&gt;0,"YES","NO")</f>
        <v>NO</v>
      </c>
      <c r="Y55" s="30" t="str">
        <f>IF(SUM('Sales by Agent'!W55:Y55)&gt;0,"YES","NO")</f>
        <v>NO</v>
      </c>
      <c r="Z55" s="30" t="str">
        <f>IF(SUM('Sales by Agent'!X55:Z55)&gt;0,"YES","NO")</f>
        <v>NO</v>
      </c>
      <c r="AA55" s="30" t="str">
        <f>IF(SUM('Sales by Agent'!Y55:AA55)&gt;0,"YES","NO")</f>
        <v>NO</v>
      </c>
      <c r="AB55" s="30" t="str">
        <f>IF(SUM('Sales by Agent'!Z55:AB55)&gt;0,"YES","NO")</f>
        <v>NO</v>
      </c>
      <c r="AC55" s="30" t="str">
        <f>IF(SUM('Sales by Agent'!AA55:AC55)&gt;0,"YES","NO")</f>
        <v>NO</v>
      </c>
      <c r="AD55" s="30" t="str">
        <f>IF(SUM('Sales by Agent'!AB55:AD55)&gt;0,"YES","NO")</f>
        <v>NO</v>
      </c>
      <c r="AE55" s="30" t="str">
        <f>IF(SUM('Sales by Agent'!AC55:AE55)&gt;0,"YES","NO")</f>
        <v>NO</v>
      </c>
      <c r="AF55" s="30" t="str">
        <f>IF(SUM('Sales by Agent'!AD55:AF55)&gt;0,"YES","NO")</f>
        <v>NO</v>
      </c>
      <c r="AG55" s="30" t="str">
        <f>IF(SUM('Sales by Agent'!AE55:AG55)&gt;0,"YES","NO")</f>
        <v>NO</v>
      </c>
      <c r="AH55" s="30" t="str">
        <f>IF(SUM('Sales by Agent'!AF55:AH55)&gt;0,"YES","NO")</f>
        <v>NO</v>
      </c>
      <c r="AI55" s="30" t="str">
        <f>IF(SUM('Sales by Agent'!AG55:AI55)&gt;0,"YES","NO")</f>
        <v>NO</v>
      </c>
      <c r="AJ55" s="30" t="str">
        <f>IF(SUM('Sales by Agent'!AH55:AJ55)&gt;0,"YES","NO")</f>
        <v>NO</v>
      </c>
      <c r="AK55" s="30" t="str">
        <f>IF(SUM('Sales by Agent'!AI55:AK55)&gt;0,"YES","NO")</f>
        <v>NO</v>
      </c>
      <c r="AL55" s="30" t="str">
        <f>IF(SUM('Sales by Agent'!AJ55:AL55)&gt;0,"YES","NO")</f>
        <v>YES</v>
      </c>
      <c r="AM55" s="30" t="str">
        <f>IF(SUM('Sales by Agent'!AK55:AM55)&gt;0,"YES","NO")</f>
        <v>YES</v>
      </c>
      <c r="AN55" s="30" t="str">
        <f>IF(SUM('Sales by Agent'!AL55:AN55)&gt;0,"YES","NO")</f>
        <v>YES</v>
      </c>
      <c r="AO55" s="30" t="str">
        <f>IF(SUM('Sales by Agent'!AM55:AO55)&gt;0,"YES","NO")</f>
        <v>NO</v>
      </c>
      <c r="AP55" s="30" t="str">
        <f>IF(SUM('Sales by Agent'!AN55:AP55)&gt;0,"YES","NO")</f>
        <v>NO</v>
      </c>
      <c r="AQ55" s="30" t="str">
        <f>IF(SUM('Sales by Agent'!AO55:AQ55)&gt;0,"YES","NO")</f>
        <v>NO</v>
      </c>
      <c r="AR55" s="30" t="str">
        <f>IF(SUM('Sales by Agent'!AP55:AR55)&gt;0,"YES","NO")</f>
        <v>NO</v>
      </c>
      <c r="AS55" s="30" t="str">
        <f>IF(SUM('Sales by Agent'!AQ55:AS55)&gt;0,"YES","NO")</f>
        <v>NO</v>
      </c>
      <c r="AT55" s="30" t="str">
        <f>IF(SUM('Sales by Agent'!AR55:AT55)&gt;0,"YES","NO")</f>
        <v>NO</v>
      </c>
      <c r="AU55" s="30" t="str">
        <f>IF(SUM('Sales by Agent'!AS55:AU55)&gt;0,"YES","NO")</f>
        <v>NO</v>
      </c>
      <c r="AV55" s="30" t="str">
        <f>IF(SUM('Sales by Agent'!AT55:AV55)&gt;0,"YES","NO")</f>
        <v>YES</v>
      </c>
      <c r="AW55" s="87"/>
      <c r="AX55" t="str">
        <f t="shared" si="2"/>
        <v>NO</v>
      </c>
      <c r="AY55" t="str">
        <f t="shared" si="3"/>
        <v>NO</v>
      </c>
      <c r="AZ55" t="str">
        <f t="shared" si="4"/>
        <v>NO</v>
      </c>
      <c r="BA55" t="str">
        <f t="shared" si="5"/>
        <v>NO</v>
      </c>
      <c r="BB55" t="str">
        <f t="shared" si="6"/>
        <v>NO</v>
      </c>
      <c r="BC55" t="str">
        <f t="shared" si="7"/>
        <v>NO</v>
      </c>
      <c r="BD55" t="str">
        <f t="shared" si="8"/>
        <v>NO</v>
      </c>
      <c r="BE55" t="str">
        <f t="shared" si="9"/>
        <v>NO</v>
      </c>
      <c r="BF55" t="str">
        <f t="shared" si="10"/>
        <v>NO</v>
      </c>
      <c r="BG55" t="str">
        <f t="shared" si="11"/>
        <v>NO</v>
      </c>
      <c r="BH55" t="str">
        <f t="shared" si="1"/>
        <v>NEW INACTIVE</v>
      </c>
    </row>
    <row r="56" spans="1:60">
      <c r="A56" s="564" t="s">
        <v>2083</v>
      </c>
      <c r="B56" s="564" t="s">
        <v>2084</v>
      </c>
      <c r="C56" s="564" t="s">
        <v>1986</v>
      </c>
      <c r="D56" s="564" t="s">
        <v>689</v>
      </c>
      <c r="E56" s="564" t="s">
        <v>1457</v>
      </c>
      <c r="F56" s="565">
        <v>18428.830000000002</v>
      </c>
      <c r="G56" s="88"/>
      <c r="H56" s="88"/>
      <c r="I56" s="30" t="str">
        <f>IF(SUM('Sales by Agent'!G56:I56)&gt;0,"YES","NO")</f>
        <v>NO</v>
      </c>
      <c r="J56" s="30" t="str">
        <f>IF(SUM('Sales by Agent'!H56:J56)&gt;0,"YES","NO")</f>
        <v>NO</v>
      </c>
      <c r="K56" s="30" t="str">
        <f>IF(SUM('Sales by Agent'!I56:K56)&gt;0,"YES","NO")</f>
        <v>NO</v>
      </c>
      <c r="L56" s="30" t="str">
        <f>IF(SUM('Sales by Agent'!J56:L56)&gt;0,"YES","NO")</f>
        <v>NO</v>
      </c>
      <c r="M56" s="30" t="str">
        <f>IF(SUM('Sales by Agent'!K56:M56)&gt;0,"YES","NO")</f>
        <v>NO</v>
      </c>
      <c r="N56" s="30" t="str">
        <f>IF(SUM('Sales by Agent'!L56:N56)&gt;0,"YES","NO")</f>
        <v>NO</v>
      </c>
      <c r="O56" s="30" t="str">
        <f>IF(SUM('Sales by Agent'!M56:O56)&gt;0,"YES","NO")</f>
        <v>NO</v>
      </c>
      <c r="P56" s="30" t="str">
        <f>IF(SUM('Sales by Agent'!N56:P56)&gt;0,"YES","NO")</f>
        <v>NO</v>
      </c>
      <c r="Q56" s="30" t="str">
        <f>IF(SUM('Sales by Agent'!O56:Q56)&gt;0,"YES","NO")</f>
        <v>NO</v>
      </c>
      <c r="R56" s="30" t="str">
        <f>IF(SUM('Sales by Agent'!P56:R56)&gt;0,"YES","NO")</f>
        <v>NO</v>
      </c>
      <c r="S56" s="30" t="str">
        <f>IF(SUM('Sales by Agent'!Q56:S56)&gt;0,"YES","NO")</f>
        <v>NO</v>
      </c>
      <c r="T56" s="30" t="str">
        <f>IF(SUM('Sales by Agent'!R56:T56)&gt;0,"YES","NO")</f>
        <v>NO</v>
      </c>
      <c r="U56" s="30" t="str">
        <f>IF(SUM('Sales by Agent'!S56:U56)&gt;0,"YES","NO")</f>
        <v>NO</v>
      </c>
      <c r="V56" s="30" t="str">
        <f>IF(SUM('Sales by Agent'!T56:V56)&gt;0,"YES","NO")</f>
        <v>NO</v>
      </c>
      <c r="W56" s="30" t="str">
        <f>IF(SUM('Sales by Agent'!U56:W56)&gt;0,"YES","NO")</f>
        <v>NO</v>
      </c>
      <c r="X56" s="30" t="str">
        <f>IF(SUM('Sales by Agent'!V56:X56)&gt;0,"YES","NO")</f>
        <v>NO</v>
      </c>
      <c r="Y56" s="30" t="str">
        <f>IF(SUM('Sales by Agent'!W56:Y56)&gt;0,"YES","NO")</f>
        <v>NO</v>
      </c>
      <c r="Z56" s="30" t="str">
        <f>IF(SUM('Sales by Agent'!X56:Z56)&gt;0,"YES","NO")</f>
        <v>NO</v>
      </c>
      <c r="AA56" s="30" t="str">
        <f>IF(SUM('Sales by Agent'!Y56:AA56)&gt;0,"YES","NO")</f>
        <v>NO</v>
      </c>
      <c r="AB56" s="30" t="str">
        <f>IF(SUM('Sales by Agent'!Z56:AB56)&gt;0,"YES","NO")</f>
        <v>NO</v>
      </c>
      <c r="AC56" s="30" t="str">
        <f>IF(SUM('Sales by Agent'!AA56:AC56)&gt;0,"YES","NO")</f>
        <v>NO</v>
      </c>
      <c r="AD56" s="30" t="str">
        <f>IF(SUM('Sales by Agent'!AB56:AD56)&gt;0,"YES","NO")</f>
        <v>NO</v>
      </c>
      <c r="AE56" s="30" t="str">
        <f>IF(SUM('Sales by Agent'!AC56:AE56)&gt;0,"YES","NO")</f>
        <v>NO</v>
      </c>
      <c r="AF56" s="30" t="str">
        <f>IF(SUM('Sales by Agent'!AD56:AF56)&gt;0,"YES","NO")</f>
        <v>NO</v>
      </c>
      <c r="AG56" s="30" t="str">
        <f>IF(SUM('Sales by Agent'!AE56:AG56)&gt;0,"YES","NO")</f>
        <v>NO</v>
      </c>
      <c r="AH56" s="30" t="str">
        <f>IF(SUM('Sales by Agent'!AF56:AH56)&gt;0,"YES","NO")</f>
        <v>NO</v>
      </c>
      <c r="AI56" s="30" t="str">
        <f>IF(SUM('Sales by Agent'!AG56:AI56)&gt;0,"YES","NO")</f>
        <v>NO</v>
      </c>
      <c r="AJ56" s="30" t="str">
        <f>IF(SUM('Sales by Agent'!AH56:AJ56)&gt;0,"YES","NO")</f>
        <v>NO</v>
      </c>
      <c r="AK56" s="30" t="str">
        <f>IF(SUM('Sales by Agent'!AI56:AK56)&gt;0,"YES","NO")</f>
        <v>YES</v>
      </c>
      <c r="AL56" s="30" t="str">
        <f>IF(SUM('Sales by Agent'!AJ56:AL56)&gt;0,"YES","NO")</f>
        <v>YES</v>
      </c>
      <c r="AM56" s="30" t="str">
        <f>IF(SUM('Sales by Agent'!AK56:AM56)&gt;0,"YES","NO")</f>
        <v>YES</v>
      </c>
      <c r="AN56" s="30" t="str">
        <f>IF(SUM('Sales by Agent'!AL56:AN56)&gt;0,"YES","NO")</f>
        <v>YES</v>
      </c>
      <c r="AO56" s="30" t="str">
        <f>IF(SUM('Sales by Agent'!AM56:AO56)&gt;0,"YES","NO")</f>
        <v>YES</v>
      </c>
      <c r="AP56" s="30" t="str">
        <f>IF(SUM('Sales by Agent'!AN56:AP56)&gt;0,"YES","NO")</f>
        <v>YES</v>
      </c>
      <c r="AQ56" s="30" t="str">
        <f>IF(SUM('Sales by Agent'!AO56:AQ56)&gt;0,"YES","NO")</f>
        <v>YES</v>
      </c>
      <c r="AR56" s="30" t="str">
        <f>IF(SUM('Sales by Agent'!AP56:AR56)&gt;0,"YES","NO")</f>
        <v>YES</v>
      </c>
      <c r="AS56" s="30" t="str">
        <f>IF(SUM('Sales by Agent'!AQ56:AS56)&gt;0,"YES","NO")</f>
        <v>YES</v>
      </c>
      <c r="AT56" s="30" t="str">
        <f>IF(SUM('Sales by Agent'!AR56:AT56)&gt;0,"YES","NO")</f>
        <v>YES</v>
      </c>
      <c r="AU56" s="30" t="str">
        <f>IF(SUM('Sales by Agent'!AS56:AU56)&gt;0,"YES","NO")</f>
        <v>YES</v>
      </c>
      <c r="AV56" s="30" t="str">
        <f>IF(SUM('Sales by Agent'!AT56:AV56)&gt;0,"YES","NO")</f>
        <v>YES</v>
      </c>
      <c r="AW56" s="87"/>
      <c r="AX56" t="str">
        <f t="shared" si="2"/>
        <v>NO</v>
      </c>
      <c r="AY56" t="str">
        <f t="shared" si="3"/>
        <v>NO</v>
      </c>
      <c r="AZ56" t="str">
        <f t="shared" si="4"/>
        <v>NO</v>
      </c>
      <c r="BA56" t="str">
        <f t="shared" si="5"/>
        <v>NO</v>
      </c>
      <c r="BB56" t="str">
        <f t="shared" si="6"/>
        <v>NO</v>
      </c>
      <c r="BC56" t="str">
        <f t="shared" si="7"/>
        <v>NO</v>
      </c>
      <c r="BD56" t="str">
        <f t="shared" si="8"/>
        <v>NO</v>
      </c>
      <c r="BE56" t="str">
        <f t="shared" si="9"/>
        <v>NO</v>
      </c>
      <c r="BF56" t="str">
        <f t="shared" si="10"/>
        <v>NO</v>
      </c>
      <c r="BG56" t="str">
        <f t="shared" si="11"/>
        <v>NO</v>
      </c>
      <c r="BH56" t="str">
        <f t="shared" si="1"/>
        <v>NO</v>
      </c>
    </row>
    <row r="57" spans="1:60">
      <c r="A57" s="564" t="s">
        <v>2085</v>
      </c>
      <c r="B57" s="564" t="s">
        <v>2086</v>
      </c>
      <c r="C57" s="564" t="s">
        <v>1986</v>
      </c>
      <c r="D57" s="564" t="s">
        <v>689</v>
      </c>
      <c r="E57" s="564" t="s">
        <v>1457</v>
      </c>
      <c r="F57" s="565">
        <v>48045.04</v>
      </c>
      <c r="G57" s="31"/>
      <c r="H57" s="88"/>
      <c r="I57" s="30" t="str">
        <f>IF(SUM('Sales by Agent'!G57:I57)&gt;0,"YES","NO")</f>
        <v>NO</v>
      </c>
      <c r="J57" s="30" t="str">
        <f>IF(SUM('Sales by Agent'!H57:J57)&gt;0,"YES","NO")</f>
        <v>NO</v>
      </c>
      <c r="K57" s="30" t="str">
        <f>IF(SUM('Sales by Agent'!I57:K57)&gt;0,"YES","NO")</f>
        <v>NO</v>
      </c>
      <c r="L57" s="30" t="str">
        <f>IF(SUM('Sales by Agent'!J57:L57)&gt;0,"YES","NO")</f>
        <v>NO</v>
      </c>
      <c r="M57" s="30" t="str">
        <f>IF(SUM('Sales by Agent'!K57:M57)&gt;0,"YES","NO")</f>
        <v>NO</v>
      </c>
      <c r="N57" s="30" t="str">
        <f>IF(SUM('Sales by Agent'!L57:N57)&gt;0,"YES","NO")</f>
        <v>NO</v>
      </c>
      <c r="O57" s="30" t="str">
        <f>IF(SUM('Sales by Agent'!M57:O57)&gt;0,"YES","NO")</f>
        <v>NO</v>
      </c>
      <c r="P57" s="30" t="str">
        <f>IF(SUM('Sales by Agent'!N57:P57)&gt;0,"YES","NO")</f>
        <v>NO</v>
      </c>
      <c r="Q57" s="30" t="str">
        <f>IF(SUM('Sales by Agent'!O57:Q57)&gt;0,"YES","NO")</f>
        <v>NO</v>
      </c>
      <c r="R57" s="30" t="str">
        <f>IF(SUM('Sales by Agent'!P57:R57)&gt;0,"YES","NO")</f>
        <v>NO</v>
      </c>
      <c r="S57" s="30" t="str">
        <f>IF(SUM('Sales by Agent'!Q57:S57)&gt;0,"YES","NO")</f>
        <v>NO</v>
      </c>
      <c r="T57" s="30" t="str">
        <f>IF(SUM('Sales by Agent'!R57:T57)&gt;0,"YES","NO")</f>
        <v>NO</v>
      </c>
      <c r="U57" s="30" t="str">
        <f>IF(SUM('Sales by Agent'!S57:U57)&gt;0,"YES","NO")</f>
        <v>NO</v>
      </c>
      <c r="V57" s="30" t="str">
        <f>IF(SUM('Sales by Agent'!T57:V57)&gt;0,"YES","NO")</f>
        <v>NO</v>
      </c>
      <c r="W57" s="30" t="str">
        <f>IF(SUM('Sales by Agent'!U57:W57)&gt;0,"YES","NO")</f>
        <v>NO</v>
      </c>
      <c r="X57" s="30" t="str">
        <f>IF(SUM('Sales by Agent'!V57:X57)&gt;0,"YES","NO")</f>
        <v>NO</v>
      </c>
      <c r="Y57" s="30" t="str">
        <f>IF(SUM('Sales by Agent'!W57:Y57)&gt;0,"YES","NO")</f>
        <v>NO</v>
      </c>
      <c r="Z57" s="30" t="str">
        <f>IF(SUM('Sales by Agent'!X57:Z57)&gt;0,"YES","NO")</f>
        <v>NO</v>
      </c>
      <c r="AA57" s="30" t="str">
        <f>IF(SUM('Sales by Agent'!Y57:AA57)&gt;0,"YES","NO")</f>
        <v>NO</v>
      </c>
      <c r="AB57" s="30" t="str">
        <f>IF(SUM('Sales by Agent'!Z57:AB57)&gt;0,"YES","NO")</f>
        <v>NO</v>
      </c>
      <c r="AC57" s="30" t="str">
        <f>IF(SUM('Sales by Agent'!AA57:AC57)&gt;0,"YES","NO")</f>
        <v>NO</v>
      </c>
      <c r="AD57" s="30" t="str">
        <f>IF(SUM('Sales by Agent'!AB57:AD57)&gt;0,"YES","NO")</f>
        <v>NO</v>
      </c>
      <c r="AE57" s="30" t="str">
        <f>IF(SUM('Sales by Agent'!AC57:AE57)&gt;0,"YES","NO")</f>
        <v>NO</v>
      </c>
      <c r="AF57" s="30" t="str">
        <f>IF(SUM('Sales by Agent'!AD57:AF57)&gt;0,"YES","NO")</f>
        <v>NO</v>
      </c>
      <c r="AG57" s="30" t="str">
        <f>IF(SUM('Sales by Agent'!AE57:AG57)&gt;0,"YES","NO")</f>
        <v>NO</v>
      </c>
      <c r="AH57" s="30" t="str">
        <f>IF(SUM('Sales by Agent'!AF57:AH57)&gt;0,"YES","NO")</f>
        <v>NO</v>
      </c>
      <c r="AI57" s="30" t="str">
        <f>IF(SUM('Sales by Agent'!AG57:AI57)&gt;0,"YES","NO")</f>
        <v>NO</v>
      </c>
      <c r="AJ57" s="30" t="str">
        <f>IF(SUM('Sales by Agent'!AH57:AJ57)&gt;0,"YES","NO")</f>
        <v>NO</v>
      </c>
      <c r="AK57" s="30" t="str">
        <f>IF(SUM('Sales by Agent'!AI57:AK57)&gt;0,"YES","NO")</f>
        <v>NO</v>
      </c>
      <c r="AL57" s="30" t="str">
        <f>IF(SUM('Sales by Agent'!AJ57:AL57)&gt;0,"YES","NO")</f>
        <v>NO</v>
      </c>
      <c r="AM57" s="30" t="str">
        <f>IF(SUM('Sales by Agent'!AK57:AM57)&gt;0,"YES","NO")</f>
        <v>NO</v>
      </c>
      <c r="AN57" s="30" t="str">
        <f>IF(SUM('Sales by Agent'!AL57:AN57)&gt;0,"YES","NO")</f>
        <v>NO</v>
      </c>
      <c r="AO57" s="30" t="str">
        <f>IF(SUM('Sales by Agent'!AM57:AO57)&gt;0,"YES","NO")</f>
        <v>NO</v>
      </c>
      <c r="AP57" s="30" t="str">
        <f>IF(SUM('Sales by Agent'!AN57:AP57)&gt;0,"YES","NO")</f>
        <v>YES</v>
      </c>
      <c r="AQ57" s="30" t="str">
        <f>IF(SUM('Sales by Agent'!AO57:AQ57)&gt;0,"YES","NO")</f>
        <v>YES</v>
      </c>
      <c r="AR57" s="30" t="str">
        <f>IF(SUM('Sales by Agent'!AP57:AR57)&gt;0,"YES","NO")</f>
        <v>YES</v>
      </c>
      <c r="AS57" s="30" t="str">
        <f>IF(SUM('Sales by Agent'!AQ57:AS57)&gt;0,"YES","NO")</f>
        <v>YES</v>
      </c>
      <c r="AT57" s="30" t="str">
        <f>IF(SUM('Sales by Agent'!AR57:AT57)&gt;0,"YES","NO")</f>
        <v>YES</v>
      </c>
      <c r="AU57" s="30" t="str">
        <f>IF(SUM('Sales by Agent'!AS57:AU57)&gt;0,"YES","NO")</f>
        <v>YES</v>
      </c>
      <c r="AV57" s="30" t="str">
        <f>IF(SUM('Sales by Agent'!AT57:AV57)&gt;0,"YES","NO")</f>
        <v>YES</v>
      </c>
      <c r="AW57" s="87"/>
      <c r="AX57" t="str">
        <f t="shared" si="2"/>
        <v>NO</v>
      </c>
      <c r="AY57" t="str">
        <f t="shared" si="3"/>
        <v>NO</v>
      </c>
      <c r="AZ57" t="str">
        <f t="shared" si="4"/>
        <v>NO</v>
      </c>
      <c r="BA57" t="str">
        <f t="shared" si="5"/>
        <v>NO</v>
      </c>
      <c r="BB57" t="str">
        <f t="shared" si="6"/>
        <v>NO</v>
      </c>
      <c r="BC57" t="str">
        <f t="shared" si="7"/>
        <v>NO</v>
      </c>
      <c r="BD57" t="str">
        <f t="shared" si="8"/>
        <v>NO</v>
      </c>
      <c r="BE57" t="str">
        <f t="shared" si="9"/>
        <v>NO</v>
      </c>
      <c r="BF57" t="str">
        <f t="shared" si="10"/>
        <v>NO</v>
      </c>
      <c r="BG57" t="str">
        <f t="shared" si="11"/>
        <v>NO</v>
      </c>
      <c r="BH57" t="str">
        <f t="shared" si="1"/>
        <v>NO</v>
      </c>
    </row>
    <row r="58" spans="1:60">
      <c r="A58" s="564" t="s">
        <v>2087</v>
      </c>
      <c r="B58" s="564" t="s">
        <v>2088</v>
      </c>
      <c r="C58" s="564" t="s">
        <v>1986</v>
      </c>
      <c r="D58" s="564" t="s">
        <v>689</v>
      </c>
      <c r="E58" s="564" t="s">
        <v>1457</v>
      </c>
      <c r="F58" s="565">
        <v>56770.77</v>
      </c>
      <c r="G58" s="31"/>
      <c r="H58" s="88"/>
      <c r="I58" s="30" t="str">
        <f>IF(SUM('Sales by Agent'!G58:I58)&gt;0,"YES","NO")</f>
        <v>NO</v>
      </c>
      <c r="J58" s="30" t="str">
        <f>IF(SUM('Sales by Agent'!H58:J58)&gt;0,"YES","NO")</f>
        <v>NO</v>
      </c>
      <c r="K58" s="30" t="str">
        <f>IF(SUM('Sales by Agent'!I58:K58)&gt;0,"YES","NO")</f>
        <v>NO</v>
      </c>
      <c r="L58" s="30" t="str">
        <f>IF(SUM('Sales by Agent'!J58:L58)&gt;0,"YES","NO")</f>
        <v>NO</v>
      </c>
      <c r="M58" s="30" t="str">
        <f>IF(SUM('Sales by Agent'!K58:M58)&gt;0,"YES","NO")</f>
        <v>NO</v>
      </c>
      <c r="N58" s="30" t="str">
        <f>IF(SUM('Sales by Agent'!L58:N58)&gt;0,"YES","NO")</f>
        <v>NO</v>
      </c>
      <c r="O58" s="30" t="str">
        <f>IF(SUM('Sales by Agent'!M58:O58)&gt;0,"YES","NO")</f>
        <v>NO</v>
      </c>
      <c r="P58" s="30" t="str">
        <f>IF(SUM('Sales by Agent'!N58:P58)&gt;0,"YES","NO")</f>
        <v>NO</v>
      </c>
      <c r="Q58" s="30" t="str">
        <f>IF(SUM('Sales by Agent'!O58:Q58)&gt;0,"YES","NO")</f>
        <v>NO</v>
      </c>
      <c r="R58" s="30" t="str">
        <f>IF(SUM('Sales by Agent'!P58:R58)&gt;0,"YES","NO")</f>
        <v>NO</v>
      </c>
      <c r="S58" s="30" t="str">
        <f>IF(SUM('Sales by Agent'!Q58:S58)&gt;0,"YES","NO")</f>
        <v>NO</v>
      </c>
      <c r="T58" s="30" t="str">
        <f>IF(SUM('Sales by Agent'!R58:T58)&gt;0,"YES","NO")</f>
        <v>NO</v>
      </c>
      <c r="U58" s="30" t="str">
        <f>IF(SUM('Sales by Agent'!S58:U58)&gt;0,"YES","NO")</f>
        <v>NO</v>
      </c>
      <c r="V58" s="30" t="str">
        <f>IF(SUM('Sales by Agent'!T58:V58)&gt;0,"YES","NO")</f>
        <v>NO</v>
      </c>
      <c r="W58" s="30" t="str">
        <f>IF(SUM('Sales by Agent'!U58:W58)&gt;0,"YES","NO")</f>
        <v>NO</v>
      </c>
      <c r="X58" s="30" t="str">
        <f>IF(SUM('Sales by Agent'!V58:X58)&gt;0,"YES","NO")</f>
        <v>NO</v>
      </c>
      <c r="Y58" s="30" t="str">
        <f>IF(SUM('Sales by Agent'!W58:Y58)&gt;0,"YES","NO")</f>
        <v>NO</v>
      </c>
      <c r="Z58" s="30" t="str">
        <f>IF(SUM('Sales by Agent'!X58:Z58)&gt;0,"YES","NO")</f>
        <v>NO</v>
      </c>
      <c r="AA58" s="30" t="str">
        <f>IF(SUM('Sales by Agent'!Y58:AA58)&gt;0,"YES","NO")</f>
        <v>NO</v>
      </c>
      <c r="AB58" s="30" t="str">
        <f>IF(SUM('Sales by Agent'!Z58:AB58)&gt;0,"YES","NO")</f>
        <v>NO</v>
      </c>
      <c r="AC58" s="30" t="str">
        <f>IF(SUM('Sales by Agent'!AA58:AC58)&gt;0,"YES","NO")</f>
        <v>NO</v>
      </c>
      <c r="AD58" s="30" t="str">
        <f>IF(SUM('Sales by Agent'!AB58:AD58)&gt;0,"YES","NO")</f>
        <v>NO</v>
      </c>
      <c r="AE58" s="30" t="str">
        <f>IF(SUM('Sales by Agent'!AC58:AE58)&gt;0,"YES","NO")</f>
        <v>NO</v>
      </c>
      <c r="AF58" s="30" t="str">
        <f>IF(SUM('Sales by Agent'!AD58:AF58)&gt;0,"YES","NO")</f>
        <v>NO</v>
      </c>
      <c r="AG58" s="30" t="str">
        <f>IF(SUM('Sales by Agent'!AE58:AG58)&gt;0,"YES","NO")</f>
        <v>NO</v>
      </c>
      <c r="AH58" s="30" t="str">
        <f>IF(SUM('Sales by Agent'!AF58:AH58)&gt;0,"YES","NO")</f>
        <v>NO</v>
      </c>
      <c r="AI58" s="30" t="str">
        <f>IF(SUM('Sales by Agent'!AG58:AI58)&gt;0,"YES","NO")</f>
        <v>NO</v>
      </c>
      <c r="AJ58" s="30" t="str">
        <f>IF(SUM('Sales by Agent'!AH58:AJ58)&gt;0,"YES","NO")</f>
        <v>NO</v>
      </c>
      <c r="AK58" s="30" t="str">
        <f>IF(SUM('Sales by Agent'!AI58:AK58)&gt;0,"YES","NO")</f>
        <v>NO</v>
      </c>
      <c r="AL58" s="30" t="str">
        <f>IF(SUM('Sales by Agent'!AJ58:AL58)&gt;0,"YES","NO")</f>
        <v>NO</v>
      </c>
      <c r="AM58" s="30" t="str">
        <f>IF(SUM('Sales by Agent'!AK58:AM58)&gt;0,"YES","NO")</f>
        <v>YES</v>
      </c>
      <c r="AN58" s="30" t="str">
        <f>IF(SUM('Sales by Agent'!AL58:AN58)&gt;0,"YES","NO")</f>
        <v>YES</v>
      </c>
      <c r="AO58" s="30" t="str">
        <f>IF(SUM('Sales by Agent'!AM58:AO58)&gt;0,"YES","NO")</f>
        <v>YES</v>
      </c>
      <c r="AP58" s="30" t="str">
        <f>IF(SUM('Sales by Agent'!AN58:AP58)&gt;0,"YES","NO")</f>
        <v>YES</v>
      </c>
      <c r="AQ58" s="30" t="str">
        <f>IF(SUM('Sales by Agent'!AO58:AQ58)&gt;0,"YES","NO")</f>
        <v>YES</v>
      </c>
      <c r="AR58" s="30" t="str">
        <f>IF(SUM('Sales by Agent'!AP58:AR58)&gt;0,"YES","NO")</f>
        <v>YES</v>
      </c>
      <c r="AS58" s="30" t="str">
        <f>IF(SUM('Sales by Agent'!AQ58:AS58)&gt;0,"YES","NO")</f>
        <v>YES</v>
      </c>
      <c r="AT58" s="30" t="str">
        <f>IF(SUM('Sales by Agent'!AR58:AT58)&gt;0,"YES","NO")</f>
        <v>YES</v>
      </c>
      <c r="AU58" s="30" t="str">
        <f>IF(SUM('Sales by Agent'!AS58:AU58)&gt;0,"YES","NO")</f>
        <v>YES</v>
      </c>
      <c r="AV58" s="30" t="str">
        <f>IF(SUM('Sales by Agent'!AT58:AV58)&gt;0,"YES","NO")</f>
        <v>YES</v>
      </c>
      <c r="AW58" s="87"/>
      <c r="AX58" t="str">
        <f t="shared" si="2"/>
        <v>NO</v>
      </c>
      <c r="AY58" t="str">
        <f t="shared" si="3"/>
        <v>NO</v>
      </c>
      <c r="AZ58" t="str">
        <f t="shared" si="4"/>
        <v>NO</v>
      </c>
      <c r="BA58" t="str">
        <f t="shared" si="5"/>
        <v>NO</v>
      </c>
      <c r="BB58" t="str">
        <f t="shared" si="6"/>
        <v>NO</v>
      </c>
      <c r="BC58" t="str">
        <f t="shared" si="7"/>
        <v>NO</v>
      </c>
      <c r="BD58" t="str">
        <f t="shared" si="8"/>
        <v>NO</v>
      </c>
      <c r="BE58" t="str">
        <f t="shared" si="9"/>
        <v>NO</v>
      </c>
      <c r="BF58" t="str">
        <f t="shared" si="10"/>
        <v>NO</v>
      </c>
      <c r="BG58" t="str">
        <f t="shared" si="11"/>
        <v>NO</v>
      </c>
      <c r="BH58" t="str">
        <f t="shared" si="1"/>
        <v>NO</v>
      </c>
    </row>
    <row r="59" spans="1:60">
      <c r="A59" s="564" t="s">
        <v>2089</v>
      </c>
      <c r="B59" s="564" t="s">
        <v>2090</v>
      </c>
      <c r="C59" s="564" t="s">
        <v>1986</v>
      </c>
      <c r="D59" s="564" t="s">
        <v>689</v>
      </c>
      <c r="E59" s="564" t="s">
        <v>1457</v>
      </c>
      <c r="F59" s="565">
        <v>41801.35</v>
      </c>
      <c r="G59" s="88"/>
      <c r="H59" s="31"/>
      <c r="I59" s="30" t="str">
        <f>IF(SUM('Sales by Agent'!G59:I59)&gt;0,"YES","NO")</f>
        <v>NO</v>
      </c>
      <c r="J59" s="30" t="str">
        <f>IF(SUM('Sales by Agent'!H59:J59)&gt;0,"YES","NO")</f>
        <v>NO</v>
      </c>
      <c r="K59" s="30" t="str">
        <f>IF(SUM('Sales by Agent'!I59:K59)&gt;0,"YES","NO")</f>
        <v>NO</v>
      </c>
      <c r="L59" s="30" t="str">
        <f>IF(SUM('Sales by Agent'!J59:L59)&gt;0,"YES","NO")</f>
        <v>NO</v>
      </c>
      <c r="M59" s="30" t="str">
        <f>IF(SUM('Sales by Agent'!K59:M59)&gt;0,"YES","NO")</f>
        <v>NO</v>
      </c>
      <c r="N59" s="30" t="str">
        <f>IF(SUM('Sales by Agent'!L59:N59)&gt;0,"YES","NO")</f>
        <v>NO</v>
      </c>
      <c r="O59" s="30" t="str">
        <f>IF(SUM('Sales by Agent'!M59:O59)&gt;0,"YES","NO")</f>
        <v>NO</v>
      </c>
      <c r="P59" s="30" t="str">
        <f>IF(SUM('Sales by Agent'!N59:P59)&gt;0,"YES","NO")</f>
        <v>NO</v>
      </c>
      <c r="Q59" s="30" t="str">
        <f>IF(SUM('Sales by Agent'!O59:Q59)&gt;0,"YES","NO")</f>
        <v>NO</v>
      </c>
      <c r="R59" s="30" t="str">
        <f>IF(SUM('Sales by Agent'!P59:R59)&gt;0,"YES","NO")</f>
        <v>NO</v>
      </c>
      <c r="S59" s="30" t="str">
        <f>IF(SUM('Sales by Agent'!Q59:S59)&gt;0,"YES","NO")</f>
        <v>NO</v>
      </c>
      <c r="T59" s="30" t="str">
        <f>IF(SUM('Sales by Agent'!R59:T59)&gt;0,"YES","NO")</f>
        <v>NO</v>
      </c>
      <c r="U59" s="30" t="str">
        <f>IF(SUM('Sales by Agent'!S59:U59)&gt;0,"YES","NO")</f>
        <v>NO</v>
      </c>
      <c r="V59" s="30" t="str">
        <f>IF(SUM('Sales by Agent'!T59:V59)&gt;0,"YES","NO")</f>
        <v>NO</v>
      </c>
      <c r="W59" s="30" t="str">
        <f>IF(SUM('Sales by Agent'!U59:W59)&gt;0,"YES","NO")</f>
        <v>NO</v>
      </c>
      <c r="X59" s="30" t="str">
        <f>IF(SUM('Sales by Agent'!V59:X59)&gt;0,"YES","NO")</f>
        <v>NO</v>
      </c>
      <c r="Y59" s="30" t="str">
        <f>IF(SUM('Sales by Agent'!W59:Y59)&gt;0,"YES","NO")</f>
        <v>NO</v>
      </c>
      <c r="Z59" s="30" t="str">
        <f>IF(SUM('Sales by Agent'!X59:Z59)&gt;0,"YES","NO")</f>
        <v>NO</v>
      </c>
      <c r="AA59" s="30" t="str">
        <f>IF(SUM('Sales by Agent'!Y59:AA59)&gt;0,"YES","NO")</f>
        <v>NO</v>
      </c>
      <c r="AB59" s="30" t="str">
        <f>IF(SUM('Sales by Agent'!Z59:AB59)&gt;0,"YES","NO")</f>
        <v>NO</v>
      </c>
      <c r="AC59" s="30" t="str">
        <f>IF(SUM('Sales by Agent'!AA59:AC59)&gt;0,"YES","NO")</f>
        <v>NO</v>
      </c>
      <c r="AD59" s="30" t="str">
        <f>IF(SUM('Sales by Agent'!AB59:AD59)&gt;0,"YES","NO")</f>
        <v>NO</v>
      </c>
      <c r="AE59" s="30" t="str">
        <f>IF(SUM('Sales by Agent'!AC59:AE59)&gt;0,"YES","NO")</f>
        <v>NO</v>
      </c>
      <c r="AF59" s="30" t="str">
        <f>IF(SUM('Sales by Agent'!AD59:AF59)&gt;0,"YES","NO")</f>
        <v>NO</v>
      </c>
      <c r="AG59" s="30" t="str">
        <f>IF(SUM('Sales by Agent'!AE59:AG59)&gt;0,"YES","NO")</f>
        <v>NO</v>
      </c>
      <c r="AH59" s="30" t="str">
        <f>IF(SUM('Sales by Agent'!AF59:AH59)&gt;0,"YES","NO")</f>
        <v>NO</v>
      </c>
      <c r="AI59" s="30" t="str">
        <f>IF(SUM('Sales by Agent'!AG59:AI59)&gt;0,"YES","NO")</f>
        <v>NO</v>
      </c>
      <c r="AJ59" s="30" t="str">
        <f>IF(SUM('Sales by Agent'!AH59:AJ59)&gt;0,"YES","NO")</f>
        <v>NO</v>
      </c>
      <c r="AK59" s="30" t="str">
        <f>IF(SUM('Sales by Agent'!AI59:AK59)&gt;0,"YES","NO")</f>
        <v>NO</v>
      </c>
      <c r="AL59" s="30" t="str">
        <f>IF(SUM('Sales by Agent'!AJ59:AL59)&gt;0,"YES","NO")</f>
        <v>NO</v>
      </c>
      <c r="AM59" s="30" t="str">
        <f>IF(SUM('Sales by Agent'!AK59:AM59)&gt;0,"YES","NO")</f>
        <v>NO</v>
      </c>
      <c r="AN59" s="30" t="str">
        <f>IF(SUM('Sales by Agent'!AL59:AN59)&gt;0,"YES","NO")</f>
        <v>NO</v>
      </c>
      <c r="AO59" s="30" t="str">
        <f>IF(SUM('Sales by Agent'!AM59:AO59)&gt;0,"YES","NO")</f>
        <v>NO</v>
      </c>
      <c r="AP59" s="30" t="str">
        <f>IF(SUM('Sales by Agent'!AN59:AP59)&gt;0,"YES","NO")</f>
        <v>NO</v>
      </c>
      <c r="AQ59" s="30" t="str">
        <f>IF(SUM('Sales by Agent'!AO59:AQ59)&gt;0,"YES","NO")</f>
        <v>YES</v>
      </c>
      <c r="AR59" s="30" t="str">
        <f>IF(SUM('Sales by Agent'!AP59:AR59)&gt;0,"YES","NO")</f>
        <v>YES</v>
      </c>
      <c r="AS59" s="30" t="str">
        <f>IF(SUM('Sales by Agent'!AQ59:AS59)&gt;0,"YES","NO")</f>
        <v>YES</v>
      </c>
      <c r="AT59" s="30" t="str">
        <f>IF(SUM('Sales by Agent'!AR59:AT59)&gt;0,"YES","NO")</f>
        <v>YES</v>
      </c>
      <c r="AU59" s="30" t="str">
        <f>IF(SUM('Sales by Agent'!AS59:AU59)&gt;0,"YES","NO")</f>
        <v>YES</v>
      </c>
      <c r="AV59" s="30" t="str">
        <f>IF(SUM('Sales by Agent'!AT59:AV59)&gt;0,"YES","NO")</f>
        <v>YES</v>
      </c>
      <c r="AW59" s="87"/>
      <c r="AX59" t="str">
        <f t="shared" si="2"/>
        <v>NO</v>
      </c>
      <c r="AY59" t="str">
        <f t="shared" si="3"/>
        <v>NO</v>
      </c>
      <c r="AZ59" t="str">
        <f t="shared" si="4"/>
        <v>NO</v>
      </c>
      <c r="BA59" t="str">
        <f t="shared" si="5"/>
        <v>NO</v>
      </c>
      <c r="BB59" t="str">
        <f t="shared" si="6"/>
        <v>NO</v>
      </c>
      <c r="BC59" t="str">
        <f t="shared" si="7"/>
        <v>NO</v>
      </c>
      <c r="BD59" t="str">
        <f t="shared" si="8"/>
        <v>NO</v>
      </c>
      <c r="BE59" t="str">
        <f t="shared" si="9"/>
        <v>NO</v>
      </c>
      <c r="BF59" t="str">
        <f t="shared" si="10"/>
        <v>NO</v>
      </c>
      <c r="BG59" t="str">
        <f t="shared" si="11"/>
        <v>NO</v>
      </c>
      <c r="BH59" t="str">
        <f t="shared" si="1"/>
        <v>NO</v>
      </c>
    </row>
    <row r="60" spans="1:60">
      <c r="A60" s="564" t="s">
        <v>2091</v>
      </c>
      <c r="B60" s="564" t="s">
        <v>2092</v>
      </c>
      <c r="C60" s="564" t="s">
        <v>1986</v>
      </c>
      <c r="D60" s="564" t="s">
        <v>689</v>
      </c>
      <c r="E60" s="564" t="s">
        <v>1457</v>
      </c>
      <c r="F60" s="565">
        <v>6588.91</v>
      </c>
      <c r="G60" s="88"/>
      <c r="H60" s="88"/>
      <c r="I60" s="30" t="str">
        <f>IF(SUM('Sales by Agent'!G60:I60)&gt;0,"YES","NO")</f>
        <v>NO</v>
      </c>
      <c r="J60" s="30" t="str">
        <f>IF(SUM('Sales by Agent'!H60:J60)&gt;0,"YES","NO")</f>
        <v>NO</v>
      </c>
      <c r="K60" s="30" t="str">
        <f>IF(SUM('Sales by Agent'!I60:K60)&gt;0,"YES","NO")</f>
        <v>NO</v>
      </c>
      <c r="L60" s="30" t="str">
        <f>IF(SUM('Sales by Agent'!J60:L60)&gt;0,"YES","NO")</f>
        <v>NO</v>
      </c>
      <c r="M60" s="30" t="str">
        <f>IF(SUM('Sales by Agent'!K60:M60)&gt;0,"YES","NO")</f>
        <v>NO</v>
      </c>
      <c r="N60" s="30" t="str">
        <f>IF(SUM('Sales by Agent'!L60:N60)&gt;0,"YES","NO")</f>
        <v>NO</v>
      </c>
      <c r="O60" s="30" t="str">
        <f>IF(SUM('Sales by Agent'!M60:O60)&gt;0,"YES","NO")</f>
        <v>NO</v>
      </c>
      <c r="P60" s="30" t="str">
        <f>IF(SUM('Sales by Agent'!N60:P60)&gt;0,"YES","NO")</f>
        <v>NO</v>
      </c>
      <c r="Q60" s="30" t="str">
        <f>IF(SUM('Sales by Agent'!O60:Q60)&gt;0,"YES","NO")</f>
        <v>NO</v>
      </c>
      <c r="R60" s="30" t="str">
        <f>IF(SUM('Sales by Agent'!P60:R60)&gt;0,"YES","NO")</f>
        <v>NO</v>
      </c>
      <c r="S60" s="30" t="str">
        <f>IF(SUM('Sales by Agent'!Q60:S60)&gt;0,"YES","NO")</f>
        <v>NO</v>
      </c>
      <c r="T60" s="30" t="str">
        <f>IF(SUM('Sales by Agent'!R60:T60)&gt;0,"YES","NO")</f>
        <v>NO</v>
      </c>
      <c r="U60" s="30" t="str">
        <f>IF(SUM('Sales by Agent'!S60:U60)&gt;0,"YES","NO")</f>
        <v>NO</v>
      </c>
      <c r="V60" s="30" t="str">
        <f>IF(SUM('Sales by Agent'!T60:V60)&gt;0,"YES","NO")</f>
        <v>NO</v>
      </c>
      <c r="W60" s="30" t="str">
        <f>IF(SUM('Sales by Agent'!U60:W60)&gt;0,"YES","NO")</f>
        <v>NO</v>
      </c>
      <c r="X60" s="30" t="str">
        <f>IF(SUM('Sales by Agent'!V60:X60)&gt;0,"YES","NO")</f>
        <v>NO</v>
      </c>
      <c r="Y60" s="30" t="str">
        <f>IF(SUM('Sales by Agent'!W60:Y60)&gt;0,"YES","NO")</f>
        <v>NO</v>
      </c>
      <c r="Z60" s="30" t="str">
        <f>IF(SUM('Sales by Agent'!X60:Z60)&gt;0,"YES","NO")</f>
        <v>NO</v>
      </c>
      <c r="AA60" s="30" t="str">
        <f>IF(SUM('Sales by Agent'!Y60:AA60)&gt;0,"YES","NO")</f>
        <v>NO</v>
      </c>
      <c r="AB60" s="30" t="str">
        <f>IF(SUM('Sales by Agent'!Z60:AB60)&gt;0,"YES","NO")</f>
        <v>NO</v>
      </c>
      <c r="AC60" s="30" t="str">
        <f>IF(SUM('Sales by Agent'!AA60:AC60)&gt;0,"YES","NO")</f>
        <v>NO</v>
      </c>
      <c r="AD60" s="30" t="str">
        <f>IF(SUM('Sales by Agent'!AB60:AD60)&gt;0,"YES","NO")</f>
        <v>NO</v>
      </c>
      <c r="AE60" s="30" t="str">
        <f>IF(SUM('Sales by Agent'!AC60:AE60)&gt;0,"YES","NO")</f>
        <v>NO</v>
      </c>
      <c r="AF60" s="30" t="str">
        <f>IF(SUM('Sales by Agent'!AD60:AF60)&gt;0,"YES","NO")</f>
        <v>NO</v>
      </c>
      <c r="AG60" s="30" t="str">
        <f>IF(SUM('Sales by Agent'!AE60:AG60)&gt;0,"YES","NO")</f>
        <v>NO</v>
      </c>
      <c r="AH60" s="30" t="str">
        <f>IF(SUM('Sales by Agent'!AF60:AH60)&gt;0,"YES","NO")</f>
        <v>NO</v>
      </c>
      <c r="AI60" s="30" t="str">
        <f>IF(SUM('Sales by Agent'!AG60:AI60)&gt;0,"YES","NO")</f>
        <v>NO</v>
      </c>
      <c r="AJ60" s="30" t="str">
        <f>IF(SUM('Sales by Agent'!AH60:AJ60)&gt;0,"YES","NO")</f>
        <v>NO</v>
      </c>
      <c r="AK60" s="30" t="str">
        <f>IF(SUM('Sales by Agent'!AI60:AK60)&gt;0,"YES","NO")</f>
        <v>NO</v>
      </c>
      <c r="AL60" s="30" t="str">
        <f>IF(SUM('Sales by Agent'!AJ60:AL60)&gt;0,"YES","NO")</f>
        <v>YES</v>
      </c>
      <c r="AM60" s="30" t="str">
        <f>IF(SUM('Sales by Agent'!AK60:AM60)&gt;0,"YES","NO")</f>
        <v>YES</v>
      </c>
      <c r="AN60" s="30" t="str">
        <f>IF(SUM('Sales by Agent'!AL60:AN60)&gt;0,"YES","NO")</f>
        <v>YES</v>
      </c>
      <c r="AO60" s="30" t="str">
        <f>IF(SUM('Sales by Agent'!AM60:AO60)&gt;0,"YES","NO")</f>
        <v>YES</v>
      </c>
      <c r="AP60" s="30" t="str">
        <f>IF(SUM('Sales by Agent'!AN60:AP60)&gt;0,"YES","NO")</f>
        <v>YES</v>
      </c>
      <c r="AQ60" s="30" t="str">
        <f>IF(SUM('Sales by Agent'!AO60:AQ60)&gt;0,"YES","NO")</f>
        <v>YES</v>
      </c>
      <c r="AR60" s="30" t="str">
        <f>IF(SUM('Sales by Agent'!AP60:AR60)&gt;0,"YES","NO")</f>
        <v>NO</v>
      </c>
      <c r="AS60" s="30" t="str">
        <f>IF(SUM('Sales by Agent'!AQ60:AS60)&gt;0,"YES","NO")</f>
        <v>NO</v>
      </c>
      <c r="AT60" s="30" t="str">
        <f>IF(SUM('Sales by Agent'!AR60:AT60)&gt;0,"YES","NO")</f>
        <v>NO</v>
      </c>
      <c r="AU60" s="30" t="str">
        <f>IF(SUM('Sales by Agent'!AS60:AU60)&gt;0,"YES","NO")</f>
        <v>YES</v>
      </c>
      <c r="AV60" s="30" t="str">
        <f>IF(SUM('Sales by Agent'!AT60:AV60)&gt;0,"YES","NO")</f>
        <v>YES</v>
      </c>
      <c r="AW60" s="87"/>
      <c r="AX60" t="str">
        <f t="shared" si="2"/>
        <v>NO</v>
      </c>
      <c r="AY60" t="str">
        <f t="shared" si="3"/>
        <v>NO</v>
      </c>
      <c r="AZ60" t="str">
        <f t="shared" si="4"/>
        <v>NO</v>
      </c>
      <c r="BA60" t="str">
        <f t="shared" si="5"/>
        <v>NO</v>
      </c>
      <c r="BB60" t="str">
        <f t="shared" si="6"/>
        <v>NO</v>
      </c>
      <c r="BC60" t="str">
        <f t="shared" si="7"/>
        <v>NO</v>
      </c>
      <c r="BD60" t="str">
        <f t="shared" si="8"/>
        <v>NO</v>
      </c>
      <c r="BE60" t="str">
        <f t="shared" si="9"/>
        <v>NO</v>
      </c>
      <c r="BF60" t="str">
        <f t="shared" si="10"/>
        <v>NO</v>
      </c>
      <c r="BG60" t="str">
        <f t="shared" si="11"/>
        <v>NO</v>
      </c>
      <c r="BH60" t="str">
        <f t="shared" si="1"/>
        <v>NO</v>
      </c>
    </row>
    <row r="61" spans="1:60">
      <c r="A61" s="564" t="s">
        <v>2093</v>
      </c>
      <c r="B61" s="564" t="s">
        <v>2094</v>
      </c>
      <c r="C61" s="564" t="s">
        <v>1986</v>
      </c>
      <c r="D61" s="564" t="s">
        <v>689</v>
      </c>
      <c r="E61" s="564" t="s">
        <v>1457</v>
      </c>
      <c r="F61" s="565">
        <v>1715.51</v>
      </c>
      <c r="G61" s="87"/>
      <c r="H61" s="87"/>
      <c r="I61" s="30" t="str">
        <f>IF(SUM('Sales by Agent'!G61:I61)&gt;0,"YES","NO")</f>
        <v>NO</v>
      </c>
      <c r="J61" s="30" t="str">
        <f>IF(SUM('Sales by Agent'!H61:J61)&gt;0,"YES","NO")</f>
        <v>NO</v>
      </c>
      <c r="K61" s="30" t="str">
        <f>IF(SUM('Sales by Agent'!I61:K61)&gt;0,"YES","NO")</f>
        <v>NO</v>
      </c>
      <c r="L61" s="30" t="str">
        <f>IF(SUM('Sales by Agent'!J61:L61)&gt;0,"YES","NO")</f>
        <v>NO</v>
      </c>
      <c r="M61" s="30" t="str">
        <f>IF(SUM('Sales by Agent'!K61:M61)&gt;0,"YES","NO")</f>
        <v>NO</v>
      </c>
      <c r="N61" s="30" t="str">
        <f>IF(SUM('Sales by Agent'!L61:N61)&gt;0,"YES","NO")</f>
        <v>NO</v>
      </c>
      <c r="O61" s="30" t="str">
        <f>IF(SUM('Sales by Agent'!M61:O61)&gt;0,"YES","NO")</f>
        <v>NO</v>
      </c>
      <c r="P61" s="30" t="str">
        <f>IF(SUM('Sales by Agent'!N61:P61)&gt;0,"YES","NO")</f>
        <v>NO</v>
      </c>
      <c r="Q61" s="30" t="str">
        <f>IF(SUM('Sales by Agent'!O61:Q61)&gt;0,"YES","NO")</f>
        <v>NO</v>
      </c>
      <c r="R61" s="30" t="str">
        <f>IF(SUM('Sales by Agent'!P61:R61)&gt;0,"YES","NO")</f>
        <v>NO</v>
      </c>
      <c r="S61" s="30" t="str">
        <f>IF(SUM('Sales by Agent'!Q61:S61)&gt;0,"YES","NO")</f>
        <v>NO</v>
      </c>
      <c r="T61" s="30" t="str">
        <f>IF(SUM('Sales by Agent'!R61:T61)&gt;0,"YES","NO")</f>
        <v>NO</v>
      </c>
      <c r="U61" s="30" t="str">
        <f>IF(SUM('Sales by Agent'!S61:U61)&gt;0,"YES","NO")</f>
        <v>NO</v>
      </c>
      <c r="V61" s="30" t="str">
        <f>IF(SUM('Sales by Agent'!T61:V61)&gt;0,"YES","NO")</f>
        <v>NO</v>
      </c>
      <c r="W61" s="30" t="str">
        <f>IF(SUM('Sales by Agent'!U61:W61)&gt;0,"YES","NO")</f>
        <v>NO</v>
      </c>
      <c r="X61" s="30" t="str">
        <f>IF(SUM('Sales by Agent'!V61:X61)&gt;0,"YES","NO")</f>
        <v>NO</v>
      </c>
      <c r="Y61" s="30" t="str">
        <f>IF(SUM('Sales by Agent'!W61:Y61)&gt;0,"YES","NO")</f>
        <v>NO</v>
      </c>
      <c r="Z61" s="30" t="str">
        <f>IF(SUM('Sales by Agent'!X61:Z61)&gt;0,"YES","NO")</f>
        <v>NO</v>
      </c>
      <c r="AA61" s="30" t="str">
        <f>IF(SUM('Sales by Agent'!Y61:AA61)&gt;0,"YES","NO")</f>
        <v>NO</v>
      </c>
      <c r="AB61" s="30" t="str">
        <f>IF(SUM('Sales by Agent'!Z61:AB61)&gt;0,"YES","NO")</f>
        <v>NO</v>
      </c>
      <c r="AC61" s="30" t="str">
        <f>IF(SUM('Sales by Agent'!AA61:AC61)&gt;0,"YES","NO")</f>
        <v>NO</v>
      </c>
      <c r="AD61" s="30" t="str">
        <f>IF(SUM('Sales by Agent'!AB61:AD61)&gt;0,"YES","NO")</f>
        <v>NO</v>
      </c>
      <c r="AE61" s="30" t="str">
        <f>IF(SUM('Sales by Agent'!AC61:AE61)&gt;0,"YES","NO")</f>
        <v>NO</v>
      </c>
      <c r="AF61" s="30" t="str">
        <f>IF(SUM('Sales by Agent'!AD61:AF61)&gt;0,"YES","NO")</f>
        <v>NO</v>
      </c>
      <c r="AG61" s="30" t="str">
        <f>IF(SUM('Sales by Agent'!AE61:AG61)&gt;0,"YES","NO")</f>
        <v>NO</v>
      </c>
      <c r="AH61" s="30" t="str">
        <f>IF(SUM('Sales by Agent'!AF61:AH61)&gt;0,"YES","NO")</f>
        <v>NO</v>
      </c>
      <c r="AI61" s="30" t="str">
        <f>IF(SUM('Sales by Agent'!AG61:AI61)&gt;0,"YES","NO")</f>
        <v>NO</v>
      </c>
      <c r="AJ61" s="30" t="str">
        <f>IF(SUM('Sales by Agent'!AH61:AJ61)&gt;0,"YES","NO")</f>
        <v>NO</v>
      </c>
      <c r="AK61" s="30" t="str">
        <f>IF(SUM('Sales by Agent'!AI61:AK61)&gt;0,"YES","NO")</f>
        <v>NO</v>
      </c>
      <c r="AL61" s="30" t="str">
        <f>IF(SUM('Sales by Agent'!AJ61:AL61)&gt;0,"YES","NO")</f>
        <v>NO</v>
      </c>
      <c r="AM61" s="30" t="str">
        <f>IF(SUM('Sales by Agent'!AK61:AM61)&gt;0,"YES","NO")</f>
        <v>NO</v>
      </c>
      <c r="AN61" s="30" t="str">
        <f>IF(SUM('Sales by Agent'!AL61:AN61)&gt;0,"YES","NO")</f>
        <v>NO</v>
      </c>
      <c r="AO61" s="30" t="str">
        <f>IF(SUM('Sales by Agent'!AM61:AO61)&gt;0,"YES","NO")</f>
        <v>NO</v>
      </c>
      <c r="AP61" s="30" t="str">
        <f>IF(SUM('Sales by Agent'!AN61:AP61)&gt;0,"YES","NO")</f>
        <v>NO</v>
      </c>
      <c r="AQ61" s="30" t="str">
        <f>IF(SUM('Sales by Agent'!AO61:AQ61)&gt;0,"YES","NO")</f>
        <v>NO</v>
      </c>
      <c r="AR61" s="30" t="str">
        <f>IF(SUM('Sales by Agent'!AP61:AR61)&gt;0,"YES","NO")</f>
        <v>NO</v>
      </c>
      <c r="AS61" s="30" t="str">
        <f>IF(SUM('Sales by Agent'!AQ61:AS61)&gt;0,"YES","NO")</f>
        <v>YES</v>
      </c>
      <c r="AT61" s="30" t="str">
        <f>IF(SUM('Sales by Agent'!AR61:AT61)&gt;0,"YES","NO")</f>
        <v>YES</v>
      </c>
      <c r="AU61" s="30" t="str">
        <f>IF(SUM('Sales by Agent'!AS61:AU61)&gt;0,"YES","NO")</f>
        <v>YES</v>
      </c>
      <c r="AV61" s="30" t="str">
        <f>IF(SUM('Sales by Agent'!AT61:AV61)&gt;0,"YES","NO")</f>
        <v>NO</v>
      </c>
      <c r="AW61" s="87"/>
      <c r="AX61" t="str">
        <f t="shared" si="2"/>
        <v>NO</v>
      </c>
      <c r="AY61" t="str">
        <f t="shared" si="3"/>
        <v>NO</v>
      </c>
      <c r="AZ61" t="str">
        <f t="shared" si="4"/>
        <v>NO</v>
      </c>
      <c r="BA61" t="str">
        <f t="shared" si="5"/>
        <v>NO</v>
      </c>
      <c r="BB61" t="str">
        <f t="shared" si="6"/>
        <v>NO</v>
      </c>
      <c r="BC61" t="str">
        <f t="shared" si="7"/>
        <v>NO</v>
      </c>
      <c r="BD61" t="str">
        <f t="shared" si="8"/>
        <v>NO</v>
      </c>
      <c r="BE61" t="str">
        <f t="shared" si="9"/>
        <v>NO</v>
      </c>
      <c r="BF61" t="str">
        <f t="shared" si="10"/>
        <v>NO</v>
      </c>
      <c r="BG61" t="str">
        <f t="shared" si="11"/>
        <v>NO</v>
      </c>
      <c r="BH61" t="str">
        <f t="shared" si="1"/>
        <v>NO</v>
      </c>
    </row>
    <row r="62" spans="1:60">
      <c r="A62" s="564" t="s">
        <v>2095</v>
      </c>
      <c r="B62" s="564" t="s">
        <v>2096</v>
      </c>
      <c r="C62" s="564" t="s">
        <v>1986</v>
      </c>
      <c r="D62" s="564" t="s">
        <v>689</v>
      </c>
      <c r="E62" s="564" t="s">
        <v>1457</v>
      </c>
      <c r="F62" s="565">
        <v>31793.56</v>
      </c>
      <c r="G62" s="31"/>
      <c r="H62" s="31"/>
      <c r="I62" s="30" t="str">
        <f>IF(SUM('Sales by Agent'!G62:I62)&gt;0,"YES","NO")</f>
        <v>NO</v>
      </c>
      <c r="J62" s="30" t="str">
        <f>IF(SUM('Sales by Agent'!H62:J62)&gt;0,"YES","NO")</f>
        <v>NO</v>
      </c>
      <c r="K62" s="30" t="str">
        <f>IF(SUM('Sales by Agent'!I62:K62)&gt;0,"YES","NO")</f>
        <v>NO</v>
      </c>
      <c r="L62" s="30" t="str">
        <f>IF(SUM('Sales by Agent'!J62:L62)&gt;0,"YES","NO")</f>
        <v>NO</v>
      </c>
      <c r="M62" s="30" t="str">
        <f>IF(SUM('Sales by Agent'!K62:M62)&gt;0,"YES","NO")</f>
        <v>NO</v>
      </c>
      <c r="N62" s="30" t="str">
        <f>IF(SUM('Sales by Agent'!L62:N62)&gt;0,"YES","NO")</f>
        <v>NO</v>
      </c>
      <c r="O62" s="30" t="str">
        <f>IF(SUM('Sales by Agent'!M62:O62)&gt;0,"YES","NO")</f>
        <v>NO</v>
      </c>
      <c r="P62" s="30" t="str">
        <f>IF(SUM('Sales by Agent'!N62:P62)&gt;0,"YES","NO")</f>
        <v>NO</v>
      </c>
      <c r="Q62" s="30" t="str">
        <f>IF(SUM('Sales by Agent'!O62:Q62)&gt;0,"YES","NO")</f>
        <v>NO</v>
      </c>
      <c r="R62" s="30" t="str">
        <f>IF(SUM('Sales by Agent'!P62:R62)&gt;0,"YES","NO")</f>
        <v>NO</v>
      </c>
      <c r="S62" s="30" t="str">
        <f>IF(SUM('Sales by Agent'!Q62:S62)&gt;0,"YES","NO")</f>
        <v>NO</v>
      </c>
      <c r="T62" s="30" t="str">
        <f>IF(SUM('Sales by Agent'!R62:T62)&gt;0,"YES","NO")</f>
        <v>NO</v>
      </c>
      <c r="U62" s="30" t="str">
        <f>IF(SUM('Sales by Agent'!S62:U62)&gt;0,"YES","NO")</f>
        <v>NO</v>
      </c>
      <c r="V62" s="30" t="str">
        <f>IF(SUM('Sales by Agent'!T62:V62)&gt;0,"YES","NO")</f>
        <v>NO</v>
      </c>
      <c r="W62" s="30" t="str">
        <f>IF(SUM('Sales by Agent'!U62:W62)&gt;0,"YES","NO")</f>
        <v>NO</v>
      </c>
      <c r="X62" s="30" t="str">
        <f>IF(SUM('Sales by Agent'!V62:X62)&gt;0,"YES","NO")</f>
        <v>NO</v>
      </c>
      <c r="Y62" s="30" t="str">
        <f>IF(SUM('Sales by Agent'!W62:Y62)&gt;0,"YES","NO")</f>
        <v>NO</v>
      </c>
      <c r="Z62" s="30" t="str">
        <f>IF(SUM('Sales by Agent'!X62:Z62)&gt;0,"YES","NO")</f>
        <v>NO</v>
      </c>
      <c r="AA62" s="30" t="str">
        <f>IF(SUM('Sales by Agent'!Y62:AA62)&gt;0,"YES","NO")</f>
        <v>NO</v>
      </c>
      <c r="AB62" s="30" t="str">
        <f>IF(SUM('Sales by Agent'!Z62:AB62)&gt;0,"YES","NO")</f>
        <v>NO</v>
      </c>
      <c r="AC62" s="30" t="str">
        <f>IF(SUM('Sales by Agent'!AA62:AC62)&gt;0,"YES","NO")</f>
        <v>NO</v>
      </c>
      <c r="AD62" s="30" t="str">
        <f>IF(SUM('Sales by Agent'!AB62:AD62)&gt;0,"YES","NO")</f>
        <v>NO</v>
      </c>
      <c r="AE62" s="30" t="str">
        <f>IF(SUM('Sales by Agent'!AC62:AE62)&gt;0,"YES","NO")</f>
        <v>NO</v>
      </c>
      <c r="AF62" s="30" t="str">
        <f>IF(SUM('Sales by Agent'!AD62:AF62)&gt;0,"YES","NO")</f>
        <v>NO</v>
      </c>
      <c r="AG62" s="30" t="str">
        <f>IF(SUM('Sales by Agent'!AE62:AG62)&gt;0,"YES","NO")</f>
        <v>NO</v>
      </c>
      <c r="AH62" s="30" t="str">
        <f>IF(SUM('Sales by Agent'!AF62:AH62)&gt;0,"YES","NO")</f>
        <v>NO</v>
      </c>
      <c r="AI62" s="30" t="str">
        <f>IF(SUM('Sales by Agent'!AG62:AI62)&gt;0,"YES","NO")</f>
        <v>NO</v>
      </c>
      <c r="AJ62" s="30" t="str">
        <f>IF(SUM('Sales by Agent'!AH62:AJ62)&gt;0,"YES","NO")</f>
        <v>NO</v>
      </c>
      <c r="AK62" s="30" t="str">
        <f>IF(SUM('Sales by Agent'!AI62:AK62)&gt;0,"YES","NO")</f>
        <v>NO</v>
      </c>
      <c r="AL62" s="30" t="str">
        <f>IF(SUM('Sales by Agent'!AJ62:AL62)&gt;0,"YES","NO")</f>
        <v>YES</v>
      </c>
      <c r="AM62" s="30" t="str">
        <f>IF(SUM('Sales by Agent'!AK62:AM62)&gt;0,"YES","NO")</f>
        <v>YES</v>
      </c>
      <c r="AN62" s="30" t="str">
        <f>IF(SUM('Sales by Agent'!AL62:AN62)&gt;0,"YES","NO")</f>
        <v>YES</v>
      </c>
      <c r="AO62" s="30" t="str">
        <f>IF(SUM('Sales by Agent'!AM62:AO62)&gt;0,"YES","NO")</f>
        <v>YES</v>
      </c>
      <c r="AP62" s="30" t="str">
        <f>IF(SUM('Sales by Agent'!AN62:AP62)&gt;0,"YES","NO")</f>
        <v>YES</v>
      </c>
      <c r="AQ62" s="30" t="str">
        <f>IF(SUM('Sales by Agent'!AO62:AQ62)&gt;0,"YES","NO")</f>
        <v>YES</v>
      </c>
      <c r="AR62" s="30" t="str">
        <f>IF(SUM('Sales by Agent'!AP62:AR62)&gt;0,"YES","NO")</f>
        <v>YES</v>
      </c>
      <c r="AS62" s="30" t="str">
        <f>IF(SUM('Sales by Agent'!AQ62:AS62)&gt;0,"YES","NO")</f>
        <v>YES</v>
      </c>
      <c r="AT62" s="30" t="str">
        <f>IF(SUM('Sales by Agent'!AR62:AT62)&gt;0,"YES","NO")</f>
        <v>YES</v>
      </c>
      <c r="AU62" s="30" t="str">
        <f>IF(SUM('Sales by Agent'!AS62:AU62)&gt;0,"YES","NO")</f>
        <v>YES</v>
      </c>
      <c r="AV62" s="30" t="str">
        <f>IF(SUM('Sales by Agent'!AT62:AV62)&gt;0,"YES","NO")</f>
        <v>YES</v>
      </c>
      <c r="AW62" s="87"/>
      <c r="AX62" t="str">
        <f t="shared" si="2"/>
        <v>NO</v>
      </c>
      <c r="AY62" t="str">
        <f t="shared" si="3"/>
        <v>NO</v>
      </c>
      <c r="AZ62" t="str">
        <f t="shared" si="4"/>
        <v>NO</v>
      </c>
      <c r="BA62" t="str">
        <f t="shared" si="5"/>
        <v>NO</v>
      </c>
      <c r="BB62" t="str">
        <f t="shared" si="6"/>
        <v>NO</v>
      </c>
      <c r="BC62" t="str">
        <f t="shared" si="7"/>
        <v>NO</v>
      </c>
      <c r="BD62" t="str">
        <f t="shared" si="8"/>
        <v>NO</v>
      </c>
      <c r="BE62" t="str">
        <f t="shared" si="9"/>
        <v>NO</v>
      </c>
      <c r="BF62" t="str">
        <f t="shared" si="10"/>
        <v>NO</v>
      </c>
      <c r="BG62" t="str">
        <f t="shared" si="11"/>
        <v>NO</v>
      </c>
      <c r="BH62" t="str">
        <f t="shared" si="1"/>
        <v>NO</v>
      </c>
    </row>
    <row r="63" spans="1:60">
      <c r="A63" s="564" t="s">
        <v>2097</v>
      </c>
      <c r="B63" s="564" t="s">
        <v>2098</v>
      </c>
      <c r="C63" s="564" t="s">
        <v>1986</v>
      </c>
      <c r="D63" s="564" t="s">
        <v>689</v>
      </c>
      <c r="E63" s="564" t="s">
        <v>1457</v>
      </c>
      <c r="F63" s="565">
        <v>23072.28</v>
      </c>
      <c r="G63" s="86"/>
      <c r="H63" s="86"/>
      <c r="I63" s="30" t="str">
        <f>IF(SUM('Sales by Agent'!G63:I63)&gt;0,"YES","NO")</f>
        <v>NO</v>
      </c>
      <c r="J63" s="30" t="str">
        <f>IF(SUM('Sales by Agent'!H63:J63)&gt;0,"YES","NO")</f>
        <v>NO</v>
      </c>
      <c r="K63" s="30" t="str">
        <f>IF(SUM('Sales by Agent'!I63:K63)&gt;0,"YES","NO")</f>
        <v>NO</v>
      </c>
      <c r="L63" s="30" t="str">
        <f>IF(SUM('Sales by Agent'!J63:L63)&gt;0,"YES","NO")</f>
        <v>NO</v>
      </c>
      <c r="M63" s="30" t="str">
        <f>IF(SUM('Sales by Agent'!K63:M63)&gt;0,"YES","NO")</f>
        <v>NO</v>
      </c>
      <c r="N63" s="30" t="str">
        <f>IF(SUM('Sales by Agent'!L63:N63)&gt;0,"YES","NO")</f>
        <v>NO</v>
      </c>
      <c r="O63" s="30" t="str">
        <f>IF(SUM('Sales by Agent'!M63:O63)&gt;0,"YES","NO")</f>
        <v>NO</v>
      </c>
      <c r="P63" s="30" t="str">
        <f>IF(SUM('Sales by Agent'!N63:P63)&gt;0,"YES","NO")</f>
        <v>NO</v>
      </c>
      <c r="Q63" s="30" t="str">
        <f>IF(SUM('Sales by Agent'!O63:Q63)&gt;0,"YES","NO")</f>
        <v>NO</v>
      </c>
      <c r="R63" s="30" t="str">
        <f>IF(SUM('Sales by Agent'!P63:R63)&gt;0,"YES","NO")</f>
        <v>NO</v>
      </c>
      <c r="S63" s="30" t="str">
        <f>IF(SUM('Sales by Agent'!Q63:S63)&gt;0,"YES","NO")</f>
        <v>NO</v>
      </c>
      <c r="T63" s="30" t="str">
        <f>IF(SUM('Sales by Agent'!R63:T63)&gt;0,"YES","NO")</f>
        <v>NO</v>
      </c>
      <c r="U63" s="30" t="str">
        <f>IF(SUM('Sales by Agent'!S63:U63)&gt;0,"YES","NO")</f>
        <v>NO</v>
      </c>
      <c r="V63" s="30" t="str">
        <f>IF(SUM('Sales by Agent'!T63:V63)&gt;0,"YES","NO")</f>
        <v>NO</v>
      </c>
      <c r="W63" s="30" t="str">
        <f>IF(SUM('Sales by Agent'!U63:W63)&gt;0,"YES","NO")</f>
        <v>NO</v>
      </c>
      <c r="X63" s="30" t="str">
        <f>IF(SUM('Sales by Agent'!V63:X63)&gt;0,"YES","NO")</f>
        <v>NO</v>
      </c>
      <c r="Y63" s="30" t="str">
        <f>IF(SUM('Sales by Agent'!W63:Y63)&gt;0,"YES","NO")</f>
        <v>NO</v>
      </c>
      <c r="Z63" s="30" t="str">
        <f>IF(SUM('Sales by Agent'!X63:Z63)&gt;0,"YES","NO")</f>
        <v>NO</v>
      </c>
      <c r="AA63" s="30" t="str">
        <f>IF(SUM('Sales by Agent'!Y63:AA63)&gt;0,"YES","NO")</f>
        <v>NO</v>
      </c>
      <c r="AB63" s="30" t="str">
        <f>IF(SUM('Sales by Agent'!Z63:AB63)&gt;0,"YES","NO")</f>
        <v>NO</v>
      </c>
      <c r="AC63" s="30" t="str">
        <f>IF(SUM('Sales by Agent'!AA63:AC63)&gt;0,"YES","NO")</f>
        <v>NO</v>
      </c>
      <c r="AD63" s="30" t="str">
        <f>IF(SUM('Sales by Agent'!AB63:AD63)&gt;0,"YES","NO")</f>
        <v>NO</v>
      </c>
      <c r="AE63" s="30" t="str">
        <f>IF(SUM('Sales by Agent'!AC63:AE63)&gt;0,"YES","NO")</f>
        <v>NO</v>
      </c>
      <c r="AF63" s="30" t="str">
        <f>IF(SUM('Sales by Agent'!AD63:AF63)&gt;0,"YES","NO")</f>
        <v>NO</v>
      </c>
      <c r="AG63" s="30" t="str">
        <f>IF(SUM('Sales by Agent'!AE63:AG63)&gt;0,"YES","NO")</f>
        <v>NO</v>
      </c>
      <c r="AH63" s="30" t="str">
        <f>IF(SUM('Sales by Agent'!AF63:AH63)&gt;0,"YES","NO")</f>
        <v>NO</v>
      </c>
      <c r="AI63" s="30" t="str">
        <f>IF(SUM('Sales by Agent'!AG63:AI63)&gt;0,"YES","NO")</f>
        <v>NO</v>
      </c>
      <c r="AJ63" s="30" t="str">
        <f>IF(SUM('Sales by Agent'!AH63:AJ63)&gt;0,"YES","NO")</f>
        <v>NO</v>
      </c>
      <c r="AK63" s="30" t="str">
        <f>IF(SUM('Sales by Agent'!AI63:AK63)&gt;0,"YES","NO")</f>
        <v>NO</v>
      </c>
      <c r="AL63" s="30" t="str">
        <f>IF(SUM('Sales by Agent'!AJ63:AL63)&gt;0,"YES","NO")</f>
        <v>NO</v>
      </c>
      <c r="AM63" s="30" t="str">
        <f>IF(SUM('Sales by Agent'!AK63:AM63)&gt;0,"YES","NO")</f>
        <v>YES</v>
      </c>
      <c r="AN63" s="30" t="str">
        <f>IF(SUM('Sales by Agent'!AL63:AN63)&gt;0,"YES","NO")</f>
        <v>YES</v>
      </c>
      <c r="AO63" s="30" t="str">
        <f>IF(SUM('Sales by Agent'!AM63:AO63)&gt;0,"YES","NO")</f>
        <v>YES</v>
      </c>
      <c r="AP63" s="30" t="str">
        <f>IF(SUM('Sales by Agent'!AN63:AP63)&gt;0,"YES","NO")</f>
        <v>YES</v>
      </c>
      <c r="AQ63" s="30" t="str">
        <f>IF(SUM('Sales by Agent'!AO63:AQ63)&gt;0,"YES","NO")</f>
        <v>YES</v>
      </c>
      <c r="AR63" s="30" t="str">
        <f>IF(SUM('Sales by Agent'!AP63:AR63)&gt;0,"YES","NO")</f>
        <v>YES</v>
      </c>
      <c r="AS63" s="30" t="str">
        <f>IF(SUM('Sales by Agent'!AQ63:AS63)&gt;0,"YES","NO")</f>
        <v>NO</v>
      </c>
      <c r="AT63" s="30" t="str">
        <f>IF(SUM('Sales by Agent'!AR63:AT63)&gt;0,"YES","NO")</f>
        <v>YES</v>
      </c>
      <c r="AU63" s="30" t="str">
        <f>IF(SUM('Sales by Agent'!AS63:AU63)&gt;0,"YES","NO")</f>
        <v>YES</v>
      </c>
      <c r="AV63" s="30" t="str">
        <f>IF(SUM('Sales by Agent'!AT63:AV63)&gt;0,"YES","NO")</f>
        <v>YES</v>
      </c>
      <c r="AW63" s="87"/>
      <c r="AX63" t="str">
        <f t="shared" si="2"/>
        <v>NO</v>
      </c>
      <c r="AY63" t="str">
        <f t="shared" si="3"/>
        <v>NO</v>
      </c>
      <c r="AZ63" t="str">
        <f t="shared" si="4"/>
        <v>NO</v>
      </c>
      <c r="BA63" t="str">
        <f t="shared" si="5"/>
        <v>NO</v>
      </c>
      <c r="BB63" t="str">
        <f t="shared" si="6"/>
        <v>NO</v>
      </c>
      <c r="BC63" t="str">
        <f t="shared" si="7"/>
        <v>NO</v>
      </c>
      <c r="BD63" t="str">
        <f t="shared" si="8"/>
        <v>NO</v>
      </c>
      <c r="BE63" t="str">
        <f t="shared" si="9"/>
        <v>NO</v>
      </c>
      <c r="BF63" t="str">
        <f t="shared" si="10"/>
        <v>NO</v>
      </c>
      <c r="BG63" t="str">
        <f t="shared" si="11"/>
        <v>NO</v>
      </c>
      <c r="BH63" t="str">
        <f t="shared" si="1"/>
        <v>NO</v>
      </c>
    </row>
    <row r="64" spans="1:60">
      <c r="A64" s="564" t="s">
        <v>2099</v>
      </c>
      <c r="B64" s="564" t="s">
        <v>2100</v>
      </c>
      <c r="C64" s="564" t="s">
        <v>1986</v>
      </c>
      <c r="D64" s="564" t="s">
        <v>689</v>
      </c>
      <c r="E64" s="564" t="s">
        <v>1457</v>
      </c>
      <c r="F64" s="565">
        <v>5251.3</v>
      </c>
      <c r="G64" s="86"/>
      <c r="H64" s="86"/>
      <c r="I64" s="30" t="str">
        <f>IF(SUM('Sales by Agent'!G64:I64)&gt;0,"YES","NO")</f>
        <v>NO</v>
      </c>
      <c r="J64" s="30" t="str">
        <f>IF(SUM('Sales by Agent'!H64:J64)&gt;0,"YES","NO")</f>
        <v>NO</v>
      </c>
      <c r="K64" s="30" t="str">
        <f>IF(SUM('Sales by Agent'!I64:K64)&gt;0,"YES","NO")</f>
        <v>NO</v>
      </c>
      <c r="L64" s="30" t="str">
        <f>IF(SUM('Sales by Agent'!J64:L64)&gt;0,"YES","NO")</f>
        <v>NO</v>
      </c>
      <c r="M64" s="30" t="str">
        <f>IF(SUM('Sales by Agent'!K64:M64)&gt;0,"YES","NO")</f>
        <v>NO</v>
      </c>
      <c r="N64" s="30" t="str">
        <f>IF(SUM('Sales by Agent'!L64:N64)&gt;0,"YES","NO")</f>
        <v>NO</v>
      </c>
      <c r="O64" s="30" t="str">
        <f>IF(SUM('Sales by Agent'!M64:O64)&gt;0,"YES","NO")</f>
        <v>NO</v>
      </c>
      <c r="P64" s="30" t="str">
        <f>IF(SUM('Sales by Agent'!N64:P64)&gt;0,"YES","NO")</f>
        <v>NO</v>
      </c>
      <c r="Q64" s="30" t="str">
        <f>IF(SUM('Sales by Agent'!O64:Q64)&gt;0,"YES","NO")</f>
        <v>NO</v>
      </c>
      <c r="R64" s="30" t="str">
        <f>IF(SUM('Sales by Agent'!P64:R64)&gt;0,"YES","NO")</f>
        <v>NO</v>
      </c>
      <c r="S64" s="30" t="str">
        <f>IF(SUM('Sales by Agent'!Q64:S64)&gt;0,"YES","NO")</f>
        <v>NO</v>
      </c>
      <c r="T64" s="30" t="str">
        <f>IF(SUM('Sales by Agent'!R64:T64)&gt;0,"YES","NO")</f>
        <v>NO</v>
      </c>
      <c r="U64" s="30" t="str">
        <f>IF(SUM('Sales by Agent'!S64:U64)&gt;0,"YES","NO")</f>
        <v>NO</v>
      </c>
      <c r="V64" s="30" t="str">
        <f>IF(SUM('Sales by Agent'!T64:V64)&gt;0,"YES","NO")</f>
        <v>NO</v>
      </c>
      <c r="W64" s="30" t="str">
        <f>IF(SUM('Sales by Agent'!U64:W64)&gt;0,"YES","NO")</f>
        <v>NO</v>
      </c>
      <c r="X64" s="30" t="str">
        <f>IF(SUM('Sales by Agent'!V64:X64)&gt;0,"YES","NO")</f>
        <v>NO</v>
      </c>
      <c r="Y64" s="30" t="str">
        <f>IF(SUM('Sales by Agent'!W64:Y64)&gt;0,"YES","NO")</f>
        <v>NO</v>
      </c>
      <c r="Z64" s="30" t="str">
        <f>IF(SUM('Sales by Agent'!X64:Z64)&gt;0,"YES","NO")</f>
        <v>NO</v>
      </c>
      <c r="AA64" s="30" t="str">
        <f>IF(SUM('Sales by Agent'!Y64:AA64)&gt;0,"YES","NO")</f>
        <v>NO</v>
      </c>
      <c r="AB64" s="30" t="str">
        <f>IF(SUM('Sales by Agent'!Z64:AB64)&gt;0,"YES","NO")</f>
        <v>NO</v>
      </c>
      <c r="AC64" s="30" t="str">
        <f>IF(SUM('Sales by Agent'!AA64:AC64)&gt;0,"YES","NO")</f>
        <v>NO</v>
      </c>
      <c r="AD64" s="30" t="str">
        <f>IF(SUM('Sales by Agent'!AB64:AD64)&gt;0,"YES","NO")</f>
        <v>NO</v>
      </c>
      <c r="AE64" s="30" t="str">
        <f>IF(SUM('Sales by Agent'!AC64:AE64)&gt;0,"YES","NO")</f>
        <v>NO</v>
      </c>
      <c r="AF64" s="30" t="str">
        <f>IF(SUM('Sales by Agent'!AD64:AF64)&gt;0,"YES","NO")</f>
        <v>NO</v>
      </c>
      <c r="AG64" s="30" t="str">
        <f>IF(SUM('Sales by Agent'!AE64:AG64)&gt;0,"YES","NO")</f>
        <v>NO</v>
      </c>
      <c r="AH64" s="30" t="str">
        <f>IF(SUM('Sales by Agent'!AF64:AH64)&gt;0,"YES","NO")</f>
        <v>NO</v>
      </c>
      <c r="AI64" s="30" t="str">
        <f>IF(SUM('Sales by Agent'!AG64:AI64)&gt;0,"YES","NO")</f>
        <v>NO</v>
      </c>
      <c r="AJ64" s="30" t="str">
        <f>IF(SUM('Sales by Agent'!AH64:AJ64)&gt;0,"YES","NO")</f>
        <v>NO</v>
      </c>
      <c r="AK64" s="30" t="str">
        <f>IF(SUM('Sales by Agent'!AI64:AK64)&gt;0,"YES","NO")</f>
        <v>NO</v>
      </c>
      <c r="AL64" s="30" t="str">
        <f>IF(SUM('Sales by Agent'!AJ64:AL64)&gt;0,"YES","NO")</f>
        <v>NO</v>
      </c>
      <c r="AM64" s="30" t="str">
        <f>IF(SUM('Sales by Agent'!AK64:AM64)&gt;0,"YES","NO")</f>
        <v>YES</v>
      </c>
      <c r="AN64" s="30" t="str">
        <f>IF(SUM('Sales by Agent'!AL64:AN64)&gt;0,"YES","NO")</f>
        <v>YES</v>
      </c>
      <c r="AO64" s="30" t="str">
        <f>IF(SUM('Sales by Agent'!AM64:AO64)&gt;0,"YES","NO")</f>
        <v>YES</v>
      </c>
      <c r="AP64" s="30" t="str">
        <f>IF(SUM('Sales by Agent'!AN64:AP64)&gt;0,"YES","NO")</f>
        <v>NO</v>
      </c>
      <c r="AQ64" s="30" t="str">
        <f>IF(SUM('Sales by Agent'!AO64:AQ64)&gt;0,"YES","NO")</f>
        <v>NO</v>
      </c>
      <c r="AR64" s="30" t="str">
        <f>IF(SUM('Sales by Agent'!AP64:AR64)&gt;0,"YES","NO")</f>
        <v>NO</v>
      </c>
      <c r="AS64" s="30" t="str">
        <f>IF(SUM('Sales by Agent'!AQ64:AS64)&gt;0,"YES","NO")</f>
        <v>NO</v>
      </c>
      <c r="AT64" s="30" t="str">
        <f>IF(SUM('Sales by Agent'!AR64:AT64)&gt;0,"YES","NO")</f>
        <v>NO</v>
      </c>
      <c r="AU64" s="30" t="str">
        <f>IF(SUM('Sales by Agent'!AS64:AU64)&gt;0,"YES","NO")</f>
        <v>NO</v>
      </c>
      <c r="AV64" s="30" t="str">
        <f>IF(SUM('Sales by Agent'!AT64:AV64)&gt;0,"YES","NO")</f>
        <v>NO</v>
      </c>
      <c r="AW64" s="87"/>
      <c r="AX64" t="str">
        <f t="shared" si="2"/>
        <v>NO</v>
      </c>
      <c r="AY64" t="str">
        <f t="shared" si="3"/>
        <v>NO</v>
      </c>
      <c r="AZ64" t="str">
        <f t="shared" si="4"/>
        <v>NO</v>
      </c>
      <c r="BA64" t="str">
        <f t="shared" si="5"/>
        <v>NO</v>
      </c>
      <c r="BB64" t="str">
        <f t="shared" si="6"/>
        <v>NO</v>
      </c>
      <c r="BC64" t="str">
        <f t="shared" si="7"/>
        <v>NO</v>
      </c>
      <c r="BD64" t="str">
        <f t="shared" si="8"/>
        <v>NO</v>
      </c>
      <c r="BE64" t="str">
        <f t="shared" si="9"/>
        <v>NO</v>
      </c>
      <c r="BF64" t="str">
        <f t="shared" si="10"/>
        <v>NO</v>
      </c>
      <c r="BG64" t="str">
        <f t="shared" si="11"/>
        <v>NO</v>
      </c>
      <c r="BH64" t="str">
        <f t="shared" si="1"/>
        <v>NO</v>
      </c>
    </row>
    <row r="65" spans="1:60">
      <c r="A65" s="564" t="s">
        <v>2101</v>
      </c>
      <c r="B65" s="564" t="s">
        <v>2102</v>
      </c>
      <c r="C65" s="564" t="s">
        <v>1986</v>
      </c>
      <c r="D65" s="564" t="s">
        <v>689</v>
      </c>
      <c r="E65" s="564" t="s">
        <v>1457</v>
      </c>
      <c r="F65" s="565">
        <v>75814.81</v>
      </c>
      <c r="G65" s="31"/>
      <c r="H65" s="31"/>
      <c r="I65" s="30" t="str">
        <f>IF(SUM('Sales by Agent'!G65:I65)&gt;0,"YES","NO")</f>
        <v>NO</v>
      </c>
      <c r="J65" s="30" t="str">
        <f>IF(SUM('Sales by Agent'!H65:J65)&gt;0,"YES","NO")</f>
        <v>NO</v>
      </c>
      <c r="K65" s="30" t="str">
        <f>IF(SUM('Sales by Agent'!I65:K65)&gt;0,"YES","NO")</f>
        <v>NO</v>
      </c>
      <c r="L65" s="30" t="str">
        <f>IF(SUM('Sales by Agent'!J65:L65)&gt;0,"YES","NO")</f>
        <v>NO</v>
      </c>
      <c r="M65" s="30" t="str">
        <f>IF(SUM('Sales by Agent'!K65:M65)&gt;0,"YES","NO")</f>
        <v>NO</v>
      </c>
      <c r="N65" s="30" t="str">
        <f>IF(SUM('Sales by Agent'!L65:N65)&gt;0,"YES","NO")</f>
        <v>NO</v>
      </c>
      <c r="O65" s="30" t="str">
        <f>IF(SUM('Sales by Agent'!M65:O65)&gt;0,"YES","NO")</f>
        <v>NO</v>
      </c>
      <c r="P65" s="30" t="str">
        <f>IF(SUM('Sales by Agent'!N65:P65)&gt;0,"YES","NO")</f>
        <v>NO</v>
      </c>
      <c r="Q65" s="30" t="str">
        <f>IF(SUM('Sales by Agent'!O65:Q65)&gt;0,"YES","NO")</f>
        <v>NO</v>
      </c>
      <c r="R65" s="30" t="str">
        <f>IF(SUM('Sales by Agent'!P65:R65)&gt;0,"YES","NO")</f>
        <v>NO</v>
      </c>
      <c r="S65" s="30" t="str">
        <f>IF(SUM('Sales by Agent'!Q65:S65)&gt;0,"YES","NO")</f>
        <v>NO</v>
      </c>
      <c r="T65" s="30" t="str">
        <f>IF(SUM('Sales by Agent'!R65:T65)&gt;0,"YES","NO")</f>
        <v>NO</v>
      </c>
      <c r="U65" s="30" t="str">
        <f>IF(SUM('Sales by Agent'!S65:U65)&gt;0,"YES","NO")</f>
        <v>NO</v>
      </c>
      <c r="V65" s="30" t="str">
        <f>IF(SUM('Sales by Agent'!T65:V65)&gt;0,"YES","NO")</f>
        <v>NO</v>
      </c>
      <c r="W65" s="30" t="str">
        <f>IF(SUM('Sales by Agent'!U65:W65)&gt;0,"YES","NO")</f>
        <v>NO</v>
      </c>
      <c r="X65" s="30" t="str">
        <f>IF(SUM('Sales by Agent'!V65:X65)&gt;0,"YES","NO")</f>
        <v>NO</v>
      </c>
      <c r="Y65" s="30" t="str">
        <f>IF(SUM('Sales by Agent'!W65:Y65)&gt;0,"YES","NO")</f>
        <v>NO</v>
      </c>
      <c r="Z65" s="30" t="str">
        <f>IF(SUM('Sales by Agent'!X65:Z65)&gt;0,"YES","NO")</f>
        <v>NO</v>
      </c>
      <c r="AA65" s="30" t="str">
        <f>IF(SUM('Sales by Agent'!Y65:AA65)&gt;0,"YES","NO")</f>
        <v>NO</v>
      </c>
      <c r="AB65" s="30" t="str">
        <f>IF(SUM('Sales by Agent'!Z65:AB65)&gt;0,"YES","NO")</f>
        <v>NO</v>
      </c>
      <c r="AC65" s="30" t="str">
        <f>IF(SUM('Sales by Agent'!AA65:AC65)&gt;0,"YES","NO")</f>
        <v>NO</v>
      </c>
      <c r="AD65" s="30" t="str">
        <f>IF(SUM('Sales by Agent'!AB65:AD65)&gt;0,"YES","NO")</f>
        <v>NO</v>
      </c>
      <c r="AE65" s="30" t="str">
        <f>IF(SUM('Sales by Agent'!AC65:AE65)&gt;0,"YES","NO")</f>
        <v>NO</v>
      </c>
      <c r="AF65" s="30" t="str">
        <f>IF(SUM('Sales by Agent'!AD65:AF65)&gt;0,"YES","NO")</f>
        <v>NO</v>
      </c>
      <c r="AG65" s="30" t="str">
        <f>IF(SUM('Sales by Agent'!AE65:AG65)&gt;0,"YES","NO")</f>
        <v>NO</v>
      </c>
      <c r="AH65" s="30" t="str">
        <f>IF(SUM('Sales by Agent'!AF65:AH65)&gt;0,"YES","NO")</f>
        <v>NO</v>
      </c>
      <c r="AI65" s="30" t="str">
        <f>IF(SUM('Sales by Agent'!AG65:AI65)&gt;0,"YES","NO")</f>
        <v>NO</v>
      </c>
      <c r="AJ65" s="30" t="str">
        <f>IF(SUM('Sales by Agent'!AH65:AJ65)&gt;0,"YES","NO")</f>
        <v>NO</v>
      </c>
      <c r="AK65" s="30" t="str">
        <f>IF(SUM('Sales by Agent'!AI65:AK65)&gt;0,"YES","NO")</f>
        <v>NO</v>
      </c>
      <c r="AL65" s="30" t="str">
        <f>IF(SUM('Sales by Agent'!AJ65:AL65)&gt;0,"YES","NO")</f>
        <v>NO</v>
      </c>
      <c r="AM65" s="30" t="str">
        <f>IF(SUM('Sales by Agent'!AK65:AM65)&gt;0,"YES","NO")</f>
        <v>NO</v>
      </c>
      <c r="AN65" s="30" t="str">
        <f>IF(SUM('Sales by Agent'!AL65:AN65)&gt;0,"YES","NO")</f>
        <v>NO</v>
      </c>
      <c r="AO65" s="30" t="str">
        <f>IF(SUM('Sales by Agent'!AM65:AO65)&gt;0,"YES","NO")</f>
        <v>YES</v>
      </c>
      <c r="AP65" s="30" t="str">
        <f>IF(SUM('Sales by Agent'!AN65:AP65)&gt;0,"YES","NO")</f>
        <v>YES</v>
      </c>
      <c r="AQ65" s="30" t="str">
        <f>IF(SUM('Sales by Agent'!AO65:AQ65)&gt;0,"YES","NO")</f>
        <v>YES</v>
      </c>
      <c r="AR65" s="30" t="str">
        <f>IF(SUM('Sales by Agent'!AP65:AR65)&gt;0,"YES","NO")</f>
        <v>YES</v>
      </c>
      <c r="AS65" s="30" t="str">
        <f>IF(SUM('Sales by Agent'!AQ65:AS65)&gt;0,"YES","NO")</f>
        <v>YES</v>
      </c>
      <c r="AT65" s="30" t="str">
        <f>IF(SUM('Sales by Agent'!AR65:AT65)&gt;0,"YES","NO")</f>
        <v>YES</v>
      </c>
      <c r="AU65" s="30" t="str">
        <f>IF(SUM('Sales by Agent'!AS65:AU65)&gt;0,"YES","NO")</f>
        <v>YES</v>
      </c>
      <c r="AV65" s="30" t="str">
        <f>IF(SUM('Sales by Agent'!AT65:AV65)&gt;0,"YES","NO")</f>
        <v>YES</v>
      </c>
      <c r="AW65" s="87"/>
      <c r="AX65" t="str">
        <f t="shared" si="2"/>
        <v>NO</v>
      </c>
      <c r="AY65" t="str">
        <f t="shared" si="3"/>
        <v>NO</v>
      </c>
      <c r="AZ65" t="str">
        <f t="shared" si="4"/>
        <v>NO</v>
      </c>
      <c r="BA65" t="str">
        <f t="shared" si="5"/>
        <v>NO</v>
      </c>
      <c r="BB65" t="str">
        <f t="shared" si="6"/>
        <v>NO</v>
      </c>
      <c r="BC65" t="str">
        <f t="shared" si="7"/>
        <v>NO</v>
      </c>
      <c r="BD65" t="str">
        <f t="shared" si="8"/>
        <v>NO</v>
      </c>
      <c r="BE65" t="str">
        <f t="shared" si="9"/>
        <v>NO</v>
      </c>
      <c r="BF65" t="str">
        <f t="shared" si="10"/>
        <v>NO</v>
      </c>
      <c r="BG65" t="str">
        <f t="shared" si="11"/>
        <v>NO</v>
      </c>
      <c r="BH65" t="str">
        <f t="shared" si="1"/>
        <v>NO</v>
      </c>
    </row>
    <row r="66" spans="1:60">
      <c r="A66" s="564" t="s">
        <v>2103</v>
      </c>
      <c r="B66" s="564" t="s">
        <v>2104</v>
      </c>
      <c r="C66" s="564" t="s">
        <v>1986</v>
      </c>
      <c r="D66" s="564" t="s">
        <v>689</v>
      </c>
      <c r="E66" s="564" t="s">
        <v>1457</v>
      </c>
      <c r="F66" s="565">
        <v>4812.33</v>
      </c>
      <c r="G66" s="88"/>
      <c r="H66" s="88"/>
      <c r="I66" s="30" t="str">
        <f>IF(SUM('Sales by Agent'!G66:I66)&gt;0,"YES","NO")</f>
        <v>NO</v>
      </c>
      <c r="J66" s="30" t="str">
        <f>IF(SUM('Sales by Agent'!H66:J66)&gt;0,"YES","NO")</f>
        <v>NO</v>
      </c>
      <c r="K66" s="30" t="str">
        <f>IF(SUM('Sales by Agent'!I66:K66)&gt;0,"YES","NO")</f>
        <v>NO</v>
      </c>
      <c r="L66" s="30" t="str">
        <f>IF(SUM('Sales by Agent'!J66:L66)&gt;0,"YES","NO")</f>
        <v>NO</v>
      </c>
      <c r="M66" s="30" t="str">
        <f>IF(SUM('Sales by Agent'!K66:M66)&gt;0,"YES","NO")</f>
        <v>NO</v>
      </c>
      <c r="N66" s="30" t="str">
        <f>IF(SUM('Sales by Agent'!L66:N66)&gt;0,"YES","NO")</f>
        <v>NO</v>
      </c>
      <c r="O66" s="30" t="str">
        <f>IF(SUM('Sales by Agent'!M66:O66)&gt;0,"YES","NO")</f>
        <v>NO</v>
      </c>
      <c r="P66" s="30" t="str">
        <f>IF(SUM('Sales by Agent'!N66:P66)&gt;0,"YES","NO")</f>
        <v>NO</v>
      </c>
      <c r="Q66" s="30" t="str">
        <f>IF(SUM('Sales by Agent'!O66:Q66)&gt;0,"YES","NO")</f>
        <v>NO</v>
      </c>
      <c r="R66" s="30" t="str">
        <f>IF(SUM('Sales by Agent'!P66:R66)&gt;0,"YES","NO")</f>
        <v>NO</v>
      </c>
      <c r="S66" s="30" t="str">
        <f>IF(SUM('Sales by Agent'!Q66:S66)&gt;0,"YES","NO")</f>
        <v>NO</v>
      </c>
      <c r="T66" s="30" t="str">
        <f>IF(SUM('Sales by Agent'!R66:T66)&gt;0,"YES","NO")</f>
        <v>NO</v>
      </c>
      <c r="U66" s="30" t="str">
        <f>IF(SUM('Sales by Agent'!S66:U66)&gt;0,"YES","NO")</f>
        <v>NO</v>
      </c>
      <c r="V66" s="30" t="str">
        <f>IF(SUM('Sales by Agent'!T66:V66)&gt;0,"YES","NO")</f>
        <v>NO</v>
      </c>
      <c r="W66" s="30" t="str">
        <f>IF(SUM('Sales by Agent'!U66:W66)&gt;0,"YES","NO")</f>
        <v>NO</v>
      </c>
      <c r="X66" s="30" t="str">
        <f>IF(SUM('Sales by Agent'!V66:X66)&gt;0,"YES","NO")</f>
        <v>NO</v>
      </c>
      <c r="Y66" s="30" t="str">
        <f>IF(SUM('Sales by Agent'!W66:Y66)&gt;0,"YES","NO")</f>
        <v>NO</v>
      </c>
      <c r="Z66" s="30" t="str">
        <f>IF(SUM('Sales by Agent'!X66:Z66)&gt;0,"YES","NO")</f>
        <v>NO</v>
      </c>
      <c r="AA66" s="30" t="str">
        <f>IF(SUM('Sales by Agent'!Y66:AA66)&gt;0,"YES","NO")</f>
        <v>NO</v>
      </c>
      <c r="AB66" s="30" t="str">
        <f>IF(SUM('Sales by Agent'!Z66:AB66)&gt;0,"YES","NO")</f>
        <v>NO</v>
      </c>
      <c r="AC66" s="30" t="str">
        <f>IF(SUM('Sales by Agent'!AA66:AC66)&gt;0,"YES","NO")</f>
        <v>NO</v>
      </c>
      <c r="AD66" s="30" t="str">
        <f>IF(SUM('Sales by Agent'!AB66:AD66)&gt;0,"YES","NO")</f>
        <v>NO</v>
      </c>
      <c r="AE66" s="30" t="str">
        <f>IF(SUM('Sales by Agent'!AC66:AE66)&gt;0,"YES","NO")</f>
        <v>NO</v>
      </c>
      <c r="AF66" s="30" t="str">
        <f>IF(SUM('Sales by Agent'!AD66:AF66)&gt;0,"YES","NO")</f>
        <v>NO</v>
      </c>
      <c r="AG66" s="30" t="str">
        <f>IF(SUM('Sales by Agent'!AE66:AG66)&gt;0,"YES","NO")</f>
        <v>NO</v>
      </c>
      <c r="AH66" s="30" t="str">
        <f>IF(SUM('Sales by Agent'!AF66:AH66)&gt;0,"YES","NO")</f>
        <v>NO</v>
      </c>
      <c r="AI66" s="30" t="str">
        <f>IF(SUM('Sales by Agent'!AG66:AI66)&gt;0,"YES","NO")</f>
        <v>NO</v>
      </c>
      <c r="AJ66" s="30" t="str">
        <f>IF(SUM('Sales by Agent'!AH66:AJ66)&gt;0,"YES","NO")</f>
        <v>NO</v>
      </c>
      <c r="AK66" s="30" t="str">
        <f>IF(SUM('Sales by Agent'!AI66:AK66)&gt;0,"YES","NO")</f>
        <v>NO</v>
      </c>
      <c r="AL66" s="30" t="str">
        <f>IF(SUM('Sales by Agent'!AJ66:AL66)&gt;0,"YES","NO")</f>
        <v>NO</v>
      </c>
      <c r="AM66" s="30" t="str">
        <f>IF(SUM('Sales by Agent'!AK66:AM66)&gt;0,"YES","NO")</f>
        <v>YES</v>
      </c>
      <c r="AN66" s="30" t="str">
        <f>IF(SUM('Sales by Agent'!AL66:AN66)&gt;0,"YES","NO")</f>
        <v>YES</v>
      </c>
      <c r="AO66" s="30" t="str">
        <f>IF(SUM('Sales by Agent'!AM66:AO66)&gt;0,"YES","NO")</f>
        <v>YES</v>
      </c>
      <c r="AP66" s="30" t="str">
        <f>IF(SUM('Sales by Agent'!AN66:AP66)&gt;0,"YES","NO")</f>
        <v>NO</v>
      </c>
      <c r="AQ66" s="30" t="str">
        <f>IF(SUM('Sales by Agent'!AO66:AQ66)&gt;0,"YES","NO")</f>
        <v>NO</v>
      </c>
      <c r="AR66" s="30" t="str">
        <f>IF(SUM('Sales by Agent'!AP66:AR66)&gt;0,"YES","NO")</f>
        <v>YES</v>
      </c>
      <c r="AS66" s="30" t="str">
        <f>IF(SUM('Sales by Agent'!AQ66:AS66)&gt;0,"YES","NO")</f>
        <v>YES</v>
      </c>
      <c r="AT66" s="30" t="str">
        <f>IF(SUM('Sales by Agent'!AR66:AT66)&gt;0,"YES","NO")</f>
        <v>YES</v>
      </c>
      <c r="AU66" s="30" t="str">
        <f>IF(SUM('Sales by Agent'!AS66:AU66)&gt;0,"YES","NO")</f>
        <v>YES</v>
      </c>
      <c r="AV66" s="30" t="str">
        <f>IF(SUM('Sales by Agent'!AT66:AV66)&gt;0,"YES","NO")</f>
        <v>YES</v>
      </c>
      <c r="AW66" s="87"/>
      <c r="AX66" t="str">
        <f t="shared" si="2"/>
        <v>NO</v>
      </c>
      <c r="AY66" t="str">
        <f t="shared" si="3"/>
        <v>NO</v>
      </c>
      <c r="AZ66" t="str">
        <f t="shared" si="4"/>
        <v>NO</v>
      </c>
      <c r="BA66" t="str">
        <f t="shared" si="5"/>
        <v>NO</v>
      </c>
      <c r="BB66" t="str">
        <f t="shared" si="6"/>
        <v>NO</v>
      </c>
      <c r="BC66" t="str">
        <f t="shared" si="7"/>
        <v>NO</v>
      </c>
      <c r="BD66" t="str">
        <f t="shared" si="8"/>
        <v>NO</v>
      </c>
      <c r="BE66" t="str">
        <f t="shared" si="9"/>
        <v>NO</v>
      </c>
      <c r="BF66" t="str">
        <f t="shared" si="10"/>
        <v>NO</v>
      </c>
      <c r="BG66" t="str">
        <f t="shared" si="11"/>
        <v>NO</v>
      </c>
      <c r="BH66" t="str">
        <f t="shared" ref="BH66:BH129" si="12">IF(AND(AN66="YES",AO66="NO"),"NEW INACTIVE","NO")</f>
        <v>NO</v>
      </c>
    </row>
    <row r="67" spans="1:60">
      <c r="A67" s="564" t="s">
        <v>2105</v>
      </c>
      <c r="B67" s="564" t="s">
        <v>2106</v>
      </c>
      <c r="C67" s="564" t="s">
        <v>1986</v>
      </c>
      <c r="D67" s="564" t="s">
        <v>689</v>
      </c>
      <c r="E67" s="564" t="s">
        <v>1457</v>
      </c>
      <c r="F67" s="565">
        <v>15092.77</v>
      </c>
      <c r="G67" s="31"/>
      <c r="H67" s="88"/>
      <c r="I67" s="30" t="str">
        <f>IF(SUM('Sales by Agent'!G67:I67)&gt;0,"YES","NO")</f>
        <v>NO</v>
      </c>
      <c r="J67" s="30" t="str">
        <f>IF(SUM('Sales by Agent'!H67:J67)&gt;0,"YES","NO")</f>
        <v>NO</v>
      </c>
      <c r="K67" s="30" t="str">
        <f>IF(SUM('Sales by Agent'!I67:K67)&gt;0,"YES","NO")</f>
        <v>NO</v>
      </c>
      <c r="L67" s="30" t="str">
        <f>IF(SUM('Sales by Agent'!J67:L67)&gt;0,"YES","NO")</f>
        <v>NO</v>
      </c>
      <c r="M67" s="30" t="str">
        <f>IF(SUM('Sales by Agent'!K67:M67)&gt;0,"YES","NO")</f>
        <v>NO</v>
      </c>
      <c r="N67" s="30" t="str">
        <f>IF(SUM('Sales by Agent'!L67:N67)&gt;0,"YES","NO")</f>
        <v>NO</v>
      </c>
      <c r="O67" s="30" t="str">
        <f>IF(SUM('Sales by Agent'!M67:O67)&gt;0,"YES","NO")</f>
        <v>NO</v>
      </c>
      <c r="P67" s="30" t="str">
        <f>IF(SUM('Sales by Agent'!N67:P67)&gt;0,"YES","NO")</f>
        <v>NO</v>
      </c>
      <c r="Q67" s="30" t="str">
        <f>IF(SUM('Sales by Agent'!O67:Q67)&gt;0,"YES","NO")</f>
        <v>NO</v>
      </c>
      <c r="R67" s="30" t="str">
        <f>IF(SUM('Sales by Agent'!P67:R67)&gt;0,"YES","NO")</f>
        <v>NO</v>
      </c>
      <c r="S67" s="30" t="str">
        <f>IF(SUM('Sales by Agent'!Q67:S67)&gt;0,"YES","NO")</f>
        <v>NO</v>
      </c>
      <c r="T67" s="30" t="str">
        <f>IF(SUM('Sales by Agent'!R67:T67)&gt;0,"YES","NO")</f>
        <v>NO</v>
      </c>
      <c r="U67" s="30" t="str">
        <f>IF(SUM('Sales by Agent'!S67:U67)&gt;0,"YES","NO")</f>
        <v>NO</v>
      </c>
      <c r="V67" s="30" t="str">
        <f>IF(SUM('Sales by Agent'!T67:V67)&gt;0,"YES","NO")</f>
        <v>NO</v>
      </c>
      <c r="W67" s="30" t="str">
        <f>IF(SUM('Sales by Agent'!U67:W67)&gt;0,"YES","NO")</f>
        <v>NO</v>
      </c>
      <c r="X67" s="30" t="str">
        <f>IF(SUM('Sales by Agent'!V67:X67)&gt;0,"YES","NO")</f>
        <v>NO</v>
      </c>
      <c r="Y67" s="30" t="str">
        <f>IF(SUM('Sales by Agent'!W67:Y67)&gt;0,"YES","NO")</f>
        <v>NO</v>
      </c>
      <c r="Z67" s="30" t="str">
        <f>IF(SUM('Sales by Agent'!X67:Z67)&gt;0,"YES","NO")</f>
        <v>NO</v>
      </c>
      <c r="AA67" s="30" t="str">
        <f>IF(SUM('Sales by Agent'!Y67:AA67)&gt;0,"YES","NO")</f>
        <v>NO</v>
      </c>
      <c r="AB67" s="30" t="str">
        <f>IF(SUM('Sales by Agent'!Z67:AB67)&gt;0,"YES","NO")</f>
        <v>NO</v>
      </c>
      <c r="AC67" s="30" t="str">
        <f>IF(SUM('Sales by Agent'!AA67:AC67)&gt;0,"YES","NO")</f>
        <v>NO</v>
      </c>
      <c r="AD67" s="30" t="str">
        <f>IF(SUM('Sales by Agent'!AB67:AD67)&gt;0,"YES","NO")</f>
        <v>NO</v>
      </c>
      <c r="AE67" s="30" t="str">
        <f>IF(SUM('Sales by Agent'!AC67:AE67)&gt;0,"YES","NO")</f>
        <v>NO</v>
      </c>
      <c r="AF67" s="30" t="str">
        <f>IF(SUM('Sales by Agent'!AD67:AF67)&gt;0,"YES","NO")</f>
        <v>NO</v>
      </c>
      <c r="AG67" s="30" t="str">
        <f>IF(SUM('Sales by Agent'!AE67:AG67)&gt;0,"YES","NO")</f>
        <v>NO</v>
      </c>
      <c r="AH67" s="30" t="str">
        <f>IF(SUM('Sales by Agent'!AF67:AH67)&gt;0,"YES","NO")</f>
        <v>NO</v>
      </c>
      <c r="AI67" s="30" t="str">
        <f>IF(SUM('Sales by Agent'!AG67:AI67)&gt;0,"YES","NO")</f>
        <v>NO</v>
      </c>
      <c r="AJ67" s="30" t="str">
        <f>IF(SUM('Sales by Agent'!AH67:AJ67)&gt;0,"YES","NO")</f>
        <v>NO</v>
      </c>
      <c r="AK67" s="30" t="str">
        <f>IF(SUM('Sales by Agent'!AI67:AK67)&gt;0,"YES","NO")</f>
        <v>NO</v>
      </c>
      <c r="AL67" s="30" t="str">
        <f>IF(SUM('Sales by Agent'!AJ67:AL67)&gt;0,"YES","NO")</f>
        <v>NO</v>
      </c>
      <c r="AM67" s="30" t="str">
        <f>IF(SUM('Sales by Agent'!AK67:AM67)&gt;0,"YES","NO")</f>
        <v>NO</v>
      </c>
      <c r="AN67" s="30" t="str">
        <f>IF(SUM('Sales by Agent'!AL67:AN67)&gt;0,"YES","NO")</f>
        <v>NO</v>
      </c>
      <c r="AO67" s="30" t="str">
        <f>IF(SUM('Sales by Agent'!AM67:AO67)&gt;0,"YES","NO")</f>
        <v>NO</v>
      </c>
      <c r="AP67" s="30" t="str">
        <f>IF(SUM('Sales by Agent'!AN67:AP67)&gt;0,"YES","NO")</f>
        <v>NO</v>
      </c>
      <c r="AQ67" s="30" t="str">
        <f>IF(SUM('Sales by Agent'!AO67:AQ67)&gt;0,"YES","NO")</f>
        <v>NO</v>
      </c>
      <c r="AR67" s="30" t="str">
        <f>IF(SUM('Sales by Agent'!AP67:AR67)&gt;0,"YES","NO")</f>
        <v>YES</v>
      </c>
      <c r="AS67" s="30" t="str">
        <f>IF(SUM('Sales by Agent'!AQ67:AS67)&gt;0,"YES","NO")</f>
        <v>YES</v>
      </c>
      <c r="AT67" s="30" t="str">
        <f>IF(SUM('Sales by Agent'!AR67:AT67)&gt;0,"YES","NO")</f>
        <v>YES</v>
      </c>
      <c r="AU67" s="30" t="str">
        <f>IF(SUM('Sales by Agent'!AS67:AU67)&gt;0,"YES","NO")</f>
        <v>YES</v>
      </c>
      <c r="AV67" s="30" t="str">
        <f>IF(SUM('Sales by Agent'!AT67:AV67)&gt;0,"YES","NO")</f>
        <v>YES</v>
      </c>
      <c r="AW67" s="87"/>
      <c r="AX67" t="str">
        <f t="shared" ref="AX67:AX130" si="13">IF(AND(AD67="YES",AE67="NO"),"NEW INACTIVE","NO")</f>
        <v>NO</v>
      </c>
      <c r="AY67" t="str">
        <f t="shared" ref="AY67:AY130" si="14">IF(AND(AE67="YES",AF67="NO"),"NEW INACTIVE","NO")</f>
        <v>NO</v>
      </c>
      <c r="AZ67" t="str">
        <f t="shared" ref="AZ67:AZ130" si="15">IF(AND(AF67="YES",AG67="NO"),"NEW INACTIVE","NO")</f>
        <v>NO</v>
      </c>
      <c r="BA67" t="str">
        <f t="shared" ref="BA67:BA130" si="16">IF(AND(AG67="YES",AH67="NO"),"NEW INACTIVE","NO")</f>
        <v>NO</v>
      </c>
      <c r="BB67" t="str">
        <f t="shared" ref="BB67:BB130" si="17">IF(AND(AH67="YES",AI67="NO"),"NEW INACTIVE","NO")</f>
        <v>NO</v>
      </c>
      <c r="BC67" t="str">
        <f t="shared" ref="BC67:BC130" si="18">IF(AND(AI67="YES",AJ67="NO"),"NEW INACTIVE","NO")</f>
        <v>NO</v>
      </c>
      <c r="BD67" t="str">
        <f t="shared" ref="BD67:BD130" si="19">IF(AND(AJ67="YES",AK67="NO"),"NEW INACTIVE","NO")</f>
        <v>NO</v>
      </c>
      <c r="BE67" t="str">
        <f t="shared" ref="BE67:BE130" si="20">IF(AND(AK67="YES",AL67="NO"),"NEW INACTIVE","NO")</f>
        <v>NO</v>
      </c>
      <c r="BF67" t="str">
        <f t="shared" ref="BF67:BF130" si="21">IF(AND(AL67="YES",AM67="NO"),"NEW INACTIVE","NO")</f>
        <v>NO</v>
      </c>
      <c r="BG67" t="str">
        <f t="shared" ref="BG67:BG130" si="22">IF(AND(AM67="YES",AN67="NO"),"NEW INACTIVE","NO")</f>
        <v>NO</v>
      </c>
      <c r="BH67" t="str">
        <f t="shared" si="12"/>
        <v>NO</v>
      </c>
    </row>
    <row r="68" spans="1:60">
      <c r="A68" s="564" t="s">
        <v>2107</v>
      </c>
      <c r="B68" s="564" t="s">
        <v>2108</v>
      </c>
      <c r="C68" s="564" t="s">
        <v>1986</v>
      </c>
      <c r="D68" s="564" t="s">
        <v>689</v>
      </c>
      <c r="E68" s="564" t="s">
        <v>1457</v>
      </c>
      <c r="F68" s="565">
        <v>7747.16</v>
      </c>
      <c r="G68" s="88"/>
      <c r="H68" s="88"/>
      <c r="I68" s="30" t="str">
        <f>IF(SUM('Sales by Agent'!G68:I68)&gt;0,"YES","NO")</f>
        <v>NO</v>
      </c>
      <c r="J68" s="30" t="str">
        <f>IF(SUM('Sales by Agent'!H68:J68)&gt;0,"YES","NO")</f>
        <v>NO</v>
      </c>
      <c r="K68" s="30" t="str">
        <f>IF(SUM('Sales by Agent'!I68:K68)&gt;0,"YES","NO")</f>
        <v>NO</v>
      </c>
      <c r="L68" s="30" t="str">
        <f>IF(SUM('Sales by Agent'!J68:L68)&gt;0,"YES","NO")</f>
        <v>NO</v>
      </c>
      <c r="M68" s="30" t="str">
        <f>IF(SUM('Sales by Agent'!K68:M68)&gt;0,"YES","NO")</f>
        <v>NO</v>
      </c>
      <c r="N68" s="30" t="str">
        <f>IF(SUM('Sales by Agent'!L68:N68)&gt;0,"YES","NO")</f>
        <v>NO</v>
      </c>
      <c r="O68" s="30" t="str">
        <f>IF(SUM('Sales by Agent'!M68:O68)&gt;0,"YES","NO")</f>
        <v>NO</v>
      </c>
      <c r="P68" s="30" t="str">
        <f>IF(SUM('Sales by Agent'!N68:P68)&gt;0,"YES","NO")</f>
        <v>NO</v>
      </c>
      <c r="Q68" s="30" t="str">
        <f>IF(SUM('Sales by Agent'!O68:Q68)&gt;0,"YES","NO")</f>
        <v>NO</v>
      </c>
      <c r="R68" s="30" t="str">
        <f>IF(SUM('Sales by Agent'!P68:R68)&gt;0,"YES","NO")</f>
        <v>NO</v>
      </c>
      <c r="S68" s="30" t="str">
        <f>IF(SUM('Sales by Agent'!Q68:S68)&gt;0,"YES","NO")</f>
        <v>NO</v>
      </c>
      <c r="T68" s="30" t="str">
        <f>IF(SUM('Sales by Agent'!R68:T68)&gt;0,"YES","NO")</f>
        <v>NO</v>
      </c>
      <c r="U68" s="30" t="str">
        <f>IF(SUM('Sales by Agent'!S68:U68)&gt;0,"YES","NO")</f>
        <v>NO</v>
      </c>
      <c r="V68" s="30" t="str">
        <f>IF(SUM('Sales by Agent'!T68:V68)&gt;0,"YES","NO")</f>
        <v>NO</v>
      </c>
      <c r="W68" s="30" t="str">
        <f>IF(SUM('Sales by Agent'!U68:W68)&gt;0,"YES","NO")</f>
        <v>NO</v>
      </c>
      <c r="X68" s="30" t="str">
        <f>IF(SUM('Sales by Agent'!V68:X68)&gt;0,"YES","NO")</f>
        <v>NO</v>
      </c>
      <c r="Y68" s="30" t="str">
        <f>IF(SUM('Sales by Agent'!W68:Y68)&gt;0,"YES","NO")</f>
        <v>NO</v>
      </c>
      <c r="Z68" s="30" t="str">
        <f>IF(SUM('Sales by Agent'!X68:Z68)&gt;0,"YES","NO")</f>
        <v>NO</v>
      </c>
      <c r="AA68" s="30" t="str">
        <f>IF(SUM('Sales by Agent'!Y68:AA68)&gt;0,"YES","NO")</f>
        <v>NO</v>
      </c>
      <c r="AB68" s="30" t="str">
        <f>IF(SUM('Sales by Agent'!Z68:AB68)&gt;0,"YES","NO")</f>
        <v>NO</v>
      </c>
      <c r="AC68" s="30" t="str">
        <f>IF(SUM('Sales by Agent'!AA68:AC68)&gt;0,"YES","NO")</f>
        <v>NO</v>
      </c>
      <c r="AD68" s="30" t="str">
        <f>IF(SUM('Sales by Agent'!AB68:AD68)&gt;0,"YES","NO")</f>
        <v>NO</v>
      </c>
      <c r="AE68" s="30" t="str">
        <f>IF(SUM('Sales by Agent'!AC68:AE68)&gt;0,"YES","NO")</f>
        <v>NO</v>
      </c>
      <c r="AF68" s="30" t="str">
        <f>IF(SUM('Sales by Agent'!AD68:AF68)&gt;0,"YES","NO")</f>
        <v>NO</v>
      </c>
      <c r="AG68" s="30" t="str">
        <f>IF(SUM('Sales by Agent'!AE68:AG68)&gt;0,"YES","NO")</f>
        <v>NO</v>
      </c>
      <c r="AH68" s="30" t="str">
        <f>IF(SUM('Sales by Agent'!AF68:AH68)&gt;0,"YES","NO")</f>
        <v>NO</v>
      </c>
      <c r="AI68" s="30" t="str">
        <f>IF(SUM('Sales by Agent'!AG68:AI68)&gt;0,"YES","NO")</f>
        <v>NO</v>
      </c>
      <c r="AJ68" s="30" t="str">
        <f>IF(SUM('Sales by Agent'!AH68:AJ68)&gt;0,"YES","NO")</f>
        <v>NO</v>
      </c>
      <c r="AK68" s="30" t="str">
        <f>IF(SUM('Sales by Agent'!AI68:AK68)&gt;0,"YES","NO")</f>
        <v>NO</v>
      </c>
      <c r="AL68" s="30" t="str">
        <f>IF(SUM('Sales by Agent'!AJ68:AL68)&gt;0,"YES","NO")</f>
        <v>NO</v>
      </c>
      <c r="AM68" s="30" t="str">
        <f>IF(SUM('Sales by Agent'!AK68:AM68)&gt;0,"YES","NO")</f>
        <v>NO</v>
      </c>
      <c r="AN68" s="30" t="str">
        <f>IF(SUM('Sales by Agent'!AL68:AN68)&gt;0,"YES","NO")</f>
        <v>YES</v>
      </c>
      <c r="AO68" s="30" t="str">
        <f>IF(SUM('Sales by Agent'!AM68:AO68)&gt;0,"YES","NO")</f>
        <v>YES</v>
      </c>
      <c r="AP68" s="30" t="str">
        <f>IF(SUM('Sales by Agent'!AN68:AP68)&gt;0,"YES","NO")</f>
        <v>YES</v>
      </c>
      <c r="AQ68" s="30" t="str">
        <f>IF(SUM('Sales by Agent'!AO68:AQ68)&gt;0,"YES","NO")</f>
        <v>NO</v>
      </c>
      <c r="AR68" s="30" t="str">
        <f>IF(SUM('Sales by Agent'!AP68:AR68)&gt;0,"YES","NO")</f>
        <v>NO</v>
      </c>
      <c r="AS68" s="30" t="str">
        <f>IF(SUM('Sales by Agent'!AQ68:AS68)&gt;0,"YES","NO")</f>
        <v>YES</v>
      </c>
      <c r="AT68" s="30" t="str">
        <f>IF(SUM('Sales by Agent'!AR68:AT68)&gt;0,"YES","NO")</f>
        <v>YES</v>
      </c>
      <c r="AU68" s="30" t="str">
        <f>IF(SUM('Sales by Agent'!AS68:AU68)&gt;0,"YES","NO")</f>
        <v>YES</v>
      </c>
      <c r="AV68" s="30" t="str">
        <f>IF(SUM('Sales by Agent'!AT68:AV68)&gt;0,"YES","NO")</f>
        <v>YES</v>
      </c>
      <c r="AW68" s="87"/>
      <c r="AX68" t="str">
        <f t="shared" si="13"/>
        <v>NO</v>
      </c>
      <c r="AY68" t="str">
        <f t="shared" si="14"/>
        <v>NO</v>
      </c>
      <c r="AZ68" t="str">
        <f t="shared" si="15"/>
        <v>NO</v>
      </c>
      <c r="BA68" t="str">
        <f t="shared" si="16"/>
        <v>NO</v>
      </c>
      <c r="BB68" t="str">
        <f t="shared" si="17"/>
        <v>NO</v>
      </c>
      <c r="BC68" t="str">
        <f t="shared" si="18"/>
        <v>NO</v>
      </c>
      <c r="BD68" t="str">
        <f t="shared" si="19"/>
        <v>NO</v>
      </c>
      <c r="BE68" t="str">
        <f t="shared" si="20"/>
        <v>NO</v>
      </c>
      <c r="BF68" t="str">
        <f t="shared" si="21"/>
        <v>NO</v>
      </c>
      <c r="BG68" t="str">
        <f t="shared" si="22"/>
        <v>NO</v>
      </c>
      <c r="BH68" t="str">
        <f t="shared" si="12"/>
        <v>NO</v>
      </c>
    </row>
    <row r="69" spans="1:60">
      <c r="A69" s="564" t="s">
        <v>2109</v>
      </c>
      <c r="B69" s="564" t="s">
        <v>2110</v>
      </c>
      <c r="C69" s="564" t="s">
        <v>1986</v>
      </c>
      <c r="D69" s="564" t="s">
        <v>689</v>
      </c>
      <c r="E69" s="564" t="s">
        <v>1457</v>
      </c>
      <c r="F69" s="565">
        <v>3021.53</v>
      </c>
      <c r="G69" s="88"/>
      <c r="H69" s="88"/>
      <c r="I69" s="30" t="str">
        <f>IF(SUM('Sales by Agent'!G69:I69)&gt;0,"YES","NO")</f>
        <v>NO</v>
      </c>
      <c r="J69" s="30" t="str">
        <f>IF(SUM('Sales by Agent'!H69:J69)&gt;0,"YES","NO")</f>
        <v>NO</v>
      </c>
      <c r="K69" s="30" t="str">
        <f>IF(SUM('Sales by Agent'!I69:K69)&gt;0,"YES","NO")</f>
        <v>NO</v>
      </c>
      <c r="L69" s="30" t="str">
        <f>IF(SUM('Sales by Agent'!J69:L69)&gt;0,"YES","NO")</f>
        <v>NO</v>
      </c>
      <c r="M69" s="30" t="str">
        <f>IF(SUM('Sales by Agent'!K69:M69)&gt;0,"YES","NO")</f>
        <v>NO</v>
      </c>
      <c r="N69" s="30" t="str">
        <f>IF(SUM('Sales by Agent'!L69:N69)&gt;0,"YES","NO")</f>
        <v>NO</v>
      </c>
      <c r="O69" s="30" t="str">
        <f>IF(SUM('Sales by Agent'!M69:O69)&gt;0,"YES","NO")</f>
        <v>NO</v>
      </c>
      <c r="P69" s="30" t="str">
        <f>IF(SUM('Sales by Agent'!N69:P69)&gt;0,"YES","NO")</f>
        <v>NO</v>
      </c>
      <c r="Q69" s="30" t="str">
        <f>IF(SUM('Sales by Agent'!O69:Q69)&gt;0,"YES","NO")</f>
        <v>NO</v>
      </c>
      <c r="R69" s="30" t="str">
        <f>IF(SUM('Sales by Agent'!P69:R69)&gt;0,"YES","NO")</f>
        <v>NO</v>
      </c>
      <c r="S69" s="30" t="str">
        <f>IF(SUM('Sales by Agent'!Q69:S69)&gt;0,"YES","NO")</f>
        <v>NO</v>
      </c>
      <c r="T69" s="30" t="str">
        <f>IF(SUM('Sales by Agent'!R69:T69)&gt;0,"YES","NO")</f>
        <v>NO</v>
      </c>
      <c r="U69" s="30" t="str">
        <f>IF(SUM('Sales by Agent'!S69:U69)&gt;0,"YES","NO")</f>
        <v>NO</v>
      </c>
      <c r="V69" s="30" t="str">
        <f>IF(SUM('Sales by Agent'!T69:V69)&gt;0,"YES","NO")</f>
        <v>NO</v>
      </c>
      <c r="W69" s="30" t="str">
        <f>IF(SUM('Sales by Agent'!U69:W69)&gt;0,"YES","NO")</f>
        <v>NO</v>
      </c>
      <c r="X69" s="30" t="str">
        <f>IF(SUM('Sales by Agent'!V69:X69)&gt;0,"YES","NO")</f>
        <v>NO</v>
      </c>
      <c r="Y69" s="30" t="str">
        <f>IF(SUM('Sales by Agent'!W69:Y69)&gt;0,"YES","NO")</f>
        <v>NO</v>
      </c>
      <c r="Z69" s="30" t="str">
        <f>IF(SUM('Sales by Agent'!X69:Z69)&gt;0,"YES","NO")</f>
        <v>NO</v>
      </c>
      <c r="AA69" s="30" t="str">
        <f>IF(SUM('Sales by Agent'!Y69:AA69)&gt;0,"YES","NO")</f>
        <v>NO</v>
      </c>
      <c r="AB69" s="30" t="str">
        <f>IF(SUM('Sales by Agent'!Z69:AB69)&gt;0,"YES","NO")</f>
        <v>NO</v>
      </c>
      <c r="AC69" s="30" t="str">
        <f>IF(SUM('Sales by Agent'!AA69:AC69)&gt;0,"YES","NO")</f>
        <v>NO</v>
      </c>
      <c r="AD69" s="30" t="str">
        <f>IF(SUM('Sales by Agent'!AB69:AD69)&gt;0,"YES","NO")</f>
        <v>NO</v>
      </c>
      <c r="AE69" s="30" t="str">
        <f>IF(SUM('Sales by Agent'!AC69:AE69)&gt;0,"YES","NO")</f>
        <v>NO</v>
      </c>
      <c r="AF69" s="30" t="str">
        <f>IF(SUM('Sales by Agent'!AD69:AF69)&gt;0,"YES","NO")</f>
        <v>NO</v>
      </c>
      <c r="AG69" s="30" t="str">
        <f>IF(SUM('Sales by Agent'!AE69:AG69)&gt;0,"YES","NO")</f>
        <v>NO</v>
      </c>
      <c r="AH69" s="30" t="str">
        <f>IF(SUM('Sales by Agent'!AF69:AH69)&gt;0,"YES","NO")</f>
        <v>NO</v>
      </c>
      <c r="AI69" s="30" t="str">
        <f>IF(SUM('Sales by Agent'!AG69:AI69)&gt;0,"YES","NO")</f>
        <v>NO</v>
      </c>
      <c r="AJ69" s="30" t="str">
        <f>IF(SUM('Sales by Agent'!AH69:AJ69)&gt;0,"YES","NO")</f>
        <v>NO</v>
      </c>
      <c r="AK69" s="30" t="str">
        <f>IF(SUM('Sales by Agent'!AI69:AK69)&gt;0,"YES","NO")</f>
        <v>NO</v>
      </c>
      <c r="AL69" s="30" t="str">
        <f>IF(SUM('Sales by Agent'!AJ69:AL69)&gt;0,"YES","NO")</f>
        <v>NO</v>
      </c>
      <c r="AM69" s="30" t="str">
        <f>IF(SUM('Sales by Agent'!AK69:AM69)&gt;0,"YES","NO")</f>
        <v>NO</v>
      </c>
      <c r="AN69" s="30" t="str">
        <f>IF(SUM('Sales by Agent'!AL69:AN69)&gt;0,"YES","NO")</f>
        <v>NO</v>
      </c>
      <c r="AO69" s="30" t="str">
        <f>IF(SUM('Sales by Agent'!AM69:AO69)&gt;0,"YES","NO")</f>
        <v>NO</v>
      </c>
      <c r="AP69" s="30" t="str">
        <f>IF(SUM('Sales by Agent'!AN69:AP69)&gt;0,"YES","NO")</f>
        <v>NO</v>
      </c>
      <c r="AQ69" s="30" t="str">
        <f>IF(SUM('Sales by Agent'!AO69:AQ69)&gt;0,"YES","NO")</f>
        <v>YES</v>
      </c>
      <c r="AR69" s="30" t="str">
        <f>IF(SUM('Sales by Agent'!AP69:AR69)&gt;0,"YES","NO")</f>
        <v>YES</v>
      </c>
      <c r="AS69" s="30" t="str">
        <f>IF(SUM('Sales by Agent'!AQ69:AS69)&gt;0,"YES","NO")</f>
        <v>YES</v>
      </c>
      <c r="AT69" s="30" t="str">
        <f>IF(SUM('Sales by Agent'!AR69:AT69)&gt;0,"YES","NO")</f>
        <v>YES</v>
      </c>
      <c r="AU69" s="30" t="str">
        <f>IF(SUM('Sales by Agent'!AS69:AU69)&gt;0,"YES","NO")</f>
        <v>YES</v>
      </c>
      <c r="AV69" s="30" t="str">
        <f>IF(SUM('Sales by Agent'!AT69:AV69)&gt;0,"YES","NO")</f>
        <v>NO</v>
      </c>
      <c r="AW69" s="87"/>
      <c r="AX69" t="str">
        <f t="shared" si="13"/>
        <v>NO</v>
      </c>
      <c r="AY69" t="str">
        <f t="shared" si="14"/>
        <v>NO</v>
      </c>
      <c r="AZ69" t="str">
        <f t="shared" si="15"/>
        <v>NO</v>
      </c>
      <c r="BA69" t="str">
        <f t="shared" si="16"/>
        <v>NO</v>
      </c>
      <c r="BB69" t="str">
        <f t="shared" si="17"/>
        <v>NO</v>
      </c>
      <c r="BC69" t="str">
        <f t="shared" si="18"/>
        <v>NO</v>
      </c>
      <c r="BD69" t="str">
        <f t="shared" si="19"/>
        <v>NO</v>
      </c>
      <c r="BE69" t="str">
        <f t="shared" si="20"/>
        <v>NO</v>
      </c>
      <c r="BF69" t="str">
        <f t="shared" si="21"/>
        <v>NO</v>
      </c>
      <c r="BG69" t="str">
        <f t="shared" si="22"/>
        <v>NO</v>
      </c>
      <c r="BH69" t="str">
        <f t="shared" si="12"/>
        <v>NO</v>
      </c>
    </row>
    <row r="70" spans="1:60">
      <c r="A70" s="564" t="s">
        <v>2111</v>
      </c>
      <c r="B70" s="564" t="s">
        <v>2112</v>
      </c>
      <c r="C70" s="564" t="s">
        <v>1986</v>
      </c>
      <c r="D70" s="564" t="s">
        <v>689</v>
      </c>
      <c r="E70" s="564" t="s">
        <v>1457</v>
      </c>
      <c r="F70" s="565">
        <v>1939.65</v>
      </c>
      <c r="G70" s="31"/>
      <c r="H70" s="88"/>
      <c r="I70" s="30" t="str">
        <f>IF(SUM('Sales by Agent'!G70:I70)&gt;0,"YES","NO")</f>
        <v>NO</v>
      </c>
      <c r="J70" s="30" t="str">
        <f>IF(SUM('Sales by Agent'!H70:J70)&gt;0,"YES","NO")</f>
        <v>NO</v>
      </c>
      <c r="K70" s="30" t="str">
        <f>IF(SUM('Sales by Agent'!I70:K70)&gt;0,"YES","NO")</f>
        <v>NO</v>
      </c>
      <c r="L70" s="30" t="str">
        <f>IF(SUM('Sales by Agent'!J70:L70)&gt;0,"YES","NO")</f>
        <v>NO</v>
      </c>
      <c r="M70" s="30" t="str">
        <f>IF(SUM('Sales by Agent'!K70:M70)&gt;0,"YES","NO")</f>
        <v>NO</v>
      </c>
      <c r="N70" s="30" t="str">
        <f>IF(SUM('Sales by Agent'!L70:N70)&gt;0,"YES","NO")</f>
        <v>NO</v>
      </c>
      <c r="O70" s="30" t="str">
        <f>IF(SUM('Sales by Agent'!M70:O70)&gt;0,"YES","NO")</f>
        <v>NO</v>
      </c>
      <c r="P70" s="30" t="str">
        <f>IF(SUM('Sales by Agent'!N70:P70)&gt;0,"YES","NO")</f>
        <v>NO</v>
      </c>
      <c r="Q70" s="30" t="str">
        <f>IF(SUM('Sales by Agent'!O70:Q70)&gt;0,"YES","NO")</f>
        <v>NO</v>
      </c>
      <c r="R70" s="30" t="str">
        <f>IF(SUM('Sales by Agent'!P70:R70)&gt;0,"YES","NO")</f>
        <v>NO</v>
      </c>
      <c r="S70" s="30" t="str">
        <f>IF(SUM('Sales by Agent'!Q70:S70)&gt;0,"YES","NO")</f>
        <v>NO</v>
      </c>
      <c r="T70" s="30" t="str">
        <f>IF(SUM('Sales by Agent'!R70:T70)&gt;0,"YES","NO")</f>
        <v>NO</v>
      </c>
      <c r="U70" s="30" t="str">
        <f>IF(SUM('Sales by Agent'!S70:U70)&gt;0,"YES","NO")</f>
        <v>NO</v>
      </c>
      <c r="V70" s="30" t="str">
        <f>IF(SUM('Sales by Agent'!T70:V70)&gt;0,"YES","NO")</f>
        <v>NO</v>
      </c>
      <c r="W70" s="30" t="str">
        <f>IF(SUM('Sales by Agent'!U70:W70)&gt;0,"YES","NO")</f>
        <v>NO</v>
      </c>
      <c r="X70" s="30" t="str">
        <f>IF(SUM('Sales by Agent'!V70:X70)&gt;0,"YES","NO")</f>
        <v>NO</v>
      </c>
      <c r="Y70" s="30" t="str">
        <f>IF(SUM('Sales by Agent'!W70:Y70)&gt;0,"YES","NO")</f>
        <v>NO</v>
      </c>
      <c r="Z70" s="30" t="str">
        <f>IF(SUM('Sales by Agent'!X70:Z70)&gt;0,"YES","NO")</f>
        <v>NO</v>
      </c>
      <c r="AA70" s="30" t="str">
        <f>IF(SUM('Sales by Agent'!Y70:AA70)&gt;0,"YES","NO")</f>
        <v>NO</v>
      </c>
      <c r="AB70" s="30" t="str">
        <f>IF(SUM('Sales by Agent'!Z70:AB70)&gt;0,"YES","NO")</f>
        <v>NO</v>
      </c>
      <c r="AC70" s="30" t="str">
        <f>IF(SUM('Sales by Agent'!AA70:AC70)&gt;0,"YES","NO")</f>
        <v>NO</v>
      </c>
      <c r="AD70" s="30" t="str">
        <f>IF(SUM('Sales by Agent'!AB70:AD70)&gt;0,"YES","NO")</f>
        <v>NO</v>
      </c>
      <c r="AE70" s="30" t="str">
        <f>IF(SUM('Sales by Agent'!AC70:AE70)&gt;0,"YES","NO")</f>
        <v>NO</v>
      </c>
      <c r="AF70" s="30" t="str">
        <f>IF(SUM('Sales by Agent'!AD70:AF70)&gt;0,"YES","NO")</f>
        <v>NO</v>
      </c>
      <c r="AG70" s="30" t="str">
        <f>IF(SUM('Sales by Agent'!AE70:AG70)&gt;0,"YES","NO")</f>
        <v>NO</v>
      </c>
      <c r="AH70" s="30" t="str">
        <f>IF(SUM('Sales by Agent'!AF70:AH70)&gt;0,"YES","NO")</f>
        <v>NO</v>
      </c>
      <c r="AI70" s="30" t="str">
        <f>IF(SUM('Sales by Agent'!AG70:AI70)&gt;0,"YES","NO")</f>
        <v>NO</v>
      </c>
      <c r="AJ70" s="30" t="str">
        <f>IF(SUM('Sales by Agent'!AH70:AJ70)&gt;0,"YES","NO")</f>
        <v>NO</v>
      </c>
      <c r="AK70" s="30" t="str">
        <f>IF(SUM('Sales by Agent'!AI70:AK70)&gt;0,"YES","NO")</f>
        <v>NO</v>
      </c>
      <c r="AL70" s="30" t="str">
        <f>IF(SUM('Sales by Agent'!AJ70:AL70)&gt;0,"YES","NO")</f>
        <v>NO</v>
      </c>
      <c r="AM70" s="30" t="str">
        <f>IF(SUM('Sales by Agent'!AK70:AM70)&gt;0,"YES","NO")</f>
        <v>NO</v>
      </c>
      <c r="AN70" s="30" t="str">
        <f>IF(SUM('Sales by Agent'!AL70:AN70)&gt;0,"YES","NO")</f>
        <v>NO</v>
      </c>
      <c r="AO70" s="30" t="str">
        <f>IF(SUM('Sales by Agent'!AM70:AO70)&gt;0,"YES","NO")</f>
        <v>NO</v>
      </c>
      <c r="AP70" s="30" t="str">
        <f>IF(SUM('Sales by Agent'!AN70:AP70)&gt;0,"YES","NO")</f>
        <v>NO</v>
      </c>
      <c r="AQ70" s="30" t="str">
        <f>IF(SUM('Sales by Agent'!AO70:AQ70)&gt;0,"YES","NO")</f>
        <v>NO</v>
      </c>
      <c r="AR70" s="30" t="str">
        <f>IF(SUM('Sales by Agent'!AP70:AR70)&gt;0,"YES","NO")</f>
        <v>YES</v>
      </c>
      <c r="AS70" s="30" t="str">
        <f>IF(SUM('Sales by Agent'!AQ70:AS70)&gt;0,"YES","NO")</f>
        <v>YES</v>
      </c>
      <c r="AT70" s="30" t="str">
        <f>IF(SUM('Sales by Agent'!AR70:AT70)&gt;0,"YES","NO")</f>
        <v>YES</v>
      </c>
      <c r="AU70" s="30" t="str">
        <f>IF(SUM('Sales by Agent'!AS70:AU70)&gt;0,"YES","NO")</f>
        <v>NO</v>
      </c>
      <c r="AV70" s="30" t="str">
        <f>IF(SUM('Sales by Agent'!AT70:AV70)&gt;0,"YES","NO")</f>
        <v>NO</v>
      </c>
      <c r="AW70" s="87"/>
      <c r="AX70" t="str">
        <f t="shared" si="13"/>
        <v>NO</v>
      </c>
      <c r="AY70" t="str">
        <f t="shared" si="14"/>
        <v>NO</v>
      </c>
      <c r="AZ70" t="str">
        <f t="shared" si="15"/>
        <v>NO</v>
      </c>
      <c r="BA70" t="str">
        <f t="shared" si="16"/>
        <v>NO</v>
      </c>
      <c r="BB70" t="str">
        <f t="shared" si="17"/>
        <v>NO</v>
      </c>
      <c r="BC70" t="str">
        <f t="shared" si="18"/>
        <v>NO</v>
      </c>
      <c r="BD70" t="str">
        <f t="shared" si="19"/>
        <v>NO</v>
      </c>
      <c r="BE70" t="str">
        <f t="shared" si="20"/>
        <v>NO</v>
      </c>
      <c r="BF70" t="str">
        <f t="shared" si="21"/>
        <v>NO</v>
      </c>
      <c r="BG70" t="str">
        <f t="shared" si="22"/>
        <v>NO</v>
      </c>
      <c r="BH70" t="str">
        <f t="shared" si="12"/>
        <v>NO</v>
      </c>
    </row>
    <row r="71" spans="1:60">
      <c r="A71" s="564" t="s">
        <v>2113</v>
      </c>
      <c r="B71" s="564" t="s">
        <v>2114</v>
      </c>
      <c r="C71" s="564" t="s">
        <v>1986</v>
      </c>
      <c r="D71" s="564" t="s">
        <v>689</v>
      </c>
      <c r="E71" s="564" t="s">
        <v>1457</v>
      </c>
      <c r="F71" s="565">
        <v>3474.14</v>
      </c>
      <c r="G71" s="30"/>
      <c r="H71" s="30"/>
      <c r="I71" s="30" t="str">
        <f>IF(SUM('Sales by Agent'!G71:I71)&gt;0,"YES","NO")</f>
        <v>NO</v>
      </c>
      <c r="J71" s="30" t="str">
        <f>IF(SUM('Sales by Agent'!H71:J71)&gt;0,"YES","NO")</f>
        <v>NO</v>
      </c>
      <c r="K71" s="30" t="str">
        <f>IF(SUM('Sales by Agent'!I71:K71)&gt;0,"YES","NO")</f>
        <v>NO</v>
      </c>
      <c r="L71" s="30" t="str">
        <f>IF(SUM('Sales by Agent'!J71:L71)&gt;0,"YES","NO")</f>
        <v>NO</v>
      </c>
      <c r="M71" s="30" t="str">
        <f>IF(SUM('Sales by Agent'!K71:M71)&gt;0,"YES","NO")</f>
        <v>NO</v>
      </c>
      <c r="N71" s="30" t="str">
        <f>IF(SUM('Sales by Agent'!L71:N71)&gt;0,"YES","NO")</f>
        <v>NO</v>
      </c>
      <c r="O71" s="30" t="str">
        <f>IF(SUM('Sales by Agent'!M71:O71)&gt;0,"YES","NO")</f>
        <v>NO</v>
      </c>
      <c r="P71" s="30" t="str">
        <f>IF(SUM('Sales by Agent'!N71:P71)&gt;0,"YES","NO")</f>
        <v>NO</v>
      </c>
      <c r="Q71" s="30" t="str">
        <f>IF(SUM('Sales by Agent'!O71:Q71)&gt;0,"YES","NO")</f>
        <v>NO</v>
      </c>
      <c r="R71" s="30" t="str">
        <f>IF(SUM('Sales by Agent'!P71:R71)&gt;0,"YES","NO")</f>
        <v>NO</v>
      </c>
      <c r="S71" s="30" t="str">
        <f>IF(SUM('Sales by Agent'!Q71:S71)&gt;0,"YES","NO")</f>
        <v>NO</v>
      </c>
      <c r="T71" s="30" t="str">
        <f>IF(SUM('Sales by Agent'!R71:T71)&gt;0,"YES","NO")</f>
        <v>NO</v>
      </c>
      <c r="U71" s="30" t="str">
        <f>IF(SUM('Sales by Agent'!S71:U71)&gt;0,"YES","NO")</f>
        <v>NO</v>
      </c>
      <c r="V71" s="30" t="str">
        <f>IF(SUM('Sales by Agent'!T71:V71)&gt;0,"YES","NO")</f>
        <v>NO</v>
      </c>
      <c r="W71" s="30" t="str">
        <f>IF(SUM('Sales by Agent'!U71:W71)&gt;0,"YES","NO")</f>
        <v>NO</v>
      </c>
      <c r="X71" s="30" t="str">
        <f>IF(SUM('Sales by Agent'!V71:X71)&gt;0,"YES","NO")</f>
        <v>NO</v>
      </c>
      <c r="Y71" s="30" t="str">
        <f>IF(SUM('Sales by Agent'!W71:Y71)&gt;0,"YES","NO")</f>
        <v>NO</v>
      </c>
      <c r="Z71" s="30" t="str">
        <f>IF(SUM('Sales by Agent'!X71:Z71)&gt;0,"YES","NO")</f>
        <v>NO</v>
      </c>
      <c r="AA71" s="30" t="str">
        <f>IF(SUM('Sales by Agent'!Y71:AA71)&gt;0,"YES","NO")</f>
        <v>NO</v>
      </c>
      <c r="AB71" s="30" t="str">
        <f>IF(SUM('Sales by Agent'!Z71:AB71)&gt;0,"YES","NO")</f>
        <v>NO</v>
      </c>
      <c r="AC71" s="30" t="str">
        <f>IF(SUM('Sales by Agent'!AA71:AC71)&gt;0,"YES","NO")</f>
        <v>NO</v>
      </c>
      <c r="AD71" s="30" t="str">
        <f>IF(SUM('Sales by Agent'!AB71:AD71)&gt;0,"YES","NO")</f>
        <v>NO</v>
      </c>
      <c r="AE71" s="30" t="str">
        <f>IF(SUM('Sales by Agent'!AC71:AE71)&gt;0,"YES","NO")</f>
        <v>NO</v>
      </c>
      <c r="AF71" s="30" t="str">
        <f>IF(SUM('Sales by Agent'!AD71:AF71)&gt;0,"YES","NO")</f>
        <v>NO</v>
      </c>
      <c r="AG71" s="30" t="str">
        <f>IF(SUM('Sales by Agent'!AE71:AG71)&gt;0,"YES","NO")</f>
        <v>NO</v>
      </c>
      <c r="AH71" s="30" t="str">
        <f>IF(SUM('Sales by Agent'!AF71:AH71)&gt;0,"YES","NO")</f>
        <v>NO</v>
      </c>
      <c r="AI71" s="30" t="str">
        <f>IF(SUM('Sales by Agent'!AG71:AI71)&gt;0,"YES","NO")</f>
        <v>NO</v>
      </c>
      <c r="AJ71" s="30" t="str">
        <f>IF(SUM('Sales by Agent'!AH71:AJ71)&gt;0,"YES","NO")</f>
        <v>NO</v>
      </c>
      <c r="AK71" s="30" t="str">
        <f>IF(SUM('Sales by Agent'!AI71:AK71)&gt;0,"YES","NO")</f>
        <v>NO</v>
      </c>
      <c r="AL71" s="30" t="str">
        <f>IF(SUM('Sales by Agent'!AJ71:AL71)&gt;0,"YES","NO")</f>
        <v>NO</v>
      </c>
      <c r="AM71" s="30" t="str">
        <f>IF(SUM('Sales by Agent'!AK71:AM71)&gt;0,"YES","NO")</f>
        <v>NO</v>
      </c>
      <c r="AN71" s="30" t="str">
        <f>IF(SUM('Sales by Agent'!AL71:AN71)&gt;0,"YES","NO")</f>
        <v>NO</v>
      </c>
      <c r="AO71" s="30" t="str">
        <f>IF(SUM('Sales by Agent'!AM71:AO71)&gt;0,"YES","NO")</f>
        <v>NO</v>
      </c>
      <c r="AP71" s="30" t="str">
        <f>IF(SUM('Sales by Agent'!AN71:AP71)&gt;0,"YES","NO")</f>
        <v>NO</v>
      </c>
      <c r="AQ71" s="30" t="str">
        <f>IF(SUM('Sales by Agent'!AO71:AQ71)&gt;0,"YES","NO")</f>
        <v>YES</v>
      </c>
      <c r="AR71" s="30" t="str">
        <f>IF(SUM('Sales by Agent'!AP71:AR71)&gt;0,"YES","NO")</f>
        <v>YES</v>
      </c>
      <c r="AS71" s="30" t="str">
        <f>IF(SUM('Sales by Agent'!AQ71:AS71)&gt;0,"YES","NO")</f>
        <v>YES</v>
      </c>
      <c r="AT71" s="30" t="str">
        <f>IF(SUM('Sales by Agent'!AR71:AT71)&gt;0,"YES","NO")</f>
        <v>NO</v>
      </c>
      <c r="AU71" s="30" t="str">
        <f>IF(SUM('Sales by Agent'!AS71:AU71)&gt;0,"YES","NO")</f>
        <v>NO</v>
      </c>
      <c r="AV71" s="30" t="str">
        <f>IF(SUM('Sales by Agent'!AT71:AV71)&gt;0,"YES","NO")</f>
        <v>NO</v>
      </c>
      <c r="AW71" s="87"/>
      <c r="AX71" t="str">
        <f t="shared" si="13"/>
        <v>NO</v>
      </c>
      <c r="AY71" t="str">
        <f t="shared" si="14"/>
        <v>NO</v>
      </c>
      <c r="AZ71" t="str">
        <f t="shared" si="15"/>
        <v>NO</v>
      </c>
      <c r="BA71" t="str">
        <f t="shared" si="16"/>
        <v>NO</v>
      </c>
      <c r="BB71" t="str">
        <f t="shared" si="17"/>
        <v>NO</v>
      </c>
      <c r="BC71" t="str">
        <f t="shared" si="18"/>
        <v>NO</v>
      </c>
      <c r="BD71" t="str">
        <f t="shared" si="19"/>
        <v>NO</v>
      </c>
      <c r="BE71" t="str">
        <f t="shared" si="20"/>
        <v>NO</v>
      </c>
      <c r="BF71" t="str">
        <f t="shared" si="21"/>
        <v>NO</v>
      </c>
      <c r="BG71" t="str">
        <f t="shared" si="22"/>
        <v>NO</v>
      </c>
      <c r="BH71" t="str">
        <f t="shared" si="12"/>
        <v>NO</v>
      </c>
    </row>
    <row r="72" spans="1:60">
      <c r="A72" s="564" t="s">
        <v>2115</v>
      </c>
      <c r="B72" s="564" t="s">
        <v>2116</v>
      </c>
      <c r="C72" s="564" t="s">
        <v>1986</v>
      </c>
      <c r="D72" s="564" t="s">
        <v>689</v>
      </c>
      <c r="E72" s="564" t="s">
        <v>1457</v>
      </c>
      <c r="F72" s="565">
        <v>97743.75</v>
      </c>
      <c r="G72" s="88"/>
      <c r="H72" s="88"/>
      <c r="I72" s="30" t="str">
        <f>IF(SUM('Sales by Agent'!G72:I72)&gt;0,"YES","NO")</f>
        <v>NO</v>
      </c>
      <c r="J72" s="30" t="str">
        <f>IF(SUM('Sales by Agent'!H72:J72)&gt;0,"YES","NO")</f>
        <v>NO</v>
      </c>
      <c r="K72" s="30" t="str">
        <f>IF(SUM('Sales by Agent'!I72:K72)&gt;0,"YES","NO")</f>
        <v>NO</v>
      </c>
      <c r="L72" s="30" t="str">
        <f>IF(SUM('Sales by Agent'!J72:L72)&gt;0,"YES","NO")</f>
        <v>NO</v>
      </c>
      <c r="M72" s="30" t="str">
        <f>IF(SUM('Sales by Agent'!K72:M72)&gt;0,"YES","NO")</f>
        <v>NO</v>
      </c>
      <c r="N72" s="30" t="str">
        <f>IF(SUM('Sales by Agent'!L72:N72)&gt;0,"YES","NO")</f>
        <v>NO</v>
      </c>
      <c r="O72" s="30" t="str">
        <f>IF(SUM('Sales by Agent'!M72:O72)&gt;0,"YES","NO")</f>
        <v>NO</v>
      </c>
      <c r="P72" s="30" t="str">
        <f>IF(SUM('Sales by Agent'!N72:P72)&gt;0,"YES","NO")</f>
        <v>NO</v>
      </c>
      <c r="Q72" s="30" t="str">
        <f>IF(SUM('Sales by Agent'!O72:Q72)&gt;0,"YES","NO")</f>
        <v>NO</v>
      </c>
      <c r="R72" s="30" t="str">
        <f>IF(SUM('Sales by Agent'!P72:R72)&gt;0,"YES","NO")</f>
        <v>NO</v>
      </c>
      <c r="S72" s="30" t="str">
        <f>IF(SUM('Sales by Agent'!Q72:S72)&gt;0,"YES","NO")</f>
        <v>NO</v>
      </c>
      <c r="T72" s="30" t="str">
        <f>IF(SUM('Sales by Agent'!R72:T72)&gt;0,"YES","NO")</f>
        <v>NO</v>
      </c>
      <c r="U72" s="30" t="str">
        <f>IF(SUM('Sales by Agent'!S72:U72)&gt;0,"YES","NO")</f>
        <v>NO</v>
      </c>
      <c r="V72" s="30" t="str">
        <f>IF(SUM('Sales by Agent'!T72:V72)&gt;0,"YES","NO")</f>
        <v>NO</v>
      </c>
      <c r="W72" s="30" t="str">
        <f>IF(SUM('Sales by Agent'!U72:W72)&gt;0,"YES","NO")</f>
        <v>NO</v>
      </c>
      <c r="X72" s="30" t="str">
        <f>IF(SUM('Sales by Agent'!V72:X72)&gt;0,"YES","NO")</f>
        <v>NO</v>
      </c>
      <c r="Y72" s="30" t="str">
        <f>IF(SUM('Sales by Agent'!W72:Y72)&gt;0,"YES","NO")</f>
        <v>NO</v>
      </c>
      <c r="Z72" s="30" t="str">
        <f>IF(SUM('Sales by Agent'!X72:Z72)&gt;0,"YES","NO")</f>
        <v>NO</v>
      </c>
      <c r="AA72" s="30" t="str">
        <f>IF(SUM('Sales by Agent'!Y72:AA72)&gt;0,"YES","NO")</f>
        <v>NO</v>
      </c>
      <c r="AB72" s="30" t="str">
        <f>IF(SUM('Sales by Agent'!Z72:AB72)&gt;0,"YES","NO")</f>
        <v>NO</v>
      </c>
      <c r="AC72" s="30" t="str">
        <f>IF(SUM('Sales by Agent'!AA72:AC72)&gt;0,"YES","NO")</f>
        <v>NO</v>
      </c>
      <c r="AD72" s="30" t="str">
        <f>IF(SUM('Sales by Agent'!AB72:AD72)&gt;0,"YES","NO")</f>
        <v>NO</v>
      </c>
      <c r="AE72" s="30" t="str">
        <f>IF(SUM('Sales by Agent'!AC72:AE72)&gt;0,"YES","NO")</f>
        <v>NO</v>
      </c>
      <c r="AF72" s="30" t="str">
        <f>IF(SUM('Sales by Agent'!AD72:AF72)&gt;0,"YES","NO")</f>
        <v>NO</v>
      </c>
      <c r="AG72" s="30" t="str">
        <f>IF(SUM('Sales by Agent'!AE72:AG72)&gt;0,"YES","NO")</f>
        <v>NO</v>
      </c>
      <c r="AH72" s="30" t="str">
        <f>IF(SUM('Sales by Agent'!AF72:AH72)&gt;0,"YES","NO")</f>
        <v>NO</v>
      </c>
      <c r="AI72" s="30" t="str">
        <f>IF(SUM('Sales by Agent'!AG72:AI72)&gt;0,"YES","NO")</f>
        <v>NO</v>
      </c>
      <c r="AJ72" s="30" t="str">
        <f>IF(SUM('Sales by Agent'!AH72:AJ72)&gt;0,"YES","NO")</f>
        <v>NO</v>
      </c>
      <c r="AK72" s="30" t="str">
        <f>IF(SUM('Sales by Agent'!AI72:AK72)&gt;0,"YES","NO")</f>
        <v>NO</v>
      </c>
      <c r="AL72" s="30" t="str">
        <f>IF(SUM('Sales by Agent'!AJ72:AL72)&gt;0,"YES","NO")</f>
        <v>NO</v>
      </c>
      <c r="AM72" s="30" t="str">
        <f>IF(SUM('Sales by Agent'!AK72:AM72)&gt;0,"YES","NO")</f>
        <v>YES</v>
      </c>
      <c r="AN72" s="30" t="str">
        <f>IF(SUM('Sales by Agent'!AL72:AN72)&gt;0,"YES","NO")</f>
        <v>YES</v>
      </c>
      <c r="AO72" s="30" t="str">
        <f>IF(SUM('Sales by Agent'!AM72:AO72)&gt;0,"YES","NO")</f>
        <v>YES</v>
      </c>
      <c r="AP72" s="30" t="str">
        <f>IF(SUM('Sales by Agent'!AN72:AP72)&gt;0,"YES","NO")</f>
        <v>YES</v>
      </c>
      <c r="AQ72" s="30" t="str">
        <f>IF(SUM('Sales by Agent'!AO72:AQ72)&gt;0,"YES","NO")</f>
        <v>YES</v>
      </c>
      <c r="AR72" s="30" t="str">
        <f>IF(SUM('Sales by Agent'!AP72:AR72)&gt;0,"YES","NO")</f>
        <v>YES</v>
      </c>
      <c r="AS72" s="30" t="str">
        <f>IF(SUM('Sales by Agent'!AQ72:AS72)&gt;0,"YES","NO")</f>
        <v>YES</v>
      </c>
      <c r="AT72" s="30" t="str">
        <f>IF(SUM('Sales by Agent'!AR72:AT72)&gt;0,"YES","NO")</f>
        <v>YES</v>
      </c>
      <c r="AU72" s="30" t="str">
        <f>IF(SUM('Sales by Agent'!AS72:AU72)&gt;0,"YES","NO")</f>
        <v>YES</v>
      </c>
      <c r="AV72" s="30" t="str">
        <f>IF(SUM('Sales by Agent'!AT72:AV72)&gt;0,"YES","NO")</f>
        <v>YES</v>
      </c>
      <c r="AW72" s="87"/>
      <c r="AX72" t="str">
        <f t="shared" si="13"/>
        <v>NO</v>
      </c>
      <c r="AY72" t="str">
        <f t="shared" si="14"/>
        <v>NO</v>
      </c>
      <c r="AZ72" t="str">
        <f t="shared" si="15"/>
        <v>NO</v>
      </c>
      <c r="BA72" t="str">
        <f t="shared" si="16"/>
        <v>NO</v>
      </c>
      <c r="BB72" t="str">
        <f t="shared" si="17"/>
        <v>NO</v>
      </c>
      <c r="BC72" t="str">
        <f t="shared" si="18"/>
        <v>NO</v>
      </c>
      <c r="BD72" t="str">
        <f t="shared" si="19"/>
        <v>NO</v>
      </c>
      <c r="BE72" t="str">
        <f t="shared" si="20"/>
        <v>NO</v>
      </c>
      <c r="BF72" t="str">
        <f t="shared" si="21"/>
        <v>NO</v>
      </c>
      <c r="BG72" t="str">
        <f t="shared" si="22"/>
        <v>NO</v>
      </c>
      <c r="BH72" t="str">
        <f t="shared" si="12"/>
        <v>NO</v>
      </c>
    </row>
    <row r="73" spans="1:60">
      <c r="A73" s="564" t="s">
        <v>2117</v>
      </c>
      <c r="B73" s="564" t="s">
        <v>2118</v>
      </c>
      <c r="C73" s="564" t="s">
        <v>1986</v>
      </c>
      <c r="D73" s="564" t="s">
        <v>689</v>
      </c>
      <c r="E73" s="564" t="s">
        <v>1457</v>
      </c>
      <c r="F73" s="565">
        <v>4942.8500000000004</v>
      </c>
      <c r="G73" s="88"/>
      <c r="H73" s="88"/>
      <c r="I73" s="30" t="str">
        <f>IF(SUM('Sales by Agent'!G73:I73)&gt;0,"YES","NO")</f>
        <v>NO</v>
      </c>
      <c r="J73" s="30" t="str">
        <f>IF(SUM('Sales by Agent'!H73:J73)&gt;0,"YES","NO")</f>
        <v>NO</v>
      </c>
      <c r="K73" s="30" t="str">
        <f>IF(SUM('Sales by Agent'!I73:K73)&gt;0,"YES","NO")</f>
        <v>NO</v>
      </c>
      <c r="L73" s="30" t="str">
        <f>IF(SUM('Sales by Agent'!J73:L73)&gt;0,"YES","NO")</f>
        <v>NO</v>
      </c>
      <c r="M73" s="30" t="str">
        <f>IF(SUM('Sales by Agent'!K73:M73)&gt;0,"YES","NO")</f>
        <v>NO</v>
      </c>
      <c r="N73" s="30" t="str">
        <f>IF(SUM('Sales by Agent'!L73:N73)&gt;0,"YES","NO")</f>
        <v>NO</v>
      </c>
      <c r="O73" s="30" t="str">
        <f>IF(SUM('Sales by Agent'!M73:O73)&gt;0,"YES","NO")</f>
        <v>NO</v>
      </c>
      <c r="P73" s="30" t="str">
        <f>IF(SUM('Sales by Agent'!N73:P73)&gt;0,"YES","NO")</f>
        <v>NO</v>
      </c>
      <c r="Q73" s="30" t="str">
        <f>IF(SUM('Sales by Agent'!O73:Q73)&gt;0,"YES","NO")</f>
        <v>NO</v>
      </c>
      <c r="R73" s="30" t="str">
        <f>IF(SUM('Sales by Agent'!P73:R73)&gt;0,"YES","NO")</f>
        <v>NO</v>
      </c>
      <c r="S73" s="30" t="str">
        <f>IF(SUM('Sales by Agent'!Q73:S73)&gt;0,"YES","NO")</f>
        <v>NO</v>
      </c>
      <c r="T73" s="30" t="str">
        <f>IF(SUM('Sales by Agent'!R73:T73)&gt;0,"YES","NO")</f>
        <v>NO</v>
      </c>
      <c r="U73" s="30" t="str">
        <f>IF(SUM('Sales by Agent'!S73:U73)&gt;0,"YES","NO")</f>
        <v>NO</v>
      </c>
      <c r="V73" s="30" t="str">
        <f>IF(SUM('Sales by Agent'!T73:V73)&gt;0,"YES","NO")</f>
        <v>NO</v>
      </c>
      <c r="W73" s="30" t="str">
        <f>IF(SUM('Sales by Agent'!U73:W73)&gt;0,"YES","NO")</f>
        <v>NO</v>
      </c>
      <c r="X73" s="30" t="str">
        <f>IF(SUM('Sales by Agent'!V73:X73)&gt;0,"YES","NO")</f>
        <v>NO</v>
      </c>
      <c r="Y73" s="30" t="str">
        <f>IF(SUM('Sales by Agent'!W73:Y73)&gt;0,"YES","NO")</f>
        <v>NO</v>
      </c>
      <c r="Z73" s="30" t="str">
        <f>IF(SUM('Sales by Agent'!X73:Z73)&gt;0,"YES","NO")</f>
        <v>NO</v>
      </c>
      <c r="AA73" s="30" t="str">
        <f>IF(SUM('Sales by Agent'!Y73:AA73)&gt;0,"YES","NO")</f>
        <v>NO</v>
      </c>
      <c r="AB73" s="30" t="str">
        <f>IF(SUM('Sales by Agent'!Z73:AB73)&gt;0,"YES","NO")</f>
        <v>NO</v>
      </c>
      <c r="AC73" s="30" t="str">
        <f>IF(SUM('Sales by Agent'!AA73:AC73)&gt;0,"YES","NO")</f>
        <v>NO</v>
      </c>
      <c r="AD73" s="30" t="str">
        <f>IF(SUM('Sales by Agent'!AB73:AD73)&gt;0,"YES","NO")</f>
        <v>NO</v>
      </c>
      <c r="AE73" s="30" t="str">
        <f>IF(SUM('Sales by Agent'!AC73:AE73)&gt;0,"YES","NO")</f>
        <v>NO</v>
      </c>
      <c r="AF73" s="30" t="str">
        <f>IF(SUM('Sales by Agent'!AD73:AF73)&gt;0,"YES","NO")</f>
        <v>NO</v>
      </c>
      <c r="AG73" s="30" t="str">
        <f>IF(SUM('Sales by Agent'!AE73:AG73)&gt;0,"YES","NO")</f>
        <v>NO</v>
      </c>
      <c r="AH73" s="30" t="str">
        <f>IF(SUM('Sales by Agent'!AF73:AH73)&gt;0,"YES","NO")</f>
        <v>NO</v>
      </c>
      <c r="AI73" s="30" t="str">
        <f>IF(SUM('Sales by Agent'!AG73:AI73)&gt;0,"YES","NO")</f>
        <v>NO</v>
      </c>
      <c r="AJ73" s="30" t="str">
        <f>IF(SUM('Sales by Agent'!AH73:AJ73)&gt;0,"YES","NO")</f>
        <v>NO</v>
      </c>
      <c r="AK73" s="30" t="str">
        <f>IF(SUM('Sales by Agent'!AI73:AK73)&gt;0,"YES","NO")</f>
        <v>NO</v>
      </c>
      <c r="AL73" s="30" t="str">
        <f>IF(SUM('Sales by Agent'!AJ73:AL73)&gt;0,"YES","NO")</f>
        <v>NO</v>
      </c>
      <c r="AM73" s="30" t="str">
        <f>IF(SUM('Sales by Agent'!AK73:AM73)&gt;0,"YES","NO")</f>
        <v>NO</v>
      </c>
      <c r="AN73" s="30" t="str">
        <f>IF(SUM('Sales by Agent'!AL73:AN73)&gt;0,"YES","NO")</f>
        <v>NO</v>
      </c>
      <c r="AO73" s="30" t="str">
        <f>IF(SUM('Sales by Agent'!AM73:AO73)&gt;0,"YES","NO")</f>
        <v>YES</v>
      </c>
      <c r="AP73" s="30" t="str">
        <f>IF(SUM('Sales by Agent'!AN73:AP73)&gt;0,"YES","NO")</f>
        <v>YES</v>
      </c>
      <c r="AQ73" s="30" t="str">
        <f>IF(SUM('Sales by Agent'!AO73:AQ73)&gt;0,"YES","NO")</f>
        <v>YES</v>
      </c>
      <c r="AR73" s="30" t="str">
        <f>IF(SUM('Sales by Agent'!AP73:AR73)&gt;0,"YES","NO")</f>
        <v>YES</v>
      </c>
      <c r="AS73" s="30" t="str">
        <f>IF(SUM('Sales by Agent'!AQ73:AS73)&gt;0,"YES","NO")</f>
        <v>YES</v>
      </c>
      <c r="AT73" s="30" t="str">
        <f>IF(SUM('Sales by Agent'!AR73:AT73)&gt;0,"YES","NO")</f>
        <v>YES</v>
      </c>
      <c r="AU73" s="30" t="str">
        <f>IF(SUM('Sales by Agent'!AS73:AU73)&gt;0,"YES","NO")</f>
        <v>NO</v>
      </c>
      <c r="AV73" s="30" t="str">
        <f>IF(SUM('Sales by Agent'!AT73:AV73)&gt;0,"YES","NO")</f>
        <v>NO</v>
      </c>
      <c r="AW73" s="87"/>
      <c r="AX73" t="str">
        <f t="shared" si="13"/>
        <v>NO</v>
      </c>
      <c r="AY73" t="str">
        <f t="shared" si="14"/>
        <v>NO</v>
      </c>
      <c r="AZ73" t="str">
        <f t="shared" si="15"/>
        <v>NO</v>
      </c>
      <c r="BA73" t="str">
        <f t="shared" si="16"/>
        <v>NO</v>
      </c>
      <c r="BB73" t="str">
        <f t="shared" si="17"/>
        <v>NO</v>
      </c>
      <c r="BC73" t="str">
        <f t="shared" si="18"/>
        <v>NO</v>
      </c>
      <c r="BD73" t="str">
        <f t="shared" si="19"/>
        <v>NO</v>
      </c>
      <c r="BE73" t="str">
        <f t="shared" si="20"/>
        <v>NO</v>
      </c>
      <c r="BF73" t="str">
        <f t="shared" si="21"/>
        <v>NO</v>
      </c>
      <c r="BG73" t="str">
        <f t="shared" si="22"/>
        <v>NO</v>
      </c>
      <c r="BH73" t="str">
        <f t="shared" si="12"/>
        <v>NO</v>
      </c>
    </row>
    <row r="74" spans="1:60">
      <c r="A74" s="564" t="s">
        <v>2119</v>
      </c>
      <c r="B74" s="564" t="s">
        <v>2120</v>
      </c>
      <c r="C74" s="564" t="s">
        <v>1986</v>
      </c>
      <c r="D74" s="564" t="s">
        <v>689</v>
      </c>
      <c r="E74" s="564" t="s">
        <v>1457</v>
      </c>
      <c r="F74" s="565">
        <v>14226.47</v>
      </c>
      <c r="G74" s="87"/>
      <c r="H74" s="30"/>
      <c r="I74" s="30" t="str">
        <f>IF(SUM('Sales by Agent'!G74:I74)&gt;0,"YES","NO")</f>
        <v>NO</v>
      </c>
      <c r="J74" s="30" t="str">
        <f>IF(SUM('Sales by Agent'!H74:J74)&gt;0,"YES","NO")</f>
        <v>NO</v>
      </c>
      <c r="K74" s="30" t="str">
        <f>IF(SUM('Sales by Agent'!I74:K74)&gt;0,"YES","NO")</f>
        <v>NO</v>
      </c>
      <c r="L74" s="30" t="str">
        <f>IF(SUM('Sales by Agent'!J74:L74)&gt;0,"YES","NO")</f>
        <v>NO</v>
      </c>
      <c r="M74" s="30" t="str">
        <f>IF(SUM('Sales by Agent'!K74:M74)&gt;0,"YES","NO")</f>
        <v>NO</v>
      </c>
      <c r="N74" s="30" t="str">
        <f>IF(SUM('Sales by Agent'!L74:N74)&gt;0,"YES","NO")</f>
        <v>NO</v>
      </c>
      <c r="O74" s="30" t="str">
        <f>IF(SUM('Sales by Agent'!M74:O74)&gt;0,"YES","NO")</f>
        <v>NO</v>
      </c>
      <c r="P74" s="30" t="str">
        <f>IF(SUM('Sales by Agent'!N74:P74)&gt;0,"YES","NO")</f>
        <v>NO</v>
      </c>
      <c r="Q74" s="30" t="str">
        <f>IF(SUM('Sales by Agent'!O74:Q74)&gt;0,"YES","NO")</f>
        <v>NO</v>
      </c>
      <c r="R74" s="30" t="str">
        <f>IF(SUM('Sales by Agent'!P74:R74)&gt;0,"YES","NO")</f>
        <v>NO</v>
      </c>
      <c r="S74" s="30" t="str">
        <f>IF(SUM('Sales by Agent'!Q74:S74)&gt;0,"YES","NO")</f>
        <v>NO</v>
      </c>
      <c r="T74" s="30" t="str">
        <f>IF(SUM('Sales by Agent'!R74:T74)&gt;0,"YES","NO")</f>
        <v>NO</v>
      </c>
      <c r="U74" s="30" t="str">
        <f>IF(SUM('Sales by Agent'!S74:U74)&gt;0,"YES","NO")</f>
        <v>NO</v>
      </c>
      <c r="V74" s="30" t="str">
        <f>IF(SUM('Sales by Agent'!T74:V74)&gt;0,"YES","NO")</f>
        <v>NO</v>
      </c>
      <c r="W74" s="30" t="str">
        <f>IF(SUM('Sales by Agent'!U74:W74)&gt;0,"YES","NO")</f>
        <v>NO</v>
      </c>
      <c r="X74" s="30" t="str">
        <f>IF(SUM('Sales by Agent'!V74:X74)&gt;0,"YES","NO")</f>
        <v>NO</v>
      </c>
      <c r="Y74" s="30" t="str">
        <f>IF(SUM('Sales by Agent'!W74:Y74)&gt;0,"YES","NO")</f>
        <v>NO</v>
      </c>
      <c r="Z74" s="30" t="str">
        <f>IF(SUM('Sales by Agent'!X74:Z74)&gt;0,"YES","NO")</f>
        <v>NO</v>
      </c>
      <c r="AA74" s="30" t="str">
        <f>IF(SUM('Sales by Agent'!Y74:AA74)&gt;0,"YES","NO")</f>
        <v>NO</v>
      </c>
      <c r="AB74" s="30" t="str">
        <f>IF(SUM('Sales by Agent'!Z74:AB74)&gt;0,"YES","NO")</f>
        <v>NO</v>
      </c>
      <c r="AC74" s="30" t="str">
        <f>IF(SUM('Sales by Agent'!AA74:AC74)&gt;0,"YES","NO")</f>
        <v>NO</v>
      </c>
      <c r="AD74" s="30" t="str">
        <f>IF(SUM('Sales by Agent'!AB74:AD74)&gt;0,"YES","NO")</f>
        <v>NO</v>
      </c>
      <c r="AE74" s="30" t="str">
        <f>IF(SUM('Sales by Agent'!AC74:AE74)&gt;0,"YES","NO")</f>
        <v>NO</v>
      </c>
      <c r="AF74" s="30" t="str">
        <f>IF(SUM('Sales by Agent'!AD74:AF74)&gt;0,"YES","NO")</f>
        <v>NO</v>
      </c>
      <c r="AG74" s="30" t="str">
        <f>IF(SUM('Sales by Agent'!AE74:AG74)&gt;0,"YES","NO")</f>
        <v>NO</v>
      </c>
      <c r="AH74" s="30" t="str">
        <f>IF(SUM('Sales by Agent'!AF74:AH74)&gt;0,"YES","NO")</f>
        <v>NO</v>
      </c>
      <c r="AI74" s="30" t="str">
        <f>IF(SUM('Sales by Agent'!AG74:AI74)&gt;0,"YES","NO")</f>
        <v>NO</v>
      </c>
      <c r="AJ74" s="30" t="str">
        <f>IF(SUM('Sales by Agent'!AH74:AJ74)&gt;0,"YES","NO")</f>
        <v>NO</v>
      </c>
      <c r="AK74" s="30" t="str">
        <f>IF(SUM('Sales by Agent'!AI74:AK74)&gt;0,"YES","NO")</f>
        <v>NO</v>
      </c>
      <c r="AL74" s="30" t="str">
        <f>IF(SUM('Sales by Agent'!AJ74:AL74)&gt;0,"YES","NO")</f>
        <v>NO</v>
      </c>
      <c r="AM74" s="30" t="str">
        <f>IF(SUM('Sales by Agent'!AK74:AM74)&gt;0,"YES","NO")</f>
        <v>YES</v>
      </c>
      <c r="AN74" s="30" t="str">
        <f>IF(SUM('Sales by Agent'!AL74:AN74)&gt;0,"YES","NO")</f>
        <v>YES</v>
      </c>
      <c r="AO74" s="30" t="str">
        <f>IF(SUM('Sales by Agent'!AM74:AO74)&gt;0,"YES","NO")</f>
        <v>YES</v>
      </c>
      <c r="AP74" s="30" t="str">
        <f>IF(SUM('Sales by Agent'!AN74:AP74)&gt;0,"YES","NO")</f>
        <v>NO</v>
      </c>
      <c r="AQ74" s="30" t="str">
        <f>IF(SUM('Sales by Agent'!AO74:AQ74)&gt;0,"YES","NO")</f>
        <v>NO</v>
      </c>
      <c r="AR74" s="30" t="str">
        <f>IF(SUM('Sales by Agent'!AP74:AR74)&gt;0,"YES","NO")</f>
        <v>NO</v>
      </c>
      <c r="AS74" s="30" t="str">
        <f>IF(SUM('Sales by Agent'!AQ74:AS74)&gt;0,"YES","NO")</f>
        <v>NO</v>
      </c>
      <c r="AT74" s="30" t="str">
        <f>IF(SUM('Sales by Agent'!AR74:AT74)&gt;0,"YES","NO")</f>
        <v>NO</v>
      </c>
      <c r="AU74" s="30" t="str">
        <f>IF(SUM('Sales by Agent'!AS74:AU74)&gt;0,"YES","NO")</f>
        <v>NO</v>
      </c>
      <c r="AV74" s="30" t="str">
        <f>IF(SUM('Sales by Agent'!AT74:AV74)&gt;0,"YES","NO")</f>
        <v>NO</v>
      </c>
      <c r="AW74" s="87"/>
      <c r="AX74" t="str">
        <f t="shared" si="13"/>
        <v>NO</v>
      </c>
      <c r="AY74" t="str">
        <f t="shared" si="14"/>
        <v>NO</v>
      </c>
      <c r="AZ74" t="str">
        <f t="shared" si="15"/>
        <v>NO</v>
      </c>
      <c r="BA74" t="str">
        <f t="shared" si="16"/>
        <v>NO</v>
      </c>
      <c r="BB74" t="str">
        <f t="shared" si="17"/>
        <v>NO</v>
      </c>
      <c r="BC74" t="str">
        <f t="shared" si="18"/>
        <v>NO</v>
      </c>
      <c r="BD74" t="str">
        <f t="shared" si="19"/>
        <v>NO</v>
      </c>
      <c r="BE74" t="str">
        <f t="shared" si="20"/>
        <v>NO</v>
      </c>
      <c r="BF74" t="str">
        <f t="shared" si="21"/>
        <v>NO</v>
      </c>
      <c r="BG74" t="str">
        <f t="shared" si="22"/>
        <v>NO</v>
      </c>
      <c r="BH74" t="str">
        <f t="shared" si="12"/>
        <v>NO</v>
      </c>
    </row>
    <row r="75" spans="1:60">
      <c r="A75" s="564" t="s">
        <v>2121</v>
      </c>
      <c r="B75" s="564" t="s">
        <v>2122</v>
      </c>
      <c r="C75" s="564" t="s">
        <v>1986</v>
      </c>
      <c r="D75" s="564" t="s">
        <v>689</v>
      </c>
      <c r="E75" s="564" t="s">
        <v>1457</v>
      </c>
      <c r="F75" s="565">
        <v>2271.3000000000002</v>
      </c>
      <c r="G75" s="31"/>
      <c r="H75" s="31"/>
      <c r="I75" s="30" t="str">
        <f>IF(SUM('Sales by Agent'!G75:I75)&gt;0,"YES","NO")</f>
        <v>NO</v>
      </c>
      <c r="J75" s="30" t="str">
        <f>IF(SUM('Sales by Agent'!H75:J75)&gt;0,"YES","NO")</f>
        <v>NO</v>
      </c>
      <c r="K75" s="30" t="str">
        <f>IF(SUM('Sales by Agent'!I75:K75)&gt;0,"YES","NO")</f>
        <v>NO</v>
      </c>
      <c r="L75" s="30" t="str">
        <f>IF(SUM('Sales by Agent'!J75:L75)&gt;0,"YES","NO")</f>
        <v>NO</v>
      </c>
      <c r="M75" s="30" t="str">
        <f>IF(SUM('Sales by Agent'!K75:M75)&gt;0,"YES","NO")</f>
        <v>NO</v>
      </c>
      <c r="N75" s="30" t="str">
        <f>IF(SUM('Sales by Agent'!L75:N75)&gt;0,"YES","NO")</f>
        <v>NO</v>
      </c>
      <c r="O75" s="30" t="str">
        <f>IF(SUM('Sales by Agent'!M75:O75)&gt;0,"YES","NO")</f>
        <v>NO</v>
      </c>
      <c r="P75" s="30" t="str">
        <f>IF(SUM('Sales by Agent'!N75:P75)&gt;0,"YES","NO")</f>
        <v>NO</v>
      </c>
      <c r="Q75" s="30" t="str">
        <f>IF(SUM('Sales by Agent'!O75:Q75)&gt;0,"YES","NO")</f>
        <v>NO</v>
      </c>
      <c r="R75" s="30" t="str">
        <f>IF(SUM('Sales by Agent'!P75:R75)&gt;0,"YES","NO")</f>
        <v>NO</v>
      </c>
      <c r="S75" s="30" t="str">
        <f>IF(SUM('Sales by Agent'!Q75:S75)&gt;0,"YES","NO")</f>
        <v>NO</v>
      </c>
      <c r="T75" s="30" t="str">
        <f>IF(SUM('Sales by Agent'!R75:T75)&gt;0,"YES","NO")</f>
        <v>NO</v>
      </c>
      <c r="U75" s="30" t="str">
        <f>IF(SUM('Sales by Agent'!S75:U75)&gt;0,"YES","NO")</f>
        <v>NO</v>
      </c>
      <c r="V75" s="30" t="str">
        <f>IF(SUM('Sales by Agent'!T75:V75)&gt;0,"YES","NO")</f>
        <v>NO</v>
      </c>
      <c r="W75" s="30" t="str">
        <f>IF(SUM('Sales by Agent'!U75:W75)&gt;0,"YES","NO")</f>
        <v>NO</v>
      </c>
      <c r="X75" s="30" t="str">
        <f>IF(SUM('Sales by Agent'!V75:X75)&gt;0,"YES","NO")</f>
        <v>NO</v>
      </c>
      <c r="Y75" s="30" t="str">
        <f>IF(SUM('Sales by Agent'!W75:Y75)&gt;0,"YES","NO")</f>
        <v>NO</v>
      </c>
      <c r="Z75" s="30" t="str">
        <f>IF(SUM('Sales by Agent'!X75:Z75)&gt;0,"YES","NO")</f>
        <v>NO</v>
      </c>
      <c r="AA75" s="30" t="str">
        <f>IF(SUM('Sales by Agent'!Y75:AA75)&gt;0,"YES","NO")</f>
        <v>NO</v>
      </c>
      <c r="AB75" s="30" t="str">
        <f>IF(SUM('Sales by Agent'!Z75:AB75)&gt;0,"YES","NO")</f>
        <v>NO</v>
      </c>
      <c r="AC75" s="30" t="str">
        <f>IF(SUM('Sales by Agent'!AA75:AC75)&gt;0,"YES","NO")</f>
        <v>NO</v>
      </c>
      <c r="AD75" s="30" t="str">
        <f>IF(SUM('Sales by Agent'!AB75:AD75)&gt;0,"YES","NO")</f>
        <v>NO</v>
      </c>
      <c r="AE75" s="30" t="str">
        <f>IF(SUM('Sales by Agent'!AC75:AE75)&gt;0,"YES","NO")</f>
        <v>NO</v>
      </c>
      <c r="AF75" s="30" t="str">
        <f>IF(SUM('Sales by Agent'!AD75:AF75)&gt;0,"YES","NO")</f>
        <v>NO</v>
      </c>
      <c r="AG75" s="30" t="str">
        <f>IF(SUM('Sales by Agent'!AE75:AG75)&gt;0,"YES","NO")</f>
        <v>NO</v>
      </c>
      <c r="AH75" s="30" t="str">
        <f>IF(SUM('Sales by Agent'!AF75:AH75)&gt;0,"YES","NO")</f>
        <v>NO</v>
      </c>
      <c r="AI75" s="30" t="str">
        <f>IF(SUM('Sales by Agent'!AG75:AI75)&gt;0,"YES","NO")</f>
        <v>NO</v>
      </c>
      <c r="AJ75" s="30" t="str">
        <f>IF(SUM('Sales by Agent'!AH75:AJ75)&gt;0,"YES","NO")</f>
        <v>NO</v>
      </c>
      <c r="AK75" s="30" t="str">
        <f>IF(SUM('Sales by Agent'!AI75:AK75)&gt;0,"YES","NO")</f>
        <v>NO</v>
      </c>
      <c r="AL75" s="30" t="str">
        <f>IF(SUM('Sales by Agent'!AJ75:AL75)&gt;0,"YES","NO")</f>
        <v>YES</v>
      </c>
      <c r="AM75" s="30" t="str">
        <f>IF(SUM('Sales by Agent'!AK75:AM75)&gt;0,"YES","NO")</f>
        <v>YES</v>
      </c>
      <c r="AN75" s="30" t="str">
        <f>IF(SUM('Sales by Agent'!AL75:AN75)&gt;0,"YES","NO")</f>
        <v>YES</v>
      </c>
      <c r="AO75" s="30" t="str">
        <f>IF(SUM('Sales by Agent'!AM75:AO75)&gt;0,"YES","NO")</f>
        <v>NO</v>
      </c>
      <c r="AP75" s="30" t="str">
        <f>IF(SUM('Sales by Agent'!AN75:AP75)&gt;0,"YES","NO")</f>
        <v>NO</v>
      </c>
      <c r="AQ75" s="30" t="str">
        <f>IF(SUM('Sales by Agent'!AO75:AQ75)&gt;0,"YES","NO")</f>
        <v>NO</v>
      </c>
      <c r="AR75" s="30" t="str">
        <f>IF(SUM('Sales by Agent'!AP75:AR75)&gt;0,"YES","NO")</f>
        <v>NO</v>
      </c>
      <c r="AS75" s="30" t="str">
        <f>IF(SUM('Sales by Agent'!AQ75:AS75)&gt;0,"YES","NO")</f>
        <v>NO</v>
      </c>
      <c r="AT75" s="30" t="str">
        <f>IF(SUM('Sales by Agent'!AR75:AT75)&gt;0,"YES","NO")</f>
        <v>NO</v>
      </c>
      <c r="AU75" s="30" t="str">
        <f>IF(SUM('Sales by Agent'!AS75:AU75)&gt;0,"YES","NO")</f>
        <v>NO</v>
      </c>
      <c r="AV75" s="30" t="str">
        <f>IF(SUM('Sales by Agent'!AT75:AV75)&gt;0,"YES","NO")</f>
        <v>NO</v>
      </c>
      <c r="AW75" s="87"/>
      <c r="AX75" t="str">
        <f t="shared" si="13"/>
        <v>NO</v>
      </c>
      <c r="AY75" t="str">
        <f t="shared" si="14"/>
        <v>NO</v>
      </c>
      <c r="AZ75" t="str">
        <f t="shared" si="15"/>
        <v>NO</v>
      </c>
      <c r="BA75" t="str">
        <f t="shared" si="16"/>
        <v>NO</v>
      </c>
      <c r="BB75" t="str">
        <f t="shared" si="17"/>
        <v>NO</v>
      </c>
      <c r="BC75" t="str">
        <f t="shared" si="18"/>
        <v>NO</v>
      </c>
      <c r="BD75" t="str">
        <f t="shared" si="19"/>
        <v>NO</v>
      </c>
      <c r="BE75" t="str">
        <f t="shared" si="20"/>
        <v>NO</v>
      </c>
      <c r="BF75" t="str">
        <f t="shared" si="21"/>
        <v>NO</v>
      </c>
      <c r="BG75" t="str">
        <f t="shared" si="22"/>
        <v>NO</v>
      </c>
      <c r="BH75" t="str">
        <f t="shared" si="12"/>
        <v>NEW INACTIVE</v>
      </c>
    </row>
    <row r="76" spans="1:60">
      <c r="A76" s="564" t="s">
        <v>2123</v>
      </c>
      <c r="B76" s="564" t="s">
        <v>2124</v>
      </c>
      <c r="C76" s="564" t="s">
        <v>1986</v>
      </c>
      <c r="D76" s="564" t="s">
        <v>689</v>
      </c>
      <c r="E76" s="564" t="s">
        <v>1457</v>
      </c>
      <c r="F76" s="565">
        <v>9938.7900000000009</v>
      </c>
      <c r="G76" s="31"/>
      <c r="H76" s="87"/>
      <c r="I76" s="30" t="str">
        <f>IF(SUM('Sales by Agent'!G76:I76)&gt;0,"YES","NO")</f>
        <v>NO</v>
      </c>
      <c r="J76" s="30" t="str">
        <f>IF(SUM('Sales by Agent'!H76:J76)&gt;0,"YES","NO")</f>
        <v>NO</v>
      </c>
      <c r="K76" s="30" t="str">
        <f>IF(SUM('Sales by Agent'!I76:K76)&gt;0,"YES","NO")</f>
        <v>NO</v>
      </c>
      <c r="L76" s="30" t="str">
        <f>IF(SUM('Sales by Agent'!J76:L76)&gt;0,"YES","NO")</f>
        <v>NO</v>
      </c>
      <c r="M76" s="30" t="str">
        <f>IF(SUM('Sales by Agent'!K76:M76)&gt;0,"YES","NO")</f>
        <v>NO</v>
      </c>
      <c r="N76" s="30" t="str">
        <f>IF(SUM('Sales by Agent'!L76:N76)&gt;0,"YES","NO")</f>
        <v>NO</v>
      </c>
      <c r="O76" s="30" t="str">
        <f>IF(SUM('Sales by Agent'!M76:O76)&gt;0,"YES","NO")</f>
        <v>NO</v>
      </c>
      <c r="P76" s="30" t="str">
        <f>IF(SUM('Sales by Agent'!N76:P76)&gt;0,"YES","NO")</f>
        <v>NO</v>
      </c>
      <c r="Q76" s="30" t="str">
        <f>IF(SUM('Sales by Agent'!O76:Q76)&gt;0,"YES","NO")</f>
        <v>NO</v>
      </c>
      <c r="R76" s="30" t="str">
        <f>IF(SUM('Sales by Agent'!P76:R76)&gt;0,"YES","NO")</f>
        <v>NO</v>
      </c>
      <c r="S76" s="30" t="str">
        <f>IF(SUM('Sales by Agent'!Q76:S76)&gt;0,"YES","NO")</f>
        <v>NO</v>
      </c>
      <c r="T76" s="30" t="str">
        <f>IF(SUM('Sales by Agent'!R76:T76)&gt;0,"YES","NO")</f>
        <v>NO</v>
      </c>
      <c r="U76" s="30" t="str">
        <f>IF(SUM('Sales by Agent'!S76:U76)&gt;0,"YES","NO")</f>
        <v>NO</v>
      </c>
      <c r="V76" s="30" t="str">
        <f>IF(SUM('Sales by Agent'!T76:V76)&gt;0,"YES","NO")</f>
        <v>NO</v>
      </c>
      <c r="W76" s="30" t="str">
        <f>IF(SUM('Sales by Agent'!U76:W76)&gt;0,"YES","NO")</f>
        <v>NO</v>
      </c>
      <c r="X76" s="30" t="str">
        <f>IF(SUM('Sales by Agent'!V76:X76)&gt;0,"YES","NO")</f>
        <v>NO</v>
      </c>
      <c r="Y76" s="30" t="str">
        <f>IF(SUM('Sales by Agent'!W76:Y76)&gt;0,"YES","NO")</f>
        <v>NO</v>
      </c>
      <c r="Z76" s="30" t="str">
        <f>IF(SUM('Sales by Agent'!X76:Z76)&gt;0,"YES","NO")</f>
        <v>NO</v>
      </c>
      <c r="AA76" s="30" t="str">
        <f>IF(SUM('Sales by Agent'!Y76:AA76)&gt;0,"YES","NO")</f>
        <v>NO</v>
      </c>
      <c r="AB76" s="30" t="str">
        <f>IF(SUM('Sales by Agent'!Z76:AB76)&gt;0,"YES","NO")</f>
        <v>NO</v>
      </c>
      <c r="AC76" s="30" t="str">
        <f>IF(SUM('Sales by Agent'!AA76:AC76)&gt;0,"YES","NO")</f>
        <v>NO</v>
      </c>
      <c r="AD76" s="30" t="str">
        <f>IF(SUM('Sales by Agent'!AB76:AD76)&gt;0,"YES","NO")</f>
        <v>NO</v>
      </c>
      <c r="AE76" s="30" t="str">
        <f>IF(SUM('Sales by Agent'!AC76:AE76)&gt;0,"YES","NO")</f>
        <v>NO</v>
      </c>
      <c r="AF76" s="30" t="str">
        <f>IF(SUM('Sales by Agent'!AD76:AF76)&gt;0,"YES","NO")</f>
        <v>NO</v>
      </c>
      <c r="AG76" s="30" t="str">
        <f>IF(SUM('Sales by Agent'!AE76:AG76)&gt;0,"YES","NO")</f>
        <v>NO</v>
      </c>
      <c r="AH76" s="30" t="str">
        <f>IF(SUM('Sales by Agent'!AF76:AH76)&gt;0,"YES","NO")</f>
        <v>NO</v>
      </c>
      <c r="AI76" s="30" t="str">
        <f>IF(SUM('Sales by Agent'!AG76:AI76)&gt;0,"YES","NO")</f>
        <v>NO</v>
      </c>
      <c r="AJ76" s="30" t="str">
        <f>IF(SUM('Sales by Agent'!AH76:AJ76)&gt;0,"YES","NO")</f>
        <v>NO</v>
      </c>
      <c r="AK76" s="30" t="str">
        <f>IF(SUM('Sales by Agent'!AI76:AK76)&gt;0,"YES","NO")</f>
        <v>NO</v>
      </c>
      <c r="AL76" s="30" t="str">
        <f>IF(SUM('Sales by Agent'!AJ76:AL76)&gt;0,"YES","NO")</f>
        <v>NO</v>
      </c>
      <c r="AM76" s="30" t="str">
        <f>IF(SUM('Sales by Agent'!AK76:AM76)&gt;0,"YES","NO")</f>
        <v>NO</v>
      </c>
      <c r="AN76" s="30" t="str">
        <f>IF(SUM('Sales by Agent'!AL76:AN76)&gt;0,"YES","NO")</f>
        <v>NO</v>
      </c>
      <c r="AO76" s="30" t="str">
        <f>IF(SUM('Sales by Agent'!AM76:AO76)&gt;0,"YES","NO")</f>
        <v>NO</v>
      </c>
      <c r="AP76" s="30" t="str">
        <f>IF(SUM('Sales by Agent'!AN76:AP76)&gt;0,"YES","NO")</f>
        <v>NO</v>
      </c>
      <c r="AQ76" s="30" t="str">
        <f>IF(SUM('Sales by Agent'!AO76:AQ76)&gt;0,"YES","NO")</f>
        <v>NO</v>
      </c>
      <c r="AR76" s="30" t="str">
        <f>IF(SUM('Sales by Agent'!AP76:AR76)&gt;0,"YES","NO")</f>
        <v>NO</v>
      </c>
      <c r="AS76" s="30" t="str">
        <f>IF(SUM('Sales by Agent'!AQ76:AS76)&gt;0,"YES","NO")</f>
        <v>YES</v>
      </c>
      <c r="AT76" s="30" t="str">
        <f>IF(SUM('Sales by Agent'!AR76:AT76)&gt;0,"YES","NO")</f>
        <v>YES</v>
      </c>
      <c r="AU76" s="30" t="str">
        <f>IF(SUM('Sales by Agent'!AS76:AU76)&gt;0,"YES","NO")</f>
        <v>YES</v>
      </c>
      <c r="AV76" s="30" t="str">
        <f>IF(SUM('Sales by Agent'!AT76:AV76)&gt;0,"YES","NO")</f>
        <v>YES</v>
      </c>
      <c r="AW76" s="87"/>
      <c r="AX76" t="str">
        <f t="shared" si="13"/>
        <v>NO</v>
      </c>
      <c r="AY76" t="str">
        <f t="shared" si="14"/>
        <v>NO</v>
      </c>
      <c r="AZ76" t="str">
        <f t="shared" si="15"/>
        <v>NO</v>
      </c>
      <c r="BA76" t="str">
        <f t="shared" si="16"/>
        <v>NO</v>
      </c>
      <c r="BB76" t="str">
        <f t="shared" si="17"/>
        <v>NO</v>
      </c>
      <c r="BC76" t="str">
        <f t="shared" si="18"/>
        <v>NO</v>
      </c>
      <c r="BD76" t="str">
        <f t="shared" si="19"/>
        <v>NO</v>
      </c>
      <c r="BE76" t="str">
        <f t="shared" si="20"/>
        <v>NO</v>
      </c>
      <c r="BF76" t="str">
        <f t="shared" si="21"/>
        <v>NO</v>
      </c>
      <c r="BG76" t="str">
        <f t="shared" si="22"/>
        <v>NO</v>
      </c>
      <c r="BH76" t="str">
        <f t="shared" si="12"/>
        <v>NO</v>
      </c>
    </row>
    <row r="77" spans="1:60">
      <c r="A77" s="564" t="s">
        <v>2125</v>
      </c>
      <c r="B77" s="564" t="s">
        <v>2126</v>
      </c>
      <c r="C77" s="564" t="s">
        <v>1986</v>
      </c>
      <c r="D77" s="564" t="s">
        <v>689</v>
      </c>
      <c r="E77" s="564" t="s">
        <v>1457</v>
      </c>
      <c r="F77" s="565">
        <v>30639.75</v>
      </c>
      <c r="G77" s="88"/>
      <c r="H77" s="88"/>
      <c r="I77" s="30" t="str">
        <f>IF(SUM('Sales by Agent'!G77:I77)&gt;0,"YES","NO")</f>
        <v>NO</v>
      </c>
      <c r="J77" s="30" t="str">
        <f>IF(SUM('Sales by Agent'!H77:J77)&gt;0,"YES","NO")</f>
        <v>NO</v>
      </c>
      <c r="K77" s="30" t="str">
        <f>IF(SUM('Sales by Agent'!I77:K77)&gt;0,"YES","NO")</f>
        <v>NO</v>
      </c>
      <c r="L77" s="30" t="str">
        <f>IF(SUM('Sales by Agent'!J77:L77)&gt;0,"YES","NO")</f>
        <v>NO</v>
      </c>
      <c r="M77" s="30" t="str">
        <f>IF(SUM('Sales by Agent'!K77:M77)&gt;0,"YES","NO")</f>
        <v>NO</v>
      </c>
      <c r="N77" s="30" t="str">
        <f>IF(SUM('Sales by Agent'!L77:N77)&gt;0,"YES","NO")</f>
        <v>NO</v>
      </c>
      <c r="O77" s="30" t="str">
        <f>IF(SUM('Sales by Agent'!M77:O77)&gt;0,"YES","NO")</f>
        <v>NO</v>
      </c>
      <c r="P77" s="30" t="str">
        <f>IF(SUM('Sales by Agent'!N77:P77)&gt;0,"YES","NO")</f>
        <v>NO</v>
      </c>
      <c r="Q77" s="30" t="str">
        <f>IF(SUM('Sales by Agent'!O77:Q77)&gt;0,"YES","NO")</f>
        <v>NO</v>
      </c>
      <c r="R77" s="30" t="str">
        <f>IF(SUM('Sales by Agent'!P77:R77)&gt;0,"YES","NO")</f>
        <v>NO</v>
      </c>
      <c r="S77" s="30" t="str">
        <f>IF(SUM('Sales by Agent'!Q77:S77)&gt;0,"YES","NO")</f>
        <v>NO</v>
      </c>
      <c r="T77" s="30" t="str">
        <f>IF(SUM('Sales by Agent'!R77:T77)&gt;0,"YES","NO")</f>
        <v>NO</v>
      </c>
      <c r="U77" s="30" t="str">
        <f>IF(SUM('Sales by Agent'!S77:U77)&gt;0,"YES","NO")</f>
        <v>NO</v>
      </c>
      <c r="V77" s="30" t="str">
        <f>IF(SUM('Sales by Agent'!T77:V77)&gt;0,"YES","NO")</f>
        <v>NO</v>
      </c>
      <c r="W77" s="30" t="str">
        <f>IF(SUM('Sales by Agent'!U77:W77)&gt;0,"YES","NO")</f>
        <v>NO</v>
      </c>
      <c r="X77" s="30" t="str">
        <f>IF(SUM('Sales by Agent'!V77:X77)&gt;0,"YES","NO")</f>
        <v>NO</v>
      </c>
      <c r="Y77" s="30" t="str">
        <f>IF(SUM('Sales by Agent'!W77:Y77)&gt;0,"YES","NO")</f>
        <v>NO</v>
      </c>
      <c r="Z77" s="30" t="str">
        <f>IF(SUM('Sales by Agent'!X77:Z77)&gt;0,"YES","NO")</f>
        <v>NO</v>
      </c>
      <c r="AA77" s="30" t="str">
        <f>IF(SUM('Sales by Agent'!Y77:AA77)&gt;0,"YES","NO")</f>
        <v>NO</v>
      </c>
      <c r="AB77" s="30" t="str">
        <f>IF(SUM('Sales by Agent'!Z77:AB77)&gt;0,"YES","NO")</f>
        <v>NO</v>
      </c>
      <c r="AC77" s="30" t="str">
        <f>IF(SUM('Sales by Agent'!AA77:AC77)&gt;0,"YES","NO")</f>
        <v>NO</v>
      </c>
      <c r="AD77" s="30" t="str">
        <f>IF(SUM('Sales by Agent'!AB77:AD77)&gt;0,"YES","NO")</f>
        <v>NO</v>
      </c>
      <c r="AE77" s="30" t="str">
        <f>IF(SUM('Sales by Agent'!AC77:AE77)&gt;0,"YES","NO")</f>
        <v>NO</v>
      </c>
      <c r="AF77" s="30" t="str">
        <f>IF(SUM('Sales by Agent'!AD77:AF77)&gt;0,"YES","NO")</f>
        <v>NO</v>
      </c>
      <c r="AG77" s="30" t="str">
        <f>IF(SUM('Sales by Agent'!AE77:AG77)&gt;0,"YES","NO")</f>
        <v>NO</v>
      </c>
      <c r="AH77" s="30" t="str">
        <f>IF(SUM('Sales by Agent'!AF77:AH77)&gt;0,"YES","NO")</f>
        <v>NO</v>
      </c>
      <c r="AI77" s="30" t="str">
        <f>IF(SUM('Sales by Agent'!AG77:AI77)&gt;0,"YES","NO")</f>
        <v>NO</v>
      </c>
      <c r="AJ77" s="30" t="str">
        <f>IF(SUM('Sales by Agent'!AH77:AJ77)&gt;0,"YES","NO")</f>
        <v>NO</v>
      </c>
      <c r="AK77" s="30" t="str">
        <f>IF(SUM('Sales by Agent'!AI77:AK77)&gt;0,"YES","NO")</f>
        <v>NO</v>
      </c>
      <c r="AL77" s="30" t="str">
        <f>IF(SUM('Sales by Agent'!AJ77:AL77)&gt;0,"YES","NO")</f>
        <v>NO</v>
      </c>
      <c r="AM77" s="30" t="str">
        <f>IF(SUM('Sales by Agent'!AK77:AM77)&gt;0,"YES","NO")</f>
        <v>YES</v>
      </c>
      <c r="AN77" s="30" t="str">
        <f>IF(SUM('Sales by Agent'!AL77:AN77)&gt;0,"YES","NO")</f>
        <v>YES</v>
      </c>
      <c r="AO77" s="30" t="str">
        <f>IF(SUM('Sales by Agent'!AM77:AO77)&gt;0,"YES","NO")</f>
        <v>YES</v>
      </c>
      <c r="AP77" s="30" t="str">
        <f>IF(SUM('Sales by Agent'!AN77:AP77)&gt;0,"YES","NO")</f>
        <v>YES</v>
      </c>
      <c r="AQ77" s="30" t="str">
        <f>IF(SUM('Sales by Agent'!AO77:AQ77)&gt;0,"YES","NO")</f>
        <v>YES</v>
      </c>
      <c r="AR77" s="30" t="str">
        <f>IF(SUM('Sales by Agent'!AP77:AR77)&gt;0,"YES","NO")</f>
        <v>YES</v>
      </c>
      <c r="AS77" s="30" t="str">
        <f>IF(SUM('Sales by Agent'!AQ77:AS77)&gt;0,"YES","NO")</f>
        <v>YES</v>
      </c>
      <c r="AT77" s="30" t="str">
        <f>IF(SUM('Sales by Agent'!AR77:AT77)&gt;0,"YES","NO")</f>
        <v>YES</v>
      </c>
      <c r="AU77" s="30" t="str">
        <f>IF(SUM('Sales by Agent'!AS77:AU77)&gt;0,"YES","NO")</f>
        <v>YES</v>
      </c>
      <c r="AV77" s="30" t="str">
        <f>IF(SUM('Sales by Agent'!AT77:AV77)&gt;0,"YES","NO")</f>
        <v>YES</v>
      </c>
      <c r="AW77" s="87"/>
      <c r="AX77" t="str">
        <f t="shared" si="13"/>
        <v>NO</v>
      </c>
      <c r="AY77" t="str">
        <f t="shared" si="14"/>
        <v>NO</v>
      </c>
      <c r="AZ77" t="str">
        <f t="shared" si="15"/>
        <v>NO</v>
      </c>
      <c r="BA77" t="str">
        <f t="shared" si="16"/>
        <v>NO</v>
      </c>
      <c r="BB77" t="str">
        <f t="shared" si="17"/>
        <v>NO</v>
      </c>
      <c r="BC77" t="str">
        <f t="shared" si="18"/>
        <v>NO</v>
      </c>
      <c r="BD77" t="str">
        <f t="shared" si="19"/>
        <v>NO</v>
      </c>
      <c r="BE77" t="str">
        <f t="shared" si="20"/>
        <v>NO</v>
      </c>
      <c r="BF77" t="str">
        <f t="shared" si="21"/>
        <v>NO</v>
      </c>
      <c r="BG77" t="str">
        <f t="shared" si="22"/>
        <v>NO</v>
      </c>
      <c r="BH77" t="str">
        <f t="shared" si="12"/>
        <v>NO</v>
      </c>
    </row>
    <row r="78" spans="1:60">
      <c r="A78" s="564" t="s">
        <v>2127</v>
      </c>
      <c r="B78" s="564" t="s">
        <v>2128</v>
      </c>
      <c r="C78" s="564" t="s">
        <v>1986</v>
      </c>
      <c r="D78" s="564" t="s">
        <v>689</v>
      </c>
      <c r="E78" s="564" t="s">
        <v>1457</v>
      </c>
      <c r="F78" s="565">
        <v>3136.4</v>
      </c>
      <c r="G78" s="88"/>
      <c r="H78" s="88"/>
      <c r="I78" s="30" t="str">
        <f>IF(SUM('Sales by Agent'!G78:I78)&gt;0,"YES","NO")</f>
        <v>NO</v>
      </c>
      <c r="J78" s="30" t="str">
        <f>IF(SUM('Sales by Agent'!H78:J78)&gt;0,"YES","NO")</f>
        <v>NO</v>
      </c>
      <c r="K78" s="30" t="str">
        <f>IF(SUM('Sales by Agent'!I78:K78)&gt;0,"YES","NO")</f>
        <v>NO</v>
      </c>
      <c r="L78" s="30" t="str">
        <f>IF(SUM('Sales by Agent'!J78:L78)&gt;0,"YES","NO")</f>
        <v>NO</v>
      </c>
      <c r="M78" s="30" t="str">
        <f>IF(SUM('Sales by Agent'!K78:M78)&gt;0,"YES","NO")</f>
        <v>NO</v>
      </c>
      <c r="N78" s="30" t="str">
        <f>IF(SUM('Sales by Agent'!L78:N78)&gt;0,"YES","NO")</f>
        <v>NO</v>
      </c>
      <c r="O78" s="30" t="str">
        <f>IF(SUM('Sales by Agent'!M78:O78)&gt;0,"YES","NO")</f>
        <v>NO</v>
      </c>
      <c r="P78" s="30" t="str">
        <f>IF(SUM('Sales by Agent'!N78:P78)&gt;0,"YES","NO")</f>
        <v>NO</v>
      </c>
      <c r="Q78" s="30" t="str">
        <f>IF(SUM('Sales by Agent'!O78:Q78)&gt;0,"YES","NO")</f>
        <v>NO</v>
      </c>
      <c r="R78" s="30" t="str">
        <f>IF(SUM('Sales by Agent'!P78:R78)&gt;0,"YES","NO")</f>
        <v>NO</v>
      </c>
      <c r="S78" s="30" t="str">
        <f>IF(SUM('Sales by Agent'!Q78:S78)&gt;0,"YES","NO")</f>
        <v>NO</v>
      </c>
      <c r="T78" s="30" t="str">
        <f>IF(SUM('Sales by Agent'!R78:T78)&gt;0,"YES","NO")</f>
        <v>NO</v>
      </c>
      <c r="U78" s="30" t="str">
        <f>IF(SUM('Sales by Agent'!S78:U78)&gt;0,"YES","NO")</f>
        <v>NO</v>
      </c>
      <c r="V78" s="30" t="str">
        <f>IF(SUM('Sales by Agent'!T78:V78)&gt;0,"YES","NO")</f>
        <v>NO</v>
      </c>
      <c r="W78" s="30" t="str">
        <f>IF(SUM('Sales by Agent'!U78:W78)&gt;0,"YES","NO")</f>
        <v>NO</v>
      </c>
      <c r="X78" s="30" t="str">
        <f>IF(SUM('Sales by Agent'!V78:X78)&gt;0,"YES","NO")</f>
        <v>NO</v>
      </c>
      <c r="Y78" s="30" t="str">
        <f>IF(SUM('Sales by Agent'!W78:Y78)&gt;0,"YES","NO")</f>
        <v>NO</v>
      </c>
      <c r="Z78" s="30" t="str">
        <f>IF(SUM('Sales by Agent'!X78:Z78)&gt;0,"YES","NO")</f>
        <v>NO</v>
      </c>
      <c r="AA78" s="30" t="str">
        <f>IF(SUM('Sales by Agent'!Y78:AA78)&gt;0,"YES","NO")</f>
        <v>NO</v>
      </c>
      <c r="AB78" s="30" t="str">
        <f>IF(SUM('Sales by Agent'!Z78:AB78)&gt;0,"YES","NO")</f>
        <v>NO</v>
      </c>
      <c r="AC78" s="30" t="str">
        <f>IF(SUM('Sales by Agent'!AA78:AC78)&gt;0,"YES","NO")</f>
        <v>NO</v>
      </c>
      <c r="AD78" s="30" t="str">
        <f>IF(SUM('Sales by Agent'!AB78:AD78)&gt;0,"YES","NO")</f>
        <v>NO</v>
      </c>
      <c r="AE78" s="30" t="str">
        <f>IF(SUM('Sales by Agent'!AC78:AE78)&gt;0,"YES","NO")</f>
        <v>NO</v>
      </c>
      <c r="AF78" s="30" t="str">
        <f>IF(SUM('Sales by Agent'!AD78:AF78)&gt;0,"YES","NO")</f>
        <v>NO</v>
      </c>
      <c r="AG78" s="30" t="str">
        <f>IF(SUM('Sales by Agent'!AE78:AG78)&gt;0,"YES","NO")</f>
        <v>NO</v>
      </c>
      <c r="AH78" s="30" t="str">
        <f>IF(SUM('Sales by Agent'!AF78:AH78)&gt;0,"YES","NO")</f>
        <v>NO</v>
      </c>
      <c r="AI78" s="30" t="str">
        <f>IF(SUM('Sales by Agent'!AG78:AI78)&gt;0,"YES","NO")</f>
        <v>NO</v>
      </c>
      <c r="AJ78" s="30" t="str">
        <f>IF(SUM('Sales by Agent'!AH78:AJ78)&gt;0,"YES","NO")</f>
        <v>NO</v>
      </c>
      <c r="AK78" s="30" t="str">
        <f>IF(SUM('Sales by Agent'!AI78:AK78)&gt;0,"YES","NO")</f>
        <v>NO</v>
      </c>
      <c r="AL78" s="30" t="str">
        <f>IF(SUM('Sales by Agent'!AJ78:AL78)&gt;0,"YES","NO")</f>
        <v>NO</v>
      </c>
      <c r="AM78" s="30" t="str">
        <f>IF(SUM('Sales by Agent'!AK78:AM78)&gt;0,"YES","NO")</f>
        <v>NO</v>
      </c>
      <c r="AN78" s="30" t="str">
        <f>IF(SUM('Sales by Agent'!AL78:AN78)&gt;0,"YES","NO")</f>
        <v>NO</v>
      </c>
      <c r="AO78" s="30" t="str">
        <f>IF(SUM('Sales by Agent'!AM78:AO78)&gt;0,"YES","NO")</f>
        <v>YES</v>
      </c>
      <c r="AP78" s="30" t="str">
        <f>IF(SUM('Sales by Agent'!AN78:AP78)&gt;0,"YES","NO")</f>
        <v>YES</v>
      </c>
      <c r="AQ78" s="30" t="str">
        <f>IF(SUM('Sales by Agent'!AO78:AQ78)&gt;0,"YES","NO")</f>
        <v>YES</v>
      </c>
      <c r="AR78" s="30" t="str">
        <f>IF(SUM('Sales by Agent'!AP78:AR78)&gt;0,"YES","NO")</f>
        <v>YES</v>
      </c>
      <c r="AS78" s="30" t="str">
        <f>IF(SUM('Sales by Agent'!AQ78:AS78)&gt;0,"YES","NO")</f>
        <v>YES</v>
      </c>
      <c r="AT78" s="30" t="str">
        <f>IF(SUM('Sales by Agent'!AR78:AT78)&gt;0,"YES","NO")</f>
        <v>YES</v>
      </c>
      <c r="AU78" s="30" t="str">
        <f>IF(SUM('Sales by Agent'!AS78:AU78)&gt;0,"YES","NO")</f>
        <v>YES</v>
      </c>
      <c r="AV78" s="30" t="str">
        <f>IF(SUM('Sales by Agent'!AT78:AV78)&gt;0,"YES","NO")</f>
        <v>YES</v>
      </c>
      <c r="AW78" s="87"/>
      <c r="AX78" t="str">
        <f t="shared" si="13"/>
        <v>NO</v>
      </c>
      <c r="AY78" t="str">
        <f t="shared" si="14"/>
        <v>NO</v>
      </c>
      <c r="AZ78" t="str">
        <f t="shared" si="15"/>
        <v>NO</v>
      </c>
      <c r="BA78" t="str">
        <f t="shared" si="16"/>
        <v>NO</v>
      </c>
      <c r="BB78" t="str">
        <f t="shared" si="17"/>
        <v>NO</v>
      </c>
      <c r="BC78" t="str">
        <f t="shared" si="18"/>
        <v>NO</v>
      </c>
      <c r="BD78" t="str">
        <f t="shared" si="19"/>
        <v>NO</v>
      </c>
      <c r="BE78" t="str">
        <f t="shared" si="20"/>
        <v>NO</v>
      </c>
      <c r="BF78" t="str">
        <f t="shared" si="21"/>
        <v>NO</v>
      </c>
      <c r="BG78" t="str">
        <f t="shared" si="22"/>
        <v>NO</v>
      </c>
      <c r="BH78" t="str">
        <f t="shared" si="12"/>
        <v>NO</v>
      </c>
    </row>
    <row r="79" spans="1:60">
      <c r="A79" s="564" t="s">
        <v>2129</v>
      </c>
      <c r="B79" s="564" t="s">
        <v>2130</v>
      </c>
      <c r="C79" s="564" t="s">
        <v>1986</v>
      </c>
      <c r="D79" s="564" t="s">
        <v>689</v>
      </c>
      <c r="E79" s="564" t="s">
        <v>1457</v>
      </c>
      <c r="F79" s="565">
        <v>21443.65</v>
      </c>
      <c r="G79" s="31"/>
      <c r="H79" s="31"/>
      <c r="I79" s="30" t="str">
        <f>IF(SUM('Sales by Agent'!G79:I79)&gt;0,"YES","NO")</f>
        <v>NO</v>
      </c>
      <c r="J79" s="30" t="str">
        <f>IF(SUM('Sales by Agent'!H79:J79)&gt;0,"YES","NO")</f>
        <v>NO</v>
      </c>
      <c r="K79" s="30" t="str">
        <f>IF(SUM('Sales by Agent'!I79:K79)&gt;0,"YES","NO")</f>
        <v>NO</v>
      </c>
      <c r="L79" s="30" t="str">
        <f>IF(SUM('Sales by Agent'!J79:L79)&gt;0,"YES","NO")</f>
        <v>NO</v>
      </c>
      <c r="M79" s="30" t="str">
        <f>IF(SUM('Sales by Agent'!K79:M79)&gt;0,"YES","NO")</f>
        <v>NO</v>
      </c>
      <c r="N79" s="30" t="str">
        <f>IF(SUM('Sales by Agent'!L79:N79)&gt;0,"YES","NO")</f>
        <v>NO</v>
      </c>
      <c r="O79" s="30" t="str">
        <f>IF(SUM('Sales by Agent'!M79:O79)&gt;0,"YES","NO")</f>
        <v>NO</v>
      </c>
      <c r="P79" s="30" t="str">
        <f>IF(SUM('Sales by Agent'!N79:P79)&gt;0,"YES","NO")</f>
        <v>NO</v>
      </c>
      <c r="Q79" s="30" t="str">
        <f>IF(SUM('Sales by Agent'!O79:Q79)&gt;0,"YES","NO")</f>
        <v>NO</v>
      </c>
      <c r="R79" s="30" t="str">
        <f>IF(SUM('Sales by Agent'!P79:R79)&gt;0,"YES","NO")</f>
        <v>NO</v>
      </c>
      <c r="S79" s="30" t="str">
        <f>IF(SUM('Sales by Agent'!Q79:S79)&gt;0,"YES","NO")</f>
        <v>NO</v>
      </c>
      <c r="T79" s="30" t="str">
        <f>IF(SUM('Sales by Agent'!R79:T79)&gt;0,"YES","NO")</f>
        <v>NO</v>
      </c>
      <c r="U79" s="30" t="str">
        <f>IF(SUM('Sales by Agent'!S79:U79)&gt;0,"YES","NO")</f>
        <v>NO</v>
      </c>
      <c r="V79" s="30" t="str">
        <f>IF(SUM('Sales by Agent'!T79:V79)&gt;0,"YES","NO")</f>
        <v>NO</v>
      </c>
      <c r="W79" s="30" t="str">
        <f>IF(SUM('Sales by Agent'!U79:W79)&gt;0,"YES","NO")</f>
        <v>NO</v>
      </c>
      <c r="X79" s="30" t="str">
        <f>IF(SUM('Sales by Agent'!V79:X79)&gt;0,"YES","NO")</f>
        <v>NO</v>
      </c>
      <c r="Y79" s="30" t="str">
        <f>IF(SUM('Sales by Agent'!W79:Y79)&gt;0,"YES","NO")</f>
        <v>NO</v>
      </c>
      <c r="Z79" s="30" t="str">
        <f>IF(SUM('Sales by Agent'!X79:Z79)&gt;0,"YES","NO")</f>
        <v>NO</v>
      </c>
      <c r="AA79" s="30" t="str">
        <f>IF(SUM('Sales by Agent'!Y79:AA79)&gt;0,"YES","NO")</f>
        <v>NO</v>
      </c>
      <c r="AB79" s="30" t="str">
        <f>IF(SUM('Sales by Agent'!Z79:AB79)&gt;0,"YES","NO")</f>
        <v>NO</v>
      </c>
      <c r="AC79" s="30" t="str">
        <f>IF(SUM('Sales by Agent'!AA79:AC79)&gt;0,"YES","NO")</f>
        <v>NO</v>
      </c>
      <c r="AD79" s="30" t="str">
        <f>IF(SUM('Sales by Agent'!AB79:AD79)&gt;0,"YES","NO")</f>
        <v>NO</v>
      </c>
      <c r="AE79" s="30" t="str">
        <f>IF(SUM('Sales by Agent'!AC79:AE79)&gt;0,"YES","NO")</f>
        <v>NO</v>
      </c>
      <c r="AF79" s="30" t="str">
        <f>IF(SUM('Sales by Agent'!AD79:AF79)&gt;0,"YES","NO")</f>
        <v>NO</v>
      </c>
      <c r="AG79" s="30" t="str">
        <f>IF(SUM('Sales by Agent'!AE79:AG79)&gt;0,"YES","NO")</f>
        <v>NO</v>
      </c>
      <c r="AH79" s="30" t="str">
        <f>IF(SUM('Sales by Agent'!AF79:AH79)&gt;0,"YES","NO")</f>
        <v>NO</v>
      </c>
      <c r="AI79" s="30" t="str">
        <f>IF(SUM('Sales by Agent'!AG79:AI79)&gt;0,"YES","NO")</f>
        <v>NO</v>
      </c>
      <c r="AJ79" s="30" t="str">
        <f>IF(SUM('Sales by Agent'!AH79:AJ79)&gt;0,"YES","NO")</f>
        <v>NO</v>
      </c>
      <c r="AK79" s="30" t="str">
        <f>IF(SUM('Sales by Agent'!AI79:AK79)&gt;0,"YES","NO")</f>
        <v>NO</v>
      </c>
      <c r="AL79" s="30" t="str">
        <f>IF(SUM('Sales by Agent'!AJ79:AL79)&gt;0,"YES","NO")</f>
        <v>YES</v>
      </c>
      <c r="AM79" s="30" t="str">
        <f>IF(SUM('Sales by Agent'!AK79:AM79)&gt;0,"YES","NO")</f>
        <v>YES</v>
      </c>
      <c r="AN79" s="30" t="str">
        <f>IF(SUM('Sales by Agent'!AL79:AN79)&gt;0,"YES","NO")</f>
        <v>YES</v>
      </c>
      <c r="AO79" s="30" t="str">
        <f>IF(SUM('Sales by Agent'!AM79:AO79)&gt;0,"YES","NO")</f>
        <v>YES</v>
      </c>
      <c r="AP79" s="30" t="str">
        <f>IF(SUM('Sales by Agent'!AN79:AP79)&gt;0,"YES","NO")</f>
        <v>YES</v>
      </c>
      <c r="AQ79" s="30" t="str">
        <f>IF(SUM('Sales by Agent'!AO79:AQ79)&gt;0,"YES","NO")</f>
        <v>YES</v>
      </c>
      <c r="AR79" s="30" t="str">
        <f>IF(SUM('Sales by Agent'!AP79:AR79)&gt;0,"YES","NO")</f>
        <v>YES</v>
      </c>
      <c r="AS79" s="30" t="str">
        <f>IF(SUM('Sales by Agent'!AQ79:AS79)&gt;0,"YES","NO")</f>
        <v>YES</v>
      </c>
      <c r="AT79" s="30" t="str">
        <f>IF(SUM('Sales by Agent'!AR79:AT79)&gt;0,"YES","NO")</f>
        <v>YES</v>
      </c>
      <c r="AU79" s="30" t="str">
        <f>IF(SUM('Sales by Agent'!AS79:AU79)&gt;0,"YES","NO")</f>
        <v>YES</v>
      </c>
      <c r="AV79" s="30" t="str">
        <f>IF(SUM('Sales by Agent'!AT79:AV79)&gt;0,"YES","NO")</f>
        <v>YES</v>
      </c>
      <c r="AW79" s="87"/>
      <c r="AX79" t="str">
        <f t="shared" si="13"/>
        <v>NO</v>
      </c>
      <c r="AY79" t="str">
        <f t="shared" si="14"/>
        <v>NO</v>
      </c>
      <c r="AZ79" t="str">
        <f t="shared" si="15"/>
        <v>NO</v>
      </c>
      <c r="BA79" t="str">
        <f t="shared" si="16"/>
        <v>NO</v>
      </c>
      <c r="BB79" t="str">
        <f t="shared" si="17"/>
        <v>NO</v>
      </c>
      <c r="BC79" t="str">
        <f t="shared" si="18"/>
        <v>NO</v>
      </c>
      <c r="BD79" t="str">
        <f t="shared" si="19"/>
        <v>NO</v>
      </c>
      <c r="BE79" t="str">
        <f t="shared" si="20"/>
        <v>NO</v>
      </c>
      <c r="BF79" t="str">
        <f t="shared" si="21"/>
        <v>NO</v>
      </c>
      <c r="BG79" t="str">
        <f t="shared" si="22"/>
        <v>NO</v>
      </c>
      <c r="BH79" t="str">
        <f t="shared" si="12"/>
        <v>NO</v>
      </c>
    </row>
    <row r="80" spans="1:60">
      <c r="A80" s="564" t="s">
        <v>2131</v>
      </c>
      <c r="B80" s="564" t="s">
        <v>2132</v>
      </c>
      <c r="C80" s="564" t="s">
        <v>1986</v>
      </c>
      <c r="D80" s="564" t="s">
        <v>689</v>
      </c>
      <c r="E80" s="564" t="s">
        <v>1457</v>
      </c>
      <c r="F80" s="565">
        <v>7240.95</v>
      </c>
      <c r="G80" s="88"/>
      <c r="H80" s="88"/>
      <c r="I80" s="30" t="str">
        <f>IF(SUM('Sales by Agent'!G80:I80)&gt;0,"YES","NO")</f>
        <v>NO</v>
      </c>
      <c r="J80" s="30" t="str">
        <f>IF(SUM('Sales by Agent'!H80:J80)&gt;0,"YES","NO")</f>
        <v>NO</v>
      </c>
      <c r="K80" s="30" t="str">
        <f>IF(SUM('Sales by Agent'!I80:K80)&gt;0,"YES","NO")</f>
        <v>NO</v>
      </c>
      <c r="L80" s="30" t="str">
        <f>IF(SUM('Sales by Agent'!J80:L80)&gt;0,"YES","NO")</f>
        <v>NO</v>
      </c>
      <c r="M80" s="30" t="str">
        <f>IF(SUM('Sales by Agent'!K80:M80)&gt;0,"YES","NO")</f>
        <v>NO</v>
      </c>
      <c r="N80" s="30" t="str">
        <f>IF(SUM('Sales by Agent'!L80:N80)&gt;0,"YES","NO")</f>
        <v>NO</v>
      </c>
      <c r="O80" s="30" t="str">
        <f>IF(SUM('Sales by Agent'!M80:O80)&gt;0,"YES","NO")</f>
        <v>NO</v>
      </c>
      <c r="P80" s="30" t="str">
        <f>IF(SUM('Sales by Agent'!N80:P80)&gt;0,"YES","NO")</f>
        <v>NO</v>
      </c>
      <c r="Q80" s="30" t="str">
        <f>IF(SUM('Sales by Agent'!O80:Q80)&gt;0,"YES","NO")</f>
        <v>NO</v>
      </c>
      <c r="R80" s="30" t="str">
        <f>IF(SUM('Sales by Agent'!P80:R80)&gt;0,"YES","NO")</f>
        <v>NO</v>
      </c>
      <c r="S80" s="30" t="str">
        <f>IF(SUM('Sales by Agent'!Q80:S80)&gt;0,"YES","NO")</f>
        <v>NO</v>
      </c>
      <c r="T80" s="30" t="str">
        <f>IF(SUM('Sales by Agent'!R80:T80)&gt;0,"YES","NO")</f>
        <v>NO</v>
      </c>
      <c r="U80" s="30" t="str">
        <f>IF(SUM('Sales by Agent'!S80:U80)&gt;0,"YES","NO")</f>
        <v>NO</v>
      </c>
      <c r="V80" s="30" t="str">
        <f>IF(SUM('Sales by Agent'!T80:V80)&gt;0,"YES","NO")</f>
        <v>NO</v>
      </c>
      <c r="W80" s="30" t="str">
        <f>IF(SUM('Sales by Agent'!U80:W80)&gt;0,"YES","NO")</f>
        <v>NO</v>
      </c>
      <c r="X80" s="30" t="str">
        <f>IF(SUM('Sales by Agent'!V80:X80)&gt;0,"YES","NO")</f>
        <v>NO</v>
      </c>
      <c r="Y80" s="30" t="str">
        <f>IF(SUM('Sales by Agent'!W80:Y80)&gt;0,"YES","NO")</f>
        <v>NO</v>
      </c>
      <c r="Z80" s="30" t="str">
        <f>IF(SUM('Sales by Agent'!X80:Z80)&gt;0,"YES","NO")</f>
        <v>NO</v>
      </c>
      <c r="AA80" s="30" t="str">
        <f>IF(SUM('Sales by Agent'!Y80:AA80)&gt;0,"YES","NO")</f>
        <v>NO</v>
      </c>
      <c r="AB80" s="30" t="str">
        <f>IF(SUM('Sales by Agent'!Z80:AB80)&gt;0,"YES","NO")</f>
        <v>NO</v>
      </c>
      <c r="AC80" s="30" t="str">
        <f>IF(SUM('Sales by Agent'!AA80:AC80)&gt;0,"YES","NO")</f>
        <v>NO</v>
      </c>
      <c r="AD80" s="30" t="str">
        <f>IF(SUM('Sales by Agent'!AB80:AD80)&gt;0,"YES","NO")</f>
        <v>NO</v>
      </c>
      <c r="AE80" s="30" t="str">
        <f>IF(SUM('Sales by Agent'!AC80:AE80)&gt;0,"YES","NO")</f>
        <v>NO</v>
      </c>
      <c r="AF80" s="30" t="str">
        <f>IF(SUM('Sales by Agent'!AD80:AF80)&gt;0,"YES","NO")</f>
        <v>NO</v>
      </c>
      <c r="AG80" s="30" t="str">
        <f>IF(SUM('Sales by Agent'!AE80:AG80)&gt;0,"YES","NO")</f>
        <v>NO</v>
      </c>
      <c r="AH80" s="30" t="str">
        <f>IF(SUM('Sales by Agent'!AF80:AH80)&gt;0,"YES","NO")</f>
        <v>NO</v>
      </c>
      <c r="AI80" s="30" t="str">
        <f>IF(SUM('Sales by Agent'!AG80:AI80)&gt;0,"YES","NO")</f>
        <v>NO</v>
      </c>
      <c r="AJ80" s="30" t="str">
        <f>IF(SUM('Sales by Agent'!AH80:AJ80)&gt;0,"YES","NO")</f>
        <v>NO</v>
      </c>
      <c r="AK80" s="30" t="str">
        <f>IF(SUM('Sales by Agent'!AI80:AK80)&gt;0,"YES","NO")</f>
        <v>NO</v>
      </c>
      <c r="AL80" s="30" t="str">
        <f>IF(SUM('Sales by Agent'!AJ80:AL80)&gt;0,"YES","NO")</f>
        <v>YES</v>
      </c>
      <c r="AM80" s="30" t="str">
        <f>IF(SUM('Sales by Agent'!AK80:AM80)&gt;0,"YES","NO")</f>
        <v>YES</v>
      </c>
      <c r="AN80" s="30" t="str">
        <f>IF(SUM('Sales by Agent'!AL80:AN80)&gt;0,"YES","NO")</f>
        <v>YES</v>
      </c>
      <c r="AO80" s="30" t="str">
        <f>IF(SUM('Sales by Agent'!AM80:AO80)&gt;0,"YES","NO")</f>
        <v>YES</v>
      </c>
      <c r="AP80" s="30" t="str">
        <f>IF(SUM('Sales by Agent'!AN80:AP80)&gt;0,"YES","NO")</f>
        <v>NO</v>
      </c>
      <c r="AQ80" s="30" t="str">
        <f>IF(SUM('Sales by Agent'!AO80:AQ80)&gt;0,"YES","NO")</f>
        <v>NO</v>
      </c>
      <c r="AR80" s="30" t="str">
        <f>IF(SUM('Sales by Agent'!AP80:AR80)&gt;0,"YES","NO")</f>
        <v>NO</v>
      </c>
      <c r="AS80" s="30" t="str">
        <f>IF(SUM('Sales by Agent'!AQ80:AS80)&gt;0,"YES","NO")</f>
        <v>YES</v>
      </c>
      <c r="AT80" s="30" t="str">
        <f>IF(SUM('Sales by Agent'!AR80:AT80)&gt;0,"YES","NO")</f>
        <v>YES</v>
      </c>
      <c r="AU80" s="30" t="str">
        <f>IF(SUM('Sales by Agent'!AS80:AU80)&gt;0,"YES","NO")</f>
        <v>YES</v>
      </c>
      <c r="AV80" s="30" t="str">
        <f>IF(SUM('Sales by Agent'!AT80:AV80)&gt;0,"YES","NO")</f>
        <v>YES</v>
      </c>
      <c r="AW80" s="87"/>
      <c r="AX80" t="str">
        <f t="shared" si="13"/>
        <v>NO</v>
      </c>
      <c r="AY80" t="str">
        <f t="shared" si="14"/>
        <v>NO</v>
      </c>
      <c r="AZ80" t="str">
        <f t="shared" si="15"/>
        <v>NO</v>
      </c>
      <c r="BA80" t="str">
        <f t="shared" si="16"/>
        <v>NO</v>
      </c>
      <c r="BB80" t="str">
        <f t="shared" si="17"/>
        <v>NO</v>
      </c>
      <c r="BC80" t="str">
        <f t="shared" si="18"/>
        <v>NO</v>
      </c>
      <c r="BD80" t="str">
        <f t="shared" si="19"/>
        <v>NO</v>
      </c>
      <c r="BE80" t="str">
        <f t="shared" si="20"/>
        <v>NO</v>
      </c>
      <c r="BF80" t="str">
        <f t="shared" si="21"/>
        <v>NO</v>
      </c>
      <c r="BG80" t="str">
        <f t="shared" si="22"/>
        <v>NO</v>
      </c>
      <c r="BH80" t="str">
        <f t="shared" si="12"/>
        <v>NO</v>
      </c>
    </row>
    <row r="81" spans="1:60">
      <c r="A81" s="564" t="s">
        <v>2133</v>
      </c>
      <c r="B81" s="564" t="s">
        <v>2134</v>
      </c>
      <c r="C81" s="564" t="s">
        <v>1986</v>
      </c>
      <c r="D81" s="564" t="s">
        <v>689</v>
      </c>
      <c r="E81" s="564" t="s">
        <v>1457</v>
      </c>
      <c r="F81" s="565">
        <v>67393.75</v>
      </c>
      <c r="G81" s="87"/>
      <c r="H81" s="30"/>
      <c r="I81" s="30" t="str">
        <f>IF(SUM('Sales by Agent'!G81:I81)&gt;0,"YES","NO")</f>
        <v>NO</v>
      </c>
      <c r="J81" s="30" t="str">
        <f>IF(SUM('Sales by Agent'!H81:J81)&gt;0,"YES","NO")</f>
        <v>NO</v>
      </c>
      <c r="K81" s="30" t="str">
        <f>IF(SUM('Sales by Agent'!I81:K81)&gt;0,"YES","NO")</f>
        <v>NO</v>
      </c>
      <c r="L81" s="30" t="str">
        <f>IF(SUM('Sales by Agent'!J81:L81)&gt;0,"YES","NO")</f>
        <v>NO</v>
      </c>
      <c r="M81" s="30" t="str">
        <f>IF(SUM('Sales by Agent'!K81:M81)&gt;0,"YES","NO")</f>
        <v>NO</v>
      </c>
      <c r="N81" s="30" t="str">
        <f>IF(SUM('Sales by Agent'!L81:N81)&gt;0,"YES","NO")</f>
        <v>NO</v>
      </c>
      <c r="O81" s="30" t="str">
        <f>IF(SUM('Sales by Agent'!M81:O81)&gt;0,"YES","NO")</f>
        <v>NO</v>
      </c>
      <c r="P81" s="30" t="str">
        <f>IF(SUM('Sales by Agent'!N81:P81)&gt;0,"YES","NO")</f>
        <v>NO</v>
      </c>
      <c r="Q81" s="30" t="str">
        <f>IF(SUM('Sales by Agent'!O81:Q81)&gt;0,"YES","NO")</f>
        <v>NO</v>
      </c>
      <c r="R81" s="30" t="str">
        <f>IF(SUM('Sales by Agent'!P81:R81)&gt;0,"YES","NO")</f>
        <v>NO</v>
      </c>
      <c r="S81" s="30" t="str">
        <f>IF(SUM('Sales by Agent'!Q81:S81)&gt;0,"YES","NO")</f>
        <v>NO</v>
      </c>
      <c r="T81" s="30" t="str">
        <f>IF(SUM('Sales by Agent'!R81:T81)&gt;0,"YES","NO")</f>
        <v>NO</v>
      </c>
      <c r="U81" s="30" t="str">
        <f>IF(SUM('Sales by Agent'!S81:U81)&gt;0,"YES","NO")</f>
        <v>NO</v>
      </c>
      <c r="V81" s="30" t="str">
        <f>IF(SUM('Sales by Agent'!T81:V81)&gt;0,"YES","NO")</f>
        <v>NO</v>
      </c>
      <c r="W81" s="30" t="str">
        <f>IF(SUM('Sales by Agent'!U81:W81)&gt;0,"YES","NO")</f>
        <v>NO</v>
      </c>
      <c r="X81" s="30" t="str">
        <f>IF(SUM('Sales by Agent'!V81:X81)&gt;0,"YES","NO")</f>
        <v>NO</v>
      </c>
      <c r="Y81" s="30" t="str">
        <f>IF(SUM('Sales by Agent'!W81:Y81)&gt;0,"YES","NO")</f>
        <v>NO</v>
      </c>
      <c r="Z81" s="30" t="str">
        <f>IF(SUM('Sales by Agent'!X81:Z81)&gt;0,"YES","NO")</f>
        <v>NO</v>
      </c>
      <c r="AA81" s="30" t="str">
        <f>IF(SUM('Sales by Agent'!Y81:AA81)&gt;0,"YES","NO")</f>
        <v>NO</v>
      </c>
      <c r="AB81" s="30" t="str">
        <f>IF(SUM('Sales by Agent'!Z81:AB81)&gt;0,"YES","NO")</f>
        <v>NO</v>
      </c>
      <c r="AC81" s="30" t="str">
        <f>IF(SUM('Sales by Agent'!AA81:AC81)&gt;0,"YES","NO")</f>
        <v>NO</v>
      </c>
      <c r="AD81" s="30" t="str">
        <f>IF(SUM('Sales by Agent'!AB81:AD81)&gt;0,"YES","NO")</f>
        <v>NO</v>
      </c>
      <c r="AE81" s="30" t="str">
        <f>IF(SUM('Sales by Agent'!AC81:AE81)&gt;0,"YES","NO")</f>
        <v>NO</v>
      </c>
      <c r="AF81" s="30" t="str">
        <f>IF(SUM('Sales by Agent'!AD81:AF81)&gt;0,"YES","NO")</f>
        <v>NO</v>
      </c>
      <c r="AG81" s="30" t="str">
        <f>IF(SUM('Sales by Agent'!AE81:AG81)&gt;0,"YES","NO")</f>
        <v>NO</v>
      </c>
      <c r="AH81" s="30" t="str">
        <f>IF(SUM('Sales by Agent'!AF81:AH81)&gt;0,"YES","NO")</f>
        <v>NO</v>
      </c>
      <c r="AI81" s="30" t="str">
        <f>IF(SUM('Sales by Agent'!AG81:AI81)&gt;0,"YES","NO")</f>
        <v>NO</v>
      </c>
      <c r="AJ81" s="30" t="str">
        <f>IF(SUM('Sales by Agent'!AH81:AJ81)&gt;0,"YES","NO")</f>
        <v>NO</v>
      </c>
      <c r="AK81" s="30" t="str">
        <f>IF(SUM('Sales by Agent'!AI81:AK81)&gt;0,"YES","NO")</f>
        <v>NO</v>
      </c>
      <c r="AL81" s="30" t="str">
        <f>IF(SUM('Sales by Agent'!AJ81:AL81)&gt;0,"YES","NO")</f>
        <v>NO</v>
      </c>
      <c r="AM81" s="30" t="str">
        <f>IF(SUM('Sales by Agent'!AK81:AM81)&gt;0,"YES","NO")</f>
        <v>NO</v>
      </c>
      <c r="AN81" s="30" t="str">
        <f>IF(SUM('Sales by Agent'!AL81:AN81)&gt;0,"YES","NO")</f>
        <v>YES</v>
      </c>
      <c r="AO81" s="30" t="str">
        <f>IF(SUM('Sales by Agent'!AM81:AO81)&gt;0,"YES","NO")</f>
        <v>YES</v>
      </c>
      <c r="AP81" s="30" t="str">
        <f>IF(SUM('Sales by Agent'!AN81:AP81)&gt;0,"YES","NO")</f>
        <v>YES</v>
      </c>
      <c r="AQ81" s="30" t="str">
        <f>IF(SUM('Sales by Agent'!AO81:AQ81)&gt;0,"YES","NO")</f>
        <v>YES</v>
      </c>
      <c r="AR81" s="30" t="str">
        <f>IF(SUM('Sales by Agent'!AP81:AR81)&gt;0,"YES","NO")</f>
        <v>YES</v>
      </c>
      <c r="AS81" s="30" t="str">
        <f>IF(SUM('Sales by Agent'!AQ81:AS81)&gt;0,"YES","NO")</f>
        <v>YES</v>
      </c>
      <c r="AT81" s="30" t="str">
        <f>IF(SUM('Sales by Agent'!AR81:AT81)&gt;0,"YES","NO")</f>
        <v>YES</v>
      </c>
      <c r="AU81" s="30" t="str">
        <f>IF(SUM('Sales by Agent'!AS81:AU81)&gt;0,"YES","NO")</f>
        <v>YES</v>
      </c>
      <c r="AV81" s="30" t="str">
        <f>IF(SUM('Sales by Agent'!AT81:AV81)&gt;0,"YES","NO")</f>
        <v>YES</v>
      </c>
      <c r="AW81" s="87"/>
      <c r="AX81" t="str">
        <f t="shared" si="13"/>
        <v>NO</v>
      </c>
      <c r="AY81" t="str">
        <f t="shared" si="14"/>
        <v>NO</v>
      </c>
      <c r="AZ81" t="str">
        <f t="shared" si="15"/>
        <v>NO</v>
      </c>
      <c r="BA81" t="str">
        <f t="shared" si="16"/>
        <v>NO</v>
      </c>
      <c r="BB81" t="str">
        <f t="shared" si="17"/>
        <v>NO</v>
      </c>
      <c r="BC81" t="str">
        <f t="shared" si="18"/>
        <v>NO</v>
      </c>
      <c r="BD81" t="str">
        <f t="shared" si="19"/>
        <v>NO</v>
      </c>
      <c r="BE81" t="str">
        <f t="shared" si="20"/>
        <v>NO</v>
      </c>
      <c r="BF81" t="str">
        <f t="shared" si="21"/>
        <v>NO</v>
      </c>
      <c r="BG81" t="str">
        <f t="shared" si="22"/>
        <v>NO</v>
      </c>
      <c r="BH81" t="str">
        <f t="shared" si="12"/>
        <v>NO</v>
      </c>
    </row>
    <row r="82" spans="1:60">
      <c r="A82" s="564" t="s">
        <v>2135</v>
      </c>
      <c r="B82" s="564" t="s">
        <v>2136</v>
      </c>
      <c r="C82" s="564" t="s">
        <v>1986</v>
      </c>
      <c r="D82" s="564" t="s">
        <v>689</v>
      </c>
      <c r="E82" s="564" t="s">
        <v>1457</v>
      </c>
      <c r="F82" s="565">
        <v>5553.91</v>
      </c>
      <c r="G82" s="88"/>
      <c r="H82" s="88"/>
      <c r="I82" s="30" t="str">
        <f>IF(SUM('Sales by Agent'!G82:I82)&gt;0,"YES","NO")</f>
        <v>NO</v>
      </c>
      <c r="J82" s="30" t="str">
        <f>IF(SUM('Sales by Agent'!H82:J82)&gt;0,"YES","NO")</f>
        <v>NO</v>
      </c>
      <c r="K82" s="30" t="str">
        <f>IF(SUM('Sales by Agent'!I82:K82)&gt;0,"YES","NO")</f>
        <v>NO</v>
      </c>
      <c r="L82" s="30" t="str">
        <f>IF(SUM('Sales by Agent'!J82:L82)&gt;0,"YES","NO")</f>
        <v>NO</v>
      </c>
      <c r="M82" s="30" t="str">
        <f>IF(SUM('Sales by Agent'!K82:M82)&gt;0,"YES","NO")</f>
        <v>NO</v>
      </c>
      <c r="N82" s="30" t="str">
        <f>IF(SUM('Sales by Agent'!L82:N82)&gt;0,"YES","NO")</f>
        <v>NO</v>
      </c>
      <c r="O82" s="30" t="str">
        <f>IF(SUM('Sales by Agent'!M82:O82)&gt;0,"YES","NO")</f>
        <v>NO</v>
      </c>
      <c r="P82" s="30" t="str">
        <f>IF(SUM('Sales by Agent'!N82:P82)&gt;0,"YES","NO")</f>
        <v>NO</v>
      </c>
      <c r="Q82" s="30" t="str">
        <f>IF(SUM('Sales by Agent'!O82:Q82)&gt;0,"YES","NO")</f>
        <v>NO</v>
      </c>
      <c r="R82" s="30" t="str">
        <f>IF(SUM('Sales by Agent'!P82:R82)&gt;0,"YES","NO")</f>
        <v>NO</v>
      </c>
      <c r="S82" s="30" t="str">
        <f>IF(SUM('Sales by Agent'!Q82:S82)&gt;0,"YES","NO")</f>
        <v>NO</v>
      </c>
      <c r="T82" s="30" t="str">
        <f>IF(SUM('Sales by Agent'!R82:T82)&gt;0,"YES","NO")</f>
        <v>NO</v>
      </c>
      <c r="U82" s="30" t="str">
        <f>IF(SUM('Sales by Agent'!S82:U82)&gt;0,"YES","NO")</f>
        <v>NO</v>
      </c>
      <c r="V82" s="30" t="str">
        <f>IF(SUM('Sales by Agent'!T82:V82)&gt;0,"YES","NO")</f>
        <v>NO</v>
      </c>
      <c r="W82" s="30" t="str">
        <f>IF(SUM('Sales by Agent'!U82:W82)&gt;0,"YES","NO")</f>
        <v>NO</v>
      </c>
      <c r="X82" s="30" t="str">
        <f>IF(SUM('Sales by Agent'!V82:X82)&gt;0,"YES","NO")</f>
        <v>NO</v>
      </c>
      <c r="Y82" s="30" t="str">
        <f>IF(SUM('Sales by Agent'!W82:Y82)&gt;0,"YES","NO")</f>
        <v>NO</v>
      </c>
      <c r="Z82" s="30" t="str">
        <f>IF(SUM('Sales by Agent'!X82:Z82)&gt;0,"YES","NO")</f>
        <v>NO</v>
      </c>
      <c r="AA82" s="30" t="str">
        <f>IF(SUM('Sales by Agent'!Y82:AA82)&gt;0,"YES","NO")</f>
        <v>NO</v>
      </c>
      <c r="AB82" s="30" t="str">
        <f>IF(SUM('Sales by Agent'!Z82:AB82)&gt;0,"YES","NO")</f>
        <v>NO</v>
      </c>
      <c r="AC82" s="30" t="str">
        <f>IF(SUM('Sales by Agent'!AA82:AC82)&gt;0,"YES","NO")</f>
        <v>NO</v>
      </c>
      <c r="AD82" s="30" t="str">
        <f>IF(SUM('Sales by Agent'!AB82:AD82)&gt;0,"YES","NO")</f>
        <v>NO</v>
      </c>
      <c r="AE82" s="30" t="str">
        <f>IF(SUM('Sales by Agent'!AC82:AE82)&gt;0,"YES","NO")</f>
        <v>NO</v>
      </c>
      <c r="AF82" s="30" t="str">
        <f>IF(SUM('Sales by Agent'!AD82:AF82)&gt;0,"YES","NO")</f>
        <v>NO</v>
      </c>
      <c r="AG82" s="30" t="str">
        <f>IF(SUM('Sales by Agent'!AE82:AG82)&gt;0,"YES","NO")</f>
        <v>NO</v>
      </c>
      <c r="AH82" s="30" t="str">
        <f>IF(SUM('Sales by Agent'!AF82:AH82)&gt;0,"YES","NO")</f>
        <v>NO</v>
      </c>
      <c r="AI82" s="30" t="str">
        <f>IF(SUM('Sales by Agent'!AG82:AI82)&gt;0,"YES","NO")</f>
        <v>NO</v>
      </c>
      <c r="AJ82" s="30" t="str">
        <f>IF(SUM('Sales by Agent'!AH82:AJ82)&gt;0,"YES","NO")</f>
        <v>NO</v>
      </c>
      <c r="AK82" s="30" t="str">
        <f>IF(SUM('Sales by Agent'!AI82:AK82)&gt;0,"YES","NO")</f>
        <v>NO</v>
      </c>
      <c r="AL82" s="30" t="str">
        <f>IF(SUM('Sales by Agent'!AJ82:AL82)&gt;0,"YES","NO")</f>
        <v>NO</v>
      </c>
      <c r="AM82" s="30" t="str">
        <f>IF(SUM('Sales by Agent'!AK82:AM82)&gt;0,"YES","NO")</f>
        <v>YES</v>
      </c>
      <c r="AN82" s="30" t="str">
        <f>IF(SUM('Sales by Agent'!AL82:AN82)&gt;0,"YES","NO")</f>
        <v>YES</v>
      </c>
      <c r="AO82" s="30" t="str">
        <f>IF(SUM('Sales by Agent'!AM82:AO82)&gt;0,"YES","NO")</f>
        <v>YES</v>
      </c>
      <c r="AP82" s="30" t="str">
        <f>IF(SUM('Sales by Agent'!AN82:AP82)&gt;0,"YES","NO")</f>
        <v>YES</v>
      </c>
      <c r="AQ82" s="30" t="str">
        <f>IF(SUM('Sales by Agent'!AO82:AQ82)&gt;0,"YES","NO")</f>
        <v>YES</v>
      </c>
      <c r="AR82" s="30" t="str">
        <f>IF(SUM('Sales by Agent'!AP82:AR82)&gt;0,"YES","NO")</f>
        <v>NO</v>
      </c>
      <c r="AS82" s="30" t="str">
        <f>IF(SUM('Sales by Agent'!AQ82:AS82)&gt;0,"YES","NO")</f>
        <v>YES</v>
      </c>
      <c r="AT82" s="30" t="str">
        <f>IF(SUM('Sales by Agent'!AR82:AT82)&gt;0,"YES","NO")</f>
        <v>YES</v>
      </c>
      <c r="AU82" s="30" t="str">
        <f>IF(SUM('Sales by Agent'!AS82:AU82)&gt;0,"YES","NO")</f>
        <v>YES</v>
      </c>
      <c r="AV82" s="30" t="str">
        <f>IF(SUM('Sales by Agent'!AT82:AV82)&gt;0,"YES","NO")</f>
        <v>YES</v>
      </c>
      <c r="AW82" s="87"/>
      <c r="AX82" t="str">
        <f t="shared" si="13"/>
        <v>NO</v>
      </c>
      <c r="AY82" t="str">
        <f t="shared" si="14"/>
        <v>NO</v>
      </c>
      <c r="AZ82" t="str">
        <f t="shared" si="15"/>
        <v>NO</v>
      </c>
      <c r="BA82" t="str">
        <f t="shared" si="16"/>
        <v>NO</v>
      </c>
      <c r="BB82" t="str">
        <f t="shared" si="17"/>
        <v>NO</v>
      </c>
      <c r="BC82" t="str">
        <f t="shared" si="18"/>
        <v>NO</v>
      </c>
      <c r="BD82" t="str">
        <f t="shared" si="19"/>
        <v>NO</v>
      </c>
      <c r="BE82" t="str">
        <f t="shared" si="20"/>
        <v>NO</v>
      </c>
      <c r="BF82" t="str">
        <f t="shared" si="21"/>
        <v>NO</v>
      </c>
      <c r="BG82" t="str">
        <f t="shared" si="22"/>
        <v>NO</v>
      </c>
      <c r="BH82" t="str">
        <f t="shared" si="12"/>
        <v>NO</v>
      </c>
    </row>
    <row r="83" spans="1:60">
      <c r="A83" s="564" t="s">
        <v>2137</v>
      </c>
      <c r="B83" s="564" t="s">
        <v>2138</v>
      </c>
      <c r="C83" s="564" t="s">
        <v>1986</v>
      </c>
      <c r="D83" s="564" t="s">
        <v>689</v>
      </c>
      <c r="E83" s="564" t="s">
        <v>1457</v>
      </c>
      <c r="F83" s="565">
        <v>19680.96</v>
      </c>
      <c r="G83" s="88"/>
      <c r="H83" s="88"/>
      <c r="I83" s="30" t="str">
        <f>IF(SUM('Sales by Agent'!G83:I83)&gt;0,"YES","NO")</f>
        <v>NO</v>
      </c>
      <c r="J83" s="30" t="str">
        <f>IF(SUM('Sales by Agent'!H83:J83)&gt;0,"YES","NO")</f>
        <v>NO</v>
      </c>
      <c r="K83" s="30" t="str">
        <f>IF(SUM('Sales by Agent'!I83:K83)&gt;0,"YES","NO")</f>
        <v>NO</v>
      </c>
      <c r="L83" s="30" t="str">
        <f>IF(SUM('Sales by Agent'!J83:L83)&gt;0,"YES","NO")</f>
        <v>NO</v>
      </c>
      <c r="M83" s="30" t="str">
        <f>IF(SUM('Sales by Agent'!K83:M83)&gt;0,"YES","NO")</f>
        <v>NO</v>
      </c>
      <c r="N83" s="30" t="str">
        <f>IF(SUM('Sales by Agent'!L83:N83)&gt;0,"YES","NO")</f>
        <v>NO</v>
      </c>
      <c r="O83" s="30" t="str">
        <f>IF(SUM('Sales by Agent'!M83:O83)&gt;0,"YES","NO")</f>
        <v>NO</v>
      </c>
      <c r="P83" s="30" t="str">
        <f>IF(SUM('Sales by Agent'!N83:P83)&gt;0,"YES","NO")</f>
        <v>NO</v>
      </c>
      <c r="Q83" s="30" t="str">
        <f>IF(SUM('Sales by Agent'!O83:Q83)&gt;0,"YES","NO")</f>
        <v>NO</v>
      </c>
      <c r="R83" s="30" t="str">
        <f>IF(SUM('Sales by Agent'!P83:R83)&gt;0,"YES","NO")</f>
        <v>NO</v>
      </c>
      <c r="S83" s="30" t="str">
        <f>IF(SUM('Sales by Agent'!Q83:S83)&gt;0,"YES","NO")</f>
        <v>NO</v>
      </c>
      <c r="T83" s="30" t="str">
        <f>IF(SUM('Sales by Agent'!R83:T83)&gt;0,"YES","NO")</f>
        <v>NO</v>
      </c>
      <c r="U83" s="30" t="str">
        <f>IF(SUM('Sales by Agent'!S83:U83)&gt;0,"YES","NO")</f>
        <v>NO</v>
      </c>
      <c r="V83" s="30" t="str">
        <f>IF(SUM('Sales by Agent'!T83:V83)&gt;0,"YES","NO")</f>
        <v>NO</v>
      </c>
      <c r="W83" s="30" t="str">
        <f>IF(SUM('Sales by Agent'!U83:W83)&gt;0,"YES","NO")</f>
        <v>NO</v>
      </c>
      <c r="X83" s="30" t="str">
        <f>IF(SUM('Sales by Agent'!V83:X83)&gt;0,"YES","NO")</f>
        <v>NO</v>
      </c>
      <c r="Y83" s="30" t="str">
        <f>IF(SUM('Sales by Agent'!W83:Y83)&gt;0,"YES","NO")</f>
        <v>NO</v>
      </c>
      <c r="Z83" s="30" t="str">
        <f>IF(SUM('Sales by Agent'!X83:Z83)&gt;0,"YES","NO")</f>
        <v>NO</v>
      </c>
      <c r="AA83" s="30" t="str">
        <f>IF(SUM('Sales by Agent'!Y83:AA83)&gt;0,"YES","NO")</f>
        <v>NO</v>
      </c>
      <c r="AB83" s="30" t="str">
        <f>IF(SUM('Sales by Agent'!Z83:AB83)&gt;0,"YES","NO")</f>
        <v>NO</v>
      </c>
      <c r="AC83" s="30" t="str">
        <f>IF(SUM('Sales by Agent'!AA83:AC83)&gt;0,"YES","NO")</f>
        <v>NO</v>
      </c>
      <c r="AD83" s="30" t="str">
        <f>IF(SUM('Sales by Agent'!AB83:AD83)&gt;0,"YES","NO")</f>
        <v>NO</v>
      </c>
      <c r="AE83" s="30" t="str">
        <f>IF(SUM('Sales by Agent'!AC83:AE83)&gt;0,"YES","NO")</f>
        <v>NO</v>
      </c>
      <c r="AF83" s="30" t="str">
        <f>IF(SUM('Sales by Agent'!AD83:AF83)&gt;0,"YES","NO")</f>
        <v>NO</v>
      </c>
      <c r="AG83" s="30" t="str">
        <f>IF(SUM('Sales by Agent'!AE83:AG83)&gt;0,"YES","NO")</f>
        <v>NO</v>
      </c>
      <c r="AH83" s="30" t="str">
        <f>IF(SUM('Sales by Agent'!AF83:AH83)&gt;0,"YES","NO")</f>
        <v>NO</v>
      </c>
      <c r="AI83" s="30" t="str">
        <f>IF(SUM('Sales by Agent'!AG83:AI83)&gt;0,"YES","NO")</f>
        <v>NO</v>
      </c>
      <c r="AJ83" s="30" t="str">
        <f>IF(SUM('Sales by Agent'!AH83:AJ83)&gt;0,"YES","NO")</f>
        <v>NO</v>
      </c>
      <c r="AK83" s="30" t="str">
        <f>IF(SUM('Sales by Agent'!AI83:AK83)&gt;0,"YES","NO")</f>
        <v>NO</v>
      </c>
      <c r="AL83" s="30" t="str">
        <f>IF(SUM('Sales by Agent'!AJ83:AL83)&gt;0,"YES","NO")</f>
        <v>NO</v>
      </c>
      <c r="AM83" s="30" t="str">
        <f>IF(SUM('Sales by Agent'!AK83:AM83)&gt;0,"YES","NO")</f>
        <v>YES</v>
      </c>
      <c r="AN83" s="30" t="str">
        <f>IF(SUM('Sales by Agent'!AL83:AN83)&gt;0,"YES","NO")</f>
        <v>YES</v>
      </c>
      <c r="AO83" s="30" t="str">
        <f>IF(SUM('Sales by Agent'!AM83:AO83)&gt;0,"YES","NO")</f>
        <v>YES</v>
      </c>
      <c r="AP83" s="30" t="str">
        <f>IF(SUM('Sales by Agent'!AN83:AP83)&gt;0,"YES","NO")</f>
        <v>YES</v>
      </c>
      <c r="AQ83" s="30" t="str">
        <f>IF(SUM('Sales by Agent'!AO83:AQ83)&gt;0,"YES","NO")</f>
        <v>YES</v>
      </c>
      <c r="AR83" s="30" t="str">
        <f>IF(SUM('Sales by Agent'!AP83:AR83)&gt;0,"YES","NO")</f>
        <v>YES</v>
      </c>
      <c r="AS83" s="30" t="str">
        <f>IF(SUM('Sales by Agent'!AQ83:AS83)&gt;0,"YES","NO")</f>
        <v>YES</v>
      </c>
      <c r="AT83" s="30" t="str">
        <f>IF(SUM('Sales by Agent'!AR83:AT83)&gt;0,"YES","NO")</f>
        <v>YES</v>
      </c>
      <c r="AU83" s="30" t="str">
        <f>IF(SUM('Sales by Agent'!AS83:AU83)&gt;0,"YES","NO")</f>
        <v>YES</v>
      </c>
      <c r="AV83" s="30" t="str">
        <f>IF(SUM('Sales by Agent'!AT83:AV83)&gt;0,"YES","NO")</f>
        <v>YES</v>
      </c>
      <c r="AW83" s="87"/>
      <c r="AX83" t="str">
        <f t="shared" si="13"/>
        <v>NO</v>
      </c>
      <c r="AY83" t="str">
        <f t="shared" si="14"/>
        <v>NO</v>
      </c>
      <c r="AZ83" t="str">
        <f t="shared" si="15"/>
        <v>NO</v>
      </c>
      <c r="BA83" t="str">
        <f t="shared" si="16"/>
        <v>NO</v>
      </c>
      <c r="BB83" t="str">
        <f t="shared" si="17"/>
        <v>NO</v>
      </c>
      <c r="BC83" t="str">
        <f t="shared" si="18"/>
        <v>NO</v>
      </c>
      <c r="BD83" t="str">
        <f t="shared" si="19"/>
        <v>NO</v>
      </c>
      <c r="BE83" t="str">
        <f t="shared" si="20"/>
        <v>NO</v>
      </c>
      <c r="BF83" t="str">
        <f t="shared" si="21"/>
        <v>NO</v>
      </c>
      <c r="BG83" t="str">
        <f t="shared" si="22"/>
        <v>NO</v>
      </c>
      <c r="BH83" t="str">
        <f t="shared" si="12"/>
        <v>NO</v>
      </c>
    </row>
    <row r="84" spans="1:60">
      <c r="A84" s="564" t="s">
        <v>2139</v>
      </c>
      <c r="B84" s="564" t="s">
        <v>2140</v>
      </c>
      <c r="C84" s="564" t="s">
        <v>1986</v>
      </c>
      <c r="D84" s="564" t="s">
        <v>689</v>
      </c>
      <c r="E84" s="564" t="s">
        <v>1457</v>
      </c>
      <c r="F84" s="565">
        <v>14686.62</v>
      </c>
      <c r="G84" s="88"/>
      <c r="H84" s="88"/>
      <c r="I84" s="30" t="str">
        <f>IF(SUM('Sales by Agent'!G84:I84)&gt;0,"YES","NO")</f>
        <v>NO</v>
      </c>
      <c r="J84" s="30" t="str">
        <f>IF(SUM('Sales by Agent'!H84:J84)&gt;0,"YES","NO")</f>
        <v>NO</v>
      </c>
      <c r="K84" s="30" t="str">
        <f>IF(SUM('Sales by Agent'!I84:K84)&gt;0,"YES","NO")</f>
        <v>NO</v>
      </c>
      <c r="L84" s="30" t="str">
        <f>IF(SUM('Sales by Agent'!J84:L84)&gt;0,"YES","NO")</f>
        <v>NO</v>
      </c>
      <c r="M84" s="30" t="str">
        <f>IF(SUM('Sales by Agent'!K84:M84)&gt;0,"YES","NO")</f>
        <v>NO</v>
      </c>
      <c r="N84" s="30" t="str">
        <f>IF(SUM('Sales by Agent'!L84:N84)&gt;0,"YES","NO")</f>
        <v>NO</v>
      </c>
      <c r="O84" s="30" t="str">
        <f>IF(SUM('Sales by Agent'!M84:O84)&gt;0,"YES","NO")</f>
        <v>NO</v>
      </c>
      <c r="P84" s="30" t="str">
        <f>IF(SUM('Sales by Agent'!N84:P84)&gt;0,"YES","NO")</f>
        <v>NO</v>
      </c>
      <c r="Q84" s="30" t="str">
        <f>IF(SUM('Sales by Agent'!O84:Q84)&gt;0,"YES","NO")</f>
        <v>NO</v>
      </c>
      <c r="R84" s="30" t="str">
        <f>IF(SUM('Sales by Agent'!P84:R84)&gt;0,"YES","NO")</f>
        <v>NO</v>
      </c>
      <c r="S84" s="30" t="str">
        <f>IF(SUM('Sales by Agent'!Q84:S84)&gt;0,"YES","NO")</f>
        <v>NO</v>
      </c>
      <c r="T84" s="30" t="str">
        <f>IF(SUM('Sales by Agent'!R84:T84)&gt;0,"YES","NO")</f>
        <v>NO</v>
      </c>
      <c r="U84" s="30" t="str">
        <f>IF(SUM('Sales by Agent'!S84:U84)&gt;0,"YES","NO")</f>
        <v>NO</v>
      </c>
      <c r="V84" s="30" t="str">
        <f>IF(SUM('Sales by Agent'!T84:V84)&gt;0,"YES","NO")</f>
        <v>NO</v>
      </c>
      <c r="W84" s="30" t="str">
        <f>IF(SUM('Sales by Agent'!U84:W84)&gt;0,"YES","NO")</f>
        <v>NO</v>
      </c>
      <c r="X84" s="30" t="str">
        <f>IF(SUM('Sales by Agent'!V84:X84)&gt;0,"YES","NO")</f>
        <v>NO</v>
      </c>
      <c r="Y84" s="30" t="str">
        <f>IF(SUM('Sales by Agent'!W84:Y84)&gt;0,"YES","NO")</f>
        <v>NO</v>
      </c>
      <c r="Z84" s="30" t="str">
        <f>IF(SUM('Sales by Agent'!X84:Z84)&gt;0,"YES","NO")</f>
        <v>NO</v>
      </c>
      <c r="AA84" s="30" t="str">
        <f>IF(SUM('Sales by Agent'!Y84:AA84)&gt;0,"YES","NO")</f>
        <v>NO</v>
      </c>
      <c r="AB84" s="30" t="str">
        <f>IF(SUM('Sales by Agent'!Z84:AB84)&gt;0,"YES","NO")</f>
        <v>NO</v>
      </c>
      <c r="AC84" s="30" t="str">
        <f>IF(SUM('Sales by Agent'!AA84:AC84)&gt;0,"YES","NO")</f>
        <v>NO</v>
      </c>
      <c r="AD84" s="30" t="str">
        <f>IF(SUM('Sales by Agent'!AB84:AD84)&gt;0,"YES","NO")</f>
        <v>NO</v>
      </c>
      <c r="AE84" s="30" t="str">
        <f>IF(SUM('Sales by Agent'!AC84:AE84)&gt;0,"YES","NO")</f>
        <v>NO</v>
      </c>
      <c r="AF84" s="30" t="str">
        <f>IF(SUM('Sales by Agent'!AD84:AF84)&gt;0,"YES","NO")</f>
        <v>NO</v>
      </c>
      <c r="AG84" s="30" t="str">
        <f>IF(SUM('Sales by Agent'!AE84:AG84)&gt;0,"YES","NO")</f>
        <v>NO</v>
      </c>
      <c r="AH84" s="30" t="str">
        <f>IF(SUM('Sales by Agent'!AF84:AH84)&gt;0,"YES","NO")</f>
        <v>NO</v>
      </c>
      <c r="AI84" s="30" t="str">
        <f>IF(SUM('Sales by Agent'!AG84:AI84)&gt;0,"YES","NO")</f>
        <v>NO</v>
      </c>
      <c r="AJ84" s="30" t="str">
        <f>IF(SUM('Sales by Agent'!AH84:AJ84)&gt;0,"YES","NO")</f>
        <v>NO</v>
      </c>
      <c r="AK84" s="30" t="str">
        <f>IF(SUM('Sales by Agent'!AI84:AK84)&gt;0,"YES","NO")</f>
        <v>NO</v>
      </c>
      <c r="AL84" s="30" t="str">
        <f>IF(SUM('Sales by Agent'!AJ84:AL84)&gt;0,"YES","NO")</f>
        <v>NO</v>
      </c>
      <c r="AM84" s="30" t="str">
        <f>IF(SUM('Sales by Agent'!AK84:AM84)&gt;0,"YES","NO")</f>
        <v>NO</v>
      </c>
      <c r="AN84" s="30" t="str">
        <f>IF(SUM('Sales by Agent'!AL84:AN84)&gt;0,"YES","NO")</f>
        <v>NO</v>
      </c>
      <c r="AO84" s="30" t="str">
        <f>IF(SUM('Sales by Agent'!AM84:AO84)&gt;0,"YES","NO")</f>
        <v>NO</v>
      </c>
      <c r="AP84" s="30" t="str">
        <f>IF(SUM('Sales by Agent'!AN84:AP84)&gt;0,"YES","NO")</f>
        <v>YES</v>
      </c>
      <c r="AQ84" s="30" t="str">
        <f>IF(SUM('Sales by Agent'!AO84:AQ84)&gt;0,"YES","NO")</f>
        <v>YES</v>
      </c>
      <c r="AR84" s="30" t="str">
        <f>IF(SUM('Sales by Agent'!AP84:AR84)&gt;0,"YES","NO")</f>
        <v>YES</v>
      </c>
      <c r="AS84" s="30" t="str">
        <f>IF(SUM('Sales by Agent'!AQ84:AS84)&gt;0,"YES","NO")</f>
        <v>YES</v>
      </c>
      <c r="AT84" s="30" t="str">
        <f>IF(SUM('Sales by Agent'!AR84:AT84)&gt;0,"YES","NO")</f>
        <v>YES</v>
      </c>
      <c r="AU84" s="30" t="str">
        <f>IF(SUM('Sales by Agent'!AS84:AU84)&gt;0,"YES","NO")</f>
        <v>YES</v>
      </c>
      <c r="AV84" s="30" t="str">
        <f>IF(SUM('Sales by Agent'!AT84:AV84)&gt;0,"YES","NO")</f>
        <v>YES</v>
      </c>
      <c r="AW84" s="87"/>
      <c r="AX84" t="str">
        <f t="shared" si="13"/>
        <v>NO</v>
      </c>
      <c r="AY84" t="str">
        <f t="shared" si="14"/>
        <v>NO</v>
      </c>
      <c r="AZ84" t="str">
        <f t="shared" si="15"/>
        <v>NO</v>
      </c>
      <c r="BA84" t="str">
        <f t="shared" si="16"/>
        <v>NO</v>
      </c>
      <c r="BB84" t="str">
        <f t="shared" si="17"/>
        <v>NO</v>
      </c>
      <c r="BC84" t="str">
        <f t="shared" si="18"/>
        <v>NO</v>
      </c>
      <c r="BD84" t="str">
        <f t="shared" si="19"/>
        <v>NO</v>
      </c>
      <c r="BE84" t="str">
        <f t="shared" si="20"/>
        <v>NO</v>
      </c>
      <c r="BF84" t="str">
        <f t="shared" si="21"/>
        <v>NO</v>
      </c>
      <c r="BG84" t="str">
        <f t="shared" si="22"/>
        <v>NO</v>
      </c>
      <c r="BH84" t="str">
        <f t="shared" si="12"/>
        <v>NO</v>
      </c>
    </row>
    <row r="85" spans="1:60">
      <c r="A85" s="564" t="s">
        <v>2141</v>
      </c>
      <c r="B85" s="564" t="s">
        <v>2142</v>
      </c>
      <c r="C85" s="564" t="s">
        <v>1986</v>
      </c>
      <c r="D85" s="564" t="s">
        <v>689</v>
      </c>
      <c r="E85" s="564" t="s">
        <v>1457</v>
      </c>
      <c r="F85" s="565">
        <v>17426.13</v>
      </c>
      <c r="G85" s="88"/>
      <c r="H85" s="88"/>
      <c r="I85" s="30" t="str">
        <f>IF(SUM('Sales by Agent'!G85:I85)&gt;0,"YES","NO")</f>
        <v>NO</v>
      </c>
      <c r="J85" s="30" t="str">
        <f>IF(SUM('Sales by Agent'!H85:J85)&gt;0,"YES","NO")</f>
        <v>NO</v>
      </c>
      <c r="K85" s="30" t="str">
        <f>IF(SUM('Sales by Agent'!I85:K85)&gt;0,"YES","NO")</f>
        <v>NO</v>
      </c>
      <c r="L85" s="30" t="str">
        <f>IF(SUM('Sales by Agent'!J85:L85)&gt;0,"YES","NO")</f>
        <v>NO</v>
      </c>
      <c r="M85" s="30" t="str">
        <f>IF(SUM('Sales by Agent'!K85:M85)&gt;0,"YES","NO")</f>
        <v>NO</v>
      </c>
      <c r="N85" s="30" t="str">
        <f>IF(SUM('Sales by Agent'!L85:N85)&gt;0,"YES","NO")</f>
        <v>NO</v>
      </c>
      <c r="O85" s="30" t="str">
        <f>IF(SUM('Sales by Agent'!M85:O85)&gt;0,"YES","NO")</f>
        <v>NO</v>
      </c>
      <c r="P85" s="30" t="str">
        <f>IF(SUM('Sales by Agent'!N85:P85)&gt;0,"YES","NO")</f>
        <v>NO</v>
      </c>
      <c r="Q85" s="30" t="str">
        <f>IF(SUM('Sales by Agent'!O85:Q85)&gt;0,"YES","NO")</f>
        <v>NO</v>
      </c>
      <c r="R85" s="30" t="str">
        <f>IF(SUM('Sales by Agent'!P85:R85)&gt;0,"YES","NO")</f>
        <v>NO</v>
      </c>
      <c r="S85" s="30" t="str">
        <f>IF(SUM('Sales by Agent'!Q85:S85)&gt;0,"YES","NO")</f>
        <v>NO</v>
      </c>
      <c r="T85" s="30" t="str">
        <f>IF(SUM('Sales by Agent'!R85:T85)&gt;0,"YES","NO")</f>
        <v>NO</v>
      </c>
      <c r="U85" s="30" t="str">
        <f>IF(SUM('Sales by Agent'!S85:U85)&gt;0,"YES","NO")</f>
        <v>NO</v>
      </c>
      <c r="V85" s="30" t="str">
        <f>IF(SUM('Sales by Agent'!T85:V85)&gt;0,"YES","NO")</f>
        <v>NO</v>
      </c>
      <c r="W85" s="30" t="str">
        <f>IF(SUM('Sales by Agent'!U85:W85)&gt;0,"YES","NO")</f>
        <v>NO</v>
      </c>
      <c r="X85" s="30" t="str">
        <f>IF(SUM('Sales by Agent'!V85:X85)&gt;0,"YES","NO")</f>
        <v>NO</v>
      </c>
      <c r="Y85" s="30" t="str">
        <f>IF(SUM('Sales by Agent'!W85:Y85)&gt;0,"YES","NO")</f>
        <v>NO</v>
      </c>
      <c r="Z85" s="30" t="str">
        <f>IF(SUM('Sales by Agent'!X85:Z85)&gt;0,"YES","NO")</f>
        <v>NO</v>
      </c>
      <c r="AA85" s="30" t="str">
        <f>IF(SUM('Sales by Agent'!Y85:AA85)&gt;0,"YES","NO")</f>
        <v>NO</v>
      </c>
      <c r="AB85" s="30" t="str">
        <f>IF(SUM('Sales by Agent'!Z85:AB85)&gt;0,"YES","NO")</f>
        <v>NO</v>
      </c>
      <c r="AC85" s="30" t="str">
        <f>IF(SUM('Sales by Agent'!AA85:AC85)&gt;0,"YES","NO")</f>
        <v>NO</v>
      </c>
      <c r="AD85" s="30" t="str">
        <f>IF(SUM('Sales by Agent'!AB85:AD85)&gt;0,"YES","NO")</f>
        <v>NO</v>
      </c>
      <c r="AE85" s="30" t="str">
        <f>IF(SUM('Sales by Agent'!AC85:AE85)&gt;0,"YES","NO")</f>
        <v>NO</v>
      </c>
      <c r="AF85" s="30" t="str">
        <f>IF(SUM('Sales by Agent'!AD85:AF85)&gt;0,"YES","NO")</f>
        <v>NO</v>
      </c>
      <c r="AG85" s="30" t="str">
        <f>IF(SUM('Sales by Agent'!AE85:AG85)&gt;0,"YES","NO")</f>
        <v>NO</v>
      </c>
      <c r="AH85" s="30" t="str">
        <f>IF(SUM('Sales by Agent'!AF85:AH85)&gt;0,"YES","NO")</f>
        <v>NO</v>
      </c>
      <c r="AI85" s="30" t="str">
        <f>IF(SUM('Sales by Agent'!AG85:AI85)&gt;0,"YES","NO")</f>
        <v>NO</v>
      </c>
      <c r="AJ85" s="30" t="str">
        <f>IF(SUM('Sales by Agent'!AH85:AJ85)&gt;0,"YES","NO")</f>
        <v>NO</v>
      </c>
      <c r="AK85" s="30" t="str">
        <f>IF(SUM('Sales by Agent'!AI85:AK85)&gt;0,"YES","NO")</f>
        <v>NO</v>
      </c>
      <c r="AL85" s="30" t="str">
        <f>IF(SUM('Sales by Agent'!AJ85:AL85)&gt;0,"YES","NO")</f>
        <v>NO</v>
      </c>
      <c r="AM85" s="30" t="str">
        <f>IF(SUM('Sales by Agent'!AK85:AM85)&gt;0,"YES","NO")</f>
        <v>NO</v>
      </c>
      <c r="AN85" s="30" t="str">
        <f>IF(SUM('Sales by Agent'!AL85:AN85)&gt;0,"YES","NO")</f>
        <v>NO</v>
      </c>
      <c r="AO85" s="30" t="str">
        <f>IF(SUM('Sales by Agent'!AM85:AO85)&gt;0,"YES","NO")</f>
        <v>YES</v>
      </c>
      <c r="AP85" s="30" t="str">
        <f>IF(SUM('Sales by Agent'!AN85:AP85)&gt;0,"YES","NO")</f>
        <v>YES</v>
      </c>
      <c r="AQ85" s="30" t="str">
        <f>IF(SUM('Sales by Agent'!AO85:AQ85)&gt;0,"YES","NO")</f>
        <v>YES</v>
      </c>
      <c r="AR85" s="30" t="str">
        <f>IF(SUM('Sales by Agent'!AP85:AR85)&gt;0,"YES","NO")</f>
        <v>NO</v>
      </c>
      <c r="AS85" s="30" t="str">
        <f>IF(SUM('Sales by Agent'!AQ85:AS85)&gt;0,"YES","NO")</f>
        <v>NO</v>
      </c>
      <c r="AT85" s="30" t="str">
        <f>IF(SUM('Sales by Agent'!AR85:AT85)&gt;0,"YES","NO")</f>
        <v>NO</v>
      </c>
      <c r="AU85" s="30" t="str">
        <f>IF(SUM('Sales by Agent'!AS85:AU85)&gt;0,"YES","NO")</f>
        <v>NO</v>
      </c>
      <c r="AV85" s="30" t="str">
        <f>IF(SUM('Sales by Agent'!AT85:AV85)&gt;0,"YES","NO")</f>
        <v>NO</v>
      </c>
      <c r="AW85" s="87"/>
      <c r="AX85" t="str">
        <f t="shared" si="13"/>
        <v>NO</v>
      </c>
      <c r="AY85" t="str">
        <f t="shared" si="14"/>
        <v>NO</v>
      </c>
      <c r="AZ85" t="str">
        <f t="shared" si="15"/>
        <v>NO</v>
      </c>
      <c r="BA85" t="str">
        <f t="shared" si="16"/>
        <v>NO</v>
      </c>
      <c r="BB85" t="str">
        <f t="shared" si="17"/>
        <v>NO</v>
      </c>
      <c r="BC85" t="str">
        <f t="shared" si="18"/>
        <v>NO</v>
      </c>
      <c r="BD85" t="str">
        <f t="shared" si="19"/>
        <v>NO</v>
      </c>
      <c r="BE85" t="str">
        <f t="shared" si="20"/>
        <v>NO</v>
      </c>
      <c r="BF85" t="str">
        <f t="shared" si="21"/>
        <v>NO</v>
      </c>
      <c r="BG85" t="str">
        <f t="shared" si="22"/>
        <v>NO</v>
      </c>
      <c r="BH85" t="str">
        <f t="shared" si="12"/>
        <v>NO</v>
      </c>
    </row>
    <row r="86" spans="1:60">
      <c r="A86" s="564" t="s">
        <v>2514</v>
      </c>
      <c r="B86" s="564" t="s">
        <v>2515</v>
      </c>
      <c r="C86" s="564" t="s">
        <v>1986</v>
      </c>
      <c r="D86" s="564" t="s">
        <v>689</v>
      </c>
      <c r="E86" s="564" t="s">
        <v>1457</v>
      </c>
      <c r="F86" s="565">
        <v>10766.98</v>
      </c>
      <c r="G86" s="88"/>
      <c r="H86" s="88"/>
      <c r="I86" s="30" t="str">
        <f>IF(SUM('Sales by Agent'!G86:I86)&gt;0,"YES","NO")</f>
        <v>NO</v>
      </c>
      <c r="J86" s="30" t="str">
        <f>IF(SUM('Sales by Agent'!H86:J86)&gt;0,"YES","NO")</f>
        <v>NO</v>
      </c>
      <c r="K86" s="30" t="str">
        <f>IF(SUM('Sales by Agent'!I86:K86)&gt;0,"YES","NO")</f>
        <v>NO</v>
      </c>
      <c r="L86" s="30" t="str">
        <f>IF(SUM('Sales by Agent'!J86:L86)&gt;0,"YES","NO")</f>
        <v>NO</v>
      </c>
      <c r="M86" s="30" t="str">
        <f>IF(SUM('Sales by Agent'!K86:M86)&gt;0,"YES","NO")</f>
        <v>NO</v>
      </c>
      <c r="N86" s="30" t="str">
        <f>IF(SUM('Sales by Agent'!L86:N86)&gt;0,"YES","NO")</f>
        <v>NO</v>
      </c>
      <c r="O86" s="30" t="str">
        <f>IF(SUM('Sales by Agent'!M86:O86)&gt;0,"YES","NO")</f>
        <v>NO</v>
      </c>
      <c r="P86" s="30" t="str">
        <f>IF(SUM('Sales by Agent'!N86:P86)&gt;0,"YES","NO")</f>
        <v>NO</v>
      </c>
      <c r="Q86" s="30" t="str">
        <f>IF(SUM('Sales by Agent'!O86:Q86)&gt;0,"YES","NO")</f>
        <v>NO</v>
      </c>
      <c r="R86" s="30" t="str">
        <f>IF(SUM('Sales by Agent'!P86:R86)&gt;0,"YES","NO")</f>
        <v>NO</v>
      </c>
      <c r="S86" s="30" t="str">
        <f>IF(SUM('Sales by Agent'!Q86:S86)&gt;0,"YES","NO")</f>
        <v>NO</v>
      </c>
      <c r="T86" s="30" t="str">
        <f>IF(SUM('Sales by Agent'!R86:T86)&gt;0,"YES","NO")</f>
        <v>NO</v>
      </c>
      <c r="U86" s="30" t="str">
        <f>IF(SUM('Sales by Agent'!S86:U86)&gt;0,"YES","NO")</f>
        <v>NO</v>
      </c>
      <c r="V86" s="30" t="str">
        <f>IF(SUM('Sales by Agent'!T86:V86)&gt;0,"YES","NO")</f>
        <v>NO</v>
      </c>
      <c r="W86" s="30" t="str">
        <f>IF(SUM('Sales by Agent'!U86:W86)&gt;0,"YES","NO")</f>
        <v>NO</v>
      </c>
      <c r="X86" s="30" t="str">
        <f>IF(SUM('Sales by Agent'!V86:X86)&gt;0,"YES","NO")</f>
        <v>NO</v>
      </c>
      <c r="Y86" s="30" t="str">
        <f>IF(SUM('Sales by Agent'!W86:Y86)&gt;0,"YES","NO")</f>
        <v>NO</v>
      </c>
      <c r="Z86" s="30" t="str">
        <f>IF(SUM('Sales by Agent'!X86:Z86)&gt;0,"YES","NO")</f>
        <v>NO</v>
      </c>
      <c r="AA86" s="30" t="str">
        <f>IF(SUM('Sales by Agent'!Y86:AA86)&gt;0,"YES","NO")</f>
        <v>NO</v>
      </c>
      <c r="AB86" s="30" t="str">
        <f>IF(SUM('Sales by Agent'!Z86:AB86)&gt;0,"YES","NO")</f>
        <v>NO</v>
      </c>
      <c r="AC86" s="30" t="str">
        <f>IF(SUM('Sales by Agent'!AA86:AC86)&gt;0,"YES","NO")</f>
        <v>NO</v>
      </c>
      <c r="AD86" s="30" t="str">
        <f>IF(SUM('Sales by Agent'!AB86:AD86)&gt;0,"YES","NO")</f>
        <v>NO</v>
      </c>
      <c r="AE86" s="30" t="str">
        <f>IF(SUM('Sales by Agent'!AC86:AE86)&gt;0,"YES","NO")</f>
        <v>NO</v>
      </c>
      <c r="AF86" s="30" t="str">
        <f>IF(SUM('Sales by Agent'!AD86:AF86)&gt;0,"YES","NO")</f>
        <v>NO</v>
      </c>
      <c r="AG86" s="30" t="str">
        <f>IF(SUM('Sales by Agent'!AE86:AG86)&gt;0,"YES","NO")</f>
        <v>NO</v>
      </c>
      <c r="AH86" s="30" t="str">
        <f>IF(SUM('Sales by Agent'!AF86:AH86)&gt;0,"YES","NO")</f>
        <v>NO</v>
      </c>
      <c r="AI86" s="30" t="str">
        <f>IF(SUM('Sales by Agent'!AG86:AI86)&gt;0,"YES","NO")</f>
        <v>NO</v>
      </c>
      <c r="AJ86" s="30" t="str">
        <f>IF(SUM('Sales by Agent'!AH86:AJ86)&gt;0,"YES","NO")</f>
        <v>NO</v>
      </c>
      <c r="AK86" s="30" t="str">
        <f>IF(SUM('Sales by Agent'!AI86:AK86)&gt;0,"YES","NO")</f>
        <v>NO</v>
      </c>
      <c r="AL86" s="30" t="str">
        <f>IF(SUM('Sales by Agent'!AJ86:AL86)&gt;0,"YES","NO")</f>
        <v>NO</v>
      </c>
      <c r="AM86" s="30" t="str">
        <f>IF(SUM('Sales by Agent'!AK86:AM86)&gt;0,"YES","NO")</f>
        <v>NO</v>
      </c>
      <c r="AN86" s="30" t="str">
        <f>IF(SUM('Sales by Agent'!AL86:AN86)&gt;0,"YES","NO")</f>
        <v>NO</v>
      </c>
      <c r="AO86" s="30" t="str">
        <f>IF(SUM('Sales by Agent'!AM86:AO86)&gt;0,"YES","NO")</f>
        <v>NO</v>
      </c>
      <c r="AP86" s="30" t="str">
        <f>IF(SUM('Sales by Agent'!AN86:AP86)&gt;0,"YES","NO")</f>
        <v>NO</v>
      </c>
      <c r="AQ86" s="30" t="str">
        <f>IF(SUM('Sales by Agent'!AO86:AQ86)&gt;0,"YES","NO")</f>
        <v>NO</v>
      </c>
      <c r="AR86" s="30" t="str">
        <f>IF(SUM('Sales by Agent'!AP86:AR86)&gt;0,"YES","NO")</f>
        <v>NO</v>
      </c>
      <c r="AS86" s="30" t="str">
        <f>IF(SUM('Sales by Agent'!AQ86:AS86)&gt;0,"YES","NO")</f>
        <v>NO</v>
      </c>
      <c r="AT86" s="30" t="str">
        <f>IF(SUM('Sales by Agent'!AR86:AT86)&gt;0,"YES","NO")</f>
        <v>NO</v>
      </c>
      <c r="AU86" s="30" t="str">
        <f>IF(SUM('Sales by Agent'!AS86:AU86)&gt;0,"YES","NO")</f>
        <v>NO</v>
      </c>
      <c r="AV86" s="30" t="str">
        <f>IF(SUM('Sales by Agent'!AT86:AV86)&gt;0,"YES","NO")</f>
        <v>YES</v>
      </c>
      <c r="AW86" s="87"/>
      <c r="AX86" t="str">
        <f t="shared" si="13"/>
        <v>NO</v>
      </c>
      <c r="AY86" t="str">
        <f t="shared" si="14"/>
        <v>NO</v>
      </c>
      <c r="AZ86" t="str">
        <f t="shared" si="15"/>
        <v>NO</v>
      </c>
      <c r="BA86" t="str">
        <f t="shared" si="16"/>
        <v>NO</v>
      </c>
      <c r="BB86" t="str">
        <f t="shared" si="17"/>
        <v>NO</v>
      </c>
      <c r="BC86" t="str">
        <f t="shared" si="18"/>
        <v>NO</v>
      </c>
      <c r="BD86" t="str">
        <f t="shared" si="19"/>
        <v>NO</v>
      </c>
      <c r="BE86" t="str">
        <f t="shared" si="20"/>
        <v>NO</v>
      </c>
      <c r="BF86" t="str">
        <f t="shared" si="21"/>
        <v>NO</v>
      </c>
      <c r="BG86" t="str">
        <f t="shared" si="22"/>
        <v>NO</v>
      </c>
      <c r="BH86" t="str">
        <f t="shared" si="12"/>
        <v>NO</v>
      </c>
    </row>
    <row r="87" spans="1:60">
      <c r="A87" s="564" t="s">
        <v>2516</v>
      </c>
      <c r="B87" s="564" t="s">
        <v>2517</v>
      </c>
      <c r="C87" s="564" t="s">
        <v>1986</v>
      </c>
      <c r="D87" s="564" t="s">
        <v>689</v>
      </c>
      <c r="E87" s="564" t="s">
        <v>1457</v>
      </c>
      <c r="F87" s="565">
        <v>7281.3</v>
      </c>
      <c r="G87" s="31"/>
      <c r="H87" s="88"/>
      <c r="I87" s="30" t="str">
        <f>IF(SUM('Sales by Agent'!G87:I87)&gt;0,"YES","NO")</f>
        <v>NO</v>
      </c>
      <c r="J87" s="30" t="str">
        <f>IF(SUM('Sales by Agent'!H87:J87)&gt;0,"YES","NO")</f>
        <v>NO</v>
      </c>
      <c r="K87" s="30" t="str">
        <f>IF(SUM('Sales by Agent'!I87:K87)&gt;0,"YES","NO")</f>
        <v>NO</v>
      </c>
      <c r="L87" s="30" t="str">
        <f>IF(SUM('Sales by Agent'!J87:L87)&gt;0,"YES","NO")</f>
        <v>NO</v>
      </c>
      <c r="M87" s="30" t="str">
        <f>IF(SUM('Sales by Agent'!K87:M87)&gt;0,"YES","NO")</f>
        <v>NO</v>
      </c>
      <c r="N87" s="30" t="str">
        <f>IF(SUM('Sales by Agent'!L87:N87)&gt;0,"YES","NO")</f>
        <v>NO</v>
      </c>
      <c r="O87" s="30" t="str">
        <f>IF(SUM('Sales by Agent'!M87:O87)&gt;0,"YES","NO")</f>
        <v>NO</v>
      </c>
      <c r="P87" s="30" t="str">
        <f>IF(SUM('Sales by Agent'!N87:P87)&gt;0,"YES","NO")</f>
        <v>NO</v>
      </c>
      <c r="Q87" s="30" t="str">
        <f>IF(SUM('Sales by Agent'!O87:Q87)&gt;0,"YES","NO")</f>
        <v>NO</v>
      </c>
      <c r="R87" s="30" t="str">
        <f>IF(SUM('Sales by Agent'!P87:R87)&gt;0,"YES","NO")</f>
        <v>NO</v>
      </c>
      <c r="S87" s="30" t="str">
        <f>IF(SUM('Sales by Agent'!Q87:S87)&gt;0,"YES","NO")</f>
        <v>NO</v>
      </c>
      <c r="T87" s="30" t="str">
        <f>IF(SUM('Sales by Agent'!R87:T87)&gt;0,"YES","NO")</f>
        <v>NO</v>
      </c>
      <c r="U87" s="30" t="str">
        <f>IF(SUM('Sales by Agent'!S87:U87)&gt;0,"YES","NO")</f>
        <v>NO</v>
      </c>
      <c r="V87" s="30" t="str">
        <f>IF(SUM('Sales by Agent'!T87:V87)&gt;0,"YES","NO")</f>
        <v>NO</v>
      </c>
      <c r="W87" s="30" t="str">
        <f>IF(SUM('Sales by Agent'!U87:W87)&gt;0,"YES","NO")</f>
        <v>NO</v>
      </c>
      <c r="X87" s="30" t="str">
        <f>IF(SUM('Sales by Agent'!V87:X87)&gt;0,"YES","NO")</f>
        <v>NO</v>
      </c>
      <c r="Y87" s="30" t="str">
        <f>IF(SUM('Sales by Agent'!W87:Y87)&gt;0,"YES","NO")</f>
        <v>NO</v>
      </c>
      <c r="Z87" s="30" t="str">
        <f>IF(SUM('Sales by Agent'!X87:Z87)&gt;0,"YES","NO")</f>
        <v>NO</v>
      </c>
      <c r="AA87" s="30" t="str">
        <f>IF(SUM('Sales by Agent'!Y87:AA87)&gt;0,"YES","NO")</f>
        <v>NO</v>
      </c>
      <c r="AB87" s="30" t="str">
        <f>IF(SUM('Sales by Agent'!Z87:AB87)&gt;0,"YES","NO")</f>
        <v>NO</v>
      </c>
      <c r="AC87" s="30" t="str">
        <f>IF(SUM('Sales by Agent'!AA87:AC87)&gt;0,"YES","NO")</f>
        <v>NO</v>
      </c>
      <c r="AD87" s="30" t="str">
        <f>IF(SUM('Sales by Agent'!AB87:AD87)&gt;0,"YES","NO")</f>
        <v>NO</v>
      </c>
      <c r="AE87" s="30" t="str">
        <f>IF(SUM('Sales by Agent'!AC87:AE87)&gt;0,"YES","NO")</f>
        <v>NO</v>
      </c>
      <c r="AF87" s="30" t="str">
        <f>IF(SUM('Sales by Agent'!AD87:AF87)&gt;0,"YES","NO")</f>
        <v>NO</v>
      </c>
      <c r="AG87" s="30" t="str">
        <f>IF(SUM('Sales by Agent'!AE87:AG87)&gt;0,"YES","NO")</f>
        <v>NO</v>
      </c>
      <c r="AH87" s="30" t="str">
        <f>IF(SUM('Sales by Agent'!AF87:AH87)&gt;0,"YES","NO")</f>
        <v>NO</v>
      </c>
      <c r="AI87" s="30" t="str">
        <f>IF(SUM('Sales by Agent'!AG87:AI87)&gt;0,"YES","NO")</f>
        <v>NO</v>
      </c>
      <c r="AJ87" s="30" t="str">
        <f>IF(SUM('Sales by Agent'!AH87:AJ87)&gt;0,"YES","NO")</f>
        <v>NO</v>
      </c>
      <c r="AK87" s="30" t="str">
        <f>IF(SUM('Sales by Agent'!AI87:AK87)&gt;0,"YES","NO")</f>
        <v>NO</v>
      </c>
      <c r="AL87" s="30" t="str">
        <f>IF(SUM('Sales by Agent'!AJ87:AL87)&gt;0,"YES","NO")</f>
        <v>NO</v>
      </c>
      <c r="AM87" s="30" t="str">
        <f>IF(SUM('Sales by Agent'!AK87:AM87)&gt;0,"YES","NO")</f>
        <v>NO</v>
      </c>
      <c r="AN87" s="30" t="str">
        <f>IF(SUM('Sales by Agent'!AL87:AN87)&gt;0,"YES","NO")</f>
        <v>NO</v>
      </c>
      <c r="AO87" s="30" t="str">
        <f>IF(SUM('Sales by Agent'!AM87:AO87)&gt;0,"YES","NO")</f>
        <v>NO</v>
      </c>
      <c r="AP87" s="30" t="str">
        <f>IF(SUM('Sales by Agent'!AN87:AP87)&gt;0,"YES","NO")</f>
        <v>NO</v>
      </c>
      <c r="AQ87" s="30" t="str">
        <f>IF(SUM('Sales by Agent'!AO87:AQ87)&gt;0,"YES","NO")</f>
        <v>NO</v>
      </c>
      <c r="AR87" s="30" t="str">
        <f>IF(SUM('Sales by Agent'!AP87:AR87)&gt;0,"YES","NO")</f>
        <v>NO</v>
      </c>
      <c r="AS87" s="30" t="str">
        <f>IF(SUM('Sales by Agent'!AQ87:AS87)&gt;0,"YES","NO")</f>
        <v>NO</v>
      </c>
      <c r="AT87" s="30" t="str">
        <f>IF(SUM('Sales by Agent'!AR87:AT87)&gt;0,"YES","NO")</f>
        <v>NO</v>
      </c>
      <c r="AU87" s="30" t="str">
        <f>IF(SUM('Sales by Agent'!AS87:AU87)&gt;0,"YES","NO")</f>
        <v>NO</v>
      </c>
      <c r="AV87" s="30" t="str">
        <f>IF(SUM('Sales by Agent'!AT87:AV87)&gt;0,"YES","NO")</f>
        <v>YES</v>
      </c>
      <c r="AW87" s="87"/>
      <c r="AX87" t="str">
        <f t="shared" si="13"/>
        <v>NO</v>
      </c>
      <c r="AY87" t="str">
        <f t="shared" si="14"/>
        <v>NO</v>
      </c>
      <c r="AZ87" t="str">
        <f t="shared" si="15"/>
        <v>NO</v>
      </c>
      <c r="BA87" t="str">
        <f t="shared" si="16"/>
        <v>NO</v>
      </c>
      <c r="BB87" t="str">
        <f t="shared" si="17"/>
        <v>NO</v>
      </c>
      <c r="BC87" t="str">
        <f t="shared" si="18"/>
        <v>NO</v>
      </c>
      <c r="BD87" t="str">
        <f t="shared" si="19"/>
        <v>NO</v>
      </c>
      <c r="BE87" t="str">
        <f t="shared" si="20"/>
        <v>NO</v>
      </c>
      <c r="BF87" t="str">
        <f t="shared" si="21"/>
        <v>NO</v>
      </c>
      <c r="BG87" t="str">
        <f t="shared" si="22"/>
        <v>NO</v>
      </c>
      <c r="BH87" t="str">
        <f t="shared" si="12"/>
        <v>NO</v>
      </c>
    </row>
    <row r="88" spans="1:60">
      <c r="A88" s="564" t="s">
        <v>2143</v>
      </c>
      <c r="B88" s="564" t="s">
        <v>2144</v>
      </c>
      <c r="C88" s="564" t="s">
        <v>1986</v>
      </c>
      <c r="D88" s="564" t="s">
        <v>689</v>
      </c>
      <c r="E88" s="564" t="s">
        <v>1457</v>
      </c>
      <c r="F88" s="565">
        <v>2429.06</v>
      </c>
      <c r="G88" s="88"/>
      <c r="H88" s="88"/>
      <c r="I88" s="30" t="str">
        <f>IF(SUM('Sales by Agent'!G88:I88)&gt;0,"YES","NO")</f>
        <v>NO</v>
      </c>
      <c r="J88" s="30" t="str">
        <f>IF(SUM('Sales by Agent'!H88:J88)&gt;0,"YES","NO")</f>
        <v>NO</v>
      </c>
      <c r="K88" s="30" t="str">
        <f>IF(SUM('Sales by Agent'!I88:K88)&gt;0,"YES","NO")</f>
        <v>NO</v>
      </c>
      <c r="L88" s="30" t="str">
        <f>IF(SUM('Sales by Agent'!J88:L88)&gt;0,"YES","NO")</f>
        <v>NO</v>
      </c>
      <c r="M88" s="30" t="str">
        <f>IF(SUM('Sales by Agent'!K88:M88)&gt;0,"YES","NO")</f>
        <v>NO</v>
      </c>
      <c r="N88" s="30" t="str">
        <f>IF(SUM('Sales by Agent'!L88:N88)&gt;0,"YES","NO")</f>
        <v>NO</v>
      </c>
      <c r="O88" s="30" t="str">
        <f>IF(SUM('Sales by Agent'!M88:O88)&gt;0,"YES","NO")</f>
        <v>NO</v>
      </c>
      <c r="P88" s="30" t="str">
        <f>IF(SUM('Sales by Agent'!N88:P88)&gt;0,"YES","NO")</f>
        <v>NO</v>
      </c>
      <c r="Q88" s="30" t="str">
        <f>IF(SUM('Sales by Agent'!O88:Q88)&gt;0,"YES","NO")</f>
        <v>NO</v>
      </c>
      <c r="R88" s="30" t="str">
        <f>IF(SUM('Sales by Agent'!P88:R88)&gt;0,"YES","NO")</f>
        <v>NO</v>
      </c>
      <c r="S88" s="30" t="str">
        <f>IF(SUM('Sales by Agent'!Q88:S88)&gt;0,"YES","NO")</f>
        <v>NO</v>
      </c>
      <c r="T88" s="30" t="str">
        <f>IF(SUM('Sales by Agent'!R88:T88)&gt;0,"YES","NO")</f>
        <v>NO</v>
      </c>
      <c r="U88" s="30" t="str">
        <f>IF(SUM('Sales by Agent'!S88:U88)&gt;0,"YES","NO")</f>
        <v>NO</v>
      </c>
      <c r="V88" s="30" t="str">
        <f>IF(SUM('Sales by Agent'!T88:V88)&gt;0,"YES","NO")</f>
        <v>NO</v>
      </c>
      <c r="W88" s="30" t="str">
        <f>IF(SUM('Sales by Agent'!U88:W88)&gt;0,"YES","NO")</f>
        <v>NO</v>
      </c>
      <c r="X88" s="30" t="str">
        <f>IF(SUM('Sales by Agent'!V88:X88)&gt;0,"YES","NO")</f>
        <v>NO</v>
      </c>
      <c r="Y88" s="30" t="str">
        <f>IF(SUM('Sales by Agent'!W88:Y88)&gt;0,"YES","NO")</f>
        <v>NO</v>
      </c>
      <c r="Z88" s="30" t="str">
        <f>IF(SUM('Sales by Agent'!X88:Z88)&gt;0,"YES","NO")</f>
        <v>NO</v>
      </c>
      <c r="AA88" s="30" t="str">
        <f>IF(SUM('Sales by Agent'!Y88:AA88)&gt;0,"YES","NO")</f>
        <v>NO</v>
      </c>
      <c r="AB88" s="30" t="str">
        <f>IF(SUM('Sales by Agent'!Z88:AB88)&gt;0,"YES","NO")</f>
        <v>NO</v>
      </c>
      <c r="AC88" s="30" t="str">
        <f>IF(SUM('Sales by Agent'!AA88:AC88)&gt;0,"YES","NO")</f>
        <v>NO</v>
      </c>
      <c r="AD88" s="30" t="str">
        <f>IF(SUM('Sales by Agent'!AB88:AD88)&gt;0,"YES","NO")</f>
        <v>NO</v>
      </c>
      <c r="AE88" s="30" t="str">
        <f>IF(SUM('Sales by Agent'!AC88:AE88)&gt;0,"YES","NO")</f>
        <v>NO</v>
      </c>
      <c r="AF88" s="30" t="str">
        <f>IF(SUM('Sales by Agent'!AD88:AF88)&gt;0,"YES","NO")</f>
        <v>NO</v>
      </c>
      <c r="AG88" s="30" t="str">
        <f>IF(SUM('Sales by Agent'!AE88:AG88)&gt;0,"YES","NO")</f>
        <v>NO</v>
      </c>
      <c r="AH88" s="30" t="str">
        <f>IF(SUM('Sales by Agent'!AF88:AH88)&gt;0,"YES","NO")</f>
        <v>NO</v>
      </c>
      <c r="AI88" s="30" t="str">
        <f>IF(SUM('Sales by Agent'!AG88:AI88)&gt;0,"YES","NO")</f>
        <v>NO</v>
      </c>
      <c r="AJ88" s="30" t="str">
        <f>IF(SUM('Sales by Agent'!AH88:AJ88)&gt;0,"YES","NO")</f>
        <v>NO</v>
      </c>
      <c r="AK88" s="30" t="str">
        <f>IF(SUM('Sales by Agent'!AI88:AK88)&gt;0,"YES","NO")</f>
        <v>NO</v>
      </c>
      <c r="AL88" s="30" t="str">
        <f>IF(SUM('Sales by Agent'!AJ88:AL88)&gt;0,"YES","NO")</f>
        <v>NO</v>
      </c>
      <c r="AM88" s="30" t="str">
        <f>IF(SUM('Sales by Agent'!AK88:AM88)&gt;0,"YES","NO")</f>
        <v>NO</v>
      </c>
      <c r="AN88" s="30" t="str">
        <f>IF(SUM('Sales by Agent'!AL88:AN88)&gt;0,"YES","NO")</f>
        <v>YES</v>
      </c>
      <c r="AO88" s="30" t="str">
        <f>IF(SUM('Sales by Agent'!AM88:AO88)&gt;0,"YES","NO")</f>
        <v>YES</v>
      </c>
      <c r="AP88" s="30" t="str">
        <f>IF(SUM('Sales by Agent'!AN88:AP88)&gt;0,"YES","NO")</f>
        <v>YES</v>
      </c>
      <c r="AQ88" s="30" t="str">
        <f>IF(SUM('Sales by Agent'!AO88:AQ88)&gt;0,"YES","NO")</f>
        <v>YES</v>
      </c>
      <c r="AR88" s="30" t="str">
        <f>IF(SUM('Sales by Agent'!AP88:AR88)&gt;0,"YES","NO")</f>
        <v>YES</v>
      </c>
      <c r="AS88" s="30" t="str">
        <f>IF(SUM('Sales by Agent'!AQ88:AS88)&gt;0,"YES","NO")</f>
        <v>YES</v>
      </c>
      <c r="AT88" s="30" t="str">
        <f>IF(SUM('Sales by Agent'!AR88:AT88)&gt;0,"YES","NO")</f>
        <v>YES</v>
      </c>
      <c r="AU88" s="30" t="str">
        <f>IF(SUM('Sales by Agent'!AS88:AU88)&gt;0,"YES","NO")</f>
        <v>NO</v>
      </c>
      <c r="AV88" s="30" t="str">
        <f>IF(SUM('Sales by Agent'!AT88:AV88)&gt;0,"YES","NO")</f>
        <v>NO</v>
      </c>
      <c r="AW88" s="87"/>
      <c r="AX88" t="str">
        <f t="shared" si="13"/>
        <v>NO</v>
      </c>
      <c r="AY88" t="str">
        <f t="shared" si="14"/>
        <v>NO</v>
      </c>
      <c r="AZ88" t="str">
        <f t="shared" si="15"/>
        <v>NO</v>
      </c>
      <c r="BA88" t="str">
        <f t="shared" si="16"/>
        <v>NO</v>
      </c>
      <c r="BB88" t="str">
        <f t="shared" si="17"/>
        <v>NO</v>
      </c>
      <c r="BC88" t="str">
        <f t="shared" si="18"/>
        <v>NO</v>
      </c>
      <c r="BD88" t="str">
        <f t="shared" si="19"/>
        <v>NO</v>
      </c>
      <c r="BE88" t="str">
        <f t="shared" si="20"/>
        <v>NO</v>
      </c>
      <c r="BF88" t="str">
        <f t="shared" si="21"/>
        <v>NO</v>
      </c>
      <c r="BG88" t="str">
        <f t="shared" si="22"/>
        <v>NO</v>
      </c>
      <c r="BH88" t="str">
        <f t="shared" si="12"/>
        <v>NO</v>
      </c>
    </row>
    <row r="89" spans="1:60">
      <c r="A89" s="564" t="s">
        <v>2145</v>
      </c>
      <c r="B89" s="564" t="s">
        <v>2146</v>
      </c>
      <c r="C89" s="564" t="s">
        <v>1986</v>
      </c>
      <c r="D89" s="564" t="s">
        <v>689</v>
      </c>
      <c r="E89" s="564" t="s">
        <v>1457</v>
      </c>
      <c r="F89" s="565">
        <v>28494.240000000002</v>
      </c>
      <c r="G89" s="31"/>
      <c r="H89" s="88"/>
      <c r="I89" s="30" t="str">
        <f>IF(SUM('Sales by Agent'!G89:I89)&gt;0,"YES","NO")</f>
        <v>NO</v>
      </c>
      <c r="J89" s="30" t="str">
        <f>IF(SUM('Sales by Agent'!H89:J89)&gt;0,"YES","NO")</f>
        <v>NO</v>
      </c>
      <c r="K89" s="30" t="str">
        <f>IF(SUM('Sales by Agent'!I89:K89)&gt;0,"YES","NO")</f>
        <v>NO</v>
      </c>
      <c r="L89" s="30" t="str">
        <f>IF(SUM('Sales by Agent'!J89:L89)&gt;0,"YES","NO")</f>
        <v>NO</v>
      </c>
      <c r="M89" s="30" t="str">
        <f>IF(SUM('Sales by Agent'!K89:M89)&gt;0,"YES","NO")</f>
        <v>NO</v>
      </c>
      <c r="N89" s="30" t="str">
        <f>IF(SUM('Sales by Agent'!L89:N89)&gt;0,"YES","NO")</f>
        <v>NO</v>
      </c>
      <c r="O89" s="30" t="str">
        <f>IF(SUM('Sales by Agent'!M89:O89)&gt;0,"YES","NO")</f>
        <v>NO</v>
      </c>
      <c r="P89" s="30" t="str">
        <f>IF(SUM('Sales by Agent'!N89:P89)&gt;0,"YES","NO")</f>
        <v>NO</v>
      </c>
      <c r="Q89" s="30" t="str">
        <f>IF(SUM('Sales by Agent'!O89:Q89)&gt;0,"YES","NO")</f>
        <v>NO</v>
      </c>
      <c r="R89" s="30" t="str">
        <f>IF(SUM('Sales by Agent'!P89:R89)&gt;0,"YES","NO")</f>
        <v>NO</v>
      </c>
      <c r="S89" s="30" t="str">
        <f>IF(SUM('Sales by Agent'!Q89:S89)&gt;0,"YES","NO")</f>
        <v>NO</v>
      </c>
      <c r="T89" s="30" t="str">
        <f>IF(SUM('Sales by Agent'!R89:T89)&gt;0,"YES","NO")</f>
        <v>NO</v>
      </c>
      <c r="U89" s="30" t="str">
        <f>IF(SUM('Sales by Agent'!S89:U89)&gt;0,"YES","NO")</f>
        <v>NO</v>
      </c>
      <c r="V89" s="30" t="str">
        <f>IF(SUM('Sales by Agent'!T89:V89)&gt;0,"YES","NO")</f>
        <v>NO</v>
      </c>
      <c r="W89" s="30" t="str">
        <f>IF(SUM('Sales by Agent'!U89:W89)&gt;0,"YES","NO")</f>
        <v>NO</v>
      </c>
      <c r="X89" s="30" t="str">
        <f>IF(SUM('Sales by Agent'!V89:X89)&gt;0,"YES","NO")</f>
        <v>NO</v>
      </c>
      <c r="Y89" s="30" t="str">
        <f>IF(SUM('Sales by Agent'!W89:Y89)&gt;0,"YES","NO")</f>
        <v>NO</v>
      </c>
      <c r="Z89" s="30" t="str">
        <f>IF(SUM('Sales by Agent'!X89:Z89)&gt;0,"YES","NO")</f>
        <v>NO</v>
      </c>
      <c r="AA89" s="30" t="str">
        <f>IF(SUM('Sales by Agent'!Y89:AA89)&gt;0,"YES","NO")</f>
        <v>NO</v>
      </c>
      <c r="AB89" s="30" t="str">
        <f>IF(SUM('Sales by Agent'!Z89:AB89)&gt;0,"YES","NO")</f>
        <v>NO</v>
      </c>
      <c r="AC89" s="30" t="str">
        <f>IF(SUM('Sales by Agent'!AA89:AC89)&gt;0,"YES","NO")</f>
        <v>NO</v>
      </c>
      <c r="AD89" s="30" t="str">
        <f>IF(SUM('Sales by Agent'!AB89:AD89)&gt;0,"YES","NO")</f>
        <v>NO</v>
      </c>
      <c r="AE89" s="30" t="str">
        <f>IF(SUM('Sales by Agent'!AC89:AE89)&gt;0,"YES","NO")</f>
        <v>NO</v>
      </c>
      <c r="AF89" s="30" t="str">
        <f>IF(SUM('Sales by Agent'!AD89:AF89)&gt;0,"YES","NO")</f>
        <v>NO</v>
      </c>
      <c r="AG89" s="30" t="str">
        <f>IF(SUM('Sales by Agent'!AE89:AG89)&gt;0,"YES","NO")</f>
        <v>NO</v>
      </c>
      <c r="AH89" s="30" t="str">
        <f>IF(SUM('Sales by Agent'!AF89:AH89)&gt;0,"YES","NO")</f>
        <v>NO</v>
      </c>
      <c r="AI89" s="30" t="str">
        <f>IF(SUM('Sales by Agent'!AG89:AI89)&gt;0,"YES","NO")</f>
        <v>NO</v>
      </c>
      <c r="AJ89" s="30" t="str">
        <f>IF(SUM('Sales by Agent'!AH89:AJ89)&gt;0,"YES","NO")</f>
        <v>NO</v>
      </c>
      <c r="AK89" s="30" t="str">
        <f>IF(SUM('Sales by Agent'!AI89:AK89)&gt;0,"YES","NO")</f>
        <v>NO</v>
      </c>
      <c r="AL89" s="30" t="str">
        <f>IF(SUM('Sales by Agent'!AJ89:AL89)&gt;0,"YES","NO")</f>
        <v>YES</v>
      </c>
      <c r="AM89" s="30" t="str">
        <f>IF(SUM('Sales by Agent'!AK89:AM89)&gt;0,"YES","NO")</f>
        <v>YES</v>
      </c>
      <c r="AN89" s="30" t="str">
        <f>IF(SUM('Sales by Agent'!AL89:AN89)&gt;0,"YES","NO")</f>
        <v>YES</v>
      </c>
      <c r="AO89" s="30" t="str">
        <f>IF(SUM('Sales by Agent'!AM89:AO89)&gt;0,"YES","NO")</f>
        <v>YES</v>
      </c>
      <c r="AP89" s="30" t="str">
        <f>IF(SUM('Sales by Agent'!AN89:AP89)&gt;0,"YES","NO")</f>
        <v>YES</v>
      </c>
      <c r="AQ89" s="30" t="str">
        <f>IF(SUM('Sales by Agent'!AO89:AQ89)&gt;0,"YES","NO")</f>
        <v>YES</v>
      </c>
      <c r="AR89" s="30" t="str">
        <f>IF(SUM('Sales by Agent'!AP89:AR89)&gt;0,"YES","NO")</f>
        <v>YES</v>
      </c>
      <c r="AS89" s="30" t="str">
        <f>IF(SUM('Sales by Agent'!AQ89:AS89)&gt;0,"YES","NO")</f>
        <v>YES</v>
      </c>
      <c r="AT89" s="30" t="str">
        <f>IF(SUM('Sales by Agent'!AR89:AT89)&gt;0,"YES","NO")</f>
        <v>YES</v>
      </c>
      <c r="AU89" s="30" t="str">
        <f>IF(SUM('Sales by Agent'!AS89:AU89)&gt;0,"YES","NO")</f>
        <v>YES</v>
      </c>
      <c r="AV89" s="30" t="str">
        <f>IF(SUM('Sales by Agent'!AT89:AV89)&gt;0,"YES","NO")</f>
        <v>YES</v>
      </c>
      <c r="AW89" s="87"/>
      <c r="AX89" t="str">
        <f t="shared" si="13"/>
        <v>NO</v>
      </c>
      <c r="AY89" t="str">
        <f t="shared" si="14"/>
        <v>NO</v>
      </c>
      <c r="AZ89" t="str">
        <f t="shared" si="15"/>
        <v>NO</v>
      </c>
      <c r="BA89" t="str">
        <f t="shared" si="16"/>
        <v>NO</v>
      </c>
      <c r="BB89" t="str">
        <f t="shared" si="17"/>
        <v>NO</v>
      </c>
      <c r="BC89" t="str">
        <f t="shared" si="18"/>
        <v>NO</v>
      </c>
      <c r="BD89" t="str">
        <f t="shared" si="19"/>
        <v>NO</v>
      </c>
      <c r="BE89" t="str">
        <f t="shared" si="20"/>
        <v>NO</v>
      </c>
      <c r="BF89" t="str">
        <f t="shared" si="21"/>
        <v>NO</v>
      </c>
      <c r="BG89" t="str">
        <f t="shared" si="22"/>
        <v>NO</v>
      </c>
      <c r="BH89" t="str">
        <f t="shared" si="12"/>
        <v>NO</v>
      </c>
    </row>
    <row r="90" spans="1:60">
      <c r="A90" s="564" t="s">
        <v>2147</v>
      </c>
      <c r="B90" s="564" t="s">
        <v>2148</v>
      </c>
      <c r="C90" s="564" t="s">
        <v>1986</v>
      </c>
      <c r="D90" s="564" t="s">
        <v>689</v>
      </c>
      <c r="E90" s="564" t="s">
        <v>1457</v>
      </c>
      <c r="F90" s="565">
        <v>49972.61</v>
      </c>
      <c r="G90" s="31"/>
      <c r="H90" s="88"/>
      <c r="I90" s="30" t="str">
        <f>IF(SUM('Sales by Agent'!G90:I90)&gt;0,"YES","NO")</f>
        <v>NO</v>
      </c>
      <c r="J90" s="30" t="str">
        <f>IF(SUM('Sales by Agent'!H90:J90)&gt;0,"YES","NO")</f>
        <v>NO</v>
      </c>
      <c r="K90" s="30" t="str">
        <f>IF(SUM('Sales by Agent'!I90:K90)&gt;0,"YES","NO")</f>
        <v>NO</v>
      </c>
      <c r="L90" s="30" t="str">
        <f>IF(SUM('Sales by Agent'!J90:L90)&gt;0,"YES","NO")</f>
        <v>NO</v>
      </c>
      <c r="M90" s="30" t="str">
        <f>IF(SUM('Sales by Agent'!K90:M90)&gt;0,"YES","NO")</f>
        <v>NO</v>
      </c>
      <c r="N90" s="30" t="str">
        <f>IF(SUM('Sales by Agent'!L90:N90)&gt;0,"YES","NO")</f>
        <v>NO</v>
      </c>
      <c r="O90" s="30" t="str">
        <f>IF(SUM('Sales by Agent'!M90:O90)&gt;0,"YES","NO")</f>
        <v>NO</v>
      </c>
      <c r="P90" s="30" t="str">
        <f>IF(SUM('Sales by Agent'!N90:P90)&gt;0,"YES","NO")</f>
        <v>NO</v>
      </c>
      <c r="Q90" s="30" t="str">
        <f>IF(SUM('Sales by Agent'!O90:Q90)&gt;0,"YES","NO")</f>
        <v>NO</v>
      </c>
      <c r="R90" s="30" t="str">
        <f>IF(SUM('Sales by Agent'!P90:R90)&gt;0,"YES","NO")</f>
        <v>NO</v>
      </c>
      <c r="S90" s="30" t="str">
        <f>IF(SUM('Sales by Agent'!Q90:S90)&gt;0,"YES","NO")</f>
        <v>NO</v>
      </c>
      <c r="T90" s="30" t="str">
        <f>IF(SUM('Sales by Agent'!R90:T90)&gt;0,"YES","NO")</f>
        <v>NO</v>
      </c>
      <c r="U90" s="30" t="str">
        <f>IF(SUM('Sales by Agent'!S90:U90)&gt;0,"YES","NO")</f>
        <v>NO</v>
      </c>
      <c r="V90" s="30" t="str">
        <f>IF(SUM('Sales by Agent'!T90:V90)&gt;0,"YES","NO")</f>
        <v>NO</v>
      </c>
      <c r="W90" s="30" t="str">
        <f>IF(SUM('Sales by Agent'!U90:W90)&gt;0,"YES","NO")</f>
        <v>NO</v>
      </c>
      <c r="X90" s="30" t="str">
        <f>IF(SUM('Sales by Agent'!V90:X90)&gt;0,"YES","NO")</f>
        <v>NO</v>
      </c>
      <c r="Y90" s="30" t="str">
        <f>IF(SUM('Sales by Agent'!W90:Y90)&gt;0,"YES","NO")</f>
        <v>NO</v>
      </c>
      <c r="Z90" s="30" t="str">
        <f>IF(SUM('Sales by Agent'!X90:Z90)&gt;0,"YES","NO")</f>
        <v>NO</v>
      </c>
      <c r="AA90" s="30" t="str">
        <f>IF(SUM('Sales by Agent'!Y90:AA90)&gt;0,"YES","NO")</f>
        <v>NO</v>
      </c>
      <c r="AB90" s="30" t="str">
        <f>IF(SUM('Sales by Agent'!Z90:AB90)&gt;0,"YES","NO")</f>
        <v>NO</v>
      </c>
      <c r="AC90" s="30" t="str">
        <f>IF(SUM('Sales by Agent'!AA90:AC90)&gt;0,"YES","NO")</f>
        <v>NO</v>
      </c>
      <c r="AD90" s="30" t="str">
        <f>IF(SUM('Sales by Agent'!AB90:AD90)&gt;0,"YES","NO")</f>
        <v>NO</v>
      </c>
      <c r="AE90" s="30" t="str">
        <f>IF(SUM('Sales by Agent'!AC90:AE90)&gt;0,"YES","NO")</f>
        <v>NO</v>
      </c>
      <c r="AF90" s="30" t="str">
        <f>IF(SUM('Sales by Agent'!AD90:AF90)&gt;0,"YES","NO")</f>
        <v>NO</v>
      </c>
      <c r="AG90" s="30" t="str">
        <f>IF(SUM('Sales by Agent'!AE90:AG90)&gt;0,"YES","NO")</f>
        <v>NO</v>
      </c>
      <c r="AH90" s="30" t="str">
        <f>IF(SUM('Sales by Agent'!AF90:AH90)&gt;0,"YES","NO")</f>
        <v>NO</v>
      </c>
      <c r="AI90" s="30" t="str">
        <f>IF(SUM('Sales by Agent'!AG90:AI90)&gt;0,"YES","NO")</f>
        <v>NO</v>
      </c>
      <c r="AJ90" s="30" t="str">
        <f>IF(SUM('Sales by Agent'!AH90:AJ90)&gt;0,"YES","NO")</f>
        <v>NO</v>
      </c>
      <c r="AK90" s="30" t="str">
        <f>IF(SUM('Sales by Agent'!AI90:AK90)&gt;0,"YES","NO")</f>
        <v>NO</v>
      </c>
      <c r="AL90" s="30" t="str">
        <f>IF(SUM('Sales by Agent'!AJ90:AL90)&gt;0,"YES","NO")</f>
        <v>YES</v>
      </c>
      <c r="AM90" s="30" t="str">
        <f>IF(SUM('Sales by Agent'!AK90:AM90)&gt;0,"YES","NO")</f>
        <v>YES</v>
      </c>
      <c r="AN90" s="30" t="str">
        <f>IF(SUM('Sales by Agent'!AL90:AN90)&gt;0,"YES","NO")</f>
        <v>YES</v>
      </c>
      <c r="AO90" s="30" t="str">
        <f>IF(SUM('Sales by Agent'!AM90:AO90)&gt;0,"YES","NO")</f>
        <v>YES</v>
      </c>
      <c r="AP90" s="30" t="str">
        <f>IF(SUM('Sales by Agent'!AN90:AP90)&gt;0,"YES","NO")</f>
        <v>YES</v>
      </c>
      <c r="AQ90" s="30" t="str">
        <f>IF(SUM('Sales by Agent'!AO90:AQ90)&gt;0,"YES","NO")</f>
        <v>NO</v>
      </c>
      <c r="AR90" s="30" t="str">
        <f>IF(SUM('Sales by Agent'!AP90:AR90)&gt;0,"YES","NO")</f>
        <v>YES</v>
      </c>
      <c r="AS90" s="30" t="str">
        <f>IF(SUM('Sales by Agent'!AQ90:AS90)&gt;0,"YES","NO")</f>
        <v>YES</v>
      </c>
      <c r="AT90" s="30" t="str">
        <f>IF(SUM('Sales by Agent'!AR90:AT90)&gt;0,"YES","NO")</f>
        <v>YES</v>
      </c>
      <c r="AU90" s="30" t="str">
        <f>IF(SUM('Sales by Agent'!AS90:AU90)&gt;0,"YES","NO")</f>
        <v>YES</v>
      </c>
      <c r="AV90" s="30" t="str">
        <f>IF(SUM('Sales by Agent'!AT90:AV90)&gt;0,"YES","NO")</f>
        <v>YES</v>
      </c>
      <c r="AW90" s="87"/>
      <c r="AX90" t="str">
        <f t="shared" si="13"/>
        <v>NO</v>
      </c>
      <c r="AY90" t="str">
        <f t="shared" si="14"/>
        <v>NO</v>
      </c>
      <c r="AZ90" t="str">
        <f t="shared" si="15"/>
        <v>NO</v>
      </c>
      <c r="BA90" t="str">
        <f t="shared" si="16"/>
        <v>NO</v>
      </c>
      <c r="BB90" t="str">
        <f t="shared" si="17"/>
        <v>NO</v>
      </c>
      <c r="BC90" t="str">
        <f t="shared" si="18"/>
        <v>NO</v>
      </c>
      <c r="BD90" t="str">
        <f t="shared" si="19"/>
        <v>NO</v>
      </c>
      <c r="BE90" t="str">
        <f t="shared" si="20"/>
        <v>NO</v>
      </c>
      <c r="BF90" t="str">
        <f t="shared" si="21"/>
        <v>NO</v>
      </c>
      <c r="BG90" t="str">
        <f t="shared" si="22"/>
        <v>NO</v>
      </c>
      <c r="BH90" t="str">
        <f t="shared" si="12"/>
        <v>NO</v>
      </c>
    </row>
    <row r="91" spans="1:60">
      <c r="A91" s="564" t="s">
        <v>2149</v>
      </c>
      <c r="B91" s="564" t="s">
        <v>2150</v>
      </c>
      <c r="C91" s="564" t="s">
        <v>1986</v>
      </c>
      <c r="D91" s="564" t="s">
        <v>689</v>
      </c>
      <c r="E91" s="564" t="s">
        <v>1457</v>
      </c>
      <c r="F91" s="565">
        <v>28066.799999999999</v>
      </c>
      <c r="G91" s="88"/>
      <c r="H91" s="88"/>
      <c r="I91" s="30" t="str">
        <f>IF(SUM('Sales by Agent'!G91:I91)&gt;0,"YES","NO")</f>
        <v>NO</v>
      </c>
      <c r="J91" s="30" t="str">
        <f>IF(SUM('Sales by Agent'!H91:J91)&gt;0,"YES","NO")</f>
        <v>NO</v>
      </c>
      <c r="K91" s="30" t="str">
        <f>IF(SUM('Sales by Agent'!I91:K91)&gt;0,"YES","NO")</f>
        <v>NO</v>
      </c>
      <c r="L91" s="30" t="str">
        <f>IF(SUM('Sales by Agent'!J91:L91)&gt;0,"YES","NO")</f>
        <v>NO</v>
      </c>
      <c r="M91" s="30" t="str">
        <f>IF(SUM('Sales by Agent'!K91:M91)&gt;0,"YES","NO")</f>
        <v>NO</v>
      </c>
      <c r="N91" s="30" t="str">
        <f>IF(SUM('Sales by Agent'!L91:N91)&gt;0,"YES","NO")</f>
        <v>NO</v>
      </c>
      <c r="O91" s="30" t="str">
        <f>IF(SUM('Sales by Agent'!M91:O91)&gt;0,"YES","NO")</f>
        <v>NO</v>
      </c>
      <c r="P91" s="30" t="str">
        <f>IF(SUM('Sales by Agent'!N91:P91)&gt;0,"YES","NO")</f>
        <v>NO</v>
      </c>
      <c r="Q91" s="30" t="str">
        <f>IF(SUM('Sales by Agent'!O91:Q91)&gt;0,"YES","NO")</f>
        <v>NO</v>
      </c>
      <c r="R91" s="30" t="str">
        <f>IF(SUM('Sales by Agent'!P91:R91)&gt;0,"YES","NO")</f>
        <v>NO</v>
      </c>
      <c r="S91" s="30" t="str">
        <f>IF(SUM('Sales by Agent'!Q91:S91)&gt;0,"YES","NO")</f>
        <v>NO</v>
      </c>
      <c r="T91" s="30" t="str">
        <f>IF(SUM('Sales by Agent'!R91:T91)&gt;0,"YES","NO")</f>
        <v>NO</v>
      </c>
      <c r="U91" s="30" t="str">
        <f>IF(SUM('Sales by Agent'!S91:U91)&gt;0,"YES","NO")</f>
        <v>NO</v>
      </c>
      <c r="V91" s="30" t="str">
        <f>IF(SUM('Sales by Agent'!T91:V91)&gt;0,"YES","NO")</f>
        <v>NO</v>
      </c>
      <c r="W91" s="30" t="str">
        <f>IF(SUM('Sales by Agent'!U91:W91)&gt;0,"YES","NO")</f>
        <v>NO</v>
      </c>
      <c r="X91" s="30" t="str">
        <f>IF(SUM('Sales by Agent'!V91:X91)&gt;0,"YES","NO")</f>
        <v>NO</v>
      </c>
      <c r="Y91" s="30" t="str">
        <f>IF(SUM('Sales by Agent'!W91:Y91)&gt;0,"YES","NO")</f>
        <v>NO</v>
      </c>
      <c r="Z91" s="30" t="str">
        <f>IF(SUM('Sales by Agent'!X91:Z91)&gt;0,"YES","NO")</f>
        <v>NO</v>
      </c>
      <c r="AA91" s="30" t="str">
        <f>IF(SUM('Sales by Agent'!Y91:AA91)&gt;0,"YES","NO")</f>
        <v>NO</v>
      </c>
      <c r="AB91" s="30" t="str">
        <f>IF(SUM('Sales by Agent'!Z91:AB91)&gt;0,"YES","NO")</f>
        <v>NO</v>
      </c>
      <c r="AC91" s="30" t="str">
        <f>IF(SUM('Sales by Agent'!AA91:AC91)&gt;0,"YES","NO")</f>
        <v>NO</v>
      </c>
      <c r="AD91" s="30" t="str">
        <f>IF(SUM('Sales by Agent'!AB91:AD91)&gt;0,"YES","NO")</f>
        <v>NO</v>
      </c>
      <c r="AE91" s="30" t="str">
        <f>IF(SUM('Sales by Agent'!AC91:AE91)&gt;0,"YES","NO")</f>
        <v>NO</v>
      </c>
      <c r="AF91" s="30" t="str">
        <f>IF(SUM('Sales by Agent'!AD91:AF91)&gt;0,"YES","NO")</f>
        <v>NO</v>
      </c>
      <c r="AG91" s="30" t="str">
        <f>IF(SUM('Sales by Agent'!AE91:AG91)&gt;0,"YES","NO")</f>
        <v>NO</v>
      </c>
      <c r="AH91" s="30" t="str">
        <f>IF(SUM('Sales by Agent'!AF91:AH91)&gt;0,"YES","NO")</f>
        <v>NO</v>
      </c>
      <c r="AI91" s="30" t="str">
        <f>IF(SUM('Sales by Agent'!AG91:AI91)&gt;0,"YES","NO")</f>
        <v>NO</v>
      </c>
      <c r="AJ91" s="30" t="str">
        <f>IF(SUM('Sales by Agent'!AH91:AJ91)&gt;0,"YES","NO")</f>
        <v>NO</v>
      </c>
      <c r="AK91" s="30" t="str">
        <f>IF(SUM('Sales by Agent'!AI91:AK91)&gt;0,"YES","NO")</f>
        <v>NO</v>
      </c>
      <c r="AL91" s="30" t="str">
        <f>IF(SUM('Sales by Agent'!AJ91:AL91)&gt;0,"YES","NO")</f>
        <v>YES</v>
      </c>
      <c r="AM91" s="30" t="str">
        <f>IF(SUM('Sales by Agent'!AK91:AM91)&gt;0,"YES","NO")</f>
        <v>YES</v>
      </c>
      <c r="AN91" s="30" t="str">
        <f>IF(SUM('Sales by Agent'!AL91:AN91)&gt;0,"YES","NO")</f>
        <v>YES</v>
      </c>
      <c r="AO91" s="30" t="str">
        <f>IF(SUM('Sales by Agent'!AM91:AO91)&gt;0,"YES","NO")</f>
        <v>YES</v>
      </c>
      <c r="AP91" s="30" t="str">
        <f>IF(SUM('Sales by Agent'!AN91:AP91)&gt;0,"YES","NO")</f>
        <v>YES</v>
      </c>
      <c r="AQ91" s="30" t="str">
        <f>IF(SUM('Sales by Agent'!AO91:AQ91)&gt;0,"YES","NO")</f>
        <v>YES</v>
      </c>
      <c r="AR91" s="30" t="str">
        <f>IF(SUM('Sales by Agent'!AP91:AR91)&gt;0,"YES","NO")</f>
        <v>YES</v>
      </c>
      <c r="AS91" s="30" t="str">
        <f>IF(SUM('Sales by Agent'!AQ91:AS91)&gt;0,"YES","NO")</f>
        <v>YES</v>
      </c>
      <c r="AT91" s="30" t="str">
        <f>IF(SUM('Sales by Agent'!AR91:AT91)&gt;0,"YES","NO")</f>
        <v>YES</v>
      </c>
      <c r="AU91" s="30" t="str">
        <f>IF(SUM('Sales by Agent'!AS91:AU91)&gt;0,"YES","NO")</f>
        <v>YES</v>
      </c>
      <c r="AV91" s="30" t="str">
        <f>IF(SUM('Sales by Agent'!AT91:AV91)&gt;0,"YES","NO")</f>
        <v>NO</v>
      </c>
      <c r="AW91" s="87"/>
      <c r="AX91" t="str">
        <f t="shared" si="13"/>
        <v>NO</v>
      </c>
      <c r="AY91" t="str">
        <f t="shared" si="14"/>
        <v>NO</v>
      </c>
      <c r="AZ91" t="str">
        <f t="shared" si="15"/>
        <v>NO</v>
      </c>
      <c r="BA91" t="str">
        <f t="shared" si="16"/>
        <v>NO</v>
      </c>
      <c r="BB91" t="str">
        <f t="shared" si="17"/>
        <v>NO</v>
      </c>
      <c r="BC91" t="str">
        <f t="shared" si="18"/>
        <v>NO</v>
      </c>
      <c r="BD91" t="str">
        <f t="shared" si="19"/>
        <v>NO</v>
      </c>
      <c r="BE91" t="str">
        <f t="shared" si="20"/>
        <v>NO</v>
      </c>
      <c r="BF91" t="str">
        <f t="shared" si="21"/>
        <v>NO</v>
      </c>
      <c r="BG91" t="str">
        <f t="shared" si="22"/>
        <v>NO</v>
      </c>
      <c r="BH91" t="str">
        <f t="shared" si="12"/>
        <v>NO</v>
      </c>
    </row>
    <row r="92" spans="1:60">
      <c r="A92" s="564" t="s">
        <v>2151</v>
      </c>
      <c r="B92" s="564" t="s">
        <v>2152</v>
      </c>
      <c r="C92" s="564" t="s">
        <v>1986</v>
      </c>
      <c r="D92" s="564" t="s">
        <v>689</v>
      </c>
      <c r="E92" s="564" t="s">
        <v>1457</v>
      </c>
      <c r="F92" s="565">
        <v>12607.16</v>
      </c>
      <c r="G92" s="30"/>
      <c r="H92" s="87"/>
      <c r="I92" s="30" t="str">
        <f>IF(SUM('Sales by Agent'!G92:I92)&gt;0,"YES","NO")</f>
        <v>NO</v>
      </c>
      <c r="J92" s="30" t="str">
        <f>IF(SUM('Sales by Agent'!H92:J92)&gt;0,"YES","NO")</f>
        <v>NO</v>
      </c>
      <c r="K92" s="30" t="str">
        <f>IF(SUM('Sales by Agent'!I92:K92)&gt;0,"YES","NO")</f>
        <v>NO</v>
      </c>
      <c r="L92" s="30" t="str">
        <f>IF(SUM('Sales by Agent'!J92:L92)&gt;0,"YES","NO")</f>
        <v>NO</v>
      </c>
      <c r="M92" s="30" t="str">
        <f>IF(SUM('Sales by Agent'!K92:M92)&gt;0,"YES","NO")</f>
        <v>NO</v>
      </c>
      <c r="N92" s="30" t="str">
        <f>IF(SUM('Sales by Agent'!L92:N92)&gt;0,"YES","NO")</f>
        <v>NO</v>
      </c>
      <c r="O92" s="30" t="str">
        <f>IF(SUM('Sales by Agent'!M92:O92)&gt;0,"YES","NO")</f>
        <v>NO</v>
      </c>
      <c r="P92" s="30" t="str">
        <f>IF(SUM('Sales by Agent'!N92:P92)&gt;0,"YES","NO")</f>
        <v>NO</v>
      </c>
      <c r="Q92" s="30" t="str">
        <f>IF(SUM('Sales by Agent'!O92:Q92)&gt;0,"YES","NO")</f>
        <v>NO</v>
      </c>
      <c r="R92" s="30" t="str">
        <f>IF(SUM('Sales by Agent'!P92:R92)&gt;0,"YES","NO")</f>
        <v>NO</v>
      </c>
      <c r="S92" s="30" t="str">
        <f>IF(SUM('Sales by Agent'!Q92:S92)&gt;0,"YES","NO")</f>
        <v>NO</v>
      </c>
      <c r="T92" s="30" t="str">
        <f>IF(SUM('Sales by Agent'!R92:T92)&gt;0,"YES","NO")</f>
        <v>NO</v>
      </c>
      <c r="U92" s="30" t="str">
        <f>IF(SUM('Sales by Agent'!S92:U92)&gt;0,"YES","NO")</f>
        <v>NO</v>
      </c>
      <c r="V92" s="30" t="str">
        <f>IF(SUM('Sales by Agent'!T92:V92)&gt;0,"YES","NO")</f>
        <v>NO</v>
      </c>
      <c r="W92" s="30" t="str">
        <f>IF(SUM('Sales by Agent'!U92:W92)&gt;0,"YES","NO")</f>
        <v>NO</v>
      </c>
      <c r="X92" s="30" t="str">
        <f>IF(SUM('Sales by Agent'!V92:X92)&gt;0,"YES","NO")</f>
        <v>NO</v>
      </c>
      <c r="Y92" s="30" t="str">
        <f>IF(SUM('Sales by Agent'!W92:Y92)&gt;0,"YES","NO")</f>
        <v>NO</v>
      </c>
      <c r="Z92" s="30" t="str">
        <f>IF(SUM('Sales by Agent'!X92:Z92)&gt;0,"YES","NO")</f>
        <v>NO</v>
      </c>
      <c r="AA92" s="30" t="str">
        <f>IF(SUM('Sales by Agent'!Y92:AA92)&gt;0,"YES","NO")</f>
        <v>NO</v>
      </c>
      <c r="AB92" s="30" t="str">
        <f>IF(SUM('Sales by Agent'!Z92:AB92)&gt;0,"YES","NO")</f>
        <v>NO</v>
      </c>
      <c r="AC92" s="30" t="str">
        <f>IF(SUM('Sales by Agent'!AA92:AC92)&gt;0,"YES","NO")</f>
        <v>NO</v>
      </c>
      <c r="AD92" s="30" t="str">
        <f>IF(SUM('Sales by Agent'!AB92:AD92)&gt;0,"YES","NO")</f>
        <v>NO</v>
      </c>
      <c r="AE92" s="30" t="str">
        <f>IF(SUM('Sales by Agent'!AC92:AE92)&gt;0,"YES","NO")</f>
        <v>NO</v>
      </c>
      <c r="AF92" s="30" t="str">
        <f>IF(SUM('Sales by Agent'!AD92:AF92)&gt;0,"YES","NO")</f>
        <v>NO</v>
      </c>
      <c r="AG92" s="30" t="str">
        <f>IF(SUM('Sales by Agent'!AE92:AG92)&gt;0,"YES","NO")</f>
        <v>NO</v>
      </c>
      <c r="AH92" s="30" t="str">
        <f>IF(SUM('Sales by Agent'!AF92:AH92)&gt;0,"YES","NO")</f>
        <v>NO</v>
      </c>
      <c r="AI92" s="30" t="str">
        <f>IF(SUM('Sales by Agent'!AG92:AI92)&gt;0,"YES","NO")</f>
        <v>NO</v>
      </c>
      <c r="AJ92" s="30" t="str">
        <f>IF(SUM('Sales by Agent'!AH92:AJ92)&gt;0,"YES","NO")</f>
        <v>NO</v>
      </c>
      <c r="AK92" s="30" t="str">
        <f>IF(SUM('Sales by Agent'!AI92:AK92)&gt;0,"YES","NO")</f>
        <v>NO</v>
      </c>
      <c r="AL92" s="30" t="str">
        <f>IF(SUM('Sales by Agent'!AJ92:AL92)&gt;0,"YES","NO")</f>
        <v>NO</v>
      </c>
      <c r="AM92" s="30" t="str">
        <f>IF(SUM('Sales by Agent'!AK92:AM92)&gt;0,"YES","NO")</f>
        <v>NO</v>
      </c>
      <c r="AN92" s="30" t="str">
        <f>IF(SUM('Sales by Agent'!AL92:AN92)&gt;0,"YES","NO")</f>
        <v>NO</v>
      </c>
      <c r="AO92" s="30" t="str">
        <f>IF(SUM('Sales by Agent'!AM92:AO92)&gt;0,"YES","NO")</f>
        <v>YES</v>
      </c>
      <c r="AP92" s="30" t="str">
        <f>IF(SUM('Sales by Agent'!AN92:AP92)&gt;0,"YES","NO")</f>
        <v>YES</v>
      </c>
      <c r="AQ92" s="30" t="str">
        <f>IF(SUM('Sales by Agent'!AO92:AQ92)&gt;0,"YES","NO")</f>
        <v>YES</v>
      </c>
      <c r="AR92" s="30" t="str">
        <f>IF(SUM('Sales by Agent'!AP92:AR92)&gt;0,"YES","NO")</f>
        <v>YES</v>
      </c>
      <c r="AS92" s="30" t="str">
        <f>IF(SUM('Sales by Agent'!AQ92:AS92)&gt;0,"YES","NO")</f>
        <v>NO</v>
      </c>
      <c r="AT92" s="30" t="str">
        <f>IF(SUM('Sales by Agent'!AR92:AT92)&gt;0,"YES","NO")</f>
        <v>YES</v>
      </c>
      <c r="AU92" s="30" t="str">
        <f>IF(SUM('Sales by Agent'!AS92:AU92)&gt;0,"YES","NO")</f>
        <v>YES</v>
      </c>
      <c r="AV92" s="30" t="str">
        <f>IF(SUM('Sales by Agent'!AT92:AV92)&gt;0,"YES","NO")</f>
        <v>YES</v>
      </c>
      <c r="AW92" s="87"/>
      <c r="AX92" t="str">
        <f t="shared" si="13"/>
        <v>NO</v>
      </c>
      <c r="AY92" t="str">
        <f t="shared" si="14"/>
        <v>NO</v>
      </c>
      <c r="AZ92" t="str">
        <f t="shared" si="15"/>
        <v>NO</v>
      </c>
      <c r="BA92" t="str">
        <f t="shared" si="16"/>
        <v>NO</v>
      </c>
      <c r="BB92" t="str">
        <f t="shared" si="17"/>
        <v>NO</v>
      </c>
      <c r="BC92" t="str">
        <f t="shared" si="18"/>
        <v>NO</v>
      </c>
      <c r="BD92" t="str">
        <f t="shared" si="19"/>
        <v>NO</v>
      </c>
      <c r="BE92" t="str">
        <f t="shared" si="20"/>
        <v>NO</v>
      </c>
      <c r="BF92" t="str">
        <f t="shared" si="21"/>
        <v>NO</v>
      </c>
      <c r="BG92" t="str">
        <f t="shared" si="22"/>
        <v>NO</v>
      </c>
      <c r="BH92" t="str">
        <f t="shared" si="12"/>
        <v>NO</v>
      </c>
    </row>
    <row r="93" spans="1:60">
      <c r="A93" s="564" t="s">
        <v>2153</v>
      </c>
      <c r="B93" s="564" t="s">
        <v>2154</v>
      </c>
      <c r="C93" s="564" t="s">
        <v>1986</v>
      </c>
      <c r="D93" s="564" t="s">
        <v>689</v>
      </c>
      <c r="E93" s="564" t="s">
        <v>1457</v>
      </c>
      <c r="F93" s="565">
        <v>13981.75</v>
      </c>
      <c r="G93" s="88"/>
      <c r="H93" s="88"/>
      <c r="I93" s="30" t="str">
        <f>IF(SUM('Sales by Agent'!G93:I93)&gt;0,"YES","NO")</f>
        <v>NO</v>
      </c>
      <c r="J93" s="30" t="str">
        <f>IF(SUM('Sales by Agent'!H93:J93)&gt;0,"YES","NO")</f>
        <v>NO</v>
      </c>
      <c r="K93" s="30" t="str">
        <f>IF(SUM('Sales by Agent'!I93:K93)&gt;0,"YES","NO")</f>
        <v>NO</v>
      </c>
      <c r="L93" s="30" t="str">
        <f>IF(SUM('Sales by Agent'!J93:L93)&gt;0,"YES","NO")</f>
        <v>NO</v>
      </c>
      <c r="M93" s="30" t="str">
        <f>IF(SUM('Sales by Agent'!K93:M93)&gt;0,"YES","NO")</f>
        <v>NO</v>
      </c>
      <c r="N93" s="30" t="str">
        <f>IF(SUM('Sales by Agent'!L93:N93)&gt;0,"YES","NO")</f>
        <v>NO</v>
      </c>
      <c r="O93" s="30" t="str">
        <f>IF(SUM('Sales by Agent'!M93:O93)&gt;0,"YES","NO")</f>
        <v>NO</v>
      </c>
      <c r="P93" s="30" t="str">
        <f>IF(SUM('Sales by Agent'!N93:P93)&gt;0,"YES","NO")</f>
        <v>NO</v>
      </c>
      <c r="Q93" s="30" t="str">
        <f>IF(SUM('Sales by Agent'!O93:Q93)&gt;0,"YES","NO")</f>
        <v>NO</v>
      </c>
      <c r="R93" s="30" t="str">
        <f>IF(SUM('Sales by Agent'!P93:R93)&gt;0,"YES","NO")</f>
        <v>NO</v>
      </c>
      <c r="S93" s="30" t="str">
        <f>IF(SUM('Sales by Agent'!Q93:S93)&gt;0,"YES","NO")</f>
        <v>NO</v>
      </c>
      <c r="T93" s="30" t="str">
        <f>IF(SUM('Sales by Agent'!R93:T93)&gt;0,"YES","NO")</f>
        <v>NO</v>
      </c>
      <c r="U93" s="30" t="str">
        <f>IF(SUM('Sales by Agent'!S93:U93)&gt;0,"YES","NO")</f>
        <v>NO</v>
      </c>
      <c r="V93" s="30" t="str">
        <f>IF(SUM('Sales by Agent'!T93:V93)&gt;0,"YES","NO")</f>
        <v>NO</v>
      </c>
      <c r="W93" s="30" t="str">
        <f>IF(SUM('Sales by Agent'!U93:W93)&gt;0,"YES","NO")</f>
        <v>NO</v>
      </c>
      <c r="X93" s="30" t="str">
        <f>IF(SUM('Sales by Agent'!V93:X93)&gt;0,"YES","NO")</f>
        <v>NO</v>
      </c>
      <c r="Y93" s="30" t="str">
        <f>IF(SUM('Sales by Agent'!W93:Y93)&gt;0,"YES","NO")</f>
        <v>NO</v>
      </c>
      <c r="Z93" s="30" t="str">
        <f>IF(SUM('Sales by Agent'!X93:Z93)&gt;0,"YES","NO")</f>
        <v>NO</v>
      </c>
      <c r="AA93" s="30" t="str">
        <f>IF(SUM('Sales by Agent'!Y93:AA93)&gt;0,"YES","NO")</f>
        <v>NO</v>
      </c>
      <c r="AB93" s="30" t="str">
        <f>IF(SUM('Sales by Agent'!Z93:AB93)&gt;0,"YES","NO")</f>
        <v>NO</v>
      </c>
      <c r="AC93" s="30" t="str">
        <f>IF(SUM('Sales by Agent'!AA93:AC93)&gt;0,"YES","NO")</f>
        <v>NO</v>
      </c>
      <c r="AD93" s="30" t="str">
        <f>IF(SUM('Sales by Agent'!AB93:AD93)&gt;0,"YES","NO")</f>
        <v>NO</v>
      </c>
      <c r="AE93" s="30" t="str">
        <f>IF(SUM('Sales by Agent'!AC93:AE93)&gt;0,"YES","NO")</f>
        <v>NO</v>
      </c>
      <c r="AF93" s="30" t="str">
        <f>IF(SUM('Sales by Agent'!AD93:AF93)&gt;0,"YES","NO")</f>
        <v>NO</v>
      </c>
      <c r="AG93" s="30" t="str">
        <f>IF(SUM('Sales by Agent'!AE93:AG93)&gt;0,"YES","NO")</f>
        <v>NO</v>
      </c>
      <c r="AH93" s="30" t="str">
        <f>IF(SUM('Sales by Agent'!AF93:AH93)&gt;0,"YES","NO")</f>
        <v>NO</v>
      </c>
      <c r="AI93" s="30" t="str">
        <f>IF(SUM('Sales by Agent'!AG93:AI93)&gt;0,"YES","NO")</f>
        <v>NO</v>
      </c>
      <c r="AJ93" s="30" t="str">
        <f>IF(SUM('Sales by Agent'!AH93:AJ93)&gt;0,"YES","NO")</f>
        <v>NO</v>
      </c>
      <c r="AK93" s="30" t="str">
        <f>IF(SUM('Sales by Agent'!AI93:AK93)&gt;0,"YES","NO")</f>
        <v>NO</v>
      </c>
      <c r="AL93" s="30" t="str">
        <f>IF(SUM('Sales by Agent'!AJ93:AL93)&gt;0,"YES","NO")</f>
        <v>NO</v>
      </c>
      <c r="AM93" s="30" t="str">
        <f>IF(SUM('Sales by Agent'!AK93:AM93)&gt;0,"YES","NO")</f>
        <v>NO</v>
      </c>
      <c r="AN93" s="30" t="str">
        <f>IF(SUM('Sales by Agent'!AL93:AN93)&gt;0,"YES","NO")</f>
        <v>NO</v>
      </c>
      <c r="AO93" s="30" t="str">
        <f>IF(SUM('Sales by Agent'!AM93:AO93)&gt;0,"YES","NO")</f>
        <v>NO</v>
      </c>
      <c r="AP93" s="30" t="str">
        <f>IF(SUM('Sales by Agent'!AN93:AP93)&gt;0,"YES","NO")</f>
        <v>NO</v>
      </c>
      <c r="AQ93" s="30" t="str">
        <f>IF(SUM('Sales by Agent'!AO93:AQ93)&gt;0,"YES","NO")</f>
        <v>NO</v>
      </c>
      <c r="AR93" s="30" t="str">
        <f>IF(SUM('Sales by Agent'!AP93:AR93)&gt;0,"YES","NO")</f>
        <v>NO</v>
      </c>
      <c r="AS93" s="30" t="str">
        <f>IF(SUM('Sales by Agent'!AQ93:AS93)&gt;0,"YES","NO")</f>
        <v>YES</v>
      </c>
      <c r="AT93" s="30" t="str">
        <f>IF(SUM('Sales by Agent'!AR93:AT93)&gt;0,"YES","NO")</f>
        <v>YES</v>
      </c>
      <c r="AU93" s="30" t="str">
        <f>IF(SUM('Sales by Agent'!AS93:AU93)&gt;0,"YES","NO")</f>
        <v>YES</v>
      </c>
      <c r="AV93" s="30" t="str">
        <f>IF(SUM('Sales by Agent'!AT93:AV93)&gt;0,"YES","NO")</f>
        <v>YES</v>
      </c>
      <c r="AW93" s="87"/>
      <c r="AX93" t="str">
        <f t="shared" si="13"/>
        <v>NO</v>
      </c>
      <c r="AY93" t="str">
        <f t="shared" si="14"/>
        <v>NO</v>
      </c>
      <c r="AZ93" t="str">
        <f t="shared" si="15"/>
        <v>NO</v>
      </c>
      <c r="BA93" t="str">
        <f t="shared" si="16"/>
        <v>NO</v>
      </c>
      <c r="BB93" t="str">
        <f t="shared" si="17"/>
        <v>NO</v>
      </c>
      <c r="BC93" t="str">
        <f t="shared" si="18"/>
        <v>NO</v>
      </c>
      <c r="BD93" t="str">
        <f t="shared" si="19"/>
        <v>NO</v>
      </c>
      <c r="BE93" t="str">
        <f t="shared" si="20"/>
        <v>NO</v>
      </c>
      <c r="BF93" t="str">
        <f t="shared" si="21"/>
        <v>NO</v>
      </c>
      <c r="BG93" t="str">
        <f t="shared" si="22"/>
        <v>NO</v>
      </c>
      <c r="BH93" t="str">
        <f t="shared" si="12"/>
        <v>NO</v>
      </c>
    </row>
    <row r="94" spans="1:60">
      <c r="A94" s="564" t="s">
        <v>2155</v>
      </c>
      <c r="B94" s="564" t="s">
        <v>2156</v>
      </c>
      <c r="C94" s="564" t="s">
        <v>1986</v>
      </c>
      <c r="D94" s="564" t="s">
        <v>689</v>
      </c>
      <c r="E94" s="564" t="s">
        <v>1457</v>
      </c>
      <c r="F94" s="565">
        <v>5179.3100000000004</v>
      </c>
      <c r="G94" s="88"/>
      <c r="H94" s="88"/>
      <c r="I94" s="30" t="str">
        <f>IF(SUM('Sales by Agent'!G94:I94)&gt;0,"YES","NO")</f>
        <v>NO</v>
      </c>
      <c r="J94" s="30" t="str">
        <f>IF(SUM('Sales by Agent'!H94:J94)&gt;0,"YES","NO")</f>
        <v>NO</v>
      </c>
      <c r="K94" s="30" t="str">
        <f>IF(SUM('Sales by Agent'!I94:K94)&gt;0,"YES","NO")</f>
        <v>NO</v>
      </c>
      <c r="L94" s="30" t="str">
        <f>IF(SUM('Sales by Agent'!J94:L94)&gt;0,"YES","NO")</f>
        <v>NO</v>
      </c>
      <c r="M94" s="30" t="str">
        <f>IF(SUM('Sales by Agent'!K94:M94)&gt;0,"YES","NO")</f>
        <v>NO</v>
      </c>
      <c r="N94" s="30" t="str">
        <f>IF(SUM('Sales by Agent'!L94:N94)&gt;0,"YES","NO")</f>
        <v>NO</v>
      </c>
      <c r="O94" s="30" t="str">
        <f>IF(SUM('Sales by Agent'!M94:O94)&gt;0,"YES","NO")</f>
        <v>NO</v>
      </c>
      <c r="P94" s="30" t="str">
        <f>IF(SUM('Sales by Agent'!N94:P94)&gt;0,"YES","NO")</f>
        <v>NO</v>
      </c>
      <c r="Q94" s="30" t="str">
        <f>IF(SUM('Sales by Agent'!O94:Q94)&gt;0,"YES","NO")</f>
        <v>NO</v>
      </c>
      <c r="R94" s="30" t="str">
        <f>IF(SUM('Sales by Agent'!P94:R94)&gt;0,"YES","NO")</f>
        <v>NO</v>
      </c>
      <c r="S94" s="30" t="str">
        <f>IF(SUM('Sales by Agent'!Q94:S94)&gt;0,"YES","NO")</f>
        <v>NO</v>
      </c>
      <c r="T94" s="30" t="str">
        <f>IF(SUM('Sales by Agent'!R94:T94)&gt;0,"YES","NO")</f>
        <v>NO</v>
      </c>
      <c r="U94" s="30" t="str">
        <f>IF(SUM('Sales by Agent'!S94:U94)&gt;0,"YES","NO")</f>
        <v>NO</v>
      </c>
      <c r="V94" s="30" t="str">
        <f>IF(SUM('Sales by Agent'!T94:V94)&gt;0,"YES","NO")</f>
        <v>NO</v>
      </c>
      <c r="W94" s="30" t="str">
        <f>IF(SUM('Sales by Agent'!U94:W94)&gt;0,"YES","NO")</f>
        <v>NO</v>
      </c>
      <c r="X94" s="30" t="str">
        <f>IF(SUM('Sales by Agent'!V94:X94)&gt;0,"YES","NO")</f>
        <v>NO</v>
      </c>
      <c r="Y94" s="30" t="str">
        <f>IF(SUM('Sales by Agent'!W94:Y94)&gt;0,"YES","NO")</f>
        <v>NO</v>
      </c>
      <c r="Z94" s="30" t="str">
        <f>IF(SUM('Sales by Agent'!X94:Z94)&gt;0,"YES","NO")</f>
        <v>NO</v>
      </c>
      <c r="AA94" s="30" t="str">
        <f>IF(SUM('Sales by Agent'!Y94:AA94)&gt;0,"YES","NO")</f>
        <v>NO</v>
      </c>
      <c r="AB94" s="30" t="str">
        <f>IF(SUM('Sales by Agent'!Z94:AB94)&gt;0,"YES","NO")</f>
        <v>NO</v>
      </c>
      <c r="AC94" s="30" t="str">
        <f>IF(SUM('Sales by Agent'!AA94:AC94)&gt;0,"YES","NO")</f>
        <v>NO</v>
      </c>
      <c r="AD94" s="30" t="str">
        <f>IF(SUM('Sales by Agent'!AB94:AD94)&gt;0,"YES","NO")</f>
        <v>NO</v>
      </c>
      <c r="AE94" s="30" t="str">
        <f>IF(SUM('Sales by Agent'!AC94:AE94)&gt;0,"YES","NO")</f>
        <v>NO</v>
      </c>
      <c r="AF94" s="30" t="str">
        <f>IF(SUM('Sales by Agent'!AD94:AF94)&gt;0,"YES","NO")</f>
        <v>NO</v>
      </c>
      <c r="AG94" s="30" t="str">
        <f>IF(SUM('Sales by Agent'!AE94:AG94)&gt;0,"YES","NO")</f>
        <v>NO</v>
      </c>
      <c r="AH94" s="30" t="str">
        <f>IF(SUM('Sales by Agent'!AF94:AH94)&gt;0,"YES","NO")</f>
        <v>NO</v>
      </c>
      <c r="AI94" s="30" t="str">
        <f>IF(SUM('Sales by Agent'!AG94:AI94)&gt;0,"YES","NO")</f>
        <v>NO</v>
      </c>
      <c r="AJ94" s="30" t="str">
        <f>IF(SUM('Sales by Agent'!AH94:AJ94)&gt;0,"YES","NO")</f>
        <v>NO</v>
      </c>
      <c r="AK94" s="30" t="str">
        <f>IF(SUM('Sales by Agent'!AI94:AK94)&gt;0,"YES","NO")</f>
        <v>NO</v>
      </c>
      <c r="AL94" s="30" t="str">
        <f>IF(SUM('Sales by Agent'!AJ94:AL94)&gt;0,"YES","NO")</f>
        <v>NO</v>
      </c>
      <c r="AM94" s="30" t="str">
        <f>IF(SUM('Sales by Agent'!AK94:AM94)&gt;0,"YES","NO")</f>
        <v>NO</v>
      </c>
      <c r="AN94" s="30" t="str">
        <f>IF(SUM('Sales by Agent'!AL94:AN94)&gt;0,"YES","NO")</f>
        <v>NO</v>
      </c>
      <c r="AO94" s="30" t="str">
        <f>IF(SUM('Sales by Agent'!AM94:AO94)&gt;0,"YES","NO")</f>
        <v>NO</v>
      </c>
      <c r="AP94" s="30" t="str">
        <f>IF(SUM('Sales by Agent'!AN94:AP94)&gt;0,"YES","NO")</f>
        <v>NO</v>
      </c>
      <c r="AQ94" s="30" t="str">
        <f>IF(SUM('Sales by Agent'!AO94:AQ94)&gt;0,"YES","NO")</f>
        <v>YES</v>
      </c>
      <c r="AR94" s="30" t="str">
        <f>IF(SUM('Sales by Agent'!AP94:AR94)&gt;0,"YES","NO")</f>
        <v>YES</v>
      </c>
      <c r="AS94" s="30" t="str">
        <f>IF(SUM('Sales by Agent'!AQ94:AS94)&gt;0,"YES","NO")</f>
        <v>YES</v>
      </c>
      <c r="AT94" s="30" t="str">
        <f>IF(SUM('Sales by Agent'!AR94:AT94)&gt;0,"YES","NO")</f>
        <v>YES</v>
      </c>
      <c r="AU94" s="30" t="str">
        <f>IF(SUM('Sales by Agent'!AS94:AU94)&gt;0,"YES","NO")</f>
        <v>YES</v>
      </c>
      <c r="AV94" s="30" t="str">
        <f>IF(SUM('Sales by Agent'!AT94:AV94)&gt;0,"YES","NO")</f>
        <v>YES</v>
      </c>
      <c r="AW94" s="87"/>
      <c r="AX94" t="str">
        <f t="shared" si="13"/>
        <v>NO</v>
      </c>
      <c r="AY94" t="str">
        <f t="shared" si="14"/>
        <v>NO</v>
      </c>
      <c r="AZ94" t="str">
        <f t="shared" si="15"/>
        <v>NO</v>
      </c>
      <c r="BA94" t="str">
        <f t="shared" si="16"/>
        <v>NO</v>
      </c>
      <c r="BB94" t="str">
        <f t="shared" si="17"/>
        <v>NO</v>
      </c>
      <c r="BC94" t="str">
        <f t="shared" si="18"/>
        <v>NO</v>
      </c>
      <c r="BD94" t="str">
        <f t="shared" si="19"/>
        <v>NO</v>
      </c>
      <c r="BE94" t="str">
        <f t="shared" si="20"/>
        <v>NO</v>
      </c>
      <c r="BF94" t="str">
        <f t="shared" si="21"/>
        <v>NO</v>
      </c>
      <c r="BG94" t="str">
        <f t="shared" si="22"/>
        <v>NO</v>
      </c>
      <c r="BH94" t="str">
        <f t="shared" si="12"/>
        <v>NO</v>
      </c>
    </row>
    <row r="95" spans="1:60">
      <c r="A95" s="564" t="s">
        <v>2157</v>
      </c>
      <c r="B95" s="564" t="s">
        <v>2158</v>
      </c>
      <c r="C95" s="564" t="s">
        <v>1986</v>
      </c>
      <c r="D95" s="564" t="s">
        <v>689</v>
      </c>
      <c r="E95" s="564" t="s">
        <v>1457</v>
      </c>
      <c r="F95" s="565">
        <v>120878.05</v>
      </c>
      <c r="G95" s="86"/>
      <c r="H95" s="88"/>
      <c r="I95" s="30" t="str">
        <f>IF(SUM('Sales by Agent'!G95:I95)&gt;0,"YES","NO")</f>
        <v>NO</v>
      </c>
      <c r="J95" s="30" t="str">
        <f>IF(SUM('Sales by Agent'!H95:J95)&gt;0,"YES","NO")</f>
        <v>NO</v>
      </c>
      <c r="K95" s="30" t="str">
        <f>IF(SUM('Sales by Agent'!I95:K95)&gt;0,"YES","NO")</f>
        <v>NO</v>
      </c>
      <c r="L95" s="30" t="str">
        <f>IF(SUM('Sales by Agent'!J95:L95)&gt;0,"YES","NO")</f>
        <v>NO</v>
      </c>
      <c r="M95" s="30" t="str">
        <f>IF(SUM('Sales by Agent'!K95:M95)&gt;0,"YES","NO")</f>
        <v>NO</v>
      </c>
      <c r="N95" s="30" t="str">
        <f>IF(SUM('Sales by Agent'!L95:N95)&gt;0,"YES","NO")</f>
        <v>NO</v>
      </c>
      <c r="O95" s="30" t="str">
        <f>IF(SUM('Sales by Agent'!M95:O95)&gt;0,"YES","NO")</f>
        <v>NO</v>
      </c>
      <c r="P95" s="30" t="str">
        <f>IF(SUM('Sales by Agent'!N95:P95)&gt;0,"YES","NO")</f>
        <v>NO</v>
      </c>
      <c r="Q95" s="30" t="str">
        <f>IF(SUM('Sales by Agent'!O95:Q95)&gt;0,"YES","NO")</f>
        <v>NO</v>
      </c>
      <c r="R95" s="30" t="str">
        <f>IF(SUM('Sales by Agent'!P95:R95)&gt;0,"YES","NO")</f>
        <v>NO</v>
      </c>
      <c r="S95" s="30" t="str">
        <f>IF(SUM('Sales by Agent'!Q95:S95)&gt;0,"YES","NO")</f>
        <v>NO</v>
      </c>
      <c r="T95" s="30" t="str">
        <f>IF(SUM('Sales by Agent'!R95:T95)&gt;0,"YES","NO")</f>
        <v>NO</v>
      </c>
      <c r="U95" s="30" t="str">
        <f>IF(SUM('Sales by Agent'!S95:U95)&gt;0,"YES","NO")</f>
        <v>NO</v>
      </c>
      <c r="V95" s="30" t="str">
        <f>IF(SUM('Sales by Agent'!T95:V95)&gt;0,"YES","NO")</f>
        <v>NO</v>
      </c>
      <c r="W95" s="30" t="str">
        <f>IF(SUM('Sales by Agent'!U95:W95)&gt;0,"YES","NO")</f>
        <v>NO</v>
      </c>
      <c r="X95" s="30" t="str">
        <f>IF(SUM('Sales by Agent'!V95:X95)&gt;0,"YES","NO")</f>
        <v>NO</v>
      </c>
      <c r="Y95" s="30" t="str">
        <f>IF(SUM('Sales by Agent'!W95:Y95)&gt;0,"YES","NO")</f>
        <v>NO</v>
      </c>
      <c r="Z95" s="30" t="str">
        <f>IF(SUM('Sales by Agent'!X95:Z95)&gt;0,"YES","NO")</f>
        <v>NO</v>
      </c>
      <c r="AA95" s="30" t="str">
        <f>IF(SUM('Sales by Agent'!Y95:AA95)&gt;0,"YES","NO")</f>
        <v>NO</v>
      </c>
      <c r="AB95" s="30" t="str">
        <f>IF(SUM('Sales by Agent'!Z95:AB95)&gt;0,"YES","NO")</f>
        <v>NO</v>
      </c>
      <c r="AC95" s="30" t="str">
        <f>IF(SUM('Sales by Agent'!AA95:AC95)&gt;0,"YES","NO")</f>
        <v>NO</v>
      </c>
      <c r="AD95" s="30" t="str">
        <f>IF(SUM('Sales by Agent'!AB95:AD95)&gt;0,"YES","NO")</f>
        <v>NO</v>
      </c>
      <c r="AE95" s="30" t="str">
        <f>IF(SUM('Sales by Agent'!AC95:AE95)&gt;0,"YES","NO")</f>
        <v>NO</v>
      </c>
      <c r="AF95" s="30" t="str">
        <f>IF(SUM('Sales by Agent'!AD95:AF95)&gt;0,"YES","NO")</f>
        <v>NO</v>
      </c>
      <c r="AG95" s="30" t="str">
        <f>IF(SUM('Sales by Agent'!AE95:AG95)&gt;0,"YES","NO")</f>
        <v>NO</v>
      </c>
      <c r="AH95" s="30" t="str">
        <f>IF(SUM('Sales by Agent'!AF95:AH95)&gt;0,"YES","NO")</f>
        <v>NO</v>
      </c>
      <c r="AI95" s="30" t="str">
        <f>IF(SUM('Sales by Agent'!AG95:AI95)&gt;0,"YES","NO")</f>
        <v>NO</v>
      </c>
      <c r="AJ95" s="30" t="str">
        <f>IF(SUM('Sales by Agent'!AH95:AJ95)&gt;0,"YES","NO")</f>
        <v>NO</v>
      </c>
      <c r="AK95" s="30" t="str">
        <f>IF(SUM('Sales by Agent'!AI95:AK95)&gt;0,"YES","NO")</f>
        <v>NO</v>
      </c>
      <c r="AL95" s="30" t="str">
        <f>IF(SUM('Sales by Agent'!AJ95:AL95)&gt;0,"YES","NO")</f>
        <v>NO</v>
      </c>
      <c r="AM95" s="30" t="str">
        <f>IF(SUM('Sales by Agent'!AK95:AM95)&gt;0,"YES","NO")</f>
        <v>NO</v>
      </c>
      <c r="AN95" s="30" t="str">
        <f>IF(SUM('Sales by Agent'!AL95:AN95)&gt;0,"YES","NO")</f>
        <v>NO</v>
      </c>
      <c r="AO95" s="30" t="str">
        <f>IF(SUM('Sales by Agent'!AM95:AO95)&gt;0,"YES","NO")</f>
        <v>NO</v>
      </c>
      <c r="AP95" s="30" t="str">
        <f>IF(SUM('Sales by Agent'!AN95:AP95)&gt;0,"YES","NO")</f>
        <v>YES</v>
      </c>
      <c r="AQ95" s="30" t="str">
        <f>IF(SUM('Sales by Agent'!AO95:AQ95)&gt;0,"YES","NO")</f>
        <v>YES</v>
      </c>
      <c r="AR95" s="30" t="str">
        <f>IF(SUM('Sales by Agent'!AP95:AR95)&gt;0,"YES","NO")</f>
        <v>YES</v>
      </c>
      <c r="AS95" s="30" t="str">
        <f>IF(SUM('Sales by Agent'!AQ95:AS95)&gt;0,"YES","NO")</f>
        <v>YES</v>
      </c>
      <c r="AT95" s="30" t="str">
        <f>IF(SUM('Sales by Agent'!AR95:AT95)&gt;0,"YES","NO")</f>
        <v>YES</v>
      </c>
      <c r="AU95" s="30" t="str">
        <f>IF(SUM('Sales by Agent'!AS95:AU95)&gt;0,"YES","NO")</f>
        <v>YES</v>
      </c>
      <c r="AV95" s="30" t="str">
        <f>IF(SUM('Sales by Agent'!AT95:AV95)&gt;0,"YES","NO")</f>
        <v>YES</v>
      </c>
      <c r="AW95" s="87"/>
      <c r="AX95" t="str">
        <f t="shared" si="13"/>
        <v>NO</v>
      </c>
      <c r="AY95" t="str">
        <f t="shared" si="14"/>
        <v>NO</v>
      </c>
      <c r="AZ95" t="str">
        <f t="shared" si="15"/>
        <v>NO</v>
      </c>
      <c r="BA95" t="str">
        <f t="shared" si="16"/>
        <v>NO</v>
      </c>
      <c r="BB95" t="str">
        <f t="shared" si="17"/>
        <v>NO</v>
      </c>
      <c r="BC95" t="str">
        <f t="shared" si="18"/>
        <v>NO</v>
      </c>
      <c r="BD95" t="str">
        <f t="shared" si="19"/>
        <v>NO</v>
      </c>
      <c r="BE95" t="str">
        <f t="shared" si="20"/>
        <v>NO</v>
      </c>
      <c r="BF95" t="str">
        <f t="shared" si="21"/>
        <v>NO</v>
      </c>
      <c r="BG95" t="str">
        <f t="shared" si="22"/>
        <v>NO</v>
      </c>
      <c r="BH95" t="str">
        <f t="shared" si="12"/>
        <v>NO</v>
      </c>
    </row>
    <row r="96" spans="1:60">
      <c r="A96" s="564" t="s">
        <v>2159</v>
      </c>
      <c r="B96" s="564" t="s">
        <v>2160</v>
      </c>
      <c r="C96" s="564" t="s">
        <v>1986</v>
      </c>
      <c r="D96" s="564" t="s">
        <v>689</v>
      </c>
      <c r="E96" s="564" t="s">
        <v>1457</v>
      </c>
      <c r="F96" s="565">
        <v>5586.82</v>
      </c>
      <c r="G96" s="88"/>
      <c r="H96" s="88"/>
      <c r="I96" s="30" t="str">
        <f>IF(SUM('Sales by Agent'!G96:I96)&gt;0,"YES","NO")</f>
        <v>NO</v>
      </c>
      <c r="J96" s="30" t="str">
        <f>IF(SUM('Sales by Agent'!H96:J96)&gt;0,"YES","NO")</f>
        <v>NO</v>
      </c>
      <c r="K96" s="30" t="str">
        <f>IF(SUM('Sales by Agent'!I96:K96)&gt;0,"YES","NO")</f>
        <v>NO</v>
      </c>
      <c r="L96" s="30" t="str">
        <f>IF(SUM('Sales by Agent'!J96:L96)&gt;0,"YES","NO")</f>
        <v>NO</v>
      </c>
      <c r="M96" s="30" t="str">
        <f>IF(SUM('Sales by Agent'!K96:M96)&gt;0,"YES","NO")</f>
        <v>NO</v>
      </c>
      <c r="N96" s="30" t="str">
        <f>IF(SUM('Sales by Agent'!L96:N96)&gt;0,"YES","NO")</f>
        <v>NO</v>
      </c>
      <c r="O96" s="30" t="str">
        <f>IF(SUM('Sales by Agent'!M96:O96)&gt;0,"YES","NO")</f>
        <v>NO</v>
      </c>
      <c r="P96" s="30" t="str">
        <f>IF(SUM('Sales by Agent'!N96:P96)&gt;0,"YES","NO")</f>
        <v>NO</v>
      </c>
      <c r="Q96" s="30" t="str">
        <f>IF(SUM('Sales by Agent'!O96:Q96)&gt;0,"YES","NO")</f>
        <v>NO</v>
      </c>
      <c r="R96" s="30" t="str">
        <f>IF(SUM('Sales by Agent'!P96:R96)&gt;0,"YES","NO")</f>
        <v>NO</v>
      </c>
      <c r="S96" s="30" t="str">
        <f>IF(SUM('Sales by Agent'!Q96:S96)&gt;0,"YES","NO")</f>
        <v>NO</v>
      </c>
      <c r="T96" s="30" t="str">
        <f>IF(SUM('Sales by Agent'!R96:T96)&gt;0,"YES","NO")</f>
        <v>NO</v>
      </c>
      <c r="U96" s="30" t="str">
        <f>IF(SUM('Sales by Agent'!S96:U96)&gt;0,"YES","NO")</f>
        <v>NO</v>
      </c>
      <c r="V96" s="30" t="str">
        <f>IF(SUM('Sales by Agent'!T96:V96)&gt;0,"YES","NO")</f>
        <v>NO</v>
      </c>
      <c r="W96" s="30" t="str">
        <f>IF(SUM('Sales by Agent'!U96:W96)&gt;0,"YES","NO")</f>
        <v>NO</v>
      </c>
      <c r="X96" s="30" t="str">
        <f>IF(SUM('Sales by Agent'!V96:X96)&gt;0,"YES","NO")</f>
        <v>NO</v>
      </c>
      <c r="Y96" s="30" t="str">
        <f>IF(SUM('Sales by Agent'!W96:Y96)&gt;0,"YES","NO")</f>
        <v>NO</v>
      </c>
      <c r="Z96" s="30" t="str">
        <f>IF(SUM('Sales by Agent'!X96:Z96)&gt;0,"YES","NO")</f>
        <v>NO</v>
      </c>
      <c r="AA96" s="30" t="str">
        <f>IF(SUM('Sales by Agent'!Y96:AA96)&gt;0,"YES","NO")</f>
        <v>NO</v>
      </c>
      <c r="AB96" s="30" t="str">
        <f>IF(SUM('Sales by Agent'!Z96:AB96)&gt;0,"YES","NO")</f>
        <v>NO</v>
      </c>
      <c r="AC96" s="30" t="str">
        <f>IF(SUM('Sales by Agent'!AA96:AC96)&gt;0,"YES","NO")</f>
        <v>NO</v>
      </c>
      <c r="AD96" s="30" t="str">
        <f>IF(SUM('Sales by Agent'!AB96:AD96)&gt;0,"YES","NO")</f>
        <v>NO</v>
      </c>
      <c r="AE96" s="30" t="str">
        <f>IF(SUM('Sales by Agent'!AC96:AE96)&gt;0,"YES","NO")</f>
        <v>NO</v>
      </c>
      <c r="AF96" s="30" t="str">
        <f>IF(SUM('Sales by Agent'!AD96:AF96)&gt;0,"YES","NO")</f>
        <v>NO</v>
      </c>
      <c r="AG96" s="30" t="str">
        <f>IF(SUM('Sales by Agent'!AE96:AG96)&gt;0,"YES","NO")</f>
        <v>NO</v>
      </c>
      <c r="AH96" s="30" t="str">
        <f>IF(SUM('Sales by Agent'!AF96:AH96)&gt;0,"YES","NO")</f>
        <v>NO</v>
      </c>
      <c r="AI96" s="30" t="str">
        <f>IF(SUM('Sales by Agent'!AG96:AI96)&gt;0,"YES","NO")</f>
        <v>NO</v>
      </c>
      <c r="AJ96" s="30" t="str">
        <f>IF(SUM('Sales by Agent'!AH96:AJ96)&gt;0,"YES","NO")</f>
        <v>NO</v>
      </c>
      <c r="AK96" s="30" t="str">
        <f>IF(SUM('Sales by Agent'!AI96:AK96)&gt;0,"YES","NO")</f>
        <v>NO</v>
      </c>
      <c r="AL96" s="30" t="str">
        <f>IF(SUM('Sales by Agent'!AJ96:AL96)&gt;0,"YES","NO")</f>
        <v>NO</v>
      </c>
      <c r="AM96" s="30" t="str">
        <f>IF(SUM('Sales by Agent'!AK96:AM96)&gt;0,"YES","NO")</f>
        <v>NO</v>
      </c>
      <c r="AN96" s="30" t="str">
        <f>IF(SUM('Sales by Agent'!AL96:AN96)&gt;0,"YES","NO")</f>
        <v>NO</v>
      </c>
      <c r="AO96" s="30" t="str">
        <f>IF(SUM('Sales by Agent'!AM96:AO96)&gt;0,"YES","NO")</f>
        <v>NO</v>
      </c>
      <c r="AP96" s="30" t="str">
        <f>IF(SUM('Sales by Agent'!AN96:AP96)&gt;0,"YES","NO")</f>
        <v>NO</v>
      </c>
      <c r="AQ96" s="30" t="str">
        <f>IF(SUM('Sales by Agent'!AO96:AQ96)&gt;0,"YES","NO")</f>
        <v>NO</v>
      </c>
      <c r="AR96" s="30" t="str">
        <f>IF(SUM('Sales by Agent'!AP96:AR96)&gt;0,"YES","NO")</f>
        <v>NO</v>
      </c>
      <c r="AS96" s="30" t="str">
        <f>IF(SUM('Sales by Agent'!AQ96:AS96)&gt;0,"YES","NO")</f>
        <v>NO</v>
      </c>
      <c r="AT96" s="30" t="str">
        <f>IF(SUM('Sales by Agent'!AR96:AT96)&gt;0,"YES","NO")</f>
        <v>YES</v>
      </c>
      <c r="AU96" s="30" t="str">
        <f>IF(SUM('Sales by Agent'!AS96:AU96)&gt;0,"YES","NO")</f>
        <v>YES</v>
      </c>
      <c r="AV96" s="30" t="str">
        <f>IF(SUM('Sales by Agent'!AT96:AV96)&gt;0,"YES","NO")</f>
        <v>YES</v>
      </c>
      <c r="AW96" s="87"/>
      <c r="AX96" t="str">
        <f t="shared" si="13"/>
        <v>NO</v>
      </c>
      <c r="AY96" t="str">
        <f t="shared" si="14"/>
        <v>NO</v>
      </c>
      <c r="AZ96" t="str">
        <f t="shared" si="15"/>
        <v>NO</v>
      </c>
      <c r="BA96" t="str">
        <f t="shared" si="16"/>
        <v>NO</v>
      </c>
      <c r="BB96" t="str">
        <f t="shared" si="17"/>
        <v>NO</v>
      </c>
      <c r="BC96" t="str">
        <f t="shared" si="18"/>
        <v>NO</v>
      </c>
      <c r="BD96" t="str">
        <f t="shared" si="19"/>
        <v>NO</v>
      </c>
      <c r="BE96" t="str">
        <f t="shared" si="20"/>
        <v>NO</v>
      </c>
      <c r="BF96" t="str">
        <f t="shared" si="21"/>
        <v>NO</v>
      </c>
      <c r="BG96" t="str">
        <f t="shared" si="22"/>
        <v>NO</v>
      </c>
      <c r="BH96" t="str">
        <f t="shared" si="12"/>
        <v>NO</v>
      </c>
    </row>
    <row r="97" spans="1:60">
      <c r="A97" s="564" t="s">
        <v>2161</v>
      </c>
      <c r="B97" s="564" t="s">
        <v>2162</v>
      </c>
      <c r="C97" s="564" t="s">
        <v>1986</v>
      </c>
      <c r="D97" s="564" t="s">
        <v>689</v>
      </c>
      <c r="E97" s="564" t="s">
        <v>1457</v>
      </c>
      <c r="F97" s="565">
        <v>12298.73</v>
      </c>
      <c r="G97" s="86"/>
      <c r="H97" s="86"/>
      <c r="I97" s="30" t="str">
        <f>IF(SUM('Sales by Agent'!G97:I97)&gt;0,"YES","NO")</f>
        <v>NO</v>
      </c>
      <c r="J97" s="30" t="str">
        <f>IF(SUM('Sales by Agent'!H97:J97)&gt;0,"YES","NO")</f>
        <v>NO</v>
      </c>
      <c r="K97" s="30" t="str">
        <f>IF(SUM('Sales by Agent'!I97:K97)&gt;0,"YES","NO")</f>
        <v>NO</v>
      </c>
      <c r="L97" s="30" t="str">
        <f>IF(SUM('Sales by Agent'!J97:L97)&gt;0,"YES","NO")</f>
        <v>NO</v>
      </c>
      <c r="M97" s="30" t="str">
        <f>IF(SUM('Sales by Agent'!K97:M97)&gt;0,"YES","NO")</f>
        <v>NO</v>
      </c>
      <c r="N97" s="30" t="str">
        <f>IF(SUM('Sales by Agent'!L97:N97)&gt;0,"YES","NO")</f>
        <v>NO</v>
      </c>
      <c r="O97" s="30" t="str">
        <f>IF(SUM('Sales by Agent'!M97:O97)&gt;0,"YES","NO")</f>
        <v>NO</v>
      </c>
      <c r="P97" s="30" t="str">
        <f>IF(SUM('Sales by Agent'!N97:P97)&gt;0,"YES","NO")</f>
        <v>NO</v>
      </c>
      <c r="Q97" s="30" t="str">
        <f>IF(SUM('Sales by Agent'!O97:Q97)&gt;0,"YES","NO")</f>
        <v>NO</v>
      </c>
      <c r="R97" s="30" t="str">
        <f>IF(SUM('Sales by Agent'!P97:R97)&gt;0,"YES","NO")</f>
        <v>NO</v>
      </c>
      <c r="S97" s="30" t="str">
        <f>IF(SUM('Sales by Agent'!Q97:S97)&gt;0,"YES","NO")</f>
        <v>NO</v>
      </c>
      <c r="T97" s="30" t="str">
        <f>IF(SUM('Sales by Agent'!R97:T97)&gt;0,"YES","NO")</f>
        <v>NO</v>
      </c>
      <c r="U97" s="30" t="str">
        <f>IF(SUM('Sales by Agent'!S97:U97)&gt;0,"YES","NO")</f>
        <v>NO</v>
      </c>
      <c r="V97" s="30" t="str">
        <f>IF(SUM('Sales by Agent'!T97:V97)&gt;0,"YES","NO")</f>
        <v>NO</v>
      </c>
      <c r="W97" s="30" t="str">
        <f>IF(SUM('Sales by Agent'!U97:W97)&gt;0,"YES","NO")</f>
        <v>NO</v>
      </c>
      <c r="X97" s="30" t="str">
        <f>IF(SUM('Sales by Agent'!V97:X97)&gt;0,"YES","NO")</f>
        <v>NO</v>
      </c>
      <c r="Y97" s="30" t="str">
        <f>IF(SUM('Sales by Agent'!W97:Y97)&gt;0,"YES","NO")</f>
        <v>NO</v>
      </c>
      <c r="Z97" s="30" t="str">
        <f>IF(SUM('Sales by Agent'!X97:Z97)&gt;0,"YES","NO")</f>
        <v>NO</v>
      </c>
      <c r="AA97" s="30" t="str">
        <f>IF(SUM('Sales by Agent'!Y97:AA97)&gt;0,"YES","NO")</f>
        <v>NO</v>
      </c>
      <c r="AB97" s="30" t="str">
        <f>IF(SUM('Sales by Agent'!Z97:AB97)&gt;0,"YES","NO")</f>
        <v>NO</v>
      </c>
      <c r="AC97" s="30" t="str">
        <f>IF(SUM('Sales by Agent'!AA97:AC97)&gt;0,"YES","NO")</f>
        <v>NO</v>
      </c>
      <c r="AD97" s="30" t="str">
        <f>IF(SUM('Sales by Agent'!AB97:AD97)&gt;0,"YES","NO")</f>
        <v>NO</v>
      </c>
      <c r="AE97" s="30" t="str">
        <f>IF(SUM('Sales by Agent'!AC97:AE97)&gt;0,"YES","NO")</f>
        <v>NO</v>
      </c>
      <c r="AF97" s="30" t="str">
        <f>IF(SUM('Sales by Agent'!AD97:AF97)&gt;0,"YES","NO")</f>
        <v>NO</v>
      </c>
      <c r="AG97" s="30" t="str">
        <f>IF(SUM('Sales by Agent'!AE97:AG97)&gt;0,"YES","NO")</f>
        <v>NO</v>
      </c>
      <c r="AH97" s="30" t="str">
        <f>IF(SUM('Sales by Agent'!AF97:AH97)&gt;0,"YES","NO")</f>
        <v>NO</v>
      </c>
      <c r="AI97" s="30" t="str">
        <f>IF(SUM('Sales by Agent'!AG97:AI97)&gt;0,"YES","NO")</f>
        <v>NO</v>
      </c>
      <c r="AJ97" s="30" t="str">
        <f>IF(SUM('Sales by Agent'!AH97:AJ97)&gt;0,"YES","NO")</f>
        <v>NO</v>
      </c>
      <c r="AK97" s="30" t="str">
        <f>IF(SUM('Sales by Agent'!AI97:AK97)&gt;0,"YES","NO")</f>
        <v>NO</v>
      </c>
      <c r="AL97" s="30" t="str">
        <f>IF(SUM('Sales by Agent'!AJ97:AL97)&gt;0,"YES","NO")</f>
        <v>YES</v>
      </c>
      <c r="AM97" s="30" t="str">
        <f>IF(SUM('Sales by Agent'!AK97:AM97)&gt;0,"YES","NO")</f>
        <v>YES</v>
      </c>
      <c r="AN97" s="30" t="str">
        <f>IF(SUM('Sales by Agent'!AL97:AN97)&gt;0,"YES","NO")</f>
        <v>YES</v>
      </c>
      <c r="AO97" s="30" t="str">
        <f>IF(SUM('Sales by Agent'!AM97:AO97)&gt;0,"YES","NO")</f>
        <v>YES</v>
      </c>
      <c r="AP97" s="30" t="str">
        <f>IF(SUM('Sales by Agent'!AN97:AP97)&gt;0,"YES","NO")</f>
        <v>YES</v>
      </c>
      <c r="AQ97" s="30" t="str">
        <f>IF(SUM('Sales by Agent'!AO97:AQ97)&gt;0,"YES","NO")</f>
        <v>YES</v>
      </c>
      <c r="AR97" s="30" t="str">
        <f>IF(SUM('Sales by Agent'!AP97:AR97)&gt;0,"YES","NO")</f>
        <v>YES</v>
      </c>
      <c r="AS97" s="30" t="str">
        <f>IF(SUM('Sales by Agent'!AQ97:AS97)&gt;0,"YES","NO")</f>
        <v>YES</v>
      </c>
      <c r="AT97" s="30" t="str">
        <f>IF(SUM('Sales by Agent'!AR97:AT97)&gt;0,"YES","NO")</f>
        <v>YES</v>
      </c>
      <c r="AU97" s="30" t="str">
        <f>IF(SUM('Sales by Agent'!AS97:AU97)&gt;0,"YES","NO")</f>
        <v>YES</v>
      </c>
      <c r="AV97" s="30" t="str">
        <f>IF(SUM('Sales by Agent'!AT97:AV97)&gt;0,"YES","NO")</f>
        <v>YES</v>
      </c>
      <c r="AW97" s="87"/>
      <c r="AX97" t="str">
        <f t="shared" si="13"/>
        <v>NO</v>
      </c>
      <c r="AY97" t="str">
        <f t="shared" si="14"/>
        <v>NO</v>
      </c>
      <c r="AZ97" t="str">
        <f t="shared" si="15"/>
        <v>NO</v>
      </c>
      <c r="BA97" t="str">
        <f t="shared" si="16"/>
        <v>NO</v>
      </c>
      <c r="BB97" t="str">
        <f t="shared" si="17"/>
        <v>NO</v>
      </c>
      <c r="BC97" t="str">
        <f t="shared" si="18"/>
        <v>NO</v>
      </c>
      <c r="BD97" t="str">
        <f t="shared" si="19"/>
        <v>NO</v>
      </c>
      <c r="BE97" t="str">
        <f t="shared" si="20"/>
        <v>NO</v>
      </c>
      <c r="BF97" t="str">
        <f t="shared" si="21"/>
        <v>NO</v>
      </c>
      <c r="BG97" t="str">
        <f t="shared" si="22"/>
        <v>NO</v>
      </c>
      <c r="BH97" t="str">
        <f t="shared" si="12"/>
        <v>NO</v>
      </c>
    </row>
    <row r="98" spans="1:60">
      <c r="A98" s="564" t="s">
        <v>2163</v>
      </c>
      <c r="B98" s="564" t="s">
        <v>2164</v>
      </c>
      <c r="C98" s="564" t="s">
        <v>1986</v>
      </c>
      <c r="D98" s="564" t="s">
        <v>689</v>
      </c>
      <c r="E98" s="564" t="s">
        <v>1457</v>
      </c>
      <c r="F98" s="565">
        <v>2134.6</v>
      </c>
      <c r="G98" s="86"/>
      <c r="H98" s="86"/>
      <c r="I98" s="30" t="str">
        <f>IF(SUM('Sales by Agent'!G98:I98)&gt;0,"YES","NO")</f>
        <v>NO</v>
      </c>
      <c r="J98" s="30" t="str">
        <f>IF(SUM('Sales by Agent'!H98:J98)&gt;0,"YES","NO")</f>
        <v>NO</v>
      </c>
      <c r="K98" s="30" t="str">
        <f>IF(SUM('Sales by Agent'!I98:K98)&gt;0,"YES","NO")</f>
        <v>NO</v>
      </c>
      <c r="L98" s="30" t="str">
        <f>IF(SUM('Sales by Agent'!J98:L98)&gt;0,"YES","NO")</f>
        <v>NO</v>
      </c>
      <c r="M98" s="30" t="str">
        <f>IF(SUM('Sales by Agent'!K98:M98)&gt;0,"YES","NO")</f>
        <v>NO</v>
      </c>
      <c r="N98" s="30" t="str">
        <f>IF(SUM('Sales by Agent'!L98:N98)&gt;0,"YES","NO")</f>
        <v>NO</v>
      </c>
      <c r="O98" s="30" t="str">
        <f>IF(SUM('Sales by Agent'!M98:O98)&gt;0,"YES","NO")</f>
        <v>NO</v>
      </c>
      <c r="P98" s="30" t="str">
        <f>IF(SUM('Sales by Agent'!N98:P98)&gt;0,"YES","NO")</f>
        <v>NO</v>
      </c>
      <c r="Q98" s="30" t="str">
        <f>IF(SUM('Sales by Agent'!O98:Q98)&gt;0,"YES","NO")</f>
        <v>NO</v>
      </c>
      <c r="R98" s="30" t="str">
        <f>IF(SUM('Sales by Agent'!P98:R98)&gt;0,"YES","NO")</f>
        <v>NO</v>
      </c>
      <c r="S98" s="30" t="str">
        <f>IF(SUM('Sales by Agent'!Q98:S98)&gt;0,"YES","NO")</f>
        <v>NO</v>
      </c>
      <c r="T98" s="30" t="str">
        <f>IF(SUM('Sales by Agent'!R98:T98)&gt;0,"YES","NO")</f>
        <v>NO</v>
      </c>
      <c r="U98" s="30" t="str">
        <f>IF(SUM('Sales by Agent'!S98:U98)&gt;0,"YES","NO")</f>
        <v>NO</v>
      </c>
      <c r="V98" s="30" t="str">
        <f>IF(SUM('Sales by Agent'!T98:V98)&gt;0,"YES","NO")</f>
        <v>NO</v>
      </c>
      <c r="W98" s="30" t="str">
        <f>IF(SUM('Sales by Agent'!U98:W98)&gt;0,"YES","NO")</f>
        <v>NO</v>
      </c>
      <c r="X98" s="30" t="str">
        <f>IF(SUM('Sales by Agent'!V98:X98)&gt;0,"YES","NO")</f>
        <v>NO</v>
      </c>
      <c r="Y98" s="30" t="str">
        <f>IF(SUM('Sales by Agent'!W98:Y98)&gt;0,"YES","NO")</f>
        <v>NO</v>
      </c>
      <c r="Z98" s="30" t="str">
        <f>IF(SUM('Sales by Agent'!X98:Z98)&gt;0,"YES","NO")</f>
        <v>NO</v>
      </c>
      <c r="AA98" s="30" t="str">
        <f>IF(SUM('Sales by Agent'!Y98:AA98)&gt;0,"YES","NO")</f>
        <v>NO</v>
      </c>
      <c r="AB98" s="30" t="str">
        <f>IF(SUM('Sales by Agent'!Z98:AB98)&gt;0,"YES","NO")</f>
        <v>NO</v>
      </c>
      <c r="AC98" s="30" t="str">
        <f>IF(SUM('Sales by Agent'!AA98:AC98)&gt;0,"YES","NO")</f>
        <v>NO</v>
      </c>
      <c r="AD98" s="30" t="str">
        <f>IF(SUM('Sales by Agent'!AB98:AD98)&gt;0,"YES","NO")</f>
        <v>NO</v>
      </c>
      <c r="AE98" s="30" t="str">
        <f>IF(SUM('Sales by Agent'!AC98:AE98)&gt;0,"YES","NO")</f>
        <v>NO</v>
      </c>
      <c r="AF98" s="30" t="str">
        <f>IF(SUM('Sales by Agent'!AD98:AF98)&gt;0,"YES","NO")</f>
        <v>NO</v>
      </c>
      <c r="AG98" s="30" t="str">
        <f>IF(SUM('Sales by Agent'!AE98:AG98)&gt;0,"YES","NO")</f>
        <v>NO</v>
      </c>
      <c r="AH98" s="30" t="str">
        <f>IF(SUM('Sales by Agent'!AF98:AH98)&gt;0,"YES","NO")</f>
        <v>NO</v>
      </c>
      <c r="AI98" s="30" t="str">
        <f>IF(SUM('Sales by Agent'!AG98:AI98)&gt;0,"YES","NO")</f>
        <v>NO</v>
      </c>
      <c r="AJ98" s="30" t="str">
        <f>IF(SUM('Sales by Agent'!AH98:AJ98)&gt;0,"YES","NO")</f>
        <v>NO</v>
      </c>
      <c r="AK98" s="30" t="str">
        <f>IF(SUM('Sales by Agent'!AI98:AK98)&gt;0,"YES","NO")</f>
        <v>YES</v>
      </c>
      <c r="AL98" s="30" t="str">
        <f>IF(SUM('Sales by Agent'!AJ98:AL98)&gt;0,"YES","NO")</f>
        <v>YES</v>
      </c>
      <c r="AM98" s="30" t="str">
        <f>IF(SUM('Sales by Agent'!AK98:AM98)&gt;0,"YES","NO")</f>
        <v>YES</v>
      </c>
      <c r="AN98" s="30" t="str">
        <f>IF(SUM('Sales by Agent'!AL98:AN98)&gt;0,"YES","NO")</f>
        <v>NO</v>
      </c>
      <c r="AO98" s="30" t="str">
        <f>IF(SUM('Sales by Agent'!AM98:AO98)&gt;0,"YES","NO")</f>
        <v>NO</v>
      </c>
      <c r="AP98" s="30" t="str">
        <f>IF(SUM('Sales by Agent'!AN98:AP98)&gt;0,"YES","NO")</f>
        <v>NO</v>
      </c>
      <c r="AQ98" s="30" t="str">
        <f>IF(SUM('Sales by Agent'!AO98:AQ98)&gt;0,"YES","NO")</f>
        <v>NO</v>
      </c>
      <c r="AR98" s="30" t="str">
        <f>IF(SUM('Sales by Agent'!AP98:AR98)&gt;0,"YES","NO")</f>
        <v>NO</v>
      </c>
      <c r="AS98" s="30" t="str">
        <f>IF(SUM('Sales by Agent'!AQ98:AS98)&gt;0,"YES","NO")</f>
        <v>NO</v>
      </c>
      <c r="AT98" s="30" t="str">
        <f>IF(SUM('Sales by Agent'!AR98:AT98)&gt;0,"YES","NO")</f>
        <v>NO</v>
      </c>
      <c r="AU98" s="30" t="str">
        <f>IF(SUM('Sales by Agent'!AS98:AU98)&gt;0,"YES","NO")</f>
        <v>NO</v>
      </c>
      <c r="AV98" s="30" t="str">
        <f>IF(SUM('Sales by Agent'!AT98:AV98)&gt;0,"YES","NO")</f>
        <v>NO</v>
      </c>
      <c r="AW98" s="87"/>
      <c r="AX98" t="str">
        <f t="shared" si="13"/>
        <v>NO</v>
      </c>
      <c r="AY98" t="str">
        <f t="shared" si="14"/>
        <v>NO</v>
      </c>
      <c r="AZ98" t="str">
        <f t="shared" si="15"/>
        <v>NO</v>
      </c>
      <c r="BA98" t="str">
        <f t="shared" si="16"/>
        <v>NO</v>
      </c>
      <c r="BB98" t="str">
        <f t="shared" si="17"/>
        <v>NO</v>
      </c>
      <c r="BC98" t="str">
        <f t="shared" si="18"/>
        <v>NO</v>
      </c>
      <c r="BD98" t="str">
        <f t="shared" si="19"/>
        <v>NO</v>
      </c>
      <c r="BE98" t="str">
        <f t="shared" si="20"/>
        <v>NO</v>
      </c>
      <c r="BF98" t="str">
        <f t="shared" si="21"/>
        <v>NO</v>
      </c>
      <c r="BG98" t="str">
        <f t="shared" si="22"/>
        <v>NEW INACTIVE</v>
      </c>
      <c r="BH98" t="str">
        <f t="shared" si="12"/>
        <v>NO</v>
      </c>
    </row>
    <row r="99" spans="1:60">
      <c r="A99" s="564" t="s">
        <v>2165</v>
      </c>
      <c r="B99" s="564" t="s">
        <v>2166</v>
      </c>
      <c r="C99" s="564" t="s">
        <v>1986</v>
      </c>
      <c r="D99" s="564" t="s">
        <v>689</v>
      </c>
      <c r="E99" s="564" t="s">
        <v>1457</v>
      </c>
      <c r="F99" s="565">
        <v>12715.63</v>
      </c>
      <c r="G99" s="86"/>
      <c r="H99" s="86"/>
      <c r="I99" s="30" t="str">
        <f>IF(SUM('Sales by Agent'!G99:I99)&gt;0,"YES","NO")</f>
        <v>NO</v>
      </c>
      <c r="J99" s="30" t="str">
        <f>IF(SUM('Sales by Agent'!H99:J99)&gt;0,"YES","NO")</f>
        <v>NO</v>
      </c>
      <c r="K99" s="30" t="str">
        <f>IF(SUM('Sales by Agent'!I99:K99)&gt;0,"YES","NO")</f>
        <v>NO</v>
      </c>
      <c r="L99" s="30" t="str">
        <f>IF(SUM('Sales by Agent'!J99:L99)&gt;0,"YES","NO")</f>
        <v>NO</v>
      </c>
      <c r="M99" s="30" t="str">
        <f>IF(SUM('Sales by Agent'!K99:M99)&gt;0,"YES","NO")</f>
        <v>NO</v>
      </c>
      <c r="N99" s="30" t="str">
        <f>IF(SUM('Sales by Agent'!L99:N99)&gt;0,"YES","NO")</f>
        <v>NO</v>
      </c>
      <c r="O99" s="30" t="str">
        <f>IF(SUM('Sales by Agent'!M99:O99)&gt;0,"YES","NO")</f>
        <v>NO</v>
      </c>
      <c r="P99" s="30" t="str">
        <f>IF(SUM('Sales by Agent'!N99:P99)&gt;0,"YES","NO")</f>
        <v>NO</v>
      </c>
      <c r="Q99" s="30" t="str">
        <f>IF(SUM('Sales by Agent'!O99:Q99)&gt;0,"YES","NO")</f>
        <v>NO</v>
      </c>
      <c r="R99" s="30" t="str">
        <f>IF(SUM('Sales by Agent'!P99:R99)&gt;0,"YES","NO")</f>
        <v>NO</v>
      </c>
      <c r="S99" s="30" t="str">
        <f>IF(SUM('Sales by Agent'!Q99:S99)&gt;0,"YES","NO")</f>
        <v>NO</v>
      </c>
      <c r="T99" s="30" t="str">
        <f>IF(SUM('Sales by Agent'!R99:T99)&gt;0,"YES","NO")</f>
        <v>NO</v>
      </c>
      <c r="U99" s="30" t="str">
        <f>IF(SUM('Sales by Agent'!S99:U99)&gt;0,"YES","NO")</f>
        <v>NO</v>
      </c>
      <c r="V99" s="30" t="str">
        <f>IF(SUM('Sales by Agent'!T99:V99)&gt;0,"YES","NO")</f>
        <v>NO</v>
      </c>
      <c r="W99" s="30" t="str">
        <f>IF(SUM('Sales by Agent'!U99:W99)&gt;0,"YES","NO")</f>
        <v>NO</v>
      </c>
      <c r="X99" s="30" t="str">
        <f>IF(SUM('Sales by Agent'!V99:X99)&gt;0,"YES","NO")</f>
        <v>NO</v>
      </c>
      <c r="Y99" s="30" t="str">
        <f>IF(SUM('Sales by Agent'!W99:Y99)&gt;0,"YES","NO")</f>
        <v>NO</v>
      </c>
      <c r="Z99" s="30" t="str">
        <f>IF(SUM('Sales by Agent'!X99:Z99)&gt;0,"YES","NO")</f>
        <v>NO</v>
      </c>
      <c r="AA99" s="30" t="str">
        <f>IF(SUM('Sales by Agent'!Y99:AA99)&gt;0,"YES","NO")</f>
        <v>NO</v>
      </c>
      <c r="AB99" s="30" t="str">
        <f>IF(SUM('Sales by Agent'!Z99:AB99)&gt;0,"YES","NO")</f>
        <v>NO</v>
      </c>
      <c r="AC99" s="30" t="str">
        <f>IF(SUM('Sales by Agent'!AA99:AC99)&gt;0,"YES","NO")</f>
        <v>NO</v>
      </c>
      <c r="AD99" s="30" t="str">
        <f>IF(SUM('Sales by Agent'!AB99:AD99)&gt;0,"YES","NO")</f>
        <v>NO</v>
      </c>
      <c r="AE99" s="30" t="str">
        <f>IF(SUM('Sales by Agent'!AC99:AE99)&gt;0,"YES","NO")</f>
        <v>NO</v>
      </c>
      <c r="AF99" s="30" t="str">
        <f>IF(SUM('Sales by Agent'!AD99:AF99)&gt;0,"YES","NO")</f>
        <v>NO</v>
      </c>
      <c r="AG99" s="30" t="str">
        <f>IF(SUM('Sales by Agent'!AE99:AG99)&gt;0,"YES","NO")</f>
        <v>NO</v>
      </c>
      <c r="AH99" s="30" t="str">
        <f>IF(SUM('Sales by Agent'!AF99:AH99)&gt;0,"YES","NO")</f>
        <v>NO</v>
      </c>
      <c r="AI99" s="30" t="str">
        <f>IF(SUM('Sales by Agent'!AG99:AI99)&gt;0,"YES","NO")</f>
        <v>NO</v>
      </c>
      <c r="AJ99" s="30" t="str">
        <f>IF(SUM('Sales by Agent'!AH99:AJ99)&gt;0,"YES","NO")</f>
        <v>NO</v>
      </c>
      <c r="AK99" s="30" t="str">
        <f>IF(SUM('Sales by Agent'!AI99:AK99)&gt;0,"YES","NO")</f>
        <v>YES</v>
      </c>
      <c r="AL99" s="30" t="str">
        <f>IF(SUM('Sales by Agent'!AJ99:AL99)&gt;0,"YES","NO")</f>
        <v>YES</v>
      </c>
      <c r="AM99" s="30" t="str">
        <f>IF(SUM('Sales by Agent'!AK99:AM99)&gt;0,"YES","NO")</f>
        <v>YES</v>
      </c>
      <c r="AN99" s="30" t="str">
        <f>IF(SUM('Sales by Agent'!AL99:AN99)&gt;0,"YES","NO")</f>
        <v>YES</v>
      </c>
      <c r="AO99" s="30" t="str">
        <f>IF(SUM('Sales by Agent'!AM99:AO99)&gt;0,"YES","NO")</f>
        <v>YES</v>
      </c>
      <c r="AP99" s="30" t="str">
        <f>IF(SUM('Sales by Agent'!AN99:AP99)&gt;0,"YES","NO")</f>
        <v>YES</v>
      </c>
      <c r="AQ99" s="30" t="str">
        <f>IF(SUM('Sales by Agent'!AO99:AQ99)&gt;0,"YES","NO")</f>
        <v>NO</v>
      </c>
      <c r="AR99" s="30" t="str">
        <f>IF(SUM('Sales by Agent'!AP99:AR99)&gt;0,"YES","NO")</f>
        <v>NO</v>
      </c>
      <c r="AS99" s="30" t="str">
        <f>IF(SUM('Sales by Agent'!AQ99:AS99)&gt;0,"YES","NO")</f>
        <v>YES</v>
      </c>
      <c r="AT99" s="30" t="str">
        <f>IF(SUM('Sales by Agent'!AR99:AT99)&gt;0,"YES","NO")</f>
        <v>YES</v>
      </c>
      <c r="AU99" s="30" t="str">
        <f>IF(SUM('Sales by Agent'!AS99:AU99)&gt;0,"YES","NO")</f>
        <v>YES</v>
      </c>
      <c r="AV99" s="30" t="str">
        <f>IF(SUM('Sales by Agent'!AT99:AV99)&gt;0,"YES","NO")</f>
        <v>YES</v>
      </c>
      <c r="AW99" s="87"/>
      <c r="AX99" t="str">
        <f t="shared" si="13"/>
        <v>NO</v>
      </c>
      <c r="AY99" t="str">
        <f t="shared" si="14"/>
        <v>NO</v>
      </c>
      <c r="AZ99" t="str">
        <f t="shared" si="15"/>
        <v>NO</v>
      </c>
      <c r="BA99" t="str">
        <f t="shared" si="16"/>
        <v>NO</v>
      </c>
      <c r="BB99" t="str">
        <f t="shared" si="17"/>
        <v>NO</v>
      </c>
      <c r="BC99" t="str">
        <f t="shared" si="18"/>
        <v>NO</v>
      </c>
      <c r="BD99" t="str">
        <f t="shared" si="19"/>
        <v>NO</v>
      </c>
      <c r="BE99" t="str">
        <f t="shared" si="20"/>
        <v>NO</v>
      </c>
      <c r="BF99" t="str">
        <f t="shared" si="21"/>
        <v>NO</v>
      </c>
      <c r="BG99" t="str">
        <f t="shared" si="22"/>
        <v>NO</v>
      </c>
      <c r="BH99" t="str">
        <f t="shared" si="12"/>
        <v>NO</v>
      </c>
    </row>
    <row r="100" spans="1:60">
      <c r="A100" s="564" t="s">
        <v>2167</v>
      </c>
      <c r="B100" s="564" t="s">
        <v>2168</v>
      </c>
      <c r="C100" s="564" t="s">
        <v>1986</v>
      </c>
      <c r="D100" s="564" t="s">
        <v>689</v>
      </c>
      <c r="E100" s="564" t="s">
        <v>1457</v>
      </c>
      <c r="F100" s="565">
        <v>3125.52</v>
      </c>
      <c r="G100" s="86"/>
      <c r="H100" s="86"/>
      <c r="I100" s="30" t="str">
        <f>IF(SUM('Sales by Agent'!G100:I100)&gt;0,"YES","NO")</f>
        <v>NO</v>
      </c>
      <c r="J100" s="30" t="str">
        <f>IF(SUM('Sales by Agent'!H100:J100)&gt;0,"YES","NO")</f>
        <v>NO</v>
      </c>
      <c r="K100" s="30" t="str">
        <f>IF(SUM('Sales by Agent'!I100:K100)&gt;0,"YES","NO")</f>
        <v>NO</v>
      </c>
      <c r="L100" s="30" t="str">
        <f>IF(SUM('Sales by Agent'!J100:L100)&gt;0,"YES","NO")</f>
        <v>NO</v>
      </c>
      <c r="M100" s="30" t="str">
        <f>IF(SUM('Sales by Agent'!K100:M100)&gt;0,"YES","NO")</f>
        <v>NO</v>
      </c>
      <c r="N100" s="30" t="str">
        <f>IF(SUM('Sales by Agent'!L100:N100)&gt;0,"YES","NO")</f>
        <v>NO</v>
      </c>
      <c r="O100" s="30" t="str">
        <f>IF(SUM('Sales by Agent'!M100:O100)&gt;0,"YES","NO")</f>
        <v>NO</v>
      </c>
      <c r="P100" s="30" t="str">
        <f>IF(SUM('Sales by Agent'!N100:P100)&gt;0,"YES","NO")</f>
        <v>NO</v>
      </c>
      <c r="Q100" s="30" t="str">
        <f>IF(SUM('Sales by Agent'!O100:Q100)&gt;0,"YES","NO")</f>
        <v>NO</v>
      </c>
      <c r="R100" s="30" t="str">
        <f>IF(SUM('Sales by Agent'!P100:R100)&gt;0,"YES","NO")</f>
        <v>NO</v>
      </c>
      <c r="S100" s="30" t="str">
        <f>IF(SUM('Sales by Agent'!Q100:S100)&gt;0,"YES","NO")</f>
        <v>NO</v>
      </c>
      <c r="T100" s="30" t="str">
        <f>IF(SUM('Sales by Agent'!R100:T100)&gt;0,"YES","NO")</f>
        <v>NO</v>
      </c>
      <c r="U100" s="30" t="str">
        <f>IF(SUM('Sales by Agent'!S100:U100)&gt;0,"YES","NO")</f>
        <v>NO</v>
      </c>
      <c r="V100" s="30" t="str">
        <f>IF(SUM('Sales by Agent'!T100:V100)&gt;0,"YES","NO")</f>
        <v>NO</v>
      </c>
      <c r="W100" s="30" t="str">
        <f>IF(SUM('Sales by Agent'!U100:W100)&gt;0,"YES","NO")</f>
        <v>NO</v>
      </c>
      <c r="X100" s="30" t="str">
        <f>IF(SUM('Sales by Agent'!V100:X100)&gt;0,"YES","NO")</f>
        <v>NO</v>
      </c>
      <c r="Y100" s="30" t="str">
        <f>IF(SUM('Sales by Agent'!W100:Y100)&gt;0,"YES","NO")</f>
        <v>NO</v>
      </c>
      <c r="Z100" s="30" t="str">
        <f>IF(SUM('Sales by Agent'!X100:Z100)&gt;0,"YES","NO")</f>
        <v>NO</v>
      </c>
      <c r="AA100" s="30" t="str">
        <f>IF(SUM('Sales by Agent'!Y100:AA100)&gt;0,"YES","NO")</f>
        <v>NO</v>
      </c>
      <c r="AB100" s="30" t="str">
        <f>IF(SUM('Sales by Agent'!Z100:AB100)&gt;0,"YES","NO")</f>
        <v>NO</v>
      </c>
      <c r="AC100" s="30" t="str">
        <f>IF(SUM('Sales by Agent'!AA100:AC100)&gt;0,"YES","NO")</f>
        <v>NO</v>
      </c>
      <c r="AD100" s="30" t="str">
        <f>IF(SUM('Sales by Agent'!AB100:AD100)&gt;0,"YES","NO")</f>
        <v>NO</v>
      </c>
      <c r="AE100" s="30" t="str">
        <f>IF(SUM('Sales by Agent'!AC100:AE100)&gt;0,"YES","NO")</f>
        <v>NO</v>
      </c>
      <c r="AF100" s="30" t="str">
        <f>IF(SUM('Sales by Agent'!AD100:AF100)&gt;0,"YES","NO")</f>
        <v>NO</v>
      </c>
      <c r="AG100" s="30" t="str">
        <f>IF(SUM('Sales by Agent'!AE100:AG100)&gt;0,"YES","NO")</f>
        <v>NO</v>
      </c>
      <c r="AH100" s="30" t="str">
        <f>IF(SUM('Sales by Agent'!AF100:AH100)&gt;0,"YES","NO")</f>
        <v>NO</v>
      </c>
      <c r="AI100" s="30" t="str">
        <f>IF(SUM('Sales by Agent'!AG100:AI100)&gt;0,"YES","NO")</f>
        <v>NO</v>
      </c>
      <c r="AJ100" s="30" t="str">
        <f>IF(SUM('Sales by Agent'!AH100:AJ100)&gt;0,"YES","NO")</f>
        <v>NO</v>
      </c>
      <c r="AK100" s="30" t="str">
        <f>IF(SUM('Sales by Agent'!AI100:AK100)&gt;0,"YES","NO")</f>
        <v>NO</v>
      </c>
      <c r="AL100" s="30" t="str">
        <f>IF(SUM('Sales by Agent'!AJ100:AL100)&gt;0,"YES","NO")</f>
        <v>NO</v>
      </c>
      <c r="AM100" s="30" t="str">
        <f>IF(SUM('Sales by Agent'!AK100:AM100)&gt;0,"YES","NO")</f>
        <v>NO</v>
      </c>
      <c r="AN100" s="30" t="str">
        <f>IF(SUM('Sales by Agent'!AL100:AN100)&gt;0,"YES","NO")</f>
        <v>NO</v>
      </c>
      <c r="AO100" s="30" t="str">
        <f>IF(SUM('Sales by Agent'!AM100:AO100)&gt;0,"YES","NO")</f>
        <v>NO</v>
      </c>
      <c r="AP100" s="30" t="str">
        <f>IF(SUM('Sales by Agent'!AN100:AP100)&gt;0,"YES","NO")</f>
        <v>NO</v>
      </c>
      <c r="AQ100" s="30" t="str">
        <f>IF(SUM('Sales by Agent'!AO100:AQ100)&gt;0,"YES","NO")</f>
        <v>YES</v>
      </c>
      <c r="AR100" s="30" t="str">
        <f>IF(SUM('Sales by Agent'!AP100:AR100)&gt;0,"YES","NO")</f>
        <v>YES</v>
      </c>
      <c r="AS100" s="30" t="str">
        <f>IF(SUM('Sales by Agent'!AQ100:AS100)&gt;0,"YES","NO")</f>
        <v>YES</v>
      </c>
      <c r="AT100" s="30" t="str">
        <f>IF(SUM('Sales by Agent'!AR100:AT100)&gt;0,"YES","NO")</f>
        <v>YES</v>
      </c>
      <c r="AU100" s="30" t="str">
        <f>IF(SUM('Sales by Agent'!AS100:AU100)&gt;0,"YES","NO")</f>
        <v>YES</v>
      </c>
      <c r="AV100" s="30" t="str">
        <f>IF(SUM('Sales by Agent'!AT100:AV100)&gt;0,"YES","NO")</f>
        <v>YES</v>
      </c>
      <c r="AW100" s="87"/>
      <c r="AX100" t="str">
        <f t="shared" si="13"/>
        <v>NO</v>
      </c>
      <c r="AY100" t="str">
        <f t="shared" si="14"/>
        <v>NO</v>
      </c>
      <c r="AZ100" t="str">
        <f t="shared" si="15"/>
        <v>NO</v>
      </c>
      <c r="BA100" t="str">
        <f t="shared" si="16"/>
        <v>NO</v>
      </c>
      <c r="BB100" t="str">
        <f t="shared" si="17"/>
        <v>NO</v>
      </c>
      <c r="BC100" t="str">
        <f t="shared" si="18"/>
        <v>NO</v>
      </c>
      <c r="BD100" t="str">
        <f t="shared" si="19"/>
        <v>NO</v>
      </c>
      <c r="BE100" t="str">
        <f t="shared" si="20"/>
        <v>NO</v>
      </c>
      <c r="BF100" t="str">
        <f t="shared" si="21"/>
        <v>NO</v>
      </c>
      <c r="BG100" t="str">
        <f t="shared" si="22"/>
        <v>NO</v>
      </c>
      <c r="BH100" t="str">
        <f t="shared" si="12"/>
        <v>NO</v>
      </c>
    </row>
    <row r="101" spans="1:60">
      <c r="A101" s="564" t="s">
        <v>2169</v>
      </c>
      <c r="B101" s="564" t="s">
        <v>2170</v>
      </c>
      <c r="C101" s="564" t="s">
        <v>1986</v>
      </c>
      <c r="D101" s="564" t="s">
        <v>689</v>
      </c>
      <c r="E101" s="564" t="s">
        <v>1457</v>
      </c>
      <c r="F101" s="565">
        <v>3179.06</v>
      </c>
      <c r="G101" s="31"/>
      <c r="H101" s="31"/>
      <c r="I101" s="30" t="str">
        <f>IF(SUM('Sales by Agent'!G101:I101)&gt;0,"YES","NO")</f>
        <v>NO</v>
      </c>
      <c r="J101" s="30" t="str">
        <f>IF(SUM('Sales by Agent'!H101:J101)&gt;0,"YES","NO")</f>
        <v>NO</v>
      </c>
      <c r="K101" s="30" t="str">
        <f>IF(SUM('Sales by Agent'!I101:K101)&gt;0,"YES","NO")</f>
        <v>NO</v>
      </c>
      <c r="L101" s="30" t="str">
        <f>IF(SUM('Sales by Agent'!J101:L101)&gt;0,"YES","NO")</f>
        <v>NO</v>
      </c>
      <c r="M101" s="30" t="str">
        <f>IF(SUM('Sales by Agent'!K101:M101)&gt;0,"YES","NO")</f>
        <v>NO</v>
      </c>
      <c r="N101" s="30" t="str">
        <f>IF(SUM('Sales by Agent'!L101:N101)&gt;0,"YES","NO")</f>
        <v>NO</v>
      </c>
      <c r="O101" s="30" t="str">
        <f>IF(SUM('Sales by Agent'!M101:O101)&gt;0,"YES","NO")</f>
        <v>NO</v>
      </c>
      <c r="P101" s="30" t="str">
        <f>IF(SUM('Sales by Agent'!N101:P101)&gt;0,"YES","NO")</f>
        <v>NO</v>
      </c>
      <c r="Q101" s="30" t="str">
        <f>IF(SUM('Sales by Agent'!O101:Q101)&gt;0,"YES","NO")</f>
        <v>NO</v>
      </c>
      <c r="R101" s="30" t="str">
        <f>IF(SUM('Sales by Agent'!P101:R101)&gt;0,"YES","NO")</f>
        <v>NO</v>
      </c>
      <c r="S101" s="30" t="str">
        <f>IF(SUM('Sales by Agent'!Q101:S101)&gt;0,"YES","NO")</f>
        <v>NO</v>
      </c>
      <c r="T101" s="30" t="str">
        <f>IF(SUM('Sales by Agent'!R101:T101)&gt;0,"YES","NO")</f>
        <v>NO</v>
      </c>
      <c r="U101" s="30" t="str">
        <f>IF(SUM('Sales by Agent'!S101:U101)&gt;0,"YES","NO")</f>
        <v>NO</v>
      </c>
      <c r="V101" s="30" t="str">
        <f>IF(SUM('Sales by Agent'!T101:V101)&gt;0,"YES","NO")</f>
        <v>NO</v>
      </c>
      <c r="W101" s="30" t="str">
        <f>IF(SUM('Sales by Agent'!U101:W101)&gt;0,"YES","NO")</f>
        <v>NO</v>
      </c>
      <c r="X101" s="30" t="str">
        <f>IF(SUM('Sales by Agent'!V101:X101)&gt;0,"YES","NO")</f>
        <v>NO</v>
      </c>
      <c r="Y101" s="30" t="str">
        <f>IF(SUM('Sales by Agent'!W101:Y101)&gt;0,"YES","NO")</f>
        <v>NO</v>
      </c>
      <c r="Z101" s="30" t="str">
        <f>IF(SUM('Sales by Agent'!X101:Z101)&gt;0,"YES","NO")</f>
        <v>NO</v>
      </c>
      <c r="AA101" s="30" t="str">
        <f>IF(SUM('Sales by Agent'!Y101:AA101)&gt;0,"YES","NO")</f>
        <v>NO</v>
      </c>
      <c r="AB101" s="30" t="str">
        <f>IF(SUM('Sales by Agent'!Z101:AB101)&gt;0,"YES","NO")</f>
        <v>NO</v>
      </c>
      <c r="AC101" s="30" t="str">
        <f>IF(SUM('Sales by Agent'!AA101:AC101)&gt;0,"YES","NO")</f>
        <v>NO</v>
      </c>
      <c r="AD101" s="30" t="str">
        <f>IF(SUM('Sales by Agent'!AB101:AD101)&gt;0,"YES","NO")</f>
        <v>NO</v>
      </c>
      <c r="AE101" s="30" t="str">
        <f>IF(SUM('Sales by Agent'!AC101:AE101)&gt;0,"YES","NO")</f>
        <v>NO</v>
      </c>
      <c r="AF101" s="30" t="str">
        <f>IF(SUM('Sales by Agent'!AD101:AF101)&gt;0,"YES","NO")</f>
        <v>NO</v>
      </c>
      <c r="AG101" s="30" t="str">
        <f>IF(SUM('Sales by Agent'!AE101:AG101)&gt;0,"YES","NO")</f>
        <v>NO</v>
      </c>
      <c r="AH101" s="30" t="str">
        <f>IF(SUM('Sales by Agent'!AF101:AH101)&gt;0,"YES","NO")</f>
        <v>NO</v>
      </c>
      <c r="AI101" s="30" t="str">
        <f>IF(SUM('Sales by Agent'!AG101:AI101)&gt;0,"YES","NO")</f>
        <v>NO</v>
      </c>
      <c r="AJ101" s="30" t="str">
        <f>IF(SUM('Sales by Agent'!AH101:AJ101)&gt;0,"YES","NO")</f>
        <v>NO</v>
      </c>
      <c r="AK101" s="30" t="str">
        <f>IF(SUM('Sales by Agent'!AI101:AK101)&gt;0,"YES","NO")</f>
        <v>NO</v>
      </c>
      <c r="AL101" s="30" t="str">
        <f>IF(SUM('Sales by Agent'!AJ101:AL101)&gt;0,"YES","NO")</f>
        <v>NO</v>
      </c>
      <c r="AM101" s="30" t="str">
        <f>IF(SUM('Sales by Agent'!AK101:AM101)&gt;0,"YES","NO")</f>
        <v>NO</v>
      </c>
      <c r="AN101" s="30" t="str">
        <f>IF(SUM('Sales by Agent'!AL101:AN101)&gt;0,"YES","NO")</f>
        <v>NO</v>
      </c>
      <c r="AO101" s="30" t="str">
        <f>IF(SUM('Sales by Agent'!AM101:AO101)&gt;0,"YES","NO")</f>
        <v>NO</v>
      </c>
      <c r="AP101" s="30" t="str">
        <f>IF(SUM('Sales by Agent'!AN101:AP101)&gt;0,"YES","NO")</f>
        <v>NO</v>
      </c>
      <c r="AQ101" s="30" t="str">
        <f>IF(SUM('Sales by Agent'!AO101:AQ101)&gt;0,"YES","NO")</f>
        <v>NO</v>
      </c>
      <c r="AR101" s="30" t="str">
        <f>IF(SUM('Sales by Agent'!AP101:AR101)&gt;0,"YES","NO")</f>
        <v>NO</v>
      </c>
      <c r="AS101" s="30" t="str">
        <f>IF(SUM('Sales by Agent'!AQ101:AS101)&gt;0,"YES","NO")</f>
        <v>NO</v>
      </c>
      <c r="AT101" s="30" t="str">
        <f>IF(SUM('Sales by Agent'!AR101:AT101)&gt;0,"YES","NO")</f>
        <v>YES</v>
      </c>
      <c r="AU101" s="30" t="str">
        <f>IF(SUM('Sales by Agent'!AS101:AU101)&gt;0,"YES","NO")</f>
        <v>YES</v>
      </c>
      <c r="AV101" s="30" t="str">
        <f>IF(SUM('Sales by Agent'!AT101:AV101)&gt;0,"YES","NO")</f>
        <v>YES</v>
      </c>
      <c r="AW101" s="87"/>
      <c r="AX101" t="str">
        <f t="shared" si="13"/>
        <v>NO</v>
      </c>
      <c r="AY101" t="str">
        <f t="shared" si="14"/>
        <v>NO</v>
      </c>
      <c r="AZ101" t="str">
        <f t="shared" si="15"/>
        <v>NO</v>
      </c>
      <c r="BA101" t="str">
        <f t="shared" si="16"/>
        <v>NO</v>
      </c>
      <c r="BB101" t="str">
        <f t="shared" si="17"/>
        <v>NO</v>
      </c>
      <c r="BC101" t="str">
        <f t="shared" si="18"/>
        <v>NO</v>
      </c>
      <c r="BD101" t="str">
        <f t="shared" si="19"/>
        <v>NO</v>
      </c>
      <c r="BE101" t="str">
        <f t="shared" si="20"/>
        <v>NO</v>
      </c>
      <c r="BF101" t="str">
        <f t="shared" si="21"/>
        <v>NO</v>
      </c>
      <c r="BG101" t="str">
        <f t="shared" si="22"/>
        <v>NO</v>
      </c>
      <c r="BH101" t="str">
        <f t="shared" si="12"/>
        <v>NO</v>
      </c>
    </row>
    <row r="102" spans="1:60">
      <c r="A102" s="564" t="s">
        <v>2171</v>
      </c>
      <c r="B102" s="564" t="s">
        <v>2172</v>
      </c>
      <c r="C102" s="564" t="s">
        <v>1986</v>
      </c>
      <c r="D102" s="564" t="s">
        <v>689</v>
      </c>
      <c r="E102" s="564" t="s">
        <v>1457</v>
      </c>
      <c r="F102" s="565">
        <v>53611.34</v>
      </c>
      <c r="G102" s="88"/>
      <c r="H102" s="88"/>
      <c r="I102" s="30" t="str">
        <f>IF(SUM('Sales by Agent'!G102:I102)&gt;0,"YES","NO")</f>
        <v>NO</v>
      </c>
      <c r="J102" s="30" t="str">
        <f>IF(SUM('Sales by Agent'!H102:J102)&gt;0,"YES","NO")</f>
        <v>NO</v>
      </c>
      <c r="K102" s="30" t="str">
        <f>IF(SUM('Sales by Agent'!I102:K102)&gt;0,"YES","NO")</f>
        <v>NO</v>
      </c>
      <c r="L102" s="30" t="str">
        <f>IF(SUM('Sales by Agent'!J102:L102)&gt;0,"YES","NO")</f>
        <v>NO</v>
      </c>
      <c r="M102" s="30" t="str">
        <f>IF(SUM('Sales by Agent'!K102:M102)&gt;0,"YES","NO")</f>
        <v>NO</v>
      </c>
      <c r="N102" s="30" t="str">
        <f>IF(SUM('Sales by Agent'!L102:N102)&gt;0,"YES","NO")</f>
        <v>NO</v>
      </c>
      <c r="O102" s="30" t="str">
        <f>IF(SUM('Sales by Agent'!M102:O102)&gt;0,"YES","NO")</f>
        <v>NO</v>
      </c>
      <c r="P102" s="30" t="str">
        <f>IF(SUM('Sales by Agent'!N102:P102)&gt;0,"YES","NO")</f>
        <v>NO</v>
      </c>
      <c r="Q102" s="30" t="str">
        <f>IF(SUM('Sales by Agent'!O102:Q102)&gt;0,"YES","NO")</f>
        <v>NO</v>
      </c>
      <c r="R102" s="30" t="str">
        <f>IF(SUM('Sales by Agent'!P102:R102)&gt;0,"YES","NO")</f>
        <v>NO</v>
      </c>
      <c r="S102" s="30" t="str">
        <f>IF(SUM('Sales by Agent'!Q102:S102)&gt;0,"YES","NO")</f>
        <v>NO</v>
      </c>
      <c r="T102" s="30" t="str">
        <f>IF(SUM('Sales by Agent'!R102:T102)&gt;0,"YES","NO")</f>
        <v>NO</v>
      </c>
      <c r="U102" s="30" t="str">
        <f>IF(SUM('Sales by Agent'!S102:U102)&gt;0,"YES","NO")</f>
        <v>NO</v>
      </c>
      <c r="V102" s="30" t="str">
        <f>IF(SUM('Sales by Agent'!T102:V102)&gt;0,"YES","NO")</f>
        <v>NO</v>
      </c>
      <c r="W102" s="30" t="str">
        <f>IF(SUM('Sales by Agent'!U102:W102)&gt;0,"YES","NO")</f>
        <v>NO</v>
      </c>
      <c r="X102" s="30" t="str">
        <f>IF(SUM('Sales by Agent'!V102:X102)&gt;0,"YES","NO")</f>
        <v>NO</v>
      </c>
      <c r="Y102" s="30" t="str">
        <f>IF(SUM('Sales by Agent'!W102:Y102)&gt;0,"YES","NO")</f>
        <v>NO</v>
      </c>
      <c r="Z102" s="30" t="str">
        <f>IF(SUM('Sales by Agent'!X102:Z102)&gt;0,"YES","NO")</f>
        <v>NO</v>
      </c>
      <c r="AA102" s="30" t="str">
        <f>IF(SUM('Sales by Agent'!Y102:AA102)&gt;0,"YES","NO")</f>
        <v>NO</v>
      </c>
      <c r="AB102" s="30" t="str">
        <f>IF(SUM('Sales by Agent'!Z102:AB102)&gt;0,"YES","NO")</f>
        <v>NO</v>
      </c>
      <c r="AC102" s="30" t="str">
        <f>IF(SUM('Sales by Agent'!AA102:AC102)&gt;0,"YES","NO")</f>
        <v>NO</v>
      </c>
      <c r="AD102" s="30" t="str">
        <f>IF(SUM('Sales by Agent'!AB102:AD102)&gt;0,"YES","NO")</f>
        <v>NO</v>
      </c>
      <c r="AE102" s="30" t="str">
        <f>IF(SUM('Sales by Agent'!AC102:AE102)&gt;0,"YES","NO")</f>
        <v>NO</v>
      </c>
      <c r="AF102" s="30" t="str">
        <f>IF(SUM('Sales by Agent'!AD102:AF102)&gt;0,"YES","NO")</f>
        <v>NO</v>
      </c>
      <c r="AG102" s="30" t="str">
        <f>IF(SUM('Sales by Agent'!AE102:AG102)&gt;0,"YES","NO")</f>
        <v>NO</v>
      </c>
      <c r="AH102" s="30" t="str">
        <f>IF(SUM('Sales by Agent'!AF102:AH102)&gt;0,"YES","NO")</f>
        <v>NO</v>
      </c>
      <c r="AI102" s="30" t="str">
        <f>IF(SUM('Sales by Agent'!AG102:AI102)&gt;0,"YES","NO")</f>
        <v>NO</v>
      </c>
      <c r="AJ102" s="30" t="str">
        <f>IF(SUM('Sales by Agent'!AH102:AJ102)&gt;0,"YES","NO")</f>
        <v>NO</v>
      </c>
      <c r="AK102" s="30" t="str">
        <f>IF(SUM('Sales by Agent'!AI102:AK102)&gt;0,"YES","NO")</f>
        <v>NO</v>
      </c>
      <c r="AL102" s="30" t="str">
        <f>IF(SUM('Sales by Agent'!AJ102:AL102)&gt;0,"YES","NO")</f>
        <v>NO</v>
      </c>
      <c r="AM102" s="30" t="str">
        <f>IF(SUM('Sales by Agent'!AK102:AM102)&gt;0,"YES","NO")</f>
        <v>YES</v>
      </c>
      <c r="AN102" s="30" t="str">
        <f>IF(SUM('Sales by Agent'!AL102:AN102)&gt;0,"YES","NO")</f>
        <v>YES</v>
      </c>
      <c r="AO102" s="30" t="str">
        <f>IF(SUM('Sales by Agent'!AM102:AO102)&gt;0,"YES","NO")</f>
        <v>YES</v>
      </c>
      <c r="AP102" s="30" t="str">
        <f>IF(SUM('Sales by Agent'!AN102:AP102)&gt;0,"YES","NO")</f>
        <v>YES</v>
      </c>
      <c r="AQ102" s="30" t="str">
        <f>IF(SUM('Sales by Agent'!AO102:AQ102)&gt;0,"YES","NO")</f>
        <v>YES</v>
      </c>
      <c r="AR102" s="30" t="str">
        <f>IF(SUM('Sales by Agent'!AP102:AR102)&gt;0,"YES","NO")</f>
        <v>YES</v>
      </c>
      <c r="AS102" s="30" t="str">
        <f>IF(SUM('Sales by Agent'!AQ102:AS102)&gt;0,"YES","NO")</f>
        <v>YES</v>
      </c>
      <c r="AT102" s="30" t="str">
        <f>IF(SUM('Sales by Agent'!AR102:AT102)&gt;0,"YES","NO")</f>
        <v>YES</v>
      </c>
      <c r="AU102" s="30" t="str">
        <f>IF(SUM('Sales by Agent'!AS102:AU102)&gt;0,"YES","NO")</f>
        <v>YES</v>
      </c>
      <c r="AV102" s="30" t="str">
        <f>IF(SUM('Sales by Agent'!AT102:AV102)&gt;0,"YES","NO")</f>
        <v>YES</v>
      </c>
      <c r="AW102" s="87"/>
      <c r="AX102" t="str">
        <f t="shared" si="13"/>
        <v>NO</v>
      </c>
      <c r="AY102" t="str">
        <f t="shared" si="14"/>
        <v>NO</v>
      </c>
      <c r="AZ102" t="str">
        <f t="shared" si="15"/>
        <v>NO</v>
      </c>
      <c r="BA102" t="str">
        <f t="shared" si="16"/>
        <v>NO</v>
      </c>
      <c r="BB102" t="str">
        <f t="shared" si="17"/>
        <v>NO</v>
      </c>
      <c r="BC102" t="str">
        <f t="shared" si="18"/>
        <v>NO</v>
      </c>
      <c r="BD102" t="str">
        <f t="shared" si="19"/>
        <v>NO</v>
      </c>
      <c r="BE102" t="str">
        <f t="shared" si="20"/>
        <v>NO</v>
      </c>
      <c r="BF102" t="str">
        <f t="shared" si="21"/>
        <v>NO</v>
      </c>
      <c r="BG102" t="str">
        <f t="shared" si="22"/>
        <v>NO</v>
      </c>
      <c r="BH102" t="str">
        <f t="shared" si="12"/>
        <v>NO</v>
      </c>
    </row>
    <row r="103" spans="1:60">
      <c r="A103" s="564" t="s">
        <v>2173</v>
      </c>
      <c r="B103" s="564" t="s">
        <v>2174</v>
      </c>
      <c r="C103" s="564" t="s">
        <v>1986</v>
      </c>
      <c r="D103" s="564" t="s">
        <v>689</v>
      </c>
      <c r="E103" s="564" t="s">
        <v>1457</v>
      </c>
      <c r="F103" s="565">
        <v>5892.15</v>
      </c>
      <c r="G103" s="31"/>
      <c r="H103" s="86"/>
      <c r="I103" s="30" t="str">
        <f>IF(SUM('Sales by Agent'!G103:I103)&gt;0,"YES","NO")</f>
        <v>NO</v>
      </c>
      <c r="J103" s="30" t="str">
        <f>IF(SUM('Sales by Agent'!H103:J103)&gt;0,"YES","NO")</f>
        <v>NO</v>
      </c>
      <c r="K103" s="30" t="str">
        <f>IF(SUM('Sales by Agent'!I103:K103)&gt;0,"YES","NO")</f>
        <v>NO</v>
      </c>
      <c r="L103" s="30" t="str">
        <f>IF(SUM('Sales by Agent'!J103:L103)&gt;0,"YES","NO")</f>
        <v>NO</v>
      </c>
      <c r="M103" s="30" t="str">
        <f>IF(SUM('Sales by Agent'!K103:M103)&gt;0,"YES","NO")</f>
        <v>NO</v>
      </c>
      <c r="N103" s="30" t="str">
        <f>IF(SUM('Sales by Agent'!L103:N103)&gt;0,"YES","NO")</f>
        <v>NO</v>
      </c>
      <c r="O103" s="30" t="str">
        <f>IF(SUM('Sales by Agent'!M103:O103)&gt;0,"YES","NO")</f>
        <v>NO</v>
      </c>
      <c r="P103" s="30" t="str">
        <f>IF(SUM('Sales by Agent'!N103:P103)&gt;0,"YES","NO")</f>
        <v>NO</v>
      </c>
      <c r="Q103" s="30" t="str">
        <f>IF(SUM('Sales by Agent'!O103:Q103)&gt;0,"YES","NO")</f>
        <v>NO</v>
      </c>
      <c r="R103" s="30" t="str">
        <f>IF(SUM('Sales by Agent'!P103:R103)&gt;0,"YES","NO")</f>
        <v>NO</v>
      </c>
      <c r="S103" s="30" t="str">
        <f>IF(SUM('Sales by Agent'!Q103:S103)&gt;0,"YES","NO")</f>
        <v>NO</v>
      </c>
      <c r="T103" s="30" t="str">
        <f>IF(SUM('Sales by Agent'!R103:T103)&gt;0,"YES","NO")</f>
        <v>NO</v>
      </c>
      <c r="U103" s="30" t="str">
        <f>IF(SUM('Sales by Agent'!S103:U103)&gt;0,"YES","NO")</f>
        <v>NO</v>
      </c>
      <c r="V103" s="30" t="str">
        <f>IF(SUM('Sales by Agent'!T103:V103)&gt;0,"YES","NO")</f>
        <v>NO</v>
      </c>
      <c r="W103" s="30" t="str">
        <f>IF(SUM('Sales by Agent'!U103:W103)&gt;0,"YES","NO")</f>
        <v>NO</v>
      </c>
      <c r="X103" s="30" t="str">
        <f>IF(SUM('Sales by Agent'!V103:X103)&gt;0,"YES","NO")</f>
        <v>NO</v>
      </c>
      <c r="Y103" s="30" t="str">
        <f>IF(SUM('Sales by Agent'!W103:Y103)&gt;0,"YES","NO")</f>
        <v>NO</v>
      </c>
      <c r="Z103" s="30" t="str">
        <f>IF(SUM('Sales by Agent'!X103:Z103)&gt;0,"YES","NO")</f>
        <v>NO</v>
      </c>
      <c r="AA103" s="30" t="str">
        <f>IF(SUM('Sales by Agent'!Y103:AA103)&gt;0,"YES","NO")</f>
        <v>NO</v>
      </c>
      <c r="AB103" s="30" t="str">
        <f>IF(SUM('Sales by Agent'!Z103:AB103)&gt;0,"YES","NO")</f>
        <v>NO</v>
      </c>
      <c r="AC103" s="30" t="str">
        <f>IF(SUM('Sales by Agent'!AA103:AC103)&gt;0,"YES","NO")</f>
        <v>NO</v>
      </c>
      <c r="AD103" s="30" t="str">
        <f>IF(SUM('Sales by Agent'!AB103:AD103)&gt;0,"YES","NO")</f>
        <v>NO</v>
      </c>
      <c r="AE103" s="30" t="str">
        <f>IF(SUM('Sales by Agent'!AC103:AE103)&gt;0,"YES","NO")</f>
        <v>NO</v>
      </c>
      <c r="AF103" s="30" t="str">
        <f>IF(SUM('Sales by Agent'!AD103:AF103)&gt;0,"YES","NO")</f>
        <v>NO</v>
      </c>
      <c r="AG103" s="30" t="str">
        <f>IF(SUM('Sales by Agent'!AE103:AG103)&gt;0,"YES","NO")</f>
        <v>NO</v>
      </c>
      <c r="AH103" s="30" t="str">
        <f>IF(SUM('Sales by Agent'!AF103:AH103)&gt;0,"YES","NO")</f>
        <v>NO</v>
      </c>
      <c r="AI103" s="30" t="str">
        <f>IF(SUM('Sales by Agent'!AG103:AI103)&gt;0,"YES","NO")</f>
        <v>NO</v>
      </c>
      <c r="AJ103" s="30" t="str">
        <f>IF(SUM('Sales by Agent'!AH103:AJ103)&gt;0,"YES","NO")</f>
        <v>NO</v>
      </c>
      <c r="AK103" s="30" t="str">
        <f>IF(SUM('Sales by Agent'!AI103:AK103)&gt;0,"YES","NO")</f>
        <v>NO</v>
      </c>
      <c r="AL103" s="30" t="str">
        <f>IF(SUM('Sales by Agent'!AJ103:AL103)&gt;0,"YES","NO")</f>
        <v>NO</v>
      </c>
      <c r="AM103" s="30" t="str">
        <f>IF(SUM('Sales by Agent'!AK103:AM103)&gt;0,"YES","NO")</f>
        <v>NO</v>
      </c>
      <c r="AN103" s="30" t="str">
        <f>IF(SUM('Sales by Agent'!AL103:AN103)&gt;0,"YES","NO")</f>
        <v>NO</v>
      </c>
      <c r="AO103" s="30" t="str">
        <f>IF(SUM('Sales by Agent'!AM103:AO103)&gt;0,"YES","NO")</f>
        <v>NO</v>
      </c>
      <c r="AP103" s="30" t="str">
        <f>IF(SUM('Sales by Agent'!AN103:AP103)&gt;0,"YES","NO")</f>
        <v>YES</v>
      </c>
      <c r="AQ103" s="30" t="str">
        <f>IF(SUM('Sales by Agent'!AO103:AQ103)&gt;0,"YES","NO")</f>
        <v>YES</v>
      </c>
      <c r="AR103" s="30" t="str">
        <f>IF(SUM('Sales by Agent'!AP103:AR103)&gt;0,"YES","NO")</f>
        <v>YES</v>
      </c>
      <c r="AS103" s="30" t="str">
        <f>IF(SUM('Sales by Agent'!AQ103:AS103)&gt;0,"YES","NO")</f>
        <v>YES</v>
      </c>
      <c r="AT103" s="30" t="str">
        <f>IF(SUM('Sales by Agent'!AR103:AT103)&gt;0,"YES","NO")</f>
        <v>YES</v>
      </c>
      <c r="AU103" s="30" t="str">
        <f>IF(SUM('Sales by Agent'!AS103:AU103)&gt;0,"YES","NO")</f>
        <v>YES</v>
      </c>
      <c r="AV103" s="30" t="str">
        <f>IF(SUM('Sales by Agent'!AT103:AV103)&gt;0,"YES","NO")</f>
        <v>YES</v>
      </c>
      <c r="AW103" s="87"/>
      <c r="AX103" t="str">
        <f t="shared" si="13"/>
        <v>NO</v>
      </c>
      <c r="AY103" t="str">
        <f t="shared" si="14"/>
        <v>NO</v>
      </c>
      <c r="AZ103" t="str">
        <f t="shared" si="15"/>
        <v>NO</v>
      </c>
      <c r="BA103" t="str">
        <f t="shared" si="16"/>
        <v>NO</v>
      </c>
      <c r="BB103" t="str">
        <f t="shared" si="17"/>
        <v>NO</v>
      </c>
      <c r="BC103" t="str">
        <f t="shared" si="18"/>
        <v>NO</v>
      </c>
      <c r="BD103" t="str">
        <f t="shared" si="19"/>
        <v>NO</v>
      </c>
      <c r="BE103" t="str">
        <f t="shared" si="20"/>
        <v>NO</v>
      </c>
      <c r="BF103" t="str">
        <f t="shared" si="21"/>
        <v>NO</v>
      </c>
      <c r="BG103" t="str">
        <f t="shared" si="22"/>
        <v>NO</v>
      </c>
      <c r="BH103" t="str">
        <f t="shared" si="12"/>
        <v>NO</v>
      </c>
    </row>
    <row r="104" spans="1:60">
      <c r="A104" s="564" t="s">
        <v>2175</v>
      </c>
      <c r="B104" s="564" t="s">
        <v>2176</v>
      </c>
      <c r="C104" s="564" t="s">
        <v>1986</v>
      </c>
      <c r="D104" s="564" t="s">
        <v>689</v>
      </c>
      <c r="E104" s="564" t="s">
        <v>1457</v>
      </c>
      <c r="F104" s="565">
        <v>13314.4</v>
      </c>
      <c r="G104" s="86"/>
      <c r="H104" s="86"/>
      <c r="I104" s="30" t="str">
        <f>IF(SUM('Sales by Agent'!G104:I104)&gt;0,"YES","NO")</f>
        <v>NO</v>
      </c>
      <c r="J104" s="30" t="str">
        <f>IF(SUM('Sales by Agent'!H104:J104)&gt;0,"YES","NO")</f>
        <v>NO</v>
      </c>
      <c r="K104" s="30" t="str">
        <f>IF(SUM('Sales by Agent'!I104:K104)&gt;0,"YES","NO")</f>
        <v>NO</v>
      </c>
      <c r="L104" s="30" t="str">
        <f>IF(SUM('Sales by Agent'!J104:L104)&gt;0,"YES","NO")</f>
        <v>NO</v>
      </c>
      <c r="M104" s="30" t="str">
        <f>IF(SUM('Sales by Agent'!K104:M104)&gt;0,"YES","NO")</f>
        <v>NO</v>
      </c>
      <c r="N104" s="30" t="str">
        <f>IF(SUM('Sales by Agent'!L104:N104)&gt;0,"YES","NO")</f>
        <v>NO</v>
      </c>
      <c r="O104" s="30" t="str">
        <f>IF(SUM('Sales by Agent'!M104:O104)&gt;0,"YES","NO")</f>
        <v>NO</v>
      </c>
      <c r="P104" s="30" t="str">
        <f>IF(SUM('Sales by Agent'!N104:P104)&gt;0,"YES","NO")</f>
        <v>NO</v>
      </c>
      <c r="Q104" s="30" t="str">
        <f>IF(SUM('Sales by Agent'!O104:Q104)&gt;0,"YES","NO")</f>
        <v>NO</v>
      </c>
      <c r="R104" s="30" t="str">
        <f>IF(SUM('Sales by Agent'!P104:R104)&gt;0,"YES","NO")</f>
        <v>NO</v>
      </c>
      <c r="S104" s="30" t="str">
        <f>IF(SUM('Sales by Agent'!Q104:S104)&gt;0,"YES","NO")</f>
        <v>NO</v>
      </c>
      <c r="T104" s="30" t="str">
        <f>IF(SUM('Sales by Agent'!R104:T104)&gt;0,"YES","NO")</f>
        <v>NO</v>
      </c>
      <c r="U104" s="30" t="str">
        <f>IF(SUM('Sales by Agent'!S104:U104)&gt;0,"YES","NO")</f>
        <v>NO</v>
      </c>
      <c r="V104" s="30" t="str">
        <f>IF(SUM('Sales by Agent'!T104:V104)&gt;0,"YES","NO")</f>
        <v>NO</v>
      </c>
      <c r="W104" s="30" t="str">
        <f>IF(SUM('Sales by Agent'!U104:W104)&gt;0,"YES","NO")</f>
        <v>NO</v>
      </c>
      <c r="X104" s="30" t="str">
        <f>IF(SUM('Sales by Agent'!V104:X104)&gt;0,"YES","NO")</f>
        <v>NO</v>
      </c>
      <c r="Y104" s="30" t="str">
        <f>IF(SUM('Sales by Agent'!W104:Y104)&gt;0,"YES","NO")</f>
        <v>NO</v>
      </c>
      <c r="Z104" s="30" t="str">
        <f>IF(SUM('Sales by Agent'!X104:Z104)&gt;0,"YES","NO")</f>
        <v>NO</v>
      </c>
      <c r="AA104" s="30" t="str">
        <f>IF(SUM('Sales by Agent'!Y104:AA104)&gt;0,"YES","NO")</f>
        <v>NO</v>
      </c>
      <c r="AB104" s="30" t="str">
        <f>IF(SUM('Sales by Agent'!Z104:AB104)&gt;0,"YES","NO")</f>
        <v>NO</v>
      </c>
      <c r="AC104" s="30" t="str">
        <f>IF(SUM('Sales by Agent'!AA104:AC104)&gt;0,"YES","NO")</f>
        <v>NO</v>
      </c>
      <c r="AD104" s="30" t="str">
        <f>IF(SUM('Sales by Agent'!AB104:AD104)&gt;0,"YES","NO")</f>
        <v>NO</v>
      </c>
      <c r="AE104" s="30" t="str">
        <f>IF(SUM('Sales by Agent'!AC104:AE104)&gt;0,"YES","NO")</f>
        <v>NO</v>
      </c>
      <c r="AF104" s="30" t="str">
        <f>IF(SUM('Sales by Agent'!AD104:AF104)&gt;0,"YES","NO")</f>
        <v>NO</v>
      </c>
      <c r="AG104" s="30" t="str">
        <f>IF(SUM('Sales by Agent'!AE104:AG104)&gt;0,"YES","NO")</f>
        <v>NO</v>
      </c>
      <c r="AH104" s="30" t="str">
        <f>IF(SUM('Sales by Agent'!AF104:AH104)&gt;0,"YES","NO")</f>
        <v>NO</v>
      </c>
      <c r="AI104" s="30" t="str">
        <f>IF(SUM('Sales by Agent'!AG104:AI104)&gt;0,"YES","NO")</f>
        <v>NO</v>
      </c>
      <c r="AJ104" s="30" t="str">
        <f>IF(SUM('Sales by Agent'!AH104:AJ104)&gt;0,"YES","NO")</f>
        <v>NO</v>
      </c>
      <c r="AK104" s="30" t="str">
        <f>IF(SUM('Sales by Agent'!AI104:AK104)&gt;0,"YES","NO")</f>
        <v>NO</v>
      </c>
      <c r="AL104" s="30" t="str">
        <f>IF(SUM('Sales by Agent'!AJ104:AL104)&gt;0,"YES","NO")</f>
        <v>NO</v>
      </c>
      <c r="AM104" s="30" t="str">
        <f>IF(SUM('Sales by Agent'!AK104:AM104)&gt;0,"YES","NO")</f>
        <v>YES</v>
      </c>
      <c r="AN104" s="30" t="str">
        <f>IF(SUM('Sales by Agent'!AL104:AN104)&gt;0,"YES","NO")</f>
        <v>YES</v>
      </c>
      <c r="AO104" s="30" t="str">
        <f>IF(SUM('Sales by Agent'!AM104:AO104)&gt;0,"YES","NO")</f>
        <v>YES</v>
      </c>
      <c r="AP104" s="30" t="str">
        <f>IF(SUM('Sales by Agent'!AN104:AP104)&gt;0,"YES","NO")</f>
        <v>YES</v>
      </c>
      <c r="AQ104" s="30" t="str">
        <f>IF(SUM('Sales by Agent'!AO104:AQ104)&gt;0,"YES","NO")</f>
        <v>NO</v>
      </c>
      <c r="AR104" s="30" t="str">
        <f>IF(SUM('Sales by Agent'!AP104:AR104)&gt;0,"YES","NO")</f>
        <v>NO</v>
      </c>
      <c r="AS104" s="30" t="str">
        <f>IF(SUM('Sales by Agent'!AQ104:AS104)&gt;0,"YES","NO")</f>
        <v>NO</v>
      </c>
      <c r="AT104" s="30" t="str">
        <f>IF(SUM('Sales by Agent'!AR104:AT104)&gt;0,"YES","NO")</f>
        <v>YES</v>
      </c>
      <c r="AU104" s="30" t="str">
        <f>IF(SUM('Sales by Agent'!AS104:AU104)&gt;0,"YES","NO")</f>
        <v>YES</v>
      </c>
      <c r="AV104" s="30" t="str">
        <f>IF(SUM('Sales by Agent'!AT104:AV104)&gt;0,"YES","NO")</f>
        <v>YES</v>
      </c>
      <c r="AW104" s="87"/>
      <c r="AX104" t="str">
        <f t="shared" si="13"/>
        <v>NO</v>
      </c>
      <c r="AY104" t="str">
        <f t="shared" si="14"/>
        <v>NO</v>
      </c>
      <c r="AZ104" t="str">
        <f t="shared" si="15"/>
        <v>NO</v>
      </c>
      <c r="BA104" t="str">
        <f t="shared" si="16"/>
        <v>NO</v>
      </c>
      <c r="BB104" t="str">
        <f t="shared" si="17"/>
        <v>NO</v>
      </c>
      <c r="BC104" t="str">
        <f t="shared" si="18"/>
        <v>NO</v>
      </c>
      <c r="BD104" t="str">
        <f t="shared" si="19"/>
        <v>NO</v>
      </c>
      <c r="BE104" t="str">
        <f t="shared" si="20"/>
        <v>NO</v>
      </c>
      <c r="BF104" t="str">
        <f t="shared" si="21"/>
        <v>NO</v>
      </c>
      <c r="BG104" t="str">
        <f t="shared" si="22"/>
        <v>NO</v>
      </c>
      <c r="BH104" t="str">
        <f t="shared" si="12"/>
        <v>NO</v>
      </c>
    </row>
    <row r="105" spans="1:60">
      <c r="A105" s="564" t="s">
        <v>2177</v>
      </c>
      <c r="B105" s="564" t="s">
        <v>2178</v>
      </c>
      <c r="C105" s="564" t="s">
        <v>1986</v>
      </c>
      <c r="D105" s="564" t="s">
        <v>689</v>
      </c>
      <c r="E105" s="564" t="s">
        <v>1457</v>
      </c>
      <c r="F105" s="565">
        <v>4355.08</v>
      </c>
      <c r="G105" s="86"/>
      <c r="H105" s="86"/>
      <c r="I105" s="30" t="str">
        <f>IF(SUM('Sales by Agent'!G105:I105)&gt;0,"YES","NO")</f>
        <v>NO</v>
      </c>
      <c r="J105" s="30" t="str">
        <f>IF(SUM('Sales by Agent'!H105:J105)&gt;0,"YES","NO")</f>
        <v>NO</v>
      </c>
      <c r="K105" s="30" t="str">
        <f>IF(SUM('Sales by Agent'!I105:K105)&gt;0,"YES","NO")</f>
        <v>NO</v>
      </c>
      <c r="L105" s="30" t="str">
        <f>IF(SUM('Sales by Agent'!J105:L105)&gt;0,"YES","NO")</f>
        <v>NO</v>
      </c>
      <c r="M105" s="30" t="str">
        <f>IF(SUM('Sales by Agent'!K105:M105)&gt;0,"YES","NO")</f>
        <v>NO</v>
      </c>
      <c r="N105" s="30" t="str">
        <f>IF(SUM('Sales by Agent'!L105:N105)&gt;0,"YES","NO")</f>
        <v>NO</v>
      </c>
      <c r="O105" s="30" t="str">
        <f>IF(SUM('Sales by Agent'!M105:O105)&gt;0,"YES","NO")</f>
        <v>NO</v>
      </c>
      <c r="P105" s="30" t="str">
        <f>IF(SUM('Sales by Agent'!N105:P105)&gt;0,"YES","NO")</f>
        <v>NO</v>
      </c>
      <c r="Q105" s="30" t="str">
        <f>IF(SUM('Sales by Agent'!O105:Q105)&gt;0,"YES","NO")</f>
        <v>NO</v>
      </c>
      <c r="R105" s="30" t="str">
        <f>IF(SUM('Sales by Agent'!P105:R105)&gt;0,"YES","NO")</f>
        <v>NO</v>
      </c>
      <c r="S105" s="30" t="str">
        <f>IF(SUM('Sales by Agent'!Q105:S105)&gt;0,"YES","NO")</f>
        <v>NO</v>
      </c>
      <c r="T105" s="30" t="str">
        <f>IF(SUM('Sales by Agent'!R105:T105)&gt;0,"YES","NO")</f>
        <v>NO</v>
      </c>
      <c r="U105" s="30" t="str">
        <f>IF(SUM('Sales by Agent'!S105:U105)&gt;0,"YES","NO")</f>
        <v>NO</v>
      </c>
      <c r="V105" s="30" t="str">
        <f>IF(SUM('Sales by Agent'!T105:V105)&gt;0,"YES","NO")</f>
        <v>NO</v>
      </c>
      <c r="W105" s="30" t="str">
        <f>IF(SUM('Sales by Agent'!U105:W105)&gt;0,"YES","NO")</f>
        <v>NO</v>
      </c>
      <c r="X105" s="30" t="str">
        <f>IF(SUM('Sales by Agent'!V105:X105)&gt;0,"YES","NO")</f>
        <v>NO</v>
      </c>
      <c r="Y105" s="30" t="str">
        <f>IF(SUM('Sales by Agent'!W105:Y105)&gt;0,"YES","NO")</f>
        <v>NO</v>
      </c>
      <c r="Z105" s="30" t="str">
        <f>IF(SUM('Sales by Agent'!X105:Z105)&gt;0,"YES","NO")</f>
        <v>NO</v>
      </c>
      <c r="AA105" s="30" t="str">
        <f>IF(SUM('Sales by Agent'!Y105:AA105)&gt;0,"YES","NO")</f>
        <v>NO</v>
      </c>
      <c r="AB105" s="30" t="str">
        <f>IF(SUM('Sales by Agent'!Z105:AB105)&gt;0,"YES","NO")</f>
        <v>NO</v>
      </c>
      <c r="AC105" s="30" t="str">
        <f>IF(SUM('Sales by Agent'!AA105:AC105)&gt;0,"YES","NO")</f>
        <v>NO</v>
      </c>
      <c r="AD105" s="30" t="str">
        <f>IF(SUM('Sales by Agent'!AB105:AD105)&gt;0,"YES","NO")</f>
        <v>NO</v>
      </c>
      <c r="AE105" s="30" t="str">
        <f>IF(SUM('Sales by Agent'!AC105:AE105)&gt;0,"YES","NO")</f>
        <v>NO</v>
      </c>
      <c r="AF105" s="30" t="str">
        <f>IF(SUM('Sales by Agent'!AD105:AF105)&gt;0,"YES","NO")</f>
        <v>NO</v>
      </c>
      <c r="AG105" s="30" t="str">
        <f>IF(SUM('Sales by Agent'!AE105:AG105)&gt;0,"YES","NO")</f>
        <v>NO</v>
      </c>
      <c r="AH105" s="30" t="str">
        <f>IF(SUM('Sales by Agent'!AF105:AH105)&gt;0,"YES","NO")</f>
        <v>NO</v>
      </c>
      <c r="AI105" s="30" t="str">
        <f>IF(SUM('Sales by Agent'!AG105:AI105)&gt;0,"YES","NO")</f>
        <v>NO</v>
      </c>
      <c r="AJ105" s="30" t="str">
        <f>IF(SUM('Sales by Agent'!AH105:AJ105)&gt;0,"YES","NO")</f>
        <v>NO</v>
      </c>
      <c r="AK105" s="30" t="str">
        <f>IF(SUM('Sales by Agent'!AI105:AK105)&gt;0,"YES","NO")</f>
        <v>NO</v>
      </c>
      <c r="AL105" s="30" t="str">
        <f>IF(SUM('Sales by Agent'!AJ105:AL105)&gt;0,"YES","NO")</f>
        <v>NO</v>
      </c>
      <c r="AM105" s="30" t="str">
        <f>IF(SUM('Sales by Agent'!AK105:AM105)&gt;0,"YES","NO")</f>
        <v>NO</v>
      </c>
      <c r="AN105" s="30" t="str">
        <f>IF(SUM('Sales by Agent'!AL105:AN105)&gt;0,"YES","NO")</f>
        <v>YES</v>
      </c>
      <c r="AO105" s="30" t="str">
        <f>IF(SUM('Sales by Agent'!AM105:AO105)&gt;0,"YES","NO")</f>
        <v>YES</v>
      </c>
      <c r="AP105" s="30" t="str">
        <f>IF(SUM('Sales by Agent'!AN105:AP105)&gt;0,"YES","NO")</f>
        <v>YES</v>
      </c>
      <c r="AQ105" s="30" t="str">
        <f>IF(SUM('Sales by Agent'!AO105:AQ105)&gt;0,"YES","NO")</f>
        <v>NO</v>
      </c>
      <c r="AR105" s="30" t="str">
        <f>IF(SUM('Sales by Agent'!AP105:AR105)&gt;0,"YES","NO")</f>
        <v>NO</v>
      </c>
      <c r="AS105" s="30" t="str">
        <f>IF(SUM('Sales by Agent'!AQ105:AS105)&gt;0,"YES","NO")</f>
        <v>NO</v>
      </c>
      <c r="AT105" s="30" t="str">
        <f>IF(SUM('Sales by Agent'!AR105:AT105)&gt;0,"YES","NO")</f>
        <v>YES</v>
      </c>
      <c r="AU105" s="30" t="str">
        <f>IF(SUM('Sales by Agent'!AS105:AU105)&gt;0,"YES","NO")</f>
        <v>YES</v>
      </c>
      <c r="AV105" s="30" t="str">
        <f>IF(SUM('Sales by Agent'!AT105:AV105)&gt;0,"YES","NO")</f>
        <v>YES</v>
      </c>
      <c r="AW105" s="87"/>
      <c r="AX105" t="str">
        <f t="shared" si="13"/>
        <v>NO</v>
      </c>
      <c r="AY105" t="str">
        <f t="shared" si="14"/>
        <v>NO</v>
      </c>
      <c r="AZ105" t="str">
        <f t="shared" si="15"/>
        <v>NO</v>
      </c>
      <c r="BA105" t="str">
        <f t="shared" si="16"/>
        <v>NO</v>
      </c>
      <c r="BB105" t="str">
        <f t="shared" si="17"/>
        <v>NO</v>
      </c>
      <c r="BC105" t="str">
        <f t="shared" si="18"/>
        <v>NO</v>
      </c>
      <c r="BD105" t="str">
        <f t="shared" si="19"/>
        <v>NO</v>
      </c>
      <c r="BE105" t="str">
        <f t="shared" si="20"/>
        <v>NO</v>
      </c>
      <c r="BF105" t="str">
        <f t="shared" si="21"/>
        <v>NO</v>
      </c>
      <c r="BG105" t="str">
        <f t="shared" si="22"/>
        <v>NO</v>
      </c>
      <c r="BH105" t="str">
        <f t="shared" si="12"/>
        <v>NO</v>
      </c>
    </row>
    <row r="106" spans="1:60">
      <c r="A106" s="564" t="s">
        <v>2179</v>
      </c>
      <c r="B106" s="564" t="s">
        <v>2180</v>
      </c>
      <c r="C106" s="564" t="s">
        <v>1986</v>
      </c>
      <c r="D106" s="564" t="s">
        <v>689</v>
      </c>
      <c r="E106" s="564" t="s">
        <v>1457</v>
      </c>
      <c r="F106" s="565">
        <v>59872.2</v>
      </c>
      <c r="G106" s="31"/>
      <c r="H106" s="31"/>
      <c r="I106" s="30" t="str">
        <f>IF(SUM('Sales by Agent'!G106:I106)&gt;0,"YES","NO")</f>
        <v>NO</v>
      </c>
      <c r="J106" s="30" t="str">
        <f>IF(SUM('Sales by Agent'!H106:J106)&gt;0,"YES","NO")</f>
        <v>NO</v>
      </c>
      <c r="K106" s="30" t="str">
        <f>IF(SUM('Sales by Agent'!I106:K106)&gt;0,"YES","NO")</f>
        <v>NO</v>
      </c>
      <c r="L106" s="30" t="str">
        <f>IF(SUM('Sales by Agent'!J106:L106)&gt;0,"YES","NO")</f>
        <v>NO</v>
      </c>
      <c r="M106" s="30" t="str">
        <f>IF(SUM('Sales by Agent'!K106:M106)&gt;0,"YES","NO")</f>
        <v>NO</v>
      </c>
      <c r="N106" s="30" t="str">
        <f>IF(SUM('Sales by Agent'!L106:N106)&gt;0,"YES","NO")</f>
        <v>NO</v>
      </c>
      <c r="O106" s="30" t="str">
        <f>IF(SUM('Sales by Agent'!M106:O106)&gt;0,"YES","NO")</f>
        <v>NO</v>
      </c>
      <c r="P106" s="30" t="str">
        <f>IF(SUM('Sales by Agent'!N106:P106)&gt;0,"YES","NO")</f>
        <v>NO</v>
      </c>
      <c r="Q106" s="30" t="str">
        <f>IF(SUM('Sales by Agent'!O106:Q106)&gt;0,"YES","NO")</f>
        <v>NO</v>
      </c>
      <c r="R106" s="30" t="str">
        <f>IF(SUM('Sales by Agent'!P106:R106)&gt;0,"YES","NO")</f>
        <v>NO</v>
      </c>
      <c r="S106" s="30" t="str">
        <f>IF(SUM('Sales by Agent'!Q106:S106)&gt;0,"YES","NO")</f>
        <v>NO</v>
      </c>
      <c r="T106" s="30" t="str">
        <f>IF(SUM('Sales by Agent'!R106:T106)&gt;0,"YES","NO")</f>
        <v>NO</v>
      </c>
      <c r="U106" s="30" t="str">
        <f>IF(SUM('Sales by Agent'!S106:U106)&gt;0,"YES","NO")</f>
        <v>NO</v>
      </c>
      <c r="V106" s="30" t="str">
        <f>IF(SUM('Sales by Agent'!T106:V106)&gt;0,"YES","NO")</f>
        <v>NO</v>
      </c>
      <c r="W106" s="30" t="str">
        <f>IF(SUM('Sales by Agent'!U106:W106)&gt;0,"YES","NO")</f>
        <v>NO</v>
      </c>
      <c r="X106" s="30" t="str">
        <f>IF(SUM('Sales by Agent'!V106:X106)&gt;0,"YES","NO")</f>
        <v>NO</v>
      </c>
      <c r="Y106" s="30" t="str">
        <f>IF(SUM('Sales by Agent'!W106:Y106)&gt;0,"YES","NO")</f>
        <v>NO</v>
      </c>
      <c r="Z106" s="30" t="str">
        <f>IF(SUM('Sales by Agent'!X106:Z106)&gt;0,"YES","NO")</f>
        <v>NO</v>
      </c>
      <c r="AA106" s="30" t="str">
        <f>IF(SUM('Sales by Agent'!Y106:AA106)&gt;0,"YES","NO")</f>
        <v>NO</v>
      </c>
      <c r="AB106" s="30" t="str">
        <f>IF(SUM('Sales by Agent'!Z106:AB106)&gt;0,"YES","NO")</f>
        <v>NO</v>
      </c>
      <c r="AC106" s="30" t="str">
        <f>IF(SUM('Sales by Agent'!AA106:AC106)&gt;0,"YES","NO")</f>
        <v>NO</v>
      </c>
      <c r="AD106" s="30" t="str">
        <f>IF(SUM('Sales by Agent'!AB106:AD106)&gt;0,"YES","NO")</f>
        <v>NO</v>
      </c>
      <c r="AE106" s="30" t="str">
        <f>IF(SUM('Sales by Agent'!AC106:AE106)&gt;0,"YES","NO")</f>
        <v>NO</v>
      </c>
      <c r="AF106" s="30" t="str">
        <f>IF(SUM('Sales by Agent'!AD106:AF106)&gt;0,"YES","NO")</f>
        <v>NO</v>
      </c>
      <c r="AG106" s="30" t="str">
        <f>IF(SUM('Sales by Agent'!AE106:AG106)&gt;0,"YES","NO")</f>
        <v>NO</v>
      </c>
      <c r="AH106" s="30" t="str">
        <f>IF(SUM('Sales by Agent'!AF106:AH106)&gt;0,"YES","NO")</f>
        <v>NO</v>
      </c>
      <c r="AI106" s="30" t="str">
        <f>IF(SUM('Sales by Agent'!AG106:AI106)&gt;0,"YES","NO")</f>
        <v>NO</v>
      </c>
      <c r="AJ106" s="30" t="str">
        <f>IF(SUM('Sales by Agent'!AH106:AJ106)&gt;0,"YES","NO")</f>
        <v>NO</v>
      </c>
      <c r="AK106" s="30" t="str">
        <f>IF(SUM('Sales by Agent'!AI106:AK106)&gt;0,"YES","NO")</f>
        <v>NO</v>
      </c>
      <c r="AL106" s="30" t="str">
        <f>IF(SUM('Sales by Agent'!AJ106:AL106)&gt;0,"YES","NO")</f>
        <v>NO</v>
      </c>
      <c r="AM106" s="30" t="str">
        <f>IF(SUM('Sales by Agent'!AK106:AM106)&gt;0,"YES","NO")</f>
        <v>NO</v>
      </c>
      <c r="AN106" s="30" t="str">
        <f>IF(SUM('Sales by Agent'!AL106:AN106)&gt;0,"YES","NO")</f>
        <v>NO</v>
      </c>
      <c r="AO106" s="30" t="str">
        <f>IF(SUM('Sales by Agent'!AM106:AO106)&gt;0,"YES","NO")</f>
        <v>NO</v>
      </c>
      <c r="AP106" s="30" t="str">
        <f>IF(SUM('Sales by Agent'!AN106:AP106)&gt;0,"YES","NO")</f>
        <v>NO</v>
      </c>
      <c r="AQ106" s="30" t="str">
        <f>IF(SUM('Sales by Agent'!AO106:AQ106)&gt;0,"YES","NO")</f>
        <v>NO</v>
      </c>
      <c r="AR106" s="30" t="str">
        <f>IF(SUM('Sales by Agent'!AP106:AR106)&gt;0,"YES","NO")</f>
        <v>YES</v>
      </c>
      <c r="AS106" s="30" t="str">
        <f>IF(SUM('Sales by Agent'!AQ106:AS106)&gt;0,"YES","NO")</f>
        <v>YES</v>
      </c>
      <c r="AT106" s="30" t="str">
        <f>IF(SUM('Sales by Agent'!AR106:AT106)&gt;0,"YES","NO")</f>
        <v>YES</v>
      </c>
      <c r="AU106" s="30" t="str">
        <f>IF(SUM('Sales by Agent'!AS106:AU106)&gt;0,"YES","NO")</f>
        <v>YES</v>
      </c>
      <c r="AV106" s="30" t="str">
        <f>IF(SUM('Sales by Agent'!AT106:AV106)&gt;0,"YES","NO")</f>
        <v>YES</v>
      </c>
      <c r="AW106" s="87"/>
      <c r="AX106" t="str">
        <f t="shared" si="13"/>
        <v>NO</v>
      </c>
      <c r="AY106" t="str">
        <f t="shared" si="14"/>
        <v>NO</v>
      </c>
      <c r="AZ106" t="str">
        <f t="shared" si="15"/>
        <v>NO</v>
      </c>
      <c r="BA106" t="str">
        <f t="shared" si="16"/>
        <v>NO</v>
      </c>
      <c r="BB106" t="str">
        <f t="shared" si="17"/>
        <v>NO</v>
      </c>
      <c r="BC106" t="str">
        <f t="shared" si="18"/>
        <v>NO</v>
      </c>
      <c r="BD106" t="str">
        <f t="shared" si="19"/>
        <v>NO</v>
      </c>
      <c r="BE106" t="str">
        <f t="shared" si="20"/>
        <v>NO</v>
      </c>
      <c r="BF106" t="str">
        <f t="shared" si="21"/>
        <v>NO</v>
      </c>
      <c r="BG106" t="str">
        <f t="shared" si="22"/>
        <v>NO</v>
      </c>
      <c r="BH106" t="str">
        <f t="shared" si="12"/>
        <v>NO</v>
      </c>
    </row>
    <row r="107" spans="1:60">
      <c r="A107" s="564" t="s">
        <v>2181</v>
      </c>
      <c r="B107" s="564" t="s">
        <v>2182</v>
      </c>
      <c r="C107" s="564" t="s">
        <v>1986</v>
      </c>
      <c r="D107" s="564" t="s">
        <v>689</v>
      </c>
      <c r="E107" s="564" t="s">
        <v>1457</v>
      </c>
      <c r="F107" s="565">
        <v>3499.44</v>
      </c>
      <c r="G107" s="86"/>
      <c r="H107" s="86"/>
      <c r="I107" s="30" t="str">
        <f>IF(SUM('Sales by Agent'!G107:I107)&gt;0,"YES","NO")</f>
        <v>NO</v>
      </c>
      <c r="J107" s="30" t="str">
        <f>IF(SUM('Sales by Agent'!H107:J107)&gt;0,"YES","NO")</f>
        <v>NO</v>
      </c>
      <c r="K107" s="30" t="str">
        <f>IF(SUM('Sales by Agent'!I107:K107)&gt;0,"YES","NO")</f>
        <v>NO</v>
      </c>
      <c r="L107" s="30" t="str">
        <f>IF(SUM('Sales by Agent'!J107:L107)&gt;0,"YES","NO")</f>
        <v>NO</v>
      </c>
      <c r="M107" s="30" t="str">
        <f>IF(SUM('Sales by Agent'!K107:M107)&gt;0,"YES","NO")</f>
        <v>NO</v>
      </c>
      <c r="N107" s="30" t="str">
        <f>IF(SUM('Sales by Agent'!L107:N107)&gt;0,"YES","NO")</f>
        <v>NO</v>
      </c>
      <c r="O107" s="30" t="str">
        <f>IF(SUM('Sales by Agent'!M107:O107)&gt;0,"YES","NO")</f>
        <v>NO</v>
      </c>
      <c r="P107" s="30" t="str">
        <f>IF(SUM('Sales by Agent'!N107:P107)&gt;0,"YES","NO")</f>
        <v>NO</v>
      </c>
      <c r="Q107" s="30" t="str">
        <f>IF(SUM('Sales by Agent'!O107:Q107)&gt;0,"YES","NO")</f>
        <v>NO</v>
      </c>
      <c r="R107" s="30" t="str">
        <f>IF(SUM('Sales by Agent'!P107:R107)&gt;0,"YES","NO")</f>
        <v>NO</v>
      </c>
      <c r="S107" s="30" t="str">
        <f>IF(SUM('Sales by Agent'!Q107:S107)&gt;0,"YES","NO")</f>
        <v>NO</v>
      </c>
      <c r="T107" s="30" t="str">
        <f>IF(SUM('Sales by Agent'!R107:T107)&gt;0,"YES","NO")</f>
        <v>NO</v>
      </c>
      <c r="U107" s="30" t="str">
        <f>IF(SUM('Sales by Agent'!S107:U107)&gt;0,"YES","NO")</f>
        <v>NO</v>
      </c>
      <c r="V107" s="30" t="str">
        <f>IF(SUM('Sales by Agent'!T107:V107)&gt;0,"YES","NO")</f>
        <v>NO</v>
      </c>
      <c r="W107" s="30" t="str">
        <f>IF(SUM('Sales by Agent'!U107:W107)&gt;0,"YES","NO")</f>
        <v>NO</v>
      </c>
      <c r="X107" s="30" t="str">
        <f>IF(SUM('Sales by Agent'!V107:X107)&gt;0,"YES","NO")</f>
        <v>NO</v>
      </c>
      <c r="Y107" s="30" t="str">
        <f>IF(SUM('Sales by Agent'!W107:Y107)&gt;0,"YES","NO")</f>
        <v>NO</v>
      </c>
      <c r="Z107" s="30" t="str">
        <f>IF(SUM('Sales by Agent'!X107:Z107)&gt;0,"YES","NO")</f>
        <v>NO</v>
      </c>
      <c r="AA107" s="30" t="str">
        <f>IF(SUM('Sales by Agent'!Y107:AA107)&gt;0,"YES","NO")</f>
        <v>NO</v>
      </c>
      <c r="AB107" s="30" t="str">
        <f>IF(SUM('Sales by Agent'!Z107:AB107)&gt;0,"YES","NO")</f>
        <v>NO</v>
      </c>
      <c r="AC107" s="30" t="str">
        <f>IF(SUM('Sales by Agent'!AA107:AC107)&gt;0,"YES","NO")</f>
        <v>NO</v>
      </c>
      <c r="AD107" s="30" t="str">
        <f>IF(SUM('Sales by Agent'!AB107:AD107)&gt;0,"YES","NO")</f>
        <v>NO</v>
      </c>
      <c r="AE107" s="30" t="str">
        <f>IF(SUM('Sales by Agent'!AC107:AE107)&gt;0,"YES","NO")</f>
        <v>NO</v>
      </c>
      <c r="AF107" s="30" t="str">
        <f>IF(SUM('Sales by Agent'!AD107:AF107)&gt;0,"YES","NO")</f>
        <v>NO</v>
      </c>
      <c r="AG107" s="30" t="str">
        <f>IF(SUM('Sales by Agent'!AE107:AG107)&gt;0,"YES","NO")</f>
        <v>NO</v>
      </c>
      <c r="AH107" s="30" t="str">
        <f>IF(SUM('Sales by Agent'!AF107:AH107)&gt;0,"YES","NO")</f>
        <v>NO</v>
      </c>
      <c r="AI107" s="30" t="str">
        <f>IF(SUM('Sales by Agent'!AG107:AI107)&gt;0,"YES","NO")</f>
        <v>NO</v>
      </c>
      <c r="AJ107" s="30" t="str">
        <f>IF(SUM('Sales by Agent'!AH107:AJ107)&gt;0,"YES","NO")</f>
        <v>NO</v>
      </c>
      <c r="AK107" s="30" t="str">
        <f>IF(SUM('Sales by Agent'!AI107:AK107)&gt;0,"YES","NO")</f>
        <v>NO</v>
      </c>
      <c r="AL107" s="30" t="str">
        <f>IF(SUM('Sales by Agent'!AJ107:AL107)&gt;0,"YES","NO")</f>
        <v>NO</v>
      </c>
      <c r="AM107" s="30" t="str">
        <f>IF(SUM('Sales by Agent'!AK107:AM107)&gt;0,"YES","NO")</f>
        <v>NO</v>
      </c>
      <c r="AN107" s="30" t="str">
        <f>IF(SUM('Sales by Agent'!AL107:AN107)&gt;0,"YES","NO")</f>
        <v>NO</v>
      </c>
      <c r="AO107" s="30" t="str">
        <f>IF(SUM('Sales by Agent'!AM107:AO107)&gt;0,"YES","NO")</f>
        <v>NO</v>
      </c>
      <c r="AP107" s="30" t="str">
        <f>IF(SUM('Sales by Agent'!AN107:AP107)&gt;0,"YES","NO")</f>
        <v>NO</v>
      </c>
      <c r="AQ107" s="30" t="str">
        <f>IF(SUM('Sales by Agent'!AO107:AQ107)&gt;0,"YES","NO")</f>
        <v>NO</v>
      </c>
      <c r="AR107" s="30" t="str">
        <f>IF(SUM('Sales by Agent'!AP107:AR107)&gt;0,"YES","NO")</f>
        <v>YES</v>
      </c>
      <c r="AS107" s="30" t="str">
        <f>IF(SUM('Sales by Agent'!AQ107:AS107)&gt;0,"YES","NO")</f>
        <v>YES</v>
      </c>
      <c r="AT107" s="30" t="str">
        <f>IF(SUM('Sales by Agent'!AR107:AT107)&gt;0,"YES","NO")</f>
        <v>YES</v>
      </c>
      <c r="AU107" s="30" t="str">
        <f>IF(SUM('Sales by Agent'!AS107:AU107)&gt;0,"YES","NO")</f>
        <v>NO</v>
      </c>
      <c r="AV107" s="30" t="str">
        <f>IF(SUM('Sales by Agent'!AT107:AV107)&gt;0,"YES","NO")</f>
        <v>NO</v>
      </c>
      <c r="AW107" s="87"/>
      <c r="AX107" t="str">
        <f t="shared" si="13"/>
        <v>NO</v>
      </c>
      <c r="AY107" t="str">
        <f t="shared" si="14"/>
        <v>NO</v>
      </c>
      <c r="AZ107" t="str">
        <f t="shared" si="15"/>
        <v>NO</v>
      </c>
      <c r="BA107" t="str">
        <f t="shared" si="16"/>
        <v>NO</v>
      </c>
      <c r="BB107" t="str">
        <f t="shared" si="17"/>
        <v>NO</v>
      </c>
      <c r="BC107" t="str">
        <f t="shared" si="18"/>
        <v>NO</v>
      </c>
      <c r="BD107" t="str">
        <f t="shared" si="19"/>
        <v>NO</v>
      </c>
      <c r="BE107" t="str">
        <f t="shared" si="20"/>
        <v>NO</v>
      </c>
      <c r="BF107" t="str">
        <f t="shared" si="21"/>
        <v>NO</v>
      </c>
      <c r="BG107" t="str">
        <f t="shared" si="22"/>
        <v>NO</v>
      </c>
      <c r="BH107" t="str">
        <f t="shared" si="12"/>
        <v>NO</v>
      </c>
    </row>
    <row r="108" spans="1:60">
      <c r="A108" s="564" t="s">
        <v>2183</v>
      </c>
      <c r="B108" s="564" t="s">
        <v>2184</v>
      </c>
      <c r="C108" s="564" t="s">
        <v>1986</v>
      </c>
      <c r="D108" s="564" t="s">
        <v>689</v>
      </c>
      <c r="E108" s="564" t="s">
        <v>1457</v>
      </c>
      <c r="F108" s="565">
        <v>17795.25</v>
      </c>
      <c r="G108" s="31"/>
      <c r="H108" s="86"/>
      <c r="I108" s="30" t="str">
        <f>IF(SUM('Sales by Agent'!G108:I108)&gt;0,"YES","NO")</f>
        <v>NO</v>
      </c>
      <c r="J108" s="30" t="str">
        <f>IF(SUM('Sales by Agent'!H108:J108)&gt;0,"YES","NO")</f>
        <v>NO</v>
      </c>
      <c r="K108" s="30" t="str">
        <f>IF(SUM('Sales by Agent'!I108:K108)&gt;0,"YES","NO")</f>
        <v>NO</v>
      </c>
      <c r="L108" s="30" t="str">
        <f>IF(SUM('Sales by Agent'!J108:L108)&gt;0,"YES","NO")</f>
        <v>NO</v>
      </c>
      <c r="M108" s="30" t="str">
        <f>IF(SUM('Sales by Agent'!K108:M108)&gt;0,"YES","NO")</f>
        <v>NO</v>
      </c>
      <c r="N108" s="30" t="str">
        <f>IF(SUM('Sales by Agent'!L108:N108)&gt;0,"YES","NO")</f>
        <v>NO</v>
      </c>
      <c r="O108" s="30" t="str">
        <f>IF(SUM('Sales by Agent'!M108:O108)&gt;0,"YES","NO")</f>
        <v>NO</v>
      </c>
      <c r="P108" s="30" t="str">
        <f>IF(SUM('Sales by Agent'!N108:P108)&gt;0,"YES","NO")</f>
        <v>NO</v>
      </c>
      <c r="Q108" s="30" t="str">
        <f>IF(SUM('Sales by Agent'!O108:Q108)&gt;0,"YES","NO")</f>
        <v>NO</v>
      </c>
      <c r="R108" s="30" t="str">
        <f>IF(SUM('Sales by Agent'!P108:R108)&gt;0,"YES","NO")</f>
        <v>NO</v>
      </c>
      <c r="S108" s="30" t="str">
        <f>IF(SUM('Sales by Agent'!Q108:S108)&gt;0,"YES","NO")</f>
        <v>NO</v>
      </c>
      <c r="T108" s="30" t="str">
        <f>IF(SUM('Sales by Agent'!R108:T108)&gt;0,"YES","NO")</f>
        <v>NO</v>
      </c>
      <c r="U108" s="30" t="str">
        <f>IF(SUM('Sales by Agent'!S108:U108)&gt;0,"YES","NO")</f>
        <v>NO</v>
      </c>
      <c r="V108" s="30" t="str">
        <f>IF(SUM('Sales by Agent'!T108:V108)&gt;0,"YES","NO")</f>
        <v>NO</v>
      </c>
      <c r="W108" s="30" t="str">
        <f>IF(SUM('Sales by Agent'!U108:W108)&gt;0,"YES","NO")</f>
        <v>NO</v>
      </c>
      <c r="X108" s="30" t="str">
        <f>IF(SUM('Sales by Agent'!V108:X108)&gt;0,"YES","NO")</f>
        <v>NO</v>
      </c>
      <c r="Y108" s="30" t="str">
        <f>IF(SUM('Sales by Agent'!W108:Y108)&gt;0,"YES","NO")</f>
        <v>NO</v>
      </c>
      <c r="Z108" s="30" t="str">
        <f>IF(SUM('Sales by Agent'!X108:Z108)&gt;0,"YES","NO")</f>
        <v>NO</v>
      </c>
      <c r="AA108" s="30" t="str">
        <f>IF(SUM('Sales by Agent'!Y108:AA108)&gt;0,"YES","NO")</f>
        <v>NO</v>
      </c>
      <c r="AB108" s="30" t="str">
        <f>IF(SUM('Sales by Agent'!Z108:AB108)&gt;0,"YES","NO")</f>
        <v>NO</v>
      </c>
      <c r="AC108" s="30" t="str">
        <f>IF(SUM('Sales by Agent'!AA108:AC108)&gt;0,"YES","NO")</f>
        <v>NO</v>
      </c>
      <c r="AD108" s="30" t="str">
        <f>IF(SUM('Sales by Agent'!AB108:AD108)&gt;0,"YES","NO")</f>
        <v>NO</v>
      </c>
      <c r="AE108" s="30" t="str">
        <f>IF(SUM('Sales by Agent'!AC108:AE108)&gt;0,"YES","NO")</f>
        <v>NO</v>
      </c>
      <c r="AF108" s="30" t="str">
        <f>IF(SUM('Sales by Agent'!AD108:AF108)&gt;0,"YES","NO")</f>
        <v>NO</v>
      </c>
      <c r="AG108" s="30" t="str">
        <f>IF(SUM('Sales by Agent'!AE108:AG108)&gt;0,"YES","NO")</f>
        <v>NO</v>
      </c>
      <c r="AH108" s="30" t="str">
        <f>IF(SUM('Sales by Agent'!AF108:AH108)&gt;0,"YES","NO")</f>
        <v>NO</v>
      </c>
      <c r="AI108" s="30" t="str">
        <f>IF(SUM('Sales by Agent'!AG108:AI108)&gt;0,"YES","NO")</f>
        <v>NO</v>
      </c>
      <c r="AJ108" s="30" t="str">
        <f>IF(SUM('Sales by Agent'!AH108:AJ108)&gt;0,"YES","NO")</f>
        <v>NO</v>
      </c>
      <c r="AK108" s="30" t="str">
        <f>IF(SUM('Sales by Agent'!AI108:AK108)&gt;0,"YES","NO")</f>
        <v>NO</v>
      </c>
      <c r="AL108" s="30" t="str">
        <f>IF(SUM('Sales by Agent'!AJ108:AL108)&gt;0,"YES","NO")</f>
        <v>YES</v>
      </c>
      <c r="AM108" s="30" t="str">
        <f>IF(SUM('Sales by Agent'!AK108:AM108)&gt;0,"YES","NO")</f>
        <v>YES</v>
      </c>
      <c r="AN108" s="30" t="str">
        <f>IF(SUM('Sales by Agent'!AL108:AN108)&gt;0,"YES","NO")</f>
        <v>YES</v>
      </c>
      <c r="AO108" s="30" t="str">
        <f>IF(SUM('Sales by Agent'!AM108:AO108)&gt;0,"YES","NO")</f>
        <v>YES</v>
      </c>
      <c r="AP108" s="30" t="str">
        <f>IF(SUM('Sales by Agent'!AN108:AP108)&gt;0,"YES","NO")</f>
        <v>YES</v>
      </c>
      <c r="AQ108" s="30" t="str">
        <f>IF(SUM('Sales by Agent'!AO108:AQ108)&gt;0,"YES","NO")</f>
        <v>YES</v>
      </c>
      <c r="AR108" s="30" t="str">
        <f>IF(SUM('Sales by Agent'!AP108:AR108)&gt;0,"YES","NO")</f>
        <v>YES</v>
      </c>
      <c r="AS108" s="30" t="str">
        <f>IF(SUM('Sales by Agent'!AQ108:AS108)&gt;0,"YES","NO")</f>
        <v>YES</v>
      </c>
      <c r="AT108" s="30" t="str">
        <f>IF(SUM('Sales by Agent'!AR108:AT108)&gt;0,"YES","NO")</f>
        <v>YES</v>
      </c>
      <c r="AU108" s="30" t="str">
        <f>IF(SUM('Sales by Agent'!AS108:AU108)&gt;0,"YES","NO")</f>
        <v>YES</v>
      </c>
      <c r="AV108" s="30" t="str">
        <f>IF(SUM('Sales by Agent'!AT108:AV108)&gt;0,"YES","NO")</f>
        <v>NO</v>
      </c>
      <c r="AW108" s="87"/>
      <c r="AX108" t="str">
        <f t="shared" si="13"/>
        <v>NO</v>
      </c>
      <c r="AY108" t="str">
        <f t="shared" si="14"/>
        <v>NO</v>
      </c>
      <c r="AZ108" t="str">
        <f t="shared" si="15"/>
        <v>NO</v>
      </c>
      <c r="BA108" t="str">
        <f t="shared" si="16"/>
        <v>NO</v>
      </c>
      <c r="BB108" t="str">
        <f t="shared" si="17"/>
        <v>NO</v>
      </c>
      <c r="BC108" t="str">
        <f t="shared" si="18"/>
        <v>NO</v>
      </c>
      <c r="BD108" t="str">
        <f t="shared" si="19"/>
        <v>NO</v>
      </c>
      <c r="BE108" t="str">
        <f t="shared" si="20"/>
        <v>NO</v>
      </c>
      <c r="BF108" t="str">
        <f t="shared" si="21"/>
        <v>NO</v>
      </c>
      <c r="BG108" t="str">
        <f t="shared" si="22"/>
        <v>NO</v>
      </c>
      <c r="BH108" t="str">
        <f t="shared" si="12"/>
        <v>NO</v>
      </c>
    </row>
    <row r="109" spans="1:60">
      <c r="A109" s="564" t="s">
        <v>2185</v>
      </c>
      <c r="B109" s="564" t="s">
        <v>2186</v>
      </c>
      <c r="C109" s="564" t="s">
        <v>1986</v>
      </c>
      <c r="D109" s="564" t="s">
        <v>689</v>
      </c>
      <c r="E109" s="564" t="s">
        <v>1457</v>
      </c>
      <c r="F109" s="565">
        <v>11492.66</v>
      </c>
      <c r="G109" s="31"/>
      <c r="H109" s="31"/>
      <c r="I109" s="30" t="str">
        <f>IF(SUM('Sales by Agent'!G109:I109)&gt;0,"YES","NO")</f>
        <v>NO</v>
      </c>
      <c r="J109" s="30" t="str">
        <f>IF(SUM('Sales by Agent'!H109:J109)&gt;0,"YES","NO")</f>
        <v>NO</v>
      </c>
      <c r="K109" s="30" t="str">
        <f>IF(SUM('Sales by Agent'!I109:K109)&gt;0,"YES","NO")</f>
        <v>NO</v>
      </c>
      <c r="L109" s="30" t="str">
        <f>IF(SUM('Sales by Agent'!J109:L109)&gt;0,"YES","NO")</f>
        <v>NO</v>
      </c>
      <c r="M109" s="30" t="str">
        <f>IF(SUM('Sales by Agent'!K109:M109)&gt;0,"YES","NO")</f>
        <v>NO</v>
      </c>
      <c r="N109" s="30" t="str">
        <f>IF(SUM('Sales by Agent'!L109:N109)&gt;0,"YES","NO")</f>
        <v>NO</v>
      </c>
      <c r="O109" s="30" t="str">
        <f>IF(SUM('Sales by Agent'!M109:O109)&gt;0,"YES","NO")</f>
        <v>NO</v>
      </c>
      <c r="P109" s="30" t="str">
        <f>IF(SUM('Sales by Agent'!N109:P109)&gt;0,"YES","NO")</f>
        <v>NO</v>
      </c>
      <c r="Q109" s="30" t="str">
        <f>IF(SUM('Sales by Agent'!O109:Q109)&gt;0,"YES","NO")</f>
        <v>NO</v>
      </c>
      <c r="R109" s="30" t="str">
        <f>IF(SUM('Sales by Agent'!P109:R109)&gt;0,"YES","NO")</f>
        <v>NO</v>
      </c>
      <c r="S109" s="30" t="str">
        <f>IF(SUM('Sales by Agent'!Q109:S109)&gt;0,"YES","NO")</f>
        <v>NO</v>
      </c>
      <c r="T109" s="30" t="str">
        <f>IF(SUM('Sales by Agent'!R109:T109)&gt;0,"YES","NO")</f>
        <v>NO</v>
      </c>
      <c r="U109" s="30" t="str">
        <f>IF(SUM('Sales by Agent'!S109:U109)&gt;0,"YES","NO")</f>
        <v>NO</v>
      </c>
      <c r="V109" s="30" t="str">
        <f>IF(SUM('Sales by Agent'!T109:V109)&gt;0,"YES","NO")</f>
        <v>NO</v>
      </c>
      <c r="W109" s="30" t="str">
        <f>IF(SUM('Sales by Agent'!U109:W109)&gt;0,"YES","NO")</f>
        <v>NO</v>
      </c>
      <c r="X109" s="30" t="str">
        <f>IF(SUM('Sales by Agent'!V109:X109)&gt;0,"YES","NO")</f>
        <v>NO</v>
      </c>
      <c r="Y109" s="30" t="str">
        <f>IF(SUM('Sales by Agent'!W109:Y109)&gt;0,"YES","NO")</f>
        <v>NO</v>
      </c>
      <c r="Z109" s="30" t="str">
        <f>IF(SUM('Sales by Agent'!X109:Z109)&gt;0,"YES","NO")</f>
        <v>NO</v>
      </c>
      <c r="AA109" s="30" t="str">
        <f>IF(SUM('Sales by Agent'!Y109:AA109)&gt;0,"YES","NO")</f>
        <v>NO</v>
      </c>
      <c r="AB109" s="30" t="str">
        <f>IF(SUM('Sales by Agent'!Z109:AB109)&gt;0,"YES","NO")</f>
        <v>NO</v>
      </c>
      <c r="AC109" s="30" t="str">
        <f>IF(SUM('Sales by Agent'!AA109:AC109)&gt;0,"YES","NO")</f>
        <v>NO</v>
      </c>
      <c r="AD109" s="30" t="str">
        <f>IF(SUM('Sales by Agent'!AB109:AD109)&gt;0,"YES","NO")</f>
        <v>NO</v>
      </c>
      <c r="AE109" s="30" t="str">
        <f>IF(SUM('Sales by Agent'!AC109:AE109)&gt;0,"YES","NO")</f>
        <v>NO</v>
      </c>
      <c r="AF109" s="30" t="str">
        <f>IF(SUM('Sales by Agent'!AD109:AF109)&gt;0,"YES","NO")</f>
        <v>NO</v>
      </c>
      <c r="AG109" s="30" t="str">
        <f>IF(SUM('Sales by Agent'!AE109:AG109)&gt;0,"YES","NO")</f>
        <v>NO</v>
      </c>
      <c r="AH109" s="30" t="str">
        <f>IF(SUM('Sales by Agent'!AF109:AH109)&gt;0,"YES","NO")</f>
        <v>NO</v>
      </c>
      <c r="AI109" s="30" t="str">
        <f>IF(SUM('Sales by Agent'!AG109:AI109)&gt;0,"YES","NO")</f>
        <v>NO</v>
      </c>
      <c r="AJ109" s="30" t="str">
        <f>IF(SUM('Sales by Agent'!AH109:AJ109)&gt;0,"YES","NO")</f>
        <v>NO</v>
      </c>
      <c r="AK109" s="30" t="str">
        <f>IF(SUM('Sales by Agent'!AI109:AK109)&gt;0,"YES","NO")</f>
        <v>NO</v>
      </c>
      <c r="AL109" s="30" t="str">
        <f>IF(SUM('Sales by Agent'!AJ109:AL109)&gt;0,"YES","NO")</f>
        <v>NO</v>
      </c>
      <c r="AM109" s="30" t="str">
        <f>IF(SUM('Sales by Agent'!AK109:AM109)&gt;0,"YES","NO")</f>
        <v>NO</v>
      </c>
      <c r="AN109" s="30" t="str">
        <f>IF(SUM('Sales by Agent'!AL109:AN109)&gt;0,"YES","NO")</f>
        <v>NO</v>
      </c>
      <c r="AO109" s="30" t="str">
        <f>IF(SUM('Sales by Agent'!AM109:AO109)&gt;0,"YES","NO")</f>
        <v>YES</v>
      </c>
      <c r="AP109" s="30" t="str">
        <f>IF(SUM('Sales by Agent'!AN109:AP109)&gt;0,"YES","NO")</f>
        <v>YES</v>
      </c>
      <c r="AQ109" s="30" t="str">
        <f>IF(SUM('Sales by Agent'!AO109:AQ109)&gt;0,"YES","NO")</f>
        <v>YES</v>
      </c>
      <c r="AR109" s="30" t="str">
        <f>IF(SUM('Sales by Agent'!AP109:AR109)&gt;0,"YES","NO")</f>
        <v>YES</v>
      </c>
      <c r="AS109" s="30" t="str">
        <f>IF(SUM('Sales by Agent'!AQ109:AS109)&gt;0,"YES","NO")</f>
        <v>YES</v>
      </c>
      <c r="AT109" s="30" t="str">
        <f>IF(SUM('Sales by Agent'!AR109:AT109)&gt;0,"YES","NO")</f>
        <v>YES</v>
      </c>
      <c r="AU109" s="30" t="str">
        <f>IF(SUM('Sales by Agent'!AS109:AU109)&gt;0,"YES","NO")</f>
        <v>YES</v>
      </c>
      <c r="AV109" s="30" t="str">
        <f>IF(SUM('Sales by Agent'!AT109:AV109)&gt;0,"YES","NO")</f>
        <v>YES</v>
      </c>
      <c r="AW109" s="87"/>
      <c r="AX109" t="str">
        <f t="shared" si="13"/>
        <v>NO</v>
      </c>
      <c r="AY109" t="str">
        <f t="shared" si="14"/>
        <v>NO</v>
      </c>
      <c r="AZ109" t="str">
        <f t="shared" si="15"/>
        <v>NO</v>
      </c>
      <c r="BA109" t="str">
        <f t="shared" si="16"/>
        <v>NO</v>
      </c>
      <c r="BB109" t="str">
        <f t="shared" si="17"/>
        <v>NO</v>
      </c>
      <c r="BC109" t="str">
        <f t="shared" si="18"/>
        <v>NO</v>
      </c>
      <c r="BD109" t="str">
        <f t="shared" si="19"/>
        <v>NO</v>
      </c>
      <c r="BE109" t="str">
        <f t="shared" si="20"/>
        <v>NO</v>
      </c>
      <c r="BF109" t="str">
        <f t="shared" si="21"/>
        <v>NO</v>
      </c>
      <c r="BG109" t="str">
        <f t="shared" si="22"/>
        <v>NO</v>
      </c>
      <c r="BH109" t="str">
        <f t="shared" si="12"/>
        <v>NO</v>
      </c>
    </row>
    <row r="110" spans="1:60">
      <c r="A110" s="564" t="s">
        <v>2187</v>
      </c>
      <c r="B110" s="564" t="s">
        <v>2188</v>
      </c>
      <c r="C110" s="564" t="s">
        <v>1986</v>
      </c>
      <c r="D110" s="564" t="s">
        <v>689</v>
      </c>
      <c r="E110" s="564" t="s">
        <v>1457</v>
      </c>
      <c r="F110" s="565">
        <v>2869.23</v>
      </c>
      <c r="G110" s="88"/>
      <c r="H110" s="88"/>
      <c r="I110" s="30" t="str">
        <f>IF(SUM('Sales by Agent'!G110:I110)&gt;0,"YES","NO")</f>
        <v>NO</v>
      </c>
      <c r="J110" s="30" t="str">
        <f>IF(SUM('Sales by Agent'!H110:J110)&gt;0,"YES","NO")</f>
        <v>NO</v>
      </c>
      <c r="K110" s="30" t="str">
        <f>IF(SUM('Sales by Agent'!I110:K110)&gt;0,"YES","NO")</f>
        <v>NO</v>
      </c>
      <c r="L110" s="30" t="str">
        <f>IF(SUM('Sales by Agent'!J110:L110)&gt;0,"YES","NO")</f>
        <v>NO</v>
      </c>
      <c r="M110" s="30" t="str">
        <f>IF(SUM('Sales by Agent'!K110:M110)&gt;0,"YES","NO")</f>
        <v>NO</v>
      </c>
      <c r="N110" s="30" t="str">
        <f>IF(SUM('Sales by Agent'!L110:N110)&gt;0,"YES","NO")</f>
        <v>NO</v>
      </c>
      <c r="O110" s="30" t="str">
        <f>IF(SUM('Sales by Agent'!M110:O110)&gt;0,"YES","NO")</f>
        <v>NO</v>
      </c>
      <c r="P110" s="30" t="str">
        <f>IF(SUM('Sales by Agent'!N110:P110)&gt;0,"YES","NO")</f>
        <v>NO</v>
      </c>
      <c r="Q110" s="30" t="str">
        <f>IF(SUM('Sales by Agent'!O110:Q110)&gt;0,"YES","NO")</f>
        <v>NO</v>
      </c>
      <c r="R110" s="30" t="str">
        <f>IF(SUM('Sales by Agent'!P110:R110)&gt;0,"YES","NO")</f>
        <v>NO</v>
      </c>
      <c r="S110" s="30" t="str">
        <f>IF(SUM('Sales by Agent'!Q110:S110)&gt;0,"YES","NO")</f>
        <v>NO</v>
      </c>
      <c r="T110" s="30" t="str">
        <f>IF(SUM('Sales by Agent'!R110:T110)&gt;0,"YES","NO")</f>
        <v>NO</v>
      </c>
      <c r="U110" s="30" t="str">
        <f>IF(SUM('Sales by Agent'!S110:U110)&gt;0,"YES","NO")</f>
        <v>NO</v>
      </c>
      <c r="V110" s="30" t="str">
        <f>IF(SUM('Sales by Agent'!T110:V110)&gt;0,"YES","NO")</f>
        <v>NO</v>
      </c>
      <c r="W110" s="30" t="str">
        <f>IF(SUM('Sales by Agent'!U110:W110)&gt;0,"YES","NO")</f>
        <v>NO</v>
      </c>
      <c r="X110" s="30" t="str">
        <f>IF(SUM('Sales by Agent'!V110:X110)&gt;0,"YES","NO")</f>
        <v>NO</v>
      </c>
      <c r="Y110" s="30" t="str">
        <f>IF(SUM('Sales by Agent'!W110:Y110)&gt;0,"YES","NO")</f>
        <v>NO</v>
      </c>
      <c r="Z110" s="30" t="str">
        <f>IF(SUM('Sales by Agent'!X110:Z110)&gt;0,"YES","NO")</f>
        <v>NO</v>
      </c>
      <c r="AA110" s="30" t="str">
        <f>IF(SUM('Sales by Agent'!Y110:AA110)&gt;0,"YES","NO")</f>
        <v>NO</v>
      </c>
      <c r="AB110" s="30" t="str">
        <f>IF(SUM('Sales by Agent'!Z110:AB110)&gt;0,"YES","NO")</f>
        <v>NO</v>
      </c>
      <c r="AC110" s="30" t="str">
        <f>IF(SUM('Sales by Agent'!AA110:AC110)&gt;0,"YES","NO")</f>
        <v>NO</v>
      </c>
      <c r="AD110" s="30" t="str">
        <f>IF(SUM('Sales by Agent'!AB110:AD110)&gt;0,"YES","NO")</f>
        <v>NO</v>
      </c>
      <c r="AE110" s="30" t="str">
        <f>IF(SUM('Sales by Agent'!AC110:AE110)&gt;0,"YES","NO")</f>
        <v>NO</v>
      </c>
      <c r="AF110" s="30" t="str">
        <f>IF(SUM('Sales by Agent'!AD110:AF110)&gt;0,"YES","NO")</f>
        <v>NO</v>
      </c>
      <c r="AG110" s="30" t="str">
        <f>IF(SUM('Sales by Agent'!AE110:AG110)&gt;0,"YES","NO")</f>
        <v>NO</v>
      </c>
      <c r="AH110" s="30" t="str">
        <f>IF(SUM('Sales by Agent'!AF110:AH110)&gt;0,"YES","NO")</f>
        <v>NO</v>
      </c>
      <c r="AI110" s="30" t="str">
        <f>IF(SUM('Sales by Agent'!AG110:AI110)&gt;0,"YES","NO")</f>
        <v>NO</v>
      </c>
      <c r="AJ110" s="30" t="str">
        <f>IF(SUM('Sales by Agent'!AH110:AJ110)&gt;0,"YES","NO")</f>
        <v>NO</v>
      </c>
      <c r="AK110" s="30" t="str">
        <f>IF(SUM('Sales by Agent'!AI110:AK110)&gt;0,"YES","NO")</f>
        <v>NO</v>
      </c>
      <c r="AL110" s="30" t="str">
        <f>IF(SUM('Sales by Agent'!AJ110:AL110)&gt;0,"YES","NO")</f>
        <v>YES</v>
      </c>
      <c r="AM110" s="30" t="str">
        <f>IF(SUM('Sales by Agent'!AK110:AM110)&gt;0,"YES","NO")</f>
        <v>YES</v>
      </c>
      <c r="AN110" s="30" t="str">
        <f>IF(SUM('Sales by Agent'!AL110:AN110)&gt;0,"YES","NO")</f>
        <v>YES</v>
      </c>
      <c r="AO110" s="30" t="str">
        <f>IF(SUM('Sales by Agent'!AM110:AO110)&gt;0,"YES","NO")</f>
        <v>YES</v>
      </c>
      <c r="AP110" s="30" t="str">
        <f>IF(SUM('Sales by Agent'!AN110:AP110)&gt;0,"YES","NO")</f>
        <v>YES</v>
      </c>
      <c r="AQ110" s="30" t="str">
        <f>IF(SUM('Sales by Agent'!AO110:AQ110)&gt;0,"YES","NO")</f>
        <v>YES</v>
      </c>
      <c r="AR110" s="30" t="str">
        <f>IF(SUM('Sales by Agent'!AP110:AR110)&gt;0,"YES","NO")</f>
        <v>YES</v>
      </c>
      <c r="AS110" s="30" t="str">
        <f>IF(SUM('Sales by Agent'!AQ110:AS110)&gt;0,"YES","NO")</f>
        <v>YES</v>
      </c>
      <c r="AT110" s="30" t="str">
        <f>IF(SUM('Sales by Agent'!AR110:AT110)&gt;0,"YES","NO")</f>
        <v>YES</v>
      </c>
      <c r="AU110" s="30" t="str">
        <f>IF(SUM('Sales by Agent'!AS110:AU110)&gt;0,"YES","NO")</f>
        <v>NO</v>
      </c>
      <c r="AV110" s="30" t="str">
        <f>IF(SUM('Sales by Agent'!AT110:AV110)&gt;0,"YES","NO")</f>
        <v>NO</v>
      </c>
      <c r="AW110" s="87"/>
      <c r="AX110" t="str">
        <f t="shared" si="13"/>
        <v>NO</v>
      </c>
      <c r="AY110" t="str">
        <f t="shared" si="14"/>
        <v>NO</v>
      </c>
      <c r="AZ110" t="str">
        <f t="shared" si="15"/>
        <v>NO</v>
      </c>
      <c r="BA110" t="str">
        <f t="shared" si="16"/>
        <v>NO</v>
      </c>
      <c r="BB110" t="str">
        <f t="shared" si="17"/>
        <v>NO</v>
      </c>
      <c r="BC110" t="str">
        <f t="shared" si="18"/>
        <v>NO</v>
      </c>
      <c r="BD110" t="str">
        <f t="shared" si="19"/>
        <v>NO</v>
      </c>
      <c r="BE110" t="str">
        <f t="shared" si="20"/>
        <v>NO</v>
      </c>
      <c r="BF110" t="str">
        <f t="shared" si="21"/>
        <v>NO</v>
      </c>
      <c r="BG110" t="str">
        <f t="shared" si="22"/>
        <v>NO</v>
      </c>
      <c r="BH110" t="str">
        <f t="shared" si="12"/>
        <v>NO</v>
      </c>
    </row>
    <row r="111" spans="1:60">
      <c r="A111" s="564" t="s">
        <v>2189</v>
      </c>
      <c r="B111" s="564" t="s">
        <v>2190</v>
      </c>
      <c r="C111" s="564" t="s">
        <v>1986</v>
      </c>
      <c r="D111" s="564" t="s">
        <v>689</v>
      </c>
      <c r="E111" s="564" t="s">
        <v>1457</v>
      </c>
      <c r="F111" s="565">
        <v>26420.57</v>
      </c>
      <c r="G111" s="88"/>
      <c r="H111" s="88"/>
      <c r="I111" s="30" t="str">
        <f>IF(SUM('Sales by Agent'!G111:I111)&gt;0,"YES","NO")</f>
        <v>NO</v>
      </c>
      <c r="J111" s="30" t="str">
        <f>IF(SUM('Sales by Agent'!H111:J111)&gt;0,"YES","NO")</f>
        <v>NO</v>
      </c>
      <c r="K111" s="30" t="str">
        <f>IF(SUM('Sales by Agent'!I111:K111)&gt;0,"YES","NO")</f>
        <v>NO</v>
      </c>
      <c r="L111" s="30" t="str">
        <f>IF(SUM('Sales by Agent'!J111:L111)&gt;0,"YES","NO")</f>
        <v>NO</v>
      </c>
      <c r="M111" s="30" t="str">
        <f>IF(SUM('Sales by Agent'!K111:M111)&gt;0,"YES","NO")</f>
        <v>NO</v>
      </c>
      <c r="N111" s="30" t="str">
        <f>IF(SUM('Sales by Agent'!L111:N111)&gt;0,"YES","NO")</f>
        <v>NO</v>
      </c>
      <c r="O111" s="30" t="str">
        <f>IF(SUM('Sales by Agent'!M111:O111)&gt;0,"YES","NO")</f>
        <v>NO</v>
      </c>
      <c r="P111" s="30" t="str">
        <f>IF(SUM('Sales by Agent'!N111:P111)&gt;0,"YES","NO")</f>
        <v>NO</v>
      </c>
      <c r="Q111" s="30" t="str">
        <f>IF(SUM('Sales by Agent'!O111:Q111)&gt;0,"YES","NO")</f>
        <v>NO</v>
      </c>
      <c r="R111" s="30" t="str">
        <f>IF(SUM('Sales by Agent'!P111:R111)&gt;0,"YES","NO")</f>
        <v>NO</v>
      </c>
      <c r="S111" s="30" t="str">
        <f>IF(SUM('Sales by Agent'!Q111:S111)&gt;0,"YES","NO")</f>
        <v>NO</v>
      </c>
      <c r="T111" s="30" t="str">
        <f>IF(SUM('Sales by Agent'!R111:T111)&gt;0,"YES","NO")</f>
        <v>NO</v>
      </c>
      <c r="U111" s="30" t="str">
        <f>IF(SUM('Sales by Agent'!S111:U111)&gt;0,"YES","NO")</f>
        <v>NO</v>
      </c>
      <c r="V111" s="30" t="str">
        <f>IF(SUM('Sales by Agent'!T111:V111)&gt;0,"YES","NO")</f>
        <v>NO</v>
      </c>
      <c r="W111" s="30" t="str">
        <f>IF(SUM('Sales by Agent'!U111:W111)&gt;0,"YES","NO")</f>
        <v>NO</v>
      </c>
      <c r="X111" s="30" t="str">
        <f>IF(SUM('Sales by Agent'!V111:X111)&gt;0,"YES","NO")</f>
        <v>NO</v>
      </c>
      <c r="Y111" s="30" t="str">
        <f>IF(SUM('Sales by Agent'!W111:Y111)&gt;0,"YES","NO")</f>
        <v>NO</v>
      </c>
      <c r="Z111" s="30" t="str">
        <f>IF(SUM('Sales by Agent'!X111:Z111)&gt;0,"YES","NO")</f>
        <v>NO</v>
      </c>
      <c r="AA111" s="30" t="str">
        <f>IF(SUM('Sales by Agent'!Y111:AA111)&gt;0,"YES","NO")</f>
        <v>NO</v>
      </c>
      <c r="AB111" s="30" t="str">
        <f>IF(SUM('Sales by Agent'!Z111:AB111)&gt;0,"YES","NO")</f>
        <v>NO</v>
      </c>
      <c r="AC111" s="30" t="str">
        <f>IF(SUM('Sales by Agent'!AA111:AC111)&gt;0,"YES","NO")</f>
        <v>NO</v>
      </c>
      <c r="AD111" s="30" t="str">
        <f>IF(SUM('Sales by Agent'!AB111:AD111)&gt;0,"YES","NO")</f>
        <v>NO</v>
      </c>
      <c r="AE111" s="30" t="str">
        <f>IF(SUM('Sales by Agent'!AC111:AE111)&gt;0,"YES","NO")</f>
        <v>NO</v>
      </c>
      <c r="AF111" s="30" t="str">
        <f>IF(SUM('Sales by Agent'!AD111:AF111)&gt;0,"YES","NO")</f>
        <v>NO</v>
      </c>
      <c r="AG111" s="30" t="str">
        <f>IF(SUM('Sales by Agent'!AE111:AG111)&gt;0,"YES","NO")</f>
        <v>NO</v>
      </c>
      <c r="AH111" s="30" t="str">
        <f>IF(SUM('Sales by Agent'!AF111:AH111)&gt;0,"YES","NO")</f>
        <v>NO</v>
      </c>
      <c r="AI111" s="30" t="str">
        <f>IF(SUM('Sales by Agent'!AG111:AI111)&gt;0,"YES","NO")</f>
        <v>NO</v>
      </c>
      <c r="AJ111" s="30" t="str">
        <f>IF(SUM('Sales by Agent'!AH111:AJ111)&gt;0,"YES","NO")</f>
        <v>NO</v>
      </c>
      <c r="AK111" s="30" t="str">
        <f>IF(SUM('Sales by Agent'!AI111:AK111)&gt;0,"YES","NO")</f>
        <v>NO</v>
      </c>
      <c r="AL111" s="30" t="str">
        <f>IF(SUM('Sales by Agent'!AJ111:AL111)&gt;0,"YES","NO")</f>
        <v>NO</v>
      </c>
      <c r="AM111" s="30" t="str">
        <f>IF(SUM('Sales by Agent'!AK111:AM111)&gt;0,"YES","NO")</f>
        <v>NO</v>
      </c>
      <c r="AN111" s="30" t="str">
        <f>IF(SUM('Sales by Agent'!AL111:AN111)&gt;0,"YES","NO")</f>
        <v>NO</v>
      </c>
      <c r="AO111" s="30" t="str">
        <f>IF(SUM('Sales by Agent'!AM111:AO111)&gt;0,"YES","NO")</f>
        <v>NO</v>
      </c>
      <c r="AP111" s="30" t="str">
        <f>IF(SUM('Sales by Agent'!AN111:AP111)&gt;0,"YES","NO")</f>
        <v>NO</v>
      </c>
      <c r="AQ111" s="30" t="str">
        <f>IF(SUM('Sales by Agent'!AO111:AQ111)&gt;0,"YES","NO")</f>
        <v>YES</v>
      </c>
      <c r="AR111" s="30" t="str">
        <f>IF(SUM('Sales by Agent'!AP111:AR111)&gt;0,"YES","NO")</f>
        <v>YES</v>
      </c>
      <c r="AS111" s="30" t="str">
        <f>IF(SUM('Sales by Agent'!AQ111:AS111)&gt;0,"YES","NO")</f>
        <v>YES</v>
      </c>
      <c r="AT111" s="30" t="str">
        <f>IF(SUM('Sales by Agent'!AR111:AT111)&gt;0,"YES","NO")</f>
        <v>YES</v>
      </c>
      <c r="AU111" s="30" t="str">
        <f>IF(SUM('Sales by Agent'!AS111:AU111)&gt;0,"YES","NO")</f>
        <v>YES</v>
      </c>
      <c r="AV111" s="30" t="str">
        <f>IF(SUM('Sales by Agent'!AT111:AV111)&gt;0,"YES","NO")</f>
        <v>YES</v>
      </c>
      <c r="AW111" s="87"/>
      <c r="AX111" t="str">
        <f t="shared" si="13"/>
        <v>NO</v>
      </c>
      <c r="AY111" t="str">
        <f t="shared" si="14"/>
        <v>NO</v>
      </c>
      <c r="AZ111" t="str">
        <f t="shared" si="15"/>
        <v>NO</v>
      </c>
      <c r="BA111" t="str">
        <f t="shared" si="16"/>
        <v>NO</v>
      </c>
      <c r="BB111" t="str">
        <f t="shared" si="17"/>
        <v>NO</v>
      </c>
      <c r="BC111" t="str">
        <f t="shared" si="18"/>
        <v>NO</v>
      </c>
      <c r="BD111" t="str">
        <f t="shared" si="19"/>
        <v>NO</v>
      </c>
      <c r="BE111" t="str">
        <f t="shared" si="20"/>
        <v>NO</v>
      </c>
      <c r="BF111" t="str">
        <f t="shared" si="21"/>
        <v>NO</v>
      </c>
      <c r="BG111" t="str">
        <f t="shared" si="22"/>
        <v>NO</v>
      </c>
      <c r="BH111" t="str">
        <f t="shared" si="12"/>
        <v>NO</v>
      </c>
    </row>
    <row r="112" spans="1:60">
      <c r="A112" s="564" t="s">
        <v>2191</v>
      </c>
      <c r="B112" s="564" t="s">
        <v>2192</v>
      </c>
      <c r="C112" s="564" t="s">
        <v>1986</v>
      </c>
      <c r="D112" s="564" t="s">
        <v>689</v>
      </c>
      <c r="E112" s="564" t="s">
        <v>1457</v>
      </c>
      <c r="F112" s="565">
        <v>7133.62</v>
      </c>
      <c r="G112" s="87"/>
      <c r="H112" s="87"/>
      <c r="I112" s="30" t="str">
        <f>IF(SUM('Sales by Agent'!G112:I112)&gt;0,"YES","NO")</f>
        <v>NO</v>
      </c>
      <c r="J112" s="30" t="str">
        <f>IF(SUM('Sales by Agent'!H112:J112)&gt;0,"YES","NO")</f>
        <v>NO</v>
      </c>
      <c r="K112" s="30" t="str">
        <f>IF(SUM('Sales by Agent'!I112:K112)&gt;0,"YES","NO")</f>
        <v>NO</v>
      </c>
      <c r="L112" s="30" t="str">
        <f>IF(SUM('Sales by Agent'!J112:L112)&gt;0,"YES","NO")</f>
        <v>NO</v>
      </c>
      <c r="M112" s="30" t="str">
        <f>IF(SUM('Sales by Agent'!K112:M112)&gt;0,"YES","NO")</f>
        <v>NO</v>
      </c>
      <c r="N112" s="30" t="str">
        <f>IF(SUM('Sales by Agent'!L112:N112)&gt;0,"YES","NO")</f>
        <v>NO</v>
      </c>
      <c r="O112" s="30" t="str">
        <f>IF(SUM('Sales by Agent'!M112:O112)&gt;0,"YES","NO")</f>
        <v>NO</v>
      </c>
      <c r="P112" s="30" t="str">
        <f>IF(SUM('Sales by Agent'!N112:P112)&gt;0,"YES","NO")</f>
        <v>NO</v>
      </c>
      <c r="Q112" s="30" t="str">
        <f>IF(SUM('Sales by Agent'!O112:Q112)&gt;0,"YES","NO")</f>
        <v>NO</v>
      </c>
      <c r="R112" s="30" t="str">
        <f>IF(SUM('Sales by Agent'!P112:R112)&gt;0,"YES","NO")</f>
        <v>NO</v>
      </c>
      <c r="S112" s="30" t="str">
        <f>IF(SUM('Sales by Agent'!Q112:S112)&gt;0,"YES","NO")</f>
        <v>NO</v>
      </c>
      <c r="T112" s="30" t="str">
        <f>IF(SUM('Sales by Agent'!R112:T112)&gt;0,"YES","NO")</f>
        <v>NO</v>
      </c>
      <c r="U112" s="30" t="str">
        <f>IF(SUM('Sales by Agent'!S112:U112)&gt;0,"YES","NO")</f>
        <v>NO</v>
      </c>
      <c r="V112" s="30" t="str">
        <f>IF(SUM('Sales by Agent'!T112:V112)&gt;0,"YES","NO")</f>
        <v>NO</v>
      </c>
      <c r="W112" s="30" t="str">
        <f>IF(SUM('Sales by Agent'!U112:W112)&gt;0,"YES","NO")</f>
        <v>NO</v>
      </c>
      <c r="X112" s="30" t="str">
        <f>IF(SUM('Sales by Agent'!V112:X112)&gt;0,"YES","NO")</f>
        <v>NO</v>
      </c>
      <c r="Y112" s="30" t="str">
        <f>IF(SUM('Sales by Agent'!W112:Y112)&gt;0,"YES","NO")</f>
        <v>NO</v>
      </c>
      <c r="Z112" s="30" t="str">
        <f>IF(SUM('Sales by Agent'!X112:Z112)&gt;0,"YES","NO")</f>
        <v>NO</v>
      </c>
      <c r="AA112" s="30" t="str">
        <f>IF(SUM('Sales by Agent'!Y112:AA112)&gt;0,"YES","NO")</f>
        <v>NO</v>
      </c>
      <c r="AB112" s="30" t="str">
        <f>IF(SUM('Sales by Agent'!Z112:AB112)&gt;0,"YES","NO")</f>
        <v>NO</v>
      </c>
      <c r="AC112" s="30" t="str">
        <f>IF(SUM('Sales by Agent'!AA112:AC112)&gt;0,"YES","NO")</f>
        <v>NO</v>
      </c>
      <c r="AD112" s="30" t="str">
        <f>IF(SUM('Sales by Agent'!AB112:AD112)&gt;0,"YES","NO")</f>
        <v>NO</v>
      </c>
      <c r="AE112" s="30" t="str">
        <f>IF(SUM('Sales by Agent'!AC112:AE112)&gt;0,"YES","NO")</f>
        <v>NO</v>
      </c>
      <c r="AF112" s="30" t="str">
        <f>IF(SUM('Sales by Agent'!AD112:AF112)&gt;0,"YES","NO")</f>
        <v>NO</v>
      </c>
      <c r="AG112" s="30" t="str">
        <f>IF(SUM('Sales by Agent'!AE112:AG112)&gt;0,"YES","NO")</f>
        <v>NO</v>
      </c>
      <c r="AH112" s="30" t="str">
        <f>IF(SUM('Sales by Agent'!AF112:AH112)&gt;0,"YES","NO")</f>
        <v>NO</v>
      </c>
      <c r="AI112" s="30" t="str">
        <f>IF(SUM('Sales by Agent'!AG112:AI112)&gt;0,"YES","NO")</f>
        <v>NO</v>
      </c>
      <c r="AJ112" s="30" t="str">
        <f>IF(SUM('Sales by Agent'!AH112:AJ112)&gt;0,"YES","NO")</f>
        <v>NO</v>
      </c>
      <c r="AK112" s="30" t="str">
        <f>IF(SUM('Sales by Agent'!AI112:AK112)&gt;0,"YES","NO")</f>
        <v>NO</v>
      </c>
      <c r="AL112" s="30" t="str">
        <f>IF(SUM('Sales by Agent'!AJ112:AL112)&gt;0,"YES","NO")</f>
        <v>NO</v>
      </c>
      <c r="AM112" s="30" t="str">
        <f>IF(SUM('Sales by Agent'!AK112:AM112)&gt;0,"YES","NO")</f>
        <v>NO</v>
      </c>
      <c r="AN112" s="30" t="str">
        <f>IF(SUM('Sales by Agent'!AL112:AN112)&gt;0,"YES","NO")</f>
        <v>YES</v>
      </c>
      <c r="AO112" s="30" t="str">
        <f>IF(SUM('Sales by Agent'!AM112:AO112)&gt;0,"YES","NO")</f>
        <v>YES</v>
      </c>
      <c r="AP112" s="30" t="str">
        <f>IF(SUM('Sales by Agent'!AN112:AP112)&gt;0,"YES","NO")</f>
        <v>YES</v>
      </c>
      <c r="AQ112" s="30" t="str">
        <f>IF(SUM('Sales by Agent'!AO112:AQ112)&gt;0,"YES","NO")</f>
        <v>YES</v>
      </c>
      <c r="AR112" s="30" t="str">
        <f>IF(SUM('Sales by Agent'!AP112:AR112)&gt;0,"YES","NO")</f>
        <v>YES</v>
      </c>
      <c r="AS112" s="30" t="str">
        <f>IF(SUM('Sales by Agent'!AQ112:AS112)&gt;0,"YES","NO")</f>
        <v>YES</v>
      </c>
      <c r="AT112" s="30" t="str">
        <f>IF(SUM('Sales by Agent'!AR112:AT112)&gt;0,"YES","NO")</f>
        <v>NO</v>
      </c>
      <c r="AU112" s="30" t="str">
        <f>IF(SUM('Sales by Agent'!AS112:AU112)&gt;0,"YES","NO")</f>
        <v>YES</v>
      </c>
      <c r="AV112" s="30" t="str">
        <f>IF(SUM('Sales by Agent'!AT112:AV112)&gt;0,"YES","NO")</f>
        <v>YES</v>
      </c>
      <c r="AW112" s="87"/>
      <c r="AX112" t="str">
        <f t="shared" si="13"/>
        <v>NO</v>
      </c>
      <c r="AY112" t="str">
        <f t="shared" si="14"/>
        <v>NO</v>
      </c>
      <c r="AZ112" t="str">
        <f t="shared" si="15"/>
        <v>NO</v>
      </c>
      <c r="BA112" t="str">
        <f t="shared" si="16"/>
        <v>NO</v>
      </c>
      <c r="BB112" t="str">
        <f t="shared" si="17"/>
        <v>NO</v>
      </c>
      <c r="BC112" t="str">
        <f t="shared" si="18"/>
        <v>NO</v>
      </c>
      <c r="BD112" t="str">
        <f t="shared" si="19"/>
        <v>NO</v>
      </c>
      <c r="BE112" t="str">
        <f t="shared" si="20"/>
        <v>NO</v>
      </c>
      <c r="BF112" t="str">
        <f t="shared" si="21"/>
        <v>NO</v>
      </c>
      <c r="BG112" t="str">
        <f t="shared" si="22"/>
        <v>NO</v>
      </c>
      <c r="BH112" t="str">
        <f t="shared" si="12"/>
        <v>NO</v>
      </c>
    </row>
    <row r="113" spans="1:60">
      <c r="A113" s="564" t="s">
        <v>2193</v>
      </c>
      <c r="B113" s="564" t="s">
        <v>2194</v>
      </c>
      <c r="C113" s="564" t="s">
        <v>1986</v>
      </c>
      <c r="D113" s="564" t="s">
        <v>689</v>
      </c>
      <c r="E113" s="564" t="s">
        <v>1457</v>
      </c>
      <c r="F113" s="565">
        <v>6124.4</v>
      </c>
      <c r="G113" s="86"/>
      <c r="H113" s="86"/>
      <c r="I113" s="30" t="str">
        <f>IF(SUM('Sales by Agent'!G113:I113)&gt;0,"YES","NO")</f>
        <v>NO</v>
      </c>
      <c r="J113" s="30" t="str">
        <f>IF(SUM('Sales by Agent'!H113:J113)&gt;0,"YES","NO")</f>
        <v>NO</v>
      </c>
      <c r="K113" s="30" t="str">
        <f>IF(SUM('Sales by Agent'!I113:K113)&gt;0,"YES","NO")</f>
        <v>NO</v>
      </c>
      <c r="L113" s="30" t="str">
        <f>IF(SUM('Sales by Agent'!J113:L113)&gt;0,"YES","NO")</f>
        <v>NO</v>
      </c>
      <c r="M113" s="30" t="str">
        <f>IF(SUM('Sales by Agent'!K113:M113)&gt;0,"YES","NO")</f>
        <v>NO</v>
      </c>
      <c r="N113" s="30" t="str">
        <f>IF(SUM('Sales by Agent'!L113:N113)&gt;0,"YES","NO")</f>
        <v>NO</v>
      </c>
      <c r="O113" s="30" t="str">
        <f>IF(SUM('Sales by Agent'!M113:O113)&gt;0,"YES","NO")</f>
        <v>NO</v>
      </c>
      <c r="P113" s="30" t="str">
        <f>IF(SUM('Sales by Agent'!N113:P113)&gt;0,"YES","NO")</f>
        <v>NO</v>
      </c>
      <c r="Q113" s="30" t="str">
        <f>IF(SUM('Sales by Agent'!O113:Q113)&gt;0,"YES","NO")</f>
        <v>NO</v>
      </c>
      <c r="R113" s="30" t="str">
        <f>IF(SUM('Sales by Agent'!P113:R113)&gt;0,"YES","NO")</f>
        <v>NO</v>
      </c>
      <c r="S113" s="30" t="str">
        <f>IF(SUM('Sales by Agent'!Q113:S113)&gt;0,"YES","NO")</f>
        <v>NO</v>
      </c>
      <c r="T113" s="30" t="str">
        <f>IF(SUM('Sales by Agent'!R113:T113)&gt;0,"YES","NO")</f>
        <v>NO</v>
      </c>
      <c r="U113" s="30" t="str">
        <f>IF(SUM('Sales by Agent'!S113:U113)&gt;0,"YES","NO")</f>
        <v>NO</v>
      </c>
      <c r="V113" s="30" t="str">
        <f>IF(SUM('Sales by Agent'!T113:V113)&gt;0,"YES","NO")</f>
        <v>NO</v>
      </c>
      <c r="W113" s="30" t="str">
        <f>IF(SUM('Sales by Agent'!U113:W113)&gt;0,"YES","NO")</f>
        <v>NO</v>
      </c>
      <c r="X113" s="30" t="str">
        <f>IF(SUM('Sales by Agent'!V113:X113)&gt;0,"YES","NO")</f>
        <v>NO</v>
      </c>
      <c r="Y113" s="30" t="str">
        <f>IF(SUM('Sales by Agent'!W113:Y113)&gt;0,"YES","NO")</f>
        <v>NO</v>
      </c>
      <c r="Z113" s="30" t="str">
        <f>IF(SUM('Sales by Agent'!X113:Z113)&gt;0,"YES","NO")</f>
        <v>NO</v>
      </c>
      <c r="AA113" s="30" t="str">
        <f>IF(SUM('Sales by Agent'!Y113:AA113)&gt;0,"YES","NO")</f>
        <v>NO</v>
      </c>
      <c r="AB113" s="30" t="str">
        <f>IF(SUM('Sales by Agent'!Z113:AB113)&gt;0,"YES","NO")</f>
        <v>NO</v>
      </c>
      <c r="AC113" s="30" t="str">
        <f>IF(SUM('Sales by Agent'!AA113:AC113)&gt;0,"YES","NO")</f>
        <v>NO</v>
      </c>
      <c r="AD113" s="30" t="str">
        <f>IF(SUM('Sales by Agent'!AB113:AD113)&gt;0,"YES","NO")</f>
        <v>NO</v>
      </c>
      <c r="AE113" s="30" t="str">
        <f>IF(SUM('Sales by Agent'!AC113:AE113)&gt;0,"YES","NO")</f>
        <v>NO</v>
      </c>
      <c r="AF113" s="30" t="str">
        <f>IF(SUM('Sales by Agent'!AD113:AF113)&gt;0,"YES","NO")</f>
        <v>NO</v>
      </c>
      <c r="AG113" s="30" t="str">
        <f>IF(SUM('Sales by Agent'!AE113:AG113)&gt;0,"YES","NO")</f>
        <v>NO</v>
      </c>
      <c r="AH113" s="30" t="str">
        <f>IF(SUM('Sales by Agent'!AF113:AH113)&gt;0,"YES","NO")</f>
        <v>NO</v>
      </c>
      <c r="AI113" s="30" t="str">
        <f>IF(SUM('Sales by Agent'!AG113:AI113)&gt;0,"YES","NO")</f>
        <v>NO</v>
      </c>
      <c r="AJ113" s="30" t="str">
        <f>IF(SUM('Sales by Agent'!AH113:AJ113)&gt;0,"YES","NO")</f>
        <v>NO</v>
      </c>
      <c r="AK113" s="30" t="str">
        <f>IF(SUM('Sales by Agent'!AI113:AK113)&gt;0,"YES","NO")</f>
        <v>NO</v>
      </c>
      <c r="AL113" s="30" t="str">
        <f>IF(SUM('Sales by Agent'!AJ113:AL113)&gt;0,"YES","NO")</f>
        <v>NO</v>
      </c>
      <c r="AM113" s="30" t="str">
        <f>IF(SUM('Sales by Agent'!AK113:AM113)&gt;0,"YES","NO")</f>
        <v>NO</v>
      </c>
      <c r="AN113" s="30" t="str">
        <f>IF(SUM('Sales by Agent'!AL113:AN113)&gt;0,"YES","NO")</f>
        <v>NO</v>
      </c>
      <c r="AO113" s="30" t="str">
        <f>IF(SUM('Sales by Agent'!AM113:AO113)&gt;0,"YES","NO")</f>
        <v>NO</v>
      </c>
      <c r="AP113" s="30" t="str">
        <f>IF(SUM('Sales by Agent'!AN113:AP113)&gt;0,"YES","NO")</f>
        <v>NO</v>
      </c>
      <c r="AQ113" s="30" t="str">
        <f>IF(SUM('Sales by Agent'!AO113:AQ113)&gt;0,"YES","NO")</f>
        <v>NO</v>
      </c>
      <c r="AR113" s="30" t="str">
        <f>IF(SUM('Sales by Agent'!AP113:AR113)&gt;0,"YES","NO")</f>
        <v>NO</v>
      </c>
      <c r="AS113" s="30" t="str">
        <f>IF(SUM('Sales by Agent'!AQ113:AS113)&gt;0,"YES","NO")</f>
        <v>YES</v>
      </c>
      <c r="AT113" s="30" t="str">
        <f>IF(SUM('Sales by Agent'!AR113:AT113)&gt;0,"YES","NO")</f>
        <v>YES</v>
      </c>
      <c r="AU113" s="30" t="str">
        <f>IF(SUM('Sales by Agent'!AS113:AU113)&gt;0,"YES","NO")</f>
        <v>YES</v>
      </c>
      <c r="AV113" s="30" t="str">
        <f>IF(SUM('Sales by Agent'!AT113:AV113)&gt;0,"YES","NO")</f>
        <v>YES</v>
      </c>
      <c r="AW113" s="87"/>
      <c r="AX113" t="str">
        <f t="shared" si="13"/>
        <v>NO</v>
      </c>
      <c r="AY113" t="str">
        <f t="shared" si="14"/>
        <v>NO</v>
      </c>
      <c r="AZ113" t="str">
        <f t="shared" si="15"/>
        <v>NO</v>
      </c>
      <c r="BA113" t="str">
        <f t="shared" si="16"/>
        <v>NO</v>
      </c>
      <c r="BB113" t="str">
        <f t="shared" si="17"/>
        <v>NO</v>
      </c>
      <c r="BC113" t="str">
        <f t="shared" si="18"/>
        <v>NO</v>
      </c>
      <c r="BD113" t="str">
        <f t="shared" si="19"/>
        <v>NO</v>
      </c>
      <c r="BE113" t="str">
        <f t="shared" si="20"/>
        <v>NO</v>
      </c>
      <c r="BF113" t="str">
        <f t="shared" si="21"/>
        <v>NO</v>
      </c>
      <c r="BG113" t="str">
        <f t="shared" si="22"/>
        <v>NO</v>
      </c>
      <c r="BH113" t="str">
        <f t="shared" si="12"/>
        <v>NO</v>
      </c>
    </row>
    <row r="114" spans="1:60">
      <c r="A114" s="564" t="s">
        <v>2518</v>
      </c>
      <c r="B114" s="564" t="s">
        <v>2519</v>
      </c>
      <c r="C114" s="564" t="s">
        <v>1986</v>
      </c>
      <c r="D114" s="564" t="s">
        <v>689</v>
      </c>
      <c r="E114" s="564" t="s">
        <v>1457</v>
      </c>
      <c r="F114" s="565">
        <v>2958.62</v>
      </c>
      <c r="G114" s="86"/>
      <c r="H114" s="86"/>
      <c r="I114" s="30" t="str">
        <f>IF(SUM('Sales by Agent'!G114:I114)&gt;0,"YES","NO")</f>
        <v>NO</v>
      </c>
      <c r="J114" s="30" t="str">
        <f>IF(SUM('Sales by Agent'!H114:J114)&gt;0,"YES","NO")</f>
        <v>NO</v>
      </c>
      <c r="K114" s="30" t="str">
        <f>IF(SUM('Sales by Agent'!I114:K114)&gt;0,"YES","NO")</f>
        <v>NO</v>
      </c>
      <c r="L114" s="30" t="str">
        <f>IF(SUM('Sales by Agent'!J114:L114)&gt;0,"YES","NO")</f>
        <v>NO</v>
      </c>
      <c r="M114" s="30" t="str">
        <f>IF(SUM('Sales by Agent'!K114:M114)&gt;0,"YES","NO")</f>
        <v>NO</v>
      </c>
      <c r="N114" s="30" t="str">
        <f>IF(SUM('Sales by Agent'!L114:N114)&gt;0,"YES","NO")</f>
        <v>NO</v>
      </c>
      <c r="O114" s="30" t="str">
        <f>IF(SUM('Sales by Agent'!M114:O114)&gt;0,"YES","NO")</f>
        <v>NO</v>
      </c>
      <c r="P114" s="30" t="str">
        <f>IF(SUM('Sales by Agent'!N114:P114)&gt;0,"YES","NO")</f>
        <v>NO</v>
      </c>
      <c r="Q114" s="30" t="str">
        <f>IF(SUM('Sales by Agent'!O114:Q114)&gt;0,"YES","NO")</f>
        <v>NO</v>
      </c>
      <c r="R114" s="30" t="str">
        <f>IF(SUM('Sales by Agent'!P114:R114)&gt;0,"YES","NO")</f>
        <v>NO</v>
      </c>
      <c r="S114" s="30" t="str">
        <f>IF(SUM('Sales by Agent'!Q114:S114)&gt;0,"YES","NO")</f>
        <v>NO</v>
      </c>
      <c r="T114" s="30" t="str">
        <f>IF(SUM('Sales by Agent'!R114:T114)&gt;0,"YES","NO")</f>
        <v>NO</v>
      </c>
      <c r="U114" s="30" t="str">
        <f>IF(SUM('Sales by Agent'!S114:U114)&gt;0,"YES","NO")</f>
        <v>NO</v>
      </c>
      <c r="V114" s="30" t="str">
        <f>IF(SUM('Sales by Agent'!T114:V114)&gt;0,"YES","NO")</f>
        <v>NO</v>
      </c>
      <c r="W114" s="30" t="str">
        <f>IF(SUM('Sales by Agent'!U114:W114)&gt;0,"YES","NO")</f>
        <v>NO</v>
      </c>
      <c r="X114" s="30" t="str">
        <f>IF(SUM('Sales by Agent'!V114:X114)&gt;0,"YES","NO")</f>
        <v>NO</v>
      </c>
      <c r="Y114" s="30" t="str">
        <f>IF(SUM('Sales by Agent'!W114:Y114)&gt;0,"YES","NO")</f>
        <v>NO</v>
      </c>
      <c r="Z114" s="30" t="str">
        <f>IF(SUM('Sales by Agent'!X114:Z114)&gt;0,"YES","NO")</f>
        <v>NO</v>
      </c>
      <c r="AA114" s="30" t="str">
        <f>IF(SUM('Sales by Agent'!Y114:AA114)&gt;0,"YES","NO")</f>
        <v>NO</v>
      </c>
      <c r="AB114" s="30" t="str">
        <f>IF(SUM('Sales by Agent'!Z114:AB114)&gt;0,"YES","NO")</f>
        <v>NO</v>
      </c>
      <c r="AC114" s="30" t="str">
        <f>IF(SUM('Sales by Agent'!AA114:AC114)&gt;0,"YES","NO")</f>
        <v>NO</v>
      </c>
      <c r="AD114" s="30" t="str">
        <f>IF(SUM('Sales by Agent'!AB114:AD114)&gt;0,"YES","NO")</f>
        <v>NO</v>
      </c>
      <c r="AE114" s="30" t="str">
        <f>IF(SUM('Sales by Agent'!AC114:AE114)&gt;0,"YES","NO")</f>
        <v>NO</v>
      </c>
      <c r="AF114" s="30" t="str">
        <f>IF(SUM('Sales by Agent'!AD114:AF114)&gt;0,"YES","NO")</f>
        <v>NO</v>
      </c>
      <c r="AG114" s="30" t="str">
        <f>IF(SUM('Sales by Agent'!AE114:AG114)&gt;0,"YES","NO")</f>
        <v>NO</v>
      </c>
      <c r="AH114" s="30" t="str">
        <f>IF(SUM('Sales by Agent'!AF114:AH114)&gt;0,"YES","NO")</f>
        <v>NO</v>
      </c>
      <c r="AI114" s="30" t="str">
        <f>IF(SUM('Sales by Agent'!AG114:AI114)&gt;0,"YES","NO")</f>
        <v>NO</v>
      </c>
      <c r="AJ114" s="30" t="str">
        <f>IF(SUM('Sales by Agent'!AH114:AJ114)&gt;0,"YES","NO")</f>
        <v>NO</v>
      </c>
      <c r="AK114" s="30" t="str">
        <f>IF(SUM('Sales by Agent'!AI114:AK114)&gt;0,"YES","NO")</f>
        <v>NO</v>
      </c>
      <c r="AL114" s="30" t="str">
        <f>IF(SUM('Sales by Agent'!AJ114:AL114)&gt;0,"YES","NO")</f>
        <v>NO</v>
      </c>
      <c r="AM114" s="30" t="str">
        <f>IF(SUM('Sales by Agent'!AK114:AM114)&gt;0,"YES","NO")</f>
        <v>NO</v>
      </c>
      <c r="AN114" s="30" t="str">
        <f>IF(SUM('Sales by Agent'!AL114:AN114)&gt;0,"YES","NO")</f>
        <v>NO</v>
      </c>
      <c r="AO114" s="30" t="str">
        <f>IF(SUM('Sales by Agent'!AM114:AO114)&gt;0,"YES","NO")</f>
        <v>NO</v>
      </c>
      <c r="AP114" s="30" t="str">
        <f>IF(SUM('Sales by Agent'!AN114:AP114)&gt;0,"YES","NO")</f>
        <v>NO</v>
      </c>
      <c r="AQ114" s="30" t="str">
        <f>IF(SUM('Sales by Agent'!AO114:AQ114)&gt;0,"YES","NO")</f>
        <v>NO</v>
      </c>
      <c r="AR114" s="30" t="str">
        <f>IF(SUM('Sales by Agent'!AP114:AR114)&gt;0,"YES","NO")</f>
        <v>NO</v>
      </c>
      <c r="AS114" s="30" t="str">
        <f>IF(SUM('Sales by Agent'!AQ114:AS114)&gt;0,"YES","NO")</f>
        <v>NO</v>
      </c>
      <c r="AT114" s="30" t="str">
        <f>IF(SUM('Sales by Agent'!AR114:AT114)&gt;0,"YES","NO")</f>
        <v>NO</v>
      </c>
      <c r="AU114" s="30" t="str">
        <f>IF(SUM('Sales by Agent'!AS114:AU114)&gt;0,"YES","NO")</f>
        <v>NO</v>
      </c>
      <c r="AV114" s="30" t="str">
        <f>IF(SUM('Sales by Agent'!AT114:AV114)&gt;0,"YES","NO")</f>
        <v>YES</v>
      </c>
      <c r="AW114" s="87"/>
      <c r="AX114" t="str">
        <f t="shared" si="13"/>
        <v>NO</v>
      </c>
      <c r="AY114" t="str">
        <f t="shared" si="14"/>
        <v>NO</v>
      </c>
      <c r="AZ114" t="str">
        <f t="shared" si="15"/>
        <v>NO</v>
      </c>
      <c r="BA114" t="str">
        <f t="shared" si="16"/>
        <v>NO</v>
      </c>
      <c r="BB114" t="str">
        <f t="shared" si="17"/>
        <v>NO</v>
      </c>
      <c r="BC114" t="str">
        <f t="shared" si="18"/>
        <v>NO</v>
      </c>
      <c r="BD114" t="str">
        <f t="shared" si="19"/>
        <v>NO</v>
      </c>
      <c r="BE114" t="str">
        <f t="shared" si="20"/>
        <v>NO</v>
      </c>
      <c r="BF114" t="str">
        <f t="shared" si="21"/>
        <v>NO</v>
      </c>
      <c r="BG114" t="str">
        <f t="shared" si="22"/>
        <v>NO</v>
      </c>
      <c r="BH114" t="str">
        <f t="shared" si="12"/>
        <v>NO</v>
      </c>
    </row>
    <row r="115" spans="1:60">
      <c r="A115" s="564" t="s">
        <v>2195</v>
      </c>
      <c r="B115" s="564" t="s">
        <v>2196</v>
      </c>
      <c r="C115" s="564" t="s">
        <v>1986</v>
      </c>
      <c r="D115" s="564" t="s">
        <v>689</v>
      </c>
      <c r="E115" s="564" t="s">
        <v>1457</v>
      </c>
      <c r="F115" s="565">
        <v>2886.2</v>
      </c>
      <c r="G115" s="86"/>
      <c r="H115" s="86"/>
      <c r="I115" s="30" t="str">
        <f>IF(SUM('Sales by Agent'!G115:I115)&gt;0,"YES","NO")</f>
        <v>NO</v>
      </c>
      <c r="J115" s="30" t="str">
        <f>IF(SUM('Sales by Agent'!H115:J115)&gt;0,"YES","NO")</f>
        <v>NO</v>
      </c>
      <c r="K115" s="30" t="str">
        <f>IF(SUM('Sales by Agent'!I115:K115)&gt;0,"YES","NO")</f>
        <v>NO</v>
      </c>
      <c r="L115" s="30" t="str">
        <f>IF(SUM('Sales by Agent'!J115:L115)&gt;0,"YES","NO")</f>
        <v>NO</v>
      </c>
      <c r="M115" s="30" t="str">
        <f>IF(SUM('Sales by Agent'!K115:M115)&gt;0,"YES","NO")</f>
        <v>NO</v>
      </c>
      <c r="N115" s="30" t="str">
        <f>IF(SUM('Sales by Agent'!L115:N115)&gt;0,"YES","NO")</f>
        <v>NO</v>
      </c>
      <c r="O115" s="30" t="str">
        <f>IF(SUM('Sales by Agent'!M115:O115)&gt;0,"YES","NO")</f>
        <v>NO</v>
      </c>
      <c r="P115" s="30" t="str">
        <f>IF(SUM('Sales by Agent'!N115:P115)&gt;0,"YES","NO")</f>
        <v>NO</v>
      </c>
      <c r="Q115" s="30" t="str">
        <f>IF(SUM('Sales by Agent'!O115:Q115)&gt;0,"YES","NO")</f>
        <v>NO</v>
      </c>
      <c r="R115" s="30" t="str">
        <f>IF(SUM('Sales by Agent'!P115:R115)&gt;0,"YES","NO")</f>
        <v>NO</v>
      </c>
      <c r="S115" s="30" t="str">
        <f>IF(SUM('Sales by Agent'!Q115:S115)&gt;0,"YES","NO")</f>
        <v>NO</v>
      </c>
      <c r="T115" s="30" t="str">
        <f>IF(SUM('Sales by Agent'!R115:T115)&gt;0,"YES","NO")</f>
        <v>NO</v>
      </c>
      <c r="U115" s="30" t="str">
        <f>IF(SUM('Sales by Agent'!S115:U115)&gt;0,"YES","NO")</f>
        <v>NO</v>
      </c>
      <c r="V115" s="30" t="str">
        <f>IF(SUM('Sales by Agent'!T115:V115)&gt;0,"YES","NO")</f>
        <v>NO</v>
      </c>
      <c r="W115" s="30" t="str">
        <f>IF(SUM('Sales by Agent'!U115:W115)&gt;0,"YES","NO")</f>
        <v>NO</v>
      </c>
      <c r="X115" s="30" t="str">
        <f>IF(SUM('Sales by Agent'!V115:X115)&gt;0,"YES","NO")</f>
        <v>NO</v>
      </c>
      <c r="Y115" s="30" t="str">
        <f>IF(SUM('Sales by Agent'!W115:Y115)&gt;0,"YES","NO")</f>
        <v>NO</v>
      </c>
      <c r="Z115" s="30" t="str">
        <f>IF(SUM('Sales by Agent'!X115:Z115)&gt;0,"YES","NO")</f>
        <v>NO</v>
      </c>
      <c r="AA115" s="30" t="str">
        <f>IF(SUM('Sales by Agent'!Y115:AA115)&gt;0,"YES","NO")</f>
        <v>NO</v>
      </c>
      <c r="AB115" s="30" t="str">
        <f>IF(SUM('Sales by Agent'!Z115:AB115)&gt;0,"YES","NO")</f>
        <v>NO</v>
      </c>
      <c r="AC115" s="30" t="str">
        <f>IF(SUM('Sales by Agent'!AA115:AC115)&gt;0,"YES","NO")</f>
        <v>NO</v>
      </c>
      <c r="AD115" s="30" t="str">
        <f>IF(SUM('Sales by Agent'!AB115:AD115)&gt;0,"YES","NO")</f>
        <v>NO</v>
      </c>
      <c r="AE115" s="30" t="str">
        <f>IF(SUM('Sales by Agent'!AC115:AE115)&gt;0,"YES","NO")</f>
        <v>NO</v>
      </c>
      <c r="AF115" s="30" t="str">
        <f>IF(SUM('Sales by Agent'!AD115:AF115)&gt;0,"YES","NO")</f>
        <v>NO</v>
      </c>
      <c r="AG115" s="30" t="str">
        <f>IF(SUM('Sales by Agent'!AE115:AG115)&gt;0,"YES","NO")</f>
        <v>NO</v>
      </c>
      <c r="AH115" s="30" t="str">
        <f>IF(SUM('Sales by Agent'!AF115:AH115)&gt;0,"YES","NO")</f>
        <v>NO</v>
      </c>
      <c r="AI115" s="30" t="str">
        <f>IF(SUM('Sales by Agent'!AG115:AI115)&gt;0,"YES","NO")</f>
        <v>NO</v>
      </c>
      <c r="AJ115" s="30" t="str">
        <f>IF(SUM('Sales by Agent'!AH115:AJ115)&gt;0,"YES","NO")</f>
        <v>NO</v>
      </c>
      <c r="AK115" s="30" t="str">
        <f>IF(SUM('Sales by Agent'!AI115:AK115)&gt;0,"YES","NO")</f>
        <v>NO</v>
      </c>
      <c r="AL115" s="30" t="str">
        <f>IF(SUM('Sales by Agent'!AJ115:AL115)&gt;0,"YES","NO")</f>
        <v>NO</v>
      </c>
      <c r="AM115" s="30" t="str">
        <f>IF(SUM('Sales by Agent'!AK115:AM115)&gt;0,"YES","NO")</f>
        <v>NO</v>
      </c>
      <c r="AN115" s="30" t="str">
        <f>IF(SUM('Sales by Agent'!AL115:AN115)&gt;0,"YES","NO")</f>
        <v>YES</v>
      </c>
      <c r="AO115" s="30" t="str">
        <f>IF(SUM('Sales by Agent'!AM115:AO115)&gt;0,"YES","NO")</f>
        <v>YES</v>
      </c>
      <c r="AP115" s="30" t="str">
        <f>IF(SUM('Sales by Agent'!AN115:AP115)&gt;0,"YES","NO")</f>
        <v>YES</v>
      </c>
      <c r="AQ115" s="30" t="str">
        <f>IF(SUM('Sales by Agent'!AO115:AQ115)&gt;0,"YES","NO")</f>
        <v>NO</v>
      </c>
      <c r="AR115" s="30" t="str">
        <f>IF(SUM('Sales by Agent'!AP115:AR115)&gt;0,"YES","NO")</f>
        <v>NO</v>
      </c>
      <c r="AS115" s="30" t="str">
        <f>IF(SUM('Sales by Agent'!AQ115:AS115)&gt;0,"YES","NO")</f>
        <v>NO</v>
      </c>
      <c r="AT115" s="30" t="str">
        <f>IF(SUM('Sales by Agent'!AR115:AT115)&gt;0,"YES","NO")</f>
        <v>NO</v>
      </c>
      <c r="AU115" s="30" t="str">
        <f>IF(SUM('Sales by Agent'!AS115:AU115)&gt;0,"YES","NO")</f>
        <v>NO</v>
      </c>
      <c r="AV115" s="30" t="str">
        <f>IF(SUM('Sales by Agent'!AT115:AV115)&gt;0,"YES","NO")</f>
        <v>NO</v>
      </c>
      <c r="AW115" s="87"/>
      <c r="AX115" t="str">
        <f t="shared" si="13"/>
        <v>NO</v>
      </c>
      <c r="AY115" t="str">
        <f t="shared" si="14"/>
        <v>NO</v>
      </c>
      <c r="AZ115" t="str">
        <f t="shared" si="15"/>
        <v>NO</v>
      </c>
      <c r="BA115" t="str">
        <f t="shared" si="16"/>
        <v>NO</v>
      </c>
      <c r="BB115" t="str">
        <f t="shared" si="17"/>
        <v>NO</v>
      </c>
      <c r="BC115" t="str">
        <f t="shared" si="18"/>
        <v>NO</v>
      </c>
      <c r="BD115" t="str">
        <f t="shared" si="19"/>
        <v>NO</v>
      </c>
      <c r="BE115" t="str">
        <f t="shared" si="20"/>
        <v>NO</v>
      </c>
      <c r="BF115" t="str">
        <f t="shared" si="21"/>
        <v>NO</v>
      </c>
      <c r="BG115" t="str">
        <f t="shared" si="22"/>
        <v>NO</v>
      </c>
      <c r="BH115" t="str">
        <f t="shared" si="12"/>
        <v>NO</v>
      </c>
    </row>
    <row r="116" spans="1:60">
      <c r="A116" s="564" t="s">
        <v>2197</v>
      </c>
      <c r="B116" s="564" t="s">
        <v>2198</v>
      </c>
      <c r="C116" s="564" t="s">
        <v>1986</v>
      </c>
      <c r="D116" s="564" t="s">
        <v>689</v>
      </c>
      <c r="E116" s="564" t="s">
        <v>1457</v>
      </c>
      <c r="F116" s="565">
        <v>6193.95</v>
      </c>
      <c r="G116" s="31"/>
      <c r="H116" s="31"/>
      <c r="I116" s="30" t="str">
        <f>IF(SUM('Sales by Agent'!G116:I116)&gt;0,"YES","NO")</f>
        <v>NO</v>
      </c>
      <c r="J116" s="30" t="str">
        <f>IF(SUM('Sales by Agent'!H116:J116)&gt;0,"YES","NO")</f>
        <v>NO</v>
      </c>
      <c r="K116" s="30" t="str">
        <f>IF(SUM('Sales by Agent'!I116:K116)&gt;0,"YES","NO")</f>
        <v>NO</v>
      </c>
      <c r="L116" s="30" t="str">
        <f>IF(SUM('Sales by Agent'!J116:L116)&gt;0,"YES","NO")</f>
        <v>NO</v>
      </c>
      <c r="M116" s="30" t="str">
        <f>IF(SUM('Sales by Agent'!K116:M116)&gt;0,"YES","NO")</f>
        <v>NO</v>
      </c>
      <c r="N116" s="30" t="str">
        <f>IF(SUM('Sales by Agent'!L116:N116)&gt;0,"YES","NO")</f>
        <v>NO</v>
      </c>
      <c r="O116" s="30" t="str">
        <f>IF(SUM('Sales by Agent'!M116:O116)&gt;0,"YES","NO")</f>
        <v>NO</v>
      </c>
      <c r="P116" s="30" t="str">
        <f>IF(SUM('Sales by Agent'!N116:P116)&gt;0,"YES","NO")</f>
        <v>NO</v>
      </c>
      <c r="Q116" s="30" t="str">
        <f>IF(SUM('Sales by Agent'!O116:Q116)&gt;0,"YES","NO")</f>
        <v>NO</v>
      </c>
      <c r="R116" s="30" t="str">
        <f>IF(SUM('Sales by Agent'!P116:R116)&gt;0,"YES","NO")</f>
        <v>NO</v>
      </c>
      <c r="S116" s="30" t="str">
        <f>IF(SUM('Sales by Agent'!Q116:S116)&gt;0,"YES","NO")</f>
        <v>NO</v>
      </c>
      <c r="T116" s="30" t="str">
        <f>IF(SUM('Sales by Agent'!R116:T116)&gt;0,"YES","NO")</f>
        <v>NO</v>
      </c>
      <c r="U116" s="30" t="str">
        <f>IF(SUM('Sales by Agent'!S116:U116)&gt;0,"YES","NO")</f>
        <v>NO</v>
      </c>
      <c r="V116" s="30" t="str">
        <f>IF(SUM('Sales by Agent'!T116:V116)&gt;0,"YES","NO")</f>
        <v>NO</v>
      </c>
      <c r="W116" s="30" t="str">
        <f>IF(SUM('Sales by Agent'!U116:W116)&gt;0,"YES","NO")</f>
        <v>NO</v>
      </c>
      <c r="X116" s="30" t="str">
        <f>IF(SUM('Sales by Agent'!V116:X116)&gt;0,"YES","NO")</f>
        <v>NO</v>
      </c>
      <c r="Y116" s="30" t="str">
        <f>IF(SUM('Sales by Agent'!W116:Y116)&gt;0,"YES","NO")</f>
        <v>NO</v>
      </c>
      <c r="Z116" s="30" t="str">
        <f>IF(SUM('Sales by Agent'!X116:Z116)&gt;0,"YES","NO")</f>
        <v>NO</v>
      </c>
      <c r="AA116" s="30" t="str">
        <f>IF(SUM('Sales by Agent'!Y116:AA116)&gt;0,"YES","NO")</f>
        <v>NO</v>
      </c>
      <c r="AB116" s="30" t="str">
        <f>IF(SUM('Sales by Agent'!Z116:AB116)&gt;0,"YES","NO")</f>
        <v>NO</v>
      </c>
      <c r="AC116" s="30" t="str">
        <f>IF(SUM('Sales by Agent'!AA116:AC116)&gt;0,"YES","NO")</f>
        <v>NO</v>
      </c>
      <c r="AD116" s="30" t="str">
        <f>IF(SUM('Sales by Agent'!AB116:AD116)&gt;0,"YES","NO")</f>
        <v>NO</v>
      </c>
      <c r="AE116" s="30" t="str">
        <f>IF(SUM('Sales by Agent'!AC116:AE116)&gt;0,"YES","NO")</f>
        <v>NO</v>
      </c>
      <c r="AF116" s="30" t="str">
        <f>IF(SUM('Sales by Agent'!AD116:AF116)&gt;0,"YES","NO")</f>
        <v>NO</v>
      </c>
      <c r="AG116" s="30" t="str">
        <f>IF(SUM('Sales by Agent'!AE116:AG116)&gt;0,"YES","NO")</f>
        <v>NO</v>
      </c>
      <c r="AH116" s="30" t="str">
        <f>IF(SUM('Sales by Agent'!AF116:AH116)&gt;0,"YES","NO")</f>
        <v>NO</v>
      </c>
      <c r="AI116" s="30" t="str">
        <f>IF(SUM('Sales by Agent'!AG116:AI116)&gt;0,"YES","NO")</f>
        <v>NO</v>
      </c>
      <c r="AJ116" s="30" t="str">
        <f>IF(SUM('Sales by Agent'!AH116:AJ116)&gt;0,"YES","NO")</f>
        <v>NO</v>
      </c>
      <c r="AK116" s="30" t="str">
        <f>IF(SUM('Sales by Agent'!AI116:AK116)&gt;0,"YES","NO")</f>
        <v>NO</v>
      </c>
      <c r="AL116" s="30" t="str">
        <f>IF(SUM('Sales by Agent'!AJ116:AL116)&gt;0,"YES","NO")</f>
        <v>NO</v>
      </c>
      <c r="AM116" s="30" t="str">
        <f>IF(SUM('Sales by Agent'!AK116:AM116)&gt;0,"YES","NO")</f>
        <v>NO</v>
      </c>
      <c r="AN116" s="30" t="str">
        <f>IF(SUM('Sales by Agent'!AL116:AN116)&gt;0,"YES","NO")</f>
        <v>NO</v>
      </c>
      <c r="AO116" s="30" t="str">
        <f>IF(SUM('Sales by Agent'!AM116:AO116)&gt;0,"YES","NO")</f>
        <v>NO</v>
      </c>
      <c r="AP116" s="30" t="str">
        <f>IF(SUM('Sales by Agent'!AN116:AP116)&gt;0,"YES","NO")</f>
        <v>NO</v>
      </c>
      <c r="AQ116" s="30" t="str">
        <f>IF(SUM('Sales by Agent'!AO116:AQ116)&gt;0,"YES","NO")</f>
        <v>YES</v>
      </c>
      <c r="AR116" s="30" t="str">
        <f>IF(SUM('Sales by Agent'!AP116:AR116)&gt;0,"YES","NO")</f>
        <v>YES</v>
      </c>
      <c r="AS116" s="30" t="str">
        <f>IF(SUM('Sales by Agent'!AQ116:AS116)&gt;0,"YES","NO")</f>
        <v>YES</v>
      </c>
      <c r="AT116" s="30" t="str">
        <f>IF(SUM('Sales by Agent'!AR116:AT116)&gt;0,"YES","NO")</f>
        <v>YES</v>
      </c>
      <c r="AU116" s="30" t="str">
        <f>IF(SUM('Sales by Agent'!AS116:AU116)&gt;0,"YES","NO")</f>
        <v>NO</v>
      </c>
      <c r="AV116" s="30" t="str">
        <f>IF(SUM('Sales by Agent'!AT116:AV116)&gt;0,"YES","NO")</f>
        <v>NO</v>
      </c>
      <c r="AW116" s="87"/>
      <c r="AX116" t="str">
        <f t="shared" si="13"/>
        <v>NO</v>
      </c>
      <c r="AY116" t="str">
        <f t="shared" si="14"/>
        <v>NO</v>
      </c>
      <c r="AZ116" t="str">
        <f t="shared" si="15"/>
        <v>NO</v>
      </c>
      <c r="BA116" t="str">
        <f t="shared" si="16"/>
        <v>NO</v>
      </c>
      <c r="BB116" t="str">
        <f t="shared" si="17"/>
        <v>NO</v>
      </c>
      <c r="BC116" t="str">
        <f t="shared" si="18"/>
        <v>NO</v>
      </c>
      <c r="BD116" t="str">
        <f t="shared" si="19"/>
        <v>NO</v>
      </c>
      <c r="BE116" t="str">
        <f t="shared" si="20"/>
        <v>NO</v>
      </c>
      <c r="BF116" t="str">
        <f t="shared" si="21"/>
        <v>NO</v>
      </c>
      <c r="BG116" t="str">
        <f t="shared" si="22"/>
        <v>NO</v>
      </c>
      <c r="BH116" t="str">
        <f t="shared" si="12"/>
        <v>NO</v>
      </c>
    </row>
    <row r="117" spans="1:60">
      <c r="A117" s="564" t="s">
        <v>2199</v>
      </c>
      <c r="B117" s="564" t="s">
        <v>2200</v>
      </c>
      <c r="C117" s="564" t="s">
        <v>1986</v>
      </c>
      <c r="D117" s="564" t="s">
        <v>689</v>
      </c>
      <c r="E117" s="564" t="s">
        <v>1457</v>
      </c>
      <c r="F117" s="565">
        <v>2276.3000000000002</v>
      </c>
      <c r="G117" s="31"/>
      <c r="H117" s="31"/>
      <c r="I117" s="30" t="str">
        <f>IF(SUM('Sales by Agent'!G117:I117)&gt;0,"YES","NO")</f>
        <v>NO</v>
      </c>
      <c r="J117" s="30" t="str">
        <f>IF(SUM('Sales by Agent'!H117:J117)&gt;0,"YES","NO")</f>
        <v>NO</v>
      </c>
      <c r="K117" s="30" t="str">
        <f>IF(SUM('Sales by Agent'!I117:K117)&gt;0,"YES","NO")</f>
        <v>NO</v>
      </c>
      <c r="L117" s="30" t="str">
        <f>IF(SUM('Sales by Agent'!J117:L117)&gt;0,"YES","NO")</f>
        <v>NO</v>
      </c>
      <c r="M117" s="30" t="str">
        <f>IF(SUM('Sales by Agent'!K117:M117)&gt;0,"YES","NO")</f>
        <v>NO</v>
      </c>
      <c r="N117" s="30" t="str">
        <f>IF(SUM('Sales by Agent'!L117:N117)&gt;0,"YES","NO")</f>
        <v>NO</v>
      </c>
      <c r="O117" s="30" t="str">
        <f>IF(SUM('Sales by Agent'!M117:O117)&gt;0,"YES","NO")</f>
        <v>NO</v>
      </c>
      <c r="P117" s="30" t="str">
        <f>IF(SUM('Sales by Agent'!N117:P117)&gt;0,"YES","NO")</f>
        <v>NO</v>
      </c>
      <c r="Q117" s="30" t="str">
        <f>IF(SUM('Sales by Agent'!O117:Q117)&gt;0,"YES","NO")</f>
        <v>NO</v>
      </c>
      <c r="R117" s="30" t="str">
        <f>IF(SUM('Sales by Agent'!P117:R117)&gt;0,"YES","NO")</f>
        <v>NO</v>
      </c>
      <c r="S117" s="30" t="str">
        <f>IF(SUM('Sales by Agent'!Q117:S117)&gt;0,"YES","NO")</f>
        <v>NO</v>
      </c>
      <c r="T117" s="30" t="str">
        <f>IF(SUM('Sales by Agent'!R117:T117)&gt;0,"YES","NO")</f>
        <v>NO</v>
      </c>
      <c r="U117" s="30" t="str">
        <f>IF(SUM('Sales by Agent'!S117:U117)&gt;0,"YES","NO")</f>
        <v>NO</v>
      </c>
      <c r="V117" s="30" t="str">
        <f>IF(SUM('Sales by Agent'!T117:V117)&gt;0,"YES","NO")</f>
        <v>NO</v>
      </c>
      <c r="W117" s="30" t="str">
        <f>IF(SUM('Sales by Agent'!U117:W117)&gt;0,"YES","NO")</f>
        <v>NO</v>
      </c>
      <c r="X117" s="30" t="str">
        <f>IF(SUM('Sales by Agent'!V117:X117)&gt;0,"YES","NO")</f>
        <v>NO</v>
      </c>
      <c r="Y117" s="30" t="str">
        <f>IF(SUM('Sales by Agent'!W117:Y117)&gt;0,"YES","NO")</f>
        <v>NO</v>
      </c>
      <c r="Z117" s="30" t="str">
        <f>IF(SUM('Sales by Agent'!X117:Z117)&gt;0,"YES","NO")</f>
        <v>NO</v>
      </c>
      <c r="AA117" s="30" t="str">
        <f>IF(SUM('Sales by Agent'!Y117:AA117)&gt;0,"YES","NO")</f>
        <v>NO</v>
      </c>
      <c r="AB117" s="30" t="str">
        <f>IF(SUM('Sales by Agent'!Z117:AB117)&gt;0,"YES","NO")</f>
        <v>NO</v>
      </c>
      <c r="AC117" s="30" t="str">
        <f>IF(SUM('Sales by Agent'!AA117:AC117)&gt;0,"YES","NO")</f>
        <v>NO</v>
      </c>
      <c r="AD117" s="30" t="str">
        <f>IF(SUM('Sales by Agent'!AB117:AD117)&gt;0,"YES","NO")</f>
        <v>NO</v>
      </c>
      <c r="AE117" s="30" t="str">
        <f>IF(SUM('Sales by Agent'!AC117:AE117)&gt;0,"YES","NO")</f>
        <v>NO</v>
      </c>
      <c r="AF117" s="30" t="str">
        <f>IF(SUM('Sales by Agent'!AD117:AF117)&gt;0,"YES","NO")</f>
        <v>NO</v>
      </c>
      <c r="AG117" s="30" t="str">
        <f>IF(SUM('Sales by Agent'!AE117:AG117)&gt;0,"YES","NO")</f>
        <v>NO</v>
      </c>
      <c r="AH117" s="30" t="str">
        <f>IF(SUM('Sales by Agent'!AF117:AH117)&gt;0,"YES","NO")</f>
        <v>NO</v>
      </c>
      <c r="AI117" s="30" t="str">
        <f>IF(SUM('Sales by Agent'!AG117:AI117)&gt;0,"YES","NO")</f>
        <v>NO</v>
      </c>
      <c r="AJ117" s="30" t="str">
        <f>IF(SUM('Sales by Agent'!AH117:AJ117)&gt;0,"YES","NO")</f>
        <v>NO</v>
      </c>
      <c r="AK117" s="30" t="str">
        <f>IF(SUM('Sales by Agent'!AI117:AK117)&gt;0,"YES","NO")</f>
        <v>NO</v>
      </c>
      <c r="AL117" s="30" t="str">
        <f>IF(SUM('Sales by Agent'!AJ117:AL117)&gt;0,"YES","NO")</f>
        <v>YES</v>
      </c>
      <c r="AM117" s="30" t="str">
        <f>IF(SUM('Sales by Agent'!AK117:AM117)&gt;0,"YES","NO")</f>
        <v>YES</v>
      </c>
      <c r="AN117" s="30" t="str">
        <f>IF(SUM('Sales by Agent'!AL117:AN117)&gt;0,"YES","NO")</f>
        <v>YES</v>
      </c>
      <c r="AO117" s="30" t="str">
        <f>IF(SUM('Sales by Agent'!AM117:AO117)&gt;0,"YES","NO")</f>
        <v>NO</v>
      </c>
      <c r="AP117" s="30" t="str">
        <f>IF(SUM('Sales by Agent'!AN117:AP117)&gt;0,"YES","NO")</f>
        <v>NO</v>
      </c>
      <c r="AQ117" s="30" t="str">
        <f>IF(SUM('Sales by Agent'!AO117:AQ117)&gt;0,"YES","NO")</f>
        <v>NO</v>
      </c>
      <c r="AR117" s="30" t="str">
        <f>IF(SUM('Sales by Agent'!AP117:AR117)&gt;0,"YES","NO")</f>
        <v>NO</v>
      </c>
      <c r="AS117" s="30" t="str">
        <f>IF(SUM('Sales by Agent'!AQ117:AS117)&gt;0,"YES","NO")</f>
        <v>NO</v>
      </c>
      <c r="AT117" s="30" t="str">
        <f>IF(SUM('Sales by Agent'!AR117:AT117)&gt;0,"YES","NO")</f>
        <v>NO</v>
      </c>
      <c r="AU117" s="30" t="str">
        <f>IF(SUM('Sales by Agent'!AS117:AU117)&gt;0,"YES","NO")</f>
        <v>NO</v>
      </c>
      <c r="AV117" s="30" t="str">
        <f>IF(SUM('Sales by Agent'!AT117:AV117)&gt;0,"YES","NO")</f>
        <v>NO</v>
      </c>
      <c r="AW117" s="87"/>
      <c r="AX117" t="str">
        <f t="shared" si="13"/>
        <v>NO</v>
      </c>
      <c r="AY117" t="str">
        <f t="shared" si="14"/>
        <v>NO</v>
      </c>
      <c r="AZ117" t="str">
        <f t="shared" si="15"/>
        <v>NO</v>
      </c>
      <c r="BA117" t="str">
        <f t="shared" si="16"/>
        <v>NO</v>
      </c>
      <c r="BB117" t="str">
        <f t="shared" si="17"/>
        <v>NO</v>
      </c>
      <c r="BC117" t="str">
        <f t="shared" si="18"/>
        <v>NO</v>
      </c>
      <c r="BD117" t="str">
        <f t="shared" si="19"/>
        <v>NO</v>
      </c>
      <c r="BE117" t="str">
        <f t="shared" si="20"/>
        <v>NO</v>
      </c>
      <c r="BF117" t="str">
        <f t="shared" si="21"/>
        <v>NO</v>
      </c>
      <c r="BG117" t="str">
        <f t="shared" si="22"/>
        <v>NO</v>
      </c>
      <c r="BH117" t="str">
        <f t="shared" si="12"/>
        <v>NEW INACTIVE</v>
      </c>
    </row>
    <row r="118" spans="1:60">
      <c r="A118" s="564" t="s">
        <v>2520</v>
      </c>
      <c r="B118" s="564" t="s">
        <v>2521</v>
      </c>
      <c r="C118" s="564" t="s">
        <v>1986</v>
      </c>
      <c r="D118" s="564" t="s">
        <v>689</v>
      </c>
      <c r="E118" s="564" t="s">
        <v>1457</v>
      </c>
      <c r="F118" s="565">
        <v>15157.93</v>
      </c>
      <c r="G118" s="88"/>
      <c r="H118" s="88"/>
      <c r="I118" s="30" t="str">
        <f>IF(SUM('Sales by Agent'!G118:I118)&gt;0,"YES","NO")</f>
        <v>NO</v>
      </c>
      <c r="J118" s="30" t="str">
        <f>IF(SUM('Sales by Agent'!H118:J118)&gt;0,"YES","NO")</f>
        <v>NO</v>
      </c>
      <c r="K118" s="30" t="str">
        <f>IF(SUM('Sales by Agent'!I118:K118)&gt;0,"YES","NO")</f>
        <v>NO</v>
      </c>
      <c r="L118" s="30" t="str">
        <f>IF(SUM('Sales by Agent'!J118:L118)&gt;0,"YES","NO")</f>
        <v>NO</v>
      </c>
      <c r="M118" s="30" t="str">
        <f>IF(SUM('Sales by Agent'!K118:M118)&gt;0,"YES","NO")</f>
        <v>NO</v>
      </c>
      <c r="N118" s="30" t="str">
        <f>IF(SUM('Sales by Agent'!L118:N118)&gt;0,"YES","NO")</f>
        <v>NO</v>
      </c>
      <c r="O118" s="30" t="str">
        <f>IF(SUM('Sales by Agent'!M118:O118)&gt;0,"YES","NO")</f>
        <v>NO</v>
      </c>
      <c r="P118" s="30" t="str">
        <f>IF(SUM('Sales by Agent'!N118:P118)&gt;0,"YES","NO")</f>
        <v>NO</v>
      </c>
      <c r="Q118" s="30" t="str">
        <f>IF(SUM('Sales by Agent'!O118:Q118)&gt;0,"YES","NO")</f>
        <v>NO</v>
      </c>
      <c r="R118" s="30" t="str">
        <f>IF(SUM('Sales by Agent'!P118:R118)&gt;0,"YES","NO")</f>
        <v>NO</v>
      </c>
      <c r="S118" s="30" t="str">
        <f>IF(SUM('Sales by Agent'!Q118:S118)&gt;0,"YES","NO")</f>
        <v>NO</v>
      </c>
      <c r="T118" s="30" t="str">
        <f>IF(SUM('Sales by Agent'!R118:T118)&gt;0,"YES","NO")</f>
        <v>NO</v>
      </c>
      <c r="U118" s="30" t="str">
        <f>IF(SUM('Sales by Agent'!S118:U118)&gt;0,"YES","NO")</f>
        <v>NO</v>
      </c>
      <c r="V118" s="30" t="str">
        <f>IF(SUM('Sales by Agent'!T118:V118)&gt;0,"YES","NO")</f>
        <v>NO</v>
      </c>
      <c r="W118" s="30" t="str">
        <f>IF(SUM('Sales by Agent'!U118:W118)&gt;0,"YES","NO")</f>
        <v>NO</v>
      </c>
      <c r="X118" s="30" t="str">
        <f>IF(SUM('Sales by Agent'!V118:X118)&gt;0,"YES","NO")</f>
        <v>NO</v>
      </c>
      <c r="Y118" s="30" t="str">
        <f>IF(SUM('Sales by Agent'!W118:Y118)&gt;0,"YES","NO")</f>
        <v>NO</v>
      </c>
      <c r="Z118" s="30" t="str">
        <f>IF(SUM('Sales by Agent'!X118:Z118)&gt;0,"YES","NO")</f>
        <v>NO</v>
      </c>
      <c r="AA118" s="30" t="str">
        <f>IF(SUM('Sales by Agent'!Y118:AA118)&gt;0,"YES","NO")</f>
        <v>NO</v>
      </c>
      <c r="AB118" s="30" t="str">
        <f>IF(SUM('Sales by Agent'!Z118:AB118)&gt;0,"YES","NO")</f>
        <v>NO</v>
      </c>
      <c r="AC118" s="30" t="str">
        <f>IF(SUM('Sales by Agent'!AA118:AC118)&gt;0,"YES","NO")</f>
        <v>NO</v>
      </c>
      <c r="AD118" s="30" t="str">
        <f>IF(SUM('Sales by Agent'!AB118:AD118)&gt;0,"YES","NO")</f>
        <v>NO</v>
      </c>
      <c r="AE118" s="30" t="str">
        <f>IF(SUM('Sales by Agent'!AC118:AE118)&gt;0,"YES","NO")</f>
        <v>NO</v>
      </c>
      <c r="AF118" s="30" t="str">
        <f>IF(SUM('Sales by Agent'!AD118:AF118)&gt;0,"YES","NO")</f>
        <v>NO</v>
      </c>
      <c r="AG118" s="30" t="str">
        <f>IF(SUM('Sales by Agent'!AE118:AG118)&gt;0,"YES","NO")</f>
        <v>NO</v>
      </c>
      <c r="AH118" s="30" t="str">
        <f>IF(SUM('Sales by Agent'!AF118:AH118)&gt;0,"YES","NO")</f>
        <v>NO</v>
      </c>
      <c r="AI118" s="30" t="str">
        <f>IF(SUM('Sales by Agent'!AG118:AI118)&gt;0,"YES","NO")</f>
        <v>NO</v>
      </c>
      <c r="AJ118" s="30" t="str">
        <f>IF(SUM('Sales by Agent'!AH118:AJ118)&gt;0,"YES","NO")</f>
        <v>NO</v>
      </c>
      <c r="AK118" s="30" t="str">
        <f>IF(SUM('Sales by Agent'!AI118:AK118)&gt;0,"YES","NO")</f>
        <v>NO</v>
      </c>
      <c r="AL118" s="30" t="str">
        <f>IF(SUM('Sales by Agent'!AJ118:AL118)&gt;0,"YES","NO")</f>
        <v>NO</v>
      </c>
      <c r="AM118" s="30" t="str">
        <f>IF(SUM('Sales by Agent'!AK118:AM118)&gt;0,"YES","NO")</f>
        <v>NO</v>
      </c>
      <c r="AN118" s="30" t="str">
        <f>IF(SUM('Sales by Agent'!AL118:AN118)&gt;0,"YES","NO")</f>
        <v>NO</v>
      </c>
      <c r="AO118" s="30" t="str">
        <f>IF(SUM('Sales by Agent'!AM118:AO118)&gt;0,"YES","NO")</f>
        <v>NO</v>
      </c>
      <c r="AP118" s="30" t="str">
        <f>IF(SUM('Sales by Agent'!AN118:AP118)&gt;0,"YES","NO")</f>
        <v>NO</v>
      </c>
      <c r="AQ118" s="30" t="str">
        <f>IF(SUM('Sales by Agent'!AO118:AQ118)&gt;0,"YES","NO")</f>
        <v>NO</v>
      </c>
      <c r="AR118" s="30" t="str">
        <f>IF(SUM('Sales by Agent'!AP118:AR118)&gt;0,"YES","NO")</f>
        <v>NO</v>
      </c>
      <c r="AS118" s="30" t="str">
        <f>IF(SUM('Sales by Agent'!AQ118:AS118)&gt;0,"YES","NO")</f>
        <v>NO</v>
      </c>
      <c r="AT118" s="30" t="str">
        <f>IF(SUM('Sales by Agent'!AR118:AT118)&gt;0,"YES","NO")</f>
        <v>NO</v>
      </c>
      <c r="AU118" s="30" t="str">
        <f>IF(SUM('Sales by Agent'!AS118:AU118)&gt;0,"YES","NO")</f>
        <v>NO</v>
      </c>
      <c r="AV118" s="30" t="str">
        <f>IF(SUM('Sales by Agent'!AT118:AV118)&gt;0,"YES","NO")</f>
        <v>YES</v>
      </c>
      <c r="AW118" s="87"/>
      <c r="AX118" t="str">
        <f t="shared" si="13"/>
        <v>NO</v>
      </c>
      <c r="AY118" t="str">
        <f t="shared" si="14"/>
        <v>NO</v>
      </c>
      <c r="AZ118" t="str">
        <f t="shared" si="15"/>
        <v>NO</v>
      </c>
      <c r="BA118" t="str">
        <f t="shared" si="16"/>
        <v>NO</v>
      </c>
      <c r="BB118" t="str">
        <f t="shared" si="17"/>
        <v>NO</v>
      </c>
      <c r="BC118" t="str">
        <f t="shared" si="18"/>
        <v>NO</v>
      </c>
      <c r="BD118" t="str">
        <f t="shared" si="19"/>
        <v>NO</v>
      </c>
      <c r="BE118" t="str">
        <f t="shared" si="20"/>
        <v>NO</v>
      </c>
      <c r="BF118" t="str">
        <f t="shared" si="21"/>
        <v>NO</v>
      </c>
      <c r="BG118" t="str">
        <f t="shared" si="22"/>
        <v>NO</v>
      </c>
      <c r="BH118" t="str">
        <f t="shared" si="12"/>
        <v>NO</v>
      </c>
    </row>
    <row r="119" spans="1:60">
      <c r="A119" s="564" t="s">
        <v>2201</v>
      </c>
      <c r="B119" s="564" t="s">
        <v>2202</v>
      </c>
      <c r="C119" s="564" t="s">
        <v>1986</v>
      </c>
      <c r="D119" s="564" t="s">
        <v>689</v>
      </c>
      <c r="E119" s="564" t="s">
        <v>1457</v>
      </c>
      <c r="F119" s="565">
        <v>5373.81</v>
      </c>
      <c r="G119" s="31"/>
      <c r="H119" s="31"/>
      <c r="I119" s="30" t="str">
        <f>IF(SUM('Sales by Agent'!G119:I119)&gt;0,"YES","NO")</f>
        <v>NO</v>
      </c>
      <c r="J119" s="30" t="str">
        <f>IF(SUM('Sales by Agent'!H119:J119)&gt;0,"YES","NO")</f>
        <v>NO</v>
      </c>
      <c r="K119" s="30" t="str">
        <f>IF(SUM('Sales by Agent'!I119:K119)&gt;0,"YES","NO")</f>
        <v>NO</v>
      </c>
      <c r="L119" s="30" t="str">
        <f>IF(SUM('Sales by Agent'!J119:L119)&gt;0,"YES","NO")</f>
        <v>NO</v>
      </c>
      <c r="M119" s="30" t="str">
        <f>IF(SUM('Sales by Agent'!K119:M119)&gt;0,"YES","NO")</f>
        <v>NO</v>
      </c>
      <c r="N119" s="30" t="str">
        <f>IF(SUM('Sales by Agent'!L119:N119)&gt;0,"YES","NO")</f>
        <v>NO</v>
      </c>
      <c r="O119" s="30" t="str">
        <f>IF(SUM('Sales by Agent'!M119:O119)&gt;0,"YES","NO")</f>
        <v>NO</v>
      </c>
      <c r="P119" s="30" t="str">
        <f>IF(SUM('Sales by Agent'!N119:P119)&gt;0,"YES","NO")</f>
        <v>NO</v>
      </c>
      <c r="Q119" s="30" t="str">
        <f>IF(SUM('Sales by Agent'!O119:Q119)&gt;0,"YES","NO")</f>
        <v>NO</v>
      </c>
      <c r="R119" s="30" t="str">
        <f>IF(SUM('Sales by Agent'!P119:R119)&gt;0,"YES","NO")</f>
        <v>NO</v>
      </c>
      <c r="S119" s="30" t="str">
        <f>IF(SUM('Sales by Agent'!Q119:S119)&gt;0,"YES","NO")</f>
        <v>NO</v>
      </c>
      <c r="T119" s="30" t="str">
        <f>IF(SUM('Sales by Agent'!R119:T119)&gt;0,"YES","NO")</f>
        <v>NO</v>
      </c>
      <c r="U119" s="30" t="str">
        <f>IF(SUM('Sales by Agent'!S119:U119)&gt;0,"YES","NO")</f>
        <v>NO</v>
      </c>
      <c r="V119" s="30" t="str">
        <f>IF(SUM('Sales by Agent'!T119:V119)&gt;0,"YES","NO")</f>
        <v>NO</v>
      </c>
      <c r="W119" s="30" t="str">
        <f>IF(SUM('Sales by Agent'!U119:W119)&gt;0,"YES","NO")</f>
        <v>NO</v>
      </c>
      <c r="X119" s="30" t="str">
        <f>IF(SUM('Sales by Agent'!V119:X119)&gt;0,"YES","NO")</f>
        <v>NO</v>
      </c>
      <c r="Y119" s="30" t="str">
        <f>IF(SUM('Sales by Agent'!W119:Y119)&gt;0,"YES","NO")</f>
        <v>NO</v>
      </c>
      <c r="Z119" s="30" t="str">
        <f>IF(SUM('Sales by Agent'!X119:Z119)&gt;0,"YES","NO")</f>
        <v>NO</v>
      </c>
      <c r="AA119" s="30" t="str">
        <f>IF(SUM('Sales by Agent'!Y119:AA119)&gt;0,"YES","NO")</f>
        <v>NO</v>
      </c>
      <c r="AB119" s="30" t="str">
        <f>IF(SUM('Sales by Agent'!Z119:AB119)&gt;0,"YES","NO")</f>
        <v>NO</v>
      </c>
      <c r="AC119" s="30" t="str">
        <f>IF(SUM('Sales by Agent'!AA119:AC119)&gt;0,"YES","NO")</f>
        <v>NO</v>
      </c>
      <c r="AD119" s="30" t="str">
        <f>IF(SUM('Sales by Agent'!AB119:AD119)&gt;0,"YES","NO")</f>
        <v>NO</v>
      </c>
      <c r="AE119" s="30" t="str">
        <f>IF(SUM('Sales by Agent'!AC119:AE119)&gt;0,"YES","NO")</f>
        <v>NO</v>
      </c>
      <c r="AF119" s="30" t="str">
        <f>IF(SUM('Sales by Agent'!AD119:AF119)&gt;0,"YES","NO")</f>
        <v>NO</v>
      </c>
      <c r="AG119" s="30" t="str">
        <f>IF(SUM('Sales by Agent'!AE119:AG119)&gt;0,"YES","NO")</f>
        <v>NO</v>
      </c>
      <c r="AH119" s="30" t="str">
        <f>IF(SUM('Sales by Agent'!AF119:AH119)&gt;0,"YES","NO")</f>
        <v>NO</v>
      </c>
      <c r="AI119" s="30" t="str">
        <f>IF(SUM('Sales by Agent'!AG119:AI119)&gt;0,"YES","NO")</f>
        <v>NO</v>
      </c>
      <c r="AJ119" s="30" t="str">
        <f>IF(SUM('Sales by Agent'!AH119:AJ119)&gt;0,"YES","NO")</f>
        <v>NO</v>
      </c>
      <c r="AK119" s="30" t="str">
        <f>IF(SUM('Sales by Agent'!AI119:AK119)&gt;0,"YES","NO")</f>
        <v>NO</v>
      </c>
      <c r="AL119" s="30" t="str">
        <f>IF(SUM('Sales by Agent'!AJ119:AL119)&gt;0,"YES","NO")</f>
        <v>NO</v>
      </c>
      <c r="AM119" s="30" t="str">
        <f>IF(SUM('Sales by Agent'!AK119:AM119)&gt;0,"YES","NO")</f>
        <v>NO</v>
      </c>
      <c r="AN119" s="30" t="str">
        <f>IF(SUM('Sales by Agent'!AL119:AN119)&gt;0,"YES","NO")</f>
        <v>NO</v>
      </c>
      <c r="AO119" s="30" t="str">
        <f>IF(SUM('Sales by Agent'!AM119:AO119)&gt;0,"YES","NO")</f>
        <v>NO</v>
      </c>
      <c r="AP119" s="30" t="str">
        <f>IF(SUM('Sales by Agent'!AN119:AP119)&gt;0,"YES","NO")</f>
        <v>NO</v>
      </c>
      <c r="AQ119" s="30" t="str">
        <f>IF(SUM('Sales by Agent'!AO119:AQ119)&gt;0,"YES","NO")</f>
        <v>NO</v>
      </c>
      <c r="AR119" s="30" t="str">
        <f>IF(SUM('Sales by Agent'!AP119:AR119)&gt;0,"YES","NO")</f>
        <v>YES</v>
      </c>
      <c r="AS119" s="30" t="str">
        <f>IF(SUM('Sales by Agent'!AQ119:AS119)&gt;0,"YES","NO")</f>
        <v>YES</v>
      </c>
      <c r="AT119" s="30" t="str">
        <f>IF(SUM('Sales by Agent'!AR119:AT119)&gt;0,"YES","NO")</f>
        <v>YES</v>
      </c>
      <c r="AU119" s="30" t="str">
        <f>IF(SUM('Sales by Agent'!AS119:AU119)&gt;0,"YES","NO")</f>
        <v>YES</v>
      </c>
      <c r="AV119" s="30" t="str">
        <f>IF(SUM('Sales by Agent'!AT119:AV119)&gt;0,"YES","NO")</f>
        <v>YES</v>
      </c>
      <c r="AW119" s="87"/>
      <c r="AX119" t="str">
        <f t="shared" si="13"/>
        <v>NO</v>
      </c>
      <c r="AY119" t="str">
        <f t="shared" si="14"/>
        <v>NO</v>
      </c>
      <c r="AZ119" t="str">
        <f t="shared" si="15"/>
        <v>NO</v>
      </c>
      <c r="BA119" t="str">
        <f t="shared" si="16"/>
        <v>NO</v>
      </c>
      <c r="BB119" t="str">
        <f t="shared" si="17"/>
        <v>NO</v>
      </c>
      <c r="BC119" t="str">
        <f t="shared" si="18"/>
        <v>NO</v>
      </c>
      <c r="BD119" t="str">
        <f t="shared" si="19"/>
        <v>NO</v>
      </c>
      <c r="BE119" t="str">
        <f t="shared" si="20"/>
        <v>NO</v>
      </c>
      <c r="BF119" t="str">
        <f t="shared" si="21"/>
        <v>NO</v>
      </c>
      <c r="BG119" t="str">
        <f t="shared" si="22"/>
        <v>NO</v>
      </c>
      <c r="BH119" t="str">
        <f t="shared" si="12"/>
        <v>NO</v>
      </c>
    </row>
    <row r="120" spans="1:60">
      <c r="A120" s="564" t="s">
        <v>2203</v>
      </c>
      <c r="B120" s="564" t="s">
        <v>2204</v>
      </c>
      <c r="C120" s="564" t="s">
        <v>1986</v>
      </c>
      <c r="D120" s="564" t="s">
        <v>689</v>
      </c>
      <c r="E120" s="564" t="s">
        <v>1457</v>
      </c>
      <c r="F120" s="565">
        <v>6307.33</v>
      </c>
      <c r="G120" s="31"/>
      <c r="H120" s="31"/>
      <c r="I120" s="30" t="str">
        <f>IF(SUM('Sales by Agent'!G120:I120)&gt;0,"YES","NO")</f>
        <v>NO</v>
      </c>
      <c r="J120" s="30" t="str">
        <f>IF(SUM('Sales by Agent'!H120:J120)&gt;0,"YES","NO")</f>
        <v>NO</v>
      </c>
      <c r="K120" s="30" t="str">
        <f>IF(SUM('Sales by Agent'!I120:K120)&gt;0,"YES","NO")</f>
        <v>NO</v>
      </c>
      <c r="L120" s="30" t="str">
        <f>IF(SUM('Sales by Agent'!J120:L120)&gt;0,"YES","NO")</f>
        <v>NO</v>
      </c>
      <c r="M120" s="30" t="str">
        <f>IF(SUM('Sales by Agent'!K120:M120)&gt;0,"YES","NO")</f>
        <v>NO</v>
      </c>
      <c r="N120" s="30" t="str">
        <f>IF(SUM('Sales by Agent'!L120:N120)&gt;0,"YES","NO")</f>
        <v>NO</v>
      </c>
      <c r="O120" s="30" t="str">
        <f>IF(SUM('Sales by Agent'!M120:O120)&gt;0,"YES","NO")</f>
        <v>NO</v>
      </c>
      <c r="P120" s="30" t="str">
        <f>IF(SUM('Sales by Agent'!N120:P120)&gt;0,"YES","NO")</f>
        <v>NO</v>
      </c>
      <c r="Q120" s="30" t="str">
        <f>IF(SUM('Sales by Agent'!O120:Q120)&gt;0,"YES","NO")</f>
        <v>NO</v>
      </c>
      <c r="R120" s="30" t="str">
        <f>IF(SUM('Sales by Agent'!P120:R120)&gt;0,"YES","NO")</f>
        <v>NO</v>
      </c>
      <c r="S120" s="30" t="str">
        <f>IF(SUM('Sales by Agent'!Q120:S120)&gt;0,"YES","NO")</f>
        <v>NO</v>
      </c>
      <c r="T120" s="30" t="str">
        <f>IF(SUM('Sales by Agent'!R120:T120)&gt;0,"YES","NO")</f>
        <v>NO</v>
      </c>
      <c r="U120" s="30" t="str">
        <f>IF(SUM('Sales by Agent'!S120:U120)&gt;0,"YES","NO")</f>
        <v>NO</v>
      </c>
      <c r="V120" s="30" t="str">
        <f>IF(SUM('Sales by Agent'!T120:V120)&gt;0,"YES","NO")</f>
        <v>NO</v>
      </c>
      <c r="W120" s="30" t="str">
        <f>IF(SUM('Sales by Agent'!U120:W120)&gt;0,"YES","NO")</f>
        <v>NO</v>
      </c>
      <c r="X120" s="30" t="str">
        <f>IF(SUM('Sales by Agent'!V120:X120)&gt;0,"YES","NO")</f>
        <v>NO</v>
      </c>
      <c r="Y120" s="30" t="str">
        <f>IF(SUM('Sales by Agent'!W120:Y120)&gt;0,"YES","NO")</f>
        <v>NO</v>
      </c>
      <c r="Z120" s="30" t="str">
        <f>IF(SUM('Sales by Agent'!X120:Z120)&gt;0,"YES","NO")</f>
        <v>NO</v>
      </c>
      <c r="AA120" s="30" t="str">
        <f>IF(SUM('Sales by Agent'!Y120:AA120)&gt;0,"YES","NO")</f>
        <v>NO</v>
      </c>
      <c r="AB120" s="30" t="str">
        <f>IF(SUM('Sales by Agent'!Z120:AB120)&gt;0,"YES","NO")</f>
        <v>NO</v>
      </c>
      <c r="AC120" s="30" t="str">
        <f>IF(SUM('Sales by Agent'!AA120:AC120)&gt;0,"YES","NO")</f>
        <v>NO</v>
      </c>
      <c r="AD120" s="30" t="str">
        <f>IF(SUM('Sales by Agent'!AB120:AD120)&gt;0,"YES","NO")</f>
        <v>NO</v>
      </c>
      <c r="AE120" s="30" t="str">
        <f>IF(SUM('Sales by Agent'!AC120:AE120)&gt;0,"YES","NO")</f>
        <v>NO</v>
      </c>
      <c r="AF120" s="30" t="str">
        <f>IF(SUM('Sales by Agent'!AD120:AF120)&gt;0,"YES","NO")</f>
        <v>NO</v>
      </c>
      <c r="AG120" s="30" t="str">
        <f>IF(SUM('Sales by Agent'!AE120:AG120)&gt;0,"YES","NO")</f>
        <v>NO</v>
      </c>
      <c r="AH120" s="30" t="str">
        <f>IF(SUM('Sales by Agent'!AF120:AH120)&gt;0,"YES","NO")</f>
        <v>NO</v>
      </c>
      <c r="AI120" s="30" t="str">
        <f>IF(SUM('Sales by Agent'!AG120:AI120)&gt;0,"YES","NO")</f>
        <v>NO</v>
      </c>
      <c r="AJ120" s="30" t="str">
        <f>IF(SUM('Sales by Agent'!AH120:AJ120)&gt;0,"YES","NO")</f>
        <v>NO</v>
      </c>
      <c r="AK120" s="30" t="str">
        <f>IF(SUM('Sales by Agent'!AI120:AK120)&gt;0,"YES","NO")</f>
        <v>NO</v>
      </c>
      <c r="AL120" s="30" t="str">
        <f>IF(SUM('Sales by Agent'!AJ120:AL120)&gt;0,"YES","NO")</f>
        <v>YES</v>
      </c>
      <c r="AM120" s="30" t="str">
        <f>IF(SUM('Sales by Agent'!AK120:AM120)&gt;0,"YES","NO")</f>
        <v>YES</v>
      </c>
      <c r="AN120" s="30" t="str">
        <f>IF(SUM('Sales by Agent'!AL120:AN120)&gt;0,"YES","NO")</f>
        <v>YES</v>
      </c>
      <c r="AO120" s="30" t="str">
        <f>IF(SUM('Sales by Agent'!AM120:AO120)&gt;0,"YES","NO")</f>
        <v>YES</v>
      </c>
      <c r="AP120" s="30" t="str">
        <f>IF(SUM('Sales by Agent'!AN120:AP120)&gt;0,"YES","NO")</f>
        <v>NO</v>
      </c>
      <c r="AQ120" s="30" t="str">
        <f>IF(SUM('Sales by Agent'!AO120:AQ120)&gt;0,"YES","NO")</f>
        <v>NO</v>
      </c>
      <c r="AR120" s="30" t="str">
        <f>IF(SUM('Sales by Agent'!AP120:AR120)&gt;0,"YES","NO")</f>
        <v>NO</v>
      </c>
      <c r="AS120" s="30" t="str">
        <f>IF(SUM('Sales by Agent'!AQ120:AS120)&gt;0,"YES","NO")</f>
        <v>YES</v>
      </c>
      <c r="AT120" s="30" t="str">
        <f>IF(SUM('Sales by Agent'!AR120:AT120)&gt;0,"YES","NO")</f>
        <v>YES</v>
      </c>
      <c r="AU120" s="30" t="str">
        <f>IF(SUM('Sales by Agent'!AS120:AU120)&gt;0,"YES","NO")</f>
        <v>YES</v>
      </c>
      <c r="AV120" s="30" t="str">
        <f>IF(SUM('Sales by Agent'!AT120:AV120)&gt;0,"YES","NO")</f>
        <v>NO</v>
      </c>
      <c r="AW120" s="87"/>
      <c r="AX120" t="str">
        <f t="shared" si="13"/>
        <v>NO</v>
      </c>
      <c r="AY120" t="str">
        <f t="shared" si="14"/>
        <v>NO</v>
      </c>
      <c r="AZ120" t="str">
        <f t="shared" si="15"/>
        <v>NO</v>
      </c>
      <c r="BA120" t="str">
        <f t="shared" si="16"/>
        <v>NO</v>
      </c>
      <c r="BB120" t="str">
        <f t="shared" si="17"/>
        <v>NO</v>
      </c>
      <c r="BC120" t="str">
        <f t="shared" si="18"/>
        <v>NO</v>
      </c>
      <c r="BD120" t="str">
        <f t="shared" si="19"/>
        <v>NO</v>
      </c>
      <c r="BE120" t="str">
        <f t="shared" si="20"/>
        <v>NO</v>
      </c>
      <c r="BF120" t="str">
        <f t="shared" si="21"/>
        <v>NO</v>
      </c>
      <c r="BG120" t="str">
        <f t="shared" si="22"/>
        <v>NO</v>
      </c>
      <c r="BH120" t="str">
        <f t="shared" si="12"/>
        <v>NO</v>
      </c>
    </row>
    <row r="121" spans="1:60">
      <c r="A121" s="564" t="s">
        <v>2205</v>
      </c>
      <c r="B121" s="564" t="s">
        <v>2206</v>
      </c>
      <c r="C121" s="564" t="s">
        <v>1986</v>
      </c>
      <c r="D121" s="564" t="s">
        <v>689</v>
      </c>
      <c r="E121" s="564" t="s">
        <v>1457</v>
      </c>
      <c r="F121" s="565">
        <v>3474.14</v>
      </c>
      <c r="G121" s="31"/>
      <c r="H121" s="31"/>
      <c r="I121" s="30" t="str">
        <f>IF(SUM('Sales by Agent'!G121:I121)&gt;0,"YES","NO")</f>
        <v>NO</v>
      </c>
      <c r="J121" s="30" t="str">
        <f>IF(SUM('Sales by Agent'!H121:J121)&gt;0,"YES","NO")</f>
        <v>NO</v>
      </c>
      <c r="K121" s="30" t="str">
        <f>IF(SUM('Sales by Agent'!I121:K121)&gt;0,"YES","NO")</f>
        <v>NO</v>
      </c>
      <c r="L121" s="30" t="str">
        <f>IF(SUM('Sales by Agent'!J121:L121)&gt;0,"YES","NO")</f>
        <v>NO</v>
      </c>
      <c r="M121" s="30" t="str">
        <f>IF(SUM('Sales by Agent'!K121:M121)&gt;0,"YES","NO")</f>
        <v>NO</v>
      </c>
      <c r="N121" s="30" t="str">
        <f>IF(SUM('Sales by Agent'!L121:N121)&gt;0,"YES","NO")</f>
        <v>NO</v>
      </c>
      <c r="O121" s="30" t="str">
        <f>IF(SUM('Sales by Agent'!M121:O121)&gt;0,"YES","NO")</f>
        <v>NO</v>
      </c>
      <c r="P121" s="30" t="str">
        <f>IF(SUM('Sales by Agent'!N121:P121)&gt;0,"YES","NO")</f>
        <v>NO</v>
      </c>
      <c r="Q121" s="30" t="str">
        <f>IF(SUM('Sales by Agent'!O121:Q121)&gt;0,"YES","NO")</f>
        <v>NO</v>
      </c>
      <c r="R121" s="30" t="str">
        <f>IF(SUM('Sales by Agent'!P121:R121)&gt;0,"YES","NO")</f>
        <v>NO</v>
      </c>
      <c r="S121" s="30" t="str">
        <f>IF(SUM('Sales by Agent'!Q121:S121)&gt;0,"YES","NO")</f>
        <v>NO</v>
      </c>
      <c r="T121" s="30" t="str">
        <f>IF(SUM('Sales by Agent'!R121:T121)&gt;0,"YES","NO")</f>
        <v>NO</v>
      </c>
      <c r="U121" s="30" t="str">
        <f>IF(SUM('Sales by Agent'!S121:U121)&gt;0,"YES","NO")</f>
        <v>NO</v>
      </c>
      <c r="V121" s="30" t="str">
        <f>IF(SUM('Sales by Agent'!T121:V121)&gt;0,"YES","NO")</f>
        <v>NO</v>
      </c>
      <c r="W121" s="30" t="str">
        <f>IF(SUM('Sales by Agent'!U121:W121)&gt;0,"YES","NO")</f>
        <v>NO</v>
      </c>
      <c r="X121" s="30" t="str">
        <f>IF(SUM('Sales by Agent'!V121:X121)&gt;0,"YES","NO")</f>
        <v>NO</v>
      </c>
      <c r="Y121" s="30" t="str">
        <f>IF(SUM('Sales by Agent'!W121:Y121)&gt;0,"YES","NO")</f>
        <v>NO</v>
      </c>
      <c r="Z121" s="30" t="str">
        <f>IF(SUM('Sales by Agent'!X121:Z121)&gt;0,"YES","NO")</f>
        <v>NO</v>
      </c>
      <c r="AA121" s="30" t="str">
        <f>IF(SUM('Sales by Agent'!Y121:AA121)&gt;0,"YES","NO")</f>
        <v>NO</v>
      </c>
      <c r="AB121" s="30" t="str">
        <f>IF(SUM('Sales by Agent'!Z121:AB121)&gt;0,"YES","NO")</f>
        <v>NO</v>
      </c>
      <c r="AC121" s="30" t="str">
        <f>IF(SUM('Sales by Agent'!AA121:AC121)&gt;0,"YES","NO")</f>
        <v>NO</v>
      </c>
      <c r="AD121" s="30" t="str">
        <f>IF(SUM('Sales by Agent'!AB121:AD121)&gt;0,"YES","NO")</f>
        <v>NO</v>
      </c>
      <c r="AE121" s="30" t="str">
        <f>IF(SUM('Sales by Agent'!AC121:AE121)&gt;0,"YES","NO")</f>
        <v>NO</v>
      </c>
      <c r="AF121" s="30" t="str">
        <f>IF(SUM('Sales by Agent'!AD121:AF121)&gt;0,"YES","NO")</f>
        <v>NO</v>
      </c>
      <c r="AG121" s="30" t="str">
        <f>IF(SUM('Sales by Agent'!AE121:AG121)&gt;0,"YES","NO")</f>
        <v>NO</v>
      </c>
      <c r="AH121" s="30" t="str">
        <f>IF(SUM('Sales by Agent'!AF121:AH121)&gt;0,"YES","NO")</f>
        <v>NO</v>
      </c>
      <c r="AI121" s="30" t="str">
        <f>IF(SUM('Sales by Agent'!AG121:AI121)&gt;0,"YES","NO")</f>
        <v>NO</v>
      </c>
      <c r="AJ121" s="30" t="str">
        <f>IF(SUM('Sales by Agent'!AH121:AJ121)&gt;0,"YES","NO")</f>
        <v>NO</v>
      </c>
      <c r="AK121" s="30" t="str">
        <f>IF(SUM('Sales by Agent'!AI121:AK121)&gt;0,"YES","NO")</f>
        <v>NO</v>
      </c>
      <c r="AL121" s="30" t="str">
        <f>IF(SUM('Sales by Agent'!AJ121:AL121)&gt;0,"YES","NO")</f>
        <v>NO</v>
      </c>
      <c r="AM121" s="30" t="str">
        <f>IF(SUM('Sales by Agent'!AK121:AM121)&gt;0,"YES","NO")</f>
        <v>NO</v>
      </c>
      <c r="AN121" s="30" t="str">
        <f>IF(SUM('Sales by Agent'!AL121:AN121)&gt;0,"YES","NO")</f>
        <v>NO</v>
      </c>
      <c r="AO121" s="30" t="str">
        <f>IF(SUM('Sales by Agent'!AM121:AO121)&gt;0,"YES","NO")</f>
        <v>NO</v>
      </c>
      <c r="AP121" s="30" t="str">
        <f>IF(SUM('Sales by Agent'!AN121:AP121)&gt;0,"YES","NO")</f>
        <v>NO</v>
      </c>
      <c r="AQ121" s="30" t="str">
        <f>IF(SUM('Sales by Agent'!AO121:AQ121)&gt;0,"YES","NO")</f>
        <v>NO</v>
      </c>
      <c r="AR121" s="30" t="str">
        <f>IF(SUM('Sales by Agent'!AP121:AR121)&gt;0,"YES","NO")</f>
        <v>NO</v>
      </c>
      <c r="AS121" s="30" t="str">
        <f>IF(SUM('Sales by Agent'!AQ121:AS121)&gt;0,"YES","NO")</f>
        <v>YES</v>
      </c>
      <c r="AT121" s="30" t="str">
        <f>IF(SUM('Sales by Agent'!AR121:AT121)&gt;0,"YES","NO")</f>
        <v>YES</v>
      </c>
      <c r="AU121" s="30" t="str">
        <f>IF(SUM('Sales by Agent'!AS121:AU121)&gt;0,"YES","NO")</f>
        <v>YES</v>
      </c>
      <c r="AV121" s="30" t="str">
        <f>IF(SUM('Sales by Agent'!AT121:AV121)&gt;0,"YES","NO")</f>
        <v>NO</v>
      </c>
      <c r="AW121" s="87"/>
      <c r="AX121" t="str">
        <f t="shared" si="13"/>
        <v>NO</v>
      </c>
      <c r="AY121" t="str">
        <f t="shared" si="14"/>
        <v>NO</v>
      </c>
      <c r="AZ121" t="str">
        <f t="shared" si="15"/>
        <v>NO</v>
      </c>
      <c r="BA121" t="str">
        <f t="shared" si="16"/>
        <v>NO</v>
      </c>
      <c r="BB121" t="str">
        <f t="shared" si="17"/>
        <v>NO</v>
      </c>
      <c r="BC121" t="str">
        <f t="shared" si="18"/>
        <v>NO</v>
      </c>
      <c r="BD121" t="str">
        <f t="shared" si="19"/>
        <v>NO</v>
      </c>
      <c r="BE121" t="str">
        <f t="shared" si="20"/>
        <v>NO</v>
      </c>
      <c r="BF121" t="str">
        <f t="shared" si="21"/>
        <v>NO</v>
      </c>
      <c r="BG121" t="str">
        <f t="shared" si="22"/>
        <v>NO</v>
      </c>
      <c r="BH121" t="str">
        <f t="shared" si="12"/>
        <v>NO</v>
      </c>
    </row>
    <row r="122" spans="1:60">
      <c r="A122" s="564" t="s">
        <v>2207</v>
      </c>
      <c r="B122" s="564" t="s">
        <v>2208</v>
      </c>
      <c r="C122" s="564" t="s">
        <v>1986</v>
      </c>
      <c r="D122" s="564" t="s">
        <v>689</v>
      </c>
      <c r="E122" s="564" t="s">
        <v>1457</v>
      </c>
      <c r="F122" s="565">
        <v>12976.82</v>
      </c>
      <c r="G122" s="31"/>
      <c r="H122" s="31"/>
      <c r="I122" s="30" t="str">
        <f>IF(SUM('Sales by Agent'!G122:I122)&gt;0,"YES","NO")</f>
        <v>NO</v>
      </c>
      <c r="J122" s="30" t="str">
        <f>IF(SUM('Sales by Agent'!H122:J122)&gt;0,"YES","NO")</f>
        <v>NO</v>
      </c>
      <c r="K122" s="30" t="str">
        <f>IF(SUM('Sales by Agent'!I122:K122)&gt;0,"YES","NO")</f>
        <v>NO</v>
      </c>
      <c r="L122" s="30" t="str">
        <f>IF(SUM('Sales by Agent'!J122:L122)&gt;0,"YES","NO")</f>
        <v>NO</v>
      </c>
      <c r="M122" s="30" t="str">
        <f>IF(SUM('Sales by Agent'!K122:M122)&gt;0,"YES","NO")</f>
        <v>NO</v>
      </c>
      <c r="N122" s="30" t="str">
        <f>IF(SUM('Sales by Agent'!L122:N122)&gt;0,"YES","NO")</f>
        <v>NO</v>
      </c>
      <c r="O122" s="30" t="str">
        <f>IF(SUM('Sales by Agent'!M122:O122)&gt;0,"YES","NO")</f>
        <v>NO</v>
      </c>
      <c r="P122" s="30" t="str">
        <f>IF(SUM('Sales by Agent'!N122:P122)&gt;0,"YES","NO")</f>
        <v>NO</v>
      </c>
      <c r="Q122" s="30" t="str">
        <f>IF(SUM('Sales by Agent'!O122:Q122)&gt;0,"YES","NO")</f>
        <v>NO</v>
      </c>
      <c r="R122" s="30" t="str">
        <f>IF(SUM('Sales by Agent'!P122:R122)&gt;0,"YES","NO")</f>
        <v>NO</v>
      </c>
      <c r="S122" s="30" t="str">
        <f>IF(SUM('Sales by Agent'!Q122:S122)&gt;0,"YES","NO")</f>
        <v>NO</v>
      </c>
      <c r="T122" s="30" t="str">
        <f>IF(SUM('Sales by Agent'!R122:T122)&gt;0,"YES","NO")</f>
        <v>NO</v>
      </c>
      <c r="U122" s="30" t="str">
        <f>IF(SUM('Sales by Agent'!S122:U122)&gt;0,"YES","NO")</f>
        <v>NO</v>
      </c>
      <c r="V122" s="30" t="str">
        <f>IF(SUM('Sales by Agent'!T122:V122)&gt;0,"YES","NO")</f>
        <v>NO</v>
      </c>
      <c r="W122" s="30" t="str">
        <f>IF(SUM('Sales by Agent'!U122:W122)&gt;0,"YES","NO")</f>
        <v>NO</v>
      </c>
      <c r="X122" s="30" t="str">
        <f>IF(SUM('Sales by Agent'!V122:X122)&gt;0,"YES","NO")</f>
        <v>NO</v>
      </c>
      <c r="Y122" s="30" t="str">
        <f>IF(SUM('Sales by Agent'!W122:Y122)&gt;0,"YES","NO")</f>
        <v>NO</v>
      </c>
      <c r="Z122" s="30" t="str">
        <f>IF(SUM('Sales by Agent'!X122:Z122)&gt;0,"YES","NO")</f>
        <v>NO</v>
      </c>
      <c r="AA122" s="30" t="str">
        <f>IF(SUM('Sales by Agent'!Y122:AA122)&gt;0,"YES","NO")</f>
        <v>NO</v>
      </c>
      <c r="AB122" s="30" t="str">
        <f>IF(SUM('Sales by Agent'!Z122:AB122)&gt;0,"YES","NO")</f>
        <v>NO</v>
      </c>
      <c r="AC122" s="30" t="str">
        <f>IF(SUM('Sales by Agent'!AA122:AC122)&gt;0,"YES","NO")</f>
        <v>NO</v>
      </c>
      <c r="AD122" s="30" t="str">
        <f>IF(SUM('Sales by Agent'!AB122:AD122)&gt;0,"YES","NO")</f>
        <v>NO</v>
      </c>
      <c r="AE122" s="30" t="str">
        <f>IF(SUM('Sales by Agent'!AC122:AE122)&gt;0,"YES","NO")</f>
        <v>NO</v>
      </c>
      <c r="AF122" s="30" t="str">
        <f>IF(SUM('Sales by Agent'!AD122:AF122)&gt;0,"YES","NO")</f>
        <v>NO</v>
      </c>
      <c r="AG122" s="30" t="str">
        <f>IF(SUM('Sales by Agent'!AE122:AG122)&gt;0,"YES","NO")</f>
        <v>NO</v>
      </c>
      <c r="AH122" s="30" t="str">
        <f>IF(SUM('Sales by Agent'!AF122:AH122)&gt;0,"YES","NO")</f>
        <v>NO</v>
      </c>
      <c r="AI122" s="30" t="str">
        <f>IF(SUM('Sales by Agent'!AG122:AI122)&gt;0,"YES","NO")</f>
        <v>NO</v>
      </c>
      <c r="AJ122" s="30" t="str">
        <f>IF(SUM('Sales by Agent'!AH122:AJ122)&gt;0,"YES","NO")</f>
        <v>NO</v>
      </c>
      <c r="AK122" s="30" t="str">
        <f>IF(SUM('Sales by Agent'!AI122:AK122)&gt;0,"YES","NO")</f>
        <v>NO</v>
      </c>
      <c r="AL122" s="30" t="str">
        <f>IF(SUM('Sales by Agent'!AJ122:AL122)&gt;0,"YES","NO")</f>
        <v>NO</v>
      </c>
      <c r="AM122" s="30" t="str">
        <f>IF(SUM('Sales by Agent'!AK122:AM122)&gt;0,"YES","NO")</f>
        <v>YES</v>
      </c>
      <c r="AN122" s="30" t="str">
        <f>IF(SUM('Sales by Agent'!AL122:AN122)&gt;0,"YES","NO")</f>
        <v>YES</v>
      </c>
      <c r="AO122" s="30" t="str">
        <f>IF(SUM('Sales by Agent'!AM122:AO122)&gt;0,"YES","NO")</f>
        <v>YES</v>
      </c>
      <c r="AP122" s="30" t="str">
        <f>IF(SUM('Sales by Agent'!AN122:AP122)&gt;0,"YES","NO")</f>
        <v>YES</v>
      </c>
      <c r="AQ122" s="30" t="str">
        <f>IF(SUM('Sales by Agent'!AO122:AQ122)&gt;0,"YES","NO")</f>
        <v>NO</v>
      </c>
      <c r="AR122" s="30" t="str">
        <f>IF(SUM('Sales by Agent'!AP122:AR122)&gt;0,"YES","NO")</f>
        <v>NO</v>
      </c>
      <c r="AS122" s="30" t="str">
        <f>IF(SUM('Sales by Agent'!AQ122:AS122)&gt;0,"YES","NO")</f>
        <v>NO</v>
      </c>
      <c r="AT122" s="30" t="str">
        <f>IF(SUM('Sales by Agent'!AR122:AT122)&gt;0,"YES","NO")</f>
        <v>NO</v>
      </c>
      <c r="AU122" s="30" t="str">
        <f>IF(SUM('Sales by Agent'!AS122:AU122)&gt;0,"YES","NO")</f>
        <v>YES</v>
      </c>
      <c r="AV122" s="30" t="str">
        <f>IF(SUM('Sales by Agent'!AT122:AV122)&gt;0,"YES","NO")</f>
        <v>YES</v>
      </c>
      <c r="AW122" s="87"/>
      <c r="AX122" t="str">
        <f t="shared" si="13"/>
        <v>NO</v>
      </c>
      <c r="AY122" t="str">
        <f t="shared" si="14"/>
        <v>NO</v>
      </c>
      <c r="AZ122" t="str">
        <f t="shared" si="15"/>
        <v>NO</v>
      </c>
      <c r="BA122" t="str">
        <f t="shared" si="16"/>
        <v>NO</v>
      </c>
      <c r="BB122" t="str">
        <f t="shared" si="17"/>
        <v>NO</v>
      </c>
      <c r="BC122" t="str">
        <f t="shared" si="18"/>
        <v>NO</v>
      </c>
      <c r="BD122" t="str">
        <f t="shared" si="19"/>
        <v>NO</v>
      </c>
      <c r="BE122" t="str">
        <f t="shared" si="20"/>
        <v>NO</v>
      </c>
      <c r="BF122" t="str">
        <f t="shared" si="21"/>
        <v>NO</v>
      </c>
      <c r="BG122" t="str">
        <f t="shared" si="22"/>
        <v>NO</v>
      </c>
      <c r="BH122" t="str">
        <f t="shared" si="12"/>
        <v>NO</v>
      </c>
    </row>
    <row r="123" spans="1:60">
      <c r="A123" s="564" t="s">
        <v>2209</v>
      </c>
      <c r="B123" s="564" t="s">
        <v>2210</v>
      </c>
      <c r="C123" s="564" t="s">
        <v>1986</v>
      </c>
      <c r="D123" s="564" t="s">
        <v>689</v>
      </c>
      <c r="E123" s="564" t="s">
        <v>1457</v>
      </c>
      <c r="F123" s="565">
        <v>15849.95</v>
      </c>
      <c r="G123" s="31"/>
      <c r="H123" s="31"/>
      <c r="I123" s="30" t="str">
        <f>IF(SUM('Sales by Agent'!G123:I123)&gt;0,"YES","NO")</f>
        <v>NO</v>
      </c>
      <c r="J123" s="30" t="str">
        <f>IF(SUM('Sales by Agent'!H123:J123)&gt;0,"YES","NO")</f>
        <v>NO</v>
      </c>
      <c r="K123" s="30" t="str">
        <f>IF(SUM('Sales by Agent'!I123:K123)&gt;0,"YES","NO")</f>
        <v>NO</v>
      </c>
      <c r="L123" s="30" t="str">
        <f>IF(SUM('Sales by Agent'!J123:L123)&gt;0,"YES","NO")</f>
        <v>NO</v>
      </c>
      <c r="M123" s="30" t="str">
        <f>IF(SUM('Sales by Agent'!K123:M123)&gt;0,"YES","NO")</f>
        <v>NO</v>
      </c>
      <c r="N123" s="30" t="str">
        <f>IF(SUM('Sales by Agent'!L123:N123)&gt;0,"YES","NO")</f>
        <v>NO</v>
      </c>
      <c r="O123" s="30" t="str">
        <f>IF(SUM('Sales by Agent'!M123:O123)&gt;0,"YES","NO")</f>
        <v>NO</v>
      </c>
      <c r="P123" s="30" t="str">
        <f>IF(SUM('Sales by Agent'!N123:P123)&gt;0,"YES","NO")</f>
        <v>NO</v>
      </c>
      <c r="Q123" s="30" t="str">
        <f>IF(SUM('Sales by Agent'!O123:Q123)&gt;0,"YES","NO")</f>
        <v>NO</v>
      </c>
      <c r="R123" s="30" t="str">
        <f>IF(SUM('Sales by Agent'!P123:R123)&gt;0,"YES","NO")</f>
        <v>NO</v>
      </c>
      <c r="S123" s="30" t="str">
        <f>IF(SUM('Sales by Agent'!Q123:S123)&gt;0,"YES","NO")</f>
        <v>NO</v>
      </c>
      <c r="T123" s="30" t="str">
        <f>IF(SUM('Sales by Agent'!R123:T123)&gt;0,"YES","NO")</f>
        <v>NO</v>
      </c>
      <c r="U123" s="30" t="str">
        <f>IF(SUM('Sales by Agent'!S123:U123)&gt;0,"YES","NO")</f>
        <v>NO</v>
      </c>
      <c r="V123" s="30" t="str">
        <f>IF(SUM('Sales by Agent'!T123:V123)&gt;0,"YES","NO")</f>
        <v>NO</v>
      </c>
      <c r="W123" s="30" t="str">
        <f>IF(SUM('Sales by Agent'!U123:W123)&gt;0,"YES","NO")</f>
        <v>NO</v>
      </c>
      <c r="X123" s="30" t="str">
        <f>IF(SUM('Sales by Agent'!V123:X123)&gt;0,"YES","NO")</f>
        <v>NO</v>
      </c>
      <c r="Y123" s="30" t="str">
        <f>IF(SUM('Sales by Agent'!W123:Y123)&gt;0,"YES","NO")</f>
        <v>NO</v>
      </c>
      <c r="Z123" s="30" t="str">
        <f>IF(SUM('Sales by Agent'!X123:Z123)&gt;0,"YES","NO")</f>
        <v>NO</v>
      </c>
      <c r="AA123" s="30" t="str">
        <f>IF(SUM('Sales by Agent'!Y123:AA123)&gt;0,"YES","NO")</f>
        <v>NO</v>
      </c>
      <c r="AB123" s="30" t="str">
        <f>IF(SUM('Sales by Agent'!Z123:AB123)&gt;0,"YES","NO")</f>
        <v>NO</v>
      </c>
      <c r="AC123" s="30" t="str">
        <f>IF(SUM('Sales by Agent'!AA123:AC123)&gt;0,"YES","NO")</f>
        <v>NO</v>
      </c>
      <c r="AD123" s="30" t="str">
        <f>IF(SUM('Sales by Agent'!AB123:AD123)&gt;0,"YES","NO")</f>
        <v>NO</v>
      </c>
      <c r="AE123" s="30" t="str">
        <f>IF(SUM('Sales by Agent'!AC123:AE123)&gt;0,"YES","NO")</f>
        <v>NO</v>
      </c>
      <c r="AF123" s="30" t="str">
        <f>IF(SUM('Sales by Agent'!AD123:AF123)&gt;0,"YES","NO")</f>
        <v>NO</v>
      </c>
      <c r="AG123" s="30" t="str">
        <f>IF(SUM('Sales by Agent'!AE123:AG123)&gt;0,"YES","NO")</f>
        <v>NO</v>
      </c>
      <c r="AH123" s="30" t="str">
        <f>IF(SUM('Sales by Agent'!AF123:AH123)&gt;0,"YES","NO")</f>
        <v>NO</v>
      </c>
      <c r="AI123" s="30" t="str">
        <f>IF(SUM('Sales by Agent'!AG123:AI123)&gt;0,"YES","NO")</f>
        <v>NO</v>
      </c>
      <c r="AJ123" s="30" t="str">
        <f>IF(SUM('Sales by Agent'!AH123:AJ123)&gt;0,"YES","NO")</f>
        <v>NO</v>
      </c>
      <c r="AK123" s="30" t="str">
        <f>IF(SUM('Sales by Agent'!AI123:AK123)&gt;0,"YES","NO")</f>
        <v>NO</v>
      </c>
      <c r="AL123" s="30" t="str">
        <f>IF(SUM('Sales by Agent'!AJ123:AL123)&gt;0,"YES","NO")</f>
        <v>NO</v>
      </c>
      <c r="AM123" s="30" t="str">
        <f>IF(SUM('Sales by Agent'!AK123:AM123)&gt;0,"YES","NO")</f>
        <v>NO</v>
      </c>
      <c r="AN123" s="30" t="str">
        <f>IF(SUM('Sales by Agent'!AL123:AN123)&gt;0,"YES","NO")</f>
        <v>YES</v>
      </c>
      <c r="AO123" s="30" t="str">
        <f>IF(SUM('Sales by Agent'!AM123:AO123)&gt;0,"YES","NO")</f>
        <v>YES</v>
      </c>
      <c r="AP123" s="30" t="str">
        <f>IF(SUM('Sales by Agent'!AN123:AP123)&gt;0,"YES","NO")</f>
        <v>YES</v>
      </c>
      <c r="AQ123" s="30" t="str">
        <f>IF(SUM('Sales by Agent'!AO123:AQ123)&gt;0,"YES","NO")</f>
        <v>YES</v>
      </c>
      <c r="AR123" s="30" t="str">
        <f>IF(SUM('Sales by Agent'!AP123:AR123)&gt;0,"YES","NO")</f>
        <v>YES</v>
      </c>
      <c r="AS123" s="30" t="str">
        <f>IF(SUM('Sales by Agent'!AQ123:AS123)&gt;0,"YES","NO")</f>
        <v>YES</v>
      </c>
      <c r="AT123" s="30" t="str">
        <f>IF(SUM('Sales by Agent'!AR123:AT123)&gt;0,"YES","NO")</f>
        <v>YES</v>
      </c>
      <c r="AU123" s="30" t="str">
        <f>IF(SUM('Sales by Agent'!AS123:AU123)&gt;0,"YES","NO")</f>
        <v>YES</v>
      </c>
      <c r="AV123" s="30" t="str">
        <f>IF(SUM('Sales by Agent'!AT123:AV123)&gt;0,"YES","NO")</f>
        <v>YES</v>
      </c>
      <c r="AW123" s="87"/>
      <c r="AX123" t="str">
        <f t="shared" si="13"/>
        <v>NO</v>
      </c>
      <c r="AY123" t="str">
        <f t="shared" si="14"/>
        <v>NO</v>
      </c>
      <c r="AZ123" t="str">
        <f t="shared" si="15"/>
        <v>NO</v>
      </c>
      <c r="BA123" t="str">
        <f t="shared" si="16"/>
        <v>NO</v>
      </c>
      <c r="BB123" t="str">
        <f t="shared" si="17"/>
        <v>NO</v>
      </c>
      <c r="BC123" t="str">
        <f t="shared" si="18"/>
        <v>NO</v>
      </c>
      <c r="BD123" t="str">
        <f t="shared" si="19"/>
        <v>NO</v>
      </c>
      <c r="BE123" t="str">
        <f t="shared" si="20"/>
        <v>NO</v>
      </c>
      <c r="BF123" t="str">
        <f t="shared" si="21"/>
        <v>NO</v>
      </c>
      <c r="BG123" t="str">
        <f t="shared" si="22"/>
        <v>NO</v>
      </c>
      <c r="BH123" t="str">
        <f t="shared" si="12"/>
        <v>NO</v>
      </c>
    </row>
    <row r="124" spans="1:60">
      <c r="A124" s="564" t="s">
        <v>2211</v>
      </c>
      <c r="B124" s="564" t="s">
        <v>2212</v>
      </c>
      <c r="C124" s="564" t="s">
        <v>1986</v>
      </c>
      <c r="D124" s="564" t="s">
        <v>689</v>
      </c>
      <c r="E124" s="564" t="s">
        <v>1457</v>
      </c>
      <c r="F124" s="565">
        <v>5252.42</v>
      </c>
      <c r="G124" s="31"/>
      <c r="H124" s="86"/>
      <c r="I124" s="30" t="str">
        <f>IF(SUM('Sales by Agent'!G124:I124)&gt;0,"YES","NO")</f>
        <v>NO</v>
      </c>
      <c r="J124" s="30" t="str">
        <f>IF(SUM('Sales by Agent'!H124:J124)&gt;0,"YES","NO")</f>
        <v>NO</v>
      </c>
      <c r="K124" s="30" t="str">
        <f>IF(SUM('Sales by Agent'!I124:K124)&gt;0,"YES","NO")</f>
        <v>NO</v>
      </c>
      <c r="L124" s="30" t="str">
        <f>IF(SUM('Sales by Agent'!J124:L124)&gt;0,"YES","NO")</f>
        <v>NO</v>
      </c>
      <c r="M124" s="30" t="str">
        <f>IF(SUM('Sales by Agent'!K124:M124)&gt;0,"YES","NO")</f>
        <v>NO</v>
      </c>
      <c r="N124" s="30" t="str">
        <f>IF(SUM('Sales by Agent'!L124:N124)&gt;0,"YES","NO")</f>
        <v>NO</v>
      </c>
      <c r="O124" s="30" t="str">
        <f>IF(SUM('Sales by Agent'!M124:O124)&gt;0,"YES","NO")</f>
        <v>NO</v>
      </c>
      <c r="P124" s="30" t="str">
        <f>IF(SUM('Sales by Agent'!N124:P124)&gt;0,"YES","NO")</f>
        <v>NO</v>
      </c>
      <c r="Q124" s="30" t="str">
        <f>IF(SUM('Sales by Agent'!O124:Q124)&gt;0,"YES","NO")</f>
        <v>NO</v>
      </c>
      <c r="R124" s="30" t="str">
        <f>IF(SUM('Sales by Agent'!P124:R124)&gt;0,"YES","NO")</f>
        <v>NO</v>
      </c>
      <c r="S124" s="30" t="str">
        <f>IF(SUM('Sales by Agent'!Q124:S124)&gt;0,"YES","NO")</f>
        <v>NO</v>
      </c>
      <c r="T124" s="30" t="str">
        <f>IF(SUM('Sales by Agent'!R124:T124)&gt;0,"YES","NO")</f>
        <v>NO</v>
      </c>
      <c r="U124" s="30" t="str">
        <f>IF(SUM('Sales by Agent'!S124:U124)&gt;0,"YES","NO")</f>
        <v>NO</v>
      </c>
      <c r="V124" s="30" t="str">
        <f>IF(SUM('Sales by Agent'!T124:V124)&gt;0,"YES","NO")</f>
        <v>NO</v>
      </c>
      <c r="W124" s="30" t="str">
        <f>IF(SUM('Sales by Agent'!U124:W124)&gt;0,"YES","NO")</f>
        <v>NO</v>
      </c>
      <c r="X124" s="30" t="str">
        <f>IF(SUM('Sales by Agent'!V124:X124)&gt;0,"YES","NO")</f>
        <v>NO</v>
      </c>
      <c r="Y124" s="30" t="str">
        <f>IF(SUM('Sales by Agent'!W124:Y124)&gt;0,"YES","NO")</f>
        <v>NO</v>
      </c>
      <c r="Z124" s="30" t="str">
        <f>IF(SUM('Sales by Agent'!X124:Z124)&gt;0,"YES","NO")</f>
        <v>NO</v>
      </c>
      <c r="AA124" s="30" t="str">
        <f>IF(SUM('Sales by Agent'!Y124:AA124)&gt;0,"YES","NO")</f>
        <v>NO</v>
      </c>
      <c r="AB124" s="30" t="str">
        <f>IF(SUM('Sales by Agent'!Z124:AB124)&gt;0,"YES","NO")</f>
        <v>NO</v>
      </c>
      <c r="AC124" s="30" t="str">
        <f>IF(SUM('Sales by Agent'!AA124:AC124)&gt;0,"YES","NO")</f>
        <v>NO</v>
      </c>
      <c r="AD124" s="30" t="str">
        <f>IF(SUM('Sales by Agent'!AB124:AD124)&gt;0,"YES","NO")</f>
        <v>NO</v>
      </c>
      <c r="AE124" s="30" t="str">
        <f>IF(SUM('Sales by Agent'!AC124:AE124)&gt;0,"YES","NO")</f>
        <v>NO</v>
      </c>
      <c r="AF124" s="30" t="str">
        <f>IF(SUM('Sales by Agent'!AD124:AF124)&gt;0,"YES","NO")</f>
        <v>NO</v>
      </c>
      <c r="AG124" s="30" t="str">
        <f>IF(SUM('Sales by Agent'!AE124:AG124)&gt;0,"YES","NO")</f>
        <v>NO</v>
      </c>
      <c r="AH124" s="30" t="str">
        <f>IF(SUM('Sales by Agent'!AF124:AH124)&gt;0,"YES","NO")</f>
        <v>NO</v>
      </c>
      <c r="AI124" s="30" t="str">
        <f>IF(SUM('Sales by Agent'!AG124:AI124)&gt;0,"YES","NO")</f>
        <v>NO</v>
      </c>
      <c r="AJ124" s="30" t="str">
        <f>IF(SUM('Sales by Agent'!AH124:AJ124)&gt;0,"YES","NO")</f>
        <v>NO</v>
      </c>
      <c r="AK124" s="30" t="str">
        <f>IF(SUM('Sales by Agent'!AI124:AK124)&gt;0,"YES","NO")</f>
        <v>NO</v>
      </c>
      <c r="AL124" s="30" t="str">
        <f>IF(SUM('Sales by Agent'!AJ124:AL124)&gt;0,"YES","NO")</f>
        <v>NO</v>
      </c>
      <c r="AM124" s="30" t="str">
        <f>IF(SUM('Sales by Agent'!AK124:AM124)&gt;0,"YES","NO")</f>
        <v>NO</v>
      </c>
      <c r="AN124" s="30" t="str">
        <f>IF(SUM('Sales by Agent'!AL124:AN124)&gt;0,"YES","NO")</f>
        <v>NO</v>
      </c>
      <c r="AO124" s="30" t="str">
        <f>IF(SUM('Sales by Agent'!AM124:AO124)&gt;0,"YES","NO")</f>
        <v>NO</v>
      </c>
      <c r="AP124" s="30" t="str">
        <f>IF(SUM('Sales by Agent'!AN124:AP124)&gt;0,"YES","NO")</f>
        <v>YES</v>
      </c>
      <c r="AQ124" s="30" t="str">
        <f>IF(SUM('Sales by Agent'!AO124:AQ124)&gt;0,"YES","NO")</f>
        <v>YES</v>
      </c>
      <c r="AR124" s="30" t="str">
        <f>IF(SUM('Sales by Agent'!AP124:AR124)&gt;0,"YES","NO")</f>
        <v>YES</v>
      </c>
      <c r="AS124" s="30" t="str">
        <f>IF(SUM('Sales by Agent'!AQ124:AS124)&gt;0,"YES","NO")</f>
        <v>YES</v>
      </c>
      <c r="AT124" s="30" t="str">
        <f>IF(SUM('Sales by Agent'!AR124:AT124)&gt;0,"YES","NO")</f>
        <v>YES</v>
      </c>
      <c r="AU124" s="30" t="str">
        <f>IF(SUM('Sales by Agent'!AS124:AU124)&gt;0,"YES","NO")</f>
        <v>YES</v>
      </c>
      <c r="AV124" s="30" t="str">
        <f>IF(SUM('Sales by Agent'!AT124:AV124)&gt;0,"YES","NO")</f>
        <v>YES</v>
      </c>
      <c r="AW124" s="87"/>
      <c r="AX124" t="str">
        <f t="shared" si="13"/>
        <v>NO</v>
      </c>
      <c r="AY124" t="str">
        <f t="shared" si="14"/>
        <v>NO</v>
      </c>
      <c r="AZ124" t="str">
        <f t="shared" si="15"/>
        <v>NO</v>
      </c>
      <c r="BA124" t="str">
        <f t="shared" si="16"/>
        <v>NO</v>
      </c>
      <c r="BB124" t="str">
        <f t="shared" si="17"/>
        <v>NO</v>
      </c>
      <c r="BC124" t="str">
        <f t="shared" si="18"/>
        <v>NO</v>
      </c>
      <c r="BD124" t="str">
        <f t="shared" si="19"/>
        <v>NO</v>
      </c>
      <c r="BE124" t="str">
        <f t="shared" si="20"/>
        <v>NO</v>
      </c>
      <c r="BF124" t="str">
        <f t="shared" si="21"/>
        <v>NO</v>
      </c>
      <c r="BG124" t="str">
        <f t="shared" si="22"/>
        <v>NO</v>
      </c>
      <c r="BH124" t="str">
        <f t="shared" si="12"/>
        <v>NO</v>
      </c>
    </row>
    <row r="125" spans="1:60">
      <c r="A125" s="564" t="s">
        <v>2213</v>
      </c>
      <c r="B125" s="564" t="s">
        <v>2214</v>
      </c>
      <c r="C125" s="564" t="s">
        <v>1986</v>
      </c>
      <c r="D125" s="564" t="s">
        <v>689</v>
      </c>
      <c r="E125" s="564" t="s">
        <v>1457</v>
      </c>
      <c r="F125" s="565">
        <v>1758.48</v>
      </c>
      <c r="G125" s="31"/>
      <c r="H125" s="31"/>
      <c r="I125" s="30" t="str">
        <f>IF(SUM('Sales by Agent'!G125:I125)&gt;0,"YES","NO")</f>
        <v>NO</v>
      </c>
      <c r="J125" s="30" t="str">
        <f>IF(SUM('Sales by Agent'!H125:J125)&gt;0,"YES","NO")</f>
        <v>NO</v>
      </c>
      <c r="K125" s="30" t="str">
        <f>IF(SUM('Sales by Agent'!I125:K125)&gt;0,"YES","NO")</f>
        <v>NO</v>
      </c>
      <c r="L125" s="30" t="str">
        <f>IF(SUM('Sales by Agent'!J125:L125)&gt;0,"YES","NO")</f>
        <v>NO</v>
      </c>
      <c r="M125" s="30" t="str">
        <f>IF(SUM('Sales by Agent'!K125:M125)&gt;0,"YES","NO")</f>
        <v>NO</v>
      </c>
      <c r="N125" s="30" t="str">
        <f>IF(SUM('Sales by Agent'!L125:N125)&gt;0,"YES","NO")</f>
        <v>NO</v>
      </c>
      <c r="O125" s="30" t="str">
        <f>IF(SUM('Sales by Agent'!M125:O125)&gt;0,"YES","NO")</f>
        <v>NO</v>
      </c>
      <c r="P125" s="30" t="str">
        <f>IF(SUM('Sales by Agent'!N125:P125)&gt;0,"YES","NO")</f>
        <v>NO</v>
      </c>
      <c r="Q125" s="30" t="str">
        <f>IF(SUM('Sales by Agent'!O125:Q125)&gt;0,"YES","NO")</f>
        <v>NO</v>
      </c>
      <c r="R125" s="30" t="str">
        <f>IF(SUM('Sales by Agent'!P125:R125)&gt;0,"YES","NO")</f>
        <v>NO</v>
      </c>
      <c r="S125" s="30" t="str">
        <f>IF(SUM('Sales by Agent'!Q125:S125)&gt;0,"YES","NO")</f>
        <v>NO</v>
      </c>
      <c r="T125" s="30" t="str">
        <f>IF(SUM('Sales by Agent'!R125:T125)&gt;0,"YES","NO")</f>
        <v>NO</v>
      </c>
      <c r="U125" s="30" t="str">
        <f>IF(SUM('Sales by Agent'!S125:U125)&gt;0,"YES","NO")</f>
        <v>NO</v>
      </c>
      <c r="V125" s="30" t="str">
        <f>IF(SUM('Sales by Agent'!T125:V125)&gt;0,"YES","NO")</f>
        <v>NO</v>
      </c>
      <c r="W125" s="30" t="str">
        <f>IF(SUM('Sales by Agent'!U125:W125)&gt;0,"YES","NO")</f>
        <v>NO</v>
      </c>
      <c r="X125" s="30" t="str">
        <f>IF(SUM('Sales by Agent'!V125:X125)&gt;0,"YES","NO")</f>
        <v>NO</v>
      </c>
      <c r="Y125" s="30" t="str">
        <f>IF(SUM('Sales by Agent'!W125:Y125)&gt;0,"YES","NO")</f>
        <v>NO</v>
      </c>
      <c r="Z125" s="30" t="str">
        <f>IF(SUM('Sales by Agent'!X125:Z125)&gt;0,"YES","NO")</f>
        <v>NO</v>
      </c>
      <c r="AA125" s="30" t="str">
        <f>IF(SUM('Sales by Agent'!Y125:AA125)&gt;0,"YES","NO")</f>
        <v>NO</v>
      </c>
      <c r="AB125" s="30" t="str">
        <f>IF(SUM('Sales by Agent'!Z125:AB125)&gt;0,"YES","NO")</f>
        <v>NO</v>
      </c>
      <c r="AC125" s="30" t="str">
        <f>IF(SUM('Sales by Agent'!AA125:AC125)&gt;0,"YES","NO")</f>
        <v>NO</v>
      </c>
      <c r="AD125" s="30" t="str">
        <f>IF(SUM('Sales by Agent'!AB125:AD125)&gt;0,"YES","NO")</f>
        <v>NO</v>
      </c>
      <c r="AE125" s="30" t="str">
        <f>IF(SUM('Sales by Agent'!AC125:AE125)&gt;0,"YES","NO")</f>
        <v>NO</v>
      </c>
      <c r="AF125" s="30" t="str">
        <f>IF(SUM('Sales by Agent'!AD125:AF125)&gt;0,"YES","NO")</f>
        <v>NO</v>
      </c>
      <c r="AG125" s="30" t="str">
        <f>IF(SUM('Sales by Agent'!AE125:AG125)&gt;0,"YES","NO")</f>
        <v>NO</v>
      </c>
      <c r="AH125" s="30" t="str">
        <f>IF(SUM('Sales by Agent'!AF125:AH125)&gt;0,"YES","NO")</f>
        <v>NO</v>
      </c>
      <c r="AI125" s="30" t="str">
        <f>IF(SUM('Sales by Agent'!AG125:AI125)&gt;0,"YES","NO")</f>
        <v>NO</v>
      </c>
      <c r="AJ125" s="30" t="str">
        <f>IF(SUM('Sales by Agent'!AH125:AJ125)&gt;0,"YES","NO")</f>
        <v>NO</v>
      </c>
      <c r="AK125" s="30" t="str">
        <f>IF(SUM('Sales by Agent'!AI125:AK125)&gt;0,"YES","NO")</f>
        <v>NO</v>
      </c>
      <c r="AL125" s="30" t="str">
        <f>IF(SUM('Sales by Agent'!AJ125:AL125)&gt;0,"YES","NO")</f>
        <v>NO</v>
      </c>
      <c r="AM125" s="30" t="str">
        <f>IF(SUM('Sales by Agent'!AK125:AM125)&gt;0,"YES","NO")</f>
        <v>NO</v>
      </c>
      <c r="AN125" s="30" t="str">
        <f>IF(SUM('Sales by Agent'!AL125:AN125)&gt;0,"YES","NO")</f>
        <v>NO</v>
      </c>
      <c r="AO125" s="30" t="str">
        <f>IF(SUM('Sales by Agent'!AM125:AO125)&gt;0,"YES","NO")</f>
        <v>NO</v>
      </c>
      <c r="AP125" s="30" t="str">
        <f>IF(SUM('Sales by Agent'!AN125:AP125)&gt;0,"YES","NO")</f>
        <v>NO</v>
      </c>
      <c r="AQ125" s="30" t="str">
        <f>IF(SUM('Sales by Agent'!AO125:AQ125)&gt;0,"YES","NO")</f>
        <v>NO</v>
      </c>
      <c r="AR125" s="30" t="str">
        <f>IF(SUM('Sales by Agent'!AP125:AR125)&gt;0,"YES","NO")</f>
        <v>YES</v>
      </c>
      <c r="AS125" s="30" t="str">
        <f>IF(SUM('Sales by Agent'!AQ125:AS125)&gt;0,"YES","NO")</f>
        <v>YES</v>
      </c>
      <c r="AT125" s="30" t="str">
        <f>IF(SUM('Sales by Agent'!AR125:AT125)&gt;0,"YES","NO")</f>
        <v>YES</v>
      </c>
      <c r="AU125" s="30" t="str">
        <f>IF(SUM('Sales by Agent'!AS125:AU125)&gt;0,"YES","NO")</f>
        <v>NO</v>
      </c>
      <c r="AV125" s="30" t="str">
        <f>IF(SUM('Sales by Agent'!AT125:AV125)&gt;0,"YES","NO")</f>
        <v>NO</v>
      </c>
      <c r="AW125" s="87"/>
      <c r="AX125" t="str">
        <f t="shared" si="13"/>
        <v>NO</v>
      </c>
      <c r="AY125" t="str">
        <f t="shared" si="14"/>
        <v>NO</v>
      </c>
      <c r="AZ125" t="str">
        <f t="shared" si="15"/>
        <v>NO</v>
      </c>
      <c r="BA125" t="str">
        <f t="shared" si="16"/>
        <v>NO</v>
      </c>
      <c r="BB125" t="str">
        <f t="shared" si="17"/>
        <v>NO</v>
      </c>
      <c r="BC125" t="str">
        <f t="shared" si="18"/>
        <v>NO</v>
      </c>
      <c r="BD125" t="str">
        <f t="shared" si="19"/>
        <v>NO</v>
      </c>
      <c r="BE125" t="str">
        <f t="shared" si="20"/>
        <v>NO</v>
      </c>
      <c r="BF125" t="str">
        <f t="shared" si="21"/>
        <v>NO</v>
      </c>
      <c r="BG125" t="str">
        <f t="shared" si="22"/>
        <v>NO</v>
      </c>
      <c r="BH125" t="str">
        <f t="shared" si="12"/>
        <v>NO</v>
      </c>
    </row>
    <row r="126" spans="1:60">
      <c r="A126" s="564" t="s">
        <v>2215</v>
      </c>
      <c r="B126" s="564" t="s">
        <v>2216</v>
      </c>
      <c r="C126" s="564" t="s">
        <v>1986</v>
      </c>
      <c r="D126" s="564" t="s">
        <v>689</v>
      </c>
      <c r="E126" s="564" t="s">
        <v>1457</v>
      </c>
      <c r="F126" s="565">
        <v>3474.14</v>
      </c>
      <c r="G126" s="31"/>
      <c r="H126" s="31"/>
      <c r="I126" s="30" t="str">
        <f>IF(SUM('Sales by Agent'!G126:I126)&gt;0,"YES","NO")</f>
        <v>NO</v>
      </c>
      <c r="J126" s="30" t="str">
        <f>IF(SUM('Sales by Agent'!H126:J126)&gt;0,"YES","NO")</f>
        <v>NO</v>
      </c>
      <c r="K126" s="30" t="str">
        <f>IF(SUM('Sales by Agent'!I126:K126)&gt;0,"YES","NO")</f>
        <v>NO</v>
      </c>
      <c r="L126" s="30" t="str">
        <f>IF(SUM('Sales by Agent'!J126:L126)&gt;0,"YES","NO")</f>
        <v>NO</v>
      </c>
      <c r="M126" s="30" t="str">
        <f>IF(SUM('Sales by Agent'!K126:M126)&gt;0,"YES","NO")</f>
        <v>NO</v>
      </c>
      <c r="N126" s="30" t="str">
        <f>IF(SUM('Sales by Agent'!L126:N126)&gt;0,"YES","NO")</f>
        <v>NO</v>
      </c>
      <c r="O126" s="30" t="str">
        <f>IF(SUM('Sales by Agent'!M126:O126)&gt;0,"YES","NO")</f>
        <v>NO</v>
      </c>
      <c r="P126" s="30" t="str">
        <f>IF(SUM('Sales by Agent'!N126:P126)&gt;0,"YES","NO")</f>
        <v>NO</v>
      </c>
      <c r="Q126" s="30" t="str">
        <f>IF(SUM('Sales by Agent'!O126:Q126)&gt;0,"YES","NO")</f>
        <v>NO</v>
      </c>
      <c r="R126" s="30" t="str">
        <f>IF(SUM('Sales by Agent'!P126:R126)&gt;0,"YES","NO")</f>
        <v>NO</v>
      </c>
      <c r="S126" s="30" t="str">
        <f>IF(SUM('Sales by Agent'!Q126:S126)&gt;0,"YES","NO")</f>
        <v>NO</v>
      </c>
      <c r="T126" s="30" t="str">
        <f>IF(SUM('Sales by Agent'!R126:T126)&gt;0,"YES","NO")</f>
        <v>NO</v>
      </c>
      <c r="U126" s="30" t="str">
        <f>IF(SUM('Sales by Agent'!S126:U126)&gt;0,"YES","NO")</f>
        <v>NO</v>
      </c>
      <c r="V126" s="30" t="str">
        <f>IF(SUM('Sales by Agent'!T126:V126)&gt;0,"YES","NO")</f>
        <v>NO</v>
      </c>
      <c r="W126" s="30" t="str">
        <f>IF(SUM('Sales by Agent'!U126:W126)&gt;0,"YES","NO")</f>
        <v>NO</v>
      </c>
      <c r="X126" s="30" t="str">
        <f>IF(SUM('Sales by Agent'!V126:X126)&gt;0,"YES","NO")</f>
        <v>NO</v>
      </c>
      <c r="Y126" s="30" t="str">
        <f>IF(SUM('Sales by Agent'!W126:Y126)&gt;0,"YES","NO")</f>
        <v>NO</v>
      </c>
      <c r="Z126" s="30" t="str">
        <f>IF(SUM('Sales by Agent'!X126:Z126)&gt;0,"YES","NO")</f>
        <v>NO</v>
      </c>
      <c r="AA126" s="30" t="str">
        <f>IF(SUM('Sales by Agent'!Y126:AA126)&gt;0,"YES","NO")</f>
        <v>NO</v>
      </c>
      <c r="AB126" s="30" t="str">
        <f>IF(SUM('Sales by Agent'!Z126:AB126)&gt;0,"YES","NO")</f>
        <v>NO</v>
      </c>
      <c r="AC126" s="30" t="str">
        <f>IF(SUM('Sales by Agent'!AA126:AC126)&gt;0,"YES","NO")</f>
        <v>NO</v>
      </c>
      <c r="AD126" s="30" t="str">
        <f>IF(SUM('Sales by Agent'!AB126:AD126)&gt;0,"YES","NO")</f>
        <v>NO</v>
      </c>
      <c r="AE126" s="30" t="str">
        <f>IF(SUM('Sales by Agent'!AC126:AE126)&gt;0,"YES","NO")</f>
        <v>NO</v>
      </c>
      <c r="AF126" s="30" t="str">
        <f>IF(SUM('Sales by Agent'!AD126:AF126)&gt;0,"YES","NO")</f>
        <v>NO</v>
      </c>
      <c r="AG126" s="30" t="str">
        <f>IF(SUM('Sales by Agent'!AE126:AG126)&gt;0,"YES","NO")</f>
        <v>NO</v>
      </c>
      <c r="AH126" s="30" t="str">
        <f>IF(SUM('Sales by Agent'!AF126:AH126)&gt;0,"YES","NO")</f>
        <v>NO</v>
      </c>
      <c r="AI126" s="30" t="str">
        <f>IF(SUM('Sales by Agent'!AG126:AI126)&gt;0,"YES","NO")</f>
        <v>NO</v>
      </c>
      <c r="AJ126" s="30" t="str">
        <f>IF(SUM('Sales by Agent'!AH126:AJ126)&gt;0,"YES","NO")</f>
        <v>NO</v>
      </c>
      <c r="AK126" s="30" t="str">
        <f>IF(SUM('Sales by Agent'!AI126:AK126)&gt;0,"YES","NO")</f>
        <v>NO</v>
      </c>
      <c r="AL126" s="30" t="str">
        <f>IF(SUM('Sales by Agent'!AJ126:AL126)&gt;0,"YES","NO")</f>
        <v>NO</v>
      </c>
      <c r="AM126" s="30" t="str">
        <f>IF(SUM('Sales by Agent'!AK126:AM126)&gt;0,"YES","NO")</f>
        <v>NO</v>
      </c>
      <c r="AN126" s="30" t="str">
        <f>IF(SUM('Sales by Agent'!AL126:AN126)&gt;0,"YES","NO")</f>
        <v>NO</v>
      </c>
      <c r="AO126" s="30" t="str">
        <f>IF(SUM('Sales by Agent'!AM126:AO126)&gt;0,"YES","NO")</f>
        <v>NO</v>
      </c>
      <c r="AP126" s="30" t="str">
        <f>IF(SUM('Sales by Agent'!AN126:AP126)&gt;0,"YES","NO")</f>
        <v>NO</v>
      </c>
      <c r="AQ126" s="30" t="str">
        <f>IF(SUM('Sales by Agent'!AO126:AQ126)&gt;0,"YES","NO")</f>
        <v>NO</v>
      </c>
      <c r="AR126" s="30" t="str">
        <f>IF(SUM('Sales by Agent'!AP126:AR126)&gt;0,"YES","NO")</f>
        <v>YES</v>
      </c>
      <c r="AS126" s="30" t="str">
        <f>IF(SUM('Sales by Agent'!AQ126:AS126)&gt;0,"YES","NO")</f>
        <v>YES</v>
      </c>
      <c r="AT126" s="30" t="str">
        <f>IF(SUM('Sales by Agent'!AR126:AT126)&gt;0,"YES","NO")</f>
        <v>YES</v>
      </c>
      <c r="AU126" s="30" t="str">
        <f>IF(SUM('Sales by Agent'!AS126:AU126)&gt;0,"YES","NO")</f>
        <v>NO</v>
      </c>
      <c r="AV126" s="30" t="str">
        <f>IF(SUM('Sales by Agent'!AT126:AV126)&gt;0,"YES","NO")</f>
        <v>NO</v>
      </c>
      <c r="AW126" s="87"/>
      <c r="AX126" t="str">
        <f t="shared" si="13"/>
        <v>NO</v>
      </c>
      <c r="AY126" t="str">
        <f t="shared" si="14"/>
        <v>NO</v>
      </c>
      <c r="AZ126" t="str">
        <f t="shared" si="15"/>
        <v>NO</v>
      </c>
      <c r="BA126" t="str">
        <f t="shared" si="16"/>
        <v>NO</v>
      </c>
      <c r="BB126" t="str">
        <f t="shared" si="17"/>
        <v>NO</v>
      </c>
      <c r="BC126" t="str">
        <f t="shared" si="18"/>
        <v>NO</v>
      </c>
      <c r="BD126" t="str">
        <f t="shared" si="19"/>
        <v>NO</v>
      </c>
      <c r="BE126" t="str">
        <f t="shared" si="20"/>
        <v>NO</v>
      </c>
      <c r="BF126" t="str">
        <f t="shared" si="21"/>
        <v>NO</v>
      </c>
      <c r="BG126" t="str">
        <f t="shared" si="22"/>
        <v>NO</v>
      </c>
      <c r="BH126" t="str">
        <f t="shared" si="12"/>
        <v>NO</v>
      </c>
    </row>
    <row r="127" spans="1:60">
      <c r="A127" s="564" t="s">
        <v>2217</v>
      </c>
      <c r="B127" s="564" t="s">
        <v>2218</v>
      </c>
      <c r="C127" s="564" t="s">
        <v>1986</v>
      </c>
      <c r="D127" s="564" t="s">
        <v>689</v>
      </c>
      <c r="E127" s="564" t="s">
        <v>1457</v>
      </c>
      <c r="F127" s="565">
        <v>16109.47</v>
      </c>
      <c r="G127" s="86"/>
      <c r="H127" s="86"/>
      <c r="I127" s="30" t="str">
        <f>IF(SUM('Sales by Agent'!G127:I127)&gt;0,"YES","NO")</f>
        <v>NO</v>
      </c>
      <c r="J127" s="30" t="str">
        <f>IF(SUM('Sales by Agent'!H127:J127)&gt;0,"YES","NO")</f>
        <v>NO</v>
      </c>
      <c r="K127" s="30" t="str">
        <f>IF(SUM('Sales by Agent'!I127:K127)&gt;0,"YES","NO")</f>
        <v>NO</v>
      </c>
      <c r="L127" s="30" t="str">
        <f>IF(SUM('Sales by Agent'!J127:L127)&gt;0,"YES","NO")</f>
        <v>NO</v>
      </c>
      <c r="M127" s="30" t="str">
        <f>IF(SUM('Sales by Agent'!K127:M127)&gt;0,"YES","NO")</f>
        <v>NO</v>
      </c>
      <c r="N127" s="30" t="str">
        <f>IF(SUM('Sales by Agent'!L127:N127)&gt;0,"YES","NO")</f>
        <v>NO</v>
      </c>
      <c r="O127" s="30" t="str">
        <f>IF(SUM('Sales by Agent'!M127:O127)&gt;0,"YES","NO")</f>
        <v>NO</v>
      </c>
      <c r="P127" s="30" t="str">
        <f>IF(SUM('Sales by Agent'!N127:P127)&gt;0,"YES","NO")</f>
        <v>NO</v>
      </c>
      <c r="Q127" s="30" t="str">
        <f>IF(SUM('Sales by Agent'!O127:Q127)&gt;0,"YES","NO")</f>
        <v>NO</v>
      </c>
      <c r="R127" s="30" t="str">
        <f>IF(SUM('Sales by Agent'!P127:R127)&gt;0,"YES","NO")</f>
        <v>NO</v>
      </c>
      <c r="S127" s="30" t="str">
        <f>IF(SUM('Sales by Agent'!Q127:S127)&gt;0,"YES","NO")</f>
        <v>NO</v>
      </c>
      <c r="T127" s="30" t="str">
        <f>IF(SUM('Sales by Agent'!R127:T127)&gt;0,"YES","NO")</f>
        <v>NO</v>
      </c>
      <c r="U127" s="30" t="str">
        <f>IF(SUM('Sales by Agent'!S127:U127)&gt;0,"YES","NO")</f>
        <v>NO</v>
      </c>
      <c r="V127" s="30" t="str">
        <f>IF(SUM('Sales by Agent'!T127:V127)&gt;0,"YES","NO")</f>
        <v>NO</v>
      </c>
      <c r="W127" s="30" t="str">
        <f>IF(SUM('Sales by Agent'!U127:W127)&gt;0,"YES","NO")</f>
        <v>NO</v>
      </c>
      <c r="X127" s="30" t="str">
        <f>IF(SUM('Sales by Agent'!V127:X127)&gt;0,"YES","NO")</f>
        <v>NO</v>
      </c>
      <c r="Y127" s="30" t="str">
        <f>IF(SUM('Sales by Agent'!W127:Y127)&gt;0,"YES","NO")</f>
        <v>NO</v>
      </c>
      <c r="Z127" s="30" t="str">
        <f>IF(SUM('Sales by Agent'!X127:Z127)&gt;0,"YES","NO")</f>
        <v>NO</v>
      </c>
      <c r="AA127" s="30" t="str">
        <f>IF(SUM('Sales by Agent'!Y127:AA127)&gt;0,"YES","NO")</f>
        <v>NO</v>
      </c>
      <c r="AB127" s="30" t="str">
        <f>IF(SUM('Sales by Agent'!Z127:AB127)&gt;0,"YES","NO")</f>
        <v>NO</v>
      </c>
      <c r="AC127" s="30" t="str">
        <f>IF(SUM('Sales by Agent'!AA127:AC127)&gt;0,"YES","NO")</f>
        <v>NO</v>
      </c>
      <c r="AD127" s="30" t="str">
        <f>IF(SUM('Sales by Agent'!AB127:AD127)&gt;0,"YES","NO")</f>
        <v>NO</v>
      </c>
      <c r="AE127" s="30" t="str">
        <f>IF(SUM('Sales by Agent'!AC127:AE127)&gt;0,"YES","NO")</f>
        <v>NO</v>
      </c>
      <c r="AF127" s="30" t="str">
        <f>IF(SUM('Sales by Agent'!AD127:AF127)&gt;0,"YES","NO")</f>
        <v>NO</v>
      </c>
      <c r="AG127" s="30" t="str">
        <f>IF(SUM('Sales by Agent'!AE127:AG127)&gt;0,"YES","NO")</f>
        <v>NO</v>
      </c>
      <c r="AH127" s="30" t="str">
        <f>IF(SUM('Sales by Agent'!AF127:AH127)&gt;0,"YES","NO")</f>
        <v>NO</v>
      </c>
      <c r="AI127" s="30" t="str">
        <f>IF(SUM('Sales by Agent'!AG127:AI127)&gt;0,"YES","NO")</f>
        <v>NO</v>
      </c>
      <c r="AJ127" s="30" t="str">
        <f>IF(SUM('Sales by Agent'!AH127:AJ127)&gt;0,"YES","NO")</f>
        <v>NO</v>
      </c>
      <c r="AK127" s="30" t="str">
        <f>IF(SUM('Sales by Agent'!AI127:AK127)&gt;0,"YES","NO")</f>
        <v>NO</v>
      </c>
      <c r="AL127" s="30" t="str">
        <f>IF(SUM('Sales by Agent'!AJ127:AL127)&gt;0,"YES","NO")</f>
        <v>YES</v>
      </c>
      <c r="AM127" s="30" t="str">
        <f>IF(SUM('Sales by Agent'!AK127:AM127)&gt;0,"YES","NO")</f>
        <v>YES</v>
      </c>
      <c r="AN127" s="30" t="str">
        <f>IF(SUM('Sales by Agent'!AL127:AN127)&gt;0,"YES","NO")</f>
        <v>YES</v>
      </c>
      <c r="AO127" s="30" t="str">
        <f>IF(SUM('Sales by Agent'!AM127:AO127)&gt;0,"YES","NO")</f>
        <v>YES</v>
      </c>
      <c r="AP127" s="30" t="str">
        <f>IF(SUM('Sales by Agent'!AN127:AP127)&gt;0,"YES","NO")</f>
        <v>YES</v>
      </c>
      <c r="AQ127" s="30" t="str">
        <f>IF(SUM('Sales by Agent'!AO127:AQ127)&gt;0,"YES","NO")</f>
        <v>YES</v>
      </c>
      <c r="AR127" s="30" t="str">
        <f>IF(SUM('Sales by Agent'!AP127:AR127)&gt;0,"YES","NO")</f>
        <v>YES</v>
      </c>
      <c r="AS127" s="30" t="str">
        <f>IF(SUM('Sales by Agent'!AQ127:AS127)&gt;0,"YES","NO")</f>
        <v>YES</v>
      </c>
      <c r="AT127" s="30" t="str">
        <f>IF(SUM('Sales by Agent'!AR127:AT127)&gt;0,"YES","NO")</f>
        <v>YES</v>
      </c>
      <c r="AU127" s="30" t="str">
        <f>IF(SUM('Sales by Agent'!AS127:AU127)&gt;0,"YES","NO")</f>
        <v>YES</v>
      </c>
      <c r="AV127" s="30" t="str">
        <f>IF(SUM('Sales by Agent'!AT127:AV127)&gt;0,"YES","NO")</f>
        <v>YES</v>
      </c>
      <c r="AW127" s="87"/>
      <c r="AX127" t="str">
        <f t="shared" si="13"/>
        <v>NO</v>
      </c>
      <c r="AY127" t="str">
        <f t="shared" si="14"/>
        <v>NO</v>
      </c>
      <c r="AZ127" t="str">
        <f t="shared" si="15"/>
        <v>NO</v>
      </c>
      <c r="BA127" t="str">
        <f t="shared" si="16"/>
        <v>NO</v>
      </c>
      <c r="BB127" t="str">
        <f t="shared" si="17"/>
        <v>NO</v>
      </c>
      <c r="BC127" t="str">
        <f t="shared" si="18"/>
        <v>NO</v>
      </c>
      <c r="BD127" t="str">
        <f t="shared" si="19"/>
        <v>NO</v>
      </c>
      <c r="BE127" t="str">
        <f t="shared" si="20"/>
        <v>NO</v>
      </c>
      <c r="BF127" t="str">
        <f t="shared" si="21"/>
        <v>NO</v>
      </c>
      <c r="BG127" t="str">
        <f t="shared" si="22"/>
        <v>NO</v>
      </c>
      <c r="BH127" t="str">
        <f t="shared" si="12"/>
        <v>NO</v>
      </c>
    </row>
    <row r="128" spans="1:60">
      <c r="A128" s="564" t="s">
        <v>2219</v>
      </c>
      <c r="B128" s="564" t="s">
        <v>2220</v>
      </c>
      <c r="C128" s="564" t="s">
        <v>1986</v>
      </c>
      <c r="D128" s="564" t="s">
        <v>689</v>
      </c>
      <c r="E128" s="564" t="s">
        <v>1457</v>
      </c>
      <c r="F128" s="565">
        <v>39570.39</v>
      </c>
      <c r="G128" s="31"/>
      <c r="H128" s="86"/>
      <c r="I128" s="30" t="str">
        <f>IF(SUM('Sales by Agent'!G128:I128)&gt;0,"YES","NO")</f>
        <v>NO</v>
      </c>
      <c r="J128" s="30" t="str">
        <f>IF(SUM('Sales by Agent'!H128:J128)&gt;0,"YES","NO")</f>
        <v>NO</v>
      </c>
      <c r="K128" s="30" t="str">
        <f>IF(SUM('Sales by Agent'!I128:K128)&gt;0,"YES","NO")</f>
        <v>NO</v>
      </c>
      <c r="L128" s="30" t="str">
        <f>IF(SUM('Sales by Agent'!J128:L128)&gt;0,"YES","NO")</f>
        <v>NO</v>
      </c>
      <c r="M128" s="30" t="str">
        <f>IF(SUM('Sales by Agent'!K128:M128)&gt;0,"YES","NO")</f>
        <v>NO</v>
      </c>
      <c r="N128" s="30" t="str">
        <f>IF(SUM('Sales by Agent'!L128:N128)&gt;0,"YES","NO")</f>
        <v>NO</v>
      </c>
      <c r="O128" s="30" t="str">
        <f>IF(SUM('Sales by Agent'!M128:O128)&gt;0,"YES","NO")</f>
        <v>NO</v>
      </c>
      <c r="P128" s="30" t="str">
        <f>IF(SUM('Sales by Agent'!N128:P128)&gt;0,"YES","NO")</f>
        <v>NO</v>
      </c>
      <c r="Q128" s="30" t="str">
        <f>IF(SUM('Sales by Agent'!O128:Q128)&gt;0,"YES","NO")</f>
        <v>NO</v>
      </c>
      <c r="R128" s="30" t="str">
        <f>IF(SUM('Sales by Agent'!P128:R128)&gt;0,"YES","NO")</f>
        <v>NO</v>
      </c>
      <c r="S128" s="30" t="str">
        <f>IF(SUM('Sales by Agent'!Q128:S128)&gt;0,"YES","NO")</f>
        <v>NO</v>
      </c>
      <c r="T128" s="30" t="str">
        <f>IF(SUM('Sales by Agent'!R128:T128)&gt;0,"YES","NO")</f>
        <v>NO</v>
      </c>
      <c r="U128" s="30" t="str">
        <f>IF(SUM('Sales by Agent'!S128:U128)&gt;0,"YES","NO")</f>
        <v>NO</v>
      </c>
      <c r="V128" s="30" t="str">
        <f>IF(SUM('Sales by Agent'!T128:V128)&gt;0,"YES","NO")</f>
        <v>NO</v>
      </c>
      <c r="W128" s="30" t="str">
        <f>IF(SUM('Sales by Agent'!U128:W128)&gt;0,"YES","NO")</f>
        <v>NO</v>
      </c>
      <c r="X128" s="30" t="str">
        <f>IF(SUM('Sales by Agent'!V128:X128)&gt;0,"YES","NO")</f>
        <v>NO</v>
      </c>
      <c r="Y128" s="30" t="str">
        <f>IF(SUM('Sales by Agent'!W128:Y128)&gt;0,"YES","NO")</f>
        <v>NO</v>
      </c>
      <c r="Z128" s="30" t="str">
        <f>IF(SUM('Sales by Agent'!X128:Z128)&gt;0,"YES","NO")</f>
        <v>NO</v>
      </c>
      <c r="AA128" s="30" t="str">
        <f>IF(SUM('Sales by Agent'!Y128:AA128)&gt;0,"YES","NO")</f>
        <v>NO</v>
      </c>
      <c r="AB128" s="30" t="str">
        <f>IF(SUM('Sales by Agent'!Z128:AB128)&gt;0,"YES","NO")</f>
        <v>NO</v>
      </c>
      <c r="AC128" s="30" t="str">
        <f>IF(SUM('Sales by Agent'!AA128:AC128)&gt;0,"YES","NO")</f>
        <v>NO</v>
      </c>
      <c r="AD128" s="30" t="str">
        <f>IF(SUM('Sales by Agent'!AB128:AD128)&gt;0,"YES","NO")</f>
        <v>NO</v>
      </c>
      <c r="AE128" s="30" t="str">
        <f>IF(SUM('Sales by Agent'!AC128:AE128)&gt;0,"YES","NO")</f>
        <v>NO</v>
      </c>
      <c r="AF128" s="30" t="str">
        <f>IF(SUM('Sales by Agent'!AD128:AF128)&gt;0,"YES","NO")</f>
        <v>NO</v>
      </c>
      <c r="AG128" s="30" t="str">
        <f>IF(SUM('Sales by Agent'!AE128:AG128)&gt;0,"YES","NO")</f>
        <v>NO</v>
      </c>
      <c r="AH128" s="30" t="str">
        <f>IF(SUM('Sales by Agent'!AF128:AH128)&gt;0,"YES","NO")</f>
        <v>NO</v>
      </c>
      <c r="AI128" s="30" t="str">
        <f>IF(SUM('Sales by Agent'!AG128:AI128)&gt;0,"YES","NO")</f>
        <v>NO</v>
      </c>
      <c r="AJ128" s="30" t="str">
        <f>IF(SUM('Sales by Agent'!AH128:AJ128)&gt;0,"YES","NO")</f>
        <v>NO</v>
      </c>
      <c r="AK128" s="30" t="str">
        <f>IF(SUM('Sales by Agent'!AI128:AK128)&gt;0,"YES","NO")</f>
        <v>NO</v>
      </c>
      <c r="AL128" s="30" t="str">
        <f>IF(SUM('Sales by Agent'!AJ128:AL128)&gt;0,"YES","NO")</f>
        <v>YES</v>
      </c>
      <c r="AM128" s="30" t="str">
        <f>IF(SUM('Sales by Agent'!AK128:AM128)&gt;0,"YES","NO")</f>
        <v>YES</v>
      </c>
      <c r="AN128" s="30" t="str">
        <f>IF(SUM('Sales by Agent'!AL128:AN128)&gt;0,"YES","NO")</f>
        <v>YES</v>
      </c>
      <c r="AO128" s="30" t="str">
        <f>IF(SUM('Sales by Agent'!AM128:AO128)&gt;0,"YES","NO")</f>
        <v>YES</v>
      </c>
      <c r="AP128" s="30" t="str">
        <f>IF(SUM('Sales by Agent'!AN128:AP128)&gt;0,"YES","NO")</f>
        <v>YES</v>
      </c>
      <c r="AQ128" s="30" t="str">
        <f>IF(SUM('Sales by Agent'!AO128:AQ128)&gt;0,"YES","NO")</f>
        <v>YES</v>
      </c>
      <c r="AR128" s="30" t="str">
        <f>IF(SUM('Sales by Agent'!AP128:AR128)&gt;0,"YES","NO")</f>
        <v>YES</v>
      </c>
      <c r="AS128" s="30" t="str">
        <f>IF(SUM('Sales by Agent'!AQ128:AS128)&gt;0,"YES","NO")</f>
        <v>YES</v>
      </c>
      <c r="AT128" s="30" t="str">
        <f>IF(SUM('Sales by Agent'!AR128:AT128)&gt;0,"YES","NO")</f>
        <v>YES</v>
      </c>
      <c r="AU128" s="30" t="str">
        <f>IF(SUM('Sales by Agent'!AS128:AU128)&gt;0,"YES","NO")</f>
        <v>YES</v>
      </c>
      <c r="AV128" s="30" t="str">
        <f>IF(SUM('Sales by Agent'!AT128:AV128)&gt;0,"YES","NO")</f>
        <v>YES</v>
      </c>
      <c r="AW128" s="87"/>
      <c r="AX128" t="str">
        <f t="shared" si="13"/>
        <v>NO</v>
      </c>
      <c r="AY128" t="str">
        <f t="shared" si="14"/>
        <v>NO</v>
      </c>
      <c r="AZ128" t="str">
        <f t="shared" si="15"/>
        <v>NO</v>
      </c>
      <c r="BA128" t="str">
        <f t="shared" si="16"/>
        <v>NO</v>
      </c>
      <c r="BB128" t="str">
        <f t="shared" si="17"/>
        <v>NO</v>
      </c>
      <c r="BC128" t="str">
        <f t="shared" si="18"/>
        <v>NO</v>
      </c>
      <c r="BD128" t="str">
        <f t="shared" si="19"/>
        <v>NO</v>
      </c>
      <c r="BE128" t="str">
        <f t="shared" si="20"/>
        <v>NO</v>
      </c>
      <c r="BF128" t="str">
        <f t="shared" si="21"/>
        <v>NO</v>
      </c>
      <c r="BG128" t="str">
        <f t="shared" si="22"/>
        <v>NO</v>
      </c>
      <c r="BH128" t="str">
        <f t="shared" si="12"/>
        <v>NO</v>
      </c>
    </row>
    <row r="129" spans="1:60">
      <c r="A129" s="564" t="s">
        <v>2221</v>
      </c>
      <c r="B129" s="564" t="s">
        <v>2222</v>
      </c>
      <c r="C129" s="564" t="s">
        <v>1986</v>
      </c>
      <c r="D129" s="564" t="s">
        <v>689</v>
      </c>
      <c r="E129" s="564" t="s">
        <v>1457</v>
      </c>
      <c r="F129" s="565">
        <v>2160</v>
      </c>
      <c r="G129" s="31"/>
      <c r="H129" s="31"/>
      <c r="I129" s="30" t="str">
        <f>IF(SUM('Sales by Agent'!G129:I129)&gt;0,"YES","NO")</f>
        <v>NO</v>
      </c>
      <c r="J129" s="30" t="str">
        <f>IF(SUM('Sales by Agent'!H129:J129)&gt;0,"YES","NO")</f>
        <v>NO</v>
      </c>
      <c r="K129" s="30" t="str">
        <f>IF(SUM('Sales by Agent'!I129:K129)&gt;0,"YES","NO")</f>
        <v>NO</v>
      </c>
      <c r="L129" s="30" t="str">
        <f>IF(SUM('Sales by Agent'!J129:L129)&gt;0,"YES","NO")</f>
        <v>NO</v>
      </c>
      <c r="M129" s="30" t="str">
        <f>IF(SUM('Sales by Agent'!K129:M129)&gt;0,"YES","NO")</f>
        <v>NO</v>
      </c>
      <c r="N129" s="30" t="str">
        <f>IF(SUM('Sales by Agent'!L129:N129)&gt;0,"YES","NO")</f>
        <v>NO</v>
      </c>
      <c r="O129" s="30" t="str">
        <f>IF(SUM('Sales by Agent'!M129:O129)&gt;0,"YES","NO")</f>
        <v>NO</v>
      </c>
      <c r="P129" s="30" t="str">
        <f>IF(SUM('Sales by Agent'!N129:P129)&gt;0,"YES","NO")</f>
        <v>NO</v>
      </c>
      <c r="Q129" s="30" t="str">
        <f>IF(SUM('Sales by Agent'!O129:Q129)&gt;0,"YES","NO")</f>
        <v>NO</v>
      </c>
      <c r="R129" s="30" t="str">
        <f>IF(SUM('Sales by Agent'!P129:R129)&gt;0,"YES","NO")</f>
        <v>NO</v>
      </c>
      <c r="S129" s="30" t="str">
        <f>IF(SUM('Sales by Agent'!Q129:S129)&gt;0,"YES","NO")</f>
        <v>NO</v>
      </c>
      <c r="T129" s="30" t="str">
        <f>IF(SUM('Sales by Agent'!R129:T129)&gt;0,"YES","NO")</f>
        <v>NO</v>
      </c>
      <c r="U129" s="30" t="str">
        <f>IF(SUM('Sales by Agent'!S129:U129)&gt;0,"YES","NO")</f>
        <v>NO</v>
      </c>
      <c r="V129" s="30" t="str">
        <f>IF(SUM('Sales by Agent'!T129:V129)&gt;0,"YES","NO")</f>
        <v>NO</v>
      </c>
      <c r="W129" s="30" t="str">
        <f>IF(SUM('Sales by Agent'!U129:W129)&gt;0,"YES","NO")</f>
        <v>NO</v>
      </c>
      <c r="X129" s="30" t="str">
        <f>IF(SUM('Sales by Agent'!V129:X129)&gt;0,"YES","NO")</f>
        <v>NO</v>
      </c>
      <c r="Y129" s="30" t="str">
        <f>IF(SUM('Sales by Agent'!W129:Y129)&gt;0,"YES","NO")</f>
        <v>NO</v>
      </c>
      <c r="Z129" s="30" t="str">
        <f>IF(SUM('Sales by Agent'!X129:Z129)&gt;0,"YES","NO")</f>
        <v>NO</v>
      </c>
      <c r="AA129" s="30" t="str">
        <f>IF(SUM('Sales by Agent'!Y129:AA129)&gt;0,"YES","NO")</f>
        <v>NO</v>
      </c>
      <c r="AB129" s="30" t="str">
        <f>IF(SUM('Sales by Agent'!Z129:AB129)&gt;0,"YES","NO")</f>
        <v>NO</v>
      </c>
      <c r="AC129" s="30" t="str">
        <f>IF(SUM('Sales by Agent'!AA129:AC129)&gt;0,"YES","NO")</f>
        <v>NO</v>
      </c>
      <c r="AD129" s="30" t="str">
        <f>IF(SUM('Sales by Agent'!AB129:AD129)&gt;0,"YES","NO")</f>
        <v>NO</v>
      </c>
      <c r="AE129" s="30" t="str">
        <f>IF(SUM('Sales by Agent'!AC129:AE129)&gt;0,"YES","NO")</f>
        <v>NO</v>
      </c>
      <c r="AF129" s="30" t="str">
        <f>IF(SUM('Sales by Agent'!AD129:AF129)&gt;0,"YES","NO")</f>
        <v>NO</v>
      </c>
      <c r="AG129" s="30" t="str">
        <f>IF(SUM('Sales by Agent'!AE129:AG129)&gt;0,"YES","NO")</f>
        <v>NO</v>
      </c>
      <c r="AH129" s="30" t="str">
        <f>IF(SUM('Sales by Agent'!AF129:AH129)&gt;0,"YES","NO")</f>
        <v>NO</v>
      </c>
      <c r="AI129" s="30" t="str">
        <f>IF(SUM('Sales by Agent'!AG129:AI129)&gt;0,"YES","NO")</f>
        <v>NO</v>
      </c>
      <c r="AJ129" s="30" t="str">
        <f>IF(SUM('Sales by Agent'!AH129:AJ129)&gt;0,"YES","NO")</f>
        <v>NO</v>
      </c>
      <c r="AK129" s="30" t="str">
        <f>IF(SUM('Sales by Agent'!AI129:AK129)&gt;0,"YES","NO")</f>
        <v>NO</v>
      </c>
      <c r="AL129" s="30" t="str">
        <f>IF(SUM('Sales by Agent'!AJ129:AL129)&gt;0,"YES","NO")</f>
        <v>NO</v>
      </c>
      <c r="AM129" s="30" t="str">
        <f>IF(SUM('Sales by Agent'!AK129:AM129)&gt;0,"YES","NO")</f>
        <v>NO</v>
      </c>
      <c r="AN129" s="30" t="str">
        <f>IF(SUM('Sales by Agent'!AL129:AN129)&gt;0,"YES","NO")</f>
        <v>YES</v>
      </c>
      <c r="AO129" s="30" t="str">
        <f>IF(SUM('Sales by Agent'!AM129:AO129)&gt;0,"YES","NO")</f>
        <v>YES</v>
      </c>
      <c r="AP129" s="30" t="str">
        <f>IF(SUM('Sales by Agent'!AN129:AP129)&gt;0,"YES","NO")</f>
        <v>YES</v>
      </c>
      <c r="AQ129" s="30" t="str">
        <f>IF(SUM('Sales by Agent'!AO129:AQ129)&gt;0,"YES","NO")</f>
        <v>NO</v>
      </c>
      <c r="AR129" s="30" t="str">
        <f>IF(SUM('Sales by Agent'!AP129:AR129)&gt;0,"YES","NO")</f>
        <v>NO</v>
      </c>
      <c r="AS129" s="30" t="str">
        <f>IF(SUM('Sales by Agent'!AQ129:AS129)&gt;0,"YES","NO")</f>
        <v>NO</v>
      </c>
      <c r="AT129" s="30" t="str">
        <f>IF(SUM('Sales by Agent'!AR129:AT129)&gt;0,"YES","NO")</f>
        <v>NO</v>
      </c>
      <c r="AU129" s="30" t="str">
        <f>IF(SUM('Sales by Agent'!AS129:AU129)&gt;0,"YES","NO")</f>
        <v>NO</v>
      </c>
      <c r="AV129" s="30" t="str">
        <f>IF(SUM('Sales by Agent'!AT129:AV129)&gt;0,"YES","NO")</f>
        <v>NO</v>
      </c>
      <c r="AW129" s="87"/>
      <c r="AX129" t="str">
        <f t="shared" si="13"/>
        <v>NO</v>
      </c>
      <c r="AY129" t="str">
        <f t="shared" si="14"/>
        <v>NO</v>
      </c>
      <c r="AZ129" t="str">
        <f t="shared" si="15"/>
        <v>NO</v>
      </c>
      <c r="BA129" t="str">
        <f t="shared" si="16"/>
        <v>NO</v>
      </c>
      <c r="BB129" t="str">
        <f t="shared" si="17"/>
        <v>NO</v>
      </c>
      <c r="BC129" t="str">
        <f t="shared" si="18"/>
        <v>NO</v>
      </c>
      <c r="BD129" t="str">
        <f t="shared" si="19"/>
        <v>NO</v>
      </c>
      <c r="BE129" t="str">
        <f t="shared" si="20"/>
        <v>NO</v>
      </c>
      <c r="BF129" t="str">
        <f t="shared" si="21"/>
        <v>NO</v>
      </c>
      <c r="BG129" t="str">
        <f t="shared" si="22"/>
        <v>NO</v>
      </c>
      <c r="BH129" t="str">
        <f t="shared" si="12"/>
        <v>NO</v>
      </c>
    </row>
    <row r="130" spans="1:60">
      <c r="A130" s="564" t="s">
        <v>2223</v>
      </c>
      <c r="B130" s="564" t="s">
        <v>2224</v>
      </c>
      <c r="C130" s="564" t="s">
        <v>1986</v>
      </c>
      <c r="D130" s="564" t="s">
        <v>689</v>
      </c>
      <c r="E130" s="564" t="s">
        <v>1457</v>
      </c>
      <c r="F130" s="565">
        <v>6687.68</v>
      </c>
      <c r="G130" s="31"/>
      <c r="H130" s="31"/>
      <c r="I130" s="30" t="str">
        <f>IF(SUM('Sales by Agent'!G130:I130)&gt;0,"YES","NO")</f>
        <v>NO</v>
      </c>
      <c r="J130" s="30" t="str">
        <f>IF(SUM('Sales by Agent'!H130:J130)&gt;0,"YES","NO")</f>
        <v>NO</v>
      </c>
      <c r="K130" s="30" t="str">
        <f>IF(SUM('Sales by Agent'!I130:K130)&gt;0,"YES","NO")</f>
        <v>NO</v>
      </c>
      <c r="L130" s="30" t="str">
        <f>IF(SUM('Sales by Agent'!J130:L130)&gt;0,"YES","NO")</f>
        <v>NO</v>
      </c>
      <c r="M130" s="30" t="str">
        <f>IF(SUM('Sales by Agent'!K130:M130)&gt;0,"YES","NO")</f>
        <v>NO</v>
      </c>
      <c r="N130" s="30" t="str">
        <f>IF(SUM('Sales by Agent'!L130:N130)&gt;0,"YES","NO")</f>
        <v>NO</v>
      </c>
      <c r="O130" s="30" t="str">
        <f>IF(SUM('Sales by Agent'!M130:O130)&gt;0,"YES","NO")</f>
        <v>NO</v>
      </c>
      <c r="P130" s="30" t="str">
        <f>IF(SUM('Sales by Agent'!N130:P130)&gt;0,"YES","NO")</f>
        <v>NO</v>
      </c>
      <c r="Q130" s="30" t="str">
        <f>IF(SUM('Sales by Agent'!O130:Q130)&gt;0,"YES","NO")</f>
        <v>NO</v>
      </c>
      <c r="R130" s="30" t="str">
        <f>IF(SUM('Sales by Agent'!P130:R130)&gt;0,"YES","NO")</f>
        <v>NO</v>
      </c>
      <c r="S130" s="30" t="str">
        <f>IF(SUM('Sales by Agent'!Q130:S130)&gt;0,"YES","NO")</f>
        <v>NO</v>
      </c>
      <c r="T130" s="30" t="str">
        <f>IF(SUM('Sales by Agent'!R130:T130)&gt;0,"YES","NO")</f>
        <v>NO</v>
      </c>
      <c r="U130" s="30" t="str">
        <f>IF(SUM('Sales by Agent'!S130:U130)&gt;0,"YES","NO")</f>
        <v>NO</v>
      </c>
      <c r="V130" s="30" t="str">
        <f>IF(SUM('Sales by Agent'!T130:V130)&gt;0,"YES","NO")</f>
        <v>NO</v>
      </c>
      <c r="W130" s="30" t="str">
        <f>IF(SUM('Sales by Agent'!U130:W130)&gt;0,"YES","NO")</f>
        <v>NO</v>
      </c>
      <c r="X130" s="30" t="str">
        <f>IF(SUM('Sales by Agent'!V130:X130)&gt;0,"YES","NO")</f>
        <v>NO</v>
      </c>
      <c r="Y130" s="30" t="str">
        <f>IF(SUM('Sales by Agent'!W130:Y130)&gt;0,"YES","NO")</f>
        <v>NO</v>
      </c>
      <c r="Z130" s="30" t="str">
        <f>IF(SUM('Sales by Agent'!X130:Z130)&gt;0,"YES","NO")</f>
        <v>NO</v>
      </c>
      <c r="AA130" s="30" t="str">
        <f>IF(SUM('Sales by Agent'!Y130:AA130)&gt;0,"YES","NO")</f>
        <v>NO</v>
      </c>
      <c r="AB130" s="30" t="str">
        <f>IF(SUM('Sales by Agent'!Z130:AB130)&gt;0,"YES","NO")</f>
        <v>NO</v>
      </c>
      <c r="AC130" s="30" t="str">
        <f>IF(SUM('Sales by Agent'!AA130:AC130)&gt;0,"YES","NO")</f>
        <v>NO</v>
      </c>
      <c r="AD130" s="30" t="str">
        <f>IF(SUM('Sales by Agent'!AB130:AD130)&gt;0,"YES","NO")</f>
        <v>NO</v>
      </c>
      <c r="AE130" s="30" t="str">
        <f>IF(SUM('Sales by Agent'!AC130:AE130)&gt;0,"YES","NO")</f>
        <v>NO</v>
      </c>
      <c r="AF130" s="30" t="str">
        <f>IF(SUM('Sales by Agent'!AD130:AF130)&gt;0,"YES","NO")</f>
        <v>NO</v>
      </c>
      <c r="AG130" s="30" t="str">
        <f>IF(SUM('Sales by Agent'!AE130:AG130)&gt;0,"YES","NO")</f>
        <v>NO</v>
      </c>
      <c r="AH130" s="30" t="str">
        <f>IF(SUM('Sales by Agent'!AF130:AH130)&gt;0,"YES","NO")</f>
        <v>NO</v>
      </c>
      <c r="AI130" s="30" t="str">
        <f>IF(SUM('Sales by Agent'!AG130:AI130)&gt;0,"YES","NO")</f>
        <v>NO</v>
      </c>
      <c r="AJ130" s="30" t="str">
        <f>IF(SUM('Sales by Agent'!AH130:AJ130)&gt;0,"YES","NO")</f>
        <v>NO</v>
      </c>
      <c r="AK130" s="30" t="str">
        <f>IF(SUM('Sales by Agent'!AI130:AK130)&gt;0,"YES","NO")</f>
        <v>NO</v>
      </c>
      <c r="AL130" s="30" t="str">
        <f>IF(SUM('Sales by Agent'!AJ130:AL130)&gt;0,"YES","NO")</f>
        <v>NO</v>
      </c>
      <c r="AM130" s="30" t="str">
        <f>IF(SUM('Sales by Agent'!AK130:AM130)&gt;0,"YES","NO")</f>
        <v>NO</v>
      </c>
      <c r="AN130" s="30" t="str">
        <f>IF(SUM('Sales by Agent'!AL130:AN130)&gt;0,"YES","NO")</f>
        <v>YES</v>
      </c>
      <c r="AO130" s="30" t="str">
        <f>IF(SUM('Sales by Agent'!AM130:AO130)&gt;0,"YES","NO")</f>
        <v>YES</v>
      </c>
      <c r="AP130" s="30" t="str">
        <f>IF(SUM('Sales by Agent'!AN130:AP130)&gt;0,"YES","NO")</f>
        <v>YES</v>
      </c>
      <c r="AQ130" s="30" t="str">
        <f>IF(SUM('Sales by Agent'!AO130:AQ130)&gt;0,"YES","NO")</f>
        <v>NO</v>
      </c>
      <c r="AR130" s="30" t="str">
        <f>IF(SUM('Sales by Agent'!AP130:AR130)&gt;0,"YES","NO")</f>
        <v>NO</v>
      </c>
      <c r="AS130" s="30" t="str">
        <f>IF(SUM('Sales by Agent'!AQ130:AS130)&gt;0,"YES","NO")</f>
        <v>NO</v>
      </c>
      <c r="AT130" s="30" t="str">
        <f>IF(SUM('Sales by Agent'!AR130:AT130)&gt;0,"YES","NO")</f>
        <v>YES</v>
      </c>
      <c r="AU130" s="30" t="str">
        <f>IF(SUM('Sales by Agent'!AS130:AU130)&gt;0,"YES","NO")</f>
        <v>YES</v>
      </c>
      <c r="AV130" s="30" t="str">
        <f>IF(SUM('Sales by Agent'!AT130:AV130)&gt;0,"YES","NO")</f>
        <v>YES</v>
      </c>
      <c r="AW130" s="87"/>
      <c r="AX130" t="str">
        <f t="shared" si="13"/>
        <v>NO</v>
      </c>
      <c r="AY130" t="str">
        <f t="shared" si="14"/>
        <v>NO</v>
      </c>
      <c r="AZ130" t="str">
        <f t="shared" si="15"/>
        <v>NO</v>
      </c>
      <c r="BA130" t="str">
        <f t="shared" si="16"/>
        <v>NO</v>
      </c>
      <c r="BB130" t="str">
        <f t="shared" si="17"/>
        <v>NO</v>
      </c>
      <c r="BC130" t="str">
        <f t="shared" si="18"/>
        <v>NO</v>
      </c>
      <c r="BD130" t="str">
        <f t="shared" si="19"/>
        <v>NO</v>
      </c>
      <c r="BE130" t="str">
        <f t="shared" si="20"/>
        <v>NO</v>
      </c>
      <c r="BF130" t="str">
        <f t="shared" si="21"/>
        <v>NO</v>
      </c>
      <c r="BG130" t="str">
        <f t="shared" si="22"/>
        <v>NO</v>
      </c>
      <c r="BH130" t="str">
        <f t="shared" ref="BH130:BH193" si="23">IF(AND(AN130="YES",AO130="NO"),"NEW INACTIVE","NO")</f>
        <v>NO</v>
      </c>
    </row>
    <row r="131" spans="1:60">
      <c r="A131" s="564" t="s">
        <v>2225</v>
      </c>
      <c r="B131" s="564" t="s">
        <v>2226</v>
      </c>
      <c r="C131" s="564" t="s">
        <v>1986</v>
      </c>
      <c r="D131" s="564" t="s">
        <v>689</v>
      </c>
      <c r="E131" s="564" t="s">
        <v>1457</v>
      </c>
      <c r="F131" s="565">
        <v>22380.35</v>
      </c>
      <c r="G131" s="86"/>
      <c r="H131" s="31"/>
      <c r="I131" s="30" t="str">
        <f>IF(SUM('Sales by Agent'!G131:I131)&gt;0,"YES","NO")</f>
        <v>NO</v>
      </c>
      <c r="J131" s="30" t="str">
        <f>IF(SUM('Sales by Agent'!H131:J131)&gt;0,"YES","NO")</f>
        <v>NO</v>
      </c>
      <c r="K131" s="30" t="str">
        <f>IF(SUM('Sales by Agent'!I131:K131)&gt;0,"YES","NO")</f>
        <v>NO</v>
      </c>
      <c r="L131" s="30" t="str">
        <f>IF(SUM('Sales by Agent'!J131:L131)&gt;0,"YES","NO")</f>
        <v>NO</v>
      </c>
      <c r="M131" s="30" t="str">
        <f>IF(SUM('Sales by Agent'!K131:M131)&gt;0,"YES","NO")</f>
        <v>NO</v>
      </c>
      <c r="N131" s="30" t="str">
        <f>IF(SUM('Sales by Agent'!L131:N131)&gt;0,"YES","NO")</f>
        <v>NO</v>
      </c>
      <c r="O131" s="30" t="str">
        <f>IF(SUM('Sales by Agent'!M131:O131)&gt;0,"YES","NO")</f>
        <v>NO</v>
      </c>
      <c r="P131" s="30" t="str">
        <f>IF(SUM('Sales by Agent'!N131:P131)&gt;0,"YES","NO")</f>
        <v>NO</v>
      </c>
      <c r="Q131" s="30" t="str">
        <f>IF(SUM('Sales by Agent'!O131:Q131)&gt;0,"YES","NO")</f>
        <v>NO</v>
      </c>
      <c r="R131" s="30" t="str">
        <f>IF(SUM('Sales by Agent'!P131:R131)&gt;0,"YES","NO")</f>
        <v>NO</v>
      </c>
      <c r="S131" s="30" t="str">
        <f>IF(SUM('Sales by Agent'!Q131:S131)&gt;0,"YES","NO")</f>
        <v>NO</v>
      </c>
      <c r="T131" s="30" t="str">
        <f>IF(SUM('Sales by Agent'!R131:T131)&gt;0,"YES","NO")</f>
        <v>NO</v>
      </c>
      <c r="U131" s="30" t="str">
        <f>IF(SUM('Sales by Agent'!S131:U131)&gt;0,"YES","NO")</f>
        <v>NO</v>
      </c>
      <c r="V131" s="30" t="str">
        <f>IF(SUM('Sales by Agent'!T131:V131)&gt;0,"YES","NO")</f>
        <v>NO</v>
      </c>
      <c r="W131" s="30" t="str">
        <f>IF(SUM('Sales by Agent'!U131:W131)&gt;0,"YES","NO")</f>
        <v>NO</v>
      </c>
      <c r="X131" s="30" t="str">
        <f>IF(SUM('Sales by Agent'!V131:X131)&gt;0,"YES","NO")</f>
        <v>NO</v>
      </c>
      <c r="Y131" s="30" t="str">
        <f>IF(SUM('Sales by Agent'!W131:Y131)&gt;0,"YES","NO")</f>
        <v>NO</v>
      </c>
      <c r="Z131" s="30" t="str">
        <f>IF(SUM('Sales by Agent'!X131:Z131)&gt;0,"YES","NO")</f>
        <v>NO</v>
      </c>
      <c r="AA131" s="30" t="str">
        <f>IF(SUM('Sales by Agent'!Y131:AA131)&gt;0,"YES","NO")</f>
        <v>NO</v>
      </c>
      <c r="AB131" s="30" t="str">
        <f>IF(SUM('Sales by Agent'!Z131:AB131)&gt;0,"YES","NO")</f>
        <v>NO</v>
      </c>
      <c r="AC131" s="30" t="str">
        <f>IF(SUM('Sales by Agent'!AA131:AC131)&gt;0,"YES","NO")</f>
        <v>NO</v>
      </c>
      <c r="AD131" s="30" t="str">
        <f>IF(SUM('Sales by Agent'!AB131:AD131)&gt;0,"YES","NO")</f>
        <v>NO</v>
      </c>
      <c r="AE131" s="30" t="str">
        <f>IF(SUM('Sales by Agent'!AC131:AE131)&gt;0,"YES","NO")</f>
        <v>NO</v>
      </c>
      <c r="AF131" s="30" t="str">
        <f>IF(SUM('Sales by Agent'!AD131:AF131)&gt;0,"YES","NO")</f>
        <v>NO</v>
      </c>
      <c r="AG131" s="30" t="str">
        <f>IF(SUM('Sales by Agent'!AE131:AG131)&gt;0,"YES","NO")</f>
        <v>NO</v>
      </c>
      <c r="AH131" s="30" t="str">
        <f>IF(SUM('Sales by Agent'!AF131:AH131)&gt;0,"YES","NO")</f>
        <v>NO</v>
      </c>
      <c r="AI131" s="30" t="str">
        <f>IF(SUM('Sales by Agent'!AG131:AI131)&gt;0,"YES","NO")</f>
        <v>NO</v>
      </c>
      <c r="AJ131" s="30" t="str">
        <f>IF(SUM('Sales by Agent'!AH131:AJ131)&gt;0,"YES","NO")</f>
        <v>NO</v>
      </c>
      <c r="AK131" s="30" t="str">
        <f>IF(SUM('Sales by Agent'!AI131:AK131)&gt;0,"YES","NO")</f>
        <v>NO</v>
      </c>
      <c r="AL131" s="30" t="str">
        <f>IF(SUM('Sales by Agent'!AJ131:AL131)&gt;0,"YES","NO")</f>
        <v>NO</v>
      </c>
      <c r="AM131" s="30" t="str">
        <f>IF(SUM('Sales by Agent'!AK131:AM131)&gt;0,"YES","NO")</f>
        <v>NO</v>
      </c>
      <c r="AN131" s="30" t="str">
        <f>IF(SUM('Sales by Agent'!AL131:AN131)&gt;0,"YES","NO")</f>
        <v>NO</v>
      </c>
      <c r="AO131" s="30" t="str">
        <f>IF(SUM('Sales by Agent'!AM131:AO131)&gt;0,"YES","NO")</f>
        <v>NO</v>
      </c>
      <c r="AP131" s="30" t="str">
        <f>IF(SUM('Sales by Agent'!AN131:AP131)&gt;0,"YES","NO")</f>
        <v>NO</v>
      </c>
      <c r="AQ131" s="30" t="str">
        <f>IF(SUM('Sales by Agent'!AO131:AQ131)&gt;0,"YES","NO")</f>
        <v>NO</v>
      </c>
      <c r="AR131" s="30" t="str">
        <f>IF(SUM('Sales by Agent'!AP131:AR131)&gt;0,"YES","NO")</f>
        <v>YES</v>
      </c>
      <c r="AS131" s="30" t="str">
        <f>IF(SUM('Sales by Agent'!AQ131:AS131)&gt;0,"YES","NO")</f>
        <v>YES</v>
      </c>
      <c r="AT131" s="30" t="str">
        <f>IF(SUM('Sales by Agent'!AR131:AT131)&gt;0,"YES","NO")</f>
        <v>YES</v>
      </c>
      <c r="AU131" s="30" t="str">
        <f>IF(SUM('Sales by Agent'!AS131:AU131)&gt;0,"YES","NO")</f>
        <v>YES</v>
      </c>
      <c r="AV131" s="30" t="str">
        <f>IF(SUM('Sales by Agent'!AT131:AV131)&gt;0,"YES","NO")</f>
        <v>YES</v>
      </c>
      <c r="AW131" s="87"/>
      <c r="AX131" t="str">
        <f t="shared" ref="AX131:AX194" si="24">IF(AND(AD131="YES",AE131="NO"),"NEW INACTIVE","NO")</f>
        <v>NO</v>
      </c>
      <c r="AY131" t="str">
        <f t="shared" ref="AY131:AY194" si="25">IF(AND(AE131="YES",AF131="NO"),"NEW INACTIVE","NO")</f>
        <v>NO</v>
      </c>
      <c r="AZ131" t="str">
        <f t="shared" ref="AZ131:AZ194" si="26">IF(AND(AF131="YES",AG131="NO"),"NEW INACTIVE","NO")</f>
        <v>NO</v>
      </c>
      <c r="BA131" t="str">
        <f t="shared" ref="BA131:BA194" si="27">IF(AND(AG131="YES",AH131="NO"),"NEW INACTIVE","NO")</f>
        <v>NO</v>
      </c>
      <c r="BB131" t="str">
        <f t="shared" ref="BB131:BB194" si="28">IF(AND(AH131="YES",AI131="NO"),"NEW INACTIVE","NO")</f>
        <v>NO</v>
      </c>
      <c r="BC131" t="str">
        <f t="shared" ref="BC131:BC194" si="29">IF(AND(AI131="YES",AJ131="NO"),"NEW INACTIVE","NO")</f>
        <v>NO</v>
      </c>
      <c r="BD131" t="str">
        <f t="shared" ref="BD131:BD194" si="30">IF(AND(AJ131="YES",AK131="NO"),"NEW INACTIVE","NO")</f>
        <v>NO</v>
      </c>
      <c r="BE131" t="str">
        <f t="shared" ref="BE131:BE194" si="31">IF(AND(AK131="YES",AL131="NO"),"NEW INACTIVE","NO")</f>
        <v>NO</v>
      </c>
      <c r="BF131" t="str">
        <f t="shared" ref="BF131:BF194" si="32">IF(AND(AL131="YES",AM131="NO"),"NEW INACTIVE","NO")</f>
        <v>NO</v>
      </c>
      <c r="BG131" t="str">
        <f t="shared" ref="BG131:BG194" si="33">IF(AND(AM131="YES",AN131="NO"),"NEW INACTIVE","NO")</f>
        <v>NO</v>
      </c>
      <c r="BH131" t="str">
        <f t="shared" si="23"/>
        <v>NO</v>
      </c>
    </row>
    <row r="132" spans="1:60">
      <c r="A132" s="564" t="s">
        <v>2227</v>
      </c>
      <c r="B132" s="564" t="s">
        <v>2228</v>
      </c>
      <c r="C132" s="564" t="s">
        <v>1986</v>
      </c>
      <c r="D132" s="564" t="s">
        <v>689</v>
      </c>
      <c r="E132" s="564" t="s">
        <v>1457</v>
      </c>
      <c r="F132" s="565">
        <v>5924.05</v>
      </c>
      <c r="G132" s="31"/>
      <c r="H132" s="31"/>
      <c r="I132" s="30" t="str">
        <f>IF(SUM('Sales by Agent'!G132:I132)&gt;0,"YES","NO")</f>
        <v>NO</v>
      </c>
      <c r="J132" s="30" t="str">
        <f>IF(SUM('Sales by Agent'!H132:J132)&gt;0,"YES","NO")</f>
        <v>NO</v>
      </c>
      <c r="K132" s="30" t="str">
        <f>IF(SUM('Sales by Agent'!I132:K132)&gt;0,"YES","NO")</f>
        <v>NO</v>
      </c>
      <c r="L132" s="30" t="str">
        <f>IF(SUM('Sales by Agent'!J132:L132)&gt;0,"YES","NO")</f>
        <v>NO</v>
      </c>
      <c r="M132" s="30" t="str">
        <f>IF(SUM('Sales by Agent'!K132:M132)&gt;0,"YES","NO")</f>
        <v>NO</v>
      </c>
      <c r="N132" s="30" t="str">
        <f>IF(SUM('Sales by Agent'!L132:N132)&gt;0,"YES","NO")</f>
        <v>NO</v>
      </c>
      <c r="O132" s="30" t="str">
        <f>IF(SUM('Sales by Agent'!M132:O132)&gt;0,"YES","NO")</f>
        <v>NO</v>
      </c>
      <c r="P132" s="30" t="str">
        <f>IF(SUM('Sales by Agent'!N132:P132)&gt;0,"YES","NO")</f>
        <v>NO</v>
      </c>
      <c r="Q132" s="30" t="str">
        <f>IF(SUM('Sales by Agent'!O132:Q132)&gt;0,"YES","NO")</f>
        <v>NO</v>
      </c>
      <c r="R132" s="30" t="str">
        <f>IF(SUM('Sales by Agent'!P132:R132)&gt;0,"YES","NO")</f>
        <v>NO</v>
      </c>
      <c r="S132" s="30" t="str">
        <f>IF(SUM('Sales by Agent'!Q132:S132)&gt;0,"YES","NO")</f>
        <v>NO</v>
      </c>
      <c r="T132" s="30" t="str">
        <f>IF(SUM('Sales by Agent'!R132:T132)&gt;0,"YES","NO")</f>
        <v>NO</v>
      </c>
      <c r="U132" s="30" t="str">
        <f>IF(SUM('Sales by Agent'!S132:U132)&gt;0,"YES","NO")</f>
        <v>NO</v>
      </c>
      <c r="V132" s="30" t="str">
        <f>IF(SUM('Sales by Agent'!T132:V132)&gt;0,"YES","NO")</f>
        <v>NO</v>
      </c>
      <c r="W132" s="30" t="str">
        <f>IF(SUM('Sales by Agent'!U132:W132)&gt;0,"YES","NO")</f>
        <v>NO</v>
      </c>
      <c r="X132" s="30" t="str">
        <f>IF(SUM('Sales by Agent'!V132:X132)&gt;0,"YES","NO")</f>
        <v>NO</v>
      </c>
      <c r="Y132" s="30" t="str">
        <f>IF(SUM('Sales by Agent'!W132:Y132)&gt;0,"YES","NO")</f>
        <v>NO</v>
      </c>
      <c r="Z132" s="30" t="str">
        <f>IF(SUM('Sales by Agent'!X132:Z132)&gt;0,"YES","NO")</f>
        <v>NO</v>
      </c>
      <c r="AA132" s="30" t="str">
        <f>IF(SUM('Sales by Agent'!Y132:AA132)&gt;0,"YES","NO")</f>
        <v>NO</v>
      </c>
      <c r="AB132" s="30" t="str">
        <f>IF(SUM('Sales by Agent'!Z132:AB132)&gt;0,"YES","NO")</f>
        <v>NO</v>
      </c>
      <c r="AC132" s="30" t="str">
        <f>IF(SUM('Sales by Agent'!AA132:AC132)&gt;0,"YES","NO")</f>
        <v>NO</v>
      </c>
      <c r="AD132" s="30" t="str">
        <f>IF(SUM('Sales by Agent'!AB132:AD132)&gt;0,"YES","NO")</f>
        <v>NO</v>
      </c>
      <c r="AE132" s="30" t="str">
        <f>IF(SUM('Sales by Agent'!AC132:AE132)&gt;0,"YES","NO")</f>
        <v>NO</v>
      </c>
      <c r="AF132" s="30" t="str">
        <f>IF(SUM('Sales by Agent'!AD132:AF132)&gt;0,"YES","NO")</f>
        <v>NO</v>
      </c>
      <c r="AG132" s="30" t="str">
        <f>IF(SUM('Sales by Agent'!AE132:AG132)&gt;0,"YES","NO")</f>
        <v>NO</v>
      </c>
      <c r="AH132" s="30" t="str">
        <f>IF(SUM('Sales by Agent'!AF132:AH132)&gt;0,"YES","NO")</f>
        <v>NO</v>
      </c>
      <c r="AI132" s="30" t="str">
        <f>IF(SUM('Sales by Agent'!AG132:AI132)&gt;0,"YES","NO")</f>
        <v>NO</v>
      </c>
      <c r="AJ132" s="30" t="str">
        <f>IF(SUM('Sales by Agent'!AH132:AJ132)&gt;0,"YES","NO")</f>
        <v>NO</v>
      </c>
      <c r="AK132" s="30" t="str">
        <f>IF(SUM('Sales by Agent'!AI132:AK132)&gt;0,"YES","NO")</f>
        <v>NO</v>
      </c>
      <c r="AL132" s="30" t="str">
        <f>IF(SUM('Sales by Agent'!AJ132:AL132)&gt;0,"YES","NO")</f>
        <v>NO</v>
      </c>
      <c r="AM132" s="30" t="str">
        <f>IF(SUM('Sales by Agent'!AK132:AM132)&gt;0,"YES","NO")</f>
        <v>NO</v>
      </c>
      <c r="AN132" s="30" t="str">
        <f>IF(SUM('Sales by Agent'!AL132:AN132)&gt;0,"YES","NO")</f>
        <v>NO</v>
      </c>
      <c r="AO132" s="30" t="str">
        <f>IF(SUM('Sales by Agent'!AM132:AO132)&gt;0,"YES","NO")</f>
        <v>NO</v>
      </c>
      <c r="AP132" s="30" t="str">
        <f>IF(SUM('Sales by Agent'!AN132:AP132)&gt;0,"YES","NO")</f>
        <v>NO</v>
      </c>
      <c r="AQ132" s="30" t="str">
        <f>IF(SUM('Sales by Agent'!AO132:AQ132)&gt;0,"YES","NO")</f>
        <v>NO</v>
      </c>
      <c r="AR132" s="30" t="str">
        <f>IF(SUM('Sales by Agent'!AP132:AR132)&gt;0,"YES","NO")</f>
        <v>NO</v>
      </c>
      <c r="AS132" s="30" t="str">
        <f>IF(SUM('Sales by Agent'!AQ132:AS132)&gt;0,"YES","NO")</f>
        <v>NO</v>
      </c>
      <c r="AT132" s="30" t="str">
        <f>IF(SUM('Sales by Agent'!AR132:AT132)&gt;0,"YES","NO")</f>
        <v>YES</v>
      </c>
      <c r="AU132" s="30" t="str">
        <f>IF(SUM('Sales by Agent'!AS132:AU132)&gt;0,"YES","NO")</f>
        <v>YES</v>
      </c>
      <c r="AV132" s="30" t="str">
        <f>IF(SUM('Sales by Agent'!AT132:AV132)&gt;0,"YES","NO")</f>
        <v>YES</v>
      </c>
      <c r="AW132" s="87"/>
      <c r="AX132" t="str">
        <f t="shared" si="24"/>
        <v>NO</v>
      </c>
      <c r="AY132" t="str">
        <f t="shared" si="25"/>
        <v>NO</v>
      </c>
      <c r="AZ132" t="str">
        <f t="shared" si="26"/>
        <v>NO</v>
      </c>
      <c r="BA132" t="str">
        <f t="shared" si="27"/>
        <v>NO</v>
      </c>
      <c r="BB132" t="str">
        <f t="shared" si="28"/>
        <v>NO</v>
      </c>
      <c r="BC132" t="str">
        <f t="shared" si="29"/>
        <v>NO</v>
      </c>
      <c r="BD132" t="str">
        <f t="shared" si="30"/>
        <v>NO</v>
      </c>
      <c r="BE132" t="str">
        <f t="shared" si="31"/>
        <v>NO</v>
      </c>
      <c r="BF132" t="str">
        <f t="shared" si="32"/>
        <v>NO</v>
      </c>
      <c r="BG132" t="str">
        <f t="shared" si="33"/>
        <v>NO</v>
      </c>
      <c r="BH132" t="str">
        <f t="shared" si="23"/>
        <v>NO</v>
      </c>
    </row>
    <row r="133" spans="1:60">
      <c r="A133" s="564" t="s">
        <v>2229</v>
      </c>
      <c r="B133" s="564" t="s">
        <v>2230</v>
      </c>
      <c r="C133" s="564" t="s">
        <v>1986</v>
      </c>
      <c r="D133" s="564" t="s">
        <v>689</v>
      </c>
      <c r="E133" s="564" t="s">
        <v>1457</v>
      </c>
      <c r="F133" s="565">
        <v>7115.43</v>
      </c>
      <c r="G133" s="31"/>
      <c r="H133" s="31"/>
      <c r="I133" s="30" t="str">
        <f>IF(SUM('Sales by Agent'!G133:I133)&gt;0,"YES","NO")</f>
        <v>NO</v>
      </c>
      <c r="J133" s="30" t="str">
        <f>IF(SUM('Sales by Agent'!H133:J133)&gt;0,"YES","NO")</f>
        <v>NO</v>
      </c>
      <c r="K133" s="30" t="str">
        <f>IF(SUM('Sales by Agent'!I133:K133)&gt;0,"YES","NO")</f>
        <v>NO</v>
      </c>
      <c r="L133" s="30" t="str">
        <f>IF(SUM('Sales by Agent'!J133:L133)&gt;0,"YES","NO")</f>
        <v>NO</v>
      </c>
      <c r="M133" s="30" t="str">
        <f>IF(SUM('Sales by Agent'!K133:M133)&gt;0,"YES","NO")</f>
        <v>NO</v>
      </c>
      <c r="N133" s="30" t="str">
        <f>IF(SUM('Sales by Agent'!L133:N133)&gt;0,"YES","NO")</f>
        <v>NO</v>
      </c>
      <c r="O133" s="30" t="str">
        <f>IF(SUM('Sales by Agent'!M133:O133)&gt;0,"YES","NO")</f>
        <v>NO</v>
      </c>
      <c r="P133" s="30" t="str">
        <f>IF(SUM('Sales by Agent'!N133:P133)&gt;0,"YES","NO")</f>
        <v>NO</v>
      </c>
      <c r="Q133" s="30" t="str">
        <f>IF(SUM('Sales by Agent'!O133:Q133)&gt;0,"YES","NO")</f>
        <v>NO</v>
      </c>
      <c r="R133" s="30" t="str">
        <f>IF(SUM('Sales by Agent'!P133:R133)&gt;0,"YES","NO")</f>
        <v>NO</v>
      </c>
      <c r="S133" s="30" t="str">
        <f>IF(SUM('Sales by Agent'!Q133:S133)&gt;0,"YES","NO")</f>
        <v>NO</v>
      </c>
      <c r="T133" s="30" t="str">
        <f>IF(SUM('Sales by Agent'!R133:T133)&gt;0,"YES","NO")</f>
        <v>NO</v>
      </c>
      <c r="U133" s="30" t="str">
        <f>IF(SUM('Sales by Agent'!S133:U133)&gt;0,"YES","NO")</f>
        <v>NO</v>
      </c>
      <c r="V133" s="30" t="str">
        <f>IF(SUM('Sales by Agent'!T133:V133)&gt;0,"YES","NO")</f>
        <v>NO</v>
      </c>
      <c r="W133" s="30" t="str">
        <f>IF(SUM('Sales by Agent'!U133:W133)&gt;0,"YES","NO")</f>
        <v>NO</v>
      </c>
      <c r="X133" s="30" t="str">
        <f>IF(SUM('Sales by Agent'!V133:X133)&gt;0,"YES","NO")</f>
        <v>NO</v>
      </c>
      <c r="Y133" s="30" t="str">
        <f>IF(SUM('Sales by Agent'!W133:Y133)&gt;0,"YES","NO")</f>
        <v>NO</v>
      </c>
      <c r="Z133" s="30" t="str">
        <f>IF(SUM('Sales by Agent'!X133:Z133)&gt;0,"YES","NO")</f>
        <v>NO</v>
      </c>
      <c r="AA133" s="30" t="str">
        <f>IF(SUM('Sales by Agent'!Y133:AA133)&gt;0,"YES","NO")</f>
        <v>NO</v>
      </c>
      <c r="AB133" s="30" t="str">
        <f>IF(SUM('Sales by Agent'!Z133:AB133)&gt;0,"YES","NO")</f>
        <v>NO</v>
      </c>
      <c r="AC133" s="30" t="str">
        <f>IF(SUM('Sales by Agent'!AA133:AC133)&gt;0,"YES","NO")</f>
        <v>NO</v>
      </c>
      <c r="AD133" s="30" t="str">
        <f>IF(SUM('Sales by Agent'!AB133:AD133)&gt;0,"YES","NO")</f>
        <v>NO</v>
      </c>
      <c r="AE133" s="30" t="str">
        <f>IF(SUM('Sales by Agent'!AC133:AE133)&gt;0,"YES","NO")</f>
        <v>NO</v>
      </c>
      <c r="AF133" s="30" t="str">
        <f>IF(SUM('Sales by Agent'!AD133:AF133)&gt;0,"YES","NO")</f>
        <v>NO</v>
      </c>
      <c r="AG133" s="30" t="str">
        <f>IF(SUM('Sales by Agent'!AE133:AG133)&gt;0,"YES","NO")</f>
        <v>NO</v>
      </c>
      <c r="AH133" s="30" t="str">
        <f>IF(SUM('Sales by Agent'!AF133:AH133)&gt;0,"YES","NO")</f>
        <v>NO</v>
      </c>
      <c r="AI133" s="30" t="str">
        <f>IF(SUM('Sales by Agent'!AG133:AI133)&gt;0,"YES","NO")</f>
        <v>NO</v>
      </c>
      <c r="AJ133" s="30" t="str">
        <f>IF(SUM('Sales by Agent'!AH133:AJ133)&gt;0,"YES","NO")</f>
        <v>NO</v>
      </c>
      <c r="AK133" s="30" t="str">
        <f>IF(SUM('Sales by Agent'!AI133:AK133)&gt;0,"YES","NO")</f>
        <v>NO</v>
      </c>
      <c r="AL133" s="30" t="str">
        <f>IF(SUM('Sales by Agent'!AJ133:AL133)&gt;0,"YES","NO")</f>
        <v>NO</v>
      </c>
      <c r="AM133" s="30" t="str">
        <f>IF(SUM('Sales by Agent'!AK133:AM133)&gt;0,"YES","NO")</f>
        <v>NO</v>
      </c>
      <c r="AN133" s="30" t="str">
        <f>IF(SUM('Sales by Agent'!AL133:AN133)&gt;0,"YES","NO")</f>
        <v>YES</v>
      </c>
      <c r="AO133" s="30" t="str">
        <f>IF(SUM('Sales by Agent'!AM133:AO133)&gt;0,"YES","NO")</f>
        <v>YES</v>
      </c>
      <c r="AP133" s="30" t="str">
        <f>IF(SUM('Sales by Agent'!AN133:AP133)&gt;0,"YES","NO")</f>
        <v>YES</v>
      </c>
      <c r="AQ133" s="30" t="str">
        <f>IF(SUM('Sales by Agent'!AO133:AQ133)&gt;0,"YES","NO")</f>
        <v>YES</v>
      </c>
      <c r="AR133" s="30" t="str">
        <f>IF(SUM('Sales by Agent'!AP133:AR133)&gt;0,"YES","NO")</f>
        <v>YES</v>
      </c>
      <c r="AS133" s="30" t="str">
        <f>IF(SUM('Sales by Agent'!AQ133:AS133)&gt;0,"YES","NO")</f>
        <v>YES</v>
      </c>
      <c r="AT133" s="30" t="str">
        <f>IF(SUM('Sales by Agent'!AR133:AT133)&gt;0,"YES","NO")</f>
        <v>NO</v>
      </c>
      <c r="AU133" s="30" t="str">
        <f>IF(SUM('Sales by Agent'!AS133:AU133)&gt;0,"YES","NO")</f>
        <v>NO</v>
      </c>
      <c r="AV133" s="30" t="str">
        <f>IF(SUM('Sales by Agent'!AT133:AV133)&gt;0,"YES","NO")</f>
        <v>NO</v>
      </c>
      <c r="AW133" s="87"/>
      <c r="AX133" t="str">
        <f t="shared" si="24"/>
        <v>NO</v>
      </c>
      <c r="AY133" t="str">
        <f t="shared" si="25"/>
        <v>NO</v>
      </c>
      <c r="AZ133" t="str">
        <f t="shared" si="26"/>
        <v>NO</v>
      </c>
      <c r="BA133" t="str">
        <f t="shared" si="27"/>
        <v>NO</v>
      </c>
      <c r="BB133" t="str">
        <f t="shared" si="28"/>
        <v>NO</v>
      </c>
      <c r="BC133" t="str">
        <f t="shared" si="29"/>
        <v>NO</v>
      </c>
      <c r="BD133" t="str">
        <f t="shared" si="30"/>
        <v>NO</v>
      </c>
      <c r="BE133" t="str">
        <f t="shared" si="31"/>
        <v>NO</v>
      </c>
      <c r="BF133" t="str">
        <f t="shared" si="32"/>
        <v>NO</v>
      </c>
      <c r="BG133" t="str">
        <f t="shared" si="33"/>
        <v>NO</v>
      </c>
      <c r="BH133" t="str">
        <f t="shared" si="23"/>
        <v>NO</v>
      </c>
    </row>
    <row r="134" spans="1:60">
      <c r="A134" s="564" t="s">
        <v>2522</v>
      </c>
      <c r="B134" s="564" t="s">
        <v>2523</v>
      </c>
      <c r="C134" s="564" t="s">
        <v>1986</v>
      </c>
      <c r="D134" s="564" t="s">
        <v>689</v>
      </c>
      <c r="E134" s="564" t="s">
        <v>1457</v>
      </c>
      <c r="F134" s="565">
        <v>3163.79</v>
      </c>
      <c r="G134" s="86"/>
      <c r="H134" s="86"/>
      <c r="I134" s="30" t="str">
        <f>IF(SUM('Sales by Agent'!G134:I134)&gt;0,"YES","NO")</f>
        <v>NO</v>
      </c>
      <c r="J134" s="30" t="str">
        <f>IF(SUM('Sales by Agent'!H134:J134)&gt;0,"YES","NO")</f>
        <v>NO</v>
      </c>
      <c r="K134" s="30" t="str">
        <f>IF(SUM('Sales by Agent'!I134:K134)&gt;0,"YES","NO")</f>
        <v>NO</v>
      </c>
      <c r="L134" s="30" t="str">
        <f>IF(SUM('Sales by Agent'!J134:L134)&gt;0,"YES","NO")</f>
        <v>NO</v>
      </c>
      <c r="M134" s="30" t="str">
        <f>IF(SUM('Sales by Agent'!K134:M134)&gt;0,"YES","NO")</f>
        <v>NO</v>
      </c>
      <c r="N134" s="30" t="str">
        <f>IF(SUM('Sales by Agent'!L134:N134)&gt;0,"YES","NO")</f>
        <v>NO</v>
      </c>
      <c r="O134" s="30" t="str">
        <f>IF(SUM('Sales by Agent'!M134:O134)&gt;0,"YES","NO")</f>
        <v>NO</v>
      </c>
      <c r="P134" s="30" t="str">
        <f>IF(SUM('Sales by Agent'!N134:P134)&gt;0,"YES","NO")</f>
        <v>NO</v>
      </c>
      <c r="Q134" s="30" t="str">
        <f>IF(SUM('Sales by Agent'!O134:Q134)&gt;0,"YES","NO")</f>
        <v>NO</v>
      </c>
      <c r="R134" s="30" t="str">
        <f>IF(SUM('Sales by Agent'!P134:R134)&gt;0,"YES","NO")</f>
        <v>NO</v>
      </c>
      <c r="S134" s="30" t="str">
        <f>IF(SUM('Sales by Agent'!Q134:S134)&gt;0,"YES","NO")</f>
        <v>NO</v>
      </c>
      <c r="T134" s="30" t="str">
        <f>IF(SUM('Sales by Agent'!R134:T134)&gt;0,"YES","NO")</f>
        <v>NO</v>
      </c>
      <c r="U134" s="30" t="str">
        <f>IF(SUM('Sales by Agent'!S134:U134)&gt;0,"YES","NO")</f>
        <v>NO</v>
      </c>
      <c r="V134" s="30" t="str">
        <f>IF(SUM('Sales by Agent'!T134:V134)&gt;0,"YES","NO")</f>
        <v>NO</v>
      </c>
      <c r="W134" s="30" t="str">
        <f>IF(SUM('Sales by Agent'!U134:W134)&gt;0,"YES","NO")</f>
        <v>NO</v>
      </c>
      <c r="X134" s="30" t="str">
        <f>IF(SUM('Sales by Agent'!V134:X134)&gt;0,"YES","NO")</f>
        <v>NO</v>
      </c>
      <c r="Y134" s="30" t="str">
        <f>IF(SUM('Sales by Agent'!W134:Y134)&gt;0,"YES","NO")</f>
        <v>NO</v>
      </c>
      <c r="Z134" s="30" t="str">
        <f>IF(SUM('Sales by Agent'!X134:Z134)&gt;0,"YES","NO")</f>
        <v>NO</v>
      </c>
      <c r="AA134" s="30" t="str">
        <f>IF(SUM('Sales by Agent'!Y134:AA134)&gt;0,"YES","NO")</f>
        <v>NO</v>
      </c>
      <c r="AB134" s="30" t="str">
        <f>IF(SUM('Sales by Agent'!Z134:AB134)&gt;0,"YES","NO")</f>
        <v>NO</v>
      </c>
      <c r="AC134" s="30" t="str">
        <f>IF(SUM('Sales by Agent'!AA134:AC134)&gt;0,"YES","NO")</f>
        <v>NO</v>
      </c>
      <c r="AD134" s="30" t="str">
        <f>IF(SUM('Sales by Agent'!AB134:AD134)&gt;0,"YES","NO")</f>
        <v>NO</v>
      </c>
      <c r="AE134" s="30" t="str">
        <f>IF(SUM('Sales by Agent'!AC134:AE134)&gt;0,"YES","NO")</f>
        <v>NO</v>
      </c>
      <c r="AF134" s="30" t="str">
        <f>IF(SUM('Sales by Agent'!AD134:AF134)&gt;0,"YES","NO")</f>
        <v>NO</v>
      </c>
      <c r="AG134" s="30" t="str">
        <f>IF(SUM('Sales by Agent'!AE134:AG134)&gt;0,"YES","NO")</f>
        <v>NO</v>
      </c>
      <c r="AH134" s="30" t="str">
        <f>IF(SUM('Sales by Agent'!AF134:AH134)&gt;0,"YES","NO")</f>
        <v>NO</v>
      </c>
      <c r="AI134" s="30" t="str">
        <f>IF(SUM('Sales by Agent'!AG134:AI134)&gt;0,"YES","NO")</f>
        <v>NO</v>
      </c>
      <c r="AJ134" s="30" t="str">
        <f>IF(SUM('Sales by Agent'!AH134:AJ134)&gt;0,"YES","NO")</f>
        <v>NO</v>
      </c>
      <c r="AK134" s="30" t="str">
        <f>IF(SUM('Sales by Agent'!AI134:AK134)&gt;0,"YES","NO")</f>
        <v>NO</v>
      </c>
      <c r="AL134" s="30" t="str">
        <f>IF(SUM('Sales by Agent'!AJ134:AL134)&gt;0,"YES","NO")</f>
        <v>NO</v>
      </c>
      <c r="AM134" s="30" t="str">
        <f>IF(SUM('Sales by Agent'!AK134:AM134)&gt;0,"YES","NO")</f>
        <v>NO</v>
      </c>
      <c r="AN134" s="30" t="str">
        <f>IF(SUM('Sales by Agent'!AL134:AN134)&gt;0,"YES","NO")</f>
        <v>NO</v>
      </c>
      <c r="AO134" s="30" t="str">
        <f>IF(SUM('Sales by Agent'!AM134:AO134)&gt;0,"YES","NO")</f>
        <v>NO</v>
      </c>
      <c r="AP134" s="30" t="str">
        <f>IF(SUM('Sales by Agent'!AN134:AP134)&gt;0,"YES","NO")</f>
        <v>NO</v>
      </c>
      <c r="AQ134" s="30" t="str">
        <f>IF(SUM('Sales by Agent'!AO134:AQ134)&gt;0,"YES","NO")</f>
        <v>NO</v>
      </c>
      <c r="AR134" s="30" t="str">
        <f>IF(SUM('Sales by Agent'!AP134:AR134)&gt;0,"YES","NO")</f>
        <v>NO</v>
      </c>
      <c r="AS134" s="30" t="str">
        <f>IF(SUM('Sales by Agent'!AQ134:AS134)&gt;0,"YES","NO")</f>
        <v>NO</v>
      </c>
      <c r="AT134" s="30" t="str">
        <f>IF(SUM('Sales by Agent'!AR134:AT134)&gt;0,"YES","NO")</f>
        <v>NO</v>
      </c>
      <c r="AU134" s="30" t="str">
        <f>IF(SUM('Sales by Agent'!AS134:AU134)&gt;0,"YES","NO")</f>
        <v>YES</v>
      </c>
      <c r="AV134" s="30" t="str">
        <f>IF(SUM('Sales by Agent'!AT134:AV134)&gt;0,"YES","NO")</f>
        <v>YES</v>
      </c>
      <c r="AW134" s="87"/>
      <c r="AX134" t="str">
        <f t="shared" si="24"/>
        <v>NO</v>
      </c>
      <c r="AY134" t="str">
        <f t="shared" si="25"/>
        <v>NO</v>
      </c>
      <c r="AZ134" t="str">
        <f t="shared" si="26"/>
        <v>NO</v>
      </c>
      <c r="BA134" t="str">
        <f t="shared" si="27"/>
        <v>NO</v>
      </c>
      <c r="BB134" t="str">
        <f t="shared" si="28"/>
        <v>NO</v>
      </c>
      <c r="BC134" t="str">
        <f t="shared" si="29"/>
        <v>NO</v>
      </c>
      <c r="BD134" t="str">
        <f t="shared" si="30"/>
        <v>NO</v>
      </c>
      <c r="BE134" t="str">
        <f t="shared" si="31"/>
        <v>NO</v>
      </c>
      <c r="BF134" t="str">
        <f t="shared" si="32"/>
        <v>NO</v>
      </c>
      <c r="BG134" t="str">
        <f t="shared" si="33"/>
        <v>NO</v>
      </c>
      <c r="BH134" t="str">
        <f t="shared" si="23"/>
        <v>NO</v>
      </c>
    </row>
    <row r="135" spans="1:60">
      <c r="A135" s="564" t="s">
        <v>2231</v>
      </c>
      <c r="B135" s="564" t="s">
        <v>2232</v>
      </c>
      <c r="C135" s="564" t="s">
        <v>1986</v>
      </c>
      <c r="D135" s="564" t="s">
        <v>689</v>
      </c>
      <c r="E135" s="564" t="s">
        <v>1457</v>
      </c>
      <c r="F135" s="565">
        <v>14372.89</v>
      </c>
      <c r="G135" s="31"/>
      <c r="H135" s="31"/>
      <c r="I135" s="30" t="str">
        <f>IF(SUM('Sales by Agent'!G135:I135)&gt;0,"YES","NO")</f>
        <v>NO</v>
      </c>
      <c r="J135" s="30" t="str">
        <f>IF(SUM('Sales by Agent'!H135:J135)&gt;0,"YES","NO")</f>
        <v>NO</v>
      </c>
      <c r="K135" s="30" t="str">
        <f>IF(SUM('Sales by Agent'!I135:K135)&gt;0,"YES","NO")</f>
        <v>NO</v>
      </c>
      <c r="L135" s="30" t="str">
        <f>IF(SUM('Sales by Agent'!J135:L135)&gt;0,"YES","NO")</f>
        <v>NO</v>
      </c>
      <c r="M135" s="30" t="str">
        <f>IF(SUM('Sales by Agent'!K135:M135)&gt;0,"YES","NO")</f>
        <v>NO</v>
      </c>
      <c r="N135" s="30" t="str">
        <f>IF(SUM('Sales by Agent'!L135:N135)&gt;0,"YES","NO")</f>
        <v>NO</v>
      </c>
      <c r="O135" s="30" t="str">
        <f>IF(SUM('Sales by Agent'!M135:O135)&gt;0,"YES","NO")</f>
        <v>NO</v>
      </c>
      <c r="P135" s="30" t="str">
        <f>IF(SUM('Sales by Agent'!N135:P135)&gt;0,"YES","NO")</f>
        <v>NO</v>
      </c>
      <c r="Q135" s="30" t="str">
        <f>IF(SUM('Sales by Agent'!O135:Q135)&gt;0,"YES","NO")</f>
        <v>NO</v>
      </c>
      <c r="R135" s="30" t="str">
        <f>IF(SUM('Sales by Agent'!P135:R135)&gt;0,"YES","NO")</f>
        <v>NO</v>
      </c>
      <c r="S135" s="30" t="str">
        <f>IF(SUM('Sales by Agent'!Q135:S135)&gt;0,"YES","NO")</f>
        <v>NO</v>
      </c>
      <c r="T135" s="30" t="str">
        <f>IF(SUM('Sales by Agent'!R135:T135)&gt;0,"YES","NO")</f>
        <v>NO</v>
      </c>
      <c r="U135" s="30" t="str">
        <f>IF(SUM('Sales by Agent'!S135:U135)&gt;0,"YES","NO")</f>
        <v>NO</v>
      </c>
      <c r="V135" s="30" t="str">
        <f>IF(SUM('Sales by Agent'!T135:V135)&gt;0,"YES","NO")</f>
        <v>NO</v>
      </c>
      <c r="W135" s="30" t="str">
        <f>IF(SUM('Sales by Agent'!U135:W135)&gt;0,"YES","NO")</f>
        <v>NO</v>
      </c>
      <c r="X135" s="30" t="str">
        <f>IF(SUM('Sales by Agent'!V135:X135)&gt;0,"YES","NO")</f>
        <v>NO</v>
      </c>
      <c r="Y135" s="30" t="str">
        <f>IF(SUM('Sales by Agent'!W135:Y135)&gt;0,"YES","NO")</f>
        <v>NO</v>
      </c>
      <c r="Z135" s="30" t="str">
        <f>IF(SUM('Sales by Agent'!X135:Z135)&gt;0,"YES","NO")</f>
        <v>NO</v>
      </c>
      <c r="AA135" s="30" t="str">
        <f>IF(SUM('Sales by Agent'!Y135:AA135)&gt;0,"YES","NO")</f>
        <v>NO</v>
      </c>
      <c r="AB135" s="30" t="str">
        <f>IF(SUM('Sales by Agent'!Z135:AB135)&gt;0,"YES","NO")</f>
        <v>NO</v>
      </c>
      <c r="AC135" s="30" t="str">
        <f>IF(SUM('Sales by Agent'!AA135:AC135)&gt;0,"YES","NO")</f>
        <v>NO</v>
      </c>
      <c r="AD135" s="30" t="str">
        <f>IF(SUM('Sales by Agent'!AB135:AD135)&gt;0,"YES","NO")</f>
        <v>NO</v>
      </c>
      <c r="AE135" s="30" t="str">
        <f>IF(SUM('Sales by Agent'!AC135:AE135)&gt;0,"YES","NO")</f>
        <v>NO</v>
      </c>
      <c r="AF135" s="30" t="str">
        <f>IF(SUM('Sales by Agent'!AD135:AF135)&gt;0,"YES","NO")</f>
        <v>NO</v>
      </c>
      <c r="AG135" s="30" t="str">
        <f>IF(SUM('Sales by Agent'!AE135:AG135)&gt;0,"YES","NO")</f>
        <v>NO</v>
      </c>
      <c r="AH135" s="30" t="str">
        <f>IF(SUM('Sales by Agent'!AF135:AH135)&gt;0,"YES","NO")</f>
        <v>NO</v>
      </c>
      <c r="AI135" s="30" t="str">
        <f>IF(SUM('Sales by Agent'!AG135:AI135)&gt;0,"YES","NO")</f>
        <v>NO</v>
      </c>
      <c r="AJ135" s="30" t="str">
        <f>IF(SUM('Sales by Agent'!AH135:AJ135)&gt;0,"YES","NO")</f>
        <v>NO</v>
      </c>
      <c r="AK135" s="30" t="str">
        <f>IF(SUM('Sales by Agent'!AI135:AK135)&gt;0,"YES","NO")</f>
        <v>NO</v>
      </c>
      <c r="AL135" s="30" t="str">
        <f>IF(SUM('Sales by Agent'!AJ135:AL135)&gt;0,"YES","NO")</f>
        <v>YES</v>
      </c>
      <c r="AM135" s="30" t="str">
        <f>IF(SUM('Sales by Agent'!AK135:AM135)&gt;0,"YES","NO")</f>
        <v>YES</v>
      </c>
      <c r="AN135" s="30" t="str">
        <f>IF(SUM('Sales by Agent'!AL135:AN135)&gt;0,"YES","NO")</f>
        <v>YES</v>
      </c>
      <c r="AO135" s="30" t="str">
        <f>IF(SUM('Sales by Agent'!AM135:AO135)&gt;0,"YES","NO")</f>
        <v>YES</v>
      </c>
      <c r="AP135" s="30" t="str">
        <f>IF(SUM('Sales by Agent'!AN135:AP135)&gt;0,"YES","NO")</f>
        <v>YES</v>
      </c>
      <c r="AQ135" s="30" t="str">
        <f>IF(SUM('Sales by Agent'!AO135:AQ135)&gt;0,"YES","NO")</f>
        <v>YES</v>
      </c>
      <c r="AR135" s="30" t="str">
        <f>IF(SUM('Sales by Agent'!AP135:AR135)&gt;0,"YES","NO")</f>
        <v>YES</v>
      </c>
      <c r="AS135" s="30" t="str">
        <f>IF(SUM('Sales by Agent'!AQ135:AS135)&gt;0,"YES","NO")</f>
        <v>YES</v>
      </c>
      <c r="AT135" s="30" t="str">
        <f>IF(SUM('Sales by Agent'!AR135:AT135)&gt;0,"YES","NO")</f>
        <v>YES</v>
      </c>
      <c r="AU135" s="30" t="str">
        <f>IF(SUM('Sales by Agent'!AS135:AU135)&gt;0,"YES","NO")</f>
        <v>YES</v>
      </c>
      <c r="AV135" s="30" t="str">
        <f>IF(SUM('Sales by Agent'!AT135:AV135)&gt;0,"YES","NO")</f>
        <v>YES</v>
      </c>
      <c r="AW135" s="87"/>
      <c r="AX135" t="str">
        <f t="shared" si="24"/>
        <v>NO</v>
      </c>
      <c r="AY135" t="str">
        <f t="shared" si="25"/>
        <v>NO</v>
      </c>
      <c r="AZ135" t="str">
        <f t="shared" si="26"/>
        <v>NO</v>
      </c>
      <c r="BA135" t="str">
        <f t="shared" si="27"/>
        <v>NO</v>
      </c>
      <c r="BB135" t="str">
        <f t="shared" si="28"/>
        <v>NO</v>
      </c>
      <c r="BC135" t="str">
        <f t="shared" si="29"/>
        <v>NO</v>
      </c>
      <c r="BD135" t="str">
        <f t="shared" si="30"/>
        <v>NO</v>
      </c>
      <c r="BE135" t="str">
        <f t="shared" si="31"/>
        <v>NO</v>
      </c>
      <c r="BF135" t="str">
        <f t="shared" si="32"/>
        <v>NO</v>
      </c>
      <c r="BG135" t="str">
        <f t="shared" si="33"/>
        <v>NO</v>
      </c>
      <c r="BH135" t="str">
        <f t="shared" si="23"/>
        <v>NO</v>
      </c>
    </row>
    <row r="136" spans="1:60">
      <c r="A136" s="564" t="s">
        <v>2524</v>
      </c>
      <c r="B136" s="564" t="s">
        <v>2525</v>
      </c>
      <c r="C136" s="564" t="s">
        <v>1986</v>
      </c>
      <c r="D136" s="564" t="s">
        <v>689</v>
      </c>
      <c r="E136" s="564" t="s">
        <v>1457</v>
      </c>
      <c r="F136" s="565">
        <v>0</v>
      </c>
      <c r="G136" s="31"/>
      <c r="H136" s="31"/>
      <c r="I136" s="30" t="str">
        <f>IF(SUM('Sales by Agent'!G136:I136)&gt;0,"YES","NO")</f>
        <v>NO</v>
      </c>
      <c r="J136" s="30" t="str">
        <f>IF(SUM('Sales by Agent'!H136:J136)&gt;0,"YES","NO")</f>
        <v>NO</v>
      </c>
      <c r="K136" s="30" t="str">
        <f>IF(SUM('Sales by Agent'!I136:K136)&gt;0,"YES","NO")</f>
        <v>NO</v>
      </c>
      <c r="L136" s="30" t="str">
        <f>IF(SUM('Sales by Agent'!J136:L136)&gt;0,"YES","NO")</f>
        <v>NO</v>
      </c>
      <c r="M136" s="30" t="str">
        <f>IF(SUM('Sales by Agent'!K136:M136)&gt;0,"YES","NO")</f>
        <v>NO</v>
      </c>
      <c r="N136" s="30" t="str">
        <f>IF(SUM('Sales by Agent'!L136:N136)&gt;0,"YES","NO")</f>
        <v>NO</v>
      </c>
      <c r="O136" s="30" t="str">
        <f>IF(SUM('Sales by Agent'!M136:O136)&gt;0,"YES","NO")</f>
        <v>NO</v>
      </c>
      <c r="P136" s="30" t="str">
        <f>IF(SUM('Sales by Agent'!N136:P136)&gt;0,"YES","NO")</f>
        <v>NO</v>
      </c>
      <c r="Q136" s="30" t="str">
        <f>IF(SUM('Sales by Agent'!O136:Q136)&gt;0,"YES","NO")</f>
        <v>NO</v>
      </c>
      <c r="R136" s="30" t="str">
        <f>IF(SUM('Sales by Agent'!P136:R136)&gt;0,"YES","NO")</f>
        <v>NO</v>
      </c>
      <c r="S136" s="30" t="str">
        <f>IF(SUM('Sales by Agent'!Q136:S136)&gt;0,"YES","NO")</f>
        <v>NO</v>
      </c>
      <c r="T136" s="30" t="str">
        <f>IF(SUM('Sales by Agent'!R136:T136)&gt;0,"YES","NO")</f>
        <v>NO</v>
      </c>
      <c r="U136" s="30" t="str">
        <f>IF(SUM('Sales by Agent'!S136:U136)&gt;0,"YES","NO")</f>
        <v>NO</v>
      </c>
      <c r="V136" s="30" t="str">
        <f>IF(SUM('Sales by Agent'!T136:V136)&gt;0,"YES","NO")</f>
        <v>NO</v>
      </c>
      <c r="W136" s="30" t="str">
        <f>IF(SUM('Sales by Agent'!U136:W136)&gt;0,"YES","NO")</f>
        <v>NO</v>
      </c>
      <c r="X136" s="30" t="str">
        <f>IF(SUM('Sales by Agent'!V136:X136)&gt;0,"YES","NO")</f>
        <v>NO</v>
      </c>
      <c r="Y136" s="30" t="str">
        <f>IF(SUM('Sales by Agent'!W136:Y136)&gt;0,"YES","NO")</f>
        <v>NO</v>
      </c>
      <c r="Z136" s="30" t="str">
        <f>IF(SUM('Sales by Agent'!X136:Z136)&gt;0,"YES","NO")</f>
        <v>NO</v>
      </c>
      <c r="AA136" s="30" t="str">
        <f>IF(SUM('Sales by Agent'!Y136:AA136)&gt;0,"YES","NO")</f>
        <v>NO</v>
      </c>
      <c r="AB136" s="30" t="str">
        <f>IF(SUM('Sales by Agent'!Z136:AB136)&gt;0,"YES","NO")</f>
        <v>NO</v>
      </c>
      <c r="AC136" s="30" t="str">
        <f>IF(SUM('Sales by Agent'!AA136:AC136)&gt;0,"YES","NO")</f>
        <v>NO</v>
      </c>
      <c r="AD136" s="30" t="str">
        <f>IF(SUM('Sales by Agent'!AB136:AD136)&gt;0,"YES","NO")</f>
        <v>NO</v>
      </c>
      <c r="AE136" s="30" t="str">
        <f>IF(SUM('Sales by Agent'!AC136:AE136)&gt;0,"YES","NO")</f>
        <v>NO</v>
      </c>
      <c r="AF136" s="30" t="str">
        <f>IF(SUM('Sales by Agent'!AD136:AF136)&gt;0,"YES","NO")</f>
        <v>NO</v>
      </c>
      <c r="AG136" s="30" t="str">
        <f>IF(SUM('Sales by Agent'!AE136:AG136)&gt;0,"YES","NO")</f>
        <v>NO</v>
      </c>
      <c r="AH136" s="30" t="str">
        <f>IF(SUM('Sales by Agent'!AF136:AH136)&gt;0,"YES","NO")</f>
        <v>NO</v>
      </c>
      <c r="AI136" s="30" t="str">
        <f>IF(SUM('Sales by Agent'!AG136:AI136)&gt;0,"YES","NO")</f>
        <v>NO</v>
      </c>
      <c r="AJ136" s="30" t="str">
        <f>IF(SUM('Sales by Agent'!AH136:AJ136)&gt;0,"YES","NO")</f>
        <v>NO</v>
      </c>
      <c r="AK136" s="30" t="str">
        <f>IF(SUM('Sales by Agent'!AI136:AK136)&gt;0,"YES","NO")</f>
        <v>NO</v>
      </c>
      <c r="AL136" s="30" t="str">
        <f>IF(SUM('Sales by Agent'!AJ136:AL136)&gt;0,"YES","NO")</f>
        <v>NO</v>
      </c>
      <c r="AM136" s="30" t="str">
        <f>IF(SUM('Sales by Agent'!AK136:AM136)&gt;0,"YES","NO")</f>
        <v>NO</v>
      </c>
      <c r="AN136" s="30" t="str">
        <f>IF(SUM('Sales by Agent'!AL136:AN136)&gt;0,"YES","NO")</f>
        <v>NO</v>
      </c>
      <c r="AO136" s="30" t="str">
        <f>IF(SUM('Sales by Agent'!AM136:AO136)&gt;0,"YES","NO")</f>
        <v>NO</v>
      </c>
      <c r="AP136" s="30" t="str">
        <f>IF(SUM('Sales by Agent'!AN136:AP136)&gt;0,"YES","NO")</f>
        <v>NO</v>
      </c>
      <c r="AQ136" s="30" t="str">
        <f>IF(SUM('Sales by Agent'!AO136:AQ136)&gt;0,"YES","NO")</f>
        <v>NO</v>
      </c>
      <c r="AR136" s="30" t="str">
        <f>IF(SUM('Sales by Agent'!AP136:AR136)&gt;0,"YES","NO")</f>
        <v>NO</v>
      </c>
      <c r="AS136" s="30" t="str">
        <f>IF(SUM('Sales by Agent'!AQ136:AS136)&gt;0,"YES","NO")</f>
        <v>NO</v>
      </c>
      <c r="AT136" s="30" t="str">
        <f>IF(SUM('Sales by Agent'!AR136:AT136)&gt;0,"YES","NO")</f>
        <v>NO</v>
      </c>
      <c r="AU136" s="30" t="str">
        <f>IF(SUM('Sales by Agent'!AS136:AU136)&gt;0,"YES","NO")</f>
        <v>NO</v>
      </c>
      <c r="AV136" s="30" t="str">
        <f>IF(SUM('Sales by Agent'!AT136:AV136)&gt;0,"YES","NO")</f>
        <v>NO</v>
      </c>
      <c r="AW136" s="87"/>
      <c r="AX136" t="str">
        <f t="shared" si="24"/>
        <v>NO</v>
      </c>
      <c r="AY136" t="str">
        <f t="shared" si="25"/>
        <v>NO</v>
      </c>
      <c r="AZ136" t="str">
        <f t="shared" si="26"/>
        <v>NO</v>
      </c>
      <c r="BA136" t="str">
        <f t="shared" si="27"/>
        <v>NO</v>
      </c>
      <c r="BB136" t="str">
        <f t="shared" si="28"/>
        <v>NO</v>
      </c>
      <c r="BC136" t="str">
        <f t="shared" si="29"/>
        <v>NO</v>
      </c>
      <c r="BD136" t="str">
        <f t="shared" si="30"/>
        <v>NO</v>
      </c>
      <c r="BE136" t="str">
        <f t="shared" si="31"/>
        <v>NO</v>
      </c>
      <c r="BF136" t="str">
        <f t="shared" si="32"/>
        <v>NO</v>
      </c>
      <c r="BG136" t="str">
        <f t="shared" si="33"/>
        <v>NO</v>
      </c>
      <c r="BH136" t="str">
        <f t="shared" si="23"/>
        <v>NO</v>
      </c>
    </row>
    <row r="137" spans="1:60">
      <c r="A137" s="564" t="s">
        <v>2233</v>
      </c>
      <c r="B137" s="564" t="s">
        <v>2234</v>
      </c>
      <c r="C137" s="564" t="s">
        <v>1986</v>
      </c>
      <c r="D137" s="564" t="s">
        <v>689</v>
      </c>
      <c r="E137" s="564" t="s">
        <v>1457</v>
      </c>
      <c r="F137" s="565">
        <v>0</v>
      </c>
      <c r="G137" s="31"/>
      <c r="H137" s="86"/>
      <c r="I137" s="30" t="str">
        <f>IF(SUM('Sales by Agent'!G137:I137)&gt;0,"YES","NO")</f>
        <v>NO</v>
      </c>
      <c r="J137" s="30" t="str">
        <f>IF(SUM('Sales by Agent'!H137:J137)&gt;0,"YES","NO")</f>
        <v>NO</v>
      </c>
      <c r="K137" s="30" t="str">
        <f>IF(SUM('Sales by Agent'!I137:K137)&gt;0,"YES","NO")</f>
        <v>NO</v>
      </c>
      <c r="L137" s="30" t="str">
        <f>IF(SUM('Sales by Agent'!J137:L137)&gt;0,"YES","NO")</f>
        <v>NO</v>
      </c>
      <c r="M137" s="30" t="str">
        <f>IF(SUM('Sales by Agent'!K137:M137)&gt;0,"YES","NO")</f>
        <v>NO</v>
      </c>
      <c r="N137" s="30" t="str">
        <f>IF(SUM('Sales by Agent'!L137:N137)&gt;0,"YES","NO")</f>
        <v>NO</v>
      </c>
      <c r="O137" s="30" t="str">
        <f>IF(SUM('Sales by Agent'!M137:O137)&gt;0,"YES","NO")</f>
        <v>NO</v>
      </c>
      <c r="P137" s="30" t="str">
        <f>IF(SUM('Sales by Agent'!N137:P137)&gt;0,"YES","NO")</f>
        <v>NO</v>
      </c>
      <c r="Q137" s="30" t="str">
        <f>IF(SUM('Sales by Agent'!O137:Q137)&gt;0,"YES","NO")</f>
        <v>NO</v>
      </c>
      <c r="R137" s="30" t="str">
        <f>IF(SUM('Sales by Agent'!P137:R137)&gt;0,"YES","NO")</f>
        <v>NO</v>
      </c>
      <c r="S137" s="30" t="str">
        <f>IF(SUM('Sales by Agent'!Q137:S137)&gt;0,"YES","NO")</f>
        <v>NO</v>
      </c>
      <c r="T137" s="30" t="str">
        <f>IF(SUM('Sales by Agent'!R137:T137)&gt;0,"YES","NO")</f>
        <v>NO</v>
      </c>
      <c r="U137" s="30" t="str">
        <f>IF(SUM('Sales by Agent'!S137:U137)&gt;0,"YES","NO")</f>
        <v>NO</v>
      </c>
      <c r="V137" s="30" t="str">
        <f>IF(SUM('Sales by Agent'!T137:V137)&gt;0,"YES","NO")</f>
        <v>NO</v>
      </c>
      <c r="W137" s="30" t="str">
        <f>IF(SUM('Sales by Agent'!U137:W137)&gt;0,"YES","NO")</f>
        <v>NO</v>
      </c>
      <c r="X137" s="30" t="str">
        <f>IF(SUM('Sales by Agent'!V137:X137)&gt;0,"YES","NO")</f>
        <v>NO</v>
      </c>
      <c r="Y137" s="30" t="str">
        <f>IF(SUM('Sales by Agent'!W137:Y137)&gt;0,"YES","NO")</f>
        <v>NO</v>
      </c>
      <c r="Z137" s="30" t="str">
        <f>IF(SUM('Sales by Agent'!X137:Z137)&gt;0,"YES","NO")</f>
        <v>NO</v>
      </c>
      <c r="AA137" s="30" t="str">
        <f>IF(SUM('Sales by Agent'!Y137:AA137)&gt;0,"YES","NO")</f>
        <v>NO</v>
      </c>
      <c r="AB137" s="30" t="str">
        <f>IF(SUM('Sales by Agent'!Z137:AB137)&gt;0,"YES","NO")</f>
        <v>NO</v>
      </c>
      <c r="AC137" s="30" t="str">
        <f>IF(SUM('Sales by Agent'!AA137:AC137)&gt;0,"YES","NO")</f>
        <v>NO</v>
      </c>
      <c r="AD137" s="30" t="str">
        <f>IF(SUM('Sales by Agent'!AB137:AD137)&gt;0,"YES","NO")</f>
        <v>NO</v>
      </c>
      <c r="AE137" s="30" t="str">
        <f>IF(SUM('Sales by Agent'!AC137:AE137)&gt;0,"YES","NO")</f>
        <v>NO</v>
      </c>
      <c r="AF137" s="30" t="str">
        <f>IF(SUM('Sales by Agent'!AD137:AF137)&gt;0,"YES","NO")</f>
        <v>NO</v>
      </c>
      <c r="AG137" s="30" t="str">
        <f>IF(SUM('Sales by Agent'!AE137:AG137)&gt;0,"YES","NO")</f>
        <v>NO</v>
      </c>
      <c r="AH137" s="30" t="str">
        <f>IF(SUM('Sales by Agent'!AF137:AH137)&gt;0,"YES","NO")</f>
        <v>NO</v>
      </c>
      <c r="AI137" s="30" t="str">
        <f>IF(SUM('Sales by Agent'!AG137:AI137)&gt;0,"YES","NO")</f>
        <v>NO</v>
      </c>
      <c r="AJ137" s="30" t="str">
        <f>IF(SUM('Sales by Agent'!AH137:AJ137)&gt;0,"YES","NO")</f>
        <v>NO</v>
      </c>
      <c r="AK137" s="30" t="str">
        <f>IF(SUM('Sales by Agent'!AI137:AK137)&gt;0,"YES","NO")</f>
        <v>NO</v>
      </c>
      <c r="AL137" s="30" t="str">
        <f>IF(SUM('Sales by Agent'!AJ137:AL137)&gt;0,"YES","NO")</f>
        <v>NO</v>
      </c>
      <c r="AM137" s="30" t="str">
        <f>IF(SUM('Sales by Agent'!AK137:AM137)&gt;0,"YES","NO")</f>
        <v>NO</v>
      </c>
      <c r="AN137" s="30" t="str">
        <f>IF(SUM('Sales by Agent'!AL137:AN137)&gt;0,"YES","NO")</f>
        <v>NO</v>
      </c>
      <c r="AO137" s="30" t="str">
        <f>IF(SUM('Sales by Agent'!AM137:AO137)&gt;0,"YES","NO")</f>
        <v>NO</v>
      </c>
      <c r="AP137" s="30" t="str">
        <f>IF(SUM('Sales by Agent'!AN137:AP137)&gt;0,"YES","NO")</f>
        <v>NO</v>
      </c>
      <c r="AQ137" s="30" t="str">
        <f>IF(SUM('Sales by Agent'!AO137:AQ137)&gt;0,"YES","NO")</f>
        <v>NO</v>
      </c>
      <c r="AR137" s="30" t="str">
        <f>IF(SUM('Sales by Agent'!AP137:AR137)&gt;0,"YES","NO")</f>
        <v>NO</v>
      </c>
      <c r="AS137" s="30" t="str">
        <f>IF(SUM('Sales by Agent'!AQ137:AS137)&gt;0,"YES","NO")</f>
        <v>NO</v>
      </c>
      <c r="AT137" s="30" t="str">
        <f>IF(SUM('Sales by Agent'!AR137:AT137)&gt;0,"YES","NO")</f>
        <v>NO</v>
      </c>
      <c r="AU137" s="30" t="str">
        <f>IF(SUM('Sales by Agent'!AS137:AU137)&gt;0,"YES","NO")</f>
        <v>NO</v>
      </c>
      <c r="AV137" s="30" t="str">
        <f>IF(SUM('Sales by Agent'!AT137:AV137)&gt;0,"YES","NO")</f>
        <v>NO</v>
      </c>
      <c r="AW137" s="87"/>
      <c r="AX137" t="str">
        <f t="shared" si="24"/>
        <v>NO</v>
      </c>
      <c r="AY137" t="str">
        <f t="shared" si="25"/>
        <v>NO</v>
      </c>
      <c r="AZ137" t="str">
        <f t="shared" si="26"/>
        <v>NO</v>
      </c>
      <c r="BA137" t="str">
        <f t="shared" si="27"/>
        <v>NO</v>
      </c>
      <c r="BB137" t="str">
        <f t="shared" si="28"/>
        <v>NO</v>
      </c>
      <c r="BC137" t="str">
        <f t="shared" si="29"/>
        <v>NO</v>
      </c>
      <c r="BD137" t="str">
        <f t="shared" si="30"/>
        <v>NO</v>
      </c>
      <c r="BE137" t="str">
        <f t="shared" si="31"/>
        <v>NO</v>
      </c>
      <c r="BF137" t="str">
        <f t="shared" si="32"/>
        <v>NO</v>
      </c>
      <c r="BG137" t="str">
        <f t="shared" si="33"/>
        <v>NO</v>
      </c>
      <c r="BH137" t="str">
        <f t="shared" si="23"/>
        <v>NO</v>
      </c>
    </row>
    <row r="138" spans="1:60">
      <c r="A138" s="564" t="s">
        <v>2235</v>
      </c>
      <c r="B138" s="564" t="s">
        <v>2236</v>
      </c>
      <c r="C138" s="564" t="s">
        <v>1986</v>
      </c>
      <c r="D138" s="564" t="s">
        <v>689</v>
      </c>
      <c r="E138" s="564" t="s">
        <v>1457</v>
      </c>
      <c r="F138" s="565">
        <v>17186.18</v>
      </c>
      <c r="G138" s="86"/>
      <c r="H138" s="86"/>
      <c r="I138" s="30" t="str">
        <f>IF(SUM('Sales by Agent'!G138:I138)&gt;0,"YES","NO")</f>
        <v>NO</v>
      </c>
      <c r="J138" s="30" t="str">
        <f>IF(SUM('Sales by Agent'!H138:J138)&gt;0,"YES","NO")</f>
        <v>NO</v>
      </c>
      <c r="K138" s="30" t="str">
        <f>IF(SUM('Sales by Agent'!I138:K138)&gt;0,"YES","NO")</f>
        <v>NO</v>
      </c>
      <c r="L138" s="30" t="str">
        <f>IF(SUM('Sales by Agent'!J138:L138)&gt;0,"YES","NO")</f>
        <v>NO</v>
      </c>
      <c r="M138" s="30" t="str">
        <f>IF(SUM('Sales by Agent'!K138:M138)&gt;0,"YES","NO")</f>
        <v>NO</v>
      </c>
      <c r="N138" s="30" t="str">
        <f>IF(SUM('Sales by Agent'!L138:N138)&gt;0,"YES","NO")</f>
        <v>NO</v>
      </c>
      <c r="O138" s="30" t="str">
        <f>IF(SUM('Sales by Agent'!M138:O138)&gt;0,"YES","NO")</f>
        <v>NO</v>
      </c>
      <c r="P138" s="30" t="str">
        <f>IF(SUM('Sales by Agent'!N138:P138)&gt;0,"YES","NO")</f>
        <v>NO</v>
      </c>
      <c r="Q138" s="30" t="str">
        <f>IF(SUM('Sales by Agent'!O138:Q138)&gt;0,"YES","NO")</f>
        <v>NO</v>
      </c>
      <c r="R138" s="30" t="str">
        <f>IF(SUM('Sales by Agent'!P138:R138)&gt;0,"YES","NO")</f>
        <v>NO</v>
      </c>
      <c r="S138" s="30" t="str">
        <f>IF(SUM('Sales by Agent'!Q138:S138)&gt;0,"YES","NO")</f>
        <v>NO</v>
      </c>
      <c r="T138" s="30" t="str">
        <f>IF(SUM('Sales by Agent'!R138:T138)&gt;0,"YES","NO")</f>
        <v>NO</v>
      </c>
      <c r="U138" s="30" t="str">
        <f>IF(SUM('Sales by Agent'!S138:U138)&gt;0,"YES","NO")</f>
        <v>NO</v>
      </c>
      <c r="V138" s="30" t="str">
        <f>IF(SUM('Sales by Agent'!T138:V138)&gt;0,"YES","NO")</f>
        <v>NO</v>
      </c>
      <c r="W138" s="30" t="str">
        <f>IF(SUM('Sales by Agent'!U138:W138)&gt;0,"YES","NO")</f>
        <v>NO</v>
      </c>
      <c r="X138" s="30" t="str">
        <f>IF(SUM('Sales by Agent'!V138:X138)&gt;0,"YES","NO")</f>
        <v>NO</v>
      </c>
      <c r="Y138" s="30" t="str">
        <f>IF(SUM('Sales by Agent'!W138:Y138)&gt;0,"YES","NO")</f>
        <v>NO</v>
      </c>
      <c r="Z138" s="30" t="str">
        <f>IF(SUM('Sales by Agent'!X138:Z138)&gt;0,"YES","NO")</f>
        <v>NO</v>
      </c>
      <c r="AA138" s="30" t="str">
        <f>IF(SUM('Sales by Agent'!Y138:AA138)&gt;0,"YES","NO")</f>
        <v>NO</v>
      </c>
      <c r="AB138" s="30" t="str">
        <f>IF(SUM('Sales by Agent'!Z138:AB138)&gt;0,"YES","NO")</f>
        <v>NO</v>
      </c>
      <c r="AC138" s="30" t="str">
        <f>IF(SUM('Sales by Agent'!AA138:AC138)&gt;0,"YES","NO")</f>
        <v>NO</v>
      </c>
      <c r="AD138" s="30" t="str">
        <f>IF(SUM('Sales by Agent'!AB138:AD138)&gt;0,"YES","NO")</f>
        <v>NO</v>
      </c>
      <c r="AE138" s="30" t="str">
        <f>IF(SUM('Sales by Agent'!AC138:AE138)&gt;0,"YES","NO")</f>
        <v>NO</v>
      </c>
      <c r="AF138" s="30" t="str">
        <f>IF(SUM('Sales by Agent'!AD138:AF138)&gt;0,"YES","NO")</f>
        <v>NO</v>
      </c>
      <c r="AG138" s="30" t="str">
        <f>IF(SUM('Sales by Agent'!AE138:AG138)&gt;0,"YES","NO")</f>
        <v>NO</v>
      </c>
      <c r="AH138" s="30" t="str">
        <f>IF(SUM('Sales by Agent'!AF138:AH138)&gt;0,"YES","NO")</f>
        <v>NO</v>
      </c>
      <c r="AI138" s="30" t="str">
        <f>IF(SUM('Sales by Agent'!AG138:AI138)&gt;0,"YES","NO")</f>
        <v>NO</v>
      </c>
      <c r="AJ138" s="30" t="str">
        <f>IF(SUM('Sales by Agent'!AH138:AJ138)&gt;0,"YES","NO")</f>
        <v>NO</v>
      </c>
      <c r="AK138" s="30" t="str">
        <f>IF(SUM('Sales by Agent'!AI138:AK138)&gt;0,"YES","NO")</f>
        <v>NO</v>
      </c>
      <c r="AL138" s="30" t="str">
        <f>IF(SUM('Sales by Agent'!AJ138:AL138)&gt;0,"YES","NO")</f>
        <v>YES</v>
      </c>
      <c r="AM138" s="30" t="str">
        <f>IF(SUM('Sales by Agent'!AK138:AM138)&gt;0,"YES","NO")</f>
        <v>YES</v>
      </c>
      <c r="AN138" s="30" t="str">
        <f>IF(SUM('Sales by Agent'!AL138:AN138)&gt;0,"YES","NO")</f>
        <v>YES</v>
      </c>
      <c r="AO138" s="30" t="str">
        <f>IF(SUM('Sales by Agent'!AM138:AO138)&gt;0,"YES","NO")</f>
        <v>YES</v>
      </c>
      <c r="AP138" s="30" t="str">
        <f>IF(SUM('Sales by Agent'!AN138:AP138)&gt;0,"YES","NO")</f>
        <v>YES</v>
      </c>
      <c r="AQ138" s="30" t="str">
        <f>IF(SUM('Sales by Agent'!AO138:AQ138)&gt;0,"YES","NO")</f>
        <v>YES</v>
      </c>
      <c r="AR138" s="30" t="str">
        <f>IF(SUM('Sales by Agent'!AP138:AR138)&gt;0,"YES","NO")</f>
        <v>YES</v>
      </c>
      <c r="AS138" s="30" t="str">
        <f>IF(SUM('Sales by Agent'!AQ138:AS138)&gt;0,"YES","NO")</f>
        <v>YES</v>
      </c>
      <c r="AT138" s="30" t="str">
        <f>IF(SUM('Sales by Agent'!AR138:AT138)&gt;0,"YES","NO")</f>
        <v>YES</v>
      </c>
      <c r="AU138" s="30" t="str">
        <f>IF(SUM('Sales by Agent'!AS138:AU138)&gt;0,"YES","NO")</f>
        <v>YES</v>
      </c>
      <c r="AV138" s="30" t="str">
        <f>IF(SUM('Sales by Agent'!AT138:AV138)&gt;0,"YES","NO")</f>
        <v>YES</v>
      </c>
      <c r="AW138" s="87"/>
      <c r="AX138" t="str">
        <f t="shared" si="24"/>
        <v>NO</v>
      </c>
      <c r="AY138" t="str">
        <f t="shared" si="25"/>
        <v>NO</v>
      </c>
      <c r="AZ138" t="str">
        <f t="shared" si="26"/>
        <v>NO</v>
      </c>
      <c r="BA138" t="str">
        <f t="shared" si="27"/>
        <v>NO</v>
      </c>
      <c r="BB138" t="str">
        <f t="shared" si="28"/>
        <v>NO</v>
      </c>
      <c r="BC138" t="str">
        <f t="shared" si="29"/>
        <v>NO</v>
      </c>
      <c r="BD138" t="str">
        <f t="shared" si="30"/>
        <v>NO</v>
      </c>
      <c r="BE138" t="str">
        <f t="shared" si="31"/>
        <v>NO</v>
      </c>
      <c r="BF138" t="str">
        <f t="shared" si="32"/>
        <v>NO</v>
      </c>
      <c r="BG138" t="str">
        <f t="shared" si="33"/>
        <v>NO</v>
      </c>
      <c r="BH138" t="str">
        <f t="shared" si="23"/>
        <v>NO</v>
      </c>
    </row>
    <row r="139" spans="1:60">
      <c r="A139" s="564" t="s">
        <v>2237</v>
      </c>
      <c r="B139" s="564" t="s">
        <v>2238</v>
      </c>
      <c r="C139" s="564" t="s">
        <v>1986</v>
      </c>
      <c r="D139" s="564" t="s">
        <v>689</v>
      </c>
      <c r="E139" s="564" t="s">
        <v>1457</v>
      </c>
      <c r="F139" s="565">
        <v>10172.049999999999</v>
      </c>
      <c r="G139" s="31"/>
      <c r="H139" s="86"/>
      <c r="I139" s="30" t="str">
        <f>IF(SUM('Sales by Agent'!G139:I139)&gt;0,"YES","NO")</f>
        <v>NO</v>
      </c>
      <c r="J139" s="30" t="str">
        <f>IF(SUM('Sales by Agent'!H139:J139)&gt;0,"YES","NO")</f>
        <v>NO</v>
      </c>
      <c r="K139" s="30" t="str">
        <f>IF(SUM('Sales by Agent'!I139:K139)&gt;0,"YES","NO")</f>
        <v>NO</v>
      </c>
      <c r="L139" s="30" t="str">
        <f>IF(SUM('Sales by Agent'!J139:L139)&gt;0,"YES","NO")</f>
        <v>NO</v>
      </c>
      <c r="M139" s="30" t="str">
        <f>IF(SUM('Sales by Agent'!K139:M139)&gt;0,"YES","NO")</f>
        <v>NO</v>
      </c>
      <c r="N139" s="30" t="str">
        <f>IF(SUM('Sales by Agent'!L139:N139)&gt;0,"YES","NO")</f>
        <v>NO</v>
      </c>
      <c r="O139" s="30" t="str">
        <f>IF(SUM('Sales by Agent'!M139:O139)&gt;0,"YES","NO")</f>
        <v>NO</v>
      </c>
      <c r="P139" s="30" t="str">
        <f>IF(SUM('Sales by Agent'!N139:P139)&gt;0,"YES","NO")</f>
        <v>NO</v>
      </c>
      <c r="Q139" s="30" t="str">
        <f>IF(SUM('Sales by Agent'!O139:Q139)&gt;0,"YES","NO")</f>
        <v>NO</v>
      </c>
      <c r="R139" s="30" t="str">
        <f>IF(SUM('Sales by Agent'!P139:R139)&gt;0,"YES","NO")</f>
        <v>NO</v>
      </c>
      <c r="S139" s="30" t="str">
        <f>IF(SUM('Sales by Agent'!Q139:S139)&gt;0,"YES","NO")</f>
        <v>NO</v>
      </c>
      <c r="T139" s="30" t="str">
        <f>IF(SUM('Sales by Agent'!R139:T139)&gt;0,"YES","NO")</f>
        <v>NO</v>
      </c>
      <c r="U139" s="30" t="str">
        <f>IF(SUM('Sales by Agent'!S139:U139)&gt;0,"YES","NO")</f>
        <v>NO</v>
      </c>
      <c r="V139" s="30" t="str">
        <f>IF(SUM('Sales by Agent'!T139:V139)&gt;0,"YES","NO")</f>
        <v>NO</v>
      </c>
      <c r="W139" s="30" t="str">
        <f>IF(SUM('Sales by Agent'!U139:W139)&gt;0,"YES","NO")</f>
        <v>NO</v>
      </c>
      <c r="X139" s="30" t="str">
        <f>IF(SUM('Sales by Agent'!V139:X139)&gt;0,"YES","NO")</f>
        <v>NO</v>
      </c>
      <c r="Y139" s="30" t="str">
        <f>IF(SUM('Sales by Agent'!W139:Y139)&gt;0,"YES","NO")</f>
        <v>NO</v>
      </c>
      <c r="Z139" s="30" t="str">
        <f>IF(SUM('Sales by Agent'!X139:Z139)&gt;0,"YES","NO")</f>
        <v>NO</v>
      </c>
      <c r="AA139" s="30" t="str">
        <f>IF(SUM('Sales by Agent'!Y139:AA139)&gt;0,"YES","NO")</f>
        <v>NO</v>
      </c>
      <c r="AB139" s="30" t="str">
        <f>IF(SUM('Sales by Agent'!Z139:AB139)&gt;0,"YES","NO")</f>
        <v>NO</v>
      </c>
      <c r="AC139" s="30" t="str">
        <f>IF(SUM('Sales by Agent'!AA139:AC139)&gt;0,"YES","NO")</f>
        <v>NO</v>
      </c>
      <c r="AD139" s="30" t="str">
        <f>IF(SUM('Sales by Agent'!AB139:AD139)&gt;0,"YES","NO")</f>
        <v>NO</v>
      </c>
      <c r="AE139" s="30" t="str">
        <f>IF(SUM('Sales by Agent'!AC139:AE139)&gt;0,"YES","NO")</f>
        <v>NO</v>
      </c>
      <c r="AF139" s="30" t="str">
        <f>IF(SUM('Sales by Agent'!AD139:AF139)&gt;0,"YES","NO")</f>
        <v>NO</v>
      </c>
      <c r="AG139" s="30" t="str">
        <f>IF(SUM('Sales by Agent'!AE139:AG139)&gt;0,"YES","NO")</f>
        <v>NO</v>
      </c>
      <c r="AH139" s="30" t="str">
        <f>IF(SUM('Sales by Agent'!AF139:AH139)&gt;0,"YES","NO")</f>
        <v>NO</v>
      </c>
      <c r="AI139" s="30" t="str">
        <f>IF(SUM('Sales by Agent'!AG139:AI139)&gt;0,"YES","NO")</f>
        <v>NO</v>
      </c>
      <c r="AJ139" s="30" t="str">
        <f>IF(SUM('Sales by Agent'!AH139:AJ139)&gt;0,"YES","NO")</f>
        <v>NO</v>
      </c>
      <c r="AK139" s="30" t="str">
        <f>IF(SUM('Sales by Agent'!AI139:AK139)&gt;0,"YES","NO")</f>
        <v>NO</v>
      </c>
      <c r="AL139" s="30" t="str">
        <f>IF(SUM('Sales by Agent'!AJ139:AL139)&gt;0,"YES","NO")</f>
        <v>YES</v>
      </c>
      <c r="AM139" s="30" t="str">
        <f>IF(SUM('Sales by Agent'!AK139:AM139)&gt;0,"YES","NO")</f>
        <v>YES</v>
      </c>
      <c r="AN139" s="30" t="str">
        <f>IF(SUM('Sales by Agent'!AL139:AN139)&gt;0,"YES","NO")</f>
        <v>YES</v>
      </c>
      <c r="AO139" s="30" t="str">
        <f>IF(SUM('Sales by Agent'!AM139:AO139)&gt;0,"YES","NO")</f>
        <v>YES</v>
      </c>
      <c r="AP139" s="30" t="str">
        <f>IF(SUM('Sales by Agent'!AN139:AP139)&gt;0,"YES","NO")</f>
        <v>YES</v>
      </c>
      <c r="AQ139" s="30" t="str">
        <f>IF(SUM('Sales by Agent'!AO139:AQ139)&gt;0,"YES","NO")</f>
        <v>YES</v>
      </c>
      <c r="AR139" s="30" t="str">
        <f>IF(SUM('Sales by Agent'!AP139:AR139)&gt;0,"YES","NO")</f>
        <v>YES</v>
      </c>
      <c r="AS139" s="30" t="str">
        <f>IF(SUM('Sales by Agent'!AQ139:AS139)&gt;0,"YES","NO")</f>
        <v>YES</v>
      </c>
      <c r="AT139" s="30" t="str">
        <f>IF(SUM('Sales by Agent'!AR139:AT139)&gt;0,"YES","NO")</f>
        <v>YES</v>
      </c>
      <c r="AU139" s="30" t="str">
        <f>IF(SUM('Sales by Agent'!AS139:AU139)&gt;0,"YES","NO")</f>
        <v>YES</v>
      </c>
      <c r="AV139" s="30" t="str">
        <f>IF(SUM('Sales by Agent'!AT139:AV139)&gt;0,"YES","NO")</f>
        <v>YES</v>
      </c>
      <c r="AW139" s="87"/>
      <c r="AX139" t="str">
        <f t="shared" si="24"/>
        <v>NO</v>
      </c>
      <c r="AY139" t="str">
        <f t="shared" si="25"/>
        <v>NO</v>
      </c>
      <c r="AZ139" t="str">
        <f t="shared" si="26"/>
        <v>NO</v>
      </c>
      <c r="BA139" t="str">
        <f t="shared" si="27"/>
        <v>NO</v>
      </c>
      <c r="BB139" t="str">
        <f t="shared" si="28"/>
        <v>NO</v>
      </c>
      <c r="BC139" t="str">
        <f t="shared" si="29"/>
        <v>NO</v>
      </c>
      <c r="BD139" t="str">
        <f t="shared" si="30"/>
        <v>NO</v>
      </c>
      <c r="BE139" t="str">
        <f t="shared" si="31"/>
        <v>NO</v>
      </c>
      <c r="BF139" t="str">
        <f t="shared" si="32"/>
        <v>NO</v>
      </c>
      <c r="BG139" t="str">
        <f t="shared" si="33"/>
        <v>NO</v>
      </c>
      <c r="BH139" t="str">
        <f t="shared" si="23"/>
        <v>NO</v>
      </c>
    </row>
    <row r="140" spans="1:60">
      <c r="A140" s="564" t="s">
        <v>2239</v>
      </c>
      <c r="B140" s="564" t="s">
        <v>2240</v>
      </c>
      <c r="C140" s="564" t="s">
        <v>1986</v>
      </c>
      <c r="D140" s="564" t="s">
        <v>689</v>
      </c>
      <c r="E140" s="564" t="s">
        <v>1457</v>
      </c>
      <c r="F140" s="565">
        <v>22932.48</v>
      </c>
      <c r="G140" s="31"/>
      <c r="H140" s="31"/>
      <c r="I140" s="30" t="str">
        <f>IF(SUM('Sales by Agent'!G140:I140)&gt;0,"YES","NO")</f>
        <v>NO</v>
      </c>
      <c r="J140" s="30" t="str">
        <f>IF(SUM('Sales by Agent'!H140:J140)&gt;0,"YES","NO")</f>
        <v>NO</v>
      </c>
      <c r="K140" s="30" t="str">
        <f>IF(SUM('Sales by Agent'!I140:K140)&gt;0,"YES","NO")</f>
        <v>NO</v>
      </c>
      <c r="L140" s="30" t="str">
        <f>IF(SUM('Sales by Agent'!J140:L140)&gt;0,"YES","NO")</f>
        <v>NO</v>
      </c>
      <c r="M140" s="30" t="str">
        <f>IF(SUM('Sales by Agent'!K140:M140)&gt;0,"YES","NO")</f>
        <v>NO</v>
      </c>
      <c r="N140" s="30" t="str">
        <f>IF(SUM('Sales by Agent'!L140:N140)&gt;0,"YES","NO")</f>
        <v>NO</v>
      </c>
      <c r="O140" s="30" t="str">
        <f>IF(SUM('Sales by Agent'!M140:O140)&gt;0,"YES","NO")</f>
        <v>NO</v>
      </c>
      <c r="P140" s="30" t="str">
        <f>IF(SUM('Sales by Agent'!N140:P140)&gt;0,"YES","NO")</f>
        <v>NO</v>
      </c>
      <c r="Q140" s="30" t="str">
        <f>IF(SUM('Sales by Agent'!O140:Q140)&gt;0,"YES","NO")</f>
        <v>NO</v>
      </c>
      <c r="R140" s="30" t="str">
        <f>IF(SUM('Sales by Agent'!P140:R140)&gt;0,"YES","NO")</f>
        <v>NO</v>
      </c>
      <c r="S140" s="30" t="str">
        <f>IF(SUM('Sales by Agent'!Q140:S140)&gt;0,"YES","NO")</f>
        <v>NO</v>
      </c>
      <c r="T140" s="30" t="str">
        <f>IF(SUM('Sales by Agent'!R140:T140)&gt;0,"YES","NO")</f>
        <v>NO</v>
      </c>
      <c r="U140" s="30" t="str">
        <f>IF(SUM('Sales by Agent'!S140:U140)&gt;0,"YES","NO")</f>
        <v>NO</v>
      </c>
      <c r="V140" s="30" t="str">
        <f>IF(SUM('Sales by Agent'!T140:V140)&gt;0,"YES","NO")</f>
        <v>NO</v>
      </c>
      <c r="W140" s="30" t="str">
        <f>IF(SUM('Sales by Agent'!U140:W140)&gt;0,"YES","NO")</f>
        <v>NO</v>
      </c>
      <c r="X140" s="30" t="str">
        <f>IF(SUM('Sales by Agent'!V140:X140)&gt;0,"YES","NO")</f>
        <v>NO</v>
      </c>
      <c r="Y140" s="30" t="str">
        <f>IF(SUM('Sales by Agent'!W140:Y140)&gt;0,"YES","NO")</f>
        <v>NO</v>
      </c>
      <c r="Z140" s="30" t="str">
        <f>IF(SUM('Sales by Agent'!X140:Z140)&gt;0,"YES","NO")</f>
        <v>NO</v>
      </c>
      <c r="AA140" s="30" t="str">
        <f>IF(SUM('Sales by Agent'!Y140:AA140)&gt;0,"YES","NO")</f>
        <v>NO</v>
      </c>
      <c r="AB140" s="30" t="str">
        <f>IF(SUM('Sales by Agent'!Z140:AB140)&gt;0,"YES","NO")</f>
        <v>NO</v>
      </c>
      <c r="AC140" s="30" t="str">
        <f>IF(SUM('Sales by Agent'!AA140:AC140)&gt;0,"YES","NO")</f>
        <v>NO</v>
      </c>
      <c r="AD140" s="30" t="str">
        <f>IF(SUM('Sales by Agent'!AB140:AD140)&gt;0,"YES","NO")</f>
        <v>NO</v>
      </c>
      <c r="AE140" s="30" t="str">
        <f>IF(SUM('Sales by Agent'!AC140:AE140)&gt;0,"YES","NO")</f>
        <v>NO</v>
      </c>
      <c r="AF140" s="30" t="str">
        <f>IF(SUM('Sales by Agent'!AD140:AF140)&gt;0,"YES","NO")</f>
        <v>NO</v>
      </c>
      <c r="AG140" s="30" t="str">
        <f>IF(SUM('Sales by Agent'!AE140:AG140)&gt;0,"YES","NO")</f>
        <v>NO</v>
      </c>
      <c r="AH140" s="30" t="str">
        <f>IF(SUM('Sales by Agent'!AF140:AH140)&gt;0,"YES","NO")</f>
        <v>NO</v>
      </c>
      <c r="AI140" s="30" t="str">
        <f>IF(SUM('Sales by Agent'!AG140:AI140)&gt;0,"YES","NO")</f>
        <v>NO</v>
      </c>
      <c r="AJ140" s="30" t="str">
        <f>IF(SUM('Sales by Agent'!AH140:AJ140)&gt;0,"YES","NO")</f>
        <v>NO</v>
      </c>
      <c r="AK140" s="30" t="str">
        <f>IF(SUM('Sales by Agent'!AI140:AK140)&gt;0,"YES","NO")</f>
        <v>NO</v>
      </c>
      <c r="AL140" s="30" t="str">
        <f>IF(SUM('Sales by Agent'!AJ140:AL140)&gt;0,"YES","NO")</f>
        <v>NO</v>
      </c>
      <c r="AM140" s="30" t="str">
        <f>IF(SUM('Sales by Agent'!AK140:AM140)&gt;0,"YES","NO")</f>
        <v>NO</v>
      </c>
      <c r="AN140" s="30" t="str">
        <f>IF(SUM('Sales by Agent'!AL140:AN140)&gt;0,"YES","NO")</f>
        <v>YES</v>
      </c>
      <c r="AO140" s="30" t="str">
        <f>IF(SUM('Sales by Agent'!AM140:AO140)&gt;0,"YES","NO")</f>
        <v>YES</v>
      </c>
      <c r="AP140" s="30" t="str">
        <f>IF(SUM('Sales by Agent'!AN140:AP140)&gt;0,"YES","NO")</f>
        <v>YES</v>
      </c>
      <c r="AQ140" s="30" t="str">
        <f>IF(SUM('Sales by Agent'!AO140:AQ140)&gt;0,"YES","NO")</f>
        <v>NO</v>
      </c>
      <c r="AR140" s="30" t="str">
        <f>IF(SUM('Sales by Agent'!AP140:AR140)&gt;0,"YES","NO")</f>
        <v>YES</v>
      </c>
      <c r="AS140" s="30" t="str">
        <f>IF(SUM('Sales by Agent'!AQ140:AS140)&gt;0,"YES","NO")</f>
        <v>YES</v>
      </c>
      <c r="AT140" s="30" t="str">
        <f>IF(SUM('Sales by Agent'!AR140:AT140)&gt;0,"YES","NO")</f>
        <v>YES</v>
      </c>
      <c r="AU140" s="30" t="str">
        <f>IF(SUM('Sales by Agent'!AS140:AU140)&gt;0,"YES","NO")</f>
        <v>YES</v>
      </c>
      <c r="AV140" s="30" t="str">
        <f>IF(SUM('Sales by Agent'!AT140:AV140)&gt;0,"YES","NO")</f>
        <v>YES</v>
      </c>
      <c r="AW140" s="87"/>
      <c r="AX140" t="str">
        <f t="shared" si="24"/>
        <v>NO</v>
      </c>
      <c r="AY140" t="str">
        <f t="shared" si="25"/>
        <v>NO</v>
      </c>
      <c r="AZ140" t="str">
        <f t="shared" si="26"/>
        <v>NO</v>
      </c>
      <c r="BA140" t="str">
        <f t="shared" si="27"/>
        <v>NO</v>
      </c>
      <c r="BB140" t="str">
        <f t="shared" si="28"/>
        <v>NO</v>
      </c>
      <c r="BC140" t="str">
        <f t="shared" si="29"/>
        <v>NO</v>
      </c>
      <c r="BD140" t="str">
        <f t="shared" si="30"/>
        <v>NO</v>
      </c>
      <c r="BE140" t="str">
        <f t="shared" si="31"/>
        <v>NO</v>
      </c>
      <c r="BF140" t="str">
        <f t="shared" si="32"/>
        <v>NO</v>
      </c>
      <c r="BG140" t="str">
        <f t="shared" si="33"/>
        <v>NO</v>
      </c>
      <c r="BH140" t="str">
        <f t="shared" si="23"/>
        <v>NO</v>
      </c>
    </row>
    <row r="141" spans="1:60">
      <c r="A141" s="564" t="s">
        <v>2241</v>
      </c>
      <c r="B141" s="564" t="s">
        <v>2242</v>
      </c>
      <c r="C141" s="564" t="s">
        <v>1986</v>
      </c>
      <c r="D141" s="564" t="s">
        <v>689</v>
      </c>
      <c r="E141" s="564" t="s">
        <v>1457</v>
      </c>
      <c r="F141" s="565">
        <v>4354.82</v>
      </c>
      <c r="G141" s="86"/>
      <c r="H141" s="86"/>
      <c r="I141" s="30" t="str">
        <f>IF(SUM('Sales by Agent'!G141:I141)&gt;0,"YES","NO")</f>
        <v>NO</v>
      </c>
      <c r="J141" s="30" t="str">
        <f>IF(SUM('Sales by Agent'!H141:J141)&gt;0,"YES","NO")</f>
        <v>NO</v>
      </c>
      <c r="K141" s="30" t="str">
        <f>IF(SUM('Sales by Agent'!I141:K141)&gt;0,"YES","NO")</f>
        <v>NO</v>
      </c>
      <c r="L141" s="30" t="str">
        <f>IF(SUM('Sales by Agent'!J141:L141)&gt;0,"YES","NO")</f>
        <v>NO</v>
      </c>
      <c r="M141" s="30" t="str">
        <f>IF(SUM('Sales by Agent'!K141:M141)&gt;0,"YES","NO")</f>
        <v>NO</v>
      </c>
      <c r="N141" s="30" t="str">
        <f>IF(SUM('Sales by Agent'!L141:N141)&gt;0,"YES","NO")</f>
        <v>NO</v>
      </c>
      <c r="O141" s="30" t="str">
        <f>IF(SUM('Sales by Agent'!M141:O141)&gt;0,"YES","NO")</f>
        <v>NO</v>
      </c>
      <c r="P141" s="30" t="str">
        <f>IF(SUM('Sales by Agent'!N141:P141)&gt;0,"YES","NO")</f>
        <v>NO</v>
      </c>
      <c r="Q141" s="30" t="str">
        <f>IF(SUM('Sales by Agent'!O141:Q141)&gt;0,"YES","NO")</f>
        <v>NO</v>
      </c>
      <c r="R141" s="30" t="str">
        <f>IF(SUM('Sales by Agent'!P141:R141)&gt;0,"YES","NO")</f>
        <v>NO</v>
      </c>
      <c r="S141" s="30" t="str">
        <f>IF(SUM('Sales by Agent'!Q141:S141)&gt;0,"YES","NO")</f>
        <v>NO</v>
      </c>
      <c r="T141" s="30" t="str">
        <f>IF(SUM('Sales by Agent'!R141:T141)&gt;0,"YES","NO")</f>
        <v>NO</v>
      </c>
      <c r="U141" s="30" t="str">
        <f>IF(SUM('Sales by Agent'!S141:U141)&gt;0,"YES","NO")</f>
        <v>NO</v>
      </c>
      <c r="V141" s="30" t="str">
        <f>IF(SUM('Sales by Agent'!T141:V141)&gt;0,"YES","NO")</f>
        <v>NO</v>
      </c>
      <c r="W141" s="30" t="str">
        <f>IF(SUM('Sales by Agent'!U141:W141)&gt;0,"YES","NO")</f>
        <v>NO</v>
      </c>
      <c r="X141" s="30" t="str">
        <f>IF(SUM('Sales by Agent'!V141:X141)&gt;0,"YES","NO")</f>
        <v>NO</v>
      </c>
      <c r="Y141" s="30" t="str">
        <f>IF(SUM('Sales by Agent'!W141:Y141)&gt;0,"YES","NO")</f>
        <v>NO</v>
      </c>
      <c r="Z141" s="30" t="str">
        <f>IF(SUM('Sales by Agent'!X141:Z141)&gt;0,"YES","NO")</f>
        <v>NO</v>
      </c>
      <c r="AA141" s="30" t="str">
        <f>IF(SUM('Sales by Agent'!Y141:AA141)&gt;0,"YES","NO")</f>
        <v>NO</v>
      </c>
      <c r="AB141" s="30" t="str">
        <f>IF(SUM('Sales by Agent'!Z141:AB141)&gt;0,"YES","NO")</f>
        <v>NO</v>
      </c>
      <c r="AC141" s="30" t="str">
        <f>IF(SUM('Sales by Agent'!AA141:AC141)&gt;0,"YES","NO")</f>
        <v>NO</v>
      </c>
      <c r="AD141" s="30" t="str">
        <f>IF(SUM('Sales by Agent'!AB141:AD141)&gt;0,"YES","NO")</f>
        <v>NO</v>
      </c>
      <c r="AE141" s="30" t="str">
        <f>IF(SUM('Sales by Agent'!AC141:AE141)&gt;0,"YES","NO")</f>
        <v>NO</v>
      </c>
      <c r="AF141" s="30" t="str">
        <f>IF(SUM('Sales by Agent'!AD141:AF141)&gt;0,"YES","NO")</f>
        <v>NO</v>
      </c>
      <c r="AG141" s="30" t="str">
        <f>IF(SUM('Sales by Agent'!AE141:AG141)&gt;0,"YES","NO")</f>
        <v>NO</v>
      </c>
      <c r="AH141" s="30" t="str">
        <f>IF(SUM('Sales by Agent'!AF141:AH141)&gt;0,"YES","NO")</f>
        <v>NO</v>
      </c>
      <c r="AI141" s="30" t="str">
        <f>IF(SUM('Sales by Agent'!AG141:AI141)&gt;0,"YES","NO")</f>
        <v>NO</v>
      </c>
      <c r="AJ141" s="30" t="str">
        <f>IF(SUM('Sales by Agent'!AH141:AJ141)&gt;0,"YES","NO")</f>
        <v>NO</v>
      </c>
      <c r="AK141" s="30" t="str">
        <f>IF(SUM('Sales by Agent'!AI141:AK141)&gt;0,"YES","NO")</f>
        <v>NO</v>
      </c>
      <c r="AL141" s="30" t="str">
        <f>IF(SUM('Sales by Agent'!AJ141:AL141)&gt;0,"YES","NO")</f>
        <v>NO</v>
      </c>
      <c r="AM141" s="30" t="str">
        <f>IF(SUM('Sales by Agent'!AK141:AM141)&gt;0,"YES","NO")</f>
        <v>NO</v>
      </c>
      <c r="AN141" s="30" t="str">
        <f>IF(SUM('Sales by Agent'!AL141:AN141)&gt;0,"YES","NO")</f>
        <v>NO</v>
      </c>
      <c r="AO141" s="30" t="str">
        <f>IF(SUM('Sales by Agent'!AM141:AO141)&gt;0,"YES","NO")</f>
        <v>NO</v>
      </c>
      <c r="AP141" s="30" t="str">
        <f>IF(SUM('Sales by Agent'!AN141:AP141)&gt;0,"YES","NO")</f>
        <v>NO</v>
      </c>
      <c r="AQ141" s="30" t="str">
        <f>IF(SUM('Sales by Agent'!AO141:AQ141)&gt;0,"YES","NO")</f>
        <v>NO</v>
      </c>
      <c r="AR141" s="30" t="str">
        <f>IF(SUM('Sales by Agent'!AP141:AR141)&gt;0,"YES","NO")</f>
        <v>NO</v>
      </c>
      <c r="AS141" s="30" t="str">
        <f>IF(SUM('Sales by Agent'!AQ141:AS141)&gt;0,"YES","NO")</f>
        <v>NO</v>
      </c>
      <c r="AT141" s="30" t="str">
        <f>IF(SUM('Sales by Agent'!AR141:AT141)&gt;0,"YES","NO")</f>
        <v>YES</v>
      </c>
      <c r="AU141" s="30" t="str">
        <f>IF(SUM('Sales by Agent'!AS141:AU141)&gt;0,"YES","NO")</f>
        <v>YES</v>
      </c>
      <c r="AV141" s="30" t="str">
        <f>IF(SUM('Sales by Agent'!AT141:AV141)&gt;0,"YES","NO")</f>
        <v>YES</v>
      </c>
      <c r="AW141" s="87"/>
      <c r="AX141" t="str">
        <f t="shared" si="24"/>
        <v>NO</v>
      </c>
      <c r="AY141" t="str">
        <f t="shared" si="25"/>
        <v>NO</v>
      </c>
      <c r="AZ141" t="str">
        <f t="shared" si="26"/>
        <v>NO</v>
      </c>
      <c r="BA141" t="str">
        <f t="shared" si="27"/>
        <v>NO</v>
      </c>
      <c r="BB141" t="str">
        <f t="shared" si="28"/>
        <v>NO</v>
      </c>
      <c r="BC141" t="str">
        <f t="shared" si="29"/>
        <v>NO</v>
      </c>
      <c r="BD141" t="str">
        <f t="shared" si="30"/>
        <v>NO</v>
      </c>
      <c r="BE141" t="str">
        <f t="shared" si="31"/>
        <v>NO</v>
      </c>
      <c r="BF141" t="str">
        <f t="shared" si="32"/>
        <v>NO</v>
      </c>
      <c r="BG141" t="str">
        <f t="shared" si="33"/>
        <v>NO</v>
      </c>
      <c r="BH141" t="str">
        <f t="shared" si="23"/>
        <v>NO</v>
      </c>
    </row>
    <row r="142" spans="1:60">
      <c r="A142" s="564" t="s">
        <v>2243</v>
      </c>
      <c r="B142" s="564" t="s">
        <v>2244</v>
      </c>
      <c r="C142" s="564" t="s">
        <v>1986</v>
      </c>
      <c r="D142" s="564" t="s">
        <v>689</v>
      </c>
      <c r="E142" s="564" t="s">
        <v>1457</v>
      </c>
      <c r="F142" s="565">
        <v>7136.12</v>
      </c>
      <c r="G142" s="86"/>
      <c r="H142" s="86"/>
      <c r="I142" s="30" t="str">
        <f>IF(SUM('Sales by Agent'!G142:I142)&gt;0,"YES","NO")</f>
        <v>NO</v>
      </c>
      <c r="J142" s="30" t="str">
        <f>IF(SUM('Sales by Agent'!H142:J142)&gt;0,"YES","NO")</f>
        <v>NO</v>
      </c>
      <c r="K142" s="30" t="str">
        <f>IF(SUM('Sales by Agent'!I142:K142)&gt;0,"YES","NO")</f>
        <v>NO</v>
      </c>
      <c r="L142" s="30" t="str">
        <f>IF(SUM('Sales by Agent'!J142:L142)&gt;0,"YES","NO")</f>
        <v>NO</v>
      </c>
      <c r="M142" s="30" t="str">
        <f>IF(SUM('Sales by Agent'!K142:M142)&gt;0,"YES","NO")</f>
        <v>NO</v>
      </c>
      <c r="N142" s="30" t="str">
        <f>IF(SUM('Sales by Agent'!L142:N142)&gt;0,"YES","NO")</f>
        <v>NO</v>
      </c>
      <c r="O142" s="30" t="str">
        <f>IF(SUM('Sales by Agent'!M142:O142)&gt;0,"YES","NO")</f>
        <v>NO</v>
      </c>
      <c r="P142" s="30" t="str">
        <f>IF(SUM('Sales by Agent'!N142:P142)&gt;0,"YES","NO")</f>
        <v>NO</v>
      </c>
      <c r="Q142" s="30" t="str">
        <f>IF(SUM('Sales by Agent'!O142:Q142)&gt;0,"YES","NO")</f>
        <v>NO</v>
      </c>
      <c r="R142" s="30" t="str">
        <f>IF(SUM('Sales by Agent'!P142:R142)&gt;0,"YES","NO")</f>
        <v>NO</v>
      </c>
      <c r="S142" s="30" t="str">
        <f>IF(SUM('Sales by Agent'!Q142:S142)&gt;0,"YES","NO")</f>
        <v>NO</v>
      </c>
      <c r="T142" s="30" t="str">
        <f>IF(SUM('Sales by Agent'!R142:T142)&gt;0,"YES","NO")</f>
        <v>NO</v>
      </c>
      <c r="U142" s="30" t="str">
        <f>IF(SUM('Sales by Agent'!S142:U142)&gt;0,"YES","NO")</f>
        <v>NO</v>
      </c>
      <c r="V142" s="30" t="str">
        <f>IF(SUM('Sales by Agent'!T142:V142)&gt;0,"YES","NO")</f>
        <v>NO</v>
      </c>
      <c r="W142" s="30" t="str">
        <f>IF(SUM('Sales by Agent'!U142:W142)&gt;0,"YES","NO")</f>
        <v>NO</v>
      </c>
      <c r="X142" s="30" t="str">
        <f>IF(SUM('Sales by Agent'!V142:X142)&gt;0,"YES","NO")</f>
        <v>NO</v>
      </c>
      <c r="Y142" s="30" t="str">
        <f>IF(SUM('Sales by Agent'!W142:Y142)&gt;0,"YES","NO")</f>
        <v>NO</v>
      </c>
      <c r="Z142" s="30" t="str">
        <f>IF(SUM('Sales by Agent'!X142:Z142)&gt;0,"YES","NO")</f>
        <v>NO</v>
      </c>
      <c r="AA142" s="30" t="str">
        <f>IF(SUM('Sales by Agent'!Y142:AA142)&gt;0,"YES","NO")</f>
        <v>NO</v>
      </c>
      <c r="AB142" s="30" t="str">
        <f>IF(SUM('Sales by Agent'!Z142:AB142)&gt;0,"YES","NO")</f>
        <v>NO</v>
      </c>
      <c r="AC142" s="30" t="str">
        <f>IF(SUM('Sales by Agent'!AA142:AC142)&gt;0,"YES","NO")</f>
        <v>NO</v>
      </c>
      <c r="AD142" s="30" t="str">
        <f>IF(SUM('Sales by Agent'!AB142:AD142)&gt;0,"YES","NO")</f>
        <v>NO</v>
      </c>
      <c r="AE142" s="30" t="str">
        <f>IF(SUM('Sales by Agent'!AC142:AE142)&gt;0,"YES","NO")</f>
        <v>NO</v>
      </c>
      <c r="AF142" s="30" t="str">
        <f>IF(SUM('Sales by Agent'!AD142:AF142)&gt;0,"YES","NO")</f>
        <v>NO</v>
      </c>
      <c r="AG142" s="30" t="str">
        <f>IF(SUM('Sales by Agent'!AE142:AG142)&gt;0,"YES","NO")</f>
        <v>NO</v>
      </c>
      <c r="AH142" s="30" t="str">
        <f>IF(SUM('Sales by Agent'!AF142:AH142)&gt;0,"YES","NO")</f>
        <v>NO</v>
      </c>
      <c r="AI142" s="30" t="str">
        <f>IF(SUM('Sales by Agent'!AG142:AI142)&gt;0,"YES","NO")</f>
        <v>NO</v>
      </c>
      <c r="AJ142" s="30" t="str">
        <f>IF(SUM('Sales by Agent'!AH142:AJ142)&gt;0,"YES","NO")</f>
        <v>NO</v>
      </c>
      <c r="AK142" s="30" t="str">
        <f>IF(SUM('Sales by Agent'!AI142:AK142)&gt;0,"YES","NO")</f>
        <v>NO</v>
      </c>
      <c r="AL142" s="30" t="str">
        <f>IF(SUM('Sales by Agent'!AJ142:AL142)&gt;0,"YES","NO")</f>
        <v>YES</v>
      </c>
      <c r="AM142" s="30" t="str">
        <f>IF(SUM('Sales by Agent'!AK142:AM142)&gt;0,"YES","NO")</f>
        <v>YES</v>
      </c>
      <c r="AN142" s="30" t="str">
        <f>IF(SUM('Sales by Agent'!AL142:AN142)&gt;0,"YES","NO")</f>
        <v>YES</v>
      </c>
      <c r="AO142" s="30" t="str">
        <f>IF(SUM('Sales by Agent'!AM142:AO142)&gt;0,"YES","NO")</f>
        <v>NO</v>
      </c>
      <c r="AP142" s="30" t="str">
        <f>IF(SUM('Sales by Agent'!AN142:AP142)&gt;0,"YES","NO")</f>
        <v>YES</v>
      </c>
      <c r="AQ142" s="30" t="str">
        <f>IF(SUM('Sales by Agent'!AO142:AQ142)&gt;0,"YES","NO")</f>
        <v>YES</v>
      </c>
      <c r="AR142" s="30" t="str">
        <f>IF(SUM('Sales by Agent'!AP142:AR142)&gt;0,"YES","NO")</f>
        <v>YES</v>
      </c>
      <c r="AS142" s="30" t="str">
        <f>IF(SUM('Sales by Agent'!AQ142:AS142)&gt;0,"YES","NO")</f>
        <v>YES</v>
      </c>
      <c r="AT142" s="30" t="str">
        <f>IF(SUM('Sales by Agent'!AR142:AT142)&gt;0,"YES","NO")</f>
        <v>YES</v>
      </c>
      <c r="AU142" s="30" t="str">
        <f>IF(SUM('Sales by Agent'!AS142:AU142)&gt;0,"YES","NO")</f>
        <v>YES</v>
      </c>
      <c r="AV142" s="30" t="str">
        <f>IF(SUM('Sales by Agent'!AT142:AV142)&gt;0,"YES","NO")</f>
        <v>YES</v>
      </c>
      <c r="AW142" s="87"/>
      <c r="AX142" t="str">
        <f t="shared" si="24"/>
        <v>NO</v>
      </c>
      <c r="AY142" t="str">
        <f t="shared" si="25"/>
        <v>NO</v>
      </c>
      <c r="AZ142" t="str">
        <f t="shared" si="26"/>
        <v>NO</v>
      </c>
      <c r="BA142" t="str">
        <f t="shared" si="27"/>
        <v>NO</v>
      </c>
      <c r="BB142" t="str">
        <f t="shared" si="28"/>
        <v>NO</v>
      </c>
      <c r="BC142" t="str">
        <f t="shared" si="29"/>
        <v>NO</v>
      </c>
      <c r="BD142" t="str">
        <f t="shared" si="30"/>
        <v>NO</v>
      </c>
      <c r="BE142" t="str">
        <f t="shared" si="31"/>
        <v>NO</v>
      </c>
      <c r="BF142" t="str">
        <f t="shared" si="32"/>
        <v>NO</v>
      </c>
      <c r="BG142" t="str">
        <f t="shared" si="33"/>
        <v>NO</v>
      </c>
      <c r="BH142" t="str">
        <f t="shared" si="23"/>
        <v>NEW INACTIVE</v>
      </c>
    </row>
    <row r="143" spans="1:60">
      <c r="A143" s="564" t="s">
        <v>2245</v>
      </c>
      <c r="B143" s="564" t="s">
        <v>2246</v>
      </c>
      <c r="C143" s="564" t="s">
        <v>1986</v>
      </c>
      <c r="D143" s="564" t="s">
        <v>689</v>
      </c>
      <c r="E143" s="564" t="s">
        <v>1457</v>
      </c>
      <c r="F143" s="565">
        <v>15420.74</v>
      </c>
      <c r="G143" s="31"/>
      <c r="H143" s="86"/>
      <c r="I143" s="30" t="str">
        <f>IF(SUM('Sales by Agent'!G143:I143)&gt;0,"YES","NO")</f>
        <v>NO</v>
      </c>
      <c r="J143" s="30" t="str">
        <f>IF(SUM('Sales by Agent'!H143:J143)&gt;0,"YES","NO")</f>
        <v>NO</v>
      </c>
      <c r="K143" s="30" t="str">
        <f>IF(SUM('Sales by Agent'!I143:K143)&gt;0,"YES","NO")</f>
        <v>NO</v>
      </c>
      <c r="L143" s="30" t="str">
        <f>IF(SUM('Sales by Agent'!J143:L143)&gt;0,"YES","NO")</f>
        <v>NO</v>
      </c>
      <c r="M143" s="30" t="str">
        <f>IF(SUM('Sales by Agent'!K143:M143)&gt;0,"YES","NO")</f>
        <v>NO</v>
      </c>
      <c r="N143" s="30" t="str">
        <f>IF(SUM('Sales by Agent'!L143:N143)&gt;0,"YES","NO")</f>
        <v>NO</v>
      </c>
      <c r="O143" s="30" t="str">
        <f>IF(SUM('Sales by Agent'!M143:O143)&gt;0,"YES","NO")</f>
        <v>NO</v>
      </c>
      <c r="P143" s="30" t="str">
        <f>IF(SUM('Sales by Agent'!N143:P143)&gt;0,"YES","NO")</f>
        <v>NO</v>
      </c>
      <c r="Q143" s="30" t="str">
        <f>IF(SUM('Sales by Agent'!O143:Q143)&gt;0,"YES","NO")</f>
        <v>NO</v>
      </c>
      <c r="R143" s="30" t="str">
        <f>IF(SUM('Sales by Agent'!P143:R143)&gt;0,"YES","NO")</f>
        <v>NO</v>
      </c>
      <c r="S143" s="30" t="str">
        <f>IF(SUM('Sales by Agent'!Q143:S143)&gt;0,"YES","NO")</f>
        <v>NO</v>
      </c>
      <c r="T143" s="30" t="str">
        <f>IF(SUM('Sales by Agent'!R143:T143)&gt;0,"YES","NO")</f>
        <v>NO</v>
      </c>
      <c r="U143" s="30" t="str">
        <f>IF(SUM('Sales by Agent'!S143:U143)&gt;0,"YES","NO")</f>
        <v>NO</v>
      </c>
      <c r="V143" s="30" t="str">
        <f>IF(SUM('Sales by Agent'!T143:V143)&gt;0,"YES","NO")</f>
        <v>NO</v>
      </c>
      <c r="W143" s="30" t="str">
        <f>IF(SUM('Sales by Agent'!U143:W143)&gt;0,"YES","NO")</f>
        <v>NO</v>
      </c>
      <c r="X143" s="30" t="str">
        <f>IF(SUM('Sales by Agent'!V143:X143)&gt;0,"YES","NO")</f>
        <v>NO</v>
      </c>
      <c r="Y143" s="30" t="str">
        <f>IF(SUM('Sales by Agent'!W143:Y143)&gt;0,"YES","NO")</f>
        <v>NO</v>
      </c>
      <c r="Z143" s="30" t="str">
        <f>IF(SUM('Sales by Agent'!X143:Z143)&gt;0,"YES","NO")</f>
        <v>NO</v>
      </c>
      <c r="AA143" s="30" t="str">
        <f>IF(SUM('Sales by Agent'!Y143:AA143)&gt;0,"YES","NO")</f>
        <v>NO</v>
      </c>
      <c r="AB143" s="30" t="str">
        <f>IF(SUM('Sales by Agent'!Z143:AB143)&gt;0,"YES","NO")</f>
        <v>NO</v>
      </c>
      <c r="AC143" s="30" t="str">
        <f>IF(SUM('Sales by Agent'!AA143:AC143)&gt;0,"YES","NO")</f>
        <v>NO</v>
      </c>
      <c r="AD143" s="30" t="str">
        <f>IF(SUM('Sales by Agent'!AB143:AD143)&gt;0,"YES","NO")</f>
        <v>NO</v>
      </c>
      <c r="AE143" s="30" t="str">
        <f>IF(SUM('Sales by Agent'!AC143:AE143)&gt;0,"YES","NO")</f>
        <v>NO</v>
      </c>
      <c r="AF143" s="30" t="str">
        <f>IF(SUM('Sales by Agent'!AD143:AF143)&gt;0,"YES","NO")</f>
        <v>NO</v>
      </c>
      <c r="AG143" s="30" t="str">
        <f>IF(SUM('Sales by Agent'!AE143:AG143)&gt;0,"YES","NO")</f>
        <v>NO</v>
      </c>
      <c r="AH143" s="30" t="str">
        <f>IF(SUM('Sales by Agent'!AF143:AH143)&gt;0,"YES","NO")</f>
        <v>NO</v>
      </c>
      <c r="AI143" s="30" t="str">
        <f>IF(SUM('Sales by Agent'!AG143:AI143)&gt;0,"YES","NO")</f>
        <v>NO</v>
      </c>
      <c r="AJ143" s="30" t="str">
        <f>IF(SUM('Sales by Agent'!AH143:AJ143)&gt;0,"YES","NO")</f>
        <v>NO</v>
      </c>
      <c r="AK143" s="30" t="str">
        <f>IF(SUM('Sales by Agent'!AI143:AK143)&gt;0,"YES","NO")</f>
        <v>NO</v>
      </c>
      <c r="AL143" s="30" t="str">
        <f>IF(SUM('Sales by Agent'!AJ143:AL143)&gt;0,"YES","NO")</f>
        <v>NO</v>
      </c>
      <c r="AM143" s="30" t="str">
        <f>IF(SUM('Sales by Agent'!AK143:AM143)&gt;0,"YES","NO")</f>
        <v>NO</v>
      </c>
      <c r="AN143" s="30" t="str">
        <f>IF(SUM('Sales by Agent'!AL143:AN143)&gt;0,"YES","NO")</f>
        <v>NO</v>
      </c>
      <c r="AO143" s="30" t="str">
        <f>IF(SUM('Sales by Agent'!AM143:AO143)&gt;0,"YES","NO")</f>
        <v>NO</v>
      </c>
      <c r="AP143" s="30" t="str">
        <f>IF(SUM('Sales by Agent'!AN143:AP143)&gt;0,"YES","NO")</f>
        <v>NO</v>
      </c>
      <c r="AQ143" s="30" t="str">
        <f>IF(SUM('Sales by Agent'!AO143:AQ143)&gt;0,"YES","NO")</f>
        <v>NO</v>
      </c>
      <c r="AR143" s="30" t="str">
        <f>IF(SUM('Sales by Agent'!AP143:AR143)&gt;0,"YES","NO")</f>
        <v>NO</v>
      </c>
      <c r="AS143" s="30" t="str">
        <f>IF(SUM('Sales by Agent'!AQ143:AS143)&gt;0,"YES","NO")</f>
        <v>YES</v>
      </c>
      <c r="AT143" s="30" t="str">
        <f>IF(SUM('Sales by Agent'!AR143:AT143)&gt;0,"YES","NO")</f>
        <v>YES</v>
      </c>
      <c r="AU143" s="30" t="str">
        <f>IF(SUM('Sales by Agent'!AS143:AU143)&gt;0,"YES","NO")</f>
        <v>YES</v>
      </c>
      <c r="AV143" s="30" t="str">
        <f>IF(SUM('Sales by Agent'!AT143:AV143)&gt;0,"YES","NO")</f>
        <v>YES</v>
      </c>
      <c r="AW143" s="87"/>
      <c r="AX143" t="str">
        <f t="shared" si="24"/>
        <v>NO</v>
      </c>
      <c r="AY143" t="str">
        <f t="shared" si="25"/>
        <v>NO</v>
      </c>
      <c r="AZ143" t="str">
        <f t="shared" si="26"/>
        <v>NO</v>
      </c>
      <c r="BA143" t="str">
        <f t="shared" si="27"/>
        <v>NO</v>
      </c>
      <c r="BB143" t="str">
        <f t="shared" si="28"/>
        <v>NO</v>
      </c>
      <c r="BC143" t="str">
        <f t="shared" si="29"/>
        <v>NO</v>
      </c>
      <c r="BD143" t="str">
        <f t="shared" si="30"/>
        <v>NO</v>
      </c>
      <c r="BE143" t="str">
        <f t="shared" si="31"/>
        <v>NO</v>
      </c>
      <c r="BF143" t="str">
        <f t="shared" si="32"/>
        <v>NO</v>
      </c>
      <c r="BG143" t="str">
        <f t="shared" si="33"/>
        <v>NO</v>
      </c>
      <c r="BH143" t="str">
        <f t="shared" si="23"/>
        <v>NO</v>
      </c>
    </row>
    <row r="144" spans="1:60">
      <c r="A144" s="564" t="s">
        <v>2247</v>
      </c>
      <c r="B144" s="564" t="s">
        <v>2248</v>
      </c>
      <c r="C144" s="564" t="s">
        <v>1986</v>
      </c>
      <c r="D144" s="564" t="s">
        <v>689</v>
      </c>
      <c r="E144" s="564" t="s">
        <v>1457</v>
      </c>
      <c r="F144" s="565">
        <v>36555.79</v>
      </c>
      <c r="G144" s="86"/>
      <c r="H144" s="86"/>
      <c r="I144" s="30" t="str">
        <f>IF(SUM('Sales by Agent'!G144:I144)&gt;0,"YES","NO")</f>
        <v>NO</v>
      </c>
      <c r="J144" s="30" t="str">
        <f>IF(SUM('Sales by Agent'!H144:J144)&gt;0,"YES","NO")</f>
        <v>NO</v>
      </c>
      <c r="K144" s="30" t="str">
        <f>IF(SUM('Sales by Agent'!I144:K144)&gt;0,"YES","NO")</f>
        <v>NO</v>
      </c>
      <c r="L144" s="30" t="str">
        <f>IF(SUM('Sales by Agent'!J144:L144)&gt;0,"YES","NO")</f>
        <v>NO</v>
      </c>
      <c r="M144" s="30" t="str">
        <f>IF(SUM('Sales by Agent'!K144:M144)&gt;0,"YES","NO")</f>
        <v>NO</v>
      </c>
      <c r="N144" s="30" t="str">
        <f>IF(SUM('Sales by Agent'!L144:N144)&gt;0,"YES","NO")</f>
        <v>NO</v>
      </c>
      <c r="O144" s="30" t="str">
        <f>IF(SUM('Sales by Agent'!M144:O144)&gt;0,"YES","NO")</f>
        <v>NO</v>
      </c>
      <c r="P144" s="30" t="str">
        <f>IF(SUM('Sales by Agent'!N144:P144)&gt;0,"YES","NO")</f>
        <v>NO</v>
      </c>
      <c r="Q144" s="30" t="str">
        <f>IF(SUM('Sales by Agent'!O144:Q144)&gt;0,"YES","NO")</f>
        <v>NO</v>
      </c>
      <c r="R144" s="30" t="str">
        <f>IF(SUM('Sales by Agent'!P144:R144)&gt;0,"YES","NO")</f>
        <v>NO</v>
      </c>
      <c r="S144" s="30" t="str">
        <f>IF(SUM('Sales by Agent'!Q144:S144)&gt;0,"YES","NO")</f>
        <v>NO</v>
      </c>
      <c r="T144" s="30" t="str">
        <f>IF(SUM('Sales by Agent'!R144:T144)&gt;0,"YES","NO")</f>
        <v>NO</v>
      </c>
      <c r="U144" s="30" t="str">
        <f>IF(SUM('Sales by Agent'!S144:U144)&gt;0,"YES","NO")</f>
        <v>NO</v>
      </c>
      <c r="V144" s="30" t="str">
        <f>IF(SUM('Sales by Agent'!T144:V144)&gt;0,"YES","NO")</f>
        <v>NO</v>
      </c>
      <c r="W144" s="30" t="str">
        <f>IF(SUM('Sales by Agent'!U144:W144)&gt;0,"YES","NO")</f>
        <v>NO</v>
      </c>
      <c r="X144" s="30" t="str">
        <f>IF(SUM('Sales by Agent'!V144:X144)&gt;0,"YES","NO")</f>
        <v>NO</v>
      </c>
      <c r="Y144" s="30" t="str">
        <f>IF(SUM('Sales by Agent'!W144:Y144)&gt;0,"YES","NO")</f>
        <v>NO</v>
      </c>
      <c r="Z144" s="30" t="str">
        <f>IF(SUM('Sales by Agent'!X144:Z144)&gt;0,"YES","NO")</f>
        <v>NO</v>
      </c>
      <c r="AA144" s="30" t="str">
        <f>IF(SUM('Sales by Agent'!Y144:AA144)&gt;0,"YES","NO")</f>
        <v>NO</v>
      </c>
      <c r="AB144" s="30" t="str">
        <f>IF(SUM('Sales by Agent'!Z144:AB144)&gt;0,"YES","NO")</f>
        <v>NO</v>
      </c>
      <c r="AC144" s="30" t="str">
        <f>IF(SUM('Sales by Agent'!AA144:AC144)&gt;0,"YES","NO")</f>
        <v>NO</v>
      </c>
      <c r="AD144" s="30" t="str">
        <f>IF(SUM('Sales by Agent'!AB144:AD144)&gt;0,"YES","NO")</f>
        <v>NO</v>
      </c>
      <c r="AE144" s="30" t="str">
        <f>IF(SUM('Sales by Agent'!AC144:AE144)&gt;0,"YES","NO")</f>
        <v>NO</v>
      </c>
      <c r="AF144" s="30" t="str">
        <f>IF(SUM('Sales by Agent'!AD144:AF144)&gt;0,"YES","NO")</f>
        <v>NO</v>
      </c>
      <c r="AG144" s="30" t="str">
        <f>IF(SUM('Sales by Agent'!AE144:AG144)&gt;0,"YES","NO")</f>
        <v>NO</v>
      </c>
      <c r="AH144" s="30" t="str">
        <f>IF(SUM('Sales by Agent'!AF144:AH144)&gt;0,"YES","NO")</f>
        <v>NO</v>
      </c>
      <c r="AI144" s="30" t="str">
        <f>IF(SUM('Sales by Agent'!AG144:AI144)&gt;0,"YES","NO")</f>
        <v>NO</v>
      </c>
      <c r="AJ144" s="30" t="str">
        <f>IF(SUM('Sales by Agent'!AH144:AJ144)&gt;0,"YES","NO")</f>
        <v>NO</v>
      </c>
      <c r="AK144" s="30" t="str">
        <f>IF(SUM('Sales by Agent'!AI144:AK144)&gt;0,"YES","NO")</f>
        <v>NO</v>
      </c>
      <c r="AL144" s="30" t="str">
        <f>IF(SUM('Sales by Agent'!AJ144:AL144)&gt;0,"YES","NO")</f>
        <v>YES</v>
      </c>
      <c r="AM144" s="30" t="str">
        <f>IF(SUM('Sales by Agent'!AK144:AM144)&gt;0,"YES","NO")</f>
        <v>YES</v>
      </c>
      <c r="AN144" s="30" t="str">
        <f>IF(SUM('Sales by Agent'!AL144:AN144)&gt;0,"YES","NO")</f>
        <v>YES</v>
      </c>
      <c r="AO144" s="30" t="str">
        <f>IF(SUM('Sales by Agent'!AM144:AO144)&gt;0,"YES","NO")</f>
        <v>YES</v>
      </c>
      <c r="AP144" s="30" t="str">
        <f>IF(SUM('Sales by Agent'!AN144:AP144)&gt;0,"YES","NO")</f>
        <v>YES</v>
      </c>
      <c r="AQ144" s="30" t="str">
        <f>IF(SUM('Sales by Agent'!AO144:AQ144)&gt;0,"YES","NO")</f>
        <v>YES</v>
      </c>
      <c r="AR144" s="30" t="str">
        <f>IF(SUM('Sales by Agent'!AP144:AR144)&gt;0,"YES","NO")</f>
        <v>YES</v>
      </c>
      <c r="AS144" s="30" t="str">
        <f>IF(SUM('Sales by Agent'!AQ144:AS144)&gt;0,"YES","NO")</f>
        <v>YES</v>
      </c>
      <c r="AT144" s="30" t="str">
        <f>IF(SUM('Sales by Agent'!AR144:AT144)&gt;0,"YES","NO")</f>
        <v>YES</v>
      </c>
      <c r="AU144" s="30" t="str">
        <f>IF(SUM('Sales by Agent'!AS144:AU144)&gt;0,"YES","NO")</f>
        <v>YES</v>
      </c>
      <c r="AV144" s="30" t="str">
        <f>IF(SUM('Sales by Agent'!AT144:AV144)&gt;0,"YES","NO")</f>
        <v>YES</v>
      </c>
      <c r="AW144" s="87"/>
      <c r="AX144" t="str">
        <f t="shared" si="24"/>
        <v>NO</v>
      </c>
      <c r="AY144" t="str">
        <f t="shared" si="25"/>
        <v>NO</v>
      </c>
      <c r="AZ144" t="str">
        <f t="shared" si="26"/>
        <v>NO</v>
      </c>
      <c r="BA144" t="str">
        <f t="shared" si="27"/>
        <v>NO</v>
      </c>
      <c r="BB144" t="str">
        <f t="shared" si="28"/>
        <v>NO</v>
      </c>
      <c r="BC144" t="str">
        <f t="shared" si="29"/>
        <v>NO</v>
      </c>
      <c r="BD144" t="str">
        <f t="shared" si="30"/>
        <v>NO</v>
      </c>
      <c r="BE144" t="str">
        <f t="shared" si="31"/>
        <v>NO</v>
      </c>
      <c r="BF144" t="str">
        <f t="shared" si="32"/>
        <v>NO</v>
      </c>
      <c r="BG144" t="str">
        <f t="shared" si="33"/>
        <v>NO</v>
      </c>
      <c r="BH144" t="str">
        <f t="shared" si="23"/>
        <v>NO</v>
      </c>
    </row>
    <row r="145" spans="1:60">
      <c r="A145" s="564" t="s">
        <v>2249</v>
      </c>
      <c r="B145" s="564" t="s">
        <v>2250</v>
      </c>
      <c r="C145" s="564" t="s">
        <v>1986</v>
      </c>
      <c r="D145" s="564" t="s">
        <v>689</v>
      </c>
      <c r="E145" s="564" t="s">
        <v>1457</v>
      </c>
      <c r="F145" s="565">
        <v>26530.09</v>
      </c>
      <c r="G145" s="86"/>
      <c r="H145" s="86"/>
      <c r="I145" s="30" t="str">
        <f>IF(SUM('Sales by Agent'!G145:I145)&gt;0,"YES","NO")</f>
        <v>NO</v>
      </c>
      <c r="J145" s="30" t="str">
        <f>IF(SUM('Sales by Agent'!H145:J145)&gt;0,"YES","NO")</f>
        <v>NO</v>
      </c>
      <c r="K145" s="30" t="str">
        <f>IF(SUM('Sales by Agent'!I145:K145)&gt;0,"YES","NO")</f>
        <v>NO</v>
      </c>
      <c r="L145" s="30" t="str">
        <f>IF(SUM('Sales by Agent'!J145:L145)&gt;0,"YES","NO")</f>
        <v>NO</v>
      </c>
      <c r="M145" s="30" t="str">
        <f>IF(SUM('Sales by Agent'!K145:M145)&gt;0,"YES","NO")</f>
        <v>NO</v>
      </c>
      <c r="N145" s="30" t="str">
        <f>IF(SUM('Sales by Agent'!L145:N145)&gt;0,"YES","NO")</f>
        <v>NO</v>
      </c>
      <c r="O145" s="30" t="str">
        <f>IF(SUM('Sales by Agent'!M145:O145)&gt;0,"YES","NO")</f>
        <v>NO</v>
      </c>
      <c r="P145" s="30" t="str">
        <f>IF(SUM('Sales by Agent'!N145:P145)&gt;0,"YES","NO")</f>
        <v>NO</v>
      </c>
      <c r="Q145" s="30" t="str">
        <f>IF(SUM('Sales by Agent'!O145:Q145)&gt;0,"YES","NO")</f>
        <v>NO</v>
      </c>
      <c r="R145" s="30" t="str">
        <f>IF(SUM('Sales by Agent'!P145:R145)&gt;0,"YES","NO")</f>
        <v>NO</v>
      </c>
      <c r="S145" s="30" t="str">
        <f>IF(SUM('Sales by Agent'!Q145:S145)&gt;0,"YES","NO")</f>
        <v>NO</v>
      </c>
      <c r="T145" s="30" t="str">
        <f>IF(SUM('Sales by Agent'!R145:T145)&gt;0,"YES","NO")</f>
        <v>NO</v>
      </c>
      <c r="U145" s="30" t="str">
        <f>IF(SUM('Sales by Agent'!S145:U145)&gt;0,"YES","NO")</f>
        <v>NO</v>
      </c>
      <c r="V145" s="30" t="str">
        <f>IF(SUM('Sales by Agent'!T145:V145)&gt;0,"YES","NO")</f>
        <v>NO</v>
      </c>
      <c r="W145" s="30" t="str">
        <f>IF(SUM('Sales by Agent'!U145:W145)&gt;0,"YES","NO")</f>
        <v>NO</v>
      </c>
      <c r="X145" s="30" t="str">
        <f>IF(SUM('Sales by Agent'!V145:X145)&gt;0,"YES","NO")</f>
        <v>NO</v>
      </c>
      <c r="Y145" s="30" t="str">
        <f>IF(SUM('Sales by Agent'!W145:Y145)&gt;0,"YES","NO")</f>
        <v>NO</v>
      </c>
      <c r="Z145" s="30" t="str">
        <f>IF(SUM('Sales by Agent'!X145:Z145)&gt;0,"YES","NO")</f>
        <v>NO</v>
      </c>
      <c r="AA145" s="30" t="str">
        <f>IF(SUM('Sales by Agent'!Y145:AA145)&gt;0,"YES","NO")</f>
        <v>NO</v>
      </c>
      <c r="AB145" s="30" t="str">
        <f>IF(SUM('Sales by Agent'!Z145:AB145)&gt;0,"YES","NO")</f>
        <v>NO</v>
      </c>
      <c r="AC145" s="30" t="str">
        <f>IF(SUM('Sales by Agent'!AA145:AC145)&gt;0,"YES","NO")</f>
        <v>NO</v>
      </c>
      <c r="AD145" s="30" t="str">
        <f>IF(SUM('Sales by Agent'!AB145:AD145)&gt;0,"YES","NO")</f>
        <v>NO</v>
      </c>
      <c r="AE145" s="30" t="str">
        <f>IF(SUM('Sales by Agent'!AC145:AE145)&gt;0,"YES","NO")</f>
        <v>NO</v>
      </c>
      <c r="AF145" s="30" t="str">
        <f>IF(SUM('Sales by Agent'!AD145:AF145)&gt;0,"YES","NO")</f>
        <v>NO</v>
      </c>
      <c r="AG145" s="30" t="str">
        <f>IF(SUM('Sales by Agent'!AE145:AG145)&gt;0,"YES","NO")</f>
        <v>NO</v>
      </c>
      <c r="AH145" s="30" t="str">
        <f>IF(SUM('Sales by Agent'!AF145:AH145)&gt;0,"YES","NO")</f>
        <v>NO</v>
      </c>
      <c r="AI145" s="30" t="str">
        <f>IF(SUM('Sales by Agent'!AG145:AI145)&gt;0,"YES","NO")</f>
        <v>NO</v>
      </c>
      <c r="AJ145" s="30" t="str">
        <f>IF(SUM('Sales by Agent'!AH145:AJ145)&gt;0,"YES","NO")</f>
        <v>NO</v>
      </c>
      <c r="AK145" s="30" t="str">
        <f>IF(SUM('Sales by Agent'!AI145:AK145)&gt;0,"YES","NO")</f>
        <v>NO</v>
      </c>
      <c r="AL145" s="30" t="str">
        <f>IF(SUM('Sales by Agent'!AJ145:AL145)&gt;0,"YES","NO")</f>
        <v>NO</v>
      </c>
      <c r="AM145" s="30" t="str">
        <f>IF(SUM('Sales by Agent'!AK145:AM145)&gt;0,"YES","NO")</f>
        <v>YES</v>
      </c>
      <c r="AN145" s="30" t="str">
        <f>IF(SUM('Sales by Agent'!AL145:AN145)&gt;0,"YES","NO")</f>
        <v>YES</v>
      </c>
      <c r="AO145" s="30" t="str">
        <f>IF(SUM('Sales by Agent'!AM145:AO145)&gt;0,"YES","NO")</f>
        <v>YES</v>
      </c>
      <c r="AP145" s="30" t="str">
        <f>IF(SUM('Sales by Agent'!AN145:AP145)&gt;0,"YES","NO")</f>
        <v>YES</v>
      </c>
      <c r="AQ145" s="30" t="str">
        <f>IF(SUM('Sales by Agent'!AO145:AQ145)&gt;0,"YES","NO")</f>
        <v>YES</v>
      </c>
      <c r="AR145" s="30" t="str">
        <f>IF(SUM('Sales by Agent'!AP145:AR145)&gt;0,"YES","NO")</f>
        <v>YES</v>
      </c>
      <c r="AS145" s="30" t="str">
        <f>IF(SUM('Sales by Agent'!AQ145:AS145)&gt;0,"YES","NO")</f>
        <v>YES</v>
      </c>
      <c r="AT145" s="30" t="str">
        <f>IF(SUM('Sales by Agent'!AR145:AT145)&gt;0,"YES","NO")</f>
        <v>YES</v>
      </c>
      <c r="AU145" s="30" t="str">
        <f>IF(SUM('Sales by Agent'!AS145:AU145)&gt;0,"YES","NO")</f>
        <v>YES</v>
      </c>
      <c r="AV145" s="30" t="str">
        <f>IF(SUM('Sales by Agent'!AT145:AV145)&gt;0,"YES","NO")</f>
        <v>YES</v>
      </c>
      <c r="AW145" s="87"/>
      <c r="AX145" t="str">
        <f t="shared" si="24"/>
        <v>NO</v>
      </c>
      <c r="AY145" t="str">
        <f t="shared" si="25"/>
        <v>NO</v>
      </c>
      <c r="AZ145" t="str">
        <f t="shared" si="26"/>
        <v>NO</v>
      </c>
      <c r="BA145" t="str">
        <f t="shared" si="27"/>
        <v>NO</v>
      </c>
      <c r="BB145" t="str">
        <f t="shared" si="28"/>
        <v>NO</v>
      </c>
      <c r="BC145" t="str">
        <f t="shared" si="29"/>
        <v>NO</v>
      </c>
      <c r="BD145" t="str">
        <f t="shared" si="30"/>
        <v>NO</v>
      </c>
      <c r="BE145" t="str">
        <f t="shared" si="31"/>
        <v>NO</v>
      </c>
      <c r="BF145" t="str">
        <f t="shared" si="32"/>
        <v>NO</v>
      </c>
      <c r="BG145" t="str">
        <f t="shared" si="33"/>
        <v>NO</v>
      </c>
      <c r="BH145" t="str">
        <f t="shared" si="23"/>
        <v>NO</v>
      </c>
    </row>
    <row r="146" spans="1:60">
      <c r="A146" s="564" t="s">
        <v>2251</v>
      </c>
      <c r="B146" s="564" t="s">
        <v>2252</v>
      </c>
      <c r="C146" s="564" t="s">
        <v>1986</v>
      </c>
      <c r="D146" s="564" t="s">
        <v>689</v>
      </c>
      <c r="E146" s="564" t="s">
        <v>1457</v>
      </c>
      <c r="F146" s="565">
        <v>12365.25</v>
      </c>
      <c r="G146" s="31"/>
      <c r="H146" s="31"/>
      <c r="I146" s="30" t="str">
        <f>IF(SUM('Sales by Agent'!G146:I146)&gt;0,"YES","NO")</f>
        <v>NO</v>
      </c>
      <c r="J146" s="30" t="str">
        <f>IF(SUM('Sales by Agent'!H146:J146)&gt;0,"YES","NO")</f>
        <v>NO</v>
      </c>
      <c r="K146" s="30" t="str">
        <f>IF(SUM('Sales by Agent'!I146:K146)&gt;0,"YES","NO")</f>
        <v>NO</v>
      </c>
      <c r="L146" s="30" t="str">
        <f>IF(SUM('Sales by Agent'!J146:L146)&gt;0,"YES","NO")</f>
        <v>NO</v>
      </c>
      <c r="M146" s="30" t="str">
        <f>IF(SUM('Sales by Agent'!K146:M146)&gt;0,"YES","NO")</f>
        <v>NO</v>
      </c>
      <c r="N146" s="30" t="str">
        <f>IF(SUM('Sales by Agent'!L146:N146)&gt;0,"YES","NO")</f>
        <v>NO</v>
      </c>
      <c r="O146" s="30" t="str">
        <f>IF(SUM('Sales by Agent'!M146:O146)&gt;0,"YES","NO")</f>
        <v>NO</v>
      </c>
      <c r="P146" s="30" t="str">
        <f>IF(SUM('Sales by Agent'!N146:P146)&gt;0,"YES","NO")</f>
        <v>NO</v>
      </c>
      <c r="Q146" s="30" t="str">
        <f>IF(SUM('Sales by Agent'!O146:Q146)&gt;0,"YES","NO")</f>
        <v>NO</v>
      </c>
      <c r="R146" s="30" t="str">
        <f>IF(SUM('Sales by Agent'!P146:R146)&gt;0,"YES","NO")</f>
        <v>NO</v>
      </c>
      <c r="S146" s="30" t="str">
        <f>IF(SUM('Sales by Agent'!Q146:S146)&gt;0,"YES","NO")</f>
        <v>NO</v>
      </c>
      <c r="T146" s="30" t="str">
        <f>IF(SUM('Sales by Agent'!R146:T146)&gt;0,"YES","NO")</f>
        <v>NO</v>
      </c>
      <c r="U146" s="30" t="str">
        <f>IF(SUM('Sales by Agent'!S146:U146)&gt;0,"YES","NO")</f>
        <v>NO</v>
      </c>
      <c r="V146" s="30" t="str">
        <f>IF(SUM('Sales by Agent'!T146:V146)&gt;0,"YES","NO")</f>
        <v>NO</v>
      </c>
      <c r="W146" s="30" t="str">
        <f>IF(SUM('Sales by Agent'!U146:W146)&gt;0,"YES","NO")</f>
        <v>NO</v>
      </c>
      <c r="X146" s="30" t="str">
        <f>IF(SUM('Sales by Agent'!V146:X146)&gt;0,"YES","NO")</f>
        <v>NO</v>
      </c>
      <c r="Y146" s="30" t="str">
        <f>IF(SUM('Sales by Agent'!W146:Y146)&gt;0,"YES","NO")</f>
        <v>NO</v>
      </c>
      <c r="Z146" s="30" t="str">
        <f>IF(SUM('Sales by Agent'!X146:Z146)&gt;0,"YES","NO")</f>
        <v>NO</v>
      </c>
      <c r="AA146" s="30" t="str">
        <f>IF(SUM('Sales by Agent'!Y146:AA146)&gt;0,"YES","NO")</f>
        <v>NO</v>
      </c>
      <c r="AB146" s="30" t="str">
        <f>IF(SUM('Sales by Agent'!Z146:AB146)&gt;0,"YES","NO")</f>
        <v>NO</v>
      </c>
      <c r="AC146" s="30" t="str">
        <f>IF(SUM('Sales by Agent'!AA146:AC146)&gt;0,"YES","NO")</f>
        <v>NO</v>
      </c>
      <c r="AD146" s="30" t="str">
        <f>IF(SUM('Sales by Agent'!AB146:AD146)&gt;0,"YES","NO")</f>
        <v>NO</v>
      </c>
      <c r="AE146" s="30" t="str">
        <f>IF(SUM('Sales by Agent'!AC146:AE146)&gt;0,"YES","NO")</f>
        <v>NO</v>
      </c>
      <c r="AF146" s="30" t="str">
        <f>IF(SUM('Sales by Agent'!AD146:AF146)&gt;0,"YES","NO")</f>
        <v>NO</v>
      </c>
      <c r="AG146" s="30" t="str">
        <f>IF(SUM('Sales by Agent'!AE146:AG146)&gt;0,"YES","NO")</f>
        <v>NO</v>
      </c>
      <c r="AH146" s="30" t="str">
        <f>IF(SUM('Sales by Agent'!AF146:AH146)&gt;0,"YES","NO")</f>
        <v>NO</v>
      </c>
      <c r="AI146" s="30" t="str">
        <f>IF(SUM('Sales by Agent'!AG146:AI146)&gt;0,"YES","NO")</f>
        <v>NO</v>
      </c>
      <c r="AJ146" s="30" t="str">
        <f>IF(SUM('Sales by Agent'!AH146:AJ146)&gt;0,"YES","NO")</f>
        <v>NO</v>
      </c>
      <c r="AK146" s="30" t="str">
        <f>IF(SUM('Sales by Agent'!AI146:AK146)&gt;0,"YES","NO")</f>
        <v>NO</v>
      </c>
      <c r="AL146" s="30" t="str">
        <f>IF(SUM('Sales by Agent'!AJ146:AL146)&gt;0,"YES","NO")</f>
        <v>NO</v>
      </c>
      <c r="AM146" s="30" t="str">
        <f>IF(SUM('Sales by Agent'!AK146:AM146)&gt;0,"YES","NO")</f>
        <v>NO</v>
      </c>
      <c r="AN146" s="30" t="str">
        <f>IF(SUM('Sales by Agent'!AL146:AN146)&gt;0,"YES","NO")</f>
        <v>NO</v>
      </c>
      <c r="AO146" s="30" t="str">
        <f>IF(SUM('Sales by Agent'!AM146:AO146)&gt;0,"YES","NO")</f>
        <v>NO</v>
      </c>
      <c r="AP146" s="30" t="str">
        <f>IF(SUM('Sales by Agent'!AN146:AP146)&gt;0,"YES","NO")</f>
        <v>NO</v>
      </c>
      <c r="AQ146" s="30" t="str">
        <f>IF(SUM('Sales by Agent'!AO146:AQ146)&gt;0,"YES","NO")</f>
        <v>NO</v>
      </c>
      <c r="AR146" s="30" t="str">
        <f>IF(SUM('Sales by Agent'!AP146:AR146)&gt;0,"YES","NO")</f>
        <v>NO</v>
      </c>
      <c r="AS146" s="30" t="str">
        <f>IF(SUM('Sales by Agent'!AQ146:AS146)&gt;0,"YES","NO")</f>
        <v>NO</v>
      </c>
      <c r="AT146" s="30" t="str">
        <f>IF(SUM('Sales by Agent'!AR146:AT146)&gt;0,"YES","NO")</f>
        <v>YES</v>
      </c>
      <c r="AU146" s="30" t="str">
        <f>IF(SUM('Sales by Agent'!AS146:AU146)&gt;0,"YES","NO")</f>
        <v>YES</v>
      </c>
      <c r="AV146" s="30" t="str">
        <f>IF(SUM('Sales by Agent'!AT146:AV146)&gt;0,"YES","NO")</f>
        <v>YES</v>
      </c>
      <c r="AW146" s="87"/>
      <c r="AX146" t="str">
        <f t="shared" si="24"/>
        <v>NO</v>
      </c>
      <c r="AY146" t="str">
        <f t="shared" si="25"/>
        <v>NO</v>
      </c>
      <c r="AZ146" t="str">
        <f t="shared" si="26"/>
        <v>NO</v>
      </c>
      <c r="BA146" t="str">
        <f t="shared" si="27"/>
        <v>NO</v>
      </c>
      <c r="BB146" t="str">
        <f t="shared" si="28"/>
        <v>NO</v>
      </c>
      <c r="BC146" t="str">
        <f t="shared" si="29"/>
        <v>NO</v>
      </c>
      <c r="BD146" t="str">
        <f t="shared" si="30"/>
        <v>NO</v>
      </c>
      <c r="BE146" t="str">
        <f t="shared" si="31"/>
        <v>NO</v>
      </c>
      <c r="BF146" t="str">
        <f t="shared" si="32"/>
        <v>NO</v>
      </c>
      <c r="BG146" t="str">
        <f t="shared" si="33"/>
        <v>NO</v>
      </c>
      <c r="BH146" t="str">
        <f t="shared" si="23"/>
        <v>NO</v>
      </c>
    </row>
    <row r="147" spans="1:60">
      <c r="A147" s="564" t="s">
        <v>2253</v>
      </c>
      <c r="B147" s="564" t="s">
        <v>2254</v>
      </c>
      <c r="C147" s="564" t="s">
        <v>1986</v>
      </c>
      <c r="D147" s="564" t="s">
        <v>689</v>
      </c>
      <c r="E147" s="564" t="s">
        <v>1457</v>
      </c>
      <c r="F147" s="565">
        <v>6727.9</v>
      </c>
      <c r="G147" s="31"/>
      <c r="H147" s="31"/>
      <c r="I147" s="30" t="str">
        <f>IF(SUM('Sales by Agent'!G147:I147)&gt;0,"YES","NO")</f>
        <v>NO</v>
      </c>
      <c r="J147" s="30" t="str">
        <f>IF(SUM('Sales by Agent'!H147:J147)&gt;0,"YES","NO")</f>
        <v>NO</v>
      </c>
      <c r="K147" s="30" t="str">
        <f>IF(SUM('Sales by Agent'!I147:K147)&gt;0,"YES","NO")</f>
        <v>NO</v>
      </c>
      <c r="L147" s="30" t="str">
        <f>IF(SUM('Sales by Agent'!J147:L147)&gt;0,"YES","NO")</f>
        <v>NO</v>
      </c>
      <c r="M147" s="30" t="str">
        <f>IF(SUM('Sales by Agent'!K147:M147)&gt;0,"YES","NO")</f>
        <v>NO</v>
      </c>
      <c r="N147" s="30" t="str">
        <f>IF(SUM('Sales by Agent'!L147:N147)&gt;0,"YES","NO")</f>
        <v>NO</v>
      </c>
      <c r="O147" s="30" t="str">
        <f>IF(SUM('Sales by Agent'!M147:O147)&gt;0,"YES","NO")</f>
        <v>NO</v>
      </c>
      <c r="P147" s="30" t="str">
        <f>IF(SUM('Sales by Agent'!N147:P147)&gt;0,"YES","NO")</f>
        <v>NO</v>
      </c>
      <c r="Q147" s="30" t="str">
        <f>IF(SUM('Sales by Agent'!O147:Q147)&gt;0,"YES","NO")</f>
        <v>NO</v>
      </c>
      <c r="R147" s="30" t="str">
        <f>IF(SUM('Sales by Agent'!P147:R147)&gt;0,"YES","NO")</f>
        <v>NO</v>
      </c>
      <c r="S147" s="30" t="str">
        <f>IF(SUM('Sales by Agent'!Q147:S147)&gt;0,"YES","NO")</f>
        <v>NO</v>
      </c>
      <c r="T147" s="30" t="str">
        <f>IF(SUM('Sales by Agent'!R147:T147)&gt;0,"YES","NO")</f>
        <v>NO</v>
      </c>
      <c r="U147" s="30" t="str">
        <f>IF(SUM('Sales by Agent'!S147:U147)&gt;0,"YES","NO")</f>
        <v>NO</v>
      </c>
      <c r="V147" s="30" t="str">
        <f>IF(SUM('Sales by Agent'!T147:V147)&gt;0,"YES","NO")</f>
        <v>NO</v>
      </c>
      <c r="W147" s="30" t="str">
        <f>IF(SUM('Sales by Agent'!U147:W147)&gt;0,"YES","NO")</f>
        <v>NO</v>
      </c>
      <c r="X147" s="30" t="str">
        <f>IF(SUM('Sales by Agent'!V147:X147)&gt;0,"YES","NO")</f>
        <v>NO</v>
      </c>
      <c r="Y147" s="30" t="str">
        <f>IF(SUM('Sales by Agent'!W147:Y147)&gt;0,"YES","NO")</f>
        <v>NO</v>
      </c>
      <c r="Z147" s="30" t="str">
        <f>IF(SUM('Sales by Agent'!X147:Z147)&gt;0,"YES","NO")</f>
        <v>NO</v>
      </c>
      <c r="AA147" s="30" t="str">
        <f>IF(SUM('Sales by Agent'!Y147:AA147)&gt;0,"YES","NO")</f>
        <v>NO</v>
      </c>
      <c r="AB147" s="30" t="str">
        <f>IF(SUM('Sales by Agent'!Z147:AB147)&gt;0,"YES","NO")</f>
        <v>NO</v>
      </c>
      <c r="AC147" s="30" t="str">
        <f>IF(SUM('Sales by Agent'!AA147:AC147)&gt;0,"YES","NO")</f>
        <v>NO</v>
      </c>
      <c r="AD147" s="30" t="str">
        <f>IF(SUM('Sales by Agent'!AB147:AD147)&gt;0,"YES","NO")</f>
        <v>NO</v>
      </c>
      <c r="AE147" s="30" t="str">
        <f>IF(SUM('Sales by Agent'!AC147:AE147)&gt;0,"YES","NO")</f>
        <v>NO</v>
      </c>
      <c r="AF147" s="30" t="str">
        <f>IF(SUM('Sales by Agent'!AD147:AF147)&gt;0,"YES","NO")</f>
        <v>NO</v>
      </c>
      <c r="AG147" s="30" t="str">
        <f>IF(SUM('Sales by Agent'!AE147:AG147)&gt;0,"YES","NO")</f>
        <v>NO</v>
      </c>
      <c r="AH147" s="30" t="str">
        <f>IF(SUM('Sales by Agent'!AF147:AH147)&gt;0,"YES","NO")</f>
        <v>NO</v>
      </c>
      <c r="AI147" s="30" t="str">
        <f>IF(SUM('Sales by Agent'!AG147:AI147)&gt;0,"YES","NO")</f>
        <v>NO</v>
      </c>
      <c r="AJ147" s="30" t="str">
        <f>IF(SUM('Sales by Agent'!AH147:AJ147)&gt;0,"YES","NO")</f>
        <v>NO</v>
      </c>
      <c r="AK147" s="30" t="str">
        <f>IF(SUM('Sales by Agent'!AI147:AK147)&gt;0,"YES","NO")</f>
        <v>NO</v>
      </c>
      <c r="AL147" s="30" t="str">
        <f>IF(SUM('Sales by Agent'!AJ147:AL147)&gt;0,"YES","NO")</f>
        <v>NO</v>
      </c>
      <c r="AM147" s="30" t="str">
        <f>IF(SUM('Sales by Agent'!AK147:AM147)&gt;0,"YES","NO")</f>
        <v>NO</v>
      </c>
      <c r="AN147" s="30" t="str">
        <f>IF(SUM('Sales by Agent'!AL147:AN147)&gt;0,"YES","NO")</f>
        <v>NO</v>
      </c>
      <c r="AO147" s="30" t="str">
        <f>IF(SUM('Sales by Agent'!AM147:AO147)&gt;0,"YES","NO")</f>
        <v>NO</v>
      </c>
      <c r="AP147" s="30" t="str">
        <f>IF(SUM('Sales by Agent'!AN147:AP147)&gt;0,"YES","NO")</f>
        <v>NO</v>
      </c>
      <c r="AQ147" s="30" t="str">
        <f>IF(SUM('Sales by Agent'!AO147:AQ147)&gt;0,"YES","NO")</f>
        <v>NO</v>
      </c>
      <c r="AR147" s="30" t="str">
        <f>IF(SUM('Sales by Agent'!AP147:AR147)&gt;0,"YES","NO")</f>
        <v>YES</v>
      </c>
      <c r="AS147" s="30" t="str">
        <f>IF(SUM('Sales by Agent'!AQ147:AS147)&gt;0,"YES","NO")</f>
        <v>YES</v>
      </c>
      <c r="AT147" s="30" t="str">
        <f>IF(SUM('Sales by Agent'!AR147:AT147)&gt;0,"YES","NO")</f>
        <v>YES</v>
      </c>
      <c r="AU147" s="30" t="str">
        <f>IF(SUM('Sales by Agent'!AS147:AU147)&gt;0,"YES","NO")</f>
        <v>YES</v>
      </c>
      <c r="AV147" s="30" t="str">
        <f>IF(SUM('Sales by Agent'!AT147:AV147)&gt;0,"YES","NO")</f>
        <v>YES</v>
      </c>
      <c r="AW147" s="87"/>
      <c r="AX147" t="str">
        <f t="shared" si="24"/>
        <v>NO</v>
      </c>
      <c r="AY147" t="str">
        <f t="shared" si="25"/>
        <v>NO</v>
      </c>
      <c r="AZ147" t="str">
        <f t="shared" si="26"/>
        <v>NO</v>
      </c>
      <c r="BA147" t="str">
        <f t="shared" si="27"/>
        <v>NO</v>
      </c>
      <c r="BB147" t="str">
        <f t="shared" si="28"/>
        <v>NO</v>
      </c>
      <c r="BC147" t="str">
        <f t="shared" si="29"/>
        <v>NO</v>
      </c>
      <c r="BD147" t="str">
        <f t="shared" si="30"/>
        <v>NO</v>
      </c>
      <c r="BE147" t="str">
        <f t="shared" si="31"/>
        <v>NO</v>
      </c>
      <c r="BF147" t="str">
        <f t="shared" si="32"/>
        <v>NO</v>
      </c>
      <c r="BG147" t="str">
        <f t="shared" si="33"/>
        <v>NO</v>
      </c>
      <c r="BH147" t="str">
        <f t="shared" si="23"/>
        <v>NO</v>
      </c>
    </row>
    <row r="148" spans="1:60">
      <c r="A148" s="564" t="s">
        <v>2255</v>
      </c>
      <c r="B148" s="564" t="s">
        <v>2256</v>
      </c>
      <c r="C148" s="564" t="s">
        <v>1986</v>
      </c>
      <c r="D148" s="564" t="s">
        <v>689</v>
      </c>
      <c r="E148" s="564" t="s">
        <v>1457</v>
      </c>
      <c r="F148" s="565">
        <v>9352.16</v>
      </c>
      <c r="G148" s="86"/>
      <c r="H148" s="86"/>
      <c r="I148" s="30" t="str">
        <f>IF(SUM('Sales by Agent'!G148:I148)&gt;0,"YES","NO")</f>
        <v>NO</v>
      </c>
      <c r="J148" s="30" t="str">
        <f>IF(SUM('Sales by Agent'!H148:J148)&gt;0,"YES","NO")</f>
        <v>NO</v>
      </c>
      <c r="K148" s="30" t="str">
        <f>IF(SUM('Sales by Agent'!I148:K148)&gt;0,"YES","NO")</f>
        <v>NO</v>
      </c>
      <c r="L148" s="30" t="str">
        <f>IF(SUM('Sales by Agent'!J148:L148)&gt;0,"YES","NO")</f>
        <v>NO</v>
      </c>
      <c r="M148" s="30" t="str">
        <f>IF(SUM('Sales by Agent'!K148:M148)&gt;0,"YES","NO")</f>
        <v>NO</v>
      </c>
      <c r="N148" s="30" t="str">
        <f>IF(SUM('Sales by Agent'!L148:N148)&gt;0,"YES","NO")</f>
        <v>NO</v>
      </c>
      <c r="O148" s="30" t="str">
        <f>IF(SUM('Sales by Agent'!M148:O148)&gt;0,"YES","NO")</f>
        <v>NO</v>
      </c>
      <c r="P148" s="30" t="str">
        <f>IF(SUM('Sales by Agent'!N148:P148)&gt;0,"YES","NO")</f>
        <v>NO</v>
      </c>
      <c r="Q148" s="30" t="str">
        <f>IF(SUM('Sales by Agent'!O148:Q148)&gt;0,"YES","NO")</f>
        <v>NO</v>
      </c>
      <c r="R148" s="30" t="str">
        <f>IF(SUM('Sales by Agent'!P148:R148)&gt;0,"YES","NO")</f>
        <v>NO</v>
      </c>
      <c r="S148" s="30" t="str">
        <f>IF(SUM('Sales by Agent'!Q148:S148)&gt;0,"YES","NO")</f>
        <v>NO</v>
      </c>
      <c r="T148" s="30" t="str">
        <f>IF(SUM('Sales by Agent'!R148:T148)&gt;0,"YES","NO")</f>
        <v>NO</v>
      </c>
      <c r="U148" s="30" t="str">
        <f>IF(SUM('Sales by Agent'!S148:U148)&gt;0,"YES","NO")</f>
        <v>NO</v>
      </c>
      <c r="V148" s="30" t="str">
        <f>IF(SUM('Sales by Agent'!T148:V148)&gt;0,"YES","NO")</f>
        <v>NO</v>
      </c>
      <c r="W148" s="30" t="str">
        <f>IF(SUM('Sales by Agent'!U148:W148)&gt;0,"YES","NO")</f>
        <v>NO</v>
      </c>
      <c r="X148" s="30" t="str">
        <f>IF(SUM('Sales by Agent'!V148:X148)&gt;0,"YES","NO")</f>
        <v>NO</v>
      </c>
      <c r="Y148" s="30" t="str">
        <f>IF(SUM('Sales by Agent'!W148:Y148)&gt;0,"YES","NO")</f>
        <v>NO</v>
      </c>
      <c r="Z148" s="30" t="str">
        <f>IF(SUM('Sales by Agent'!X148:Z148)&gt;0,"YES","NO")</f>
        <v>NO</v>
      </c>
      <c r="AA148" s="30" t="str">
        <f>IF(SUM('Sales by Agent'!Y148:AA148)&gt;0,"YES","NO")</f>
        <v>NO</v>
      </c>
      <c r="AB148" s="30" t="str">
        <f>IF(SUM('Sales by Agent'!Z148:AB148)&gt;0,"YES","NO")</f>
        <v>NO</v>
      </c>
      <c r="AC148" s="30" t="str">
        <f>IF(SUM('Sales by Agent'!AA148:AC148)&gt;0,"YES","NO")</f>
        <v>NO</v>
      </c>
      <c r="AD148" s="30" t="str">
        <f>IF(SUM('Sales by Agent'!AB148:AD148)&gt;0,"YES","NO")</f>
        <v>NO</v>
      </c>
      <c r="AE148" s="30" t="str">
        <f>IF(SUM('Sales by Agent'!AC148:AE148)&gt;0,"YES","NO")</f>
        <v>NO</v>
      </c>
      <c r="AF148" s="30" t="str">
        <f>IF(SUM('Sales by Agent'!AD148:AF148)&gt;0,"YES","NO")</f>
        <v>NO</v>
      </c>
      <c r="AG148" s="30" t="str">
        <f>IF(SUM('Sales by Agent'!AE148:AG148)&gt;0,"YES","NO")</f>
        <v>NO</v>
      </c>
      <c r="AH148" s="30" t="str">
        <f>IF(SUM('Sales by Agent'!AF148:AH148)&gt;0,"YES","NO")</f>
        <v>NO</v>
      </c>
      <c r="AI148" s="30" t="str">
        <f>IF(SUM('Sales by Agent'!AG148:AI148)&gt;0,"YES","NO")</f>
        <v>NO</v>
      </c>
      <c r="AJ148" s="30" t="str">
        <f>IF(SUM('Sales by Agent'!AH148:AJ148)&gt;0,"YES","NO")</f>
        <v>NO</v>
      </c>
      <c r="AK148" s="30" t="str">
        <f>IF(SUM('Sales by Agent'!AI148:AK148)&gt;0,"YES","NO")</f>
        <v>NO</v>
      </c>
      <c r="AL148" s="30" t="str">
        <f>IF(SUM('Sales by Agent'!AJ148:AL148)&gt;0,"YES","NO")</f>
        <v>NO</v>
      </c>
      <c r="AM148" s="30" t="str">
        <f>IF(SUM('Sales by Agent'!AK148:AM148)&gt;0,"YES","NO")</f>
        <v>YES</v>
      </c>
      <c r="AN148" s="30" t="str">
        <f>IF(SUM('Sales by Agent'!AL148:AN148)&gt;0,"YES","NO")</f>
        <v>YES</v>
      </c>
      <c r="AO148" s="30" t="str">
        <f>IF(SUM('Sales by Agent'!AM148:AO148)&gt;0,"YES","NO")</f>
        <v>YES</v>
      </c>
      <c r="AP148" s="30" t="str">
        <f>IF(SUM('Sales by Agent'!AN148:AP148)&gt;0,"YES","NO")</f>
        <v>YES</v>
      </c>
      <c r="AQ148" s="30" t="str">
        <f>IF(SUM('Sales by Agent'!AO148:AQ148)&gt;0,"YES","NO")</f>
        <v>YES</v>
      </c>
      <c r="AR148" s="30" t="str">
        <f>IF(SUM('Sales by Agent'!AP148:AR148)&gt;0,"YES","NO")</f>
        <v>NO</v>
      </c>
      <c r="AS148" s="30" t="str">
        <f>IF(SUM('Sales by Agent'!AQ148:AS148)&gt;0,"YES","NO")</f>
        <v>NO</v>
      </c>
      <c r="AT148" s="30" t="str">
        <f>IF(SUM('Sales by Agent'!AR148:AT148)&gt;0,"YES","NO")</f>
        <v>NO</v>
      </c>
      <c r="AU148" s="30" t="str">
        <f>IF(SUM('Sales by Agent'!AS148:AU148)&gt;0,"YES","NO")</f>
        <v>YES</v>
      </c>
      <c r="AV148" s="30" t="str">
        <f>IF(SUM('Sales by Agent'!AT148:AV148)&gt;0,"YES","NO")</f>
        <v>YES</v>
      </c>
      <c r="AW148" s="87"/>
      <c r="AX148" t="str">
        <f t="shared" si="24"/>
        <v>NO</v>
      </c>
      <c r="AY148" t="str">
        <f t="shared" si="25"/>
        <v>NO</v>
      </c>
      <c r="AZ148" t="str">
        <f t="shared" si="26"/>
        <v>NO</v>
      </c>
      <c r="BA148" t="str">
        <f t="shared" si="27"/>
        <v>NO</v>
      </c>
      <c r="BB148" t="str">
        <f t="shared" si="28"/>
        <v>NO</v>
      </c>
      <c r="BC148" t="str">
        <f t="shared" si="29"/>
        <v>NO</v>
      </c>
      <c r="BD148" t="str">
        <f t="shared" si="30"/>
        <v>NO</v>
      </c>
      <c r="BE148" t="str">
        <f t="shared" si="31"/>
        <v>NO</v>
      </c>
      <c r="BF148" t="str">
        <f t="shared" si="32"/>
        <v>NO</v>
      </c>
      <c r="BG148" t="str">
        <f t="shared" si="33"/>
        <v>NO</v>
      </c>
      <c r="BH148" t="str">
        <f t="shared" si="23"/>
        <v>NO</v>
      </c>
    </row>
    <row r="149" spans="1:60">
      <c r="A149" s="564" t="s">
        <v>2526</v>
      </c>
      <c r="B149" s="564" t="s">
        <v>2527</v>
      </c>
      <c r="C149" s="564" t="s">
        <v>1986</v>
      </c>
      <c r="D149" s="564" t="s">
        <v>689</v>
      </c>
      <c r="E149" s="564" t="s">
        <v>1457</v>
      </c>
      <c r="F149" s="565">
        <v>3534.48</v>
      </c>
      <c r="G149" s="87"/>
      <c r="H149" s="87"/>
      <c r="I149" s="30" t="str">
        <f>IF(SUM('Sales by Agent'!G149:I149)&gt;0,"YES","NO")</f>
        <v>NO</v>
      </c>
      <c r="J149" s="30" t="str">
        <f>IF(SUM('Sales by Agent'!H149:J149)&gt;0,"YES","NO")</f>
        <v>NO</v>
      </c>
      <c r="K149" s="30" t="str">
        <f>IF(SUM('Sales by Agent'!I149:K149)&gt;0,"YES","NO")</f>
        <v>NO</v>
      </c>
      <c r="L149" s="30" t="str">
        <f>IF(SUM('Sales by Agent'!J149:L149)&gt;0,"YES","NO")</f>
        <v>NO</v>
      </c>
      <c r="M149" s="30" t="str">
        <f>IF(SUM('Sales by Agent'!K149:M149)&gt;0,"YES","NO")</f>
        <v>NO</v>
      </c>
      <c r="N149" s="30" t="str">
        <f>IF(SUM('Sales by Agent'!L149:N149)&gt;0,"YES","NO")</f>
        <v>NO</v>
      </c>
      <c r="O149" s="30" t="str">
        <f>IF(SUM('Sales by Agent'!M149:O149)&gt;0,"YES","NO")</f>
        <v>NO</v>
      </c>
      <c r="P149" s="30" t="str">
        <f>IF(SUM('Sales by Agent'!N149:P149)&gt;0,"YES","NO")</f>
        <v>NO</v>
      </c>
      <c r="Q149" s="30" t="str">
        <f>IF(SUM('Sales by Agent'!O149:Q149)&gt;0,"YES","NO")</f>
        <v>NO</v>
      </c>
      <c r="R149" s="30" t="str">
        <f>IF(SUM('Sales by Agent'!P149:R149)&gt;0,"YES","NO")</f>
        <v>NO</v>
      </c>
      <c r="S149" s="30" t="str">
        <f>IF(SUM('Sales by Agent'!Q149:S149)&gt;0,"YES","NO")</f>
        <v>NO</v>
      </c>
      <c r="T149" s="30" t="str">
        <f>IF(SUM('Sales by Agent'!R149:T149)&gt;0,"YES","NO")</f>
        <v>NO</v>
      </c>
      <c r="U149" s="30" t="str">
        <f>IF(SUM('Sales by Agent'!S149:U149)&gt;0,"YES","NO")</f>
        <v>NO</v>
      </c>
      <c r="V149" s="30" t="str">
        <f>IF(SUM('Sales by Agent'!T149:V149)&gt;0,"YES","NO")</f>
        <v>NO</v>
      </c>
      <c r="W149" s="30" t="str">
        <f>IF(SUM('Sales by Agent'!U149:W149)&gt;0,"YES","NO")</f>
        <v>NO</v>
      </c>
      <c r="X149" s="30" t="str">
        <f>IF(SUM('Sales by Agent'!V149:X149)&gt;0,"YES","NO")</f>
        <v>NO</v>
      </c>
      <c r="Y149" s="30" t="str">
        <f>IF(SUM('Sales by Agent'!W149:Y149)&gt;0,"YES","NO")</f>
        <v>NO</v>
      </c>
      <c r="Z149" s="30" t="str">
        <f>IF(SUM('Sales by Agent'!X149:Z149)&gt;0,"YES","NO")</f>
        <v>NO</v>
      </c>
      <c r="AA149" s="30" t="str">
        <f>IF(SUM('Sales by Agent'!Y149:AA149)&gt;0,"YES","NO")</f>
        <v>NO</v>
      </c>
      <c r="AB149" s="30" t="str">
        <f>IF(SUM('Sales by Agent'!Z149:AB149)&gt;0,"YES","NO")</f>
        <v>NO</v>
      </c>
      <c r="AC149" s="30" t="str">
        <f>IF(SUM('Sales by Agent'!AA149:AC149)&gt;0,"YES","NO")</f>
        <v>NO</v>
      </c>
      <c r="AD149" s="30" t="str">
        <f>IF(SUM('Sales by Agent'!AB149:AD149)&gt;0,"YES","NO")</f>
        <v>NO</v>
      </c>
      <c r="AE149" s="30" t="str">
        <f>IF(SUM('Sales by Agent'!AC149:AE149)&gt;0,"YES","NO")</f>
        <v>NO</v>
      </c>
      <c r="AF149" s="30" t="str">
        <f>IF(SUM('Sales by Agent'!AD149:AF149)&gt;0,"YES","NO")</f>
        <v>NO</v>
      </c>
      <c r="AG149" s="30" t="str">
        <f>IF(SUM('Sales by Agent'!AE149:AG149)&gt;0,"YES","NO")</f>
        <v>NO</v>
      </c>
      <c r="AH149" s="30" t="str">
        <f>IF(SUM('Sales by Agent'!AF149:AH149)&gt;0,"YES","NO")</f>
        <v>NO</v>
      </c>
      <c r="AI149" s="30" t="str">
        <f>IF(SUM('Sales by Agent'!AG149:AI149)&gt;0,"YES","NO")</f>
        <v>NO</v>
      </c>
      <c r="AJ149" s="30" t="str">
        <f>IF(SUM('Sales by Agent'!AH149:AJ149)&gt;0,"YES","NO")</f>
        <v>NO</v>
      </c>
      <c r="AK149" s="30" t="str">
        <f>IF(SUM('Sales by Agent'!AI149:AK149)&gt;0,"YES","NO")</f>
        <v>NO</v>
      </c>
      <c r="AL149" s="30" t="str">
        <f>IF(SUM('Sales by Agent'!AJ149:AL149)&gt;0,"YES","NO")</f>
        <v>NO</v>
      </c>
      <c r="AM149" s="30" t="str">
        <f>IF(SUM('Sales by Agent'!AK149:AM149)&gt;0,"YES","NO")</f>
        <v>NO</v>
      </c>
      <c r="AN149" s="30" t="str">
        <f>IF(SUM('Sales by Agent'!AL149:AN149)&gt;0,"YES","NO")</f>
        <v>NO</v>
      </c>
      <c r="AO149" s="30" t="str">
        <f>IF(SUM('Sales by Agent'!AM149:AO149)&gt;0,"YES","NO")</f>
        <v>NO</v>
      </c>
      <c r="AP149" s="30" t="str">
        <f>IF(SUM('Sales by Agent'!AN149:AP149)&gt;0,"YES","NO")</f>
        <v>NO</v>
      </c>
      <c r="AQ149" s="30" t="str">
        <f>IF(SUM('Sales by Agent'!AO149:AQ149)&gt;0,"YES","NO")</f>
        <v>NO</v>
      </c>
      <c r="AR149" s="30" t="str">
        <f>IF(SUM('Sales by Agent'!AP149:AR149)&gt;0,"YES","NO")</f>
        <v>NO</v>
      </c>
      <c r="AS149" s="30" t="str">
        <f>IF(SUM('Sales by Agent'!AQ149:AS149)&gt;0,"YES","NO")</f>
        <v>NO</v>
      </c>
      <c r="AT149" s="30" t="str">
        <f>IF(SUM('Sales by Agent'!AR149:AT149)&gt;0,"YES","NO")</f>
        <v>NO</v>
      </c>
      <c r="AU149" s="30" t="str">
        <f>IF(SUM('Sales by Agent'!AS149:AU149)&gt;0,"YES","NO")</f>
        <v>NO</v>
      </c>
      <c r="AV149" s="30" t="str">
        <f>IF(SUM('Sales by Agent'!AT149:AV149)&gt;0,"YES","NO")</f>
        <v>NO</v>
      </c>
      <c r="AW149" s="87"/>
      <c r="AX149" t="str">
        <f t="shared" si="24"/>
        <v>NO</v>
      </c>
      <c r="AY149" t="str">
        <f t="shared" si="25"/>
        <v>NO</v>
      </c>
      <c r="AZ149" t="str">
        <f t="shared" si="26"/>
        <v>NO</v>
      </c>
      <c r="BA149" t="str">
        <f t="shared" si="27"/>
        <v>NO</v>
      </c>
      <c r="BB149" t="str">
        <f t="shared" si="28"/>
        <v>NO</v>
      </c>
      <c r="BC149" t="str">
        <f t="shared" si="29"/>
        <v>NO</v>
      </c>
      <c r="BD149" t="str">
        <f t="shared" si="30"/>
        <v>NO</v>
      </c>
      <c r="BE149" t="str">
        <f t="shared" si="31"/>
        <v>NO</v>
      </c>
      <c r="BF149" t="str">
        <f t="shared" si="32"/>
        <v>NO</v>
      </c>
      <c r="BG149" t="str">
        <f t="shared" si="33"/>
        <v>NO</v>
      </c>
      <c r="BH149" t="str">
        <f t="shared" si="23"/>
        <v>NO</v>
      </c>
    </row>
    <row r="150" spans="1:60">
      <c r="A150" s="564" t="s">
        <v>2257</v>
      </c>
      <c r="B150" s="564" t="s">
        <v>2258</v>
      </c>
      <c r="C150" s="564" t="s">
        <v>1986</v>
      </c>
      <c r="D150" s="564" t="s">
        <v>689</v>
      </c>
      <c r="E150" s="564" t="s">
        <v>1457</v>
      </c>
      <c r="F150" s="565">
        <v>4422.42</v>
      </c>
      <c r="G150" s="31"/>
      <c r="H150" s="86"/>
      <c r="I150" s="30" t="str">
        <f>IF(SUM('Sales by Agent'!G150:I150)&gt;0,"YES","NO")</f>
        <v>NO</v>
      </c>
      <c r="J150" s="30" t="str">
        <f>IF(SUM('Sales by Agent'!H150:J150)&gt;0,"YES","NO")</f>
        <v>NO</v>
      </c>
      <c r="K150" s="30" t="str">
        <f>IF(SUM('Sales by Agent'!I150:K150)&gt;0,"YES","NO")</f>
        <v>NO</v>
      </c>
      <c r="L150" s="30" t="str">
        <f>IF(SUM('Sales by Agent'!J150:L150)&gt;0,"YES","NO")</f>
        <v>NO</v>
      </c>
      <c r="M150" s="30" t="str">
        <f>IF(SUM('Sales by Agent'!K150:M150)&gt;0,"YES","NO")</f>
        <v>NO</v>
      </c>
      <c r="N150" s="30" t="str">
        <f>IF(SUM('Sales by Agent'!L150:N150)&gt;0,"YES","NO")</f>
        <v>NO</v>
      </c>
      <c r="O150" s="30" t="str">
        <f>IF(SUM('Sales by Agent'!M150:O150)&gt;0,"YES","NO")</f>
        <v>NO</v>
      </c>
      <c r="P150" s="30" t="str">
        <f>IF(SUM('Sales by Agent'!N150:P150)&gt;0,"YES","NO")</f>
        <v>NO</v>
      </c>
      <c r="Q150" s="30" t="str">
        <f>IF(SUM('Sales by Agent'!O150:Q150)&gt;0,"YES","NO")</f>
        <v>NO</v>
      </c>
      <c r="R150" s="30" t="str">
        <f>IF(SUM('Sales by Agent'!P150:R150)&gt;0,"YES","NO")</f>
        <v>NO</v>
      </c>
      <c r="S150" s="30" t="str">
        <f>IF(SUM('Sales by Agent'!Q150:S150)&gt;0,"YES","NO")</f>
        <v>NO</v>
      </c>
      <c r="T150" s="30" t="str">
        <f>IF(SUM('Sales by Agent'!R150:T150)&gt;0,"YES","NO")</f>
        <v>NO</v>
      </c>
      <c r="U150" s="30" t="str">
        <f>IF(SUM('Sales by Agent'!S150:U150)&gt;0,"YES","NO")</f>
        <v>NO</v>
      </c>
      <c r="V150" s="30" t="str">
        <f>IF(SUM('Sales by Agent'!T150:V150)&gt;0,"YES","NO")</f>
        <v>NO</v>
      </c>
      <c r="W150" s="30" t="str">
        <f>IF(SUM('Sales by Agent'!U150:W150)&gt;0,"YES","NO")</f>
        <v>NO</v>
      </c>
      <c r="X150" s="30" t="str">
        <f>IF(SUM('Sales by Agent'!V150:X150)&gt;0,"YES","NO")</f>
        <v>NO</v>
      </c>
      <c r="Y150" s="30" t="str">
        <f>IF(SUM('Sales by Agent'!W150:Y150)&gt;0,"YES","NO")</f>
        <v>NO</v>
      </c>
      <c r="Z150" s="30" t="str">
        <f>IF(SUM('Sales by Agent'!X150:Z150)&gt;0,"YES","NO")</f>
        <v>NO</v>
      </c>
      <c r="AA150" s="30" t="str">
        <f>IF(SUM('Sales by Agent'!Y150:AA150)&gt;0,"YES","NO")</f>
        <v>NO</v>
      </c>
      <c r="AB150" s="30" t="str">
        <f>IF(SUM('Sales by Agent'!Z150:AB150)&gt;0,"YES","NO")</f>
        <v>NO</v>
      </c>
      <c r="AC150" s="30" t="str">
        <f>IF(SUM('Sales by Agent'!AA150:AC150)&gt;0,"YES","NO")</f>
        <v>NO</v>
      </c>
      <c r="AD150" s="30" t="str">
        <f>IF(SUM('Sales by Agent'!AB150:AD150)&gt;0,"YES","NO")</f>
        <v>NO</v>
      </c>
      <c r="AE150" s="30" t="str">
        <f>IF(SUM('Sales by Agent'!AC150:AE150)&gt;0,"YES","NO")</f>
        <v>NO</v>
      </c>
      <c r="AF150" s="30" t="str">
        <f>IF(SUM('Sales by Agent'!AD150:AF150)&gt;0,"YES","NO")</f>
        <v>NO</v>
      </c>
      <c r="AG150" s="30" t="str">
        <f>IF(SUM('Sales by Agent'!AE150:AG150)&gt;0,"YES","NO")</f>
        <v>NO</v>
      </c>
      <c r="AH150" s="30" t="str">
        <f>IF(SUM('Sales by Agent'!AF150:AH150)&gt;0,"YES","NO")</f>
        <v>NO</v>
      </c>
      <c r="AI150" s="30" t="str">
        <f>IF(SUM('Sales by Agent'!AG150:AI150)&gt;0,"YES","NO")</f>
        <v>NO</v>
      </c>
      <c r="AJ150" s="30" t="str">
        <f>IF(SUM('Sales by Agent'!AH150:AJ150)&gt;0,"YES","NO")</f>
        <v>NO</v>
      </c>
      <c r="AK150" s="30" t="str">
        <f>IF(SUM('Sales by Agent'!AI150:AK150)&gt;0,"YES","NO")</f>
        <v>NO</v>
      </c>
      <c r="AL150" s="30" t="str">
        <f>IF(SUM('Sales by Agent'!AJ150:AL150)&gt;0,"YES","NO")</f>
        <v>NO</v>
      </c>
      <c r="AM150" s="30" t="str">
        <f>IF(SUM('Sales by Agent'!AK150:AM150)&gt;0,"YES","NO")</f>
        <v>NO</v>
      </c>
      <c r="AN150" s="30" t="str">
        <f>IF(SUM('Sales by Agent'!AL150:AN150)&gt;0,"YES","NO")</f>
        <v>NO</v>
      </c>
      <c r="AO150" s="30" t="str">
        <f>IF(SUM('Sales by Agent'!AM150:AO150)&gt;0,"YES","NO")</f>
        <v>NO</v>
      </c>
      <c r="AP150" s="30" t="str">
        <f>IF(SUM('Sales by Agent'!AN150:AP150)&gt;0,"YES","NO")</f>
        <v>NO</v>
      </c>
      <c r="AQ150" s="30" t="str">
        <f>IF(SUM('Sales by Agent'!AO150:AQ150)&gt;0,"YES","NO")</f>
        <v>NO</v>
      </c>
      <c r="AR150" s="30" t="str">
        <f>IF(SUM('Sales by Agent'!AP150:AR150)&gt;0,"YES","NO")</f>
        <v>YES</v>
      </c>
      <c r="AS150" s="30" t="str">
        <f>IF(SUM('Sales by Agent'!AQ150:AS150)&gt;0,"YES","NO")</f>
        <v>YES</v>
      </c>
      <c r="AT150" s="30" t="str">
        <f>IF(SUM('Sales by Agent'!AR150:AT150)&gt;0,"YES","NO")</f>
        <v>YES</v>
      </c>
      <c r="AU150" s="30" t="str">
        <f>IF(SUM('Sales by Agent'!AS150:AU150)&gt;0,"YES","NO")</f>
        <v>NO</v>
      </c>
      <c r="AV150" s="30" t="str">
        <f>IF(SUM('Sales by Agent'!AT150:AV150)&gt;0,"YES","NO")</f>
        <v>YES</v>
      </c>
      <c r="AW150" s="87"/>
      <c r="AX150" t="str">
        <f t="shared" si="24"/>
        <v>NO</v>
      </c>
      <c r="AY150" t="str">
        <f t="shared" si="25"/>
        <v>NO</v>
      </c>
      <c r="AZ150" t="str">
        <f t="shared" si="26"/>
        <v>NO</v>
      </c>
      <c r="BA150" t="str">
        <f t="shared" si="27"/>
        <v>NO</v>
      </c>
      <c r="BB150" t="str">
        <f t="shared" si="28"/>
        <v>NO</v>
      </c>
      <c r="BC150" t="str">
        <f t="shared" si="29"/>
        <v>NO</v>
      </c>
      <c r="BD150" t="str">
        <f t="shared" si="30"/>
        <v>NO</v>
      </c>
      <c r="BE150" t="str">
        <f t="shared" si="31"/>
        <v>NO</v>
      </c>
      <c r="BF150" t="str">
        <f t="shared" si="32"/>
        <v>NO</v>
      </c>
      <c r="BG150" t="str">
        <f t="shared" si="33"/>
        <v>NO</v>
      </c>
      <c r="BH150" t="str">
        <f t="shared" si="23"/>
        <v>NO</v>
      </c>
    </row>
    <row r="151" spans="1:60">
      <c r="A151" s="564" t="s">
        <v>2259</v>
      </c>
      <c r="B151" s="564" t="s">
        <v>2260</v>
      </c>
      <c r="C151" s="564" t="s">
        <v>1986</v>
      </c>
      <c r="D151" s="564" t="s">
        <v>689</v>
      </c>
      <c r="E151" s="564" t="s">
        <v>1457</v>
      </c>
      <c r="F151" s="565">
        <v>28127.360000000001</v>
      </c>
      <c r="G151" s="86"/>
      <c r="H151" s="86"/>
      <c r="I151" s="30" t="str">
        <f>IF(SUM('Sales by Agent'!G151:I151)&gt;0,"YES","NO")</f>
        <v>NO</v>
      </c>
      <c r="J151" s="30" t="str">
        <f>IF(SUM('Sales by Agent'!H151:J151)&gt;0,"YES","NO")</f>
        <v>NO</v>
      </c>
      <c r="K151" s="30" t="str">
        <f>IF(SUM('Sales by Agent'!I151:K151)&gt;0,"YES","NO")</f>
        <v>NO</v>
      </c>
      <c r="L151" s="30" t="str">
        <f>IF(SUM('Sales by Agent'!J151:L151)&gt;0,"YES","NO")</f>
        <v>NO</v>
      </c>
      <c r="M151" s="30" t="str">
        <f>IF(SUM('Sales by Agent'!K151:M151)&gt;0,"YES","NO")</f>
        <v>NO</v>
      </c>
      <c r="N151" s="30" t="str">
        <f>IF(SUM('Sales by Agent'!L151:N151)&gt;0,"YES","NO")</f>
        <v>NO</v>
      </c>
      <c r="O151" s="30" t="str">
        <f>IF(SUM('Sales by Agent'!M151:O151)&gt;0,"YES","NO")</f>
        <v>NO</v>
      </c>
      <c r="P151" s="30" t="str">
        <f>IF(SUM('Sales by Agent'!N151:P151)&gt;0,"YES","NO")</f>
        <v>NO</v>
      </c>
      <c r="Q151" s="30" t="str">
        <f>IF(SUM('Sales by Agent'!O151:Q151)&gt;0,"YES","NO")</f>
        <v>NO</v>
      </c>
      <c r="R151" s="30" t="str">
        <f>IF(SUM('Sales by Agent'!P151:R151)&gt;0,"YES","NO")</f>
        <v>NO</v>
      </c>
      <c r="S151" s="30" t="str">
        <f>IF(SUM('Sales by Agent'!Q151:S151)&gt;0,"YES","NO")</f>
        <v>NO</v>
      </c>
      <c r="T151" s="30" t="str">
        <f>IF(SUM('Sales by Agent'!R151:T151)&gt;0,"YES","NO")</f>
        <v>NO</v>
      </c>
      <c r="U151" s="30" t="str">
        <f>IF(SUM('Sales by Agent'!S151:U151)&gt;0,"YES","NO")</f>
        <v>NO</v>
      </c>
      <c r="V151" s="30" t="str">
        <f>IF(SUM('Sales by Agent'!T151:V151)&gt;0,"YES","NO")</f>
        <v>NO</v>
      </c>
      <c r="W151" s="30" t="str">
        <f>IF(SUM('Sales by Agent'!U151:W151)&gt;0,"YES","NO")</f>
        <v>NO</v>
      </c>
      <c r="X151" s="30" t="str">
        <f>IF(SUM('Sales by Agent'!V151:X151)&gt;0,"YES","NO")</f>
        <v>NO</v>
      </c>
      <c r="Y151" s="30" t="str">
        <f>IF(SUM('Sales by Agent'!W151:Y151)&gt;0,"YES","NO")</f>
        <v>NO</v>
      </c>
      <c r="Z151" s="30" t="str">
        <f>IF(SUM('Sales by Agent'!X151:Z151)&gt;0,"YES","NO")</f>
        <v>NO</v>
      </c>
      <c r="AA151" s="30" t="str">
        <f>IF(SUM('Sales by Agent'!Y151:AA151)&gt;0,"YES","NO")</f>
        <v>NO</v>
      </c>
      <c r="AB151" s="30" t="str">
        <f>IF(SUM('Sales by Agent'!Z151:AB151)&gt;0,"YES","NO")</f>
        <v>NO</v>
      </c>
      <c r="AC151" s="30" t="str">
        <f>IF(SUM('Sales by Agent'!AA151:AC151)&gt;0,"YES","NO")</f>
        <v>NO</v>
      </c>
      <c r="AD151" s="30" t="str">
        <f>IF(SUM('Sales by Agent'!AB151:AD151)&gt;0,"YES","NO")</f>
        <v>NO</v>
      </c>
      <c r="AE151" s="30" t="str">
        <f>IF(SUM('Sales by Agent'!AC151:AE151)&gt;0,"YES","NO")</f>
        <v>NO</v>
      </c>
      <c r="AF151" s="30" t="str">
        <f>IF(SUM('Sales by Agent'!AD151:AF151)&gt;0,"YES","NO")</f>
        <v>NO</v>
      </c>
      <c r="AG151" s="30" t="str">
        <f>IF(SUM('Sales by Agent'!AE151:AG151)&gt;0,"YES","NO")</f>
        <v>NO</v>
      </c>
      <c r="AH151" s="30" t="str">
        <f>IF(SUM('Sales by Agent'!AF151:AH151)&gt;0,"YES","NO")</f>
        <v>NO</v>
      </c>
      <c r="AI151" s="30" t="str">
        <f>IF(SUM('Sales by Agent'!AG151:AI151)&gt;0,"YES","NO")</f>
        <v>NO</v>
      </c>
      <c r="AJ151" s="30" t="str">
        <f>IF(SUM('Sales by Agent'!AH151:AJ151)&gt;0,"YES","NO")</f>
        <v>NO</v>
      </c>
      <c r="AK151" s="30" t="str">
        <f>IF(SUM('Sales by Agent'!AI151:AK151)&gt;0,"YES","NO")</f>
        <v>NO</v>
      </c>
      <c r="AL151" s="30" t="str">
        <f>IF(SUM('Sales by Agent'!AJ151:AL151)&gt;0,"YES","NO")</f>
        <v>NO</v>
      </c>
      <c r="AM151" s="30" t="str">
        <f>IF(SUM('Sales by Agent'!AK151:AM151)&gt;0,"YES","NO")</f>
        <v>NO</v>
      </c>
      <c r="AN151" s="30" t="str">
        <f>IF(SUM('Sales by Agent'!AL151:AN151)&gt;0,"YES","NO")</f>
        <v>NO</v>
      </c>
      <c r="AO151" s="30" t="str">
        <f>IF(SUM('Sales by Agent'!AM151:AO151)&gt;0,"YES","NO")</f>
        <v>YES</v>
      </c>
      <c r="AP151" s="30" t="str">
        <f>IF(SUM('Sales by Agent'!AN151:AP151)&gt;0,"YES","NO")</f>
        <v>YES</v>
      </c>
      <c r="AQ151" s="30" t="str">
        <f>IF(SUM('Sales by Agent'!AO151:AQ151)&gt;0,"YES","NO")</f>
        <v>YES</v>
      </c>
      <c r="AR151" s="30" t="str">
        <f>IF(SUM('Sales by Agent'!AP151:AR151)&gt;0,"YES","NO")</f>
        <v>YES</v>
      </c>
      <c r="AS151" s="30" t="str">
        <f>IF(SUM('Sales by Agent'!AQ151:AS151)&gt;0,"YES","NO")</f>
        <v>YES</v>
      </c>
      <c r="AT151" s="30" t="str">
        <f>IF(SUM('Sales by Agent'!AR151:AT151)&gt;0,"YES","NO")</f>
        <v>YES</v>
      </c>
      <c r="AU151" s="30" t="str">
        <f>IF(SUM('Sales by Agent'!AS151:AU151)&gt;0,"YES","NO")</f>
        <v>YES</v>
      </c>
      <c r="AV151" s="30" t="str">
        <f>IF(SUM('Sales by Agent'!AT151:AV151)&gt;0,"YES","NO")</f>
        <v>YES</v>
      </c>
      <c r="AW151" s="87"/>
      <c r="AX151" t="str">
        <f t="shared" si="24"/>
        <v>NO</v>
      </c>
      <c r="AY151" t="str">
        <f t="shared" si="25"/>
        <v>NO</v>
      </c>
      <c r="AZ151" t="str">
        <f t="shared" si="26"/>
        <v>NO</v>
      </c>
      <c r="BA151" t="str">
        <f t="shared" si="27"/>
        <v>NO</v>
      </c>
      <c r="BB151" t="str">
        <f t="shared" si="28"/>
        <v>NO</v>
      </c>
      <c r="BC151" t="str">
        <f t="shared" si="29"/>
        <v>NO</v>
      </c>
      <c r="BD151" t="str">
        <f t="shared" si="30"/>
        <v>NO</v>
      </c>
      <c r="BE151" t="str">
        <f t="shared" si="31"/>
        <v>NO</v>
      </c>
      <c r="BF151" t="str">
        <f t="shared" si="32"/>
        <v>NO</v>
      </c>
      <c r="BG151" t="str">
        <f t="shared" si="33"/>
        <v>NO</v>
      </c>
      <c r="BH151" t="str">
        <f t="shared" si="23"/>
        <v>NO</v>
      </c>
    </row>
    <row r="152" spans="1:60">
      <c r="A152" s="564" t="s">
        <v>2261</v>
      </c>
      <c r="B152" s="564" t="s">
        <v>2262</v>
      </c>
      <c r="C152" s="564" t="s">
        <v>1986</v>
      </c>
      <c r="D152" s="564" t="s">
        <v>689</v>
      </c>
      <c r="E152" s="564" t="s">
        <v>1457</v>
      </c>
      <c r="F152" s="565">
        <v>3606.06</v>
      </c>
      <c r="G152" s="31"/>
      <c r="H152" s="31"/>
      <c r="I152" s="30" t="str">
        <f>IF(SUM('Sales by Agent'!G152:I152)&gt;0,"YES","NO")</f>
        <v>NO</v>
      </c>
      <c r="J152" s="30" t="str">
        <f>IF(SUM('Sales by Agent'!H152:J152)&gt;0,"YES","NO")</f>
        <v>NO</v>
      </c>
      <c r="K152" s="30" t="str">
        <f>IF(SUM('Sales by Agent'!I152:K152)&gt;0,"YES","NO")</f>
        <v>NO</v>
      </c>
      <c r="L152" s="30" t="str">
        <f>IF(SUM('Sales by Agent'!J152:L152)&gt;0,"YES","NO")</f>
        <v>NO</v>
      </c>
      <c r="M152" s="30" t="str">
        <f>IF(SUM('Sales by Agent'!K152:M152)&gt;0,"YES","NO")</f>
        <v>NO</v>
      </c>
      <c r="N152" s="30" t="str">
        <f>IF(SUM('Sales by Agent'!L152:N152)&gt;0,"YES","NO")</f>
        <v>NO</v>
      </c>
      <c r="O152" s="30" t="str">
        <f>IF(SUM('Sales by Agent'!M152:O152)&gt;0,"YES","NO")</f>
        <v>NO</v>
      </c>
      <c r="P152" s="30" t="str">
        <f>IF(SUM('Sales by Agent'!N152:P152)&gt;0,"YES","NO")</f>
        <v>NO</v>
      </c>
      <c r="Q152" s="30" t="str">
        <f>IF(SUM('Sales by Agent'!O152:Q152)&gt;0,"YES","NO")</f>
        <v>NO</v>
      </c>
      <c r="R152" s="30" t="str">
        <f>IF(SUM('Sales by Agent'!P152:R152)&gt;0,"YES","NO")</f>
        <v>NO</v>
      </c>
      <c r="S152" s="30" t="str">
        <f>IF(SUM('Sales by Agent'!Q152:S152)&gt;0,"YES","NO")</f>
        <v>NO</v>
      </c>
      <c r="T152" s="30" t="str">
        <f>IF(SUM('Sales by Agent'!R152:T152)&gt;0,"YES","NO")</f>
        <v>NO</v>
      </c>
      <c r="U152" s="30" t="str">
        <f>IF(SUM('Sales by Agent'!S152:U152)&gt;0,"YES","NO")</f>
        <v>NO</v>
      </c>
      <c r="V152" s="30" t="str">
        <f>IF(SUM('Sales by Agent'!T152:V152)&gt;0,"YES","NO")</f>
        <v>NO</v>
      </c>
      <c r="W152" s="30" t="str">
        <f>IF(SUM('Sales by Agent'!U152:W152)&gt;0,"YES","NO")</f>
        <v>NO</v>
      </c>
      <c r="X152" s="30" t="str">
        <f>IF(SUM('Sales by Agent'!V152:X152)&gt;0,"YES","NO")</f>
        <v>NO</v>
      </c>
      <c r="Y152" s="30" t="str">
        <f>IF(SUM('Sales by Agent'!W152:Y152)&gt;0,"YES","NO")</f>
        <v>NO</v>
      </c>
      <c r="Z152" s="30" t="str">
        <f>IF(SUM('Sales by Agent'!X152:Z152)&gt;0,"YES","NO")</f>
        <v>NO</v>
      </c>
      <c r="AA152" s="30" t="str">
        <f>IF(SUM('Sales by Agent'!Y152:AA152)&gt;0,"YES","NO")</f>
        <v>NO</v>
      </c>
      <c r="AB152" s="30" t="str">
        <f>IF(SUM('Sales by Agent'!Z152:AB152)&gt;0,"YES","NO")</f>
        <v>NO</v>
      </c>
      <c r="AC152" s="30" t="str">
        <f>IF(SUM('Sales by Agent'!AA152:AC152)&gt;0,"YES","NO")</f>
        <v>NO</v>
      </c>
      <c r="AD152" s="30" t="str">
        <f>IF(SUM('Sales by Agent'!AB152:AD152)&gt;0,"YES","NO")</f>
        <v>NO</v>
      </c>
      <c r="AE152" s="30" t="str">
        <f>IF(SUM('Sales by Agent'!AC152:AE152)&gt;0,"YES","NO")</f>
        <v>NO</v>
      </c>
      <c r="AF152" s="30" t="str">
        <f>IF(SUM('Sales by Agent'!AD152:AF152)&gt;0,"YES","NO")</f>
        <v>NO</v>
      </c>
      <c r="AG152" s="30" t="str">
        <f>IF(SUM('Sales by Agent'!AE152:AG152)&gt;0,"YES","NO")</f>
        <v>NO</v>
      </c>
      <c r="AH152" s="30" t="str">
        <f>IF(SUM('Sales by Agent'!AF152:AH152)&gt;0,"YES","NO")</f>
        <v>NO</v>
      </c>
      <c r="AI152" s="30" t="str">
        <f>IF(SUM('Sales by Agent'!AG152:AI152)&gt;0,"YES","NO")</f>
        <v>NO</v>
      </c>
      <c r="AJ152" s="30" t="str">
        <f>IF(SUM('Sales by Agent'!AH152:AJ152)&gt;0,"YES","NO")</f>
        <v>NO</v>
      </c>
      <c r="AK152" s="30" t="str">
        <f>IF(SUM('Sales by Agent'!AI152:AK152)&gt;0,"YES","NO")</f>
        <v>NO</v>
      </c>
      <c r="AL152" s="30" t="str">
        <f>IF(SUM('Sales by Agent'!AJ152:AL152)&gt;0,"YES","NO")</f>
        <v>NO</v>
      </c>
      <c r="AM152" s="30" t="str">
        <f>IF(SUM('Sales by Agent'!AK152:AM152)&gt;0,"YES","NO")</f>
        <v>NO</v>
      </c>
      <c r="AN152" s="30" t="str">
        <f>IF(SUM('Sales by Agent'!AL152:AN152)&gt;0,"YES","NO")</f>
        <v>NO</v>
      </c>
      <c r="AO152" s="30" t="str">
        <f>IF(SUM('Sales by Agent'!AM152:AO152)&gt;0,"YES","NO")</f>
        <v>NO</v>
      </c>
      <c r="AP152" s="30" t="str">
        <f>IF(SUM('Sales by Agent'!AN152:AP152)&gt;0,"YES","NO")</f>
        <v>NO</v>
      </c>
      <c r="AQ152" s="30" t="str">
        <f>IF(SUM('Sales by Agent'!AO152:AQ152)&gt;0,"YES","NO")</f>
        <v>NO</v>
      </c>
      <c r="AR152" s="30" t="str">
        <f>IF(SUM('Sales by Agent'!AP152:AR152)&gt;0,"YES","NO")</f>
        <v>NO</v>
      </c>
      <c r="AS152" s="30" t="str">
        <f>IF(SUM('Sales by Agent'!AQ152:AS152)&gt;0,"YES","NO")</f>
        <v>NO</v>
      </c>
      <c r="AT152" s="30" t="str">
        <f>IF(SUM('Sales by Agent'!AR152:AT152)&gt;0,"YES","NO")</f>
        <v>YES</v>
      </c>
      <c r="AU152" s="30" t="str">
        <f>IF(SUM('Sales by Agent'!AS152:AU152)&gt;0,"YES","NO")</f>
        <v>YES</v>
      </c>
      <c r="AV152" s="30" t="str">
        <f>IF(SUM('Sales by Agent'!AT152:AV152)&gt;0,"YES","NO")</f>
        <v>YES</v>
      </c>
      <c r="AW152" s="87"/>
      <c r="AX152" t="str">
        <f t="shared" si="24"/>
        <v>NO</v>
      </c>
      <c r="AY152" t="str">
        <f t="shared" si="25"/>
        <v>NO</v>
      </c>
      <c r="AZ152" t="str">
        <f t="shared" si="26"/>
        <v>NO</v>
      </c>
      <c r="BA152" t="str">
        <f t="shared" si="27"/>
        <v>NO</v>
      </c>
      <c r="BB152" t="str">
        <f t="shared" si="28"/>
        <v>NO</v>
      </c>
      <c r="BC152" t="str">
        <f t="shared" si="29"/>
        <v>NO</v>
      </c>
      <c r="BD152" t="str">
        <f t="shared" si="30"/>
        <v>NO</v>
      </c>
      <c r="BE152" t="str">
        <f t="shared" si="31"/>
        <v>NO</v>
      </c>
      <c r="BF152" t="str">
        <f t="shared" si="32"/>
        <v>NO</v>
      </c>
      <c r="BG152" t="str">
        <f t="shared" si="33"/>
        <v>NO</v>
      </c>
      <c r="BH152" t="str">
        <f t="shared" si="23"/>
        <v>NO</v>
      </c>
    </row>
    <row r="153" spans="1:60">
      <c r="A153" s="564" t="s">
        <v>2263</v>
      </c>
      <c r="B153" s="564" t="s">
        <v>2264</v>
      </c>
      <c r="C153" s="564" t="s">
        <v>1986</v>
      </c>
      <c r="D153" s="564" t="s">
        <v>689</v>
      </c>
      <c r="E153" s="564" t="s">
        <v>1457</v>
      </c>
      <c r="F153" s="565">
        <v>2649.43</v>
      </c>
      <c r="G153" s="86"/>
      <c r="H153" s="86"/>
      <c r="I153" s="30" t="str">
        <f>IF(SUM('Sales by Agent'!G153:I153)&gt;0,"YES","NO")</f>
        <v>NO</v>
      </c>
      <c r="J153" s="30" t="str">
        <f>IF(SUM('Sales by Agent'!H153:J153)&gt;0,"YES","NO")</f>
        <v>NO</v>
      </c>
      <c r="K153" s="30" t="str">
        <f>IF(SUM('Sales by Agent'!I153:K153)&gt;0,"YES","NO")</f>
        <v>NO</v>
      </c>
      <c r="L153" s="30" t="str">
        <f>IF(SUM('Sales by Agent'!J153:L153)&gt;0,"YES","NO")</f>
        <v>NO</v>
      </c>
      <c r="M153" s="30" t="str">
        <f>IF(SUM('Sales by Agent'!K153:M153)&gt;0,"YES","NO")</f>
        <v>NO</v>
      </c>
      <c r="N153" s="30" t="str">
        <f>IF(SUM('Sales by Agent'!L153:N153)&gt;0,"YES","NO")</f>
        <v>NO</v>
      </c>
      <c r="O153" s="30" t="str">
        <f>IF(SUM('Sales by Agent'!M153:O153)&gt;0,"YES","NO")</f>
        <v>NO</v>
      </c>
      <c r="P153" s="30" t="str">
        <f>IF(SUM('Sales by Agent'!N153:P153)&gt;0,"YES","NO")</f>
        <v>NO</v>
      </c>
      <c r="Q153" s="30" t="str">
        <f>IF(SUM('Sales by Agent'!O153:Q153)&gt;0,"YES","NO")</f>
        <v>NO</v>
      </c>
      <c r="R153" s="30" t="str">
        <f>IF(SUM('Sales by Agent'!P153:R153)&gt;0,"YES","NO")</f>
        <v>NO</v>
      </c>
      <c r="S153" s="30" t="str">
        <f>IF(SUM('Sales by Agent'!Q153:S153)&gt;0,"YES","NO")</f>
        <v>NO</v>
      </c>
      <c r="T153" s="30" t="str">
        <f>IF(SUM('Sales by Agent'!R153:T153)&gt;0,"YES","NO")</f>
        <v>NO</v>
      </c>
      <c r="U153" s="30" t="str">
        <f>IF(SUM('Sales by Agent'!S153:U153)&gt;0,"YES","NO")</f>
        <v>NO</v>
      </c>
      <c r="V153" s="30" t="str">
        <f>IF(SUM('Sales by Agent'!T153:V153)&gt;0,"YES","NO")</f>
        <v>NO</v>
      </c>
      <c r="W153" s="30" t="str">
        <f>IF(SUM('Sales by Agent'!U153:W153)&gt;0,"YES","NO")</f>
        <v>NO</v>
      </c>
      <c r="X153" s="30" t="str">
        <f>IF(SUM('Sales by Agent'!V153:X153)&gt;0,"YES","NO")</f>
        <v>NO</v>
      </c>
      <c r="Y153" s="30" t="str">
        <f>IF(SUM('Sales by Agent'!W153:Y153)&gt;0,"YES","NO")</f>
        <v>NO</v>
      </c>
      <c r="Z153" s="30" t="str">
        <f>IF(SUM('Sales by Agent'!X153:Z153)&gt;0,"YES","NO")</f>
        <v>NO</v>
      </c>
      <c r="AA153" s="30" t="str">
        <f>IF(SUM('Sales by Agent'!Y153:AA153)&gt;0,"YES","NO")</f>
        <v>NO</v>
      </c>
      <c r="AB153" s="30" t="str">
        <f>IF(SUM('Sales by Agent'!Z153:AB153)&gt;0,"YES","NO")</f>
        <v>NO</v>
      </c>
      <c r="AC153" s="30" t="str">
        <f>IF(SUM('Sales by Agent'!AA153:AC153)&gt;0,"YES","NO")</f>
        <v>NO</v>
      </c>
      <c r="AD153" s="30" t="str">
        <f>IF(SUM('Sales by Agent'!AB153:AD153)&gt;0,"YES","NO")</f>
        <v>NO</v>
      </c>
      <c r="AE153" s="30" t="str">
        <f>IF(SUM('Sales by Agent'!AC153:AE153)&gt;0,"YES","NO")</f>
        <v>NO</v>
      </c>
      <c r="AF153" s="30" t="str">
        <f>IF(SUM('Sales by Agent'!AD153:AF153)&gt;0,"YES","NO")</f>
        <v>NO</v>
      </c>
      <c r="AG153" s="30" t="str">
        <f>IF(SUM('Sales by Agent'!AE153:AG153)&gt;0,"YES","NO")</f>
        <v>NO</v>
      </c>
      <c r="AH153" s="30" t="str">
        <f>IF(SUM('Sales by Agent'!AF153:AH153)&gt;0,"YES","NO")</f>
        <v>NO</v>
      </c>
      <c r="AI153" s="30" t="str">
        <f>IF(SUM('Sales by Agent'!AG153:AI153)&gt;0,"YES","NO")</f>
        <v>NO</v>
      </c>
      <c r="AJ153" s="30" t="str">
        <f>IF(SUM('Sales by Agent'!AH153:AJ153)&gt;0,"YES","NO")</f>
        <v>NO</v>
      </c>
      <c r="AK153" s="30" t="str">
        <f>IF(SUM('Sales by Agent'!AI153:AK153)&gt;0,"YES","NO")</f>
        <v>NO</v>
      </c>
      <c r="AL153" s="30" t="str">
        <f>IF(SUM('Sales by Agent'!AJ153:AL153)&gt;0,"YES","NO")</f>
        <v>NO</v>
      </c>
      <c r="AM153" s="30" t="str">
        <f>IF(SUM('Sales by Agent'!AK153:AM153)&gt;0,"YES","NO")</f>
        <v>NO</v>
      </c>
      <c r="AN153" s="30" t="str">
        <f>IF(SUM('Sales by Agent'!AL153:AN153)&gt;0,"YES","NO")</f>
        <v>NO</v>
      </c>
      <c r="AO153" s="30" t="str">
        <f>IF(SUM('Sales by Agent'!AM153:AO153)&gt;0,"YES","NO")</f>
        <v>NO</v>
      </c>
      <c r="AP153" s="30" t="str">
        <f>IF(SUM('Sales by Agent'!AN153:AP153)&gt;0,"YES","NO")</f>
        <v>NO</v>
      </c>
      <c r="AQ153" s="30" t="str">
        <f>IF(SUM('Sales by Agent'!AO153:AQ153)&gt;0,"YES","NO")</f>
        <v>NO</v>
      </c>
      <c r="AR153" s="30" t="str">
        <f>IF(SUM('Sales by Agent'!AP153:AR153)&gt;0,"YES","NO")</f>
        <v>YES</v>
      </c>
      <c r="AS153" s="30" t="str">
        <f>IF(SUM('Sales by Agent'!AQ153:AS153)&gt;0,"YES","NO")</f>
        <v>YES</v>
      </c>
      <c r="AT153" s="30" t="str">
        <f>IF(SUM('Sales by Agent'!AR153:AT153)&gt;0,"YES","NO")</f>
        <v>YES</v>
      </c>
      <c r="AU153" s="30" t="str">
        <f>IF(SUM('Sales by Agent'!AS153:AU153)&gt;0,"YES","NO")</f>
        <v>YES</v>
      </c>
      <c r="AV153" s="30" t="str">
        <f>IF(SUM('Sales by Agent'!AT153:AV153)&gt;0,"YES","NO")</f>
        <v>NO</v>
      </c>
      <c r="AW153" s="87"/>
      <c r="AX153" t="str">
        <f t="shared" si="24"/>
        <v>NO</v>
      </c>
      <c r="AY153" t="str">
        <f t="shared" si="25"/>
        <v>NO</v>
      </c>
      <c r="AZ153" t="str">
        <f t="shared" si="26"/>
        <v>NO</v>
      </c>
      <c r="BA153" t="str">
        <f t="shared" si="27"/>
        <v>NO</v>
      </c>
      <c r="BB153" t="str">
        <f t="shared" si="28"/>
        <v>NO</v>
      </c>
      <c r="BC153" t="str">
        <f t="shared" si="29"/>
        <v>NO</v>
      </c>
      <c r="BD153" t="str">
        <f t="shared" si="30"/>
        <v>NO</v>
      </c>
      <c r="BE153" t="str">
        <f t="shared" si="31"/>
        <v>NO</v>
      </c>
      <c r="BF153" t="str">
        <f t="shared" si="32"/>
        <v>NO</v>
      </c>
      <c r="BG153" t="str">
        <f t="shared" si="33"/>
        <v>NO</v>
      </c>
      <c r="BH153" t="str">
        <f t="shared" si="23"/>
        <v>NO</v>
      </c>
    </row>
    <row r="154" spans="1:60">
      <c r="A154" s="564" t="s">
        <v>2265</v>
      </c>
      <c r="B154" s="564" t="s">
        <v>2266</v>
      </c>
      <c r="C154" s="564" t="s">
        <v>1986</v>
      </c>
      <c r="D154" s="564" t="s">
        <v>689</v>
      </c>
      <c r="E154" s="564" t="s">
        <v>1457</v>
      </c>
      <c r="F154" s="565">
        <v>7747.16</v>
      </c>
      <c r="G154" s="31"/>
      <c r="H154" s="86"/>
      <c r="I154" s="30" t="str">
        <f>IF(SUM('Sales by Agent'!G154:I154)&gt;0,"YES","NO")</f>
        <v>NO</v>
      </c>
      <c r="J154" s="30" t="str">
        <f>IF(SUM('Sales by Agent'!H154:J154)&gt;0,"YES","NO")</f>
        <v>NO</v>
      </c>
      <c r="K154" s="30" t="str">
        <f>IF(SUM('Sales by Agent'!I154:K154)&gt;0,"YES","NO")</f>
        <v>NO</v>
      </c>
      <c r="L154" s="30" t="str">
        <f>IF(SUM('Sales by Agent'!J154:L154)&gt;0,"YES","NO")</f>
        <v>NO</v>
      </c>
      <c r="M154" s="30" t="str">
        <f>IF(SUM('Sales by Agent'!K154:M154)&gt;0,"YES","NO")</f>
        <v>NO</v>
      </c>
      <c r="N154" s="30" t="str">
        <f>IF(SUM('Sales by Agent'!L154:N154)&gt;0,"YES","NO")</f>
        <v>NO</v>
      </c>
      <c r="O154" s="30" t="str">
        <f>IF(SUM('Sales by Agent'!M154:O154)&gt;0,"YES","NO")</f>
        <v>NO</v>
      </c>
      <c r="P154" s="30" t="str">
        <f>IF(SUM('Sales by Agent'!N154:P154)&gt;0,"YES","NO")</f>
        <v>NO</v>
      </c>
      <c r="Q154" s="30" t="str">
        <f>IF(SUM('Sales by Agent'!O154:Q154)&gt;0,"YES","NO")</f>
        <v>NO</v>
      </c>
      <c r="R154" s="30" t="str">
        <f>IF(SUM('Sales by Agent'!P154:R154)&gt;0,"YES","NO")</f>
        <v>NO</v>
      </c>
      <c r="S154" s="30" t="str">
        <f>IF(SUM('Sales by Agent'!Q154:S154)&gt;0,"YES","NO")</f>
        <v>NO</v>
      </c>
      <c r="T154" s="30" t="str">
        <f>IF(SUM('Sales by Agent'!R154:T154)&gt;0,"YES","NO")</f>
        <v>NO</v>
      </c>
      <c r="U154" s="30" t="str">
        <f>IF(SUM('Sales by Agent'!S154:U154)&gt;0,"YES","NO")</f>
        <v>NO</v>
      </c>
      <c r="V154" s="30" t="str">
        <f>IF(SUM('Sales by Agent'!T154:V154)&gt;0,"YES","NO")</f>
        <v>NO</v>
      </c>
      <c r="W154" s="30" t="str">
        <f>IF(SUM('Sales by Agent'!U154:W154)&gt;0,"YES","NO")</f>
        <v>NO</v>
      </c>
      <c r="X154" s="30" t="str">
        <f>IF(SUM('Sales by Agent'!V154:X154)&gt;0,"YES","NO")</f>
        <v>NO</v>
      </c>
      <c r="Y154" s="30" t="str">
        <f>IF(SUM('Sales by Agent'!W154:Y154)&gt;0,"YES","NO")</f>
        <v>NO</v>
      </c>
      <c r="Z154" s="30" t="str">
        <f>IF(SUM('Sales by Agent'!X154:Z154)&gt;0,"YES","NO")</f>
        <v>NO</v>
      </c>
      <c r="AA154" s="30" t="str">
        <f>IF(SUM('Sales by Agent'!Y154:AA154)&gt;0,"YES","NO")</f>
        <v>NO</v>
      </c>
      <c r="AB154" s="30" t="str">
        <f>IF(SUM('Sales by Agent'!Z154:AB154)&gt;0,"YES","NO")</f>
        <v>NO</v>
      </c>
      <c r="AC154" s="30" t="str">
        <f>IF(SUM('Sales by Agent'!AA154:AC154)&gt;0,"YES","NO")</f>
        <v>NO</v>
      </c>
      <c r="AD154" s="30" t="str">
        <f>IF(SUM('Sales by Agent'!AB154:AD154)&gt;0,"YES","NO")</f>
        <v>NO</v>
      </c>
      <c r="AE154" s="30" t="str">
        <f>IF(SUM('Sales by Agent'!AC154:AE154)&gt;0,"YES","NO")</f>
        <v>NO</v>
      </c>
      <c r="AF154" s="30" t="str">
        <f>IF(SUM('Sales by Agent'!AD154:AF154)&gt;0,"YES","NO")</f>
        <v>NO</v>
      </c>
      <c r="AG154" s="30" t="str">
        <f>IF(SUM('Sales by Agent'!AE154:AG154)&gt;0,"YES","NO")</f>
        <v>NO</v>
      </c>
      <c r="AH154" s="30" t="str">
        <f>IF(SUM('Sales by Agent'!AF154:AH154)&gt;0,"YES","NO")</f>
        <v>NO</v>
      </c>
      <c r="AI154" s="30" t="str">
        <f>IF(SUM('Sales by Agent'!AG154:AI154)&gt;0,"YES","NO")</f>
        <v>NO</v>
      </c>
      <c r="AJ154" s="30" t="str">
        <f>IF(SUM('Sales by Agent'!AH154:AJ154)&gt;0,"YES","NO")</f>
        <v>NO</v>
      </c>
      <c r="AK154" s="30" t="str">
        <f>IF(SUM('Sales by Agent'!AI154:AK154)&gt;0,"YES","NO")</f>
        <v>NO</v>
      </c>
      <c r="AL154" s="30" t="str">
        <f>IF(SUM('Sales by Agent'!AJ154:AL154)&gt;0,"YES","NO")</f>
        <v>NO</v>
      </c>
      <c r="AM154" s="30" t="str">
        <f>IF(SUM('Sales by Agent'!AK154:AM154)&gt;0,"YES","NO")</f>
        <v>NO</v>
      </c>
      <c r="AN154" s="30" t="str">
        <f>IF(SUM('Sales by Agent'!AL154:AN154)&gt;0,"YES","NO")</f>
        <v>NO</v>
      </c>
      <c r="AO154" s="30" t="str">
        <f>IF(SUM('Sales by Agent'!AM154:AO154)&gt;0,"YES","NO")</f>
        <v>NO</v>
      </c>
      <c r="AP154" s="30" t="str">
        <f>IF(SUM('Sales by Agent'!AN154:AP154)&gt;0,"YES","NO")</f>
        <v>NO</v>
      </c>
      <c r="AQ154" s="30" t="str">
        <f>IF(SUM('Sales by Agent'!AO154:AQ154)&gt;0,"YES","NO")</f>
        <v>NO</v>
      </c>
      <c r="AR154" s="30" t="str">
        <f>IF(SUM('Sales by Agent'!AP154:AR154)&gt;0,"YES","NO")</f>
        <v>NO</v>
      </c>
      <c r="AS154" s="30" t="str">
        <f>IF(SUM('Sales by Agent'!AQ154:AS154)&gt;0,"YES","NO")</f>
        <v>YES</v>
      </c>
      <c r="AT154" s="30" t="str">
        <f>IF(SUM('Sales by Agent'!AR154:AT154)&gt;0,"YES","NO")</f>
        <v>YES</v>
      </c>
      <c r="AU154" s="30" t="str">
        <f>IF(SUM('Sales by Agent'!AS154:AU154)&gt;0,"YES","NO")</f>
        <v>YES</v>
      </c>
      <c r="AV154" s="30" t="str">
        <f>IF(SUM('Sales by Agent'!AT154:AV154)&gt;0,"YES","NO")</f>
        <v>YES</v>
      </c>
      <c r="AW154" s="87"/>
      <c r="AX154" t="str">
        <f t="shared" si="24"/>
        <v>NO</v>
      </c>
      <c r="AY154" t="str">
        <f t="shared" si="25"/>
        <v>NO</v>
      </c>
      <c r="AZ154" t="str">
        <f t="shared" si="26"/>
        <v>NO</v>
      </c>
      <c r="BA154" t="str">
        <f t="shared" si="27"/>
        <v>NO</v>
      </c>
      <c r="BB154" t="str">
        <f t="shared" si="28"/>
        <v>NO</v>
      </c>
      <c r="BC154" t="str">
        <f t="shared" si="29"/>
        <v>NO</v>
      </c>
      <c r="BD154" t="str">
        <f t="shared" si="30"/>
        <v>NO</v>
      </c>
      <c r="BE154" t="str">
        <f t="shared" si="31"/>
        <v>NO</v>
      </c>
      <c r="BF154" t="str">
        <f t="shared" si="32"/>
        <v>NO</v>
      </c>
      <c r="BG154" t="str">
        <f t="shared" si="33"/>
        <v>NO</v>
      </c>
      <c r="BH154" t="str">
        <f t="shared" si="23"/>
        <v>NO</v>
      </c>
    </row>
    <row r="155" spans="1:60">
      <c r="A155" s="564" t="s">
        <v>2267</v>
      </c>
      <c r="B155" s="564" t="s">
        <v>2268</v>
      </c>
      <c r="C155" s="564" t="s">
        <v>1986</v>
      </c>
      <c r="D155" s="564" t="s">
        <v>689</v>
      </c>
      <c r="E155" s="564" t="s">
        <v>1457</v>
      </c>
      <c r="F155" s="565">
        <v>3888.2</v>
      </c>
      <c r="G155" s="86"/>
      <c r="H155" s="86"/>
      <c r="I155" s="30" t="str">
        <f>IF(SUM('Sales by Agent'!G155:I155)&gt;0,"YES","NO")</f>
        <v>NO</v>
      </c>
      <c r="J155" s="30" t="str">
        <f>IF(SUM('Sales by Agent'!H155:J155)&gt;0,"YES","NO")</f>
        <v>NO</v>
      </c>
      <c r="K155" s="30" t="str">
        <f>IF(SUM('Sales by Agent'!I155:K155)&gt;0,"YES","NO")</f>
        <v>NO</v>
      </c>
      <c r="L155" s="30" t="str">
        <f>IF(SUM('Sales by Agent'!J155:L155)&gt;0,"YES","NO")</f>
        <v>NO</v>
      </c>
      <c r="M155" s="30" t="str">
        <f>IF(SUM('Sales by Agent'!K155:M155)&gt;0,"YES","NO")</f>
        <v>NO</v>
      </c>
      <c r="N155" s="30" t="str">
        <f>IF(SUM('Sales by Agent'!L155:N155)&gt;0,"YES","NO")</f>
        <v>NO</v>
      </c>
      <c r="O155" s="30" t="str">
        <f>IF(SUM('Sales by Agent'!M155:O155)&gt;0,"YES","NO")</f>
        <v>NO</v>
      </c>
      <c r="P155" s="30" t="str">
        <f>IF(SUM('Sales by Agent'!N155:P155)&gt;0,"YES","NO")</f>
        <v>NO</v>
      </c>
      <c r="Q155" s="30" t="str">
        <f>IF(SUM('Sales by Agent'!O155:Q155)&gt;0,"YES","NO")</f>
        <v>NO</v>
      </c>
      <c r="R155" s="30" t="str">
        <f>IF(SUM('Sales by Agent'!P155:R155)&gt;0,"YES","NO")</f>
        <v>NO</v>
      </c>
      <c r="S155" s="30" t="str">
        <f>IF(SUM('Sales by Agent'!Q155:S155)&gt;0,"YES","NO")</f>
        <v>NO</v>
      </c>
      <c r="T155" s="30" t="str">
        <f>IF(SUM('Sales by Agent'!R155:T155)&gt;0,"YES","NO")</f>
        <v>NO</v>
      </c>
      <c r="U155" s="30" t="str">
        <f>IF(SUM('Sales by Agent'!S155:U155)&gt;0,"YES","NO")</f>
        <v>NO</v>
      </c>
      <c r="V155" s="30" t="str">
        <f>IF(SUM('Sales by Agent'!T155:V155)&gt;0,"YES","NO")</f>
        <v>NO</v>
      </c>
      <c r="W155" s="30" t="str">
        <f>IF(SUM('Sales by Agent'!U155:W155)&gt;0,"YES","NO")</f>
        <v>NO</v>
      </c>
      <c r="X155" s="30" t="str">
        <f>IF(SUM('Sales by Agent'!V155:X155)&gt;0,"YES","NO")</f>
        <v>NO</v>
      </c>
      <c r="Y155" s="30" t="str">
        <f>IF(SUM('Sales by Agent'!W155:Y155)&gt;0,"YES","NO")</f>
        <v>NO</v>
      </c>
      <c r="Z155" s="30" t="str">
        <f>IF(SUM('Sales by Agent'!X155:Z155)&gt;0,"YES","NO")</f>
        <v>NO</v>
      </c>
      <c r="AA155" s="30" t="str">
        <f>IF(SUM('Sales by Agent'!Y155:AA155)&gt;0,"YES","NO")</f>
        <v>NO</v>
      </c>
      <c r="AB155" s="30" t="str">
        <f>IF(SUM('Sales by Agent'!Z155:AB155)&gt;0,"YES","NO")</f>
        <v>NO</v>
      </c>
      <c r="AC155" s="30" t="str">
        <f>IF(SUM('Sales by Agent'!AA155:AC155)&gt;0,"YES","NO")</f>
        <v>NO</v>
      </c>
      <c r="AD155" s="30" t="str">
        <f>IF(SUM('Sales by Agent'!AB155:AD155)&gt;0,"YES","NO")</f>
        <v>NO</v>
      </c>
      <c r="AE155" s="30" t="str">
        <f>IF(SUM('Sales by Agent'!AC155:AE155)&gt;0,"YES","NO")</f>
        <v>NO</v>
      </c>
      <c r="AF155" s="30" t="str">
        <f>IF(SUM('Sales by Agent'!AD155:AF155)&gt;0,"YES","NO")</f>
        <v>NO</v>
      </c>
      <c r="AG155" s="30" t="str">
        <f>IF(SUM('Sales by Agent'!AE155:AG155)&gt;0,"YES","NO")</f>
        <v>NO</v>
      </c>
      <c r="AH155" s="30" t="str">
        <f>IF(SUM('Sales by Agent'!AF155:AH155)&gt;0,"YES","NO")</f>
        <v>NO</v>
      </c>
      <c r="AI155" s="30" t="str">
        <f>IF(SUM('Sales by Agent'!AG155:AI155)&gt;0,"YES","NO")</f>
        <v>NO</v>
      </c>
      <c r="AJ155" s="30" t="str">
        <f>IF(SUM('Sales by Agent'!AH155:AJ155)&gt;0,"YES","NO")</f>
        <v>NO</v>
      </c>
      <c r="AK155" s="30" t="str">
        <f>IF(SUM('Sales by Agent'!AI155:AK155)&gt;0,"YES","NO")</f>
        <v>NO</v>
      </c>
      <c r="AL155" s="30" t="str">
        <f>IF(SUM('Sales by Agent'!AJ155:AL155)&gt;0,"YES","NO")</f>
        <v>NO</v>
      </c>
      <c r="AM155" s="30" t="str">
        <f>IF(SUM('Sales by Agent'!AK155:AM155)&gt;0,"YES","NO")</f>
        <v>NO</v>
      </c>
      <c r="AN155" s="30" t="str">
        <f>IF(SUM('Sales by Agent'!AL155:AN155)&gt;0,"YES","NO")</f>
        <v>YES</v>
      </c>
      <c r="AO155" s="30" t="str">
        <f>IF(SUM('Sales by Agent'!AM155:AO155)&gt;0,"YES","NO")</f>
        <v>YES</v>
      </c>
      <c r="AP155" s="30" t="str">
        <f>IF(SUM('Sales by Agent'!AN155:AP155)&gt;0,"YES","NO")</f>
        <v>YES</v>
      </c>
      <c r="AQ155" s="30" t="str">
        <f>IF(SUM('Sales by Agent'!AO155:AQ155)&gt;0,"YES","NO")</f>
        <v>NO</v>
      </c>
      <c r="AR155" s="30" t="str">
        <f>IF(SUM('Sales by Agent'!AP155:AR155)&gt;0,"YES","NO")</f>
        <v>NO</v>
      </c>
      <c r="AS155" s="30" t="str">
        <f>IF(SUM('Sales by Agent'!AQ155:AS155)&gt;0,"YES","NO")</f>
        <v>NO</v>
      </c>
      <c r="AT155" s="30" t="str">
        <f>IF(SUM('Sales by Agent'!AR155:AT155)&gt;0,"YES","NO")</f>
        <v>NO</v>
      </c>
      <c r="AU155" s="30" t="str">
        <f>IF(SUM('Sales by Agent'!AS155:AU155)&gt;0,"YES","NO")</f>
        <v>NO</v>
      </c>
      <c r="AV155" s="30" t="str">
        <f>IF(SUM('Sales by Agent'!AT155:AV155)&gt;0,"YES","NO")</f>
        <v>NO</v>
      </c>
      <c r="AW155" s="87"/>
      <c r="AX155" t="str">
        <f t="shared" si="24"/>
        <v>NO</v>
      </c>
      <c r="AY155" t="str">
        <f t="shared" si="25"/>
        <v>NO</v>
      </c>
      <c r="AZ155" t="str">
        <f t="shared" si="26"/>
        <v>NO</v>
      </c>
      <c r="BA155" t="str">
        <f t="shared" si="27"/>
        <v>NO</v>
      </c>
      <c r="BB155" t="str">
        <f t="shared" si="28"/>
        <v>NO</v>
      </c>
      <c r="BC155" t="str">
        <f t="shared" si="29"/>
        <v>NO</v>
      </c>
      <c r="BD155" t="str">
        <f t="shared" si="30"/>
        <v>NO</v>
      </c>
      <c r="BE155" t="str">
        <f t="shared" si="31"/>
        <v>NO</v>
      </c>
      <c r="BF155" t="str">
        <f t="shared" si="32"/>
        <v>NO</v>
      </c>
      <c r="BG155" t="str">
        <f t="shared" si="33"/>
        <v>NO</v>
      </c>
      <c r="BH155" t="str">
        <f t="shared" si="23"/>
        <v>NO</v>
      </c>
    </row>
    <row r="156" spans="1:60">
      <c r="A156" s="564" t="s">
        <v>2269</v>
      </c>
      <c r="B156" s="564" t="s">
        <v>2270</v>
      </c>
      <c r="C156" s="564" t="s">
        <v>1986</v>
      </c>
      <c r="D156" s="564" t="s">
        <v>689</v>
      </c>
      <c r="E156" s="564" t="s">
        <v>1457</v>
      </c>
      <c r="F156" s="565">
        <v>11625.96</v>
      </c>
      <c r="G156" s="86"/>
      <c r="H156" s="86"/>
      <c r="I156" s="30" t="str">
        <f>IF(SUM('Sales by Agent'!G156:I156)&gt;0,"YES","NO")</f>
        <v>NO</v>
      </c>
      <c r="J156" s="30" t="str">
        <f>IF(SUM('Sales by Agent'!H156:J156)&gt;0,"YES","NO")</f>
        <v>NO</v>
      </c>
      <c r="K156" s="30" t="str">
        <f>IF(SUM('Sales by Agent'!I156:K156)&gt;0,"YES","NO")</f>
        <v>NO</v>
      </c>
      <c r="L156" s="30" t="str">
        <f>IF(SUM('Sales by Agent'!J156:L156)&gt;0,"YES","NO")</f>
        <v>NO</v>
      </c>
      <c r="M156" s="30" t="str">
        <f>IF(SUM('Sales by Agent'!K156:M156)&gt;0,"YES","NO")</f>
        <v>NO</v>
      </c>
      <c r="N156" s="30" t="str">
        <f>IF(SUM('Sales by Agent'!L156:N156)&gt;0,"YES","NO")</f>
        <v>NO</v>
      </c>
      <c r="O156" s="30" t="str">
        <f>IF(SUM('Sales by Agent'!M156:O156)&gt;0,"YES","NO")</f>
        <v>NO</v>
      </c>
      <c r="P156" s="30" t="str">
        <f>IF(SUM('Sales by Agent'!N156:P156)&gt;0,"YES","NO")</f>
        <v>NO</v>
      </c>
      <c r="Q156" s="30" t="str">
        <f>IF(SUM('Sales by Agent'!O156:Q156)&gt;0,"YES","NO")</f>
        <v>NO</v>
      </c>
      <c r="R156" s="30" t="str">
        <f>IF(SUM('Sales by Agent'!P156:R156)&gt;0,"YES","NO")</f>
        <v>NO</v>
      </c>
      <c r="S156" s="30" t="str">
        <f>IF(SUM('Sales by Agent'!Q156:S156)&gt;0,"YES","NO")</f>
        <v>NO</v>
      </c>
      <c r="T156" s="30" t="str">
        <f>IF(SUM('Sales by Agent'!R156:T156)&gt;0,"YES","NO")</f>
        <v>NO</v>
      </c>
      <c r="U156" s="30" t="str">
        <f>IF(SUM('Sales by Agent'!S156:U156)&gt;0,"YES","NO")</f>
        <v>NO</v>
      </c>
      <c r="V156" s="30" t="str">
        <f>IF(SUM('Sales by Agent'!T156:V156)&gt;0,"YES","NO")</f>
        <v>NO</v>
      </c>
      <c r="W156" s="30" t="str">
        <f>IF(SUM('Sales by Agent'!U156:W156)&gt;0,"YES","NO")</f>
        <v>NO</v>
      </c>
      <c r="X156" s="30" t="str">
        <f>IF(SUM('Sales by Agent'!V156:X156)&gt;0,"YES","NO")</f>
        <v>NO</v>
      </c>
      <c r="Y156" s="30" t="str">
        <f>IF(SUM('Sales by Agent'!W156:Y156)&gt;0,"YES","NO")</f>
        <v>NO</v>
      </c>
      <c r="Z156" s="30" t="str">
        <f>IF(SUM('Sales by Agent'!X156:Z156)&gt;0,"YES","NO")</f>
        <v>NO</v>
      </c>
      <c r="AA156" s="30" t="str">
        <f>IF(SUM('Sales by Agent'!Y156:AA156)&gt;0,"YES","NO")</f>
        <v>NO</v>
      </c>
      <c r="AB156" s="30" t="str">
        <f>IF(SUM('Sales by Agent'!Z156:AB156)&gt;0,"YES","NO")</f>
        <v>NO</v>
      </c>
      <c r="AC156" s="30" t="str">
        <f>IF(SUM('Sales by Agent'!AA156:AC156)&gt;0,"YES","NO")</f>
        <v>NO</v>
      </c>
      <c r="AD156" s="30" t="str">
        <f>IF(SUM('Sales by Agent'!AB156:AD156)&gt;0,"YES","NO")</f>
        <v>NO</v>
      </c>
      <c r="AE156" s="30" t="str">
        <f>IF(SUM('Sales by Agent'!AC156:AE156)&gt;0,"YES","NO")</f>
        <v>NO</v>
      </c>
      <c r="AF156" s="30" t="str">
        <f>IF(SUM('Sales by Agent'!AD156:AF156)&gt;0,"YES","NO")</f>
        <v>NO</v>
      </c>
      <c r="AG156" s="30" t="str">
        <f>IF(SUM('Sales by Agent'!AE156:AG156)&gt;0,"YES","NO")</f>
        <v>NO</v>
      </c>
      <c r="AH156" s="30" t="str">
        <f>IF(SUM('Sales by Agent'!AF156:AH156)&gt;0,"YES","NO")</f>
        <v>NO</v>
      </c>
      <c r="AI156" s="30" t="str">
        <f>IF(SUM('Sales by Agent'!AG156:AI156)&gt;0,"YES","NO")</f>
        <v>NO</v>
      </c>
      <c r="AJ156" s="30" t="str">
        <f>IF(SUM('Sales by Agent'!AH156:AJ156)&gt;0,"YES","NO")</f>
        <v>NO</v>
      </c>
      <c r="AK156" s="30" t="str">
        <f>IF(SUM('Sales by Agent'!AI156:AK156)&gt;0,"YES","NO")</f>
        <v>NO</v>
      </c>
      <c r="AL156" s="30" t="str">
        <f>IF(SUM('Sales by Agent'!AJ156:AL156)&gt;0,"YES","NO")</f>
        <v>NO</v>
      </c>
      <c r="AM156" s="30" t="str">
        <f>IF(SUM('Sales by Agent'!AK156:AM156)&gt;0,"YES","NO")</f>
        <v>NO</v>
      </c>
      <c r="AN156" s="30" t="str">
        <f>IF(SUM('Sales by Agent'!AL156:AN156)&gt;0,"YES","NO")</f>
        <v>YES</v>
      </c>
      <c r="AO156" s="30" t="str">
        <f>IF(SUM('Sales by Agent'!AM156:AO156)&gt;0,"YES","NO")</f>
        <v>YES</v>
      </c>
      <c r="AP156" s="30" t="str">
        <f>IF(SUM('Sales by Agent'!AN156:AP156)&gt;0,"YES","NO")</f>
        <v>YES</v>
      </c>
      <c r="AQ156" s="30" t="str">
        <f>IF(SUM('Sales by Agent'!AO156:AQ156)&gt;0,"YES","NO")</f>
        <v>YES</v>
      </c>
      <c r="AR156" s="30" t="str">
        <f>IF(SUM('Sales by Agent'!AP156:AR156)&gt;0,"YES","NO")</f>
        <v>YES</v>
      </c>
      <c r="AS156" s="30" t="str">
        <f>IF(SUM('Sales by Agent'!AQ156:AS156)&gt;0,"YES","NO")</f>
        <v>YES</v>
      </c>
      <c r="AT156" s="30" t="str">
        <f>IF(SUM('Sales by Agent'!AR156:AT156)&gt;0,"YES","NO")</f>
        <v>NO</v>
      </c>
      <c r="AU156" s="30" t="str">
        <f>IF(SUM('Sales by Agent'!AS156:AU156)&gt;0,"YES","NO")</f>
        <v>NO</v>
      </c>
      <c r="AV156" s="30" t="str">
        <f>IF(SUM('Sales by Agent'!AT156:AV156)&gt;0,"YES","NO")</f>
        <v>NO</v>
      </c>
      <c r="AW156" s="87"/>
      <c r="AX156" t="str">
        <f t="shared" si="24"/>
        <v>NO</v>
      </c>
      <c r="AY156" t="str">
        <f t="shared" si="25"/>
        <v>NO</v>
      </c>
      <c r="AZ156" t="str">
        <f t="shared" si="26"/>
        <v>NO</v>
      </c>
      <c r="BA156" t="str">
        <f t="shared" si="27"/>
        <v>NO</v>
      </c>
      <c r="BB156" t="str">
        <f t="shared" si="28"/>
        <v>NO</v>
      </c>
      <c r="BC156" t="str">
        <f t="shared" si="29"/>
        <v>NO</v>
      </c>
      <c r="BD156" t="str">
        <f t="shared" si="30"/>
        <v>NO</v>
      </c>
      <c r="BE156" t="str">
        <f t="shared" si="31"/>
        <v>NO</v>
      </c>
      <c r="BF156" t="str">
        <f t="shared" si="32"/>
        <v>NO</v>
      </c>
      <c r="BG156" t="str">
        <f t="shared" si="33"/>
        <v>NO</v>
      </c>
      <c r="BH156" t="str">
        <f t="shared" si="23"/>
        <v>NO</v>
      </c>
    </row>
    <row r="157" spans="1:60">
      <c r="A157" s="564" t="s">
        <v>2271</v>
      </c>
      <c r="B157" s="564" t="s">
        <v>2272</v>
      </c>
      <c r="C157" s="564" t="s">
        <v>1986</v>
      </c>
      <c r="D157" s="564" t="s">
        <v>689</v>
      </c>
      <c r="E157" s="564" t="s">
        <v>1457</v>
      </c>
      <c r="F157" s="565">
        <v>19125.57</v>
      </c>
      <c r="G157" s="31"/>
      <c r="H157" s="86"/>
      <c r="I157" s="30" t="str">
        <f>IF(SUM('Sales by Agent'!G157:I157)&gt;0,"YES","NO")</f>
        <v>NO</v>
      </c>
      <c r="J157" s="30" t="str">
        <f>IF(SUM('Sales by Agent'!H157:J157)&gt;0,"YES","NO")</f>
        <v>NO</v>
      </c>
      <c r="K157" s="30" t="str">
        <f>IF(SUM('Sales by Agent'!I157:K157)&gt;0,"YES","NO")</f>
        <v>NO</v>
      </c>
      <c r="L157" s="30" t="str">
        <f>IF(SUM('Sales by Agent'!J157:L157)&gt;0,"YES","NO")</f>
        <v>NO</v>
      </c>
      <c r="M157" s="30" t="str">
        <f>IF(SUM('Sales by Agent'!K157:M157)&gt;0,"YES","NO")</f>
        <v>NO</v>
      </c>
      <c r="N157" s="30" t="str">
        <f>IF(SUM('Sales by Agent'!L157:N157)&gt;0,"YES","NO")</f>
        <v>NO</v>
      </c>
      <c r="O157" s="30" t="str">
        <f>IF(SUM('Sales by Agent'!M157:O157)&gt;0,"YES","NO")</f>
        <v>NO</v>
      </c>
      <c r="P157" s="30" t="str">
        <f>IF(SUM('Sales by Agent'!N157:P157)&gt;0,"YES","NO")</f>
        <v>NO</v>
      </c>
      <c r="Q157" s="30" t="str">
        <f>IF(SUM('Sales by Agent'!O157:Q157)&gt;0,"YES","NO")</f>
        <v>NO</v>
      </c>
      <c r="R157" s="30" t="str">
        <f>IF(SUM('Sales by Agent'!P157:R157)&gt;0,"YES","NO")</f>
        <v>NO</v>
      </c>
      <c r="S157" s="30" t="str">
        <f>IF(SUM('Sales by Agent'!Q157:S157)&gt;0,"YES","NO")</f>
        <v>NO</v>
      </c>
      <c r="T157" s="30" t="str">
        <f>IF(SUM('Sales by Agent'!R157:T157)&gt;0,"YES","NO")</f>
        <v>NO</v>
      </c>
      <c r="U157" s="30" t="str">
        <f>IF(SUM('Sales by Agent'!S157:U157)&gt;0,"YES","NO")</f>
        <v>NO</v>
      </c>
      <c r="V157" s="30" t="str">
        <f>IF(SUM('Sales by Agent'!T157:V157)&gt;0,"YES","NO")</f>
        <v>NO</v>
      </c>
      <c r="W157" s="30" t="str">
        <f>IF(SUM('Sales by Agent'!U157:W157)&gt;0,"YES","NO")</f>
        <v>NO</v>
      </c>
      <c r="X157" s="30" t="str">
        <f>IF(SUM('Sales by Agent'!V157:X157)&gt;0,"YES","NO")</f>
        <v>NO</v>
      </c>
      <c r="Y157" s="30" t="str">
        <f>IF(SUM('Sales by Agent'!W157:Y157)&gt;0,"YES","NO")</f>
        <v>NO</v>
      </c>
      <c r="Z157" s="30" t="str">
        <f>IF(SUM('Sales by Agent'!X157:Z157)&gt;0,"YES","NO")</f>
        <v>NO</v>
      </c>
      <c r="AA157" s="30" t="str">
        <f>IF(SUM('Sales by Agent'!Y157:AA157)&gt;0,"YES","NO")</f>
        <v>NO</v>
      </c>
      <c r="AB157" s="30" t="str">
        <f>IF(SUM('Sales by Agent'!Z157:AB157)&gt;0,"YES","NO")</f>
        <v>NO</v>
      </c>
      <c r="AC157" s="30" t="str">
        <f>IF(SUM('Sales by Agent'!AA157:AC157)&gt;0,"YES","NO")</f>
        <v>NO</v>
      </c>
      <c r="AD157" s="30" t="str">
        <f>IF(SUM('Sales by Agent'!AB157:AD157)&gt;0,"YES","NO")</f>
        <v>NO</v>
      </c>
      <c r="AE157" s="30" t="str">
        <f>IF(SUM('Sales by Agent'!AC157:AE157)&gt;0,"YES","NO")</f>
        <v>NO</v>
      </c>
      <c r="AF157" s="30" t="str">
        <f>IF(SUM('Sales by Agent'!AD157:AF157)&gt;0,"YES","NO")</f>
        <v>NO</v>
      </c>
      <c r="AG157" s="30" t="str">
        <f>IF(SUM('Sales by Agent'!AE157:AG157)&gt;0,"YES","NO")</f>
        <v>NO</v>
      </c>
      <c r="AH157" s="30" t="str">
        <f>IF(SUM('Sales by Agent'!AF157:AH157)&gt;0,"YES","NO")</f>
        <v>NO</v>
      </c>
      <c r="AI157" s="30" t="str">
        <f>IF(SUM('Sales by Agent'!AG157:AI157)&gt;0,"YES","NO")</f>
        <v>NO</v>
      </c>
      <c r="AJ157" s="30" t="str">
        <f>IF(SUM('Sales by Agent'!AH157:AJ157)&gt;0,"YES","NO")</f>
        <v>NO</v>
      </c>
      <c r="AK157" s="30" t="str">
        <f>IF(SUM('Sales by Agent'!AI157:AK157)&gt;0,"YES","NO")</f>
        <v>NO</v>
      </c>
      <c r="AL157" s="30" t="str">
        <f>IF(SUM('Sales by Agent'!AJ157:AL157)&gt;0,"YES","NO")</f>
        <v>NO</v>
      </c>
      <c r="AM157" s="30" t="str">
        <f>IF(SUM('Sales by Agent'!AK157:AM157)&gt;0,"YES","NO")</f>
        <v>NO</v>
      </c>
      <c r="AN157" s="30" t="str">
        <f>IF(SUM('Sales by Agent'!AL157:AN157)&gt;0,"YES","NO")</f>
        <v>YES</v>
      </c>
      <c r="AO157" s="30" t="str">
        <f>IF(SUM('Sales by Agent'!AM157:AO157)&gt;0,"YES","NO")</f>
        <v>YES</v>
      </c>
      <c r="AP157" s="30" t="str">
        <f>IF(SUM('Sales by Agent'!AN157:AP157)&gt;0,"YES","NO")</f>
        <v>YES</v>
      </c>
      <c r="AQ157" s="30" t="str">
        <f>IF(SUM('Sales by Agent'!AO157:AQ157)&gt;0,"YES","NO")</f>
        <v>YES</v>
      </c>
      <c r="AR157" s="30" t="str">
        <f>IF(SUM('Sales by Agent'!AP157:AR157)&gt;0,"YES","NO")</f>
        <v>YES</v>
      </c>
      <c r="AS157" s="30" t="str">
        <f>IF(SUM('Sales by Agent'!AQ157:AS157)&gt;0,"YES","NO")</f>
        <v>YES</v>
      </c>
      <c r="AT157" s="30" t="str">
        <f>IF(SUM('Sales by Agent'!AR157:AT157)&gt;0,"YES","NO")</f>
        <v>YES</v>
      </c>
      <c r="AU157" s="30" t="str">
        <f>IF(SUM('Sales by Agent'!AS157:AU157)&gt;0,"YES","NO")</f>
        <v>YES</v>
      </c>
      <c r="AV157" s="30" t="str">
        <f>IF(SUM('Sales by Agent'!AT157:AV157)&gt;0,"YES","NO")</f>
        <v>YES</v>
      </c>
      <c r="AW157" s="87"/>
      <c r="AX157" t="str">
        <f t="shared" si="24"/>
        <v>NO</v>
      </c>
      <c r="AY157" t="str">
        <f t="shared" si="25"/>
        <v>NO</v>
      </c>
      <c r="AZ157" t="str">
        <f t="shared" si="26"/>
        <v>NO</v>
      </c>
      <c r="BA157" t="str">
        <f t="shared" si="27"/>
        <v>NO</v>
      </c>
      <c r="BB157" t="str">
        <f t="shared" si="28"/>
        <v>NO</v>
      </c>
      <c r="BC157" t="str">
        <f t="shared" si="29"/>
        <v>NO</v>
      </c>
      <c r="BD157" t="str">
        <f t="shared" si="30"/>
        <v>NO</v>
      </c>
      <c r="BE157" t="str">
        <f t="shared" si="31"/>
        <v>NO</v>
      </c>
      <c r="BF157" t="str">
        <f t="shared" si="32"/>
        <v>NO</v>
      </c>
      <c r="BG157" t="str">
        <f t="shared" si="33"/>
        <v>NO</v>
      </c>
      <c r="BH157" t="str">
        <f t="shared" si="23"/>
        <v>NO</v>
      </c>
    </row>
    <row r="158" spans="1:60">
      <c r="A158" s="564" t="s">
        <v>2273</v>
      </c>
      <c r="B158" s="564" t="s">
        <v>2274</v>
      </c>
      <c r="C158" s="564" t="s">
        <v>1986</v>
      </c>
      <c r="D158" s="564" t="s">
        <v>689</v>
      </c>
      <c r="E158" s="564" t="s">
        <v>1457</v>
      </c>
      <c r="F158" s="565">
        <v>2589.9499999999998</v>
      </c>
      <c r="G158" s="31"/>
      <c r="H158" s="31"/>
      <c r="I158" s="30" t="str">
        <f>IF(SUM('Sales by Agent'!G158:I158)&gt;0,"YES","NO")</f>
        <v>NO</v>
      </c>
      <c r="J158" s="30" t="str">
        <f>IF(SUM('Sales by Agent'!H158:J158)&gt;0,"YES","NO")</f>
        <v>NO</v>
      </c>
      <c r="K158" s="30" t="str">
        <f>IF(SUM('Sales by Agent'!I158:K158)&gt;0,"YES","NO")</f>
        <v>NO</v>
      </c>
      <c r="L158" s="30" t="str">
        <f>IF(SUM('Sales by Agent'!J158:L158)&gt;0,"YES","NO")</f>
        <v>NO</v>
      </c>
      <c r="M158" s="30" t="str">
        <f>IF(SUM('Sales by Agent'!K158:M158)&gt;0,"YES","NO")</f>
        <v>NO</v>
      </c>
      <c r="N158" s="30" t="str">
        <f>IF(SUM('Sales by Agent'!L158:N158)&gt;0,"YES","NO")</f>
        <v>NO</v>
      </c>
      <c r="O158" s="30" t="str">
        <f>IF(SUM('Sales by Agent'!M158:O158)&gt;0,"YES","NO")</f>
        <v>NO</v>
      </c>
      <c r="P158" s="30" t="str">
        <f>IF(SUM('Sales by Agent'!N158:P158)&gt;0,"YES","NO")</f>
        <v>NO</v>
      </c>
      <c r="Q158" s="30" t="str">
        <f>IF(SUM('Sales by Agent'!O158:Q158)&gt;0,"YES","NO")</f>
        <v>NO</v>
      </c>
      <c r="R158" s="30" t="str">
        <f>IF(SUM('Sales by Agent'!P158:R158)&gt;0,"YES","NO")</f>
        <v>NO</v>
      </c>
      <c r="S158" s="30" t="str">
        <f>IF(SUM('Sales by Agent'!Q158:S158)&gt;0,"YES","NO")</f>
        <v>NO</v>
      </c>
      <c r="T158" s="30" t="str">
        <f>IF(SUM('Sales by Agent'!R158:T158)&gt;0,"YES","NO")</f>
        <v>NO</v>
      </c>
      <c r="U158" s="30" t="str">
        <f>IF(SUM('Sales by Agent'!S158:U158)&gt;0,"YES","NO")</f>
        <v>NO</v>
      </c>
      <c r="V158" s="30" t="str">
        <f>IF(SUM('Sales by Agent'!T158:V158)&gt;0,"YES","NO")</f>
        <v>NO</v>
      </c>
      <c r="W158" s="30" t="str">
        <f>IF(SUM('Sales by Agent'!U158:W158)&gt;0,"YES","NO")</f>
        <v>NO</v>
      </c>
      <c r="X158" s="30" t="str">
        <f>IF(SUM('Sales by Agent'!V158:X158)&gt;0,"YES","NO")</f>
        <v>NO</v>
      </c>
      <c r="Y158" s="30" t="str">
        <f>IF(SUM('Sales by Agent'!W158:Y158)&gt;0,"YES","NO")</f>
        <v>NO</v>
      </c>
      <c r="Z158" s="30" t="str">
        <f>IF(SUM('Sales by Agent'!X158:Z158)&gt;0,"YES","NO")</f>
        <v>NO</v>
      </c>
      <c r="AA158" s="30" t="str">
        <f>IF(SUM('Sales by Agent'!Y158:AA158)&gt;0,"YES","NO")</f>
        <v>NO</v>
      </c>
      <c r="AB158" s="30" t="str">
        <f>IF(SUM('Sales by Agent'!Z158:AB158)&gt;0,"YES","NO")</f>
        <v>NO</v>
      </c>
      <c r="AC158" s="30" t="str">
        <f>IF(SUM('Sales by Agent'!AA158:AC158)&gt;0,"YES","NO")</f>
        <v>NO</v>
      </c>
      <c r="AD158" s="30" t="str">
        <f>IF(SUM('Sales by Agent'!AB158:AD158)&gt;0,"YES","NO")</f>
        <v>NO</v>
      </c>
      <c r="AE158" s="30" t="str">
        <f>IF(SUM('Sales by Agent'!AC158:AE158)&gt;0,"YES","NO")</f>
        <v>NO</v>
      </c>
      <c r="AF158" s="30" t="str">
        <f>IF(SUM('Sales by Agent'!AD158:AF158)&gt;0,"YES","NO")</f>
        <v>NO</v>
      </c>
      <c r="AG158" s="30" t="str">
        <f>IF(SUM('Sales by Agent'!AE158:AG158)&gt;0,"YES","NO")</f>
        <v>NO</v>
      </c>
      <c r="AH158" s="30" t="str">
        <f>IF(SUM('Sales by Agent'!AF158:AH158)&gt;0,"YES","NO")</f>
        <v>NO</v>
      </c>
      <c r="AI158" s="30" t="str">
        <f>IF(SUM('Sales by Agent'!AG158:AI158)&gt;0,"YES","NO")</f>
        <v>NO</v>
      </c>
      <c r="AJ158" s="30" t="str">
        <f>IF(SUM('Sales by Agent'!AH158:AJ158)&gt;0,"YES","NO")</f>
        <v>NO</v>
      </c>
      <c r="AK158" s="30" t="str">
        <f>IF(SUM('Sales by Agent'!AI158:AK158)&gt;0,"YES","NO")</f>
        <v>NO</v>
      </c>
      <c r="AL158" s="30" t="str">
        <f>IF(SUM('Sales by Agent'!AJ158:AL158)&gt;0,"YES","NO")</f>
        <v>NO</v>
      </c>
      <c r="AM158" s="30" t="str">
        <f>IF(SUM('Sales by Agent'!AK158:AM158)&gt;0,"YES","NO")</f>
        <v>NO</v>
      </c>
      <c r="AN158" s="30" t="str">
        <f>IF(SUM('Sales by Agent'!AL158:AN158)&gt;0,"YES","NO")</f>
        <v>NO</v>
      </c>
      <c r="AO158" s="30" t="str">
        <f>IF(SUM('Sales by Agent'!AM158:AO158)&gt;0,"YES","NO")</f>
        <v>NO</v>
      </c>
      <c r="AP158" s="30" t="str">
        <f>IF(SUM('Sales by Agent'!AN158:AP158)&gt;0,"YES","NO")</f>
        <v>YES</v>
      </c>
      <c r="AQ158" s="30" t="str">
        <f>IF(SUM('Sales by Agent'!AO158:AQ158)&gt;0,"YES","NO")</f>
        <v>YES</v>
      </c>
      <c r="AR158" s="30" t="str">
        <f>IF(SUM('Sales by Agent'!AP158:AR158)&gt;0,"YES","NO")</f>
        <v>YES</v>
      </c>
      <c r="AS158" s="30" t="str">
        <f>IF(SUM('Sales by Agent'!AQ158:AS158)&gt;0,"YES","NO")</f>
        <v>NO</v>
      </c>
      <c r="AT158" s="30" t="str">
        <f>IF(SUM('Sales by Agent'!AR158:AT158)&gt;0,"YES","NO")</f>
        <v>NO</v>
      </c>
      <c r="AU158" s="30" t="str">
        <f>IF(SUM('Sales by Agent'!AS158:AU158)&gt;0,"YES","NO")</f>
        <v>NO</v>
      </c>
      <c r="AV158" s="30" t="str">
        <f>IF(SUM('Sales by Agent'!AT158:AV158)&gt;0,"YES","NO")</f>
        <v>NO</v>
      </c>
      <c r="AW158" s="87"/>
      <c r="AX158" t="str">
        <f t="shared" si="24"/>
        <v>NO</v>
      </c>
      <c r="AY158" t="str">
        <f t="shared" si="25"/>
        <v>NO</v>
      </c>
      <c r="AZ158" t="str">
        <f t="shared" si="26"/>
        <v>NO</v>
      </c>
      <c r="BA158" t="str">
        <f t="shared" si="27"/>
        <v>NO</v>
      </c>
      <c r="BB158" t="str">
        <f t="shared" si="28"/>
        <v>NO</v>
      </c>
      <c r="BC158" t="str">
        <f t="shared" si="29"/>
        <v>NO</v>
      </c>
      <c r="BD158" t="str">
        <f t="shared" si="30"/>
        <v>NO</v>
      </c>
      <c r="BE158" t="str">
        <f t="shared" si="31"/>
        <v>NO</v>
      </c>
      <c r="BF158" t="str">
        <f t="shared" si="32"/>
        <v>NO</v>
      </c>
      <c r="BG158" t="str">
        <f t="shared" si="33"/>
        <v>NO</v>
      </c>
      <c r="BH158" t="str">
        <f t="shared" si="23"/>
        <v>NO</v>
      </c>
    </row>
    <row r="159" spans="1:60">
      <c r="A159" s="564" t="s">
        <v>2275</v>
      </c>
      <c r="B159" s="564" t="s">
        <v>2276</v>
      </c>
      <c r="C159" s="564" t="s">
        <v>1986</v>
      </c>
      <c r="D159" s="564" t="s">
        <v>689</v>
      </c>
      <c r="E159" s="564" t="s">
        <v>1457</v>
      </c>
      <c r="F159" s="565">
        <v>3224.14</v>
      </c>
      <c r="G159" s="31"/>
      <c r="H159" s="31"/>
      <c r="I159" s="30" t="str">
        <f>IF(SUM('Sales by Agent'!G159:I159)&gt;0,"YES","NO")</f>
        <v>NO</v>
      </c>
      <c r="J159" s="30" t="str">
        <f>IF(SUM('Sales by Agent'!H159:J159)&gt;0,"YES","NO")</f>
        <v>NO</v>
      </c>
      <c r="K159" s="30" t="str">
        <f>IF(SUM('Sales by Agent'!I159:K159)&gt;0,"YES","NO")</f>
        <v>NO</v>
      </c>
      <c r="L159" s="30" t="str">
        <f>IF(SUM('Sales by Agent'!J159:L159)&gt;0,"YES","NO")</f>
        <v>NO</v>
      </c>
      <c r="M159" s="30" t="str">
        <f>IF(SUM('Sales by Agent'!K159:M159)&gt;0,"YES","NO")</f>
        <v>NO</v>
      </c>
      <c r="N159" s="30" t="str">
        <f>IF(SUM('Sales by Agent'!L159:N159)&gt;0,"YES","NO")</f>
        <v>NO</v>
      </c>
      <c r="O159" s="30" t="str">
        <f>IF(SUM('Sales by Agent'!M159:O159)&gt;0,"YES","NO")</f>
        <v>NO</v>
      </c>
      <c r="P159" s="30" t="str">
        <f>IF(SUM('Sales by Agent'!N159:P159)&gt;0,"YES","NO")</f>
        <v>NO</v>
      </c>
      <c r="Q159" s="30" t="str">
        <f>IF(SUM('Sales by Agent'!O159:Q159)&gt;0,"YES","NO")</f>
        <v>NO</v>
      </c>
      <c r="R159" s="30" t="str">
        <f>IF(SUM('Sales by Agent'!P159:R159)&gt;0,"YES","NO")</f>
        <v>NO</v>
      </c>
      <c r="S159" s="30" t="str">
        <f>IF(SUM('Sales by Agent'!Q159:S159)&gt;0,"YES","NO")</f>
        <v>NO</v>
      </c>
      <c r="T159" s="30" t="str">
        <f>IF(SUM('Sales by Agent'!R159:T159)&gt;0,"YES","NO")</f>
        <v>NO</v>
      </c>
      <c r="U159" s="30" t="str">
        <f>IF(SUM('Sales by Agent'!S159:U159)&gt;0,"YES","NO")</f>
        <v>NO</v>
      </c>
      <c r="V159" s="30" t="str">
        <f>IF(SUM('Sales by Agent'!T159:V159)&gt;0,"YES","NO")</f>
        <v>NO</v>
      </c>
      <c r="W159" s="30" t="str">
        <f>IF(SUM('Sales by Agent'!U159:W159)&gt;0,"YES","NO")</f>
        <v>NO</v>
      </c>
      <c r="X159" s="30" t="str">
        <f>IF(SUM('Sales by Agent'!V159:X159)&gt;0,"YES","NO")</f>
        <v>NO</v>
      </c>
      <c r="Y159" s="30" t="str">
        <f>IF(SUM('Sales by Agent'!W159:Y159)&gt;0,"YES","NO")</f>
        <v>NO</v>
      </c>
      <c r="Z159" s="30" t="str">
        <f>IF(SUM('Sales by Agent'!X159:Z159)&gt;0,"YES","NO")</f>
        <v>NO</v>
      </c>
      <c r="AA159" s="30" t="str">
        <f>IF(SUM('Sales by Agent'!Y159:AA159)&gt;0,"YES","NO")</f>
        <v>NO</v>
      </c>
      <c r="AB159" s="30" t="str">
        <f>IF(SUM('Sales by Agent'!Z159:AB159)&gt;0,"YES","NO")</f>
        <v>NO</v>
      </c>
      <c r="AC159" s="30" t="str">
        <f>IF(SUM('Sales by Agent'!AA159:AC159)&gt;0,"YES","NO")</f>
        <v>NO</v>
      </c>
      <c r="AD159" s="30" t="str">
        <f>IF(SUM('Sales by Agent'!AB159:AD159)&gt;0,"YES","NO")</f>
        <v>NO</v>
      </c>
      <c r="AE159" s="30" t="str">
        <f>IF(SUM('Sales by Agent'!AC159:AE159)&gt;0,"YES","NO")</f>
        <v>NO</v>
      </c>
      <c r="AF159" s="30" t="str">
        <f>IF(SUM('Sales by Agent'!AD159:AF159)&gt;0,"YES","NO")</f>
        <v>NO</v>
      </c>
      <c r="AG159" s="30" t="str">
        <f>IF(SUM('Sales by Agent'!AE159:AG159)&gt;0,"YES","NO")</f>
        <v>NO</v>
      </c>
      <c r="AH159" s="30" t="str">
        <f>IF(SUM('Sales by Agent'!AF159:AH159)&gt;0,"YES","NO")</f>
        <v>NO</v>
      </c>
      <c r="AI159" s="30" t="str">
        <f>IF(SUM('Sales by Agent'!AG159:AI159)&gt;0,"YES","NO")</f>
        <v>NO</v>
      </c>
      <c r="AJ159" s="30" t="str">
        <f>IF(SUM('Sales by Agent'!AH159:AJ159)&gt;0,"YES","NO")</f>
        <v>NO</v>
      </c>
      <c r="AK159" s="30" t="str">
        <f>IF(SUM('Sales by Agent'!AI159:AK159)&gt;0,"YES","NO")</f>
        <v>NO</v>
      </c>
      <c r="AL159" s="30" t="str">
        <f>IF(SUM('Sales by Agent'!AJ159:AL159)&gt;0,"YES","NO")</f>
        <v>NO</v>
      </c>
      <c r="AM159" s="30" t="str">
        <f>IF(SUM('Sales by Agent'!AK159:AM159)&gt;0,"YES","NO")</f>
        <v>NO</v>
      </c>
      <c r="AN159" s="30" t="str">
        <f>IF(SUM('Sales by Agent'!AL159:AN159)&gt;0,"YES","NO")</f>
        <v>NO</v>
      </c>
      <c r="AO159" s="30" t="str">
        <f>IF(SUM('Sales by Agent'!AM159:AO159)&gt;0,"YES","NO")</f>
        <v>NO</v>
      </c>
      <c r="AP159" s="30" t="str">
        <f>IF(SUM('Sales by Agent'!AN159:AP159)&gt;0,"YES","NO")</f>
        <v>NO</v>
      </c>
      <c r="AQ159" s="30" t="str">
        <f>IF(SUM('Sales by Agent'!AO159:AQ159)&gt;0,"YES","NO")</f>
        <v>YES</v>
      </c>
      <c r="AR159" s="30" t="str">
        <f>IF(SUM('Sales by Agent'!AP159:AR159)&gt;0,"YES","NO")</f>
        <v>YES</v>
      </c>
      <c r="AS159" s="30" t="str">
        <f>IF(SUM('Sales by Agent'!AQ159:AS159)&gt;0,"YES","NO")</f>
        <v>YES</v>
      </c>
      <c r="AT159" s="30" t="str">
        <f>IF(SUM('Sales by Agent'!AR159:AT159)&gt;0,"YES","NO")</f>
        <v>NO</v>
      </c>
      <c r="AU159" s="30" t="str">
        <f>IF(SUM('Sales by Agent'!AS159:AU159)&gt;0,"YES","NO")</f>
        <v>NO</v>
      </c>
      <c r="AV159" s="30" t="str">
        <f>IF(SUM('Sales by Agent'!AT159:AV159)&gt;0,"YES","NO")</f>
        <v>NO</v>
      </c>
      <c r="AW159" s="87"/>
      <c r="AX159" t="str">
        <f t="shared" si="24"/>
        <v>NO</v>
      </c>
      <c r="AY159" t="str">
        <f t="shared" si="25"/>
        <v>NO</v>
      </c>
      <c r="AZ159" t="str">
        <f t="shared" si="26"/>
        <v>NO</v>
      </c>
      <c r="BA159" t="str">
        <f t="shared" si="27"/>
        <v>NO</v>
      </c>
      <c r="BB159" t="str">
        <f t="shared" si="28"/>
        <v>NO</v>
      </c>
      <c r="BC159" t="str">
        <f t="shared" si="29"/>
        <v>NO</v>
      </c>
      <c r="BD159" t="str">
        <f t="shared" si="30"/>
        <v>NO</v>
      </c>
      <c r="BE159" t="str">
        <f t="shared" si="31"/>
        <v>NO</v>
      </c>
      <c r="BF159" t="str">
        <f t="shared" si="32"/>
        <v>NO</v>
      </c>
      <c r="BG159" t="str">
        <f t="shared" si="33"/>
        <v>NO</v>
      </c>
      <c r="BH159" t="str">
        <f t="shared" si="23"/>
        <v>NO</v>
      </c>
    </row>
    <row r="160" spans="1:60">
      <c r="A160" s="564" t="s">
        <v>2277</v>
      </c>
      <c r="B160" s="564" t="s">
        <v>2278</v>
      </c>
      <c r="C160" s="564" t="s">
        <v>1986</v>
      </c>
      <c r="D160" s="564" t="s">
        <v>689</v>
      </c>
      <c r="E160" s="564" t="s">
        <v>1457</v>
      </c>
      <c r="F160" s="565">
        <v>3768.37</v>
      </c>
      <c r="G160" s="86"/>
      <c r="H160" s="86"/>
      <c r="I160" s="30" t="str">
        <f>IF(SUM('Sales by Agent'!G160:I160)&gt;0,"YES","NO")</f>
        <v>NO</v>
      </c>
      <c r="J160" s="30" t="str">
        <f>IF(SUM('Sales by Agent'!H160:J160)&gt;0,"YES","NO")</f>
        <v>NO</v>
      </c>
      <c r="K160" s="30" t="str">
        <f>IF(SUM('Sales by Agent'!I160:K160)&gt;0,"YES","NO")</f>
        <v>NO</v>
      </c>
      <c r="L160" s="30" t="str">
        <f>IF(SUM('Sales by Agent'!J160:L160)&gt;0,"YES","NO")</f>
        <v>NO</v>
      </c>
      <c r="M160" s="30" t="str">
        <f>IF(SUM('Sales by Agent'!K160:M160)&gt;0,"YES","NO")</f>
        <v>NO</v>
      </c>
      <c r="N160" s="30" t="str">
        <f>IF(SUM('Sales by Agent'!L160:N160)&gt;0,"YES","NO")</f>
        <v>NO</v>
      </c>
      <c r="O160" s="30" t="str">
        <f>IF(SUM('Sales by Agent'!M160:O160)&gt;0,"YES","NO")</f>
        <v>NO</v>
      </c>
      <c r="P160" s="30" t="str">
        <f>IF(SUM('Sales by Agent'!N160:P160)&gt;0,"YES","NO")</f>
        <v>NO</v>
      </c>
      <c r="Q160" s="30" t="str">
        <f>IF(SUM('Sales by Agent'!O160:Q160)&gt;0,"YES","NO")</f>
        <v>NO</v>
      </c>
      <c r="R160" s="30" t="str">
        <f>IF(SUM('Sales by Agent'!P160:R160)&gt;0,"YES","NO")</f>
        <v>NO</v>
      </c>
      <c r="S160" s="30" t="str">
        <f>IF(SUM('Sales by Agent'!Q160:S160)&gt;0,"YES","NO")</f>
        <v>NO</v>
      </c>
      <c r="T160" s="30" t="str">
        <f>IF(SUM('Sales by Agent'!R160:T160)&gt;0,"YES","NO")</f>
        <v>NO</v>
      </c>
      <c r="U160" s="30" t="str">
        <f>IF(SUM('Sales by Agent'!S160:U160)&gt;0,"YES","NO")</f>
        <v>NO</v>
      </c>
      <c r="V160" s="30" t="str">
        <f>IF(SUM('Sales by Agent'!T160:V160)&gt;0,"YES","NO")</f>
        <v>NO</v>
      </c>
      <c r="W160" s="30" t="str">
        <f>IF(SUM('Sales by Agent'!U160:W160)&gt;0,"YES","NO")</f>
        <v>NO</v>
      </c>
      <c r="X160" s="30" t="str">
        <f>IF(SUM('Sales by Agent'!V160:X160)&gt;0,"YES","NO")</f>
        <v>NO</v>
      </c>
      <c r="Y160" s="30" t="str">
        <f>IF(SUM('Sales by Agent'!W160:Y160)&gt;0,"YES","NO")</f>
        <v>NO</v>
      </c>
      <c r="Z160" s="30" t="str">
        <f>IF(SUM('Sales by Agent'!X160:Z160)&gt;0,"YES","NO")</f>
        <v>NO</v>
      </c>
      <c r="AA160" s="30" t="str">
        <f>IF(SUM('Sales by Agent'!Y160:AA160)&gt;0,"YES","NO")</f>
        <v>NO</v>
      </c>
      <c r="AB160" s="30" t="str">
        <f>IF(SUM('Sales by Agent'!Z160:AB160)&gt;0,"YES","NO")</f>
        <v>NO</v>
      </c>
      <c r="AC160" s="30" t="str">
        <f>IF(SUM('Sales by Agent'!AA160:AC160)&gt;0,"YES","NO")</f>
        <v>NO</v>
      </c>
      <c r="AD160" s="30" t="str">
        <f>IF(SUM('Sales by Agent'!AB160:AD160)&gt;0,"YES","NO")</f>
        <v>NO</v>
      </c>
      <c r="AE160" s="30" t="str">
        <f>IF(SUM('Sales by Agent'!AC160:AE160)&gt;0,"YES","NO")</f>
        <v>NO</v>
      </c>
      <c r="AF160" s="30" t="str">
        <f>IF(SUM('Sales by Agent'!AD160:AF160)&gt;0,"YES","NO")</f>
        <v>NO</v>
      </c>
      <c r="AG160" s="30" t="str">
        <f>IF(SUM('Sales by Agent'!AE160:AG160)&gt;0,"YES","NO")</f>
        <v>NO</v>
      </c>
      <c r="AH160" s="30" t="str">
        <f>IF(SUM('Sales by Agent'!AF160:AH160)&gt;0,"YES","NO")</f>
        <v>NO</v>
      </c>
      <c r="AI160" s="30" t="str">
        <f>IF(SUM('Sales by Agent'!AG160:AI160)&gt;0,"YES","NO")</f>
        <v>NO</v>
      </c>
      <c r="AJ160" s="30" t="str">
        <f>IF(SUM('Sales by Agent'!AH160:AJ160)&gt;0,"YES","NO")</f>
        <v>NO</v>
      </c>
      <c r="AK160" s="30" t="str">
        <f>IF(SUM('Sales by Agent'!AI160:AK160)&gt;0,"YES","NO")</f>
        <v>NO</v>
      </c>
      <c r="AL160" s="30" t="str">
        <f>IF(SUM('Sales by Agent'!AJ160:AL160)&gt;0,"YES","NO")</f>
        <v>NO</v>
      </c>
      <c r="AM160" s="30" t="str">
        <f>IF(SUM('Sales by Agent'!AK160:AM160)&gt;0,"YES","NO")</f>
        <v>YES</v>
      </c>
      <c r="AN160" s="30" t="str">
        <f>IF(SUM('Sales by Agent'!AL160:AN160)&gt;0,"YES","NO")</f>
        <v>YES</v>
      </c>
      <c r="AO160" s="30" t="str">
        <f>IF(SUM('Sales by Agent'!AM160:AO160)&gt;0,"YES","NO")</f>
        <v>YES</v>
      </c>
      <c r="AP160" s="30" t="str">
        <f>IF(SUM('Sales by Agent'!AN160:AP160)&gt;0,"YES","NO")</f>
        <v>NO</v>
      </c>
      <c r="AQ160" s="30" t="str">
        <f>IF(SUM('Sales by Agent'!AO160:AQ160)&gt;0,"YES","NO")</f>
        <v>NO</v>
      </c>
      <c r="AR160" s="30" t="str">
        <f>IF(SUM('Sales by Agent'!AP160:AR160)&gt;0,"YES","NO")</f>
        <v>NO</v>
      </c>
      <c r="AS160" s="30" t="str">
        <f>IF(SUM('Sales by Agent'!AQ160:AS160)&gt;0,"YES","NO")</f>
        <v>NO</v>
      </c>
      <c r="AT160" s="30" t="str">
        <f>IF(SUM('Sales by Agent'!AR160:AT160)&gt;0,"YES","NO")</f>
        <v>NO</v>
      </c>
      <c r="AU160" s="30" t="str">
        <f>IF(SUM('Sales by Agent'!AS160:AU160)&gt;0,"YES","NO")</f>
        <v>YES</v>
      </c>
      <c r="AV160" s="30" t="str">
        <f>IF(SUM('Sales by Agent'!AT160:AV160)&gt;0,"YES","NO")</f>
        <v>YES</v>
      </c>
      <c r="AW160" s="87"/>
      <c r="AX160" t="str">
        <f t="shared" si="24"/>
        <v>NO</v>
      </c>
      <c r="AY160" t="str">
        <f t="shared" si="25"/>
        <v>NO</v>
      </c>
      <c r="AZ160" t="str">
        <f t="shared" si="26"/>
        <v>NO</v>
      </c>
      <c r="BA160" t="str">
        <f t="shared" si="27"/>
        <v>NO</v>
      </c>
      <c r="BB160" t="str">
        <f t="shared" si="28"/>
        <v>NO</v>
      </c>
      <c r="BC160" t="str">
        <f t="shared" si="29"/>
        <v>NO</v>
      </c>
      <c r="BD160" t="str">
        <f t="shared" si="30"/>
        <v>NO</v>
      </c>
      <c r="BE160" t="str">
        <f t="shared" si="31"/>
        <v>NO</v>
      </c>
      <c r="BF160" t="str">
        <f t="shared" si="32"/>
        <v>NO</v>
      </c>
      <c r="BG160" t="str">
        <f t="shared" si="33"/>
        <v>NO</v>
      </c>
      <c r="BH160" t="str">
        <f t="shared" si="23"/>
        <v>NO</v>
      </c>
    </row>
    <row r="161" spans="1:60">
      <c r="A161" s="564" t="s">
        <v>2279</v>
      </c>
      <c r="B161" s="564" t="s">
        <v>2280</v>
      </c>
      <c r="C161" s="564" t="s">
        <v>1986</v>
      </c>
      <c r="D161" s="564" t="s">
        <v>689</v>
      </c>
      <c r="E161" s="564" t="s">
        <v>1457</v>
      </c>
      <c r="F161" s="565">
        <v>38807.550000000003</v>
      </c>
      <c r="G161" s="31"/>
      <c r="H161" s="31"/>
      <c r="I161" s="30" t="str">
        <f>IF(SUM('Sales by Agent'!G161:I161)&gt;0,"YES","NO")</f>
        <v>NO</v>
      </c>
      <c r="J161" s="30" t="str">
        <f>IF(SUM('Sales by Agent'!H161:J161)&gt;0,"YES","NO")</f>
        <v>NO</v>
      </c>
      <c r="K161" s="30" t="str">
        <f>IF(SUM('Sales by Agent'!I161:K161)&gt;0,"YES","NO")</f>
        <v>NO</v>
      </c>
      <c r="L161" s="30" t="str">
        <f>IF(SUM('Sales by Agent'!J161:L161)&gt;0,"YES","NO")</f>
        <v>NO</v>
      </c>
      <c r="M161" s="30" t="str">
        <f>IF(SUM('Sales by Agent'!K161:M161)&gt;0,"YES","NO")</f>
        <v>NO</v>
      </c>
      <c r="N161" s="30" t="str">
        <f>IF(SUM('Sales by Agent'!L161:N161)&gt;0,"YES","NO")</f>
        <v>NO</v>
      </c>
      <c r="O161" s="30" t="str">
        <f>IF(SUM('Sales by Agent'!M161:O161)&gt;0,"YES","NO")</f>
        <v>NO</v>
      </c>
      <c r="P161" s="30" t="str">
        <f>IF(SUM('Sales by Agent'!N161:P161)&gt;0,"YES","NO")</f>
        <v>NO</v>
      </c>
      <c r="Q161" s="30" t="str">
        <f>IF(SUM('Sales by Agent'!O161:Q161)&gt;0,"YES","NO")</f>
        <v>NO</v>
      </c>
      <c r="R161" s="30" t="str">
        <f>IF(SUM('Sales by Agent'!P161:R161)&gt;0,"YES","NO")</f>
        <v>NO</v>
      </c>
      <c r="S161" s="30" t="str">
        <f>IF(SUM('Sales by Agent'!Q161:S161)&gt;0,"YES","NO")</f>
        <v>NO</v>
      </c>
      <c r="T161" s="30" t="str">
        <f>IF(SUM('Sales by Agent'!R161:T161)&gt;0,"YES","NO")</f>
        <v>NO</v>
      </c>
      <c r="U161" s="30" t="str">
        <f>IF(SUM('Sales by Agent'!S161:U161)&gt;0,"YES","NO")</f>
        <v>NO</v>
      </c>
      <c r="V161" s="30" t="str">
        <f>IF(SUM('Sales by Agent'!T161:V161)&gt;0,"YES","NO")</f>
        <v>NO</v>
      </c>
      <c r="W161" s="30" t="str">
        <f>IF(SUM('Sales by Agent'!U161:W161)&gt;0,"YES","NO")</f>
        <v>NO</v>
      </c>
      <c r="X161" s="30" t="str">
        <f>IF(SUM('Sales by Agent'!V161:X161)&gt;0,"YES","NO")</f>
        <v>NO</v>
      </c>
      <c r="Y161" s="30" t="str">
        <f>IF(SUM('Sales by Agent'!W161:Y161)&gt;0,"YES","NO")</f>
        <v>NO</v>
      </c>
      <c r="Z161" s="30" t="str">
        <f>IF(SUM('Sales by Agent'!X161:Z161)&gt;0,"YES","NO")</f>
        <v>NO</v>
      </c>
      <c r="AA161" s="30" t="str">
        <f>IF(SUM('Sales by Agent'!Y161:AA161)&gt;0,"YES","NO")</f>
        <v>NO</v>
      </c>
      <c r="AB161" s="30" t="str">
        <f>IF(SUM('Sales by Agent'!Z161:AB161)&gt;0,"YES","NO")</f>
        <v>NO</v>
      </c>
      <c r="AC161" s="30" t="str">
        <f>IF(SUM('Sales by Agent'!AA161:AC161)&gt;0,"YES","NO")</f>
        <v>NO</v>
      </c>
      <c r="AD161" s="30" t="str">
        <f>IF(SUM('Sales by Agent'!AB161:AD161)&gt;0,"YES","NO")</f>
        <v>NO</v>
      </c>
      <c r="AE161" s="30" t="str">
        <f>IF(SUM('Sales by Agent'!AC161:AE161)&gt;0,"YES","NO")</f>
        <v>NO</v>
      </c>
      <c r="AF161" s="30" t="str">
        <f>IF(SUM('Sales by Agent'!AD161:AF161)&gt;0,"YES","NO")</f>
        <v>NO</v>
      </c>
      <c r="AG161" s="30" t="str">
        <f>IF(SUM('Sales by Agent'!AE161:AG161)&gt;0,"YES","NO")</f>
        <v>NO</v>
      </c>
      <c r="AH161" s="30" t="str">
        <f>IF(SUM('Sales by Agent'!AF161:AH161)&gt;0,"YES","NO")</f>
        <v>NO</v>
      </c>
      <c r="AI161" s="30" t="str">
        <f>IF(SUM('Sales by Agent'!AG161:AI161)&gt;0,"YES","NO")</f>
        <v>NO</v>
      </c>
      <c r="AJ161" s="30" t="str">
        <f>IF(SUM('Sales by Agent'!AH161:AJ161)&gt;0,"YES","NO")</f>
        <v>NO</v>
      </c>
      <c r="AK161" s="30" t="str">
        <f>IF(SUM('Sales by Agent'!AI161:AK161)&gt;0,"YES","NO")</f>
        <v>NO</v>
      </c>
      <c r="AL161" s="30" t="str">
        <f>IF(SUM('Sales by Agent'!AJ161:AL161)&gt;0,"YES","NO")</f>
        <v>NO</v>
      </c>
      <c r="AM161" s="30" t="str">
        <f>IF(SUM('Sales by Agent'!AK161:AM161)&gt;0,"YES","NO")</f>
        <v>NO</v>
      </c>
      <c r="AN161" s="30" t="str">
        <f>IF(SUM('Sales by Agent'!AL161:AN161)&gt;0,"YES","NO")</f>
        <v>NO</v>
      </c>
      <c r="AO161" s="30" t="str">
        <f>IF(SUM('Sales by Agent'!AM161:AO161)&gt;0,"YES","NO")</f>
        <v>NO</v>
      </c>
      <c r="AP161" s="30" t="str">
        <f>IF(SUM('Sales by Agent'!AN161:AP161)&gt;0,"YES","NO")</f>
        <v>YES</v>
      </c>
      <c r="AQ161" s="30" t="str">
        <f>IF(SUM('Sales by Agent'!AO161:AQ161)&gt;0,"YES","NO")</f>
        <v>YES</v>
      </c>
      <c r="AR161" s="30" t="str">
        <f>IF(SUM('Sales by Agent'!AP161:AR161)&gt;0,"YES","NO")</f>
        <v>YES</v>
      </c>
      <c r="AS161" s="30" t="str">
        <f>IF(SUM('Sales by Agent'!AQ161:AS161)&gt;0,"YES","NO")</f>
        <v>YES</v>
      </c>
      <c r="AT161" s="30" t="str">
        <f>IF(SUM('Sales by Agent'!AR161:AT161)&gt;0,"YES","NO")</f>
        <v>YES</v>
      </c>
      <c r="AU161" s="30" t="str">
        <f>IF(SUM('Sales by Agent'!AS161:AU161)&gt;0,"YES","NO")</f>
        <v>YES</v>
      </c>
      <c r="AV161" s="30" t="str">
        <f>IF(SUM('Sales by Agent'!AT161:AV161)&gt;0,"YES","NO")</f>
        <v>YES</v>
      </c>
      <c r="AW161" s="87"/>
      <c r="AX161" t="str">
        <f t="shared" si="24"/>
        <v>NO</v>
      </c>
      <c r="AY161" t="str">
        <f t="shared" si="25"/>
        <v>NO</v>
      </c>
      <c r="AZ161" t="str">
        <f t="shared" si="26"/>
        <v>NO</v>
      </c>
      <c r="BA161" t="str">
        <f t="shared" si="27"/>
        <v>NO</v>
      </c>
      <c r="BB161" t="str">
        <f t="shared" si="28"/>
        <v>NO</v>
      </c>
      <c r="BC161" t="str">
        <f t="shared" si="29"/>
        <v>NO</v>
      </c>
      <c r="BD161" t="str">
        <f t="shared" si="30"/>
        <v>NO</v>
      </c>
      <c r="BE161" t="str">
        <f t="shared" si="31"/>
        <v>NO</v>
      </c>
      <c r="BF161" t="str">
        <f t="shared" si="32"/>
        <v>NO</v>
      </c>
      <c r="BG161" t="str">
        <f t="shared" si="33"/>
        <v>NO</v>
      </c>
      <c r="BH161" t="str">
        <f t="shared" si="23"/>
        <v>NO</v>
      </c>
    </row>
    <row r="162" spans="1:60">
      <c r="A162" s="564" t="s">
        <v>2281</v>
      </c>
      <c r="B162" s="564" t="s">
        <v>2282</v>
      </c>
      <c r="C162" s="564" t="s">
        <v>1986</v>
      </c>
      <c r="D162" s="564" t="s">
        <v>689</v>
      </c>
      <c r="E162" s="564" t="s">
        <v>1457</v>
      </c>
      <c r="F162" s="565">
        <v>42204.36</v>
      </c>
      <c r="G162" s="86"/>
      <c r="H162" s="86"/>
      <c r="I162" s="30" t="str">
        <f>IF(SUM('Sales by Agent'!G162:I162)&gt;0,"YES","NO")</f>
        <v>NO</v>
      </c>
      <c r="J162" s="30" t="str">
        <f>IF(SUM('Sales by Agent'!H162:J162)&gt;0,"YES","NO")</f>
        <v>NO</v>
      </c>
      <c r="K162" s="30" t="str">
        <f>IF(SUM('Sales by Agent'!I162:K162)&gt;0,"YES","NO")</f>
        <v>NO</v>
      </c>
      <c r="L162" s="30" t="str">
        <f>IF(SUM('Sales by Agent'!J162:L162)&gt;0,"YES","NO")</f>
        <v>NO</v>
      </c>
      <c r="M162" s="30" t="str">
        <f>IF(SUM('Sales by Agent'!K162:M162)&gt;0,"YES","NO")</f>
        <v>NO</v>
      </c>
      <c r="N162" s="30" t="str">
        <f>IF(SUM('Sales by Agent'!L162:N162)&gt;0,"YES","NO")</f>
        <v>NO</v>
      </c>
      <c r="O162" s="30" t="str">
        <f>IF(SUM('Sales by Agent'!M162:O162)&gt;0,"YES","NO")</f>
        <v>NO</v>
      </c>
      <c r="P162" s="30" t="str">
        <f>IF(SUM('Sales by Agent'!N162:P162)&gt;0,"YES","NO")</f>
        <v>NO</v>
      </c>
      <c r="Q162" s="30" t="str">
        <f>IF(SUM('Sales by Agent'!O162:Q162)&gt;0,"YES","NO")</f>
        <v>NO</v>
      </c>
      <c r="R162" s="30" t="str">
        <f>IF(SUM('Sales by Agent'!P162:R162)&gt;0,"YES","NO")</f>
        <v>NO</v>
      </c>
      <c r="S162" s="30" t="str">
        <f>IF(SUM('Sales by Agent'!Q162:S162)&gt;0,"YES","NO")</f>
        <v>NO</v>
      </c>
      <c r="T162" s="30" t="str">
        <f>IF(SUM('Sales by Agent'!R162:T162)&gt;0,"YES","NO")</f>
        <v>NO</v>
      </c>
      <c r="U162" s="30" t="str">
        <f>IF(SUM('Sales by Agent'!S162:U162)&gt;0,"YES","NO")</f>
        <v>NO</v>
      </c>
      <c r="V162" s="30" t="str">
        <f>IF(SUM('Sales by Agent'!T162:V162)&gt;0,"YES","NO")</f>
        <v>NO</v>
      </c>
      <c r="W162" s="30" t="str">
        <f>IF(SUM('Sales by Agent'!U162:W162)&gt;0,"YES","NO")</f>
        <v>NO</v>
      </c>
      <c r="X162" s="30" t="str">
        <f>IF(SUM('Sales by Agent'!V162:X162)&gt;0,"YES","NO")</f>
        <v>NO</v>
      </c>
      <c r="Y162" s="30" t="str">
        <f>IF(SUM('Sales by Agent'!W162:Y162)&gt;0,"YES","NO")</f>
        <v>NO</v>
      </c>
      <c r="Z162" s="30" t="str">
        <f>IF(SUM('Sales by Agent'!X162:Z162)&gt;0,"YES","NO")</f>
        <v>NO</v>
      </c>
      <c r="AA162" s="30" t="str">
        <f>IF(SUM('Sales by Agent'!Y162:AA162)&gt;0,"YES","NO")</f>
        <v>NO</v>
      </c>
      <c r="AB162" s="30" t="str">
        <f>IF(SUM('Sales by Agent'!Z162:AB162)&gt;0,"YES","NO")</f>
        <v>NO</v>
      </c>
      <c r="AC162" s="30" t="str">
        <f>IF(SUM('Sales by Agent'!AA162:AC162)&gt;0,"YES","NO")</f>
        <v>NO</v>
      </c>
      <c r="AD162" s="30" t="str">
        <f>IF(SUM('Sales by Agent'!AB162:AD162)&gt;0,"YES","NO")</f>
        <v>NO</v>
      </c>
      <c r="AE162" s="30" t="str">
        <f>IF(SUM('Sales by Agent'!AC162:AE162)&gt;0,"YES","NO")</f>
        <v>NO</v>
      </c>
      <c r="AF162" s="30" t="str">
        <f>IF(SUM('Sales by Agent'!AD162:AF162)&gt;0,"YES","NO")</f>
        <v>NO</v>
      </c>
      <c r="AG162" s="30" t="str">
        <f>IF(SUM('Sales by Agent'!AE162:AG162)&gt;0,"YES","NO")</f>
        <v>NO</v>
      </c>
      <c r="AH162" s="30" t="str">
        <f>IF(SUM('Sales by Agent'!AF162:AH162)&gt;0,"YES","NO")</f>
        <v>NO</v>
      </c>
      <c r="AI162" s="30" t="str">
        <f>IF(SUM('Sales by Agent'!AG162:AI162)&gt;0,"YES","NO")</f>
        <v>NO</v>
      </c>
      <c r="AJ162" s="30" t="str">
        <f>IF(SUM('Sales by Agent'!AH162:AJ162)&gt;0,"YES","NO")</f>
        <v>NO</v>
      </c>
      <c r="AK162" s="30" t="str">
        <f>IF(SUM('Sales by Agent'!AI162:AK162)&gt;0,"YES","NO")</f>
        <v>NO</v>
      </c>
      <c r="AL162" s="30" t="str">
        <f>IF(SUM('Sales by Agent'!AJ162:AL162)&gt;0,"YES","NO")</f>
        <v>NO</v>
      </c>
      <c r="AM162" s="30" t="str">
        <f>IF(SUM('Sales by Agent'!AK162:AM162)&gt;0,"YES","NO")</f>
        <v>NO</v>
      </c>
      <c r="AN162" s="30" t="str">
        <f>IF(SUM('Sales by Agent'!AL162:AN162)&gt;0,"YES","NO")</f>
        <v>NO</v>
      </c>
      <c r="AO162" s="30" t="str">
        <f>IF(SUM('Sales by Agent'!AM162:AO162)&gt;0,"YES","NO")</f>
        <v>YES</v>
      </c>
      <c r="AP162" s="30" t="str">
        <f>IF(SUM('Sales by Agent'!AN162:AP162)&gt;0,"YES","NO")</f>
        <v>YES</v>
      </c>
      <c r="AQ162" s="30" t="str">
        <f>IF(SUM('Sales by Agent'!AO162:AQ162)&gt;0,"YES","NO")</f>
        <v>YES</v>
      </c>
      <c r="AR162" s="30" t="str">
        <f>IF(SUM('Sales by Agent'!AP162:AR162)&gt;0,"YES","NO")</f>
        <v>YES</v>
      </c>
      <c r="AS162" s="30" t="str">
        <f>IF(SUM('Sales by Agent'!AQ162:AS162)&gt;0,"YES","NO")</f>
        <v>YES</v>
      </c>
      <c r="AT162" s="30" t="str">
        <f>IF(SUM('Sales by Agent'!AR162:AT162)&gt;0,"YES","NO")</f>
        <v>YES</v>
      </c>
      <c r="AU162" s="30" t="str">
        <f>IF(SUM('Sales by Agent'!AS162:AU162)&gt;0,"YES","NO")</f>
        <v>YES</v>
      </c>
      <c r="AV162" s="30" t="str">
        <f>IF(SUM('Sales by Agent'!AT162:AV162)&gt;0,"YES","NO")</f>
        <v>YES</v>
      </c>
      <c r="AW162" s="87"/>
      <c r="AX162" t="str">
        <f t="shared" si="24"/>
        <v>NO</v>
      </c>
      <c r="AY162" t="str">
        <f t="shared" si="25"/>
        <v>NO</v>
      </c>
      <c r="AZ162" t="str">
        <f t="shared" si="26"/>
        <v>NO</v>
      </c>
      <c r="BA162" t="str">
        <f t="shared" si="27"/>
        <v>NO</v>
      </c>
      <c r="BB162" t="str">
        <f t="shared" si="28"/>
        <v>NO</v>
      </c>
      <c r="BC162" t="str">
        <f t="shared" si="29"/>
        <v>NO</v>
      </c>
      <c r="BD162" t="str">
        <f t="shared" si="30"/>
        <v>NO</v>
      </c>
      <c r="BE162" t="str">
        <f t="shared" si="31"/>
        <v>NO</v>
      </c>
      <c r="BF162" t="str">
        <f t="shared" si="32"/>
        <v>NO</v>
      </c>
      <c r="BG162" t="str">
        <f t="shared" si="33"/>
        <v>NO</v>
      </c>
      <c r="BH162" t="str">
        <f t="shared" si="23"/>
        <v>NO</v>
      </c>
    </row>
    <row r="163" spans="1:60">
      <c r="A163" s="564" t="s">
        <v>2528</v>
      </c>
      <c r="B163" s="564" t="s">
        <v>2529</v>
      </c>
      <c r="C163" s="564" t="s">
        <v>1986</v>
      </c>
      <c r="D163" s="564" t="s">
        <v>689</v>
      </c>
      <c r="E163" s="564" t="s">
        <v>1457</v>
      </c>
      <c r="F163" s="565">
        <v>9879.5499999999993</v>
      </c>
      <c r="G163" s="86"/>
      <c r="H163" s="86"/>
      <c r="I163" s="30" t="str">
        <f>IF(SUM('Sales by Agent'!G163:I163)&gt;0,"YES","NO")</f>
        <v>NO</v>
      </c>
      <c r="J163" s="30" t="str">
        <f>IF(SUM('Sales by Agent'!H163:J163)&gt;0,"YES","NO")</f>
        <v>NO</v>
      </c>
      <c r="K163" s="30" t="str">
        <f>IF(SUM('Sales by Agent'!I163:K163)&gt;0,"YES","NO")</f>
        <v>NO</v>
      </c>
      <c r="L163" s="30" t="str">
        <f>IF(SUM('Sales by Agent'!J163:L163)&gt;0,"YES","NO")</f>
        <v>NO</v>
      </c>
      <c r="M163" s="30" t="str">
        <f>IF(SUM('Sales by Agent'!K163:M163)&gt;0,"YES","NO")</f>
        <v>NO</v>
      </c>
      <c r="N163" s="30" t="str">
        <f>IF(SUM('Sales by Agent'!L163:N163)&gt;0,"YES","NO")</f>
        <v>NO</v>
      </c>
      <c r="O163" s="30" t="str">
        <f>IF(SUM('Sales by Agent'!M163:O163)&gt;0,"YES","NO")</f>
        <v>NO</v>
      </c>
      <c r="P163" s="30" t="str">
        <f>IF(SUM('Sales by Agent'!N163:P163)&gt;0,"YES","NO")</f>
        <v>NO</v>
      </c>
      <c r="Q163" s="30" t="str">
        <f>IF(SUM('Sales by Agent'!O163:Q163)&gt;0,"YES","NO")</f>
        <v>NO</v>
      </c>
      <c r="R163" s="30" t="str">
        <f>IF(SUM('Sales by Agent'!P163:R163)&gt;0,"YES","NO")</f>
        <v>NO</v>
      </c>
      <c r="S163" s="30" t="str">
        <f>IF(SUM('Sales by Agent'!Q163:S163)&gt;0,"YES","NO")</f>
        <v>NO</v>
      </c>
      <c r="T163" s="30" t="str">
        <f>IF(SUM('Sales by Agent'!R163:T163)&gt;0,"YES","NO")</f>
        <v>NO</v>
      </c>
      <c r="U163" s="30" t="str">
        <f>IF(SUM('Sales by Agent'!S163:U163)&gt;0,"YES","NO")</f>
        <v>NO</v>
      </c>
      <c r="V163" s="30" t="str">
        <f>IF(SUM('Sales by Agent'!T163:V163)&gt;0,"YES","NO")</f>
        <v>NO</v>
      </c>
      <c r="W163" s="30" t="str">
        <f>IF(SUM('Sales by Agent'!U163:W163)&gt;0,"YES","NO")</f>
        <v>NO</v>
      </c>
      <c r="X163" s="30" t="str">
        <f>IF(SUM('Sales by Agent'!V163:X163)&gt;0,"YES","NO")</f>
        <v>NO</v>
      </c>
      <c r="Y163" s="30" t="str">
        <f>IF(SUM('Sales by Agent'!W163:Y163)&gt;0,"YES","NO")</f>
        <v>NO</v>
      </c>
      <c r="Z163" s="30" t="str">
        <f>IF(SUM('Sales by Agent'!X163:Z163)&gt;0,"YES","NO")</f>
        <v>NO</v>
      </c>
      <c r="AA163" s="30" t="str">
        <f>IF(SUM('Sales by Agent'!Y163:AA163)&gt;0,"YES","NO")</f>
        <v>NO</v>
      </c>
      <c r="AB163" s="30" t="str">
        <f>IF(SUM('Sales by Agent'!Z163:AB163)&gt;0,"YES","NO")</f>
        <v>NO</v>
      </c>
      <c r="AC163" s="30" t="str">
        <f>IF(SUM('Sales by Agent'!AA163:AC163)&gt;0,"YES","NO")</f>
        <v>NO</v>
      </c>
      <c r="AD163" s="30" t="str">
        <f>IF(SUM('Sales by Agent'!AB163:AD163)&gt;0,"YES","NO")</f>
        <v>NO</v>
      </c>
      <c r="AE163" s="30" t="str">
        <f>IF(SUM('Sales by Agent'!AC163:AE163)&gt;0,"YES","NO")</f>
        <v>NO</v>
      </c>
      <c r="AF163" s="30" t="str">
        <f>IF(SUM('Sales by Agent'!AD163:AF163)&gt;0,"YES","NO")</f>
        <v>NO</v>
      </c>
      <c r="AG163" s="30" t="str">
        <f>IF(SUM('Sales by Agent'!AE163:AG163)&gt;0,"YES","NO")</f>
        <v>NO</v>
      </c>
      <c r="AH163" s="30" t="str">
        <f>IF(SUM('Sales by Agent'!AF163:AH163)&gt;0,"YES","NO")</f>
        <v>NO</v>
      </c>
      <c r="AI163" s="30" t="str">
        <f>IF(SUM('Sales by Agent'!AG163:AI163)&gt;0,"YES","NO")</f>
        <v>NO</v>
      </c>
      <c r="AJ163" s="30" t="str">
        <f>IF(SUM('Sales by Agent'!AH163:AJ163)&gt;0,"YES","NO")</f>
        <v>NO</v>
      </c>
      <c r="AK163" s="30" t="str">
        <f>IF(SUM('Sales by Agent'!AI163:AK163)&gt;0,"YES","NO")</f>
        <v>NO</v>
      </c>
      <c r="AL163" s="30" t="str">
        <f>IF(SUM('Sales by Agent'!AJ163:AL163)&gt;0,"YES","NO")</f>
        <v>NO</v>
      </c>
      <c r="AM163" s="30" t="str">
        <f>IF(SUM('Sales by Agent'!AK163:AM163)&gt;0,"YES","NO")</f>
        <v>NO</v>
      </c>
      <c r="AN163" s="30" t="str">
        <f>IF(SUM('Sales by Agent'!AL163:AN163)&gt;0,"YES","NO")</f>
        <v>NO</v>
      </c>
      <c r="AO163" s="30" t="str">
        <f>IF(SUM('Sales by Agent'!AM163:AO163)&gt;0,"YES","NO")</f>
        <v>NO</v>
      </c>
      <c r="AP163" s="30" t="str">
        <f>IF(SUM('Sales by Agent'!AN163:AP163)&gt;0,"YES","NO")</f>
        <v>NO</v>
      </c>
      <c r="AQ163" s="30" t="str">
        <f>IF(SUM('Sales by Agent'!AO163:AQ163)&gt;0,"YES","NO")</f>
        <v>NO</v>
      </c>
      <c r="AR163" s="30" t="str">
        <f>IF(SUM('Sales by Agent'!AP163:AR163)&gt;0,"YES","NO")</f>
        <v>NO</v>
      </c>
      <c r="AS163" s="30" t="str">
        <f>IF(SUM('Sales by Agent'!AQ163:AS163)&gt;0,"YES","NO")</f>
        <v>NO</v>
      </c>
      <c r="AT163" s="30" t="str">
        <f>IF(SUM('Sales by Agent'!AR163:AT163)&gt;0,"YES","NO")</f>
        <v>NO</v>
      </c>
      <c r="AU163" s="30" t="str">
        <f>IF(SUM('Sales by Agent'!AS163:AU163)&gt;0,"YES","NO")</f>
        <v>NO</v>
      </c>
      <c r="AV163" s="30" t="str">
        <f>IF(SUM('Sales by Agent'!AT163:AV163)&gt;0,"YES","NO")</f>
        <v>YES</v>
      </c>
      <c r="AW163" s="87"/>
      <c r="AX163" t="str">
        <f t="shared" si="24"/>
        <v>NO</v>
      </c>
      <c r="AY163" t="str">
        <f t="shared" si="25"/>
        <v>NO</v>
      </c>
      <c r="AZ163" t="str">
        <f t="shared" si="26"/>
        <v>NO</v>
      </c>
      <c r="BA163" t="str">
        <f t="shared" si="27"/>
        <v>NO</v>
      </c>
      <c r="BB163" t="str">
        <f t="shared" si="28"/>
        <v>NO</v>
      </c>
      <c r="BC163" t="str">
        <f t="shared" si="29"/>
        <v>NO</v>
      </c>
      <c r="BD163" t="str">
        <f t="shared" si="30"/>
        <v>NO</v>
      </c>
      <c r="BE163" t="str">
        <f t="shared" si="31"/>
        <v>NO</v>
      </c>
      <c r="BF163" t="str">
        <f t="shared" si="32"/>
        <v>NO</v>
      </c>
      <c r="BG163" t="str">
        <f t="shared" si="33"/>
        <v>NO</v>
      </c>
      <c r="BH163" t="str">
        <f t="shared" si="23"/>
        <v>NO</v>
      </c>
    </row>
    <row r="164" spans="1:60">
      <c r="A164" s="564" t="s">
        <v>2283</v>
      </c>
      <c r="B164" s="564" t="s">
        <v>2284</v>
      </c>
      <c r="C164" s="564" t="s">
        <v>1986</v>
      </c>
      <c r="D164" s="564" t="s">
        <v>689</v>
      </c>
      <c r="E164" s="564" t="s">
        <v>1457</v>
      </c>
      <c r="F164" s="565">
        <v>18529.79</v>
      </c>
      <c r="G164" s="31"/>
      <c r="H164" s="31"/>
      <c r="I164" s="30" t="str">
        <f>IF(SUM('Sales by Agent'!G164:I164)&gt;0,"YES","NO")</f>
        <v>NO</v>
      </c>
      <c r="J164" s="30" t="str">
        <f>IF(SUM('Sales by Agent'!H164:J164)&gt;0,"YES","NO")</f>
        <v>NO</v>
      </c>
      <c r="K164" s="30" t="str">
        <f>IF(SUM('Sales by Agent'!I164:K164)&gt;0,"YES","NO")</f>
        <v>NO</v>
      </c>
      <c r="L164" s="30" t="str">
        <f>IF(SUM('Sales by Agent'!J164:L164)&gt;0,"YES","NO")</f>
        <v>NO</v>
      </c>
      <c r="M164" s="30" t="str">
        <f>IF(SUM('Sales by Agent'!K164:M164)&gt;0,"YES","NO")</f>
        <v>NO</v>
      </c>
      <c r="N164" s="30" t="str">
        <f>IF(SUM('Sales by Agent'!L164:N164)&gt;0,"YES","NO")</f>
        <v>NO</v>
      </c>
      <c r="O164" s="30" t="str">
        <f>IF(SUM('Sales by Agent'!M164:O164)&gt;0,"YES","NO")</f>
        <v>NO</v>
      </c>
      <c r="P164" s="30" t="str">
        <f>IF(SUM('Sales by Agent'!N164:P164)&gt;0,"YES","NO")</f>
        <v>NO</v>
      </c>
      <c r="Q164" s="30" t="str">
        <f>IF(SUM('Sales by Agent'!O164:Q164)&gt;0,"YES","NO")</f>
        <v>NO</v>
      </c>
      <c r="R164" s="30" t="str">
        <f>IF(SUM('Sales by Agent'!P164:R164)&gt;0,"YES","NO")</f>
        <v>NO</v>
      </c>
      <c r="S164" s="30" t="str">
        <f>IF(SUM('Sales by Agent'!Q164:S164)&gt;0,"YES","NO")</f>
        <v>NO</v>
      </c>
      <c r="T164" s="30" t="str">
        <f>IF(SUM('Sales by Agent'!R164:T164)&gt;0,"YES","NO")</f>
        <v>NO</v>
      </c>
      <c r="U164" s="30" t="str">
        <f>IF(SUM('Sales by Agent'!S164:U164)&gt;0,"YES","NO")</f>
        <v>NO</v>
      </c>
      <c r="V164" s="30" t="str">
        <f>IF(SUM('Sales by Agent'!T164:V164)&gt;0,"YES","NO")</f>
        <v>NO</v>
      </c>
      <c r="W164" s="30" t="str">
        <f>IF(SUM('Sales by Agent'!U164:W164)&gt;0,"YES","NO")</f>
        <v>NO</v>
      </c>
      <c r="X164" s="30" t="str">
        <f>IF(SUM('Sales by Agent'!V164:X164)&gt;0,"YES","NO")</f>
        <v>NO</v>
      </c>
      <c r="Y164" s="30" t="str">
        <f>IF(SUM('Sales by Agent'!W164:Y164)&gt;0,"YES","NO")</f>
        <v>NO</v>
      </c>
      <c r="Z164" s="30" t="str">
        <f>IF(SUM('Sales by Agent'!X164:Z164)&gt;0,"YES","NO")</f>
        <v>NO</v>
      </c>
      <c r="AA164" s="30" t="str">
        <f>IF(SUM('Sales by Agent'!Y164:AA164)&gt;0,"YES","NO")</f>
        <v>NO</v>
      </c>
      <c r="AB164" s="30" t="str">
        <f>IF(SUM('Sales by Agent'!Z164:AB164)&gt;0,"YES","NO")</f>
        <v>NO</v>
      </c>
      <c r="AC164" s="30" t="str">
        <f>IF(SUM('Sales by Agent'!AA164:AC164)&gt;0,"YES","NO")</f>
        <v>NO</v>
      </c>
      <c r="AD164" s="30" t="str">
        <f>IF(SUM('Sales by Agent'!AB164:AD164)&gt;0,"YES","NO")</f>
        <v>NO</v>
      </c>
      <c r="AE164" s="30" t="str">
        <f>IF(SUM('Sales by Agent'!AC164:AE164)&gt;0,"YES","NO")</f>
        <v>NO</v>
      </c>
      <c r="AF164" s="30" t="str">
        <f>IF(SUM('Sales by Agent'!AD164:AF164)&gt;0,"YES","NO")</f>
        <v>NO</v>
      </c>
      <c r="AG164" s="30" t="str">
        <f>IF(SUM('Sales by Agent'!AE164:AG164)&gt;0,"YES","NO")</f>
        <v>NO</v>
      </c>
      <c r="AH164" s="30" t="str">
        <f>IF(SUM('Sales by Agent'!AF164:AH164)&gt;0,"YES","NO")</f>
        <v>NO</v>
      </c>
      <c r="AI164" s="30" t="str">
        <f>IF(SUM('Sales by Agent'!AG164:AI164)&gt;0,"YES","NO")</f>
        <v>NO</v>
      </c>
      <c r="AJ164" s="30" t="str">
        <f>IF(SUM('Sales by Agent'!AH164:AJ164)&gt;0,"YES","NO")</f>
        <v>NO</v>
      </c>
      <c r="AK164" s="30" t="str">
        <f>IF(SUM('Sales by Agent'!AI164:AK164)&gt;0,"YES","NO")</f>
        <v>NO</v>
      </c>
      <c r="AL164" s="30" t="str">
        <f>IF(SUM('Sales by Agent'!AJ164:AL164)&gt;0,"YES","NO")</f>
        <v>NO</v>
      </c>
      <c r="AM164" s="30" t="str">
        <f>IF(SUM('Sales by Agent'!AK164:AM164)&gt;0,"YES","NO")</f>
        <v>YES</v>
      </c>
      <c r="AN164" s="30" t="str">
        <f>IF(SUM('Sales by Agent'!AL164:AN164)&gt;0,"YES","NO")</f>
        <v>YES</v>
      </c>
      <c r="AO164" s="30" t="str">
        <f>IF(SUM('Sales by Agent'!AM164:AO164)&gt;0,"YES","NO")</f>
        <v>YES</v>
      </c>
      <c r="AP164" s="30" t="str">
        <f>IF(SUM('Sales by Agent'!AN164:AP164)&gt;0,"YES","NO")</f>
        <v>YES</v>
      </c>
      <c r="AQ164" s="30" t="str">
        <f>IF(SUM('Sales by Agent'!AO164:AQ164)&gt;0,"YES","NO")</f>
        <v>YES</v>
      </c>
      <c r="AR164" s="30" t="str">
        <f>IF(SUM('Sales by Agent'!AP164:AR164)&gt;0,"YES","NO")</f>
        <v>YES</v>
      </c>
      <c r="AS164" s="30" t="str">
        <f>IF(SUM('Sales by Agent'!AQ164:AS164)&gt;0,"YES","NO")</f>
        <v>YES</v>
      </c>
      <c r="AT164" s="30" t="str">
        <f>IF(SUM('Sales by Agent'!AR164:AT164)&gt;0,"YES","NO")</f>
        <v>YES</v>
      </c>
      <c r="AU164" s="30" t="str">
        <f>IF(SUM('Sales by Agent'!AS164:AU164)&gt;0,"YES","NO")</f>
        <v>YES</v>
      </c>
      <c r="AV164" s="30" t="str">
        <f>IF(SUM('Sales by Agent'!AT164:AV164)&gt;0,"YES","NO")</f>
        <v>YES</v>
      </c>
      <c r="AW164" s="87"/>
      <c r="AX164" t="str">
        <f t="shared" si="24"/>
        <v>NO</v>
      </c>
      <c r="AY164" t="str">
        <f t="shared" si="25"/>
        <v>NO</v>
      </c>
      <c r="AZ164" t="str">
        <f t="shared" si="26"/>
        <v>NO</v>
      </c>
      <c r="BA164" t="str">
        <f t="shared" si="27"/>
        <v>NO</v>
      </c>
      <c r="BB164" t="str">
        <f t="shared" si="28"/>
        <v>NO</v>
      </c>
      <c r="BC164" t="str">
        <f t="shared" si="29"/>
        <v>NO</v>
      </c>
      <c r="BD164" t="str">
        <f t="shared" si="30"/>
        <v>NO</v>
      </c>
      <c r="BE164" t="str">
        <f t="shared" si="31"/>
        <v>NO</v>
      </c>
      <c r="BF164" t="str">
        <f t="shared" si="32"/>
        <v>NO</v>
      </c>
      <c r="BG164" t="str">
        <f t="shared" si="33"/>
        <v>NO</v>
      </c>
      <c r="BH164" t="str">
        <f t="shared" si="23"/>
        <v>NO</v>
      </c>
    </row>
    <row r="165" spans="1:60">
      <c r="A165" s="564" t="s">
        <v>2285</v>
      </c>
      <c r="B165" s="564" t="s">
        <v>2286</v>
      </c>
      <c r="C165" s="564" t="s">
        <v>1986</v>
      </c>
      <c r="D165" s="564" t="s">
        <v>689</v>
      </c>
      <c r="E165" s="564" t="s">
        <v>1457</v>
      </c>
      <c r="F165" s="565">
        <v>25098.27</v>
      </c>
      <c r="G165" s="86"/>
      <c r="H165" s="86"/>
      <c r="I165" s="30" t="str">
        <f>IF(SUM('Sales by Agent'!G165:I165)&gt;0,"YES","NO")</f>
        <v>NO</v>
      </c>
      <c r="J165" s="30" t="str">
        <f>IF(SUM('Sales by Agent'!H165:J165)&gt;0,"YES","NO")</f>
        <v>NO</v>
      </c>
      <c r="K165" s="30" t="str">
        <f>IF(SUM('Sales by Agent'!I165:K165)&gt;0,"YES","NO")</f>
        <v>NO</v>
      </c>
      <c r="L165" s="30" t="str">
        <f>IF(SUM('Sales by Agent'!J165:L165)&gt;0,"YES","NO")</f>
        <v>NO</v>
      </c>
      <c r="M165" s="30" t="str">
        <f>IF(SUM('Sales by Agent'!K165:M165)&gt;0,"YES","NO")</f>
        <v>NO</v>
      </c>
      <c r="N165" s="30" t="str">
        <f>IF(SUM('Sales by Agent'!L165:N165)&gt;0,"YES","NO")</f>
        <v>NO</v>
      </c>
      <c r="O165" s="30" t="str">
        <f>IF(SUM('Sales by Agent'!M165:O165)&gt;0,"YES","NO")</f>
        <v>NO</v>
      </c>
      <c r="P165" s="30" t="str">
        <f>IF(SUM('Sales by Agent'!N165:P165)&gt;0,"YES","NO")</f>
        <v>NO</v>
      </c>
      <c r="Q165" s="30" t="str">
        <f>IF(SUM('Sales by Agent'!O165:Q165)&gt;0,"YES","NO")</f>
        <v>NO</v>
      </c>
      <c r="R165" s="30" t="str">
        <f>IF(SUM('Sales by Agent'!P165:R165)&gt;0,"YES","NO")</f>
        <v>NO</v>
      </c>
      <c r="S165" s="30" t="str">
        <f>IF(SUM('Sales by Agent'!Q165:S165)&gt;0,"YES","NO")</f>
        <v>NO</v>
      </c>
      <c r="T165" s="30" t="str">
        <f>IF(SUM('Sales by Agent'!R165:T165)&gt;0,"YES","NO")</f>
        <v>NO</v>
      </c>
      <c r="U165" s="30" t="str">
        <f>IF(SUM('Sales by Agent'!S165:U165)&gt;0,"YES","NO")</f>
        <v>NO</v>
      </c>
      <c r="V165" s="30" t="str">
        <f>IF(SUM('Sales by Agent'!T165:V165)&gt;0,"YES","NO")</f>
        <v>NO</v>
      </c>
      <c r="W165" s="30" t="str">
        <f>IF(SUM('Sales by Agent'!U165:W165)&gt;0,"YES","NO")</f>
        <v>NO</v>
      </c>
      <c r="X165" s="30" t="str">
        <f>IF(SUM('Sales by Agent'!V165:X165)&gt;0,"YES","NO")</f>
        <v>NO</v>
      </c>
      <c r="Y165" s="30" t="str">
        <f>IF(SUM('Sales by Agent'!W165:Y165)&gt;0,"YES","NO")</f>
        <v>NO</v>
      </c>
      <c r="Z165" s="30" t="str">
        <f>IF(SUM('Sales by Agent'!X165:Z165)&gt;0,"YES","NO")</f>
        <v>NO</v>
      </c>
      <c r="AA165" s="30" t="str">
        <f>IF(SUM('Sales by Agent'!Y165:AA165)&gt;0,"YES","NO")</f>
        <v>NO</v>
      </c>
      <c r="AB165" s="30" t="str">
        <f>IF(SUM('Sales by Agent'!Z165:AB165)&gt;0,"YES","NO")</f>
        <v>NO</v>
      </c>
      <c r="AC165" s="30" t="str">
        <f>IF(SUM('Sales by Agent'!AA165:AC165)&gt;0,"YES","NO")</f>
        <v>NO</v>
      </c>
      <c r="AD165" s="30" t="str">
        <f>IF(SUM('Sales by Agent'!AB165:AD165)&gt;0,"YES","NO")</f>
        <v>NO</v>
      </c>
      <c r="AE165" s="30" t="str">
        <f>IF(SUM('Sales by Agent'!AC165:AE165)&gt;0,"YES","NO")</f>
        <v>NO</v>
      </c>
      <c r="AF165" s="30" t="str">
        <f>IF(SUM('Sales by Agent'!AD165:AF165)&gt;0,"YES","NO")</f>
        <v>NO</v>
      </c>
      <c r="AG165" s="30" t="str">
        <f>IF(SUM('Sales by Agent'!AE165:AG165)&gt;0,"YES","NO")</f>
        <v>NO</v>
      </c>
      <c r="AH165" s="30" t="str">
        <f>IF(SUM('Sales by Agent'!AF165:AH165)&gt;0,"YES","NO")</f>
        <v>NO</v>
      </c>
      <c r="AI165" s="30" t="str">
        <f>IF(SUM('Sales by Agent'!AG165:AI165)&gt;0,"YES","NO")</f>
        <v>NO</v>
      </c>
      <c r="AJ165" s="30" t="str">
        <f>IF(SUM('Sales by Agent'!AH165:AJ165)&gt;0,"YES","NO")</f>
        <v>NO</v>
      </c>
      <c r="AK165" s="30" t="str">
        <f>IF(SUM('Sales by Agent'!AI165:AK165)&gt;0,"YES","NO")</f>
        <v>NO</v>
      </c>
      <c r="AL165" s="30" t="str">
        <f>IF(SUM('Sales by Agent'!AJ165:AL165)&gt;0,"YES","NO")</f>
        <v>NO</v>
      </c>
      <c r="AM165" s="30" t="str">
        <f>IF(SUM('Sales by Agent'!AK165:AM165)&gt;0,"YES","NO")</f>
        <v>NO</v>
      </c>
      <c r="AN165" s="30" t="str">
        <f>IF(SUM('Sales by Agent'!AL165:AN165)&gt;0,"YES","NO")</f>
        <v>NO</v>
      </c>
      <c r="AO165" s="30" t="str">
        <f>IF(SUM('Sales by Agent'!AM165:AO165)&gt;0,"YES","NO")</f>
        <v>NO</v>
      </c>
      <c r="AP165" s="30" t="str">
        <f>IF(SUM('Sales by Agent'!AN165:AP165)&gt;0,"YES","NO")</f>
        <v>NO</v>
      </c>
      <c r="AQ165" s="30" t="str">
        <f>IF(SUM('Sales by Agent'!AO165:AQ165)&gt;0,"YES","NO")</f>
        <v>YES</v>
      </c>
      <c r="AR165" s="30" t="str">
        <f>IF(SUM('Sales by Agent'!AP165:AR165)&gt;0,"YES","NO")</f>
        <v>YES</v>
      </c>
      <c r="AS165" s="30" t="str">
        <f>IF(SUM('Sales by Agent'!AQ165:AS165)&gt;0,"YES","NO")</f>
        <v>YES</v>
      </c>
      <c r="AT165" s="30" t="str">
        <f>IF(SUM('Sales by Agent'!AR165:AT165)&gt;0,"YES","NO")</f>
        <v>YES</v>
      </c>
      <c r="AU165" s="30" t="str">
        <f>IF(SUM('Sales by Agent'!AS165:AU165)&gt;0,"YES","NO")</f>
        <v>YES</v>
      </c>
      <c r="AV165" s="30" t="str">
        <f>IF(SUM('Sales by Agent'!AT165:AV165)&gt;0,"YES","NO")</f>
        <v>YES</v>
      </c>
      <c r="AW165" s="87"/>
      <c r="AX165" t="str">
        <f t="shared" si="24"/>
        <v>NO</v>
      </c>
      <c r="AY165" t="str">
        <f t="shared" si="25"/>
        <v>NO</v>
      </c>
      <c r="AZ165" t="str">
        <f t="shared" si="26"/>
        <v>NO</v>
      </c>
      <c r="BA165" t="str">
        <f t="shared" si="27"/>
        <v>NO</v>
      </c>
      <c r="BB165" t="str">
        <f t="shared" si="28"/>
        <v>NO</v>
      </c>
      <c r="BC165" t="str">
        <f t="shared" si="29"/>
        <v>NO</v>
      </c>
      <c r="BD165" t="str">
        <f t="shared" si="30"/>
        <v>NO</v>
      </c>
      <c r="BE165" t="str">
        <f t="shared" si="31"/>
        <v>NO</v>
      </c>
      <c r="BF165" t="str">
        <f t="shared" si="32"/>
        <v>NO</v>
      </c>
      <c r="BG165" t="str">
        <f t="shared" si="33"/>
        <v>NO</v>
      </c>
      <c r="BH165" t="str">
        <f t="shared" si="23"/>
        <v>NO</v>
      </c>
    </row>
    <row r="166" spans="1:60">
      <c r="A166" s="564" t="s">
        <v>2287</v>
      </c>
      <c r="B166" s="564" t="s">
        <v>2288</v>
      </c>
      <c r="C166" s="564" t="s">
        <v>1986</v>
      </c>
      <c r="D166" s="564" t="s">
        <v>689</v>
      </c>
      <c r="E166" s="564" t="s">
        <v>1457</v>
      </c>
      <c r="F166" s="565">
        <v>1731.72</v>
      </c>
      <c r="G166" s="31"/>
      <c r="H166" s="31"/>
      <c r="I166" s="30" t="str">
        <f>IF(SUM('Sales by Agent'!G166:I166)&gt;0,"YES","NO")</f>
        <v>NO</v>
      </c>
      <c r="J166" s="30" t="str">
        <f>IF(SUM('Sales by Agent'!H166:J166)&gt;0,"YES","NO")</f>
        <v>NO</v>
      </c>
      <c r="K166" s="30" t="str">
        <f>IF(SUM('Sales by Agent'!I166:K166)&gt;0,"YES","NO")</f>
        <v>NO</v>
      </c>
      <c r="L166" s="30" t="str">
        <f>IF(SUM('Sales by Agent'!J166:L166)&gt;0,"YES","NO")</f>
        <v>NO</v>
      </c>
      <c r="M166" s="30" t="str">
        <f>IF(SUM('Sales by Agent'!K166:M166)&gt;0,"YES","NO")</f>
        <v>NO</v>
      </c>
      <c r="N166" s="30" t="str">
        <f>IF(SUM('Sales by Agent'!L166:N166)&gt;0,"YES","NO")</f>
        <v>NO</v>
      </c>
      <c r="O166" s="30" t="str">
        <f>IF(SUM('Sales by Agent'!M166:O166)&gt;0,"YES","NO")</f>
        <v>NO</v>
      </c>
      <c r="P166" s="30" t="str">
        <f>IF(SUM('Sales by Agent'!N166:P166)&gt;0,"YES","NO")</f>
        <v>NO</v>
      </c>
      <c r="Q166" s="30" t="str">
        <f>IF(SUM('Sales by Agent'!O166:Q166)&gt;0,"YES","NO")</f>
        <v>NO</v>
      </c>
      <c r="R166" s="30" t="str">
        <f>IF(SUM('Sales by Agent'!P166:R166)&gt;0,"YES","NO")</f>
        <v>NO</v>
      </c>
      <c r="S166" s="30" t="str">
        <f>IF(SUM('Sales by Agent'!Q166:S166)&gt;0,"YES","NO")</f>
        <v>NO</v>
      </c>
      <c r="T166" s="30" t="str">
        <f>IF(SUM('Sales by Agent'!R166:T166)&gt;0,"YES","NO")</f>
        <v>NO</v>
      </c>
      <c r="U166" s="30" t="str">
        <f>IF(SUM('Sales by Agent'!S166:U166)&gt;0,"YES","NO")</f>
        <v>NO</v>
      </c>
      <c r="V166" s="30" t="str">
        <f>IF(SUM('Sales by Agent'!T166:V166)&gt;0,"YES","NO")</f>
        <v>NO</v>
      </c>
      <c r="W166" s="30" t="str">
        <f>IF(SUM('Sales by Agent'!U166:W166)&gt;0,"YES","NO")</f>
        <v>NO</v>
      </c>
      <c r="X166" s="30" t="str">
        <f>IF(SUM('Sales by Agent'!V166:X166)&gt;0,"YES","NO")</f>
        <v>NO</v>
      </c>
      <c r="Y166" s="30" t="str">
        <f>IF(SUM('Sales by Agent'!W166:Y166)&gt;0,"YES","NO")</f>
        <v>NO</v>
      </c>
      <c r="Z166" s="30" t="str">
        <f>IF(SUM('Sales by Agent'!X166:Z166)&gt;0,"YES","NO")</f>
        <v>NO</v>
      </c>
      <c r="AA166" s="30" t="str">
        <f>IF(SUM('Sales by Agent'!Y166:AA166)&gt;0,"YES","NO")</f>
        <v>NO</v>
      </c>
      <c r="AB166" s="30" t="str">
        <f>IF(SUM('Sales by Agent'!Z166:AB166)&gt;0,"YES","NO")</f>
        <v>NO</v>
      </c>
      <c r="AC166" s="30" t="str">
        <f>IF(SUM('Sales by Agent'!AA166:AC166)&gt;0,"YES","NO")</f>
        <v>NO</v>
      </c>
      <c r="AD166" s="30" t="str">
        <f>IF(SUM('Sales by Agent'!AB166:AD166)&gt;0,"YES","NO")</f>
        <v>NO</v>
      </c>
      <c r="AE166" s="30" t="str">
        <f>IF(SUM('Sales by Agent'!AC166:AE166)&gt;0,"YES","NO")</f>
        <v>NO</v>
      </c>
      <c r="AF166" s="30" t="str">
        <f>IF(SUM('Sales by Agent'!AD166:AF166)&gt;0,"YES","NO")</f>
        <v>NO</v>
      </c>
      <c r="AG166" s="30" t="str">
        <f>IF(SUM('Sales by Agent'!AE166:AG166)&gt;0,"YES","NO")</f>
        <v>NO</v>
      </c>
      <c r="AH166" s="30" t="str">
        <f>IF(SUM('Sales by Agent'!AF166:AH166)&gt;0,"YES","NO")</f>
        <v>NO</v>
      </c>
      <c r="AI166" s="30" t="str">
        <f>IF(SUM('Sales by Agent'!AG166:AI166)&gt;0,"YES","NO")</f>
        <v>NO</v>
      </c>
      <c r="AJ166" s="30" t="str">
        <f>IF(SUM('Sales by Agent'!AH166:AJ166)&gt;0,"YES","NO")</f>
        <v>NO</v>
      </c>
      <c r="AK166" s="30" t="str">
        <f>IF(SUM('Sales by Agent'!AI166:AK166)&gt;0,"YES","NO")</f>
        <v>NO</v>
      </c>
      <c r="AL166" s="30" t="str">
        <f>IF(SUM('Sales by Agent'!AJ166:AL166)&gt;0,"YES","NO")</f>
        <v>NO</v>
      </c>
      <c r="AM166" s="30" t="str">
        <f>IF(SUM('Sales by Agent'!AK166:AM166)&gt;0,"YES","NO")</f>
        <v>NO</v>
      </c>
      <c r="AN166" s="30" t="str">
        <f>IF(SUM('Sales by Agent'!AL166:AN166)&gt;0,"YES","NO")</f>
        <v>NO</v>
      </c>
      <c r="AO166" s="30" t="str">
        <f>IF(SUM('Sales by Agent'!AM166:AO166)&gt;0,"YES","NO")</f>
        <v>NO</v>
      </c>
      <c r="AP166" s="30" t="str">
        <f>IF(SUM('Sales by Agent'!AN166:AP166)&gt;0,"YES","NO")</f>
        <v>NO</v>
      </c>
      <c r="AQ166" s="30" t="str">
        <f>IF(SUM('Sales by Agent'!AO166:AQ166)&gt;0,"YES","NO")</f>
        <v>NO</v>
      </c>
      <c r="AR166" s="30" t="str">
        <f>IF(SUM('Sales by Agent'!AP166:AR166)&gt;0,"YES","NO")</f>
        <v>YES</v>
      </c>
      <c r="AS166" s="30" t="str">
        <f>IF(SUM('Sales by Agent'!AQ166:AS166)&gt;0,"YES","NO")</f>
        <v>YES</v>
      </c>
      <c r="AT166" s="30" t="str">
        <f>IF(SUM('Sales by Agent'!AR166:AT166)&gt;0,"YES","NO")</f>
        <v>YES</v>
      </c>
      <c r="AU166" s="30" t="str">
        <f>IF(SUM('Sales by Agent'!AS166:AU166)&gt;0,"YES","NO")</f>
        <v>YES</v>
      </c>
      <c r="AV166" s="30" t="str">
        <f>IF(SUM('Sales by Agent'!AT166:AV166)&gt;0,"YES","NO")</f>
        <v>YES</v>
      </c>
      <c r="AW166" s="87"/>
      <c r="AX166" t="str">
        <f t="shared" si="24"/>
        <v>NO</v>
      </c>
      <c r="AY166" t="str">
        <f t="shared" si="25"/>
        <v>NO</v>
      </c>
      <c r="AZ166" t="str">
        <f t="shared" si="26"/>
        <v>NO</v>
      </c>
      <c r="BA166" t="str">
        <f t="shared" si="27"/>
        <v>NO</v>
      </c>
      <c r="BB166" t="str">
        <f t="shared" si="28"/>
        <v>NO</v>
      </c>
      <c r="BC166" t="str">
        <f t="shared" si="29"/>
        <v>NO</v>
      </c>
      <c r="BD166" t="str">
        <f t="shared" si="30"/>
        <v>NO</v>
      </c>
      <c r="BE166" t="str">
        <f t="shared" si="31"/>
        <v>NO</v>
      </c>
      <c r="BF166" t="str">
        <f t="shared" si="32"/>
        <v>NO</v>
      </c>
      <c r="BG166" t="str">
        <f t="shared" si="33"/>
        <v>NO</v>
      </c>
      <c r="BH166" t="str">
        <f t="shared" si="23"/>
        <v>NO</v>
      </c>
    </row>
    <row r="167" spans="1:60">
      <c r="A167" s="564" t="s">
        <v>2289</v>
      </c>
      <c r="B167" s="564" t="s">
        <v>2290</v>
      </c>
      <c r="C167" s="564" t="s">
        <v>1986</v>
      </c>
      <c r="D167" s="564" t="s">
        <v>689</v>
      </c>
      <c r="E167" s="564" t="s">
        <v>1457</v>
      </c>
      <c r="F167" s="565">
        <v>7729.53</v>
      </c>
      <c r="G167" s="31"/>
      <c r="H167" s="31"/>
      <c r="I167" s="30" t="str">
        <f>IF(SUM('Sales by Agent'!G167:I167)&gt;0,"YES","NO")</f>
        <v>NO</v>
      </c>
      <c r="J167" s="30" t="str">
        <f>IF(SUM('Sales by Agent'!H167:J167)&gt;0,"YES","NO")</f>
        <v>NO</v>
      </c>
      <c r="K167" s="30" t="str">
        <f>IF(SUM('Sales by Agent'!I167:K167)&gt;0,"YES","NO")</f>
        <v>NO</v>
      </c>
      <c r="L167" s="30" t="str">
        <f>IF(SUM('Sales by Agent'!J167:L167)&gt;0,"YES","NO")</f>
        <v>NO</v>
      </c>
      <c r="M167" s="30" t="str">
        <f>IF(SUM('Sales by Agent'!K167:M167)&gt;0,"YES","NO")</f>
        <v>NO</v>
      </c>
      <c r="N167" s="30" t="str">
        <f>IF(SUM('Sales by Agent'!L167:N167)&gt;0,"YES","NO")</f>
        <v>NO</v>
      </c>
      <c r="O167" s="30" t="str">
        <f>IF(SUM('Sales by Agent'!M167:O167)&gt;0,"YES","NO")</f>
        <v>NO</v>
      </c>
      <c r="P167" s="30" t="str">
        <f>IF(SUM('Sales by Agent'!N167:P167)&gt;0,"YES","NO")</f>
        <v>NO</v>
      </c>
      <c r="Q167" s="30" t="str">
        <f>IF(SUM('Sales by Agent'!O167:Q167)&gt;0,"YES","NO")</f>
        <v>NO</v>
      </c>
      <c r="R167" s="30" t="str">
        <f>IF(SUM('Sales by Agent'!P167:R167)&gt;0,"YES","NO")</f>
        <v>NO</v>
      </c>
      <c r="S167" s="30" t="str">
        <f>IF(SUM('Sales by Agent'!Q167:S167)&gt;0,"YES","NO")</f>
        <v>NO</v>
      </c>
      <c r="T167" s="30" t="str">
        <f>IF(SUM('Sales by Agent'!R167:T167)&gt;0,"YES","NO")</f>
        <v>NO</v>
      </c>
      <c r="U167" s="30" t="str">
        <f>IF(SUM('Sales by Agent'!S167:U167)&gt;0,"YES","NO")</f>
        <v>NO</v>
      </c>
      <c r="V167" s="30" t="str">
        <f>IF(SUM('Sales by Agent'!T167:V167)&gt;0,"YES","NO")</f>
        <v>NO</v>
      </c>
      <c r="W167" s="30" t="str">
        <f>IF(SUM('Sales by Agent'!U167:W167)&gt;0,"YES","NO")</f>
        <v>NO</v>
      </c>
      <c r="X167" s="30" t="str">
        <f>IF(SUM('Sales by Agent'!V167:X167)&gt;0,"YES","NO")</f>
        <v>NO</v>
      </c>
      <c r="Y167" s="30" t="str">
        <f>IF(SUM('Sales by Agent'!W167:Y167)&gt;0,"YES","NO")</f>
        <v>NO</v>
      </c>
      <c r="Z167" s="30" t="str">
        <f>IF(SUM('Sales by Agent'!X167:Z167)&gt;0,"YES","NO")</f>
        <v>NO</v>
      </c>
      <c r="AA167" s="30" t="str">
        <f>IF(SUM('Sales by Agent'!Y167:AA167)&gt;0,"YES","NO")</f>
        <v>NO</v>
      </c>
      <c r="AB167" s="30" t="str">
        <f>IF(SUM('Sales by Agent'!Z167:AB167)&gt;0,"YES","NO")</f>
        <v>NO</v>
      </c>
      <c r="AC167" s="30" t="str">
        <f>IF(SUM('Sales by Agent'!AA167:AC167)&gt;0,"YES","NO")</f>
        <v>NO</v>
      </c>
      <c r="AD167" s="30" t="str">
        <f>IF(SUM('Sales by Agent'!AB167:AD167)&gt;0,"YES","NO")</f>
        <v>NO</v>
      </c>
      <c r="AE167" s="30" t="str">
        <f>IF(SUM('Sales by Agent'!AC167:AE167)&gt;0,"YES","NO")</f>
        <v>NO</v>
      </c>
      <c r="AF167" s="30" t="str">
        <f>IF(SUM('Sales by Agent'!AD167:AF167)&gt;0,"YES","NO")</f>
        <v>NO</v>
      </c>
      <c r="AG167" s="30" t="str">
        <f>IF(SUM('Sales by Agent'!AE167:AG167)&gt;0,"YES","NO")</f>
        <v>NO</v>
      </c>
      <c r="AH167" s="30" t="str">
        <f>IF(SUM('Sales by Agent'!AF167:AH167)&gt;0,"YES","NO")</f>
        <v>NO</v>
      </c>
      <c r="AI167" s="30" t="str">
        <f>IF(SUM('Sales by Agent'!AG167:AI167)&gt;0,"YES","NO")</f>
        <v>NO</v>
      </c>
      <c r="AJ167" s="30" t="str">
        <f>IF(SUM('Sales by Agent'!AH167:AJ167)&gt;0,"YES","NO")</f>
        <v>NO</v>
      </c>
      <c r="AK167" s="30" t="str">
        <f>IF(SUM('Sales by Agent'!AI167:AK167)&gt;0,"YES","NO")</f>
        <v>NO</v>
      </c>
      <c r="AL167" s="30" t="str">
        <f>IF(SUM('Sales by Agent'!AJ167:AL167)&gt;0,"YES","NO")</f>
        <v>NO</v>
      </c>
      <c r="AM167" s="30" t="str">
        <f>IF(SUM('Sales by Agent'!AK167:AM167)&gt;0,"YES","NO")</f>
        <v>NO</v>
      </c>
      <c r="AN167" s="30" t="str">
        <f>IF(SUM('Sales by Agent'!AL167:AN167)&gt;0,"YES","NO")</f>
        <v>NO</v>
      </c>
      <c r="AO167" s="30" t="str">
        <f>IF(SUM('Sales by Agent'!AM167:AO167)&gt;0,"YES","NO")</f>
        <v>NO</v>
      </c>
      <c r="AP167" s="30" t="str">
        <f>IF(SUM('Sales by Agent'!AN167:AP167)&gt;0,"YES","NO")</f>
        <v>NO</v>
      </c>
      <c r="AQ167" s="30" t="str">
        <f>IF(SUM('Sales by Agent'!AO167:AQ167)&gt;0,"YES","NO")</f>
        <v>NO</v>
      </c>
      <c r="AR167" s="30" t="str">
        <f>IF(SUM('Sales by Agent'!AP167:AR167)&gt;0,"YES","NO")</f>
        <v>NO</v>
      </c>
      <c r="AS167" s="30" t="str">
        <f>IF(SUM('Sales by Agent'!AQ167:AS167)&gt;0,"YES","NO")</f>
        <v>NO</v>
      </c>
      <c r="AT167" s="30" t="str">
        <f>IF(SUM('Sales by Agent'!AR167:AT167)&gt;0,"YES","NO")</f>
        <v>YES</v>
      </c>
      <c r="AU167" s="30" t="str">
        <f>IF(SUM('Sales by Agent'!AS167:AU167)&gt;0,"YES","NO")</f>
        <v>YES</v>
      </c>
      <c r="AV167" s="30" t="str">
        <f>IF(SUM('Sales by Agent'!AT167:AV167)&gt;0,"YES","NO")</f>
        <v>YES</v>
      </c>
      <c r="AW167" s="87"/>
      <c r="AX167" t="str">
        <f t="shared" si="24"/>
        <v>NO</v>
      </c>
      <c r="AY167" t="str">
        <f t="shared" si="25"/>
        <v>NO</v>
      </c>
      <c r="AZ167" t="str">
        <f t="shared" si="26"/>
        <v>NO</v>
      </c>
      <c r="BA167" t="str">
        <f t="shared" si="27"/>
        <v>NO</v>
      </c>
      <c r="BB167" t="str">
        <f t="shared" si="28"/>
        <v>NO</v>
      </c>
      <c r="BC167" t="str">
        <f t="shared" si="29"/>
        <v>NO</v>
      </c>
      <c r="BD167" t="str">
        <f t="shared" si="30"/>
        <v>NO</v>
      </c>
      <c r="BE167" t="str">
        <f t="shared" si="31"/>
        <v>NO</v>
      </c>
      <c r="BF167" t="str">
        <f t="shared" si="32"/>
        <v>NO</v>
      </c>
      <c r="BG167" t="str">
        <f t="shared" si="33"/>
        <v>NO</v>
      </c>
      <c r="BH167" t="str">
        <f t="shared" si="23"/>
        <v>NO</v>
      </c>
    </row>
    <row r="168" spans="1:60">
      <c r="A168" s="564" t="s">
        <v>2291</v>
      </c>
      <c r="B168" s="564" t="s">
        <v>2292</v>
      </c>
      <c r="C168" s="564" t="s">
        <v>1986</v>
      </c>
      <c r="D168" s="564" t="s">
        <v>689</v>
      </c>
      <c r="E168" s="564" t="s">
        <v>1457</v>
      </c>
      <c r="F168" s="565">
        <v>2968.33</v>
      </c>
      <c r="G168" s="31"/>
      <c r="H168" s="31"/>
      <c r="I168" s="30" t="str">
        <f>IF(SUM('Sales by Agent'!G168:I168)&gt;0,"YES","NO")</f>
        <v>NO</v>
      </c>
      <c r="J168" s="30" t="str">
        <f>IF(SUM('Sales by Agent'!H168:J168)&gt;0,"YES","NO")</f>
        <v>NO</v>
      </c>
      <c r="K168" s="30" t="str">
        <f>IF(SUM('Sales by Agent'!I168:K168)&gt;0,"YES","NO")</f>
        <v>NO</v>
      </c>
      <c r="L168" s="30" t="str">
        <f>IF(SUM('Sales by Agent'!J168:L168)&gt;0,"YES","NO")</f>
        <v>NO</v>
      </c>
      <c r="M168" s="30" t="str">
        <f>IF(SUM('Sales by Agent'!K168:M168)&gt;0,"YES","NO")</f>
        <v>NO</v>
      </c>
      <c r="N168" s="30" t="str">
        <f>IF(SUM('Sales by Agent'!L168:N168)&gt;0,"YES","NO")</f>
        <v>NO</v>
      </c>
      <c r="O168" s="30" t="str">
        <f>IF(SUM('Sales by Agent'!M168:O168)&gt;0,"YES","NO")</f>
        <v>NO</v>
      </c>
      <c r="P168" s="30" t="str">
        <f>IF(SUM('Sales by Agent'!N168:P168)&gt;0,"YES","NO")</f>
        <v>NO</v>
      </c>
      <c r="Q168" s="30" t="str">
        <f>IF(SUM('Sales by Agent'!O168:Q168)&gt;0,"YES","NO")</f>
        <v>NO</v>
      </c>
      <c r="R168" s="30" t="str">
        <f>IF(SUM('Sales by Agent'!P168:R168)&gt;0,"YES","NO")</f>
        <v>NO</v>
      </c>
      <c r="S168" s="30" t="str">
        <f>IF(SUM('Sales by Agent'!Q168:S168)&gt;0,"YES","NO")</f>
        <v>NO</v>
      </c>
      <c r="T168" s="30" t="str">
        <f>IF(SUM('Sales by Agent'!R168:T168)&gt;0,"YES","NO")</f>
        <v>NO</v>
      </c>
      <c r="U168" s="30" t="str">
        <f>IF(SUM('Sales by Agent'!S168:U168)&gt;0,"YES","NO")</f>
        <v>NO</v>
      </c>
      <c r="V168" s="30" t="str">
        <f>IF(SUM('Sales by Agent'!T168:V168)&gt;0,"YES","NO")</f>
        <v>NO</v>
      </c>
      <c r="W168" s="30" t="str">
        <f>IF(SUM('Sales by Agent'!U168:W168)&gt;0,"YES","NO")</f>
        <v>NO</v>
      </c>
      <c r="X168" s="30" t="str">
        <f>IF(SUM('Sales by Agent'!V168:X168)&gt;0,"YES","NO")</f>
        <v>NO</v>
      </c>
      <c r="Y168" s="30" t="str">
        <f>IF(SUM('Sales by Agent'!W168:Y168)&gt;0,"YES","NO")</f>
        <v>NO</v>
      </c>
      <c r="Z168" s="30" t="str">
        <f>IF(SUM('Sales by Agent'!X168:Z168)&gt;0,"YES","NO")</f>
        <v>NO</v>
      </c>
      <c r="AA168" s="30" t="str">
        <f>IF(SUM('Sales by Agent'!Y168:AA168)&gt;0,"YES","NO")</f>
        <v>NO</v>
      </c>
      <c r="AB168" s="30" t="str">
        <f>IF(SUM('Sales by Agent'!Z168:AB168)&gt;0,"YES","NO")</f>
        <v>NO</v>
      </c>
      <c r="AC168" s="30" t="str">
        <f>IF(SUM('Sales by Agent'!AA168:AC168)&gt;0,"YES","NO")</f>
        <v>NO</v>
      </c>
      <c r="AD168" s="30" t="str">
        <f>IF(SUM('Sales by Agent'!AB168:AD168)&gt;0,"YES","NO")</f>
        <v>NO</v>
      </c>
      <c r="AE168" s="30" t="str">
        <f>IF(SUM('Sales by Agent'!AC168:AE168)&gt;0,"YES","NO")</f>
        <v>NO</v>
      </c>
      <c r="AF168" s="30" t="str">
        <f>IF(SUM('Sales by Agent'!AD168:AF168)&gt;0,"YES","NO")</f>
        <v>NO</v>
      </c>
      <c r="AG168" s="30" t="str">
        <f>IF(SUM('Sales by Agent'!AE168:AG168)&gt;0,"YES","NO")</f>
        <v>NO</v>
      </c>
      <c r="AH168" s="30" t="str">
        <f>IF(SUM('Sales by Agent'!AF168:AH168)&gt;0,"YES","NO")</f>
        <v>NO</v>
      </c>
      <c r="AI168" s="30" t="str">
        <f>IF(SUM('Sales by Agent'!AG168:AI168)&gt;0,"YES","NO")</f>
        <v>NO</v>
      </c>
      <c r="AJ168" s="30" t="str">
        <f>IF(SUM('Sales by Agent'!AH168:AJ168)&gt;0,"YES","NO")</f>
        <v>NO</v>
      </c>
      <c r="AK168" s="30" t="str">
        <f>IF(SUM('Sales by Agent'!AI168:AK168)&gt;0,"YES","NO")</f>
        <v>NO</v>
      </c>
      <c r="AL168" s="30" t="str">
        <f>IF(SUM('Sales by Agent'!AJ168:AL168)&gt;0,"YES","NO")</f>
        <v>NO</v>
      </c>
      <c r="AM168" s="30" t="str">
        <f>IF(SUM('Sales by Agent'!AK168:AM168)&gt;0,"YES","NO")</f>
        <v>NO</v>
      </c>
      <c r="AN168" s="30" t="str">
        <f>IF(SUM('Sales by Agent'!AL168:AN168)&gt;0,"YES","NO")</f>
        <v>NO</v>
      </c>
      <c r="AO168" s="30" t="str">
        <f>IF(SUM('Sales by Agent'!AM168:AO168)&gt;0,"YES","NO")</f>
        <v>NO</v>
      </c>
      <c r="AP168" s="30" t="str">
        <f>IF(SUM('Sales by Agent'!AN168:AP168)&gt;0,"YES","NO")</f>
        <v>NO</v>
      </c>
      <c r="AQ168" s="30" t="str">
        <f>IF(SUM('Sales by Agent'!AO168:AQ168)&gt;0,"YES","NO")</f>
        <v>NO</v>
      </c>
      <c r="AR168" s="30" t="str">
        <f>IF(SUM('Sales by Agent'!AP168:AR168)&gt;0,"YES","NO")</f>
        <v>YES</v>
      </c>
      <c r="AS168" s="30" t="str">
        <f>IF(SUM('Sales by Agent'!AQ168:AS168)&gt;0,"YES","NO")</f>
        <v>YES</v>
      </c>
      <c r="AT168" s="30" t="str">
        <f>IF(SUM('Sales by Agent'!AR168:AT168)&gt;0,"YES","NO")</f>
        <v>YES</v>
      </c>
      <c r="AU168" s="30" t="str">
        <f>IF(SUM('Sales by Agent'!AS168:AU168)&gt;0,"YES","NO")</f>
        <v>YES</v>
      </c>
      <c r="AV168" s="30" t="str">
        <f>IF(SUM('Sales by Agent'!AT168:AV168)&gt;0,"YES","NO")</f>
        <v>YES</v>
      </c>
      <c r="AW168" s="87"/>
      <c r="AX168" t="str">
        <f t="shared" si="24"/>
        <v>NO</v>
      </c>
      <c r="AY168" t="str">
        <f t="shared" si="25"/>
        <v>NO</v>
      </c>
      <c r="AZ168" t="str">
        <f t="shared" si="26"/>
        <v>NO</v>
      </c>
      <c r="BA168" t="str">
        <f t="shared" si="27"/>
        <v>NO</v>
      </c>
      <c r="BB168" t="str">
        <f t="shared" si="28"/>
        <v>NO</v>
      </c>
      <c r="BC168" t="str">
        <f t="shared" si="29"/>
        <v>NO</v>
      </c>
      <c r="BD168" t="str">
        <f t="shared" si="30"/>
        <v>NO</v>
      </c>
      <c r="BE168" t="str">
        <f t="shared" si="31"/>
        <v>NO</v>
      </c>
      <c r="BF168" t="str">
        <f t="shared" si="32"/>
        <v>NO</v>
      </c>
      <c r="BG168" t="str">
        <f t="shared" si="33"/>
        <v>NO</v>
      </c>
      <c r="BH168" t="str">
        <f t="shared" si="23"/>
        <v>NO</v>
      </c>
    </row>
    <row r="169" spans="1:60">
      <c r="A169" s="564" t="s">
        <v>2293</v>
      </c>
      <c r="B169" s="564" t="s">
        <v>2294</v>
      </c>
      <c r="C169" s="564" t="s">
        <v>1986</v>
      </c>
      <c r="D169" s="564" t="s">
        <v>689</v>
      </c>
      <c r="E169" s="564" t="s">
        <v>1457</v>
      </c>
      <c r="F169" s="565">
        <v>9652.77</v>
      </c>
      <c r="G169" s="31"/>
      <c r="H169" s="31"/>
      <c r="I169" s="30" t="str">
        <f>IF(SUM('Sales by Agent'!G169:I169)&gt;0,"YES","NO")</f>
        <v>NO</v>
      </c>
      <c r="J169" s="30" t="str">
        <f>IF(SUM('Sales by Agent'!H169:J169)&gt;0,"YES","NO")</f>
        <v>NO</v>
      </c>
      <c r="K169" s="30" t="str">
        <f>IF(SUM('Sales by Agent'!I169:K169)&gt;0,"YES","NO")</f>
        <v>NO</v>
      </c>
      <c r="L169" s="30" t="str">
        <f>IF(SUM('Sales by Agent'!J169:L169)&gt;0,"YES","NO")</f>
        <v>NO</v>
      </c>
      <c r="M169" s="30" t="str">
        <f>IF(SUM('Sales by Agent'!K169:M169)&gt;0,"YES","NO")</f>
        <v>NO</v>
      </c>
      <c r="N169" s="30" t="str">
        <f>IF(SUM('Sales by Agent'!L169:N169)&gt;0,"YES","NO")</f>
        <v>NO</v>
      </c>
      <c r="O169" s="30" t="str">
        <f>IF(SUM('Sales by Agent'!M169:O169)&gt;0,"YES","NO")</f>
        <v>NO</v>
      </c>
      <c r="P169" s="30" t="str">
        <f>IF(SUM('Sales by Agent'!N169:P169)&gt;0,"YES","NO")</f>
        <v>NO</v>
      </c>
      <c r="Q169" s="30" t="str">
        <f>IF(SUM('Sales by Agent'!O169:Q169)&gt;0,"YES","NO")</f>
        <v>NO</v>
      </c>
      <c r="R169" s="30" t="str">
        <f>IF(SUM('Sales by Agent'!P169:R169)&gt;0,"YES","NO")</f>
        <v>NO</v>
      </c>
      <c r="S169" s="30" t="str">
        <f>IF(SUM('Sales by Agent'!Q169:S169)&gt;0,"YES","NO")</f>
        <v>NO</v>
      </c>
      <c r="T169" s="30" t="str">
        <f>IF(SUM('Sales by Agent'!R169:T169)&gt;0,"YES","NO")</f>
        <v>NO</v>
      </c>
      <c r="U169" s="30" t="str">
        <f>IF(SUM('Sales by Agent'!S169:U169)&gt;0,"YES","NO")</f>
        <v>NO</v>
      </c>
      <c r="V169" s="30" t="str">
        <f>IF(SUM('Sales by Agent'!T169:V169)&gt;0,"YES","NO")</f>
        <v>NO</v>
      </c>
      <c r="W169" s="30" t="str">
        <f>IF(SUM('Sales by Agent'!U169:W169)&gt;0,"YES","NO")</f>
        <v>NO</v>
      </c>
      <c r="X169" s="30" t="str">
        <f>IF(SUM('Sales by Agent'!V169:X169)&gt;0,"YES","NO")</f>
        <v>NO</v>
      </c>
      <c r="Y169" s="30" t="str">
        <f>IF(SUM('Sales by Agent'!W169:Y169)&gt;0,"YES","NO")</f>
        <v>NO</v>
      </c>
      <c r="Z169" s="30" t="str">
        <f>IF(SUM('Sales by Agent'!X169:Z169)&gt;0,"YES","NO")</f>
        <v>NO</v>
      </c>
      <c r="AA169" s="30" t="str">
        <f>IF(SUM('Sales by Agent'!Y169:AA169)&gt;0,"YES","NO")</f>
        <v>NO</v>
      </c>
      <c r="AB169" s="30" t="str">
        <f>IF(SUM('Sales by Agent'!Z169:AB169)&gt;0,"YES","NO")</f>
        <v>NO</v>
      </c>
      <c r="AC169" s="30" t="str">
        <f>IF(SUM('Sales by Agent'!AA169:AC169)&gt;0,"YES","NO")</f>
        <v>NO</v>
      </c>
      <c r="AD169" s="30" t="str">
        <f>IF(SUM('Sales by Agent'!AB169:AD169)&gt;0,"YES","NO")</f>
        <v>NO</v>
      </c>
      <c r="AE169" s="30" t="str">
        <f>IF(SUM('Sales by Agent'!AC169:AE169)&gt;0,"YES","NO")</f>
        <v>NO</v>
      </c>
      <c r="AF169" s="30" t="str">
        <f>IF(SUM('Sales by Agent'!AD169:AF169)&gt;0,"YES","NO")</f>
        <v>NO</v>
      </c>
      <c r="AG169" s="30" t="str">
        <f>IF(SUM('Sales by Agent'!AE169:AG169)&gt;0,"YES","NO")</f>
        <v>NO</v>
      </c>
      <c r="AH169" s="30" t="str">
        <f>IF(SUM('Sales by Agent'!AF169:AH169)&gt;0,"YES","NO")</f>
        <v>NO</v>
      </c>
      <c r="AI169" s="30" t="str">
        <f>IF(SUM('Sales by Agent'!AG169:AI169)&gt;0,"YES","NO")</f>
        <v>NO</v>
      </c>
      <c r="AJ169" s="30" t="str">
        <f>IF(SUM('Sales by Agent'!AH169:AJ169)&gt;0,"YES","NO")</f>
        <v>NO</v>
      </c>
      <c r="AK169" s="30" t="str">
        <f>IF(SUM('Sales by Agent'!AI169:AK169)&gt;0,"YES","NO")</f>
        <v>NO</v>
      </c>
      <c r="AL169" s="30" t="str">
        <f>IF(SUM('Sales by Agent'!AJ169:AL169)&gt;0,"YES","NO")</f>
        <v>NO</v>
      </c>
      <c r="AM169" s="30" t="str">
        <f>IF(SUM('Sales by Agent'!AK169:AM169)&gt;0,"YES","NO")</f>
        <v>NO</v>
      </c>
      <c r="AN169" s="30" t="str">
        <f>IF(SUM('Sales by Agent'!AL169:AN169)&gt;0,"YES","NO")</f>
        <v>YES</v>
      </c>
      <c r="AO169" s="30" t="str">
        <f>IF(SUM('Sales by Agent'!AM169:AO169)&gt;0,"YES","NO")</f>
        <v>YES</v>
      </c>
      <c r="AP169" s="30" t="str">
        <f>IF(SUM('Sales by Agent'!AN169:AP169)&gt;0,"YES","NO")</f>
        <v>YES</v>
      </c>
      <c r="AQ169" s="30" t="str">
        <f>IF(SUM('Sales by Agent'!AO169:AQ169)&gt;0,"YES","NO")</f>
        <v>YES</v>
      </c>
      <c r="AR169" s="30" t="str">
        <f>IF(SUM('Sales by Agent'!AP169:AR169)&gt;0,"YES","NO")</f>
        <v>YES</v>
      </c>
      <c r="AS169" s="30" t="str">
        <f>IF(SUM('Sales by Agent'!AQ169:AS169)&gt;0,"YES","NO")</f>
        <v>YES</v>
      </c>
      <c r="AT169" s="30" t="str">
        <f>IF(SUM('Sales by Agent'!AR169:AT169)&gt;0,"YES","NO")</f>
        <v>YES</v>
      </c>
      <c r="AU169" s="30" t="str">
        <f>IF(SUM('Sales by Agent'!AS169:AU169)&gt;0,"YES","NO")</f>
        <v>YES</v>
      </c>
      <c r="AV169" s="30" t="str">
        <f>IF(SUM('Sales by Agent'!AT169:AV169)&gt;0,"YES","NO")</f>
        <v>YES</v>
      </c>
      <c r="AW169" s="87"/>
      <c r="AX169" t="str">
        <f t="shared" si="24"/>
        <v>NO</v>
      </c>
      <c r="AY169" t="str">
        <f t="shared" si="25"/>
        <v>NO</v>
      </c>
      <c r="AZ169" t="str">
        <f t="shared" si="26"/>
        <v>NO</v>
      </c>
      <c r="BA169" t="str">
        <f t="shared" si="27"/>
        <v>NO</v>
      </c>
      <c r="BB169" t="str">
        <f t="shared" si="28"/>
        <v>NO</v>
      </c>
      <c r="BC169" t="str">
        <f t="shared" si="29"/>
        <v>NO</v>
      </c>
      <c r="BD169" t="str">
        <f t="shared" si="30"/>
        <v>NO</v>
      </c>
      <c r="BE169" t="str">
        <f t="shared" si="31"/>
        <v>NO</v>
      </c>
      <c r="BF169" t="str">
        <f t="shared" si="32"/>
        <v>NO</v>
      </c>
      <c r="BG169" t="str">
        <f t="shared" si="33"/>
        <v>NO</v>
      </c>
      <c r="BH169" t="str">
        <f t="shared" si="23"/>
        <v>NO</v>
      </c>
    </row>
    <row r="170" spans="1:60">
      <c r="A170" s="564" t="s">
        <v>2295</v>
      </c>
      <c r="B170" s="564" t="s">
        <v>2296</v>
      </c>
      <c r="C170" s="564" t="s">
        <v>1986</v>
      </c>
      <c r="D170" s="564" t="s">
        <v>689</v>
      </c>
      <c r="E170" s="564" t="s">
        <v>1457</v>
      </c>
      <c r="F170" s="565">
        <v>2105.09</v>
      </c>
      <c r="G170" s="86"/>
      <c r="H170" s="86"/>
      <c r="I170" s="30" t="str">
        <f>IF(SUM('Sales by Agent'!G170:I170)&gt;0,"YES","NO")</f>
        <v>NO</v>
      </c>
      <c r="J170" s="30" t="str">
        <f>IF(SUM('Sales by Agent'!H170:J170)&gt;0,"YES","NO")</f>
        <v>NO</v>
      </c>
      <c r="K170" s="30" t="str">
        <f>IF(SUM('Sales by Agent'!I170:K170)&gt;0,"YES","NO")</f>
        <v>NO</v>
      </c>
      <c r="L170" s="30" t="str">
        <f>IF(SUM('Sales by Agent'!J170:L170)&gt;0,"YES","NO")</f>
        <v>NO</v>
      </c>
      <c r="M170" s="30" t="str">
        <f>IF(SUM('Sales by Agent'!K170:M170)&gt;0,"YES","NO")</f>
        <v>NO</v>
      </c>
      <c r="N170" s="30" t="str">
        <f>IF(SUM('Sales by Agent'!L170:N170)&gt;0,"YES","NO")</f>
        <v>NO</v>
      </c>
      <c r="O170" s="30" t="str">
        <f>IF(SUM('Sales by Agent'!M170:O170)&gt;0,"YES","NO")</f>
        <v>NO</v>
      </c>
      <c r="P170" s="30" t="str">
        <f>IF(SUM('Sales by Agent'!N170:P170)&gt;0,"YES","NO")</f>
        <v>NO</v>
      </c>
      <c r="Q170" s="30" t="str">
        <f>IF(SUM('Sales by Agent'!O170:Q170)&gt;0,"YES","NO")</f>
        <v>NO</v>
      </c>
      <c r="R170" s="30" t="str">
        <f>IF(SUM('Sales by Agent'!P170:R170)&gt;0,"YES","NO")</f>
        <v>NO</v>
      </c>
      <c r="S170" s="30" t="str">
        <f>IF(SUM('Sales by Agent'!Q170:S170)&gt;0,"YES","NO")</f>
        <v>NO</v>
      </c>
      <c r="T170" s="30" t="str">
        <f>IF(SUM('Sales by Agent'!R170:T170)&gt;0,"YES","NO")</f>
        <v>NO</v>
      </c>
      <c r="U170" s="30" t="str">
        <f>IF(SUM('Sales by Agent'!S170:U170)&gt;0,"YES","NO")</f>
        <v>NO</v>
      </c>
      <c r="V170" s="30" t="str">
        <f>IF(SUM('Sales by Agent'!T170:V170)&gt;0,"YES","NO")</f>
        <v>NO</v>
      </c>
      <c r="W170" s="30" t="str">
        <f>IF(SUM('Sales by Agent'!U170:W170)&gt;0,"YES","NO")</f>
        <v>NO</v>
      </c>
      <c r="X170" s="30" t="str">
        <f>IF(SUM('Sales by Agent'!V170:X170)&gt;0,"YES","NO")</f>
        <v>NO</v>
      </c>
      <c r="Y170" s="30" t="str">
        <f>IF(SUM('Sales by Agent'!W170:Y170)&gt;0,"YES","NO")</f>
        <v>NO</v>
      </c>
      <c r="Z170" s="30" t="str">
        <f>IF(SUM('Sales by Agent'!X170:Z170)&gt;0,"YES","NO")</f>
        <v>NO</v>
      </c>
      <c r="AA170" s="30" t="str">
        <f>IF(SUM('Sales by Agent'!Y170:AA170)&gt;0,"YES","NO")</f>
        <v>NO</v>
      </c>
      <c r="AB170" s="30" t="str">
        <f>IF(SUM('Sales by Agent'!Z170:AB170)&gt;0,"YES","NO")</f>
        <v>NO</v>
      </c>
      <c r="AC170" s="30" t="str">
        <f>IF(SUM('Sales by Agent'!AA170:AC170)&gt;0,"YES","NO")</f>
        <v>NO</v>
      </c>
      <c r="AD170" s="30" t="str">
        <f>IF(SUM('Sales by Agent'!AB170:AD170)&gt;0,"YES","NO")</f>
        <v>NO</v>
      </c>
      <c r="AE170" s="30" t="str">
        <f>IF(SUM('Sales by Agent'!AC170:AE170)&gt;0,"YES","NO")</f>
        <v>NO</v>
      </c>
      <c r="AF170" s="30" t="str">
        <f>IF(SUM('Sales by Agent'!AD170:AF170)&gt;0,"YES","NO")</f>
        <v>NO</v>
      </c>
      <c r="AG170" s="30" t="str">
        <f>IF(SUM('Sales by Agent'!AE170:AG170)&gt;0,"YES","NO")</f>
        <v>NO</v>
      </c>
      <c r="AH170" s="30" t="str">
        <f>IF(SUM('Sales by Agent'!AF170:AH170)&gt;0,"YES","NO")</f>
        <v>NO</v>
      </c>
      <c r="AI170" s="30" t="str">
        <f>IF(SUM('Sales by Agent'!AG170:AI170)&gt;0,"YES","NO")</f>
        <v>NO</v>
      </c>
      <c r="AJ170" s="30" t="str">
        <f>IF(SUM('Sales by Agent'!AH170:AJ170)&gt;0,"YES","NO")</f>
        <v>NO</v>
      </c>
      <c r="AK170" s="30" t="str">
        <f>IF(SUM('Sales by Agent'!AI170:AK170)&gt;0,"YES","NO")</f>
        <v>NO</v>
      </c>
      <c r="AL170" s="30" t="str">
        <f>IF(SUM('Sales by Agent'!AJ170:AL170)&gt;0,"YES","NO")</f>
        <v>NO</v>
      </c>
      <c r="AM170" s="30" t="str">
        <f>IF(SUM('Sales by Agent'!AK170:AM170)&gt;0,"YES","NO")</f>
        <v>NO</v>
      </c>
      <c r="AN170" s="30" t="str">
        <f>IF(SUM('Sales by Agent'!AL170:AN170)&gt;0,"YES","NO")</f>
        <v>NO</v>
      </c>
      <c r="AO170" s="30" t="str">
        <f>IF(SUM('Sales by Agent'!AM170:AO170)&gt;0,"YES","NO")</f>
        <v>YES</v>
      </c>
      <c r="AP170" s="30" t="str">
        <f>IF(SUM('Sales by Agent'!AN170:AP170)&gt;0,"YES","NO")</f>
        <v>YES</v>
      </c>
      <c r="AQ170" s="30" t="str">
        <f>IF(SUM('Sales by Agent'!AO170:AQ170)&gt;0,"YES","NO")</f>
        <v>YES</v>
      </c>
      <c r="AR170" s="30" t="str">
        <f>IF(SUM('Sales by Agent'!AP170:AR170)&gt;0,"YES","NO")</f>
        <v>NO</v>
      </c>
      <c r="AS170" s="30" t="str">
        <f>IF(SUM('Sales by Agent'!AQ170:AS170)&gt;0,"YES","NO")</f>
        <v>NO</v>
      </c>
      <c r="AT170" s="30" t="str">
        <f>IF(SUM('Sales by Agent'!AR170:AT170)&gt;0,"YES","NO")</f>
        <v>NO</v>
      </c>
      <c r="AU170" s="30" t="str">
        <f>IF(SUM('Sales by Agent'!AS170:AU170)&gt;0,"YES","NO")</f>
        <v>NO</v>
      </c>
      <c r="AV170" s="30" t="str">
        <f>IF(SUM('Sales by Agent'!AT170:AV170)&gt;0,"YES","NO")</f>
        <v>NO</v>
      </c>
      <c r="AW170" s="87"/>
      <c r="AX170" t="str">
        <f t="shared" si="24"/>
        <v>NO</v>
      </c>
      <c r="AY170" t="str">
        <f t="shared" si="25"/>
        <v>NO</v>
      </c>
      <c r="AZ170" t="str">
        <f t="shared" si="26"/>
        <v>NO</v>
      </c>
      <c r="BA170" t="str">
        <f t="shared" si="27"/>
        <v>NO</v>
      </c>
      <c r="BB170" t="str">
        <f t="shared" si="28"/>
        <v>NO</v>
      </c>
      <c r="BC170" t="str">
        <f t="shared" si="29"/>
        <v>NO</v>
      </c>
      <c r="BD170" t="str">
        <f t="shared" si="30"/>
        <v>NO</v>
      </c>
      <c r="BE170" t="str">
        <f t="shared" si="31"/>
        <v>NO</v>
      </c>
      <c r="BF170" t="str">
        <f t="shared" si="32"/>
        <v>NO</v>
      </c>
      <c r="BG170" t="str">
        <f t="shared" si="33"/>
        <v>NO</v>
      </c>
      <c r="BH170" t="str">
        <f t="shared" si="23"/>
        <v>NO</v>
      </c>
    </row>
    <row r="171" spans="1:60">
      <c r="A171" s="564" t="s">
        <v>2297</v>
      </c>
      <c r="B171" s="564" t="s">
        <v>2298</v>
      </c>
      <c r="C171" s="564" t="s">
        <v>1986</v>
      </c>
      <c r="D171" s="564" t="s">
        <v>689</v>
      </c>
      <c r="E171" s="564" t="s">
        <v>1457</v>
      </c>
      <c r="F171" s="565">
        <v>7627.85</v>
      </c>
      <c r="G171" s="31"/>
      <c r="H171" s="87"/>
      <c r="I171" s="30" t="str">
        <f>IF(SUM('Sales by Agent'!G171:I171)&gt;0,"YES","NO")</f>
        <v>NO</v>
      </c>
      <c r="J171" s="30" t="str">
        <f>IF(SUM('Sales by Agent'!H171:J171)&gt;0,"YES","NO")</f>
        <v>NO</v>
      </c>
      <c r="K171" s="30" t="str">
        <f>IF(SUM('Sales by Agent'!I171:K171)&gt;0,"YES","NO")</f>
        <v>NO</v>
      </c>
      <c r="L171" s="30" t="str">
        <f>IF(SUM('Sales by Agent'!J171:L171)&gt;0,"YES","NO")</f>
        <v>NO</v>
      </c>
      <c r="M171" s="30" t="str">
        <f>IF(SUM('Sales by Agent'!K171:M171)&gt;0,"YES","NO")</f>
        <v>NO</v>
      </c>
      <c r="N171" s="30" t="str">
        <f>IF(SUM('Sales by Agent'!L171:N171)&gt;0,"YES","NO")</f>
        <v>NO</v>
      </c>
      <c r="O171" s="30" t="str">
        <f>IF(SUM('Sales by Agent'!M171:O171)&gt;0,"YES","NO")</f>
        <v>NO</v>
      </c>
      <c r="P171" s="30" t="str">
        <f>IF(SUM('Sales by Agent'!N171:P171)&gt;0,"YES","NO")</f>
        <v>NO</v>
      </c>
      <c r="Q171" s="30" t="str">
        <f>IF(SUM('Sales by Agent'!O171:Q171)&gt;0,"YES","NO")</f>
        <v>NO</v>
      </c>
      <c r="R171" s="30" t="str">
        <f>IF(SUM('Sales by Agent'!P171:R171)&gt;0,"YES","NO")</f>
        <v>NO</v>
      </c>
      <c r="S171" s="30" t="str">
        <f>IF(SUM('Sales by Agent'!Q171:S171)&gt;0,"YES","NO")</f>
        <v>NO</v>
      </c>
      <c r="T171" s="30" t="str">
        <f>IF(SUM('Sales by Agent'!R171:T171)&gt;0,"YES","NO")</f>
        <v>NO</v>
      </c>
      <c r="U171" s="30" t="str">
        <f>IF(SUM('Sales by Agent'!S171:U171)&gt;0,"YES","NO")</f>
        <v>NO</v>
      </c>
      <c r="V171" s="30" t="str">
        <f>IF(SUM('Sales by Agent'!T171:V171)&gt;0,"YES","NO")</f>
        <v>NO</v>
      </c>
      <c r="W171" s="30" t="str">
        <f>IF(SUM('Sales by Agent'!U171:W171)&gt;0,"YES","NO")</f>
        <v>NO</v>
      </c>
      <c r="X171" s="30" t="str">
        <f>IF(SUM('Sales by Agent'!V171:X171)&gt;0,"YES","NO")</f>
        <v>NO</v>
      </c>
      <c r="Y171" s="30" t="str">
        <f>IF(SUM('Sales by Agent'!W171:Y171)&gt;0,"YES","NO")</f>
        <v>NO</v>
      </c>
      <c r="Z171" s="30" t="str">
        <f>IF(SUM('Sales by Agent'!X171:Z171)&gt;0,"YES","NO")</f>
        <v>NO</v>
      </c>
      <c r="AA171" s="30" t="str">
        <f>IF(SUM('Sales by Agent'!Y171:AA171)&gt;0,"YES","NO")</f>
        <v>NO</v>
      </c>
      <c r="AB171" s="30" t="str">
        <f>IF(SUM('Sales by Agent'!Z171:AB171)&gt;0,"YES","NO")</f>
        <v>NO</v>
      </c>
      <c r="AC171" s="30" t="str">
        <f>IF(SUM('Sales by Agent'!AA171:AC171)&gt;0,"YES","NO")</f>
        <v>NO</v>
      </c>
      <c r="AD171" s="30" t="str">
        <f>IF(SUM('Sales by Agent'!AB171:AD171)&gt;0,"YES","NO")</f>
        <v>NO</v>
      </c>
      <c r="AE171" s="30" t="str">
        <f>IF(SUM('Sales by Agent'!AC171:AE171)&gt;0,"YES","NO")</f>
        <v>NO</v>
      </c>
      <c r="AF171" s="30" t="str">
        <f>IF(SUM('Sales by Agent'!AD171:AF171)&gt;0,"YES","NO")</f>
        <v>NO</v>
      </c>
      <c r="AG171" s="30" t="str">
        <f>IF(SUM('Sales by Agent'!AE171:AG171)&gt;0,"YES","NO")</f>
        <v>NO</v>
      </c>
      <c r="AH171" s="30" t="str">
        <f>IF(SUM('Sales by Agent'!AF171:AH171)&gt;0,"YES","NO")</f>
        <v>NO</v>
      </c>
      <c r="AI171" s="30" t="str">
        <f>IF(SUM('Sales by Agent'!AG171:AI171)&gt;0,"YES","NO")</f>
        <v>NO</v>
      </c>
      <c r="AJ171" s="30" t="str">
        <f>IF(SUM('Sales by Agent'!AH171:AJ171)&gt;0,"YES","NO")</f>
        <v>NO</v>
      </c>
      <c r="AK171" s="30" t="str">
        <f>IF(SUM('Sales by Agent'!AI171:AK171)&gt;0,"YES","NO")</f>
        <v>NO</v>
      </c>
      <c r="AL171" s="30" t="str">
        <f>IF(SUM('Sales by Agent'!AJ171:AL171)&gt;0,"YES","NO")</f>
        <v>NO</v>
      </c>
      <c r="AM171" s="30" t="str">
        <f>IF(SUM('Sales by Agent'!AK171:AM171)&gt;0,"YES","NO")</f>
        <v>NO</v>
      </c>
      <c r="AN171" s="30" t="str">
        <f>IF(SUM('Sales by Agent'!AL171:AN171)&gt;0,"YES","NO")</f>
        <v>NO</v>
      </c>
      <c r="AO171" s="30" t="str">
        <f>IF(SUM('Sales by Agent'!AM171:AO171)&gt;0,"YES","NO")</f>
        <v>NO</v>
      </c>
      <c r="AP171" s="30" t="str">
        <f>IF(SUM('Sales by Agent'!AN171:AP171)&gt;0,"YES","NO")</f>
        <v>NO</v>
      </c>
      <c r="AQ171" s="30" t="str">
        <f>IF(SUM('Sales by Agent'!AO171:AQ171)&gt;0,"YES","NO")</f>
        <v>NO</v>
      </c>
      <c r="AR171" s="30" t="str">
        <f>IF(SUM('Sales by Agent'!AP171:AR171)&gt;0,"YES","NO")</f>
        <v>NO</v>
      </c>
      <c r="AS171" s="30" t="str">
        <f>IF(SUM('Sales by Agent'!AQ171:AS171)&gt;0,"YES","NO")</f>
        <v>YES</v>
      </c>
      <c r="AT171" s="30" t="str">
        <f>IF(SUM('Sales by Agent'!AR171:AT171)&gt;0,"YES","NO")</f>
        <v>YES</v>
      </c>
      <c r="AU171" s="30" t="str">
        <f>IF(SUM('Sales by Agent'!AS171:AU171)&gt;0,"YES","NO")</f>
        <v>YES</v>
      </c>
      <c r="AV171" s="30" t="str">
        <f>IF(SUM('Sales by Agent'!AT171:AV171)&gt;0,"YES","NO")</f>
        <v>NO</v>
      </c>
      <c r="AW171" s="87"/>
      <c r="AX171" t="str">
        <f t="shared" si="24"/>
        <v>NO</v>
      </c>
      <c r="AY171" t="str">
        <f t="shared" si="25"/>
        <v>NO</v>
      </c>
      <c r="AZ171" t="str">
        <f t="shared" si="26"/>
        <v>NO</v>
      </c>
      <c r="BA171" t="str">
        <f t="shared" si="27"/>
        <v>NO</v>
      </c>
      <c r="BB171" t="str">
        <f t="shared" si="28"/>
        <v>NO</v>
      </c>
      <c r="BC171" t="str">
        <f t="shared" si="29"/>
        <v>NO</v>
      </c>
      <c r="BD171" t="str">
        <f t="shared" si="30"/>
        <v>NO</v>
      </c>
      <c r="BE171" t="str">
        <f t="shared" si="31"/>
        <v>NO</v>
      </c>
      <c r="BF171" t="str">
        <f t="shared" si="32"/>
        <v>NO</v>
      </c>
      <c r="BG171" t="str">
        <f t="shared" si="33"/>
        <v>NO</v>
      </c>
      <c r="BH171" t="str">
        <f t="shared" si="23"/>
        <v>NO</v>
      </c>
    </row>
    <row r="172" spans="1:60">
      <c r="A172" s="564" t="s">
        <v>2299</v>
      </c>
      <c r="B172" s="564" t="s">
        <v>2300</v>
      </c>
      <c r="C172" s="564" t="s">
        <v>1986</v>
      </c>
      <c r="D172" s="564" t="s">
        <v>689</v>
      </c>
      <c r="E172" s="564" t="s">
        <v>1457</v>
      </c>
      <c r="F172" s="565">
        <v>20953.37</v>
      </c>
      <c r="G172" s="86"/>
      <c r="H172" s="86"/>
      <c r="I172" s="30" t="str">
        <f>IF(SUM('Sales by Agent'!G172:I172)&gt;0,"YES","NO")</f>
        <v>NO</v>
      </c>
      <c r="J172" s="30" t="str">
        <f>IF(SUM('Sales by Agent'!H172:J172)&gt;0,"YES","NO")</f>
        <v>NO</v>
      </c>
      <c r="K172" s="30" t="str">
        <f>IF(SUM('Sales by Agent'!I172:K172)&gt;0,"YES","NO")</f>
        <v>NO</v>
      </c>
      <c r="L172" s="30" t="str">
        <f>IF(SUM('Sales by Agent'!J172:L172)&gt;0,"YES","NO")</f>
        <v>NO</v>
      </c>
      <c r="M172" s="30" t="str">
        <f>IF(SUM('Sales by Agent'!K172:M172)&gt;0,"YES","NO")</f>
        <v>NO</v>
      </c>
      <c r="N172" s="30" t="str">
        <f>IF(SUM('Sales by Agent'!L172:N172)&gt;0,"YES","NO")</f>
        <v>NO</v>
      </c>
      <c r="O172" s="30" t="str">
        <f>IF(SUM('Sales by Agent'!M172:O172)&gt;0,"YES","NO")</f>
        <v>NO</v>
      </c>
      <c r="P172" s="30" t="str">
        <f>IF(SUM('Sales by Agent'!N172:P172)&gt;0,"YES","NO")</f>
        <v>NO</v>
      </c>
      <c r="Q172" s="30" t="str">
        <f>IF(SUM('Sales by Agent'!O172:Q172)&gt;0,"YES","NO")</f>
        <v>NO</v>
      </c>
      <c r="R172" s="30" t="str">
        <f>IF(SUM('Sales by Agent'!P172:R172)&gt;0,"YES","NO")</f>
        <v>NO</v>
      </c>
      <c r="S172" s="30" t="str">
        <f>IF(SUM('Sales by Agent'!Q172:S172)&gt;0,"YES","NO")</f>
        <v>NO</v>
      </c>
      <c r="T172" s="30" t="str">
        <f>IF(SUM('Sales by Agent'!R172:T172)&gt;0,"YES","NO")</f>
        <v>NO</v>
      </c>
      <c r="U172" s="30" t="str">
        <f>IF(SUM('Sales by Agent'!S172:U172)&gt;0,"YES","NO")</f>
        <v>NO</v>
      </c>
      <c r="V172" s="30" t="str">
        <f>IF(SUM('Sales by Agent'!T172:V172)&gt;0,"YES","NO")</f>
        <v>NO</v>
      </c>
      <c r="W172" s="30" t="str">
        <f>IF(SUM('Sales by Agent'!U172:W172)&gt;0,"YES","NO")</f>
        <v>NO</v>
      </c>
      <c r="X172" s="30" t="str">
        <f>IF(SUM('Sales by Agent'!V172:X172)&gt;0,"YES","NO")</f>
        <v>NO</v>
      </c>
      <c r="Y172" s="30" t="str">
        <f>IF(SUM('Sales by Agent'!W172:Y172)&gt;0,"YES","NO")</f>
        <v>NO</v>
      </c>
      <c r="Z172" s="30" t="str">
        <f>IF(SUM('Sales by Agent'!X172:Z172)&gt;0,"YES","NO")</f>
        <v>NO</v>
      </c>
      <c r="AA172" s="30" t="str">
        <f>IF(SUM('Sales by Agent'!Y172:AA172)&gt;0,"YES","NO")</f>
        <v>NO</v>
      </c>
      <c r="AB172" s="30" t="str">
        <f>IF(SUM('Sales by Agent'!Z172:AB172)&gt;0,"YES","NO")</f>
        <v>NO</v>
      </c>
      <c r="AC172" s="30" t="str">
        <f>IF(SUM('Sales by Agent'!AA172:AC172)&gt;0,"YES","NO")</f>
        <v>NO</v>
      </c>
      <c r="AD172" s="30" t="str">
        <f>IF(SUM('Sales by Agent'!AB172:AD172)&gt;0,"YES","NO")</f>
        <v>NO</v>
      </c>
      <c r="AE172" s="30" t="str">
        <f>IF(SUM('Sales by Agent'!AC172:AE172)&gt;0,"YES","NO")</f>
        <v>NO</v>
      </c>
      <c r="AF172" s="30" t="str">
        <f>IF(SUM('Sales by Agent'!AD172:AF172)&gt;0,"YES","NO")</f>
        <v>NO</v>
      </c>
      <c r="AG172" s="30" t="str">
        <f>IF(SUM('Sales by Agent'!AE172:AG172)&gt;0,"YES","NO")</f>
        <v>NO</v>
      </c>
      <c r="AH172" s="30" t="str">
        <f>IF(SUM('Sales by Agent'!AF172:AH172)&gt;0,"YES","NO")</f>
        <v>NO</v>
      </c>
      <c r="AI172" s="30" t="str">
        <f>IF(SUM('Sales by Agent'!AG172:AI172)&gt;0,"YES","NO")</f>
        <v>NO</v>
      </c>
      <c r="AJ172" s="30" t="str">
        <f>IF(SUM('Sales by Agent'!AH172:AJ172)&gt;0,"YES","NO")</f>
        <v>NO</v>
      </c>
      <c r="AK172" s="30" t="str">
        <f>IF(SUM('Sales by Agent'!AI172:AK172)&gt;0,"YES","NO")</f>
        <v>NO</v>
      </c>
      <c r="AL172" s="30" t="str">
        <f>IF(SUM('Sales by Agent'!AJ172:AL172)&gt;0,"YES","NO")</f>
        <v>NO</v>
      </c>
      <c r="AM172" s="30" t="str">
        <f>IF(SUM('Sales by Agent'!AK172:AM172)&gt;0,"YES","NO")</f>
        <v>NO</v>
      </c>
      <c r="AN172" s="30" t="str">
        <f>IF(SUM('Sales by Agent'!AL172:AN172)&gt;0,"YES","NO")</f>
        <v>YES</v>
      </c>
      <c r="AO172" s="30" t="str">
        <f>IF(SUM('Sales by Agent'!AM172:AO172)&gt;0,"YES","NO")</f>
        <v>YES</v>
      </c>
      <c r="AP172" s="30" t="str">
        <f>IF(SUM('Sales by Agent'!AN172:AP172)&gt;0,"YES","NO")</f>
        <v>YES</v>
      </c>
      <c r="AQ172" s="30" t="str">
        <f>IF(SUM('Sales by Agent'!AO172:AQ172)&gt;0,"YES","NO")</f>
        <v>YES</v>
      </c>
      <c r="AR172" s="30" t="str">
        <f>IF(SUM('Sales by Agent'!AP172:AR172)&gt;0,"YES","NO")</f>
        <v>YES</v>
      </c>
      <c r="AS172" s="30" t="str">
        <f>IF(SUM('Sales by Agent'!AQ172:AS172)&gt;0,"YES","NO")</f>
        <v>YES</v>
      </c>
      <c r="AT172" s="30" t="str">
        <f>IF(SUM('Sales by Agent'!AR172:AT172)&gt;0,"YES","NO")</f>
        <v>YES</v>
      </c>
      <c r="AU172" s="30" t="str">
        <f>IF(SUM('Sales by Agent'!AS172:AU172)&gt;0,"YES","NO")</f>
        <v>YES</v>
      </c>
      <c r="AV172" s="30" t="str">
        <f>IF(SUM('Sales by Agent'!AT172:AV172)&gt;0,"YES","NO")</f>
        <v>YES</v>
      </c>
      <c r="AW172" s="87"/>
      <c r="AX172" t="str">
        <f t="shared" si="24"/>
        <v>NO</v>
      </c>
      <c r="AY172" t="str">
        <f t="shared" si="25"/>
        <v>NO</v>
      </c>
      <c r="AZ172" t="str">
        <f t="shared" si="26"/>
        <v>NO</v>
      </c>
      <c r="BA172" t="str">
        <f t="shared" si="27"/>
        <v>NO</v>
      </c>
      <c r="BB172" t="str">
        <f t="shared" si="28"/>
        <v>NO</v>
      </c>
      <c r="BC172" t="str">
        <f t="shared" si="29"/>
        <v>NO</v>
      </c>
      <c r="BD172" t="str">
        <f t="shared" si="30"/>
        <v>NO</v>
      </c>
      <c r="BE172" t="str">
        <f t="shared" si="31"/>
        <v>NO</v>
      </c>
      <c r="BF172" t="str">
        <f t="shared" si="32"/>
        <v>NO</v>
      </c>
      <c r="BG172" t="str">
        <f t="shared" si="33"/>
        <v>NO</v>
      </c>
      <c r="BH172" t="str">
        <f t="shared" si="23"/>
        <v>NO</v>
      </c>
    </row>
    <row r="173" spans="1:60">
      <c r="A173" s="564" t="s">
        <v>2301</v>
      </c>
      <c r="B173" s="564" t="s">
        <v>2302</v>
      </c>
      <c r="C173" s="564" t="s">
        <v>1986</v>
      </c>
      <c r="D173" s="564" t="s">
        <v>689</v>
      </c>
      <c r="E173" s="564" t="s">
        <v>1457</v>
      </c>
      <c r="F173" s="565">
        <v>2336.64</v>
      </c>
      <c r="G173" s="31"/>
      <c r="H173" s="86"/>
      <c r="I173" s="30" t="str">
        <f>IF(SUM('Sales by Agent'!G173:I173)&gt;0,"YES","NO")</f>
        <v>NO</v>
      </c>
      <c r="J173" s="30" t="str">
        <f>IF(SUM('Sales by Agent'!H173:J173)&gt;0,"YES","NO")</f>
        <v>NO</v>
      </c>
      <c r="K173" s="30" t="str">
        <f>IF(SUM('Sales by Agent'!I173:K173)&gt;0,"YES","NO")</f>
        <v>NO</v>
      </c>
      <c r="L173" s="30" t="str">
        <f>IF(SUM('Sales by Agent'!J173:L173)&gt;0,"YES","NO")</f>
        <v>NO</v>
      </c>
      <c r="M173" s="30" t="str">
        <f>IF(SUM('Sales by Agent'!K173:M173)&gt;0,"YES","NO")</f>
        <v>NO</v>
      </c>
      <c r="N173" s="30" t="str">
        <f>IF(SUM('Sales by Agent'!L173:N173)&gt;0,"YES","NO")</f>
        <v>NO</v>
      </c>
      <c r="O173" s="30" t="str">
        <f>IF(SUM('Sales by Agent'!M173:O173)&gt;0,"YES","NO")</f>
        <v>NO</v>
      </c>
      <c r="P173" s="30" t="str">
        <f>IF(SUM('Sales by Agent'!N173:P173)&gt;0,"YES","NO")</f>
        <v>NO</v>
      </c>
      <c r="Q173" s="30" t="str">
        <f>IF(SUM('Sales by Agent'!O173:Q173)&gt;0,"YES","NO")</f>
        <v>NO</v>
      </c>
      <c r="R173" s="30" t="str">
        <f>IF(SUM('Sales by Agent'!P173:R173)&gt;0,"YES","NO")</f>
        <v>NO</v>
      </c>
      <c r="S173" s="30" t="str">
        <f>IF(SUM('Sales by Agent'!Q173:S173)&gt;0,"YES","NO")</f>
        <v>NO</v>
      </c>
      <c r="T173" s="30" t="str">
        <f>IF(SUM('Sales by Agent'!R173:T173)&gt;0,"YES","NO")</f>
        <v>NO</v>
      </c>
      <c r="U173" s="30" t="str">
        <f>IF(SUM('Sales by Agent'!S173:U173)&gt;0,"YES","NO")</f>
        <v>NO</v>
      </c>
      <c r="V173" s="30" t="str">
        <f>IF(SUM('Sales by Agent'!T173:V173)&gt;0,"YES","NO")</f>
        <v>NO</v>
      </c>
      <c r="W173" s="30" t="str">
        <f>IF(SUM('Sales by Agent'!U173:W173)&gt;0,"YES","NO")</f>
        <v>NO</v>
      </c>
      <c r="X173" s="30" t="str">
        <f>IF(SUM('Sales by Agent'!V173:X173)&gt;0,"YES","NO")</f>
        <v>NO</v>
      </c>
      <c r="Y173" s="30" t="str">
        <f>IF(SUM('Sales by Agent'!W173:Y173)&gt;0,"YES","NO")</f>
        <v>NO</v>
      </c>
      <c r="Z173" s="30" t="str">
        <f>IF(SUM('Sales by Agent'!X173:Z173)&gt;0,"YES","NO")</f>
        <v>NO</v>
      </c>
      <c r="AA173" s="30" t="str">
        <f>IF(SUM('Sales by Agent'!Y173:AA173)&gt;0,"YES","NO")</f>
        <v>NO</v>
      </c>
      <c r="AB173" s="30" t="str">
        <f>IF(SUM('Sales by Agent'!Z173:AB173)&gt;0,"YES","NO")</f>
        <v>NO</v>
      </c>
      <c r="AC173" s="30" t="str">
        <f>IF(SUM('Sales by Agent'!AA173:AC173)&gt;0,"YES","NO")</f>
        <v>NO</v>
      </c>
      <c r="AD173" s="30" t="str">
        <f>IF(SUM('Sales by Agent'!AB173:AD173)&gt;0,"YES","NO")</f>
        <v>NO</v>
      </c>
      <c r="AE173" s="30" t="str">
        <f>IF(SUM('Sales by Agent'!AC173:AE173)&gt;0,"YES","NO")</f>
        <v>NO</v>
      </c>
      <c r="AF173" s="30" t="str">
        <f>IF(SUM('Sales by Agent'!AD173:AF173)&gt;0,"YES","NO")</f>
        <v>NO</v>
      </c>
      <c r="AG173" s="30" t="str">
        <f>IF(SUM('Sales by Agent'!AE173:AG173)&gt;0,"YES","NO")</f>
        <v>NO</v>
      </c>
      <c r="AH173" s="30" t="str">
        <f>IF(SUM('Sales by Agent'!AF173:AH173)&gt;0,"YES","NO")</f>
        <v>NO</v>
      </c>
      <c r="AI173" s="30" t="str">
        <f>IF(SUM('Sales by Agent'!AG173:AI173)&gt;0,"YES","NO")</f>
        <v>NO</v>
      </c>
      <c r="AJ173" s="30" t="str">
        <f>IF(SUM('Sales by Agent'!AH173:AJ173)&gt;0,"YES","NO")</f>
        <v>NO</v>
      </c>
      <c r="AK173" s="30" t="str">
        <f>IF(SUM('Sales by Agent'!AI173:AK173)&gt;0,"YES","NO")</f>
        <v>NO</v>
      </c>
      <c r="AL173" s="30" t="str">
        <f>IF(SUM('Sales by Agent'!AJ173:AL173)&gt;0,"YES","NO")</f>
        <v>NO</v>
      </c>
      <c r="AM173" s="30" t="str">
        <f>IF(SUM('Sales by Agent'!AK173:AM173)&gt;0,"YES","NO")</f>
        <v>YES</v>
      </c>
      <c r="AN173" s="30" t="str">
        <f>IF(SUM('Sales by Agent'!AL173:AN173)&gt;0,"YES","NO")</f>
        <v>YES</v>
      </c>
      <c r="AO173" s="30" t="str">
        <f>IF(SUM('Sales by Agent'!AM173:AO173)&gt;0,"YES","NO")</f>
        <v>YES</v>
      </c>
      <c r="AP173" s="30" t="str">
        <f>IF(SUM('Sales by Agent'!AN173:AP173)&gt;0,"YES","NO")</f>
        <v>NO</v>
      </c>
      <c r="AQ173" s="30" t="str">
        <f>IF(SUM('Sales by Agent'!AO173:AQ173)&gt;0,"YES","NO")</f>
        <v>NO</v>
      </c>
      <c r="AR173" s="30" t="str">
        <f>IF(SUM('Sales by Agent'!AP173:AR173)&gt;0,"YES","NO")</f>
        <v>NO</v>
      </c>
      <c r="AS173" s="30" t="str">
        <f>IF(SUM('Sales by Agent'!AQ173:AS173)&gt;0,"YES","NO")</f>
        <v>NO</v>
      </c>
      <c r="AT173" s="30" t="str">
        <f>IF(SUM('Sales by Agent'!AR173:AT173)&gt;0,"YES","NO")</f>
        <v>NO</v>
      </c>
      <c r="AU173" s="30" t="str">
        <f>IF(SUM('Sales by Agent'!AS173:AU173)&gt;0,"YES","NO")</f>
        <v>NO</v>
      </c>
      <c r="AV173" s="30" t="str">
        <f>IF(SUM('Sales by Agent'!AT173:AV173)&gt;0,"YES","NO")</f>
        <v>YES</v>
      </c>
      <c r="AW173" s="87"/>
      <c r="AX173" t="str">
        <f t="shared" si="24"/>
        <v>NO</v>
      </c>
      <c r="AY173" t="str">
        <f t="shared" si="25"/>
        <v>NO</v>
      </c>
      <c r="AZ173" t="str">
        <f t="shared" si="26"/>
        <v>NO</v>
      </c>
      <c r="BA173" t="str">
        <f t="shared" si="27"/>
        <v>NO</v>
      </c>
      <c r="BB173" t="str">
        <f t="shared" si="28"/>
        <v>NO</v>
      </c>
      <c r="BC173" t="str">
        <f t="shared" si="29"/>
        <v>NO</v>
      </c>
      <c r="BD173" t="str">
        <f t="shared" si="30"/>
        <v>NO</v>
      </c>
      <c r="BE173" t="str">
        <f t="shared" si="31"/>
        <v>NO</v>
      </c>
      <c r="BF173" t="str">
        <f t="shared" si="32"/>
        <v>NO</v>
      </c>
      <c r="BG173" t="str">
        <f t="shared" si="33"/>
        <v>NO</v>
      </c>
      <c r="BH173" t="str">
        <f t="shared" si="23"/>
        <v>NO</v>
      </c>
    </row>
    <row r="174" spans="1:60">
      <c r="A174" s="564" t="s">
        <v>2530</v>
      </c>
      <c r="B174" s="564" t="s">
        <v>2531</v>
      </c>
      <c r="C174" s="564" t="s">
        <v>1986</v>
      </c>
      <c r="D174" s="564" t="s">
        <v>689</v>
      </c>
      <c r="E174" s="564" t="s">
        <v>1457</v>
      </c>
      <c r="F174" s="565">
        <v>2144.5500000000002</v>
      </c>
      <c r="G174" s="86"/>
      <c r="H174" s="86"/>
      <c r="I174" s="30" t="str">
        <f>IF(SUM('Sales by Agent'!G174:I174)&gt;0,"YES","NO")</f>
        <v>NO</v>
      </c>
      <c r="J174" s="30" t="str">
        <f>IF(SUM('Sales by Agent'!H174:J174)&gt;0,"YES","NO")</f>
        <v>NO</v>
      </c>
      <c r="K174" s="30" t="str">
        <f>IF(SUM('Sales by Agent'!I174:K174)&gt;0,"YES","NO")</f>
        <v>NO</v>
      </c>
      <c r="L174" s="30" t="str">
        <f>IF(SUM('Sales by Agent'!J174:L174)&gt;0,"YES","NO")</f>
        <v>NO</v>
      </c>
      <c r="M174" s="30" t="str">
        <f>IF(SUM('Sales by Agent'!K174:M174)&gt;0,"YES","NO")</f>
        <v>NO</v>
      </c>
      <c r="N174" s="30" t="str">
        <f>IF(SUM('Sales by Agent'!L174:N174)&gt;0,"YES","NO")</f>
        <v>NO</v>
      </c>
      <c r="O174" s="30" t="str">
        <f>IF(SUM('Sales by Agent'!M174:O174)&gt;0,"YES","NO")</f>
        <v>NO</v>
      </c>
      <c r="P174" s="30" t="str">
        <f>IF(SUM('Sales by Agent'!N174:P174)&gt;0,"YES","NO")</f>
        <v>NO</v>
      </c>
      <c r="Q174" s="30" t="str">
        <f>IF(SUM('Sales by Agent'!O174:Q174)&gt;0,"YES","NO")</f>
        <v>NO</v>
      </c>
      <c r="R174" s="30" t="str">
        <f>IF(SUM('Sales by Agent'!P174:R174)&gt;0,"YES","NO")</f>
        <v>NO</v>
      </c>
      <c r="S174" s="30" t="str">
        <f>IF(SUM('Sales by Agent'!Q174:S174)&gt;0,"YES","NO")</f>
        <v>NO</v>
      </c>
      <c r="T174" s="30" t="str">
        <f>IF(SUM('Sales by Agent'!R174:T174)&gt;0,"YES","NO")</f>
        <v>NO</v>
      </c>
      <c r="U174" s="30" t="str">
        <f>IF(SUM('Sales by Agent'!S174:U174)&gt;0,"YES","NO")</f>
        <v>NO</v>
      </c>
      <c r="V174" s="30" t="str">
        <f>IF(SUM('Sales by Agent'!T174:V174)&gt;0,"YES","NO")</f>
        <v>NO</v>
      </c>
      <c r="W174" s="30" t="str">
        <f>IF(SUM('Sales by Agent'!U174:W174)&gt;0,"YES","NO")</f>
        <v>NO</v>
      </c>
      <c r="X174" s="30" t="str">
        <f>IF(SUM('Sales by Agent'!V174:X174)&gt;0,"YES","NO")</f>
        <v>NO</v>
      </c>
      <c r="Y174" s="30" t="str">
        <f>IF(SUM('Sales by Agent'!W174:Y174)&gt;0,"YES","NO")</f>
        <v>NO</v>
      </c>
      <c r="Z174" s="30" t="str">
        <f>IF(SUM('Sales by Agent'!X174:Z174)&gt;0,"YES","NO")</f>
        <v>NO</v>
      </c>
      <c r="AA174" s="30" t="str">
        <f>IF(SUM('Sales by Agent'!Y174:AA174)&gt;0,"YES","NO")</f>
        <v>NO</v>
      </c>
      <c r="AB174" s="30" t="str">
        <f>IF(SUM('Sales by Agent'!Z174:AB174)&gt;0,"YES","NO")</f>
        <v>NO</v>
      </c>
      <c r="AC174" s="30" t="str">
        <f>IF(SUM('Sales by Agent'!AA174:AC174)&gt;0,"YES","NO")</f>
        <v>NO</v>
      </c>
      <c r="AD174" s="30" t="str">
        <f>IF(SUM('Sales by Agent'!AB174:AD174)&gt;0,"YES","NO")</f>
        <v>NO</v>
      </c>
      <c r="AE174" s="30" t="str">
        <f>IF(SUM('Sales by Agent'!AC174:AE174)&gt;0,"YES","NO")</f>
        <v>NO</v>
      </c>
      <c r="AF174" s="30" t="str">
        <f>IF(SUM('Sales by Agent'!AD174:AF174)&gt;0,"YES","NO")</f>
        <v>NO</v>
      </c>
      <c r="AG174" s="30" t="str">
        <f>IF(SUM('Sales by Agent'!AE174:AG174)&gt;0,"YES","NO")</f>
        <v>NO</v>
      </c>
      <c r="AH174" s="30" t="str">
        <f>IF(SUM('Sales by Agent'!AF174:AH174)&gt;0,"YES","NO")</f>
        <v>NO</v>
      </c>
      <c r="AI174" s="30" t="str">
        <f>IF(SUM('Sales by Agent'!AG174:AI174)&gt;0,"YES","NO")</f>
        <v>NO</v>
      </c>
      <c r="AJ174" s="30" t="str">
        <f>IF(SUM('Sales by Agent'!AH174:AJ174)&gt;0,"YES","NO")</f>
        <v>NO</v>
      </c>
      <c r="AK174" s="30" t="str">
        <f>IF(SUM('Sales by Agent'!AI174:AK174)&gt;0,"YES","NO")</f>
        <v>NO</v>
      </c>
      <c r="AL174" s="30" t="str">
        <f>IF(SUM('Sales by Agent'!AJ174:AL174)&gt;0,"YES","NO")</f>
        <v>NO</v>
      </c>
      <c r="AM174" s="30" t="str">
        <f>IF(SUM('Sales by Agent'!AK174:AM174)&gt;0,"YES","NO")</f>
        <v>NO</v>
      </c>
      <c r="AN174" s="30" t="str">
        <f>IF(SUM('Sales by Agent'!AL174:AN174)&gt;0,"YES","NO")</f>
        <v>NO</v>
      </c>
      <c r="AO174" s="30" t="str">
        <f>IF(SUM('Sales by Agent'!AM174:AO174)&gt;0,"YES","NO")</f>
        <v>NO</v>
      </c>
      <c r="AP174" s="30" t="str">
        <f>IF(SUM('Sales by Agent'!AN174:AP174)&gt;0,"YES","NO")</f>
        <v>NO</v>
      </c>
      <c r="AQ174" s="30" t="str">
        <f>IF(SUM('Sales by Agent'!AO174:AQ174)&gt;0,"YES","NO")</f>
        <v>NO</v>
      </c>
      <c r="AR174" s="30" t="str">
        <f>IF(SUM('Sales by Agent'!AP174:AR174)&gt;0,"YES","NO")</f>
        <v>NO</v>
      </c>
      <c r="AS174" s="30" t="str">
        <f>IF(SUM('Sales by Agent'!AQ174:AS174)&gt;0,"YES","NO")</f>
        <v>NO</v>
      </c>
      <c r="AT174" s="30" t="str">
        <f>IF(SUM('Sales by Agent'!AR174:AT174)&gt;0,"YES","NO")</f>
        <v>NO</v>
      </c>
      <c r="AU174" s="30" t="str">
        <f>IF(SUM('Sales by Agent'!AS174:AU174)&gt;0,"YES","NO")</f>
        <v>YES</v>
      </c>
      <c r="AV174" s="30" t="str">
        <f>IF(SUM('Sales by Agent'!AT174:AV174)&gt;0,"YES","NO")</f>
        <v>YES</v>
      </c>
      <c r="AW174" s="87"/>
      <c r="AX174" t="str">
        <f t="shared" si="24"/>
        <v>NO</v>
      </c>
      <c r="AY174" t="str">
        <f t="shared" si="25"/>
        <v>NO</v>
      </c>
      <c r="AZ174" t="str">
        <f t="shared" si="26"/>
        <v>NO</v>
      </c>
      <c r="BA174" t="str">
        <f t="shared" si="27"/>
        <v>NO</v>
      </c>
      <c r="BB174" t="str">
        <f t="shared" si="28"/>
        <v>NO</v>
      </c>
      <c r="BC174" t="str">
        <f t="shared" si="29"/>
        <v>NO</v>
      </c>
      <c r="BD174" t="str">
        <f t="shared" si="30"/>
        <v>NO</v>
      </c>
      <c r="BE174" t="str">
        <f t="shared" si="31"/>
        <v>NO</v>
      </c>
      <c r="BF174" t="str">
        <f t="shared" si="32"/>
        <v>NO</v>
      </c>
      <c r="BG174" t="str">
        <f t="shared" si="33"/>
        <v>NO</v>
      </c>
      <c r="BH174" t="str">
        <f t="shared" si="23"/>
        <v>NO</v>
      </c>
    </row>
    <row r="175" spans="1:60">
      <c r="A175" s="564" t="s">
        <v>2303</v>
      </c>
      <c r="B175" s="564" t="s">
        <v>2304</v>
      </c>
      <c r="C175" s="564" t="s">
        <v>1986</v>
      </c>
      <c r="D175" s="564" t="s">
        <v>689</v>
      </c>
      <c r="E175" s="564" t="s">
        <v>1457</v>
      </c>
      <c r="F175" s="565">
        <v>2396.3000000000002</v>
      </c>
      <c r="G175" s="87"/>
      <c r="H175" s="87"/>
      <c r="I175" s="30" t="str">
        <f>IF(SUM('Sales by Agent'!G175:I175)&gt;0,"YES","NO")</f>
        <v>NO</v>
      </c>
      <c r="J175" s="30" t="str">
        <f>IF(SUM('Sales by Agent'!H175:J175)&gt;0,"YES","NO")</f>
        <v>NO</v>
      </c>
      <c r="K175" s="30" t="str">
        <f>IF(SUM('Sales by Agent'!I175:K175)&gt;0,"YES","NO")</f>
        <v>NO</v>
      </c>
      <c r="L175" s="30" t="str">
        <f>IF(SUM('Sales by Agent'!J175:L175)&gt;0,"YES","NO")</f>
        <v>NO</v>
      </c>
      <c r="M175" s="30" t="str">
        <f>IF(SUM('Sales by Agent'!K175:M175)&gt;0,"YES","NO")</f>
        <v>NO</v>
      </c>
      <c r="N175" s="30" t="str">
        <f>IF(SUM('Sales by Agent'!L175:N175)&gt;0,"YES","NO")</f>
        <v>NO</v>
      </c>
      <c r="O175" s="30" t="str">
        <f>IF(SUM('Sales by Agent'!M175:O175)&gt;0,"YES","NO")</f>
        <v>NO</v>
      </c>
      <c r="P175" s="30" t="str">
        <f>IF(SUM('Sales by Agent'!N175:P175)&gt;0,"YES","NO")</f>
        <v>NO</v>
      </c>
      <c r="Q175" s="30" t="str">
        <f>IF(SUM('Sales by Agent'!O175:Q175)&gt;0,"YES","NO")</f>
        <v>NO</v>
      </c>
      <c r="R175" s="30" t="str">
        <f>IF(SUM('Sales by Agent'!P175:R175)&gt;0,"YES","NO")</f>
        <v>NO</v>
      </c>
      <c r="S175" s="30" t="str">
        <f>IF(SUM('Sales by Agent'!Q175:S175)&gt;0,"YES","NO")</f>
        <v>NO</v>
      </c>
      <c r="T175" s="30" t="str">
        <f>IF(SUM('Sales by Agent'!R175:T175)&gt;0,"YES","NO")</f>
        <v>NO</v>
      </c>
      <c r="U175" s="30" t="str">
        <f>IF(SUM('Sales by Agent'!S175:U175)&gt;0,"YES","NO")</f>
        <v>NO</v>
      </c>
      <c r="V175" s="30" t="str">
        <f>IF(SUM('Sales by Agent'!T175:V175)&gt;0,"YES","NO")</f>
        <v>NO</v>
      </c>
      <c r="W175" s="30" t="str">
        <f>IF(SUM('Sales by Agent'!U175:W175)&gt;0,"YES","NO")</f>
        <v>NO</v>
      </c>
      <c r="X175" s="30" t="str">
        <f>IF(SUM('Sales by Agent'!V175:X175)&gt;0,"YES","NO")</f>
        <v>NO</v>
      </c>
      <c r="Y175" s="30" t="str">
        <f>IF(SUM('Sales by Agent'!W175:Y175)&gt;0,"YES","NO")</f>
        <v>NO</v>
      </c>
      <c r="Z175" s="30" t="str">
        <f>IF(SUM('Sales by Agent'!X175:Z175)&gt;0,"YES","NO")</f>
        <v>NO</v>
      </c>
      <c r="AA175" s="30" t="str">
        <f>IF(SUM('Sales by Agent'!Y175:AA175)&gt;0,"YES","NO")</f>
        <v>NO</v>
      </c>
      <c r="AB175" s="30" t="str">
        <f>IF(SUM('Sales by Agent'!Z175:AB175)&gt;0,"YES","NO")</f>
        <v>NO</v>
      </c>
      <c r="AC175" s="30" t="str">
        <f>IF(SUM('Sales by Agent'!AA175:AC175)&gt;0,"YES","NO")</f>
        <v>NO</v>
      </c>
      <c r="AD175" s="30" t="str">
        <f>IF(SUM('Sales by Agent'!AB175:AD175)&gt;0,"YES","NO")</f>
        <v>NO</v>
      </c>
      <c r="AE175" s="30" t="str">
        <f>IF(SUM('Sales by Agent'!AC175:AE175)&gt;0,"YES","NO")</f>
        <v>NO</v>
      </c>
      <c r="AF175" s="30" t="str">
        <f>IF(SUM('Sales by Agent'!AD175:AF175)&gt;0,"YES","NO")</f>
        <v>NO</v>
      </c>
      <c r="AG175" s="30" t="str">
        <f>IF(SUM('Sales by Agent'!AE175:AG175)&gt;0,"YES","NO")</f>
        <v>NO</v>
      </c>
      <c r="AH175" s="30" t="str">
        <f>IF(SUM('Sales by Agent'!AF175:AH175)&gt;0,"YES","NO")</f>
        <v>NO</v>
      </c>
      <c r="AI175" s="30" t="str">
        <f>IF(SUM('Sales by Agent'!AG175:AI175)&gt;0,"YES","NO")</f>
        <v>NO</v>
      </c>
      <c r="AJ175" s="30" t="str">
        <f>IF(SUM('Sales by Agent'!AH175:AJ175)&gt;0,"YES","NO")</f>
        <v>NO</v>
      </c>
      <c r="AK175" s="30" t="str">
        <f>IF(SUM('Sales by Agent'!AI175:AK175)&gt;0,"YES","NO")</f>
        <v>NO</v>
      </c>
      <c r="AL175" s="30" t="str">
        <f>IF(SUM('Sales by Agent'!AJ175:AL175)&gt;0,"YES","NO")</f>
        <v>NO</v>
      </c>
      <c r="AM175" s="30" t="str">
        <f>IF(SUM('Sales by Agent'!AK175:AM175)&gt;0,"YES","NO")</f>
        <v>NO</v>
      </c>
      <c r="AN175" s="30" t="str">
        <f>IF(SUM('Sales by Agent'!AL175:AN175)&gt;0,"YES","NO")</f>
        <v>YES</v>
      </c>
      <c r="AO175" s="30" t="str">
        <f>IF(SUM('Sales by Agent'!AM175:AO175)&gt;0,"YES","NO")</f>
        <v>YES</v>
      </c>
      <c r="AP175" s="30" t="str">
        <f>IF(SUM('Sales by Agent'!AN175:AP175)&gt;0,"YES","NO")</f>
        <v>YES</v>
      </c>
      <c r="AQ175" s="30" t="str">
        <f>IF(SUM('Sales by Agent'!AO175:AQ175)&gt;0,"YES","NO")</f>
        <v>NO</v>
      </c>
      <c r="AR175" s="30" t="str">
        <f>IF(SUM('Sales by Agent'!AP175:AR175)&gt;0,"YES","NO")</f>
        <v>NO</v>
      </c>
      <c r="AS175" s="30" t="str">
        <f>IF(SUM('Sales by Agent'!AQ175:AS175)&gt;0,"YES","NO")</f>
        <v>NO</v>
      </c>
      <c r="AT175" s="30" t="str">
        <f>IF(SUM('Sales by Agent'!AR175:AT175)&gt;0,"YES","NO")</f>
        <v>NO</v>
      </c>
      <c r="AU175" s="30" t="str">
        <f>IF(SUM('Sales by Agent'!AS175:AU175)&gt;0,"YES","NO")</f>
        <v>NO</v>
      </c>
      <c r="AV175" s="30" t="str">
        <f>IF(SUM('Sales by Agent'!AT175:AV175)&gt;0,"YES","NO")</f>
        <v>NO</v>
      </c>
      <c r="AW175" s="87"/>
      <c r="AX175" t="str">
        <f t="shared" si="24"/>
        <v>NO</v>
      </c>
      <c r="AY175" t="str">
        <f t="shared" si="25"/>
        <v>NO</v>
      </c>
      <c r="AZ175" t="str">
        <f t="shared" si="26"/>
        <v>NO</v>
      </c>
      <c r="BA175" t="str">
        <f t="shared" si="27"/>
        <v>NO</v>
      </c>
      <c r="BB175" t="str">
        <f t="shared" si="28"/>
        <v>NO</v>
      </c>
      <c r="BC175" t="str">
        <f t="shared" si="29"/>
        <v>NO</v>
      </c>
      <c r="BD175" t="str">
        <f t="shared" si="30"/>
        <v>NO</v>
      </c>
      <c r="BE175" t="str">
        <f t="shared" si="31"/>
        <v>NO</v>
      </c>
      <c r="BF175" t="str">
        <f t="shared" si="32"/>
        <v>NO</v>
      </c>
      <c r="BG175" t="str">
        <f t="shared" si="33"/>
        <v>NO</v>
      </c>
      <c r="BH175" t="str">
        <f t="shared" si="23"/>
        <v>NO</v>
      </c>
    </row>
    <row r="176" spans="1:60">
      <c r="A176" s="564" t="s">
        <v>2305</v>
      </c>
      <c r="B176" s="564" t="s">
        <v>2306</v>
      </c>
      <c r="C176" s="564" t="s">
        <v>1986</v>
      </c>
      <c r="D176" s="564" t="s">
        <v>689</v>
      </c>
      <c r="E176" s="564" t="s">
        <v>1457</v>
      </c>
      <c r="F176" s="565">
        <v>11465.87</v>
      </c>
      <c r="G176" s="86"/>
      <c r="H176" s="86"/>
      <c r="I176" s="30" t="str">
        <f>IF(SUM('Sales by Agent'!G176:I176)&gt;0,"YES","NO")</f>
        <v>NO</v>
      </c>
      <c r="J176" s="30" t="str">
        <f>IF(SUM('Sales by Agent'!H176:J176)&gt;0,"YES","NO")</f>
        <v>NO</v>
      </c>
      <c r="K176" s="30" t="str">
        <f>IF(SUM('Sales by Agent'!I176:K176)&gt;0,"YES","NO")</f>
        <v>NO</v>
      </c>
      <c r="L176" s="30" t="str">
        <f>IF(SUM('Sales by Agent'!J176:L176)&gt;0,"YES","NO")</f>
        <v>NO</v>
      </c>
      <c r="M176" s="30" t="str">
        <f>IF(SUM('Sales by Agent'!K176:M176)&gt;0,"YES","NO")</f>
        <v>NO</v>
      </c>
      <c r="N176" s="30" t="str">
        <f>IF(SUM('Sales by Agent'!L176:N176)&gt;0,"YES","NO")</f>
        <v>NO</v>
      </c>
      <c r="O176" s="30" t="str">
        <f>IF(SUM('Sales by Agent'!M176:O176)&gt;0,"YES","NO")</f>
        <v>NO</v>
      </c>
      <c r="P176" s="30" t="str">
        <f>IF(SUM('Sales by Agent'!N176:P176)&gt;0,"YES","NO")</f>
        <v>NO</v>
      </c>
      <c r="Q176" s="30" t="str">
        <f>IF(SUM('Sales by Agent'!O176:Q176)&gt;0,"YES","NO")</f>
        <v>NO</v>
      </c>
      <c r="R176" s="30" t="str">
        <f>IF(SUM('Sales by Agent'!P176:R176)&gt;0,"YES","NO")</f>
        <v>NO</v>
      </c>
      <c r="S176" s="30" t="str">
        <f>IF(SUM('Sales by Agent'!Q176:S176)&gt;0,"YES","NO")</f>
        <v>NO</v>
      </c>
      <c r="T176" s="30" t="str">
        <f>IF(SUM('Sales by Agent'!R176:T176)&gt;0,"YES","NO")</f>
        <v>NO</v>
      </c>
      <c r="U176" s="30" t="str">
        <f>IF(SUM('Sales by Agent'!S176:U176)&gt;0,"YES","NO")</f>
        <v>NO</v>
      </c>
      <c r="V176" s="30" t="str">
        <f>IF(SUM('Sales by Agent'!T176:V176)&gt;0,"YES","NO")</f>
        <v>NO</v>
      </c>
      <c r="W176" s="30" t="str">
        <f>IF(SUM('Sales by Agent'!U176:W176)&gt;0,"YES","NO")</f>
        <v>NO</v>
      </c>
      <c r="X176" s="30" t="str">
        <f>IF(SUM('Sales by Agent'!V176:X176)&gt;0,"YES","NO")</f>
        <v>NO</v>
      </c>
      <c r="Y176" s="30" t="str">
        <f>IF(SUM('Sales by Agent'!W176:Y176)&gt;0,"YES","NO")</f>
        <v>NO</v>
      </c>
      <c r="Z176" s="30" t="str">
        <f>IF(SUM('Sales by Agent'!X176:Z176)&gt;0,"YES","NO")</f>
        <v>NO</v>
      </c>
      <c r="AA176" s="30" t="str">
        <f>IF(SUM('Sales by Agent'!Y176:AA176)&gt;0,"YES","NO")</f>
        <v>NO</v>
      </c>
      <c r="AB176" s="30" t="str">
        <f>IF(SUM('Sales by Agent'!Z176:AB176)&gt;0,"YES","NO")</f>
        <v>NO</v>
      </c>
      <c r="AC176" s="30" t="str">
        <f>IF(SUM('Sales by Agent'!AA176:AC176)&gt;0,"YES","NO")</f>
        <v>NO</v>
      </c>
      <c r="AD176" s="30" t="str">
        <f>IF(SUM('Sales by Agent'!AB176:AD176)&gt;0,"YES","NO")</f>
        <v>NO</v>
      </c>
      <c r="AE176" s="30" t="str">
        <f>IF(SUM('Sales by Agent'!AC176:AE176)&gt;0,"YES","NO")</f>
        <v>NO</v>
      </c>
      <c r="AF176" s="30" t="str">
        <f>IF(SUM('Sales by Agent'!AD176:AF176)&gt;0,"YES","NO")</f>
        <v>NO</v>
      </c>
      <c r="AG176" s="30" t="str">
        <f>IF(SUM('Sales by Agent'!AE176:AG176)&gt;0,"YES","NO")</f>
        <v>NO</v>
      </c>
      <c r="AH176" s="30" t="str">
        <f>IF(SUM('Sales by Agent'!AF176:AH176)&gt;0,"YES","NO")</f>
        <v>NO</v>
      </c>
      <c r="AI176" s="30" t="str">
        <f>IF(SUM('Sales by Agent'!AG176:AI176)&gt;0,"YES","NO")</f>
        <v>NO</v>
      </c>
      <c r="AJ176" s="30" t="str">
        <f>IF(SUM('Sales by Agent'!AH176:AJ176)&gt;0,"YES","NO")</f>
        <v>NO</v>
      </c>
      <c r="AK176" s="30" t="str">
        <f>IF(SUM('Sales by Agent'!AI176:AK176)&gt;0,"YES","NO")</f>
        <v>NO</v>
      </c>
      <c r="AL176" s="30" t="str">
        <f>IF(SUM('Sales by Agent'!AJ176:AL176)&gt;0,"YES","NO")</f>
        <v>NO</v>
      </c>
      <c r="AM176" s="30" t="str">
        <f>IF(SUM('Sales by Agent'!AK176:AM176)&gt;0,"YES","NO")</f>
        <v>NO</v>
      </c>
      <c r="AN176" s="30" t="str">
        <f>IF(SUM('Sales by Agent'!AL176:AN176)&gt;0,"YES","NO")</f>
        <v>NO</v>
      </c>
      <c r="AO176" s="30" t="str">
        <f>IF(SUM('Sales by Agent'!AM176:AO176)&gt;0,"YES","NO")</f>
        <v>NO</v>
      </c>
      <c r="AP176" s="30" t="str">
        <f>IF(SUM('Sales by Agent'!AN176:AP176)&gt;0,"YES","NO")</f>
        <v>YES</v>
      </c>
      <c r="AQ176" s="30" t="str">
        <f>IF(SUM('Sales by Agent'!AO176:AQ176)&gt;0,"YES","NO")</f>
        <v>YES</v>
      </c>
      <c r="AR176" s="30" t="str">
        <f>IF(SUM('Sales by Agent'!AP176:AR176)&gt;0,"YES","NO")</f>
        <v>YES</v>
      </c>
      <c r="AS176" s="30" t="str">
        <f>IF(SUM('Sales by Agent'!AQ176:AS176)&gt;0,"YES","NO")</f>
        <v>YES</v>
      </c>
      <c r="AT176" s="30" t="str">
        <f>IF(SUM('Sales by Agent'!AR176:AT176)&gt;0,"YES","NO")</f>
        <v>YES</v>
      </c>
      <c r="AU176" s="30" t="str">
        <f>IF(SUM('Sales by Agent'!AS176:AU176)&gt;0,"YES","NO")</f>
        <v>YES</v>
      </c>
      <c r="AV176" s="30" t="str">
        <f>IF(SUM('Sales by Agent'!AT176:AV176)&gt;0,"YES","NO")</f>
        <v>YES</v>
      </c>
      <c r="AW176" s="87"/>
      <c r="AX176" t="str">
        <f t="shared" si="24"/>
        <v>NO</v>
      </c>
      <c r="AY176" t="str">
        <f t="shared" si="25"/>
        <v>NO</v>
      </c>
      <c r="AZ176" t="str">
        <f t="shared" si="26"/>
        <v>NO</v>
      </c>
      <c r="BA176" t="str">
        <f t="shared" si="27"/>
        <v>NO</v>
      </c>
      <c r="BB176" t="str">
        <f t="shared" si="28"/>
        <v>NO</v>
      </c>
      <c r="BC176" t="str">
        <f t="shared" si="29"/>
        <v>NO</v>
      </c>
      <c r="BD176" t="str">
        <f t="shared" si="30"/>
        <v>NO</v>
      </c>
      <c r="BE176" t="str">
        <f t="shared" si="31"/>
        <v>NO</v>
      </c>
      <c r="BF176" t="str">
        <f t="shared" si="32"/>
        <v>NO</v>
      </c>
      <c r="BG176" t="str">
        <f t="shared" si="33"/>
        <v>NO</v>
      </c>
      <c r="BH176" t="str">
        <f t="shared" si="23"/>
        <v>NO</v>
      </c>
    </row>
    <row r="177" spans="1:60">
      <c r="A177" s="564" t="s">
        <v>2532</v>
      </c>
      <c r="B177" s="564" t="s">
        <v>2533</v>
      </c>
      <c r="C177" s="564" t="s">
        <v>1986</v>
      </c>
      <c r="D177" s="564" t="s">
        <v>689</v>
      </c>
      <c r="E177" s="564" t="s">
        <v>1457</v>
      </c>
      <c r="F177" s="565">
        <v>3103.45</v>
      </c>
      <c r="G177" s="86"/>
      <c r="H177" s="87"/>
      <c r="I177" s="30" t="str">
        <f>IF(SUM('Sales by Agent'!G177:I177)&gt;0,"YES","NO")</f>
        <v>NO</v>
      </c>
      <c r="J177" s="30" t="str">
        <f>IF(SUM('Sales by Agent'!H177:J177)&gt;0,"YES","NO")</f>
        <v>NO</v>
      </c>
      <c r="K177" s="30" t="str">
        <f>IF(SUM('Sales by Agent'!I177:K177)&gt;0,"YES","NO")</f>
        <v>NO</v>
      </c>
      <c r="L177" s="30" t="str">
        <f>IF(SUM('Sales by Agent'!J177:L177)&gt;0,"YES","NO")</f>
        <v>NO</v>
      </c>
      <c r="M177" s="30" t="str">
        <f>IF(SUM('Sales by Agent'!K177:M177)&gt;0,"YES","NO")</f>
        <v>NO</v>
      </c>
      <c r="N177" s="30" t="str">
        <f>IF(SUM('Sales by Agent'!L177:N177)&gt;0,"YES","NO")</f>
        <v>NO</v>
      </c>
      <c r="O177" s="30" t="str">
        <f>IF(SUM('Sales by Agent'!M177:O177)&gt;0,"YES","NO")</f>
        <v>NO</v>
      </c>
      <c r="P177" s="30" t="str">
        <f>IF(SUM('Sales by Agent'!N177:P177)&gt;0,"YES","NO")</f>
        <v>NO</v>
      </c>
      <c r="Q177" s="30" t="str">
        <f>IF(SUM('Sales by Agent'!O177:Q177)&gt;0,"YES","NO")</f>
        <v>NO</v>
      </c>
      <c r="R177" s="30" t="str">
        <f>IF(SUM('Sales by Agent'!P177:R177)&gt;0,"YES","NO")</f>
        <v>NO</v>
      </c>
      <c r="S177" s="30" t="str">
        <f>IF(SUM('Sales by Agent'!Q177:S177)&gt;0,"YES","NO")</f>
        <v>NO</v>
      </c>
      <c r="T177" s="30" t="str">
        <f>IF(SUM('Sales by Agent'!R177:T177)&gt;0,"YES","NO")</f>
        <v>NO</v>
      </c>
      <c r="U177" s="30" t="str">
        <f>IF(SUM('Sales by Agent'!S177:U177)&gt;0,"YES","NO")</f>
        <v>NO</v>
      </c>
      <c r="V177" s="30" t="str">
        <f>IF(SUM('Sales by Agent'!T177:V177)&gt;0,"YES","NO")</f>
        <v>NO</v>
      </c>
      <c r="W177" s="30" t="str">
        <f>IF(SUM('Sales by Agent'!U177:W177)&gt;0,"YES","NO")</f>
        <v>NO</v>
      </c>
      <c r="X177" s="30" t="str">
        <f>IF(SUM('Sales by Agent'!V177:X177)&gt;0,"YES","NO")</f>
        <v>NO</v>
      </c>
      <c r="Y177" s="30" t="str">
        <f>IF(SUM('Sales by Agent'!W177:Y177)&gt;0,"YES","NO")</f>
        <v>NO</v>
      </c>
      <c r="Z177" s="30" t="str">
        <f>IF(SUM('Sales by Agent'!X177:Z177)&gt;0,"YES","NO")</f>
        <v>NO</v>
      </c>
      <c r="AA177" s="30" t="str">
        <f>IF(SUM('Sales by Agent'!Y177:AA177)&gt;0,"YES","NO")</f>
        <v>NO</v>
      </c>
      <c r="AB177" s="30" t="str">
        <f>IF(SUM('Sales by Agent'!Z177:AB177)&gt;0,"YES","NO")</f>
        <v>NO</v>
      </c>
      <c r="AC177" s="30" t="str">
        <f>IF(SUM('Sales by Agent'!AA177:AC177)&gt;0,"YES","NO")</f>
        <v>NO</v>
      </c>
      <c r="AD177" s="30" t="str">
        <f>IF(SUM('Sales by Agent'!AB177:AD177)&gt;0,"YES","NO")</f>
        <v>NO</v>
      </c>
      <c r="AE177" s="30" t="str">
        <f>IF(SUM('Sales by Agent'!AC177:AE177)&gt;0,"YES","NO")</f>
        <v>NO</v>
      </c>
      <c r="AF177" s="30" t="str">
        <f>IF(SUM('Sales by Agent'!AD177:AF177)&gt;0,"YES","NO")</f>
        <v>NO</v>
      </c>
      <c r="AG177" s="30" t="str">
        <f>IF(SUM('Sales by Agent'!AE177:AG177)&gt;0,"YES","NO")</f>
        <v>NO</v>
      </c>
      <c r="AH177" s="30" t="str">
        <f>IF(SUM('Sales by Agent'!AF177:AH177)&gt;0,"YES","NO")</f>
        <v>NO</v>
      </c>
      <c r="AI177" s="30" t="str">
        <f>IF(SUM('Sales by Agent'!AG177:AI177)&gt;0,"YES","NO")</f>
        <v>NO</v>
      </c>
      <c r="AJ177" s="30" t="str">
        <f>IF(SUM('Sales by Agent'!AH177:AJ177)&gt;0,"YES","NO")</f>
        <v>NO</v>
      </c>
      <c r="AK177" s="30" t="str">
        <f>IF(SUM('Sales by Agent'!AI177:AK177)&gt;0,"YES","NO")</f>
        <v>NO</v>
      </c>
      <c r="AL177" s="30" t="str">
        <f>IF(SUM('Sales by Agent'!AJ177:AL177)&gt;0,"YES","NO")</f>
        <v>NO</v>
      </c>
      <c r="AM177" s="30" t="str">
        <f>IF(SUM('Sales by Agent'!AK177:AM177)&gt;0,"YES","NO")</f>
        <v>NO</v>
      </c>
      <c r="AN177" s="30" t="str">
        <f>IF(SUM('Sales by Agent'!AL177:AN177)&gt;0,"YES","NO")</f>
        <v>NO</v>
      </c>
      <c r="AO177" s="30" t="str">
        <f>IF(SUM('Sales by Agent'!AM177:AO177)&gt;0,"YES","NO")</f>
        <v>NO</v>
      </c>
      <c r="AP177" s="30" t="str">
        <f>IF(SUM('Sales by Agent'!AN177:AP177)&gt;0,"YES","NO")</f>
        <v>NO</v>
      </c>
      <c r="AQ177" s="30" t="str">
        <f>IF(SUM('Sales by Agent'!AO177:AQ177)&gt;0,"YES","NO")</f>
        <v>NO</v>
      </c>
      <c r="AR177" s="30" t="str">
        <f>IF(SUM('Sales by Agent'!AP177:AR177)&gt;0,"YES","NO")</f>
        <v>NO</v>
      </c>
      <c r="AS177" s="30" t="str">
        <f>IF(SUM('Sales by Agent'!AQ177:AS177)&gt;0,"YES","NO")</f>
        <v>NO</v>
      </c>
      <c r="AT177" s="30" t="str">
        <f>IF(SUM('Sales by Agent'!AR177:AT177)&gt;0,"YES","NO")</f>
        <v>NO</v>
      </c>
      <c r="AU177" s="30" t="str">
        <f>IF(SUM('Sales by Agent'!AS177:AU177)&gt;0,"YES","NO")</f>
        <v>YES</v>
      </c>
      <c r="AV177" s="30" t="str">
        <f>IF(SUM('Sales by Agent'!AT177:AV177)&gt;0,"YES","NO")</f>
        <v>YES</v>
      </c>
      <c r="AW177" s="87"/>
      <c r="AX177" t="str">
        <f t="shared" si="24"/>
        <v>NO</v>
      </c>
      <c r="AY177" t="str">
        <f t="shared" si="25"/>
        <v>NO</v>
      </c>
      <c r="AZ177" t="str">
        <f t="shared" si="26"/>
        <v>NO</v>
      </c>
      <c r="BA177" t="str">
        <f t="shared" si="27"/>
        <v>NO</v>
      </c>
      <c r="BB177" t="str">
        <f t="shared" si="28"/>
        <v>NO</v>
      </c>
      <c r="BC177" t="str">
        <f t="shared" si="29"/>
        <v>NO</v>
      </c>
      <c r="BD177" t="str">
        <f t="shared" si="30"/>
        <v>NO</v>
      </c>
      <c r="BE177" t="str">
        <f t="shared" si="31"/>
        <v>NO</v>
      </c>
      <c r="BF177" t="str">
        <f t="shared" si="32"/>
        <v>NO</v>
      </c>
      <c r="BG177" t="str">
        <f t="shared" si="33"/>
        <v>NO</v>
      </c>
      <c r="BH177" t="str">
        <f t="shared" si="23"/>
        <v>NO</v>
      </c>
    </row>
    <row r="178" spans="1:60">
      <c r="A178" s="564" t="s">
        <v>2534</v>
      </c>
      <c r="B178" s="564" t="s">
        <v>2535</v>
      </c>
      <c r="C178" s="564" t="s">
        <v>1986</v>
      </c>
      <c r="D178" s="564" t="s">
        <v>689</v>
      </c>
      <c r="E178" s="564" t="s">
        <v>1457</v>
      </c>
      <c r="F178" s="565">
        <v>23454.27</v>
      </c>
      <c r="G178" s="86"/>
      <c r="H178" s="87"/>
      <c r="I178" s="30" t="str">
        <f>IF(SUM('Sales by Agent'!G178:I178)&gt;0,"YES","NO")</f>
        <v>NO</v>
      </c>
      <c r="J178" s="30" t="str">
        <f>IF(SUM('Sales by Agent'!H178:J178)&gt;0,"YES","NO")</f>
        <v>NO</v>
      </c>
      <c r="K178" s="30" t="str">
        <f>IF(SUM('Sales by Agent'!I178:K178)&gt;0,"YES","NO")</f>
        <v>NO</v>
      </c>
      <c r="L178" s="30" t="str">
        <f>IF(SUM('Sales by Agent'!J178:L178)&gt;0,"YES","NO")</f>
        <v>NO</v>
      </c>
      <c r="M178" s="30" t="str">
        <f>IF(SUM('Sales by Agent'!K178:M178)&gt;0,"YES","NO")</f>
        <v>NO</v>
      </c>
      <c r="N178" s="30" t="str">
        <f>IF(SUM('Sales by Agent'!L178:N178)&gt;0,"YES","NO")</f>
        <v>NO</v>
      </c>
      <c r="O178" s="30" t="str">
        <f>IF(SUM('Sales by Agent'!M178:O178)&gt;0,"YES","NO")</f>
        <v>NO</v>
      </c>
      <c r="P178" s="30" t="str">
        <f>IF(SUM('Sales by Agent'!N178:P178)&gt;0,"YES","NO")</f>
        <v>NO</v>
      </c>
      <c r="Q178" s="30" t="str">
        <f>IF(SUM('Sales by Agent'!O178:Q178)&gt;0,"YES","NO")</f>
        <v>NO</v>
      </c>
      <c r="R178" s="30" t="str">
        <f>IF(SUM('Sales by Agent'!P178:R178)&gt;0,"YES","NO")</f>
        <v>NO</v>
      </c>
      <c r="S178" s="30" t="str">
        <f>IF(SUM('Sales by Agent'!Q178:S178)&gt;0,"YES","NO")</f>
        <v>NO</v>
      </c>
      <c r="T178" s="30" t="str">
        <f>IF(SUM('Sales by Agent'!R178:T178)&gt;0,"YES","NO")</f>
        <v>NO</v>
      </c>
      <c r="U178" s="30" t="str">
        <f>IF(SUM('Sales by Agent'!S178:U178)&gt;0,"YES","NO")</f>
        <v>NO</v>
      </c>
      <c r="V178" s="30" t="str">
        <f>IF(SUM('Sales by Agent'!T178:V178)&gt;0,"YES","NO")</f>
        <v>NO</v>
      </c>
      <c r="W178" s="30" t="str">
        <f>IF(SUM('Sales by Agent'!U178:W178)&gt;0,"YES","NO")</f>
        <v>NO</v>
      </c>
      <c r="X178" s="30" t="str">
        <f>IF(SUM('Sales by Agent'!V178:X178)&gt;0,"YES","NO")</f>
        <v>NO</v>
      </c>
      <c r="Y178" s="30" t="str">
        <f>IF(SUM('Sales by Agent'!W178:Y178)&gt;0,"YES","NO")</f>
        <v>NO</v>
      </c>
      <c r="Z178" s="30" t="str">
        <f>IF(SUM('Sales by Agent'!X178:Z178)&gt;0,"YES","NO")</f>
        <v>NO</v>
      </c>
      <c r="AA178" s="30" t="str">
        <f>IF(SUM('Sales by Agent'!Y178:AA178)&gt;0,"YES","NO")</f>
        <v>NO</v>
      </c>
      <c r="AB178" s="30" t="str">
        <f>IF(SUM('Sales by Agent'!Z178:AB178)&gt;0,"YES","NO")</f>
        <v>NO</v>
      </c>
      <c r="AC178" s="30" t="str">
        <f>IF(SUM('Sales by Agent'!AA178:AC178)&gt;0,"YES","NO")</f>
        <v>NO</v>
      </c>
      <c r="AD178" s="30" t="str">
        <f>IF(SUM('Sales by Agent'!AB178:AD178)&gt;0,"YES","NO")</f>
        <v>NO</v>
      </c>
      <c r="AE178" s="30" t="str">
        <f>IF(SUM('Sales by Agent'!AC178:AE178)&gt;0,"YES","NO")</f>
        <v>NO</v>
      </c>
      <c r="AF178" s="30" t="str">
        <f>IF(SUM('Sales by Agent'!AD178:AF178)&gt;0,"YES","NO")</f>
        <v>NO</v>
      </c>
      <c r="AG178" s="30" t="str">
        <f>IF(SUM('Sales by Agent'!AE178:AG178)&gt;0,"YES","NO")</f>
        <v>NO</v>
      </c>
      <c r="AH178" s="30" t="str">
        <f>IF(SUM('Sales by Agent'!AF178:AH178)&gt;0,"YES","NO")</f>
        <v>NO</v>
      </c>
      <c r="AI178" s="30" t="str">
        <f>IF(SUM('Sales by Agent'!AG178:AI178)&gt;0,"YES","NO")</f>
        <v>NO</v>
      </c>
      <c r="AJ178" s="30" t="str">
        <f>IF(SUM('Sales by Agent'!AH178:AJ178)&gt;0,"YES","NO")</f>
        <v>NO</v>
      </c>
      <c r="AK178" s="30" t="str">
        <f>IF(SUM('Sales by Agent'!AI178:AK178)&gt;0,"YES","NO")</f>
        <v>NO</v>
      </c>
      <c r="AL178" s="30" t="str">
        <f>IF(SUM('Sales by Agent'!AJ178:AL178)&gt;0,"YES","NO")</f>
        <v>NO</v>
      </c>
      <c r="AM178" s="30" t="str">
        <f>IF(SUM('Sales by Agent'!AK178:AM178)&gt;0,"YES","NO")</f>
        <v>NO</v>
      </c>
      <c r="AN178" s="30" t="str">
        <f>IF(SUM('Sales by Agent'!AL178:AN178)&gt;0,"YES","NO")</f>
        <v>NO</v>
      </c>
      <c r="AO178" s="30" t="str">
        <f>IF(SUM('Sales by Agent'!AM178:AO178)&gt;0,"YES","NO")</f>
        <v>NO</v>
      </c>
      <c r="AP178" s="30" t="str">
        <f>IF(SUM('Sales by Agent'!AN178:AP178)&gt;0,"YES","NO")</f>
        <v>NO</v>
      </c>
      <c r="AQ178" s="30" t="str">
        <f>IF(SUM('Sales by Agent'!AO178:AQ178)&gt;0,"YES","NO")</f>
        <v>NO</v>
      </c>
      <c r="AR178" s="30" t="str">
        <f>IF(SUM('Sales by Agent'!AP178:AR178)&gt;0,"YES","NO")</f>
        <v>NO</v>
      </c>
      <c r="AS178" s="30" t="str">
        <f>IF(SUM('Sales by Agent'!AQ178:AS178)&gt;0,"YES","NO")</f>
        <v>NO</v>
      </c>
      <c r="AT178" s="30" t="str">
        <f>IF(SUM('Sales by Agent'!AR178:AT178)&gt;0,"YES","NO")</f>
        <v>NO</v>
      </c>
      <c r="AU178" s="30" t="str">
        <f>IF(SUM('Sales by Agent'!AS178:AU178)&gt;0,"YES","NO")</f>
        <v>NO</v>
      </c>
      <c r="AV178" s="30" t="str">
        <f>IF(SUM('Sales by Agent'!AT178:AV178)&gt;0,"YES","NO")</f>
        <v>YES</v>
      </c>
      <c r="AW178" s="87"/>
      <c r="AX178" t="str">
        <f t="shared" si="24"/>
        <v>NO</v>
      </c>
      <c r="AY178" t="str">
        <f t="shared" si="25"/>
        <v>NO</v>
      </c>
      <c r="AZ178" t="str">
        <f t="shared" si="26"/>
        <v>NO</v>
      </c>
      <c r="BA178" t="str">
        <f t="shared" si="27"/>
        <v>NO</v>
      </c>
      <c r="BB178" t="str">
        <f t="shared" si="28"/>
        <v>NO</v>
      </c>
      <c r="BC178" t="str">
        <f t="shared" si="29"/>
        <v>NO</v>
      </c>
      <c r="BD178" t="str">
        <f t="shared" si="30"/>
        <v>NO</v>
      </c>
      <c r="BE178" t="str">
        <f t="shared" si="31"/>
        <v>NO</v>
      </c>
      <c r="BF178" t="str">
        <f t="shared" si="32"/>
        <v>NO</v>
      </c>
      <c r="BG178" t="str">
        <f t="shared" si="33"/>
        <v>NO</v>
      </c>
      <c r="BH178" t="str">
        <f t="shared" si="23"/>
        <v>NO</v>
      </c>
    </row>
    <row r="179" spans="1:60">
      <c r="A179" s="564" t="s">
        <v>2307</v>
      </c>
      <c r="B179" s="564" t="s">
        <v>2308</v>
      </c>
      <c r="C179" s="564" t="s">
        <v>1986</v>
      </c>
      <c r="D179" s="564" t="s">
        <v>689</v>
      </c>
      <c r="E179" s="564" t="s">
        <v>1457</v>
      </c>
      <c r="F179" s="565">
        <v>2084.6999999999998</v>
      </c>
      <c r="G179" s="31"/>
      <c r="H179" s="87"/>
      <c r="I179" s="30" t="str">
        <f>IF(SUM('Sales by Agent'!G179:I179)&gt;0,"YES","NO")</f>
        <v>NO</v>
      </c>
      <c r="J179" s="30" t="str">
        <f>IF(SUM('Sales by Agent'!H179:J179)&gt;0,"YES","NO")</f>
        <v>NO</v>
      </c>
      <c r="K179" s="30" t="str">
        <f>IF(SUM('Sales by Agent'!I179:K179)&gt;0,"YES","NO")</f>
        <v>NO</v>
      </c>
      <c r="L179" s="30" t="str">
        <f>IF(SUM('Sales by Agent'!J179:L179)&gt;0,"YES","NO")</f>
        <v>NO</v>
      </c>
      <c r="M179" s="30" t="str">
        <f>IF(SUM('Sales by Agent'!K179:M179)&gt;0,"YES","NO")</f>
        <v>NO</v>
      </c>
      <c r="N179" s="30" t="str">
        <f>IF(SUM('Sales by Agent'!L179:N179)&gt;0,"YES","NO")</f>
        <v>NO</v>
      </c>
      <c r="O179" s="30" t="str">
        <f>IF(SUM('Sales by Agent'!M179:O179)&gt;0,"YES","NO")</f>
        <v>NO</v>
      </c>
      <c r="P179" s="30" t="str">
        <f>IF(SUM('Sales by Agent'!N179:P179)&gt;0,"YES","NO")</f>
        <v>NO</v>
      </c>
      <c r="Q179" s="30" t="str">
        <f>IF(SUM('Sales by Agent'!O179:Q179)&gt;0,"YES","NO")</f>
        <v>NO</v>
      </c>
      <c r="R179" s="30" t="str">
        <f>IF(SUM('Sales by Agent'!P179:R179)&gt;0,"YES","NO")</f>
        <v>NO</v>
      </c>
      <c r="S179" s="30" t="str">
        <f>IF(SUM('Sales by Agent'!Q179:S179)&gt;0,"YES","NO")</f>
        <v>NO</v>
      </c>
      <c r="T179" s="30" t="str">
        <f>IF(SUM('Sales by Agent'!R179:T179)&gt;0,"YES","NO")</f>
        <v>NO</v>
      </c>
      <c r="U179" s="30" t="str">
        <f>IF(SUM('Sales by Agent'!S179:U179)&gt;0,"YES","NO")</f>
        <v>NO</v>
      </c>
      <c r="V179" s="30" t="str">
        <f>IF(SUM('Sales by Agent'!T179:V179)&gt;0,"YES","NO")</f>
        <v>NO</v>
      </c>
      <c r="W179" s="30" t="str">
        <f>IF(SUM('Sales by Agent'!U179:W179)&gt;0,"YES","NO")</f>
        <v>NO</v>
      </c>
      <c r="X179" s="30" t="str">
        <f>IF(SUM('Sales by Agent'!V179:X179)&gt;0,"YES","NO")</f>
        <v>NO</v>
      </c>
      <c r="Y179" s="30" t="str">
        <f>IF(SUM('Sales by Agent'!W179:Y179)&gt;0,"YES","NO")</f>
        <v>NO</v>
      </c>
      <c r="Z179" s="30" t="str">
        <f>IF(SUM('Sales by Agent'!X179:Z179)&gt;0,"YES","NO")</f>
        <v>NO</v>
      </c>
      <c r="AA179" s="30" t="str">
        <f>IF(SUM('Sales by Agent'!Y179:AA179)&gt;0,"YES","NO")</f>
        <v>NO</v>
      </c>
      <c r="AB179" s="30" t="str">
        <f>IF(SUM('Sales by Agent'!Z179:AB179)&gt;0,"YES","NO")</f>
        <v>NO</v>
      </c>
      <c r="AC179" s="30" t="str">
        <f>IF(SUM('Sales by Agent'!AA179:AC179)&gt;0,"YES","NO")</f>
        <v>NO</v>
      </c>
      <c r="AD179" s="30" t="str">
        <f>IF(SUM('Sales by Agent'!AB179:AD179)&gt;0,"YES","NO")</f>
        <v>NO</v>
      </c>
      <c r="AE179" s="30" t="str">
        <f>IF(SUM('Sales by Agent'!AC179:AE179)&gt;0,"YES","NO")</f>
        <v>NO</v>
      </c>
      <c r="AF179" s="30" t="str">
        <f>IF(SUM('Sales by Agent'!AD179:AF179)&gt;0,"YES","NO")</f>
        <v>NO</v>
      </c>
      <c r="AG179" s="30" t="str">
        <f>IF(SUM('Sales by Agent'!AE179:AG179)&gt;0,"YES","NO")</f>
        <v>NO</v>
      </c>
      <c r="AH179" s="30" t="str">
        <f>IF(SUM('Sales by Agent'!AF179:AH179)&gt;0,"YES","NO")</f>
        <v>NO</v>
      </c>
      <c r="AI179" s="30" t="str">
        <f>IF(SUM('Sales by Agent'!AG179:AI179)&gt;0,"YES","NO")</f>
        <v>NO</v>
      </c>
      <c r="AJ179" s="30" t="str">
        <f>IF(SUM('Sales by Agent'!AH179:AJ179)&gt;0,"YES","NO")</f>
        <v>NO</v>
      </c>
      <c r="AK179" s="30" t="str">
        <f>IF(SUM('Sales by Agent'!AI179:AK179)&gt;0,"YES","NO")</f>
        <v>NO</v>
      </c>
      <c r="AL179" s="30" t="str">
        <f>IF(SUM('Sales by Agent'!AJ179:AL179)&gt;0,"YES","NO")</f>
        <v>YES</v>
      </c>
      <c r="AM179" s="30" t="str">
        <f>IF(SUM('Sales by Agent'!AK179:AM179)&gt;0,"YES","NO")</f>
        <v>YES</v>
      </c>
      <c r="AN179" s="30" t="str">
        <f>IF(SUM('Sales by Agent'!AL179:AN179)&gt;0,"YES","NO")</f>
        <v>YES</v>
      </c>
      <c r="AO179" s="30" t="str">
        <f>IF(SUM('Sales by Agent'!AM179:AO179)&gt;0,"YES","NO")</f>
        <v>NO</v>
      </c>
      <c r="AP179" s="30" t="str">
        <f>IF(SUM('Sales by Agent'!AN179:AP179)&gt;0,"YES","NO")</f>
        <v>NO</v>
      </c>
      <c r="AQ179" s="30" t="str">
        <f>IF(SUM('Sales by Agent'!AO179:AQ179)&gt;0,"YES","NO")</f>
        <v>NO</v>
      </c>
      <c r="AR179" s="30" t="str">
        <f>IF(SUM('Sales by Agent'!AP179:AR179)&gt;0,"YES","NO")</f>
        <v>NO</v>
      </c>
      <c r="AS179" s="30" t="str">
        <f>IF(SUM('Sales by Agent'!AQ179:AS179)&gt;0,"YES","NO")</f>
        <v>NO</v>
      </c>
      <c r="AT179" s="30" t="str">
        <f>IF(SUM('Sales by Agent'!AR179:AT179)&gt;0,"YES","NO")</f>
        <v>NO</v>
      </c>
      <c r="AU179" s="30" t="str">
        <f>IF(SUM('Sales by Agent'!AS179:AU179)&gt;0,"YES","NO")</f>
        <v>NO</v>
      </c>
      <c r="AV179" s="30" t="str">
        <f>IF(SUM('Sales by Agent'!AT179:AV179)&gt;0,"YES","NO")</f>
        <v>NO</v>
      </c>
      <c r="AW179" s="87"/>
      <c r="AX179" t="str">
        <f t="shared" si="24"/>
        <v>NO</v>
      </c>
      <c r="AY179" t="str">
        <f t="shared" si="25"/>
        <v>NO</v>
      </c>
      <c r="AZ179" t="str">
        <f t="shared" si="26"/>
        <v>NO</v>
      </c>
      <c r="BA179" t="str">
        <f t="shared" si="27"/>
        <v>NO</v>
      </c>
      <c r="BB179" t="str">
        <f t="shared" si="28"/>
        <v>NO</v>
      </c>
      <c r="BC179" t="str">
        <f t="shared" si="29"/>
        <v>NO</v>
      </c>
      <c r="BD179" t="str">
        <f t="shared" si="30"/>
        <v>NO</v>
      </c>
      <c r="BE179" t="str">
        <f t="shared" si="31"/>
        <v>NO</v>
      </c>
      <c r="BF179" t="str">
        <f t="shared" si="32"/>
        <v>NO</v>
      </c>
      <c r="BG179" t="str">
        <f t="shared" si="33"/>
        <v>NO</v>
      </c>
      <c r="BH179" t="str">
        <f t="shared" si="23"/>
        <v>NEW INACTIVE</v>
      </c>
    </row>
    <row r="180" spans="1:60">
      <c r="A180" s="564" t="s">
        <v>2309</v>
      </c>
      <c r="B180" s="564" t="s">
        <v>2310</v>
      </c>
      <c r="C180" s="564" t="s">
        <v>1986</v>
      </c>
      <c r="D180" s="564" t="s">
        <v>689</v>
      </c>
      <c r="E180" s="564" t="s">
        <v>1457</v>
      </c>
      <c r="F180" s="565">
        <v>30239.29</v>
      </c>
      <c r="G180" s="31"/>
      <c r="H180" s="31"/>
      <c r="I180" s="30" t="str">
        <f>IF(SUM('Sales by Agent'!G180:I180)&gt;0,"YES","NO")</f>
        <v>NO</v>
      </c>
      <c r="J180" s="30" t="str">
        <f>IF(SUM('Sales by Agent'!H180:J180)&gt;0,"YES","NO")</f>
        <v>NO</v>
      </c>
      <c r="K180" s="30" t="str">
        <f>IF(SUM('Sales by Agent'!I180:K180)&gt;0,"YES","NO")</f>
        <v>NO</v>
      </c>
      <c r="L180" s="30" t="str">
        <f>IF(SUM('Sales by Agent'!J180:L180)&gt;0,"YES","NO")</f>
        <v>NO</v>
      </c>
      <c r="M180" s="30" t="str">
        <f>IF(SUM('Sales by Agent'!K180:M180)&gt;0,"YES","NO")</f>
        <v>NO</v>
      </c>
      <c r="N180" s="30" t="str">
        <f>IF(SUM('Sales by Agent'!L180:N180)&gt;0,"YES","NO")</f>
        <v>NO</v>
      </c>
      <c r="O180" s="30" t="str">
        <f>IF(SUM('Sales by Agent'!M180:O180)&gt;0,"YES","NO")</f>
        <v>NO</v>
      </c>
      <c r="P180" s="30" t="str">
        <f>IF(SUM('Sales by Agent'!N180:P180)&gt;0,"YES","NO")</f>
        <v>NO</v>
      </c>
      <c r="Q180" s="30" t="str">
        <f>IF(SUM('Sales by Agent'!O180:Q180)&gt;0,"YES","NO")</f>
        <v>NO</v>
      </c>
      <c r="R180" s="30" t="str">
        <f>IF(SUM('Sales by Agent'!P180:R180)&gt;0,"YES","NO")</f>
        <v>NO</v>
      </c>
      <c r="S180" s="30" t="str">
        <f>IF(SUM('Sales by Agent'!Q180:S180)&gt;0,"YES","NO")</f>
        <v>NO</v>
      </c>
      <c r="T180" s="30" t="str">
        <f>IF(SUM('Sales by Agent'!R180:T180)&gt;0,"YES","NO")</f>
        <v>NO</v>
      </c>
      <c r="U180" s="30" t="str">
        <f>IF(SUM('Sales by Agent'!S180:U180)&gt;0,"YES","NO")</f>
        <v>NO</v>
      </c>
      <c r="V180" s="30" t="str">
        <f>IF(SUM('Sales by Agent'!T180:V180)&gt;0,"YES","NO")</f>
        <v>NO</v>
      </c>
      <c r="W180" s="30" t="str">
        <f>IF(SUM('Sales by Agent'!U180:W180)&gt;0,"YES","NO")</f>
        <v>NO</v>
      </c>
      <c r="X180" s="30" t="str">
        <f>IF(SUM('Sales by Agent'!V180:X180)&gt;0,"YES","NO")</f>
        <v>NO</v>
      </c>
      <c r="Y180" s="30" t="str">
        <f>IF(SUM('Sales by Agent'!W180:Y180)&gt;0,"YES","NO")</f>
        <v>NO</v>
      </c>
      <c r="Z180" s="30" t="str">
        <f>IF(SUM('Sales by Agent'!X180:Z180)&gt;0,"YES","NO")</f>
        <v>NO</v>
      </c>
      <c r="AA180" s="30" t="str">
        <f>IF(SUM('Sales by Agent'!Y180:AA180)&gt;0,"YES","NO")</f>
        <v>NO</v>
      </c>
      <c r="AB180" s="30" t="str">
        <f>IF(SUM('Sales by Agent'!Z180:AB180)&gt;0,"YES","NO")</f>
        <v>NO</v>
      </c>
      <c r="AC180" s="30" t="str">
        <f>IF(SUM('Sales by Agent'!AA180:AC180)&gt;0,"YES","NO")</f>
        <v>NO</v>
      </c>
      <c r="AD180" s="30" t="str">
        <f>IF(SUM('Sales by Agent'!AB180:AD180)&gt;0,"YES","NO")</f>
        <v>NO</v>
      </c>
      <c r="AE180" s="30" t="str">
        <f>IF(SUM('Sales by Agent'!AC180:AE180)&gt;0,"YES","NO")</f>
        <v>NO</v>
      </c>
      <c r="AF180" s="30" t="str">
        <f>IF(SUM('Sales by Agent'!AD180:AF180)&gt;0,"YES","NO")</f>
        <v>NO</v>
      </c>
      <c r="AG180" s="30" t="str">
        <f>IF(SUM('Sales by Agent'!AE180:AG180)&gt;0,"YES","NO")</f>
        <v>NO</v>
      </c>
      <c r="AH180" s="30" t="str">
        <f>IF(SUM('Sales by Agent'!AF180:AH180)&gt;0,"YES","NO")</f>
        <v>NO</v>
      </c>
      <c r="AI180" s="30" t="str">
        <f>IF(SUM('Sales by Agent'!AG180:AI180)&gt;0,"YES","NO")</f>
        <v>NO</v>
      </c>
      <c r="AJ180" s="30" t="str">
        <f>IF(SUM('Sales by Agent'!AH180:AJ180)&gt;0,"YES","NO")</f>
        <v>NO</v>
      </c>
      <c r="AK180" s="30" t="str">
        <f>IF(SUM('Sales by Agent'!AI180:AK180)&gt;0,"YES","NO")</f>
        <v>NO</v>
      </c>
      <c r="AL180" s="30" t="str">
        <f>IF(SUM('Sales by Agent'!AJ180:AL180)&gt;0,"YES","NO")</f>
        <v>NO</v>
      </c>
      <c r="AM180" s="30" t="str">
        <f>IF(SUM('Sales by Agent'!AK180:AM180)&gt;0,"YES","NO")</f>
        <v>YES</v>
      </c>
      <c r="AN180" s="30" t="str">
        <f>IF(SUM('Sales by Agent'!AL180:AN180)&gt;0,"YES","NO")</f>
        <v>YES</v>
      </c>
      <c r="AO180" s="30" t="str">
        <f>IF(SUM('Sales by Agent'!AM180:AO180)&gt;0,"YES","NO")</f>
        <v>YES</v>
      </c>
      <c r="AP180" s="30" t="str">
        <f>IF(SUM('Sales by Agent'!AN180:AP180)&gt;0,"YES","NO")</f>
        <v>YES</v>
      </c>
      <c r="AQ180" s="30" t="str">
        <f>IF(SUM('Sales by Agent'!AO180:AQ180)&gt;0,"YES","NO")</f>
        <v>YES</v>
      </c>
      <c r="AR180" s="30" t="str">
        <f>IF(SUM('Sales by Agent'!AP180:AR180)&gt;0,"YES","NO")</f>
        <v>YES</v>
      </c>
      <c r="AS180" s="30" t="str">
        <f>IF(SUM('Sales by Agent'!AQ180:AS180)&gt;0,"YES","NO")</f>
        <v>YES</v>
      </c>
      <c r="AT180" s="30" t="str">
        <f>IF(SUM('Sales by Agent'!AR180:AT180)&gt;0,"YES","NO")</f>
        <v>YES</v>
      </c>
      <c r="AU180" s="30" t="str">
        <f>IF(SUM('Sales by Agent'!AS180:AU180)&gt;0,"YES","NO")</f>
        <v>NO</v>
      </c>
      <c r="AV180" s="30" t="str">
        <f>IF(SUM('Sales by Agent'!AT180:AV180)&gt;0,"YES","NO")</f>
        <v>YES</v>
      </c>
      <c r="AW180" s="87"/>
      <c r="AX180" t="str">
        <f t="shared" si="24"/>
        <v>NO</v>
      </c>
      <c r="AY180" t="str">
        <f t="shared" si="25"/>
        <v>NO</v>
      </c>
      <c r="AZ180" t="str">
        <f t="shared" si="26"/>
        <v>NO</v>
      </c>
      <c r="BA180" t="str">
        <f t="shared" si="27"/>
        <v>NO</v>
      </c>
      <c r="BB180" t="str">
        <f t="shared" si="28"/>
        <v>NO</v>
      </c>
      <c r="BC180" t="str">
        <f t="shared" si="29"/>
        <v>NO</v>
      </c>
      <c r="BD180" t="str">
        <f t="shared" si="30"/>
        <v>NO</v>
      </c>
      <c r="BE180" t="str">
        <f t="shared" si="31"/>
        <v>NO</v>
      </c>
      <c r="BF180" t="str">
        <f t="shared" si="32"/>
        <v>NO</v>
      </c>
      <c r="BG180" t="str">
        <f t="shared" si="33"/>
        <v>NO</v>
      </c>
      <c r="BH180" t="str">
        <f t="shared" si="23"/>
        <v>NO</v>
      </c>
    </row>
    <row r="181" spans="1:60">
      <c r="A181" s="564" t="s">
        <v>2311</v>
      </c>
      <c r="B181" s="564" t="s">
        <v>2312</v>
      </c>
      <c r="C181" s="564" t="s">
        <v>1986</v>
      </c>
      <c r="D181" s="564" t="s">
        <v>689</v>
      </c>
      <c r="E181" s="564" t="s">
        <v>1457</v>
      </c>
      <c r="F181" s="565">
        <v>28695.25</v>
      </c>
      <c r="G181" s="31"/>
      <c r="H181" s="31"/>
      <c r="I181" s="30" t="str">
        <f>IF(SUM('Sales by Agent'!G181:I181)&gt;0,"YES","NO")</f>
        <v>NO</v>
      </c>
      <c r="J181" s="30" t="str">
        <f>IF(SUM('Sales by Agent'!H181:J181)&gt;0,"YES","NO")</f>
        <v>NO</v>
      </c>
      <c r="K181" s="30" t="str">
        <f>IF(SUM('Sales by Agent'!I181:K181)&gt;0,"YES","NO")</f>
        <v>NO</v>
      </c>
      <c r="L181" s="30" t="str">
        <f>IF(SUM('Sales by Agent'!J181:L181)&gt;0,"YES","NO")</f>
        <v>NO</v>
      </c>
      <c r="M181" s="30" t="str">
        <f>IF(SUM('Sales by Agent'!K181:M181)&gt;0,"YES","NO")</f>
        <v>NO</v>
      </c>
      <c r="N181" s="30" t="str">
        <f>IF(SUM('Sales by Agent'!L181:N181)&gt;0,"YES","NO")</f>
        <v>NO</v>
      </c>
      <c r="O181" s="30" t="str">
        <f>IF(SUM('Sales by Agent'!M181:O181)&gt;0,"YES","NO")</f>
        <v>NO</v>
      </c>
      <c r="P181" s="30" t="str">
        <f>IF(SUM('Sales by Agent'!N181:P181)&gt;0,"YES","NO")</f>
        <v>NO</v>
      </c>
      <c r="Q181" s="30" t="str">
        <f>IF(SUM('Sales by Agent'!O181:Q181)&gt;0,"YES","NO")</f>
        <v>NO</v>
      </c>
      <c r="R181" s="30" t="str">
        <f>IF(SUM('Sales by Agent'!P181:R181)&gt;0,"YES","NO")</f>
        <v>NO</v>
      </c>
      <c r="S181" s="30" t="str">
        <f>IF(SUM('Sales by Agent'!Q181:S181)&gt;0,"YES","NO")</f>
        <v>NO</v>
      </c>
      <c r="T181" s="30" t="str">
        <f>IF(SUM('Sales by Agent'!R181:T181)&gt;0,"YES","NO")</f>
        <v>NO</v>
      </c>
      <c r="U181" s="30" t="str">
        <f>IF(SUM('Sales by Agent'!S181:U181)&gt;0,"YES","NO")</f>
        <v>NO</v>
      </c>
      <c r="V181" s="30" t="str">
        <f>IF(SUM('Sales by Agent'!T181:V181)&gt;0,"YES","NO")</f>
        <v>NO</v>
      </c>
      <c r="W181" s="30" t="str">
        <f>IF(SUM('Sales by Agent'!U181:W181)&gt;0,"YES","NO")</f>
        <v>NO</v>
      </c>
      <c r="X181" s="30" t="str">
        <f>IF(SUM('Sales by Agent'!V181:X181)&gt;0,"YES","NO")</f>
        <v>NO</v>
      </c>
      <c r="Y181" s="30" t="str">
        <f>IF(SUM('Sales by Agent'!W181:Y181)&gt;0,"YES","NO")</f>
        <v>NO</v>
      </c>
      <c r="Z181" s="30" t="str">
        <f>IF(SUM('Sales by Agent'!X181:Z181)&gt;0,"YES","NO")</f>
        <v>NO</v>
      </c>
      <c r="AA181" s="30" t="str">
        <f>IF(SUM('Sales by Agent'!Y181:AA181)&gt;0,"YES","NO")</f>
        <v>NO</v>
      </c>
      <c r="AB181" s="30" t="str">
        <f>IF(SUM('Sales by Agent'!Z181:AB181)&gt;0,"YES","NO")</f>
        <v>NO</v>
      </c>
      <c r="AC181" s="30" t="str">
        <f>IF(SUM('Sales by Agent'!AA181:AC181)&gt;0,"YES","NO")</f>
        <v>NO</v>
      </c>
      <c r="AD181" s="30" t="str">
        <f>IF(SUM('Sales by Agent'!AB181:AD181)&gt;0,"YES","NO")</f>
        <v>NO</v>
      </c>
      <c r="AE181" s="30" t="str">
        <f>IF(SUM('Sales by Agent'!AC181:AE181)&gt;0,"YES","NO")</f>
        <v>NO</v>
      </c>
      <c r="AF181" s="30" t="str">
        <f>IF(SUM('Sales by Agent'!AD181:AF181)&gt;0,"YES","NO")</f>
        <v>NO</v>
      </c>
      <c r="AG181" s="30" t="str">
        <f>IF(SUM('Sales by Agent'!AE181:AG181)&gt;0,"YES","NO")</f>
        <v>NO</v>
      </c>
      <c r="AH181" s="30" t="str">
        <f>IF(SUM('Sales by Agent'!AF181:AH181)&gt;0,"YES","NO")</f>
        <v>NO</v>
      </c>
      <c r="AI181" s="30" t="str">
        <f>IF(SUM('Sales by Agent'!AG181:AI181)&gt;0,"YES","NO")</f>
        <v>NO</v>
      </c>
      <c r="AJ181" s="30" t="str">
        <f>IF(SUM('Sales by Agent'!AH181:AJ181)&gt;0,"YES","NO")</f>
        <v>NO</v>
      </c>
      <c r="AK181" s="30" t="str">
        <f>IF(SUM('Sales by Agent'!AI181:AK181)&gt;0,"YES","NO")</f>
        <v>NO</v>
      </c>
      <c r="AL181" s="30" t="str">
        <f>IF(SUM('Sales by Agent'!AJ181:AL181)&gt;0,"YES","NO")</f>
        <v>YES</v>
      </c>
      <c r="AM181" s="30" t="str">
        <f>IF(SUM('Sales by Agent'!AK181:AM181)&gt;0,"YES","NO")</f>
        <v>YES</v>
      </c>
      <c r="AN181" s="30" t="str">
        <f>IF(SUM('Sales by Agent'!AL181:AN181)&gt;0,"YES","NO")</f>
        <v>YES</v>
      </c>
      <c r="AO181" s="30" t="str">
        <f>IF(SUM('Sales by Agent'!AM181:AO181)&gt;0,"YES","NO")</f>
        <v>YES</v>
      </c>
      <c r="AP181" s="30" t="str">
        <f>IF(SUM('Sales by Agent'!AN181:AP181)&gt;0,"YES","NO")</f>
        <v>YES</v>
      </c>
      <c r="AQ181" s="30" t="str">
        <f>IF(SUM('Sales by Agent'!AO181:AQ181)&gt;0,"YES","NO")</f>
        <v>YES</v>
      </c>
      <c r="AR181" s="30" t="str">
        <f>IF(SUM('Sales by Agent'!AP181:AR181)&gt;0,"YES","NO")</f>
        <v>YES</v>
      </c>
      <c r="AS181" s="30" t="str">
        <f>IF(SUM('Sales by Agent'!AQ181:AS181)&gt;0,"YES","NO")</f>
        <v>NO</v>
      </c>
      <c r="AT181" s="30" t="str">
        <f>IF(SUM('Sales by Agent'!AR181:AT181)&gt;0,"YES","NO")</f>
        <v>NO</v>
      </c>
      <c r="AU181" s="30" t="str">
        <f>IF(SUM('Sales by Agent'!AS181:AU181)&gt;0,"YES","NO")</f>
        <v>YES</v>
      </c>
      <c r="AV181" s="30" t="str">
        <f>IF(SUM('Sales by Agent'!AT181:AV181)&gt;0,"YES","NO")</f>
        <v>YES</v>
      </c>
      <c r="AW181" s="87"/>
      <c r="AX181" t="str">
        <f t="shared" si="24"/>
        <v>NO</v>
      </c>
      <c r="AY181" t="str">
        <f t="shared" si="25"/>
        <v>NO</v>
      </c>
      <c r="AZ181" t="str">
        <f t="shared" si="26"/>
        <v>NO</v>
      </c>
      <c r="BA181" t="str">
        <f t="shared" si="27"/>
        <v>NO</v>
      </c>
      <c r="BB181" t="str">
        <f t="shared" si="28"/>
        <v>NO</v>
      </c>
      <c r="BC181" t="str">
        <f t="shared" si="29"/>
        <v>NO</v>
      </c>
      <c r="BD181" t="str">
        <f t="shared" si="30"/>
        <v>NO</v>
      </c>
      <c r="BE181" t="str">
        <f t="shared" si="31"/>
        <v>NO</v>
      </c>
      <c r="BF181" t="str">
        <f t="shared" si="32"/>
        <v>NO</v>
      </c>
      <c r="BG181" t="str">
        <f t="shared" si="33"/>
        <v>NO</v>
      </c>
      <c r="BH181" t="str">
        <f t="shared" si="23"/>
        <v>NO</v>
      </c>
    </row>
    <row r="182" spans="1:60">
      <c r="A182" s="564" t="s">
        <v>2313</v>
      </c>
      <c r="B182" s="564" t="s">
        <v>2314</v>
      </c>
      <c r="C182" s="564" t="s">
        <v>1986</v>
      </c>
      <c r="D182" s="564" t="s">
        <v>689</v>
      </c>
      <c r="E182" s="564" t="s">
        <v>1457</v>
      </c>
      <c r="F182" s="565">
        <v>50587.48</v>
      </c>
      <c r="G182" s="86"/>
      <c r="H182" s="86"/>
      <c r="I182" s="30" t="str">
        <f>IF(SUM('Sales by Agent'!G182:I182)&gt;0,"YES","NO")</f>
        <v>NO</v>
      </c>
      <c r="J182" s="30" t="str">
        <f>IF(SUM('Sales by Agent'!H182:J182)&gt;0,"YES","NO")</f>
        <v>NO</v>
      </c>
      <c r="K182" s="30" t="str">
        <f>IF(SUM('Sales by Agent'!I182:K182)&gt;0,"YES","NO")</f>
        <v>NO</v>
      </c>
      <c r="L182" s="30" t="str">
        <f>IF(SUM('Sales by Agent'!J182:L182)&gt;0,"YES","NO")</f>
        <v>NO</v>
      </c>
      <c r="M182" s="30" t="str">
        <f>IF(SUM('Sales by Agent'!K182:M182)&gt;0,"YES","NO")</f>
        <v>NO</v>
      </c>
      <c r="N182" s="30" t="str">
        <f>IF(SUM('Sales by Agent'!L182:N182)&gt;0,"YES","NO")</f>
        <v>NO</v>
      </c>
      <c r="O182" s="30" t="str">
        <f>IF(SUM('Sales by Agent'!M182:O182)&gt;0,"YES","NO")</f>
        <v>NO</v>
      </c>
      <c r="P182" s="30" t="str">
        <f>IF(SUM('Sales by Agent'!N182:P182)&gt;0,"YES","NO")</f>
        <v>NO</v>
      </c>
      <c r="Q182" s="30" t="str">
        <f>IF(SUM('Sales by Agent'!O182:Q182)&gt;0,"YES","NO")</f>
        <v>NO</v>
      </c>
      <c r="R182" s="30" t="str">
        <f>IF(SUM('Sales by Agent'!P182:R182)&gt;0,"YES","NO")</f>
        <v>NO</v>
      </c>
      <c r="S182" s="30" t="str">
        <f>IF(SUM('Sales by Agent'!Q182:S182)&gt;0,"YES","NO")</f>
        <v>NO</v>
      </c>
      <c r="T182" s="30" t="str">
        <f>IF(SUM('Sales by Agent'!R182:T182)&gt;0,"YES","NO")</f>
        <v>NO</v>
      </c>
      <c r="U182" s="30" t="str">
        <f>IF(SUM('Sales by Agent'!S182:U182)&gt;0,"YES","NO")</f>
        <v>NO</v>
      </c>
      <c r="V182" s="30" t="str">
        <f>IF(SUM('Sales by Agent'!T182:V182)&gt;0,"YES","NO")</f>
        <v>NO</v>
      </c>
      <c r="W182" s="30" t="str">
        <f>IF(SUM('Sales by Agent'!U182:W182)&gt;0,"YES","NO")</f>
        <v>NO</v>
      </c>
      <c r="X182" s="30" t="str">
        <f>IF(SUM('Sales by Agent'!V182:X182)&gt;0,"YES","NO")</f>
        <v>NO</v>
      </c>
      <c r="Y182" s="30" t="str">
        <f>IF(SUM('Sales by Agent'!W182:Y182)&gt;0,"YES","NO")</f>
        <v>NO</v>
      </c>
      <c r="Z182" s="30" t="str">
        <f>IF(SUM('Sales by Agent'!X182:Z182)&gt;0,"YES","NO")</f>
        <v>NO</v>
      </c>
      <c r="AA182" s="30" t="str">
        <f>IF(SUM('Sales by Agent'!Y182:AA182)&gt;0,"YES","NO")</f>
        <v>NO</v>
      </c>
      <c r="AB182" s="30" t="str">
        <f>IF(SUM('Sales by Agent'!Z182:AB182)&gt;0,"YES","NO")</f>
        <v>NO</v>
      </c>
      <c r="AC182" s="30" t="str">
        <f>IF(SUM('Sales by Agent'!AA182:AC182)&gt;0,"YES","NO")</f>
        <v>NO</v>
      </c>
      <c r="AD182" s="30" t="str">
        <f>IF(SUM('Sales by Agent'!AB182:AD182)&gt;0,"YES","NO")</f>
        <v>NO</v>
      </c>
      <c r="AE182" s="30" t="str">
        <f>IF(SUM('Sales by Agent'!AC182:AE182)&gt;0,"YES","NO")</f>
        <v>NO</v>
      </c>
      <c r="AF182" s="30" t="str">
        <f>IF(SUM('Sales by Agent'!AD182:AF182)&gt;0,"YES","NO")</f>
        <v>NO</v>
      </c>
      <c r="AG182" s="30" t="str">
        <f>IF(SUM('Sales by Agent'!AE182:AG182)&gt;0,"YES","NO")</f>
        <v>NO</v>
      </c>
      <c r="AH182" s="30" t="str">
        <f>IF(SUM('Sales by Agent'!AF182:AH182)&gt;0,"YES","NO")</f>
        <v>NO</v>
      </c>
      <c r="AI182" s="30" t="str">
        <f>IF(SUM('Sales by Agent'!AG182:AI182)&gt;0,"YES","NO")</f>
        <v>NO</v>
      </c>
      <c r="AJ182" s="30" t="str">
        <f>IF(SUM('Sales by Agent'!AH182:AJ182)&gt;0,"YES","NO")</f>
        <v>NO</v>
      </c>
      <c r="AK182" s="30" t="str">
        <f>IF(SUM('Sales by Agent'!AI182:AK182)&gt;0,"YES","NO")</f>
        <v>NO</v>
      </c>
      <c r="AL182" s="30" t="str">
        <f>IF(SUM('Sales by Agent'!AJ182:AL182)&gt;0,"YES","NO")</f>
        <v>NO</v>
      </c>
      <c r="AM182" s="30" t="str">
        <f>IF(SUM('Sales by Agent'!AK182:AM182)&gt;0,"YES","NO")</f>
        <v>NO</v>
      </c>
      <c r="AN182" s="30" t="str">
        <f>IF(SUM('Sales by Agent'!AL182:AN182)&gt;0,"YES","NO")</f>
        <v>NO</v>
      </c>
      <c r="AO182" s="30" t="str">
        <f>IF(SUM('Sales by Agent'!AM182:AO182)&gt;0,"YES","NO")</f>
        <v>NO</v>
      </c>
      <c r="AP182" s="30" t="str">
        <f>IF(SUM('Sales by Agent'!AN182:AP182)&gt;0,"YES","NO")</f>
        <v>YES</v>
      </c>
      <c r="AQ182" s="30" t="str">
        <f>IF(SUM('Sales by Agent'!AO182:AQ182)&gt;0,"YES","NO")</f>
        <v>YES</v>
      </c>
      <c r="AR182" s="30" t="str">
        <f>IF(SUM('Sales by Agent'!AP182:AR182)&gt;0,"YES","NO")</f>
        <v>YES</v>
      </c>
      <c r="AS182" s="30" t="str">
        <f>IF(SUM('Sales by Agent'!AQ182:AS182)&gt;0,"YES","NO")</f>
        <v>YES</v>
      </c>
      <c r="AT182" s="30" t="str">
        <f>IF(SUM('Sales by Agent'!AR182:AT182)&gt;0,"YES","NO")</f>
        <v>YES</v>
      </c>
      <c r="AU182" s="30" t="str">
        <f>IF(SUM('Sales by Agent'!AS182:AU182)&gt;0,"YES","NO")</f>
        <v>YES</v>
      </c>
      <c r="AV182" s="30" t="str">
        <f>IF(SUM('Sales by Agent'!AT182:AV182)&gt;0,"YES","NO")</f>
        <v>YES</v>
      </c>
      <c r="AW182" s="87"/>
      <c r="AX182" t="str">
        <f t="shared" si="24"/>
        <v>NO</v>
      </c>
      <c r="AY182" t="str">
        <f t="shared" si="25"/>
        <v>NO</v>
      </c>
      <c r="AZ182" t="str">
        <f t="shared" si="26"/>
        <v>NO</v>
      </c>
      <c r="BA182" t="str">
        <f t="shared" si="27"/>
        <v>NO</v>
      </c>
      <c r="BB182" t="str">
        <f t="shared" si="28"/>
        <v>NO</v>
      </c>
      <c r="BC182" t="str">
        <f t="shared" si="29"/>
        <v>NO</v>
      </c>
      <c r="BD182" t="str">
        <f t="shared" si="30"/>
        <v>NO</v>
      </c>
      <c r="BE182" t="str">
        <f t="shared" si="31"/>
        <v>NO</v>
      </c>
      <c r="BF182" t="str">
        <f t="shared" si="32"/>
        <v>NO</v>
      </c>
      <c r="BG182" t="str">
        <f t="shared" si="33"/>
        <v>NO</v>
      </c>
      <c r="BH182" t="str">
        <f t="shared" si="23"/>
        <v>NO</v>
      </c>
    </row>
    <row r="183" spans="1:60">
      <c r="A183" s="564" t="s">
        <v>2315</v>
      </c>
      <c r="B183" s="564" t="s">
        <v>2316</v>
      </c>
      <c r="C183" s="564" t="s">
        <v>1986</v>
      </c>
      <c r="D183" s="564" t="s">
        <v>689</v>
      </c>
      <c r="E183" s="564" t="s">
        <v>1457</v>
      </c>
      <c r="F183" s="565">
        <v>8381.3799999999992</v>
      </c>
      <c r="G183" s="86"/>
      <c r="H183" s="86"/>
      <c r="I183" s="30" t="str">
        <f>IF(SUM('Sales by Agent'!G183:I183)&gt;0,"YES","NO")</f>
        <v>NO</v>
      </c>
      <c r="J183" s="30" t="str">
        <f>IF(SUM('Sales by Agent'!H183:J183)&gt;0,"YES","NO")</f>
        <v>NO</v>
      </c>
      <c r="K183" s="30" t="str">
        <f>IF(SUM('Sales by Agent'!I183:K183)&gt;0,"YES","NO")</f>
        <v>NO</v>
      </c>
      <c r="L183" s="30" t="str">
        <f>IF(SUM('Sales by Agent'!J183:L183)&gt;0,"YES","NO")</f>
        <v>NO</v>
      </c>
      <c r="M183" s="30" t="str">
        <f>IF(SUM('Sales by Agent'!K183:M183)&gt;0,"YES","NO")</f>
        <v>NO</v>
      </c>
      <c r="N183" s="30" t="str">
        <f>IF(SUM('Sales by Agent'!L183:N183)&gt;0,"YES","NO")</f>
        <v>NO</v>
      </c>
      <c r="O183" s="30" t="str">
        <f>IF(SUM('Sales by Agent'!M183:O183)&gt;0,"YES","NO")</f>
        <v>NO</v>
      </c>
      <c r="P183" s="30" t="str">
        <f>IF(SUM('Sales by Agent'!N183:P183)&gt;0,"YES","NO")</f>
        <v>NO</v>
      </c>
      <c r="Q183" s="30" t="str">
        <f>IF(SUM('Sales by Agent'!O183:Q183)&gt;0,"YES","NO")</f>
        <v>NO</v>
      </c>
      <c r="R183" s="30" t="str">
        <f>IF(SUM('Sales by Agent'!P183:R183)&gt;0,"YES","NO")</f>
        <v>NO</v>
      </c>
      <c r="S183" s="30" t="str">
        <f>IF(SUM('Sales by Agent'!Q183:S183)&gt;0,"YES","NO")</f>
        <v>NO</v>
      </c>
      <c r="T183" s="30" t="str">
        <f>IF(SUM('Sales by Agent'!R183:T183)&gt;0,"YES","NO")</f>
        <v>NO</v>
      </c>
      <c r="U183" s="30" t="str">
        <f>IF(SUM('Sales by Agent'!S183:U183)&gt;0,"YES","NO")</f>
        <v>NO</v>
      </c>
      <c r="V183" s="30" t="str">
        <f>IF(SUM('Sales by Agent'!T183:V183)&gt;0,"YES","NO")</f>
        <v>NO</v>
      </c>
      <c r="W183" s="30" t="str">
        <f>IF(SUM('Sales by Agent'!U183:W183)&gt;0,"YES","NO")</f>
        <v>NO</v>
      </c>
      <c r="X183" s="30" t="str">
        <f>IF(SUM('Sales by Agent'!V183:X183)&gt;0,"YES","NO")</f>
        <v>NO</v>
      </c>
      <c r="Y183" s="30" t="str">
        <f>IF(SUM('Sales by Agent'!W183:Y183)&gt;0,"YES","NO")</f>
        <v>NO</v>
      </c>
      <c r="Z183" s="30" t="str">
        <f>IF(SUM('Sales by Agent'!X183:Z183)&gt;0,"YES","NO")</f>
        <v>NO</v>
      </c>
      <c r="AA183" s="30" t="str">
        <f>IF(SUM('Sales by Agent'!Y183:AA183)&gt;0,"YES","NO")</f>
        <v>NO</v>
      </c>
      <c r="AB183" s="30" t="str">
        <f>IF(SUM('Sales by Agent'!Z183:AB183)&gt;0,"YES","NO")</f>
        <v>NO</v>
      </c>
      <c r="AC183" s="30" t="str">
        <f>IF(SUM('Sales by Agent'!AA183:AC183)&gt;0,"YES","NO")</f>
        <v>NO</v>
      </c>
      <c r="AD183" s="30" t="str">
        <f>IF(SUM('Sales by Agent'!AB183:AD183)&gt;0,"YES","NO")</f>
        <v>NO</v>
      </c>
      <c r="AE183" s="30" t="str">
        <f>IF(SUM('Sales by Agent'!AC183:AE183)&gt;0,"YES","NO")</f>
        <v>NO</v>
      </c>
      <c r="AF183" s="30" t="str">
        <f>IF(SUM('Sales by Agent'!AD183:AF183)&gt;0,"YES","NO")</f>
        <v>NO</v>
      </c>
      <c r="AG183" s="30" t="str">
        <f>IF(SUM('Sales by Agent'!AE183:AG183)&gt;0,"YES","NO")</f>
        <v>NO</v>
      </c>
      <c r="AH183" s="30" t="str">
        <f>IF(SUM('Sales by Agent'!AF183:AH183)&gt;0,"YES","NO")</f>
        <v>NO</v>
      </c>
      <c r="AI183" s="30" t="str">
        <f>IF(SUM('Sales by Agent'!AG183:AI183)&gt;0,"YES","NO")</f>
        <v>NO</v>
      </c>
      <c r="AJ183" s="30" t="str">
        <f>IF(SUM('Sales by Agent'!AH183:AJ183)&gt;0,"YES","NO")</f>
        <v>NO</v>
      </c>
      <c r="AK183" s="30" t="str">
        <f>IF(SUM('Sales by Agent'!AI183:AK183)&gt;0,"YES","NO")</f>
        <v>NO</v>
      </c>
      <c r="AL183" s="30" t="str">
        <f>IF(SUM('Sales by Agent'!AJ183:AL183)&gt;0,"YES","NO")</f>
        <v>NO</v>
      </c>
      <c r="AM183" s="30" t="str">
        <f>IF(SUM('Sales by Agent'!AK183:AM183)&gt;0,"YES","NO")</f>
        <v>NO</v>
      </c>
      <c r="AN183" s="30" t="str">
        <f>IF(SUM('Sales by Agent'!AL183:AN183)&gt;0,"YES","NO")</f>
        <v>YES</v>
      </c>
      <c r="AO183" s="30" t="str">
        <f>IF(SUM('Sales by Agent'!AM183:AO183)&gt;0,"YES","NO")</f>
        <v>YES</v>
      </c>
      <c r="AP183" s="30" t="str">
        <f>IF(SUM('Sales by Agent'!AN183:AP183)&gt;0,"YES","NO")</f>
        <v>YES</v>
      </c>
      <c r="AQ183" s="30" t="str">
        <f>IF(SUM('Sales by Agent'!AO183:AQ183)&gt;0,"YES","NO")</f>
        <v>YES</v>
      </c>
      <c r="AR183" s="30" t="str">
        <f>IF(SUM('Sales by Agent'!AP183:AR183)&gt;0,"YES","NO")</f>
        <v>NO</v>
      </c>
      <c r="AS183" s="30" t="str">
        <f>IF(SUM('Sales by Agent'!AQ183:AS183)&gt;0,"YES","NO")</f>
        <v>YES</v>
      </c>
      <c r="AT183" s="30" t="str">
        <f>IF(SUM('Sales by Agent'!AR183:AT183)&gt;0,"YES","NO")</f>
        <v>YES</v>
      </c>
      <c r="AU183" s="30" t="str">
        <f>IF(SUM('Sales by Agent'!AS183:AU183)&gt;0,"YES","NO")</f>
        <v>YES</v>
      </c>
      <c r="AV183" s="30" t="str">
        <f>IF(SUM('Sales by Agent'!AT183:AV183)&gt;0,"YES","NO")</f>
        <v>YES</v>
      </c>
      <c r="AW183" s="87"/>
      <c r="AX183" t="str">
        <f t="shared" si="24"/>
        <v>NO</v>
      </c>
      <c r="AY183" t="str">
        <f t="shared" si="25"/>
        <v>NO</v>
      </c>
      <c r="AZ183" t="str">
        <f t="shared" si="26"/>
        <v>NO</v>
      </c>
      <c r="BA183" t="str">
        <f t="shared" si="27"/>
        <v>NO</v>
      </c>
      <c r="BB183" t="str">
        <f t="shared" si="28"/>
        <v>NO</v>
      </c>
      <c r="BC183" t="str">
        <f t="shared" si="29"/>
        <v>NO</v>
      </c>
      <c r="BD183" t="str">
        <f t="shared" si="30"/>
        <v>NO</v>
      </c>
      <c r="BE183" t="str">
        <f t="shared" si="31"/>
        <v>NO</v>
      </c>
      <c r="BF183" t="str">
        <f t="shared" si="32"/>
        <v>NO</v>
      </c>
      <c r="BG183" t="str">
        <f t="shared" si="33"/>
        <v>NO</v>
      </c>
      <c r="BH183" t="str">
        <f t="shared" si="23"/>
        <v>NO</v>
      </c>
    </row>
    <row r="184" spans="1:60">
      <c r="A184" s="564" t="s">
        <v>2317</v>
      </c>
      <c r="B184" s="564" t="s">
        <v>2318</v>
      </c>
      <c r="C184" s="564" t="s">
        <v>1986</v>
      </c>
      <c r="D184" s="564" t="s">
        <v>689</v>
      </c>
      <c r="E184" s="564" t="s">
        <v>1457</v>
      </c>
      <c r="F184" s="565">
        <v>67657.14</v>
      </c>
      <c r="G184" s="87"/>
      <c r="H184" s="87"/>
      <c r="I184" s="30" t="str">
        <f>IF(SUM('Sales by Agent'!G184:I184)&gt;0,"YES","NO")</f>
        <v>NO</v>
      </c>
      <c r="J184" s="30" t="str">
        <f>IF(SUM('Sales by Agent'!H184:J184)&gt;0,"YES","NO")</f>
        <v>NO</v>
      </c>
      <c r="K184" s="30" t="str">
        <f>IF(SUM('Sales by Agent'!I184:K184)&gt;0,"YES","NO")</f>
        <v>NO</v>
      </c>
      <c r="L184" s="30" t="str">
        <f>IF(SUM('Sales by Agent'!J184:L184)&gt;0,"YES","NO")</f>
        <v>NO</v>
      </c>
      <c r="M184" s="30" t="str">
        <f>IF(SUM('Sales by Agent'!K184:M184)&gt;0,"YES","NO")</f>
        <v>NO</v>
      </c>
      <c r="N184" s="30" t="str">
        <f>IF(SUM('Sales by Agent'!L184:N184)&gt;0,"YES","NO")</f>
        <v>NO</v>
      </c>
      <c r="O184" s="30" t="str">
        <f>IF(SUM('Sales by Agent'!M184:O184)&gt;0,"YES","NO")</f>
        <v>NO</v>
      </c>
      <c r="P184" s="30" t="str">
        <f>IF(SUM('Sales by Agent'!N184:P184)&gt;0,"YES","NO")</f>
        <v>NO</v>
      </c>
      <c r="Q184" s="30" t="str">
        <f>IF(SUM('Sales by Agent'!O184:Q184)&gt;0,"YES","NO")</f>
        <v>NO</v>
      </c>
      <c r="R184" s="30" t="str">
        <f>IF(SUM('Sales by Agent'!P184:R184)&gt;0,"YES","NO")</f>
        <v>NO</v>
      </c>
      <c r="S184" s="30" t="str">
        <f>IF(SUM('Sales by Agent'!Q184:S184)&gt;0,"YES","NO")</f>
        <v>NO</v>
      </c>
      <c r="T184" s="30" t="str">
        <f>IF(SUM('Sales by Agent'!R184:T184)&gt;0,"YES","NO")</f>
        <v>NO</v>
      </c>
      <c r="U184" s="30" t="str">
        <f>IF(SUM('Sales by Agent'!S184:U184)&gt;0,"YES","NO")</f>
        <v>NO</v>
      </c>
      <c r="V184" s="30" t="str">
        <f>IF(SUM('Sales by Agent'!T184:V184)&gt;0,"YES","NO")</f>
        <v>NO</v>
      </c>
      <c r="W184" s="30" t="str">
        <f>IF(SUM('Sales by Agent'!U184:W184)&gt;0,"YES","NO")</f>
        <v>NO</v>
      </c>
      <c r="X184" s="30" t="str">
        <f>IF(SUM('Sales by Agent'!V184:X184)&gt;0,"YES","NO")</f>
        <v>NO</v>
      </c>
      <c r="Y184" s="30" t="str">
        <f>IF(SUM('Sales by Agent'!W184:Y184)&gt;0,"YES","NO")</f>
        <v>NO</v>
      </c>
      <c r="Z184" s="30" t="str">
        <f>IF(SUM('Sales by Agent'!X184:Z184)&gt;0,"YES","NO")</f>
        <v>NO</v>
      </c>
      <c r="AA184" s="30" t="str">
        <f>IF(SUM('Sales by Agent'!Y184:AA184)&gt;0,"YES","NO")</f>
        <v>NO</v>
      </c>
      <c r="AB184" s="30" t="str">
        <f>IF(SUM('Sales by Agent'!Z184:AB184)&gt;0,"YES","NO")</f>
        <v>NO</v>
      </c>
      <c r="AC184" s="30" t="str">
        <f>IF(SUM('Sales by Agent'!AA184:AC184)&gt;0,"YES","NO")</f>
        <v>NO</v>
      </c>
      <c r="AD184" s="30" t="str">
        <f>IF(SUM('Sales by Agent'!AB184:AD184)&gt;0,"YES","NO")</f>
        <v>NO</v>
      </c>
      <c r="AE184" s="30" t="str">
        <f>IF(SUM('Sales by Agent'!AC184:AE184)&gt;0,"YES","NO")</f>
        <v>NO</v>
      </c>
      <c r="AF184" s="30" t="str">
        <f>IF(SUM('Sales by Agent'!AD184:AF184)&gt;0,"YES","NO")</f>
        <v>NO</v>
      </c>
      <c r="AG184" s="30" t="str">
        <f>IF(SUM('Sales by Agent'!AE184:AG184)&gt;0,"YES","NO")</f>
        <v>NO</v>
      </c>
      <c r="AH184" s="30" t="str">
        <f>IF(SUM('Sales by Agent'!AF184:AH184)&gt;0,"YES","NO")</f>
        <v>NO</v>
      </c>
      <c r="AI184" s="30" t="str">
        <f>IF(SUM('Sales by Agent'!AG184:AI184)&gt;0,"YES","NO")</f>
        <v>NO</v>
      </c>
      <c r="AJ184" s="30" t="str">
        <f>IF(SUM('Sales by Agent'!AH184:AJ184)&gt;0,"YES","NO")</f>
        <v>NO</v>
      </c>
      <c r="AK184" s="30" t="str">
        <f>IF(SUM('Sales by Agent'!AI184:AK184)&gt;0,"YES","NO")</f>
        <v>NO</v>
      </c>
      <c r="AL184" s="30" t="str">
        <f>IF(SUM('Sales by Agent'!AJ184:AL184)&gt;0,"YES","NO")</f>
        <v>NO</v>
      </c>
      <c r="AM184" s="30" t="str">
        <f>IF(SUM('Sales by Agent'!AK184:AM184)&gt;0,"YES","NO")</f>
        <v>YES</v>
      </c>
      <c r="AN184" s="30" t="str">
        <f>IF(SUM('Sales by Agent'!AL184:AN184)&gt;0,"YES","NO")</f>
        <v>YES</v>
      </c>
      <c r="AO184" s="30" t="str">
        <f>IF(SUM('Sales by Agent'!AM184:AO184)&gt;0,"YES","NO")</f>
        <v>YES</v>
      </c>
      <c r="AP184" s="30" t="str">
        <f>IF(SUM('Sales by Agent'!AN184:AP184)&gt;0,"YES","NO")</f>
        <v>YES</v>
      </c>
      <c r="AQ184" s="30" t="str">
        <f>IF(SUM('Sales by Agent'!AO184:AQ184)&gt;0,"YES","NO")</f>
        <v>YES</v>
      </c>
      <c r="AR184" s="30" t="str">
        <f>IF(SUM('Sales by Agent'!AP184:AR184)&gt;0,"YES","NO")</f>
        <v>YES</v>
      </c>
      <c r="AS184" s="30" t="str">
        <f>IF(SUM('Sales by Agent'!AQ184:AS184)&gt;0,"YES","NO")</f>
        <v>YES</v>
      </c>
      <c r="AT184" s="30" t="str">
        <f>IF(SUM('Sales by Agent'!AR184:AT184)&gt;0,"YES","NO")</f>
        <v>YES</v>
      </c>
      <c r="AU184" s="30" t="str">
        <f>IF(SUM('Sales by Agent'!AS184:AU184)&gt;0,"YES","NO")</f>
        <v>YES</v>
      </c>
      <c r="AV184" s="30" t="str">
        <f>IF(SUM('Sales by Agent'!AT184:AV184)&gt;0,"YES","NO")</f>
        <v>YES</v>
      </c>
      <c r="AW184" s="87"/>
      <c r="AX184" t="str">
        <f t="shared" si="24"/>
        <v>NO</v>
      </c>
      <c r="AY184" t="str">
        <f t="shared" si="25"/>
        <v>NO</v>
      </c>
      <c r="AZ184" t="str">
        <f t="shared" si="26"/>
        <v>NO</v>
      </c>
      <c r="BA184" t="str">
        <f t="shared" si="27"/>
        <v>NO</v>
      </c>
      <c r="BB184" t="str">
        <f t="shared" si="28"/>
        <v>NO</v>
      </c>
      <c r="BC184" t="str">
        <f t="shared" si="29"/>
        <v>NO</v>
      </c>
      <c r="BD184" t="str">
        <f t="shared" si="30"/>
        <v>NO</v>
      </c>
      <c r="BE184" t="str">
        <f t="shared" si="31"/>
        <v>NO</v>
      </c>
      <c r="BF184" t="str">
        <f t="shared" si="32"/>
        <v>NO</v>
      </c>
      <c r="BG184" t="str">
        <f t="shared" si="33"/>
        <v>NO</v>
      </c>
      <c r="BH184" t="str">
        <f t="shared" si="23"/>
        <v>NO</v>
      </c>
    </row>
    <row r="185" spans="1:60">
      <c r="A185" s="564" t="s">
        <v>2319</v>
      </c>
      <c r="B185" s="564" t="s">
        <v>2320</v>
      </c>
      <c r="C185" s="564" t="s">
        <v>1986</v>
      </c>
      <c r="D185" s="564" t="s">
        <v>689</v>
      </c>
      <c r="E185" s="564" t="s">
        <v>1457</v>
      </c>
      <c r="F185" s="565">
        <v>2046</v>
      </c>
      <c r="G185" s="31"/>
      <c r="H185" s="31"/>
      <c r="I185" s="30" t="str">
        <f>IF(SUM('Sales by Agent'!G185:I185)&gt;0,"YES","NO")</f>
        <v>NO</v>
      </c>
      <c r="J185" s="30" t="str">
        <f>IF(SUM('Sales by Agent'!H185:J185)&gt;0,"YES","NO")</f>
        <v>NO</v>
      </c>
      <c r="K185" s="30" t="str">
        <f>IF(SUM('Sales by Agent'!I185:K185)&gt;0,"YES","NO")</f>
        <v>NO</v>
      </c>
      <c r="L185" s="30" t="str">
        <f>IF(SUM('Sales by Agent'!J185:L185)&gt;0,"YES","NO")</f>
        <v>NO</v>
      </c>
      <c r="M185" s="30" t="str">
        <f>IF(SUM('Sales by Agent'!K185:M185)&gt;0,"YES","NO")</f>
        <v>NO</v>
      </c>
      <c r="N185" s="30" t="str">
        <f>IF(SUM('Sales by Agent'!L185:N185)&gt;0,"YES","NO")</f>
        <v>NO</v>
      </c>
      <c r="O185" s="30" t="str">
        <f>IF(SUM('Sales by Agent'!M185:O185)&gt;0,"YES","NO")</f>
        <v>NO</v>
      </c>
      <c r="P185" s="30" t="str">
        <f>IF(SUM('Sales by Agent'!N185:P185)&gt;0,"YES","NO")</f>
        <v>NO</v>
      </c>
      <c r="Q185" s="30" t="str">
        <f>IF(SUM('Sales by Agent'!O185:Q185)&gt;0,"YES","NO")</f>
        <v>NO</v>
      </c>
      <c r="R185" s="30" t="str">
        <f>IF(SUM('Sales by Agent'!P185:R185)&gt;0,"YES","NO")</f>
        <v>NO</v>
      </c>
      <c r="S185" s="30" t="str">
        <f>IF(SUM('Sales by Agent'!Q185:S185)&gt;0,"YES","NO")</f>
        <v>NO</v>
      </c>
      <c r="T185" s="30" t="str">
        <f>IF(SUM('Sales by Agent'!R185:T185)&gt;0,"YES","NO")</f>
        <v>NO</v>
      </c>
      <c r="U185" s="30" t="str">
        <f>IF(SUM('Sales by Agent'!S185:U185)&gt;0,"YES","NO")</f>
        <v>NO</v>
      </c>
      <c r="V185" s="30" t="str">
        <f>IF(SUM('Sales by Agent'!T185:V185)&gt;0,"YES","NO")</f>
        <v>NO</v>
      </c>
      <c r="W185" s="30" t="str">
        <f>IF(SUM('Sales by Agent'!U185:W185)&gt;0,"YES","NO")</f>
        <v>NO</v>
      </c>
      <c r="X185" s="30" t="str">
        <f>IF(SUM('Sales by Agent'!V185:X185)&gt;0,"YES","NO")</f>
        <v>NO</v>
      </c>
      <c r="Y185" s="30" t="str">
        <f>IF(SUM('Sales by Agent'!W185:Y185)&gt;0,"YES","NO")</f>
        <v>NO</v>
      </c>
      <c r="Z185" s="30" t="str">
        <f>IF(SUM('Sales by Agent'!X185:Z185)&gt;0,"YES","NO")</f>
        <v>NO</v>
      </c>
      <c r="AA185" s="30" t="str">
        <f>IF(SUM('Sales by Agent'!Y185:AA185)&gt;0,"YES","NO")</f>
        <v>NO</v>
      </c>
      <c r="AB185" s="30" t="str">
        <f>IF(SUM('Sales by Agent'!Z185:AB185)&gt;0,"YES","NO")</f>
        <v>NO</v>
      </c>
      <c r="AC185" s="30" t="str">
        <f>IF(SUM('Sales by Agent'!AA185:AC185)&gt;0,"YES","NO")</f>
        <v>NO</v>
      </c>
      <c r="AD185" s="30" t="str">
        <f>IF(SUM('Sales by Agent'!AB185:AD185)&gt;0,"YES","NO")</f>
        <v>NO</v>
      </c>
      <c r="AE185" s="30" t="str">
        <f>IF(SUM('Sales by Agent'!AC185:AE185)&gt;0,"YES","NO")</f>
        <v>NO</v>
      </c>
      <c r="AF185" s="30" t="str">
        <f>IF(SUM('Sales by Agent'!AD185:AF185)&gt;0,"YES","NO")</f>
        <v>NO</v>
      </c>
      <c r="AG185" s="30" t="str">
        <f>IF(SUM('Sales by Agent'!AE185:AG185)&gt;0,"YES","NO")</f>
        <v>NO</v>
      </c>
      <c r="AH185" s="30" t="str">
        <f>IF(SUM('Sales by Agent'!AF185:AH185)&gt;0,"YES","NO")</f>
        <v>NO</v>
      </c>
      <c r="AI185" s="30" t="str">
        <f>IF(SUM('Sales by Agent'!AG185:AI185)&gt;0,"YES","NO")</f>
        <v>NO</v>
      </c>
      <c r="AJ185" s="30" t="str">
        <f>IF(SUM('Sales by Agent'!AH185:AJ185)&gt;0,"YES","NO")</f>
        <v>NO</v>
      </c>
      <c r="AK185" s="30" t="str">
        <f>IF(SUM('Sales by Agent'!AI185:AK185)&gt;0,"YES","NO")</f>
        <v>NO</v>
      </c>
      <c r="AL185" s="30" t="str">
        <f>IF(SUM('Sales by Agent'!AJ185:AL185)&gt;0,"YES","NO")</f>
        <v>NO</v>
      </c>
      <c r="AM185" s="30" t="str">
        <f>IF(SUM('Sales by Agent'!AK185:AM185)&gt;0,"YES","NO")</f>
        <v>NO</v>
      </c>
      <c r="AN185" s="30" t="str">
        <f>IF(SUM('Sales by Agent'!AL185:AN185)&gt;0,"YES","NO")</f>
        <v>NO</v>
      </c>
      <c r="AO185" s="30" t="str">
        <f>IF(SUM('Sales by Agent'!AM185:AO185)&gt;0,"YES","NO")</f>
        <v>NO</v>
      </c>
      <c r="AP185" s="30" t="str">
        <f>IF(SUM('Sales by Agent'!AN185:AP185)&gt;0,"YES","NO")</f>
        <v>NO</v>
      </c>
      <c r="AQ185" s="30" t="str">
        <f>IF(SUM('Sales by Agent'!AO185:AQ185)&gt;0,"YES","NO")</f>
        <v>NO</v>
      </c>
      <c r="AR185" s="30" t="str">
        <f>IF(SUM('Sales by Agent'!AP185:AR185)&gt;0,"YES","NO")</f>
        <v>YES</v>
      </c>
      <c r="AS185" s="30" t="str">
        <f>IF(SUM('Sales by Agent'!AQ185:AS185)&gt;0,"YES","NO")</f>
        <v>YES</v>
      </c>
      <c r="AT185" s="30" t="str">
        <f>IF(SUM('Sales by Agent'!AR185:AT185)&gt;0,"YES","NO")</f>
        <v>YES</v>
      </c>
      <c r="AU185" s="30" t="str">
        <f>IF(SUM('Sales by Agent'!AS185:AU185)&gt;0,"YES","NO")</f>
        <v>NO</v>
      </c>
      <c r="AV185" s="30" t="str">
        <f>IF(SUM('Sales by Agent'!AT185:AV185)&gt;0,"YES","NO")</f>
        <v>NO</v>
      </c>
      <c r="AW185" s="87"/>
      <c r="AX185" t="str">
        <f t="shared" si="24"/>
        <v>NO</v>
      </c>
      <c r="AY185" t="str">
        <f t="shared" si="25"/>
        <v>NO</v>
      </c>
      <c r="AZ185" t="str">
        <f t="shared" si="26"/>
        <v>NO</v>
      </c>
      <c r="BA185" t="str">
        <f t="shared" si="27"/>
        <v>NO</v>
      </c>
      <c r="BB185" t="str">
        <f t="shared" si="28"/>
        <v>NO</v>
      </c>
      <c r="BC185" t="str">
        <f t="shared" si="29"/>
        <v>NO</v>
      </c>
      <c r="BD185" t="str">
        <f t="shared" si="30"/>
        <v>NO</v>
      </c>
      <c r="BE185" t="str">
        <f t="shared" si="31"/>
        <v>NO</v>
      </c>
      <c r="BF185" t="str">
        <f t="shared" si="32"/>
        <v>NO</v>
      </c>
      <c r="BG185" t="str">
        <f t="shared" si="33"/>
        <v>NO</v>
      </c>
      <c r="BH185" t="str">
        <f t="shared" si="23"/>
        <v>NO</v>
      </c>
    </row>
    <row r="186" spans="1:60">
      <c r="A186" s="564" t="s">
        <v>2321</v>
      </c>
      <c r="B186" s="564" t="s">
        <v>2322</v>
      </c>
      <c r="C186" s="564" t="s">
        <v>1986</v>
      </c>
      <c r="D186" s="564" t="s">
        <v>689</v>
      </c>
      <c r="E186" s="564" t="s">
        <v>1457</v>
      </c>
      <c r="F186" s="565">
        <v>26082.17</v>
      </c>
      <c r="G186" s="86"/>
      <c r="H186" s="86"/>
      <c r="I186" s="30" t="str">
        <f>IF(SUM('Sales by Agent'!G186:I186)&gt;0,"YES","NO")</f>
        <v>NO</v>
      </c>
      <c r="J186" s="30" t="str">
        <f>IF(SUM('Sales by Agent'!H186:J186)&gt;0,"YES","NO")</f>
        <v>NO</v>
      </c>
      <c r="K186" s="30" t="str">
        <f>IF(SUM('Sales by Agent'!I186:K186)&gt;0,"YES","NO")</f>
        <v>NO</v>
      </c>
      <c r="L186" s="30" t="str">
        <f>IF(SUM('Sales by Agent'!J186:L186)&gt;0,"YES","NO")</f>
        <v>NO</v>
      </c>
      <c r="M186" s="30" t="str">
        <f>IF(SUM('Sales by Agent'!K186:M186)&gt;0,"YES","NO")</f>
        <v>NO</v>
      </c>
      <c r="N186" s="30" t="str">
        <f>IF(SUM('Sales by Agent'!L186:N186)&gt;0,"YES","NO")</f>
        <v>NO</v>
      </c>
      <c r="O186" s="30" t="str">
        <f>IF(SUM('Sales by Agent'!M186:O186)&gt;0,"YES","NO")</f>
        <v>NO</v>
      </c>
      <c r="P186" s="30" t="str">
        <f>IF(SUM('Sales by Agent'!N186:P186)&gt;0,"YES","NO")</f>
        <v>NO</v>
      </c>
      <c r="Q186" s="30" t="str">
        <f>IF(SUM('Sales by Agent'!O186:Q186)&gt;0,"YES","NO")</f>
        <v>NO</v>
      </c>
      <c r="R186" s="30" t="str">
        <f>IF(SUM('Sales by Agent'!P186:R186)&gt;0,"YES","NO")</f>
        <v>NO</v>
      </c>
      <c r="S186" s="30" t="str">
        <f>IF(SUM('Sales by Agent'!Q186:S186)&gt;0,"YES","NO")</f>
        <v>NO</v>
      </c>
      <c r="T186" s="30" t="str">
        <f>IF(SUM('Sales by Agent'!R186:T186)&gt;0,"YES","NO")</f>
        <v>NO</v>
      </c>
      <c r="U186" s="30" t="str">
        <f>IF(SUM('Sales by Agent'!S186:U186)&gt;0,"YES","NO")</f>
        <v>NO</v>
      </c>
      <c r="V186" s="30" t="str">
        <f>IF(SUM('Sales by Agent'!T186:V186)&gt;0,"YES","NO")</f>
        <v>NO</v>
      </c>
      <c r="W186" s="30" t="str">
        <f>IF(SUM('Sales by Agent'!U186:W186)&gt;0,"YES","NO")</f>
        <v>NO</v>
      </c>
      <c r="X186" s="30" t="str">
        <f>IF(SUM('Sales by Agent'!V186:X186)&gt;0,"YES","NO")</f>
        <v>NO</v>
      </c>
      <c r="Y186" s="30" t="str">
        <f>IF(SUM('Sales by Agent'!W186:Y186)&gt;0,"YES","NO")</f>
        <v>NO</v>
      </c>
      <c r="Z186" s="30" t="str">
        <f>IF(SUM('Sales by Agent'!X186:Z186)&gt;0,"YES","NO")</f>
        <v>NO</v>
      </c>
      <c r="AA186" s="30" t="str">
        <f>IF(SUM('Sales by Agent'!Y186:AA186)&gt;0,"YES","NO")</f>
        <v>NO</v>
      </c>
      <c r="AB186" s="30" t="str">
        <f>IF(SUM('Sales by Agent'!Z186:AB186)&gt;0,"YES","NO")</f>
        <v>NO</v>
      </c>
      <c r="AC186" s="30" t="str">
        <f>IF(SUM('Sales by Agent'!AA186:AC186)&gt;0,"YES","NO")</f>
        <v>NO</v>
      </c>
      <c r="AD186" s="30" t="str">
        <f>IF(SUM('Sales by Agent'!AB186:AD186)&gt;0,"YES","NO")</f>
        <v>NO</v>
      </c>
      <c r="AE186" s="30" t="str">
        <f>IF(SUM('Sales by Agent'!AC186:AE186)&gt;0,"YES","NO")</f>
        <v>NO</v>
      </c>
      <c r="AF186" s="30" t="str">
        <f>IF(SUM('Sales by Agent'!AD186:AF186)&gt;0,"YES","NO")</f>
        <v>NO</v>
      </c>
      <c r="AG186" s="30" t="str">
        <f>IF(SUM('Sales by Agent'!AE186:AG186)&gt;0,"YES","NO")</f>
        <v>NO</v>
      </c>
      <c r="AH186" s="30" t="str">
        <f>IF(SUM('Sales by Agent'!AF186:AH186)&gt;0,"YES","NO")</f>
        <v>NO</v>
      </c>
      <c r="AI186" s="30" t="str">
        <f>IF(SUM('Sales by Agent'!AG186:AI186)&gt;0,"YES","NO")</f>
        <v>NO</v>
      </c>
      <c r="AJ186" s="30" t="str">
        <f>IF(SUM('Sales by Agent'!AH186:AJ186)&gt;0,"YES","NO")</f>
        <v>NO</v>
      </c>
      <c r="AK186" s="30" t="str">
        <f>IF(SUM('Sales by Agent'!AI186:AK186)&gt;0,"YES","NO")</f>
        <v>NO</v>
      </c>
      <c r="AL186" s="30" t="str">
        <f>IF(SUM('Sales by Agent'!AJ186:AL186)&gt;0,"YES","NO")</f>
        <v>YES</v>
      </c>
      <c r="AM186" s="30" t="str">
        <f>IF(SUM('Sales by Agent'!AK186:AM186)&gt;0,"YES","NO")</f>
        <v>YES</v>
      </c>
      <c r="AN186" s="30" t="str">
        <f>IF(SUM('Sales by Agent'!AL186:AN186)&gt;0,"YES","NO")</f>
        <v>YES</v>
      </c>
      <c r="AO186" s="30" t="str">
        <f>IF(SUM('Sales by Agent'!AM186:AO186)&gt;0,"YES","NO")</f>
        <v>YES</v>
      </c>
      <c r="AP186" s="30" t="str">
        <f>IF(SUM('Sales by Agent'!AN186:AP186)&gt;0,"YES","NO")</f>
        <v>YES</v>
      </c>
      <c r="AQ186" s="30" t="str">
        <f>IF(SUM('Sales by Agent'!AO186:AQ186)&gt;0,"YES","NO")</f>
        <v>YES</v>
      </c>
      <c r="AR186" s="30" t="str">
        <f>IF(SUM('Sales by Agent'!AP186:AR186)&gt;0,"YES","NO")</f>
        <v>YES</v>
      </c>
      <c r="AS186" s="30" t="str">
        <f>IF(SUM('Sales by Agent'!AQ186:AS186)&gt;0,"YES","NO")</f>
        <v>YES</v>
      </c>
      <c r="AT186" s="30" t="str">
        <f>IF(SUM('Sales by Agent'!AR186:AT186)&gt;0,"YES","NO")</f>
        <v>YES</v>
      </c>
      <c r="AU186" s="30" t="str">
        <f>IF(SUM('Sales by Agent'!AS186:AU186)&gt;0,"YES","NO")</f>
        <v>YES</v>
      </c>
      <c r="AV186" s="30" t="str">
        <f>IF(SUM('Sales by Agent'!AT186:AV186)&gt;0,"YES","NO")</f>
        <v>NO</v>
      </c>
      <c r="AW186" s="87"/>
      <c r="AX186" t="str">
        <f t="shared" si="24"/>
        <v>NO</v>
      </c>
      <c r="AY186" t="str">
        <f t="shared" si="25"/>
        <v>NO</v>
      </c>
      <c r="AZ186" t="str">
        <f t="shared" si="26"/>
        <v>NO</v>
      </c>
      <c r="BA186" t="str">
        <f t="shared" si="27"/>
        <v>NO</v>
      </c>
      <c r="BB186" t="str">
        <f t="shared" si="28"/>
        <v>NO</v>
      </c>
      <c r="BC186" t="str">
        <f t="shared" si="29"/>
        <v>NO</v>
      </c>
      <c r="BD186" t="str">
        <f t="shared" si="30"/>
        <v>NO</v>
      </c>
      <c r="BE186" t="str">
        <f t="shared" si="31"/>
        <v>NO</v>
      </c>
      <c r="BF186" t="str">
        <f t="shared" si="32"/>
        <v>NO</v>
      </c>
      <c r="BG186" t="str">
        <f t="shared" si="33"/>
        <v>NO</v>
      </c>
      <c r="BH186" t="str">
        <f t="shared" si="23"/>
        <v>NO</v>
      </c>
    </row>
    <row r="187" spans="1:60">
      <c r="A187" s="564" t="s">
        <v>2323</v>
      </c>
      <c r="B187" s="564" t="s">
        <v>2324</v>
      </c>
      <c r="C187" s="564" t="s">
        <v>1986</v>
      </c>
      <c r="D187" s="564" t="s">
        <v>689</v>
      </c>
      <c r="E187" s="564" t="s">
        <v>1457</v>
      </c>
      <c r="F187" s="565">
        <v>3126.3</v>
      </c>
      <c r="G187" s="86"/>
      <c r="H187" s="86"/>
      <c r="I187" s="30" t="str">
        <f>IF(SUM('Sales by Agent'!G187:I187)&gt;0,"YES","NO")</f>
        <v>NO</v>
      </c>
      <c r="J187" s="30" t="str">
        <f>IF(SUM('Sales by Agent'!H187:J187)&gt;0,"YES","NO")</f>
        <v>NO</v>
      </c>
      <c r="K187" s="30" t="str">
        <f>IF(SUM('Sales by Agent'!I187:K187)&gt;0,"YES","NO")</f>
        <v>NO</v>
      </c>
      <c r="L187" s="30" t="str">
        <f>IF(SUM('Sales by Agent'!J187:L187)&gt;0,"YES","NO")</f>
        <v>NO</v>
      </c>
      <c r="M187" s="30" t="str">
        <f>IF(SUM('Sales by Agent'!K187:M187)&gt;0,"YES","NO")</f>
        <v>NO</v>
      </c>
      <c r="N187" s="30" t="str">
        <f>IF(SUM('Sales by Agent'!L187:N187)&gt;0,"YES","NO")</f>
        <v>NO</v>
      </c>
      <c r="O187" s="30" t="str">
        <f>IF(SUM('Sales by Agent'!M187:O187)&gt;0,"YES","NO")</f>
        <v>NO</v>
      </c>
      <c r="P187" s="30" t="str">
        <f>IF(SUM('Sales by Agent'!N187:P187)&gt;0,"YES","NO")</f>
        <v>NO</v>
      </c>
      <c r="Q187" s="30" t="str">
        <f>IF(SUM('Sales by Agent'!O187:Q187)&gt;0,"YES","NO")</f>
        <v>NO</v>
      </c>
      <c r="R187" s="30" t="str">
        <f>IF(SUM('Sales by Agent'!P187:R187)&gt;0,"YES","NO")</f>
        <v>NO</v>
      </c>
      <c r="S187" s="30" t="str">
        <f>IF(SUM('Sales by Agent'!Q187:S187)&gt;0,"YES","NO")</f>
        <v>NO</v>
      </c>
      <c r="T187" s="30" t="str">
        <f>IF(SUM('Sales by Agent'!R187:T187)&gt;0,"YES","NO")</f>
        <v>NO</v>
      </c>
      <c r="U187" s="30" t="str">
        <f>IF(SUM('Sales by Agent'!S187:U187)&gt;0,"YES","NO")</f>
        <v>NO</v>
      </c>
      <c r="V187" s="30" t="str">
        <f>IF(SUM('Sales by Agent'!T187:V187)&gt;0,"YES","NO")</f>
        <v>NO</v>
      </c>
      <c r="W187" s="30" t="str">
        <f>IF(SUM('Sales by Agent'!U187:W187)&gt;0,"YES","NO")</f>
        <v>NO</v>
      </c>
      <c r="X187" s="30" t="str">
        <f>IF(SUM('Sales by Agent'!V187:X187)&gt;0,"YES","NO")</f>
        <v>NO</v>
      </c>
      <c r="Y187" s="30" t="str">
        <f>IF(SUM('Sales by Agent'!W187:Y187)&gt;0,"YES","NO")</f>
        <v>NO</v>
      </c>
      <c r="Z187" s="30" t="str">
        <f>IF(SUM('Sales by Agent'!X187:Z187)&gt;0,"YES","NO")</f>
        <v>NO</v>
      </c>
      <c r="AA187" s="30" t="str">
        <f>IF(SUM('Sales by Agent'!Y187:AA187)&gt;0,"YES","NO")</f>
        <v>NO</v>
      </c>
      <c r="AB187" s="30" t="str">
        <f>IF(SUM('Sales by Agent'!Z187:AB187)&gt;0,"YES","NO")</f>
        <v>NO</v>
      </c>
      <c r="AC187" s="30" t="str">
        <f>IF(SUM('Sales by Agent'!AA187:AC187)&gt;0,"YES","NO")</f>
        <v>NO</v>
      </c>
      <c r="AD187" s="30" t="str">
        <f>IF(SUM('Sales by Agent'!AB187:AD187)&gt;0,"YES","NO")</f>
        <v>NO</v>
      </c>
      <c r="AE187" s="30" t="str">
        <f>IF(SUM('Sales by Agent'!AC187:AE187)&gt;0,"YES","NO")</f>
        <v>NO</v>
      </c>
      <c r="AF187" s="30" t="str">
        <f>IF(SUM('Sales by Agent'!AD187:AF187)&gt;0,"YES","NO")</f>
        <v>NO</v>
      </c>
      <c r="AG187" s="30" t="str">
        <f>IF(SUM('Sales by Agent'!AE187:AG187)&gt;0,"YES","NO")</f>
        <v>NO</v>
      </c>
      <c r="AH187" s="30" t="str">
        <f>IF(SUM('Sales by Agent'!AF187:AH187)&gt;0,"YES","NO")</f>
        <v>NO</v>
      </c>
      <c r="AI187" s="30" t="str">
        <f>IF(SUM('Sales by Agent'!AG187:AI187)&gt;0,"YES","NO")</f>
        <v>NO</v>
      </c>
      <c r="AJ187" s="30" t="str">
        <f>IF(SUM('Sales by Agent'!AH187:AJ187)&gt;0,"YES","NO")</f>
        <v>NO</v>
      </c>
      <c r="AK187" s="30" t="str">
        <f>IF(SUM('Sales by Agent'!AI187:AK187)&gt;0,"YES","NO")</f>
        <v>NO</v>
      </c>
      <c r="AL187" s="30" t="str">
        <f>IF(SUM('Sales by Agent'!AJ187:AL187)&gt;0,"YES","NO")</f>
        <v>NO</v>
      </c>
      <c r="AM187" s="30" t="str">
        <f>IF(SUM('Sales by Agent'!AK187:AM187)&gt;0,"YES","NO")</f>
        <v>NO</v>
      </c>
      <c r="AN187" s="30" t="str">
        <f>IF(SUM('Sales by Agent'!AL187:AN187)&gt;0,"YES","NO")</f>
        <v>YES</v>
      </c>
      <c r="AO187" s="30" t="str">
        <f>IF(SUM('Sales by Agent'!AM187:AO187)&gt;0,"YES","NO")</f>
        <v>YES</v>
      </c>
      <c r="AP187" s="30" t="str">
        <f>IF(SUM('Sales by Agent'!AN187:AP187)&gt;0,"YES","NO")</f>
        <v>YES</v>
      </c>
      <c r="AQ187" s="30" t="str">
        <f>IF(SUM('Sales by Agent'!AO187:AQ187)&gt;0,"YES","NO")</f>
        <v>NO</v>
      </c>
      <c r="AR187" s="30" t="str">
        <f>IF(SUM('Sales by Agent'!AP187:AR187)&gt;0,"YES","NO")</f>
        <v>NO</v>
      </c>
      <c r="AS187" s="30" t="str">
        <f>IF(SUM('Sales by Agent'!AQ187:AS187)&gt;0,"YES","NO")</f>
        <v>NO</v>
      </c>
      <c r="AT187" s="30" t="str">
        <f>IF(SUM('Sales by Agent'!AR187:AT187)&gt;0,"YES","NO")</f>
        <v>NO</v>
      </c>
      <c r="AU187" s="30" t="str">
        <f>IF(SUM('Sales by Agent'!AS187:AU187)&gt;0,"YES","NO")</f>
        <v>NO</v>
      </c>
      <c r="AV187" s="30" t="str">
        <f>IF(SUM('Sales by Agent'!AT187:AV187)&gt;0,"YES","NO")</f>
        <v>NO</v>
      </c>
      <c r="AW187" s="87"/>
      <c r="AX187" t="str">
        <f t="shared" si="24"/>
        <v>NO</v>
      </c>
      <c r="AY187" t="str">
        <f t="shared" si="25"/>
        <v>NO</v>
      </c>
      <c r="AZ187" t="str">
        <f t="shared" si="26"/>
        <v>NO</v>
      </c>
      <c r="BA187" t="str">
        <f t="shared" si="27"/>
        <v>NO</v>
      </c>
      <c r="BB187" t="str">
        <f t="shared" si="28"/>
        <v>NO</v>
      </c>
      <c r="BC187" t="str">
        <f t="shared" si="29"/>
        <v>NO</v>
      </c>
      <c r="BD187" t="str">
        <f t="shared" si="30"/>
        <v>NO</v>
      </c>
      <c r="BE187" t="str">
        <f t="shared" si="31"/>
        <v>NO</v>
      </c>
      <c r="BF187" t="str">
        <f t="shared" si="32"/>
        <v>NO</v>
      </c>
      <c r="BG187" t="str">
        <f t="shared" si="33"/>
        <v>NO</v>
      </c>
      <c r="BH187" t="str">
        <f t="shared" si="23"/>
        <v>NO</v>
      </c>
    </row>
    <row r="188" spans="1:60">
      <c r="A188" s="564" t="s">
        <v>2325</v>
      </c>
      <c r="B188" s="564" t="s">
        <v>2326</v>
      </c>
      <c r="C188" s="564" t="s">
        <v>1986</v>
      </c>
      <c r="D188" s="564" t="s">
        <v>689</v>
      </c>
      <c r="E188" s="564" t="s">
        <v>1457</v>
      </c>
      <c r="F188" s="565">
        <v>7828.96</v>
      </c>
      <c r="G188" s="31"/>
      <c r="H188" s="31"/>
      <c r="I188" s="30" t="str">
        <f>IF(SUM('Sales by Agent'!G188:I188)&gt;0,"YES","NO")</f>
        <v>NO</v>
      </c>
      <c r="J188" s="30" t="str">
        <f>IF(SUM('Sales by Agent'!H188:J188)&gt;0,"YES","NO")</f>
        <v>NO</v>
      </c>
      <c r="K188" s="30" t="str">
        <f>IF(SUM('Sales by Agent'!I188:K188)&gt;0,"YES","NO")</f>
        <v>NO</v>
      </c>
      <c r="L188" s="30" t="str">
        <f>IF(SUM('Sales by Agent'!J188:L188)&gt;0,"YES","NO")</f>
        <v>NO</v>
      </c>
      <c r="M188" s="30" t="str">
        <f>IF(SUM('Sales by Agent'!K188:M188)&gt;0,"YES","NO")</f>
        <v>NO</v>
      </c>
      <c r="N188" s="30" t="str">
        <f>IF(SUM('Sales by Agent'!L188:N188)&gt;0,"YES","NO")</f>
        <v>NO</v>
      </c>
      <c r="O188" s="30" t="str">
        <f>IF(SUM('Sales by Agent'!M188:O188)&gt;0,"YES","NO")</f>
        <v>NO</v>
      </c>
      <c r="P188" s="30" t="str">
        <f>IF(SUM('Sales by Agent'!N188:P188)&gt;0,"YES","NO")</f>
        <v>NO</v>
      </c>
      <c r="Q188" s="30" t="str">
        <f>IF(SUM('Sales by Agent'!O188:Q188)&gt;0,"YES","NO")</f>
        <v>NO</v>
      </c>
      <c r="R188" s="30" t="str">
        <f>IF(SUM('Sales by Agent'!P188:R188)&gt;0,"YES","NO")</f>
        <v>NO</v>
      </c>
      <c r="S188" s="30" t="str">
        <f>IF(SUM('Sales by Agent'!Q188:S188)&gt;0,"YES","NO")</f>
        <v>NO</v>
      </c>
      <c r="T188" s="30" t="str">
        <f>IF(SUM('Sales by Agent'!R188:T188)&gt;0,"YES","NO")</f>
        <v>NO</v>
      </c>
      <c r="U188" s="30" t="str">
        <f>IF(SUM('Sales by Agent'!S188:U188)&gt;0,"YES","NO")</f>
        <v>NO</v>
      </c>
      <c r="V188" s="30" t="str">
        <f>IF(SUM('Sales by Agent'!T188:V188)&gt;0,"YES","NO")</f>
        <v>NO</v>
      </c>
      <c r="W188" s="30" t="str">
        <f>IF(SUM('Sales by Agent'!U188:W188)&gt;0,"YES","NO")</f>
        <v>NO</v>
      </c>
      <c r="X188" s="30" t="str">
        <f>IF(SUM('Sales by Agent'!V188:X188)&gt;0,"YES","NO")</f>
        <v>NO</v>
      </c>
      <c r="Y188" s="30" t="str">
        <f>IF(SUM('Sales by Agent'!W188:Y188)&gt;0,"YES","NO")</f>
        <v>NO</v>
      </c>
      <c r="Z188" s="30" t="str">
        <f>IF(SUM('Sales by Agent'!X188:Z188)&gt;0,"YES","NO")</f>
        <v>NO</v>
      </c>
      <c r="AA188" s="30" t="str">
        <f>IF(SUM('Sales by Agent'!Y188:AA188)&gt;0,"YES","NO")</f>
        <v>NO</v>
      </c>
      <c r="AB188" s="30" t="str">
        <f>IF(SUM('Sales by Agent'!Z188:AB188)&gt;0,"YES","NO")</f>
        <v>NO</v>
      </c>
      <c r="AC188" s="30" t="str">
        <f>IF(SUM('Sales by Agent'!AA188:AC188)&gt;0,"YES","NO")</f>
        <v>NO</v>
      </c>
      <c r="AD188" s="30" t="str">
        <f>IF(SUM('Sales by Agent'!AB188:AD188)&gt;0,"YES","NO")</f>
        <v>NO</v>
      </c>
      <c r="AE188" s="30" t="str">
        <f>IF(SUM('Sales by Agent'!AC188:AE188)&gt;0,"YES","NO")</f>
        <v>NO</v>
      </c>
      <c r="AF188" s="30" t="str">
        <f>IF(SUM('Sales by Agent'!AD188:AF188)&gt;0,"YES","NO")</f>
        <v>NO</v>
      </c>
      <c r="AG188" s="30" t="str">
        <f>IF(SUM('Sales by Agent'!AE188:AG188)&gt;0,"YES","NO")</f>
        <v>NO</v>
      </c>
      <c r="AH188" s="30" t="str">
        <f>IF(SUM('Sales by Agent'!AF188:AH188)&gt;0,"YES","NO")</f>
        <v>NO</v>
      </c>
      <c r="AI188" s="30" t="str">
        <f>IF(SUM('Sales by Agent'!AG188:AI188)&gt;0,"YES","NO")</f>
        <v>NO</v>
      </c>
      <c r="AJ188" s="30" t="str">
        <f>IF(SUM('Sales by Agent'!AH188:AJ188)&gt;0,"YES","NO")</f>
        <v>NO</v>
      </c>
      <c r="AK188" s="30" t="str">
        <f>IF(SUM('Sales by Agent'!AI188:AK188)&gt;0,"YES","NO")</f>
        <v>NO</v>
      </c>
      <c r="AL188" s="30" t="str">
        <f>IF(SUM('Sales by Agent'!AJ188:AL188)&gt;0,"YES","NO")</f>
        <v>NO</v>
      </c>
      <c r="AM188" s="30" t="str">
        <f>IF(SUM('Sales by Agent'!AK188:AM188)&gt;0,"YES","NO")</f>
        <v>NO</v>
      </c>
      <c r="AN188" s="30" t="str">
        <f>IF(SUM('Sales by Agent'!AL188:AN188)&gt;0,"YES","NO")</f>
        <v>NO</v>
      </c>
      <c r="AO188" s="30" t="str">
        <f>IF(SUM('Sales by Agent'!AM188:AO188)&gt;0,"YES","NO")</f>
        <v>NO</v>
      </c>
      <c r="AP188" s="30" t="str">
        <f>IF(SUM('Sales by Agent'!AN188:AP188)&gt;0,"YES","NO")</f>
        <v>NO</v>
      </c>
      <c r="AQ188" s="30" t="str">
        <f>IF(SUM('Sales by Agent'!AO188:AQ188)&gt;0,"YES","NO")</f>
        <v>NO</v>
      </c>
      <c r="AR188" s="30" t="str">
        <f>IF(SUM('Sales by Agent'!AP188:AR188)&gt;0,"YES","NO")</f>
        <v>NO</v>
      </c>
      <c r="AS188" s="30" t="str">
        <f>IF(SUM('Sales by Agent'!AQ188:AS188)&gt;0,"YES","NO")</f>
        <v>YES</v>
      </c>
      <c r="AT188" s="30" t="str">
        <f>IF(SUM('Sales by Agent'!AR188:AT188)&gt;0,"YES","NO")</f>
        <v>YES</v>
      </c>
      <c r="AU188" s="30" t="str">
        <f>IF(SUM('Sales by Agent'!AS188:AU188)&gt;0,"YES","NO")</f>
        <v>YES</v>
      </c>
      <c r="AV188" s="30" t="str">
        <f>IF(SUM('Sales by Agent'!AT188:AV188)&gt;0,"YES","NO")</f>
        <v>YES</v>
      </c>
      <c r="AW188" s="87"/>
      <c r="AX188" t="str">
        <f t="shared" si="24"/>
        <v>NO</v>
      </c>
      <c r="AY188" t="str">
        <f t="shared" si="25"/>
        <v>NO</v>
      </c>
      <c r="AZ188" t="str">
        <f t="shared" si="26"/>
        <v>NO</v>
      </c>
      <c r="BA188" t="str">
        <f t="shared" si="27"/>
        <v>NO</v>
      </c>
      <c r="BB188" t="str">
        <f t="shared" si="28"/>
        <v>NO</v>
      </c>
      <c r="BC188" t="str">
        <f t="shared" si="29"/>
        <v>NO</v>
      </c>
      <c r="BD188" t="str">
        <f t="shared" si="30"/>
        <v>NO</v>
      </c>
      <c r="BE188" t="str">
        <f t="shared" si="31"/>
        <v>NO</v>
      </c>
      <c r="BF188" t="str">
        <f t="shared" si="32"/>
        <v>NO</v>
      </c>
      <c r="BG188" t="str">
        <f t="shared" si="33"/>
        <v>NO</v>
      </c>
      <c r="BH188" t="str">
        <f t="shared" si="23"/>
        <v>NO</v>
      </c>
    </row>
    <row r="189" spans="1:60">
      <c r="A189" s="564" t="s">
        <v>2327</v>
      </c>
      <c r="B189" s="564" t="s">
        <v>2328</v>
      </c>
      <c r="C189" s="564" t="s">
        <v>1986</v>
      </c>
      <c r="D189" s="564" t="s">
        <v>689</v>
      </c>
      <c r="E189" s="564" t="s">
        <v>1457</v>
      </c>
      <c r="F189" s="565">
        <v>4224.13</v>
      </c>
      <c r="G189" s="31"/>
      <c r="H189" s="87"/>
      <c r="I189" s="30" t="str">
        <f>IF(SUM('Sales by Agent'!G189:I189)&gt;0,"YES","NO")</f>
        <v>NO</v>
      </c>
      <c r="J189" s="30" t="str">
        <f>IF(SUM('Sales by Agent'!H189:J189)&gt;0,"YES","NO")</f>
        <v>NO</v>
      </c>
      <c r="K189" s="30" t="str">
        <f>IF(SUM('Sales by Agent'!I189:K189)&gt;0,"YES","NO")</f>
        <v>NO</v>
      </c>
      <c r="L189" s="30" t="str">
        <f>IF(SUM('Sales by Agent'!J189:L189)&gt;0,"YES","NO")</f>
        <v>NO</v>
      </c>
      <c r="M189" s="30" t="str">
        <f>IF(SUM('Sales by Agent'!K189:M189)&gt;0,"YES","NO")</f>
        <v>NO</v>
      </c>
      <c r="N189" s="30" t="str">
        <f>IF(SUM('Sales by Agent'!L189:N189)&gt;0,"YES","NO")</f>
        <v>NO</v>
      </c>
      <c r="O189" s="30" t="str">
        <f>IF(SUM('Sales by Agent'!M189:O189)&gt;0,"YES","NO")</f>
        <v>NO</v>
      </c>
      <c r="P189" s="30" t="str">
        <f>IF(SUM('Sales by Agent'!N189:P189)&gt;0,"YES","NO")</f>
        <v>NO</v>
      </c>
      <c r="Q189" s="30" t="str">
        <f>IF(SUM('Sales by Agent'!O189:Q189)&gt;0,"YES","NO")</f>
        <v>NO</v>
      </c>
      <c r="R189" s="30" t="str">
        <f>IF(SUM('Sales by Agent'!P189:R189)&gt;0,"YES","NO")</f>
        <v>NO</v>
      </c>
      <c r="S189" s="30" t="str">
        <f>IF(SUM('Sales by Agent'!Q189:S189)&gt;0,"YES","NO")</f>
        <v>NO</v>
      </c>
      <c r="T189" s="30" t="str">
        <f>IF(SUM('Sales by Agent'!R189:T189)&gt;0,"YES","NO")</f>
        <v>NO</v>
      </c>
      <c r="U189" s="30" t="str">
        <f>IF(SUM('Sales by Agent'!S189:U189)&gt;0,"YES","NO")</f>
        <v>NO</v>
      </c>
      <c r="V189" s="30" t="str">
        <f>IF(SUM('Sales by Agent'!T189:V189)&gt;0,"YES","NO")</f>
        <v>NO</v>
      </c>
      <c r="W189" s="30" t="str">
        <f>IF(SUM('Sales by Agent'!U189:W189)&gt;0,"YES","NO")</f>
        <v>NO</v>
      </c>
      <c r="X189" s="30" t="str">
        <f>IF(SUM('Sales by Agent'!V189:X189)&gt;0,"YES","NO")</f>
        <v>NO</v>
      </c>
      <c r="Y189" s="30" t="str">
        <f>IF(SUM('Sales by Agent'!W189:Y189)&gt;0,"YES","NO")</f>
        <v>NO</v>
      </c>
      <c r="Z189" s="30" t="str">
        <f>IF(SUM('Sales by Agent'!X189:Z189)&gt;0,"YES","NO")</f>
        <v>NO</v>
      </c>
      <c r="AA189" s="30" t="str">
        <f>IF(SUM('Sales by Agent'!Y189:AA189)&gt;0,"YES","NO")</f>
        <v>NO</v>
      </c>
      <c r="AB189" s="30" t="str">
        <f>IF(SUM('Sales by Agent'!Z189:AB189)&gt;0,"YES","NO")</f>
        <v>NO</v>
      </c>
      <c r="AC189" s="30" t="str">
        <f>IF(SUM('Sales by Agent'!AA189:AC189)&gt;0,"YES","NO")</f>
        <v>NO</v>
      </c>
      <c r="AD189" s="30" t="str">
        <f>IF(SUM('Sales by Agent'!AB189:AD189)&gt;0,"YES","NO")</f>
        <v>NO</v>
      </c>
      <c r="AE189" s="30" t="str">
        <f>IF(SUM('Sales by Agent'!AC189:AE189)&gt;0,"YES","NO")</f>
        <v>NO</v>
      </c>
      <c r="AF189" s="30" t="str">
        <f>IF(SUM('Sales by Agent'!AD189:AF189)&gt;0,"YES","NO")</f>
        <v>NO</v>
      </c>
      <c r="AG189" s="30" t="str">
        <f>IF(SUM('Sales by Agent'!AE189:AG189)&gt;0,"YES","NO")</f>
        <v>NO</v>
      </c>
      <c r="AH189" s="30" t="str">
        <f>IF(SUM('Sales by Agent'!AF189:AH189)&gt;0,"YES","NO")</f>
        <v>NO</v>
      </c>
      <c r="AI189" s="30" t="str">
        <f>IF(SUM('Sales by Agent'!AG189:AI189)&gt;0,"YES","NO")</f>
        <v>NO</v>
      </c>
      <c r="AJ189" s="30" t="str">
        <f>IF(SUM('Sales by Agent'!AH189:AJ189)&gt;0,"YES","NO")</f>
        <v>NO</v>
      </c>
      <c r="AK189" s="30" t="str">
        <f>IF(SUM('Sales by Agent'!AI189:AK189)&gt;0,"YES","NO")</f>
        <v>NO</v>
      </c>
      <c r="AL189" s="30" t="str">
        <f>IF(SUM('Sales by Agent'!AJ189:AL189)&gt;0,"YES","NO")</f>
        <v>NO</v>
      </c>
      <c r="AM189" s="30" t="str">
        <f>IF(SUM('Sales by Agent'!AK189:AM189)&gt;0,"YES","NO")</f>
        <v>NO</v>
      </c>
      <c r="AN189" s="30" t="str">
        <f>IF(SUM('Sales by Agent'!AL189:AN189)&gt;0,"YES","NO")</f>
        <v>NO</v>
      </c>
      <c r="AO189" s="30" t="str">
        <f>IF(SUM('Sales by Agent'!AM189:AO189)&gt;0,"YES","NO")</f>
        <v>NO</v>
      </c>
      <c r="AP189" s="30" t="str">
        <f>IF(SUM('Sales by Agent'!AN189:AP189)&gt;0,"YES","NO")</f>
        <v>NO</v>
      </c>
      <c r="AQ189" s="30" t="str">
        <f>IF(SUM('Sales by Agent'!AO189:AQ189)&gt;0,"YES","NO")</f>
        <v>NO</v>
      </c>
      <c r="AR189" s="30" t="str">
        <f>IF(SUM('Sales by Agent'!AP189:AR189)&gt;0,"YES","NO")</f>
        <v>NO</v>
      </c>
      <c r="AS189" s="30" t="str">
        <f>IF(SUM('Sales by Agent'!AQ189:AS189)&gt;0,"YES","NO")</f>
        <v>YES</v>
      </c>
      <c r="AT189" s="30" t="str">
        <f>IF(SUM('Sales by Agent'!AR189:AT189)&gt;0,"YES","NO")</f>
        <v>YES</v>
      </c>
      <c r="AU189" s="30" t="str">
        <f>IF(SUM('Sales by Agent'!AS189:AU189)&gt;0,"YES","NO")</f>
        <v>YES</v>
      </c>
      <c r="AV189" s="30" t="str">
        <f>IF(SUM('Sales by Agent'!AT189:AV189)&gt;0,"YES","NO")</f>
        <v>NO</v>
      </c>
      <c r="AW189" s="87"/>
      <c r="AX189" t="str">
        <f t="shared" si="24"/>
        <v>NO</v>
      </c>
      <c r="AY189" t="str">
        <f t="shared" si="25"/>
        <v>NO</v>
      </c>
      <c r="AZ189" t="str">
        <f t="shared" si="26"/>
        <v>NO</v>
      </c>
      <c r="BA189" t="str">
        <f t="shared" si="27"/>
        <v>NO</v>
      </c>
      <c r="BB189" t="str">
        <f t="shared" si="28"/>
        <v>NO</v>
      </c>
      <c r="BC189" t="str">
        <f t="shared" si="29"/>
        <v>NO</v>
      </c>
      <c r="BD189" t="str">
        <f t="shared" si="30"/>
        <v>NO</v>
      </c>
      <c r="BE189" t="str">
        <f t="shared" si="31"/>
        <v>NO</v>
      </c>
      <c r="BF189" t="str">
        <f t="shared" si="32"/>
        <v>NO</v>
      </c>
      <c r="BG189" t="str">
        <f t="shared" si="33"/>
        <v>NO</v>
      </c>
      <c r="BH189" t="str">
        <f t="shared" si="23"/>
        <v>NO</v>
      </c>
    </row>
    <row r="190" spans="1:60">
      <c r="A190" s="564" t="s">
        <v>2329</v>
      </c>
      <c r="B190" s="564" t="s">
        <v>2330</v>
      </c>
      <c r="C190" s="564" t="s">
        <v>1986</v>
      </c>
      <c r="D190" s="564" t="s">
        <v>689</v>
      </c>
      <c r="E190" s="564" t="s">
        <v>1457</v>
      </c>
      <c r="F190" s="565">
        <v>3706.33</v>
      </c>
      <c r="G190" s="87"/>
      <c r="H190" s="87"/>
      <c r="I190" s="30" t="str">
        <f>IF(SUM('Sales by Agent'!G190:I190)&gt;0,"YES","NO")</f>
        <v>NO</v>
      </c>
      <c r="J190" s="30" t="str">
        <f>IF(SUM('Sales by Agent'!H190:J190)&gt;0,"YES","NO")</f>
        <v>NO</v>
      </c>
      <c r="K190" s="30" t="str">
        <f>IF(SUM('Sales by Agent'!I190:K190)&gt;0,"YES","NO")</f>
        <v>NO</v>
      </c>
      <c r="L190" s="30" t="str">
        <f>IF(SUM('Sales by Agent'!J190:L190)&gt;0,"YES","NO")</f>
        <v>NO</v>
      </c>
      <c r="M190" s="30" t="str">
        <f>IF(SUM('Sales by Agent'!K190:M190)&gt;0,"YES","NO")</f>
        <v>NO</v>
      </c>
      <c r="N190" s="30" t="str">
        <f>IF(SUM('Sales by Agent'!L190:N190)&gt;0,"YES","NO")</f>
        <v>NO</v>
      </c>
      <c r="O190" s="30" t="str">
        <f>IF(SUM('Sales by Agent'!M190:O190)&gt;0,"YES","NO")</f>
        <v>NO</v>
      </c>
      <c r="P190" s="30" t="str">
        <f>IF(SUM('Sales by Agent'!N190:P190)&gt;0,"YES","NO")</f>
        <v>NO</v>
      </c>
      <c r="Q190" s="30" t="str">
        <f>IF(SUM('Sales by Agent'!O190:Q190)&gt;0,"YES","NO")</f>
        <v>NO</v>
      </c>
      <c r="R190" s="30" t="str">
        <f>IF(SUM('Sales by Agent'!P190:R190)&gt;0,"YES","NO")</f>
        <v>NO</v>
      </c>
      <c r="S190" s="30" t="str">
        <f>IF(SUM('Sales by Agent'!Q190:S190)&gt;0,"YES","NO")</f>
        <v>NO</v>
      </c>
      <c r="T190" s="30" t="str">
        <f>IF(SUM('Sales by Agent'!R190:T190)&gt;0,"YES","NO")</f>
        <v>NO</v>
      </c>
      <c r="U190" s="30" t="str">
        <f>IF(SUM('Sales by Agent'!S190:U190)&gt;0,"YES","NO")</f>
        <v>NO</v>
      </c>
      <c r="V190" s="30" t="str">
        <f>IF(SUM('Sales by Agent'!T190:V190)&gt;0,"YES","NO")</f>
        <v>NO</v>
      </c>
      <c r="W190" s="30" t="str">
        <f>IF(SUM('Sales by Agent'!U190:W190)&gt;0,"YES","NO")</f>
        <v>NO</v>
      </c>
      <c r="X190" s="30" t="str">
        <f>IF(SUM('Sales by Agent'!V190:X190)&gt;0,"YES","NO")</f>
        <v>NO</v>
      </c>
      <c r="Y190" s="30" t="str">
        <f>IF(SUM('Sales by Agent'!W190:Y190)&gt;0,"YES","NO")</f>
        <v>NO</v>
      </c>
      <c r="Z190" s="30" t="str">
        <f>IF(SUM('Sales by Agent'!X190:Z190)&gt;0,"YES","NO")</f>
        <v>NO</v>
      </c>
      <c r="AA190" s="30" t="str">
        <f>IF(SUM('Sales by Agent'!Y190:AA190)&gt;0,"YES","NO")</f>
        <v>NO</v>
      </c>
      <c r="AB190" s="30" t="str">
        <f>IF(SUM('Sales by Agent'!Z190:AB190)&gt;0,"YES","NO")</f>
        <v>NO</v>
      </c>
      <c r="AC190" s="30" t="str">
        <f>IF(SUM('Sales by Agent'!AA190:AC190)&gt;0,"YES","NO")</f>
        <v>NO</v>
      </c>
      <c r="AD190" s="30" t="str">
        <f>IF(SUM('Sales by Agent'!AB190:AD190)&gt;0,"YES","NO")</f>
        <v>NO</v>
      </c>
      <c r="AE190" s="30" t="str">
        <f>IF(SUM('Sales by Agent'!AC190:AE190)&gt;0,"YES","NO")</f>
        <v>NO</v>
      </c>
      <c r="AF190" s="30" t="str">
        <f>IF(SUM('Sales by Agent'!AD190:AF190)&gt;0,"YES","NO")</f>
        <v>NO</v>
      </c>
      <c r="AG190" s="30" t="str">
        <f>IF(SUM('Sales by Agent'!AE190:AG190)&gt;0,"YES","NO")</f>
        <v>NO</v>
      </c>
      <c r="AH190" s="30" t="str">
        <f>IF(SUM('Sales by Agent'!AF190:AH190)&gt;0,"YES","NO")</f>
        <v>NO</v>
      </c>
      <c r="AI190" s="30" t="str">
        <f>IF(SUM('Sales by Agent'!AG190:AI190)&gt;0,"YES","NO")</f>
        <v>NO</v>
      </c>
      <c r="AJ190" s="30" t="str">
        <f>IF(SUM('Sales by Agent'!AH190:AJ190)&gt;0,"YES","NO")</f>
        <v>NO</v>
      </c>
      <c r="AK190" s="30" t="str">
        <f>IF(SUM('Sales by Agent'!AI190:AK190)&gt;0,"YES","NO")</f>
        <v>NO</v>
      </c>
      <c r="AL190" s="30" t="str">
        <f>IF(SUM('Sales by Agent'!AJ190:AL190)&gt;0,"YES","NO")</f>
        <v>NO</v>
      </c>
      <c r="AM190" s="30" t="str">
        <f>IF(SUM('Sales by Agent'!AK190:AM190)&gt;0,"YES","NO")</f>
        <v>NO</v>
      </c>
      <c r="AN190" s="30" t="str">
        <f>IF(SUM('Sales by Agent'!AL190:AN190)&gt;0,"YES","NO")</f>
        <v>NO</v>
      </c>
      <c r="AO190" s="30" t="str">
        <f>IF(SUM('Sales by Agent'!AM190:AO190)&gt;0,"YES","NO")</f>
        <v>NO</v>
      </c>
      <c r="AP190" s="30" t="str">
        <f>IF(SUM('Sales by Agent'!AN190:AP190)&gt;0,"YES","NO")</f>
        <v>NO</v>
      </c>
      <c r="AQ190" s="30" t="str">
        <f>IF(SUM('Sales by Agent'!AO190:AQ190)&gt;0,"YES","NO")</f>
        <v>NO</v>
      </c>
      <c r="AR190" s="30" t="str">
        <f>IF(SUM('Sales by Agent'!AP190:AR190)&gt;0,"YES","NO")</f>
        <v>YES</v>
      </c>
      <c r="AS190" s="30" t="str">
        <f>IF(SUM('Sales by Agent'!AQ190:AS190)&gt;0,"YES","NO")</f>
        <v>YES</v>
      </c>
      <c r="AT190" s="30" t="str">
        <f>IF(SUM('Sales by Agent'!AR190:AT190)&gt;0,"YES","NO")</f>
        <v>YES</v>
      </c>
      <c r="AU190" s="30" t="str">
        <f>IF(SUM('Sales by Agent'!AS190:AU190)&gt;0,"YES","NO")</f>
        <v>NO</v>
      </c>
      <c r="AV190" s="30" t="str">
        <f>IF(SUM('Sales by Agent'!AT190:AV190)&gt;0,"YES","NO")</f>
        <v>YES</v>
      </c>
      <c r="AW190" s="87"/>
      <c r="AX190" t="str">
        <f t="shared" si="24"/>
        <v>NO</v>
      </c>
      <c r="AY190" t="str">
        <f t="shared" si="25"/>
        <v>NO</v>
      </c>
      <c r="AZ190" t="str">
        <f t="shared" si="26"/>
        <v>NO</v>
      </c>
      <c r="BA190" t="str">
        <f t="shared" si="27"/>
        <v>NO</v>
      </c>
      <c r="BB190" t="str">
        <f t="shared" si="28"/>
        <v>NO</v>
      </c>
      <c r="BC190" t="str">
        <f t="shared" si="29"/>
        <v>NO</v>
      </c>
      <c r="BD190" t="str">
        <f t="shared" si="30"/>
        <v>NO</v>
      </c>
      <c r="BE190" t="str">
        <f t="shared" si="31"/>
        <v>NO</v>
      </c>
      <c r="BF190" t="str">
        <f t="shared" si="32"/>
        <v>NO</v>
      </c>
      <c r="BG190" t="str">
        <f t="shared" si="33"/>
        <v>NO</v>
      </c>
      <c r="BH190" t="str">
        <f t="shared" si="23"/>
        <v>NO</v>
      </c>
    </row>
    <row r="191" spans="1:60">
      <c r="A191" s="564" t="s">
        <v>2331</v>
      </c>
      <c r="B191" s="564" t="s">
        <v>2332</v>
      </c>
      <c r="C191" s="564" t="s">
        <v>1986</v>
      </c>
      <c r="D191" s="564" t="s">
        <v>689</v>
      </c>
      <c r="E191" s="564" t="s">
        <v>1457</v>
      </c>
      <c r="F191" s="565">
        <v>11547.67</v>
      </c>
      <c r="G191" s="86"/>
      <c r="H191" s="86"/>
      <c r="I191" s="30" t="str">
        <f>IF(SUM('Sales by Agent'!G191:I191)&gt;0,"YES","NO")</f>
        <v>NO</v>
      </c>
      <c r="J191" s="30" t="str">
        <f>IF(SUM('Sales by Agent'!H191:J191)&gt;0,"YES","NO")</f>
        <v>NO</v>
      </c>
      <c r="K191" s="30" t="str">
        <f>IF(SUM('Sales by Agent'!I191:K191)&gt;0,"YES","NO")</f>
        <v>NO</v>
      </c>
      <c r="L191" s="30" t="str">
        <f>IF(SUM('Sales by Agent'!J191:L191)&gt;0,"YES","NO")</f>
        <v>NO</v>
      </c>
      <c r="M191" s="30" t="str">
        <f>IF(SUM('Sales by Agent'!K191:M191)&gt;0,"YES","NO")</f>
        <v>NO</v>
      </c>
      <c r="N191" s="30" t="str">
        <f>IF(SUM('Sales by Agent'!L191:N191)&gt;0,"YES","NO")</f>
        <v>NO</v>
      </c>
      <c r="O191" s="30" t="str">
        <f>IF(SUM('Sales by Agent'!M191:O191)&gt;0,"YES","NO")</f>
        <v>NO</v>
      </c>
      <c r="P191" s="30" t="str">
        <f>IF(SUM('Sales by Agent'!N191:P191)&gt;0,"YES","NO")</f>
        <v>NO</v>
      </c>
      <c r="Q191" s="30" t="str">
        <f>IF(SUM('Sales by Agent'!O191:Q191)&gt;0,"YES","NO")</f>
        <v>NO</v>
      </c>
      <c r="R191" s="30" t="str">
        <f>IF(SUM('Sales by Agent'!P191:R191)&gt;0,"YES","NO")</f>
        <v>NO</v>
      </c>
      <c r="S191" s="30" t="str">
        <f>IF(SUM('Sales by Agent'!Q191:S191)&gt;0,"YES","NO")</f>
        <v>NO</v>
      </c>
      <c r="T191" s="30" t="str">
        <f>IF(SUM('Sales by Agent'!R191:T191)&gt;0,"YES","NO")</f>
        <v>NO</v>
      </c>
      <c r="U191" s="30" t="str">
        <f>IF(SUM('Sales by Agent'!S191:U191)&gt;0,"YES","NO")</f>
        <v>NO</v>
      </c>
      <c r="V191" s="30" t="str">
        <f>IF(SUM('Sales by Agent'!T191:V191)&gt;0,"YES","NO")</f>
        <v>NO</v>
      </c>
      <c r="W191" s="30" t="str">
        <f>IF(SUM('Sales by Agent'!U191:W191)&gt;0,"YES","NO")</f>
        <v>NO</v>
      </c>
      <c r="X191" s="30" t="str">
        <f>IF(SUM('Sales by Agent'!V191:X191)&gt;0,"YES","NO")</f>
        <v>NO</v>
      </c>
      <c r="Y191" s="30" t="str">
        <f>IF(SUM('Sales by Agent'!W191:Y191)&gt;0,"YES","NO")</f>
        <v>NO</v>
      </c>
      <c r="Z191" s="30" t="str">
        <f>IF(SUM('Sales by Agent'!X191:Z191)&gt;0,"YES","NO")</f>
        <v>NO</v>
      </c>
      <c r="AA191" s="30" t="str">
        <f>IF(SUM('Sales by Agent'!Y191:AA191)&gt;0,"YES","NO")</f>
        <v>NO</v>
      </c>
      <c r="AB191" s="30" t="str">
        <f>IF(SUM('Sales by Agent'!Z191:AB191)&gt;0,"YES","NO")</f>
        <v>NO</v>
      </c>
      <c r="AC191" s="30" t="str">
        <f>IF(SUM('Sales by Agent'!AA191:AC191)&gt;0,"YES","NO")</f>
        <v>NO</v>
      </c>
      <c r="AD191" s="30" t="str">
        <f>IF(SUM('Sales by Agent'!AB191:AD191)&gt;0,"YES","NO")</f>
        <v>NO</v>
      </c>
      <c r="AE191" s="30" t="str">
        <f>IF(SUM('Sales by Agent'!AC191:AE191)&gt;0,"YES","NO")</f>
        <v>NO</v>
      </c>
      <c r="AF191" s="30" t="str">
        <f>IF(SUM('Sales by Agent'!AD191:AF191)&gt;0,"YES","NO")</f>
        <v>NO</v>
      </c>
      <c r="AG191" s="30" t="str">
        <f>IF(SUM('Sales by Agent'!AE191:AG191)&gt;0,"YES","NO")</f>
        <v>NO</v>
      </c>
      <c r="AH191" s="30" t="str">
        <f>IF(SUM('Sales by Agent'!AF191:AH191)&gt;0,"YES","NO")</f>
        <v>NO</v>
      </c>
      <c r="AI191" s="30" t="str">
        <f>IF(SUM('Sales by Agent'!AG191:AI191)&gt;0,"YES","NO")</f>
        <v>NO</v>
      </c>
      <c r="AJ191" s="30" t="str">
        <f>IF(SUM('Sales by Agent'!AH191:AJ191)&gt;0,"YES","NO")</f>
        <v>NO</v>
      </c>
      <c r="AK191" s="30" t="str">
        <f>IF(SUM('Sales by Agent'!AI191:AK191)&gt;0,"YES","NO")</f>
        <v>NO</v>
      </c>
      <c r="AL191" s="30" t="str">
        <f>IF(SUM('Sales by Agent'!AJ191:AL191)&gt;0,"YES","NO")</f>
        <v>NO</v>
      </c>
      <c r="AM191" s="30" t="str">
        <f>IF(SUM('Sales by Agent'!AK191:AM191)&gt;0,"YES","NO")</f>
        <v>NO</v>
      </c>
      <c r="AN191" s="30" t="str">
        <f>IF(SUM('Sales by Agent'!AL191:AN191)&gt;0,"YES","NO")</f>
        <v>NO</v>
      </c>
      <c r="AO191" s="30" t="str">
        <f>IF(SUM('Sales by Agent'!AM191:AO191)&gt;0,"YES","NO")</f>
        <v>NO</v>
      </c>
      <c r="AP191" s="30" t="str">
        <f>IF(SUM('Sales by Agent'!AN191:AP191)&gt;0,"YES","NO")</f>
        <v>YES</v>
      </c>
      <c r="AQ191" s="30" t="str">
        <f>IF(SUM('Sales by Agent'!AO191:AQ191)&gt;0,"YES","NO")</f>
        <v>YES</v>
      </c>
      <c r="AR191" s="30" t="str">
        <f>IF(SUM('Sales by Agent'!AP191:AR191)&gt;0,"YES","NO")</f>
        <v>YES</v>
      </c>
      <c r="AS191" s="30" t="str">
        <f>IF(SUM('Sales by Agent'!AQ191:AS191)&gt;0,"YES","NO")</f>
        <v>YES</v>
      </c>
      <c r="AT191" s="30" t="str">
        <f>IF(SUM('Sales by Agent'!AR191:AT191)&gt;0,"YES","NO")</f>
        <v>YES</v>
      </c>
      <c r="AU191" s="30" t="str">
        <f>IF(SUM('Sales by Agent'!AS191:AU191)&gt;0,"YES","NO")</f>
        <v>YES</v>
      </c>
      <c r="AV191" s="30" t="str">
        <f>IF(SUM('Sales by Agent'!AT191:AV191)&gt;0,"YES","NO")</f>
        <v>YES</v>
      </c>
      <c r="AW191" s="87"/>
      <c r="AX191" t="str">
        <f t="shared" si="24"/>
        <v>NO</v>
      </c>
      <c r="AY191" t="str">
        <f t="shared" si="25"/>
        <v>NO</v>
      </c>
      <c r="AZ191" t="str">
        <f t="shared" si="26"/>
        <v>NO</v>
      </c>
      <c r="BA191" t="str">
        <f t="shared" si="27"/>
        <v>NO</v>
      </c>
      <c r="BB191" t="str">
        <f t="shared" si="28"/>
        <v>NO</v>
      </c>
      <c r="BC191" t="str">
        <f t="shared" si="29"/>
        <v>NO</v>
      </c>
      <c r="BD191" t="str">
        <f t="shared" si="30"/>
        <v>NO</v>
      </c>
      <c r="BE191" t="str">
        <f t="shared" si="31"/>
        <v>NO</v>
      </c>
      <c r="BF191" t="str">
        <f t="shared" si="32"/>
        <v>NO</v>
      </c>
      <c r="BG191" t="str">
        <f t="shared" si="33"/>
        <v>NO</v>
      </c>
      <c r="BH191" t="str">
        <f t="shared" si="23"/>
        <v>NO</v>
      </c>
    </row>
    <row r="192" spans="1:60">
      <c r="A192" s="564" t="s">
        <v>2333</v>
      </c>
      <c r="B192" s="564" t="s">
        <v>2334</v>
      </c>
      <c r="C192" s="564" t="s">
        <v>1986</v>
      </c>
      <c r="D192" s="564" t="s">
        <v>689</v>
      </c>
      <c r="E192" s="564" t="s">
        <v>1457</v>
      </c>
      <c r="F192" s="565">
        <v>18572.330000000002</v>
      </c>
      <c r="G192" s="87"/>
      <c r="H192" s="87"/>
      <c r="I192" s="30" t="str">
        <f>IF(SUM('Sales by Agent'!G192:I192)&gt;0,"YES","NO")</f>
        <v>NO</v>
      </c>
      <c r="J192" s="30" t="str">
        <f>IF(SUM('Sales by Agent'!H192:J192)&gt;0,"YES","NO")</f>
        <v>NO</v>
      </c>
      <c r="K192" s="30" t="str">
        <f>IF(SUM('Sales by Agent'!I192:K192)&gt;0,"YES","NO")</f>
        <v>NO</v>
      </c>
      <c r="L192" s="30" t="str">
        <f>IF(SUM('Sales by Agent'!J192:L192)&gt;0,"YES","NO")</f>
        <v>NO</v>
      </c>
      <c r="M192" s="30" t="str">
        <f>IF(SUM('Sales by Agent'!K192:M192)&gt;0,"YES","NO")</f>
        <v>NO</v>
      </c>
      <c r="N192" s="30" t="str">
        <f>IF(SUM('Sales by Agent'!L192:N192)&gt;0,"YES","NO")</f>
        <v>NO</v>
      </c>
      <c r="O192" s="30" t="str">
        <f>IF(SUM('Sales by Agent'!M192:O192)&gt;0,"YES","NO")</f>
        <v>NO</v>
      </c>
      <c r="P192" s="30" t="str">
        <f>IF(SUM('Sales by Agent'!N192:P192)&gt;0,"YES","NO")</f>
        <v>NO</v>
      </c>
      <c r="Q192" s="30" t="str">
        <f>IF(SUM('Sales by Agent'!O192:Q192)&gt;0,"YES","NO")</f>
        <v>NO</v>
      </c>
      <c r="R192" s="30" t="str">
        <f>IF(SUM('Sales by Agent'!P192:R192)&gt;0,"YES","NO")</f>
        <v>NO</v>
      </c>
      <c r="S192" s="30" t="str">
        <f>IF(SUM('Sales by Agent'!Q192:S192)&gt;0,"YES","NO")</f>
        <v>NO</v>
      </c>
      <c r="T192" s="30" t="str">
        <f>IF(SUM('Sales by Agent'!R192:T192)&gt;0,"YES","NO")</f>
        <v>NO</v>
      </c>
      <c r="U192" s="30" t="str">
        <f>IF(SUM('Sales by Agent'!S192:U192)&gt;0,"YES","NO")</f>
        <v>NO</v>
      </c>
      <c r="V192" s="30" t="str">
        <f>IF(SUM('Sales by Agent'!T192:V192)&gt;0,"YES","NO")</f>
        <v>NO</v>
      </c>
      <c r="W192" s="30" t="str">
        <f>IF(SUM('Sales by Agent'!U192:W192)&gt;0,"YES","NO")</f>
        <v>NO</v>
      </c>
      <c r="X192" s="30" t="str">
        <f>IF(SUM('Sales by Agent'!V192:X192)&gt;0,"YES","NO")</f>
        <v>NO</v>
      </c>
      <c r="Y192" s="30" t="str">
        <f>IF(SUM('Sales by Agent'!W192:Y192)&gt;0,"YES","NO")</f>
        <v>NO</v>
      </c>
      <c r="Z192" s="30" t="str">
        <f>IF(SUM('Sales by Agent'!X192:Z192)&gt;0,"YES","NO")</f>
        <v>NO</v>
      </c>
      <c r="AA192" s="30" t="str">
        <f>IF(SUM('Sales by Agent'!Y192:AA192)&gt;0,"YES","NO")</f>
        <v>NO</v>
      </c>
      <c r="AB192" s="30" t="str">
        <f>IF(SUM('Sales by Agent'!Z192:AB192)&gt;0,"YES","NO")</f>
        <v>NO</v>
      </c>
      <c r="AC192" s="30" t="str">
        <f>IF(SUM('Sales by Agent'!AA192:AC192)&gt;0,"YES","NO")</f>
        <v>NO</v>
      </c>
      <c r="AD192" s="30" t="str">
        <f>IF(SUM('Sales by Agent'!AB192:AD192)&gt;0,"YES","NO")</f>
        <v>NO</v>
      </c>
      <c r="AE192" s="30" t="str">
        <f>IF(SUM('Sales by Agent'!AC192:AE192)&gt;0,"YES","NO")</f>
        <v>NO</v>
      </c>
      <c r="AF192" s="30" t="str">
        <f>IF(SUM('Sales by Agent'!AD192:AF192)&gt;0,"YES","NO")</f>
        <v>NO</v>
      </c>
      <c r="AG192" s="30" t="str">
        <f>IF(SUM('Sales by Agent'!AE192:AG192)&gt;0,"YES","NO")</f>
        <v>NO</v>
      </c>
      <c r="AH192" s="30" t="str">
        <f>IF(SUM('Sales by Agent'!AF192:AH192)&gt;0,"YES","NO")</f>
        <v>NO</v>
      </c>
      <c r="AI192" s="30" t="str">
        <f>IF(SUM('Sales by Agent'!AG192:AI192)&gt;0,"YES","NO")</f>
        <v>NO</v>
      </c>
      <c r="AJ192" s="30" t="str">
        <f>IF(SUM('Sales by Agent'!AH192:AJ192)&gt;0,"YES","NO")</f>
        <v>NO</v>
      </c>
      <c r="AK192" s="30" t="str">
        <f>IF(SUM('Sales by Agent'!AI192:AK192)&gt;0,"YES","NO")</f>
        <v>NO</v>
      </c>
      <c r="AL192" s="30" t="str">
        <f>IF(SUM('Sales by Agent'!AJ192:AL192)&gt;0,"YES","NO")</f>
        <v>YES</v>
      </c>
      <c r="AM192" s="30" t="str">
        <f>IF(SUM('Sales by Agent'!AK192:AM192)&gt;0,"YES","NO")</f>
        <v>YES</v>
      </c>
      <c r="AN192" s="30" t="str">
        <f>IF(SUM('Sales by Agent'!AL192:AN192)&gt;0,"YES","NO")</f>
        <v>YES</v>
      </c>
      <c r="AO192" s="30" t="str">
        <f>IF(SUM('Sales by Agent'!AM192:AO192)&gt;0,"YES","NO")</f>
        <v>YES</v>
      </c>
      <c r="AP192" s="30" t="str">
        <f>IF(SUM('Sales by Agent'!AN192:AP192)&gt;0,"YES","NO")</f>
        <v>YES</v>
      </c>
      <c r="AQ192" s="30" t="str">
        <f>IF(SUM('Sales by Agent'!AO192:AQ192)&gt;0,"YES","NO")</f>
        <v>YES</v>
      </c>
      <c r="AR192" s="30" t="str">
        <f>IF(SUM('Sales by Agent'!AP192:AR192)&gt;0,"YES","NO")</f>
        <v>YES</v>
      </c>
      <c r="AS192" s="30" t="str">
        <f>IF(SUM('Sales by Agent'!AQ192:AS192)&gt;0,"YES","NO")</f>
        <v>NO</v>
      </c>
      <c r="AT192" s="30" t="str">
        <f>IF(SUM('Sales by Agent'!AR192:AT192)&gt;0,"YES","NO")</f>
        <v>NO</v>
      </c>
      <c r="AU192" s="30" t="str">
        <f>IF(SUM('Sales by Agent'!AS192:AU192)&gt;0,"YES","NO")</f>
        <v>NO</v>
      </c>
      <c r="AV192" s="30" t="str">
        <f>IF(SUM('Sales by Agent'!AT192:AV192)&gt;0,"YES","NO")</f>
        <v>NO</v>
      </c>
      <c r="AW192" s="87"/>
      <c r="AX192" t="str">
        <f t="shared" si="24"/>
        <v>NO</v>
      </c>
      <c r="AY192" t="str">
        <f t="shared" si="25"/>
        <v>NO</v>
      </c>
      <c r="AZ192" t="str">
        <f t="shared" si="26"/>
        <v>NO</v>
      </c>
      <c r="BA192" t="str">
        <f t="shared" si="27"/>
        <v>NO</v>
      </c>
      <c r="BB192" t="str">
        <f t="shared" si="28"/>
        <v>NO</v>
      </c>
      <c r="BC192" t="str">
        <f t="shared" si="29"/>
        <v>NO</v>
      </c>
      <c r="BD192" t="str">
        <f t="shared" si="30"/>
        <v>NO</v>
      </c>
      <c r="BE192" t="str">
        <f t="shared" si="31"/>
        <v>NO</v>
      </c>
      <c r="BF192" t="str">
        <f t="shared" si="32"/>
        <v>NO</v>
      </c>
      <c r="BG192" t="str">
        <f t="shared" si="33"/>
        <v>NO</v>
      </c>
      <c r="BH192" t="str">
        <f t="shared" si="23"/>
        <v>NO</v>
      </c>
    </row>
    <row r="193" spans="1:60">
      <c r="A193" s="564" t="s">
        <v>2335</v>
      </c>
      <c r="B193" s="564" t="s">
        <v>2336</v>
      </c>
      <c r="C193" s="564" t="s">
        <v>1986</v>
      </c>
      <c r="D193" s="564" t="s">
        <v>689</v>
      </c>
      <c r="E193" s="564" t="s">
        <v>1457</v>
      </c>
      <c r="F193" s="565">
        <v>3181.3</v>
      </c>
      <c r="G193" s="86"/>
      <c r="H193" s="86"/>
      <c r="I193" s="30" t="str">
        <f>IF(SUM('Sales by Agent'!G193:I193)&gt;0,"YES","NO")</f>
        <v>NO</v>
      </c>
      <c r="J193" s="30" t="str">
        <f>IF(SUM('Sales by Agent'!H193:J193)&gt;0,"YES","NO")</f>
        <v>NO</v>
      </c>
      <c r="K193" s="30" t="str">
        <f>IF(SUM('Sales by Agent'!I193:K193)&gt;0,"YES","NO")</f>
        <v>NO</v>
      </c>
      <c r="L193" s="30" t="str">
        <f>IF(SUM('Sales by Agent'!J193:L193)&gt;0,"YES","NO")</f>
        <v>NO</v>
      </c>
      <c r="M193" s="30" t="str">
        <f>IF(SUM('Sales by Agent'!K193:M193)&gt;0,"YES","NO")</f>
        <v>NO</v>
      </c>
      <c r="N193" s="30" t="str">
        <f>IF(SUM('Sales by Agent'!L193:N193)&gt;0,"YES","NO")</f>
        <v>NO</v>
      </c>
      <c r="O193" s="30" t="str">
        <f>IF(SUM('Sales by Agent'!M193:O193)&gt;0,"YES","NO")</f>
        <v>NO</v>
      </c>
      <c r="P193" s="30" t="str">
        <f>IF(SUM('Sales by Agent'!N193:P193)&gt;0,"YES","NO")</f>
        <v>NO</v>
      </c>
      <c r="Q193" s="30" t="str">
        <f>IF(SUM('Sales by Agent'!O193:Q193)&gt;0,"YES","NO")</f>
        <v>NO</v>
      </c>
      <c r="R193" s="30" t="str">
        <f>IF(SUM('Sales by Agent'!P193:R193)&gt;0,"YES","NO")</f>
        <v>NO</v>
      </c>
      <c r="S193" s="30" t="str">
        <f>IF(SUM('Sales by Agent'!Q193:S193)&gt;0,"YES","NO")</f>
        <v>NO</v>
      </c>
      <c r="T193" s="30" t="str">
        <f>IF(SUM('Sales by Agent'!R193:T193)&gt;0,"YES","NO")</f>
        <v>NO</v>
      </c>
      <c r="U193" s="30" t="str">
        <f>IF(SUM('Sales by Agent'!S193:U193)&gt;0,"YES","NO")</f>
        <v>NO</v>
      </c>
      <c r="V193" s="30" t="str">
        <f>IF(SUM('Sales by Agent'!T193:V193)&gt;0,"YES","NO")</f>
        <v>NO</v>
      </c>
      <c r="W193" s="30" t="str">
        <f>IF(SUM('Sales by Agent'!U193:W193)&gt;0,"YES","NO")</f>
        <v>NO</v>
      </c>
      <c r="X193" s="30" t="str">
        <f>IF(SUM('Sales by Agent'!V193:X193)&gt;0,"YES","NO")</f>
        <v>NO</v>
      </c>
      <c r="Y193" s="30" t="str">
        <f>IF(SUM('Sales by Agent'!W193:Y193)&gt;0,"YES","NO")</f>
        <v>NO</v>
      </c>
      <c r="Z193" s="30" t="str">
        <f>IF(SUM('Sales by Agent'!X193:Z193)&gt;0,"YES","NO")</f>
        <v>NO</v>
      </c>
      <c r="AA193" s="30" t="str">
        <f>IF(SUM('Sales by Agent'!Y193:AA193)&gt;0,"YES","NO")</f>
        <v>NO</v>
      </c>
      <c r="AB193" s="30" t="str">
        <f>IF(SUM('Sales by Agent'!Z193:AB193)&gt;0,"YES","NO")</f>
        <v>NO</v>
      </c>
      <c r="AC193" s="30" t="str">
        <f>IF(SUM('Sales by Agent'!AA193:AC193)&gt;0,"YES","NO")</f>
        <v>NO</v>
      </c>
      <c r="AD193" s="30" t="str">
        <f>IF(SUM('Sales by Agent'!AB193:AD193)&gt;0,"YES","NO")</f>
        <v>NO</v>
      </c>
      <c r="AE193" s="30" t="str">
        <f>IF(SUM('Sales by Agent'!AC193:AE193)&gt;0,"YES","NO")</f>
        <v>NO</v>
      </c>
      <c r="AF193" s="30" t="str">
        <f>IF(SUM('Sales by Agent'!AD193:AF193)&gt;0,"YES","NO")</f>
        <v>NO</v>
      </c>
      <c r="AG193" s="30" t="str">
        <f>IF(SUM('Sales by Agent'!AE193:AG193)&gt;0,"YES","NO")</f>
        <v>NO</v>
      </c>
      <c r="AH193" s="30" t="str">
        <f>IF(SUM('Sales by Agent'!AF193:AH193)&gt;0,"YES","NO")</f>
        <v>NO</v>
      </c>
      <c r="AI193" s="30" t="str">
        <f>IF(SUM('Sales by Agent'!AG193:AI193)&gt;0,"YES","NO")</f>
        <v>NO</v>
      </c>
      <c r="AJ193" s="30" t="str">
        <f>IF(SUM('Sales by Agent'!AH193:AJ193)&gt;0,"YES","NO")</f>
        <v>NO</v>
      </c>
      <c r="AK193" s="30" t="str">
        <f>IF(SUM('Sales by Agent'!AI193:AK193)&gt;0,"YES","NO")</f>
        <v>NO</v>
      </c>
      <c r="AL193" s="30" t="str">
        <f>IF(SUM('Sales by Agent'!AJ193:AL193)&gt;0,"YES","NO")</f>
        <v>YES</v>
      </c>
      <c r="AM193" s="30" t="str">
        <f>IF(SUM('Sales by Agent'!AK193:AM193)&gt;0,"YES","NO")</f>
        <v>YES</v>
      </c>
      <c r="AN193" s="30" t="str">
        <f>IF(SUM('Sales by Agent'!AL193:AN193)&gt;0,"YES","NO")</f>
        <v>YES</v>
      </c>
      <c r="AO193" s="30" t="str">
        <f>IF(SUM('Sales by Agent'!AM193:AO193)&gt;0,"YES","NO")</f>
        <v>NO</v>
      </c>
      <c r="AP193" s="30" t="str">
        <f>IF(SUM('Sales by Agent'!AN193:AP193)&gt;0,"YES","NO")</f>
        <v>NO</v>
      </c>
      <c r="AQ193" s="30" t="str">
        <f>IF(SUM('Sales by Agent'!AO193:AQ193)&gt;0,"YES","NO")</f>
        <v>NO</v>
      </c>
      <c r="AR193" s="30" t="str">
        <f>IF(SUM('Sales by Agent'!AP193:AR193)&gt;0,"YES","NO")</f>
        <v>NO</v>
      </c>
      <c r="AS193" s="30" t="str">
        <f>IF(SUM('Sales by Agent'!AQ193:AS193)&gt;0,"YES","NO")</f>
        <v>NO</v>
      </c>
      <c r="AT193" s="30" t="str">
        <f>IF(SUM('Sales by Agent'!AR193:AT193)&gt;0,"YES","NO")</f>
        <v>NO</v>
      </c>
      <c r="AU193" s="30" t="str">
        <f>IF(SUM('Sales by Agent'!AS193:AU193)&gt;0,"YES","NO")</f>
        <v>NO</v>
      </c>
      <c r="AV193" s="30" t="str">
        <f>IF(SUM('Sales by Agent'!AT193:AV193)&gt;0,"YES","NO")</f>
        <v>NO</v>
      </c>
      <c r="AW193" s="87"/>
      <c r="AX193" t="str">
        <f t="shared" si="24"/>
        <v>NO</v>
      </c>
      <c r="AY193" t="str">
        <f t="shared" si="25"/>
        <v>NO</v>
      </c>
      <c r="AZ193" t="str">
        <f t="shared" si="26"/>
        <v>NO</v>
      </c>
      <c r="BA193" t="str">
        <f t="shared" si="27"/>
        <v>NO</v>
      </c>
      <c r="BB193" t="str">
        <f t="shared" si="28"/>
        <v>NO</v>
      </c>
      <c r="BC193" t="str">
        <f t="shared" si="29"/>
        <v>NO</v>
      </c>
      <c r="BD193" t="str">
        <f t="shared" si="30"/>
        <v>NO</v>
      </c>
      <c r="BE193" t="str">
        <f t="shared" si="31"/>
        <v>NO</v>
      </c>
      <c r="BF193" t="str">
        <f t="shared" si="32"/>
        <v>NO</v>
      </c>
      <c r="BG193" t="str">
        <f t="shared" si="33"/>
        <v>NO</v>
      </c>
      <c r="BH193" t="str">
        <f t="shared" si="23"/>
        <v>NEW INACTIVE</v>
      </c>
    </row>
    <row r="194" spans="1:60">
      <c r="A194" s="564" t="s">
        <v>2337</v>
      </c>
      <c r="B194" s="564" t="s">
        <v>2338</v>
      </c>
      <c r="C194" s="564" t="s">
        <v>1986</v>
      </c>
      <c r="D194" s="564" t="s">
        <v>689</v>
      </c>
      <c r="E194" s="564" t="s">
        <v>1457</v>
      </c>
      <c r="F194" s="565">
        <v>10184.91</v>
      </c>
      <c r="G194" s="31"/>
      <c r="H194" s="31"/>
      <c r="I194" s="30" t="str">
        <f>IF(SUM('Sales by Agent'!G194:I194)&gt;0,"YES","NO")</f>
        <v>NO</v>
      </c>
      <c r="J194" s="30" t="str">
        <f>IF(SUM('Sales by Agent'!H194:J194)&gt;0,"YES","NO")</f>
        <v>NO</v>
      </c>
      <c r="K194" s="30" t="str">
        <f>IF(SUM('Sales by Agent'!I194:K194)&gt;0,"YES","NO")</f>
        <v>NO</v>
      </c>
      <c r="L194" s="30" t="str">
        <f>IF(SUM('Sales by Agent'!J194:L194)&gt;0,"YES","NO")</f>
        <v>NO</v>
      </c>
      <c r="M194" s="30" t="str">
        <f>IF(SUM('Sales by Agent'!K194:M194)&gt;0,"YES","NO")</f>
        <v>NO</v>
      </c>
      <c r="N194" s="30" t="str">
        <f>IF(SUM('Sales by Agent'!L194:N194)&gt;0,"YES","NO")</f>
        <v>NO</v>
      </c>
      <c r="O194" s="30" t="str">
        <f>IF(SUM('Sales by Agent'!M194:O194)&gt;0,"YES","NO")</f>
        <v>NO</v>
      </c>
      <c r="P194" s="30" t="str">
        <f>IF(SUM('Sales by Agent'!N194:P194)&gt;0,"YES","NO")</f>
        <v>NO</v>
      </c>
      <c r="Q194" s="30" t="str">
        <f>IF(SUM('Sales by Agent'!O194:Q194)&gt;0,"YES","NO")</f>
        <v>NO</v>
      </c>
      <c r="R194" s="30" t="str">
        <f>IF(SUM('Sales by Agent'!P194:R194)&gt;0,"YES","NO")</f>
        <v>NO</v>
      </c>
      <c r="S194" s="30" t="str">
        <f>IF(SUM('Sales by Agent'!Q194:S194)&gt;0,"YES","NO")</f>
        <v>NO</v>
      </c>
      <c r="T194" s="30" t="str">
        <f>IF(SUM('Sales by Agent'!R194:T194)&gt;0,"YES","NO")</f>
        <v>NO</v>
      </c>
      <c r="U194" s="30" t="str">
        <f>IF(SUM('Sales by Agent'!S194:U194)&gt;0,"YES","NO")</f>
        <v>NO</v>
      </c>
      <c r="V194" s="30" t="str">
        <f>IF(SUM('Sales by Agent'!T194:V194)&gt;0,"YES","NO")</f>
        <v>NO</v>
      </c>
      <c r="W194" s="30" t="str">
        <f>IF(SUM('Sales by Agent'!U194:W194)&gt;0,"YES","NO")</f>
        <v>NO</v>
      </c>
      <c r="X194" s="30" t="str">
        <f>IF(SUM('Sales by Agent'!V194:X194)&gt;0,"YES","NO")</f>
        <v>NO</v>
      </c>
      <c r="Y194" s="30" t="str">
        <f>IF(SUM('Sales by Agent'!W194:Y194)&gt;0,"YES","NO")</f>
        <v>NO</v>
      </c>
      <c r="Z194" s="30" t="str">
        <f>IF(SUM('Sales by Agent'!X194:Z194)&gt;0,"YES","NO")</f>
        <v>NO</v>
      </c>
      <c r="AA194" s="30" t="str">
        <f>IF(SUM('Sales by Agent'!Y194:AA194)&gt;0,"YES","NO")</f>
        <v>NO</v>
      </c>
      <c r="AB194" s="30" t="str">
        <f>IF(SUM('Sales by Agent'!Z194:AB194)&gt;0,"YES","NO")</f>
        <v>NO</v>
      </c>
      <c r="AC194" s="30" t="str">
        <f>IF(SUM('Sales by Agent'!AA194:AC194)&gt;0,"YES","NO")</f>
        <v>NO</v>
      </c>
      <c r="AD194" s="30" t="str">
        <f>IF(SUM('Sales by Agent'!AB194:AD194)&gt;0,"YES","NO")</f>
        <v>NO</v>
      </c>
      <c r="AE194" s="30" t="str">
        <f>IF(SUM('Sales by Agent'!AC194:AE194)&gt;0,"YES","NO")</f>
        <v>NO</v>
      </c>
      <c r="AF194" s="30" t="str">
        <f>IF(SUM('Sales by Agent'!AD194:AF194)&gt;0,"YES","NO")</f>
        <v>NO</v>
      </c>
      <c r="AG194" s="30" t="str">
        <f>IF(SUM('Sales by Agent'!AE194:AG194)&gt;0,"YES","NO")</f>
        <v>NO</v>
      </c>
      <c r="AH194" s="30" t="str">
        <f>IF(SUM('Sales by Agent'!AF194:AH194)&gt;0,"YES","NO")</f>
        <v>NO</v>
      </c>
      <c r="AI194" s="30" t="str">
        <f>IF(SUM('Sales by Agent'!AG194:AI194)&gt;0,"YES","NO")</f>
        <v>NO</v>
      </c>
      <c r="AJ194" s="30" t="str">
        <f>IF(SUM('Sales by Agent'!AH194:AJ194)&gt;0,"YES","NO")</f>
        <v>NO</v>
      </c>
      <c r="AK194" s="30" t="str">
        <f>IF(SUM('Sales by Agent'!AI194:AK194)&gt;0,"YES","NO")</f>
        <v>NO</v>
      </c>
      <c r="AL194" s="30" t="str">
        <f>IF(SUM('Sales by Agent'!AJ194:AL194)&gt;0,"YES","NO")</f>
        <v>YES</v>
      </c>
      <c r="AM194" s="30" t="str">
        <f>IF(SUM('Sales by Agent'!AK194:AM194)&gt;0,"YES","NO")</f>
        <v>YES</v>
      </c>
      <c r="AN194" s="30" t="str">
        <f>IF(SUM('Sales by Agent'!AL194:AN194)&gt;0,"YES","NO")</f>
        <v>YES</v>
      </c>
      <c r="AO194" s="30" t="str">
        <f>IF(SUM('Sales by Agent'!AM194:AO194)&gt;0,"YES","NO")</f>
        <v>YES</v>
      </c>
      <c r="AP194" s="30" t="str">
        <f>IF(SUM('Sales by Agent'!AN194:AP194)&gt;0,"YES","NO")</f>
        <v>YES</v>
      </c>
      <c r="AQ194" s="30" t="str">
        <f>IF(SUM('Sales by Agent'!AO194:AQ194)&gt;0,"YES","NO")</f>
        <v>YES</v>
      </c>
      <c r="AR194" s="30" t="str">
        <f>IF(SUM('Sales by Agent'!AP194:AR194)&gt;0,"YES","NO")</f>
        <v>YES</v>
      </c>
      <c r="AS194" s="30" t="str">
        <f>IF(SUM('Sales by Agent'!AQ194:AS194)&gt;0,"YES","NO")</f>
        <v>YES</v>
      </c>
      <c r="AT194" s="30" t="str">
        <f>IF(SUM('Sales by Agent'!AR194:AT194)&gt;0,"YES","NO")</f>
        <v>YES</v>
      </c>
      <c r="AU194" s="30" t="str">
        <f>IF(SUM('Sales by Agent'!AS194:AU194)&gt;0,"YES","NO")</f>
        <v>YES</v>
      </c>
      <c r="AV194" s="30" t="str">
        <f>IF(SUM('Sales by Agent'!AT194:AV194)&gt;0,"YES","NO")</f>
        <v>YES</v>
      </c>
      <c r="AW194" s="87"/>
      <c r="AX194" t="str">
        <f t="shared" si="24"/>
        <v>NO</v>
      </c>
      <c r="AY194" t="str">
        <f t="shared" si="25"/>
        <v>NO</v>
      </c>
      <c r="AZ194" t="str">
        <f t="shared" si="26"/>
        <v>NO</v>
      </c>
      <c r="BA194" t="str">
        <f t="shared" si="27"/>
        <v>NO</v>
      </c>
      <c r="BB194" t="str">
        <f t="shared" si="28"/>
        <v>NO</v>
      </c>
      <c r="BC194" t="str">
        <f t="shared" si="29"/>
        <v>NO</v>
      </c>
      <c r="BD194" t="str">
        <f t="shared" si="30"/>
        <v>NO</v>
      </c>
      <c r="BE194" t="str">
        <f t="shared" si="31"/>
        <v>NO</v>
      </c>
      <c r="BF194" t="str">
        <f t="shared" si="32"/>
        <v>NO</v>
      </c>
      <c r="BG194" t="str">
        <f t="shared" si="33"/>
        <v>NO</v>
      </c>
      <c r="BH194" t="str">
        <f t="shared" ref="BH194:BH257" si="34">IF(AND(AN194="YES",AO194="NO"),"NEW INACTIVE","NO")</f>
        <v>NO</v>
      </c>
    </row>
    <row r="195" spans="1:60">
      <c r="A195" s="564" t="s">
        <v>2339</v>
      </c>
      <c r="B195" s="564" t="s">
        <v>2340</v>
      </c>
      <c r="C195" s="564" t="s">
        <v>1986</v>
      </c>
      <c r="D195" s="564" t="s">
        <v>689</v>
      </c>
      <c r="E195" s="564" t="s">
        <v>1457</v>
      </c>
      <c r="F195" s="565">
        <v>40646.230000000003</v>
      </c>
      <c r="G195" s="31"/>
      <c r="H195" s="31"/>
      <c r="I195" s="30" t="str">
        <f>IF(SUM('Sales by Agent'!G195:I195)&gt;0,"YES","NO")</f>
        <v>NO</v>
      </c>
      <c r="J195" s="30" t="str">
        <f>IF(SUM('Sales by Agent'!H195:J195)&gt;0,"YES","NO")</f>
        <v>NO</v>
      </c>
      <c r="K195" s="30" t="str">
        <f>IF(SUM('Sales by Agent'!I195:K195)&gt;0,"YES","NO")</f>
        <v>NO</v>
      </c>
      <c r="L195" s="30" t="str">
        <f>IF(SUM('Sales by Agent'!J195:L195)&gt;0,"YES","NO")</f>
        <v>NO</v>
      </c>
      <c r="M195" s="30" t="str">
        <f>IF(SUM('Sales by Agent'!K195:M195)&gt;0,"YES","NO")</f>
        <v>NO</v>
      </c>
      <c r="N195" s="30" t="str">
        <f>IF(SUM('Sales by Agent'!L195:N195)&gt;0,"YES","NO")</f>
        <v>NO</v>
      </c>
      <c r="O195" s="30" t="str">
        <f>IF(SUM('Sales by Agent'!M195:O195)&gt;0,"YES","NO")</f>
        <v>NO</v>
      </c>
      <c r="P195" s="30" t="str">
        <f>IF(SUM('Sales by Agent'!N195:P195)&gt;0,"YES","NO")</f>
        <v>NO</v>
      </c>
      <c r="Q195" s="30" t="str">
        <f>IF(SUM('Sales by Agent'!O195:Q195)&gt;0,"YES","NO")</f>
        <v>NO</v>
      </c>
      <c r="R195" s="30" t="str">
        <f>IF(SUM('Sales by Agent'!P195:R195)&gt;0,"YES","NO")</f>
        <v>NO</v>
      </c>
      <c r="S195" s="30" t="str">
        <f>IF(SUM('Sales by Agent'!Q195:S195)&gt;0,"YES","NO")</f>
        <v>NO</v>
      </c>
      <c r="T195" s="30" t="str">
        <f>IF(SUM('Sales by Agent'!R195:T195)&gt;0,"YES","NO")</f>
        <v>NO</v>
      </c>
      <c r="U195" s="30" t="str">
        <f>IF(SUM('Sales by Agent'!S195:U195)&gt;0,"YES","NO")</f>
        <v>NO</v>
      </c>
      <c r="V195" s="30" t="str">
        <f>IF(SUM('Sales by Agent'!T195:V195)&gt;0,"YES","NO")</f>
        <v>NO</v>
      </c>
      <c r="W195" s="30" t="str">
        <f>IF(SUM('Sales by Agent'!U195:W195)&gt;0,"YES","NO")</f>
        <v>NO</v>
      </c>
      <c r="X195" s="30" t="str">
        <f>IF(SUM('Sales by Agent'!V195:X195)&gt;0,"YES","NO")</f>
        <v>NO</v>
      </c>
      <c r="Y195" s="30" t="str">
        <f>IF(SUM('Sales by Agent'!W195:Y195)&gt;0,"YES","NO")</f>
        <v>NO</v>
      </c>
      <c r="Z195" s="30" t="str">
        <f>IF(SUM('Sales by Agent'!X195:Z195)&gt;0,"YES","NO")</f>
        <v>NO</v>
      </c>
      <c r="AA195" s="30" t="str">
        <f>IF(SUM('Sales by Agent'!Y195:AA195)&gt;0,"YES","NO")</f>
        <v>NO</v>
      </c>
      <c r="AB195" s="30" t="str">
        <f>IF(SUM('Sales by Agent'!Z195:AB195)&gt;0,"YES","NO")</f>
        <v>NO</v>
      </c>
      <c r="AC195" s="30" t="str">
        <f>IF(SUM('Sales by Agent'!AA195:AC195)&gt;0,"YES","NO")</f>
        <v>NO</v>
      </c>
      <c r="AD195" s="30" t="str">
        <f>IF(SUM('Sales by Agent'!AB195:AD195)&gt;0,"YES","NO")</f>
        <v>NO</v>
      </c>
      <c r="AE195" s="30" t="str">
        <f>IF(SUM('Sales by Agent'!AC195:AE195)&gt;0,"YES","NO")</f>
        <v>NO</v>
      </c>
      <c r="AF195" s="30" t="str">
        <f>IF(SUM('Sales by Agent'!AD195:AF195)&gt;0,"YES","NO")</f>
        <v>NO</v>
      </c>
      <c r="AG195" s="30" t="str">
        <f>IF(SUM('Sales by Agent'!AE195:AG195)&gt;0,"YES","NO")</f>
        <v>NO</v>
      </c>
      <c r="AH195" s="30" t="str">
        <f>IF(SUM('Sales by Agent'!AF195:AH195)&gt;0,"YES","NO")</f>
        <v>NO</v>
      </c>
      <c r="AI195" s="30" t="str">
        <f>IF(SUM('Sales by Agent'!AG195:AI195)&gt;0,"YES","NO")</f>
        <v>NO</v>
      </c>
      <c r="AJ195" s="30" t="str">
        <f>IF(SUM('Sales by Agent'!AH195:AJ195)&gt;0,"YES","NO")</f>
        <v>NO</v>
      </c>
      <c r="AK195" s="30" t="str">
        <f>IF(SUM('Sales by Agent'!AI195:AK195)&gt;0,"YES","NO")</f>
        <v>NO</v>
      </c>
      <c r="AL195" s="30" t="str">
        <f>IF(SUM('Sales by Agent'!AJ195:AL195)&gt;0,"YES","NO")</f>
        <v>NO</v>
      </c>
      <c r="AM195" s="30" t="str">
        <f>IF(SUM('Sales by Agent'!AK195:AM195)&gt;0,"YES","NO")</f>
        <v>NO</v>
      </c>
      <c r="AN195" s="30" t="str">
        <f>IF(SUM('Sales by Agent'!AL195:AN195)&gt;0,"YES","NO")</f>
        <v>YES</v>
      </c>
      <c r="AO195" s="30" t="str">
        <f>IF(SUM('Sales by Agent'!AM195:AO195)&gt;0,"YES","NO")</f>
        <v>YES</v>
      </c>
      <c r="AP195" s="30" t="str">
        <f>IF(SUM('Sales by Agent'!AN195:AP195)&gt;0,"YES","NO")</f>
        <v>YES</v>
      </c>
      <c r="AQ195" s="30" t="str">
        <f>IF(SUM('Sales by Agent'!AO195:AQ195)&gt;0,"YES","NO")</f>
        <v>YES</v>
      </c>
      <c r="AR195" s="30" t="str">
        <f>IF(SUM('Sales by Agent'!AP195:AR195)&gt;0,"YES","NO")</f>
        <v>YES</v>
      </c>
      <c r="AS195" s="30" t="str">
        <f>IF(SUM('Sales by Agent'!AQ195:AS195)&gt;0,"YES","NO")</f>
        <v>YES</v>
      </c>
      <c r="AT195" s="30" t="str">
        <f>IF(SUM('Sales by Agent'!AR195:AT195)&gt;0,"YES","NO")</f>
        <v>YES</v>
      </c>
      <c r="AU195" s="30" t="str">
        <f>IF(SUM('Sales by Agent'!AS195:AU195)&gt;0,"YES","NO")</f>
        <v>YES</v>
      </c>
      <c r="AV195" s="30" t="str">
        <f>IF(SUM('Sales by Agent'!AT195:AV195)&gt;0,"YES","NO")</f>
        <v>YES</v>
      </c>
      <c r="AW195" s="87"/>
      <c r="AX195" t="str">
        <f t="shared" ref="AX195:AX258" si="35">IF(AND(AD195="YES",AE195="NO"),"NEW INACTIVE","NO")</f>
        <v>NO</v>
      </c>
      <c r="AY195" t="str">
        <f t="shared" ref="AY195:AY258" si="36">IF(AND(AE195="YES",AF195="NO"),"NEW INACTIVE","NO")</f>
        <v>NO</v>
      </c>
      <c r="AZ195" t="str">
        <f t="shared" ref="AZ195:AZ258" si="37">IF(AND(AF195="YES",AG195="NO"),"NEW INACTIVE","NO")</f>
        <v>NO</v>
      </c>
      <c r="BA195" t="str">
        <f t="shared" ref="BA195:BA258" si="38">IF(AND(AG195="YES",AH195="NO"),"NEW INACTIVE","NO")</f>
        <v>NO</v>
      </c>
      <c r="BB195" t="str">
        <f t="shared" ref="BB195:BB258" si="39">IF(AND(AH195="YES",AI195="NO"),"NEW INACTIVE","NO")</f>
        <v>NO</v>
      </c>
      <c r="BC195" t="str">
        <f t="shared" ref="BC195:BC258" si="40">IF(AND(AI195="YES",AJ195="NO"),"NEW INACTIVE","NO")</f>
        <v>NO</v>
      </c>
      <c r="BD195" t="str">
        <f t="shared" ref="BD195:BD258" si="41">IF(AND(AJ195="YES",AK195="NO"),"NEW INACTIVE","NO")</f>
        <v>NO</v>
      </c>
      <c r="BE195" t="str">
        <f t="shared" ref="BE195:BE258" si="42">IF(AND(AK195="YES",AL195="NO"),"NEW INACTIVE","NO")</f>
        <v>NO</v>
      </c>
      <c r="BF195" t="str">
        <f t="shared" ref="BF195:BF258" si="43">IF(AND(AL195="YES",AM195="NO"),"NEW INACTIVE","NO")</f>
        <v>NO</v>
      </c>
      <c r="BG195" t="str">
        <f t="shared" ref="BG195:BG258" si="44">IF(AND(AM195="YES",AN195="NO"),"NEW INACTIVE","NO")</f>
        <v>NO</v>
      </c>
      <c r="BH195" t="str">
        <f t="shared" si="34"/>
        <v>NO</v>
      </c>
    </row>
    <row r="196" spans="1:60">
      <c r="A196" s="564" t="s">
        <v>2536</v>
      </c>
      <c r="B196" s="564" t="s">
        <v>2537</v>
      </c>
      <c r="C196" s="564" t="s">
        <v>1986</v>
      </c>
      <c r="D196" s="564" t="s">
        <v>689</v>
      </c>
      <c r="E196" s="564" t="s">
        <v>1457</v>
      </c>
      <c r="F196" s="565">
        <v>508.05</v>
      </c>
      <c r="G196" s="31"/>
      <c r="H196" s="31"/>
      <c r="I196" s="30" t="str">
        <f>IF(SUM('Sales by Agent'!G196:I196)&gt;0,"YES","NO")</f>
        <v>NO</v>
      </c>
      <c r="J196" s="30" t="str">
        <f>IF(SUM('Sales by Agent'!H196:J196)&gt;0,"YES","NO")</f>
        <v>NO</v>
      </c>
      <c r="K196" s="30" t="str">
        <f>IF(SUM('Sales by Agent'!I196:K196)&gt;0,"YES","NO")</f>
        <v>NO</v>
      </c>
      <c r="L196" s="30" t="str">
        <f>IF(SUM('Sales by Agent'!J196:L196)&gt;0,"YES","NO")</f>
        <v>NO</v>
      </c>
      <c r="M196" s="30" t="str">
        <f>IF(SUM('Sales by Agent'!K196:M196)&gt;0,"YES","NO")</f>
        <v>NO</v>
      </c>
      <c r="N196" s="30" t="str">
        <f>IF(SUM('Sales by Agent'!L196:N196)&gt;0,"YES","NO")</f>
        <v>NO</v>
      </c>
      <c r="O196" s="30" t="str">
        <f>IF(SUM('Sales by Agent'!M196:O196)&gt;0,"YES","NO")</f>
        <v>NO</v>
      </c>
      <c r="P196" s="30" t="str">
        <f>IF(SUM('Sales by Agent'!N196:P196)&gt;0,"YES","NO")</f>
        <v>NO</v>
      </c>
      <c r="Q196" s="30" t="str">
        <f>IF(SUM('Sales by Agent'!O196:Q196)&gt;0,"YES","NO")</f>
        <v>NO</v>
      </c>
      <c r="R196" s="30" t="str">
        <f>IF(SUM('Sales by Agent'!P196:R196)&gt;0,"YES","NO")</f>
        <v>NO</v>
      </c>
      <c r="S196" s="30" t="str">
        <f>IF(SUM('Sales by Agent'!Q196:S196)&gt;0,"YES","NO")</f>
        <v>NO</v>
      </c>
      <c r="T196" s="30" t="str">
        <f>IF(SUM('Sales by Agent'!R196:T196)&gt;0,"YES","NO")</f>
        <v>NO</v>
      </c>
      <c r="U196" s="30" t="str">
        <f>IF(SUM('Sales by Agent'!S196:U196)&gt;0,"YES","NO")</f>
        <v>NO</v>
      </c>
      <c r="V196" s="30" t="str">
        <f>IF(SUM('Sales by Agent'!T196:V196)&gt;0,"YES","NO")</f>
        <v>NO</v>
      </c>
      <c r="W196" s="30" t="str">
        <f>IF(SUM('Sales by Agent'!U196:W196)&gt;0,"YES","NO")</f>
        <v>NO</v>
      </c>
      <c r="X196" s="30" t="str">
        <f>IF(SUM('Sales by Agent'!V196:X196)&gt;0,"YES","NO")</f>
        <v>NO</v>
      </c>
      <c r="Y196" s="30" t="str">
        <f>IF(SUM('Sales by Agent'!W196:Y196)&gt;0,"YES","NO")</f>
        <v>NO</v>
      </c>
      <c r="Z196" s="30" t="str">
        <f>IF(SUM('Sales by Agent'!X196:Z196)&gt;0,"YES","NO")</f>
        <v>NO</v>
      </c>
      <c r="AA196" s="30" t="str">
        <f>IF(SUM('Sales by Agent'!Y196:AA196)&gt;0,"YES","NO")</f>
        <v>NO</v>
      </c>
      <c r="AB196" s="30" t="str">
        <f>IF(SUM('Sales by Agent'!Z196:AB196)&gt;0,"YES","NO")</f>
        <v>NO</v>
      </c>
      <c r="AC196" s="30" t="str">
        <f>IF(SUM('Sales by Agent'!AA196:AC196)&gt;0,"YES","NO")</f>
        <v>NO</v>
      </c>
      <c r="AD196" s="30" t="str">
        <f>IF(SUM('Sales by Agent'!AB196:AD196)&gt;0,"YES","NO")</f>
        <v>NO</v>
      </c>
      <c r="AE196" s="30" t="str">
        <f>IF(SUM('Sales by Agent'!AC196:AE196)&gt;0,"YES","NO")</f>
        <v>NO</v>
      </c>
      <c r="AF196" s="30" t="str">
        <f>IF(SUM('Sales by Agent'!AD196:AF196)&gt;0,"YES","NO")</f>
        <v>NO</v>
      </c>
      <c r="AG196" s="30" t="str">
        <f>IF(SUM('Sales by Agent'!AE196:AG196)&gt;0,"YES","NO")</f>
        <v>NO</v>
      </c>
      <c r="AH196" s="30" t="str">
        <f>IF(SUM('Sales by Agent'!AF196:AH196)&gt;0,"YES","NO")</f>
        <v>NO</v>
      </c>
      <c r="AI196" s="30" t="str">
        <f>IF(SUM('Sales by Agent'!AG196:AI196)&gt;0,"YES","NO")</f>
        <v>NO</v>
      </c>
      <c r="AJ196" s="30" t="str">
        <f>IF(SUM('Sales by Agent'!AH196:AJ196)&gt;0,"YES","NO")</f>
        <v>NO</v>
      </c>
      <c r="AK196" s="30" t="str">
        <f>IF(SUM('Sales by Agent'!AI196:AK196)&gt;0,"YES","NO")</f>
        <v>NO</v>
      </c>
      <c r="AL196" s="30" t="str">
        <f>IF(SUM('Sales by Agent'!AJ196:AL196)&gt;0,"YES","NO")</f>
        <v>NO</v>
      </c>
      <c r="AM196" s="30" t="str">
        <f>IF(SUM('Sales by Agent'!AK196:AM196)&gt;0,"YES","NO")</f>
        <v>NO</v>
      </c>
      <c r="AN196" s="30" t="str">
        <f>IF(SUM('Sales by Agent'!AL196:AN196)&gt;0,"YES","NO")</f>
        <v>NO</v>
      </c>
      <c r="AO196" s="30" t="str">
        <f>IF(SUM('Sales by Agent'!AM196:AO196)&gt;0,"YES","NO")</f>
        <v>NO</v>
      </c>
      <c r="AP196" s="30" t="str">
        <f>IF(SUM('Sales by Agent'!AN196:AP196)&gt;0,"YES","NO")</f>
        <v>NO</v>
      </c>
      <c r="AQ196" s="30" t="str">
        <f>IF(SUM('Sales by Agent'!AO196:AQ196)&gt;0,"YES","NO")</f>
        <v>NO</v>
      </c>
      <c r="AR196" s="30" t="str">
        <f>IF(SUM('Sales by Agent'!AP196:AR196)&gt;0,"YES","NO")</f>
        <v>NO</v>
      </c>
      <c r="AS196" s="30" t="str">
        <f>IF(SUM('Sales by Agent'!AQ196:AS196)&gt;0,"YES","NO")</f>
        <v>NO</v>
      </c>
      <c r="AT196" s="30" t="str">
        <f>IF(SUM('Sales by Agent'!AR196:AT196)&gt;0,"YES","NO")</f>
        <v>NO</v>
      </c>
      <c r="AU196" s="30" t="str">
        <f>IF(SUM('Sales by Agent'!AS196:AU196)&gt;0,"YES","NO")</f>
        <v>NO</v>
      </c>
      <c r="AV196" s="30" t="str">
        <f>IF(SUM('Sales by Agent'!AT196:AV196)&gt;0,"YES","NO")</f>
        <v>NO</v>
      </c>
      <c r="AW196" s="87"/>
      <c r="AX196" t="str">
        <f t="shared" si="35"/>
        <v>NO</v>
      </c>
      <c r="AY196" t="str">
        <f t="shared" si="36"/>
        <v>NO</v>
      </c>
      <c r="AZ196" t="str">
        <f t="shared" si="37"/>
        <v>NO</v>
      </c>
      <c r="BA196" t="str">
        <f t="shared" si="38"/>
        <v>NO</v>
      </c>
      <c r="BB196" t="str">
        <f t="shared" si="39"/>
        <v>NO</v>
      </c>
      <c r="BC196" t="str">
        <f t="shared" si="40"/>
        <v>NO</v>
      </c>
      <c r="BD196" t="str">
        <f t="shared" si="41"/>
        <v>NO</v>
      </c>
      <c r="BE196" t="str">
        <f t="shared" si="42"/>
        <v>NO</v>
      </c>
      <c r="BF196" t="str">
        <f t="shared" si="43"/>
        <v>NO</v>
      </c>
      <c r="BG196" t="str">
        <f t="shared" si="44"/>
        <v>NO</v>
      </c>
      <c r="BH196" t="str">
        <f t="shared" si="34"/>
        <v>NO</v>
      </c>
    </row>
    <row r="197" spans="1:60">
      <c r="A197" s="564" t="s">
        <v>2341</v>
      </c>
      <c r="B197" s="564" t="s">
        <v>2342</v>
      </c>
      <c r="C197" s="564" t="s">
        <v>1986</v>
      </c>
      <c r="D197" s="564" t="s">
        <v>689</v>
      </c>
      <c r="E197" s="564" t="s">
        <v>1457</v>
      </c>
      <c r="F197" s="565">
        <v>20376.97</v>
      </c>
      <c r="G197" s="87"/>
      <c r="H197" s="87"/>
      <c r="I197" s="30" t="str">
        <f>IF(SUM('Sales by Agent'!G197:I197)&gt;0,"YES","NO")</f>
        <v>NO</v>
      </c>
      <c r="J197" s="30" t="str">
        <f>IF(SUM('Sales by Agent'!H197:J197)&gt;0,"YES","NO")</f>
        <v>NO</v>
      </c>
      <c r="K197" s="30" t="str">
        <f>IF(SUM('Sales by Agent'!I197:K197)&gt;0,"YES","NO")</f>
        <v>NO</v>
      </c>
      <c r="L197" s="30" t="str">
        <f>IF(SUM('Sales by Agent'!J197:L197)&gt;0,"YES","NO")</f>
        <v>NO</v>
      </c>
      <c r="M197" s="30" t="str">
        <f>IF(SUM('Sales by Agent'!K197:M197)&gt;0,"YES","NO")</f>
        <v>NO</v>
      </c>
      <c r="N197" s="30" t="str">
        <f>IF(SUM('Sales by Agent'!L197:N197)&gt;0,"YES","NO")</f>
        <v>NO</v>
      </c>
      <c r="O197" s="30" t="str">
        <f>IF(SUM('Sales by Agent'!M197:O197)&gt;0,"YES","NO")</f>
        <v>NO</v>
      </c>
      <c r="P197" s="30" t="str">
        <f>IF(SUM('Sales by Agent'!N197:P197)&gt;0,"YES","NO")</f>
        <v>NO</v>
      </c>
      <c r="Q197" s="30" t="str">
        <f>IF(SUM('Sales by Agent'!O197:Q197)&gt;0,"YES","NO")</f>
        <v>NO</v>
      </c>
      <c r="R197" s="30" t="str">
        <f>IF(SUM('Sales by Agent'!P197:R197)&gt;0,"YES","NO")</f>
        <v>NO</v>
      </c>
      <c r="S197" s="30" t="str">
        <f>IF(SUM('Sales by Agent'!Q197:S197)&gt;0,"YES","NO")</f>
        <v>NO</v>
      </c>
      <c r="T197" s="30" t="str">
        <f>IF(SUM('Sales by Agent'!R197:T197)&gt;0,"YES","NO")</f>
        <v>NO</v>
      </c>
      <c r="U197" s="30" t="str">
        <f>IF(SUM('Sales by Agent'!S197:U197)&gt;0,"YES","NO")</f>
        <v>NO</v>
      </c>
      <c r="V197" s="30" t="str">
        <f>IF(SUM('Sales by Agent'!T197:V197)&gt;0,"YES","NO")</f>
        <v>NO</v>
      </c>
      <c r="W197" s="30" t="str">
        <f>IF(SUM('Sales by Agent'!U197:W197)&gt;0,"YES","NO")</f>
        <v>NO</v>
      </c>
      <c r="X197" s="30" t="str">
        <f>IF(SUM('Sales by Agent'!V197:X197)&gt;0,"YES","NO")</f>
        <v>NO</v>
      </c>
      <c r="Y197" s="30" t="str">
        <f>IF(SUM('Sales by Agent'!W197:Y197)&gt;0,"YES","NO")</f>
        <v>NO</v>
      </c>
      <c r="Z197" s="30" t="str">
        <f>IF(SUM('Sales by Agent'!X197:Z197)&gt;0,"YES","NO")</f>
        <v>NO</v>
      </c>
      <c r="AA197" s="30" t="str">
        <f>IF(SUM('Sales by Agent'!Y197:AA197)&gt;0,"YES","NO")</f>
        <v>NO</v>
      </c>
      <c r="AB197" s="30" t="str">
        <f>IF(SUM('Sales by Agent'!Z197:AB197)&gt;0,"YES","NO")</f>
        <v>NO</v>
      </c>
      <c r="AC197" s="30" t="str">
        <f>IF(SUM('Sales by Agent'!AA197:AC197)&gt;0,"YES","NO")</f>
        <v>NO</v>
      </c>
      <c r="AD197" s="30" t="str">
        <f>IF(SUM('Sales by Agent'!AB197:AD197)&gt;0,"YES","NO")</f>
        <v>NO</v>
      </c>
      <c r="AE197" s="30" t="str">
        <f>IF(SUM('Sales by Agent'!AC197:AE197)&gt;0,"YES","NO")</f>
        <v>NO</v>
      </c>
      <c r="AF197" s="30" t="str">
        <f>IF(SUM('Sales by Agent'!AD197:AF197)&gt;0,"YES","NO")</f>
        <v>NO</v>
      </c>
      <c r="AG197" s="30" t="str">
        <f>IF(SUM('Sales by Agent'!AE197:AG197)&gt;0,"YES","NO")</f>
        <v>NO</v>
      </c>
      <c r="AH197" s="30" t="str">
        <f>IF(SUM('Sales by Agent'!AF197:AH197)&gt;0,"YES","NO")</f>
        <v>NO</v>
      </c>
      <c r="AI197" s="30" t="str">
        <f>IF(SUM('Sales by Agent'!AG197:AI197)&gt;0,"YES","NO")</f>
        <v>NO</v>
      </c>
      <c r="AJ197" s="30" t="str">
        <f>IF(SUM('Sales by Agent'!AH197:AJ197)&gt;0,"YES","NO")</f>
        <v>NO</v>
      </c>
      <c r="AK197" s="30" t="str">
        <f>IF(SUM('Sales by Agent'!AI197:AK197)&gt;0,"YES","NO")</f>
        <v>NO</v>
      </c>
      <c r="AL197" s="30" t="str">
        <f>IF(SUM('Sales by Agent'!AJ197:AL197)&gt;0,"YES","NO")</f>
        <v>NO</v>
      </c>
      <c r="AM197" s="30" t="str">
        <f>IF(SUM('Sales by Agent'!AK197:AM197)&gt;0,"YES","NO")</f>
        <v>NO</v>
      </c>
      <c r="AN197" s="30" t="str">
        <f>IF(SUM('Sales by Agent'!AL197:AN197)&gt;0,"YES","NO")</f>
        <v>NO</v>
      </c>
      <c r="AO197" s="30" t="str">
        <f>IF(SUM('Sales by Agent'!AM197:AO197)&gt;0,"YES","NO")</f>
        <v>NO</v>
      </c>
      <c r="AP197" s="30" t="str">
        <f>IF(SUM('Sales by Agent'!AN197:AP197)&gt;0,"YES","NO")</f>
        <v>YES</v>
      </c>
      <c r="AQ197" s="30" t="str">
        <f>IF(SUM('Sales by Agent'!AO197:AQ197)&gt;0,"YES","NO")</f>
        <v>YES</v>
      </c>
      <c r="AR197" s="30" t="str">
        <f>IF(SUM('Sales by Agent'!AP197:AR197)&gt;0,"YES","NO")</f>
        <v>YES</v>
      </c>
      <c r="AS197" s="30" t="str">
        <f>IF(SUM('Sales by Agent'!AQ197:AS197)&gt;0,"YES","NO")</f>
        <v>YES</v>
      </c>
      <c r="AT197" s="30" t="str">
        <f>IF(SUM('Sales by Agent'!AR197:AT197)&gt;0,"YES","NO")</f>
        <v>YES</v>
      </c>
      <c r="AU197" s="30" t="str">
        <f>IF(SUM('Sales by Agent'!AS197:AU197)&gt;0,"YES","NO")</f>
        <v>YES</v>
      </c>
      <c r="AV197" s="30" t="str">
        <f>IF(SUM('Sales by Agent'!AT197:AV197)&gt;0,"YES","NO")</f>
        <v>YES</v>
      </c>
      <c r="AW197" s="87"/>
      <c r="AX197" t="str">
        <f t="shared" si="35"/>
        <v>NO</v>
      </c>
      <c r="AY197" t="str">
        <f t="shared" si="36"/>
        <v>NO</v>
      </c>
      <c r="AZ197" t="str">
        <f t="shared" si="37"/>
        <v>NO</v>
      </c>
      <c r="BA197" t="str">
        <f t="shared" si="38"/>
        <v>NO</v>
      </c>
      <c r="BB197" t="str">
        <f t="shared" si="39"/>
        <v>NO</v>
      </c>
      <c r="BC197" t="str">
        <f t="shared" si="40"/>
        <v>NO</v>
      </c>
      <c r="BD197" t="str">
        <f t="shared" si="41"/>
        <v>NO</v>
      </c>
      <c r="BE197" t="str">
        <f t="shared" si="42"/>
        <v>NO</v>
      </c>
      <c r="BF197" t="str">
        <f t="shared" si="43"/>
        <v>NO</v>
      </c>
      <c r="BG197" t="str">
        <f t="shared" si="44"/>
        <v>NO</v>
      </c>
      <c r="BH197" t="str">
        <f t="shared" si="34"/>
        <v>NO</v>
      </c>
    </row>
    <row r="198" spans="1:60">
      <c r="A198" s="564" t="s">
        <v>2343</v>
      </c>
      <c r="B198" s="564" t="s">
        <v>2344</v>
      </c>
      <c r="C198" s="564" t="s">
        <v>1986</v>
      </c>
      <c r="D198" s="564" t="s">
        <v>689</v>
      </c>
      <c r="E198" s="564" t="s">
        <v>1457</v>
      </c>
      <c r="F198" s="565">
        <v>6020.08</v>
      </c>
      <c r="G198" s="31"/>
      <c r="H198" s="86"/>
      <c r="I198" s="30" t="str">
        <f>IF(SUM('Sales by Agent'!G198:I198)&gt;0,"YES","NO")</f>
        <v>NO</v>
      </c>
      <c r="J198" s="30" t="str">
        <f>IF(SUM('Sales by Agent'!H198:J198)&gt;0,"YES","NO")</f>
        <v>NO</v>
      </c>
      <c r="K198" s="30" t="str">
        <f>IF(SUM('Sales by Agent'!I198:K198)&gt;0,"YES","NO")</f>
        <v>NO</v>
      </c>
      <c r="L198" s="30" t="str">
        <f>IF(SUM('Sales by Agent'!J198:L198)&gt;0,"YES","NO")</f>
        <v>NO</v>
      </c>
      <c r="M198" s="30" t="str">
        <f>IF(SUM('Sales by Agent'!K198:M198)&gt;0,"YES","NO")</f>
        <v>NO</v>
      </c>
      <c r="N198" s="30" t="str">
        <f>IF(SUM('Sales by Agent'!L198:N198)&gt;0,"YES","NO")</f>
        <v>NO</v>
      </c>
      <c r="O198" s="30" t="str">
        <f>IF(SUM('Sales by Agent'!M198:O198)&gt;0,"YES","NO")</f>
        <v>NO</v>
      </c>
      <c r="P198" s="30" t="str">
        <f>IF(SUM('Sales by Agent'!N198:P198)&gt;0,"YES","NO")</f>
        <v>NO</v>
      </c>
      <c r="Q198" s="30" t="str">
        <f>IF(SUM('Sales by Agent'!O198:Q198)&gt;0,"YES","NO")</f>
        <v>NO</v>
      </c>
      <c r="R198" s="30" t="str">
        <f>IF(SUM('Sales by Agent'!P198:R198)&gt;0,"YES","NO")</f>
        <v>NO</v>
      </c>
      <c r="S198" s="30" t="str">
        <f>IF(SUM('Sales by Agent'!Q198:S198)&gt;0,"YES","NO")</f>
        <v>NO</v>
      </c>
      <c r="T198" s="30" t="str">
        <f>IF(SUM('Sales by Agent'!R198:T198)&gt;0,"YES","NO")</f>
        <v>NO</v>
      </c>
      <c r="U198" s="30" t="str">
        <f>IF(SUM('Sales by Agent'!S198:U198)&gt;0,"YES","NO")</f>
        <v>NO</v>
      </c>
      <c r="V198" s="30" t="str">
        <f>IF(SUM('Sales by Agent'!T198:V198)&gt;0,"YES","NO")</f>
        <v>NO</v>
      </c>
      <c r="W198" s="30" t="str">
        <f>IF(SUM('Sales by Agent'!U198:W198)&gt;0,"YES","NO")</f>
        <v>NO</v>
      </c>
      <c r="X198" s="30" t="str">
        <f>IF(SUM('Sales by Agent'!V198:X198)&gt;0,"YES","NO")</f>
        <v>NO</v>
      </c>
      <c r="Y198" s="30" t="str">
        <f>IF(SUM('Sales by Agent'!W198:Y198)&gt;0,"YES","NO")</f>
        <v>NO</v>
      </c>
      <c r="Z198" s="30" t="str">
        <f>IF(SUM('Sales by Agent'!X198:Z198)&gt;0,"YES","NO")</f>
        <v>NO</v>
      </c>
      <c r="AA198" s="30" t="str">
        <f>IF(SUM('Sales by Agent'!Y198:AA198)&gt;0,"YES","NO")</f>
        <v>NO</v>
      </c>
      <c r="AB198" s="30" t="str">
        <f>IF(SUM('Sales by Agent'!Z198:AB198)&gt;0,"YES","NO")</f>
        <v>NO</v>
      </c>
      <c r="AC198" s="30" t="str">
        <f>IF(SUM('Sales by Agent'!AA198:AC198)&gt;0,"YES","NO")</f>
        <v>NO</v>
      </c>
      <c r="AD198" s="30" t="str">
        <f>IF(SUM('Sales by Agent'!AB198:AD198)&gt;0,"YES","NO")</f>
        <v>NO</v>
      </c>
      <c r="AE198" s="30" t="str">
        <f>IF(SUM('Sales by Agent'!AC198:AE198)&gt;0,"YES","NO")</f>
        <v>NO</v>
      </c>
      <c r="AF198" s="30" t="str">
        <f>IF(SUM('Sales by Agent'!AD198:AF198)&gt;0,"YES","NO")</f>
        <v>NO</v>
      </c>
      <c r="AG198" s="30" t="str">
        <f>IF(SUM('Sales by Agent'!AE198:AG198)&gt;0,"YES","NO")</f>
        <v>NO</v>
      </c>
      <c r="AH198" s="30" t="str">
        <f>IF(SUM('Sales by Agent'!AF198:AH198)&gt;0,"YES","NO")</f>
        <v>NO</v>
      </c>
      <c r="AI198" s="30" t="str">
        <f>IF(SUM('Sales by Agent'!AG198:AI198)&gt;0,"YES","NO")</f>
        <v>NO</v>
      </c>
      <c r="AJ198" s="30" t="str">
        <f>IF(SUM('Sales by Agent'!AH198:AJ198)&gt;0,"YES","NO")</f>
        <v>NO</v>
      </c>
      <c r="AK198" s="30" t="str">
        <f>IF(SUM('Sales by Agent'!AI198:AK198)&gt;0,"YES","NO")</f>
        <v>NO</v>
      </c>
      <c r="AL198" s="30" t="str">
        <f>IF(SUM('Sales by Agent'!AJ198:AL198)&gt;0,"YES","NO")</f>
        <v>NO</v>
      </c>
      <c r="AM198" s="30" t="str">
        <f>IF(SUM('Sales by Agent'!AK198:AM198)&gt;0,"YES","NO")</f>
        <v>NO</v>
      </c>
      <c r="AN198" s="30" t="str">
        <f>IF(SUM('Sales by Agent'!AL198:AN198)&gt;0,"YES","NO")</f>
        <v>NO</v>
      </c>
      <c r="AO198" s="30" t="str">
        <f>IF(SUM('Sales by Agent'!AM198:AO198)&gt;0,"YES","NO")</f>
        <v>NO</v>
      </c>
      <c r="AP198" s="30" t="str">
        <f>IF(SUM('Sales by Agent'!AN198:AP198)&gt;0,"YES","NO")</f>
        <v>NO</v>
      </c>
      <c r="AQ198" s="30" t="str">
        <f>IF(SUM('Sales by Agent'!AO198:AQ198)&gt;0,"YES","NO")</f>
        <v>NO</v>
      </c>
      <c r="AR198" s="30" t="str">
        <f>IF(SUM('Sales by Agent'!AP198:AR198)&gt;0,"YES","NO")</f>
        <v>NO</v>
      </c>
      <c r="AS198" s="30" t="str">
        <f>IF(SUM('Sales by Agent'!AQ198:AS198)&gt;0,"YES","NO")</f>
        <v>NO</v>
      </c>
      <c r="AT198" s="30" t="str">
        <f>IF(SUM('Sales by Agent'!AR198:AT198)&gt;0,"YES","NO")</f>
        <v>YES</v>
      </c>
      <c r="AU198" s="30" t="str">
        <f>IF(SUM('Sales by Agent'!AS198:AU198)&gt;0,"YES","NO")</f>
        <v>YES</v>
      </c>
      <c r="AV198" s="30" t="str">
        <f>IF(SUM('Sales by Agent'!AT198:AV198)&gt;0,"YES","NO")</f>
        <v>YES</v>
      </c>
      <c r="AW198" s="87"/>
      <c r="AX198" t="str">
        <f t="shared" si="35"/>
        <v>NO</v>
      </c>
      <c r="AY198" t="str">
        <f t="shared" si="36"/>
        <v>NO</v>
      </c>
      <c r="AZ198" t="str">
        <f t="shared" si="37"/>
        <v>NO</v>
      </c>
      <c r="BA198" t="str">
        <f t="shared" si="38"/>
        <v>NO</v>
      </c>
      <c r="BB198" t="str">
        <f t="shared" si="39"/>
        <v>NO</v>
      </c>
      <c r="BC198" t="str">
        <f t="shared" si="40"/>
        <v>NO</v>
      </c>
      <c r="BD198" t="str">
        <f t="shared" si="41"/>
        <v>NO</v>
      </c>
      <c r="BE198" t="str">
        <f t="shared" si="42"/>
        <v>NO</v>
      </c>
      <c r="BF198" t="str">
        <f t="shared" si="43"/>
        <v>NO</v>
      </c>
      <c r="BG198" t="str">
        <f t="shared" si="44"/>
        <v>NO</v>
      </c>
      <c r="BH198" t="str">
        <f t="shared" si="34"/>
        <v>NO</v>
      </c>
    </row>
    <row r="199" spans="1:60">
      <c r="A199" s="564" t="s">
        <v>2345</v>
      </c>
      <c r="B199" s="564" t="s">
        <v>2346</v>
      </c>
      <c r="C199" s="564" t="s">
        <v>1986</v>
      </c>
      <c r="D199" s="564" t="s">
        <v>689</v>
      </c>
      <c r="E199" s="564" t="s">
        <v>1457</v>
      </c>
      <c r="F199" s="565">
        <v>10631.73</v>
      </c>
      <c r="G199" s="87"/>
      <c r="H199" s="87"/>
      <c r="I199" s="30" t="str">
        <f>IF(SUM('Sales by Agent'!G199:I199)&gt;0,"YES","NO")</f>
        <v>NO</v>
      </c>
      <c r="J199" s="30" t="str">
        <f>IF(SUM('Sales by Agent'!H199:J199)&gt;0,"YES","NO")</f>
        <v>NO</v>
      </c>
      <c r="K199" s="30" t="str">
        <f>IF(SUM('Sales by Agent'!I199:K199)&gt;0,"YES","NO")</f>
        <v>NO</v>
      </c>
      <c r="L199" s="30" t="str">
        <f>IF(SUM('Sales by Agent'!J199:L199)&gt;0,"YES","NO")</f>
        <v>NO</v>
      </c>
      <c r="M199" s="30" t="str">
        <f>IF(SUM('Sales by Agent'!K199:M199)&gt;0,"YES","NO")</f>
        <v>NO</v>
      </c>
      <c r="N199" s="30" t="str">
        <f>IF(SUM('Sales by Agent'!L199:N199)&gt;0,"YES","NO")</f>
        <v>NO</v>
      </c>
      <c r="O199" s="30" t="str">
        <f>IF(SUM('Sales by Agent'!M199:O199)&gt;0,"YES","NO")</f>
        <v>NO</v>
      </c>
      <c r="P199" s="30" t="str">
        <f>IF(SUM('Sales by Agent'!N199:P199)&gt;0,"YES","NO")</f>
        <v>NO</v>
      </c>
      <c r="Q199" s="30" t="str">
        <f>IF(SUM('Sales by Agent'!O199:Q199)&gt;0,"YES","NO")</f>
        <v>NO</v>
      </c>
      <c r="R199" s="30" t="str">
        <f>IF(SUM('Sales by Agent'!P199:R199)&gt;0,"YES","NO")</f>
        <v>NO</v>
      </c>
      <c r="S199" s="30" t="str">
        <f>IF(SUM('Sales by Agent'!Q199:S199)&gt;0,"YES","NO")</f>
        <v>NO</v>
      </c>
      <c r="T199" s="30" t="str">
        <f>IF(SUM('Sales by Agent'!R199:T199)&gt;0,"YES","NO")</f>
        <v>NO</v>
      </c>
      <c r="U199" s="30" t="str">
        <f>IF(SUM('Sales by Agent'!S199:U199)&gt;0,"YES","NO")</f>
        <v>NO</v>
      </c>
      <c r="V199" s="30" t="str">
        <f>IF(SUM('Sales by Agent'!T199:V199)&gt;0,"YES","NO")</f>
        <v>NO</v>
      </c>
      <c r="W199" s="30" t="str">
        <f>IF(SUM('Sales by Agent'!U199:W199)&gt;0,"YES","NO")</f>
        <v>NO</v>
      </c>
      <c r="X199" s="30" t="str">
        <f>IF(SUM('Sales by Agent'!V199:X199)&gt;0,"YES","NO")</f>
        <v>NO</v>
      </c>
      <c r="Y199" s="30" t="str">
        <f>IF(SUM('Sales by Agent'!W199:Y199)&gt;0,"YES","NO")</f>
        <v>NO</v>
      </c>
      <c r="Z199" s="30" t="str">
        <f>IF(SUM('Sales by Agent'!X199:Z199)&gt;0,"YES","NO")</f>
        <v>NO</v>
      </c>
      <c r="AA199" s="30" t="str">
        <f>IF(SUM('Sales by Agent'!Y199:AA199)&gt;0,"YES","NO")</f>
        <v>NO</v>
      </c>
      <c r="AB199" s="30" t="str">
        <f>IF(SUM('Sales by Agent'!Z199:AB199)&gt;0,"YES","NO")</f>
        <v>NO</v>
      </c>
      <c r="AC199" s="30" t="str">
        <f>IF(SUM('Sales by Agent'!AA199:AC199)&gt;0,"YES","NO")</f>
        <v>NO</v>
      </c>
      <c r="AD199" s="30" t="str">
        <f>IF(SUM('Sales by Agent'!AB199:AD199)&gt;0,"YES","NO")</f>
        <v>NO</v>
      </c>
      <c r="AE199" s="30" t="str">
        <f>IF(SUM('Sales by Agent'!AC199:AE199)&gt;0,"YES","NO")</f>
        <v>NO</v>
      </c>
      <c r="AF199" s="30" t="str">
        <f>IF(SUM('Sales by Agent'!AD199:AF199)&gt;0,"YES","NO")</f>
        <v>NO</v>
      </c>
      <c r="AG199" s="30" t="str">
        <f>IF(SUM('Sales by Agent'!AE199:AG199)&gt;0,"YES","NO")</f>
        <v>NO</v>
      </c>
      <c r="AH199" s="30" t="str">
        <f>IF(SUM('Sales by Agent'!AF199:AH199)&gt;0,"YES","NO")</f>
        <v>NO</v>
      </c>
      <c r="AI199" s="30" t="str">
        <f>IF(SUM('Sales by Agent'!AG199:AI199)&gt;0,"YES","NO")</f>
        <v>NO</v>
      </c>
      <c r="AJ199" s="30" t="str">
        <f>IF(SUM('Sales by Agent'!AH199:AJ199)&gt;0,"YES","NO")</f>
        <v>NO</v>
      </c>
      <c r="AK199" s="30" t="str">
        <f>IF(SUM('Sales by Agent'!AI199:AK199)&gt;0,"YES","NO")</f>
        <v>NO</v>
      </c>
      <c r="AL199" s="30" t="str">
        <f>IF(SUM('Sales by Agent'!AJ199:AL199)&gt;0,"YES","NO")</f>
        <v>NO</v>
      </c>
      <c r="AM199" s="30" t="str">
        <f>IF(SUM('Sales by Agent'!AK199:AM199)&gt;0,"YES","NO")</f>
        <v>NO</v>
      </c>
      <c r="AN199" s="30" t="str">
        <f>IF(SUM('Sales by Agent'!AL199:AN199)&gt;0,"YES","NO")</f>
        <v>NO</v>
      </c>
      <c r="AO199" s="30" t="str">
        <f>IF(SUM('Sales by Agent'!AM199:AO199)&gt;0,"YES","NO")</f>
        <v>NO</v>
      </c>
      <c r="AP199" s="30" t="str">
        <f>IF(SUM('Sales by Agent'!AN199:AP199)&gt;0,"YES","NO")</f>
        <v>NO</v>
      </c>
      <c r="AQ199" s="30" t="str">
        <f>IF(SUM('Sales by Agent'!AO199:AQ199)&gt;0,"YES","NO")</f>
        <v>NO</v>
      </c>
      <c r="AR199" s="30" t="str">
        <f>IF(SUM('Sales by Agent'!AP199:AR199)&gt;0,"YES","NO")</f>
        <v>NO</v>
      </c>
      <c r="AS199" s="30" t="str">
        <f>IF(SUM('Sales by Agent'!AQ199:AS199)&gt;0,"YES","NO")</f>
        <v>NO</v>
      </c>
      <c r="AT199" s="30" t="str">
        <f>IF(SUM('Sales by Agent'!AR199:AT199)&gt;0,"YES","NO")</f>
        <v>YES</v>
      </c>
      <c r="AU199" s="30" t="str">
        <f>IF(SUM('Sales by Agent'!AS199:AU199)&gt;0,"YES","NO")</f>
        <v>YES</v>
      </c>
      <c r="AV199" s="30" t="str">
        <f>IF(SUM('Sales by Agent'!AT199:AV199)&gt;0,"YES","NO")</f>
        <v>YES</v>
      </c>
      <c r="AW199" s="87"/>
      <c r="AX199" t="str">
        <f t="shared" si="35"/>
        <v>NO</v>
      </c>
      <c r="AY199" t="str">
        <f t="shared" si="36"/>
        <v>NO</v>
      </c>
      <c r="AZ199" t="str">
        <f t="shared" si="37"/>
        <v>NO</v>
      </c>
      <c r="BA199" t="str">
        <f t="shared" si="38"/>
        <v>NO</v>
      </c>
      <c r="BB199" t="str">
        <f t="shared" si="39"/>
        <v>NO</v>
      </c>
      <c r="BC199" t="str">
        <f t="shared" si="40"/>
        <v>NO</v>
      </c>
      <c r="BD199" t="str">
        <f t="shared" si="41"/>
        <v>NO</v>
      </c>
      <c r="BE199" t="str">
        <f t="shared" si="42"/>
        <v>NO</v>
      </c>
      <c r="BF199" t="str">
        <f t="shared" si="43"/>
        <v>NO</v>
      </c>
      <c r="BG199" t="str">
        <f t="shared" si="44"/>
        <v>NO</v>
      </c>
      <c r="BH199" t="str">
        <f t="shared" si="34"/>
        <v>NO</v>
      </c>
    </row>
    <row r="200" spans="1:60">
      <c r="A200" s="564" t="s">
        <v>2347</v>
      </c>
      <c r="B200" s="564" t="s">
        <v>2348</v>
      </c>
      <c r="C200" s="564" t="s">
        <v>1986</v>
      </c>
      <c r="D200" s="564" t="s">
        <v>689</v>
      </c>
      <c r="E200" s="564" t="s">
        <v>1457</v>
      </c>
      <c r="F200" s="565">
        <v>3447.57</v>
      </c>
      <c r="G200" s="31"/>
      <c r="H200" s="31"/>
      <c r="I200" s="30" t="str">
        <f>IF(SUM('Sales by Agent'!G200:I200)&gt;0,"YES","NO")</f>
        <v>NO</v>
      </c>
      <c r="J200" s="30" t="str">
        <f>IF(SUM('Sales by Agent'!H200:J200)&gt;0,"YES","NO")</f>
        <v>NO</v>
      </c>
      <c r="K200" s="30" t="str">
        <f>IF(SUM('Sales by Agent'!I200:K200)&gt;0,"YES","NO")</f>
        <v>NO</v>
      </c>
      <c r="L200" s="30" t="str">
        <f>IF(SUM('Sales by Agent'!J200:L200)&gt;0,"YES","NO")</f>
        <v>NO</v>
      </c>
      <c r="M200" s="30" t="str">
        <f>IF(SUM('Sales by Agent'!K200:M200)&gt;0,"YES","NO")</f>
        <v>NO</v>
      </c>
      <c r="N200" s="30" t="str">
        <f>IF(SUM('Sales by Agent'!L200:N200)&gt;0,"YES","NO")</f>
        <v>NO</v>
      </c>
      <c r="O200" s="30" t="str">
        <f>IF(SUM('Sales by Agent'!M200:O200)&gt;0,"YES","NO")</f>
        <v>NO</v>
      </c>
      <c r="P200" s="30" t="str">
        <f>IF(SUM('Sales by Agent'!N200:P200)&gt;0,"YES","NO")</f>
        <v>NO</v>
      </c>
      <c r="Q200" s="30" t="str">
        <f>IF(SUM('Sales by Agent'!O200:Q200)&gt;0,"YES","NO")</f>
        <v>NO</v>
      </c>
      <c r="R200" s="30" t="str">
        <f>IF(SUM('Sales by Agent'!P200:R200)&gt;0,"YES","NO")</f>
        <v>NO</v>
      </c>
      <c r="S200" s="30" t="str">
        <f>IF(SUM('Sales by Agent'!Q200:S200)&gt;0,"YES","NO")</f>
        <v>NO</v>
      </c>
      <c r="T200" s="30" t="str">
        <f>IF(SUM('Sales by Agent'!R200:T200)&gt;0,"YES","NO")</f>
        <v>NO</v>
      </c>
      <c r="U200" s="30" t="str">
        <f>IF(SUM('Sales by Agent'!S200:U200)&gt;0,"YES","NO")</f>
        <v>NO</v>
      </c>
      <c r="V200" s="30" t="str">
        <f>IF(SUM('Sales by Agent'!T200:V200)&gt;0,"YES","NO")</f>
        <v>NO</v>
      </c>
      <c r="W200" s="30" t="str">
        <f>IF(SUM('Sales by Agent'!U200:W200)&gt;0,"YES","NO")</f>
        <v>NO</v>
      </c>
      <c r="X200" s="30" t="str">
        <f>IF(SUM('Sales by Agent'!V200:X200)&gt;0,"YES","NO")</f>
        <v>NO</v>
      </c>
      <c r="Y200" s="30" t="str">
        <f>IF(SUM('Sales by Agent'!W200:Y200)&gt;0,"YES","NO")</f>
        <v>NO</v>
      </c>
      <c r="Z200" s="30" t="str">
        <f>IF(SUM('Sales by Agent'!X200:Z200)&gt;0,"YES","NO")</f>
        <v>NO</v>
      </c>
      <c r="AA200" s="30" t="str">
        <f>IF(SUM('Sales by Agent'!Y200:AA200)&gt;0,"YES","NO")</f>
        <v>NO</v>
      </c>
      <c r="AB200" s="30" t="str">
        <f>IF(SUM('Sales by Agent'!Z200:AB200)&gt;0,"YES","NO")</f>
        <v>NO</v>
      </c>
      <c r="AC200" s="30" t="str">
        <f>IF(SUM('Sales by Agent'!AA200:AC200)&gt;0,"YES","NO")</f>
        <v>NO</v>
      </c>
      <c r="AD200" s="30" t="str">
        <f>IF(SUM('Sales by Agent'!AB200:AD200)&gt;0,"YES","NO")</f>
        <v>NO</v>
      </c>
      <c r="AE200" s="30" t="str">
        <f>IF(SUM('Sales by Agent'!AC200:AE200)&gt;0,"YES","NO")</f>
        <v>NO</v>
      </c>
      <c r="AF200" s="30" t="str">
        <f>IF(SUM('Sales by Agent'!AD200:AF200)&gt;0,"YES","NO")</f>
        <v>NO</v>
      </c>
      <c r="AG200" s="30" t="str">
        <f>IF(SUM('Sales by Agent'!AE200:AG200)&gt;0,"YES","NO")</f>
        <v>NO</v>
      </c>
      <c r="AH200" s="30" t="str">
        <f>IF(SUM('Sales by Agent'!AF200:AH200)&gt;0,"YES","NO")</f>
        <v>NO</v>
      </c>
      <c r="AI200" s="30" t="str">
        <f>IF(SUM('Sales by Agent'!AG200:AI200)&gt;0,"YES","NO")</f>
        <v>NO</v>
      </c>
      <c r="AJ200" s="30" t="str">
        <f>IF(SUM('Sales by Agent'!AH200:AJ200)&gt;0,"YES","NO")</f>
        <v>NO</v>
      </c>
      <c r="AK200" s="30" t="str">
        <f>IF(SUM('Sales by Agent'!AI200:AK200)&gt;0,"YES","NO")</f>
        <v>NO</v>
      </c>
      <c r="AL200" s="30" t="str">
        <f>IF(SUM('Sales by Agent'!AJ200:AL200)&gt;0,"YES","NO")</f>
        <v>NO</v>
      </c>
      <c r="AM200" s="30" t="str">
        <f>IF(SUM('Sales by Agent'!AK200:AM200)&gt;0,"YES","NO")</f>
        <v>NO</v>
      </c>
      <c r="AN200" s="30" t="str">
        <f>IF(SUM('Sales by Agent'!AL200:AN200)&gt;0,"YES","NO")</f>
        <v>NO</v>
      </c>
      <c r="AO200" s="30" t="str">
        <f>IF(SUM('Sales by Agent'!AM200:AO200)&gt;0,"YES","NO")</f>
        <v>NO</v>
      </c>
      <c r="AP200" s="30" t="str">
        <f>IF(SUM('Sales by Agent'!AN200:AP200)&gt;0,"YES","NO")</f>
        <v>NO</v>
      </c>
      <c r="AQ200" s="30" t="str">
        <f>IF(SUM('Sales by Agent'!AO200:AQ200)&gt;0,"YES","NO")</f>
        <v>NO</v>
      </c>
      <c r="AR200" s="30" t="str">
        <f>IF(SUM('Sales by Agent'!AP200:AR200)&gt;0,"YES","NO")</f>
        <v>YES</v>
      </c>
      <c r="AS200" s="30" t="str">
        <f>IF(SUM('Sales by Agent'!AQ200:AS200)&gt;0,"YES","NO")</f>
        <v>YES</v>
      </c>
      <c r="AT200" s="30" t="str">
        <f>IF(SUM('Sales by Agent'!AR200:AT200)&gt;0,"YES","NO")</f>
        <v>YES</v>
      </c>
      <c r="AU200" s="30" t="str">
        <f>IF(SUM('Sales by Agent'!AS200:AU200)&gt;0,"YES","NO")</f>
        <v>YES</v>
      </c>
      <c r="AV200" s="30" t="str">
        <f>IF(SUM('Sales by Agent'!AT200:AV200)&gt;0,"YES","NO")</f>
        <v>YES</v>
      </c>
      <c r="AW200" s="87"/>
      <c r="AX200" t="str">
        <f t="shared" si="35"/>
        <v>NO</v>
      </c>
      <c r="AY200" t="str">
        <f t="shared" si="36"/>
        <v>NO</v>
      </c>
      <c r="AZ200" t="str">
        <f t="shared" si="37"/>
        <v>NO</v>
      </c>
      <c r="BA200" t="str">
        <f t="shared" si="38"/>
        <v>NO</v>
      </c>
      <c r="BB200" t="str">
        <f t="shared" si="39"/>
        <v>NO</v>
      </c>
      <c r="BC200" t="str">
        <f t="shared" si="40"/>
        <v>NO</v>
      </c>
      <c r="BD200" t="str">
        <f t="shared" si="41"/>
        <v>NO</v>
      </c>
      <c r="BE200" t="str">
        <f t="shared" si="42"/>
        <v>NO</v>
      </c>
      <c r="BF200" t="str">
        <f t="shared" si="43"/>
        <v>NO</v>
      </c>
      <c r="BG200" t="str">
        <f t="shared" si="44"/>
        <v>NO</v>
      </c>
      <c r="BH200" t="str">
        <f t="shared" si="34"/>
        <v>NO</v>
      </c>
    </row>
    <row r="201" spans="1:60">
      <c r="A201" s="564" t="s">
        <v>2349</v>
      </c>
      <c r="B201" s="564" t="s">
        <v>2350</v>
      </c>
      <c r="C201" s="564" t="s">
        <v>1986</v>
      </c>
      <c r="D201" s="564" t="s">
        <v>689</v>
      </c>
      <c r="E201" s="564" t="s">
        <v>1457</v>
      </c>
      <c r="F201" s="565">
        <v>10146.950000000001</v>
      </c>
      <c r="G201" s="86"/>
      <c r="H201" s="86"/>
      <c r="I201" s="30" t="str">
        <f>IF(SUM('Sales by Agent'!G201:I201)&gt;0,"YES","NO")</f>
        <v>NO</v>
      </c>
      <c r="J201" s="30" t="str">
        <f>IF(SUM('Sales by Agent'!H201:J201)&gt;0,"YES","NO")</f>
        <v>NO</v>
      </c>
      <c r="K201" s="30" t="str">
        <f>IF(SUM('Sales by Agent'!I201:K201)&gt;0,"YES","NO")</f>
        <v>NO</v>
      </c>
      <c r="L201" s="30" t="str">
        <f>IF(SUM('Sales by Agent'!J201:L201)&gt;0,"YES","NO")</f>
        <v>NO</v>
      </c>
      <c r="M201" s="30" t="str">
        <f>IF(SUM('Sales by Agent'!K201:M201)&gt;0,"YES","NO")</f>
        <v>NO</v>
      </c>
      <c r="N201" s="30" t="str">
        <f>IF(SUM('Sales by Agent'!L201:N201)&gt;0,"YES","NO")</f>
        <v>NO</v>
      </c>
      <c r="O201" s="30" t="str">
        <f>IF(SUM('Sales by Agent'!M201:O201)&gt;0,"YES","NO")</f>
        <v>NO</v>
      </c>
      <c r="P201" s="30" t="str">
        <f>IF(SUM('Sales by Agent'!N201:P201)&gt;0,"YES","NO")</f>
        <v>NO</v>
      </c>
      <c r="Q201" s="30" t="str">
        <f>IF(SUM('Sales by Agent'!O201:Q201)&gt;0,"YES","NO")</f>
        <v>NO</v>
      </c>
      <c r="R201" s="30" t="str">
        <f>IF(SUM('Sales by Agent'!P201:R201)&gt;0,"YES","NO")</f>
        <v>NO</v>
      </c>
      <c r="S201" s="30" t="str">
        <f>IF(SUM('Sales by Agent'!Q201:S201)&gt;0,"YES","NO")</f>
        <v>NO</v>
      </c>
      <c r="T201" s="30" t="str">
        <f>IF(SUM('Sales by Agent'!R201:T201)&gt;0,"YES","NO")</f>
        <v>NO</v>
      </c>
      <c r="U201" s="30" t="str">
        <f>IF(SUM('Sales by Agent'!S201:U201)&gt;0,"YES","NO")</f>
        <v>NO</v>
      </c>
      <c r="V201" s="30" t="str">
        <f>IF(SUM('Sales by Agent'!T201:V201)&gt;0,"YES","NO")</f>
        <v>NO</v>
      </c>
      <c r="W201" s="30" t="str">
        <f>IF(SUM('Sales by Agent'!U201:W201)&gt;0,"YES","NO")</f>
        <v>NO</v>
      </c>
      <c r="X201" s="30" t="str">
        <f>IF(SUM('Sales by Agent'!V201:X201)&gt;0,"YES","NO")</f>
        <v>NO</v>
      </c>
      <c r="Y201" s="30" t="str">
        <f>IF(SUM('Sales by Agent'!W201:Y201)&gt;0,"YES","NO")</f>
        <v>NO</v>
      </c>
      <c r="Z201" s="30" t="str">
        <f>IF(SUM('Sales by Agent'!X201:Z201)&gt;0,"YES","NO")</f>
        <v>NO</v>
      </c>
      <c r="AA201" s="30" t="str">
        <f>IF(SUM('Sales by Agent'!Y201:AA201)&gt;0,"YES","NO")</f>
        <v>NO</v>
      </c>
      <c r="AB201" s="30" t="str">
        <f>IF(SUM('Sales by Agent'!Z201:AB201)&gt;0,"YES","NO")</f>
        <v>NO</v>
      </c>
      <c r="AC201" s="30" t="str">
        <f>IF(SUM('Sales by Agent'!AA201:AC201)&gt;0,"YES","NO")</f>
        <v>NO</v>
      </c>
      <c r="AD201" s="30" t="str">
        <f>IF(SUM('Sales by Agent'!AB201:AD201)&gt;0,"YES","NO")</f>
        <v>NO</v>
      </c>
      <c r="AE201" s="30" t="str">
        <f>IF(SUM('Sales by Agent'!AC201:AE201)&gt;0,"YES","NO")</f>
        <v>NO</v>
      </c>
      <c r="AF201" s="30" t="str">
        <f>IF(SUM('Sales by Agent'!AD201:AF201)&gt;0,"YES","NO")</f>
        <v>NO</v>
      </c>
      <c r="AG201" s="30" t="str">
        <f>IF(SUM('Sales by Agent'!AE201:AG201)&gt;0,"YES","NO")</f>
        <v>NO</v>
      </c>
      <c r="AH201" s="30" t="str">
        <f>IF(SUM('Sales by Agent'!AF201:AH201)&gt;0,"YES","NO")</f>
        <v>NO</v>
      </c>
      <c r="AI201" s="30" t="str">
        <f>IF(SUM('Sales by Agent'!AG201:AI201)&gt;0,"YES","NO")</f>
        <v>NO</v>
      </c>
      <c r="AJ201" s="30" t="str">
        <f>IF(SUM('Sales by Agent'!AH201:AJ201)&gt;0,"YES","NO")</f>
        <v>NO</v>
      </c>
      <c r="AK201" s="30" t="str">
        <f>IF(SUM('Sales by Agent'!AI201:AK201)&gt;0,"YES","NO")</f>
        <v>NO</v>
      </c>
      <c r="AL201" s="30" t="str">
        <f>IF(SUM('Sales by Agent'!AJ201:AL201)&gt;0,"YES","NO")</f>
        <v>YES</v>
      </c>
      <c r="AM201" s="30" t="str">
        <f>IF(SUM('Sales by Agent'!AK201:AM201)&gt;0,"YES","NO")</f>
        <v>YES</v>
      </c>
      <c r="AN201" s="30" t="str">
        <f>IF(SUM('Sales by Agent'!AL201:AN201)&gt;0,"YES","NO")</f>
        <v>YES</v>
      </c>
      <c r="AO201" s="30" t="str">
        <f>IF(SUM('Sales by Agent'!AM201:AO201)&gt;0,"YES","NO")</f>
        <v>YES</v>
      </c>
      <c r="AP201" s="30" t="str">
        <f>IF(SUM('Sales by Agent'!AN201:AP201)&gt;0,"YES","NO")</f>
        <v>YES</v>
      </c>
      <c r="AQ201" s="30" t="str">
        <f>IF(SUM('Sales by Agent'!AO201:AQ201)&gt;0,"YES","NO")</f>
        <v>YES</v>
      </c>
      <c r="AR201" s="30" t="str">
        <f>IF(SUM('Sales by Agent'!AP201:AR201)&gt;0,"YES","NO")</f>
        <v>YES</v>
      </c>
      <c r="AS201" s="30" t="str">
        <f>IF(SUM('Sales by Agent'!AQ201:AS201)&gt;0,"YES","NO")</f>
        <v>YES</v>
      </c>
      <c r="AT201" s="30" t="str">
        <f>IF(SUM('Sales by Agent'!AR201:AT201)&gt;0,"YES","NO")</f>
        <v>YES</v>
      </c>
      <c r="AU201" s="30" t="str">
        <f>IF(SUM('Sales by Agent'!AS201:AU201)&gt;0,"YES","NO")</f>
        <v>YES</v>
      </c>
      <c r="AV201" s="30" t="str">
        <f>IF(SUM('Sales by Agent'!AT201:AV201)&gt;0,"YES","NO")</f>
        <v>YES</v>
      </c>
      <c r="AW201" s="87"/>
      <c r="AX201" t="str">
        <f t="shared" si="35"/>
        <v>NO</v>
      </c>
      <c r="AY201" t="str">
        <f t="shared" si="36"/>
        <v>NO</v>
      </c>
      <c r="AZ201" t="str">
        <f t="shared" si="37"/>
        <v>NO</v>
      </c>
      <c r="BA201" t="str">
        <f t="shared" si="38"/>
        <v>NO</v>
      </c>
      <c r="BB201" t="str">
        <f t="shared" si="39"/>
        <v>NO</v>
      </c>
      <c r="BC201" t="str">
        <f t="shared" si="40"/>
        <v>NO</v>
      </c>
      <c r="BD201" t="str">
        <f t="shared" si="41"/>
        <v>NO</v>
      </c>
      <c r="BE201" t="str">
        <f t="shared" si="42"/>
        <v>NO</v>
      </c>
      <c r="BF201" t="str">
        <f t="shared" si="43"/>
        <v>NO</v>
      </c>
      <c r="BG201" t="str">
        <f t="shared" si="44"/>
        <v>NO</v>
      </c>
      <c r="BH201" t="str">
        <f t="shared" si="34"/>
        <v>NO</v>
      </c>
    </row>
    <row r="202" spans="1:60">
      <c r="A202" s="564" t="s">
        <v>2351</v>
      </c>
      <c r="B202" s="564" t="s">
        <v>2352</v>
      </c>
      <c r="C202" s="564" t="s">
        <v>1986</v>
      </c>
      <c r="D202" s="564" t="s">
        <v>689</v>
      </c>
      <c r="E202" s="564" t="s">
        <v>1457</v>
      </c>
      <c r="F202" s="565">
        <v>4267.24</v>
      </c>
      <c r="G202" s="87"/>
      <c r="H202" s="87"/>
      <c r="I202" s="30" t="str">
        <f>IF(SUM('Sales by Agent'!G202:I202)&gt;0,"YES","NO")</f>
        <v>NO</v>
      </c>
      <c r="J202" s="30" t="str">
        <f>IF(SUM('Sales by Agent'!H202:J202)&gt;0,"YES","NO")</f>
        <v>NO</v>
      </c>
      <c r="K202" s="30" t="str">
        <f>IF(SUM('Sales by Agent'!I202:K202)&gt;0,"YES","NO")</f>
        <v>NO</v>
      </c>
      <c r="L202" s="30" t="str">
        <f>IF(SUM('Sales by Agent'!J202:L202)&gt;0,"YES","NO")</f>
        <v>NO</v>
      </c>
      <c r="M202" s="30" t="str">
        <f>IF(SUM('Sales by Agent'!K202:M202)&gt;0,"YES","NO")</f>
        <v>NO</v>
      </c>
      <c r="N202" s="30" t="str">
        <f>IF(SUM('Sales by Agent'!L202:N202)&gt;0,"YES","NO")</f>
        <v>NO</v>
      </c>
      <c r="O202" s="30" t="str">
        <f>IF(SUM('Sales by Agent'!M202:O202)&gt;0,"YES","NO")</f>
        <v>NO</v>
      </c>
      <c r="P202" s="30" t="str">
        <f>IF(SUM('Sales by Agent'!N202:P202)&gt;0,"YES","NO")</f>
        <v>NO</v>
      </c>
      <c r="Q202" s="30" t="str">
        <f>IF(SUM('Sales by Agent'!O202:Q202)&gt;0,"YES","NO")</f>
        <v>NO</v>
      </c>
      <c r="R202" s="30" t="str">
        <f>IF(SUM('Sales by Agent'!P202:R202)&gt;0,"YES","NO")</f>
        <v>NO</v>
      </c>
      <c r="S202" s="30" t="str">
        <f>IF(SUM('Sales by Agent'!Q202:S202)&gt;0,"YES","NO")</f>
        <v>NO</v>
      </c>
      <c r="T202" s="30" t="str">
        <f>IF(SUM('Sales by Agent'!R202:T202)&gt;0,"YES","NO")</f>
        <v>NO</v>
      </c>
      <c r="U202" s="30" t="str">
        <f>IF(SUM('Sales by Agent'!S202:U202)&gt;0,"YES","NO")</f>
        <v>NO</v>
      </c>
      <c r="V202" s="30" t="str">
        <f>IF(SUM('Sales by Agent'!T202:V202)&gt;0,"YES","NO")</f>
        <v>NO</v>
      </c>
      <c r="W202" s="30" t="str">
        <f>IF(SUM('Sales by Agent'!U202:W202)&gt;0,"YES","NO")</f>
        <v>NO</v>
      </c>
      <c r="X202" s="30" t="str">
        <f>IF(SUM('Sales by Agent'!V202:X202)&gt;0,"YES","NO")</f>
        <v>NO</v>
      </c>
      <c r="Y202" s="30" t="str">
        <f>IF(SUM('Sales by Agent'!W202:Y202)&gt;0,"YES","NO")</f>
        <v>NO</v>
      </c>
      <c r="Z202" s="30" t="str">
        <f>IF(SUM('Sales by Agent'!X202:Z202)&gt;0,"YES","NO")</f>
        <v>NO</v>
      </c>
      <c r="AA202" s="30" t="str">
        <f>IF(SUM('Sales by Agent'!Y202:AA202)&gt;0,"YES","NO")</f>
        <v>NO</v>
      </c>
      <c r="AB202" s="30" t="str">
        <f>IF(SUM('Sales by Agent'!Z202:AB202)&gt;0,"YES","NO")</f>
        <v>NO</v>
      </c>
      <c r="AC202" s="30" t="str">
        <f>IF(SUM('Sales by Agent'!AA202:AC202)&gt;0,"YES","NO")</f>
        <v>NO</v>
      </c>
      <c r="AD202" s="30" t="str">
        <f>IF(SUM('Sales by Agent'!AB202:AD202)&gt;0,"YES","NO")</f>
        <v>NO</v>
      </c>
      <c r="AE202" s="30" t="str">
        <f>IF(SUM('Sales by Agent'!AC202:AE202)&gt;0,"YES","NO")</f>
        <v>NO</v>
      </c>
      <c r="AF202" s="30" t="str">
        <f>IF(SUM('Sales by Agent'!AD202:AF202)&gt;0,"YES","NO")</f>
        <v>NO</v>
      </c>
      <c r="AG202" s="30" t="str">
        <f>IF(SUM('Sales by Agent'!AE202:AG202)&gt;0,"YES","NO")</f>
        <v>NO</v>
      </c>
      <c r="AH202" s="30" t="str">
        <f>IF(SUM('Sales by Agent'!AF202:AH202)&gt;0,"YES","NO")</f>
        <v>NO</v>
      </c>
      <c r="AI202" s="30" t="str">
        <f>IF(SUM('Sales by Agent'!AG202:AI202)&gt;0,"YES","NO")</f>
        <v>NO</v>
      </c>
      <c r="AJ202" s="30" t="str">
        <f>IF(SUM('Sales by Agent'!AH202:AJ202)&gt;0,"YES","NO")</f>
        <v>NO</v>
      </c>
      <c r="AK202" s="30" t="str">
        <f>IF(SUM('Sales by Agent'!AI202:AK202)&gt;0,"YES","NO")</f>
        <v>NO</v>
      </c>
      <c r="AL202" s="30" t="str">
        <f>IF(SUM('Sales by Agent'!AJ202:AL202)&gt;0,"YES","NO")</f>
        <v>NO</v>
      </c>
      <c r="AM202" s="30" t="str">
        <f>IF(SUM('Sales by Agent'!AK202:AM202)&gt;0,"YES","NO")</f>
        <v>NO</v>
      </c>
      <c r="AN202" s="30" t="str">
        <f>IF(SUM('Sales by Agent'!AL202:AN202)&gt;0,"YES","NO")</f>
        <v>NO</v>
      </c>
      <c r="AO202" s="30" t="str">
        <f>IF(SUM('Sales by Agent'!AM202:AO202)&gt;0,"YES","NO")</f>
        <v>NO</v>
      </c>
      <c r="AP202" s="30" t="str">
        <f>IF(SUM('Sales by Agent'!AN202:AP202)&gt;0,"YES","NO")</f>
        <v>NO</v>
      </c>
      <c r="AQ202" s="30" t="str">
        <f>IF(SUM('Sales by Agent'!AO202:AQ202)&gt;0,"YES","NO")</f>
        <v>NO</v>
      </c>
      <c r="AR202" s="30" t="str">
        <f>IF(SUM('Sales by Agent'!AP202:AR202)&gt;0,"YES","NO")</f>
        <v>NO</v>
      </c>
      <c r="AS202" s="30" t="str">
        <f>IF(SUM('Sales by Agent'!AQ202:AS202)&gt;0,"YES","NO")</f>
        <v>NO</v>
      </c>
      <c r="AT202" s="30" t="str">
        <f>IF(SUM('Sales by Agent'!AR202:AT202)&gt;0,"YES","NO")</f>
        <v>YES</v>
      </c>
      <c r="AU202" s="30" t="str">
        <f>IF(SUM('Sales by Agent'!AS202:AU202)&gt;0,"YES","NO")</f>
        <v>YES</v>
      </c>
      <c r="AV202" s="30" t="str">
        <f>IF(SUM('Sales by Agent'!AT202:AV202)&gt;0,"YES","NO")</f>
        <v>YES</v>
      </c>
      <c r="AW202" s="87"/>
      <c r="AX202" t="str">
        <f t="shared" si="35"/>
        <v>NO</v>
      </c>
      <c r="AY202" t="str">
        <f t="shared" si="36"/>
        <v>NO</v>
      </c>
      <c r="AZ202" t="str">
        <f t="shared" si="37"/>
        <v>NO</v>
      </c>
      <c r="BA202" t="str">
        <f t="shared" si="38"/>
        <v>NO</v>
      </c>
      <c r="BB202" t="str">
        <f t="shared" si="39"/>
        <v>NO</v>
      </c>
      <c r="BC202" t="str">
        <f t="shared" si="40"/>
        <v>NO</v>
      </c>
      <c r="BD202" t="str">
        <f t="shared" si="41"/>
        <v>NO</v>
      </c>
      <c r="BE202" t="str">
        <f t="shared" si="42"/>
        <v>NO</v>
      </c>
      <c r="BF202" t="str">
        <f t="shared" si="43"/>
        <v>NO</v>
      </c>
      <c r="BG202" t="str">
        <f t="shared" si="44"/>
        <v>NO</v>
      </c>
      <c r="BH202" t="str">
        <f t="shared" si="34"/>
        <v>NO</v>
      </c>
    </row>
    <row r="203" spans="1:60">
      <c r="A203" s="564" t="s">
        <v>2353</v>
      </c>
      <c r="B203" s="564" t="s">
        <v>2354</v>
      </c>
      <c r="C203" s="564" t="s">
        <v>1986</v>
      </c>
      <c r="D203" s="564" t="s">
        <v>689</v>
      </c>
      <c r="E203" s="564" t="s">
        <v>1457</v>
      </c>
      <c r="F203" s="565">
        <v>5589.23</v>
      </c>
      <c r="G203" s="86"/>
      <c r="H203" s="86"/>
      <c r="I203" s="30" t="str">
        <f>IF(SUM('Sales by Agent'!G203:I203)&gt;0,"YES","NO")</f>
        <v>NO</v>
      </c>
      <c r="J203" s="30" t="str">
        <f>IF(SUM('Sales by Agent'!H203:J203)&gt;0,"YES","NO")</f>
        <v>NO</v>
      </c>
      <c r="K203" s="30" t="str">
        <f>IF(SUM('Sales by Agent'!I203:K203)&gt;0,"YES","NO")</f>
        <v>NO</v>
      </c>
      <c r="L203" s="30" t="str">
        <f>IF(SUM('Sales by Agent'!J203:L203)&gt;0,"YES","NO")</f>
        <v>NO</v>
      </c>
      <c r="M203" s="30" t="str">
        <f>IF(SUM('Sales by Agent'!K203:M203)&gt;0,"YES","NO")</f>
        <v>NO</v>
      </c>
      <c r="N203" s="30" t="str">
        <f>IF(SUM('Sales by Agent'!L203:N203)&gt;0,"YES","NO")</f>
        <v>NO</v>
      </c>
      <c r="O203" s="30" t="str">
        <f>IF(SUM('Sales by Agent'!M203:O203)&gt;0,"YES","NO")</f>
        <v>NO</v>
      </c>
      <c r="P203" s="30" t="str">
        <f>IF(SUM('Sales by Agent'!N203:P203)&gt;0,"YES","NO")</f>
        <v>NO</v>
      </c>
      <c r="Q203" s="30" t="str">
        <f>IF(SUM('Sales by Agent'!O203:Q203)&gt;0,"YES","NO")</f>
        <v>NO</v>
      </c>
      <c r="R203" s="30" t="str">
        <f>IF(SUM('Sales by Agent'!P203:R203)&gt;0,"YES","NO")</f>
        <v>NO</v>
      </c>
      <c r="S203" s="30" t="str">
        <f>IF(SUM('Sales by Agent'!Q203:S203)&gt;0,"YES","NO")</f>
        <v>NO</v>
      </c>
      <c r="T203" s="30" t="str">
        <f>IF(SUM('Sales by Agent'!R203:T203)&gt;0,"YES","NO")</f>
        <v>NO</v>
      </c>
      <c r="U203" s="30" t="str">
        <f>IF(SUM('Sales by Agent'!S203:U203)&gt;0,"YES","NO")</f>
        <v>NO</v>
      </c>
      <c r="V203" s="30" t="str">
        <f>IF(SUM('Sales by Agent'!T203:V203)&gt;0,"YES","NO")</f>
        <v>NO</v>
      </c>
      <c r="W203" s="30" t="str">
        <f>IF(SUM('Sales by Agent'!U203:W203)&gt;0,"YES","NO")</f>
        <v>NO</v>
      </c>
      <c r="X203" s="30" t="str">
        <f>IF(SUM('Sales by Agent'!V203:X203)&gt;0,"YES","NO")</f>
        <v>NO</v>
      </c>
      <c r="Y203" s="30" t="str">
        <f>IF(SUM('Sales by Agent'!W203:Y203)&gt;0,"YES","NO")</f>
        <v>NO</v>
      </c>
      <c r="Z203" s="30" t="str">
        <f>IF(SUM('Sales by Agent'!X203:Z203)&gt;0,"YES","NO")</f>
        <v>NO</v>
      </c>
      <c r="AA203" s="30" t="str">
        <f>IF(SUM('Sales by Agent'!Y203:AA203)&gt;0,"YES","NO")</f>
        <v>NO</v>
      </c>
      <c r="AB203" s="30" t="str">
        <f>IF(SUM('Sales by Agent'!Z203:AB203)&gt;0,"YES","NO")</f>
        <v>NO</v>
      </c>
      <c r="AC203" s="30" t="str">
        <f>IF(SUM('Sales by Agent'!AA203:AC203)&gt;0,"YES","NO")</f>
        <v>NO</v>
      </c>
      <c r="AD203" s="30" t="str">
        <f>IF(SUM('Sales by Agent'!AB203:AD203)&gt;0,"YES","NO")</f>
        <v>NO</v>
      </c>
      <c r="AE203" s="30" t="str">
        <f>IF(SUM('Sales by Agent'!AC203:AE203)&gt;0,"YES","NO")</f>
        <v>NO</v>
      </c>
      <c r="AF203" s="30" t="str">
        <f>IF(SUM('Sales by Agent'!AD203:AF203)&gt;0,"YES","NO")</f>
        <v>NO</v>
      </c>
      <c r="AG203" s="30" t="str">
        <f>IF(SUM('Sales by Agent'!AE203:AG203)&gt;0,"YES","NO")</f>
        <v>NO</v>
      </c>
      <c r="AH203" s="30" t="str">
        <f>IF(SUM('Sales by Agent'!AF203:AH203)&gt;0,"YES","NO")</f>
        <v>NO</v>
      </c>
      <c r="AI203" s="30" t="str">
        <f>IF(SUM('Sales by Agent'!AG203:AI203)&gt;0,"YES","NO")</f>
        <v>NO</v>
      </c>
      <c r="AJ203" s="30" t="str">
        <f>IF(SUM('Sales by Agent'!AH203:AJ203)&gt;0,"YES","NO")</f>
        <v>NO</v>
      </c>
      <c r="AK203" s="30" t="str">
        <f>IF(SUM('Sales by Agent'!AI203:AK203)&gt;0,"YES","NO")</f>
        <v>NO</v>
      </c>
      <c r="AL203" s="30" t="str">
        <f>IF(SUM('Sales by Agent'!AJ203:AL203)&gt;0,"YES","NO")</f>
        <v>NO</v>
      </c>
      <c r="AM203" s="30" t="str">
        <f>IF(SUM('Sales by Agent'!AK203:AM203)&gt;0,"YES","NO")</f>
        <v>YES</v>
      </c>
      <c r="AN203" s="30" t="str">
        <f>IF(SUM('Sales by Agent'!AL203:AN203)&gt;0,"YES","NO")</f>
        <v>YES</v>
      </c>
      <c r="AO203" s="30" t="str">
        <f>IF(SUM('Sales by Agent'!AM203:AO203)&gt;0,"YES","NO")</f>
        <v>YES</v>
      </c>
      <c r="AP203" s="30" t="str">
        <f>IF(SUM('Sales by Agent'!AN203:AP203)&gt;0,"YES","NO")</f>
        <v>NO</v>
      </c>
      <c r="AQ203" s="30" t="str">
        <f>IF(SUM('Sales by Agent'!AO203:AQ203)&gt;0,"YES","NO")</f>
        <v>NO</v>
      </c>
      <c r="AR203" s="30" t="str">
        <f>IF(SUM('Sales by Agent'!AP203:AR203)&gt;0,"YES","NO")</f>
        <v>NO</v>
      </c>
      <c r="AS203" s="30" t="str">
        <f>IF(SUM('Sales by Agent'!AQ203:AS203)&gt;0,"YES","NO")</f>
        <v>NO</v>
      </c>
      <c r="AT203" s="30" t="str">
        <f>IF(SUM('Sales by Agent'!AR203:AT203)&gt;0,"YES","NO")</f>
        <v>NO</v>
      </c>
      <c r="AU203" s="30" t="str">
        <f>IF(SUM('Sales by Agent'!AS203:AU203)&gt;0,"YES","NO")</f>
        <v>NO</v>
      </c>
      <c r="AV203" s="30" t="str">
        <f>IF(SUM('Sales by Agent'!AT203:AV203)&gt;0,"YES","NO")</f>
        <v>NO</v>
      </c>
      <c r="AW203" s="87"/>
      <c r="AX203" t="str">
        <f t="shared" si="35"/>
        <v>NO</v>
      </c>
      <c r="AY203" t="str">
        <f t="shared" si="36"/>
        <v>NO</v>
      </c>
      <c r="AZ203" t="str">
        <f t="shared" si="37"/>
        <v>NO</v>
      </c>
      <c r="BA203" t="str">
        <f t="shared" si="38"/>
        <v>NO</v>
      </c>
      <c r="BB203" t="str">
        <f t="shared" si="39"/>
        <v>NO</v>
      </c>
      <c r="BC203" t="str">
        <f t="shared" si="40"/>
        <v>NO</v>
      </c>
      <c r="BD203" t="str">
        <f t="shared" si="41"/>
        <v>NO</v>
      </c>
      <c r="BE203" t="str">
        <f t="shared" si="42"/>
        <v>NO</v>
      </c>
      <c r="BF203" t="str">
        <f t="shared" si="43"/>
        <v>NO</v>
      </c>
      <c r="BG203" t="str">
        <f t="shared" si="44"/>
        <v>NO</v>
      </c>
      <c r="BH203" t="str">
        <f t="shared" si="34"/>
        <v>NO</v>
      </c>
    </row>
    <row r="204" spans="1:60">
      <c r="A204" s="564" t="s">
        <v>2355</v>
      </c>
      <c r="B204" s="564" t="s">
        <v>2356</v>
      </c>
      <c r="C204" s="564" t="s">
        <v>1986</v>
      </c>
      <c r="D204" s="564" t="s">
        <v>689</v>
      </c>
      <c r="E204" s="564" t="s">
        <v>1457</v>
      </c>
      <c r="F204" s="565">
        <v>45127.040000000001</v>
      </c>
      <c r="G204" s="87"/>
      <c r="H204" s="87"/>
      <c r="I204" s="30" t="str">
        <f>IF(SUM('Sales by Agent'!G204:I204)&gt;0,"YES","NO")</f>
        <v>NO</v>
      </c>
      <c r="J204" s="30" t="str">
        <f>IF(SUM('Sales by Agent'!H204:J204)&gt;0,"YES","NO")</f>
        <v>NO</v>
      </c>
      <c r="K204" s="30" t="str">
        <f>IF(SUM('Sales by Agent'!I204:K204)&gt;0,"YES","NO")</f>
        <v>NO</v>
      </c>
      <c r="L204" s="30" t="str">
        <f>IF(SUM('Sales by Agent'!J204:L204)&gt;0,"YES","NO")</f>
        <v>NO</v>
      </c>
      <c r="M204" s="30" t="str">
        <f>IF(SUM('Sales by Agent'!K204:M204)&gt;0,"YES","NO")</f>
        <v>NO</v>
      </c>
      <c r="N204" s="30" t="str">
        <f>IF(SUM('Sales by Agent'!L204:N204)&gt;0,"YES","NO")</f>
        <v>NO</v>
      </c>
      <c r="O204" s="30" t="str">
        <f>IF(SUM('Sales by Agent'!M204:O204)&gt;0,"YES","NO")</f>
        <v>NO</v>
      </c>
      <c r="P204" s="30" t="str">
        <f>IF(SUM('Sales by Agent'!N204:P204)&gt;0,"YES","NO")</f>
        <v>NO</v>
      </c>
      <c r="Q204" s="30" t="str">
        <f>IF(SUM('Sales by Agent'!O204:Q204)&gt;0,"YES","NO")</f>
        <v>NO</v>
      </c>
      <c r="R204" s="30" t="str">
        <f>IF(SUM('Sales by Agent'!P204:R204)&gt;0,"YES","NO")</f>
        <v>NO</v>
      </c>
      <c r="S204" s="30" t="str">
        <f>IF(SUM('Sales by Agent'!Q204:S204)&gt;0,"YES","NO")</f>
        <v>NO</v>
      </c>
      <c r="T204" s="30" t="str">
        <f>IF(SUM('Sales by Agent'!R204:T204)&gt;0,"YES","NO")</f>
        <v>NO</v>
      </c>
      <c r="U204" s="30" t="str">
        <f>IF(SUM('Sales by Agent'!S204:U204)&gt;0,"YES","NO")</f>
        <v>NO</v>
      </c>
      <c r="V204" s="30" t="str">
        <f>IF(SUM('Sales by Agent'!T204:V204)&gt;0,"YES","NO")</f>
        <v>NO</v>
      </c>
      <c r="W204" s="30" t="str">
        <f>IF(SUM('Sales by Agent'!U204:W204)&gt;0,"YES","NO")</f>
        <v>NO</v>
      </c>
      <c r="X204" s="30" t="str">
        <f>IF(SUM('Sales by Agent'!V204:X204)&gt;0,"YES","NO")</f>
        <v>NO</v>
      </c>
      <c r="Y204" s="30" t="str">
        <f>IF(SUM('Sales by Agent'!W204:Y204)&gt;0,"YES","NO")</f>
        <v>NO</v>
      </c>
      <c r="Z204" s="30" t="str">
        <f>IF(SUM('Sales by Agent'!X204:Z204)&gt;0,"YES","NO")</f>
        <v>NO</v>
      </c>
      <c r="AA204" s="30" t="str">
        <f>IF(SUM('Sales by Agent'!Y204:AA204)&gt;0,"YES","NO")</f>
        <v>NO</v>
      </c>
      <c r="AB204" s="30" t="str">
        <f>IF(SUM('Sales by Agent'!Z204:AB204)&gt;0,"YES","NO")</f>
        <v>NO</v>
      </c>
      <c r="AC204" s="30" t="str">
        <f>IF(SUM('Sales by Agent'!AA204:AC204)&gt;0,"YES","NO")</f>
        <v>NO</v>
      </c>
      <c r="AD204" s="30" t="str">
        <f>IF(SUM('Sales by Agent'!AB204:AD204)&gt;0,"YES","NO")</f>
        <v>NO</v>
      </c>
      <c r="AE204" s="30" t="str">
        <f>IF(SUM('Sales by Agent'!AC204:AE204)&gt;0,"YES","NO")</f>
        <v>NO</v>
      </c>
      <c r="AF204" s="30" t="str">
        <f>IF(SUM('Sales by Agent'!AD204:AF204)&gt;0,"YES","NO")</f>
        <v>NO</v>
      </c>
      <c r="AG204" s="30" t="str">
        <f>IF(SUM('Sales by Agent'!AE204:AG204)&gt;0,"YES","NO")</f>
        <v>NO</v>
      </c>
      <c r="AH204" s="30" t="str">
        <f>IF(SUM('Sales by Agent'!AF204:AH204)&gt;0,"YES","NO")</f>
        <v>NO</v>
      </c>
      <c r="AI204" s="30" t="str">
        <f>IF(SUM('Sales by Agent'!AG204:AI204)&gt;0,"YES","NO")</f>
        <v>NO</v>
      </c>
      <c r="AJ204" s="30" t="str">
        <f>IF(SUM('Sales by Agent'!AH204:AJ204)&gt;0,"YES","NO")</f>
        <v>NO</v>
      </c>
      <c r="AK204" s="30" t="str">
        <f>IF(SUM('Sales by Agent'!AI204:AK204)&gt;0,"YES","NO")</f>
        <v>NO</v>
      </c>
      <c r="AL204" s="30" t="str">
        <f>IF(SUM('Sales by Agent'!AJ204:AL204)&gt;0,"YES","NO")</f>
        <v>NO</v>
      </c>
      <c r="AM204" s="30" t="str">
        <f>IF(SUM('Sales by Agent'!AK204:AM204)&gt;0,"YES","NO")</f>
        <v>YES</v>
      </c>
      <c r="AN204" s="30" t="str">
        <f>IF(SUM('Sales by Agent'!AL204:AN204)&gt;0,"YES","NO")</f>
        <v>YES</v>
      </c>
      <c r="AO204" s="30" t="str">
        <f>IF(SUM('Sales by Agent'!AM204:AO204)&gt;0,"YES","NO")</f>
        <v>YES</v>
      </c>
      <c r="AP204" s="30" t="str">
        <f>IF(SUM('Sales by Agent'!AN204:AP204)&gt;0,"YES","NO")</f>
        <v>YES</v>
      </c>
      <c r="AQ204" s="30" t="str">
        <f>IF(SUM('Sales by Agent'!AO204:AQ204)&gt;0,"YES","NO")</f>
        <v>YES</v>
      </c>
      <c r="AR204" s="30" t="str">
        <f>IF(SUM('Sales by Agent'!AP204:AR204)&gt;0,"YES","NO")</f>
        <v>YES</v>
      </c>
      <c r="AS204" s="30" t="str">
        <f>IF(SUM('Sales by Agent'!AQ204:AS204)&gt;0,"YES","NO")</f>
        <v>YES</v>
      </c>
      <c r="AT204" s="30" t="str">
        <f>IF(SUM('Sales by Agent'!AR204:AT204)&gt;0,"YES","NO")</f>
        <v>YES</v>
      </c>
      <c r="AU204" s="30" t="str">
        <f>IF(SUM('Sales by Agent'!AS204:AU204)&gt;0,"YES","NO")</f>
        <v>YES</v>
      </c>
      <c r="AV204" s="30" t="str">
        <f>IF(SUM('Sales by Agent'!AT204:AV204)&gt;0,"YES","NO")</f>
        <v>YES</v>
      </c>
      <c r="AW204" s="87"/>
      <c r="AX204" t="str">
        <f t="shared" si="35"/>
        <v>NO</v>
      </c>
      <c r="AY204" t="str">
        <f t="shared" si="36"/>
        <v>NO</v>
      </c>
      <c r="AZ204" t="str">
        <f t="shared" si="37"/>
        <v>NO</v>
      </c>
      <c r="BA204" t="str">
        <f t="shared" si="38"/>
        <v>NO</v>
      </c>
      <c r="BB204" t="str">
        <f t="shared" si="39"/>
        <v>NO</v>
      </c>
      <c r="BC204" t="str">
        <f t="shared" si="40"/>
        <v>NO</v>
      </c>
      <c r="BD204" t="str">
        <f t="shared" si="41"/>
        <v>NO</v>
      </c>
      <c r="BE204" t="str">
        <f t="shared" si="42"/>
        <v>NO</v>
      </c>
      <c r="BF204" t="str">
        <f t="shared" si="43"/>
        <v>NO</v>
      </c>
      <c r="BG204" t="str">
        <f t="shared" si="44"/>
        <v>NO</v>
      </c>
      <c r="BH204" t="str">
        <f t="shared" si="34"/>
        <v>NO</v>
      </c>
    </row>
    <row r="205" spans="1:60">
      <c r="A205" s="564" t="s">
        <v>2357</v>
      </c>
      <c r="B205" s="564" t="s">
        <v>2358</v>
      </c>
      <c r="C205" s="564" t="s">
        <v>1986</v>
      </c>
      <c r="D205" s="564" t="s">
        <v>689</v>
      </c>
      <c r="E205" s="564" t="s">
        <v>1457</v>
      </c>
      <c r="F205" s="565">
        <v>5558.66</v>
      </c>
      <c r="G205" s="31"/>
      <c r="H205" s="31"/>
      <c r="I205" s="30" t="str">
        <f>IF(SUM('Sales by Agent'!G205:I205)&gt;0,"YES","NO")</f>
        <v>NO</v>
      </c>
      <c r="J205" s="30" t="str">
        <f>IF(SUM('Sales by Agent'!H205:J205)&gt;0,"YES","NO")</f>
        <v>NO</v>
      </c>
      <c r="K205" s="30" t="str">
        <f>IF(SUM('Sales by Agent'!I205:K205)&gt;0,"YES","NO")</f>
        <v>NO</v>
      </c>
      <c r="L205" s="30" t="str">
        <f>IF(SUM('Sales by Agent'!J205:L205)&gt;0,"YES","NO")</f>
        <v>NO</v>
      </c>
      <c r="M205" s="30" t="str">
        <f>IF(SUM('Sales by Agent'!K205:M205)&gt;0,"YES","NO")</f>
        <v>NO</v>
      </c>
      <c r="N205" s="30" t="str">
        <f>IF(SUM('Sales by Agent'!L205:N205)&gt;0,"YES","NO")</f>
        <v>NO</v>
      </c>
      <c r="O205" s="30" t="str">
        <f>IF(SUM('Sales by Agent'!M205:O205)&gt;0,"YES","NO")</f>
        <v>NO</v>
      </c>
      <c r="P205" s="30" t="str">
        <f>IF(SUM('Sales by Agent'!N205:P205)&gt;0,"YES","NO")</f>
        <v>NO</v>
      </c>
      <c r="Q205" s="30" t="str">
        <f>IF(SUM('Sales by Agent'!O205:Q205)&gt;0,"YES","NO")</f>
        <v>NO</v>
      </c>
      <c r="R205" s="30" t="str">
        <f>IF(SUM('Sales by Agent'!P205:R205)&gt;0,"YES","NO")</f>
        <v>NO</v>
      </c>
      <c r="S205" s="30" t="str">
        <f>IF(SUM('Sales by Agent'!Q205:S205)&gt;0,"YES","NO")</f>
        <v>NO</v>
      </c>
      <c r="T205" s="30" t="str">
        <f>IF(SUM('Sales by Agent'!R205:T205)&gt;0,"YES","NO")</f>
        <v>NO</v>
      </c>
      <c r="U205" s="30" t="str">
        <f>IF(SUM('Sales by Agent'!S205:U205)&gt;0,"YES","NO")</f>
        <v>NO</v>
      </c>
      <c r="V205" s="30" t="str">
        <f>IF(SUM('Sales by Agent'!T205:V205)&gt;0,"YES","NO")</f>
        <v>NO</v>
      </c>
      <c r="W205" s="30" t="str">
        <f>IF(SUM('Sales by Agent'!U205:W205)&gt;0,"YES","NO")</f>
        <v>NO</v>
      </c>
      <c r="X205" s="30" t="str">
        <f>IF(SUM('Sales by Agent'!V205:X205)&gt;0,"YES","NO")</f>
        <v>NO</v>
      </c>
      <c r="Y205" s="30" t="str">
        <f>IF(SUM('Sales by Agent'!W205:Y205)&gt;0,"YES","NO")</f>
        <v>NO</v>
      </c>
      <c r="Z205" s="30" t="str">
        <f>IF(SUM('Sales by Agent'!X205:Z205)&gt;0,"YES","NO")</f>
        <v>NO</v>
      </c>
      <c r="AA205" s="30" t="str">
        <f>IF(SUM('Sales by Agent'!Y205:AA205)&gt;0,"YES","NO")</f>
        <v>NO</v>
      </c>
      <c r="AB205" s="30" t="str">
        <f>IF(SUM('Sales by Agent'!Z205:AB205)&gt;0,"YES","NO")</f>
        <v>NO</v>
      </c>
      <c r="AC205" s="30" t="str">
        <f>IF(SUM('Sales by Agent'!AA205:AC205)&gt;0,"YES","NO")</f>
        <v>NO</v>
      </c>
      <c r="AD205" s="30" t="str">
        <f>IF(SUM('Sales by Agent'!AB205:AD205)&gt;0,"YES","NO")</f>
        <v>NO</v>
      </c>
      <c r="AE205" s="30" t="str">
        <f>IF(SUM('Sales by Agent'!AC205:AE205)&gt;0,"YES","NO")</f>
        <v>NO</v>
      </c>
      <c r="AF205" s="30" t="str">
        <f>IF(SUM('Sales by Agent'!AD205:AF205)&gt;0,"YES","NO")</f>
        <v>NO</v>
      </c>
      <c r="AG205" s="30" t="str">
        <f>IF(SUM('Sales by Agent'!AE205:AG205)&gt;0,"YES","NO")</f>
        <v>NO</v>
      </c>
      <c r="AH205" s="30" t="str">
        <f>IF(SUM('Sales by Agent'!AF205:AH205)&gt;0,"YES","NO")</f>
        <v>NO</v>
      </c>
      <c r="AI205" s="30" t="str">
        <f>IF(SUM('Sales by Agent'!AG205:AI205)&gt;0,"YES","NO")</f>
        <v>NO</v>
      </c>
      <c r="AJ205" s="30" t="str">
        <f>IF(SUM('Sales by Agent'!AH205:AJ205)&gt;0,"YES","NO")</f>
        <v>NO</v>
      </c>
      <c r="AK205" s="30" t="str">
        <f>IF(SUM('Sales by Agent'!AI205:AK205)&gt;0,"YES","NO")</f>
        <v>NO</v>
      </c>
      <c r="AL205" s="30" t="str">
        <f>IF(SUM('Sales by Agent'!AJ205:AL205)&gt;0,"YES","NO")</f>
        <v>NO</v>
      </c>
      <c r="AM205" s="30" t="str">
        <f>IF(SUM('Sales by Agent'!AK205:AM205)&gt;0,"YES","NO")</f>
        <v>YES</v>
      </c>
      <c r="AN205" s="30" t="str">
        <f>IF(SUM('Sales by Agent'!AL205:AN205)&gt;0,"YES","NO")</f>
        <v>YES</v>
      </c>
      <c r="AO205" s="30" t="str">
        <f>IF(SUM('Sales by Agent'!AM205:AO205)&gt;0,"YES","NO")</f>
        <v>YES</v>
      </c>
      <c r="AP205" s="30" t="str">
        <f>IF(SUM('Sales by Agent'!AN205:AP205)&gt;0,"YES","NO")</f>
        <v>NO</v>
      </c>
      <c r="AQ205" s="30" t="str">
        <f>IF(SUM('Sales by Agent'!AO205:AQ205)&gt;0,"YES","NO")</f>
        <v>NO</v>
      </c>
      <c r="AR205" s="30" t="str">
        <f>IF(SUM('Sales by Agent'!AP205:AR205)&gt;0,"YES","NO")</f>
        <v>NO</v>
      </c>
      <c r="AS205" s="30" t="str">
        <f>IF(SUM('Sales by Agent'!AQ205:AS205)&gt;0,"YES","NO")</f>
        <v>NO</v>
      </c>
      <c r="AT205" s="30" t="str">
        <f>IF(SUM('Sales by Agent'!AR205:AT205)&gt;0,"YES","NO")</f>
        <v>NO</v>
      </c>
      <c r="AU205" s="30" t="str">
        <f>IF(SUM('Sales by Agent'!AS205:AU205)&gt;0,"YES","NO")</f>
        <v>NO</v>
      </c>
      <c r="AV205" s="30" t="str">
        <f>IF(SUM('Sales by Agent'!AT205:AV205)&gt;0,"YES","NO")</f>
        <v>NO</v>
      </c>
      <c r="AW205" s="87"/>
      <c r="AX205" t="str">
        <f t="shared" si="35"/>
        <v>NO</v>
      </c>
      <c r="AY205" t="str">
        <f t="shared" si="36"/>
        <v>NO</v>
      </c>
      <c r="AZ205" t="str">
        <f t="shared" si="37"/>
        <v>NO</v>
      </c>
      <c r="BA205" t="str">
        <f t="shared" si="38"/>
        <v>NO</v>
      </c>
      <c r="BB205" t="str">
        <f t="shared" si="39"/>
        <v>NO</v>
      </c>
      <c r="BC205" t="str">
        <f t="shared" si="40"/>
        <v>NO</v>
      </c>
      <c r="BD205" t="str">
        <f t="shared" si="41"/>
        <v>NO</v>
      </c>
      <c r="BE205" t="str">
        <f t="shared" si="42"/>
        <v>NO</v>
      </c>
      <c r="BF205" t="str">
        <f t="shared" si="43"/>
        <v>NO</v>
      </c>
      <c r="BG205" t="str">
        <f t="shared" si="44"/>
        <v>NO</v>
      </c>
      <c r="BH205" t="str">
        <f t="shared" si="34"/>
        <v>NO</v>
      </c>
    </row>
    <row r="206" spans="1:60">
      <c r="A206" s="564" t="s">
        <v>2359</v>
      </c>
      <c r="B206" s="564" t="s">
        <v>2360</v>
      </c>
      <c r="C206" s="564" t="s">
        <v>1986</v>
      </c>
      <c r="D206" s="564" t="s">
        <v>689</v>
      </c>
      <c r="E206" s="564" t="s">
        <v>1457</v>
      </c>
      <c r="F206" s="565">
        <v>11840.49</v>
      </c>
      <c r="G206" s="31"/>
      <c r="H206" s="31"/>
      <c r="I206" s="30" t="str">
        <f>IF(SUM('Sales by Agent'!G206:I206)&gt;0,"YES","NO")</f>
        <v>NO</v>
      </c>
      <c r="J206" s="30" t="str">
        <f>IF(SUM('Sales by Agent'!H206:J206)&gt;0,"YES","NO")</f>
        <v>NO</v>
      </c>
      <c r="K206" s="30" t="str">
        <f>IF(SUM('Sales by Agent'!I206:K206)&gt;0,"YES","NO")</f>
        <v>NO</v>
      </c>
      <c r="L206" s="30" t="str">
        <f>IF(SUM('Sales by Agent'!J206:L206)&gt;0,"YES","NO")</f>
        <v>NO</v>
      </c>
      <c r="M206" s="30" t="str">
        <f>IF(SUM('Sales by Agent'!K206:M206)&gt;0,"YES","NO")</f>
        <v>NO</v>
      </c>
      <c r="N206" s="30" t="str">
        <f>IF(SUM('Sales by Agent'!L206:N206)&gt;0,"YES","NO")</f>
        <v>NO</v>
      </c>
      <c r="O206" s="30" t="str">
        <f>IF(SUM('Sales by Agent'!M206:O206)&gt;0,"YES","NO")</f>
        <v>NO</v>
      </c>
      <c r="P206" s="30" t="str">
        <f>IF(SUM('Sales by Agent'!N206:P206)&gt;0,"YES","NO")</f>
        <v>NO</v>
      </c>
      <c r="Q206" s="30" t="str">
        <f>IF(SUM('Sales by Agent'!O206:Q206)&gt;0,"YES","NO")</f>
        <v>NO</v>
      </c>
      <c r="R206" s="30" t="str">
        <f>IF(SUM('Sales by Agent'!P206:R206)&gt;0,"YES","NO")</f>
        <v>NO</v>
      </c>
      <c r="S206" s="30" t="str">
        <f>IF(SUM('Sales by Agent'!Q206:S206)&gt;0,"YES","NO")</f>
        <v>NO</v>
      </c>
      <c r="T206" s="30" t="str">
        <f>IF(SUM('Sales by Agent'!R206:T206)&gt;0,"YES","NO")</f>
        <v>NO</v>
      </c>
      <c r="U206" s="30" t="str">
        <f>IF(SUM('Sales by Agent'!S206:U206)&gt;0,"YES","NO")</f>
        <v>NO</v>
      </c>
      <c r="V206" s="30" t="str">
        <f>IF(SUM('Sales by Agent'!T206:V206)&gt;0,"YES","NO")</f>
        <v>NO</v>
      </c>
      <c r="W206" s="30" t="str">
        <f>IF(SUM('Sales by Agent'!U206:W206)&gt;0,"YES","NO")</f>
        <v>NO</v>
      </c>
      <c r="X206" s="30" t="str">
        <f>IF(SUM('Sales by Agent'!V206:X206)&gt;0,"YES","NO")</f>
        <v>NO</v>
      </c>
      <c r="Y206" s="30" t="str">
        <f>IF(SUM('Sales by Agent'!W206:Y206)&gt;0,"YES","NO")</f>
        <v>NO</v>
      </c>
      <c r="Z206" s="30" t="str">
        <f>IF(SUM('Sales by Agent'!X206:Z206)&gt;0,"YES","NO")</f>
        <v>NO</v>
      </c>
      <c r="AA206" s="30" t="str">
        <f>IF(SUM('Sales by Agent'!Y206:AA206)&gt;0,"YES","NO")</f>
        <v>NO</v>
      </c>
      <c r="AB206" s="30" t="str">
        <f>IF(SUM('Sales by Agent'!Z206:AB206)&gt;0,"YES","NO")</f>
        <v>NO</v>
      </c>
      <c r="AC206" s="30" t="str">
        <f>IF(SUM('Sales by Agent'!AA206:AC206)&gt;0,"YES","NO")</f>
        <v>NO</v>
      </c>
      <c r="AD206" s="30" t="str">
        <f>IF(SUM('Sales by Agent'!AB206:AD206)&gt;0,"YES","NO")</f>
        <v>NO</v>
      </c>
      <c r="AE206" s="30" t="str">
        <f>IF(SUM('Sales by Agent'!AC206:AE206)&gt;0,"YES","NO")</f>
        <v>NO</v>
      </c>
      <c r="AF206" s="30" t="str">
        <f>IF(SUM('Sales by Agent'!AD206:AF206)&gt;0,"YES","NO")</f>
        <v>NO</v>
      </c>
      <c r="AG206" s="30" t="str">
        <f>IF(SUM('Sales by Agent'!AE206:AG206)&gt;0,"YES","NO")</f>
        <v>NO</v>
      </c>
      <c r="AH206" s="30" t="str">
        <f>IF(SUM('Sales by Agent'!AF206:AH206)&gt;0,"YES","NO")</f>
        <v>NO</v>
      </c>
      <c r="AI206" s="30" t="str">
        <f>IF(SUM('Sales by Agent'!AG206:AI206)&gt;0,"YES","NO")</f>
        <v>NO</v>
      </c>
      <c r="AJ206" s="30" t="str">
        <f>IF(SUM('Sales by Agent'!AH206:AJ206)&gt;0,"YES","NO")</f>
        <v>NO</v>
      </c>
      <c r="AK206" s="30" t="str">
        <f>IF(SUM('Sales by Agent'!AI206:AK206)&gt;0,"YES","NO")</f>
        <v>NO</v>
      </c>
      <c r="AL206" s="30" t="str">
        <f>IF(SUM('Sales by Agent'!AJ206:AL206)&gt;0,"YES","NO")</f>
        <v>NO</v>
      </c>
      <c r="AM206" s="30" t="str">
        <f>IF(SUM('Sales by Agent'!AK206:AM206)&gt;0,"YES","NO")</f>
        <v>NO</v>
      </c>
      <c r="AN206" s="30" t="str">
        <f>IF(SUM('Sales by Agent'!AL206:AN206)&gt;0,"YES","NO")</f>
        <v>NO</v>
      </c>
      <c r="AO206" s="30" t="str">
        <f>IF(SUM('Sales by Agent'!AM206:AO206)&gt;0,"YES","NO")</f>
        <v>NO</v>
      </c>
      <c r="AP206" s="30" t="str">
        <f>IF(SUM('Sales by Agent'!AN206:AP206)&gt;0,"YES","NO")</f>
        <v>YES</v>
      </c>
      <c r="AQ206" s="30" t="str">
        <f>IF(SUM('Sales by Agent'!AO206:AQ206)&gt;0,"YES","NO")</f>
        <v>YES</v>
      </c>
      <c r="AR206" s="30" t="str">
        <f>IF(SUM('Sales by Agent'!AP206:AR206)&gt;0,"YES","NO")</f>
        <v>YES</v>
      </c>
      <c r="AS206" s="30" t="str">
        <f>IF(SUM('Sales by Agent'!AQ206:AS206)&gt;0,"YES","NO")</f>
        <v>YES</v>
      </c>
      <c r="AT206" s="30" t="str">
        <f>IF(SUM('Sales by Agent'!AR206:AT206)&gt;0,"YES","NO")</f>
        <v>YES</v>
      </c>
      <c r="AU206" s="30" t="str">
        <f>IF(SUM('Sales by Agent'!AS206:AU206)&gt;0,"YES","NO")</f>
        <v>YES</v>
      </c>
      <c r="AV206" s="30" t="str">
        <f>IF(SUM('Sales by Agent'!AT206:AV206)&gt;0,"YES","NO")</f>
        <v>YES</v>
      </c>
      <c r="AW206" s="87"/>
      <c r="AX206" t="str">
        <f t="shared" si="35"/>
        <v>NO</v>
      </c>
      <c r="AY206" t="str">
        <f t="shared" si="36"/>
        <v>NO</v>
      </c>
      <c r="AZ206" t="str">
        <f t="shared" si="37"/>
        <v>NO</v>
      </c>
      <c r="BA206" t="str">
        <f t="shared" si="38"/>
        <v>NO</v>
      </c>
      <c r="BB206" t="str">
        <f t="shared" si="39"/>
        <v>NO</v>
      </c>
      <c r="BC206" t="str">
        <f t="shared" si="40"/>
        <v>NO</v>
      </c>
      <c r="BD206" t="str">
        <f t="shared" si="41"/>
        <v>NO</v>
      </c>
      <c r="BE206" t="str">
        <f t="shared" si="42"/>
        <v>NO</v>
      </c>
      <c r="BF206" t="str">
        <f t="shared" si="43"/>
        <v>NO</v>
      </c>
      <c r="BG206" t="str">
        <f t="shared" si="44"/>
        <v>NO</v>
      </c>
      <c r="BH206" t="str">
        <f t="shared" si="34"/>
        <v>NO</v>
      </c>
    </row>
    <row r="207" spans="1:60">
      <c r="A207" s="564" t="s">
        <v>2361</v>
      </c>
      <c r="B207" s="564" t="s">
        <v>2362</v>
      </c>
      <c r="C207" s="564" t="s">
        <v>1986</v>
      </c>
      <c r="D207" s="564" t="s">
        <v>689</v>
      </c>
      <c r="E207" s="564" t="s">
        <v>1457</v>
      </c>
      <c r="F207" s="565">
        <v>2015</v>
      </c>
      <c r="G207" s="87"/>
      <c r="H207" s="87"/>
      <c r="I207" s="30" t="str">
        <f>IF(SUM('Sales by Agent'!G207:I207)&gt;0,"YES","NO")</f>
        <v>NO</v>
      </c>
      <c r="J207" s="30" t="str">
        <f>IF(SUM('Sales by Agent'!H207:J207)&gt;0,"YES","NO")</f>
        <v>NO</v>
      </c>
      <c r="K207" s="30" t="str">
        <f>IF(SUM('Sales by Agent'!I207:K207)&gt;0,"YES","NO")</f>
        <v>NO</v>
      </c>
      <c r="L207" s="30" t="str">
        <f>IF(SUM('Sales by Agent'!J207:L207)&gt;0,"YES","NO")</f>
        <v>NO</v>
      </c>
      <c r="M207" s="30" t="str">
        <f>IF(SUM('Sales by Agent'!K207:M207)&gt;0,"YES","NO")</f>
        <v>NO</v>
      </c>
      <c r="N207" s="30" t="str">
        <f>IF(SUM('Sales by Agent'!L207:N207)&gt;0,"YES","NO")</f>
        <v>NO</v>
      </c>
      <c r="O207" s="30" t="str">
        <f>IF(SUM('Sales by Agent'!M207:O207)&gt;0,"YES","NO")</f>
        <v>NO</v>
      </c>
      <c r="P207" s="30" t="str">
        <f>IF(SUM('Sales by Agent'!N207:P207)&gt;0,"YES","NO")</f>
        <v>NO</v>
      </c>
      <c r="Q207" s="30" t="str">
        <f>IF(SUM('Sales by Agent'!O207:Q207)&gt;0,"YES","NO")</f>
        <v>NO</v>
      </c>
      <c r="R207" s="30" t="str">
        <f>IF(SUM('Sales by Agent'!P207:R207)&gt;0,"YES","NO")</f>
        <v>NO</v>
      </c>
      <c r="S207" s="30" t="str">
        <f>IF(SUM('Sales by Agent'!Q207:S207)&gt;0,"YES","NO")</f>
        <v>NO</v>
      </c>
      <c r="T207" s="30" t="str">
        <f>IF(SUM('Sales by Agent'!R207:T207)&gt;0,"YES","NO")</f>
        <v>NO</v>
      </c>
      <c r="U207" s="30" t="str">
        <f>IF(SUM('Sales by Agent'!S207:U207)&gt;0,"YES","NO")</f>
        <v>NO</v>
      </c>
      <c r="V207" s="30" t="str">
        <f>IF(SUM('Sales by Agent'!T207:V207)&gt;0,"YES","NO")</f>
        <v>NO</v>
      </c>
      <c r="W207" s="30" t="str">
        <f>IF(SUM('Sales by Agent'!U207:W207)&gt;0,"YES","NO")</f>
        <v>NO</v>
      </c>
      <c r="X207" s="30" t="str">
        <f>IF(SUM('Sales by Agent'!V207:X207)&gt;0,"YES","NO")</f>
        <v>NO</v>
      </c>
      <c r="Y207" s="30" t="str">
        <f>IF(SUM('Sales by Agent'!W207:Y207)&gt;0,"YES","NO")</f>
        <v>NO</v>
      </c>
      <c r="Z207" s="30" t="str">
        <f>IF(SUM('Sales by Agent'!X207:Z207)&gt;0,"YES","NO")</f>
        <v>NO</v>
      </c>
      <c r="AA207" s="30" t="str">
        <f>IF(SUM('Sales by Agent'!Y207:AA207)&gt;0,"YES","NO")</f>
        <v>NO</v>
      </c>
      <c r="AB207" s="30" t="str">
        <f>IF(SUM('Sales by Agent'!Z207:AB207)&gt;0,"YES","NO")</f>
        <v>NO</v>
      </c>
      <c r="AC207" s="30" t="str">
        <f>IF(SUM('Sales by Agent'!AA207:AC207)&gt;0,"YES","NO")</f>
        <v>NO</v>
      </c>
      <c r="AD207" s="30" t="str">
        <f>IF(SUM('Sales by Agent'!AB207:AD207)&gt;0,"YES","NO")</f>
        <v>NO</v>
      </c>
      <c r="AE207" s="30" t="str">
        <f>IF(SUM('Sales by Agent'!AC207:AE207)&gt;0,"YES","NO")</f>
        <v>NO</v>
      </c>
      <c r="AF207" s="30" t="str">
        <f>IF(SUM('Sales by Agent'!AD207:AF207)&gt;0,"YES","NO")</f>
        <v>NO</v>
      </c>
      <c r="AG207" s="30" t="str">
        <f>IF(SUM('Sales by Agent'!AE207:AG207)&gt;0,"YES","NO")</f>
        <v>NO</v>
      </c>
      <c r="AH207" s="30" t="str">
        <f>IF(SUM('Sales by Agent'!AF207:AH207)&gt;0,"YES","NO")</f>
        <v>NO</v>
      </c>
      <c r="AI207" s="30" t="str">
        <f>IF(SUM('Sales by Agent'!AG207:AI207)&gt;0,"YES","NO")</f>
        <v>NO</v>
      </c>
      <c r="AJ207" s="30" t="str">
        <f>IF(SUM('Sales by Agent'!AH207:AJ207)&gt;0,"YES","NO")</f>
        <v>NO</v>
      </c>
      <c r="AK207" s="30" t="str">
        <f>IF(SUM('Sales by Agent'!AI207:AK207)&gt;0,"YES","NO")</f>
        <v>NO</v>
      </c>
      <c r="AL207" s="30" t="str">
        <f>IF(SUM('Sales by Agent'!AJ207:AL207)&gt;0,"YES","NO")</f>
        <v>NO</v>
      </c>
      <c r="AM207" s="30" t="str">
        <f>IF(SUM('Sales by Agent'!AK207:AM207)&gt;0,"YES","NO")</f>
        <v>NO</v>
      </c>
      <c r="AN207" s="30" t="str">
        <f>IF(SUM('Sales by Agent'!AL207:AN207)&gt;0,"YES","NO")</f>
        <v>NO</v>
      </c>
      <c r="AO207" s="30" t="str">
        <f>IF(SUM('Sales by Agent'!AM207:AO207)&gt;0,"YES","NO")</f>
        <v>NO</v>
      </c>
      <c r="AP207" s="30" t="str">
        <f>IF(SUM('Sales by Agent'!AN207:AP207)&gt;0,"YES","NO")</f>
        <v>NO</v>
      </c>
      <c r="AQ207" s="30" t="str">
        <f>IF(SUM('Sales by Agent'!AO207:AQ207)&gt;0,"YES","NO")</f>
        <v>NO</v>
      </c>
      <c r="AR207" s="30" t="str">
        <f>IF(SUM('Sales by Agent'!AP207:AR207)&gt;0,"YES","NO")</f>
        <v>NO</v>
      </c>
      <c r="AS207" s="30" t="str">
        <f>IF(SUM('Sales by Agent'!AQ207:AS207)&gt;0,"YES","NO")</f>
        <v>NO</v>
      </c>
      <c r="AT207" s="30" t="str">
        <f>IF(SUM('Sales by Agent'!AR207:AT207)&gt;0,"YES","NO")</f>
        <v>YES</v>
      </c>
      <c r="AU207" s="30" t="str">
        <f>IF(SUM('Sales by Agent'!AS207:AU207)&gt;0,"YES","NO")</f>
        <v>YES</v>
      </c>
      <c r="AV207" s="30" t="str">
        <f>IF(SUM('Sales by Agent'!AT207:AV207)&gt;0,"YES","NO")</f>
        <v>YES</v>
      </c>
      <c r="AW207" s="87"/>
      <c r="AX207" t="str">
        <f t="shared" si="35"/>
        <v>NO</v>
      </c>
      <c r="AY207" t="str">
        <f t="shared" si="36"/>
        <v>NO</v>
      </c>
      <c r="AZ207" t="str">
        <f t="shared" si="37"/>
        <v>NO</v>
      </c>
      <c r="BA207" t="str">
        <f t="shared" si="38"/>
        <v>NO</v>
      </c>
      <c r="BB207" t="str">
        <f t="shared" si="39"/>
        <v>NO</v>
      </c>
      <c r="BC207" t="str">
        <f t="shared" si="40"/>
        <v>NO</v>
      </c>
      <c r="BD207" t="str">
        <f t="shared" si="41"/>
        <v>NO</v>
      </c>
      <c r="BE207" t="str">
        <f t="shared" si="42"/>
        <v>NO</v>
      </c>
      <c r="BF207" t="str">
        <f t="shared" si="43"/>
        <v>NO</v>
      </c>
      <c r="BG207" t="str">
        <f t="shared" si="44"/>
        <v>NO</v>
      </c>
      <c r="BH207" t="str">
        <f t="shared" si="34"/>
        <v>NO</v>
      </c>
    </row>
    <row r="208" spans="1:60">
      <c r="A208" s="564" t="s">
        <v>2363</v>
      </c>
      <c r="B208" s="564" t="s">
        <v>2364</v>
      </c>
      <c r="C208" s="564" t="s">
        <v>1986</v>
      </c>
      <c r="D208" s="564" t="s">
        <v>689</v>
      </c>
      <c r="E208" s="564" t="s">
        <v>1457</v>
      </c>
      <c r="F208" s="565">
        <v>171513.47</v>
      </c>
      <c r="G208" s="86"/>
      <c r="H208" s="86"/>
      <c r="I208" s="30" t="str">
        <f>IF(SUM('Sales by Agent'!G208:I208)&gt;0,"YES","NO")</f>
        <v>NO</v>
      </c>
      <c r="J208" s="30" t="str">
        <f>IF(SUM('Sales by Agent'!H208:J208)&gt;0,"YES","NO")</f>
        <v>NO</v>
      </c>
      <c r="K208" s="30" t="str">
        <f>IF(SUM('Sales by Agent'!I208:K208)&gt;0,"YES","NO")</f>
        <v>NO</v>
      </c>
      <c r="L208" s="30" t="str">
        <f>IF(SUM('Sales by Agent'!J208:L208)&gt;0,"YES","NO")</f>
        <v>NO</v>
      </c>
      <c r="M208" s="30" t="str">
        <f>IF(SUM('Sales by Agent'!K208:M208)&gt;0,"YES","NO")</f>
        <v>NO</v>
      </c>
      <c r="N208" s="30" t="str">
        <f>IF(SUM('Sales by Agent'!L208:N208)&gt;0,"YES","NO")</f>
        <v>NO</v>
      </c>
      <c r="O208" s="30" t="str">
        <f>IF(SUM('Sales by Agent'!M208:O208)&gt;0,"YES","NO")</f>
        <v>NO</v>
      </c>
      <c r="P208" s="30" t="str">
        <f>IF(SUM('Sales by Agent'!N208:P208)&gt;0,"YES","NO")</f>
        <v>NO</v>
      </c>
      <c r="Q208" s="30" t="str">
        <f>IF(SUM('Sales by Agent'!O208:Q208)&gt;0,"YES","NO")</f>
        <v>NO</v>
      </c>
      <c r="R208" s="30" t="str">
        <f>IF(SUM('Sales by Agent'!P208:R208)&gt;0,"YES","NO")</f>
        <v>NO</v>
      </c>
      <c r="S208" s="30" t="str">
        <f>IF(SUM('Sales by Agent'!Q208:S208)&gt;0,"YES","NO")</f>
        <v>NO</v>
      </c>
      <c r="T208" s="30" t="str">
        <f>IF(SUM('Sales by Agent'!R208:T208)&gt;0,"YES","NO")</f>
        <v>NO</v>
      </c>
      <c r="U208" s="30" t="str">
        <f>IF(SUM('Sales by Agent'!S208:U208)&gt;0,"YES","NO")</f>
        <v>NO</v>
      </c>
      <c r="V208" s="30" t="str">
        <f>IF(SUM('Sales by Agent'!T208:V208)&gt;0,"YES","NO")</f>
        <v>NO</v>
      </c>
      <c r="W208" s="30" t="str">
        <f>IF(SUM('Sales by Agent'!U208:W208)&gt;0,"YES","NO")</f>
        <v>NO</v>
      </c>
      <c r="X208" s="30" t="str">
        <f>IF(SUM('Sales by Agent'!V208:X208)&gt;0,"YES","NO")</f>
        <v>NO</v>
      </c>
      <c r="Y208" s="30" t="str">
        <f>IF(SUM('Sales by Agent'!W208:Y208)&gt;0,"YES","NO")</f>
        <v>NO</v>
      </c>
      <c r="Z208" s="30" t="str">
        <f>IF(SUM('Sales by Agent'!X208:Z208)&gt;0,"YES","NO")</f>
        <v>NO</v>
      </c>
      <c r="AA208" s="30" t="str">
        <f>IF(SUM('Sales by Agent'!Y208:AA208)&gt;0,"YES","NO")</f>
        <v>NO</v>
      </c>
      <c r="AB208" s="30" t="str">
        <f>IF(SUM('Sales by Agent'!Z208:AB208)&gt;0,"YES","NO")</f>
        <v>NO</v>
      </c>
      <c r="AC208" s="30" t="str">
        <f>IF(SUM('Sales by Agent'!AA208:AC208)&gt;0,"YES","NO")</f>
        <v>NO</v>
      </c>
      <c r="AD208" s="30" t="str">
        <f>IF(SUM('Sales by Agent'!AB208:AD208)&gt;0,"YES","NO")</f>
        <v>NO</v>
      </c>
      <c r="AE208" s="30" t="str">
        <f>IF(SUM('Sales by Agent'!AC208:AE208)&gt;0,"YES","NO")</f>
        <v>NO</v>
      </c>
      <c r="AF208" s="30" t="str">
        <f>IF(SUM('Sales by Agent'!AD208:AF208)&gt;0,"YES","NO")</f>
        <v>NO</v>
      </c>
      <c r="AG208" s="30" t="str">
        <f>IF(SUM('Sales by Agent'!AE208:AG208)&gt;0,"YES","NO")</f>
        <v>NO</v>
      </c>
      <c r="AH208" s="30" t="str">
        <f>IF(SUM('Sales by Agent'!AF208:AH208)&gt;0,"YES","NO")</f>
        <v>NO</v>
      </c>
      <c r="AI208" s="30" t="str">
        <f>IF(SUM('Sales by Agent'!AG208:AI208)&gt;0,"YES","NO")</f>
        <v>NO</v>
      </c>
      <c r="AJ208" s="30" t="str">
        <f>IF(SUM('Sales by Agent'!AH208:AJ208)&gt;0,"YES","NO")</f>
        <v>NO</v>
      </c>
      <c r="AK208" s="30" t="str">
        <f>IF(SUM('Sales by Agent'!AI208:AK208)&gt;0,"YES","NO")</f>
        <v>NO</v>
      </c>
      <c r="AL208" s="30" t="str">
        <f>IF(SUM('Sales by Agent'!AJ208:AL208)&gt;0,"YES","NO")</f>
        <v>NO</v>
      </c>
      <c r="AM208" s="30" t="str">
        <f>IF(SUM('Sales by Agent'!AK208:AM208)&gt;0,"YES","NO")</f>
        <v>YES</v>
      </c>
      <c r="AN208" s="30" t="str">
        <f>IF(SUM('Sales by Agent'!AL208:AN208)&gt;0,"YES","NO")</f>
        <v>YES</v>
      </c>
      <c r="AO208" s="30" t="str">
        <f>IF(SUM('Sales by Agent'!AM208:AO208)&gt;0,"YES","NO")</f>
        <v>YES</v>
      </c>
      <c r="AP208" s="30" t="str">
        <f>IF(SUM('Sales by Agent'!AN208:AP208)&gt;0,"YES","NO")</f>
        <v>YES</v>
      </c>
      <c r="AQ208" s="30" t="str">
        <f>IF(SUM('Sales by Agent'!AO208:AQ208)&gt;0,"YES","NO")</f>
        <v>YES</v>
      </c>
      <c r="AR208" s="30" t="str">
        <f>IF(SUM('Sales by Agent'!AP208:AR208)&gt;0,"YES","NO")</f>
        <v>YES</v>
      </c>
      <c r="AS208" s="30" t="str">
        <f>IF(SUM('Sales by Agent'!AQ208:AS208)&gt;0,"YES","NO")</f>
        <v>YES</v>
      </c>
      <c r="AT208" s="30" t="str">
        <f>IF(SUM('Sales by Agent'!AR208:AT208)&gt;0,"YES","NO")</f>
        <v>YES</v>
      </c>
      <c r="AU208" s="30" t="str">
        <f>IF(SUM('Sales by Agent'!AS208:AU208)&gt;0,"YES","NO")</f>
        <v>YES</v>
      </c>
      <c r="AV208" s="30" t="str">
        <f>IF(SUM('Sales by Agent'!AT208:AV208)&gt;0,"YES","NO")</f>
        <v>YES</v>
      </c>
      <c r="AW208" s="87"/>
      <c r="AX208" t="str">
        <f t="shared" si="35"/>
        <v>NO</v>
      </c>
      <c r="AY208" t="str">
        <f t="shared" si="36"/>
        <v>NO</v>
      </c>
      <c r="AZ208" t="str">
        <f t="shared" si="37"/>
        <v>NO</v>
      </c>
      <c r="BA208" t="str">
        <f t="shared" si="38"/>
        <v>NO</v>
      </c>
      <c r="BB208" t="str">
        <f t="shared" si="39"/>
        <v>NO</v>
      </c>
      <c r="BC208" t="str">
        <f t="shared" si="40"/>
        <v>NO</v>
      </c>
      <c r="BD208" t="str">
        <f t="shared" si="41"/>
        <v>NO</v>
      </c>
      <c r="BE208" t="str">
        <f t="shared" si="42"/>
        <v>NO</v>
      </c>
      <c r="BF208" t="str">
        <f t="shared" si="43"/>
        <v>NO</v>
      </c>
      <c r="BG208" t="str">
        <f t="shared" si="44"/>
        <v>NO</v>
      </c>
      <c r="BH208" t="str">
        <f t="shared" si="34"/>
        <v>NO</v>
      </c>
    </row>
    <row r="209" spans="1:60">
      <c r="A209" s="564" t="s">
        <v>2365</v>
      </c>
      <c r="B209" s="564" t="s">
        <v>2366</v>
      </c>
      <c r="C209" s="564" t="s">
        <v>1986</v>
      </c>
      <c r="D209" s="564" t="s">
        <v>689</v>
      </c>
      <c r="E209" s="564" t="s">
        <v>1457</v>
      </c>
      <c r="F209" s="565">
        <v>19775.849999999999</v>
      </c>
      <c r="G209" s="86"/>
      <c r="H209" s="86"/>
      <c r="I209" s="30" t="str">
        <f>IF(SUM('Sales by Agent'!G209:I209)&gt;0,"YES","NO")</f>
        <v>NO</v>
      </c>
      <c r="J209" s="30" t="str">
        <f>IF(SUM('Sales by Agent'!H209:J209)&gt;0,"YES","NO")</f>
        <v>NO</v>
      </c>
      <c r="K209" s="30" t="str">
        <f>IF(SUM('Sales by Agent'!I209:K209)&gt;0,"YES","NO")</f>
        <v>NO</v>
      </c>
      <c r="L209" s="30" t="str">
        <f>IF(SUM('Sales by Agent'!J209:L209)&gt;0,"YES","NO")</f>
        <v>NO</v>
      </c>
      <c r="M209" s="30" t="str">
        <f>IF(SUM('Sales by Agent'!K209:M209)&gt;0,"YES","NO")</f>
        <v>NO</v>
      </c>
      <c r="N209" s="30" t="str">
        <f>IF(SUM('Sales by Agent'!L209:N209)&gt;0,"YES","NO")</f>
        <v>NO</v>
      </c>
      <c r="O209" s="30" t="str">
        <f>IF(SUM('Sales by Agent'!M209:O209)&gt;0,"YES","NO")</f>
        <v>NO</v>
      </c>
      <c r="P209" s="30" t="str">
        <f>IF(SUM('Sales by Agent'!N209:P209)&gt;0,"YES","NO")</f>
        <v>NO</v>
      </c>
      <c r="Q209" s="30" t="str">
        <f>IF(SUM('Sales by Agent'!O209:Q209)&gt;0,"YES","NO")</f>
        <v>NO</v>
      </c>
      <c r="R209" s="30" t="str">
        <f>IF(SUM('Sales by Agent'!P209:R209)&gt;0,"YES","NO")</f>
        <v>NO</v>
      </c>
      <c r="S209" s="30" t="str">
        <f>IF(SUM('Sales by Agent'!Q209:S209)&gt;0,"YES","NO")</f>
        <v>NO</v>
      </c>
      <c r="T209" s="30" t="str">
        <f>IF(SUM('Sales by Agent'!R209:T209)&gt;0,"YES","NO")</f>
        <v>NO</v>
      </c>
      <c r="U209" s="30" t="str">
        <f>IF(SUM('Sales by Agent'!S209:U209)&gt;0,"YES","NO")</f>
        <v>NO</v>
      </c>
      <c r="V209" s="30" t="str">
        <f>IF(SUM('Sales by Agent'!T209:V209)&gt;0,"YES","NO")</f>
        <v>NO</v>
      </c>
      <c r="W209" s="30" t="str">
        <f>IF(SUM('Sales by Agent'!U209:W209)&gt;0,"YES","NO")</f>
        <v>NO</v>
      </c>
      <c r="X209" s="30" t="str">
        <f>IF(SUM('Sales by Agent'!V209:X209)&gt;0,"YES","NO")</f>
        <v>NO</v>
      </c>
      <c r="Y209" s="30" t="str">
        <f>IF(SUM('Sales by Agent'!W209:Y209)&gt;0,"YES","NO")</f>
        <v>NO</v>
      </c>
      <c r="Z209" s="30" t="str">
        <f>IF(SUM('Sales by Agent'!X209:Z209)&gt;0,"YES","NO")</f>
        <v>NO</v>
      </c>
      <c r="AA209" s="30" t="str">
        <f>IF(SUM('Sales by Agent'!Y209:AA209)&gt;0,"YES","NO")</f>
        <v>NO</v>
      </c>
      <c r="AB209" s="30" t="str">
        <f>IF(SUM('Sales by Agent'!Z209:AB209)&gt;0,"YES","NO")</f>
        <v>NO</v>
      </c>
      <c r="AC209" s="30" t="str">
        <f>IF(SUM('Sales by Agent'!AA209:AC209)&gt;0,"YES","NO")</f>
        <v>NO</v>
      </c>
      <c r="AD209" s="30" t="str">
        <f>IF(SUM('Sales by Agent'!AB209:AD209)&gt;0,"YES","NO")</f>
        <v>NO</v>
      </c>
      <c r="AE209" s="30" t="str">
        <f>IF(SUM('Sales by Agent'!AC209:AE209)&gt;0,"YES","NO")</f>
        <v>NO</v>
      </c>
      <c r="AF209" s="30" t="str">
        <f>IF(SUM('Sales by Agent'!AD209:AF209)&gt;0,"YES","NO")</f>
        <v>NO</v>
      </c>
      <c r="AG209" s="30" t="str">
        <f>IF(SUM('Sales by Agent'!AE209:AG209)&gt;0,"YES","NO")</f>
        <v>NO</v>
      </c>
      <c r="AH209" s="30" t="str">
        <f>IF(SUM('Sales by Agent'!AF209:AH209)&gt;0,"YES","NO")</f>
        <v>NO</v>
      </c>
      <c r="AI209" s="30" t="str">
        <f>IF(SUM('Sales by Agent'!AG209:AI209)&gt;0,"YES","NO")</f>
        <v>NO</v>
      </c>
      <c r="AJ209" s="30" t="str">
        <f>IF(SUM('Sales by Agent'!AH209:AJ209)&gt;0,"YES","NO")</f>
        <v>NO</v>
      </c>
      <c r="AK209" s="30" t="str">
        <f>IF(SUM('Sales by Agent'!AI209:AK209)&gt;0,"YES","NO")</f>
        <v>NO</v>
      </c>
      <c r="AL209" s="30" t="str">
        <f>IF(SUM('Sales by Agent'!AJ209:AL209)&gt;0,"YES","NO")</f>
        <v>NO</v>
      </c>
      <c r="AM209" s="30" t="str">
        <f>IF(SUM('Sales by Agent'!AK209:AM209)&gt;0,"YES","NO")</f>
        <v>NO</v>
      </c>
      <c r="AN209" s="30" t="str">
        <f>IF(SUM('Sales by Agent'!AL209:AN209)&gt;0,"YES","NO")</f>
        <v>NO</v>
      </c>
      <c r="AO209" s="30" t="str">
        <f>IF(SUM('Sales by Agent'!AM209:AO209)&gt;0,"YES","NO")</f>
        <v>NO</v>
      </c>
      <c r="AP209" s="30" t="str">
        <f>IF(SUM('Sales by Agent'!AN209:AP209)&gt;0,"YES","NO")</f>
        <v>NO</v>
      </c>
      <c r="AQ209" s="30" t="str">
        <f>IF(SUM('Sales by Agent'!AO209:AQ209)&gt;0,"YES","NO")</f>
        <v>YES</v>
      </c>
      <c r="AR209" s="30" t="str">
        <f>IF(SUM('Sales by Agent'!AP209:AR209)&gt;0,"YES","NO")</f>
        <v>YES</v>
      </c>
      <c r="AS209" s="30" t="str">
        <f>IF(SUM('Sales by Agent'!AQ209:AS209)&gt;0,"YES","NO")</f>
        <v>YES</v>
      </c>
      <c r="AT209" s="30" t="str">
        <f>IF(SUM('Sales by Agent'!AR209:AT209)&gt;0,"YES","NO")</f>
        <v>YES</v>
      </c>
      <c r="AU209" s="30" t="str">
        <f>IF(SUM('Sales by Agent'!AS209:AU209)&gt;0,"YES","NO")</f>
        <v>YES</v>
      </c>
      <c r="AV209" s="30" t="str">
        <f>IF(SUM('Sales by Agent'!AT209:AV209)&gt;0,"YES","NO")</f>
        <v>YES</v>
      </c>
      <c r="AW209" s="87"/>
      <c r="AX209" t="str">
        <f t="shared" si="35"/>
        <v>NO</v>
      </c>
      <c r="AY209" t="str">
        <f t="shared" si="36"/>
        <v>NO</v>
      </c>
      <c r="AZ209" t="str">
        <f t="shared" si="37"/>
        <v>NO</v>
      </c>
      <c r="BA209" t="str">
        <f t="shared" si="38"/>
        <v>NO</v>
      </c>
      <c r="BB209" t="str">
        <f t="shared" si="39"/>
        <v>NO</v>
      </c>
      <c r="BC209" t="str">
        <f t="shared" si="40"/>
        <v>NO</v>
      </c>
      <c r="BD209" t="str">
        <f t="shared" si="41"/>
        <v>NO</v>
      </c>
      <c r="BE209" t="str">
        <f t="shared" si="42"/>
        <v>NO</v>
      </c>
      <c r="BF209" t="str">
        <f t="shared" si="43"/>
        <v>NO</v>
      </c>
      <c r="BG209" t="str">
        <f t="shared" si="44"/>
        <v>NO</v>
      </c>
      <c r="BH209" t="str">
        <f t="shared" si="34"/>
        <v>NO</v>
      </c>
    </row>
    <row r="210" spans="1:60">
      <c r="A210" s="564" t="s">
        <v>2367</v>
      </c>
      <c r="B210" s="564" t="s">
        <v>2368</v>
      </c>
      <c r="C210" s="564" t="s">
        <v>1986</v>
      </c>
      <c r="D210" s="564" t="s">
        <v>689</v>
      </c>
      <c r="E210" s="564" t="s">
        <v>1457</v>
      </c>
      <c r="F210" s="565">
        <v>16389.73</v>
      </c>
      <c r="G210" s="86"/>
      <c r="H210" s="86"/>
      <c r="I210" s="30" t="str">
        <f>IF(SUM('Sales by Agent'!G210:I210)&gt;0,"YES","NO")</f>
        <v>NO</v>
      </c>
      <c r="J210" s="30" t="str">
        <f>IF(SUM('Sales by Agent'!H210:J210)&gt;0,"YES","NO")</f>
        <v>NO</v>
      </c>
      <c r="K210" s="30" t="str">
        <f>IF(SUM('Sales by Agent'!I210:K210)&gt;0,"YES","NO")</f>
        <v>NO</v>
      </c>
      <c r="L210" s="30" t="str">
        <f>IF(SUM('Sales by Agent'!J210:L210)&gt;0,"YES","NO")</f>
        <v>NO</v>
      </c>
      <c r="M210" s="30" t="str">
        <f>IF(SUM('Sales by Agent'!K210:M210)&gt;0,"YES","NO")</f>
        <v>NO</v>
      </c>
      <c r="N210" s="30" t="str">
        <f>IF(SUM('Sales by Agent'!L210:N210)&gt;0,"YES","NO")</f>
        <v>NO</v>
      </c>
      <c r="O210" s="30" t="str">
        <f>IF(SUM('Sales by Agent'!M210:O210)&gt;0,"YES","NO")</f>
        <v>NO</v>
      </c>
      <c r="P210" s="30" t="str">
        <f>IF(SUM('Sales by Agent'!N210:P210)&gt;0,"YES","NO")</f>
        <v>NO</v>
      </c>
      <c r="Q210" s="30" t="str">
        <f>IF(SUM('Sales by Agent'!O210:Q210)&gt;0,"YES","NO")</f>
        <v>NO</v>
      </c>
      <c r="R210" s="30" t="str">
        <f>IF(SUM('Sales by Agent'!P210:R210)&gt;0,"YES","NO")</f>
        <v>NO</v>
      </c>
      <c r="S210" s="30" t="str">
        <f>IF(SUM('Sales by Agent'!Q210:S210)&gt;0,"YES","NO")</f>
        <v>NO</v>
      </c>
      <c r="T210" s="30" t="str">
        <f>IF(SUM('Sales by Agent'!R210:T210)&gt;0,"YES","NO")</f>
        <v>NO</v>
      </c>
      <c r="U210" s="30" t="str">
        <f>IF(SUM('Sales by Agent'!S210:U210)&gt;0,"YES","NO")</f>
        <v>NO</v>
      </c>
      <c r="V210" s="30" t="str">
        <f>IF(SUM('Sales by Agent'!T210:V210)&gt;0,"YES","NO")</f>
        <v>NO</v>
      </c>
      <c r="W210" s="30" t="str">
        <f>IF(SUM('Sales by Agent'!U210:W210)&gt;0,"YES","NO")</f>
        <v>NO</v>
      </c>
      <c r="X210" s="30" t="str">
        <f>IF(SUM('Sales by Agent'!V210:X210)&gt;0,"YES","NO")</f>
        <v>NO</v>
      </c>
      <c r="Y210" s="30" t="str">
        <f>IF(SUM('Sales by Agent'!W210:Y210)&gt;0,"YES","NO")</f>
        <v>NO</v>
      </c>
      <c r="Z210" s="30" t="str">
        <f>IF(SUM('Sales by Agent'!X210:Z210)&gt;0,"YES","NO")</f>
        <v>NO</v>
      </c>
      <c r="AA210" s="30" t="str">
        <f>IF(SUM('Sales by Agent'!Y210:AA210)&gt;0,"YES","NO")</f>
        <v>NO</v>
      </c>
      <c r="AB210" s="30" t="str">
        <f>IF(SUM('Sales by Agent'!Z210:AB210)&gt;0,"YES","NO")</f>
        <v>NO</v>
      </c>
      <c r="AC210" s="30" t="str">
        <f>IF(SUM('Sales by Agent'!AA210:AC210)&gt;0,"YES","NO")</f>
        <v>NO</v>
      </c>
      <c r="AD210" s="30" t="str">
        <f>IF(SUM('Sales by Agent'!AB210:AD210)&gt;0,"YES","NO")</f>
        <v>NO</v>
      </c>
      <c r="AE210" s="30" t="str">
        <f>IF(SUM('Sales by Agent'!AC210:AE210)&gt;0,"YES","NO")</f>
        <v>NO</v>
      </c>
      <c r="AF210" s="30" t="str">
        <f>IF(SUM('Sales by Agent'!AD210:AF210)&gt;0,"YES","NO")</f>
        <v>NO</v>
      </c>
      <c r="AG210" s="30" t="str">
        <f>IF(SUM('Sales by Agent'!AE210:AG210)&gt;0,"YES","NO")</f>
        <v>NO</v>
      </c>
      <c r="AH210" s="30" t="str">
        <f>IF(SUM('Sales by Agent'!AF210:AH210)&gt;0,"YES","NO")</f>
        <v>NO</v>
      </c>
      <c r="AI210" s="30" t="str">
        <f>IF(SUM('Sales by Agent'!AG210:AI210)&gt;0,"YES","NO")</f>
        <v>NO</v>
      </c>
      <c r="AJ210" s="30" t="str">
        <f>IF(SUM('Sales by Agent'!AH210:AJ210)&gt;0,"YES","NO")</f>
        <v>NO</v>
      </c>
      <c r="AK210" s="30" t="str">
        <f>IF(SUM('Sales by Agent'!AI210:AK210)&gt;0,"YES","NO")</f>
        <v>NO</v>
      </c>
      <c r="AL210" s="30" t="str">
        <f>IF(SUM('Sales by Agent'!AJ210:AL210)&gt;0,"YES","NO")</f>
        <v>YES</v>
      </c>
      <c r="AM210" s="30" t="str">
        <f>IF(SUM('Sales by Agent'!AK210:AM210)&gt;0,"YES","NO")</f>
        <v>YES</v>
      </c>
      <c r="AN210" s="30" t="str">
        <f>IF(SUM('Sales by Agent'!AL210:AN210)&gt;0,"YES","NO")</f>
        <v>YES</v>
      </c>
      <c r="AO210" s="30" t="str">
        <f>IF(SUM('Sales by Agent'!AM210:AO210)&gt;0,"YES","NO")</f>
        <v>NO</v>
      </c>
      <c r="AP210" s="30" t="str">
        <f>IF(SUM('Sales by Agent'!AN210:AP210)&gt;0,"YES","NO")</f>
        <v>NO</v>
      </c>
      <c r="AQ210" s="30" t="str">
        <f>IF(SUM('Sales by Agent'!AO210:AQ210)&gt;0,"YES","NO")</f>
        <v>NO</v>
      </c>
      <c r="AR210" s="30" t="str">
        <f>IF(SUM('Sales by Agent'!AP210:AR210)&gt;0,"YES","NO")</f>
        <v>NO</v>
      </c>
      <c r="AS210" s="30" t="str">
        <f>IF(SUM('Sales by Agent'!AQ210:AS210)&gt;0,"YES","NO")</f>
        <v>YES</v>
      </c>
      <c r="AT210" s="30" t="str">
        <f>IF(SUM('Sales by Agent'!AR210:AT210)&gt;0,"YES","NO")</f>
        <v>YES</v>
      </c>
      <c r="AU210" s="30" t="str">
        <f>IF(SUM('Sales by Agent'!AS210:AU210)&gt;0,"YES","NO")</f>
        <v>YES</v>
      </c>
      <c r="AV210" s="30" t="str">
        <f>IF(SUM('Sales by Agent'!AT210:AV210)&gt;0,"YES","NO")</f>
        <v>YES</v>
      </c>
      <c r="AW210" s="87"/>
      <c r="AX210" t="str">
        <f t="shared" si="35"/>
        <v>NO</v>
      </c>
      <c r="AY210" t="str">
        <f t="shared" si="36"/>
        <v>NO</v>
      </c>
      <c r="AZ210" t="str">
        <f t="shared" si="37"/>
        <v>NO</v>
      </c>
      <c r="BA210" t="str">
        <f t="shared" si="38"/>
        <v>NO</v>
      </c>
      <c r="BB210" t="str">
        <f t="shared" si="39"/>
        <v>NO</v>
      </c>
      <c r="BC210" t="str">
        <f t="shared" si="40"/>
        <v>NO</v>
      </c>
      <c r="BD210" t="str">
        <f t="shared" si="41"/>
        <v>NO</v>
      </c>
      <c r="BE210" t="str">
        <f t="shared" si="42"/>
        <v>NO</v>
      </c>
      <c r="BF210" t="str">
        <f t="shared" si="43"/>
        <v>NO</v>
      </c>
      <c r="BG210" t="str">
        <f t="shared" si="44"/>
        <v>NO</v>
      </c>
      <c r="BH210" t="str">
        <f t="shared" si="34"/>
        <v>NEW INACTIVE</v>
      </c>
    </row>
    <row r="211" spans="1:60">
      <c r="A211" s="564" t="s">
        <v>2369</v>
      </c>
      <c r="B211" s="564" t="s">
        <v>2370</v>
      </c>
      <c r="C211" s="564" t="s">
        <v>1986</v>
      </c>
      <c r="D211" s="564" t="s">
        <v>689</v>
      </c>
      <c r="E211" s="564" t="s">
        <v>1457</v>
      </c>
      <c r="F211" s="565">
        <v>8681.65</v>
      </c>
      <c r="G211" s="86"/>
      <c r="H211" s="87"/>
      <c r="I211" s="30" t="str">
        <f>IF(SUM('Sales by Agent'!G211:I211)&gt;0,"YES","NO")</f>
        <v>NO</v>
      </c>
      <c r="J211" s="30" t="str">
        <f>IF(SUM('Sales by Agent'!H211:J211)&gt;0,"YES","NO")</f>
        <v>NO</v>
      </c>
      <c r="K211" s="30" t="str">
        <f>IF(SUM('Sales by Agent'!I211:K211)&gt;0,"YES","NO")</f>
        <v>NO</v>
      </c>
      <c r="L211" s="30" t="str">
        <f>IF(SUM('Sales by Agent'!J211:L211)&gt;0,"YES","NO")</f>
        <v>NO</v>
      </c>
      <c r="M211" s="30" t="str">
        <f>IF(SUM('Sales by Agent'!K211:M211)&gt;0,"YES","NO")</f>
        <v>NO</v>
      </c>
      <c r="N211" s="30" t="str">
        <f>IF(SUM('Sales by Agent'!L211:N211)&gt;0,"YES","NO")</f>
        <v>NO</v>
      </c>
      <c r="O211" s="30" t="str">
        <f>IF(SUM('Sales by Agent'!M211:O211)&gt;0,"YES","NO")</f>
        <v>NO</v>
      </c>
      <c r="P211" s="30" t="str">
        <f>IF(SUM('Sales by Agent'!N211:P211)&gt;0,"YES","NO")</f>
        <v>NO</v>
      </c>
      <c r="Q211" s="30" t="str">
        <f>IF(SUM('Sales by Agent'!O211:Q211)&gt;0,"YES","NO")</f>
        <v>NO</v>
      </c>
      <c r="R211" s="30" t="str">
        <f>IF(SUM('Sales by Agent'!P211:R211)&gt;0,"YES","NO")</f>
        <v>NO</v>
      </c>
      <c r="S211" s="30" t="str">
        <f>IF(SUM('Sales by Agent'!Q211:S211)&gt;0,"YES","NO")</f>
        <v>NO</v>
      </c>
      <c r="T211" s="30" t="str">
        <f>IF(SUM('Sales by Agent'!R211:T211)&gt;0,"YES","NO")</f>
        <v>NO</v>
      </c>
      <c r="U211" s="30" t="str">
        <f>IF(SUM('Sales by Agent'!S211:U211)&gt;0,"YES","NO")</f>
        <v>NO</v>
      </c>
      <c r="V211" s="30" t="str">
        <f>IF(SUM('Sales by Agent'!T211:V211)&gt;0,"YES","NO")</f>
        <v>NO</v>
      </c>
      <c r="W211" s="30" t="str">
        <f>IF(SUM('Sales by Agent'!U211:W211)&gt;0,"YES","NO")</f>
        <v>NO</v>
      </c>
      <c r="X211" s="30" t="str">
        <f>IF(SUM('Sales by Agent'!V211:X211)&gt;0,"YES","NO")</f>
        <v>NO</v>
      </c>
      <c r="Y211" s="30" t="str">
        <f>IF(SUM('Sales by Agent'!W211:Y211)&gt;0,"YES","NO")</f>
        <v>NO</v>
      </c>
      <c r="Z211" s="30" t="str">
        <f>IF(SUM('Sales by Agent'!X211:Z211)&gt;0,"YES","NO")</f>
        <v>NO</v>
      </c>
      <c r="AA211" s="30" t="str">
        <f>IF(SUM('Sales by Agent'!Y211:AA211)&gt;0,"YES","NO")</f>
        <v>NO</v>
      </c>
      <c r="AB211" s="30" t="str">
        <f>IF(SUM('Sales by Agent'!Z211:AB211)&gt;0,"YES","NO")</f>
        <v>NO</v>
      </c>
      <c r="AC211" s="30" t="str">
        <f>IF(SUM('Sales by Agent'!AA211:AC211)&gt;0,"YES","NO")</f>
        <v>NO</v>
      </c>
      <c r="AD211" s="30" t="str">
        <f>IF(SUM('Sales by Agent'!AB211:AD211)&gt;0,"YES","NO")</f>
        <v>NO</v>
      </c>
      <c r="AE211" s="30" t="str">
        <f>IF(SUM('Sales by Agent'!AC211:AE211)&gt;0,"YES","NO")</f>
        <v>NO</v>
      </c>
      <c r="AF211" s="30" t="str">
        <f>IF(SUM('Sales by Agent'!AD211:AF211)&gt;0,"YES","NO")</f>
        <v>NO</v>
      </c>
      <c r="AG211" s="30" t="str">
        <f>IF(SUM('Sales by Agent'!AE211:AG211)&gt;0,"YES","NO")</f>
        <v>NO</v>
      </c>
      <c r="AH211" s="30" t="str">
        <f>IF(SUM('Sales by Agent'!AF211:AH211)&gt;0,"YES","NO")</f>
        <v>NO</v>
      </c>
      <c r="AI211" s="30" t="str">
        <f>IF(SUM('Sales by Agent'!AG211:AI211)&gt;0,"YES","NO")</f>
        <v>NO</v>
      </c>
      <c r="AJ211" s="30" t="str">
        <f>IF(SUM('Sales by Agent'!AH211:AJ211)&gt;0,"YES","NO")</f>
        <v>NO</v>
      </c>
      <c r="AK211" s="30" t="str">
        <f>IF(SUM('Sales by Agent'!AI211:AK211)&gt;0,"YES","NO")</f>
        <v>NO</v>
      </c>
      <c r="AL211" s="30" t="str">
        <f>IF(SUM('Sales by Agent'!AJ211:AL211)&gt;0,"YES","NO")</f>
        <v>YES</v>
      </c>
      <c r="AM211" s="30" t="str">
        <f>IF(SUM('Sales by Agent'!AK211:AM211)&gt;0,"YES","NO")</f>
        <v>YES</v>
      </c>
      <c r="AN211" s="30" t="str">
        <f>IF(SUM('Sales by Agent'!AL211:AN211)&gt;0,"YES","NO")</f>
        <v>YES</v>
      </c>
      <c r="AO211" s="30" t="str">
        <f>IF(SUM('Sales by Agent'!AM211:AO211)&gt;0,"YES","NO")</f>
        <v>YES</v>
      </c>
      <c r="AP211" s="30" t="str">
        <f>IF(SUM('Sales by Agent'!AN211:AP211)&gt;0,"YES","NO")</f>
        <v>YES</v>
      </c>
      <c r="AQ211" s="30" t="str">
        <f>IF(SUM('Sales by Agent'!AO211:AQ211)&gt;0,"YES","NO")</f>
        <v>YES</v>
      </c>
      <c r="AR211" s="30" t="str">
        <f>IF(SUM('Sales by Agent'!AP211:AR211)&gt;0,"YES","NO")</f>
        <v>YES</v>
      </c>
      <c r="AS211" s="30" t="str">
        <f>IF(SUM('Sales by Agent'!AQ211:AS211)&gt;0,"YES","NO")</f>
        <v>YES</v>
      </c>
      <c r="AT211" s="30" t="str">
        <f>IF(SUM('Sales by Agent'!AR211:AT211)&gt;0,"YES","NO")</f>
        <v>YES</v>
      </c>
      <c r="AU211" s="30" t="str">
        <f>IF(SUM('Sales by Agent'!AS211:AU211)&gt;0,"YES","NO")</f>
        <v>YES</v>
      </c>
      <c r="AV211" s="30" t="str">
        <f>IF(SUM('Sales by Agent'!AT211:AV211)&gt;0,"YES","NO")</f>
        <v>YES</v>
      </c>
      <c r="AW211" s="87"/>
      <c r="AX211" t="str">
        <f t="shared" si="35"/>
        <v>NO</v>
      </c>
      <c r="AY211" t="str">
        <f t="shared" si="36"/>
        <v>NO</v>
      </c>
      <c r="AZ211" t="str">
        <f t="shared" si="37"/>
        <v>NO</v>
      </c>
      <c r="BA211" t="str">
        <f t="shared" si="38"/>
        <v>NO</v>
      </c>
      <c r="BB211" t="str">
        <f t="shared" si="39"/>
        <v>NO</v>
      </c>
      <c r="BC211" t="str">
        <f t="shared" si="40"/>
        <v>NO</v>
      </c>
      <c r="BD211" t="str">
        <f t="shared" si="41"/>
        <v>NO</v>
      </c>
      <c r="BE211" t="str">
        <f t="shared" si="42"/>
        <v>NO</v>
      </c>
      <c r="BF211" t="str">
        <f t="shared" si="43"/>
        <v>NO</v>
      </c>
      <c r="BG211" t="str">
        <f t="shared" si="44"/>
        <v>NO</v>
      </c>
      <c r="BH211" t="str">
        <f t="shared" si="34"/>
        <v>NO</v>
      </c>
    </row>
    <row r="212" spans="1:60">
      <c r="A212" s="564" t="s">
        <v>2371</v>
      </c>
      <c r="B212" s="564" t="s">
        <v>2372</v>
      </c>
      <c r="C212" s="564" t="s">
        <v>1986</v>
      </c>
      <c r="D212" s="564" t="s">
        <v>689</v>
      </c>
      <c r="E212" s="564" t="s">
        <v>1457</v>
      </c>
      <c r="F212" s="565">
        <v>10981.63</v>
      </c>
      <c r="G212" s="31"/>
      <c r="H212" s="87"/>
      <c r="I212" s="30" t="str">
        <f>IF(SUM('Sales by Agent'!G212:I212)&gt;0,"YES","NO")</f>
        <v>NO</v>
      </c>
      <c r="J212" s="30" t="str">
        <f>IF(SUM('Sales by Agent'!H212:J212)&gt;0,"YES","NO")</f>
        <v>NO</v>
      </c>
      <c r="K212" s="30" t="str">
        <f>IF(SUM('Sales by Agent'!I212:K212)&gt;0,"YES","NO")</f>
        <v>NO</v>
      </c>
      <c r="L212" s="30" t="str">
        <f>IF(SUM('Sales by Agent'!J212:L212)&gt;0,"YES","NO")</f>
        <v>NO</v>
      </c>
      <c r="M212" s="30" t="str">
        <f>IF(SUM('Sales by Agent'!K212:M212)&gt;0,"YES","NO")</f>
        <v>NO</v>
      </c>
      <c r="N212" s="30" t="str">
        <f>IF(SUM('Sales by Agent'!L212:N212)&gt;0,"YES","NO")</f>
        <v>NO</v>
      </c>
      <c r="O212" s="30" t="str">
        <f>IF(SUM('Sales by Agent'!M212:O212)&gt;0,"YES","NO")</f>
        <v>NO</v>
      </c>
      <c r="P212" s="30" t="str">
        <f>IF(SUM('Sales by Agent'!N212:P212)&gt;0,"YES","NO")</f>
        <v>NO</v>
      </c>
      <c r="Q212" s="30" t="str">
        <f>IF(SUM('Sales by Agent'!O212:Q212)&gt;0,"YES","NO")</f>
        <v>NO</v>
      </c>
      <c r="R212" s="30" t="str">
        <f>IF(SUM('Sales by Agent'!P212:R212)&gt;0,"YES","NO")</f>
        <v>NO</v>
      </c>
      <c r="S212" s="30" t="str">
        <f>IF(SUM('Sales by Agent'!Q212:S212)&gt;0,"YES","NO")</f>
        <v>NO</v>
      </c>
      <c r="T212" s="30" t="str">
        <f>IF(SUM('Sales by Agent'!R212:T212)&gt;0,"YES","NO")</f>
        <v>NO</v>
      </c>
      <c r="U212" s="30" t="str">
        <f>IF(SUM('Sales by Agent'!S212:U212)&gt;0,"YES","NO")</f>
        <v>NO</v>
      </c>
      <c r="V212" s="30" t="str">
        <f>IF(SUM('Sales by Agent'!T212:V212)&gt;0,"YES","NO")</f>
        <v>NO</v>
      </c>
      <c r="W212" s="30" t="str">
        <f>IF(SUM('Sales by Agent'!U212:W212)&gt;0,"YES","NO")</f>
        <v>NO</v>
      </c>
      <c r="X212" s="30" t="str">
        <f>IF(SUM('Sales by Agent'!V212:X212)&gt;0,"YES","NO")</f>
        <v>NO</v>
      </c>
      <c r="Y212" s="30" t="str">
        <f>IF(SUM('Sales by Agent'!W212:Y212)&gt;0,"YES","NO")</f>
        <v>NO</v>
      </c>
      <c r="Z212" s="30" t="str">
        <f>IF(SUM('Sales by Agent'!X212:Z212)&gt;0,"YES","NO")</f>
        <v>NO</v>
      </c>
      <c r="AA212" s="30" t="str">
        <f>IF(SUM('Sales by Agent'!Y212:AA212)&gt;0,"YES","NO")</f>
        <v>NO</v>
      </c>
      <c r="AB212" s="30" t="str">
        <f>IF(SUM('Sales by Agent'!Z212:AB212)&gt;0,"YES","NO")</f>
        <v>NO</v>
      </c>
      <c r="AC212" s="30" t="str">
        <f>IF(SUM('Sales by Agent'!AA212:AC212)&gt;0,"YES","NO")</f>
        <v>NO</v>
      </c>
      <c r="AD212" s="30" t="str">
        <f>IF(SUM('Sales by Agent'!AB212:AD212)&gt;0,"YES","NO")</f>
        <v>NO</v>
      </c>
      <c r="AE212" s="30" t="str">
        <f>IF(SUM('Sales by Agent'!AC212:AE212)&gt;0,"YES","NO")</f>
        <v>NO</v>
      </c>
      <c r="AF212" s="30" t="str">
        <f>IF(SUM('Sales by Agent'!AD212:AF212)&gt;0,"YES","NO")</f>
        <v>NO</v>
      </c>
      <c r="AG212" s="30" t="str">
        <f>IF(SUM('Sales by Agent'!AE212:AG212)&gt;0,"YES","NO")</f>
        <v>NO</v>
      </c>
      <c r="AH212" s="30" t="str">
        <f>IF(SUM('Sales by Agent'!AF212:AH212)&gt;0,"YES","NO")</f>
        <v>NO</v>
      </c>
      <c r="AI212" s="30" t="str">
        <f>IF(SUM('Sales by Agent'!AG212:AI212)&gt;0,"YES","NO")</f>
        <v>NO</v>
      </c>
      <c r="AJ212" s="30" t="str">
        <f>IF(SUM('Sales by Agent'!AH212:AJ212)&gt;0,"YES","NO")</f>
        <v>NO</v>
      </c>
      <c r="AK212" s="30" t="str">
        <f>IF(SUM('Sales by Agent'!AI212:AK212)&gt;0,"YES","NO")</f>
        <v>NO</v>
      </c>
      <c r="AL212" s="30" t="str">
        <f>IF(SUM('Sales by Agent'!AJ212:AL212)&gt;0,"YES","NO")</f>
        <v>YES</v>
      </c>
      <c r="AM212" s="30" t="str">
        <f>IF(SUM('Sales by Agent'!AK212:AM212)&gt;0,"YES","NO")</f>
        <v>YES</v>
      </c>
      <c r="AN212" s="30" t="str">
        <f>IF(SUM('Sales by Agent'!AL212:AN212)&gt;0,"YES","NO")</f>
        <v>YES</v>
      </c>
      <c r="AO212" s="30" t="str">
        <f>IF(SUM('Sales by Agent'!AM212:AO212)&gt;0,"YES","NO")</f>
        <v>YES</v>
      </c>
      <c r="AP212" s="30" t="str">
        <f>IF(SUM('Sales by Agent'!AN212:AP212)&gt;0,"YES","NO")</f>
        <v>YES</v>
      </c>
      <c r="AQ212" s="30" t="str">
        <f>IF(SUM('Sales by Agent'!AO212:AQ212)&gt;0,"YES","NO")</f>
        <v>YES</v>
      </c>
      <c r="AR212" s="30" t="str">
        <f>IF(SUM('Sales by Agent'!AP212:AR212)&gt;0,"YES","NO")</f>
        <v>YES</v>
      </c>
      <c r="AS212" s="30" t="str">
        <f>IF(SUM('Sales by Agent'!AQ212:AS212)&gt;0,"YES","NO")</f>
        <v>YES</v>
      </c>
      <c r="AT212" s="30" t="str">
        <f>IF(SUM('Sales by Agent'!AR212:AT212)&gt;0,"YES","NO")</f>
        <v>YES</v>
      </c>
      <c r="AU212" s="30" t="str">
        <f>IF(SUM('Sales by Agent'!AS212:AU212)&gt;0,"YES","NO")</f>
        <v>YES</v>
      </c>
      <c r="AV212" s="30" t="str">
        <f>IF(SUM('Sales by Agent'!AT212:AV212)&gt;0,"YES","NO")</f>
        <v>YES</v>
      </c>
      <c r="AW212" s="87"/>
      <c r="AX212" t="str">
        <f t="shared" si="35"/>
        <v>NO</v>
      </c>
      <c r="AY212" t="str">
        <f t="shared" si="36"/>
        <v>NO</v>
      </c>
      <c r="AZ212" t="str">
        <f t="shared" si="37"/>
        <v>NO</v>
      </c>
      <c r="BA212" t="str">
        <f t="shared" si="38"/>
        <v>NO</v>
      </c>
      <c r="BB212" t="str">
        <f t="shared" si="39"/>
        <v>NO</v>
      </c>
      <c r="BC212" t="str">
        <f t="shared" si="40"/>
        <v>NO</v>
      </c>
      <c r="BD212" t="str">
        <f t="shared" si="41"/>
        <v>NO</v>
      </c>
      <c r="BE212" t="str">
        <f t="shared" si="42"/>
        <v>NO</v>
      </c>
      <c r="BF212" t="str">
        <f t="shared" si="43"/>
        <v>NO</v>
      </c>
      <c r="BG212" t="str">
        <f t="shared" si="44"/>
        <v>NO</v>
      </c>
      <c r="BH212" t="str">
        <f t="shared" si="34"/>
        <v>NO</v>
      </c>
    </row>
    <row r="213" spans="1:60">
      <c r="A213" s="564" t="s">
        <v>2373</v>
      </c>
      <c r="B213" s="564" t="s">
        <v>2374</v>
      </c>
      <c r="C213" s="564" t="s">
        <v>1986</v>
      </c>
      <c r="D213" s="564" t="s">
        <v>689</v>
      </c>
      <c r="E213" s="564" t="s">
        <v>1457</v>
      </c>
      <c r="F213" s="565">
        <v>35832.06</v>
      </c>
      <c r="G213" s="31"/>
      <c r="H213" s="86"/>
      <c r="I213" s="30" t="str">
        <f>IF(SUM('Sales by Agent'!G213:I213)&gt;0,"YES","NO")</f>
        <v>NO</v>
      </c>
      <c r="J213" s="30" t="str">
        <f>IF(SUM('Sales by Agent'!H213:J213)&gt;0,"YES","NO")</f>
        <v>NO</v>
      </c>
      <c r="K213" s="30" t="str">
        <f>IF(SUM('Sales by Agent'!I213:K213)&gt;0,"YES","NO")</f>
        <v>NO</v>
      </c>
      <c r="L213" s="30" t="str">
        <f>IF(SUM('Sales by Agent'!J213:L213)&gt;0,"YES","NO")</f>
        <v>NO</v>
      </c>
      <c r="M213" s="30" t="str">
        <f>IF(SUM('Sales by Agent'!K213:M213)&gt;0,"YES","NO")</f>
        <v>NO</v>
      </c>
      <c r="N213" s="30" t="str">
        <f>IF(SUM('Sales by Agent'!L213:N213)&gt;0,"YES","NO")</f>
        <v>NO</v>
      </c>
      <c r="O213" s="30" t="str">
        <f>IF(SUM('Sales by Agent'!M213:O213)&gt;0,"YES","NO")</f>
        <v>NO</v>
      </c>
      <c r="P213" s="30" t="str">
        <f>IF(SUM('Sales by Agent'!N213:P213)&gt;0,"YES","NO")</f>
        <v>NO</v>
      </c>
      <c r="Q213" s="30" t="str">
        <f>IF(SUM('Sales by Agent'!O213:Q213)&gt;0,"YES","NO")</f>
        <v>NO</v>
      </c>
      <c r="R213" s="30" t="str">
        <f>IF(SUM('Sales by Agent'!P213:R213)&gt;0,"YES","NO")</f>
        <v>NO</v>
      </c>
      <c r="S213" s="30" t="str">
        <f>IF(SUM('Sales by Agent'!Q213:S213)&gt;0,"YES","NO")</f>
        <v>NO</v>
      </c>
      <c r="T213" s="30" t="str">
        <f>IF(SUM('Sales by Agent'!R213:T213)&gt;0,"YES","NO")</f>
        <v>NO</v>
      </c>
      <c r="U213" s="30" t="str">
        <f>IF(SUM('Sales by Agent'!S213:U213)&gt;0,"YES","NO")</f>
        <v>NO</v>
      </c>
      <c r="V213" s="30" t="str">
        <f>IF(SUM('Sales by Agent'!T213:V213)&gt;0,"YES","NO")</f>
        <v>NO</v>
      </c>
      <c r="W213" s="30" t="str">
        <f>IF(SUM('Sales by Agent'!U213:W213)&gt;0,"YES","NO")</f>
        <v>NO</v>
      </c>
      <c r="X213" s="30" t="str">
        <f>IF(SUM('Sales by Agent'!V213:X213)&gt;0,"YES","NO")</f>
        <v>NO</v>
      </c>
      <c r="Y213" s="30" t="str">
        <f>IF(SUM('Sales by Agent'!W213:Y213)&gt;0,"YES","NO")</f>
        <v>NO</v>
      </c>
      <c r="Z213" s="30" t="str">
        <f>IF(SUM('Sales by Agent'!X213:Z213)&gt;0,"YES","NO")</f>
        <v>NO</v>
      </c>
      <c r="AA213" s="30" t="str">
        <f>IF(SUM('Sales by Agent'!Y213:AA213)&gt;0,"YES","NO")</f>
        <v>NO</v>
      </c>
      <c r="AB213" s="30" t="str">
        <f>IF(SUM('Sales by Agent'!Z213:AB213)&gt;0,"YES","NO")</f>
        <v>NO</v>
      </c>
      <c r="AC213" s="30" t="str">
        <f>IF(SUM('Sales by Agent'!AA213:AC213)&gt;0,"YES","NO")</f>
        <v>NO</v>
      </c>
      <c r="AD213" s="30" t="str">
        <f>IF(SUM('Sales by Agent'!AB213:AD213)&gt;0,"YES","NO")</f>
        <v>NO</v>
      </c>
      <c r="AE213" s="30" t="str">
        <f>IF(SUM('Sales by Agent'!AC213:AE213)&gt;0,"YES","NO")</f>
        <v>NO</v>
      </c>
      <c r="AF213" s="30" t="str">
        <f>IF(SUM('Sales by Agent'!AD213:AF213)&gt;0,"YES","NO")</f>
        <v>NO</v>
      </c>
      <c r="AG213" s="30" t="str">
        <f>IF(SUM('Sales by Agent'!AE213:AG213)&gt;0,"YES","NO")</f>
        <v>NO</v>
      </c>
      <c r="AH213" s="30" t="str">
        <f>IF(SUM('Sales by Agent'!AF213:AH213)&gt;0,"YES","NO")</f>
        <v>NO</v>
      </c>
      <c r="AI213" s="30" t="str">
        <f>IF(SUM('Sales by Agent'!AG213:AI213)&gt;0,"YES","NO")</f>
        <v>NO</v>
      </c>
      <c r="AJ213" s="30" t="str">
        <f>IF(SUM('Sales by Agent'!AH213:AJ213)&gt;0,"YES","NO")</f>
        <v>NO</v>
      </c>
      <c r="AK213" s="30" t="str">
        <f>IF(SUM('Sales by Agent'!AI213:AK213)&gt;0,"YES","NO")</f>
        <v>NO</v>
      </c>
      <c r="AL213" s="30" t="str">
        <f>IF(SUM('Sales by Agent'!AJ213:AL213)&gt;0,"YES","NO")</f>
        <v>NO</v>
      </c>
      <c r="AM213" s="30" t="str">
        <f>IF(SUM('Sales by Agent'!AK213:AM213)&gt;0,"YES","NO")</f>
        <v>YES</v>
      </c>
      <c r="AN213" s="30" t="str">
        <f>IF(SUM('Sales by Agent'!AL213:AN213)&gt;0,"YES","NO")</f>
        <v>YES</v>
      </c>
      <c r="AO213" s="30" t="str">
        <f>IF(SUM('Sales by Agent'!AM213:AO213)&gt;0,"YES","NO")</f>
        <v>YES</v>
      </c>
      <c r="AP213" s="30" t="str">
        <f>IF(SUM('Sales by Agent'!AN213:AP213)&gt;0,"YES","NO")</f>
        <v>YES</v>
      </c>
      <c r="AQ213" s="30" t="str">
        <f>IF(SUM('Sales by Agent'!AO213:AQ213)&gt;0,"YES","NO")</f>
        <v>NO</v>
      </c>
      <c r="AR213" s="30" t="str">
        <f>IF(SUM('Sales by Agent'!AP213:AR213)&gt;0,"YES","NO")</f>
        <v>YES</v>
      </c>
      <c r="AS213" s="30" t="str">
        <f>IF(SUM('Sales by Agent'!AQ213:AS213)&gt;0,"YES","NO")</f>
        <v>YES</v>
      </c>
      <c r="AT213" s="30" t="str">
        <f>IF(SUM('Sales by Agent'!AR213:AT213)&gt;0,"YES","NO")</f>
        <v>YES</v>
      </c>
      <c r="AU213" s="30" t="str">
        <f>IF(SUM('Sales by Agent'!AS213:AU213)&gt;0,"YES","NO")</f>
        <v>YES</v>
      </c>
      <c r="AV213" s="30" t="str">
        <f>IF(SUM('Sales by Agent'!AT213:AV213)&gt;0,"YES","NO")</f>
        <v>NO</v>
      </c>
      <c r="AW213" s="87"/>
      <c r="AX213" t="str">
        <f t="shared" si="35"/>
        <v>NO</v>
      </c>
      <c r="AY213" t="str">
        <f t="shared" si="36"/>
        <v>NO</v>
      </c>
      <c r="AZ213" t="str">
        <f t="shared" si="37"/>
        <v>NO</v>
      </c>
      <c r="BA213" t="str">
        <f t="shared" si="38"/>
        <v>NO</v>
      </c>
      <c r="BB213" t="str">
        <f t="shared" si="39"/>
        <v>NO</v>
      </c>
      <c r="BC213" t="str">
        <f t="shared" si="40"/>
        <v>NO</v>
      </c>
      <c r="BD213" t="str">
        <f t="shared" si="41"/>
        <v>NO</v>
      </c>
      <c r="BE213" t="str">
        <f t="shared" si="42"/>
        <v>NO</v>
      </c>
      <c r="BF213" t="str">
        <f t="shared" si="43"/>
        <v>NO</v>
      </c>
      <c r="BG213" t="str">
        <f t="shared" si="44"/>
        <v>NO</v>
      </c>
      <c r="BH213" t="str">
        <f t="shared" si="34"/>
        <v>NO</v>
      </c>
    </row>
    <row r="214" spans="1:60">
      <c r="A214" s="564" t="s">
        <v>2375</v>
      </c>
      <c r="B214" s="564" t="s">
        <v>2376</v>
      </c>
      <c r="C214" s="564" t="s">
        <v>1986</v>
      </c>
      <c r="D214" s="564" t="s">
        <v>689</v>
      </c>
      <c r="E214" s="564" t="s">
        <v>1457</v>
      </c>
      <c r="F214" s="565">
        <v>118771.85</v>
      </c>
      <c r="G214" s="86"/>
      <c r="H214" s="86"/>
      <c r="I214" s="30" t="str">
        <f>IF(SUM('Sales by Agent'!G214:I214)&gt;0,"YES","NO")</f>
        <v>NO</v>
      </c>
      <c r="J214" s="30" t="str">
        <f>IF(SUM('Sales by Agent'!H214:J214)&gt;0,"YES","NO")</f>
        <v>NO</v>
      </c>
      <c r="K214" s="30" t="str">
        <f>IF(SUM('Sales by Agent'!I214:K214)&gt;0,"YES","NO")</f>
        <v>NO</v>
      </c>
      <c r="L214" s="30" t="str">
        <f>IF(SUM('Sales by Agent'!J214:L214)&gt;0,"YES","NO")</f>
        <v>NO</v>
      </c>
      <c r="M214" s="30" t="str">
        <f>IF(SUM('Sales by Agent'!K214:M214)&gt;0,"YES","NO")</f>
        <v>NO</v>
      </c>
      <c r="N214" s="30" t="str">
        <f>IF(SUM('Sales by Agent'!L214:N214)&gt;0,"YES","NO")</f>
        <v>NO</v>
      </c>
      <c r="O214" s="30" t="str">
        <f>IF(SUM('Sales by Agent'!M214:O214)&gt;0,"YES","NO")</f>
        <v>NO</v>
      </c>
      <c r="P214" s="30" t="str">
        <f>IF(SUM('Sales by Agent'!N214:P214)&gt;0,"YES","NO")</f>
        <v>NO</v>
      </c>
      <c r="Q214" s="30" t="str">
        <f>IF(SUM('Sales by Agent'!O214:Q214)&gt;0,"YES","NO")</f>
        <v>NO</v>
      </c>
      <c r="R214" s="30" t="str">
        <f>IF(SUM('Sales by Agent'!P214:R214)&gt;0,"YES","NO")</f>
        <v>NO</v>
      </c>
      <c r="S214" s="30" t="str">
        <f>IF(SUM('Sales by Agent'!Q214:S214)&gt;0,"YES","NO")</f>
        <v>NO</v>
      </c>
      <c r="T214" s="30" t="str">
        <f>IF(SUM('Sales by Agent'!R214:T214)&gt;0,"YES","NO")</f>
        <v>NO</v>
      </c>
      <c r="U214" s="30" t="str">
        <f>IF(SUM('Sales by Agent'!S214:U214)&gt;0,"YES","NO")</f>
        <v>NO</v>
      </c>
      <c r="V214" s="30" t="str">
        <f>IF(SUM('Sales by Agent'!T214:V214)&gt;0,"YES","NO")</f>
        <v>NO</v>
      </c>
      <c r="W214" s="30" t="str">
        <f>IF(SUM('Sales by Agent'!U214:W214)&gt;0,"YES","NO")</f>
        <v>NO</v>
      </c>
      <c r="X214" s="30" t="str">
        <f>IF(SUM('Sales by Agent'!V214:X214)&gt;0,"YES","NO")</f>
        <v>NO</v>
      </c>
      <c r="Y214" s="30" t="str">
        <f>IF(SUM('Sales by Agent'!W214:Y214)&gt;0,"YES","NO")</f>
        <v>NO</v>
      </c>
      <c r="Z214" s="30" t="str">
        <f>IF(SUM('Sales by Agent'!X214:Z214)&gt;0,"YES","NO")</f>
        <v>NO</v>
      </c>
      <c r="AA214" s="30" t="str">
        <f>IF(SUM('Sales by Agent'!Y214:AA214)&gt;0,"YES","NO")</f>
        <v>NO</v>
      </c>
      <c r="AB214" s="30" t="str">
        <f>IF(SUM('Sales by Agent'!Z214:AB214)&gt;0,"YES","NO")</f>
        <v>NO</v>
      </c>
      <c r="AC214" s="30" t="str">
        <f>IF(SUM('Sales by Agent'!AA214:AC214)&gt;0,"YES","NO")</f>
        <v>NO</v>
      </c>
      <c r="AD214" s="30" t="str">
        <f>IF(SUM('Sales by Agent'!AB214:AD214)&gt;0,"YES","NO")</f>
        <v>NO</v>
      </c>
      <c r="AE214" s="30" t="str">
        <f>IF(SUM('Sales by Agent'!AC214:AE214)&gt;0,"YES","NO")</f>
        <v>NO</v>
      </c>
      <c r="AF214" s="30" t="str">
        <f>IF(SUM('Sales by Agent'!AD214:AF214)&gt;0,"YES","NO")</f>
        <v>NO</v>
      </c>
      <c r="AG214" s="30" t="str">
        <f>IF(SUM('Sales by Agent'!AE214:AG214)&gt;0,"YES","NO")</f>
        <v>NO</v>
      </c>
      <c r="AH214" s="30" t="str">
        <f>IF(SUM('Sales by Agent'!AF214:AH214)&gt;0,"YES","NO")</f>
        <v>NO</v>
      </c>
      <c r="AI214" s="30" t="str">
        <f>IF(SUM('Sales by Agent'!AG214:AI214)&gt;0,"YES","NO")</f>
        <v>NO</v>
      </c>
      <c r="AJ214" s="30" t="str">
        <f>IF(SUM('Sales by Agent'!AH214:AJ214)&gt;0,"YES","NO")</f>
        <v>NO</v>
      </c>
      <c r="AK214" s="30" t="str">
        <f>IF(SUM('Sales by Agent'!AI214:AK214)&gt;0,"YES","NO")</f>
        <v>NO</v>
      </c>
      <c r="AL214" s="30" t="str">
        <f>IF(SUM('Sales by Agent'!AJ214:AL214)&gt;0,"YES","NO")</f>
        <v>NO</v>
      </c>
      <c r="AM214" s="30" t="str">
        <f>IF(SUM('Sales by Agent'!AK214:AM214)&gt;0,"YES","NO")</f>
        <v>NO</v>
      </c>
      <c r="AN214" s="30" t="str">
        <f>IF(SUM('Sales by Agent'!AL214:AN214)&gt;0,"YES","NO")</f>
        <v>YES</v>
      </c>
      <c r="AO214" s="30" t="str">
        <f>IF(SUM('Sales by Agent'!AM214:AO214)&gt;0,"YES","NO")</f>
        <v>YES</v>
      </c>
      <c r="AP214" s="30" t="str">
        <f>IF(SUM('Sales by Agent'!AN214:AP214)&gt;0,"YES","NO")</f>
        <v>YES</v>
      </c>
      <c r="AQ214" s="30" t="str">
        <f>IF(SUM('Sales by Agent'!AO214:AQ214)&gt;0,"YES","NO")</f>
        <v>YES</v>
      </c>
      <c r="AR214" s="30" t="str">
        <f>IF(SUM('Sales by Agent'!AP214:AR214)&gt;0,"YES","NO")</f>
        <v>YES</v>
      </c>
      <c r="AS214" s="30" t="str">
        <f>IF(SUM('Sales by Agent'!AQ214:AS214)&gt;0,"YES","NO")</f>
        <v>YES</v>
      </c>
      <c r="AT214" s="30" t="str">
        <f>IF(SUM('Sales by Agent'!AR214:AT214)&gt;0,"YES","NO")</f>
        <v>YES</v>
      </c>
      <c r="AU214" s="30" t="str">
        <f>IF(SUM('Sales by Agent'!AS214:AU214)&gt;0,"YES","NO")</f>
        <v>YES</v>
      </c>
      <c r="AV214" s="30" t="str">
        <f>IF(SUM('Sales by Agent'!AT214:AV214)&gt;0,"YES","NO")</f>
        <v>YES</v>
      </c>
      <c r="AW214" s="87"/>
      <c r="AX214" t="str">
        <f t="shared" si="35"/>
        <v>NO</v>
      </c>
      <c r="AY214" t="str">
        <f t="shared" si="36"/>
        <v>NO</v>
      </c>
      <c r="AZ214" t="str">
        <f t="shared" si="37"/>
        <v>NO</v>
      </c>
      <c r="BA214" t="str">
        <f t="shared" si="38"/>
        <v>NO</v>
      </c>
      <c r="BB214" t="str">
        <f t="shared" si="39"/>
        <v>NO</v>
      </c>
      <c r="BC214" t="str">
        <f t="shared" si="40"/>
        <v>NO</v>
      </c>
      <c r="BD214" t="str">
        <f t="shared" si="41"/>
        <v>NO</v>
      </c>
      <c r="BE214" t="str">
        <f t="shared" si="42"/>
        <v>NO</v>
      </c>
      <c r="BF214" t="str">
        <f t="shared" si="43"/>
        <v>NO</v>
      </c>
      <c r="BG214" t="str">
        <f t="shared" si="44"/>
        <v>NO</v>
      </c>
      <c r="BH214" t="str">
        <f t="shared" si="34"/>
        <v>NO</v>
      </c>
    </row>
    <row r="215" spans="1:60">
      <c r="A215" s="564" t="s">
        <v>2377</v>
      </c>
      <c r="B215" s="564" t="s">
        <v>2378</v>
      </c>
      <c r="C215" s="564" t="s">
        <v>1986</v>
      </c>
      <c r="D215" s="564" t="s">
        <v>689</v>
      </c>
      <c r="E215" s="564" t="s">
        <v>1457</v>
      </c>
      <c r="F215" s="565">
        <v>41284.35</v>
      </c>
      <c r="G215" s="31"/>
      <c r="H215" s="31"/>
      <c r="I215" s="30" t="str">
        <f>IF(SUM('Sales by Agent'!G215:I215)&gt;0,"YES","NO")</f>
        <v>NO</v>
      </c>
      <c r="J215" s="30" t="str">
        <f>IF(SUM('Sales by Agent'!H215:J215)&gt;0,"YES","NO")</f>
        <v>NO</v>
      </c>
      <c r="K215" s="30" t="str">
        <f>IF(SUM('Sales by Agent'!I215:K215)&gt;0,"YES","NO")</f>
        <v>NO</v>
      </c>
      <c r="L215" s="30" t="str">
        <f>IF(SUM('Sales by Agent'!J215:L215)&gt;0,"YES","NO")</f>
        <v>NO</v>
      </c>
      <c r="M215" s="30" t="str">
        <f>IF(SUM('Sales by Agent'!K215:M215)&gt;0,"YES","NO")</f>
        <v>NO</v>
      </c>
      <c r="N215" s="30" t="str">
        <f>IF(SUM('Sales by Agent'!L215:N215)&gt;0,"YES","NO")</f>
        <v>NO</v>
      </c>
      <c r="O215" s="30" t="str">
        <f>IF(SUM('Sales by Agent'!M215:O215)&gt;0,"YES","NO")</f>
        <v>NO</v>
      </c>
      <c r="P215" s="30" t="str">
        <f>IF(SUM('Sales by Agent'!N215:P215)&gt;0,"YES","NO")</f>
        <v>NO</v>
      </c>
      <c r="Q215" s="30" t="str">
        <f>IF(SUM('Sales by Agent'!O215:Q215)&gt;0,"YES","NO")</f>
        <v>NO</v>
      </c>
      <c r="R215" s="30" t="str">
        <f>IF(SUM('Sales by Agent'!P215:R215)&gt;0,"YES","NO")</f>
        <v>NO</v>
      </c>
      <c r="S215" s="30" t="str">
        <f>IF(SUM('Sales by Agent'!Q215:S215)&gt;0,"YES","NO")</f>
        <v>NO</v>
      </c>
      <c r="T215" s="30" t="str">
        <f>IF(SUM('Sales by Agent'!R215:T215)&gt;0,"YES","NO")</f>
        <v>NO</v>
      </c>
      <c r="U215" s="30" t="str">
        <f>IF(SUM('Sales by Agent'!S215:U215)&gt;0,"YES","NO")</f>
        <v>NO</v>
      </c>
      <c r="V215" s="30" t="str">
        <f>IF(SUM('Sales by Agent'!T215:V215)&gt;0,"YES","NO")</f>
        <v>NO</v>
      </c>
      <c r="W215" s="30" t="str">
        <f>IF(SUM('Sales by Agent'!U215:W215)&gt;0,"YES","NO")</f>
        <v>NO</v>
      </c>
      <c r="X215" s="30" t="str">
        <f>IF(SUM('Sales by Agent'!V215:X215)&gt;0,"YES","NO")</f>
        <v>NO</v>
      </c>
      <c r="Y215" s="30" t="str">
        <f>IF(SUM('Sales by Agent'!W215:Y215)&gt;0,"YES","NO")</f>
        <v>NO</v>
      </c>
      <c r="Z215" s="30" t="str">
        <f>IF(SUM('Sales by Agent'!X215:Z215)&gt;0,"YES","NO")</f>
        <v>NO</v>
      </c>
      <c r="AA215" s="30" t="str">
        <f>IF(SUM('Sales by Agent'!Y215:AA215)&gt;0,"YES","NO")</f>
        <v>NO</v>
      </c>
      <c r="AB215" s="30" t="str">
        <f>IF(SUM('Sales by Agent'!Z215:AB215)&gt;0,"YES","NO")</f>
        <v>NO</v>
      </c>
      <c r="AC215" s="30" t="str">
        <f>IF(SUM('Sales by Agent'!AA215:AC215)&gt;0,"YES","NO")</f>
        <v>NO</v>
      </c>
      <c r="AD215" s="30" t="str">
        <f>IF(SUM('Sales by Agent'!AB215:AD215)&gt;0,"YES","NO")</f>
        <v>NO</v>
      </c>
      <c r="AE215" s="30" t="str">
        <f>IF(SUM('Sales by Agent'!AC215:AE215)&gt;0,"YES","NO")</f>
        <v>NO</v>
      </c>
      <c r="AF215" s="30" t="str">
        <f>IF(SUM('Sales by Agent'!AD215:AF215)&gt;0,"YES","NO")</f>
        <v>NO</v>
      </c>
      <c r="AG215" s="30" t="str">
        <f>IF(SUM('Sales by Agent'!AE215:AG215)&gt;0,"YES","NO")</f>
        <v>NO</v>
      </c>
      <c r="AH215" s="30" t="str">
        <f>IF(SUM('Sales by Agent'!AF215:AH215)&gt;0,"YES","NO")</f>
        <v>NO</v>
      </c>
      <c r="AI215" s="30" t="str">
        <f>IF(SUM('Sales by Agent'!AG215:AI215)&gt;0,"YES","NO")</f>
        <v>NO</v>
      </c>
      <c r="AJ215" s="30" t="str">
        <f>IF(SUM('Sales by Agent'!AH215:AJ215)&gt;0,"YES","NO")</f>
        <v>NO</v>
      </c>
      <c r="AK215" s="30" t="str">
        <f>IF(SUM('Sales by Agent'!AI215:AK215)&gt;0,"YES","NO")</f>
        <v>NO</v>
      </c>
      <c r="AL215" s="30" t="str">
        <f>IF(SUM('Sales by Agent'!AJ215:AL215)&gt;0,"YES","NO")</f>
        <v>YES</v>
      </c>
      <c r="AM215" s="30" t="str">
        <f>IF(SUM('Sales by Agent'!AK215:AM215)&gt;0,"YES","NO")</f>
        <v>YES</v>
      </c>
      <c r="AN215" s="30" t="str">
        <f>IF(SUM('Sales by Agent'!AL215:AN215)&gt;0,"YES","NO")</f>
        <v>YES</v>
      </c>
      <c r="AO215" s="30" t="str">
        <f>IF(SUM('Sales by Agent'!AM215:AO215)&gt;0,"YES","NO")</f>
        <v>YES</v>
      </c>
      <c r="AP215" s="30" t="str">
        <f>IF(SUM('Sales by Agent'!AN215:AP215)&gt;0,"YES","NO")</f>
        <v>YES</v>
      </c>
      <c r="AQ215" s="30" t="str">
        <f>IF(SUM('Sales by Agent'!AO215:AQ215)&gt;0,"YES","NO")</f>
        <v>YES</v>
      </c>
      <c r="AR215" s="30" t="str">
        <f>IF(SUM('Sales by Agent'!AP215:AR215)&gt;0,"YES","NO")</f>
        <v>YES</v>
      </c>
      <c r="AS215" s="30" t="str">
        <f>IF(SUM('Sales by Agent'!AQ215:AS215)&gt;0,"YES","NO")</f>
        <v>YES</v>
      </c>
      <c r="AT215" s="30" t="str">
        <f>IF(SUM('Sales by Agent'!AR215:AT215)&gt;0,"YES","NO")</f>
        <v>YES</v>
      </c>
      <c r="AU215" s="30" t="str">
        <f>IF(SUM('Sales by Agent'!AS215:AU215)&gt;0,"YES","NO")</f>
        <v>YES</v>
      </c>
      <c r="AV215" s="30" t="str">
        <f>IF(SUM('Sales by Agent'!AT215:AV215)&gt;0,"YES","NO")</f>
        <v>YES</v>
      </c>
      <c r="AW215" s="87"/>
      <c r="AX215" t="str">
        <f t="shared" si="35"/>
        <v>NO</v>
      </c>
      <c r="AY215" t="str">
        <f t="shared" si="36"/>
        <v>NO</v>
      </c>
      <c r="AZ215" t="str">
        <f t="shared" si="37"/>
        <v>NO</v>
      </c>
      <c r="BA215" t="str">
        <f t="shared" si="38"/>
        <v>NO</v>
      </c>
      <c r="BB215" t="str">
        <f t="shared" si="39"/>
        <v>NO</v>
      </c>
      <c r="BC215" t="str">
        <f t="shared" si="40"/>
        <v>NO</v>
      </c>
      <c r="BD215" t="str">
        <f t="shared" si="41"/>
        <v>NO</v>
      </c>
      <c r="BE215" t="str">
        <f t="shared" si="42"/>
        <v>NO</v>
      </c>
      <c r="BF215" t="str">
        <f t="shared" si="43"/>
        <v>NO</v>
      </c>
      <c r="BG215" t="str">
        <f t="shared" si="44"/>
        <v>NO</v>
      </c>
      <c r="BH215" t="str">
        <f t="shared" si="34"/>
        <v>NO</v>
      </c>
    </row>
    <row r="216" spans="1:60">
      <c r="A216" s="564" t="s">
        <v>2538</v>
      </c>
      <c r="B216" s="564" t="s">
        <v>2539</v>
      </c>
      <c r="C216" s="564" t="s">
        <v>1986</v>
      </c>
      <c r="D216" s="564" t="s">
        <v>689</v>
      </c>
      <c r="E216" s="564" t="s">
        <v>1457</v>
      </c>
      <c r="F216" s="565">
        <v>11396.52</v>
      </c>
      <c r="G216" s="31"/>
      <c r="H216" s="86"/>
      <c r="I216" s="30" t="str">
        <f>IF(SUM('Sales by Agent'!G216:I216)&gt;0,"YES","NO")</f>
        <v>NO</v>
      </c>
      <c r="J216" s="30" t="str">
        <f>IF(SUM('Sales by Agent'!H216:J216)&gt;0,"YES","NO")</f>
        <v>NO</v>
      </c>
      <c r="K216" s="30" t="str">
        <f>IF(SUM('Sales by Agent'!I216:K216)&gt;0,"YES","NO")</f>
        <v>NO</v>
      </c>
      <c r="L216" s="30" t="str">
        <f>IF(SUM('Sales by Agent'!J216:L216)&gt;0,"YES","NO")</f>
        <v>NO</v>
      </c>
      <c r="M216" s="30" t="str">
        <f>IF(SUM('Sales by Agent'!K216:M216)&gt;0,"YES","NO")</f>
        <v>NO</v>
      </c>
      <c r="N216" s="30" t="str">
        <f>IF(SUM('Sales by Agent'!L216:N216)&gt;0,"YES","NO")</f>
        <v>NO</v>
      </c>
      <c r="O216" s="30" t="str">
        <f>IF(SUM('Sales by Agent'!M216:O216)&gt;0,"YES","NO")</f>
        <v>NO</v>
      </c>
      <c r="P216" s="30" t="str">
        <f>IF(SUM('Sales by Agent'!N216:P216)&gt;0,"YES","NO")</f>
        <v>NO</v>
      </c>
      <c r="Q216" s="30" t="str">
        <f>IF(SUM('Sales by Agent'!O216:Q216)&gt;0,"YES","NO")</f>
        <v>NO</v>
      </c>
      <c r="R216" s="30" t="str">
        <f>IF(SUM('Sales by Agent'!P216:R216)&gt;0,"YES","NO")</f>
        <v>NO</v>
      </c>
      <c r="S216" s="30" t="str">
        <f>IF(SUM('Sales by Agent'!Q216:S216)&gt;0,"YES","NO")</f>
        <v>NO</v>
      </c>
      <c r="T216" s="30" t="str">
        <f>IF(SUM('Sales by Agent'!R216:T216)&gt;0,"YES","NO")</f>
        <v>NO</v>
      </c>
      <c r="U216" s="30" t="str">
        <f>IF(SUM('Sales by Agent'!S216:U216)&gt;0,"YES","NO")</f>
        <v>NO</v>
      </c>
      <c r="V216" s="30" t="str">
        <f>IF(SUM('Sales by Agent'!T216:V216)&gt;0,"YES","NO")</f>
        <v>NO</v>
      </c>
      <c r="W216" s="30" t="str">
        <f>IF(SUM('Sales by Agent'!U216:W216)&gt;0,"YES","NO")</f>
        <v>NO</v>
      </c>
      <c r="X216" s="30" t="str">
        <f>IF(SUM('Sales by Agent'!V216:X216)&gt;0,"YES","NO")</f>
        <v>NO</v>
      </c>
      <c r="Y216" s="30" t="str">
        <f>IF(SUM('Sales by Agent'!W216:Y216)&gt;0,"YES","NO")</f>
        <v>NO</v>
      </c>
      <c r="Z216" s="30" t="str">
        <f>IF(SUM('Sales by Agent'!X216:Z216)&gt;0,"YES","NO")</f>
        <v>NO</v>
      </c>
      <c r="AA216" s="30" t="str">
        <f>IF(SUM('Sales by Agent'!Y216:AA216)&gt;0,"YES","NO")</f>
        <v>NO</v>
      </c>
      <c r="AB216" s="30" t="str">
        <f>IF(SUM('Sales by Agent'!Z216:AB216)&gt;0,"YES","NO")</f>
        <v>NO</v>
      </c>
      <c r="AC216" s="30" t="str">
        <f>IF(SUM('Sales by Agent'!AA216:AC216)&gt;0,"YES","NO")</f>
        <v>NO</v>
      </c>
      <c r="AD216" s="30" t="str">
        <f>IF(SUM('Sales by Agent'!AB216:AD216)&gt;0,"YES","NO")</f>
        <v>NO</v>
      </c>
      <c r="AE216" s="30" t="str">
        <f>IF(SUM('Sales by Agent'!AC216:AE216)&gt;0,"YES","NO")</f>
        <v>NO</v>
      </c>
      <c r="AF216" s="30" t="str">
        <f>IF(SUM('Sales by Agent'!AD216:AF216)&gt;0,"YES","NO")</f>
        <v>NO</v>
      </c>
      <c r="AG216" s="30" t="str">
        <f>IF(SUM('Sales by Agent'!AE216:AG216)&gt;0,"YES","NO")</f>
        <v>NO</v>
      </c>
      <c r="AH216" s="30" t="str">
        <f>IF(SUM('Sales by Agent'!AF216:AH216)&gt;0,"YES","NO")</f>
        <v>NO</v>
      </c>
      <c r="AI216" s="30" t="str">
        <f>IF(SUM('Sales by Agent'!AG216:AI216)&gt;0,"YES","NO")</f>
        <v>NO</v>
      </c>
      <c r="AJ216" s="30" t="str">
        <f>IF(SUM('Sales by Agent'!AH216:AJ216)&gt;0,"YES","NO")</f>
        <v>NO</v>
      </c>
      <c r="AK216" s="30" t="str">
        <f>IF(SUM('Sales by Agent'!AI216:AK216)&gt;0,"YES","NO")</f>
        <v>NO</v>
      </c>
      <c r="AL216" s="30" t="str">
        <f>IF(SUM('Sales by Agent'!AJ216:AL216)&gt;0,"YES","NO")</f>
        <v>NO</v>
      </c>
      <c r="AM216" s="30" t="str">
        <f>IF(SUM('Sales by Agent'!AK216:AM216)&gt;0,"YES","NO")</f>
        <v>NO</v>
      </c>
      <c r="AN216" s="30" t="str">
        <f>IF(SUM('Sales by Agent'!AL216:AN216)&gt;0,"YES","NO")</f>
        <v>NO</v>
      </c>
      <c r="AO216" s="30" t="str">
        <f>IF(SUM('Sales by Agent'!AM216:AO216)&gt;0,"YES","NO")</f>
        <v>NO</v>
      </c>
      <c r="AP216" s="30" t="str">
        <f>IF(SUM('Sales by Agent'!AN216:AP216)&gt;0,"YES","NO")</f>
        <v>NO</v>
      </c>
      <c r="AQ216" s="30" t="str">
        <f>IF(SUM('Sales by Agent'!AO216:AQ216)&gt;0,"YES","NO")</f>
        <v>NO</v>
      </c>
      <c r="AR216" s="30" t="str">
        <f>IF(SUM('Sales by Agent'!AP216:AR216)&gt;0,"YES","NO")</f>
        <v>NO</v>
      </c>
      <c r="AS216" s="30" t="str">
        <f>IF(SUM('Sales by Agent'!AQ216:AS216)&gt;0,"YES","NO")</f>
        <v>NO</v>
      </c>
      <c r="AT216" s="30" t="str">
        <f>IF(SUM('Sales by Agent'!AR216:AT216)&gt;0,"YES","NO")</f>
        <v>NO</v>
      </c>
      <c r="AU216" s="30" t="str">
        <f>IF(SUM('Sales by Agent'!AS216:AU216)&gt;0,"YES","NO")</f>
        <v>YES</v>
      </c>
      <c r="AV216" s="30" t="str">
        <f>IF(SUM('Sales by Agent'!AT216:AV216)&gt;0,"YES","NO")</f>
        <v>YES</v>
      </c>
      <c r="AW216" s="87"/>
      <c r="AX216" t="str">
        <f t="shared" si="35"/>
        <v>NO</v>
      </c>
      <c r="AY216" t="str">
        <f t="shared" si="36"/>
        <v>NO</v>
      </c>
      <c r="AZ216" t="str">
        <f t="shared" si="37"/>
        <v>NO</v>
      </c>
      <c r="BA216" t="str">
        <f t="shared" si="38"/>
        <v>NO</v>
      </c>
      <c r="BB216" t="str">
        <f t="shared" si="39"/>
        <v>NO</v>
      </c>
      <c r="BC216" t="str">
        <f t="shared" si="40"/>
        <v>NO</v>
      </c>
      <c r="BD216" t="str">
        <f t="shared" si="41"/>
        <v>NO</v>
      </c>
      <c r="BE216" t="str">
        <f t="shared" si="42"/>
        <v>NO</v>
      </c>
      <c r="BF216" t="str">
        <f t="shared" si="43"/>
        <v>NO</v>
      </c>
      <c r="BG216" t="str">
        <f t="shared" si="44"/>
        <v>NO</v>
      </c>
      <c r="BH216" t="str">
        <f t="shared" si="34"/>
        <v>NO</v>
      </c>
    </row>
    <row r="217" spans="1:60">
      <c r="A217" s="564" t="s">
        <v>2379</v>
      </c>
      <c r="B217" s="564" t="s">
        <v>2380</v>
      </c>
      <c r="C217" s="564" t="s">
        <v>1986</v>
      </c>
      <c r="D217" s="564" t="s">
        <v>689</v>
      </c>
      <c r="E217" s="564" t="s">
        <v>1457</v>
      </c>
      <c r="F217" s="565">
        <v>119126.2</v>
      </c>
      <c r="G217" s="87"/>
      <c r="H217" s="87"/>
      <c r="I217" s="30" t="str">
        <f>IF(SUM('Sales by Agent'!G217:I217)&gt;0,"YES","NO")</f>
        <v>NO</v>
      </c>
      <c r="J217" s="30" t="str">
        <f>IF(SUM('Sales by Agent'!H217:J217)&gt;0,"YES","NO")</f>
        <v>NO</v>
      </c>
      <c r="K217" s="30" t="str">
        <f>IF(SUM('Sales by Agent'!I217:K217)&gt;0,"YES","NO")</f>
        <v>NO</v>
      </c>
      <c r="L217" s="30" t="str">
        <f>IF(SUM('Sales by Agent'!J217:L217)&gt;0,"YES","NO")</f>
        <v>NO</v>
      </c>
      <c r="M217" s="30" t="str">
        <f>IF(SUM('Sales by Agent'!K217:M217)&gt;0,"YES","NO")</f>
        <v>NO</v>
      </c>
      <c r="N217" s="30" t="str">
        <f>IF(SUM('Sales by Agent'!L217:N217)&gt;0,"YES","NO")</f>
        <v>NO</v>
      </c>
      <c r="O217" s="30" t="str">
        <f>IF(SUM('Sales by Agent'!M217:O217)&gt;0,"YES","NO")</f>
        <v>NO</v>
      </c>
      <c r="P217" s="30" t="str">
        <f>IF(SUM('Sales by Agent'!N217:P217)&gt;0,"YES","NO")</f>
        <v>NO</v>
      </c>
      <c r="Q217" s="30" t="str">
        <f>IF(SUM('Sales by Agent'!O217:Q217)&gt;0,"YES","NO")</f>
        <v>NO</v>
      </c>
      <c r="R217" s="30" t="str">
        <f>IF(SUM('Sales by Agent'!P217:R217)&gt;0,"YES","NO")</f>
        <v>NO</v>
      </c>
      <c r="S217" s="30" t="str">
        <f>IF(SUM('Sales by Agent'!Q217:S217)&gt;0,"YES","NO")</f>
        <v>NO</v>
      </c>
      <c r="T217" s="30" t="str">
        <f>IF(SUM('Sales by Agent'!R217:T217)&gt;0,"YES","NO")</f>
        <v>NO</v>
      </c>
      <c r="U217" s="30" t="str">
        <f>IF(SUM('Sales by Agent'!S217:U217)&gt;0,"YES","NO")</f>
        <v>NO</v>
      </c>
      <c r="V217" s="30" t="str">
        <f>IF(SUM('Sales by Agent'!T217:V217)&gt;0,"YES","NO")</f>
        <v>NO</v>
      </c>
      <c r="W217" s="30" t="str">
        <f>IF(SUM('Sales by Agent'!U217:W217)&gt;0,"YES","NO")</f>
        <v>NO</v>
      </c>
      <c r="X217" s="30" t="str">
        <f>IF(SUM('Sales by Agent'!V217:X217)&gt;0,"YES","NO")</f>
        <v>NO</v>
      </c>
      <c r="Y217" s="30" t="str">
        <f>IF(SUM('Sales by Agent'!W217:Y217)&gt;0,"YES","NO")</f>
        <v>NO</v>
      </c>
      <c r="Z217" s="30" t="str">
        <f>IF(SUM('Sales by Agent'!X217:Z217)&gt;0,"YES","NO")</f>
        <v>NO</v>
      </c>
      <c r="AA217" s="30" t="str">
        <f>IF(SUM('Sales by Agent'!Y217:AA217)&gt;0,"YES","NO")</f>
        <v>NO</v>
      </c>
      <c r="AB217" s="30" t="str">
        <f>IF(SUM('Sales by Agent'!Z217:AB217)&gt;0,"YES","NO")</f>
        <v>NO</v>
      </c>
      <c r="AC217" s="30" t="str">
        <f>IF(SUM('Sales by Agent'!AA217:AC217)&gt;0,"YES","NO")</f>
        <v>NO</v>
      </c>
      <c r="AD217" s="30" t="str">
        <f>IF(SUM('Sales by Agent'!AB217:AD217)&gt;0,"YES","NO")</f>
        <v>NO</v>
      </c>
      <c r="AE217" s="30" t="str">
        <f>IF(SUM('Sales by Agent'!AC217:AE217)&gt;0,"YES","NO")</f>
        <v>NO</v>
      </c>
      <c r="AF217" s="30" t="str">
        <f>IF(SUM('Sales by Agent'!AD217:AF217)&gt;0,"YES","NO")</f>
        <v>NO</v>
      </c>
      <c r="AG217" s="30" t="str">
        <f>IF(SUM('Sales by Agent'!AE217:AG217)&gt;0,"YES","NO")</f>
        <v>NO</v>
      </c>
      <c r="AH217" s="30" t="str">
        <f>IF(SUM('Sales by Agent'!AF217:AH217)&gt;0,"YES","NO")</f>
        <v>NO</v>
      </c>
      <c r="AI217" s="30" t="str">
        <f>IF(SUM('Sales by Agent'!AG217:AI217)&gt;0,"YES","NO")</f>
        <v>NO</v>
      </c>
      <c r="AJ217" s="30" t="str">
        <f>IF(SUM('Sales by Agent'!AH217:AJ217)&gt;0,"YES","NO")</f>
        <v>NO</v>
      </c>
      <c r="AK217" s="30" t="str">
        <f>IF(SUM('Sales by Agent'!AI217:AK217)&gt;0,"YES","NO")</f>
        <v>NO</v>
      </c>
      <c r="AL217" s="30" t="str">
        <f>IF(SUM('Sales by Agent'!AJ217:AL217)&gt;0,"YES","NO")</f>
        <v>NO</v>
      </c>
      <c r="AM217" s="30" t="str">
        <f>IF(SUM('Sales by Agent'!AK217:AM217)&gt;0,"YES","NO")</f>
        <v>NO</v>
      </c>
      <c r="AN217" s="30" t="str">
        <f>IF(SUM('Sales by Agent'!AL217:AN217)&gt;0,"YES","NO")</f>
        <v>NO</v>
      </c>
      <c r="AO217" s="30" t="str">
        <f>IF(SUM('Sales by Agent'!AM217:AO217)&gt;0,"YES","NO")</f>
        <v>NO</v>
      </c>
      <c r="AP217" s="30" t="str">
        <f>IF(SUM('Sales by Agent'!AN217:AP217)&gt;0,"YES","NO")</f>
        <v>NO</v>
      </c>
      <c r="AQ217" s="30" t="str">
        <f>IF(SUM('Sales by Agent'!AO217:AQ217)&gt;0,"YES","NO")</f>
        <v>NO</v>
      </c>
      <c r="AR217" s="30" t="str">
        <f>IF(SUM('Sales by Agent'!AP217:AR217)&gt;0,"YES","NO")</f>
        <v>NO</v>
      </c>
      <c r="AS217" s="30" t="str">
        <f>IF(SUM('Sales by Agent'!AQ217:AS217)&gt;0,"YES","NO")</f>
        <v>YES</v>
      </c>
      <c r="AT217" s="30" t="str">
        <f>IF(SUM('Sales by Agent'!AR217:AT217)&gt;0,"YES","NO")</f>
        <v>YES</v>
      </c>
      <c r="AU217" s="30" t="str">
        <f>IF(SUM('Sales by Agent'!AS217:AU217)&gt;0,"YES","NO")</f>
        <v>YES</v>
      </c>
      <c r="AV217" s="30" t="str">
        <f>IF(SUM('Sales by Agent'!AT217:AV217)&gt;0,"YES","NO")</f>
        <v>YES</v>
      </c>
      <c r="AW217" s="87"/>
      <c r="AX217" t="str">
        <f t="shared" si="35"/>
        <v>NO</v>
      </c>
      <c r="AY217" t="str">
        <f t="shared" si="36"/>
        <v>NO</v>
      </c>
      <c r="AZ217" t="str">
        <f t="shared" si="37"/>
        <v>NO</v>
      </c>
      <c r="BA217" t="str">
        <f t="shared" si="38"/>
        <v>NO</v>
      </c>
      <c r="BB217" t="str">
        <f t="shared" si="39"/>
        <v>NO</v>
      </c>
      <c r="BC217" t="str">
        <f t="shared" si="40"/>
        <v>NO</v>
      </c>
      <c r="BD217" t="str">
        <f t="shared" si="41"/>
        <v>NO</v>
      </c>
      <c r="BE217" t="str">
        <f t="shared" si="42"/>
        <v>NO</v>
      </c>
      <c r="BF217" t="str">
        <f t="shared" si="43"/>
        <v>NO</v>
      </c>
      <c r="BG217" t="str">
        <f t="shared" si="44"/>
        <v>NO</v>
      </c>
      <c r="BH217" t="str">
        <f t="shared" si="34"/>
        <v>NO</v>
      </c>
    </row>
    <row r="218" spans="1:60">
      <c r="A218" s="564" t="s">
        <v>2540</v>
      </c>
      <c r="B218" s="564" t="s">
        <v>2541</v>
      </c>
      <c r="C218" s="564" t="s">
        <v>1986</v>
      </c>
      <c r="D218" s="564" t="s">
        <v>689</v>
      </c>
      <c r="E218" s="564" t="s">
        <v>1457</v>
      </c>
      <c r="F218" s="565">
        <v>2325.6</v>
      </c>
      <c r="G218" s="31"/>
      <c r="H218" s="31"/>
      <c r="I218" s="30" t="str">
        <f>IF(SUM('Sales by Agent'!G218:I218)&gt;0,"YES","NO")</f>
        <v>NO</v>
      </c>
      <c r="J218" s="30" t="str">
        <f>IF(SUM('Sales by Agent'!H218:J218)&gt;0,"YES","NO")</f>
        <v>NO</v>
      </c>
      <c r="K218" s="30" t="str">
        <f>IF(SUM('Sales by Agent'!I218:K218)&gt;0,"YES","NO")</f>
        <v>NO</v>
      </c>
      <c r="L218" s="30" t="str">
        <f>IF(SUM('Sales by Agent'!J218:L218)&gt;0,"YES","NO")</f>
        <v>NO</v>
      </c>
      <c r="M218" s="30" t="str">
        <f>IF(SUM('Sales by Agent'!K218:M218)&gt;0,"YES","NO")</f>
        <v>NO</v>
      </c>
      <c r="N218" s="30" t="str">
        <f>IF(SUM('Sales by Agent'!L218:N218)&gt;0,"YES","NO")</f>
        <v>NO</v>
      </c>
      <c r="O218" s="30" t="str">
        <f>IF(SUM('Sales by Agent'!M218:O218)&gt;0,"YES","NO")</f>
        <v>NO</v>
      </c>
      <c r="P218" s="30" t="str">
        <f>IF(SUM('Sales by Agent'!N218:P218)&gt;0,"YES","NO")</f>
        <v>NO</v>
      </c>
      <c r="Q218" s="30" t="str">
        <f>IF(SUM('Sales by Agent'!O218:Q218)&gt;0,"YES","NO")</f>
        <v>NO</v>
      </c>
      <c r="R218" s="30" t="str">
        <f>IF(SUM('Sales by Agent'!P218:R218)&gt;0,"YES","NO")</f>
        <v>NO</v>
      </c>
      <c r="S218" s="30" t="str">
        <f>IF(SUM('Sales by Agent'!Q218:S218)&gt;0,"YES","NO")</f>
        <v>NO</v>
      </c>
      <c r="T218" s="30" t="str">
        <f>IF(SUM('Sales by Agent'!R218:T218)&gt;0,"YES","NO")</f>
        <v>NO</v>
      </c>
      <c r="U218" s="30" t="str">
        <f>IF(SUM('Sales by Agent'!S218:U218)&gt;0,"YES","NO")</f>
        <v>NO</v>
      </c>
      <c r="V218" s="30" t="str">
        <f>IF(SUM('Sales by Agent'!T218:V218)&gt;0,"YES","NO")</f>
        <v>NO</v>
      </c>
      <c r="W218" s="30" t="str">
        <f>IF(SUM('Sales by Agent'!U218:W218)&gt;0,"YES","NO")</f>
        <v>NO</v>
      </c>
      <c r="X218" s="30" t="str">
        <f>IF(SUM('Sales by Agent'!V218:X218)&gt;0,"YES","NO")</f>
        <v>NO</v>
      </c>
      <c r="Y218" s="30" t="str">
        <f>IF(SUM('Sales by Agent'!W218:Y218)&gt;0,"YES","NO")</f>
        <v>NO</v>
      </c>
      <c r="Z218" s="30" t="str">
        <f>IF(SUM('Sales by Agent'!X218:Z218)&gt;0,"YES","NO")</f>
        <v>NO</v>
      </c>
      <c r="AA218" s="30" t="str">
        <f>IF(SUM('Sales by Agent'!Y218:AA218)&gt;0,"YES","NO")</f>
        <v>NO</v>
      </c>
      <c r="AB218" s="30" t="str">
        <f>IF(SUM('Sales by Agent'!Z218:AB218)&gt;0,"YES","NO")</f>
        <v>NO</v>
      </c>
      <c r="AC218" s="30" t="str">
        <f>IF(SUM('Sales by Agent'!AA218:AC218)&gt;0,"YES","NO")</f>
        <v>NO</v>
      </c>
      <c r="AD218" s="30" t="str">
        <f>IF(SUM('Sales by Agent'!AB218:AD218)&gt;0,"YES","NO")</f>
        <v>NO</v>
      </c>
      <c r="AE218" s="30" t="str">
        <f>IF(SUM('Sales by Agent'!AC218:AE218)&gt;0,"YES","NO")</f>
        <v>NO</v>
      </c>
      <c r="AF218" s="30" t="str">
        <f>IF(SUM('Sales by Agent'!AD218:AF218)&gt;0,"YES","NO")</f>
        <v>NO</v>
      </c>
      <c r="AG218" s="30" t="str">
        <f>IF(SUM('Sales by Agent'!AE218:AG218)&gt;0,"YES","NO")</f>
        <v>NO</v>
      </c>
      <c r="AH218" s="30" t="str">
        <f>IF(SUM('Sales by Agent'!AF218:AH218)&gt;0,"YES","NO")</f>
        <v>NO</v>
      </c>
      <c r="AI218" s="30" t="str">
        <f>IF(SUM('Sales by Agent'!AG218:AI218)&gt;0,"YES","NO")</f>
        <v>NO</v>
      </c>
      <c r="AJ218" s="30" t="str">
        <f>IF(SUM('Sales by Agent'!AH218:AJ218)&gt;0,"YES","NO")</f>
        <v>NO</v>
      </c>
      <c r="AK218" s="30" t="str">
        <f>IF(SUM('Sales by Agent'!AI218:AK218)&gt;0,"YES","NO")</f>
        <v>NO</v>
      </c>
      <c r="AL218" s="30" t="str">
        <f>IF(SUM('Sales by Agent'!AJ218:AL218)&gt;0,"YES","NO")</f>
        <v>NO</v>
      </c>
      <c r="AM218" s="30" t="str">
        <f>IF(SUM('Sales by Agent'!AK218:AM218)&gt;0,"YES","NO")</f>
        <v>NO</v>
      </c>
      <c r="AN218" s="30" t="str">
        <f>IF(SUM('Sales by Agent'!AL218:AN218)&gt;0,"YES","NO")</f>
        <v>NO</v>
      </c>
      <c r="AO218" s="30" t="str">
        <f>IF(SUM('Sales by Agent'!AM218:AO218)&gt;0,"YES","NO")</f>
        <v>NO</v>
      </c>
      <c r="AP218" s="30" t="str">
        <f>IF(SUM('Sales by Agent'!AN218:AP218)&gt;0,"YES","NO")</f>
        <v>NO</v>
      </c>
      <c r="AQ218" s="30" t="str">
        <f>IF(SUM('Sales by Agent'!AO218:AQ218)&gt;0,"YES","NO")</f>
        <v>NO</v>
      </c>
      <c r="AR218" s="30" t="str">
        <f>IF(SUM('Sales by Agent'!AP218:AR218)&gt;0,"YES","NO")</f>
        <v>NO</v>
      </c>
      <c r="AS218" s="30" t="str">
        <f>IF(SUM('Sales by Agent'!AQ218:AS218)&gt;0,"YES","NO")</f>
        <v>NO</v>
      </c>
      <c r="AT218" s="30" t="str">
        <f>IF(SUM('Sales by Agent'!AR218:AT218)&gt;0,"YES","NO")</f>
        <v>NO</v>
      </c>
      <c r="AU218" s="30" t="str">
        <f>IF(SUM('Sales by Agent'!AS218:AU218)&gt;0,"YES","NO")</f>
        <v>NO</v>
      </c>
      <c r="AV218" s="30" t="str">
        <f>IF(SUM('Sales by Agent'!AT218:AV218)&gt;0,"YES","NO")</f>
        <v>YES</v>
      </c>
      <c r="AW218" s="87"/>
      <c r="AX218" t="str">
        <f t="shared" si="35"/>
        <v>NO</v>
      </c>
      <c r="AY218" t="str">
        <f t="shared" si="36"/>
        <v>NO</v>
      </c>
      <c r="AZ218" t="str">
        <f t="shared" si="37"/>
        <v>NO</v>
      </c>
      <c r="BA218" t="str">
        <f t="shared" si="38"/>
        <v>NO</v>
      </c>
      <c r="BB218" t="str">
        <f t="shared" si="39"/>
        <v>NO</v>
      </c>
      <c r="BC218" t="str">
        <f t="shared" si="40"/>
        <v>NO</v>
      </c>
      <c r="BD218" t="str">
        <f t="shared" si="41"/>
        <v>NO</v>
      </c>
      <c r="BE218" t="str">
        <f t="shared" si="42"/>
        <v>NO</v>
      </c>
      <c r="BF218" t="str">
        <f t="shared" si="43"/>
        <v>NO</v>
      </c>
      <c r="BG218" t="str">
        <f t="shared" si="44"/>
        <v>NO</v>
      </c>
      <c r="BH218" t="str">
        <f t="shared" si="34"/>
        <v>NO</v>
      </c>
    </row>
    <row r="219" spans="1:60">
      <c r="A219" s="564" t="s">
        <v>2542</v>
      </c>
      <c r="B219" s="564" t="s">
        <v>2543</v>
      </c>
      <c r="C219" s="564" t="s">
        <v>1986</v>
      </c>
      <c r="D219" s="564" t="s">
        <v>689</v>
      </c>
      <c r="E219" s="564" t="s">
        <v>1457</v>
      </c>
      <c r="F219" s="565">
        <v>14271.97</v>
      </c>
      <c r="G219" s="86"/>
      <c r="H219" s="86"/>
      <c r="I219" s="30" t="str">
        <f>IF(SUM('Sales by Agent'!G219:I219)&gt;0,"YES","NO")</f>
        <v>NO</v>
      </c>
      <c r="J219" s="30" t="str">
        <f>IF(SUM('Sales by Agent'!H219:J219)&gt;0,"YES","NO")</f>
        <v>NO</v>
      </c>
      <c r="K219" s="30" t="str">
        <f>IF(SUM('Sales by Agent'!I219:K219)&gt;0,"YES","NO")</f>
        <v>NO</v>
      </c>
      <c r="L219" s="30" t="str">
        <f>IF(SUM('Sales by Agent'!J219:L219)&gt;0,"YES","NO")</f>
        <v>NO</v>
      </c>
      <c r="M219" s="30" t="str">
        <f>IF(SUM('Sales by Agent'!K219:M219)&gt;0,"YES","NO")</f>
        <v>NO</v>
      </c>
      <c r="N219" s="30" t="str">
        <f>IF(SUM('Sales by Agent'!L219:N219)&gt;0,"YES","NO")</f>
        <v>NO</v>
      </c>
      <c r="O219" s="30" t="str">
        <f>IF(SUM('Sales by Agent'!M219:O219)&gt;0,"YES","NO")</f>
        <v>NO</v>
      </c>
      <c r="P219" s="30" t="str">
        <f>IF(SUM('Sales by Agent'!N219:P219)&gt;0,"YES","NO")</f>
        <v>NO</v>
      </c>
      <c r="Q219" s="30" t="str">
        <f>IF(SUM('Sales by Agent'!O219:Q219)&gt;0,"YES","NO")</f>
        <v>NO</v>
      </c>
      <c r="R219" s="30" t="str">
        <f>IF(SUM('Sales by Agent'!P219:R219)&gt;0,"YES","NO")</f>
        <v>NO</v>
      </c>
      <c r="S219" s="30" t="str">
        <f>IF(SUM('Sales by Agent'!Q219:S219)&gt;0,"YES","NO")</f>
        <v>NO</v>
      </c>
      <c r="T219" s="30" t="str">
        <f>IF(SUM('Sales by Agent'!R219:T219)&gt;0,"YES","NO")</f>
        <v>NO</v>
      </c>
      <c r="U219" s="30" t="str">
        <f>IF(SUM('Sales by Agent'!S219:U219)&gt;0,"YES","NO")</f>
        <v>NO</v>
      </c>
      <c r="V219" s="30" t="str">
        <f>IF(SUM('Sales by Agent'!T219:V219)&gt;0,"YES","NO")</f>
        <v>NO</v>
      </c>
      <c r="W219" s="30" t="str">
        <f>IF(SUM('Sales by Agent'!U219:W219)&gt;0,"YES","NO")</f>
        <v>NO</v>
      </c>
      <c r="X219" s="30" t="str">
        <f>IF(SUM('Sales by Agent'!V219:X219)&gt;0,"YES","NO")</f>
        <v>NO</v>
      </c>
      <c r="Y219" s="30" t="str">
        <f>IF(SUM('Sales by Agent'!W219:Y219)&gt;0,"YES","NO")</f>
        <v>NO</v>
      </c>
      <c r="Z219" s="30" t="str">
        <f>IF(SUM('Sales by Agent'!X219:Z219)&gt;0,"YES","NO")</f>
        <v>NO</v>
      </c>
      <c r="AA219" s="30" t="str">
        <f>IF(SUM('Sales by Agent'!Y219:AA219)&gt;0,"YES","NO")</f>
        <v>NO</v>
      </c>
      <c r="AB219" s="30" t="str">
        <f>IF(SUM('Sales by Agent'!Z219:AB219)&gt;0,"YES","NO")</f>
        <v>NO</v>
      </c>
      <c r="AC219" s="30" t="str">
        <f>IF(SUM('Sales by Agent'!AA219:AC219)&gt;0,"YES","NO")</f>
        <v>NO</v>
      </c>
      <c r="AD219" s="30" t="str">
        <f>IF(SUM('Sales by Agent'!AB219:AD219)&gt;0,"YES","NO")</f>
        <v>NO</v>
      </c>
      <c r="AE219" s="30" t="str">
        <f>IF(SUM('Sales by Agent'!AC219:AE219)&gt;0,"YES","NO")</f>
        <v>NO</v>
      </c>
      <c r="AF219" s="30" t="str">
        <f>IF(SUM('Sales by Agent'!AD219:AF219)&gt;0,"YES","NO")</f>
        <v>NO</v>
      </c>
      <c r="AG219" s="30" t="str">
        <f>IF(SUM('Sales by Agent'!AE219:AG219)&gt;0,"YES","NO")</f>
        <v>NO</v>
      </c>
      <c r="AH219" s="30" t="str">
        <f>IF(SUM('Sales by Agent'!AF219:AH219)&gt;0,"YES","NO")</f>
        <v>NO</v>
      </c>
      <c r="AI219" s="30" t="str">
        <f>IF(SUM('Sales by Agent'!AG219:AI219)&gt;0,"YES","NO")</f>
        <v>NO</v>
      </c>
      <c r="AJ219" s="30" t="str">
        <f>IF(SUM('Sales by Agent'!AH219:AJ219)&gt;0,"YES","NO")</f>
        <v>NO</v>
      </c>
      <c r="AK219" s="30" t="str">
        <f>IF(SUM('Sales by Agent'!AI219:AK219)&gt;0,"YES","NO")</f>
        <v>NO</v>
      </c>
      <c r="AL219" s="30" t="str">
        <f>IF(SUM('Sales by Agent'!AJ219:AL219)&gt;0,"YES","NO")</f>
        <v>NO</v>
      </c>
      <c r="AM219" s="30" t="str">
        <f>IF(SUM('Sales by Agent'!AK219:AM219)&gt;0,"YES","NO")</f>
        <v>NO</v>
      </c>
      <c r="AN219" s="30" t="str">
        <f>IF(SUM('Sales by Agent'!AL219:AN219)&gt;0,"YES","NO")</f>
        <v>NO</v>
      </c>
      <c r="AO219" s="30" t="str">
        <f>IF(SUM('Sales by Agent'!AM219:AO219)&gt;0,"YES","NO")</f>
        <v>NO</v>
      </c>
      <c r="AP219" s="30" t="str">
        <f>IF(SUM('Sales by Agent'!AN219:AP219)&gt;0,"YES","NO")</f>
        <v>NO</v>
      </c>
      <c r="AQ219" s="30" t="str">
        <f>IF(SUM('Sales by Agent'!AO219:AQ219)&gt;0,"YES","NO")</f>
        <v>NO</v>
      </c>
      <c r="AR219" s="30" t="str">
        <f>IF(SUM('Sales by Agent'!AP219:AR219)&gt;0,"YES","NO")</f>
        <v>NO</v>
      </c>
      <c r="AS219" s="30" t="str">
        <f>IF(SUM('Sales by Agent'!AQ219:AS219)&gt;0,"YES","NO")</f>
        <v>NO</v>
      </c>
      <c r="AT219" s="30" t="str">
        <f>IF(SUM('Sales by Agent'!AR219:AT219)&gt;0,"YES","NO")</f>
        <v>NO</v>
      </c>
      <c r="AU219" s="30" t="str">
        <f>IF(SUM('Sales by Agent'!AS219:AU219)&gt;0,"YES","NO")</f>
        <v>NO</v>
      </c>
      <c r="AV219" s="30" t="str">
        <f>IF(SUM('Sales by Agent'!AT219:AV219)&gt;0,"YES","NO")</f>
        <v>YES</v>
      </c>
      <c r="AW219" s="87"/>
      <c r="AX219" t="str">
        <f t="shared" si="35"/>
        <v>NO</v>
      </c>
      <c r="AY219" t="str">
        <f t="shared" si="36"/>
        <v>NO</v>
      </c>
      <c r="AZ219" t="str">
        <f t="shared" si="37"/>
        <v>NO</v>
      </c>
      <c r="BA219" t="str">
        <f t="shared" si="38"/>
        <v>NO</v>
      </c>
      <c r="BB219" t="str">
        <f t="shared" si="39"/>
        <v>NO</v>
      </c>
      <c r="BC219" t="str">
        <f t="shared" si="40"/>
        <v>NO</v>
      </c>
      <c r="BD219" t="str">
        <f t="shared" si="41"/>
        <v>NO</v>
      </c>
      <c r="BE219" t="str">
        <f t="shared" si="42"/>
        <v>NO</v>
      </c>
      <c r="BF219" t="str">
        <f t="shared" si="43"/>
        <v>NO</v>
      </c>
      <c r="BG219" t="str">
        <f t="shared" si="44"/>
        <v>NO</v>
      </c>
      <c r="BH219" t="str">
        <f t="shared" si="34"/>
        <v>NO</v>
      </c>
    </row>
    <row r="220" spans="1:60">
      <c r="A220" s="564" t="s">
        <v>2381</v>
      </c>
      <c r="B220" s="564" t="s">
        <v>2382</v>
      </c>
      <c r="C220" s="564" t="s">
        <v>1986</v>
      </c>
      <c r="D220" s="564" t="s">
        <v>689</v>
      </c>
      <c r="E220" s="564" t="s">
        <v>1457</v>
      </c>
      <c r="F220" s="565">
        <v>22987.75</v>
      </c>
      <c r="G220" s="86"/>
      <c r="H220" s="86"/>
      <c r="I220" s="30" t="str">
        <f>IF(SUM('Sales by Agent'!G220:I220)&gt;0,"YES","NO")</f>
        <v>NO</v>
      </c>
      <c r="J220" s="30" t="str">
        <f>IF(SUM('Sales by Agent'!H220:J220)&gt;0,"YES","NO")</f>
        <v>NO</v>
      </c>
      <c r="K220" s="30" t="str">
        <f>IF(SUM('Sales by Agent'!I220:K220)&gt;0,"YES","NO")</f>
        <v>NO</v>
      </c>
      <c r="L220" s="30" t="str">
        <f>IF(SUM('Sales by Agent'!J220:L220)&gt;0,"YES","NO")</f>
        <v>NO</v>
      </c>
      <c r="M220" s="30" t="str">
        <f>IF(SUM('Sales by Agent'!K220:M220)&gt;0,"YES","NO")</f>
        <v>NO</v>
      </c>
      <c r="N220" s="30" t="str">
        <f>IF(SUM('Sales by Agent'!L220:N220)&gt;0,"YES","NO")</f>
        <v>NO</v>
      </c>
      <c r="O220" s="30" t="str">
        <f>IF(SUM('Sales by Agent'!M220:O220)&gt;0,"YES","NO")</f>
        <v>NO</v>
      </c>
      <c r="P220" s="30" t="str">
        <f>IF(SUM('Sales by Agent'!N220:P220)&gt;0,"YES","NO")</f>
        <v>NO</v>
      </c>
      <c r="Q220" s="30" t="str">
        <f>IF(SUM('Sales by Agent'!O220:Q220)&gt;0,"YES","NO")</f>
        <v>NO</v>
      </c>
      <c r="R220" s="30" t="str">
        <f>IF(SUM('Sales by Agent'!P220:R220)&gt;0,"YES","NO")</f>
        <v>NO</v>
      </c>
      <c r="S220" s="30" t="str">
        <f>IF(SUM('Sales by Agent'!Q220:S220)&gt;0,"YES","NO")</f>
        <v>NO</v>
      </c>
      <c r="T220" s="30" t="str">
        <f>IF(SUM('Sales by Agent'!R220:T220)&gt;0,"YES","NO")</f>
        <v>NO</v>
      </c>
      <c r="U220" s="30" t="str">
        <f>IF(SUM('Sales by Agent'!S220:U220)&gt;0,"YES","NO")</f>
        <v>NO</v>
      </c>
      <c r="V220" s="30" t="str">
        <f>IF(SUM('Sales by Agent'!T220:V220)&gt;0,"YES","NO")</f>
        <v>NO</v>
      </c>
      <c r="W220" s="30" t="str">
        <f>IF(SUM('Sales by Agent'!U220:W220)&gt;0,"YES","NO")</f>
        <v>NO</v>
      </c>
      <c r="X220" s="30" t="str">
        <f>IF(SUM('Sales by Agent'!V220:X220)&gt;0,"YES","NO")</f>
        <v>NO</v>
      </c>
      <c r="Y220" s="30" t="str">
        <f>IF(SUM('Sales by Agent'!W220:Y220)&gt;0,"YES","NO")</f>
        <v>NO</v>
      </c>
      <c r="Z220" s="30" t="str">
        <f>IF(SUM('Sales by Agent'!X220:Z220)&gt;0,"YES","NO")</f>
        <v>NO</v>
      </c>
      <c r="AA220" s="30" t="str">
        <f>IF(SUM('Sales by Agent'!Y220:AA220)&gt;0,"YES","NO")</f>
        <v>NO</v>
      </c>
      <c r="AB220" s="30" t="str">
        <f>IF(SUM('Sales by Agent'!Z220:AB220)&gt;0,"YES","NO")</f>
        <v>NO</v>
      </c>
      <c r="AC220" s="30" t="str">
        <f>IF(SUM('Sales by Agent'!AA220:AC220)&gt;0,"YES","NO")</f>
        <v>NO</v>
      </c>
      <c r="AD220" s="30" t="str">
        <f>IF(SUM('Sales by Agent'!AB220:AD220)&gt;0,"YES","NO")</f>
        <v>NO</v>
      </c>
      <c r="AE220" s="30" t="str">
        <f>IF(SUM('Sales by Agent'!AC220:AE220)&gt;0,"YES","NO")</f>
        <v>NO</v>
      </c>
      <c r="AF220" s="30" t="str">
        <f>IF(SUM('Sales by Agent'!AD220:AF220)&gt;0,"YES","NO")</f>
        <v>NO</v>
      </c>
      <c r="AG220" s="30" t="str">
        <f>IF(SUM('Sales by Agent'!AE220:AG220)&gt;0,"YES","NO")</f>
        <v>NO</v>
      </c>
      <c r="AH220" s="30" t="str">
        <f>IF(SUM('Sales by Agent'!AF220:AH220)&gt;0,"YES","NO")</f>
        <v>NO</v>
      </c>
      <c r="AI220" s="30" t="str">
        <f>IF(SUM('Sales by Agent'!AG220:AI220)&gt;0,"YES","NO")</f>
        <v>NO</v>
      </c>
      <c r="AJ220" s="30" t="str">
        <f>IF(SUM('Sales by Agent'!AH220:AJ220)&gt;0,"YES","NO")</f>
        <v>NO</v>
      </c>
      <c r="AK220" s="30" t="str">
        <f>IF(SUM('Sales by Agent'!AI220:AK220)&gt;0,"YES","NO")</f>
        <v>NO</v>
      </c>
      <c r="AL220" s="30" t="str">
        <f>IF(SUM('Sales by Agent'!AJ220:AL220)&gt;0,"YES","NO")</f>
        <v>NO</v>
      </c>
      <c r="AM220" s="30" t="str">
        <f>IF(SUM('Sales by Agent'!AK220:AM220)&gt;0,"YES","NO")</f>
        <v>NO</v>
      </c>
      <c r="AN220" s="30" t="str">
        <f>IF(SUM('Sales by Agent'!AL220:AN220)&gt;0,"YES","NO")</f>
        <v>NO</v>
      </c>
      <c r="AO220" s="30" t="str">
        <f>IF(SUM('Sales by Agent'!AM220:AO220)&gt;0,"YES","NO")</f>
        <v>NO</v>
      </c>
      <c r="AP220" s="30" t="str">
        <f>IF(SUM('Sales by Agent'!AN220:AP220)&gt;0,"YES","NO")</f>
        <v>NO</v>
      </c>
      <c r="AQ220" s="30" t="str">
        <f>IF(SUM('Sales by Agent'!AO220:AQ220)&gt;0,"YES","NO")</f>
        <v>NO</v>
      </c>
      <c r="AR220" s="30" t="str">
        <f>IF(SUM('Sales by Agent'!AP220:AR220)&gt;0,"YES","NO")</f>
        <v>NO</v>
      </c>
      <c r="AS220" s="30" t="str">
        <f>IF(SUM('Sales by Agent'!AQ220:AS220)&gt;0,"YES","NO")</f>
        <v>NO</v>
      </c>
      <c r="AT220" s="30" t="str">
        <f>IF(SUM('Sales by Agent'!AR220:AT220)&gt;0,"YES","NO")</f>
        <v>YES</v>
      </c>
      <c r="AU220" s="30" t="str">
        <f>IF(SUM('Sales by Agent'!AS220:AU220)&gt;0,"YES","NO")</f>
        <v>YES</v>
      </c>
      <c r="AV220" s="30" t="str">
        <f>IF(SUM('Sales by Agent'!AT220:AV220)&gt;0,"YES","NO")</f>
        <v>YES</v>
      </c>
      <c r="AW220" s="87"/>
      <c r="AX220" t="str">
        <f t="shared" si="35"/>
        <v>NO</v>
      </c>
      <c r="AY220" t="str">
        <f t="shared" si="36"/>
        <v>NO</v>
      </c>
      <c r="AZ220" t="str">
        <f t="shared" si="37"/>
        <v>NO</v>
      </c>
      <c r="BA220" t="str">
        <f t="shared" si="38"/>
        <v>NO</v>
      </c>
      <c r="BB220" t="str">
        <f t="shared" si="39"/>
        <v>NO</v>
      </c>
      <c r="BC220" t="str">
        <f t="shared" si="40"/>
        <v>NO</v>
      </c>
      <c r="BD220" t="str">
        <f t="shared" si="41"/>
        <v>NO</v>
      </c>
      <c r="BE220" t="str">
        <f t="shared" si="42"/>
        <v>NO</v>
      </c>
      <c r="BF220" t="str">
        <f t="shared" si="43"/>
        <v>NO</v>
      </c>
      <c r="BG220" t="str">
        <f t="shared" si="44"/>
        <v>NO</v>
      </c>
      <c r="BH220" t="str">
        <f t="shared" si="34"/>
        <v>NO</v>
      </c>
    </row>
    <row r="221" spans="1:60">
      <c r="A221" s="564" t="s">
        <v>2383</v>
      </c>
      <c r="B221" s="564" t="s">
        <v>2384</v>
      </c>
      <c r="C221" s="564" t="s">
        <v>1986</v>
      </c>
      <c r="D221" s="564" t="s">
        <v>689</v>
      </c>
      <c r="E221" s="564" t="s">
        <v>1457</v>
      </c>
      <c r="F221" s="565">
        <v>33772.75</v>
      </c>
      <c r="G221" s="86"/>
      <c r="H221" s="86"/>
      <c r="I221" s="30" t="str">
        <f>IF(SUM('Sales by Agent'!G221:I221)&gt;0,"YES","NO")</f>
        <v>NO</v>
      </c>
      <c r="J221" s="30" t="str">
        <f>IF(SUM('Sales by Agent'!H221:J221)&gt;0,"YES","NO")</f>
        <v>NO</v>
      </c>
      <c r="K221" s="30" t="str">
        <f>IF(SUM('Sales by Agent'!I221:K221)&gt;0,"YES","NO")</f>
        <v>NO</v>
      </c>
      <c r="L221" s="30" t="str">
        <f>IF(SUM('Sales by Agent'!J221:L221)&gt;0,"YES","NO")</f>
        <v>NO</v>
      </c>
      <c r="M221" s="30" t="str">
        <f>IF(SUM('Sales by Agent'!K221:M221)&gt;0,"YES","NO")</f>
        <v>NO</v>
      </c>
      <c r="N221" s="30" t="str">
        <f>IF(SUM('Sales by Agent'!L221:N221)&gt;0,"YES","NO")</f>
        <v>NO</v>
      </c>
      <c r="O221" s="30" t="str">
        <f>IF(SUM('Sales by Agent'!M221:O221)&gt;0,"YES","NO")</f>
        <v>NO</v>
      </c>
      <c r="P221" s="30" t="str">
        <f>IF(SUM('Sales by Agent'!N221:P221)&gt;0,"YES","NO")</f>
        <v>NO</v>
      </c>
      <c r="Q221" s="30" t="str">
        <f>IF(SUM('Sales by Agent'!O221:Q221)&gt;0,"YES","NO")</f>
        <v>NO</v>
      </c>
      <c r="R221" s="30" t="str">
        <f>IF(SUM('Sales by Agent'!P221:R221)&gt;0,"YES","NO")</f>
        <v>NO</v>
      </c>
      <c r="S221" s="30" t="str">
        <f>IF(SUM('Sales by Agent'!Q221:S221)&gt;0,"YES","NO")</f>
        <v>NO</v>
      </c>
      <c r="T221" s="30" t="str">
        <f>IF(SUM('Sales by Agent'!R221:T221)&gt;0,"YES","NO")</f>
        <v>NO</v>
      </c>
      <c r="U221" s="30" t="str">
        <f>IF(SUM('Sales by Agent'!S221:U221)&gt;0,"YES","NO")</f>
        <v>NO</v>
      </c>
      <c r="V221" s="30" t="str">
        <f>IF(SUM('Sales by Agent'!T221:V221)&gt;0,"YES","NO")</f>
        <v>NO</v>
      </c>
      <c r="W221" s="30" t="str">
        <f>IF(SUM('Sales by Agent'!U221:W221)&gt;0,"YES","NO")</f>
        <v>NO</v>
      </c>
      <c r="X221" s="30" t="str">
        <f>IF(SUM('Sales by Agent'!V221:X221)&gt;0,"YES","NO")</f>
        <v>NO</v>
      </c>
      <c r="Y221" s="30" t="str">
        <f>IF(SUM('Sales by Agent'!W221:Y221)&gt;0,"YES","NO")</f>
        <v>NO</v>
      </c>
      <c r="Z221" s="30" t="str">
        <f>IF(SUM('Sales by Agent'!X221:Z221)&gt;0,"YES","NO")</f>
        <v>NO</v>
      </c>
      <c r="AA221" s="30" t="str">
        <f>IF(SUM('Sales by Agent'!Y221:AA221)&gt;0,"YES","NO")</f>
        <v>NO</v>
      </c>
      <c r="AB221" s="30" t="str">
        <f>IF(SUM('Sales by Agent'!Z221:AB221)&gt;0,"YES","NO")</f>
        <v>NO</v>
      </c>
      <c r="AC221" s="30" t="str">
        <f>IF(SUM('Sales by Agent'!AA221:AC221)&gt;0,"YES","NO")</f>
        <v>NO</v>
      </c>
      <c r="AD221" s="30" t="str">
        <f>IF(SUM('Sales by Agent'!AB221:AD221)&gt;0,"YES","NO")</f>
        <v>NO</v>
      </c>
      <c r="AE221" s="30" t="str">
        <f>IF(SUM('Sales by Agent'!AC221:AE221)&gt;0,"YES","NO")</f>
        <v>NO</v>
      </c>
      <c r="AF221" s="30" t="str">
        <f>IF(SUM('Sales by Agent'!AD221:AF221)&gt;0,"YES","NO")</f>
        <v>NO</v>
      </c>
      <c r="AG221" s="30" t="str">
        <f>IF(SUM('Sales by Agent'!AE221:AG221)&gt;0,"YES","NO")</f>
        <v>NO</v>
      </c>
      <c r="AH221" s="30" t="str">
        <f>IF(SUM('Sales by Agent'!AF221:AH221)&gt;0,"YES","NO")</f>
        <v>NO</v>
      </c>
      <c r="AI221" s="30" t="str">
        <f>IF(SUM('Sales by Agent'!AG221:AI221)&gt;0,"YES","NO")</f>
        <v>NO</v>
      </c>
      <c r="AJ221" s="30" t="str">
        <f>IF(SUM('Sales by Agent'!AH221:AJ221)&gt;0,"YES","NO")</f>
        <v>NO</v>
      </c>
      <c r="AK221" s="30" t="str">
        <f>IF(SUM('Sales by Agent'!AI221:AK221)&gt;0,"YES","NO")</f>
        <v>NO</v>
      </c>
      <c r="AL221" s="30" t="str">
        <f>IF(SUM('Sales by Agent'!AJ221:AL221)&gt;0,"YES","NO")</f>
        <v>YES</v>
      </c>
      <c r="AM221" s="30" t="str">
        <f>IF(SUM('Sales by Agent'!AK221:AM221)&gt;0,"YES","NO")</f>
        <v>YES</v>
      </c>
      <c r="AN221" s="30" t="str">
        <f>IF(SUM('Sales by Agent'!AL221:AN221)&gt;0,"YES","NO")</f>
        <v>YES</v>
      </c>
      <c r="AO221" s="30" t="str">
        <f>IF(SUM('Sales by Agent'!AM221:AO221)&gt;0,"YES","NO")</f>
        <v>YES</v>
      </c>
      <c r="AP221" s="30" t="str">
        <f>IF(SUM('Sales by Agent'!AN221:AP221)&gt;0,"YES","NO")</f>
        <v>YES</v>
      </c>
      <c r="AQ221" s="30" t="str">
        <f>IF(SUM('Sales by Agent'!AO221:AQ221)&gt;0,"YES","NO")</f>
        <v>YES</v>
      </c>
      <c r="AR221" s="30" t="str">
        <f>IF(SUM('Sales by Agent'!AP221:AR221)&gt;0,"YES","NO")</f>
        <v>YES</v>
      </c>
      <c r="AS221" s="30" t="str">
        <f>IF(SUM('Sales by Agent'!AQ221:AS221)&gt;0,"YES","NO")</f>
        <v>YES</v>
      </c>
      <c r="AT221" s="30" t="str">
        <f>IF(SUM('Sales by Agent'!AR221:AT221)&gt;0,"YES","NO")</f>
        <v>YES</v>
      </c>
      <c r="AU221" s="30" t="str">
        <f>IF(SUM('Sales by Agent'!AS221:AU221)&gt;0,"YES","NO")</f>
        <v>YES</v>
      </c>
      <c r="AV221" s="30" t="str">
        <f>IF(SUM('Sales by Agent'!AT221:AV221)&gt;0,"YES","NO")</f>
        <v>YES</v>
      </c>
      <c r="AW221" s="87"/>
      <c r="AX221" t="str">
        <f t="shared" si="35"/>
        <v>NO</v>
      </c>
      <c r="AY221" t="str">
        <f t="shared" si="36"/>
        <v>NO</v>
      </c>
      <c r="AZ221" t="str">
        <f t="shared" si="37"/>
        <v>NO</v>
      </c>
      <c r="BA221" t="str">
        <f t="shared" si="38"/>
        <v>NO</v>
      </c>
      <c r="BB221" t="str">
        <f t="shared" si="39"/>
        <v>NO</v>
      </c>
      <c r="BC221" t="str">
        <f t="shared" si="40"/>
        <v>NO</v>
      </c>
      <c r="BD221" t="str">
        <f t="shared" si="41"/>
        <v>NO</v>
      </c>
      <c r="BE221" t="str">
        <f t="shared" si="42"/>
        <v>NO</v>
      </c>
      <c r="BF221" t="str">
        <f t="shared" si="43"/>
        <v>NO</v>
      </c>
      <c r="BG221" t="str">
        <f t="shared" si="44"/>
        <v>NO</v>
      </c>
      <c r="BH221" t="str">
        <f t="shared" si="34"/>
        <v>NO</v>
      </c>
    </row>
    <row r="222" spans="1:60">
      <c r="A222" s="564" t="s">
        <v>2385</v>
      </c>
      <c r="B222" s="564" t="s">
        <v>2386</v>
      </c>
      <c r="C222" s="564" t="s">
        <v>1986</v>
      </c>
      <c r="D222" s="564" t="s">
        <v>689</v>
      </c>
      <c r="E222" s="564" t="s">
        <v>1457</v>
      </c>
      <c r="F222" s="565">
        <v>3918.98</v>
      </c>
      <c r="G222" s="86"/>
      <c r="H222" s="86"/>
      <c r="I222" s="30" t="str">
        <f>IF(SUM('Sales by Agent'!G222:I222)&gt;0,"YES","NO")</f>
        <v>NO</v>
      </c>
      <c r="J222" s="30" t="str">
        <f>IF(SUM('Sales by Agent'!H222:J222)&gt;0,"YES","NO")</f>
        <v>NO</v>
      </c>
      <c r="K222" s="30" t="str">
        <f>IF(SUM('Sales by Agent'!I222:K222)&gt;0,"YES","NO")</f>
        <v>NO</v>
      </c>
      <c r="L222" s="30" t="str">
        <f>IF(SUM('Sales by Agent'!J222:L222)&gt;0,"YES","NO")</f>
        <v>NO</v>
      </c>
      <c r="M222" s="30" t="str">
        <f>IF(SUM('Sales by Agent'!K222:M222)&gt;0,"YES","NO")</f>
        <v>NO</v>
      </c>
      <c r="N222" s="30" t="str">
        <f>IF(SUM('Sales by Agent'!L222:N222)&gt;0,"YES","NO")</f>
        <v>NO</v>
      </c>
      <c r="O222" s="30" t="str">
        <f>IF(SUM('Sales by Agent'!M222:O222)&gt;0,"YES","NO")</f>
        <v>NO</v>
      </c>
      <c r="P222" s="30" t="str">
        <f>IF(SUM('Sales by Agent'!N222:P222)&gt;0,"YES","NO")</f>
        <v>NO</v>
      </c>
      <c r="Q222" s="30" t="str">
        <f>IF(SUM('Sales by Agent'!O222:Q222)&gt;0,"YES","NO")</f>
        <v>NO</v>
      </c>
      <c r="R222" s="30" t="str">
        <f>IF(SUM('Sales by Agent'!P222:R222)&gt;0,"YES","NO")</f>
        <v>NO</v>
      </c>
      <c r="S222" s="30" t="str">
        <f>IF(SUM('Sales by Agent'!Q222:S222)&gt;0,"YES","NO")</f>
        <v>NO</v>
      </c>
      <c r="T222" s="30" t="str">
        <f>IF(SUM('Sales by Agent'!R222:T222)&gt;0,"YES","NO")</f>
        <v>NO</v>
      </c>
      <c r="U222" s="30" t="str">
        <f>IF(SUM('Sales by Agent'!S222:U222)&gt;0,"YES","NO")</f>
        <v>NO</v>
      </c>
      <c r="V222" s="30" t="str">
        <f>IF(SUM('Sales by Agent'!T222:V222)&gt;0,"YES","NO")</f>
        <v>NO</v>
      </c>
      <c r="W222" s="30" t="str">
        <f>IF(SUM('Sales by Agent'!U222:W222)&gt;0,"YES","NO")</f>
        <v>NO</v>
      </c>
      <c r="X222" s="30" t="str">
        <f>IF(SUM('Sales by Agent'!V222:X222)&gt;0,"YES","NO")</f>
        <v>NO</v>
      </c>
      <c r="Y222" s="30" t="str">
        <f>IF(SUM('Sales by Agent'!W222:Y222)&gt;0,"YES","NO")</f>
        <v>NO</v>
      </c>
      <c r="Z222" s="30" t="str">
        <f>IF(SUM('Sales by Agent'!X222:Z222)&gt;0,"YES","NO")</f>
        <v>NO</v>
      </c>
      <c r="AA222" s="30" t="str">
        <f>IF(SUM('Sales by Agent'!Y222:AA222)&gt;0,"YES","NO")</f>
        <v>NO</v>
      </c>
      <c r="AB222" s="30" t="str">
        <f>IF(SUM('Sales by Agent'!Z222:AB222)&gt;0,"YES","NO")</f>
        <v>NO</v>
      </c>
      <c r="AC222" s="30" t="str">
        <f>IF(SUM('Sales by Agent'!AA222:AC222)&gt;0,"YES","NO")</f>
        <v>NO</v>
      </c>
      <c r="AD222" s="30" t="str">
        <f>IF(SUM('Sales by Agent'!AB222:AD222)&gt;0,"YES","NO")</f>
        <v>NO</v>
      </c>
      <c r="AE222" s="30" t="str">
        <f>IF(SUM('Sales by Agent'!AC222:AE222)&gt;0,"YES","NO")</f>
        <v>NO</v>
      </c>
      <c r="AF222" s="30" t="str">
        <f>IF(SUM('Sales by Agent'!AD222:AF222)&gt;0,"YES","NO")</f>
        <v>NO</v>
      </c>
      <c r="AG222" s="30" t="str">
        <f>IF(SUM('Sales by Agent'!AE222:AG222)&gt;0,"YES","NO")</f>
        <v>NO</v>
      </c>
      <c r="AH222" s="30" t="str">
        <f>IF(SUM('Sales by Agent'!AF222:AH222)&gt;0,"YES","NO")</f>
        <v>NO</v>
      </c>
      <c r="AI222" s="30" t="str">
        <f>IF(SUM('Sales by Agent'!AG222:AI222)&gt;0,"YES","NO")</f>
        <v>NO</v>
      </c>
      <c r="AJ222" s="30" t="str">
        <f>IF(SUM('Sales by Agent'!AH222:AJ222)&gt;0,"YES","NO")</f>
        <v>NO</v>
      </c>
      <c r="AK222" s="30" t="str">
        <f>IF(SUM('Sales by Agent'!AI222:AK222)&gt;0,"YES","NO")</f>
        <v>NO</v>
      </c>
      <c r="AL222" s="30" t="str">
        <f>IF(SUM('Sales by Agent'!AJ222:AL222)&gt;0,"YES","NO")</f>
        <v>NO</v>
      </c>
      <c r="AM222" s="30" t="str">
        <f>IF(SUM('Sales by Agent'!AK222:AM222)&gt;0,"YES","NO")</f>
        <v>NO</v>
      </c>
      <c r="AN222" s="30" t="str">
        <f>IF(SUM('Sales by Agent'!AL222:AN222)&gt;0,"YES","NO")</f>
        <v>NO</v>
      </c>
      <c r="AO222" s="30" t="str">
        <f>IF(SUM('Sales by Agent'!AM222:AO222)&gt;0,"YES","NO")</f>
        <v>NO</v>
      </c>
      <c r="AP222" s="30" t="str">
        <f>IF(SUM('Sales by Agent'!AN222:AP222)&gt;0,"YES","NO")</f>
        <v>NO</v>
      </c>
      <c r="AQ222" s="30" t="str">
        <f>IF(SUM('Sales by Agent'!AO222:AQ222)&gt;0,"YES","NO")</f>
        <v>YES</v>
      </c>
      <c r="AR222" s="30" t="str">
        <f>IF(SUM('Sales by Agent'!AP222:AR222)&gt;0,"YES","NO")</f>
        <v>YES</v>
      </c>
      <c r="AS222" s="30" t="str">
        <f>IF(SUM('Sales by Agent'!AQ222:AS222)&gt;0,"YES","NO")</f>
        <v>YES</v>
      </c>
      <c r="AT222" s="30" t="str">
        <f>IF(SUM('Sales by Agent'!AR222:AT222)&gt;0,"YES","NO")</f>
        <v>YES</v>
      </c>
      <c r="AU222" s="30" t="str">
        <f>IF(SUM('Sales by Agent'!AS222:AU222)&gt;0,"YES","NO")</f>
        <v>YES</v>
      </c>
      <c r="AV222" s="30" t="str">
        <f>IF(SUM('Sales by Agent'!AT222:AV222)&gt;0,"YES","NO")</f>
        <v>YES</v>
      </c>
      <c r="AW222" s="87"/>
      <c r="AX222" t="str">
        <f t="shared" si="35"/>
        <v>NO</v>
      </c>
      <c r="AY222" t="str">
        <f t="shared" si="36"/>
        <v>NO</v>
      </c>
      <c r="AZ222" t="str">
        <f t="shared" si="37"/>
        <v>NO</v>
      </c>
      <c r="BA222" t="str">
        <f t="shared" si="38"/>
        <v>NO</v>
      </c>
      <c r="BB222" t="str">
        <f t="shared" si="39"/>
        <v>NO</v>
      </c>
      <c r="BC222" t="str">
        <f t="shared" si="40"/>
        <v>NO</v>
      </c>
      <c r="BD222" t="str">
        <f t="shared" si="41"/>
        <v>NO</v>
      </c>
      <c r="BE222" t="str">
        <f t="shared" si="42"/>
        <v>NO</v>
      </c>
      <c r="BF222" t="str">
        <f t="shared" si="43"/>
        <v>NO</v>
      </c>
      <c r="BG222" t="str">
        <f t="shared" si="44"/>
        <v>NO</v>
      </c>
      <c r="BH222" t="str">
        <f t="shared" si="34"/>
        <v>NO</v>
      </c>
    </row>
    <row r="223" spans="1:60">
      <c r="A223" s="564" t="s">
        <v>2387</v>
      </c>
      <c r="B223" s="564" t="s">
        <v>2388</v>
      </c>
      <c r="C223" s="564" t="s">
        <v>1986</v>
      </c>
      <c r="D223" s="564" t="s">
        <v>689</v>
      </c>
      <c r="E223" s="564" t="s">
        <v>1457</v>
      </c>
      <c r="F223" s="565">
        <v>19724.03</v>
      </c>
      <c r="G223" s="86"/>
      <c r="H223" s="86"/>
      <c r="I223" s="30" t="str">
        <f>IF(SUM('Sales by Agent'!G223:I223)&gt;0,"YES","NO")</f>
        <v>NO</v>
      </c>
      <c r="J223" s="30" t="str">
        <f>IF(SUM('Sales by Agent'!H223:J223)&gt;0,"YES","NO")</f>
        <v>NO</v>
      </c>
      <c r="K223" s="30" t="str">
        <f>IF(SUM('Sales by Agent'!I223:K223)&gt;0,"YES","NO")</f>
        <v>NO</v>
      </c>
      <c r="L223" s="30" t="str">
        <f>IF(SUM('Sales by Agent'!J223:L223)&gt;0,"YES","NO")</f>
        <v>NO</v>
      </c>
      <c r="M223" s="30" t="str">
        <f>IF(SUM('Sales by Agent'!K223:M223)&gt;0,"YES","NO")</f>
        <v>NO</v>
      </c>
      <c r="N223" s="30" t="str">
        <f>IF(SUM('Sales by Agent'!L223:N223)&gt;0,"YES","NO")</f>
        <v>NO</v>
      </c>
      <c r="O223" s="30" t="str">
        <f>IF(SUM('Sales by Agent'!M223:O223)&gt;0,"YES","NO")</f>
        <v>NO</v>
      </c>
      <c r="P223" s="30" t="str">
        <f>IF(SUM('Sales by Agent'!N223:P223)&gt;0,"YES","NO")</f>
        <v>NO</v>
      </c>
      <c r="Q223" s="30" t="str">
        <f>IF(SUM('Sales by Agent'!O223:Q223)&gt;0,"YES","NO")</f>
        <v>NO</v>
      </c>
      <c r="R223" s="30" t="str">
        <f>IF(SUM('Sales by Agent'!P223:R223)&gt;0,"YES","NO")</f>
        <v>NO</v>
      </c>
      <c r="S223" s="30" t="str">
        <f>IF(SUM('Sales by Agent'!Q223:S223)&gt;0,"YES","NO")</f>
        <v>NO</v>
      </c>
      <c r="T223" s="30" t="str">
        <f>IF(SUM('Sales by Agent'!R223:T223)&gt;0,"YES","NO")</f>
        <v>NO</v>
      </c>
      <c r="U223" s="30" t="str">
        <f>IF(SUM('Sales by Agent'!S223:U223)&gt;0,"YES","NO")</f>
        <v>NO</v>
      </c>
      <c r="V223" s="30" t="str">
        <f>IF(SUM('Sales by Agent'!T223:V223)&gt;0,"YES","NO")</f>
        <v>NO</v>
      </c>
      <c r="W223" s="30" t="str">
        <f>IF(SUM('Sales by Agent'!U223:W223)&gt;0,"YES","NO")</f>
        <v>NO</v>
      </c>
      <c r="X223" s="30" t="str">
        <f>IF(SUM('Sales by Agent'!V223:X223)&gt;0,"YES","NO")</f>
        <v>NO</v>
      </c>
      <c r="Y223" s="30" t="str">
        <f>IF(SUM('Sales by Agent'!W223:Y223)&gt;0,"YES","NO")</f>
        <v>NO</v>
      </c>
      <c r="Z223" s="30" t="str">
        <f>IF(SUM('Sales by Agent'!X223:Z223)&gt;0,"YES","NO")</f>
        <v>NO</v>
      </c>
      <c r="AA223" s="30" t="str">
        <f>IF(SUM('Sales by Agent'!Y223:AA223)&gt;0,"YES","NO")</f>
        <v>NO</v>
      </c>
      <c r="AB223" s="30" t="str">
        <f>IF(SUM('Sales by Agent'!Z223:AB223)&gt;0,"YES","NO")</f>
        <v>NO</v>
      </c>
      <c r="AC223" s="30" t="str">
        <f>IF(SUM('Sales by Agent'!AA223:AC223)&gt;0,"YES","NO")</f>
        <v>NO</v>
      </c>
      <c r="AD223" s="30" t="str">
        <f>IF(SUM('Sales by Agent'!AB223:AD223)&gt;0,"YES","NO")</f>
        <v>NO</v>
      </c>
      <c r="AE223" s="30" t="str">
        <f>IF(SUM('Sales by Agent'!AC223:AE223)&gt;0,"YES","NO")</f>
        <v>NO</v>
      </c>
      <c r="AF223" s="30" t="str">
        <f>IF(SUM('Sales by Agent'!AD223:AF223)&gt;0,"YES","NO")</f>
        <v>NO</v>
      </c>
      <c r="AG223" s="30" t="str">
        <f>IF(SUM('Sales by Agent'!AE223:AG223)&gt;0,"YES","NO")</f>
        <v>NO</v>
      </c>
      <c r="AH223" s="30" t="str">
        <f>IF(SUM('Sales by Agent'!AF223:AH223)&gt;0,"YES","NO")</f>
        <v>NO</v>
      </c>
      <c r="AI223" s="30" t="str">
        <f>IF(SUM('Sales by Agent'!AG223:AI223)&gt;0,"YES","NO")</f>
        <v>NO</v>
      </c>
      <c r="AJ223" s="30" t="str">
        <f>IF(SUM('Sales by Agent'!AH223:AJ223)&gt;0,"YES","NO")</f>
        <v>NO</v>
      </c>
      <c r="AK223" s="30" t="str">
        <f>IF(SUM('Sales by Agent'!AI223:AK223)&gt;0,"YES","NO")</f>
        <v>NO</v>
      </c>
      <c r="AL223" s="30" t="str">
        <f>IF(SUM('Sales by Agent'!AJ223:AL223)&gt;0,"YES","NO")</f>
        <v>NO</v>
      </c>
      <c r="AM223" s="30" t="str">
        <f>IF(SUM('Sales by Agent'!AK223:AM223)&gt;0,"YES","NO")</f>
        <v>NO</v>
      </c>
      <c r="AN223" s="30" t="str">
        <f>IF(SUM('Sales by Agent'!AL223:AN223)&gt;0,"YES","NO")</f>
        <v>NO</v>
      </c>
      <c r="AO223" s="30" t="str">
        <f>IF(SUM('Sales by Agent'!AM223:AO223)&gt;0,"YES","NO")</f>
        <v>YES</v>
      </c>
      <c r="AP223" s="30" t="str">
        <f>IF(SUM('Sales by Agent'!AN223:AP223)&gt;0,"YES","NO")</f>
        <v>YES</v>
      </c>
      <c r="AQ223" s="30" t="str">
        <f>IF(SUM('Sales by Agent'!AO223:AQ223)&gt;0,"YES","NO")</f>
        <v>YES</v>
      </c>
      <c r="AR223" s="30" t="str">
        <f>IF(SUM('Sales by Agent'!AP223:AR223)&gt;0,"YES","NO")</f>
        <v>YES</v>
      </c>
      <c r="AS223" s="30" t="str">
        <f>IF(SUM('Sales by Agent'!AQ223:AS223)&gt;0,"YES","NO")</f>
        <v>YES</v>
      </c>
      <c r="AT223" s="30" t="str">
        <f>IF(SUM('Sales by Agent'!AR223:AT223)&gt;0,"YES","NO")</f>
        <v>YES</v>
      </c>
      <c r="AU223" s="30" t="str">
        <f>IF(SUM('Sales by Agent'!AS223:AU223)&gt;0,"YES","NO")</f>
        <v>YES</v>
      </c>
      <c r="AV223" s="30" t="str">
        <f>IF(SUM('Sales by Agent'!AT223:AV223)&gt;0,"YES","NO")</f>
        <v>YES</v>
      </c>
      <c r="AW223" s="87"/>
      <c r="AX223" t="str">
        <f t="shared" si="35"/>
        <v>NO</v>
      </c>
      <c r="AY223" t="str">
        <f t="shared" si="36"/>
        <v>NO</v>
      </c>
      <c r="AZ223" t="str">
        <f t="shared" si="37"/>
        <v>NO</v>
      </c>
      <c r="BA223" t="str">
        <f t="shared" si="38"/>
        <v>NO</v>
      </c>
      <c r="BB223" t="str">
        <f t="shared" si="39"/>
        <v>NO</v>
      </c>
      <c r="BC223" t="str">
        <f t="shared" si="40"/>
        <v>NO</v>
      </c>
      <c r="BD223" t="str">
        <f t="shared" si="41"/>
        <v>NO</v>
      </c>
      <c r="BE223" t="str">
        <f t="shared" si="42"/>
        <v>NO</v>
      </c>
      <c r="BF223" t="str">
        <f t="shared" si="43"/>
        <v>NO</v>
      </c>
      <c r="BG223" t="str">
        <f t="shared" si="44"/>
        <v>NO</v>
      </c>
      <c r="BH223" t="str">
        <f t="shared" si="34"/>
        <v>NO</v>
      </c>
    </row>
    <row r="224" spans="1:60">
      <c r="A224" s="564" t="s">
        <v>2389</v>
      </c>
      <c r="B224" s="564" t="s">
        <v>2390</v>
      </c>
      <c r="C224" s="564" t="s">
        <v>1986</v>
      </c>
      <c r="D224" s="564" t="s">
        <v>689</v>
      </c>
      <c r="E224" s="564" t="s">
        <v>1457</v>
      </c>
      <c r="F224" s="565">
        <v>11112.07</v>
      </c>
      <c r="G224" s="86"/>
      <c r="H224" s="31"/>
      <c r="I224" s="30" t="str">
        <f>IF(SUM('Sales by Agent'!G224:I224)&gt;0,"YES","NO")</f>
        <v>NO</v>
      </c>
      <c r="J224" s="30" t="str">
        <f>IF(SUM('Sales by Agent'!H224:J224)&gt;0,"YES","NO")</f>
        <v>NO</v>
      </c>
      <c r="K224" s="30" t="str">
        <f>IF(SUM('Sales by Agent'!I224:K224)&gt;0,"YES","NO")</f>
        <v>NO</v>
      </c>
      <c r="L224" s="30" t="str">
        <f>IF(SUM('Sales by Agent'!J224:L224)&gt;0,"YES","NO")</f>
        <v>NO</v>
      </c>
      <c r="M224" s="30" t="str">
        <f>IF(SUM('Sales by Agent'!K224:M224)&gt;0,"YES","NO")</f>
        <v>NO</v>
      </c>
      <c r="N224" s="30" t="str">
        <f>IF(SUM('Sales by Agent'!L224:N224)&gt;0,"YES","NO")</f>
        <v>NO</v>
      </c>
      <c r="O224" s="30" t="str">
        <f>IF(SUM('Sales by Agent'!M224:O224)&gt;0,"YES","NO")</f>
        <v>NO</v>
      </c>
      <c r="P224" s="30" t="str">
        <f>IF(SUM('Sales by Agent'!N224:P224)&gt;0,"YES","NO")</f>
        <v>NO</v>
      </c>
      <c r="Q224" s="30" t="str">
        <f>IF(SUM('Sales by Agent'!O224:Q224)&gt;0,"YES","NO")</f>
        <v>NO</v>
      </c>
      <c r="R224" s="30" t="str">
        <f>IF(SUM('Sales by Agent'!P224:R224)&gt;0,"YES","NO")</f>
        <v>NO</v>
      </c>
      <c r="S224" s="30" t="str">
        <f>IF(SUM('Sales by Agent'!Q224:S224)&gt;0,"YES","NO")</f>
        <v>NO</v>
      </c>
      <c r="T224" s="30" t="str">
        <f>IF(SUM('Sales by Agent'!R224:T224)&gt;0,"YES","NO")</f>
        <v>NO</v>
      </c>
      <c r="U224" s="30" t="str">
        <f>IF(SUM('Sales by Agent'!S224:U224)&gt;0,"YES","NO")</f>
        <v>NO</v>
      </c>
      <c r="V224" s="30" t="str">
        <f>IF(SUM('Sales by Agent'!T224:V224)&gt;0,"YES","NO")</f>
        <v>NO</v>
      </c>
      <c r="W224" s="30" t="str">
        <f>IF(SUM('Sales by Agent'!U224:W224)&gt;0,"YES","NO")</f>
        <v>NO</v>
      </c>
      <c r="X224" s="30" t="str">
        <f>IF(SUM('Sales by Agent'!V224:X224)&gt;0,"YES","NO")</f>
        <v>NO</v>
      </c>
      <c r="Y224" s="30" t="str">
        <f>IF(SUM('Sales by Agent'!W224:Y224)&gt;0,"YES","NO")</f>
        <v>NO</v>
      </c>
      <c r="Z224" s="30" t="str">
        <f>IF(SUM('Sales by Agent'!X224:Z224)&gt;0,"YES","NO")</f>
        <v>NO</v>
      </c>
      <c r="AA224" s="30" t="str">
        <f>IF(SUM('Sales by Agent'!Y224:AA224)&gt;0,"YES","NO")</f>
        <v>NO</v>
      </c>
      <c r="AB224" s="30" t="str">
        <f>IF(SUM('Sales by Agent'!Z224:AB224)&gt;0,"YES","NO")</f>
        <v>NO</v>
      </c>
      <c r="AC224" s="30" t="str">
        <f>IF(SUM('Sales by Agent'!AA224:AC224)&gt;0,"YES","NO")</f>
        <v>NO</v>
      </c>
      <c r="AD224" s="30" t="str">
        <f>IF(SUM('Sales by Agent'!AB224:AD224)&gt;0,"YES","NO")</f>
        <v>NO</v>
      </c>
      <c r="AE224" s="30" t="str">
        <f>IF(SUM('Sales by Agent'!AC224:AE224)&gt;0,"YES","NO")</f>
        <v>NO</v>
      </c>
      <c r="AF224" s="30" t="str">
        <f>IF(SUM('Sales by Agent'!AD224:AF224)&gt;0,"YES","NO")</f>
        <v>NO</v>
      </c>
      <c r="AG224" s="30" t="str">
        <f>IF(SUM('Sales by Agent'!AE224:AG224)&gt;0,"YES","NO")</f>
        <v>NO</v>
      </c>
      <c r="AH224" s="30" t="str">
        <f>IF(SUM('Sales by Agent'!AF224:AH224)&gt;0,"YES","NO")</f>
        <v>NO</v>
      </c>
      <c r="AI224" s="30" t="str">
        <f>IF(SUM('Sales by Agent'!AG224:AI224)&gt;0,"YES","NO")</f>
        <v>NO</v>
      </c>
      <c r="AJ224" s="30" t="str">
        <f>IF(SUM('Sales by Agent'!AH224:AJ224)&gt;0,"YES","NO")</f>
        <v>NO</v>
      </c>
      <c r="AK224" s="30" t="str">
        <f>IF(SUM('Sales by Agent'!AI224:AK224)&gt;0,"YES","NO")</f>
        <v>NO</v>
      </c>
      <c r="AL224" s="30" t="str">
        <f>IF(SUM('Sales by Agent'!AJ224:AL224)&gt;0,"YES","NO")</f>
        <v>NO</v>
      </c>
      <c r="AM224" s="30" t="str">
        <f>IF(SUM('Sales by Agent'!AK224:AM224)&gt;0,"YES","NO")</f>
        <v>NO</v>
      </c>
      <c r="AN224" s="30" t="str">
        <f>IF(SUM('Sales by Agent'!AL224:AN224)&gt;0,"YES","NO")</f>
        <v>NO</v>
      </c>
      <c r="AO224" s="30" t="str">
        <f>IF(SUM('Sales by Agent'!AM224:AO224)&gt;0,"YES","NO")</f>
        <v>NO</v>
      </c>
      <c r="AP224" s="30" t="str">
        <f>IF(SUM('Sales by Agent'!AN224:AP224)&gt;0,"YES","NO")</f>
        <v>NO</v>
      </c>
      <c r="AQ224" s="30" t="str">
        <f>IF(SUM('Sales by Agent'!AO224:AQ224)&gt;0,"YES","NO")</f>
        <v>NO</v>
      </c>
      <c r="AR224" s="30" t="str">
        <f>IF(SUM('Sales by Agent'!AP224:AR224)&gt;0,"YES","NO")</f>
        <v>NO</v>
      </c>
      <c r="AS224" s="30" t="str">
        <f>IF(SUM('Sales by Agent'!AQ224:AS224)&gt;0,"YES","NO")</f>
        <v>NO</v>
      </c>
      <c r="AT224" s="30" t="str">
        <f>IF(SUM('Sales by Agent'!AR224:AT224)&gt;0,"YES","NO")</f>
        <v>YES</v>
      </c>
      <c r="AU224" s="30" t="str">
        <f>IF(SUM('Sales by Agent'!AS224:AU224)&gt;0,"YES","NO")</f>
        <v>YES</v>
      </c>
      <c r="AV224" s="30" t="str">
        <f>IF(SUM('Sales by Agent'!AT224:AV224)&gt;0,"YES","NO")</f>
        <v>YES</v>
      </c>
      <c r="AW224" s="87"/>
      <c r="AX224" t="str">
        <f t="shared" si="35"/>
        <v>NO</v>
      </c>
      <c r="AY224" t="str">
        <f t="shared" si="36"/>
        <v>NO</v>
      </c>
      <c r="AZ224" t="str">
        <f t="shared" si="37"/>
        <v>NO</v>
      </c>
      <c r="BA224" t="str">
        <f t="shared" si="38"/>
        <v>NO</v>
      </c>
      <c r="BB224" t="str">
        <f t="shared" si="39"/>
        <v>NO</v>
      </c>
      <c r="BC224" t="str">
        <f t="shared" si="40"/>
        <v>NO</v>
      </c>
      <c r="BD224" t="str">
        <f t="shared" si="41"/>
        <v>NO</v>
      </c>
      <c r="BE224" t="str">
        <f t="shared" si="42"/>
        <v>NO</v>
      </c>
      <c r="BF224" t="str">
        <f t="shared" si="43"/>
        <v>NO</v>
      </c>
      <c r="BG224" t="str">
        <f t="shared" si="44"/>
        <v>NO</v>
      </c>
      <c r="BH224" t="str">
        <f t="shared" si="34"/>
        <v>NO</v>
      </c>
    </row>
    <row r="225" spans="1:60">
      <c r="A225" s="564" t="s">
        <v>2391</v>
      </c>
      <c r="B225" s="564" t="s">
        <v>2392</v>
      </c>
      <c r="C225" s="564" t="s">
        <v>1986</v>
      </c>
      <c r="D225" s="564" t="s">
        <v>689</v>
      </c>
      <c r="E225" s="564" t="s">
        <v>1457</v>
      </c>
      <c r="F225" s="565">
        <v>15637.58</v>
      </c>
      <c r="G225" s="86"/>
      <c r="H225" s="86"/>
      <c r="I225" s="30" t="str">
        <f>IF(SUM('Sales by Agent'!G225:I225)&gt;0,"YES","NO")</f>
        <v>NO</v>
      </c>
      <c r="J225" s="30" t="str">
        <f>IF(SUM('Sales by Agent'!H225:J225)&gt;0,"YES","NO")</f>
        <v>NO</v>
      </c>
      <c r="K225" s="30" t="str">
        <f>IF(SUM('Sales by Agent'!I225:K225)&gt;0,"YES","NO")</f>
        <v>NO</v>
      </c>
      <c r="L225" s="30" t="str">
        <f>IF(SUM('Sales by Agent'!J225:L225)&gt;0,"YES","NO")</f>
        <v>NO</v>
      </c>
      <c r="M225" s="30" t="str">
        <f>IF(SUM('Sales by Agent'!K225:M225)&gt;0,"YES","NO")</f>
        <v>NO</v>
      </c>
      <c r="N225" s="30" t="str">
        <f>IF(SUM('Sales by Agent'!L225:N225)&gt;0,"YES","NO")</f>
        <v>NO</v>
      </c>
      <c r="O225" s="30" t="str">
        <f>IF(SUM('Sales by Agent'!M225:O225)&gt;0,"YES","NO")</f>
        <v>NO</v>
      </c>
      <c r="P225" s="30" t="str">
        <f>IF(SUM('Sales by Agent'!N225:P225)&gt;0,"YES","NO")</f>
        <v>NO</v>
      </c>
      <c r="Q225" s="30" t="str">
        <f>IF(SUM('Sales by Agent'!O225:Q225)&gt;0,"YES","NO")</f>
        <v>NO</v>
      </c>
      <c r="R225" s="30" t="str">
        <f>IF(SUM('Sales by Agent'!P225:R225)&gt;0,"YES","NO")</f>
        <v>NO</v>
      </c>
      <c r="S225" s="30" t="str">
        <f>IF(SUM('Sales by Agent'!Q225:S225)&gt;0,"YES","NO")</f>
        <v>NO</v>
      </c>
      <c r="T225" s="30" t="str">
        <f>IF(SUM('Sales by Agent'!R225:T225)&gt;0,"YES","NO")</f>
        <v>NO</v>
      </c>
      <c r="U225" s="30" t="str">
        <f>IF(SUM('Sales by Agent'!S225:U225)&gt;0,"YES","NO")</f>
        <v>NO</v>
      </c>
      <c r="V225" s="30" t="str">
        <f>IF(SUM('Sales by Agent'!T225:V225)&gt;0,"YES","NO")</f>
        <v>NO</v>
      </c>
      <c r="W225" s="30" t="str">
        <f>IF(SUM('Sales by Agent'!U225:W225)&gt;0,"YES","NO")</f>
        <v>NO</v>
      </c>
      <c r="X225" s="30" t="str">
        <f>IF(SUM('Sales by Agent'!V225:X225)&gt;0,"YES","NO")</f>
        <v>NO</v>
      </c>
      <c r="Y225" s="30" t="str">
        <f>IF(SUM('Sales by Agent'!W225:Y225)&gt;0,"YES","NO")</f>
        <v>NO</v>
      </c>
      <c r="Z225" s="30" t="str">
        <f>IF(SUM('Sales by Agent'!X225:Z225)&gt;0,"YES","NO")</f>
        <v>NO</v>
      </c>
      <c r="AA225" s="30" t="str">
        <f>IF(SUM('Sales by Agent'!Y225:AA225)&gt;0,"YES","NO")</f>
        <v>NO</v>
      </c>
      <c r="AB225" s="30" t="str">
        <f>IF(SUM('Sales by Agent'!Z225:AB225)&gt;0,"YES","NO")</f>
        <v>NO</v>
      </c>
      <c r="AC225" s="30" t="str">
        <f>IF(SUM('Sales by Agent'!AA225:AC225)&gt;0,"YES","NO")</f>
        <v>NO</v>
      </c>
      <c r="AD225" s="30" t="str">
        <f>IF(SUM('Sales by Agent'!AB225:AD225)&gt;0,"YES","NO")</f>
        <v>NO</v>
      </c>
      <c r="AE225" s="30" t="str">
        <f>IF(SUM('Sales by Agent'!AC225:AE225)&gt;0,"YES","NO")</f>
        <v>NO</v>
      </c>
      <c r="AF225" s="30" t="str">
        <f>IF(SUM('Sales by Agent'!AD225:AF225)&gt;0,"YES","NO")</f>
        <v>NO</v>
      </c>
      <c r="AG225" s="30" t="str">
        <f>IF(SUM('Sales by Agent'!AE225:AG225)&gt;0,"YES","NO")</f>
        <v>NO</v>
      </c>
      <c r="AH225" s="30" t="str">
        <f>IF(SUM('Sales by Agent'!AF225:AH225)&gt;0,"YES","NO")</f>
        <v>NO</v>
      </c>
      <c r="AI225" s="30" t="str">
        <f>IF(SUM('Sales by Agent'!AG225:AI225)&gt;0,"YES","NO")</f>
        <v>NO</v>
      </c>
      <c r="AJ225" s="30" t="str">
        <f>IF(SUM('Sales by Agent'!AH225:AJ225)&gt;0,"YES","NO")</f>
        <v>NO</v>
      </c>
      <c r="AK225" s="30" t="str">
        <f>IF(SUM('Sales by Agent'!AI225:AK225)&gt;0,"YES","NO")</f>
        <v>NO</v>
      </c>
      <c r="AL225" s="30" t="str">
        <f>IF(SUM('Sales by Agent'!AJ225:AL225)&gt;0,"YES","NO")</f>
        <v>NO</v>
      </c>
      <c r="AM225" s="30" t="str">
        <f>IF(SUM('Sales by Agent'!AK225:AM225)&gt;0,"YES","NO")</f>
        <v>NO</v>
      </c>
      <c r="AN225" s="30" t="str">
        <f>IF(SUM('Sales by Agent'!AL225:AN225)&gt;0,"YES","NO")</f>
        <v>NO</v>
      </c>
      <c r="AO225" s="30" t="str">
        <f>IF(SUM('Sales by Agent'!AM225:AO225)&gt;0,"YES","NO")</f>
        <v>YES</v>
      </c>
      <c r="AP225" s="30" t="str">
        <f>IF(SUM('Sales by Agent'!AN225:AP225)&gt;0,"YES","NO")</f>
        <v>YES</v>
      </c>
      <c r="AQ225" s="30" t="str">
        <f>IF(SUM('Sales by Agent'!AO225:AQ225)&gt;0,"YES","NO")</f>
        <v>YES</v>
      </c>
      <c r="AR225" s="30" t="str">
        <f>IF(SUM('Sales by Agent'!AP225:AR225)&gt;0,"YES","NO")</f>
        <v>YES</v>
      </c>
      <c r="AS225" s="30" t="str">
        <f>IF(SUM('Sales by Agent'!AQ225:AS225)&gt;0,"YES","NO")</f>
        <v>YES</v>
      </c>
      <c r="AT225" s="30" t="str">
        <f>IF(SUM('Sales by Agent'!AR225:AT225)&gt;0,"YES","NO")</f>
        <v>YES</v>
      </c>
      <c r="AU225" s="30" t="str">
        <f>IF(SUM('Sales by Agent'!AS225:AU225)&gt;0,"YES","NO")</f>
        <v>YES</v>
      </c>
      <c r="AV225" s="30" t="str">
        <f>IF(SUM('Sales by Agent'!AT225:AV225)&gt;0,"YES","NO")</f>
        <v>YES</v>
      </c>
      <c r="AW225" s="87"/>
      <c r="AX225" t="str">
        <f t="shared" si="35"/>
        <v>NO</v>
      </c>
      <c r="AY225" t="str">
        <f t="shared" si="36"/>
        <v>NO</v>
      </c>
      <c r="AZ225" t="str">
        <f t="shared" si="37"/>
        <v>NO</v>
      </c>
      <c r="BA225" t="str">
        <f t="shared" si="38"/>
        <v>NO</v>
      </c>
      <c r="BB225" t="str">
        <f t="shared" si="39"/>
        <v>NO</v>
      </c>
      <c r="BC225" t="str">
        <f t="shared" si="40"/>
        <v>NO</v>
      </c>
      <c r="BD225" t="str">
        <f t="shared" si="41"/>
        <v>NO</v>
      </c>
      <c r="BE225" t="str">
        <f t="shared" si="42"/>
        <v>NO</v>
      </c>
      <c r="BF225" t="str">
        <f t="shared" si="43"/>
        <v>NO</v>
      </c>
      <c r="BG225" t="str">
        <f t="shared" si="44"/>
        <v>NO</v>
      </c>
      <c r="BH225" t="str">
        <f t="shared" si="34"/>
        <v>NO</v>
      </c>
    </row>
    <row r="226" spans="1:60">
      <c r="A226" s="564" t="s">
        <v>2393</v>
      </c>
      <c r="B226" s="564" t="s">
        <v>2394</v>
      </c>
      <c r="C226" s="564" t="s">
        <v>1986</v>
      </c>
      <c r="D226" s="564" t="s">
        <v>689</v>
      </c>
      <c r="E226" s="564" t="s">
        <v>1457</v>
      </c>
      <c r="F226" s="565">
        <v>4968.75</v>
      </c>
      <c r="G226" s="31"/>
      <c r="H226" s="31"/>
      <c r="I226" s="30" t="str">
        <f>IF(SUM('Sales by Agent'!G226:I226)&gt;0,"YES","NO")</f>
        <v>NO</v>
      </c>
      <c r="J226" s="30" t="str">
        <f>IF(SUM('Sales by Agent'!H226:J226)&gt;0,"YES","NO")</f>
        <v>NO</v>
      </c>
      <c r="K226" s="30" t="str">
        <f>IF(SUM('Sales by Agent'!I226:K226)&gt;0,"YES","NO")</f>
        <v>NO</v>
      </c>
      <c r="L226" s="30" t="str">
        <f>IF(SUM('Sales by Agent'!J226:L226)&gt;0,"YES","NO")</f>
        <v>NO</v>
      </c>
      <c r="M226" s="30" t="str">
        <f>IF(SUM('Sales by Agent'!K226:M226)&gt;0,"YES","NO")</f>
        <v>NO</v>
      </c>
      <c r="N226" s="30" t="str">
        <f>IF(SUM('Sales by Agent'!L226:N226)&gt;0,"YES","NO")</f>
        <v>NO</v>
      </c>
      <c r="O226" s="30" t="str">
        <f>IF(SUM('Sales by Agent'!M226:O226)&gt;0,"YES","NO")</f>
        <v>NO</v>
      </c>
      <c r="P226" s="30" t="str">
        <f>IF(SUM('Sales by Agent'!N226:P226)&gt;0,"YES","NO")</f>
        <v>NO</v>
      </c>
      <c r="Q226" s="30" t="str">
        <f>IF(SUM('Sales by Agent'!O226:Q226)&gt;0,"YES","NO")</f>
        <v>NO</v>
      </c>
      <c r="R226" s="30" t="str">
        <f>IF(SUM('Sales by Agent'!P226:R226)&gt;0,"YES","NO")</f>
        <v>NO</v>
      </c>
      <c r="S226" s="30" t="str">
        <f>IF(SUM('Sales by Agent'!Q226:S226)&gt;0,"YES","NO")</f>
        <v>NO</v>
      </c>
      <c r="T226" s="30" t="str">
        <f>IF(SUM('Sales by Agent'!R226:T226)&gt;0,"YES","NO")</f>
        <v>NO</v>
      </c>
      <c r="U226" s="30" t="str">
        <f>IF(SUM('Sales by Agent'!S226:U226)&gt;0,"YES","NO")</f>
        <v>NO</v>
      </c>
      <c r="V226" s="30" t="str">
        <f>IF(SUM('Sales by Agent'!T226:V226)&gt;0,"YES","NO")</f>
        <v>NO</v>
      </c>
      <c r="W226" s="30" t="str">
        <f>IF(SUM('Sales by Agent'!U226:W226)&gt;0,"YES","NO")</f>
        <v>NO</v>
      </c>
      <c r="X226" s="30" t="str">
        <f>IF(SUM('Sales by Agent'!V226:X226)&gt;0,"YES","NO")</f>
        <v>NO</v>
      </c>
      <c r="Y226" s="30" t="str">
        <f>IF(SUM('Sales by Agent'!W226:Y226)&gt;0,"YES","NO")</f>
        <v>NO</v>
      </c>
      <c r="Z226" s="30" t="str">
        <f>IF(SUM('Sales by Agent'!X226:Z226)&gt;0,"YES","NO")</f>
        <v>NO</v>
      </c>
      <c r="AA226" s="30" t="str">
        <f>IF(SUM('Sales by Agent'!Y226:AA226)&gt;0,"YES","NO")</f>
        <v>NO</v>
      </c>
      <c r="AB226" s="30" t="str">
        <f>IF(SUM('Sales by Agent'!Z226:AB226)&gt;0,"YES","NO")</f>
        <v>NO</v>
      </c>
      <c r="AC226" s="30" t="str">
        <f>IF(SUM('Sales by Agent'!AA226:AC226)&gt;0,"YES","NO")</f>
        <v>NO</v>
      </c>
      <c r="AD226" s="30" t="str">
        <f>IF(SUM('Sales by Agent'!AB226:AD226)&gt;0,"YES","NO")</f>
        <v>NO</v>
      </c>
      <c r="AE226" s="30" t="str">
        <f>IF(SUM('Sales by Agent'!AC226:AE226)&gt;0,"YES","NO")</f>
        <v>NO</v>
      </c>
      <c r="AF226" s="30" t="str">
        <f>IF(SUM('Sales by Agent'!AD226:AF226)&gt;0,"YES","NO")</f>
        <v>NO</v>
      </c>
      <c r="AG226" s="30" t="str">
        <f>IF(SUM('Sales by Agent'!AE226:AG226)&gt;0,"YES","NO")</f>
        <v>NO</v>
      </c>
      <c r="AH226" s="30" t="str">
        <f>IF(SUM('Sales by Agent'!AF226:AH226)&gt;0,"YES","NO")</f>
        <v>NO</v>
      </c>
      <c r="AI226" s="30" t="str">
        <f>IF(SUM('Sales by Agent'!AG226:AI226)&gt;0,"YES","NO")</f>
        <v>NO</v>
      </c>
      <c r="AJ226" s="30" t="str">
        <f>IF(SUM('Sales by Agent'!AH226:AJ226)&gt;0,"YES","NO")</f>
        <v>NO</v>
      </c>
      <c r="AK226" s="30" t="str">
        <f>IF(SUM('Sales by Agent'!AI226:AK226)&gt;0,"YES","NO")</f>
        <v>NO</v>
      </c>
      <c r="AL226" s="30" t="str">
        <f>IF(SUM('Sales by Agent'!AJ226:AL226)&gt;0,"YES","NO")</f>
        <v>NO</v>
      </c>
      <c r="AM226" s="30" t="str">
        <f>IF(SUM('Sales by Agent'!AK226:AM226)&gt;0,"YES","NO")</f>
        <v>NO</v>
      </c>
      <c r="AN226" s="30" t="str">
        <f>IF(SUM('Sales by Agent'!AL226:AN226)&gt;0,"YES","NO")</f>
        <v>NO</v>
      </c>
      <c r="AO226" s="30" t="str">
        <f>IF(SUM('Sales by Agent'!AM226:AO226)&gt;0,"YES","NO")</f>
        <v>NO</v>
      </c>
      <c r="AP226" s="30" t="str">
        <f>IF(SUM('Sales by Agent'!AN226:AP226)&gt;0,"YES","NO")</f>
        <v>YES</v>
      </c>
      <c r="AQ226" s="30" t="str">
        <f>IF(SUM('Sales by Agent'!AO226:AQ226)&gt;0,"YES","NO")</f>
        <v>YES</v>
      </c>
      <c r="AR226" s="30" t="str">
        <f>IF(SUM('Sales by Agent'!AP226:AR226)&gt;0,"YES","NO")</f>
        <v>YES</v>
      </c>
      <c r="AS226" s="30" t="str">
        <f>IF(SUM('Sales by Agent'!AQ226:AS226)&gt;0,"YES","NO")</f>
        <v>YES</v>
      </c>
      <c r="AT226" s="30" t="str">
        <f>IF(SUM('Sales by Agent'!AR226:AT226)&gt;0,"YES","NO")</f>
        <v>YES</v>
      </c>
      <c r="AU226" s="30" t="str">
        <f>IF(SUM('Sales by Agent'!AS226:AU226)&gt;0,"YES","NO")</f>
        <v>YES</v>
      </c>
      <c r="AV226" s="30" t="str">
        <f>IF(SUM('Sales by Agent'!AT226:AV226)&gt;0,"YES","NO")</f>
        <v>YES</v>
      </c>
      <c r="AW226" s="87"/>
      <c r="AX226" t="str">
        <f t="shared" si="35"/>
        <v>NO</v>
      </c>
      <c r="AY226" t="str">
        <f t="shared" si="36"/>
        <v>NO</v>
      </c>
      <c r="AZ226" t="str">
        <f t="shared" si="37"/>
        <v>NO</v>
      </c>
      <c r="BA226" t="str">
        <f t="shared" si="38"/>
        <v>NO</v>
      </c>
      <c r="BB226" t="str">
        <f t="shared" si="39"/>
        <v>NO</v>
      </c>
      <c r="BC226" t="str">
        <f t="shared" si="40"/>
        <v>NO</v>
      </c>
      <c r="BD226" t="str">
        <f t="shared" si="41"/>
        <v>NO</v>
      </c>
      <c r="BE226" t="str">
        <f t="shared" si="42"/>
        <v>NO</v>
      </c>
      <c r="BF226" t="str">
        <f t="shared" si="43"/>
        <v>NO</v>
      </c>
      <c r="BG226" t="str">
        <f t="shared" si="44"/>
        <v>NO</v>
      </c>
      <c r="BH226" t="str">
        <f t="shared" si="34"/>
        <v>NO</v>
      </c>
    </row>
    <row r="227" spans="1:60">
      <c r="A227" s="564" t="s">
        <v>2395</v>
      </c>
      <c r="B227" s="564" t="s">
        <v>2396</v>
      </c>
      <c r="C227" s="564" t="s">
        <v>1986</v>
      </c>
      <c r="D227" s="564" t="s">
        <v>689</v>
      </c>
      <c r="E227" s="564" t="s">
        <v>1457</v>
      </c>
      <c r="F227" s="565">
        <v>2681.04</v>
      </c>
      <c r="G227" s="86"/>
      <c r="H227" s="86"/>
      <c r="I227" s="30" t="str">
        <f>IF(SUM('Sales by Agent'!G227:I227)&gt;0,"YES","NO")</f>
        <v>NO</v>
      </c>
      <c r="J227" s="30" t="str">
        <f>IF(SUM('Sales by Agent'!H227:J227)&gt;0,"YES","NO")</f>
        <v>NO</v>
      </c>
      <c r="K227" s="30" t="str">
        <f>IF(SUM('Sales by Agent'!I227:K227)&gt;0,"YES","NO")</f>
        <v>NO</v>
      </c>
      <c r="L227" s="30" t="str">
        <f>IF(SUM('Sales by Agent'!J227:L227)&gt;0,"YES","NO")</f>
        <v>NO</v>
      </c>
      <c r="M227" s="30" t="str">
        <f>IF(SUM('Sales by Agent'!K227:M227)&gt;0,"YES","NO")</f>
        <v>NO</v>
      </c>
      <c r="N227" s="30" t="str">
        <f>IF(SUM('Sales by Agent'!L227:N227)&gt;0,"YES","NO")</f>
        <v>NO</v>
      </c>
      <c r="O227" s="30" t="str">
        <f>IF(SUM('Sales by Agent'!M227:O227)&gt;0,"YES","NO")</f>
        <v>NO</v>
      </c>
      <c r="P227" s="30" t="str">
        <f>IF(SUM('Sales by Agent'!N227:P227)&gt;0,"YES","NO")</f>
        <v>NO</v>
      </c>
      <c r="Q227" s="30" t="str">
        <f>IF(SUM('Sales by Agent'!O227:Q227)&gt;0,"YES","NO")</f>
        <v>NO</v>
      </c>
      <c r="R227" s="30" t="str">
        <f>IF(SUM('Sales by Agent'!P227:R227)&gt;0,"YES","NO")</f>
        <v>NO</v>
      </c>
      <c r="S227" s="30" t="str">
        <f>IF(SUM('Sales by Agent'!Q227:S227)&gt;0,"YES","NO")</f>
        <v>NO</v>
      </c>
      <c r="T227" s="30" t="str">
        <f>IF(SUM('Sales by Agent'!R227:T227)&gt;0,"YES","NO")</f>
        <v>NO</v>
      </c>
      <c r="U227" s="30" t="str">
        <f>IF(SUM('Sales by Agent'!S227:U227)&gt;0,"YES","NO")</f>
        <v>NO</v>
      </c>
      <c r="V227" s="30" t="str">
        <f>IF(SUM('Sales by Agent'!T227:V227)&gt;0,"YES","NO")</f>
        <v>NO</v>
      </c>
      <c r="W227" s="30" t="str">
        <f>IF(SUM('Sales by Agent'!U227:W227)&gt;0,"YES","NO")</f>
        <v>NO</v>
      </c>
      <c r="X227" s="30" t="str">
        <f>IF(SUM('Sales by Agent'!V227:X227)&gt;0,"YES","NO")</f>
        <v>NO</v>
      </c>
      <c r="Y227" s="30" t="str">
        <f>IF(SUM('Sales by Agent'!W227:Y227)&gt;0,"YES","NO")</f>
        <v>NO</v>
      </c>
      <c r="Z227" s="30" t="str">
        <f>IF(SUM('Sales by Agent'!X227:Z227)&gt;0,"YES","NO")</f>
        <v>NO</v>
      </c>
      <c r="AA227" s="30" t="str">
        <f>IF(SUM('Sales by Agent'!Y227:AA227)&gt;0,"YES","NO")</f>
        <v>NO</v>
      </c>
      <c r="AB227" s="30" t="str">
        <f>IF(SUM('Sales by Agent'!Z227:AB227)&gt;0,"YES","NO")</f>
        <v>NO</v>
      </c>
      <c r="AC227" s="30" t="str">
        <f>IF(SUM('Sales by Agent'!AA227:AC227)&gt;0,"YES","NO")</f>
        <v>NO</v>
      </c>
      <c r="AD227" s="30" t="str">
        <f>IF(SUM('Sales by Agent'!AB227:AD227)&gt;0,"YES","NO")</f>
        <v>NO</v>
      </c>
      <c r="AE227" s="30" t="str">
        <f>IF(SUM('Sales by Agent'!AC227:AE227)&gt;0,"YES","NO")</f>
        <v>NO</v>
      </c>
      <c r="AF227" s="30" t="str">
        <f>IF(SUM('Sales by Agent'!AD227:AF227)&gt;0,"YES","NO")</f>
        <v>NO</v>
      </c>
      <c r="AG227" s="30" t="str">
        <f>IF(SUM('Sales by Agent'!AE227:AG227)&gt;0,"YES","NO")</f>
        <v>NO</v>
      </c>
      <c r="AH227" s="30" t="str">
        <f>IF(SUM('Sales by Agent'!AF227:AH227)&gt;0,"YES","NO")</f>
        <v>NO</v>
      </c>
      <c r="AI227" s="30" t="str">
        <f>IF(SUM('Sales by Agent'!AG227:AI227)&gt;0,"YES","NO")</f>
        <v>NO</v>
      </c>
      <c r="AJ227" s="30" t="str">
        <f>IF(SUM('Sales by Agent'!AH227:AJ227)&gt;0,"YES","NO")</f>
        <v>NO</v>
      </c>
      <c r="AK227" s="30" t="str">
        <f>IF(SUM('Sales by Agent'!AI227:AK227)&gt;0,"YES","NO")</f>
        <v>NO</v>
      </c>
      <c r="AL227" s="30" t="str">
        <f>IF(SUM('Sales by Agent'!AJ227:AL227)&gt;0,"YES","NO")</f>
        <v>NO</v>
      </c>
      <c r="AM227" s="30" t="str">
        <f>IF(SUM('Sales by Agent'!AK227:AM227)&gt;0,"YES","NO")</f>
        <v>NO</v>
      </c>
      <c r="AN227" s="30" t="str">
        <f>IF(SUM('Sales by Agent'!AL227:AN227)&gt;0,"YES","NO")</f>
        <v>NO</v>
      </c>
      <c r="AO227" s="30" t="str">
        <f>IF(SUM('Sales by Agent'!AM227:AO227)&gt;0,"YES","NO")</f>
        <v>NO</v>
      </c>
      <c r="AP227" s="30" t="str">
        <f>IF(SUM('Sales by Agent'!AN227:AP227)&gt;0,"YES","NO")</f>
        <v>NO</v>
      </c>
      <c r="AQ227" s="30" t="str">
        <f>IF(SUM('Sales by Agent'!AO227:AQ227)&gt;0,"YES","NO")</f>
        <v>NO</v>
      </c>
      <c r="AR227" s="30" t="str">
        <f>IF(SUM('Sales by Agent'!AP227:AR227)&gt;0,"YES","NO")</f>
        <v>NO</v>
      </c>
      <c r="AS227" s="30" t="str">
        <f>IF(SUM('Sales by Agent'!AQ227:AS227)&gt;0,"YES","NO")</f>
        <v>YES</v>
      </c>
      <c r="AT227" s="30" t="str">
        <f>IF(SUM('Sales by Agent'!AR227:AT227)&gt;0,"YES","NO")</f>
        <v>YES</v>
      </c>
      <c r="AU227" s="30" t="str">
        <f>IF(SUM('Sales by Agent'!AS227:AU227)&gt;0,"YES","NO")</f>
        <v>YES</v>
      </c>
      <c r="AV227" s="30" t="str">
        <f>IF(SUM('Sales by Agent'!AT227:AV227)&gt;0,"YES","NO")</f>
        <v>YES</v>
      </c>
      <c r="AW227" s="87"/>
      <c r="AX227" t="str">
        <f t="shared" si="35"/>
        <v>NO</v>
      </c>
      <c r="AY227" t="str">
        <f t="shared" si="36"/>
        <v>NO</v>
      </c>
      <c r="AZ227" t="str">
        <f t="shared" si="37"/>
        <v>NO</v>
      </c>
      <c r="BA227" t="str">
        <f t="shared" si="38"/>
        <v>NO</v>
      </c>
      <c r="BB227" t="str">
        <f t="shared" si="39"/>
        <v>NO</v>
      </c>
      <c r="BC227" t="str">
        <f t="shared" si="40"/>
        <v>NO</v>
      </c>
      <c r="BD227" t="str">
        <f t="shared" si="41"/>
        <v>NO</v>
      </c>
      <c r="BE227" t="str">
        <f t="shared" si="42"/>
        <v>NO</v>
      </c>
      <c r="BF227" t="str">
        <f t="shared" si="43"/>
        <v>NO</v>
      </c>
      <c r="BG227" t="str">
        <f t="shared" si="44"/>
        <v>NO</v>
      </c>
      <c r="BH227" t="str">
        <f t="shared" si="34"/>
        <v>NO</v>
      </c>
    </row>
    <row r="228" spans="1:60">
      <c r="A228" s="564" t="s">
        <v>689</v>
      </c>
      <c r="B228" s="564" t="s">
        <v>689</v>
      </c>
      <c r="C228" s="564" t="s">
        <v>478</v>
      </c>
      <c r="D228" s="564" t="s">
        <v>954</v>
      </c>
      <c r="E228" s="564" t="s">
        <v>1005</v>
      </c>
      <c r="F228" s="565">
        <v>2515800</v>
      </c>
      <c r="G228" s="31"/>
      <c r="H228" s="86"/>
      <c r="I228" s="30" t="str">
        <f>IF(SUM('Sales by Agent'!G228:I228)&gt;0,"YES","NO")</f>
        <v>NO</v>
      </c>
      <c r="J228" s="30" t="str">
        <f>IF(SUM('Sales by Agent'!H228:J228)&gt;0,"YES","NO")</f>
        <v>NO</v>
      </c>
      <c r="K228" s="30" t="str">
        <f>IF(SUM('Sales by Agent'!I228:K228)&gt;0,"YES","NO")</f>
        <v>NO</v>
      </c>
      <c r="L228" s="30" t="str">
        <f>IF(SUM('Sales by Agent'!J228:L228)&gt;0,"YES","NO")</f>
        <v>NO</v>
      </c>
      <c r="M228" s="30" t="str">
        <f>IF(SUM('Sales by Agent'!K228:M228)&gt;0,"YES","NO")</f>
        <v>NO</v>
      </c>
      <c r="N228" s="30" t="str">
        <f>IF(SUM('Sales by Agent'!L228:N228)&gt;0,"YES","NO")</f>
        <v>NO</v>
      </c>
      <c r="O228" s="30" t="str">
        <f>IF(SUM('Sales by Agent'!M228:O228)&gt;0,"YES","NO")</f>
        <v>NO</v>
      </c>
      <c r="P228" s="30" t="str">
        <f>IF(SUM('Sales by Agent'!N228:P228)&gt;0,"YES","NO")</f>
        <v>NO</v>
      </c>
      <c r="Q228" s="30" t="str">
        <f>IF(SUM('Sales by Agent'!O228:Q228)&gt;0,"YES","NO")</f>
        <v>NO</v>
      </c>
      <c r="R228" s="30" t="str">
        <f>IF(SUM('Sales by Agent'!P228:R228)&gt;0,"YES","NO")</f>
        <v>NO</v>
      </c>
      <c r="S228" s="30" t="str">
        <f>IF(SUM('Sales by Agent'!Q228:S228)&gt;0,"YES","NO")</f>
        <v>NO</v>
      </c>
      <c r="T228" s="30" t="str">
        <f>IF(SUM('Sales by Agent'!R228:T228)&gt;0,"YES","NO")</f>
        <v>NO</v>
      </c>
      <c r="U228" s="30" t="str">
        <f>IF(SUM('Sales by Agent'!S228:U228)&gt;0,"YES","NO")</f>
        <v>NO</v>
      </c>
      <c r="V228" s="30" t="str">
        <f>IF(SUM('Sales by Agent'!T228:V228)&gt;0,"YES","NO")</f>
        <v>NO</v>
      </c>
      <c r="W228" s="30" t="str">
        <f>IF(SUM('Sales by Agent'!U228:W228)&gt;0,"YES","NO")</f>
        <v>NO</v>
      </c>
      <c r="X228" s="30" t="str">
        <f>IF(SUM('Sales by Agent'!V228:X228)&gt;0,"YES","NO")</f>
        <v>NO</v>
      </c>
      <c r="Y228" s="30" t="str">
        <f>IF(SUM('Sales by Agent'!W228:Y228)&gt;0,"YES","NO")</f>
        <v>NO</v>
      </c>
      <c r="Z228" s="30" t="str">
        <f>IF(SUM('Sales by Agent'!X228:Z228)&gt;0,"YES","NO")</f>
        <v>NO</v>
      </c>
      <c r="AA228" s="30" t="str">
        <f>IF(SUM('Sales by Agent'!Y228:AA228)&gt;0,"YES","NO")</f>
        <v>NO</v>
      </c>
      <c r="AB228" s="30" t="str">
        <f>IF(SUM('Sales by Agent'!Z228:AB228)&gt;0,"YES","NO")</f>
        <v>NO</v>
      </c>
      <c r="AC228" s="30" t="str">
        <f>IF(SUM('Sales by Agent'!AA228:AC228)&gt;0,"YES","NO")</f>
        <v>NO</v>
      </c>
      <c r="AD228" s="30" t="str">
        <f>IF(SUM('Sales by Agent'!AB228:AD228)&gt;0,"YES","NO")</f>
        <v>NO</v>
      </c>
      <c r="AE228" s="30" t="str">
        <f>IF(SUM('Sales by Agent'!AC228:AE228)&gt;0,"YES","NO")</f>
        <v>NO</v>
      </c>
      <c r="AF228" s="30" t="str">
        <f>IF(SUM('Sales by Agent'!AD228:AF228)&gt;0,"YES","NO")</f>
        <v>NO</v>
      </c>
      <c r="AG228" s="30" t="str">
        <f>IF(SUM('Sales by Agent'!AE228:AG228)&gt;0,"YES","NO")</f>
        <v>NO</v>
      </c>
      <c r="AH228" s="30" t="str">
        <f>IF(SUM('Sales by Agent'!AF228:AH228)&gt;0,"YES","NO")</f>
        <v>NO</v>
      </c>
      <c r="AI228" s="30" t="str">
        <f>IF(SUM('Sales by Agent'!AG228:AI228)&gt;0,"YES","NO")</f>
        <v>NO</v>
      </c>
      <c r="AJ228" s="30" t="str">
        <f>IF(SUM('Sales by Agent'!AH228:AJ228)&gt;0,"YES","NO")</f>
        <v>NO</v>
      </c>
      <c r="AK228" s="30" t="str">
        <f>IF(SUM('Sales by Agent'!AI228:AK228)&gt;0,"YES","NO")</f>
        <v>YES</v>
      </c>
      <c r="AL228" s="30" t="str">
        <f>IF(SUM('Sales by Agent'!AJ228:AL228)&gt;0,"YES","NO")</f>
        <v>YES</v>
      </c>
      <c r="AM228" s="30" t="str">
        <f>IF(SUM('Sales by Agent'!AK228:AM228)&gt;0,"YES","NO")</f>
        <v>YES</v>
      </c>
      <c r="AN228" s="30" t="str">
        <f>IF(SUM('Sales by Agent'!AL228:AN228)&gt;0,"YES","NO")</f>
        <v>YES</v>
      </c>
      <c r="AO228" s="30" t="str">
        <f>IF(SUM('Sales by Agent'!AM228:AO228)&gt;0,"YES","NO")</f>
        <v>YES</v>
      </c>
      <c r="AP228" s="30" t="str">
        <f>IF(SUM('Sales by Agent'!AN228:AP228)&gt;0,"YES","NO")</f>
        <v>YES</v>
      </c>
      <c r="AQ228" s="30" t="str">
        <f>IF(SUM('Sales by Agent'!AO228:AQ228)&gt;0,"YES","NO")</f>
        <v>YES</v>
      </c>
      <c r="AR228" s="30" t="str">
        <f>IF(SUM('Sales by Agent'!AP228:AR228)&gt;0,"YES","NO")</f>
        <v>YES</v>
      </c>
      <c r="AS228" s="30" t="str">
        <f>IF(SUM('Sales by Agent'!AQ228:AS228)&gt;0,"YES","NO")</f>
        <v>NO</v>
      </c>
      <c r="AT228" s="30" t="str">
        <f>IF(SUM('Sales by Agent'!AR228:AT228)&gt;0,"YES","NO")</f>
        <v>NO</v>
      </c>
      <c r="AU228" s="30" t="str">
        <f>IF(SUM('Sales by Agent'!AS228:AU228)&gt;0,"YES","NO")</f>
        <v>NO</v>
      </c>
      <c r="AV228" s="30" t="str">
        <f>IF(SUM('Sales by Agent'!AT228:AV228)&gt;0,"YES","NO")</f>
        <v>NO</v>
      </c>
      <c r="AW228" s="87"/>
      <c r="AX228" t="str">
        <f t="shared" si="35"/>
        <v>NO</v>
      </c>
      <c r="AY228" t="str">
        <f t="shared" si="36"/>
        <v>NO</v>
      </c>
      <c r="AZ228" t="str">
        <f t="shared" si="37"/>
        <v>NO</v>
      </c>
      <c r="BA228" t="str">
        <f t="shared" si="38"/>
        <v>NO</v>
      </c>
      <c r="BB228" t="str">
        <f t="shared" si="39"/>
        <v>NO</v>
      </c>
      <c r="BC228" t="str">
        <f t="shared" si="40"/>
        <v>NO</v>
      </c>
      <c r="BD228" t="str">
        <f t="shared" si="41"/>
        <v>NO</v>
      </c>
      <c r="BE228" t="str">
        <f t="shared" si="42"/>
        <v>NO</v>
      </c>
      <c r="BF228" t="str">
        <f t="shared" si="43"/>
        <v>NO</v>
      </c>
      <c r="BG228" t="str">
        <f t="shared" si="44"/>
        <v>NO</v>
      </c>
      <c r="BH228" t="str">
        <f t="shared" si="34"/>
        <v>NO</v>
      </c>
    </row>
    <row r="229" spans="1:60">
      <c r="A229" s="564" t="s">
        <v>391</v>
      </c>
      <c r="B229" s="564" t="s">
        <v>689</v>
      </c>
      <c r="C229" s="564" t="s">
        <v>478</v>
      </c>
      <c r="D229" s="564" t="s">
        <v>954</v>
      </c>
      <c r="E229" s="564" t="s">
        <v>1005</v>
      </c>
      <c r="F229" s="565">
        <v>1709150</v>
      </c>
      <c r="G229" s="86"/>
      <c r="H229" s="86"/>
      <c r="I229" s="30" t="str">
        <f>IF(SUM('Sales by Agent'!G229:I229)&gt;0,"YES","NO")</f>
        <v>NO</v>
      </c>
      <c r="J229" s="30" t="str">
        <f>IF(SUM('Sales by Agent'!H229:J229)&gt;0,"YES","NO")</f>
        <v>NO</v>
      </c>
      <c r="K229" s="30" t="str">
        <f>IF(SUM('Sales by Agent'!I229:K229)&gt;0,"YES","NO")</f>
        <v>NO</v>
      </c>
      <c r="L229" s="30" t="str">
        <f>IF(SUM('Sales by Agent'!J229:L229)&gt;0,"YES","NO")</f>
        <v>NO</v>
      </c>
      <c r="M229" s="30" t="str">
        <f>IF(SUM('Sales by Agent'!K229:M229)&gt;0,"YES","NO")</f>
        <v>NO</v>
      </c>
      <c r="N229" s="30" t="str">
        <f>IF(SUM('Sales by Agent'!L229:N229)&gt;0,"YES","NO")</f>
        <v>NO</v>
      </c>
      <c r="O229" s="30" t="str">
        <f>IF(SUM('Sales by Agent'!M229:O229)&gt;0,"YES","NO")</f>
        <v>NO</v>
      </c>
      <c r="P229" s="30" t="str">
        <f>IF(SUM('Sales by Agent'!N229:P229)&gt;0,"YES","NO")</f>
        <v>NO</v>
      </c>
      <c r="Q229" s="30" t="str">
        <f>IF(SUM('Sales by Agent'!O229:Q229)&gt;0,"YES","NO")</f>
        <v>NO</v>
      </c>
      <c r="R229" s="30" t="str">
        <f>IF(SUM('Sales by Agent'!P229:R229)&gt;0,"YES","NO")</f>
        <v>NO</v>
      </c>
      <c r="S229" s="30" t="str">
        <f>IF(SUM('Sales by Agent'!Q229:S229)&gt;0,"YES","NO")</f>
        <v>NO</v>
      </c>
      <c r="T229" s="30" t="str">
        <f>IF(SUM('Sales by Agent'!R229:T229)&gt;0,"YES","NO")</f>
        <v>NO</v>
      </c>
      <c r="U229" s="30" t="str">
        <f>IF(SUM('Sales by Agent'!S229:U229)&gt;0,"YES","NO")</f>
        <v>NO</v>
      </c>
      <c r="V229" s="30" t="str">
        <f>IF(SUM('Sales by Agent'!T229:V229)&gt;0,"YES","NO")</f>
        <v>NO</v>
      </c>
      <c r="W229" s="30" t="str">
        <f>IF(SUM('Sales by Agent'!U229:W229)&gt;0,"YES","NO")</f>
        <v>NO</v>
      </c>
      <c r="X229" s="30" t="str">
        <f>IF(SUM('Sales by Agent'!V229:X229)&gt;0,"YES","NO")</f>
        <v>NO</v>
      </c>
      <c r="Y229" s="30" t="str">
        <f>IF(SUM('Sales by Agent'!W229:Y229)&gt;0,"YES","NO")</f>
        <v>NO</v>
      </c>
      <c r="Z229" s="30" t="str">
        <f>IF(SUM('Sales by Agent'!X229:Z229)&gt;0,"YES","NO")</f>
        <v>NO</v>
      </c>
      <c r="AA229" s="30" t="str">
        <f>IF(SUM('Sales by Agent'!Y229:AA229)&gt;0,"YES","NO")</f>
        <v>NO</v>
      </c>
      <c r="AB229" s="30" t="str">
        <f>IF(SUM('Sales by Agent'!Z229:AB229)&gt;0,"YES","NO")</f>
        <v>NO</v>
      </c>
      <c r="AC229" s="30" t="str">
        <f>IF(SUM('Sales by Agent'!AA229:AC229)&gt;0,"YES","NO")</f>
        <v>NO</v>
      </c>
      <c r="AD229" s="30" t="str">
        <f>IF(SUM('Sales by Agent'!AB229:AD229)&gt;0,"YES","NO")</f>
        <v>NO</v>
      </c>
      <c r="AE229" s="30" t="str">
        <f>IF(SUM('Sales by Agent'!AC229:AE229)&gt;0,"YES","NO")</f>
        <v>NO</v>
      </c>
      <c r="AF229" s="30" t="str">
        <f>IF(SUM('Sales by Agent'!AD229:AF229)&gt;0,"YES","NO")</f>
        <v>NO</v>
      </c>
      <c r="AG229" s="30" t="str">
        <f>IF(SUM('Sales by Agent'!AE229:AG229)&gt;0,"YES","NO")</f>
        <v>YES</v>
      </c>
      <c r="AH229" s="30" t="str">
        <f>IF(SUM('Sales by Agent'!AF229:AH229)&gt;0,"YES","NO")</f>
        <v>YES</v>
      </c>
      <c r="AI229" s="30" t="str">
        <f>IF(SUM('Sales by Agent'!AG229:AI229)&gt;0,"YES","NO")</f>
        <v>YES</v>
      </c>
      <c r="AJ229" s="30" t="str">
        <f>IF(SUM('Sales by Agent'!AH229:AJ229)&gt;0,"YES","NO")</f>
        <v>YES</v>
      </c>
      <c r="AK229" s="30" t="str">
        <f>IF(SUM('Sales by Agent'!AI229:AK229)&gt;0,"YES","NO")</f>
        <v>YES</v>
      </c>
      <c r="AL229" s="30" t="str">
        <f>IF(SUM('Sales by Agent'!AJ229:AL229)&gt;0,"YES","NO")</f>
        <v>YES</v>
      </c>
      <c r="AM229" s="30" t="str">
        <f>IF(SUM('Sales by Agent'!AK229:AM229)&gt;0,"YES","NO")</f>
        <v>YES</v>
      </c>
      <c r="AN229" s="30" t="str">
        <f>IF(SUM('Sales by Agent'!AL229:AN229)&gt;0,"YES","NO")</f>
        <v>NO</v>
      </c>
      <c r="AO229" s="30" t="str">
        <f>IF(SUM('Sales by Agent'!AM229:AO229)&gt;0,"YES","NO")</f>
        <v>NO</v>
      </c>
      <c r="AP229" s="30" t="str">
        <f>IF(SUM('Sales by Agent'!AN229:AP229)&gt;0,"YES","NO")</f>
        <v>NO</v>
      </c>
      <c r="AQ229" s="30" t="str">
        <f>IF(SUM('Sales by Agent'!AO229:AQ229)&gt;0,"YES","NO")</f>
        <v>NO</v>
      </c>
      <c r="AR229" s="30" t="str">
        <f>IF(SUM('Sales by Agent'!AP229:AR229)&gt;0,"YES","NO")</f>
        <v>NO</v>
      </c>
      <c r="AS229" s="30" t="str">
        <f>IF(SUM('Sales by Agent'!AQ229:AS229)&gt;0,"YES","NO")</f>
        <v>NO</v>
      </c>
      <c r="AT229" s="30" t="str">
        <f>IF(SUM('Sales by Agent'!AR229:AT229)&gt;0,"YES","NO")</f>
        <v>NO</v>
      </c>
      <c r="AU229" s="30" t="str">
        <f>IF(SUM('Sales by Agent'!AS229:AU229)&gt;0,"YES","NO")</f>
        <v>NO</v>
      </c>
      <c r="AV229" s="30" t="str">
        <f>IF(SUM('Sales by Agent'!AT229:AV229)&gt;0,"YES","NO")</f>
        <v>NO</v>
      </c>
      <c r="AW229" s="87"/>
      <c r="AX229" t="str">
        <f t="shared" si="35"/>
        <v>NO</v>
      </c>
      <c r="AY229" t="str">
        <f t="shared" si="36"/>
        <v>NO</v>
      </c>
      <c r="AZ229" t="str">
        <f t="shared" si="37"/>
        <v>NO</v>
      </c>
      <c r="BA229" t="str">
        <f t="shared" si="38"/>
        <v>NO</v>
      </c>
      <c r="BB229" t="str">
        <f t="shared" si="39"/>
        <v>NO</v>
      </c>
      <c r="BC229" t="str">
        <f t="shared" si="40"/>
        <v>NO</v>
      </c>
      <c r="BD229" t="str">
        <f t="shared" si="41"/>
        <v>NO</v>
      </c>
      <c r="BE229" t="str">
        <f t="shared" si="42"/>
        <v>NO</v>
      </c>
      <c r="BF229" t="str">
        <f t="shared" si="43"/>
        <v>NO</v>
      </c>
      <c r="BG229" t="str">
        <f t="shared" si="44"/>
        <v>NEW INACTIVE</v>
      </c>
      <c r="BH229" t="str">
        <f t="shared" si="34"/>
        <v>NO</v>
      </c>
    </row>
    <row r="230" spans="1:60">
      <c r="A230" s="564" t="s">
        <v>1260</v>
      </c>
      <c r="B230" s="564" t="s">
        <v>689</v>
      </c>
      <c r="C230" s="564" t="s">
        <v>478</v>
      </c>
      <c r="D230" s="564" t="s">
        <v>954</v>
      </c>
      <c r="E230" s="564" t="s">
        <v>1005</v>
      </c>
      <c r="F230" s="565">
        <v>4300</v>
      </c>
      <c r="G230" s="86"/>
      <c r="H230" s="86"/>
      <c r="I230" s="30" t="str">
        <f>IF(SUM('Sales by Agent'!G230:I230)&gt;0,"YES","NO")</f>
        <v>NO</v>
      </c>
      <c r="J230" s="30" t="str">
        <f>IF(SUM('Sales by Agent'!H230:J230)&gt;0,"YES","NO")</f>
        <v>NO</v>
      </c>
      <c r="K230" s="30" t="str">
        <f>IF(SUM('Sales by Agent'!I230:K230)&gt;0,"YES","NO")</f>
        <v>NO</v>
      </c>
      <c r="L230" s="30" t="str">
        <f>IF(SUM('Sales by Agent'!J230:L230)&gt;0,"YES","NO")</f>
        <v>NO</v>
      </c>
      <c r="M230" s="30" t="str">
        <f>IF(SUM('Sales by Agent'!K230:M230)&gt;0,"YES","NO")</f>
        <v>NO</v>
      </c>
      <c r="N230" s="30" t="str">
        <f>IF(SUM('Sales by Agent'!L230:N230)&gt;0,"YES","NO")</f>
        <v>NO</v>
      </c>
      <c r="O230" s="30" t="str">
        <f>IF(SUM('Sales by Agent'!M230:O230)&gt;0,"YES","NO")</f>
        <v>NO</v>
      </c>
      <c r="P230" s="30" t="str">
        <f>IF(SUM('Sales by Agent'!N230:P230)&gt;0,"YES","NO")</f>
        <v>NO</v>
      </c>
      <c r="Q230" s="30" t="str">
        <f>IF(SUM('Sales by Agent'!O230:Q230)&gt;0,"YES","NO")</f>
        <v>NO</v>
      </c>
      <c r="R230" s="30" t="str">
        <f>IF(SUM('Sales by Agent'!P230:R230)&gt;0,"YES","NO")</f>
        <v>NO</v>
      </c>
      <c r="S230" s="30" t="str">
        <f>IF(SUM('Sales by Agent'!Q230:S230)&gt;0,"YES","NO")</f>
        <v>NO</v>
      </c>
      <c r="T230" s="30" t="str">
        <f>IF(SUM('Sales by Agent'!R230:T230)&gt;0,"YES","NO")</f>
        <v>NO</v>
      </c>
      <c r="U230" s="30" t="str">
        <f>IF(SUM('Sales by Agent'!S230:U230)&gt;0,"YES","NO")</f>
        <v>NO</v>
      </c>
      <c r="V230" s="30" t="str">
        <f>IF(SUM('Sales by Agent'!T230:V230)&gt;0,"YES","NO")</f>
        <v>NO</v>
      </c>
      <c r="W230" s="30" t="str">
        <f>IF(SUM('Sales by Agent'!U230:W230)&gt;0,"YES","NO")</f>
        <v>NO</v>
      </c>
      <c r="X230" s="30" t="str">
        <f>IF(SUM('Sales by Agent'!V230:X230)&gt;0,"YES","NO")</f>
        <v>NO</v>
      </c>
      <c r="Y230" s="30" t="str">
        <f>IF(SUM('Sales by Agent'!W230:Y230)&gt;0,"YES","NO")</f>
        <v>NO</v>
      </c>
      <c r="Z230" s="30" t="str">
        <f>IF(SUM('Sales by Agent'!X230:Z230)&gt;0,"YES","NO")</f>
        <v>NO</v>
      </c>
      <c r="AA230" s="30" t="str">
        <f>IF(SUM('Sales by Agent'!Y230:AA230)&gt;0,"YES","NO")</f>
        <v>NO</v>
      </c>
      <c r="AB230" s="30" t="str">
        <f>IF(SUM('Sales by Agent'!Z230:AB230)&gt;0,"YES","NO")</f>
        <v>NO</v>
      </c>
      <c r="AC230" s="30" t="str">
        <f>IF(SUM('Sales by Agent'!AA230:AC230)&gt;0,"YES","NO")</f>
        <v>NO</v>
      </c>
      <c r="AD230" s="30" t="str">
        <f>IF(SUM('Sales by Agent'!AB230:AD230)&gt;0,"YES","NO")</f>
        <v>NO</v>
      </c>
      <c r="AE230" s="30" t="str">
        <f>IF(SUM('Sales by Agent'!AC230:AE230)&gt;0,"YES","NO")</f>
        <v>NO</v>
      </c>
      <c r="AF230" s="30" t="str">
        <f>IF(SUM('Sales by Agent'!AD230:AF230)&gt;0,"YES","NO")</f>
        <v>NO</v>
      </c>
      <c r="AG230" s="30" t="str">
        <f>IF(SUM('Sales by Agent'!AE230:AG230)&gt;0,"YES","NO")</f>
        <v>NO</v>
      </c>
      <c r="AH230" s="30" t="str">
        <f>IF(SUM('Sales by Agent'!AF230:AH230)&gt;0,"YES","NO")</f>
        <v>NO</v>
      </c>
      <c r="AI230" s="30" t="str">
        <f>IF(SUM('Sales by Agent'!AG230:AI230)&gt;0,"YES","NO")</f>
        <v>NO</v>
      </c>
      <c r="AJ230" s="30" t="str">
        <f>IF(SUM('Sales by Agent'!AH230:AJ230)&gt;0,"YES","NO")</f>
        <v>NO</v>
      </c>
      <c r="AK230" s="30" t="str">
        <f>IF(SUM('Sales by Agent'!AI230:AK230)&gt;0,"YES","NO")</f>
        <v>NO</v>
      </c>
      <c r="AL230" s="30" t="str">
        <f>IF(SUM('Sales by Agent'!AJ230:AL230)&gt;0,"YES","NO")</f>
        <v>YES</v>
      </c>
      <c r="AM230" s="30" t="str">
        <f>IF(SUM('Sales by Agent'!AK230:AM230)&gt;0,"YES","NO")</f>
        <v>YES</v>
      </c>
      <c r="AN230" s="30" t="str">
        <f>IF(SUM('Sales by Agent'!AL230:AN230)&gt;0,"YES","NO")</f>
        <v>YES</v>
      </c>
      <c r="AO230" s="30" t="str">
        <f>IF(SUM('Sales by Agent'!AM230:AO230)&gt;0,"YES","NO")</f>
        <v>NO</v>
      </c>
      <c r="AP230" s="30" t="str">
        <f>IF(SUM('Sales by Agent'!AN230:AP230)&gt;0,"YES","NO")</f>
        <v>NO</v>
      </c>
      <c r="AQ230" s="30" t="str">
        <f>IF(SUM('Sales by Agent'!AO230:AQ230)&gt;0,"YES","NO")</f>
        <v>NO</v>
      </c>
      <c r="AR230" s="30" t="str">
        <f>IF(SUM('Sales by Agent'!AP230:AR230)&gt;0,"YES","NO")</f>
        <v>NO</v>
      </c>
      <c r="AS230" s="30" t="str">
        <f>IF(SUM('Sales by Agent'!AQ230:AS230)&gt;0,"YES","NO")</f>
        <v>NO</v>
      </c>
      <c r="AT230" s="30" t="str">
        <f>IF(SUM('Sales by Agent'!AR230:AT230)&gt;0,"YES","NO")</f>
        <v>NO</v>
      </c>
      <c r="AU230" s="30" t="str">
        <f>IF(SUM('Sales by Agent'!AS230:AU230)&gt;0,"YES","NO")</f>
        <v>NO</v>
      </c>
      <c r="AV230" s="30" t="str">
        <f>IF(SUM('Sales by Agent'!AT230:AV230)&gt;0,"YES","NO")</f>
        <v>NO</v>
      </c>
      <c r="AW230" s="87"/>
      <c r="AX230" t="str">
        <f t="shared" si="35"/>
        <v>NO</v>
      </c>
      <c r="AY230" t="str">
        <f t="shared" si="36"/>
        <v>NO</v>
      </c>
      <c r="AZ230" t="str">
        <f t="shared" si="37"/>
        <v>NO</v>
      </c>
      <c r="BA230" t="str">
        <f t="shared" si="38"/>
        <v>NO</v>
      </c>
      <c r="BB230" t="str">
        <f t="shared" si="39"/>
        <v>NO</v>
      </c>
      <c r="BC230" t="str">
        <f t="shared" si="40"/>
        <v>NO</v>
      </c>
      <c r="BD230" t="str">
        <f t="shared" si="41"/>
        <v>NO</v>
      </c>
      <c r="BE230" t="str">
        <f t="shared" si="42"/>
        <v>NO</v>
      </c>
      <c r="BF230" t="str">
        <f t="shared" si="43"/>
        <v>NO</v>
      </c>
      <c r="BG230" t="str">
        <f t="shared" si="44"/>
        <v>NO</v>
      </c>
      <c r="BH230" t="str">
        <f t="shared" si="34"/>
        <v>NEW INACTIVE</v>
      </c>
    </row>
    <row r="231" spans="1:60">
      <c r="A231" s="564" t="s">
        <v>180</v>
      </c>
      <c r="B231" s="564" t="s">
        <v>689</v>
      </c>
      <c r="C231" s="564" t="s">
        <v>478</v>
      </c>
      <c r="D231" s="564" t="s">
        <v>954</v>
      </c>
      <c r="E231" s="564" t="s">
        <v>1005</v>
      </c>
      <c r="F231" s="565">
        <v>55864350</v>
      </c>
      <c r="G231" s="31"/>
      <c r="H231" s="86"/>
      <c r="I231" s="30" t="str">
        <f>IF(SUM('Sales by Agent'!G231:I231)&gt;0,"YES","NO")</f>
        <v>YES</v>
      </c>
      <c r="J231" s="30" t="str">
        <f>IF(SUM('Sales by Agent'!H231:J231)&gt;0,"YES","NO")</f>
        <v>YES</v>
      </c>
      <c r="K231" s="30" t="str">
        <f>IF(SUM('Sales by Agent'!I231:K231)&gt;0,"YES","NO")</f>
        <v>YES</v>
      </c>
      <c r="L231" s="30" t="str">
        <f>IF(SUM('Sales by Agent'!J231:L231)&gt;0,"YES","NO")</f>
        <v>YES</v>
      </c>
      <c r="M231" s="30" t="str">
        <f>IF(SUM('Sales by Agent'!K231:M231)&gt;0,"YES","NO")</f>
        <v>YES</v>
      </c>
      <c r="N231" s="30" t="str">
        <f>IF(SUM('Sales by Agent'!L231:N231)&gt;0,"YES","NO")</f>
        <v>YES</v>
      </c>
      <c r="O231" s="30" t="str">
        <f>IF(SUM('Sales by Agent'!M231:O231)&gt;0,"YES","NO")</f>
        <v>YES</v>
      </c>
      <c r="P231" s="30" t="str">
        <f>IF(SUM('Sales by Agent'!N231:P231)&gt;0,"YES","NO")</f>
        <v>YES</v>
      </c>
      <c r="Q231" s="30" t="str">
        <f>IF(SUM('Sales by Agent'!O231:Q231)&gt;0,"YES","NO")</f>
        <v>YES</v>
      </c>
      <c r="R231" s="30" t="str">
        <f>IF(SUM('Sales by Agent'!P231:R231)&gt;0,"YES","NO")</f>
        <v>YES</v>
      </c>
      <c r="S231" s="30" t="str">
        <f>IF(SUM('Sales by Agent'!Q231:S231)&gt;0,"YES","NO")</f>
        <v>YES</v>
      </c>
      <c r="T231" s="30" t="str">
        <f>IF(SUM('Sales by Agent'!R231:T231)&gt;0,"YES","NO")</f>
        <v>YES</v>
      </c>
      <c r="U231" s="30" t="str">
        <f>IF(SUM('Sales by Agent'!S231:U231)&gt;0,"YES","NO")</f>
        <v>YES</v>
      </c>
      <c r="V231" s="30" t="str">
        <f>IF(SUM('Sales by Agent'!T231:V231)&gt;0,"YES","NO")</f>
        <v>YES</v>
      </c>
      <c r="W231" s="30" t="str">
        <f>IF(SUM('Sales by Agent'!U231:W231)&gt;0,"YES","NO")</f>
        <v>YES</v>
      </c>
      <c r="X231" s="30" t="str">
        <f>IF(SUM('Sales by Agent'!V231:X231)&gt;0,"YES","NO")</f>
        <v>YES</v>
      </c>
      <c r="Y231" s="30" t="str">
        <f>IF(SUM('Sales by Agent'!W231:Y231)&gt;0,"YES","NO")</f>
        <v>YES</v>
      </c>
      <c r="Z231" s="30" t="str">
        <f>IF(SUM('Sales by Agent'!X231:Z231)&gt;0,"YES","NO")</f>
        <v>YES</v>
      </c>
      <c r="AA231" s="30" t="str">
        <f>IF(SUM('Sales by Agent'!Y231:AA231)&gt;0,"YES","NO")</f>
        <v>YES</v>
      </c>
      <c r="AB231" s="30" t="str">
        <f>IF(SUM('Sales by Agent'!Z231:AB231)&gt;0,"YES","NO")</f>
        <v>YES</v>
      </c>
      <c r="AC231" s="30" t="str">
        <f>IF(SUM('Sales by Agent'!AA231:AC231)&gt;0,"YES","NO")</f>
        <v>YES</v>
      </c>
      <c r="AD231" s="30" t="str">
        <f>IF(SUM('Sales by Agent'!AB231:AD231)&gt;0,"YES","NO")</f>
        <v>YES</v>
      </c>
      <c r="AE231" s="30" t="str">
        <f>IF(SUM('Sales by Agent'!AC231:AE231)&gt;0,"YES","NO")</f>
        <v>YES</v>
      </c>
      <c r="AF231" s="30" t="str">
        <f>IF(SUM('Sales by Agent'!AD231:AF231)&gt;0,"YES","NO")</f>
        <v>YES</v>
      </c>
      <c r="AG231" s="30" t="str">
        <f>IF(SUM('Sales by Agent'!AE231:AG231)&gt;0,"YES","NO")</f>
        <v>YES</v>
      </c>
      <c r="AH231" s="30" t="str">
        <f>IF(SUM('Sales by Agent'!AF231:AH231)&gt;0,"YES","NO")</f>
        <v>YES</v>
      </c>
      <c r="AI231" s="30" t="str">
        <f>IF(SUM('Sales by Agent'!AG231:AI231)&gt;0,"YES","NO")</f>
        <v>YES</v>
      </c>
      <c r="AJ231" s="30" t="str">
        <f>IF(SUM('Sales by Agent'!AH231:AJ231)&gt;0,"YES","NO")</f>
        <v>YES</v>
      </c>
      <c r="AK231" s="30" t="str">
        <f>IF(SUM('Sales by Agent'!AI231:AK231)&gt;0,"YES","NO")</f>
        <v>YES</v>
      </c>
      <c r="AL231" s="30" t="str">
        <f>IF(SUM('Sales by Agent'!AJ231:AL231)&gt;0,"YES","NO")</f>
        <v>YES</v>
      </c>
      <c r="AM231" s="30" t="str">
        <f>IF(SUM('Sales by Agent'!AK231:AM231)&gt;0,"YES","NO")</f>
        <v>YES</v>
      </c>
      <c r="AN231" s="30" t="str">
        <f>IF(SUM('Sales by Agent'!AL231:AN231)&gt;0,"YES","NO")</f>
        <v>YES</v>
      </c>
      <c r="AO231" s="30" t="str">
        <f>IF(SUM('Sales by Agent'!AM231:AO231)&gt;0,"YES","NO")</f>
        <v>YES</v>
      </c>
      <c r="AP231" s="30" t="str">
        <f>IF(SUM('Sales by Agent'!AN231:AP231)&gt;0,"YES","NO")</f>
        <v>YES</v>
      </c>
      <c r="AQ231" s="30" t="str">
        <f>IF(SUM('Sales by Agent'!AO231:AQ231)&gt;0,"YES","NO")</f>
        <v>YES</v>
      </c>
      <c r="AR231" s="30" t="str">
        <f>IF(SUM('Sales by Agent'!AP231:AR231)&gt;0,"YES","NO")</f>
        <v>YES</v>
      </c>
      <c r="AS231" s="30" t="str">
        <f>IF(SUM('Sales by Agent'!AQ231:AS231)&gt;0,"YES","NO")</f>
        <v>YES</v>
      </c>
      <c r="AT231" s="30" t="str">
        <f>IF(SUM('Sales by Agent'!AR231:AT231)&gt;0,"YES","NO")</f>
        <v>YES</v>
      </c>
      <c r="AU231" s="30" t="str">
        <f>IF(SUM('Sales by Agent'!AS231:AU231)&gt;0,"YES","NO")</f>
        <v>YES</v>
      </c>
      <c r="AV231" s="30" t="str">
        <f>IF(SUM('Sales by Agent'!AT231:AV231)&gt;0,"YES","NO")</f>
        <v>YES</v>
      </c>
      <c r="AW231" s="87"/>
      <c r="AX231" t="str">
        <f t="shared" si="35"/>
        <v>NO</v>
      </c>
      <c r="AY231" t="str">
        <f t="shared" si="36"/>
        <v>NO</v>
      </c>
      <c r="AZ231" t="str">
        <f t="shared" si="37"/>
        <v>NO</v>
      </c>
      <c r="BA231" t="str">
        <f t="shared" si="38"/>
        <v>NO</v>
      </c>
      <c r="BB231" t="str">
        <f t="shared" si="39"/>
        <v>NO</v>
      </c>
      <c r="BC231" t="str">
        <f t="shared" si="40"/>
        <v>NO</v>
      </c>
      <c r="BD231" t="str">
        <f t="shared" si="41"/>
        <v>NO</v>
      </c>
      <c r="BE231" t="str">
        <f t="shared" si="42"/>
        <v>NO</v>
      </c>
      <c r="BF231" t="str">
        <f t="shared" si="43"/>
        <v>NO</v>
      </c>
      <c r="BG231" t="str">
        <f t="shared" si="44"/>
        <v>NO</v>
      </c>
      <c r="BH231" t="str">
        <f t="shared" si="34"/>
        <v>NO</v>
      </c>
    </row>
    <row r="232" spans="1:60">
      <c r="A232" s="564" t="s">
        <v>1462</v>
      </c>
      <c r="B232" s="564" t="s">
        <v>689</v>
      </c>
      <c r="C232" s="564" t="s">
        <v>478</v>
      </c>
      <c r="D232" s="564" t="s">
        <v>954</v>
      </c>
      <c r="E232" s="564" t="s">
        <v>1005</v>
      </c>
      <c r="F232" s="565">
        <v>798350</v>
      </c>
      <c r="G232" s="86"/>
      <c r="H232" s="86"/>
      <c r="I232" s="30" t="str">
        <f>IF(SUM('Sales by Agent'!G232:I232)&gt;0,"YES","NO")</f>
        <v>NO</v>
      </c>
      <c r="J232" s="30" t="str">
        <f>IF(SUM('Sales by Agent'!H232:J232)&gt;0,"YES","NO")</f>
        <v>NO</v>
      </c>
      <c r="K232" s="30" t="str">
        <f>IF(SUM('Sales by Agent'!I232:K232)&gt;0,"YES","NO")</f>
        <v>NO</v>
      </c>
      <c r="L232" s="30" t="str">
        <f>IF(SUM('Sales by Agent'!J232:L232)&gt;0,"YES","NO")</f>
        <v>NO</v>
      </c>
      <c r="M232" s="30" t="str">
        <f>IF(SUM('Sales by Agent'!K232:M232)&gt;0,"YES","NO")</f>
        <v>NO</v>
      </c>
      <c r="N232" s="30" t="str">
        <f>IF(SUM('Sales by Agent'!L232:N232)&gt;0,"YES","NO")</f>
        <v>NO</v>
      </c>
      <c r="O232" s="30" t="str">
        <f>IF(SUM('Sales by Agent'!M232:O232)&gt;0,"YES","NO")</f>
        <v>NO</v>
      </c>
      <c r="P232" s="30" t="str">
        <f>IF(SUM('Sales by Agent'!N232:P232)&gt;0,"YES","NO")</f>
        <v>NO</v>
      </c>
      <c r="Q232" s="30" t="str">
        <f>IF(SUM('Sales by Agent'!O232:Q232)&gt;0,"YES","NO")</f>
        <v>NO</v>
      </c>
      <c r="R232" s="30" t="str">
        <f>IF(SUM('Sales by Agent'!P232:R232)&gt;0,"YES","NO")</f>
        <v>NO</v>
      </c>
      <c r="S232" s="30" t="str">
        <f>IF(SUM('Sales by Agent'!Q232:S232)&gt;0,"YES","NO")</f>
        <v>NO</v>
      </c>
      <c r="T232" s="30" t="str">
        <f>IF(SUM('Sales by Agent'!R232:T232)&gt;0,"YES","NO")</f>
        <v>NO</v>
      </c>
      <c r="U232" s="30" t="str">
        <f>IF(SUM('Sales by Agent'!S232:U232)&gt;0,"YES","NO")</f>
        <v>NO</v>
      </c>
      <c r="V232" s="30" t="str">
        <f>IF(SUM('Sales by Agent'!T232:V232)&gt;0,"YES","NO")</f>
        <v>NO</v>
      </c>
      <c r="W232" s="30" t="str">
        <f>IF(SUM('Sales by Agent'!U232:W232)&gt;0,"YES","NO")</f>
        <v>NO</v>
      </c>
      <c r="X232" s="30" t="str">
        <f>IF(SUM('Sales by Agent'!V232:X232)&gt;0,"YES","NO")</f>
        <v>NO</v>
      </c>
      <c r="Y232" s="30" t="str">
        <f>IF(SUM('Sales by Agent'!W232:Y232)&gt;0,"YES","NO")</f>
        <v>NO</v>
      </c>
      <c r="Z232" s="30" t="str">
        <f>IF(SUM('Sales by Agent'!X232:Z232)&gt;0,"YES","NO")</f>
        <v>NO</v>
      </c>
      <c r="AA232" s="30" t="str">
        <f>IF(SUM('Sales by Agent'!Y232:AA232)&gt;0,"YES","NO")</f>
        <v>NO</v>
      </c>
      <c r="AB232" s="30" t="str">
        <f>IF(SUM('Sales by Agent'!Z232:AB232)&gt;0,"YES","NO")</f>
        <v>NO</v>
      </c>
      <c r="AC232" s="30" t="str">
        <f>IF(SUM('Sales by Agent'!AA232:AC232)&gt;0,"YES","NO")</f>
        <v>NO</v>
      </c>
      <c r="AD232" s="30" t="str">
        <f>IF(SUM('Sales by Agent'!AB232:AD232)&gt;0,"YES","NO")</f>
        <v>NO</v>
      </c>
      <c r="AE232" s="30" t="str">
        <f>IF(SUM('Sales by Agent'!AC232:AE232)&gt;0,"YES","NO")</f>
        <v>NO</v>
      </c>
      <c r="AF232" s="30" t="str">
        <f>IF(SUM('Sales by Agent'!AD232:AF232)&gt;0,"YES","NO")</f>
        <v>NO</v>
      </c>
      <c r="AG232" s="30" t="str">
        <f>IF(SUM('Sales by Agent'!AE232:AG232)&gt;0,"YES","NO")</f>
        <v>NO</v>
      </c>
      <c r="AH232" s="30" t="str">
        <f>IF(SUM('Sales by Agent'!AF232:AH232)&gt;0,"YES","NO")</f>
        <v>NO</v>
      </c>
      <c r="AI232" s="30" t="str">
        <f>IF(SUM('Sales by Agent'!AG232:AI232)&gt;0,"YES","NO")</f>
        <v>NO</v>
      </c>
      <c r="AJ232" s="30" t="str">
        <f>IF(SUM('Sales by Agent'!AH232:AJ232)&gt;0,"YES","NO")</f>
        <v>NO</v>
      </c>
      <c r="AK232" s="30" t="str">
        <f>IF(SUM('Sales by Agent'!AI232:AK232)&gt;0,"YES","NO")</f>
        <v>NO</v>
      </c>
      <c r="AL232" s="30" t="str">
        <f>IF(SUM('Sales by Agent'!AJ232:AL232)&gt;0,"YES","NO")</f>
        <v>NO</v>
      </c>
      <c r="AM232" s="30" t="str">
        <f>IF(SUM('Sales by Agent'!AK232:AM232)&gt;0,"YES","NO")</f>
        <v>NO</v>
      </c>
      <c r="AN232" s="30" t="str">
        <f>IF(SUM('Sales by Agent'!AL232:AN232)&gt;0,"YES","NO")</f>
        <v>YES</v>
      </c>
      <c r="AO232" s="30" t="str">
        <f>IF(SUM('Sales by Agent'!AM232:AO232)&gt;0,"YES","NO")</f>
        <v>YES</v>
      </c>
      <c r="AP232" s="30" t="str">
        <f>IF(SUM('Sales by Agent'!AN232:AP232)&gt;0,"YES","NO")</f>
        <v>YES</v>
      </c>
      <c r="AQ232" s="30" t="str">
        <f>IF(SUM('Sales by Agent'!AO232:AQ232)&gt;0,"YES","NO")</f>
        <v>YES</v>
      </c>
      <c r="AR232" s="30" t="str">
        <f>IF(SUM('Sales by Agent'!AP232:AR232)&gt;0,"YES","NO")</f>
        <v>YES</v>
      </c>
      <c r="AS232" s="30" t="str">
        <f>IF(SUM('Sales by Agent'!AQ232:AS232)&gt;0,"YES","NO")</f>
        <v>YES</v>
      </c>
      <c r="AT232" s="30" t="str">
        <f>IF(SUM('Sales by Agent'!AR232:AT232)&gt;0,"YES","NO")</f>
        <v>YES</v>
      </c>
      <c r="AU232" s="30" t="str">
        <f>IF(SUM('Sales by Agent'!AS232:AU232)&gt;0,"YES","NO")</f>
        <v>YES</v>
      </c>
      <c r="AV232" s="30" t="str">
        <f>IF(SUM('Sales by Agent'!AT232:AV232)&gt;0,"YES","NO")</f>
        <v>YES</v>
      </c>
      <c r="AW232" s="87"/>
      <c r="AX232" t="str">
        <f t="shared" si="35"/>
        <v>NO</v>
      </c>
      <c r="AY232" t="str">
        <f t="shared" si="36"/>
        <v>NO</v>
      </c>
      <c r="AZ232" t="str">
        <f t="shared" si="37"/>
        <v>NO</v>
      </c>
      <c r="BA232" t="str">
        <f t="shared" si="38"/>
        <v>NO</v>
      </c>
      <c r="BB232" t="str">
        <f t="shared" si="39"/>
        <v>NO</v>
      </c>
      <c r="BC232" t="str">
        <f t="shared" si="40"/>
        <v>NO</v>
      </c>
      <c r="BD232" t="str">
        <f t="shared" si="41"/>
        <v>NO</v>
      </c>
      <c r="BE232" t="str">
        <f t="shared" si="42"/>
        <v>NO</v>
      </c>
      <c r="BF232" t="str">
        <f t="shared" si="43"/>
        <v>NO</v>
      </c>
      <c r="BG232" t="str">
        <f t="shared" si="44"/>
        <v>NO</v>
      </c>
      <c r="BH232" t="str">
        <f t="shared" si="34"/>
        <v>NO</v>
      </c>
    </row>
    <row r="233" spans="1:60">
      <c r="A233" s="564" t="s">
        <v>1187</v>
      </c>
      <c r="B233" s="564" t="s">
        <v>2544</v>
      </c>
      <c r="C233" s="564" t="s">
        <v>478</v>
      </c>
      <c r="D233" s="564" t="s">
        <v>954</v>
      </c>
      <c r="E233" s="564" t="s">
        <v>1005</v>
      </c>
      <c r="F233" s="565">
        <v>1026950</v>
      </c>
      <c r="G233" s="31"/>
      <c r="H233" s="31"/>
      <c r="I233" s="30" t="str">
        <f>IF(SUM('Sales by Agent'!G233:I233)&gt;0,"YES","NO")</f>
        <v>NO</v>
      </c>
      <c r="J233" s="30" t="str">
        <f>IF(SUM('Sales by Agent'!H233:J233)&gt;0,"YES","NO")</f>
        <v>NO</v>
      </c>
      <c r="K233" s="30" t="str">
        <f>IF(SUM('Sales by Agent'!I233:K233)&gt;0,"YES","NO")</f>
        <v>NO</v>
      </c>
      <c r="L233" s="30" t="str">
        <f>IF(SUM('Sales by Agent'!J233:L233)&gt;0,"YES","NO")</f>
        <v>NO</v>
      </c>
      <c r="M233" s="30" t="str">
        <f>IF(SUM('Sales by Agent'!K233:M233)&gt;0,"YES","NO")</f>
        <v>NO</v>
      </c>
      <c r="N233" s="30" t="str">
        <f>IF(SUM('Sales by Agent'!L233:N233)&gt;0,"YES","NO")</f>
        <v>NO</v>
      </c>
      <c r="O233" s="30" t="str">
        <f>IF(SUM('Sales by Agent'!M233:O233)&gt;0,"YES","NO")</f>
        <v>NO</v>
      </c>
      <c r="P233" s="30" t="str">
        <f>IF(SUM('Sales by Agent'!N233:P233)&gt;0,"YES","NO")</f>
        <v>NO</v>
      </c>
      <c r="Q233" s="30" t="str">
        <f>IF(SUM('Sales by Agent'!O233:Q233)&gt;0,"YES","NO")</f>
        <v>NO</v>
      </c>
      <c r="R233" s="30" t="str">
        <f>IF(SUM('Sales by Agent'!P233:R233)&gt;0,"YES","NO")</f>
        <v>NO</v>
      </c>
      <c r="S233" s="30" t="str">
        <f>IF(SUM('Sales by Agent'!Q233:S233)&gt;0,"YES","NO")</f>
        <v>NO</v>
      </c>
      <c r="T233" s="30" t="str">
        <f>IF(SUM('Sales by Agent'!R233:T233)&gt;0,"YES","NO")</f>
        <v>NO</v>
      </c>
      <c r="U233" s="30" t="str">
        <f>IF(SUM('Sales by Agent'!S233:U233)&gt;0,"YES","NO")</f>
        <v>NO</v>
      </c>
      <c r="V233" s="30" t="str">
        <f>IF(SUM('Sales by Agent'!T233:V233)&gt;0,"YES","NO")</f>
        <v>NO</v>
      </c>
      <c r="W233" s="30" t="str">
        <f>IF(SUM('Sales by Agent'!U233:W233)&gt;0,"YES","NO")</f>
        <v>NO</v>
      </c>
      <c r="X233" s="30" t="str">
        <f>IF(SUM('Sales by Agent'!V233:X233)&gt;0,"YES","NO")</f>
        <v>NO</v>
      </c>
      <c r="Y233" s="30" t="str">
        <f>IF(SUM('Sales by Agent'!W233:Y233)&gt;0,"YES","NO")</f>
        <v>NO</v>
      </c>
      <c r="Z233" s="30" t="str">
        <f>IF(SUM('Sales by Agent'!X233:Z233)&gt;0,"YES","NO")</f>
        <v>NO</v>
      </c>
      <c r="AA233" s="30" t="str">
        <f>IF(SUM('Sales by Agent'!Y233:AA233)&gt;0,"YES","NO")</f>
        <v>NO</v>
      </c>
      <c r="AB233" s="30" t="str">
        <f>IF(SUM('Sales by Agent'!Z233:AB233)&gt;0,"YES","NO")</f>
        <v>NO</v>
      </c>
      <c r="AC233" s="30" t="str">
        <f>IF(SUM('Sales by Agent'!AA233:AC233)&gt;0,"YES","NO")</f>
        <v>NO</v>
      </c>
      <c r="AD233" s="30" t="str">
        <f>IF(SUM('Sales by Agent'!AB233:AD233)&gt;0,"YES","NO")</f>
        <v>YES</v>
      </c>
      <c r="AE233" s="30" t="str">
        <f>IF(SUM('Sales by Agent'!AC233:AE233)&gt;0,"YES","NO")</f>
        <v>YES</v>
      </c>
      <c r="AF233" s="30" t="str">
        <f>IF(SUM('Sales by Agent'!AD233:AF233)&gt;0,"YES","NO")</f>
        <v>YES</v>
      </c>
      <c r="AG233" s="30" t="str">
        <f>IF(SUM('Sales by Agent'!AE233:AG233)&gt;0,"YES","NO")</f>
        <v>YES</v>
      </c>
      <c r="AH233" s="30" t="str">
        <f>IF(SUM('Sales by Agent'!AF233:AH233)&gt;0,"YES","NO")</f>
        <v>YES</v>
      </c>
      <c r="AI233" s="30" t="str">
        <f>IF(SUM('Sales by Agent'!AG233:AI233)&gt;0,"YES","NO")</f>
        <v>YES</v>
      </c>
      <c r="AJ233" s="30" t="str">
        <f>IF(SUM('Sales by Agent'!AH233:AJ233)&gt;0,"YES","NO")</f>
        <v>YES</v>
      </c>
      <c r="AK233" s="30" t="str">
        <f>IF(SUM('Sales by Agent'!AI233:AK233)&gt;0,"YES","NO")</f>
        <v>YES</v>
      </c>
      <c r="AL233" s="30" t="str">
        <f>IF(SUM('Sales by Agent'!AJ233:AL233)&gt;0,"YES","NO")</f>
        <v>YES</v>
      </c>
      <c r="AM233" s="30" t="str">
        <f>IF(SUM('Sales by Agent'!AK233:AM233)&gt;0,"YES","NO")</f>
        <v>YES</v>
      </c>
      <c r="AN233" s="30" t="str">
        <f>IF(SUM('Sales by Agent'!AL233:AN233)&gt;0,"YES","NO")</f>
        <v>YES</v>
      </c>
      <c r="AO233" s="30" t="str">
        <f>IF(SUM('Sales by Agent'!AM233:AO233)&gt;0,"YES","NO")</f>
        <v>YES</v>
      </c>
      <c r="AP233" s="30" t="str">
        <f>IF(SUM('Sales by Agent'!AN233:AP233)&gt;0,"YES","NO")</f>
        <v>YES</v>
      </c>
      <c r="AQ233" s="30" t="str">
        <f>IF(SUM('Sales by Agent'!AO233:AQ233)&gt;0,"YES","NO")</f>
        <v>YES</v>
      </c>
      <c r="AR233" s="30" t="str">
        <f>IF(SUM('Sales by Agent'!AP233:AR233)&gt;0,"YES","NO")</f>
        <v>YES</v>
      </c>
      <c r="AS233" s="30" t="str">
        <f>IF(SUM('Sales by Agent'!AQ233:AS233)&gt;0,"YES","NO")</f>
        <v>YES</v>
      </c>
      <c r="AT233" s="30" t="str">
        <f>IF(SUM('Sales by Agent'!AR233:AT233)&gt;0,"YES","NO")</f>
        <v>YES</v>
      </c>
      <c r="AU233" s="30" t="str">
        <f>IF(SUM('Sales by Agent'!AS233:AU233)&gt;0,"YES","NO")</f>
        <v>YES</v>
      </c>
      <c r="AV233" s="30" t="str">
        <f>IF(SUM('Sales by Agent'!AT233:AV233)&gt;0,"YES","NO")</f>
        <v>YES</v>
      </c>
      <c r="AW233" s="87"/>
      <c r="AX233" t="str">
        <f t="shared" si="35"/>
        <v>NO</v>
      </c>
      <c r="AY233" t="str">
        <f t="shared" si="36"/>
        <v>NO</v>
      </c>
      <c r="AZ233" t="str">
        <f t="shared" si="37"/>
        <v>NO</v>
      </c>
      <c r="BA233" t="str">
        <f t="shared" si="38"/>
        <v>NO</v>
      </c>
      <c r="BB233" t="str">
        <f t="shared" si="39"/>
        <v>NO</v>
      </c>
      <c r="BC233" t="str">
        <f t="shared" si="40"/>
        <v>NO</v>
      </c>
      <c r="BD233" t="str">
        <f t="shared" si="41"/>
        <v>NO</v>
      </c>
      <c r="BE233" t="str">
        <f t="shared" si="42"/>
        <v>NO</v>
      </c>
      <c r="BF233" t="str">
        <f t="shared" si="43"/>
        <v>NO</v>
      </c>
      <c r="BG233" t="str">
        <f t="shared" si="44"/>
        <v>NO</v>
      </c>
      <c r="BH233" t="str">
        <f t="shared" si="34"/>
        <v>NO</v>
      </c>
    </row>
    <row r="234" spans="1:60">
      <c r="A234" s="564" t="s">
        <v>364</v>
      </c>
      <c r="B234" s="564" t="s">
        <v>2545</v>
      </c>
      <c r="C234" s="564" t="s">
        <v>478</v>
      </c>
      <c r="D234" s="564" t="s">
        <v>954</v>
      </c>
      <c r="E234" s="564" t="s">
        <v>1005</v>
      </c>
      <c r="F234" s="565">
        <v>401400</v>
      </c>
      <c r="G234" s="31"/>
      <c r="H234" s="31"/>
      <c r="I234" s="30" t="str">
        <f>IF(SUM('Sales by Agent'!G234:I234)&gt;0,"YES","NO")</f>
        <v>NO</v>
      </c>
      <c r="J234" s="30" t="str">
        <f>IF(SUM('Sales by Agent'!H234:J234)&gt;0,"YES","NO")</f>
        <v>NO</v>
      </c>
      <c r="K234" s="30" t="str">
        <f>IF(SUM('Sales by Agent'!I234:K234)&gt;0,"YES","NO")</f>
        <v>NO</v>
      </c>
      <c r="L234" s="30" t="str">
        <f>IF(SUM('Sales by Agent'!J234:L234)&gt;0,"YES","NO")</f>
        <v>NO</v>
      </c>
      <c r="M234" s="30" t="str">
        <f>IF(SUM('Sales by Agent'!K234:M234)&gt;0,"YES","NO")</f>
        <v>NO</v>
      </c>
      <c r="N234" s="30" t="str">
        <f>IF(SUM('Sales by Agent'!L234:N234)&gt;0,"YES","NO")</f>
        <v>NO</v>
      </c>
      <c r="O234" s="30" t="str">
        <f>IF(SUM('Sales by Agent'!M234:O234)&gt;0,"YES","NO")</f>
        <v>NO</v>
      </c>
      <c r="P234" s="30" t="str">
        <f>IF(SUM('Sales by Agent'!N234:P234)&gt;0,"YES","NO")</f>
        <v>NO</v>
      </c>
      <c r="Q234" s="30" t="str">
        <f>IF(SUM('Sales by Agent'!O234:Q234)&gt;0,"YES","NO")</f>
        <v>NO</v>
      </c>
      <c r="R234" s="30" t="str">
        <f>IF(SUM('Sales by Agent'!P234:R234)&gt;0,"YES","NO")</f>
        <v>NO</v>
      </c>
      <c r="S234" s="30" t="str">
        <f>IF(SUM('Sales by Agent'!Q234:S234)&gt;0,"YES","NO")</f>
        <v>NO</v>
      </c>
      <c r="T234" s="30" t="str">
        <f>IF(SUM('Sales by Agent'!R234:T234)&gt;0,"YES","NO")</f>
        <v>NO</v>
      </c>
      <c r="U234" s="30" t="str">
        <f>IF(SUM('Sales by Agent'!S234:U234)&gt;0,"YES","NO")</f>
        <v>NO</v>
      </c>
      <c r="V234" s="30" t="str">
        <f>IF(SUM('Sales by Agent'!T234:V234)&gt;0,"YES","NO")</f>
        <v>NO</v>
      </c>
      <c r="W234" s="30" t="str">
        <f>IF(SUM('Sales by Agent'!U234:W234)&gt;0,"YES","NO")</f>
        <v>NO</v>
      </c>
      <c r="X234" s="30" t="str">
        <f>IF(SUM('Sales by Agent'!V234:X234)&gt;0,"YES","NO")</f>
        <v>NO</v>
      </c>
      <c r="Y234" s="30" t="str">
        <f>IF(SUM('Sales by Agent'!W234:Y234)&gt;0,"YES","NO")</f>
        <v>NO</v>
      </c>
      <c r="Z234" s="30" t="str">
        <f>IF(SUM('Sales by Agent'!X234:Z234)&gt;0,"YES","NO")</f>
        <v>NO</v>
      </c>
      <c r="AA234" s="30" t="str">
        <f>IF(SUM('Sales by Agent'!Y234:AA234)&gt;0,"YES","NO")</f>
        <v>NO</v>
      </c>
      <c r="AB234" s="30" t="str">
        <f>IF(SUM('Sales by Agent'!Z234:AB234)&gt;0,"YES","NO")</f>
        <v>NO</v>
      </c>
      <c r="AC234" s="30" t="str">
        <f>IF(SUM('Sales by Agent'!AA234:AC234)&gt;0,"YES","NO")</f>
        <v>NO</v>
      </c>
      <c r="AD234" s="30" t="str">
        <f>IF(SUM('Sales by Agent'!AB234:AD234)&gt;0,"YES","NO")</f>
        <v>YES</v>
      </c>
      <c r="AE234" s="30" t="str">
        <f>IF(SUM('Sales by Agent'!AC234:AE234)&gt;0,"YES","NO")</f>
        <v>YES</v>
      </c>
      <c r="AF234" s="30" t="str">
        <f>IF(SUM('Sales by Agent'!AD234:AF234)&gt;0,"YES","NO")</f>
        <v>YES</v>
      </c>
      <c r="AG234" s="30" t="str">
        <f>IF(SUM('Sales by Agent'!AE234:AG234)&gt;0,"YES","NO")</f>
        <v>YES</v>
      </c>
      <c r="AH234" s="30" t="str">
        <f>IF(SUM('Sales by Agent'!AF234:AH234)&gt;0,"YES","NO")</f>
        <v>NO</v>
      </c>
      <c r="AI234" s="30" t="str">
        <f>IF(SUM('Sales by Agent'!AG234:AI234)&gt;0,"YES","NO")</f>
        <v>YES</v>
      </c>
      <c r="AJ234" s="30" t="str">
        <f>IF(SUM('Sales by Agent'!AH234:AJ234)&gt;0,"YES","NO")</f>
        <v>YES</v>
      </c>
      <c r="AK234" s="30" t="str">
        <f>IF(SUM('Sales by Agent'!AI234:AK234)&gt;0,"YES","NO")</f>
        <v>YES</v>
      </c>
      <c r="AL234" s="30" t="str">
        <f>IF(SUM('Sales by Agent'!AJ234:AL234)&gt;0,"YES","NO")</f>
        <v>NO</v>
      </c>
      <c r="AM234" s="30" t="str">
        <f>IF(SUM('Sales by Agent'!AK234:AM234)&gt;0,"YES","NO")</f>
        <v>NO</v>
      </c>
      <c r="AN234" s="30" t="str">
        <f>IF(SUM('Sales by Agent'!AL234:AN234)&gt;0,"YES","NO")</f>
        <v>NO</v>
      </c>
      <c r="AO234" s="30" t="str">
        <f>IF(SUM('Sales by Agent'!AM234:AO234)&gt;0,"YES","NO")</f>
        <v>NO</v>
      </c>
      <c r="AP234" s="30" t="str">
        <f>IF(SUM('Sales by Agent'!AN234:AP234)&gt;0,"YES","NO")</f>
        <v>NO</v>
      </c>
      <c r="AQ234" s="30" t="str">
        <f>IF(SUM('Sales by Agent'!AO234:AQ234)&gt;0,"YES","NO")</f>
        <v>NO</v>
      </c>
      <c r="AR234" s="30" t="str">
        <f>IF(SUM('Sales by Agent'!AP234:AR234)&gt;0,"YES","NO")</f>
        <v>NO</v>
      </c>
      <c r="AS234" s="30" t="str">
        <f>IF(SUM('Sales by Agent'!AQ234:AS234)&gt;0,"YES","NO")</f>
        <v>NO</v>
      </c>
      <c r="AT234" s="30" t="str">
        <f>IF(SUM('Sales by Agent'!AR234:AT234)&gt;0,"YES","NO")</f>
        <v>NO</v>
      </c>
      <c r="AU234" s="30" t="str">
        <f>IF(SUM('Sales by Agent'!AS234:AU234)&gt;0,"YES","NO")</f>
        <v>NO</v>
      </c>
      <c r="AV234" s="30" t="str">
        <f>IF(SUM('Sales by Agent'!AT234:AV234)&gt;0,"YES","NO")</f>
        <v>NO</v>
      </c>
      <c r="AW234" s="87"/>
      <c r="AX234" t="str">
        <f t="shared" si="35"/>
        <v>NO</v>
      </c>
      <c r="AY234" t="str">
        <f t="shared" si="36"/>
        <v>NO</v>
      </c>
      <c r="AZ234" t="str">
        <f t="shared" si="37"/>
        <v>NO</v>
      </c>
      <c r="BA234" t="str">
        <f t="shared" si="38"/>
        <v>NEW INACTIVE</v>
      </c>
      <c r="BB234" t="str">
        <f t="shared" si="39"/>
        <v>NO</v>
      </c>
      <c r="BC234" t="str">
        <f t="shared" si="40"/>
        <v>NO</v>
      </c>
      <c r="BD234" t="str">
        <f t="shared" si="41"/>
        <v>NO</v>
      </c>
      <c r="BE234" t="str">
        <f t="shared" si="42"/>
        <v>NEW INACTIVE</v>
      </c>
      <c r="BF234" t="str">
        <f t="shared" si="43"/>
        <v>NO</v>
      </c>
      <c r="BG234" t="str">
        <f t="shared" si="44"/>
        <v>NO</v>
      </c>
      <c r="BH234" t="str">
        <f t="shared" si="34"/>
        <v>NO</v>
      </c>
    </row>
    <row r="235" spans="1:60">
      <c r="A235" s="564" t="s">
        <v>365</v>
      </c>
      <c r="B235" s="564" t="s">
        <v>2546</v>
      </c>
      <c r="C235" s="564" t="s">
        <v>478</v>
      </c>
      <c r="D235" s="564" t="s">
        <v>954</v>
      </c>
      <c r="E235" s="564" t="s">
        <v>1005</v>
      </c>
      <c r="F235" s="565">
        <v>253000</v>
      </c>
      <c r="G235" s="86"/>
      <c r="H235" s="86"/>
      <c r="I235" s="30" t="str">
        <f>IF(SUM('Sales by Agent'!G235:I235)&gt;0,"YES","NO")</f>
        <v>YES</v>
      </c>
      <c r="J235" s="30" t="str">
        <f>IF(SUM('Sales by Agent'!H235:J235)&gt;0,"YES","NO")</f>
        <v>YES</v>
      </c>
      <c r="K235" s="30" t="str">
        <f>IF(SUM('Sales by Agent'!I235:K235)&gt;0,"YES","NO")</f>
        <v>YES</v>
      </c>
      <c r="L235" s="30" t="str">
        <f>IF(SUM('Sales by Agent'!J235:L235)&gt;0,"YES","NO")</f>
        <v>YES</v>
      </c>
      <c r="M235" s="30" t="str">
        <f>IF(SUM('Sales by Agent'!K235:M235)&gt;0,"YES","NO")</f>
        <v>YES</v>
      </c>
      <c r="N235" s="30" t="str">
        <f>IF(SUM('Sales by Agent'!L235:N235)&gt;0,"YES","NO")</f>
        <v>NO</v>
      </c>
      <c r="O235" s="30" t="str">
        <f>IF(SUM('Sales by Agent'!M235:O235)&gt;0,"YES","NO")</f>
        <v>NO</v>
      </c>
      <c r="P235" s="30" t="str">
        <f>IF(SUM('Sales by Agent'!N235:P235)&gt;0,"YES","NO")</f>
        <v>NO</v>
      </c>
      <c r="Q235" s="30" t="str">
        <f>IF(SUM('Sales by Agent'!O235:Q235)&gt;0,"YES","NO")</f>
        <v>NO</v>
      </c>
      <c r="R235" s="30" t="str">
        <f>IF(SUM('Sales by Agent'!P235:R235)&gt;0,"YES","NO")</f>
        <v>NO</v>
      </c>
      <c r="S235" s="30" t="str">
        <f>IF(SUM('Sales by Agent'!Q235:S235)&gt;0,"YES","NO")</f>
        <v>NO</v>
      </c>
      <c r="T235" s="30" t="str">
        <f>IF(SUM('Sales by Agent'!R235:T235)&gt;0,"YES","NO")</f>
        <v>NO</v>
      </c>
      <c r="U235" s="30" t="str">
        <f>IF(SUM('Sales by Agent'!S235:U235)&gt;0,"YES","NO")</f>
        <v>NO</v>
      </c>
      <c r="V235" s="30" t="str">
        <f>IF(SUM('Sales by Agent'!T235:V235)&gt;0,"YES","NO")</f>
        <v>NO</v>
      </c>
      <c r="W235" s="30" t="str">
        <f>IF(SUM('Sales by Agent'!U235:W235)&gt;0,"YES","NO")</f>
        <v>NO</v>
      </c>
      <c r="X235" s="30" t="str">
        <f>IF(SUM('Sales by Agent'!V235:X235)&gt;0,"YES","NO")</f>
        <v>NO</v>
      </c>
      <c r="Y235" s="30" t="str">
        <f>IF(SUM('Sales by Agent'!W235:Y235)&gt;0,"YES","NO")</f>
        <v>NO</v>
      </c>
      <c r="Z235" s="30" t="str">
        <f>IF(SUM('Sales by Agent'!X235:Z235)&gt;0,"YES","NO")</f>
        <v>NO</v>
      </c>
      <c r="AA235" s="30" t="str">
        <f>IF(SUM('Sales by Agent'!Y235:AA235)&gt;0,"YES","NO")</f>
        <v>NO</v>
      </c>
      <c r="AB235" s="30" t="str">
        <f>IF(SUM('Sales by Agent'!Z235:AB235)&gt;0,"YES","NO")</f>
        <v>NO</v>
      </c>
      <c r="AC235" s="30" t="str">
        <f>IF(SUM('Sales by Agent'!AA235:AC235)&gt;0,"YES","NO")</f>
        <v>NO</v>
      </c>
      <c r="AD235" s="30" t="str">
        <f>IF(SUM('Sales by Agent'!AB235:AD235)&gt;0,"YES","NO")</f>
        <v>NO</v>
      </c>
      <c r="AE235" s="30" t="str">
        <f>IF(SUM('Sales by Agent'!AC235:AE235)&gt;0,"YES","NO")</f>
        <v>NO</v>
      </c>
      <c r="AF235" s="30" t="str">
        <f>IF(SUM('Sales by Agent'!AD235:AF235)&gt;0,"YES","NO")</f>
        <v>NO</v>
      </c>
      <c r="AG235" s="30" t="str">
        <f>IF(SUM('Sales by Agent'!AE235:AG235)&gt;0,"YES","NO")</f>
        <v>NO</v>
      </c>
      <c r="AH235" s="30" t="str">
        <f>IF(SUM('Sales by Agent'!AF235:AH235)&gt;0,"YES","NO")</f>
        <v>NO</v>
      </c>
      <c r="AI235" s="30" t="str">
        <f>IF(SUM('Sales by Agent'!AG235:AI235)&gt;0,"YES","NO")</f>
        <v>NO</v>
      </c>
      <c r="AJ235" s="30" t="str">
        <f>IF(SUM('Sales by Agent'!AH235:AJ235)&gt;0,"YES","NO")</f>
        <v>NO</v>
      </c>
      <c r="AK235" s="30" t="str">
        <f>IF(SUM('Sales by Agent'!AI235:AK235)&gt;0,"YES","NO")</f>
        <v>NO</v>
      </c>
      <c r="AL235" s="30" t="str">
        <f>IF(SUM('Sales by Agent'!AJ235:AL235)&gt;0,"YES","NO")</f>
        <v>NO</v>
      </c>
      <c r="AM235" s="30" t="str">
        <f>IF(SUM('Sales by Agent'!AK235:AM235)&gt;0,"YES","NO")</f>
        <v>NO</v>
      </c>
      <c r="AN235" s="30" t="str">
        <f>IF(SUM('Sales by Agent'!AL235:AN235)&gt;0,"YES","NO")</f>
        <v>NO</v>
      </c>
      <c r="AO235" s="30" t="str">
        <f>IF(SUM('Sales by Agent'!AM235:AO235)&gt;0,"YES","NO")</f>
        <v>NO</v>
      </c>
      <c r="AP235" s="30" t="str">
        <f>IF(SUM('Sales by Agent'!AN235:AP235)&gt;0,"YES","NO")</f>
        <v>NO</v>
      </c>
      <c r="AQ235" s="30" t="str">
        <f>IF(SUM('Sales by Agent'!AO235:AQ235)&gt;0,"YES","NO")</f>
        <v>NO</v>
      </c>
      <c r="AR235" s="30" t="str">
        <f>IF(SUM('Sales by Agent'!AP235:AR235)&gt;0,"YES","NO")</f>
        <v>NO</v>
      </c>
      <c r="AS235" s="30" t="str">
        <f>IF(SUM('Sales by Agent'!AQ235:AS235)&gt;0,"YES","NO")</f>
        <v>NO</v>
      </c>
      <c r="AT235" s="30" t="str">
        <f>IF(SUM('Sales by Agent'!AR235:AT235)&gt;0,"YES","NO")</f>
        <v>NO</v>
      </c>
      <c r="AU235" s="30" t="str">
        <f>IF(SUM('Sales by Agent'!AS235:AU235)&gt;0,"YES","NO")</f>
        <v>NO</v>
      </c>
      <c r="AV235" s="30" t="str">
        <f>IF(SUM('Sales by Agent'!AT235:AV235)&gt;0,"YES","NO")</f>
        <v>NO</v>
      </c>
      <c r="AW235" s="87"/>
      <c r="AX235" t="str">
        <f t="shared" si="35"/>
        <v>NO</v>
      </c>
      <c r="AY235" t="str">
        <f t="shared" si="36"/>
        <v>NO</v>
      </c>
      <c r="AZ235" t="str">
        <f t="shared" si="37"/>
        <v>NO</v>
      </c>
      <c r="BA235" t="str">
        <f t="shared" si="38"/>
        <v>NO</v>
      </c>
      <c r="BB235" t="str">
        <f t="shared" si="39"/>
        <v>NO</v>
      </c>
      <c r="BC235" t="str">
        <f t="shared" si="40"/>
        <v>NO</v>
      </c>
      <c r="BD235" t="str">
        <f t="shared" si="41"/>
        <v>NO</v>
      </c>
      <c r="BE235" t="str">
        <f t="shared" si="42"/>
        <v>NO</v>
      </c>
      <c r="BF235" t="str">
        <f t="shared" si="43"/>
        <v>NO</v>
      </c>
      <c r="BG235" t="str">
        <f t="shared" si="44"/>
        <v>NO</v>
      </c>
      <c r="BH235" t="str">
        <f t="shared" si="34"/>
        <v>NO</v>
      </c>
    </row>
    <row r="236" spans="1:60">
      <c r="A236" s="564" t="s">
        <v>368</v>
      </c>
      <c r="B236" s="564" t="s">
        <v>2547</v>
      </c>
      <c r="C236" s="564" t="s">
        <v>478</v>
      </c>
      <c r="D236" s="564" t="s">
        <v>954</v>
      </c>
      <c r="E236" s="564" t="s">
        <v>1005</v>
      </c>
      <c r="F236" s="565">
        <v>1590500</v>
      </c>
      <c r="G236" s="87"/>
      <c r="H236" s="31"/>
      <c r="I236" s="30" t="str">
        <f>IF(SUM('Sales by Agent'!G236:I236)&gt;0,"YES","NO")</f>
        <v>NO</v>
      </c>
      <c r="J236" s="30" t="str">
        <f>IF(SUM('Sales by Agent'!H236:J236)&gt;0,"YES","NO")</f>
        <v>NO</v>
      </c>
      <c r="K236" s="30" t="str">
        <f>IF(SUM('Sales by Agent'!I236:K236)&gt;0,"YES","NO")</f>
        <v>NO</v>
      </c>
      <c r="L236" s="30" t="str">
        <f>IF(SUM('Sales by Agent'!J236:L236)&gt;0,"YES","NO")</f>
        <v>NO</v>
      </c>
      <c r="M236" s="30" t="str">
        <f>IF(SUM('Sales by Agent'!K236:M236)&gt;0,"YES","NO")</f>
        <v>NO</v>
      </c>
      <c r="N236" s="30" t="str">
        <f>IF(SUM('Sales by Agent'!L236:N236)&gt;0,"YES","NO")</f>
        <v>NO</v>
      </c>
      <c r="O236" s="30" t="str">
        <f>IF(SUM('Sales by Agent'!M236:O236)&gt;0,"YES","NO")</f>
        <v>NO</v>
      </c>
      <c r="P236" s="30" t="str">
        <f>IF(SUM('Sales by Agent'!N236:P236)&gt;0,"YES","NO")</f>
        <v>NO</v>
      </c>
      <c r="Q236" s="30" t="str">
        <f>IF(SUM('Sales by Agent'!O236:Q236)&gt;0,"YES","NO")</f>
        <v>NO</v>
      </c>
      <c r="R236" s="30" t="str">
        <f>IF(SUM('Sales by Agent'!P236:R236)&gt;0,"YES","NO")</f>
        <v>NO</v>
      </c>
      <c r="S236" s="30" t="str">
        <f>IF(SUM('Sales by Agent'!Q236:S236)&gt;0,"YES","NO")</f>
        <v>NO</v>
      </c>
      <c r="T236" s="30" t="str">
        <f>IF(SUM('Sales by Agent'!R236:T236)&gt;0,"YES","NO")</f>
        <v>NO</v>
      </c>
      <c r="U236" s="30" t="str">
        <f>IF(SUM('Sales by Agent'!S236:U236)&gt;0,"YES","NO")</f>
        <v>NO</v>
      </c>
      <c r="V236" s="30" t="str">
        <f>IF(SUM('Sales by Agent'!T236:V236)&gt;0,"YES","NO")</f>
        <v>NO</v>
      </c>
      <c r="W236" s="30" t="str">
        <f>IF(SUM('Sales by Agent'!U236:W236)&gt;0,"YES","NO")</f>
        <v>NO</v>
      </c>
      <c r="X236" s="30" t="str">
        <f>IF(SUM('Sales by Agent'!V236:X236)&gt;0,"YES","NO")</f>
        <v>NO</v>
      </c>
      <c r="Y236" s="30" t="str">
        <f>IF(SUM('Sales by Agent'!W236:Y236)&gt;0,"YES","NO")</f>
        <v>NO</v>
      </c>
      <c r="Z236" s="30" t="str">
        <f>IF(SUM('Sales by Agent'!X236:Z236)&gt;0,"YES","NO")</f>
        <v>NO</v>
      </c>
      <c r="AA236" s="30" t="str">
        <f>IF(SUM('Sales by Agent'!Y236:AA236)&gt;0,"YES","NO")</f>
        <v>NO</v>
      </c>
      <c r="AB236" s="30" t="str">
        <f>IF(SUM('Sales by Agent'!Z236:AB236)&gt;0,"YES","NO")</f>
        <v>NO</v>
      </c>
      <c r="AC236" s="30" t="str">
        <f>IF(SUM('Sales by Agent'!AA236:AC236)&gt;0,"YES","NO")</f>
        <v>NO</v>
      </c>
      <c r="AD236" s="30" t="str">
        <f>IF(SUM('Sales by Agent'!AB236:AD236)&gt;0,"YES","NO")</f>
        <v>YES</v>
      </c>
      <c r="AE236" s="30" t="str">
        <f>IF(SUM('Sales by Agent'!AC236:AE236)&gt;0,"YES","NO")</f>
        <v>YES</v>
      </c>
      <c r="AF236" s="30" t="str">
        <f>IF(SUM('Sales by Agent'!AD236:AF236)&gt;0,"YES","NO")</f>
        <v>YES</v>
      </c>
      <c r="AG236" s="30" t="str">
        <f>IF(SUM('Sales by Agent'!AE236:AG236)&gt;0,"YES","NO")</f>
        <v>YES</v>
      </c>
      <c r="AH236" s="30" t="str">
        <f>IF(SUM('Sales by Agent'!AF236:AH236)&gt;0,"YES","NO")</f>
        <v>YES</v>
      </c>
      <c r="AI236" s="30" t="str">
        <f>IF(SUM('Sales by Agent'!AG236:AI236)&gt;0,"YES","NO")</f>
        <v>YES</v>
      </c>
      <c r="AJ236" s="30" t="str">
        <f>IF(SUM('Sales by Agent'!AH236:AJ236)&gt;0,"YES","NO")</f>
        <v>NO</v>
      </c>
      <c r="AK236" s="30" t="str">
        <f>IF(SUM('Sales by Agent'!AI236:AK236)&gt;0,"YES","NO")</f>
        <v>NO</v>
      </c>
      <c r="AL236" s="30" t="str">
        <f>IF(SUM('Sales by Agent'!AJ236:AL236)&gt;0,"YES","NO")</f>
        <v>YES</v>
      </c>
      <c r="AM236" s="30" t="str">
        <f>IF(SUM('Sales by Agent'!AK236:AM236)&gt;0,"YES","NO")</f>
        <v>YES</v>
      </c>
      <c r="AN236" s="30" t="str">
        <f>IF(SUM('Sales by Agent'!AL236:AN236)&gt;0,"YES","NO")</f>
        <v>YES</v>
      </c>
      <c r="AO236" s="30" t="str">
        <f>IF(SUM('Sales by Agent'!AM236:AO236)&gt;0,"YES","NO")</f>
        <v>YES</v>
      </c>
      <c r="AP236" s="30" t="str">
        <f>IF(SUM('Sales by Agent'!AN236:AP236)&gt;0,"YES","NO")</f>
        <v>YES</v>
      </c>
      <c r="AQ236" s="30" t="str">
        <f>IF(SUM('Sales by Agent'!AO236:AQ236)&gt;0,"YES","NO")</f>
        <v>NO</v>
      </c>
      <c r="AR236" s="30" t="str">
        <f>IF(SUM('Sales by Agent'!AP236:AR236)&gt;0,"YES","NO")</f>
        <v>NO</v>
      </c>
      <c r="AS236" s="30" t="str">
        <f>IF(SUM('Sales by Agent'!AQ236:AS236)&gt;0,"YES","NO")</f>
        <v>YES</v>
      </c>
      <c r="AT236" s="30" t="str">
        <f>IF(SUM('Sales by Agent'!AR236:AT236)&gt;0,"YES","NO")</f>
        <v>YES</v>
      </c>
      <c r="AU236" s="30" t="str">
        <f>IF(SUM('Sales by Agent'!AS236:AU236)&gt;0,"YES","NO")</f>
        <v>YES</v>
      </c>
      <c r="AV236" s="30" t="str">
        <f>IF(SUM('Sales by Agent'!AT236:AV236)&gt;0,"YES","NO")</f>
        <v>NO</v>
      </c>
      <c r="AW236" s="87"/>
      <c r="AX236" t="str">
        <f t="shared" si="35"/>
        <v>NO</v>
      </c>
      <c r="AY236" t="str">
        <f t="shared" si="36"/>
        <v>NO</v>
      </c>
      <c r="AZ236" t="str">
        <f t="shared" si="37"/>
        <v>NO</v>
      </c>
      <c r="BA236" t="str">
        <f t="shared" si="38"/>
        <v>NO</v>
      </c>
      <c r="BB236" t="str">
        <f t="shared" si="39"/>
        <v>NO</v>
      </c>
      <c r="BC236" t="str">
        <f t="shared" si="40"/>
        <v>NEW INACTIVE</v>
      </c>
      <c r="BD236" t="str">
        <f t="shared" si="41"/>
        <v>NO</v>
      </c>
      <c r="BE236" t="str">
        <f t="shared" si="42"/>
        <v>NO</v>
      </c>
      <c r="BF236" t="str">
        <f t="shared" si="43"/>
        <v>NO</v>
      </c>
      <c r="BG236" t="str">
        <f t="shared" si="44"/>
        <v>NO</v>
      </c>
      <c r="BH236" t="str">
        <f t="shared" si="34"/>
        <v>NO</v>
      </c>
    </row>
    <row r="237" spans="1:60">
      <c r="A237" s="564" t="s">
        <v>198</v>
      </c>
      <c r="B237" s="564" t="s">
        <v>2548</v>
      </c>
      <c r="C237" s="564" t="s">
        <v>478</v>
      </c>
      <c r="D237" s="564" t="s">
        <v>954</v>
      </c>
      <c r="E237" s="564" t="s">
        <v>1005</v>
      </c>
      <c r="F237" s="565">
        <v>59950</v>
      </c>
      <c r="G237" s="31"/>
      <c r="H237" s="31"/>
      <c r="I237" s="30" t="str">
        <f>IF(SUM('Sales by Agent'!G237:I237)&gt;0,"YES","NO")</f>
        <v>NO</v>
      </c>
      <c r="J237" s="30" t="str">
        <f>IF(SUM('Sales by Agent'!H237:J237)&gt;0,"YES","NO")</f>
        <v>NO</v>
      </c>
      <c r="K237" s="30" t="str">
        <f>IF(SUM('Sales by Agent'!I237:K237)&gt;0,"YES","NO")</f>
        <v>NO</v>
      </c>
      <c r="L237" s="30" t="str">
        <f>IF(SUM('Sales by Agent'!J237:L237)&gt;0,"YES","NO")</f>
        <v>NO</v>
      </c>
      <c r="M237" s="30" t="str">
        <f>IF(SUM('Sales by Agent'!K237:M237)&gt;0,"YES","NO")</f>
        <v>NO</v>
      </c>
      <c r="N237" s="30" t="str">
        <f>IF(SUM('Sales by Agent'!L237:N237)&gt;0,"YES","NO")</f>
        <v>NO</v>
      </c>
      <c r="O237" s="30" t="str">
        <f>IF(SUM('Sales by Agent'!M237:O237)&gt;0,"YES","NO")</f>
        <v>NO</v>
      </c>
      <c r="P237" s="30" t="str">
        <f>IF(SUM('Sales by Agent'!N237:P237)&gt;0,"YES","NO")</f>
        <v>NO</v>
      </c>
      <c r="Q237" s="30" t="str">
        <f>IF(SUM('Sales by Agent'!O237:Q237)&gt;0,"YES","NO")</f>
        <v>NO</v>
      </c>
      <c r="R237" s="30" t="str">
        <f>IF(SUM('Sales by Agent'!P237:R237)&gt;0,"YES","NO")</f>
        <v>NO</v>
      </c>
      <c r="S237" s="30" t="str">
        <f>IF(SUM('Sales by Agent'!Q237:S237)&gt;0,"YES","NO")</f>
        <v>NO</v>
      </c>
      <c r="T237" s="30" t="str">
        <f>IF(SUM('Sales by Agent'!R237:T237)&gt;0,"YES","NO")</f>
        <v>NO</v>
      </c>
      <c r="U237" s="30" t="str">
        <f>IF(SUM('Sales by Agent'!S237:U237)&gt;0,"YES","NO")</f>
        <v>NO</v>
      </c>
      <c r="V237" s="30" t="str">
        <f>IF(SUM('Sales by Agent'!T237:V237)&gt;0,"YES","NO")</f>
        <v>NO</v>
      </c>
      <c r="W237" s="30" t="str">
        <f>IF(SUM('Sales by Agent'!U237:W237)&gt;0,"YES","NO")</f>
        <v>NO</v>
      </c>
      <c r="X237" s="30" t="str">
        <f>IF(SUM('Sales by Agent'!V237:X237)&gt;0,"YES","NO")</f>
        <v>NO</v>
      </c>
      <c r="Y237" s="30" t="str">
        <f>IF(SUM('Sales by Agent'!W237:Y237)&gt;0,"YES","NO")</f>
        <v>NO</v>
      </c>
      <c r="Z237" s="30" t="str">
        <f>IF(SUM('Sales by Agent'!X237:Z237)&gt;0,"YES","NO")</f>
        <v>NO</v>
      </c>
      <c r="AA237" s="30" t="str">
        <f>IF(SUM('Sales by Agent'!Y237:AA237)&gt;0,"YES","NO")</f>
        <v>NO</v>
      </c>
      <c r="AB237" s="30" t="str">
        <f>IF(SUM('Sales by Agent'!Z237:AB237)&gt;0,"YES","NO")</f>
        <v>NO</v>
      </c>
      <c r="AC237" s="30" t="str">
        <f>IF(SUM('Sales by Agent'!AA237:AC237)&gt;0,"YES","NO")</f>
        <v>NO</v>
      </c>
      <c r="AD237" s="30" t="str">
        <f>IF(SUM('Sales by Agent'!AB237:AD237)&gt;0,"YES","NO")</f>
        <v>NO</v>
      </c>
      <c r="AE237" s="30" t="str">
        <f>IF(SUM('Sales by Agent'!AC237:AE237)&gt;0,"YES","NO")</f>
        <v>YES</v>
      </c>
      <c r="AF237" s="30" t="str">
        <f>IF(SUM('Sales by Agent'!AD237:AF237)&gt;0,"YES","NO")</f>
        <v>YES</v>
      </c>
      <c r="AG237" s="30" t="str">
        <f>IF(SUM('Sales by Agent'!AE237:AG237)&gt;0,"YES","NO")</f>
        <v>YES</v>
      </c>
      <c r="AH237" s="30" t="str">
        <f>IF(SUM('Sales by Agent'!AF237:AH237)&gt;0,"YES","NO")</f>
        <v>YES</v>
      </c>
      <c r="AI237" s="30" t="str">
        <f>IF(SUM('Sales by Agent'!AG237:AI237)&gt;0,"YES","NO")</f>
        <v>YES</v>
      </c>
      <c r="AJ237" s="30" t="str">
        <f>IF(SUM('Sales by Agent'!AH237:AJ237)&gt;0,"YES","NO")</f>
        <v>YES</v>
      </c>
      <c r="AK237" s="30" t="str">
        <f>IF(SUM('Sales by Agent'!AI237:AK237)&gt;0,"YES","NO")</f>
        <v>YES</v>
      </c>
      <c r="AL237" s="30" t="str">
        <f>IF(SUM('Sales by Agent'!AJ237:AL237)&gt;0,"YES","NO")</f>
        <v>NO</v>
      </c>
      <c r="AM237" s="30" t="str">
        <f>IF(SUM('Sales by Agent'!AK237:AM237)&gt;0,"YES","NO")</f>
        <v>NO</v>
      </c>
      <c r="AN237" s="30" t="str">
        <f>IF(SUM('Sales by Agent'!AL237:AN237)&gt;0,"YES","NO")</f>
        <v>NO</v>
      </c>
      <c r="AO237" s="30" t="str">
        <f>IF(SUM('Sales by Agent'!AM237:AO237)&gt;0,"YES","NO")</f>
        <v>NO</v>
      </c>
      <c r="AP237" s="30" t="str">
        <f>IF(SUM('Sales by Agent'!AN237:AP237)&gt;0,"YES","NO")</f>
        <v>NO</v>
      </c>
      <c r="AQ237" s="30" t="str">
        <f>IF(SUM('Sales by Agent'!AO237:AQ237)&gt;0,"YES","NO")</f>
        <v>NO</v>
      </c>
      <c r="AR237" s="30" t="str">
        <f>IF(SUM('Sales by Agent'!AP237:AR237)&gt;0,"YES","NO")</f>
        <v>NO</v>
      </c>
      <c r="AS237" s="30" t="str">
        <f>IF(SUM('Sales by Agent'!AQ237:AS237)&gt;0,"YES","NO")</f>
        <v>NO</v>
      </c>
      <c r="AT237" s="30" t="str">
        <f>IF(SUM('Sales by Agent'!AR237:AT237)&gt;0,"YES","NO")</f>
        <v>NO</v>
      </c>
      <c r="AU237" s="30" t="str">
        <f>IF(SUM('Sales by Agent'!AS237:AU237)&gt;0,"YES","NO")</f>
        <v>NO</v>
      </c>
      <c r="AV237" s="30" t="str">
        <f>IF(SUM('Sales by Agent'!AT237:AV237)&gt;0,"YES","NO")</f>
        <v>NO</v>
      </c>
      <c r="AW237" s="87"/>
      <c r="AX237" t="str">
        <f t="shared" si="35"/>
        <v>NO</v>
      </c>
      <c r="AY237" t="str">
        <f t="shared" si="36"/>
        <v>NO</v>
      </c>
      <c r="AZ237" t="str">
        <f t="shared" si="37"/>
        <v>NO</v>
      </c>
      <c r="BA237" t="str">
        <f t="shared" si="38"/>
        <v>NO</v>
      </c>
      <c r="BB237" t="str">
        <f t="shared" si="39"/>
        <v>NO</v>
      </c>
      <c r="BC237" t="str">
        <f t="shared" si="40"/>
        <v>NO</v>
      </c>
      <c r="BD237" t="str">
        <f t="shared" si="41"/>
        <v>NO</v>
      </c>
      <c r="BE237" t="str">
        <f t="shared" si="42"/>
        <v>NEW INACTIVE</v>
      </c>
      <c r="BF237" t="str">
        <f t="shared" si="43"/>
        <v>NO</v>
      </c>
      <c r="BG237" t="str">
        <f t="shared" si="44"/>
        <v>NO</v>
      </c>
      <c r="BH237" t="str">
        <f t="shared" si="34"/>
        <v>NO</v>
      </c>
    </row>
    <row r="238" spans="1:60">
      <c r="A238" s="564" t="s">
        <v>371</v>
      </c>
      <c r="B238" s="564" t="s">
        <v>2549</v>
      </c>
      <c r="C238" s="564" t="s">
        <v>478</v>
      </c>
      <c r="D238" s="564" t="s">
        <v>954</v>
      </c>
      <c r="E238" s="564" t="s">
        <v>1005</v>
      </c>
      <c r="F238" s="565">
        <v>763140</v>
      </c>
      <c r="G238" s="87"/>
      <c r="H238" s="87"/>
      <c r="I238" s="30" t="str">
        <f>IF(SUM('Sales by Agent'!G238:I238)&gt;0,"YES","NO")</f>
        <v>NO</v>
      </c>
      <c r="J238" s="30" t="str">
        <f>IF(SUM('Sales by Agent'!H238:J238)&gt;0,"YES","NO")</f>
        <v>NO</v>
      </c>
      <c r="K238" s="30" t="str">
        <f>IF(SUM('Sales by Agent'!I238:K238)&gt;0,"YES","NO")</f>
        <v>NO</v>
      </c>
      <c r="L238" s="30" t="str">
        <f>IF(SUM('Sales by Agent'!J238:L238)&gt;0,"YES","NO")</f>
        <v>NO</v>
      </c>
      <c r="M238" s="30" t="str">
        <f>IF(SUM('Sales by Agent'!K238:M238)&gt;0,"YES","NO")</f>
        <v>NO</v>
      </c>
      <c r="N238" s="30" t="str">
        <f>IF(SUM('Sales by Agent'!L238:N238)&gt;0,"YES","NO")</f>
        <v>NO</v>
      </c>
      <c r="O238" s="30" t="str">
        <f>IF(SUM('Sales by Agent'!M238:O238)&gt;0,"YES","NO")</f>
        <v>NO</v>
      </c>
      <c r="P238" s="30" t="str">
        <f>IF(SUM('Sales by Agent'!N238:P238)&gt;0,"YES","NO")</f>
        <v>NO</v>
      </c>
      <c r="Q238" s="30" t="str">
        <f>IF(SUM('Sales by Agent'!O238:Q238)&gt;0,"YES","NO")</f>
        <v>NO</v>
      </c>
      <c r="R238" s="30" t="str">
        <f>IF(SUM('Sales by Agent'!P238:R238)&gt;0,"YES","NO")</f>
        <v>NO</v>
      </c>
      <c r="S238" s="30" t="str">
        <f>IF(SUM('Sales by Agent'!Q238:S238)&gt;0,"YES","NO")</f>
        <v>NO</v>
      </c>
      <c r="T238" s="30" t="str">
        <f>IF(SUM('Sales by Agent'!R238:T238)&gt;0,"YES","NO")</f>
        <v>NO</v>
      </c>
      <c r="U238" s="30" t="str">
        <f>IF(SUM('Sales by Agent'!S238:U238)&gt;0,"YES","NO")</f>
        <v>NO</v>
      </c>
      <c r="V238" s="30" t="str">
        <f>IF(SUM('Sales by Agent'!T238:V238)&gt;0,"YES","NO")</f>
        <v>NO</v>
      </c>
      <c r="W238" s="30" t="str">
        <f>IF(SUM('Sales by Agent'!U238:W238)&gt;0,"YES","NO")</f>
        <v>NO</v>
      </c>
      <c r="X238" s="30" t="str">
        <f>IF(SUM('Sales by Agent'!V238:X238)&gt;0,"YES","NO")</f>
        <v>NO</v>
      </c>
      <c r="Y238" s="30" t="str">
        <f>IF(SUM('Sales by Agent'!W238:Y238)&gt;0,"YES","NO")</f>
        <v>NO</v>
      </c>
      <c r="Z238" s="30" t="str">
        <f>IF(SUM('Sales by Agent'!X238:Z238)&gt;0,"YES","NO")</f>
        <v>NO</v>
      </c>
      <c r="AA238" s="30" t="str">
        <f>IF(SUM('Sales by Agent'!Y238:AA238)&gt;0,"YES","NO")</f>
        <v>NO</v>
      </c>
      <c r="AB238" s="30" t="str">
        <f>IF(SUM('Sales by Agent'!Z238:AB238)&gt;0,"YES","NO")</f>
        <v>NO</v>
      </c>
      <c r="AC238" s="30" t="str">
        <f>IF(SUM('Sales by Agent'!AA238:AC238)&gt;0,"YES","NO")</f>
        <v>NO</v>
      </c>
      <c r="AD238" s="30" t="str">
        <f>IF(SUM('Sales by Agent'!AB238:AD238)&gt;0,"YES","NO")</f>
        <v>YES</v>
      </c>
      <c r="AE238" s="30" t="str">
        <f>IF(SUM('Sales by Agent'!AC238:AE238)&gt;0,"YES","NO")</f>
        <v>YES</v>
      </c>
      <c r="AF238" s="30" t="str">
        <f>IF(SUM('Sales by Agent'!AD238:AF238)&gt;0,"YES","NO")</f>
        <v>YES</v>
      </c>
      <c r="AG238" s="30" t="str">
        <f>IF(SUM('Sales by Agent'!AE238:AG238)&gt;0,"YES","NO")</f>
        <v>YES</v>
      </c>
      <c r="AH238" s="30" t="str">
        <f>IF(SUM('Sales by Agent'!AF238:AH238)&gt;0,"YES","NO")</f>
        <v>YES</v>
      </c>
      <c r="AI238" s="30" t="str">
        <f>IF(SUM('Sales by Agent'!AG238:AI238)&gt;0,"YES","NO")</f>
        <v>YES</v>
      </c>
      <c r="AJ238" s="30" t="str">
        <f>IF(SUM('Sales by Agent'!AH238:AJ238)&gt;0,"YES","NO")</f>
        <v>YES</v>
      </c>
      <c r="AK238" s="30" t="str">
        <f>IF(SUM('Sales by Agent'!AI238:AK238)&gt;0,"YES","NO")</f>
        <v>NO</v>
      </c>
      <c r="AL238" s="30" t="str">
        <f>IF(SUM('Sales by Agent'!AJ238:AL238)&gt;0,"YES","NO")</f>
        <v>NO</v>
      </c>
      <c r="AM238" s="30" t="str">
        <f>IF(SUM('Sales by Agent'!AK238:AM238)&gt;0,"YES","NO")</f>
        <v>YES</v>
      </c>
      <c r="AN238" s="30" t="str">
        <f>IF(SUM('Sales by Agent'!AL238:AN238)&gt;0,"YES","NO")</f>
        <v>YES</v>
      </c>
      <c r="AO238" s="30" t="str">
        <f>IF(SUM('Sales by Agent'!AM238:AO238)&gt;0,"YES","NO")</f>
        <v>YES</v>
      </c>
      <c r="AP238" s="30" t="str">
        <f>IF(SUM('Sales by Agent'!AN238:AP238)&gt;0,"YES","NO")</f>
        <v>NO</v>
      </c>
      <c r="AQ238" s="30" t="str">
        <f>IF(SUM('Sales by Agent'!AO238:AQ238)&gt;0,"YES","NO")</f>
        <v>NO</v>
      </c>
      <c r="AR238" s="30" t="str">
        <f>IF(SUM('Sales by Agent'!AP238:AR238)&gt;0,"YES","NO")</f>
        <v>NO</v>
      </c>
      <c r="AS238" s="30" t="str">
        <f>IF(SUM('Sales by Agent'!AQ238:AS238)&gt;0,"YES","NO")</f>
        <v>NO</v>
      </c>
      <c r="AT238" s="30" t="str">
        <f>IF(SUM('Sales by Agent'!AR238:AT238)&gt;0,"YES","NO")</f>
        <v>NO</v>
      </c>
      <c r="AU238" s="30" t="str">
        <f>IF(SUM('Sales by Agent'!AS238:AU238)&gt;0,"YES","NO")</f>
        <v>NO</v>
      </c>
      <c r="AV238" s="30" t="str">
        <f>IF(SUM('Sales by Agent'!AT238:AV238)&gt;0,"YES","NO")</f>
        <v>NO</v>
      </c>
      <c r="AW238" s="87"/>
      <c r="AX238" t="str">
        <f t="shared" si="35"/>
        <v>NO</v>
      </c>
      <c r="AY238" t="str">
        <f t="shared" si="36"/>
        <v>NO</v>
      </c>
      <c r="AZ238" t="str">
        <f t="shared" si="37"/>
        <v>NO</v>
      </c>
      <c r="BA238" t="str">
        <f t="shared" si="38"/>
        <v>NO</v>
      </c>
      <c r="BB238" t="str">
        <f t="shared" si="39"/>
        <v>NO</v>
      </c>
      <c r="BC238" t="str">
        <f t="shared" si="40"/>
        <v>NO</v>
      </c>
      <c r="BD238" t="str">
        <f t="shared" si="41"/>
        <v>NEW INACTIVE</v>
      </c>
      <c r="BE238" t="str">
        <f t="shared" si="42"/>
        <v>NO</v>
      </c>
      <c r="BF238" t="str">
        <f t="shared" si="43"/>
        <v>NO</v>
      </c>
      <c r="BG238" t="str">
        <f t="shared" si="44"/>
        <v>NO</v>
      </c>
      <c r="BH238" t="str">
        <f t="shared" si="34"/>
        <v>NO</v>
      </c>
    </row>
    <row r="239" spans="1:60">
      <c r="A239" s="564" t="s">
        <v>477</v>
      </c>
      <c r="B239" s="564" t="s">
        <v>2550</v>
      </c>
      <c r="C239" s="564" t="s">
        <v>478</v>
      </c>
      <c r="D239" s="564" t="s">
        <v>954</v>
      </c>
      <c r="E239" s="564" t="s">
        <v>1005</v>
      </c>
      <c r="F239" s="565">
        <v>480950</v>
      </c>
      <c r="G239" s="86"/>
      <c r="H239" s="86"/>
      <c r="I239" s="30" t="str">
        <f>IF(SUM('Sales by Agent'!G239:I239)&gt;0,"YES","NO")</f>
        <v>YES</v>
      </c>
      <c r="J239" s="30" t="str">
        <f>IF(SUM('Sales by Agent'!H239:J239)&gt;0,"YES","NO")</f>
        <v>YES</v>
      </c>
      <c r="K239" s="30" t="str">
        <f>IF(SUM('Sales by Agent'!I239:K239)&gt;0,"YES","NO")</f>
        <v>YES</v>
      </c>
      <c r="L239" s="30" t="str">
        <f>IF(SUM('Sales by Agent'!J239:L239)&gt;0,"YES","NO")</f>
        <v>YES</v>
      </c>
      <c r="M239" s="30" t="str">
        <f>IF(SUM('Sales by Agent'!K239:M239)&gt;0,"YES","NO")</f>
        <v>YES</v>
      </c>
      <c r="N239" s="30" t="str">
        <f>IF(SUM('Sales by Agent'!L239:N239)&gt;0,"YES","NO")</f>
        <v>YES</v>
      </c>
      <c r="O239" s="30" t="str">
        <f>IF(SUM('Sales by Agent'!M239:O239)&gt;0,"YES","NO")</f>
        <v>YES</v>
      </c>
      <c r="P239" s="30" t="str">
        <f>IF(SUM('Sales by Agent'!N239:P239)&gt;0,"YES","NO")</f>
        <v>YES</v>
      </c>
      <c r="Q239" s="30" t="str">
        <f>IF(SUM('Sales by Agent'!O239:Q239)&gt;0,"YES","NO")</f>
        <v>NO</v>
      </c>
      <c r="R239" s="30" t="str">
        <f>IF(SUM('Sales by Agent'!P239:R239)&gt;0,"YES","NO")</f>
        <v>NO</v>
      </c>
      <c r="S239" s="30" t="str">
        <f>IF(SUM('Sales by Agent'!Q239:S239)&gt;0,"YES","NO")</f>
        <v>NO</v>
      </c>
      <c r="T239" s="30" t="str">
        <f>IF(SUM('Sales by Agent'!R239:T239)&gt;0,"YES","NO")</f>
        <v>NO</v>
      </c>
      <c r="U239" s="30" t="str">
        <f>IF(SUM('Sales by Agent'!S239:U239)&gt;0,"YES","NO")</f>
        <v>NO</v>
      </c>
      <c r="V239" s="30" t="str">
        <f>IF(SUM('Sales by Agent'!T239:V239)&gt;0,"YES","NO")</f>
        <v>NO</v>
      </c>
      <c r="W239" s="30" t="str">
        <f>IF(SUM('Sales by Agent'!U239:W239)&gt;0,"YES","NO")</f>
        <v>NO</v>
      </c>
      <c r="X239" s="30" t="str">
        <f>IF(SUM('Sales by Agent'!V239:X239)&gt;0,"YES","NO")</f>
        <v>NO</v>
      </c>
      <c r="Y239" s="30" t="str">
        <f>IF(SUM('Sales by Agent'!W239:Y239)&gt;0,"YES","NO")</f>
        <v>NO</v>
      </c>
      <c r="Z239" s="30" t="str">
        <f>IF(SUM('Sales by Agent'!X239:Z239)&gt;0,"YES","NO")</f>
        <v>NO</v>
      </c>
      <c r="AA239" s="30" t="str">
        <f>IF(SUM('Sales by Agent'!Y239:AA239)&gt;0,"YES","NO")</f>
        <v>NO</v>
      </c>
      <c r="AB239" s="30" t="str">
        <f>IF(SUM('Sales by Agent'!Z239:AB239)&gt;0,"YES","NO")</f>
        <v>YES</v>
      </c>
      <c r="AC239" s="30" t="str">
        <f>IF(SUM('Sales by Agent'!AA239:AC239)&gt;0,"YES","NO")</f>
        <v>YES</v>
      </c>
      <c r="AD239" s="30" t="str">
        <f>IF(SUM('Sales by Agent'!AB239:AD239)&gt;0,"YES","NO")</f>
        <v>YES</v>
      </c>
      <c r="AE239" s="30" t="str">
        <f>IF(SUM('Sales by Agent'!AC239:AE239)&gt;0,"YES","NO")</f>
        <v>NO</v>
      </c>
      <c r="AF239" s="30" t="str">
        <f>IF(SUM('Sales by Agent'!AD239:AF239)&gt;0,"YES","NO")</f>
        <v>NO</v>
      </c>
      <c r="AG239" s="30" t="str">
        <f>IF(SUM('Sales by Agent'!AE239:AG239)&gt;0,"YES","NO")</f>
        <v>NO</v>
      </c>
      <c r="AH239" s="30" t="str">
        <f>IF(SUM('Sales by Agent'!AF239:AH239)&gt;0,"YES","NO")</f>
        <v>NO</v>
      </c>
      <c r="AI239" s="30" t="str">
        <f>IF(SUM('Sales by Agent'!AG239:AI239)&gt;0,"YES","NO")</f>
        <v>NO</v>
      </c>
      <c r="AJ239" s="30" t="str">
        <f>IF(SUM('Sales by Agent'!AH239:AJ239)&gt;0,"YES","NO")</f>
        <v>NO</v>
      </c>
      <c r="AK239" s="30" t="str">
        <f>IF(SUM('Sales by Agent'!AI239:AK239)&gt;0,"YES","NO")</f>
        <v>NO</v>
      </c>
      <c r="AL239" s="30" t="str">
        <f>IF(SUM('Sales by Agent'!AJ239:AL239)&gt;0,"YES","NO")</f>
        <v>NO</v>
      </c>
      <c r="AM239" s="30" t="str">
        <f>IF(SUM('Sales by Agent'!AK239:AM239)&gt;0,"YES","NO")</f>
        <v>NO</v>
      </c>
      <c r="AN239" s="30" t="str">
        <f>IF(SUM('Sales by Agent'!AL239:AN239)&gt;0,"YES","NO")</f>
        <v>NO</v>
      </c>
      <c r="AO239" s="30" t="str">
        <f>IF(SUM('Sales by Agent'!AM239:AO239)&gt;0,"YES","NO")</f>
        <v>NO</v>
      </c>
      <c r="AP239" s="30" t="str">
        <f>IF(SUM('Sales by Agent'!AN239:AP239)&gt;0,"YES","NO")</f>
        <v>NO</v>
      </c>
      <c r="AQ239" s="30" t="str">
        <f>IF(SUM('Sales by Agent'!AO239:AQ239)&gt;0,"YES","NO")</f>
        <v>NO</v>
      </c>
      <c r="AR239" s="30" t="str">
        <f>IF(SUM('Sales by Agent'!AP239:AR239)&gt;0,"YES","NO")</f>
        <v>NO</v>
      </c>
      <c r="AS239" s="30" t="str">
        <f>IF(SUM('Sales by Agent'!AQ239:AS239)&gt;0,"YES","NO")</f>
        <v>NO</v>
      </c>
      <c r="AT239" s="30" t="str">
        <f>IF(SUM('Sales by Agent'!AR239:AT239)&gt;0,"YES","NO")</f>
        <v>NO</v>
      </c>
      <c r="AU239" s="30" t="str">
        <f>IF(SUM('Sales by Agent'!AS239:AU239)&gt;0,"YES","NO")</f>
        <v>NO</v>
      </c>
      <c r="AV239" s="30" t="str">
        <f>IF(SUM('Sales by Agent'!AT239:AV239)&gt;0,"YES","NO")</f>
        <v>NO</v>
      </c>
      <c r="AW239" s="87"/>
      <c r="AX239" t="str">
        <f t="shared" si="35"/>
        <v>NEW INACTIVE</v>
      </c>
      <c r="AY239" t="str">
        <f t="shared" si="36"/>
        <v>NO</v>
      </c>
      <c r="AZ239" t="str">
        <f t="shared" si="37"/>
        <v>NO</v>
      </c>
      <c r="BA239" t="str">
        <f t="shared" si="38"/>
        <v>NO</v>
      </c>
      <c r="BB239" t="str">
        <f t="shared" si="39"/>
        <v>NO</v>
      </c>
      <c r="BC239" t="str">
        <f t="shared" si="40"/>
        <v>NO</v>
      </c>
      <c r="BD239" t="str">
        <f t="shared" si="41"/>
        <v>NO</v>
      </c>
      <c r="BE239" t="str">
        <f t="shared" si="42"/>
        <v>NO</v>
      </c>
      <c r="BF239" t="str">
        <f t="shared" si="43"/>
        <v>NO</v>
      </c>
      <c r="BG239" t="str">
        <f t="shared" si="44"/>
        <v>NO</v>
      </c>
      <c r="BH239" t="str">
        <f t="shared" si="34"/>
        <v>NO</v>
      </c>
    </row>
    <row r="240" spans="1:60">
      <c r="A240" s="564" t="s">
        <v>377</v>
      </c>
      <c r="B240" s="564" t="s">
        <v>2551</v>
      </c>
      <c r="C240" s="564" t="s">
        <v>478</v>
      </c>
      <c r="D240" s="564" t="s">
        <v>954</v>
      </c>
      <c r="E240" s="564" t="s">
        <v>1005</v>
      </c>
      <c r="F240" s="565">
        <v>13414115</v>
      </c>
      <c r="G240" s="86"/>
      <c r="H240" s="86"/>
      <c r="I240" s="30" t="str">
        <f>IF(SUM('Sales by Agent'!G240:I240)&gt;0,"YES","NO")</f>
        <v>YES</v>
      </c>
      <c r="J240" s="30" t="str">
        <f>IF(SUM('Sales by Agent'!H240:J240)&gt;0,"YES","NO")</f>
        <v>YES</v>
      </c>
      <c r="K240" s="30" t="str">
        <f>IF(SUM('Sales by Agent'!I240:K240)&gt;0,"YES","NO")</f>
        <v>YES</v>
      </c>
      <c r="L240" s="30" t="str">
        <f>IF(SUM('Sales by Agent'!J240:L240)&gt;0,"YES","NO")</f>
        <v>YES</v>
      </c>
      <c r="M240" s="30" t="str">
        <f>IF(SUM('Sales by Agent'!K240:M240)&gt;0,"YES","NO")</f>
        <v>YES</v>
      </c>
      <c r="N240" s="30" t="str">
        <f>IF(SUM('Sales by Agent'!L240:N240)&gt;0,"YES","NO")</f>
        <v>YES</v>
      </c>
      <c r="O240" s="30" t="str">
        <f>IF(SUM('Sales by Agent'!M240:O240)&gt;0,"YES","NO")</f>
        <v>YES</v>
      </c>
      <c r="P240" s="30" t="str">
        <f>IF(SUM('Sales by Agent'!N240:P240)&gt;0,"YES","NO")</f>
        <v>YES</v>
      </c>
      <c r="Q240" s="30" t="str">
        <f>IF(SUM('Sales by Agent'!O240:Q240)&gt;0,"YES","NO")</f>
        <v>YES</v>
      </c>
      <c r="R240" s="30" t="str">
        <f>IF(SUM('Sales by Agent'!P240:R240)&gt;0,"YES","NO")</f>
        <v>YES</v>
      </c>
      <c r="S240" s="30" t="str">
        <f>IF(SUM('Sales by Agent'!Q240:S240)&gt;0,"YES","NO")</f>
        <v>YES</v>
      </c>
      <c r="T240" s="30" t="str">
        <f>IF(SUM('Sales by Agent'!R240:T240)&gt;0,"YES","NO")</f>
        <v>YES</v>
      </c>
      <c r="U240" s="30" t="str">
        <f>IF(SUM('Sales by Agent'!S240:U240)&gt;0,"YES","NO")</f>
        <v>YES</v>
      </c>
      <c r="V240" s="30" t="str">
        <f>IF(SUM('Sales by Agent'!T240:V240)&gt;0,"YES","NO")</f>
        <v>YES</v>
      </c>
      <c r="W240" s="30" t="str">
        <f>IF(SUM('Sales by Agent'!U240:W240)&gt;0,"YES","NO")</f>
        <v>YES</v>
      </c>
      <c r="X240" s="30" t="str">
        <f>IF(SUM('Sales by Agent'!V240:X240)&gt;0,"YES","NO")</f>
        <v>YES</v>
      </c>
      <c r="Y240" s="30" t="str">
        <f>IF(SUM('Sales by Agent'!W240:Y240)&gt;0,"YES","NO")</f>
        <v>YES</v>
      </c>
      <c r="Z240" s="30" t="str">
        <f>IF(SUM('Sales by Agent'!X240:Z240)&gt;0,"YES","NO")</f>
        <v>YES</v>
      </c>
      <c r="AA240" s="30" t="str">
        <f>IF(SUM('Sales by Agent'!Y240:AA240)&gt;0,"YES","NO")</f>
        <v>YES</v>
      </c>
      <c r="AB240" s="30" t="str">
        <f>IF(SUM('Sales by Agent'!Z240:AB240)&gt;0,"YES","NO")</f>
        <v>YES</v>
      </c>
      <c r="AC240" s="30" t="str">
        <f>IF(SUM('Sales by Agent'!AA240:AC240)&gt;0,"YES","NO")</f>
        <v>YES</v>
      </c>
      <c r="AD240" s="30" t="str">
        <f>IF(SUM('Sales by Agent'!AB240:AD240)&gt;0,"YES","NO")</f>
        <v>YES</v>
      </c>
      <c r="AE240" s="30" t="str">
        <f>IF(SUM('Sales by Agent'!AC240:AE240)&gt;0,"YES","NO")</f>
        <v>YES</v>
      </c>
      <c r="AF240" s="30" t="str">
        <f>IF(SUM('Sales by Agent'!AD240:AF240)&gt;0,"YES","NO")</f>
        <v>YES</v>
      </c>
      <c r="AG240" s="30" t="str">
        <f>IF(SUM('Sales by Agent'!AE240:AG240)&gt;0,"YES","NO")</f>
        <v>YES</v>
      </c>
      <c r="AH240" s="30" t="str">
        <f>IF(SUM('Sales by Agent'!AF240:AH240)&gt;0,"YES","NO")</f>
        <v>YES</v>
      </c>
      <c r="AI240" s="30" t="str">
        <f>IF(SUM('Sales by Agent'!AG240:AI240)&gt;0,"YES","NO")</f>
        <v>YES</v>
      </c>
      <c r="AJ240" s="30" t="str">
        <f>IF(SUM('Sales by Agent'!AH240:AJ240)&gt;0,"YES","NO")</f>
        <v>YES</v>
      </c>
      <c r="AK240" s="30" t="str">
        <f>IF(SUM('Sales by Agent'!AI240:AK240)&gt;0,"YES","NO")</f>
        <v>YES</v>
      </c>
      <c r="AL240" s="30" t="str">
        <f>IF(SUM('Sales by Agent'!AJ240:AL240)&gt;0,"YES","NO")</f>
        <v>YES</v>
      </c>
      <c r="AM240" s="30" t="str">
        <f>IF(SUM('Sales by Agent'!AK240:AM240)&gt;0,"YES","NO")</f>
        <v>YES</v>
      </c>
      <c r="AN240" s="30" t="str">
        <f>IF(SUM('Sales by Agent'!AL240:AN240)&gt;0,"YES","NO")</f>
        <v>YES</v>
      </c>
      <c r="AO240" s="30" t="str">
        <f>IF(SUM('Sales by Agent'!AM240:AO240)&gt;0,"YES","NO")</f>
        <v>YES</v>
      </c>
      <c r="AP240" s="30" t="str">
        <f>IF(SUM('Sales by Agent'!AN240:AP240)&gt;0,"YES","NO")</f>
        <v>YES</v>
      </c>
      <c r="AQ240" s="30" t="str">
        <f>IF(SUM('Sales by Agent'!AO240:AQ240)&gt;0,"YES","NO")</f>
        <v>YES</v>
      </c>
      <c r="AR240" s="30" t="str">
        <f>IF(SUM('Sales by Agent'!AP240:AR240)&gt;0,"YES","NO")</f>
        <v>YES</v>
      </c>
      <c r="AS240" s="30" t="str">
        <f>IF(SUM('Sales by Agent'!AQ240:AS240)&gt;0,"YES","NO")</f>
        <v>YES</v>
      </c>
      <c r="AT240" s="30" t="str">
        <f>IF(SUM('Sales by Agent'!AR240:AT240)&gt;0,"YES","NO")</f>
        <v>YES</v>
      </c>
      <c r="AU240" s="30" t="str">
        <f>IF(SUM('Sales by Agent'!AS240:AU240)&gt;0,"YES","NO")</f>
        <v>YES</v>
      </c>
      <c r="AV240" s="30" t="str">
        <f>IF(SUM('Sales by Agent'!AT240:AV240)&gt;0,"YES","NO")</f>
        <v>YES</v>
      </c>
      <c r="AW240" s="87"/>
      <c r="AX240" t="str">
        <f t="shared" si="35"/>
        <v>NO</v>
      </c>
      <c r="AY240" t="str">
        <f t="shared" si="36"/>
        <v>NO</v>
      </c>
      <c r="AZ240" t="str">
        <f t="shared" si="37"/>
        <v>NO</v>
      </c>
      <c r="BA240" t="str">
        <f t="shared" si="38"/>
        <v>NO</v>
      </c>
      <c r="BB240" t="str">
        <f t="shared" si="39"/>
        <v>NO</v>
      </c>
      <c r="BC240" t="str">
        <f t="shared" si="40"/>
        <v>NO</v>
      </c>
      <c r="BD240" t="str">
        <f t="shared" si="41"/>
        <v>NO</v>
      </c>
      <c r="BE240" t="str">
        <f t="shared" si="42"/>
        <v>NO</v>
      </c>
      <c r="BF240" t="str">
        <f t="shared" si="43"/>
        <v>NO</v>
      </c>
      <c r="BG240" t="str">
        <f t="shared" si="44"/>
        <v>NO</v>
      </c>
      <c r="BH240" t="str">
        <f t="shared" si="34"/>
        <v>NO</v>
      </c>
    </row>
    <row r="241" spans="1:60">
      <c r="A241" s="564" t="s">
        <v>380</v>
      </c>
      <c r="B241" s="564" t="s">
        <v>2552</v>
      </c>
      <c r="C241" s="564" t="s">
        <v>478</v>
      </c>
      <c r="D241" s="564" t="s">
        <v>954</v>
      </c>
      <c r="E241" s="564" t="s">
        <v>1005</v>
      </c>
      <c r="F241" s="565">
        <v>385500</v>
      </c>
      <c r="G241" s="87"/>
      <c r="H241" s="87"/>
      <c r="I241" s="30" t="str">
        <f>IF(SUM('Sales by Agent'!G241:I241)&gt;0,"YES","NO")</f>
        <v>NO</v>
      </c>
      <c r="J241" s="30" t="str">
        <f>IF(SUM('Sales by Agent'!H241:J241)&gt;0,"YES","NO")</f>
        <v>NO</v>
      </c>
      <c r="K241" s="30" t="str">
        <f>IF(SUM('Sales by Agent'!I241:K241)&gt;0,"YES","NO")</f>
        <v>NO</v>
      </c>
      <c r="L241" s="30" t="str">
        <f>IF(SUM('Sales by Agent'!J241:L241)&gt;0,"YES","NO")</f>
        <v>NO</v>
      </c>
      <c r="M241" s="30" t="str">
        <f>IF(SUM('Sales by Agent'!K241:M241)&gt;0,"YES","NO")</f>
        <v>NO</v>
      </c>
      <c r="N241" s="30" t="str">
        <f>IF(SUM('Sales by Agent'!L241:N241)&gt;0,"YES","NO")</f>
        <v>NO</v>
      </c>
      <c r="O241" s="30" t="str">
        <f>IF(SUM('Sales by Agent'!M241:O241)&gt;0,"YES","NO")</f>
        <v>NO</v>
      </c>
      <c r="P241" s="30" t="str">
        <f>IF(SUM('Sales by Agent'!N241:P241)&gt;0,"YES","NO")</f>
        <v>NO</v>
      </c>
      <c r="Q241" s="30" t="str">
        <f>IF(SUM('Sales by Agent'!O241:Q241)&gt;0,"YES","NO")</f>
        <v>NO</v>
      </c>
      <c r="R241" s="30" t="str">
        <f>IF(SUM('Sales by Agent'!P241:R241)&gt;0,"YES","NO")</f>
        <v>NO</v>
      </c>
      <c r="S241" s="30" t="str">
        <f>IF(SUM('Sales by Agent'!Q241:S241)&gt;0,"YES","NO")</f>
        <v>NO</v>
      </c>
      <c r="T241" s="30" t="str">
        <f>IF(SUM('Sales by Agent'!R241:T241)&gt;0,"YES","NO")</f>
        <v>NO</v>
      </c>
      <c r="U241" s="30" t="str">
        <f>IF(SUM('Sales by Agent'!S241:U241)&gt;0,"YES","NO")</f>
        <v>NO</v>
      </c>
      <c r="V241" s="30" t="str">
        <f>IF(SUM('Sales by Agent'!T241:V241)&gt;0,"YES","NO")</f>
        <v>NO</v>
      </c>
      <c r="W241" s="30" t="str">
        <f>IF(SUM('Sales by Agent'!U241:W241)&gt;0,"YES","NO")</f>
        <v>NO</v>
      </c>
      <c r="X241" s="30" t="str">
        <f>IF(SUM('Sales by Agent'!V241:X241)&gt;0,"YES","NO")</f>
        <v>NO</v>
      </c>
      <c r="Y241" s="30" t="str">
        <f>IF(SUM('Sales by Agent'!W241:Y241)&gt;0,"YES","NO")</f>
        <v>NO</v>
      </c>
      <c r="Z241" s="30" t="str">
        <f>IF(SUM('Sales by Agent'!X241:Z241)&gt;0,"YES","NO")</f>
        <v>NO</v>
      </c>
      <c r="AA241" s="30" t="str">
        <f>IF(SUM('Sales by Agent'!Y241:AA241)&gt;0,"YES","NO")</f>
        <v>NO</v>
      </c>
      <c r="AB241" s="30" t="str">
        <f>IF(SUM('Sales by Agent'!Z241:AB241)&gt;0,"YES","NO")</f>
        <v>NO</v>
      </c>
      <c r="AC241" s="30" t="str">
        <f>IF(SUM('Sales by Agent'!AA241:AC241)&gt;0,"YES","NO")</f>
        <v>NO</v>
      </c>
      <c r="AD241" s="30" t="str">
        <f>IF(SUM('Sales by Agent'!AB241:AD241)&gt;0,"YES","NO")</f>
        <v>YES</v>
      </c>
      <c r="AE241" s="30" t="str">
        <f>IF(SUM('Sales by Agent'!AC241:AE241)&gt;0,"YES","NO")</f>
        <v>YES</v>
      </c>
      <c r="AF241" s="30" t="str">
        <f>IF(SUM('Sales by Agent'!AD241:AF241)&gt;0,"YES","NO")</f>
        <v>YES</v>
      </c>
      <c r="AG241" s="30" t="str">
        <f>IF(SUM('Sales by Agent'!AE241:AG241)&gt;0,"YES","NO")</f>
        <v>YES</v>
      </c>
      <c r="AH241" s="30" t="str">
        <f>IF(SUM('Sales by Agent'!AF241:AH241)&gt;0,"YES","NO")</f>
        <v>YES</v>
      </c>
      <c r="AI241" s="30" t="str">
        <f>IF(SUM('Sales by Agent'!AG241:AI241)&gt;0,"YES","NO")</f>
        <v>YES</v>
      </c>
      <c r="AJ241" s="30" t="str">
        <f>IF(SUM('Sales by Agent'!AH241:AJ241)&gt;0,"YES","NO")</f>
        <v>YES</v>
      </c>
      <c r="AK241" s="30" t="str">
        <f>IF(SUM('Sales by Agent'!AI241:AK241)&gt;0,"YES","NO")</f>
        <v>YES</v>
      </c>
      <c r="AL241" s="30" t="str">
        <f>IF(SUM('Sales by Agent'!AJ241:AL241)&gt;0,"YES","NO")</f>
        <v>NO</v>
      </c>
      <c r="AM241" s="30" t="str">
        <f>IF(SUM('Sales by Agent'!AK241:AM241)&gt;0,"YES","NO")</f>
        <v>NO</v>
      </c>
      <c r="AN241" s="30" t="str">
        <f>IF(SUM('Sales by Agent'!AL241:AN241)&gt;0,"YES","NO")</f>
        <v>NO</v>
      </c>
      <c r="AO241" s="30" t="str">
        <f>IF(SUM('Sales by Agent'!AM241:AO241)&gt;0,"YES","NO")</f>
        <v>NO</v>
      </c>
      <c r="AP241" s="30" t="str">
        <f>IF(SUM('Sales by Agent'!AN241:AP241)&gt;0,"YES","NO")</f>
        <v>NO</v>
      </c>
      <c r="AQ241" s="30" t="str">
        <f>IF(SUM('Sales by Agent'!AO241:AQ241)&gt;0,"YES","NO")</f>
        <v>NO</v>
      </c>
      <c r="AR241" s="30" t="str">
        <f>IF(SUM('Sales by Agent'!AP241:AR241)&gt;0,"YES","NO")</f>
        <v>NO</v>
      </c>
      <c r="AS241" s="30" t="str">
        <f>IF(SUM('Sales by Agent'!AQ241:AS241)&gt;0,"YES","NO")</f>
        <v>NO</v>
      </c>
      <c r="AT241" s="30" t="str">
        <f>IF(SUM('Sales by Agent'!AR241:AT241)&gt;0,"YES","NO")</f>
        <v>NO</v>
      </c>
      <c r="AU241" s="30" t="str">
        <f>IF(SUM('Sales by Agent'!AS241:AU241)&gt;0,"YES","NO")</f>
        <v>NO</v>
      </c>
      <c r="AV241" s="30" t="str">
        <f>IF(SUM('Sales by Agent'!AT241:AV241)&gt;0,"YES","NO")</f>
        <v>NO</v>
      </c>
      <c r="AW241" s="87"/>
      <c r="AX241" t="str">
        <f t="shared" si="35"/>
        <v>NO</v>
      </c>
      <c r="AY241" t="str">
        <f t="shared" si="36"/>
        <v>NO</v>
      </c>
      <c r="AZ241" t="str">
        <f t="shared" si="37"/>
        <v>NO</v>
      </c>
      <c r="BA241" t="str">
        <f t="shared" si="38"/>
        <v>NO</v>
      </c>
      <c r="BB241" t="str">
        <f t="shared" si="39"/>
        <v>NO</v>
      </c>
      <c r="BC241" t="str">
        <f t="shared" si="40"/>
        <v>NO</v>
      </c>
      <c r="BD241" t="str">
        <f t="shared" si="41"/>
        <v>NO</v>
      </c>
      <c r="BE241" t="str">
        <f t="shared" si="42"/>
        <v>NEW INACTIVE</v>
      </c>
      <c r="BF241" t="str">
        <f t="shared" si="43"/>
        <v>NO</v>
      </c>
      <c r="BG241" t="str">
        <f t="shared" si="44"/>
        <v>NO</v>
      </c>
      <c r="BH241" t="str">
        <f t="shared" si="34"/>
        <v>NO</v>
      </c>
    </row>
    <row r="242" spans="1:60">
      <c r="A242" s="564" t="s">
        <v>1932</v>
      </c>
      <c r="B242" s="564" t="s">
        <v>2553</v>
      </c>
      <c r="C242" s="564" t="s">
        <v>478</v>
      </c>
      <c r="D242" s="564" t="s">
        <v>954</v>
      </c>
      <c r="E242" s="564" t="s">
        <v>1005</v>
      </c>
      <c r="F242" s="565">
        <v>296100</v>
      </c>
      <c r="G242" s="31"/>
      <c r="H242" s="31"/>
      <c r="I242" s="30" t="str">
        <f>IF(SUM('Sales by Agent'!G242:I242)&gt;0,"YES","NO")</f>
        <v>NO</v>
      </c>
      <c r="J242" s="30" t="str">
        <f>IF(SUM('Sales by Agent'!H242:J242)&gt;0,"YES","NO")</f>
        <v>NO</v>
      </c>
      <c r="K242" s="30" t="str">
        <f>IF(SUM('Sales by Agent'!I242:K242)&gt;0,"YES","NO")</f>
        <v>NO</v>
      </c>
      <c r="L242" s="30" t="str">
        <f>IF(SUM('Sales by Agent'!J242:L242)&gt;0,"YES","NO")</f>
        <v>NO</v>
      </c>
      <c r="M242" s="30" t="str">
        <f>IF(SUM('Sales by Agent'!K242:M242)&gt;0,"YES","NO")</f>
        <v>NO</v>
      </c>
      <c r="N242" s="30" t="str">
        <f>IF(SUM('Sales by Agent'!L242:N242)&gt;0,"YES","NO")</f>
        <v>NO</v>
      </c>
      <c r="O242" s="30" t="str">
        <f>IF(SUM('Sales by Agent'!M242:O242)&gt;0,"YES","NO")</f>
        <v>NO</v>
      </c>
      <c r="P242" s="30" t="str">
        <f>IF(SUM('Sales by Agent'!N242:P242)&gt;0,"YES","NO")</f>
        <v>NO</v>
      </c>
      <c r="Q242" s="30" t="str">
        <f>IF(SUM('Sales by Agent'!O242:Q242)&gt;0,"YES","NO")</f>
        <v>NO</v>
      </c>
      <c r="R242" s="30" t="str">
        <f>IF(SUM('Sales by Agent'!P242:R242)&gt;0,"YES","NO")</f>
        <v>NO</v>
      </c>
      <c r="S242" s="30" t="str">
        <f>IF(SUM('Sales by Agent'!Q242:S242)&gt;0,"YES","NO")</f>
        <v>NO</v>
      </c>
      <c r="T242" s="30" t="str">
        <f>IF(SUM('Sales by Agent'!R242:T242)&gt;0,"YES","NO")</f>
        <v>NO</v>
      </c>
      <c r="U242" s="30" t="str">
        <f>IF(SUM('Sales by Agent'!S242:U242)&gt;0,"YES","NO")</f>
        <v>NO</v>
      </c>
      <c r="V242" s="30" t="str">
        <f>IF(SUM('Sales by Agent'!T242:V242)&gt;0,"YES","NO")</f>
        <v>NO</v>
      </c>
      <c r="W242" s="30" t="str">
        <f>IF(SUM('Sales by Agent'!U242:W242)&gt;0,"YES","NO")</f>
        <v>NO</v>
      </c>
      <c r="X242" s="30" t="str">
        <f>IF(SUM('Sales by Agent'!V242:X242)&gt;0,"YES","NO")</f>
        <v>NO</v>
      </c>
      <c r="Y242" s="30" t="str">
        <f>IF(SUM('Sales by Agent'!W242:Y242)&gt;0,"YES","NO")</f>
        <v>NO</v>
      </c>
      <c r="Z242" s="30" t="str">
        <f>IF(SUM('Sales by Agent'!X242:Z242)&gt;0,"YES","NO")</f>
        <v>NO</v>
      </c>
      <c r="AA242" s="30" t="str">
        <f>IF(SUM('Sales by Agent'!Y242:AA242)&gt;0,"YES","NO")</f>
        <v>NO</v>
      </c>
      <c r="AB242" s="30" t="str">
        <f>IF(SUM('Sales by Agent'!Z242:AB242)&gt;0,"YES","NO")</f>
        <v>NO</v>
      </c>
      <c r="AC242" s="30" t="str">
        <f>IF(SUM('Sales by Agent'!AA242:AC242)&gt;0,"YES","NO")</f>
        <v>NO</v>
      </c>
      <c r="AD242" s="30" t="str">
        <f>IF(SUM('Sales by Agent'!AB242:AD242)&gt;0,"YES","NO")</f>
        <v>YES</v>
      </c>
      <c r="AE242" s="30" t="str">
        <f>IF(SUM('Sales by Agent'!AC242:AE242)&gt;0,"YES","NO")</f>
        <v>YES</v>
      </c>
      <c r="AF242" s="30" t="str">
        <f>IF(SUM('Sales by Agent'!AD242:AF242)&gt;0,"YES","NO")</f>
        <v>YES</v>
      </c>
      <c r="AG242" s="30" t="str">
        <f>IF(SUM('Sales by Agent'!AE242:AG242)&gt;0,"YES","NO")</f>
        <v>YES</v>
      </c>
      <c r="AH242" s="30" t="str">
        <f>IF(SUM('Sales by Agent'!AF242:AH242)&gt;0,"YES","NO")</f>
        <v>YES</v>
      </c>
      <c r="AI242" s="30" t="str">
        <f>IF(SUM('Sales by Agent'!AG242:AI242)&gt;0,"YES","NO")</f>
        <v>YES</v>
      </c>
      <c r="AJ242" s="30" t="str">
        <f>IF(SUM('Sales by Agent'!AH242:AJ242)&gt;0,"YES","NO")</f>
        <v>YES</v>
      </c>
      <c r="AK242" s="30" t="str">
        <f>IF(SUM('Sales by Agent'!AI242:AK242)&gt;0,"YES","NO")</f>
        <v>YES</v>
      </c>
      <c r="AL242" s="30" t="str">
        <f>IF(SUM('Sales by Agent'!AJ242:AL242)&gt;0,"YES","NO")</f>
        <v>NO</v>
      </c>
      <c r="AM242" s="30" t="str">
        <f>IF(SUM('Sales by Agent'!AK242:AM242)&gt;0,"YES","NO")</f>
        <v>NO</v>
      </c>
      <c r="AN242" s="30" t="str">
        <f>IF(SUM('Sales by Agent'!AL242:AN242)&gt;0,"YES","NO")</f>
        <v>NO</v>
      </c>
      <c r="AO242" s="30" t="str">
        <f>IF(SUM('Sales by Agent'!AM242:AO242)&gt;0,"YES","NO")</f>
        <v>NO</v>
      </c>
      <c r="AP242" s="30" t="str">
        <f>IF(SUM('Sales by Agent'!AN242:AP242)&gt;0,"YES","NO")</f>
        <v>NO</v>
      </c>
      <c r="AQ242" s="30" t="str">
        <f>IF(SUM('Sales by Agent'!AO242:AQ242)&gt;0,"YES","NO")</f>
        <v>NO</v>
      </c>
      <c r="AR242" s="30" t="str">
        <f>IF(SUM('Sales by Agent'!AP242:AR242)&gt;0,"YES","NO")</f>
        <v>NO</v>
      </c>
      <c r="AS242" s="30" t="str">
        <f>IF(SUM('Sales by Agent'!AQ242:AS242)&gt;0,"YES","NO")</f>
        <v>NO</v>
      </c>
      <c r="AT242" s="30" t="str">
        <f>IF(SUM('Sales by Agent'!AR242:AT242)&gt;0,"YES","NO")</f>
        <v>NO</v>
      </c>
      <c r="AU242" s="30" t="str">
        <f>IF(SUM('Sales by Agent'!AS242:AU242)&gt;0,"YES","NO")</f>
        <v>NO</v>
      </c>
      <c r="AV242" s="30" t="str">
        <f>IF(SUM('Sales by Agent'!AT242:AV242)&gt;0,"YES","NO")</f>
        <v>NO</v>
      </c>
      <c r="AW242" s="87"/>
      <c r="AX242" t="str">
        <f t="shared" si="35"/>
        <v>NO</v>
      </c>
      <c r="AY242" t="str">
        <f t="shared" si="36"/>
        <v>NO</v>
      </c>
      <c r="AZ242" t="str">
        <f t="shared" si="37"/>
        <v>NO</v>
      </c>
      <c r="BA242" t="str">
        <f t="shared" si="38"/>
        <v>NO</v>
      </c>
      <c r="BB242" t="str">
        <f t="shared" si="39"/>
        <v>NO</v>
      </c>
      <c r="BC242" t="str">
        <f t="shared" si="40"/>
        <v>NO</v>
      </c>
      <c r="BD242" t="str">
        <f t="shared" si="41"/>
        <v>NO</v>
      </c>
      <c r="BE242" t="str">
        <f t="shared" si="42"/>
        <v>NEW INACTIVE</v>
      </c>
      <c r="BF242" t="str">
        <f t="shared" si="43"/>
        <v>NO</v>
      </c>
      <c r="BG242" t="str">
        <f t="shared" si="44"/>
        <v>NO</v>
      </c>
      <c r="BH242" t="str">
        <f t="shared" si="34"/>
        <v>NO</v>
      </c>
    </row>
    <row r="243" spans="1:60">
      <c r="A243" s="564" t="s">
        <v>384</v>
      </c>
      <c r="B243" s="564" t="s">
        <v>2554</v>
      </c>
      <c r="C243" s="564" t="s">
        <v>478</v>
      </c>
      <c r="D243" s="564" t="s">
        <v>954</v>
      </c>
      <c r="E243" s="564" t="s">
        <v>1005</v>
      </c>
      <c r="F243" s="565">
        <v>5463454</v>
      </c>
      <c r="G243" s="86"/>
      <c r="H243" s="86"/>
      <c r="I243" s="30" t="str">
        <f>IF(SUM('Sales by Agent'!G243:I243)&gt;0,"YES","NO")</f>
        <v>NO</v>
      </c>
      <c r="J243" s="30" t="str">
        <f>IF(SUM('Sales by Agent'!H243:J243)&gt;0,"YES","NO")</f>
        <v>NO</v>
      </c>
      <c r="K243" s="30" t="str">
        <f>IF(SUM('Sales by Agent'!I243:K243)&gt;0,"YES","NO")</f>
        <v>NO</v>
      </c>
      <c r="L243" s="30" t="str">
        <f>IF(SUM('Sales by Agent'!J243:L243)&gt;0,"YES","NO")</f>
        <v>NO</v>
      </c>
      <c r="M243" s="30" t="str">
        <f>IF(SUM('Sales by Agent'!K243:M243)&gt;0,"YES","NO")</f>
        <v>NO</v>
      </c>
      <c r="N243" s="30" t="str">
        <f>IF(SUM('Sales by Agent'!L243:N243)&gt;0,"YES","NO")</f>
        <v>NO</v>
      </c>
      <c r="O243" s="30" t="str">
        <f>IF(SUM('Sales by Agent'!M243:O243)&gt;0,"YES","NO")</f>
        <v>NO</v>
      </c>
      <c r="P243" s="30" t="str">
        <f>IF(SUM('Sales by Agent'!N243:P243)&gt;0,"YES","NO")</f>
        <v>NO</v>
      </c>
      <c r="Q243" s="30" t="str">
        <f>IF(SUM('Sales by Agent'!O243:Q243)&gt;0,"YES","NO")</f>
        <v>NO</v>
      </c>
      <c r="R243" s="30" t="str">
        <f>IF(SUM('Sales by Agent'!P243:R243)&gt;0,"YES","NO")</f>
        <v>NO</v>
      </c>
      <c r="S243" s="30" t="str">
        <f>IF(SUM('Sales by Agent'!Q243:S243)&gt;0,"YES","NO")</f>
        <v>NO</v>
      </c>
      <c r="T243" s="30" t="str">
        <f>IF(SUM('Sales by Agent'!R243:T243)&gt;0,"YES","NO")</f>
        <v>NO</v>
      </c>
      <c r="U243" s="30" t="str">
        <f>IF(SUM('Sales by Agent'!S243:U243)&gt;0,"YES","NO")</f>
        <v>NO</v>
      </c>
      <c r="V243" s="30" t="str">
        <f>IF(SUM('Sales by Agent'!T243:V243)&gt;0,"YES","NO")</f>
        <v>NO</v>
      </c>
      <c r="W243" s="30" t="str">
        <f>IF(SUM('Sales by Agent'!U243:W243)&gt;0,"YES","NO")</f>
        <v>NO</v>
      </c>
      <c r="X243" s="30" t="str">
        <f>IF(SUM('Sales by Agent'!V243:X243)&gt;0,"YES","NO")</f>
        <v>NO</v>
      </c>
      <c r="Y243" s="30" t="str">
        <f>IF(SUM('Sales by Agent'!W243:Y243)&gt;0,"YES","NO")</f>
        <v>NO</v>
      </c>
      <c r="Z243" s="30" t="str">
        <f>IF(SUM('Sales by Agent'!X243:Z243)&gt;0,"YES","NO")</f>
        <v>NO</v>
      </c>
      <c r="AA243" s="30" t="str">
        <f>IF(SUM('Sales by Agent'!Y243:AA243)&gt;0,"YES","NO")</f>
        <v>NO</v>
      </c>
      <c r="AB243" s="30" t="str">
        <f>IF(SUM('Sales by Agent'!Z243:AB243)&gt;0,"YES","NO")</f>
        <v>NO</v>
      </c>
      <c r="AC243" s="30" t="str">
        <f>IF(SUM('Sales by Agent'!AA243:AC243)&gt;0,"YES","NO")</f>
        <v>NO</v>
      </c>
      <c r="AD243" s="30" t="str">
        <f>IF(SUM('Sales by Agent'!AB243:AD243)&gt;0,"YES","NO")</f>
        <v>YES</v>
      </c>
      <c r="AE243" s="30" t="str">
        <f>IF(SUM('Sales by Agent'!AC243:AE243)&gt;0,"YES","NO")</f>
        <v>YES</v>
      </c>
      <c r="AF243" s="30" t="str">
        <f>IF(SUM('Sales by Agent'!AD243:AF243)&gt;0,"YES","NO")</f>
        <v>YES</v>
      </c>
      <c r="AG243" s="30" t="str">
        <f>IF(SUM('Sales by Agent'!AE243:AG243)&gt;0,"YES","NO")</f>
        <v>YES</v>
      </c>
      <c r="AH243" s="30" t="str">
        <f>IF(SUM('Sales by Agent'!AF243:AH243)&gt;0,"YES","NO")</f>
        <v>YES</v>
      </c>
      <c r="AI243" s="30" t="str">
        <f>IF(SUM('Sales by Agent'!AG243:AI243)&gt;0,"YES","NO")</f>
        <v>YES</v>
      </c>
      <c r="AJ243" s="30" t="str">
        <f>IF(SUM('Sales by Agent'!AH243:AJ243)&gt;0,"YES","NO")</f>
        <v>YES</v>
      </c>
      <c r="AK243" s="30" t="str">
        <f>IF(SUM('Sales by Agent'!AI243:AK243)&gt;0,"YES","NO")</f>
        <v>YES</v>
      </c>
      <c r="AL243" s="30" t="str">
        <f>IF(SUM('Sales by Agent'!AJ243:AL243)&gt;0,"YES","NO")</f>
        <v>YES</v>
      </c>
      <c r="AM243" s="30" t="str">
        <f>IF(SUM('Sales by Agent'!AK243:AM243)&gt;0,"YES","NO")</f>
        <v>YES</v>
      </c>
      <c r="AN243" s="30" t="str">
        <f>IF(SUM('Sales by Agent'!AL243:AN243)&gt;0,"YES","NO")</f>
        <v>YES</v>
      </c>
      <c r="AO243" s="30" t="str">
        <f>IF(SUM('Sales by Agent'!AM243:AO243)&gt;0,"YES","NO")</f>
        <v>YES</v>
      </c>
      <c r="AP243" s="30" t="str">
        <f>IF(SUM('Sales by Agent'!AN243:AP243)&gt;0,"YES","NO")</f>
        <v>YES</v>
      </c>
      <c r="AQ243" s="30" t="str">
        <f>IF(SUM('Sales by Agent'!AO243:AQ243)&gt;0,"YES","NO")</f>
        <v>YES</v>
      </c>
      <c r="AR243" s="30" t="str">
        <f>IF(SUM('Sales by Agent'!AP243:AR243)&gt;0,"YES","NO")</f>
        <v>YES</v>
      </c>
      <c r="AS243" s="30" t="str">
        <f>IF(SUM('Sales by Agent'!AQ243:AS243)&gt;0,"YES","NO")</f>
        <v>YES</v>
      </c>
      <c r="AT243" s="30" t="str">
        <f>IF(SUM('Sales by Agent'!AR243:AT243)&gt;0,"YES","NO")</f>
        <v>YES</v>
      </c>
      <c r="AU243" s="30" t="str">
        <f>IF(SUM('Sales by Agent'!AS243:AU243)&gt;0,"YES","NO")</f>
        <v>YES</v>
      </c>
      <c r="AV243" s="30" t="str">
        <f>IF(SUM('Sales by Agent'!AT243:AV243)&gt;0,"YES","NO")</f>
        <v>YES</v>
      </c>
      <c r="AW243" s="87"/>
      <c r="AX243" t="str">
        <f t="shared" si="35"/>
        <v>NO</v>
      </c>
      <c r="AY243" t="str">
        <f t="shared" si="36"/>
        <v>NO</v>
      </c>
      <c r="AZ243" t="str">
        <f t="shared" si="37"/>
        <v>NO</v>
      </c>
      <c r="BA243" t="str">
        <f t="shared" si="38"/>
        <v>NO</v>
      </c>
      <c r="BB243" t="str">
        <f t="shared" si="39"/>
        <v>NO</v>
      </c>
      <c r="BC243" t="str">
        <f t="shared" si="40"/>
        <v>NO</v>
      </c>
      <c r="BD243" t="str">
        <f t="shared" si="41"/>
        <v>NO</v>
      </c>
      <c r="BE243" t="str">
        <f t="shared" si="42"/>
        <v>NO</v>
      </c>
      <c r="BF243" t="str">
        <f t="shared" si="43"/>
        <v>NO</v>
      </c>
      <c r="BG243" t="str">
        <f t="shared" si="44"/>
        <v>NO</v>
      </c>
      <c r="BH243" t="str">
        <f t="shared" si="34"/>
        <v>NO</v>
      </c>
    </row>
    <row r="244" spans="1:60">
      <c r="A244" s="564" t="s">
        <v>386</v>
      </c>
      <c r="B244" s="564" t="s">
        <v>2555</v>
      </c>
      <c r="C244" s="564" t="s">
        <v>478</v>
      </c>
      <c r="D244" s="564" t="s">
        <v>954</v>
      </c>
      <c r="E244" s="564" t="s">
        <v>1005</v>
      </c>
      <c r="F244" s="565">
        <v>1516200</v>
      </c>
      <c r="G244" s="31"/>
      <c r="H244" s="31"/>
      <c r="I244" s="30" t="str">
        <f>IF(SUM('Sales by Agent'!G244:I244)&gt;0,"YES","NO")</f>
        <v>NO</v>
      </c>
      <c r="J244" s="30" t="str">
        <f>IF(SUM('Sales by Agent'!H244:J244)&gt;0,"YES","NO")</f>
        <v>NO</v>
      </c>
      <c r="K244" s="30" t="str">
        <f>IF(SUM('Sales by Agent'!I244:K244)&gt;0,"YES","NO")</f>
        <v>NO</v>
      </c>
      <c r="L244" s="30" t="str">
        <f>IF(SUM('Sales by Agent'!J244:L244)&gt;0,"YES","NO")</f>
        <v>NO</v>
      </c>
      <c r="M244" s="30" t="str">
        <f>IF(SUM('Sales by Agent'!K244:M244)&gt;0,"YES","NO")</f>
        <v>NO</v>
      </c>
      <c r="N244" s="30" t="str">
        <f>IF(SUM('Sales by Agent'!L244:N244)&gt;0,"YES","NO")</f>
        <v>NO</v>
      </c>
      <c r="O244" s="30" t="str">
        <f>IF(SUM('Sales by Agent'!M244:O244)&gt;0,"YES","NO")</f>
        <v>NO</v>
      </c>
      <c r="P244" s="30" t="str">
        <f>IF(SUM('Sales by Agent'!N244:P244)&gt;0,"YES","NO")</f>
        <v>NO</v>
      </c>
      <c r="Q244" s="30" t="str">
        <f>IF(SUM('Sales by Agent'!O244:Q244)&gt;0,"YES","NO")</f>
        <v>NO</v>
      </c>
      <c r="R244" s="30" t="str">
        <f>IF(SUM('Sales by Agent'!P244:R244)&gt;0,"YES","NO")</f>
        <v>NO</v>
      </c>
      <c r="S244" s="30" t="str">
        <f>IF(SUM('Sales by Agent'!Q244:S244)&gt;0,"YES","NO")</f>
        <v>NO</v>
      </c>
      <c r="T244" s="30" t="str">
        <f>IF(SUM('Sales by Agent'!R244:T244)&gt;0,"YES","NO")</f>
        <v>NO</v>
      </c>
      <c r="U244" s="30" t="str">
        <f>IF(SUM('Sales by Agent'!S244:U244)&gt;0,"YES","NO")</f>
        <v>NO</v>
      </c>
      <c r="V244" s="30" t="str">
        <f>IF(SUM('Sales by Agent'!T244:V244)&gt;0,"YES","NO")</f>
        <v>NO</v>
      </c>
      <c r="W244" s="30" t="str">
        <f>IF(SUM('Sales by Agent'!U244:W244)&gt;0,"YES","NO")</f>
        <v>NO</v>
      </c>
      <c r="X244" s="30" t="str">
        <f>IF(SUM('Sales by Agent'!V244:X244)&gt;0,"YES","NO")</f>
        <v>NO</v>
      </c>
      <c r="Y244" s="30" t="str">
        <f>IF(SUM('Sales by Agent'!W244:Y244)&gt;0,"YES","NO")</f>
        <v>NO</v>
      </c>
      <c r="Z244" s="30" t="str">
        <f>IF(SUM('Sales by Agent'!X244:Z244)&gt;0,"YES","NO")</f>
        <v>NO</v>
      </c>
      <c r="AA244" s="30" t="str">
        <f>IF(SUM('Sales by Agent'!Y244:AA244)&gt;0,"YES","NO")</f>
        <v>NO</v>
      </c>
      <c r="AB244" s="30" t="str">
        <f>IF(SUM('Sales by Agent'!Z244:AB244)&gt;0,"YES","NO")</f>
        <v>NO</v>
      </c>
      <c r="AC244" s="30" t="str">
        <f>IF(SUM('Sales by Agent'!AA244:AC244)&gt;0,"YES","NO")</f>
        <v>NO</v>
      </c>
      <c r="AD244" s="30" t="str">
        <f>IF(SUM('Sales by Agent'!AB244:AD244)&gt;0,"YES","NO")</f>
        <v>YES</v>
      </c>
      <c r="AE244" s="30" t="str">
        <f>IF(SUM('Sales by Agent'!AC244:AE244)&gt;0,"YES","NO")</f>
        <v>YES</v>
      </c>
      <c r="AF244" s="30" t="str">
        <f>IF(SUM('Sales by Agent'!AD244:AF244)&gt;0,"YES","NO")</f>
        <v>YES</v>
      </c>
      <c r="AG244" s="30" t="str">
        <f>IF(SUM('Sales by Agent'!AE244:AG244)&gt;0,"YES","NO")</f>
        <v>YES</v>
      </c>
      <c r="AH244" s="30" t="str">
        <f>IF(SUM('Sales by Agent'!AF244:AH244)&gt;0,"YES","NO")</f>
        <v>YES</v>
      </c>
      <c r="AI244" s="30" t="str">
        <f>IF(SUM('Sales by Agent'!AG244:AI244)&gt;0,"YES","NO")</f>
        <v>YES</v>
      </c>
      <c r="AJ244" s="30" t="str">
        <f>IF(SUM('Sales by Agent'!AH244:AJ244)&gt;0,"YES","NO")</f>
        <v>YES</v>
      </c>
      <c r="AK244" s="30" t="str">
        <f>IF(SUM('Sales by Agent'!AI244:AK244)&gt;0,"YES","NO")</f>
        <v>YES</v>
      </c>
      <c r="AL244" s="30" t="str">
        <f>IF(SUM('Sales by Agent'!AJ244:AL244)&gt;0,"YES","NO")</f>
        <v>YES</v>
      </c>
      <c r="AM244" s="30" t="str">
        <f>IF(SUM('Sales by Agent'!AK244:AM244)&gt;0,"YES","NO")</f>
        <v>YES</v>
      </c>
      <c r="AN244" s="30" t="str">
        <f>IF(SUM('Sales by Agent'!AL244:AN244)&gt;0,"YES","NO")</f>
        <v>YES</v>
      </c>
      <c r="AO244" s="30" t="str">
        <f>IF(SUM('Sales by Agent'!AM244:AO244)&gt;0,"YES","NO")</f>
        <v>YES</v>
      </c>
      <c r="AP244" s="30" t="str">
        <f>IF(SUM('Sales by Agent'!AN244:AP244)&gt;0,"YES","NO")</f>
        <v>YES</v>
      </c>
      <c r="AQ244" s="30" t="str">
        <f>IF(SUM('Sales by Agent'!AO244:AQ244)&gt;0,"YES","NO")</f>
        <v>YES</v>
      </c>
      <c r="AR244" s="30" t="str">
        <f>IF(SUM('Sales by Agent'!AP244:AR244)&gt;0,"YES","NO")</f>
        <v>YES</v>
      </c>
      <c r="AS244" s="30" t="str">
        <f>IF(SUM('Sales by Agent'!AQ244:AS244)&gt;0,"YES","NO")</f>
        <v>YES</v>
      </c>
      <c r="AT244" s="30" t="str">
        <f>IF(SUM('Sales by Agent'!AR244:AT244)&gt;0,"YES","NO")</f>
        <v>YES</v>
      </c>
      <c r="AU244" s="30" t="str">
        <f>IF(SUM('Sales by Agent'!AS244:AU244)&gt;0,"YES","NO")</f>
        <v>YES</v>
      </c>
      <c r="AV244" s="30" t="str">
        <f>IF(SUM('Sales by Agent'!AT244:AV244)&gt;0,"YES","NO")</f>
        <v>YES</v>
      </c>
      <c r="AW244" s="87"/>
      <c r="AX244" t="str">
        <f t="shared" si="35"/>
        <v>NO</v>
      </c>
      <c r="AY244" t="str">
        <f t="shared" si="36"/>
        <v>NO</v>
      </c>
      <c r="AZ244" t="str">
        <f t="shared" si="37"/>
        <v>NO</v>
      </c>
      <c r="BA244" t="str">
        <f t="shared" si="38"/>
        <v>NO</v>
      </c>
      <c r="BB244" t="str">
        <f t="shared" si="39"/>
        <v>NO</v>
      </c>
      <c r="BC244" t="str">
        <f t="shared" si="40"/>
        <v>NO</v>
      </c>
      <c r="BD244" t="str">
        <f t="shared" si="41"/>
        <v>NO</v>
      </c>
      <c r="BE244" t="str">
        <f t="shared" si="42"/>
        <v>NO</v>
      </c>
      <c r="BF244" t="str">
        <f t="shared" si="43"/>
        <v>NO</v>
      </c>
      <c r="BG244" t="str">
        <f t="shared" si="44"/>
        <v>NO</v>
      </c>
      <c r="BH244" t="str">
        <f t="shared" si="34"/>
        <v>NO</v>
      </c>
    </row>
    <row r="245" spans="1:60">
      <c r="A245" s="564" t="s">
        <v>1188</v>
      </c>
      <c r="B245" s="564" t="s">
        <v>2556</v>
      </c>
      <c r="C245" s="564" t="s">
        <v>478</v>
      </c>
      <c r="D245" s="564" t="s">
        <v>954</v>
      </c>
      <c r="E245" s="564" t="s">
        <v>1005</v>
      </c>
      <c r="F245" s="565">
        <v>2343000</v>
      </c>
      <c r="G245" s="86"/>
      <c r="H245" s="86"/>
      <c r="I245" s="30" t="str">
        <f>IF(SUM('Sales by Agent'!G245:I245)&gt;0,"YES","NO")</f>
        <v>NO</v>
      </c>
      <c r="J245" s="30" t="str">
        <f>IF(SUM('Sales by Agent'!H245:J245)&gt;0,"YES","NO")</f>
        <v>NO</v>
      </c>
      <c r="K245" s="30" t="str">
        <f>IF(SUM('Sales by Agent'!I245:K245)&gt;0,"YES","NO")</f>
        <v>NO</v>
      </c>
      <c r="L245" s="30" t="str">
        <f>IF(SUM('Sales by Agent'!J245:L245)&gt;0,"YES","NO")</f>
        <v>NO</v>
      </c>
      <c r="M245" s="30" t="str">
        <f>IF(SUM('Sales by Agent'!K245:M245)&gt;0,"YES","NO")</f>
        <v>NO</v>
      </c>
      <c r="N245" s="30" t="str">
        <f>IF(SUM('Sales by Agent'!L245:N245)&gt;0,"YES","NO")</f>
        <v>NO</v>
      </c>
      <c r="O245" s="30" t="str">
        <f>IF(SUM('Sales by Agent'!M245:O245)&gt;0,"YES","NO")</f>
        <v>NO</v>
      </c>
      <c r="P245" s="30" t="str">
        <f>IF(SUM('Sales by Agent'!N245:P245)&gt;0,"YES","NO")</f>
        <v>NO</v>
      </c>
      <c r="Q245" s="30" t="str">
        <f>IF(SUM('Sales by Agent'!O245:Q245)&gt;0,"YES","NO")</f>
        <v>NO</v>
      </c>
      <c r="R245" s="30" t="str">
        <f>IF(SUM('Sales by Agent'!P245:R245)&gt;0,"YES","NO")</f>
        <v>NO</v>
      </c>
      <c r="S245" s="30" t="str">
        <f>IF(SUM('Sales by Agent'!Q245:S245)&gt;0,"YES","NO")</f>
        <v>NO</v>
      </c>
      <c r="T245" s="30" t="str">
        <f>IF(SUM('Sales by Agent'!R245:T245)&gt;0,"YES","NO")</f>
        <v>NO</v>
      </c>
      <c r="U245" s="30" t="str">
        <f>IF(SUM('Sales by Agent'!S245:U245)&gt;0,"YES","NO")</f>
        <v>NO</v>
      </c>
      <c r="V245" s="30" t="str">
        <f>IF(SUM('Sales by Agent'!T245:V245)&gt;0,"YES","NO")</f>
        <v>NO</v>
      </c>
      <c r="W245" s="30" t="str">
        <f>IF(SUM('Sales by Agent'!U245:W245)&gt;0,"YES","NO")</f>
        <v>NO</v>
      </c>
      <c r="X245" s="30" t="str">
        <f>IF(SUM('Sales by Agent'!V245:X245)&gt;0,"YES","NO")</f>
        <v>NO</v>
      </c>
      <c r="Y245" s="30" t="str">
        <f>IF(SUM('Sales by Agent'!W245:Y245)&gt;0,"YES","NO")</f>
        <v>NO</v>
      </c>
      <c r="Z245" s="30" t="str">
        <f>IF(SUM('Sales by Agent'!X245:Z245)&gt;0,"YES","NO")</f>
        <v>NO</v>
      </c>
      <c r="AA245" s="30" t="str">
        <f>IF(SUM('Sales by Agent'!Y245:AA245)&gt;0,"YES","NO")</f>
        <v>NO</v>
      </c>
      <c r="AB245" s="30" t="str">
        <f>IF(SUM('Sales by Agent'!Z245:AB245)&gt;0,"YES","NO")</f>
        <v>NO</v>
      </c>
      <c r="AC245" s="30" t="str">
        <f>IF(SUM('Sales by Agent'!AA245:AC245)&gt;0,"YES","NO")</f>
        <v>NO</v>
      </c>
      <c r="AD245" s="30" t="str">
        <f>IF(SUM('Sales by Agent'!AB245:AD245)&gt;0,"YES","NO")</f>
        <v>YES</v>
      </c>
      <c r="AE245" s="30" t="str">
        <f>IF(SUM('Sales by Agent'!AC245:AE245)&gt;0,"YES","NO")</f>
        <v>YES</v>
      </c>
      <c r="AF245" s="30" t="str">
        <f>IF(SUM('Sales by Agent'!AD245:AF245)&gt;0,"YES","NO")</f>
        <v>YES</v>
      </c>
      <c r="AG245" s="30" t="str">
        <f>IF(SUM('Sales by Agent'!AE245:AG245)&gt;0,"YES","NO")</f>
        <v>YES</v>
      </c>
      <c r="AH245" s="30" t="str">
        <f>IF(SUM('Sales by Agent'!AF245:AH245)&gt;0,"YES","NO")</f>
        <v>YES</v>
      </c>
      <c r="AI245" s="30" t="str">
        <f>IF(SUM('Sales by Agent'!AG245:AI245)&gt;0,"YES","NO")</f>
        <v>YES</v>
      </c>
      <c r="AJ245" s="30" t="str">
        <f>IF(SUM('Sales by Agent'!AH245:AJ245)&gt;0,"YES","NO")</f>
        <v>YES</v>
      </c>
      <c r="AK245" s="30" t="str">
        <f>IF(SUM('Sales by Agent'!AI245:AK245)&gt;0,"YES","NO")</f>
        <v>YES</v>
      </c>
      <c r="AL245" s="30" t="str">
        <f>IF(SUM('Sales by Agent'!AJ245:AL245)&gt;0,"YES","NO")</f>
        <v>YES</v>
      </c>
      <c r="AM245" s="30" t="str">
        <f>IF(SUM('Sales by Agent'!AK245:AM245)&gt;0,"YES","NO")</f>
        <v>YES</v>
      </c>
      <c r="AN245" s="30" t="str">
        <f>IF(SUM('Sales by Agent'!AL245:AN245)&gt;0,"YES","NO")</f>
        <v>YES</v>
      </c>
      <c r="AO245" s="30" t="str">
        <f>IF(SUM('Sales by Agent'!AM245:AO245)&gt;0,"YES","NO")</f>
        <v>YES</v>
      </c>
      <c r="AP245" s="30" t="str">
        <f>IF(SUM('Sales by Agent'!AN245:AP245)&gt;0,"YES","NO")</f>
        <v>YES</v>
      </c>
      <c r="AQ245" s="30" t="str">
        <f>IF(SUM('Sales by Agent'!AO245:AQ245)&gt;0,"YES","NO")</f>
        <v>YES</v>
      </c>
      <c r="AR245" s="30" t="str">
        <f>IF(SUM('Sales by Agent'!AP245:AR245)&gt;0,"YES","NO")</f>
        <v>YES</v>
      </c>
      <c r="AS245" s="30" t="str">
        <f>IF(SUM('Sales by Agent'!AQ245:AS245)&gt;0,"YES","NO")</f>
        <v>YES</v>
      </c>
      <c r="AT245" s="30" t="str">
        <f>IF(SUM('Sales by Agent'!AR245:AT245)&gt;0,"YES","NO")</f>
        <v>YES</v>
      </c>
      <c r="AU245" s="30" t="str">
        <f>IF(SUM('Sales by Agent'!AS245:AU245)&gt;0,"YES","NO")</f>
        <v>YES</v>
      </c>
      <c r="AV245" s="30" t="str">
        <f>IF(SUM('Sales by Agent'!AT245:AV245)&gt;0,"YES","NO")</f>
        <v>YES</v>
      </c>
      <c r="AW245" s="87"/>
      <c r="AX245" t="str">
        <f t="shared" si="35"/>
        <v>NO</v>
      </c>
      <c r="AY245" t="str">
        <f t="shared" si="36"/>
        <v>NO</v>
      </c>
      <c r="AZ245" t="str">
        <f t="shared" si="37"/>
        <v>NO</v>
      </c>
      <c r="BA245" t="str">
        <f t="shared" si="38"/>
        <v>NO</v>
      </c>
      <c r="BB245" t="str">
        <f t="shared" si="39"/>
        <v>NO</v>
      </c>
      <c r="BC245" t="str">
        <f t="shared" si="40"/>
        <v>NO</v>
      </c>
      <c r="BD245" t="str">
        <f t="shared" si="41"/>
        <v>NO</v>
      </c>
      <c r="BE245" t="str">
        <f t="shared" si="42"/>
        <v>NO</v>
      </c>
      <c r="BF245" t="str">
        <f t="shared" si="43"/>
        <v>NO</v>
      </c>
      <c r="BG245" t="str">
        <f t="shared" si="44"/>
        <v>NO</v>
      </c>
      <c r="BH245" t="str">
        <f t="shared" si="34"/>
        <v>NO</v>
      </c>
    </row>
    <row r="246" spans="1:60">
      <c r="A246" s="564" t="s">
        <v>1842</v>
      </c>
      <c r="B246" s="564" t="s">
        <v>2557</v>
      </c>
      <c r="C246" s="564" t="s">
        <v>478</v>
      </c>
      <c r="D246" s="564" t="s">
        <v>954</v>
      </c>
      <c r="E246" s="564" t="s">
        <v>1005</v>
      </c>
      <c r="F246" s="565">
        <v>33800</v>
      </c>
      <c r="G246" s="31"/>
      <c r="H246" s="86"/>
      <c r="I246" s="30" t="str">
        <f>IF(SUM('Sales by Agent'!G246:I246)&gt;0,"YES","NO")</f>
        <v>NO</v>
      </c>
      <c r="J246" s="30" t="str">
        <f>IF(SUM('Sales by Agent'!H246:J246)&gt;0,"YES","NO")</f>
        <v>NO</v>
      </c>
      <c r="K246" s="30" t="str">
        <f>IF(SUM('Sales by Agent'!I246:K246)&gt;0,"YES","NO")</f>
        <v>NO</v>
      </c>
      <c r="L246" s="30" t="str">
        <f>IF(SUM('Sales by Agent'!J246:L246)&gt;0,"YES","NO")</f>
        <v>NO</v>
      </c>
      <c r="M246" s="30" t="str">
        <f>IF(SUM('Sales by Agent'!K246:M246)&gt;0,"YES","NO")</f>
        <v>NO</v>
      </c>
      <c r="N246" s="30" t="str">
        <f>IF(SUM('Sales by Agent'!L246:N246)&gt;0,"YES","NO")</f>
        <v>NO</v>
      </c>
      <c r="O246" s="30" t="str">
        <f>IF(SUM('Sales by Agent'!M246:O246)&gt;0,"YES","NO")</f>
        <v>NO</v>
      </c>
      <c r="P246" s="30" t="str">
        <f>IF(SUM('Sales by Agent'!N246:P246)&gt;0,"YES","NO")</f>
        <v>NO</v>
      </c>
      <c r="Q246" s="30" t="str">
        <f>IF(SUM('Sales by Agent'!O246:Q246)&gt;0,"YES","NO")</f>
        <v>NO</v>
      </c>
      <c r="R246" s="30" t="str">
        <f>IF(SUM('Sales by Agent'!P246:R246)&gt;0,"YES","NO")</f>
        <v>NO</v>
      </c>
      <c r="S246" s="30" t="str">
        <f>IF(SUM('Sales by Agent'!Q246:S246)&gt;0,"YES","NO")</f>
        <v>NO</v>
      </c>
      <c r="T246" s="30" t="str">
        <f>IF(SUM('Sales by Agent'!R246:T246)&gt;0,"YES","NO")</f>
        <v>NO</v>
      </c>
      <c r="U246" s="30" t="str">
        <f>IF(SUM('Sales by Agent'!S246:U246)&gt;0,"YES","NO")</f>
        <v>NO</v>
      </c>
      <c r="V246" s="30" t="str">
        <f>IF(SUM('Sales by Agent'!T246:V246)&gt;0,"YES","NO")</f>
        <v>NO</v>
      </c>
      <c r="W246" s="30" t="str">
        <f>IF(SUM('Sales by Agent'!U246:W246)&gt;0,"YES","NO")</f>
        <v>NO</v>
      </c>
      <c r="X246" s="30" t="str">
        <f>IF(SUM('Sales by Agent'!V246:X246)&gt;0,"YES","NO")</f>
        <v>NO</v>
      </c>
      <c r="Y246" s="30" t="str">
        <f>IF(SUM('Sales by Agent'!W246:Y246)&gt;0,"YES","NO")</f>
        <v>NO</v>
      </c>
      <c r="Z246" s="30" t="str">
        <f>IF(SUM('Sales by Agent'!X246:Z246)&gt;0,"YES","NO")</f>
        <v>NO</v>
      </c>
      <c r="AA246" s="30" t="str">
        <f>IF(SUM('Sales by Agent'!Y246:AA246)&gt;0,"YES","NO")</f>
        <v>NO</v>
      </c>
      <c r="AB246" s="30" t="str">
        <f>IF(SUM('Sales by Agent'!Z246:AB246)&gt;0,"YES","NO")</f>
        <v>NO</v>
      </c>
      <c r="AC246" s="30" t="str">
        <f>IF(SUM('Sales by Agent'!AA246:AC246)&gt;0,"YES","NO")</f>
        <v>NO</v>
      </c>
      <c r="AD246" s="30" t="str">
        <f>IF(SUM('Sales by Agent'!AB246:AD246)&gt;0,"YES","NO")</f>
        <v>NO</v>
      </c>
      <c r="AE246" s="30" t="str">
        <f>IF(SUM('Sales by Agent'!AC246:AE246)&gt;0,"YES","NO")</f>
        <v>NO</v>
      </c>
      <c r="AF246" s="30" t="str">
        <f>IF(SUM('Sales by Agent'!AD246:AF246)&gt;0,"YES","NO")</f>
        <v>NO</v>
      </c>
      <c r="AG246" s="30" t="str">
        <f>IF(SUM('Sales by Agent'!AE246:AG246)&gt;0,"YES","NO")</f>
        <v>NO</v>
      </c>
      <c r="AH246" s="30" t="str">
        <f>IF(SUM('Sales by Agent'!AF246:AH246)&gt;0,"YES","NO")</f>
        <v>NO</v>
      </c>
      <c r="AI246" s="30" t="str">
        <f>IF(SUM('Sales by Agent'!AG246:AI246)&gt;0,"YES","NO")</f>
        <v>NO</v>
      </c>
      <c r="AJ246" s="30" t="str">
        <f>IF(SUM('Sales by Agent'!AH246:AJ246)&gt;0,"YES","NO")</f>
        <v>NO</v>
      </c>
      <c r="AK246" s="30" t="str">
        <f>IF(SUM('Sales by Agent'!AI246:AK246)&gt;0,"YES","NO")</f>
        <v>NO</v>
      </c>
      <c r="AL246" s="30" t="str">
        <f>IF(SUM('Sales by Agent'!AJ246:AL246)&gt;0,"YES","NO")</f>
        <v>NO</v>
      </c>
      <c r="AM246" s="30" t="str">
        <f>IF(SUM('Sales by Agent'!AK246:AM246)&gt;0,"YES","NO")</f>
        <v>NO</v>
      </c>
      <c r="AN246" s="30" t="str">
        <f>IF(SUM('Sales by Agent'!AL246:AN246)&gt;0,"YES","NO")</f>
        <v>NO</v>
      </c>
      <c r="AO246" s="30" t="str">
        <f>IF(SUM('Sales by Agent'!AM246:AO246)&gt;0,"YES","NO")</f>
        <v>NO</v>
      </c>
      <c r="AP246" s="30" t="str">
        <f>IF(SUM('Sales by Agent'!AN246:AP246)&gt;0,"YES","NO")</f>
        <v>YES</v>
      </c>
      <c r="AQ246" s="30" t="str">
        <f>IF(SUM('Sales by Agent'!AO246:AQ246)&gt;0,"YES","NO")</f>
        <v>YES</v>
      </c>
      <c r="AR246" s="30" t="str">
        <f>IF(SUM('Sales by Agent'!AP246:AR246)&gt;0,"YES","NO")</f>
        <v>YES</v>
      </c>
      <c r="AS246" s="30" t="str">
        <f>IF(SUM('Sales by Agent'!AQ246:AS246)&gt;0,"YES","NO")</f>
        <v>NO</v>
      </c>
      <c r="AT246" s="30" t="str">
        <f>IF(SUM('Sales by Agent'!AR246:AT246)&gt;0,"YES","NO")</f>
        <v>NO</v>
      </c>
      <c r="AU246" s="30" t="str">
        <f>IF(SUM('Sales by Agent'!AS246:AU246)&gt;0,"YES","NO")</f>
        <v>NO</v>
      </c>
      <c r="AV246" s="30" t="str">
        <f>IF(SUM('Sales by Agent'!AT246:AV246)&gt;0,"YES","NO")</f>
        <v>NO</v>
      </c>
      <c r="AW246" s="87"/>
      <c r="AX246" t="str">
        <f t="shared" si="35"/>
        <v>NO</v>
      </c>
      <c r="AY246" t="str">
        <f t="shared" si="36"/>
        <v>NO</v>
      </c>
      <c r="AZ246" t="str">
        <f t="shared" si="37"/>
        <v>NO</v>
      </c>
      <c r="BA246" t="str">
        <f t="shared" si="38"/>
        <v>NO</v>
      </c>
      <c r="BB246" t="str">
        <f t="shared" si="39"/>
        <v>NO</v>
      </c>
      <c r="BC246" t="str">
        <f t="shared" si="40"/>
        <v>NO</v>
      </c>
      <c r="BD246" t="str">
        <f t="shared" si="41"/>
        <v>NO</v>
      </c>
      <c r="BE246" t="str">
        <f t="shared" si="42"/>
        <v>NO</v>
      </c>
      <c r="BF246" t="str">
        <f t="shared" si="43"/>
        <v>NO</v>
      </c>
      <c r="BG246" t="str">
        <f t="shared" si="44"/>
        <v>NO</v>
      </c>
      <c r="BH246" t="str">
        <f t="shared" si="34"/>
        <v>NO</v>
      </c>
    </row>
    <row r="247" spans="1:60">
      <c r="A247" s="564" t="s">
        <v>388</v>
      </c>
      <c r="B247" s="564" t="s">
        <v>2558</v>
      </c>
      <c r="C247" s="564" t="s">
        <v>478</v>
      </c>
      <c r="D247" s="564" t="s">
        <v>954</v>
      </c>
      <c r="E247" s="564" t="s">
        <v>1005</v>
      </c>
      <c r="F247" s="565">
        <v>4508225</v>
      </c>
      <c r="G247" s="86"/>
      <c r="H247" s="86"/>
      <c r="I247" s="30" t="str">
        <f>IF(SUM('Sales by Agent'!G247:I247)&gt;0,"YES","NO")</f>
        <v>YES</v>
      </c>
      <c r="J247" s="30" t="str">
        <f>IF(SUM('Sales by Agent'!H247:J247)&gt;0,"YES","NO")</f>
        <v>YES</v>
      </c>
      <c r="K247" s="30" t="str">
        <f>IF(SUM('Sales by Agent'!I247:K247)&gt;0,"YES","NO")</f>
        <v>YES</v>
      </c>
      <c r="L247" s="30" t="str">
        <f>IF(SUM('Sales by Agent'!J247:L247)&gt;0,"YES","NO")</f>
        <v>YES</v>
      </c>
      <c r="M247" s="30" t="str">
        <f>IF(SUM('Sales by Agent'!K247:M247)&gt;0,"YES","NO")</f>
        <v>YES</v>
      </c>
      <c r="N247" s="30" t="str">
        <f>IF(SUM('Sales by Agent'!L247:N247)&gt;0,"YES","NO")</f>
        <v>YES</v>
      </c>
      <c r="O247" s="30" t="str">
        <f>IF(SUM('Sales by Agent'!M247:O247)&gt;0,"YES","NO")</f>
        <v>YES</v>
      </c>
      <c r="P247" s="30" t="str">
        <f>IF(SUM('Sales by Agent'!N247:P247)&gt;0,"YES","NO")</f>
        <v>YES</v>
      </c>
      <c r="Q247" s="30" t="str">
        <f>IF(SUM('Sales by Agent'!O247:Q247)&gt;0,"YES","NO")</f>
        <v>YES</v>
      </c>
      <c r="R247" s="30" t="str">
        <f>IF(SUM('Sales by Agent'!P247:R247)&gt;0,"YES","NO")</f>
        <v>YES</v>
      </c>
      <c r="S247" s="30" t="str">
        <f>IF(SUM('Sales by Agent'!Q247:S247)&gt;0,"YES","NO")</f>
        <v>YES</v>
      </c>
      <c r="T247" s="30" t="str">
        <f>IF(SUM('Sales by Agent'!R247:T247)&gt;0,"YES","NO")</f>
        <v>YES</v>
      </c>
      <c r="U247" s="30" t="str">
        <f>IF(SUM('Sales by Agent'!S247:U247)&gt;0,"YES","NO")</f>
        <v>YES</v>
      </c>
      <c r="V247" s="30" t="str">
        <f>IF(SUM('Sales by Agent'!T247:V247)&gt;0,"YES","NO")</f>
        <v>YES</v>
      </c>
      <c r="W247" s="30" t="str">
        <f>IF(SUM('Sales by Agent'!U247:W247)&gt;0,"YES","NO")</f>
        <v>YES</v>
      </c>
      <c r="X247" s="30" t="str">
        <f>IF(SUM('Sales by Agent'!V247:X247)&gt;0,"YES","NO")</f>
        <v>YES</v>
      </c>
      <c r="Y247" s="30" t="str">
        <f>IF(SUM('Sales by Agent'!W247:Y247)&gt;0,"YES","NO")</f>
        <v>YES</v>
      </c>
      <c r="Z247" s="30" t="str">
        <f>IF(SUM('Sales by Agent'!X247:Z247)&gt;0,"YES","NO")</f>
        <v>YES</v>
      </c>
      <c r="AA247" s="30" t="str">
        <f>IF(SUM('Sales by Agent'!Y247:AA247)&gt;0,"YES","NO")</f>
        <v>YES</v>
      </c>
      <c r="AB247" s="30" t="str">
        <f>IF(SUM('Sales by Agent'!Z247:AB247)&gt;0,"YES","NO")</f>
        <v>YES</v>
      </c>
      <c r="AC247" s="30" t="str">
        <f>IF(SUM('Sales by Agent'!AA247:AC247)&gt;0,"YES","NO")</f>
        <v>YES</v>
      </c>
      <c r="AD247" s="30" t="str">
        <f>IF(SUM('Sales by Agent'!AB247:AD247)&gt;0,"YES","NO")</f>
        <v>YES</v>
      </c>
      <c r="AE247" s="30" t="str">
        <f>IF(SUM('Sales by Agent'!AC247:AE247)&gt;0,"YES","NO")</f>
        <v>YES</v>
      </c>
      <c r="AF247" s="30" t="str">
        <f>IF(SUM('Sales by Agent'!AD247:AF247)&gt;0,"YES","NO")</f>
        <v>YES</v>
      </c>
      <c r="AG247" s="30" t="str">
        <f>IF(SUM('Sales by Agent'!AE247:AG247)&gt;0,"YES","NO")</f>
        <v>YES</v>
      </c>
      <c r="AH247" s="30" t="str">
        <f>IF(SUM('Sales by Agent'!AF247:AH247)&gt;0,"YES","NO")</f>
        <v>YES</v>
      </c>
      <c r="AI247" s="30" t="str">
        <f>IF(SUM('Sales by Agent'!AG247:AI247)&gt;0,"YES","NO")</f>
        <v>YES</v>
      </c>
      <c r="AJ247" s="30" t="str">
        <f>IF(SUM('Sales by Agent'!AH247:AJ247)&gt;0,"YES","NO")</f>
        <v>YES</v>
      </c>
      <c r="AK247" s="30" t="str">
        <f>IF(SUM('Sales by Agent'!AI247:AK247)&gt;0,"YES","NO")</f>
        <v>YES</v>
      </c>
      <c r="AL247" s="30" t="str">
        <f>IF(SUM('Sales by Agent'!AJ247:AL247)&gt;0,"YES","NO")</f>
        <v>YES</v>
      </c>
      <c r="AM247" s="30" t="str">
        <f>IF(SUM('Sales by Agent'!AK247:AM247)&gt;0,"YES","NO")</f>
        <v>YES</v>
      </c>
      <c r="AN247" s="30" t="str">
        <f>IF(SUM('Sales by Agent'!AL247:AN247)&gt;0,"YES","NO")</f>
        <v>YES</v>
      </c>
      <c r="AO247" s="30" t="str">
        <f>IF(SUM('Sales by Agent'!AM247:AO247)&gt;0,"YES","NO")</f>
        <v>YES</v>
      </c>
      <c r="AP247" s="30" t="str">
        <f>IF(SUM('Sales by Agent'!AN247:AP247)&gt;0,"YES","NO")</f>
        <v>YES</v>
      </c>
      <c r="AQ247" s="30" t="str">
        <f>IF(SUM('Sales by Agent'!AO247:AQ247)&gt;0,"YES","NO")</f>
        <v>YES</v>
      </c>
      <c r="AR247" s="30" t="str">
        <f>IF(SUM('Sales by Agent'!AP247:AR247)&gt;0,"YES","NO")</f>
        <v>YES</v>
      </c>
      <c r="AS247" s="30" t="str">
        <f>IF(SUM('Sales by Agent'!AQ247:AS247)&gt;0,"YES","NO")</f>
        <v>YES</v>
      </c>
      <c r="AT247" s="30" t="str">
        <f>IF(SUM('Sales by Agent'!AR247:AT247)&gt;0,"YES","NO")</f>
        <v>YES</v>
      </c>
      <c r="AU247" s="30" t="str">
        <f>IF(SUM('Sales by Agent'!AS247:AU247)&gt;0,"YES","NO")</f>
        <v>YES</v>
      </c>
      <c r="AV247" s="30" t="str">
        <f>IF(SUM('Sales by Agent'!AT247:AV247)&gt;0,"YES","NO")</f>
        <v>YES</v>
      </c>
      <c r="AW247" s="87"/>
      <c r="AX247" t="str">
        <f t="shared" si="35"/>
        <v>NO</v>
      </c>
      <c r="AY247" t="str">
        <f t="shared" si="36"/>
        <v>NO</v>
      </c>
      <c r="AZ247" t="str">
        <f t="shared" si="37"/>
        <v>NO</v>
      </c>
      <c r="BA247" t="str">
        <f t="shared" si="38"/>
        <v>NO</v>
      </c>
      <c r="BB247" t="str">
        <f t="shared" si="39"/>
        <v>NO</v>
      </c>
      <c r="BC247" t="str">
        <f t="shared" si="40"/>
        <v>NO</v>
      </c>
      <c r="BD247" t="str">
        <f t="shared" si="41"/>
        <v>NO</v>
      </c>
      <c r="BE247" t="str">
        <f t="shared" si="42"/>
        <v>NO</v>
      </c>
      <c r="BF247" t="str">
        <f t="shared" si="43"/>
        <v>NO</v>
      </c>
      <c r="BG247" t="str">
        <f t="shared" si="44"/>
        <v>NO</v>
      </c>
      <c r="BH247" t="str">
        <f t="shared" si="34"/>
        <v>NO</v>
      </c>
    </row>
    <row r="248" spans="1:60">
      <c r="A248" s="564" t="s">
        <v>1189</v>
      </c>
      <c r="B248" s="564" t="s">
        <v>2559</v>
      </c>
      <c r="C248" s="564" t="s">
        <v>478</v>
      </c>
      <c r="D248" s="564" t="s">
        <v>954</v>
      </c>
      <c r="E248" s="564" t="s">
        <v>1005</v>
      </c>
      <c r="F248" s="565">
        <v>1793625</v>
      </c>
      <c r="G248" s="87"/>
      <c r="H248" s="87"/>
      <c r="I248" s="30" t="str">
        <f>IF(SUM('Sales by Agent'!G248:I248)&gt;0,"YES","NO")</f>
        <v>NO</v>
      </c>
      <c r="J248" s="30" t="str">
        <f>IF(SUM('Sales by Agent'!H248:J248)&gt;0,"YES","NO")</f>
        <v>NO</v>
      </c>
      <c r="K248" s="30" t="str">
        <f>IF(SUM('Sales by Agent'!I248:K248)&gt;0,"YES","NO")</f>
        <v>NO</v>
      </c>
      <c r="L248" s="30" t="str">
        <f>IF(SUM('Sales by Agent'!J248:L248)&gt;0,"YES","NO")</f>
        <v>NO</v>
      </c>
      <c r="M248" s="30" t="str">
        <f>IF(SUM('Sales by Agent'!K248:M248)&gt;0,"YES","NO")</f>
        <v>NO</v>
      </c>
      <c r="N248" s="30" t="str">
        <f>IF(SUM('Sales by Agent'!L248:N248)&gt;0,"YES","NO")</f>
        <v>NO</v>
      </c>
      <c r="O248" s="30" t="str">
        <f>IF(SUM('Sales by Agent'!M248:O248)&gt;0,"YES","NO")</f>
        <v>NO</v>
      </c>
      <c r="P248" s="30" t="str">
        <f>IF(SUM('Sales by Agent'!N248:P248)&gt;0,"YES","NO")</f>
        <v>NO</v>
      </c>
      <c r="Q248" s="30" t="str">
        <f>IF(SUM('Sales by Agent'!O248:Q248)&gt;0,"YES","NO")</f>
        <v>NO</v>
      </c>
      <c r="R248" s="30" t="str">
        <f>IF(SUM('Sales by Agent'!P248:R248)&gt;0,"YES","NO")</f>
        <v>NO</v>
      </c>
      <c r="S248" s="30" t="str">
        <f>IF(SUM('Sales by Agent'!Q248:S248)&gt;0,"YES","NO")</f>
        <v>NO</v>
      </c>
      <c r="T248" s="30" t="str">
        <f>IF(SUM('Sales by Agent'!R248:T248)&gt;0,"YES","NO")</f>
        <v>NO</v>
      </c>
      <c r="U248" s="30" t="str">
        <f>IF(SUM('Sales by Agent'!S248:U248)&gt;0,"YES","NO")</f>
        <v>NO</v>
      </c>
      <c r="V248" s="30" t="str">
        <f>IF(SUM('Sales by Agent'!T248:V248)&gt;0,"YES","NO")</f>
        <v>NO</v>
      </c>
      <c r="W248" s="30" t="str">
        <f>IF(SUM('Sales by Agent'!U248:W248)&gt;0,"YES","NO")</f>
        <v>NO</v>
      </c>
      <c r="X248" s="30" t="str">
        <f>IF(SUM('Sales by Agent'!V248:X248)&gt;0,"YES","NO")</f>
        <v>NO</v>
      </c>
      <c r="Y248" s="30" t="str">
        <f>IF(SUM('Sales by Agent'!W248:Y248)&gt;0,"YES","NO")</f>
        <v>NO</v>
      </c>
      <c r="Z248" s="30" t="str">
        <f>IF(SUM('Sales by Agent'!X248:Z248)&gt;0,"YES","NO")</f>
        <v>NO</v>
      </c>
      <c r="AA248" s="30" t="str">
        <f>IF(SUM('Sales by Agent'!Y248:AA248)&gt;0,"YES","NO")</f>
        <v>NO</v>
      </c>
      <c r="AB248" s="30" t="str">
        <f>IF(SUM('Sales by Agent'!Z248:AB248)&gt;0,"YES","NO")</f>
        <v>NO</v>
      </c>
      <c r="AC248" s="30" t="str">
        <f>IF(SUM('Sales by Agent'!AA248:AC248)&gt;0,"YES","NO")</f>
        <v>NO</v>
      </c>
      <c r="AD248" s="30" t="str">
        <f>IF(SUM('Sales by Agent'!AB248:AD248)&gt;0,"YES","NO")</f>
        <v>YES</v>
      </c>
      <c r="AE248" s="30" t="str">
        <f>IF(SUM('Sales by Agent'!AC248:AE248)&gt;0,"YES","NO")</f>
        <v>YES</v>
      </c>
      <c r="AF248" s="30" t="str">
        <f>IF(SUM('Sales by Agent'!AD248:AF248)&gt;0,"YES","NO")</f>
        <v>YES</v>
      </c>
      <c r="AG248" s="30" t="str">
        <f>IF(SUM('Sales by Agent'!AE248:AG248)&gt;0,"YES","NO")</f>
        <v>YES</v>
      </c>
      <c r="AH248" s="30" t="str">
        <f>IF(SUM('Sales by Agent'!AF248:AH248)&gt;0,"YES","NO")</f>
        <v>YES</v>
      </c>
      <c r="AI248" s="30" t="str">
        <f>IF(SUM('Sales by Agent'!AG248:AI248)&gt;0,"YES","NO")</f>
        <v>YES</v>
      </c>
      <c r="AJ248" s="30" t="str">
        <f>IF(SUM('Sales by Agent'!AH248:AJ248)&gt;0,"YES","NO")</f>
        <v>YES</v>
      </c>
      <c r="AK248" s="30" t="str">
        <f>IF(SUM('Sales by Agent'!AI248:AK248)&gt;0,"YES","NO")</f>
        <v>YES</v>
      </c>
      <c r="AL248" s="30" t="str">
        <f>IF(SUM('Sales by Agent'!AJ248:AL248)&gt;0,"YES","NO")</f>
        <v>YES</v>
      </c>
      <c r="AM248" s="30" t="str">
        <f>IF(SUM('Sales by Agent'!AK248:AM248)&gt;0,"YES","NO")</f>
        <v>YES</v>
      </c>
      <c r="AN248" s="30" t="str">
        <f>IF(SUM('Sales by Agent'!AL248:AN248)&gt;0,"YES","NO")</f>
        <v>YES</v>
      </c>
      <c r="AO248" s="30" t="str">
        <f>IF(SUM('Sales by Agent'!AM248:AO248)&gt;0,"YES","NO")</f>
        <v>YES</v>
      </c>
      <c r="AP248" s="30" t="str">
        <f>IF(SUM('Sales by Agent'!AN248:AP248)&gt;0,"YES","NO")</f>
        <v>YES</v>
      </c>
      <c r="AQ248" s="30" t="str">
        <f>IF(SUM('Sales by Agent'!AO248:AQ248)&gt;0,"YES","NO")</f>
        <v>YES</v>
      </c>
      <c r="AR248" s="30" t="str">
        <f>IF(SUM('Sales by Agent'!AP248:AR248)&gt;0,"YES","NO")</f>
        <v>YES</v>
      </c>
      <c r="AS248" s="30" t="str">
        <f>IF(SUM('Sales by Agent'!AQ248:AS248)&gt;0,"YES","NO")</f>
        <v>YES</v>
      </c>
      <c r="AT248" s="30" t="str">
        <f>IF(SUM('Sales by Agent'!AR248:AT248)&gt;0,"YES","NO")</f>
        <v>YES</v>
      </c>
      <c r="AU248" s="30" t="str">
        <f>IF(SUM('Sales by Agent'!AS248:AU248)&gt;0,"YES","NO")</f>
        <v>YES</v>
      </c>
      <c r="AV248" s="30" t="str">
        <f>IF(SUM('Sales by Agent'!AT248:AV248)&gt;0,"YES","NO")</f>
        <v>YES</v>
      </c>
      <c r="AW248" s="87"/>
      <c r="AX248" t="str">
        <f t="shared" si="35"/>
        <v>NO</v>
      </c>
      <c r="AY248" t="str">
        <f t="shared" si="36"/>
        <v>NO</v>
      </c>
      <c r="AZ248" t="str">
        <f t="shared" si="37"/>
        <v>NO</v>
      </c>
      <c r="BA248" t="str">
        <f t="shared" si="38"/>
        <v>NO</v>
      </c>
      <c r="BB248" t="str">
        <f t="shared" si="39"/>
        <v>NO</v>
      </c>
      <c r="BC248" t="str">
        <f t="shared" si="40"/>
        <v>NO</v>
      </c>
      <c r="BD248" t="str">
        <f t="shared" si="41"/>
        <v>NO</v>
      </c>
      <c r="BE248" t="str">
        <f t="shared" si="42"/>
        <v>NO</v>
      </c>
      <c r="BF248" t="str">
        <f t="shared" si="43"/>
        <v>NO</v>
      </c>
      <c r="BG248" t="str">
        <f t="shared" si="44"/>
        <v>NO</v>
      </c>
      <c r="BH248" t="str">
        <f t="shared" si="34"/>
        <v>NO</v>
      </c>
    </row>
    <row r="249" spans="1:60">
      <c r="A249" s="564" t="s">
        <v>1190</v>
      </c>
      <c r="B249" s="564" t="s">
        <v>2560</v>
      </c>
      <c r="C249" s="564" t="s">
        <v>478</v>
      </c>
      <c r="D249" s="564" t="s">
        <v>954</v>
      </c>
      <c r="E249" s="564" t="s">
        <v>1005</v>
      </c>
      <c r="F249" s="565">
        <v>11852604</v>
      </c>
      <c r="G249" s="86"/>
      <c r="H249" s="86"/>
      <c r="I249" s="30" t="str">
        <f>IF(SUM('Sales by Agent'!G249:I249)&gt;0,"YES","NO")</f>
        <v>NO</v>
      </c>
      <c r="J249" s="30" t="str">
        <f>IF(SUM('Sales by Agent'!H249:J249)&gt;0,"YES","NO")</f>
        <v>NO</v>
      </c>
      <c r="K249" s="30" t="str">
        <f>IF(SUM('Sales by Agent'!I249:K249)&gt;0,"YES","NO")</f>
        <v>NO</v>
      </c>
      <c r="L249" s="30" t="str">
        <f>IF(SUM('Sales by Agent'!J249:L249)&gt;0,"YES","NO")</f>
        <v>NO</v>
      </c>
      <c r="M249" s="30" t="str">
        <f>IF(SUM('Sales by Agent'!K249:M249)&gt;0,"YES","NO")</f>
        <v>NO</v>
      </c>
      <c r="N249" s="30" t="str">
        <f>IF(SUM('Sales by Agent'!L249:N249)&gt;0,"YES","NO")</f>
        <v>NO</v>
      </c>
      <c r="O249" s="30" t="str">
        <f>IF(SUM('Sales by Agent'!M249:O249)&gt;0,"YES","NO")</f>
        <v>NO</v>
      </c>
      <c r="P249" s="30" t="str">
        <f>IF(SUM('Sales by Agent'!N249:P249)&gt;0,"YES","NO")</f>
        <v>NO</v>
      </c>
      <c r="Q249" s="30" t="str">
        <f>IF(SUM('Sales by Agent'!O249:Q249)&gt;0,"YES","NO")</f>
        <v>NO</v>
      </c>
      <c r="R249" s="30" t="str">
        <f>IF(SUM('Sales by Agent'!P249:R249)&gt;0,"YES","NO")</f>
        <v>NO</v>
      </c>
      <c r="S249" s="30" t="str">
        <f>IF(SUM('Sales by Agent'!Q249:S249)&gt;0,"YES","NO")</f>
        <v>NO</v>
      </c>
      <c r="T249" s="30" t="str">
        <f>IF(SUM('Sales by Agent'!R249:T249)&gt;0,"YES","NO")</f>
        <v>NO</v>
      </c>
      <c r="U249" s="30" t="str">
        <f>IF(SUM('Sales by Agent'!S249:U249)&gt;0,"YES","NO")</f>
        <v>NO</v>
      </c>
      <c r="V249" s="30" t="str">
        <f>IF(SUM('Sales by Agent'!T249:V249)&gt;0,"YES","NO")</f>
        <v>NO</v>
      </c>
      <c r="W249" s="30" t="str">
        <f>IF(SUM('Sales by Agent'!U249:W249)&gt;0,"YES","NO")</f>
        <v>NO</v>
      </c>
      <c r="X249" s="30" t="str">
        <f>IF(SUM('Sales by Agent'!V249:X249)&gt;0,"YES","NO")</f>
        <v>NO</v>
      </c>
      <c r="Y249" s="30" t="str">
        <f>IF(SUM('Sales by Agent'!W249:Y249)&gt;0,"YES","NO")</f>
        <v>NO</v>
      </c>
      <c r="Z249" s="30" t="str">
        <f>IF(SUM('Sales by Agent'!X249:Z249)&gt;0,"YES","NO")</f>
        <v>NO</v>
      </c>
      <c r="AA249" s="30" t="str">
        <f>IF(SUM('Sales by Agent'!Y249:AA249)&gt;0,"YES","NO")</f>
        <v>NO</v>
      </c>
      <c r="AB249" s="30" t="str">
        <f>IF(SUM('Sales by Agent'!Z249:AB249)&gt;0,"YES","NO")</f>
        <v>NO</v>
      </c>
      <c r="AC249" s="30" t="str">
        <f>IF(SUM('Sales by Agent'!AA249:AC249)&gt;0,"YES","NO")</f>
        <v>NO</v>
      </c>
      <c r="AD249" s="30" t="str">
        <f>IF(SUM('Sales by Agent'!AB249:AD249)&gt;0,"YES","NO")</f>
        <v>YES</v>
      </c>
      <c r="AE249" s="30" t="str">
        <f>IF(SUM('Sales by Agent'!AC249:AE249)&gt;0,"YES","NO")</f>
        <v>YES</v>
      </c>
      <c r="AF249" s="30" t="str">
        <f>IF(SUM('Sales by Agent'!AD249:AF249)&gt;0,"YES","NO")</f>
        <v>YES</v>
      </c>
      <c r="AG249" s="30" t="str">
        <f>IF(SUM('Sales by Agent'!AE249:AG249)&gt;0,"YES","NO")</f>
        <v>YES</v>
      </c>
      <c r="AH249" s="30" t="str">
        <f>IF(SUM('Sales by Agent'!AF249:AH249)&gt;0,"YES","NO")</f>
        <v>YES</v>
      </c>
      <c r="AI249" s="30" t="str">
        <f>IF(SUM('Sales by Agent'!AG249:AI249)&gt;0,"YES","NO")</f>
        <v>YES</v>
      </c>
      <c r="AJ249" s="30" t="str">
        <f>IF(SUM('Sales by Agent'!AH249:AJ249)&gt;0,"YES","NO")</f>
        <v>YES</v>
      </c>
      <c r="AK249" s="30" t="str">
        <f>IF(SUM('Sales by Agent'!AI249:AK249)&gt;0,"YES","NO")</f>
        <v>YES</v>
      </c>
      <c r="AL249" s="30" t="str">
        <f>IF(SUM('Sales by Agent'!AJ249:AL249)&gt;0,"YES","NO")</f>
        <v>YES</v>
      </c>
      <c r="AM249" s="30" t="str">
        <f>IF(SUM('Sales by Agent'!AK249:AM249)&gt;0,"YES","NO")</f>
        <v>YES</v>
      </c>
      <c r="AN249" s="30" t="str">
        <f>IF(SUM('Sales by Agent'!AL249:AN249)&gt;0,"YES","NO")</f>
        <v>YES</v>
      </c>
      <c r="AO249" s="30" t="str">
        <f>IF(SUM('Sales by Agent'!AM249:AO249)&gt;0,"YES","NO")</f>
        <v>YES</v>
      </c>
      <c r="AP249" s="30" t="str">
        <f>IF(SUM('Sales by Agent'!AN249:AP249)&gt;0,"YES","NO")</f>
        <v>YES</v>
      </c>
      <c r="AQ249" s="30" t="str">
        <f>IF(SUM('Sales by Agent'!AO249:AQ249)&gt;0,"YES","NO")</f>
        <v>YES</v>
      </c>
      <c r="AR249" s="30" t="str">
        <f>IF(SUM('Sales by Agent'!AP249:AR249)&gt;0,"YES","NO")</f>
        <v>YES</v>
      </c>
      <c r="AS249" s="30" t="str">
        <f>IF(SUM('Sales by Agent'!AQ249:AS249)&gt;0,"YES","NO")</f>
        <v>YES</v>
      </c>
      <c r="AT249" s="30" t="str">
        <f>IF(SUM('Sales by Agent'!AR249:AT249)&gt;0,"YES","NO")</f>
        <v>YES</v>
      </c>
      <c r="AU249" s="30" t="str">
        <f>IF(SUM('Sales by Agent'!AS249:AU249)&gt;0,"YES","NO")</f>
        <v>YES</v>
      </c>
      <c r="AV249" s="30" t="str">
        <f>IF(SUM('Sales by Agent'!AT249:AV249)&gt;0,"YES","NO")</f>
        <v>YES</v>
      </c>
      <c r="AW249" s="87"/>
      <c r="AX249" t="str">
        <f t="shared" si="35"/>
        <v>NO</v>
      </c>
      <c r="AY249" t="str">
        <f t="shared" si="36"/>
        <v>NO</v>
      </c>
      <c r="AZ249" t="str">
        <f t="shared" si="37"/>
        <v>NO</v>
      </c>
      <c r="BA249" t="str">
        <f t="shared" si="38"/>
        <v>NO</v>
      </c>
      <c r="BB249" t="str">
        <f t="shared" si="39"/>
        <v>NO</v>
      </c>
      <c r="BC249" t="str">
        <f t="shared" si="40"/>
        <v>NO</v>
      </c>
      <c r="BD249" t="str">
        <f t="shared" si="41"/>
        <v>NO</v>
      </c>
      <c r="BE249" t="str">
        <f t="shared" si="42"/>
        <v>NO</v>
      </c>
      <c r="BF249" t="str">
        <f t="shared" si="43"/>
        <v>NO</v>
      </c>
      <c r="BG249" t="str">
        <f t="shared" si="44"/>
        <v>NO</v>
      </c>
      <c r="BH249" t="str">
        <f t="shared" si="34"/>
        <v>NO</v>
      </c>
    </row>
    <row r="250" spans="1:60">
      <c r="A250" s="564" t="s">
        <v>314</v>
      </c>
      <c r="B250" s="564" t="s">
        <v>2561</v>
      </c>
      <c r="C250" s="564" t="s">
        <v>478</v>
      </c>
      <c r="D250" s="564" t="s">
        <v>954</v>
      </c>
      <c r="E250" s="564" t="s">
        <v>1005</v>
      </c>
      <c r="F250" s="565">
        <v>7071404</v>
      </c>
      <c r="G250" s="86"/>
      <c r="H250" s="31"/>
      <c r="I250" s="30" t="str">
        <f>IF(SUM('Sales by Agent'!G250:I250)&gt;0,"YES","NO")</f>
        <v>NO</v>
      </c>
      <c r="J250" s="30" t="str">
        <f>IF(SUM('Sales by Agent'!H250:J250)&gt;0,"YES","NO")</f>
        <v>NO</v>
      </c>
      <c r="K250" s="30" t="str">
        <f>IF(SUM('Sales by Agent'!I250:K250)&gt;0,"YES","NO")</f>
        <v>NO</v>
      </c>
      <c r="L250" s="30" t="str">
        <f>IF(SUM('Sales by Agent'!J250:L250)&gt;0,"YES","NO")</f>
        <v>NO</v>
      </c>
      <c r="M250" s="30" t="str">
        <f>IF(SUM('Sales by Agent'!K250:M250)&gt;0,"YES","NO")</f>
        <v>NO</v>
      </c>
      <c r="N250" s="30" t="str">
        <f>IF(SUM('Sales by Agent'!L250:N250)&gt;0,"YES","NO")</f>
        <v>NO</v>
      </c>
      <c r="O250" s="30" t="str">
        <f>IF(SUM('Sales by Agent'!M250:O250)&gt;0,"YES","NO")</f>
        <v>NO</v>
      </c>
      <c r="P250" s="30" t="str">
        <f>IF(SUM('Sales by Agent'!N250:P250)&gt;0,"YES","NO")</f>
        <v>NO</v>
      </c>
      <c r="Q250" s="30" t="str">
        <f>IF(SUM('Sales by Agent'!O250:Q250)&gt;0,"YES","NO")</f>
        <v>NO</v>
      </c>
      <c r="R250" s="30" t="str">
        <f>IF(SUM('Sales by Agent'!P250:R250)&gt;0,"YES","NO")</f>
        <v>NO</v>
      </c>
      <c r="S250" s="30" t="str">
        <f>IF(SUM('Sales by Agent'!Q250:S250)&gt;0,"YES","NO")</f>
        <v>NO</v>
      </c>
      <c r="T250" s="30" t="str">
        <f>IF(SUM('Sales by Agent'!R250:T250)&gt;0,"YES","NO")</f>
        <v>NO</v>
      </c>
      <c r="U250" s="30" t="str">
        <f>IF(SUM('Sales by Agent'!S250:U250)&gt;0,"YES","NO")</f>
        <v>NO</v>
      </c>
      <c r="V250" s="30" t="str">
        <f>IF(SUM('Sales by Agent'!T250:V250)&gt;0,"YES","NO")</f>
        <v>NO</v>
      </c>
      <c r="W250" s="30" t="str">
        <f>IF(SUM('Sales by Agent'!U250:W250)&gt;0,"YES","NO")</f>
        <v>NO</v>
      </c>
      <c r="X250" s="30" t="str">
        <f>IF(SUM('Sales by Agent'!V250:X250)&gt;0,"YES","NO")</f>
        <v>NO</v>
      </c>
      <c r="Y250" s="30" t="str">
        <f>IF(SUM('Sales by Agent'!W250:Y250)&gt;0,"YES","NO")</f>
        <v>NO</v>
      </c>
      <c r="Z250" s="30" t="str">
        <f>IF(SUM('Sales by Agent'!X250:Z250)&gt;0,"YES","NO")</f>
        <v>NO</v>
      </c>
      <c r="AA250" s="30" t="str">
        <f>IF(SUM('Sales by Agent'!Y250:AA250)&gt;0,"YES","NO")</f>
        <v>NO</v>
      </c>
      <c r="AB250" s="30" t="str">
        <f>IF(SUM('Sales by Agent'!Z250:AB250)&gt;0,"YES","NO")</f>
        <v>NO</v>
      </c>
      <c r="AC250" s="30" t="str">
        <f>IF(SUM('Sales by Agent'!AA250:AC250)&gt;0,"YES","NO")</f>
        <v>NO</v>
      </c>
      <c r="AD250" s="30" t="str">
        <f>IF(SUM('Sales by Agent'!AB250:AD250)&gt;0,"YES","NO")</f>
        <v>YES</v>
      </c>
      <c r="AE250" s="30" t="str">
        <f>IF(SUM('Sales by Agent'!AC250:AE250)&gt;0,"YES","NO")</f>
        <v>YES</v>
      </c>
      <c r="AF250" s="30" t="str">
        <f>IF(SUM('Sales by Agent'!AD250:AF250)&gt;0,"YES","NO")</f>
        <v>YES</v>
      </c>
      <c r="AG250" s="30" t="str">
        <f>IF(SUM('Sales by Agent'!AE250:AG250)&gt;0,"YES","NO")</f>
        <v>YES</v>
      </c>
      <c r="AH250" s="30" t="str">
        <f>IF(SUM('Sales by Agent'!AF250:AH250)&gt;0,"YES","NO")</f>
        <v>YES</v>
      </c>
      <c r="AI250" s="30" t="str">
        <f>IF(SUM('Sales by Agent'!AG250:AI250)&gt;0,"YES","NO")</f>
        <v>YES</v>
      </c>
      <c r="AJ250" s="30" t="str">
        <f>IF(SUM('Sales by Agent'!AH250:AJ250)&gt;0,"YES","NO")</f>
        <v>YES</v>
      </c>
      <c r="AK250" s="30" t="str">
        <f>IF(SUM('Sales by Agent'!AI250:AK250)&gt;0,"YES","NO")</f>
        <v>YES</v>
      </c>
      <c r="AL250" s="30" t="str">
        <f>IF(SUM('Sales by Agent'!AJ250:AL250)&gt;0,"YES","NO")</f>
        <v>YES</v>
      </c>
      <c r="AM250" s="30" t="str">
        <f>IF(SUM('Sales by Agent'!AK250:AM250)&gt;0,"YES","NO")</f>
        <v>YES</v>
      </c>
      <c r="AN250" s="30" t="str">
        <f>IF(SUM('Sales by Agent'!AL250:AN250)&gt;0,"YES","NO")</f>
        <v>YES</v>
      </c>
      <c r="AO250" s="30" t="str">
        <f>IF(SUM('Sales by Agent'!AM250:AO250)&gt;0,"YES","NO")</f>
        <v>YES</v>
      </c>
      <c r="AP250" s="30" t="str">
        <f>IF(SUM('Sales by Agent'!AN250:AP250)&gt;0,"YES","NO")</f>
        <v>YES</v>
      </c>
      <c r="AQ250" s="30" t="str">
        <f>IF(SUM('Sales by Agent'!AO250:AQ250)&gt;0,"YES","NO")</f>
        <v>YES</v>
      </c>
      <c r="AR250" s="30" t="str">
        <f>IF(SUM('Sales by Agent'!AP250:AR250)&gt;0,"YES","NO")</f>
        <v>YES</v>
      </c>
      <c r="AS250" s="30" t="str">
        <f>IF(SUM('Sales by Agent'!AQ250:AS250)&gt;0,"YES","NO")</f>
        <v>YES</v>
      </c>
      <c r="AT250" s="30" t="str">
        <f>IF(SUM('Sales by Agent'!AR250:AT250)&gt;0,"YES","NO")</f>
        <v>YES</v>
      </c>
      <c r="AU250" s="30" t="str">
        <f>IF(SUM('Sales by Agent'!AS250:AU250)&gt;0,"YES","NO")</f>
        <v>YES</v>
      </c>
      <c r="AV250" s="30" t="str">
        <f>IF(SUM('Sales by Agent'!AT250:AV250)&gt;0,"YES","NO")</f>
        <v>YES</v>
      </c>
      <c r="AW250" s="87"/>
      <c r="AX250" t="str">
        <f t="shared" si="35"/>
        <v>NO</v>
      </c>
      <c r="AY250" t="str">
        <f t="shared" si="36"/>
        <v>NO</v>
      </c>
      <c r="AZ250" t="str">
        <f t="shared" si="37"/>
        <v>NO</v>
      </c>
      <c r="BA250" t="str">
        <f t="shared" si="38"/>
        <v>NO</v>
      </c>
      <c r="BB250" t="str">
        <f t="shared" si="39"/>
        <v>NO</v>
      </c>
      <c r="BC250" t="str">
        <f t="shared" si="40"/>
        <v>NO</v>
      </c>
      <c r="BD250" t="str">
        <f t="shared" si="41"/>
        <v>NO</v>
      </c>
      <c r="BE250" t="str">
        <f t="shared" si="42"/>
        <v>NO</v>
      </c>
      <c r="BF250" t="str">
        <f t="shared" si="43"/>
        <v>NO</v>
      </c>
      <c r="BG250" t="str">
        <f t="shared" si="44"/>
        <v>NO</v>
      </c>
      <c r="BH250" t="str">
        <f t="shared" si="34"/>
        <v>NO</v>
      </c>
    </row>
    <row r="251" spans="1:60">
      <c r="A251" s="564" t="s">
        <v>1191</v>
      </c>
      <c r="B251" s="564" t="s">
        <v>2562</v>
      </c>
      <c r="C251" s="564" t="s">
        <v>478</v>
      </c>
      <c r="D251" s="564" t="s">
        <v>954</v>
      </c>
      <c r="E251" s="564" t="s">
        <v>1005</v>
      </c>
      <c r="F251" s="565">
        <v>2789700</v>
      </c>
      <c r="G251" s="31"/>
      <c r="H251" s="31"/>
      <c r="I251" s="30" t="str">
        <f>IF(SUM('Sales by Agent'!G251:I251)&gt;0,"YES","NO")</f>
        <v>NO</v>
      </c>
      <c r="J251" s="30" t="str">
        <f>IF(SUM('Sales by Agent'!H251:J251)&gt;0,"YES","NO")</f>
        <v>NO</v>
      </c>
      <c r="K251" s="30" t="str">
        <f>IF(SUM('Sales by Agent'!I251:K251)&gt;0,"YES","NO")</f>
        <v>NO</v>
      </c>
      <c r="L251" s="30" t="str">
        <f>IF(SUM('Sales by Agent'!J251:L251)&gt;0,"YES","NO")</f>
        <v>NO</v>
      </c>
      <c r="M251" s="30" t="str">
        <f>IF(SUM('Sales by Agent'!K251:M251)&gt;0,"YES","NO")</f>
        <v>NO</v>
      </c>
      <c r="N251" s="30" t="str">
        <f>IF(SUM('Sales by Agent'!L251:N251)&gt;0,"YES","NO")</f>
        <v>NO</v>
      </c>
      <c r="O251" s="30" t="str">
        <f>IF(SUM('Sales by Agent'!M251:O251)&gt;0,"YES","NO")</f>
        <v>NO</v>
      </c>
      <c r="P251" s="30" t="str">
        <f>IF(SUM('Sales by Agent'!N251:P251)&gt;0,"YES","NO")</f>
        <v>NO</v>
      </c>
      <c r="Q251" s="30" t="str">
        <f>IF(SUM('Sales by Agent'!O251:Q251)&gt;0,"YES","NO")</f>
        <v>NO</v>
      </c>
      <c r="R251" s="30" t="str">
        <f>IF(SUM('Sales by Agent'!P251:R251)&gt;0,"YES","NO")</f>
        <v>NO</v>
      </c>
      <c r="S251" s="30" t="str">
        <f>IF(SUM('Sales by Agent'!Q251:S251)&gt;0,"YES","NO")</f>
        <v>NO</v>
      </c>
      <c r="T251" s="30" t="str">
        <f>IF(SUM('Sales by Agent'!R251:T251)&gt;0,"YES","NO")</f>
        <v>NO</v>
      </c>
      <c r="U251" s="30" t="str">
        <f>IF(SUM('Sales by Agent'!S251:U251)&gt;0,"YES","NO")</f>
        <v>NO</v>
      </c>
      <c r="V251" s="30" t="str">
        <f>IF(SUM('Sales by Agent'!T251:V251)&gt;0,"YES","NO")</f>
        <v>NO</v>
      </c>
      <c r="W251" s="30" t="str">
        <f>IF(SUM('Sales by Agent'!U251:W251)&gt;0,"YES","NO")</f>
        <v>NO</v>
      </c>
      <c r="X251" s="30" t="str">
        <f>IF(SUM('Sales by Agent'!V251:X251)&gt;0,"YES","NO")</f>
        <v>NO</v>
      </c>
      <c r="Y251" s="30" t="str">
        <f>IF(SUM('Sales by Agent'!W251:Y251)&gt;0,"YES","NO")</f>
        <v>NO</v>
      </c>
      <c r="Z251" s="30" t="str">
        <f>IF(SUM('Sales by Agent'!X251:Z251)&gt;0,"YES","NO")</f>
        <v>NO</v>
      </c>
      <c r="AA251" s="30" t="str">
        <f>IF(SUM('Sales by Agent'!Y251:AA251)&gt;0,"YES","NO")</f>
        <v>NO</v>
      </c>
      <c r="AB251" s="30" t="str">
        <f>IF(SUM('Sales by Agent'!Z251:AB251)&gt;0,"YES","NO")</f>
        <v>NO</v>
      </c>
      <c r="AC251" s="30" t="str">
        <f>IF(SUM('Sales by Agent'!AA251:AC251)&gt;0,"YES","NO")</f>
        <v>NO</v>
      </c>
      <c r="AD251" s="30" t="str">
        <f>IF(SUM('Sales by Agent'!AB251:AD251)&gt;0,"YES","NO")</f>
        <v>YES</v>
      </c>
      <c r="AE251" s="30" t="str">
        <f>IF(SUM('Sales by Agent'!AC251:AE251)&gt;0,"YES","NO")</f>
        <v>YES</v>
      </c>
      <c r="AF251" s="30" t="str">
        <f>IF(SUM('Sales by Agent'!AD251:AF251)&gt;0,"YES","NO")</f>
        <v>YES</v>
      </c>
      <c r="AG251" s="30" t="str">
        <f>IF(SUM('Sales by Agent'!AE251:AG251)&gt;0,"YES","NO")</f>
        <v>YES</v>
      </c>
      <c r="AH251" s="30" t="str">
        <f>IF(SUM('Sales by Agent'!AF251:AH251)&gt;0,"YES","NO")</f>
        <v>YES</v>
      </c>
      <c r="AI251" s="30" t="str">
        <f>IF(SUM('Sales by Agent'!AG251:AI251)&gt;0,"YES","NO")</f>
        <v>YES</v>
      </c>
      <c r="AJ251" s="30" t="str">
        <f>IF(SUM('Sales by Agent'!AH251:AJ251)&gt;0,"YES","NO")</f>
        <v>YES</v>
      </c>
      <c r="AK251" s="30" t="str">
        <f>IF(SUM('Sales by Agent'!AI251:AK251)&gt;0,"YES","NO")</f>
        <v>YES</v>
      </c>
      <c r="AL251" s="30" t="str">
        <f>IF(SUM('Sales by Agent'!AJ251:AL251)&gt;0,"YES","NO")</f>
        <v>YES</v>
      </c>
      <c r="AM251" s="30" t="str">
        <f>IF(SUM('Sales by Agent'!AK251:AM251)&gt;0,"YES","NO")</f>
        <v>YES</v>
      </c>
      <c r="AN251" s="30" t="str">
        <f>IF(SUM('Sales by Agent'!AL251:AN251)&gt;0,"YES","NO")</f>
        <v>YES</v>
      </c>
      <c r="AO251" s="30" t="str">
        <f>IF(SUM('Sales by Agent'!AM251:AO251)&gt;0,"YES","NO")</f>
        <v>YES</v>
      </c>
      <c r="AP251" s="30" t="str">
        <f>IF(SUM('Sales by Agent'!AN251:AP251)&gt;0,"YES","NO")</f>
        <v>YES</v>
      </c>
      <c r="AQ251" s="30" t="str">
        <f>IF(SUM('Sales by Agent'!AO251:AQ251)&gt;0,"YES","NO")</f>
        <v>YES</v>
      </c>
      <c r="AR251" s="30" t="str">
        <f>IF(SUM('Sales by Agent'!AP251:AR251)&gt;0,"YES","NO")</f>
        <v>YES</v>
      </c>
      <c r="AS251" s="30" t="str">
        <f>IF(SUM('Sales by Agent'!AQ251:AS251)&gt;0,"YES","NO")</f>
        <v>YES</v>
      </c>
      <c r="AT251" s="30" t="str">
        <f>IF(SUM('Sales by Agent'!AR251:AT251)&gt;0,"YES","NO")</f>
        <v>YES</v>
      </c>
      <c r="AU251" s="30" t="str">
        <f>IF(SUM('Sales by Agent'!AS251:AU251)&gt;0,"YES","NO")</f>
        <v>YES</v>
      </c>
      <c r="AV251" s="30" t="str">
        <f>IF(SUM('Sales by Agent'!AT251:AV251)&gt;0,"YES","NO")</f>
        <v>YES</v>
      </c>
      <c r="AW251" s="87"/>
      <c r="AX251" t="str">
        <f t="shared" si="35"/>
        <v>NO</v>
      </c>
      <c r="AY251" t="str">
        <f t="shared" si="36"/>
        <v>NO</v>
      </c>
      <c r="AZ251" t="str">
        <f t="shared" si="37"/>
        <v>NO</v>
      </c>
      <c r="BA251" t="str">
        <f t="shared" si="38"/>
        <v>NO</v>
      </c>
      <c r="BB251" t="str">
        <f t="shared" si="39"/>
        <v>NO</v>
      </c>
      <c r="BC251" t="str">
        <f t="shared" si="40"/>
        <v>NO</v>
      </c>
      <c r="BD251" t="str">
        <f t="shared" si="41"/>
        <v>NO</v>
      </c>
      <c r="BE251" t="str">
        <f t="shared" si="42"/>
        <v>NO</v>
      </c>
      <c r="BF251" t="str">
        <f t="shared" si="43"/>
        <v>NO</v>
      </c>
      <c r="BG251" t="str">
        <f t="shared" si="44"/>
        <v>NO</v>
      </c>
      <c r="BH251" t="str">
        <f t="shared" si="34"/>
        <v>NO</v>
      </c>
    </row>
    <row r="252" spans="1:60">
      <c r="A252" s="564" t="s">
        <v>1245</v>
      </c>
      <c r="B252" s="564" t="s">
        <v>2563</v>
      </c>
      <c r="C252" s="564" t="s">
        <v>478</v>
      </c>
      <c r="D252" s="564" t="s">
        <v>954</v>
      </c>
      <c r="E252" s="564" t="s">
        <v>1005</v>
      </c>
      <c r="F252" s="565">
        <v>1165500</v>
      </c>
      <c r="G252" s="86"/>
      <c r="H252" s="86"/>
      <c r="I252" s="30" t="str">
        <f>IF(SUM('Sales by Agent'!G252:I252)&gt;0,"YES","NO")</f>
        <v>NO</v>
      </c>
      <c r="J252" s="30" t="str">
        <f>IF(SUM('Sales by Agent'!H252:J252)&gt;0,"YES","NO")</f>
        <v>NO</v>
      </c>
      <c r="K252" s="30" t="str">
        <f>IF(SUM('Sales by Agent'!I252:K252)&gt;0,"YES","NO")</f>
        <v>NO</v>
      </c>
      <c r="L252" s="30" t="str">
        <f>IF(SUM('Sales by Agent'!J252:L252)&gt;0,"YES","NO")</f>
        <v>NO</v>
      </c>
      <c r="M252" s="30" t="str">
        <f>IF(SUM('Sales by Agent'!K252:M252)&gt;0,"YES","NO")</f>
        <v>NO</v>
      </c>
      <c r="N252" s="30" t="str">
        <f>IF(SUM('Sales by Agent'!L252:N252)&gt;0,"YES","NO")</f>
        <v>NO</v>
      </c>
      <c r="O252" s="30" t="str">
        <f>IF(SUM('Sales by Agent'!M252:O252)&gt;0,"YES","NO")</f>
        <v>NO</v>
      </c>
      <c r="P252" s="30" t="str">
        <f>IF(SUM('Sales by Agent'!N252:P252)&gt;0,"YES","NO")</f>
        <v>NO</v>
      </c>
      <c r="Q252" s="30" t="str">
        <f>IF(SUM('Sales by Agent'!O252:Q252)&gt;0,"YES","NO")</f>
        <v>NO</v>
      </c>
      <c r="R252" s="30" t="str">
        <f>IF(SUM('Sales by Agent'!P252:R252)&gt;0,"YES","NO")</f>
        <v>NO</v>
      </c>
      <c r="S252" s="30" t="str">
        <f>IF(SUM('Sales by Agent'!Q252:S252)&gt;0,"YES","NO")</f>
        <v>NO</v>
      </c>
      <c r="T252" s="30" t="str">
        <f>IF(SUM('Sales by Agent'!R252:T252)&gt;0,"YES","NO")</f>
        <v>NO</v>
      </c>
      <c r="U252" s="30" t="str">
        <f>IF(SUM('Sales by Agent'!S252:U252)&gt;0,"YES","NO")</f>
        <v>NO</v>
      </c>
      <c r="V252" s="30" t="str">
        <f>IF(SUM('Sales by Agent'!T252:V252)&gt;0,"YES","NO")</f>
        <v>NO</v>
      </c>
      <c r="W252" s="30" t="str">
        <f>IF(SUM('Sales by Agent'!U252:W252)&gt;0,"YES","NO")</f>
        <v>NO</v>
      </c>
      <c r="X252" s="30" t="str">
        <f>IF(SUM('Sales by Agent'!V252:X252)&gt;0,"YES","NO")</f>
        <v>NO</v>
      </c>
      <c r="Y252" s="30" t="str">
        <f>IF(SUM('Sales by Agent'!W252:Y252)&gt;0,"YES","NO")</f>
        <v>NO</v>
      </c>
      <c r="Z252" s="30" t="str">
        <f>IF(SUM('Sales by Agent'!X252:Z252)&gt;0,"YES","NO")</f>
        <v>NO</v>
      </c>
      <c r="AA252" s="30" t="str">
        <f>IF(SUM('Sales by Agent'!Y252:AA252)&gt;0,"YES","NO")</f>
        <v>NO</v>
      </c>
      <c r="AB252" s="30" t="str">
        <f>IF(SUM('Sales by Agent'!Z252:AB252)&gt;0,"YES","NO")</f>
        <v>NO</v>
      </c>
      <c r="AC252" s="30" t="str">
        <f>IF(SUM('Sales by Agent'!AA252:AC252)&gt;0,"YES","NO")</f>
        <v>NO</v>
      </c>
      <c r="AD252" s="30" t="str">
        <f>IF(SUM('Sales by Agent'!AB252:AD252)&gt;0,"YES","NO")</f>
        <v>YES</v>
      </c>
      <c r="AE252" s="30" t="str">
        <f>IF(SUM('Sales by Agent'!AC252:AE252)&gt;0,"YES","NO")</f>
        <v>YES</v>
      </c>
      <c r="AF252" s="30" t="str">
        <f>IF(SUM('Sales by Agent'!AD252:AF252)&gt;0,"YES","NO")</f>
        <v>YES</v>
      </c>
      <c r="AG252" s="30" t="str">
        <f>IF(SUM('Sales by Agent'!AE252:AG252)&gt;0,"YES","NO")</f>
        <v>YES</v>
      </c>
      <c r="AH252" s="30" t="str">
        <f>IF(SUM('Sales by Agent'!AF252:AH252)&gt;0,"YES","NO")</f>
        <v>YES</v>
      </c>
      <c r="AI252" s="30" t="str">
        <f>IF(SUM('Sales by Agent'!AG252:AI252)&gt;0,"YES","NO")</f>
        <v>YES</v>
      </c>
      <c r="AJ252" s="30" t="str">
        <f>IF(SUM('Sales by Agent'!AH252:AJ252)&gt;0,"YES","NO")</f>
        <v>YES</v>
      </c>
      <c r="AK252" s="30" t="str">
        <f>IF(SUM('Sales by Agent'!AI252:AK252)&gt;0,"YES","NO")</f>
        <v>YES</v>
      </c>
      <c r="AL252" s="30" t="str">
        <f>IF(SUM('Sales by Agent'!AJ252:AL252)&gt;0,"YES","NO")</f>
        <v>YES</v>
      </c>
      <c r="AM252" s="30" t="str">
        <f>IF(SUM('Sales by Agent'!AK252:AM252)&gt;0,"YES","NO")</f>
        <v>YES</v>
      </c>
      <c r="AN252" s="30" t="str">
        <f>IF(SUM('Sales by Agent'!AL252:AN252)&gt;0,"YES","NO")</f>
        <v>YES</v>
      </c>
      <c r="AO252" s="30" t="str">
        <f>IF(SUM('Sales by Agent'!AM252:AO252)&gt;0,"YES","NO")</f>
        <v>YES</v>
      </c>
      <c r="AP252" s="30" t="str">
        <f>IF(SUM('Sales by Agent'!AN252:AP252)&gt;0,"YES","NO")</f>
        <v>YES</v>
      </c>
      <c r="AQ252" s="30" t="str">
        <f>IF(SUM('Sales by Agent'!AO252:AQ252)&gt;0,"YES","NO")</f>
        <v>YES</v>
      </c>
      <c r="AR252" s="30" t="str">
        <f>IF(SUM('Sales by Agent'!AP252:AR252)&gt;0,"YES","NO")</f>
        <v>YES</v>
      </c>
      <c r="AS252" s="30" t="str">
        <f>IF(SUM('Sales by Agent'!AQ252:AS252)&gt;0,"YES","NO")</f>
        <v>YES</v>
      </c>
      <c r="AT252" s="30" t="str">
        <f>IF(SUM('Sales by Agent'!AR252:AT252)&gt;0,"YES","NO")</f>
        <v>YES</v>
      </c>
      <c r="AU252" s="30" t="str">
        <f>IF(SUM('Sales by Agent'!AS252:AU252)&gt;0,"YES","NO")</f>
        <v>YES</v>
      </c>
      <c r="AV252" s="30" t="str">
        <f>IF(SUM('Sales by Agent'!AT252:AV252)&gt;0,"YES","NO")</f>
        <v>NO</v>
      </c>
      <c r="AW252" s="87"/>
      <c r="AX252" t="str">
        <f t="shared" si="35"/>
        <v>NO</v>
      </c>
      <c r="AY252" t="str">
        <f t="shared" si="36"/>
        <v>NO</v>
      </c>
      <c r="AZ252" t="str">
        <f t="shared" si="37"/>
        <v>NO</v>
      </c>
      <c r="BA252" t="str">
        <f t="shared" si="38"/>
        <v>NO</v>
      </c>
      <c r="BB252" t="str">
        <f t="shared" si="39"/>
        <v>NO</v>
      </c>
      <c r="BC252" t="str">
        <f t="shared" si="40"/>
        <v>NO</v>
      </c>
      <c r="BD252" t="str">
        <f t="shared" si="41"/>
        <v>NO</v>
      </c>
      <c r="BE252" t="str">
        <f t="shared" si="42"/>
        <v>NO</v>
      </c>
      <c r="BF252" t="str">
        <f t="shared" si="43"/>
        <v>NO</v>
      </c>
      <c r="BG252" t="str">
        <f t="shared" si="44"/>
        <v>NO</v>
      </c>
      <c r="BH252" t="str">
        <f t="shared" si="34"/>
        <v>NO</v>
      </c>
    </row>
    <row r="253" spans="1:60">
      <c r="A253" s="564" t="s">
        <v>1192</v>
      </c>
      <c r="B253" s="564" t="s">
        <v>2564</v>
      </c>
      <c r="C253" s="564" t="s">
        <v>478</v>
      </c>
      <c r="D253" s="564" t="s">
        <v>954</v>
      </c>
      <c r="E253" s="564" t="s">
        <v>1005</v>
      </c>
      <c r="F253" s="565">
        <v>7695730</v>
      </c>
      <c r="G253" s="87"/>
      <c r="H253" s="87"/>
      <c r="I253" s="30" t="str">
        <f>IF(SUM('Sales by Agent'!G253:I253)&gt;0,"YES","NO")</f>
        <v>NO</v>
      </c>
      <c r="J253" s="30" t="str">
        <f>IF(SUM('Sales by Agent'!H253:J253)&gt;0,"YES","NO")</f>
        <v>NO</v>
      </c>
      <c r="K253" s="30" t="str">
        <f>IF(SUM('Sales by Agent'!I253:K253)&gt;0,"YES","NO")</f>
        <v>NO</v>
      </c>
      <c r="L253" s="30" t="str">
        <f>IF(SUM('Sales by Agent'!J253:L253)&gt;0,"YES","NO")</f>
        <v>NO</v>
      </c>
      <c r="M253" s="30" t="str">
        <f>IF(SUM('Sales by Agent'!K253:M253)&gt;0,"YES","NO")</f>
        <v>NO</v>
      </c>
      <c r="N253" s="30" t="str">
        <f>IF(SUM('Sales by Agent'!L253:N253)&gt;0,"YES","NO")</f>
        <v>NO</v>
      </c>
      <c r="O253" s="30" t="str">
        <f>IF(SUM('Sales by Agent'!M253:O253)&gt;0,"YES","NO")</f>
        <v>NO</v>
      </c>
      <c r="P253" s="30" t="str">
        <f>IF(SUM('Sales by Agent'!N253:P253)&gt;0,"YES","NO")</f>
        <v>NO</v>
      </c>
      <c r="Q253" s="30" t="str">
        <f>IF(SUM('Sales by Agent'!O253:Q253)&gt;0,"YES","NO")</f>
        <v>NO</v>
      </c>
      <c r="R253" s="30" t="str">
        <f>IF(SUM('Sales by Agent'!P253:R253)&gt;0,"YES","NO")</f>
        <v>NO</v>
      </c>
      <c r="S253" s="30" t="str">
        <f>IF(SUM('Sales by Agent'!Q253:S253)&gt;0,"YES","NO")</f>
        <v>NO</v>
      </c>
      <c r="T253" s="30" t="str">
        <f>IF(SUM('Sales by Agent'!R253:T253)&gt;0,"YES","NO")</f>
        <v>NO</v>
      </c>
      <c r="U253" s="30" t="str">
        <f>IF(SUM('Sales by Agent'!S253:U253)&gt;0,"YES","NO")</f>
        <v>NO</v>
      </c>
      <c r="V253" s="30" t="str">
        <f>IF(SUM('Sales by Agent'!T253:V253)&gt;0,"YES","NO")</f>
        <v>NO</v>
      </c>
      <c r="W253" s="30" t="str">
        <f>IF(SUM('Sales by Agent'!U253:W253)&gt;0,"YES","NO")</f>
        <v>NO</v>
      </c>
      <c r="X253" s="30" t="str">
        <f>IF(SUM('Sales by Agent'!V253:X253)&gt;0,"YES","NO")</f>
        <v>NO</v>
      </c>
      <c r="Y253" s="30" t="str">
        <f>IF(SUM('Sales by Agent'!W253:Y253)&gt;0,"YES","NO")</f>
        <v>NO</v>
      </c>
      <c r="Z253" s="30" t="str">
        <f>IF(SUM('Sales by Agent'!X253:Z253)&gt;0,"YES","NO")</f>
        <v>NO</v>
      </c>
      <c r="AA253" s="30" t="str">
        <f>IF(SUM('Sales by Agent'!Y253:AA253)&gt;0,"YES","NO")</f>
        <v>NO</v>
      </c>
      <c r="AB253" s="30" t="str">
        <f>IF(SUM('Sales by Agent'!Z253:AB253)&gt;0,"YES","NO")</f>
        <v>NO</v>
      </c>
      <c r="AC253" s="30" t="str">
        <f>IF(SUM('Sales by Agent'!AA253:AC253)&gt;0,"YES","NO")</f>
        <v>NO</v>
      </c>
      <c r="AD253" s="30" t="str">
        <f>IF(SUM('Sales by Agent'!AB253:AD253)&gt;0,"YES","NO")</f>
        <v>YES</v>
      </c>
      <c r="AE253" s="30" t="str">
        <f>IF(SUM('Sales by Agent'!AC253:AE253)&gt;0,"YES","NO")</f>
        <v>YES</v>
      </c>
      <c r="AF253" s="30" t="str">
        <f>IF(SUM('Sales by Agent'!AD253:AF253)&gt;0,"YES","NO")</f>
        <v>YES</v>
      </c>
      <c r="AG253" s="30" t="str">
        <f>IF(SUM('Sales by Agent'!AE253:AG253)&gt;0,"YES","NO")</f>
        <v>YES</v>
      </c>
      <c r="AH253" s="30" t="str">
        <f>IF(SUM('Sales by Agent'!AF253:AH253)&gt;0,"YES","NO")</f>
        <v>YES</v>
      </c>
      <c r="AI253" s="30" t="str">
        <f>IF(SUM('Sales by Agent'!AG253:AI253)&gt;0,"YES","NO")</f>
        <v>YES</v>
      </c>
      <c r="AJ253" s="30" t="str">
        <f>IF(SUM('Sales by Agent'!AH253:AJ253)&gt;0,"YES","NO")</f>
        <v>YES</v>
      </c>
      <c r="AK253" s="30" t="str">
        <f>IF(SUM('Sales by Agent'!AI253:AK253)&gt;0,"YES","NO")</f>
        <v>YES</v>
      </c>
      <c r="AL253" s="30" t="str">
        <f>IF(SUM('Sales by Agent'!AJ253:AL253)&gt;0,"YES","NO")</f>
        <v>YES</v>
      </c>
      <c r="AM253" s="30" t="str">
        <f>IF(SUM('Sales by Agent'!AK253:AM253)&gt;0,"YES","NO")</f>
        <v>YES</v>
      </c>
      <c r="AN253" s="30" t="str">
        <f>IF(SUM('Sales by Agent'!AL253:AN253)&gt;0,"YES","NO")</f>
        <v>YES</v>
      </c>
      <c r="AO253" s="30" t="str">
        <f>IF(SUM('Sales by Agent'!AM253:AO253)&gt;0,"YES","NO")</f>
        <v>YES</v>
      </c>
      <c r="AP253" s="30" t="str">
        <f>IF(SUM('Sales by Agent'!AN253:AP253)&gt;0,"YES","NO")</f>
        <v>YES</v>
      </c>
      <c r="AQ253" s="30" t="str">
        <f>IF(SUM('Sales by Agent'!AO253:AQ253)&gt;0,"YES","NO")</f>
        <v>YES</v>
      </c>
      <c r="AR253" s="30" t="str">
        <f>IF(SUM('Sales by Agent'!AP253:AR253)&gt;0,"YES","NO")</f>
        <v>YES</v>
      </c>
      <c r="AS253" s="30" t="str">
        <f>IF(SUM('Sales by Agent'!AQ253:AS253)&gt;0,"YES","NO")</f>
        <v>YES</v>
      </c>
      <c r="AT253" s="30" t="str">
        <f>IF(SUM('Sales by Agent'!AR253:AT253)&gt;0,"YES","NO")</f>
        <v>YES</v>
      </c>
      <c r="AU253" s="30" t="str">
        <f>IF(SUM('Sales by Agent'!AS253:AU253)&gt;0,"YES","NO")</f>
        <v>YES</v>
      </c>
      <c r="AV253" s="30" t="str">
        <f>IF(SUM('Sales by Agent'!AT253:AV253)&gt;0,"YES","NO")</f>
        <v>YES</v>
      </c>
      <c r="AW253" s="87"/>
      <c r="AX253" t="str">
        <f t="shared" si="35"/>
        <v>NO</v>
      </c>
      <c r="AY253" t="str">
        <f t="shared" si="36"/>
        <v>NO</v>
      </c>
      <c r="AZ253" t="str">
        <f t="shared" si="37"/>
        <v>NO</v>
      </c>
      <c r="BA253" t="str">
        <f t="shared" si="38"/>
        <v>NO</v>
      </c>
      <c r="BB253" t="str">
        <f t="shared" si="39"/>
        <v>NO</v>
      </c>
      <c r="BC253" t="str">
        <f t="shared" si="40"/>
        <v>NO</v>
      </c>
      <c r="BD253" t="str">
        <f t="shared" si="41"/>
        <v>NO</v>
      </c>
      <c r="BE253" t="str">
        <f t="shared" si="42"/>
        <v>NO</v>
      </c>
      <c r="BF253" t="str">
        <f t="shared" si="43"/>
        <v>NO</v>
      </c>
      <c r="BG253" t="str">
        <f t="shared" si="44"/>
        <v>NO</v>
      </c>
      <c r="BH253" t="str">
        <f t="shared" si="34"/>
        <v>NO</v>
      </c>
    </row>
    <row r="254" spans="1:60">
      <c r="A254" s="564" t="s">
        <v>1193</v>
      </c>
      <c r="B254" s="564" t="s">
        <v>2565</v>
      </c>
      <c r="C254" s="564" t="s">
        <v>478</v>
      </c>
      <c r="D254" s="564" t="s">
        <v>954</v>
      </c>
      <c r="E254" s="564" t="s">
        <v>1005</v>
      </c>
      <c r="F254" s="565">
        <v>3548700</v>
      </c>
      <c r="G254" s="31"/>
      <c r="H254" s="87"/>
      <c r="I254" s="30" t="str">
        <f>IF(SUM('Sales by Agent'!G254:I254)&gt;0,"YES","NO")</f>
        <v>NO</v>
      </c>
      <c r="J254" s="30" t="str">
        <f>IF(SUM('Sales by Agent'!H254:J254)&gt;0,"YES","NO")</f>
        <v>NO</v>
      </c>
      <c r="K254" s="30" t="str">
        <f>IF(SUM('Sales by Agent'!I254:K254)&gt;0,"YES","NO")</f>
        <v>NO</v>
      </c>
      <c r="L254" s="30" t="str">
        <f>IF(SUM('Sales by Agent'!J254:L254)&gt;0,"YES","NO")</f>
        <v>NO</v>
      </c>
      <c r="M254" s="30" t="str">
        <f>IF(SUM('Sales by Agent'!K254:M254)&gt;0,"YES","NO")</f>
        <v>NO</v>
      </c>
      <c r="N254" s="30" t="str">
        <f>IF(SUM('Sales by Agent'!L254:N254)&gt;0,"YES","NO")</f>
        <v>NO</v>
      </c>
      <c r="O254" s="30" t="str">
        <f>IF(SUM('Sales by Agent'!M254:O254)&gt;0,"YES","NO")</f>
        <v>NO</v>
      </c>
      <c r="P254" s="30" t="str">
        <f>IF(SUM('Sales by Agent'!N254:P254)&gt;0,"YES","NO")</f>
        <v>NO</v>
      </c>
      <c r="Q254" s="30" t="str">
        <f>IF(SUM('Sales by Agent'!O254:Q254)&gt;0,"YES","NO")</f>
        <v>NO</v>
      </c>
      <c r="R254" s="30" t="str">
        <f>IF(SUM('Sales by Agent'!P254:R254)&gt;0,"YES","NO")</f>
        <v>NO</v>
      </c>
      <c r="S254" s="30" t="str">
        <f>IF(SUM('Sales by Agent'!Q254:S254)&gt;0,"YES","NO")</f>
        <v>NO</v>
      </c>
      <c r="T254" s="30" t="str">
        <f>IF(SUM('Sales by Agent'!R254:T254)&gt;0,"YES","NO")</f>
        <v>NO</v>
      </c>
      <c r="U254" s="30" t="str">
        <f>IF(SUM('Sales by Agent'!S254:U254)&gt;0,"YES","NO")</f>
        <v>NO</v>
      </c>
      <c r="V254" s="30" t="str">
        <f>IF(SUM('Sales by Agent'!T254:V254)&gt;0,"YES","NO")</f>
        <v>NO</v>
      </c>
      <c r="W254" s="30" t="str">
        <f>IF(SUM('Sales by Agent'!U254:W254)&gt;0,"YES","NO")</f>
        <v>NO</v>
      </c>
      <c r="X254" s="30" t="str">
        <f>IF(SUM('Sales by Agent'!V254:X254)&gt;0,"YES","NO")</f>
        <v>NO</v>
      </c>
      <c r="Y254" s="30" t="str">
        <f>IF(SUM('Sales by Agent'!W254:Y254)&gt;0,"YES","NO")</f>
        <v>NO</v>
      </c>
      <c r="Z254" s="30" t="str">
        <f>IF(SUM('Sales by Agent'!X254:Z254)&gt;0,"YES","NO")</f>
        <v>NO</v>
      </c>
      <c r="AA254" s="30" t="str">
        <f>IF(SUM('Sales by Agent'!Y254:AA254)&gt;0,"YES","NO")</f>
        <v>NO</v>
      </c>
      <c r="AB254" s="30" t="str">
        <f>IF(SUM('Sales by Agent'!Z254:AB254)&gt;0,"YES","NO")</f>
        <v>NO</v>
      </c>
      <c r="AC254" s="30" t="str">
        <f>IF(SUM('Sales by Agent'!AA254:AC254)&gt;0,"YES","NO")</f>
        <v>NO</v>
      </c>
      <c r="AD254" s="30" t="str">
        <f>IF(SUM('Sales by Agent'!AB254:AD254)&gt;0,"YES","NO")</f>
        <v>YES</v>
      </c>
      <c r="AE254" s="30" t="str">
        <f>IF(SUM('Sales by Agent'!AC254:AE254)&gt;0,"YES","NO")</f>
        <v>YES</v>
      </c>
      <c r="AF254" s="30" t="str">
        <f>IF(SUM('Sales by Agent'!AD254:AF254)&gt;0,"YES","NO")</f>
        <v>YES</v>
      </c>
      <c r="AG254" s="30" t="str">
        <f>IF(SUM('Sales by Agent'!AE254:AG254)&gt;0,"YES","NO")</f>
        <v>YES</v>
      </c>
      <c r="AH254" s="30" t="str">
        <f>IF(SUM('Sales by Agent'!AF254:AH254)&gt;0,"YES","NO")</f>
        <v>YES</v>
      </c>
      <c r="AI254" s="30" t="str">
        <f>IF(SUM('Sales by Agent'!AG254:AI254)&gt;0,"YES","NO")</f>
        <v>YES</v>
      </c>
      <c r="AJ254" s="30" t="str">
        <f>IF(SUM('Sales by Agent'!AH254:AJ254)&gt;0,"YES","NO")</f>
        <v>YES</v>
      </c>
      <c r="AK254" s="30" t="str">
        <f>IF(SUM('Sales by Agent'!AI254:AK254)&gt;0,"YES","NO")</f>
        <v>YES</v>
      </c>
      <c r="AL254" s="30" t="str">
        <f>IF(SUM('Sales by Agent'!AJ254:AL254)&gt;0,"YES","NO")</f>
        <v>YES</v>
      </c>
      <c r="AM254" s="30" t="str">
        <f>IF(SUM('Sales by Agent'!AK254:AM254)&gt;0,"YES","NO")</f>
        <v>YES</v>
      </c>
      <c r="AN254" s="30" t="str">
        <f>IF(SUM('Sales by Agent'!AL254:AN254)&gt;0,"YES","NO")</f>
        <v>YES</v>
      </c>
      <c r="AO254" s="30" t="str">
        <f>IF(SUM('Sales by Agent'!AM254:AO254)&gt;0,"YES","NO")</f>
        <v>YES</v>
      </c>
      <c r="AP254" s="30" t="str">
        <f>IF(SUM('Sales by Agent'!AN254:AP254)&gt;0,"YES","NO")</f>
        <v>YES</v>
      </c>
      <c r="AQ254" s="30" t="str">
        <f>IF(SUM('Sales by Agent'!AO254:AQ254)&gt;0,"YES","NO")</f>
        <v>YES</v>
      </c>
      <c r="AR254" s="30" t="str">
        <f>IF(SUM('Sales by Agent'!AP254:AR254)&gt;0,"YES","NO")</f>
        <v>YES</v>
      </c>
      <c r="AS254" s="30" t="str">
        <f>IF(SUM('Sales by Agent'!AQ254:AS254)&gt;0,"YES","NO")</f>
        <v>YES</v>
      </c>
      <c r="AT254" s="30" t="str">
        <f>IF(SUM('Sales by Agent'!AR254:AT254)&gt;0,"YES","NO")</f>
        <v>YES</v>
      </c>
      <c r="AU254" s="30" t="str">
        <f>IF(SUM('Sales by Agent'!AS254:AU254)&gt;0,"YES","NO")</f>
        <v>YES</v>
      </c>
      <c r="AV254" s="30" t="str">
        <f>IF(SUM('Sales by Agent'!AT254:AV254)&gt;0,"YES","NO")</f>
        <v>YES</v>
      </c>
      <c r="AW254" s="87"/>
      <c r="AX254" t="str">
        <f t="shared" si="35"/>
        <v>NO</v>
      </c>
      <c r="AY254" t="str">
        <f t="shared" si="36"/>
        <v>NO</v>
      </c>
      <c r="AZ254" t="str">
        <f t="shared" si="37"/>
        <v>NO</v>
      </c>
      <c r="BA254" t="str">
        <f t="shared" si="38"/>
        <v>NO</v>
      </c>
      <c r="BB254" t="str">
        <f t="shared" si="39"/>
        <v>NO</v>
      </c>
      <c r="BC254" t="str">
        <f t="shared" si="40"/>
        <v>NO</v>
      </c>
      <c r="BD254" t="str">
        <f t="shared" si="41"/>
        <v>NO</v>
      </c>
      <c r="BE254" t="str">
        <f t="shared" si="42"/>
        <v>NO</v>
      </c>
      <c r="BF254" t="str">
        <f t="shared" si="43"/>
        <v>NO</v>
      </c>
      <c r="BG254" t="str">
        <f t="shared" si="44"/>
        <v>NO</v>
      </c>
      <c r="BH254" t="str">
        <f t="shared" si="34"/>
        <v>NO</v>
      </c>
    </row>
    <row r="255" spans="1:60">
      <c r="A255" s="564" t="s">
        <v>1463</v>
      </c>
      <c r="B255" s="564" t="s">
        <v>2566</v>
      </c>
      <c r="C255" s="564" t="s">
        <v>478</v>
      </c>
      <c r="D255" s="564" t="s">
        <v>954</v>
      </c>
      <c r="E255" s="564" t="s">
        <v>1005</v>
      </c>
      <c r="F255" s="565">
        <v>1163050</v>
      </c>
      <c r="G255" s="87"/>
      <c r="H255" s="87"/>
      <c r="I255" s="30" t="str">
        <f>IF(SUM('Sales by Agent'!G255:I255)&gt;0,"YES","NO")</f>
        <v>NO</v>
      </c>
      <c r="J255" s="30" t="str">
        <f>IF(SUM('Sales by Agent'!H255:J255)&gt;0,"YES","NO")</f>
        <v>NO</v>
      </c>
      <c r="K255" s="30" t="str">
        <f>IF(SUM('Sales by Agent'!I255:K255)&gt;0,"YES","NO")</f>
        <v>NO</v>
      </c>
      <c r="L255" s="30" t="str">
        <f>IF(SUM('Sales by Agent'!J255:L255)&gt;0,"YES","NO")</f>
        <v>NO</v>
      </c>
      <c r="M255" s="30" t="str">
        <f>IF(SUM('Sales by Agent'!K255:M255)&gt;0,"YES","NO")</f>
        <v>NO</v>
      </c>
      <c r="N255" s="30" t="str">
        <f>IF(SUM('Sales by Agent'!L255:N255)&gt;0,"YES","NO")</f>
        <v>NO</v>
      </c>
      <c r="O255" s="30" t="str">
        <f>IF(SUM('Sales by Agent'!M255:O255)&gt;0,"YES","NO")</f>
        <v>NO</v>
      </c>
      <c r="P255" s="30" t="str">
        <f>IF(SUM('Sales by Agent'!N255:P255)&gt;0,"YES","NO")</f>
        <v>NO</v>
      </c>
      <c r="Q255" s="30" t="str">
        <f>IF(SUM('Sales by Agent'!O255:Q255)&gt;0,"YES","NO")</f>
        <v>NO</v>
      </c>
      <c r="R255" s="30" t="str">
        <f>IF(SUM('Sales by Agent'!P255:R255)&gt;0,"YES","NO")</f>
        <v>NO</v>
      </c>
      <c r="S255" s="30" t="str">
        <f>IF(SUM('Sales by Agent'!Q255:S255)&gt;0,"YES","NO")</f>
        <v>NO</v>
      </c>
      <c r="T255" s="30" t="str">
        <f>IF(SUM('Sales by Agent'!R255:T255)&gt;0,"YES","NO")</f>
        <v>NO</v>
      </c>
      <c r="U255" s="30" t="str">
        <f>IF(SUM('Sales by Agent'!S255:U255)&gt;0,"YES","NO")</f>
        <v>NO</v>
      </c>
      <c r="V255" s="30" t="str">
        <f>IF(SUM('Sales by Agent'!T255:V255)&gt;0,"YES","NO")</f>
        <v>NO</v>
      </c>
      <c r="W255" s="30" t="str">
        <f>IF(SUM('Sales by Agent'!U255:W255)&gt;0,"YES","NO")</f>
        <v>NO</v>
      </c>
      <c r="X255" s="30" t="str">
        <f>IF(SUM('Sales by Agent'!V255:X255)&gt;0,"YES","NO")</f>
        <v>NO</v>
      </c>
      <c r="Y255" s="30" t="str">
        <f>IF(SUM('Sales by Agent'!W255:Y255)&gt;0,"YES","NO")</f>
        <v>NO</v>
      </c>
      <c r="Z255" s="30" t="str">
        <f>IF(SUM('Sales by Agent'!X255:Z255)&gt;0,"YES","NO")</f>
        <v>NO</v>
      </c>
      <c r="AA255" s="30" t="str">
        <f>IF(SUM('Sales by Agent'!Y255:AA255)&gt;0,"YES","NO")</f>
        <v>NO</v>
      </c>
      <c r="AB255" s="30" t="str">
        <f>IF(SUM('Sales by Agent'!Z255:AB255)&gt;0,"YES","NO")</f>
        <v>NO</v>
      </c>
      <c r="AC255" s="30" t="str">
        <f>IF(SUM('Sales by Agent'!AA255:AC255)&gt;0,"YES","NO")</f>
        <v>NO</v>
      </c>
      <c r="AD255" s="30" t="str">
        <f>IF(SUM('Sales by Agent'!AB255:AD255)&gt;0,"YES","NO")</f>
        <v>NO</v>
      </c>
      <c r="AE255" s="30" t="str">
        <f>IF(SUM('Sales by Agent'!AC255:AE255)&gt;0,"YES","NO")</f>
        <v>YES</v>
      </c>
      <c r="AF255" s="30" t="str">
        <f>IF(SUM('Sales by Agent'!AD255:AF255)&gt;0,"YES","NO")</f>
        <v>YES</v>
      </c>
      <c r="AG255" s="30" t="str">
        <f>IF(SUM('Sales by Agent'!AE255:AG255)&gt;0,"YES","NO")</f>
        <v>YES</v>
      </c>
      <c r="AH255" s="30" t="str">
        <f>IF(SUM('Sales by Agent'!AF255:AH255)&gt;0,"YES","NO")</f>
        <v>YES</v>
      </c>
      <c r="AI255" s="30" t="str">
        <f>IF(SUM('Sales by Agent'!AG255:AI255)&gt;0,"YES","NO")</f>
        <v>YES</v>
      </c>
      <c r="AJ255" s="30" t="str">
        <f>IF(SUM('Sales by Agent'!AH255:AJ255)&gt;0,"YES","NO")</f>
        <v>YES</v>
      </c>
      <c r="AK255" s="30" t="str">
        <f>IF(SUM('Sales by Agent'!AI255:AK255)&gt;0,"YES","NO")</f>
        <v>YES</v>
      </c>
      <c r="AL255" s="30" t="str">
        <f>IF(SUM('Sales by Agent'!AJ255:AL255)&gt;0,"YES","NO")</f>
        <v>YES</v>
      </c>
      <c r="AM255" s="30" t="str">
        <f>IF(SUM('Sales by Agent'!AK255:AM255)&gt;0,"YES","NO")</f>
        <v>YES</v>
      </c>
      <c r="AN255" s="30" t="str">
        <f>IF(SUM('Sales by Agent'!AL255:AN255)&gt;0,"YES","NO")</f>
        <v>YES</v>
      </c>
      <c r="AO255" s="30" t="str">
        <f>IF(SUM('Sales by Agent'!AM255:AO255)&gt;0,"YES","NO")</f>
        <v>YES</v>
      </c>
      <c r="AP255" s="30" t="str">
        <f>IF(SUM('Sales by Agent'!AN255:AP255)&gt;0,"YES","NO")</f>
        <v>YES</v>
      </c>
      <c r="AQ255" s="30" t="str">
        <f>IF(SUM('Sales by Agent'!AO255:AQ255)&gt;0,"YES","NO")</f>
        <v>YES</v>
      </c>
      <c r="AR255" s="30" t="str">
        <f>IF(SUM('Sales by Agent'!AP255:AR255)&gt;0,"YES","NO")</f>
        <v>YES</v>
      </c>
      <c r="AS255" s="30" t="str">
        <f>IF(SUM('Sales by Agent'!AQ255:AS255)&gt;0,"YES","NO")</f>
        <v>YES</v>
      </c>
      <c r="AT255" s="30" t="str">
        <f>IF(SUM('Sales by Agent'!AR255:AT255)&gt;0,"YES","NO")</f>
        <v>YES</v>
      </c>
      <c r="AU255" s="30" t="str">
        <f>IF(SUM('Sales by Agent'!AS255:AU255)&gt;0,"YES","NO")</f>
        <v>YES</v>
      </c>
      <c r="AV255" s="30" t="str">
        <f>IF(SUM('Sales by Agent'!AT255:AV255)&gt;0,"YES","NO")</f>
        <v>YES</v>
      </c>
      <c r="AW255" s="87"/>
      <c r="AX255" t="str">
        <f t="shared" si="35"/>
        <v>NO</v>
      </c>
      <c r="AY255" t="str">
        <f t="shared" si="36"/>
        <v>NO</v>
      </c>
      <c r="AZ255" t="str">
        <f t="shared" si="37"/>
        <v>NO</v>
      </c>
      <c r="BA255" t="str">
        <f t="shared" si="38"/>
        <v>NO</v>
      </c>
      <c r="BB255" t="str">
        <f t="shared" si="39"/>
        <v>NO</v>
      </c>
      <c r="BC255" t="str">
        <f t="shared" si="40"/>
        <v>NO</v>
      </c>
      <c r="BD255" t="str">
        <f t="shared" si="41"/>
        <v>NO</v>
      </c>
      <c r="BE255" t="str">
        <f t="shared" si="42"/>
        <v>NO</v>
      </c>
      <c r="BF255" t="str">
        <f t="shared" si="43"/>
        <v>NO</v>
      </c>
      <c r="BG255" t="str">
        <f t="shared" si="44"/>
        <v>NO</v>
      </c>
      <c r="BH255" t="str">
        <f t="shared" si="34"/>
        <v>NO</v>
      </c>
    </row>
    <row r="256" spans="1:60">
      <c r="A256" s="564" t="s">
        <v>1016</v>
      </c>
      <c r="B256" s="564" t="s">
        <v>2567</v>
      </c>
      <c r="C256" s="564" t="s">
        <v>478</v>
      </c>
      <c r="D256" s="564" t="s">
        <v>954</v>
      </c>
      <c r="E256" s="564" t="s">
        <v>1005</v>
      </c>
      <c r="F256" s="565">
        <v>60100</v>
      </c>
      <c r="G256" s="31"/>
      <c r="H256" s="31"/>
      <c r="I256" s="30" t="str">
        <f>IF(SUM('Sales by Agent'!G256:I256)&gt;0,"YES","NO")</f>
        <v>NO</v>
      </c>
      <c r="J256" s="30" t="str">
        <f>IF(SUM('Sales by Agent'!H256:J256)&gt;0,"YES","NO")</f>
        <v>NO</v>
      </c>
      <c r="K256" s="30" t="str">
        <f>IF(SUM('Sales by Agent'!I256:K256)&gt;0,"YES","NO")</f>
        <v>NO</v>
      </c>
      <c r="L256" s="30" t="str">
        <f>IF(SUM('Sales by Agent'!J256:L256)&gt;0,"YES","NO")</f>
        <v>NO</v>
      </c>
      <c r="M256" s="30" t="str">
        <f>IF(SUM('Sales by Agent'!K256:M256)&gt;0,"YES","NO")</f>
        <v>NO</v>
      </c>
      <c r="N256" s="30" t="str">
        <f>IF(SUM('Sales by Agent'!L256:N256)&gt;0,"YES","NO")</f>
        <v>NO</v>
      </c>
      <c r="O256" s="30" t="str">
        <f>IF(SUM('Sales by Agent'!M256:O256)&gt;0,"YES","NO")</f>
        <v>NO</v>
      </c>
      <c r="P256" s="30" t="str">
        <f>IF(SUM('Sales by Agent'!N256:P256)&gt;0,"YES","NO")</f>
        <v>NO</v>
      </c>
      <c r="Q256" s="30" t="str">
        <f>IF(SUM('Sales by Agent'!O256:Q256)&gt;0,"YES","NO")</f>
        <v>NO</v>
      </c>
      <c r="R256" s="30" t="str">
        <f>IF(SUM('Sales by Agent'!P256:R256)&gt;0,"YES","NO")</f>
        <v>NO</v>
      </c>
      <c r="S256" s="30" t="str">
        <f>IF(SUM('Sales by Agent'!Q256:S256)&gt;0,"YES","NO")</f>
        <v>NO</v>
      </c>
      <c r="T256" s="30" t="str">
        <f>IF(SUM('Sales by Agent'!R256:T256)&gt;0,"YES","NO")</f>
        <v>NO</v>
      </c>
      <c r="U256" s="30" t="str">
        <f>IF(SUM('Sales by Agent'!S256:U256)&gt;0,"YES","NO")</f>
        <v>NO</v>
      </c>
      <c r="V256" s="30" t="str">
        <f>IF(SUM('Sales by Agent'!T256:V256)&gt;0,"YES","NO")</f>
        <v>NO</v>
      </c>
      <c r="W256" s="30" t="str">
        <f>IF(SUM('Sales by Agent'!U256:W256)&gt;0,"YES","NO")</f>
        <v>NO</v>
      </c>
      <c r="X256" s="30" t="str">
        <f>IF(SUM('Sales by Agent'!V256:X256)&gt;0,"YES","NO")</f>
        <v>NO</v>
      </c>
      <c r="Y256" s="30" t="str">
        <f>IF(SUM('Sales by Agent'!W256:Y256)&gt;0,"YES","NO")</f>
        <v>NO</v>
      </c>
      <c r="Z256" s="30" t="str">
        <f>IF(SUM('Sales by Agent'!X256:Z256)&gt;0,"YES","NO")</f>
        <v>NO</v>
      </c>
      <c r="AA256" s="30" t="str">
        <f>IF(SUM('Sales by Agent'!Y256:AA256)&gt;0,"YES","NO")</f>
        <v>NO</v>
      </c>
      <c r="AB256" s="30" t="str">
        <f>IF(SUM('Sales by Agent'!Z256:AB256)&gt;0,"YES","NO")</f>
        <v>NO</v>
      </c>
      <c r="AC256" s="30" t="str">
        <f>IF(SUM('Sales by Agent'!AA256:AC256)&gt;0,"YES","NO")</f>
        <v>NO</v>
      </c>
      <c r="AD256" s="30" t="str">
        <f>IF(SUM('Sales by Agent'!AB256:AD256)&gt;0,"YES","NO")</f>
        <v>NO</v>
      </c>
      <c r="AE256" s="30" t="str">
        <f>IF(SUM('Sales by Agent'!AC256:AE256)&gt;0,"YES","NO")</f>
        <v>NO</v>
      </c>
      <c r="AF256" s="30" t="str">
        <f>IF(SUM('Sales by Agent'!AD256:AF256)&gt;0,"YES","NO")</f>
        <v>NO</v>
      </c>
      <c r="AG256" s="30" t="str">
        <f>IF(SUM('Sales by Agent'!AE256:AG256)&gt;0,"YES","NO")</f>
        <v>NO</v>
      </c>
      <c r="AH256" s="30" t="str">
        <f>IF(SUM('Sales by Agent'!AF256:AH256)&gt;0,"YES","NO")</f>
        <v>NO</v>
      </c>
      <c r="AI256" s="30" t="str">
        <f>IF(SUM('Sales by Agent'!AG256:AI256)&gt;0,"YES","NO")</f>
        <v>YES</v>
      </c>
      <c r="AJ256" s="30" t="str">
        <f>IF(SUM('Sales by Agent'!AH256:AJ256)&gt;0,"YES","NO")</f>
        <v>YES</v>
      </c>
      <c r="AK256" s="30" t="str">
        <f>IF(SUM('Sales by Agent'!AI256:AK256)&gt;0,"YES","NO")</f>
        <v>YES</v>
      </c>
      <c r="AL256" s="30" t="str">
        <f>IF(SUM('Sales by Agent'!AJ256:AL256)&gt;0,"YES","NO")</f>
        <v>NO</v>
      </c>
      <c r="AM256" s="30" t="str">
        <f>IF(SUM('Sales by Agent'!AK256:AM256)&gt;0,"YES","NO")</f>
        <v>NO</v>
      </c>
      <c r="AN256" s="30" t="str">
        <f>IF(SUM('Sales by Agent'!AL256:AN256)&gt;0,"YES","NO")</f>
        <v>NO</v>
      </c>
      <c r="AO256" s="30" t="str">
        <f>IF(SUM('Sales by Agent'!AM256:AO256)&gt;0,"YES","NO")</f>
        <v>NO</v>
      </c>
      <c r="AP256" s="30" t="str">
        <f>IF(SUM('Sales by Agent'!AN256:AP256)&gt;0,"YES","NO")</f>
        <v>NO</v>
      </c>
      <c r="AQ256" s="30" t="str">
        <f>IF(SUM('Sales by Agent'!AO256:AQ256)&gt;0,"YES","NO")</f>
        <v>NO</v>
      </c>
      <c r="AR256" s="30" t="str">
        <f>IF(SUM('Sales by Agent'!AP256:AR256)&gt;0,"YES","NO")</f>
        <v>NO</v>
      </c>
      <c r="AS256" s="30" t="str">
        <f>IF(SUM('Sales by Agent'!AQ256:AS256)&gt;0,"YES","NO")</f>
        <v>NO</v>
      </c>
      <c r="AT256" s="30" t="str">
        <f>IF(SUM('Sales by Agent'!AR256:AT256)&gt;0,"YES","NO")</f>
        <v>NO</v>
      </c>
      <c r="AU256" s="30" t="str">
        <f>IF(SUM('Sales by Agent'!AS256:AU256)&gt;0,"YES","NO")</f>
        <v>NO</v>
      </c>
      <c r="AV256" s="30" t="str">
        <f>IF(SUM('Sales by Agent'!AT256:AV256)&gt;0,"YES","NO")</f>
        <v>NO</v>
      </c>
      <c r="AW256" s="87"/>
      <c r="AX256" t="str">
        <f t="shared" si="35"/>
        <v>NO</v>
      </c>
      <c r="AY256" t="str">
        <f t="shared" si="36"/>
        <v>NO</v>
      </c>
      <c r="AZ256" t="str">
        <f t="shared" si="37"/>
        <v>NO</v>
      </c>
      <c r="BA256" t="str">
        <f t="shared" si="38"/>
        <v>NO</v>
      </c>
      <c r="BB256" t="str">
        <f t="shared" si="39"/>
        <v>NO</v>
      </c>
      <c r="BC256" t="str">
        <f t="shared" si="40"/>
        <v>NO</v>
      </c>
      <c r="BD256" t="str">
        <f t="shared" si="41"/>
        <v>NO</v>
      </c>
      <c r="BE256" t="str">
        <f t="shared" si="42"/>
        <v>NEW INACTIVE</v>
      </c>
      <c r="BF256" t="str">
        <f t="shared" si="43"/>
        <v>NO</v>
      </c>
      <c r="BG256" t="str">
        <f t="shared" si="44"/>
        <v>NO</v>
      </c>
      <c r="BH256" t="str">
        <f t="shared" si="34"/>
        <v>NO</v>
      </c>
    </row>
    <row r="257" spans="1:60">
      <c r="A257" s="564" t="s">
        <v>394</v>
      </c>
      <c r="B257" s="564" t="s">
        <v>2568</v>
      </c>
      <c r="C257" s="564" t="s">
        <v>478</v>
      </c>
      <c r="D257" s="564" t="s">
        <v>954</v>
      </c>
      <c r="E257" s="564" t="s">
        <v>1005</v>
      </c>
      <c r="F257" s="565">
        <v>2211300</v>
      </c>
      <c r="G257" s="87"/>
      <c r="H257" s="87"/>
      <c r="I257" s="30" t="str">
        <f>IF(SUM('Sales by Agent'!G257:I257)&gt;0,"YES","NO")</f>
        <v>NO</v>
      </c>
      <c r="J257" s="30" t="str">
        <f>IF(SUM('Sales by Agent'!H257:J257)&gt;0,"YES","NO")</f>
        <v>NO</v>
      </c>
      <c r="K257" s="30" t="str">
        <f>IF(SUM('Sales by Agent'!I257:K257)&gt;0,"YES","NO")</f>
        <v>NO</v>
      </c>
      <c r="L257" s="30" t="str">
        <f>IF(SUM('Sales by Agent'!J257:L257)&gt;0,"YES","NO")</f>
        <v>NO</v>
      </c>
      <c r="M257" s="30" t="str">
        <f>IF(SUM('Sales by Agent'!K257:M257)&gt;0,"YES","NO")</f>
        <v>NO</v>
      </c>
      <c r="N257" s="30" t="str">
        <f>IF(SUM('Sales by Agent'!L257:N257)&gt;0,"YES","NO")</f>
        <v>NO</v>
      </c>
      <c r="O257" s="30" t="str">
        <f>IF(SUM('Sales by Agent'!M257:O257)&gt;0,"YES","NO")</f>
        <v>NO</v>
      </c>
      <c r="P257" s="30" t="str">
        <f>IF(SUM('Sales by Agent'!N257:P257)&gt;0,"YES","NO")</f>
        <v>NO</v>
      </c>
      <c r="Q257" s="30" t="str">
        <f>IF(SUM('Sales by Agent'!O257:Q257)&gt;0,"YES","NO")</f>
        <v>NO</v>
      </c>
      <c r="R257" s="30" t="str">
        <f>IF(SUM('Sales by Agent'!P257:R257)&gt;0,"YES","NO")</f>
        <v>NO</v>
      </c>
      <c r="S257" s="30" t="str">
        <f>IF(SUM('Sales by Agent'!Q257:S257)&gt;0,"YES","NO")</f>
        <v>NO</v>
      </c>
      <c r="T257" s="30" t="str">
        <f>IF(SUM('Sales by Agent'!R257:T257)&gt;0,"YES","NO")</f>
        <v>NO</v>
      </c>
      <c r="U257" s="30" t="str">
        <f>IF(SUM('Sales by Agent'!S257:U257)&gt;0,"YES","NO")</f>
        <v>NO</v>
      </c>
      <c r="V257" s="30" t="str">
        <f>IF(SUM('Sales by Agent'!T257:V257)&gt;0,"YES","NO")</f>
        <v>NO</v>
      </c>
      <c r="W257" s="30" t="str">
        <f>IF(SUM('Sales by Agent'!U257:W257)&gt;0,"YES","NO")</f>
        <v>NO</v>
      </c>
      <c r="X257" s="30" t="str">
        <f>IF(SUM('Sales by Agent'!V257:X257)&gt;0,"YES","NO")</f>
        <v>NO</v>
      </c>
      <c r="Y257" s="30" t="str">
        <f>IF(SUM('Sales by Agent'!W257:Y257)&gt;0,"YES","NO")</f>
        <v>NO</v>
      </c>
      <c r="Z257" s="30" t="str">
        <f>IF(SUM('Sales by Agent'!X257:Z257)&gt;0,"YES","NO")</f>
        <v>NO</v>
      </c>
      <c r="AA257" s="30" t="str">
        <f>IF(SUM('Sales by Agent'!Y257:AA257)&gt;0,"YES","NO")</f>
        <v>NO</v>
      </c>
      <c r="AB257" s="30" t="str">
        <f>IF(SUM('Sales by Agent'!Z257:AB257)&gt;0,"YES","NO")</f>
        <v>NO</v>
      </c>
      <c r="AC257" s="30" t="str">
        <f>IF(SUM('Sales by Agent'!AA257:AC257)&gt;0,"YES","NO")</f>
        <v>NO</v>
      </c>
      <c r="AD257" s="30" t="str">
        <f>IF(SUM('Sales by Agent'!AB257:AD257)&gt;0,"YES","NO")</f>
        <v>YES</v>
      </c>
      <c r="AE257" s="30" t="str">
        <f>IF(SUM('Sales by Agent'!AC257:AE257)&gt;0,"YES","NO")</f>
        <v>YES</v>
      </c>
      <c r="AF257" s="30" t="str">
        <f>IF(SUM('Sales by Agent'!AD257:AF257)&gt;0,"YES","NO")</f>
        <v>YES</v>
      </c>
      <c r="AG257" s="30" t="str">
        <f>IF(SUM('Sales by Agent'!AE257:AG257)&gt;0,"YES","NO")</f>
        <v>YES</v>
      </c>
      <c r="AH257" s="30" t="str">
        <f>IF(SUM('Sales by Agent'!AF257:AH257)&gt;0,"YES","NO")</f>
        <v>YES</v>
      </c>
      <c r="AI257" s="30" t="str">
        <f>IF(SUM('Sales by Agent'!AG257:AI257)&gt;0,"YES","NO")</f>
        <v>YES</v>
      </c>
      <c r="AJ257" s="30" t="str">
        <f>IF(SUM('Sales by Agent'!AH257:AJ257)&gt;0,"YES","NO")</f>
        <v>YES</v>
      </c>
      <c r="AK257" s="30" t="str">
        <f>IF(SUM('Sales by Agent'!AI257:AK257)&gt;0,"YES","NO")</f>
        <v>YES</v>
      </c>
      <c r="AL257" s="30" t="str">
        <f>IF(SUM('Sales by Agent'!AJ257:AL257)&gt;0,"YES","NO")</f>
        <v>YES</v>
      </c>
      <c r="AM257" s="30" t="str">
        <f>IF(SUM('Sales by Agent'!AK257:AM257)&gt;0,"YES","NO")</f>
        <v>YES</v>
      </c>
      <c r="AN257" s="30" t="str">
        <f>IF(SUM('Sales by Agent'!AL257:AN257)&gt;0,"YES","NO")</f>
        <v>YES</v>
      </c>
      <c r="AO257" s="30" t="str">
        <f>IF(SUM('Sales by Agent'!AM257:AO257)&gt;0,"YES","NO")</f>
        <v>YES</v>
      </c>
      <c r="AP257" s="30" t="str">
        <f>IF(SUM('Sales by Agent'!AN257:AP257)&gt;0,"YES","NO")</f>
        <v>YES</v>
      </c>
      <c r="AQ257" s="30" t="str">
        <f>IF(SUM('Sales by Agent'!AO257:AQ257)&gt;0,"YES","NO")</f>
        <v>YES</v>
      </c>
      <c r="AR257" s="30" t="str">
        <f>IF(SUM('Sales by Agent'!AP257:AR257)&gt;0,"YES","NO")</f>
        <v>YES</v>
      </c>
      <c r="AS257" s="30" t="str">
        <f>IF(SUM('Sales by Agent'!AQ257:AS257)&gt;0,"YES","NO")</f>
        <v>YES</v>
      </c>
      <c r="AT257" s="30" t="str">
        <f>IF(SUM('Sales by Agent'!AR257:AT257)&gt;0,"YES","NO")</f>
        <v>YES</v>
      </c>
      <c r="AU257" s="30" t="str">
        <f>IF(SUM('Sales by Agent'!AS257:AU257)&gt;0,"YES","NO")</f>
        <v>YES</v>
      </c>
      <c r="AV257" s="30" t="str">
        <f>IF(SUM('Sales by Agent'!AT257:AV257)&gt;0,"YES","NO")</f>
        <v>YES</v>
      </c>
      <c r="AW257" s="87"/>
      <c r="AX257" t="str">
        <f t="shared" si="35"/>
        <v>NO</v>
      </c>
      <c r="AY257" t="str">
        <f t="shared" si="36"/>
        <v>NO</v>
      </c>
      <c r="AZ257" t="str">
        <f t="shared" si="37"/>
        <v>NO</v>
      </c>
      <c r="BA257" t="str">
        <f t="shared" si="38"/>
        <v>NO</v>
      </c>
      <c r="BB257" t="str">
        <f t="shared" si="39"/>
        <v>NO</v>
      </c>
      <c r="BC257" t="str">
        <f t="shared" si="40"/>
        <v>NO</v>
      </c>
      <c r="BD257" t="str">
        <f t="shared" si="41"/>
        <v>NO</v>
      </c>
      <c r="BE257" t="str">
        <f t="shared" si="42"/>
        <v>NO</v>
      </c>
      <c r="BF257" t="str">
        <f t="shared" si="43"/>
        <v>NO</v>
      </c>
      <c r="BG257" t="str">
        <f t="shared" si="44"/>
        <v>NO</v>
      </c>
      <c r="BH257" t="str">
        <f t="shared" si="34"/>
        <v>NO</v>
      </c>
    </row>
    <row r="258" spans="1:60">
      <c r="A258" s="564" t="s">
        <v>1933</v>
      </c>
      <c r="B258" s="564" t="s">
        <v>2569</v>
      </c>
      <c r="C258" s="564" t="s">
        <v>478</v>
      </c>
      <c r="D258" s="564" t="s">
        <v>954</v>
      </c>
      <c r="E258" s="564" t="s">
        <v>1005</v>
      </c>
      <c r="F258" s="565">
        <v>608600</v>
      </c>
      <c r="G258" s="31"/>
      <c r="H258" s="31"/>
      <c r="I258" s="30" t="str">
        <f>IF(SUM('Sales by Agent'!G258:I258)&gt;0,"YES","NO")</f>
        <v>NO</v>
      </c>
      <c r="J258" s="30" t="str">
        <f>IF(SUM('Sales by Agent'!H258:J258)&gt;0,"YES","NO")</f>
        <v>NO</v>
      </c>
      <c r="K258" s="30" t="str">
        <f>IF(SUM('Sales by Agent'!I258:K258)&gt;0,"YES","NO")</f>
        <v>NO</v>
      </c>
      <c r="L258" s="30" t="str">
        <f>IF(SUM('Sales by Agent'!J258:L258)&gt;0,"YES","NO")</f>
        <v>NO</v>
      </c>
      <c r="M258" s="30" t="str">
        <f>IF(SUM('Sales by Agent'!K258:M258)&gt;0,"YES","NO")</f>
        <v>NO</v>
      </c>
      <c r="N258" s="30" t="str">
        <f>IF(SUM('Sales by Agent'!L258:N258)&gt;0,"YES","NO")</f>
        <v>NO</v>
      </c>
      <c r="O258" s="30" t="str">
        <f>IF(SUM('Sales by Agent'!M258:O258)&gt;0,"YES","NO")</f>
        <v>NO</v>
      </c>
      <c r="P258" s="30" t="str">
        <f>IF(SUM('Sales by Agent'!N258:P258)&gt;0,"YES","NO")</f>
        <v>NO</v>
      </c>
      <c r="Q258" s="30" t="str">
        <f>IF(SUM('Sales by Agent'!O258:Q258)&gt;0,"YES","NO")</f>
        <v>NO</v>
      </c>
      <c r="R258" s="30" t="str">
        <f>IF(SUM('Sales by Agent'!P258:R258)&gt;0,"YES","NO")</f>
        <v>NO</v>
      </c>
      <c r="S258" s="30" t="str">
        <f>IF(SUM('Sales by Agent'!Q258:S258)&gt;0,"YES","NO")</f>
        <v>NO</v>
      </c>
      <c r="T258" s="30" t="str">
        <f>IF(SUM('Sales by Agent'!R258:T258)&gt;0,"YES","NO")</f>
        <v>NO</v>
      </c>
      <c r="U258" s="30" t="str">
        <f>IF(SUM('Sales by Agent'!S258:U258)&gt;0,"YES","NO")</f>
        <v>NO</v>
      </c>
      <c r="V258" s="30" t="str">
        <f>IF(SUM('Sales by Agent'!T258:V258)&gt;0,"YES","NO")</f>
        <v>NO</v>
      </c>
      <c r="W258" s="30" t="str">
        <f>IF(SUM('Sales by Agent'!U258:W258)&gt;0,"YES","NO")</f>
        <v>NO</v>
      </c>
      <c r="X258" s="30" t="str">
        <f>IF(SUM('Sales by Agent'!V258:X258)&gt;0,"YES","NO")</f>
        <v>NO</v>
      </c>
      <c r="Y258" s="30" t="str">
        <f>IF(SUM('Sales by Agent'!W258:Y258)&gt;0,"YES","NO")</f>
        <v>NO</v>
      </c>
      <c r="Z258" s="30" t="str">
        <f>IF(SUM('Sales by Agent'!X258:Z258)&gt;0,"YES","NO")</f>
        <v>NO</v>
      </c>
      <c r="AA258" s="30" t="str">
        <f>IF(SUM('Sales by Agent'!Y258:AA258)&gt;0,"YES","NO")</f>
        <v>NO</v>
      </c>
      <c r="AB258" s="30" t="str">
        <f>IF(SUM('Sales by Agent'!Z258:AB258)&gt;0,"YES","NO")</f>
        <v>NO</v>
      </c>
      <c r="AC258" s="30" t="str">
        <f>IF(SUM('Sales by Agent'!AA258:AC258)&gt;0,"YES","NO")</f>
        <v>NO</v>
      </c>
      <c r="AD258" s="30" t="str">
        <f>IF(SUM('Sales by Agent'!AB258:AD258)&gt;0,"YES","NO")</f>
        <v>YES</v>
      </c>
      <c r="AE258" s="30" t="str">
        <f>IF(SUM('Sales by Agent'!AC258:AE258)&gt;0,"YES","NO")</f>
        <v>YES</v>
      </c>
      <c r="AF258" s="30" t="str">
        <f>IF(SUM('Sales by Agent'!AD258:AF258)&gt;0,"YES","NO")</f>
        <v>YES</v>
      </c>
      <c r="AG258" s="30" t="str">
        <f>IF(SUM('Sales by Agent'!AE258:AG258)&gt;0,"YES","NO")</f>
        <v>YES</v>
      </c>
      <c r="AH258" s="30" t="str">
        <f>IF(SUM('Sales by Agent'!AF258:AH258)&gt;0,"YES","NO")</f>
        <v>YES</v>
      </c>
      <c r="AI258" s="30" t="str">
        <f>IF(SUM('Sales by Agent'!AG258:AI258)&gt;0,"YES","NO")</f>
        <v>YES</v>
      </c>
      <c r="AJ258" s="30" t="str">
        <f>IF(SUM('Sales by Agent'!AH258:AJ258)&gt;0,"YES","NO")</f>
        <v>NO</v>
      </c>
      <c r="AK258" s="30" t="str">
        <f>IF(SUM('Sales by Agent'!AI258:AK258)&gt;0,"YES","NO")</f>
        <v>NO</v>
      </c>
      <c r="AL258" s="30" t="str">
        <f>IF(SUM('Sales by Agent'!AJ258:AL258)&gt;0,"YES","NO")</f>
        <v>NO</v>
      </c>
      <c r="AM258" s="30" t="str">
        <f>IF(SUM('Sales by Agent'!AK258:AM258)&gt;0,"YES","NO")</f>
        <v>NO</v>
      </c>
      <c r="AN258" s="30" t="str">
        <f>IF(SUM('Sales by Agent'!AL258:AN258)&gt;0,"YES","NO")</f>
        <v>NO</v>
      </c>
      <c r="AO258" s="30" t="str">
        <f>IF(SUM('Sales by Agent'!AM258:AO258)&gt;0,"YES","NO")</f>
        <v>NO</v>
      </c>
      <c r="AP258" s="30" t="str">
        <f>IF(SUM('Sales by Agent'!AN258:AP258)&gt;0,"YES","NO")</f>
        <v>NO</v>
      </c>
      <c r="AQ258" s="30" t="str">
        <f>IF(SUM('Sales by Agent'!AO258:AQ258)&gt;0,"YES","NO")</f>
        <v>NO</v>
      </c>
      <c r="AR258" s="30" t="str">
        <f>IF(SUM('Sales by Agent'!AP258:AR258)&gt;0,"YES","NO")</f>
        <v>NO</v>
      </c>
      <c r="AS258" s="30" t="str">
        <f>IF(SUM('Sales by Agent'!AQ258:AS258)&gt;0,"YES","NO")</f>
        <v>NO</v>
      </c>
      <c r="AT258" s="30" t="str">
        <f>IF(SUM('Sales by Agent'!AR258:AT258)&gt;0,"YES","NO")</f>
        <v>NO</v>
      </c>
      <c r="AU258" s="30" t="str">
        <f>IF(SUM('Sales by Agent'!AS258:AU258)&gt;0,"YES","NO")</f>
        <v>NO</v>
      </c>
      <c r="AV258" s="30" t="str">
        <f>IF(SUM('Sales by Agent'!AT258:AV258)&gt;0,"YES","NO")</f>
        <v>NO</v>
      </c>
      <c r="AW258" s="87"/>
      <c r="AX258" t="str">
        <f t="shared" si="35"/>
        <v>NO</v>
      </c>
      <c r="AY258" t="str">
        <f t="shared" si="36"/>
        <v>NO</v>
      </c>
      <c r="AZ258" t="str">
        <f t="shared" si="37"/>
        <v>NO</v>
      </c>
      <c r="BA258" t="str">
        <f t="shared" si="38"/>
        <v>NO</v>
      </c>
      <c r="BB258" t="str">
        <f t="shared" si="39"/>
        <v>NO</v>
      </c>
      <c r="BC258" t="str">
        <f t="shared" si="40"/>
        <v>NEW INACTIVE</v>
      </c>
      <c r="BD258" t="str">
        <f t="shared" si="41"/>
        <v>NO</v>
      </c>
      <c r="BE258" t="str">
        <f t="shared" si="42"/>
        <v>NO</v>
      </c>
      <c r="BF258" t="str">
        <f t="shared" si="43"/>
        <v>NO</v>
      </c>
      <c r="BG258" t="str">
        <f t="shared" si="44"/>
        <v>NO</v>
      </c>
      <c r="BH258" t="str">
        <f t="shared" ref="BH258:BH321" si="45">IF(AND(AN258="YES",AO258="NO"),"NEW INACTIVE","NO")</f>
        <v>NO</v>
      </c>
    </row>
    <row r="259" spans="1:60">
      <c r="A259" s="564" t="s">
        <v>1194</v>
      </c>
      <c r="B259" s="564" t="s">
        <v>2570</v>
      </c>
      <c r="C259" s="564" t="s">
        <v>478</v>
      </c>
      <c r="D259" s="564" t="s">
        <v>954</v>
      </c>
      <c r="E259" s="564" t="s">
        <v>1005</v>
      </c>
      <c r="F259" s="565">
        <v>21235684</v>
      </c>
      <c r="G259" s="31"/>
      <c r="H259" s="31"/>
      <c r="I259" s="30" t="str">
        <f>IF(SUM('Sales by Agent'!G259:I259)&gt;0,"YES","NO")</f>
        <v>NO</v>
      </c>
      <c r="J259" s="30" t="str">
        <f>IF(SUM('Sales by Agent'!H259:J259)&gt;0,"YES","NO")</f>
        <v>NO</v>
      </c>
      <c r="K259" s="30" t="str">
        <f>IF(SUM('Sales by Agent'!I259:K259)&gt;0,"YES","NO")</f>
        <v>NO</v>
      </c>
      <c r="L259" s="30" t="str">
        <f>IF(SUM('Sales by Agent'!J259:L259)&gt;0,"YES","NO")</f>
        <v>NO</v>
      </c>
      <c r="M259" s="30" t="str">
        <f>IF(SUM('Sales by Agent'!K259:M259)&gt;0,"YES","NO")</f>
        <v>NO</v>
      </c>
      <c r="N259" s="30" t="str">
        <f>IF(SUM('Sales by Agent'!L259:N259)&gt;0,"YES","NO")</f>
        <v>NO</v>
      </c>
      <c r="O259" s="30" t="str">
        <f>IF(SUM('Sales by Agent'!M259:O259)&gt;0,"YES","NO")</f>
        <v>NO</v>
      </c>
      <c r="P259" s="30" t="str">
        <f>IF(SUM('Sales by Agent'!N259:P259)&gt;0,"YES","NO")</f>
        <v>NO</v>
      </c>
      <c r="Q259" s="30" t="str">
        <f>IF(SUM('Sales by Agent'!O259:Q259)&gt;0,"YES","NO")</f>
        <v>NO</v>
      </c>
      <c r="R259" s="30" t="str">
        <f>IF(SUM('Sales by Agent'!P259:R259)&gt;0,"YES","NO")</f>
        <v>NO</v>
      </c>
      <c r="S259" s="30" t="str">
        <f>IF(SUM('Sales by Agent'!Q259:S259)&gt;0,"YES","NO")</f>
        <v>NO</v>
      </c>
      <c r="T259" s="30" t="str">
        <f>IF(SUM('Sales by Agent'!R259:T259)&gt;0,"YES","NO")</f>
        <v>NO</v>
      </c>
      <c r="U259" s="30" t="str">
        <f>IF(SUM('Sales by Agent'!S259:U259)&gt;0,"YES","NO")</f>
        <v>NO</v>
      </c>
      <c r="V259" s="30" t="str">
        <f>IF(SUM('Sales by Agent'!T259:V259)&gt;0,"YES","NO")</f>
        <v>NO</v>
      </c>
      <c r="W259" s="30" t="str">
        <f>IF(SUM('Sales by Agent'!U259:W259)&gt;0,"YES","NO")</f>
        <v>NO</v>
      </c>
      <c r="X259" s="30" t="str">
        <f>IF(SUM('Sales by Agent'!V259:X259)&gt;0,"YES","NO")</f>
        <v>NO</v>
      </c>
      <c r="Y259" s="30" t="str">
        <f>IF(SUM('Sales by Agent'!W259:Y259)&gt;0,"YES","NO")</f>
        <v>NO</v>
      </c>
      <c r="Z259" s="30" t="str">
        <f>IF(SUM('Sales by Agent'!X259:Z259)&gt;0,"YES","NO")</f>
        <v>NO</v>
      </c>
      <c r="AA259" s="30" t="str">
        <f>IF(SUM('Sales by Agent'!Y259:AA259)&gt;0,"YES","NO")</f>
        <v>NO</v>
      </c>
      <c r="AB259" s="30" t="str">
        <f>IF(SUM('Sales by Agent'!Z259:AB259)&gt;0,"YES","NO")</f>
        <v>NO</v>
      </c>
      <c r="AC259" s="30" t="str">
        <f>IF(SUM('Sales by Agent'!AA259:AC259)&gt;0,"YES","NO")</f>
        <v>NO</v>
      </c>
      <c r="AD259" s="30" t="str">
        <f>IF(SUM('Sales by Agent'!AB259:AD259)&gt;0,"YES","NO")</f>
        <v>YES</v>
      </c>
      <c r="AE259" s="30" t="str">
        <f>IF(SUM('Sales by Agent'!AC259:AE259)&gt;0,"YES","NO")</f>
        <v>YES</v>
      </c>
      <c r="AF259" s="30" t="str">
        <f>IF(SUM('Sales by Agent'!AD259:AF259)&gt;0,"YES","NO")</f>
        <v>YES</v>
      </c>
      <c r="AG259" s="30" t="str">
        <f>IF(SUM('Sales by Agent'!AE259:AG259)&gt;0,"YES","NO")</f>
        <v>YES</v>
      </c>
      <c r="AH259" s="30" t="str">
        <f>IF(SUM('Sales by Agent'!AF259:AH259)&gt;0,"YES","NO")</f>
        <v>YES</v>
      </c>
      <c r="AI259" s="30" t="str">
        <f>IF(SUM('Sales by Agent'!AG259:AI259)&gt;0,"YES","NO")</f>
        <v>YES</v>
      </c>
      <c r="AJ259" s="30" t="str">
        <f>IF(SUM('Sales by Agent'!AH259:AJ259)&gt;0,"YES","NO")</f>
        <v>YES</v>
      </c>
      <c r="AK259" s="30" t="str">
        <f>IF(SUM('Sales by Agent'!AI259:AK259)&gt;0,"YES","NO")</f>
        <v>YES</v>
      </c>
      <c r="AL259" s="30" t="str">
        <f>IF(SUM('Sales by Agent'!AJ259:AL259)&gt;0,"YES","NO")</f>
        <v>YES</v>
      </c>
      <c r="AM259" s="30" t="str">
        <f>IF(SUM('Sales by Agent'!AK259:AM259)&gt;0,"YES","NO")</f>
        <v>YES</v>
      </c>
      <c r="AN259" s="30" t="str">
        <f>IF(SUM('Sales by Agent'!AL259:AN259)&gt;0,"YES","NO")</f>
        <v>YES</v>
      </c>
      <c r="AO259" s="30" t="str">
        <f>IF(SUM('Sales by Agent'!AM259:AO259)&gt;0,"YES","NO")</f>
        <v>YES</v>
      </c>
      <c r="AP259" s="30" t="str">
        <f>IF(SUM('Sales by Agent'!AN259:AP259)&gt;0,"YES","NO")</f>
        <v>YES</v>
      </c>
      <c r="AQ259" s="30" t="str">
        <f>IF(SUM('Sales by Agent'!AO259:AQ259)&gt;0,"YES","NO")</f>
        <v>YES</v>
      </c>
      <c r="AR259" s="30" t="str">
        <f>IF(SUM('Sales by Agent'!AP259:AR259)&gt;0,"YES","NO")</f>
        <v>YES</v>
      </c>
      <c r="AS259" s="30" t="str">
        <f>IF(SUM('Sales by Agent'!AQ259:AS259)&gt;0,"YES","NO")</f>
        <v>YES</v>
      </c>
      <c r="AT259" s="30" t="str">
        <f>IF(SUM('Sales by Agent'!AR259:AT259)&gt;0,"YES","NO")</f>
        <v>YES</v>
      </c>
      <c r="AU259" s="30" t="str">
        <f>IF(SUM('Sales by Agent'!AS259:AU259)&gt;0,"YES","NO")</f>
        <v>YES</v>
      </c>
      <c r="AV259" s="30" t="str">
        <f>IF(SUM('Sales by Agent'!AT259:AV259)&gt;0,"YES","NO")</f>
        <v>YES</v>
      </c>
      <c r="AW259" s="87"/>
      <c r="AX259" t="str">
        <f t="shared" ref="AX259:AX322" si="46">IF(AND(AD259="YES",AE259="NO"),"NEW INACTIVE","NO")</f>
        <v>NO</v>
      </c>
      <c r="AY259" t="str">
        <f t="shared" ref="AY259:AY322" si="47">IF(AND(AE259="YES",AF259="NO"),"NEW INACTIVE","NO")</f>
        <v>NO</v>
      </c>
      <c r="AZ259" t="str">
        <f t="shared" ref="AZ259:AZ322" si="48">IF(AND(AF259="YES",AG259="NO"),"NEW INACTIVE","NO")</f>
        <v>NO</v>
      </c>
      <c r="BA259" t="str">
        <f t="shared" ref="BA259:BA322" si="49">IF(AND(AG259="YES",AH259="NO"),"NEW INACTIVE","NO")</f>
        <v>NO</v>
      </c>
      <c r="BB259" t="str">
        <f t="shared" ref="BB259:BB322" si="50">IF(AND(AH259="YES",AI259="NO"),"NEW INACTIVE","NO")</f>
        <v>NO</v>
      </c>
      <c r="BC259" t="str">
        <f t="shared" ref="BC259:BC322" si="51">IF(AND(AI259="YES",AJ259="NO"),"NEW INACTIVE","NO")</f>
        <v>NO</v>
      </c>
      <c r="BD259" t="str">
        <f t="shared" ref="BD259:BD322" si="52">IF(AND(AJ259="YES",AK259="NO"),"NEW INACTIVE","NO")</f>
        <v>NO</v>
      </c>
      <c r="BE259" t="str">
        <f t="shared" ref="BE259:BE322" si="53">IF(AND(AK259="YES",AL259="NO"),"NEW INACTIVE","NO")</f>
        <v>NO</v>
      </c>
      <c r="BF259" t="str">
        <f t="shared" ref="BF259:BF322" si="54">IF(AND(AL259="YES",AM259="NO"),"NEW INACTIVE","NO")</f>
        <v>NO</v>
      </c>
      <c r="BG259" t="str">
        <f t="shared" ref="BG259:BG322" si="55">IF(AND(AM259="YES",AN259="NO"),"NEW INACTIVE","NO")</f>
        <v>NO</v>
      </c>
      <c r="BH259" t="str">
        <f t="shared" si="45"/>
        <v>NO</v>
      </c>
    </row>
    <row r="260" spans="1:60">
      <c r="A260" s="564" t="s">
        <v>398</v>
      </c>
      <c r="B260" s="564" t="s">
        <v>2571</v>
      </c>
      <c r="C260" s="564" t="s">
        <v>478</v>
      </c>
      <c r="D260" s="564" t="s">
        <v>954</v>
      </c>
      <c r="E260" s="564" t="s">
        <v>1005</v>
      </c>
      <c r="F260" s="565">
        <v>706050</v>
      </c>
      <c r="G260" s="31"/>
      <c r="H260" s="31"/>
      <c r="I260" s="30" t="str">
        <f>IF(SUM('Sales by Agent'!G260:I260)&gt;0,"YES","NO")</f>
        <v>NO</v>
      </c>
      <c r="J260" s="30" t="str">
        <f>IF(SUM('Sales by Agent'!H260:J260)&gt;0,"YES","NO")</f>
        <v>NO</v>
      </c>
      <c r="K260" s="30" t="str">
        <f>IF(SUM('Sales by Agent'!I260:K260)&gt;0,"YES","NO")</f>
        <v>NO</v>
      </c>
      <c r="L260" s="30" t="str">
        <f>IF(SUM('Sales by Agent'!J260:L260)&gt;0,"YES","NO")</f>
        <v>NO</v>
      </c>
      <c r="M260" s="30" t="str">
        <f>IF(SUM('Sales by Agent'!K260:M260)&gt;0,"YES","NO")</f>
        <v>NO</v>
      </c>
      <c r="N260" s="30" t="str">
        <f>IF(SUM('Sales by Agent'!L260:N260)&gt;0,"YES","NO")</f>
        <v>NO</v>
      </c>
      <c r="O260" s="30" t="str">
        <f>IF(SUM('Sales by Agent'!M260:O260)&gt;0,"YES","NO")</f>
        <v>NO</v>
      </c>
      <c r="P260" s="30" t="str">
        <f>IF(SUM('Sales by Agent'!N260:P260)&gt;0,"YES","NO")</f>
        <v>NO</v>
      </c>
      <c r="Q260" s="30" t="str">
        <f>IF(SUM('Sales by Agent'!O260:Q260)&gt;0,"YES","NO")</f>
        <v>NO</v>
      </c>
      <c r="R260" s="30" t="str">
        <f>IF(SUM('Sales by Agent'!P260:R260)&gt;0,"YES","NO")</f>
        <v>NO</v>
      </c>
      <c r="S260" s="30" t="str">
        <f>IF(SUM('Sales by Agent'!Q260:S260)&gt;0,"YES","NO")</f>
        <v>NO</v>
      </c>
      <c r="T260" s="30" t="str">
        <f>IF(SUM('Sales by Agent'!R260:T260)&gt;0,"YES","NO")</f>
        <v>NO</v>
      </c>
      <c r="U260" s="30" t="str">
        <f>IF(SUM('Sales by Agent'!S260:U260)&gt;0,"YES","NO")</f>
        <v>NO</v>
      </c>
      <c r="V260" s="30" t="str">
        <f>IF(SUM('Sales by Agent'!T260:V260)&gt;0,"YES","NO")</f>
        <v>NO</v>
      </c>
      <c r="W260" s="30" t="str">
        <f>IF(SUM('Sales by Agent'!U260:W260)&gt;0,"YES","NO")</f>
        <v>NO</v>
      </c>
      <c r="X260" s="30" t="str">
        <f>IF(SUM('Sales by Agent'!V260:X260)&gt;0,"YES","NO")</f>
        <v>NO</v>
      </c>
      <c r="Y260" s="30" t="str">
        <f>IF(SUM('Sales by Agent'!W260:Y260)&gt;0,"YES","NO")</f>
        <v>NO</v>
      </c>
      <c r="Z260" s="30" t="str">
        <f>IF(SUM('Sales by Agent'!X260:Z260)&gt;0,"YES","NO")</f>
        <v>NO</v>
      </c>
      <c r="AA260" s="30" t="str">
        <f>IF(SUM('Sales by Agent'!Y260:AA260)&gt;0,"YES","NO")</f>
        <v>NO</v>
      </c>
      <c r="AB260" s="30" t="str">
        <f>IF(SUM('Sales by Agent'!Z260:AB260)&gt;0,"YES","NO")</f>
        <v>NO</v>
      </c>
      <c r="AC260" s="30" t="str">
        <f>IF(SUM('Sales by Agent'!AA260:AC260)&gt;0,"YES","NO")</f>
        <v>NO</v>
      </c>
      <c r="AD260" s="30" t="str">
        <f>IF(SUM('Sales by Agent'!AB260:AD260)&gt;0,"YES","NO")</f>
        <v>NO</v>
      </c>
      <c r="AE260" s="30" t="str">
        <f>IF(SUM('Sales by Agent'!AC260:AE260)&gt;0,"YES","NO")</f>
        <v>NO</v>
      </c>
      <c r="AF260" s="30" t="str">
        <f>IF(SUM('Sales by Agent'!AD260:AF260)&gt;0,"YES","NO")</f>
        <v>YES</v>
      </c>
      <c r="AG260" s="30" t="str">
        <f>IF(SUM('Sales by Agent'!AE260:AG260)&gt;0,"YES","NO")</f>
        <v>YES</v>
      </c>
      <c r="AH260" s="30" t="str">
        <f>IF(SUM('Sales by Agent'!AF260:AH260)&gt;0,"YES","NO")</f>
        <v>YES</v>
      </c>
      <c r="AI260" s="30" t="str">
        <f>IF(SUM('Sales by Agent'!AG260:AI260)&gt;0,"YES","NO")</f>
        <v>YES</v>
      </c>
      <c r="AJ260" s="30" t="str">
        <f>IF(SUM('Sales by Agent'!AH260:AJ260)&gt;0,"YES","NO")</f>
        <v>YES</v>
      </c>
      <c r="AK260" s="30" t="str">
        <f>IF(SUM('Sales by Agent'!AI260:AK260)&gt;0,"YES","NO")</f>
        <v>YES</v>
      </c>
      <c r="AL260" s="30" t="str">
        <f>IF(SUM('Sales by Agent'!AJ260:AL260)&gt;0,"YES","NO")</f>
        <v>YES</v>
      </c>
      <c r="AM260" s="30" t="str">
        <f>IF(SUM('Sales by Agent'!AK260:AM260)&gt;0,"YES","NO")</f>
        <v>YES</v>
      </c>
      <c r="AN260" s="30" t="str">
        <f>IF(SUM('Sales by Agent'!AL260:AN260)&gt;0,"YES","NO")</f>
        <v>YES</v>
      </c>
      <c r="AO260" s="30" t="str">
        <f>IF(SUM('Sales by Agent'!AM260:AO260)&gt;0,"YES","NO")</f>
        <v>YES</v>
      </c>
      <c r="AP260" s="30" t="str">
        <f>IF(SUM('Sales by Agent'!AN260:AP260)&gt;0,"YES","NO")</f>
        <v>YES</v>
      </c>
      <c r="AQ260" s="30" t="str">
        <f>IF(SUM('Sales by Agent'!AO260:AQ260)&gt;0,"YES","NO")</f>
        <v>YES</v>
      </c>
      <c r="AR260" s="30" t="str">
        <f>IF(SUM('Sales by Agent'!AP260:AR260)&gt;0,"YES","NO")</f>
        <v>YES</v>
      </c>
      <c r="AS260" s="30" t="str">
        <f>IF(SUM('Sales by Agent'!AQ260:AS260)&gt;0,"YES","NO")</f>
        <v>YES</v>
      </c>
      <c r="AT260" s="30" t="str">
        <f>IF(SUM('Sales by Agent'!AR260:AT260)&gt;0,"YES","NO")</f>
        <v>YES</v>
      </c>
      <c r="AU260" s="30" t="str">
        <f>IF(SUM('Sales by Agent'!AS260:AU260)&gt;0,"YES","NO")</f>
        <v>YES</v>
      </c>
      <c r="AV260" s="30" t="str">
        <f>IF(SUM('Sales by Agent'!AT260:AV260)&gt;0,"YES","NO")</f>
        <v>YES</v>
      </c>
      <c r="AW260" s="87"/>
      <c r="AX260" t="str">
        <f t="shared" si="46"/>
        <v>NO</v>
      </c>
      <c r="AY260" t="str">
        <f t="shared" si="47"/>
        <v>NO</v>
      </c>
      <c r="AZ260" t="str">
        <f t="shared" si="48"/>
        <v>NO</v>
      </c>
      <c r="BA260" t="str">
        <f t="shared" si="49"/>
        <v>NO</v>
      </c>
      <c r="BB260" t="str">
        <f t="shared" si="50"/>
        <v>NO</v>
      </c>
      <c r="BC260" t="str">
        <f t="shared" si="51"/>
        <v>NO</v>
      </c>
      <c r="BD260" t="str">
        <f t="shared" si="52"/>
        <v>NO</v>
      </c>
      <c r="BE260" t="str">
        <f t="shared" si="53"/>
        <v>NO</v>
      </c>
      <c r="BF260" t="str">
        <f t="shared" si="54"/>
        <v>NO</v>
      </c>
      <c r="BG260" t="str">
        <f t="shared" si="55"/>
        <v>NO</v>
      </c>
      <c r="BH260" t="str">
        <f t="shared" si="45"/>
        <v>NO</v>
      </c>
    </row>
    <row r="261" spans="1:60">
      <c r="A261" s="564" t="s">
        <v>1195</v>
      </c>
      <c r="B261" s="564" t="s">
        <v>2572</v>
      </c>
      <c r="C261" s="564" t="s">
        <v>478</v>
      </c>
      <c r="D261" s="564" t="s">
        <v>954</v>
      </c>
      <c r="E261" s="564" t="s">
        <v>1005</v>
      </c>
      <c r="F261" s="565">
        <v>2051900</v>
      </c>
      <c r="G261" s="31"/>
      <c r="H261" s="87"/>
      <c r="I261" s="30" t="str">
        <f>IF(SUM('Sales by Agent'!G261:I261)&gt;0,"YES","NO")</f>
        <v>NO</v>
      </c>
      <c r="J261" s="30" t="str">
        <f>IF(SUM('Sales by Agent'!H261:J261)&gt;0,"YES","NO")</f>
        <v>NO</v>
      </c>
      <c r="K261" s="30" t="str">
        <f>IF(SUM('Sales by Agent'!I261:K261)&gt;0,"YES","NO")</f>
        <v>NO</v>
      </c>
      <c r="L261" s="30" t="str">
        <f>IF(SUM('Sales by Agent'!J261:L261)&gt;0,"YES","NO")</f>
        <v>NO</v>
      </c>
      <c r="M261" s="30" t="str">
        <f>IF(SUM('Sales by Agent'!K261:M261)&gt;0,"YES","NO")</f>
        <v>NO</v>
      </c>
      <c r="N261" s="30" t="str">
        <f>IF(SUM('Sales by Agent'!L261:N261)&gt;0,"YES","NO")</f>
        <v>NO</v>
      </c>
      <c r="O261" s="30" t="str">
        <f>IF(SUM('Sales by Agent'!M261:O261)&gt;0,"YES","NO")</f>
        <v>NO</v>
      </c>
      <c r="P261" s="30" t="str">
        <f>IF(SUM('Sales by Agent'!N261:P261)&gt;0,"YES","NO")</f>
        <v>NO</v>
      </c>
      <c r="Q261" s="30" t="str">
        <f>IF(SUM('Sales by Agent'!O261:Q261)&gt;0,"YES","NO")</f>
        <v>NO</v>
      </c>
      <c r="R261" s="30" t="str">
        <f>IF(SUM('Sales by Agent'!P261:R261)&gt;0,"YES","NO")</f>
        <v>NO</v>
      </c>
      <c r="S261" s="30" t="str">
        <f>IF(SUM('Sales by Agent'!Q261:S261)&gt;0,"YES","NO")</f>
        <v>NO</v>
      </c>
      <c r="T261" s="30" t="str">
        <f>IF(SUM('Sales by Agent'!R261:T261)&gt;0,"YES","NO")</f>
        <v>NO</v>
      </c>
      <c r="U261" s="30" t="str">
        <f>IF(SUM('Sales by Agent'!S261:U261)&gt;0,"YES","NO")</f>
        <v>NO</v>
      </c>
      <c r="V261" s="30" t="str">
        <f>IF(SUM('Sales by Agent'!T261:V261)&gt;0,"YES","NO")</f>
        <v>NO</v>
      </c>
      <c r="W261" s="30" t="str">
        <f>IF(SUM('Sales by Agent'!U261:W261)&gt;0,"YES","NO")</f>
        <v>NO</v>
      </c>
      <c r="X261" s="30" t="str">
        <f>IF(SUM('Sales by Agent'!V261:X261)&gt;0,"YES","NO")</f>
        <v>NO</v>
      </c>
      <c r="Y261" s="30" t="str">
        <f>IF(SUM('Sales by Agent'!W261:Y261)&gt;0,"YES","NO")</f>
        <v>NO</v>
      </c>
      <c r="Z261" s="30" t="str">
        <f>IF(SUM('Sales by Agent'!X261:Z261)&gt;0,"YES","NO")</f>
        <v>NO</v>
      </c>
      <c r="AA261" s="30" t="str">
        <f>IF(SUM('Sales by Agent'!Y261:AA261)&gt;0,"YES","NO")</f>
        <v>NO</v>
      </c>
      <c r="AB261" s="30" t="str">
        <f>IF(SUM('Sales by Agent'!Z261:AB261)&gt;0,"YES","NO")</f>
        <v>NO</v>
      </c>
      <c r="AC261" s="30" t="str">
        <f>IF(SUM('Sales by Agent'!AA261:AC261)&gt;0,"YES","NO")</f>
        <v>NO</v>
      </c>
      <c r="AD261" s="30" t="str">
        <f>IF(SUM('Sales by Agent'!AB261:AD261)&gt;0,"YES","NO")</f>
        <v>YES</v>
      </c>
      <c r="AE261" s="30" t="str">
        <f>IF(SUM('Sales by Agent'!AC261:AE261)&gt;0,"YES","NO")</f>
        <v>YES</v>
      </c>
      <c r="AF261" s="30" t="str">
        <f>IF(SUM('Sales by Agent'!AD261:AF261)&gt;0,"YES","NO")</f>
        <v>YES</v>
      </c>
      <c r="AG261" s="30" t="str">
        <f>IF(SUM('Sales by Agent'!AE261:AG261)&gt;0,"YES","NO")</f>
        <v>YES</v>
      </c>
      <c r="AH261" s="30" t="str">
        <f>IF(SUM('Sales by Agent'!AF261:AH261)&gt;0,"YES","NO")</f>
        <v>YES</v>
      </c>
      <c r="AI261" s="30" t="str">
        <f>IF(SUM('Sales by Agent'!AG261:AI261)&gt;0,"YES","NO")</f>
        <v>YES</v>
      </c>
      <c r="AJ261" s="30" t="str">
        <f>IF(SUM('Sales by Agent'!AH261:AJ261)&gt;0,"YES","NO")</f>
        <v>YES</v>
      </c>
      <c r="AK261" s="30" t="str">
        <f>IF(SUM('Sales by Agent'!AI261:AK261)&gt;0,"YES","NO")</f>
        <v>YES</v>
      </c>
      <c r="AL261" s="30" t="str">
        <f>IF(SUM('Sales by Agent'!AJ261:AL261)&gt;0,"YES","NO")</f>
        <v>YES</v>
      </c>
      <c r="AM261" s="30" t="str">
        <f>IF(SUM('Sales by Agent'!AK261:AM261)&gt;0,"YES","NO")</f>
        <v>YES</v>
      </c>
      <c r="AN261" s="30" t="str">
        <f>IF(SUM('Sales by Agent'!AL261:AN261)&gt;0,"YES","NO")</f>
        <v>YES</v>
      </c>
      <c r="AO261" s="30" t="str">
        <f>IF(SUM('Sales by Agent'!AM261:AO261)&gt;0,"YES","NO")</f>
        <v>YES</v>
      </c>
      <c r="AP261" s="30" t="str">
        <f>IF(SUM('Sales by Agent'!AN261:AP261)&gt;0,"YES","NO")</f>
        <v>YES</v>
      </c>
      <c r="AQ261" s="30" t="str">
        <f>IF(SUM('Sales by Agent'!AO261:AQ261)&gt;0,"YES","NO")</f>
        <v>YES</v>
      </c>
      <c r="AR261" s="30" t="str">
        <f>IF(SUM('Sales by Agent'!AP261:AR261)&gt;0,"YES","NO")</f>
        <v>YES</v>
      </c>
      <c r="AS261" s="30" t="str">
        <f>IF(SUM('Sales by Agent'!AQ261:AS261)&gt;0,"YES","NO")</f>
        <v>YES</v>
      </c>
      <c r="AT261" s="30" t="str">
        <f>IF(SUM('Sales by Agent'!AR261:AT261)&gt;0,"YES","NO")</f>
        <v>YES</v>
      </c>
      <c r="AU261" s="30" t="str">
        <f>IF(SUM('Sales by Agent'!AS261:AU261)&gt;0,"YES","NO")</f>
        <v>YES</v>
      </c>
      <c r="AV261" s="30" t="str">
        <f>IF(SUM('Sales by Agent'!AT261:AV261)&gt;0,"YES","NO")</f>
        <v>YES</v>
      </c>
      <c r="AW261" s="87"/>
      <c r="AX261" t="str">
        <f t="shared" si="46"/>
        <v>NO</v>
      </c>
      <c r="AY261" t="str">
        <f t="shared" si="47"/>
        <v>NO</v>
      </c>
      <c r="AZ261" t="str">
        <f t="shared" si="48"/>
        <v>NO</v>
      </c>
      <c r="BA261" t="str">
        <f t="shared" si="49"/>
        <v>NO</v>
      </c>
      <c r="BB261" t="str">
        <f t="shared" si="50"/>
        <v>NO</v>
      </c>
      <c r="BC261" t="str">
        <f t="shared" si="51"/>
        <v>NO</v>
      </c>
      <c r="BD261" t="str">
        <f t="shared" si="52"/>
        <v>NO</v>
      </c>
      <c r="BE261" t="str">
        <f t="shared" si="53"/>
        <v>NO</v>
      </c>
      <c r="BF261" t="str">
        <f t="shared" si="54"/>
        <v>NO</v>
      </c>
      <c r="BG261" t="str">
        <f t="shared" si="55"/>
        <v>NO</v>
      </c>
      <c r="BH261" t="str">
        <f t="shared" si="45"/>
        <v>NO</v>
      </c>
    </row>
    <row r="262" spans="1:60">
      <c r="A262" s="564" t="s">
        <v>399</v>
      </c>
      <c r="B262" s="564" t="s">
        <v>2573</v>
      </c>
      <c r="C262" s="564" t="s">
        <v>478</v>
      </c>
      <c r="D262" s="564" t="s">
        <v>954</v>
      </c>
      <c r="E262" s="564" t="s">
        <v>1005</v>
      </c>
      <c r="F262" s="565">
        <v>30400</v>
      </c>
      <c r="G262" s="31"/>
      <c r="H262" s="31"/>
      <c r="I262" s="30" t="str">
        <f>IF(SUM('Sales by Agent'!G262:I262)&gt;0,"YES","NO")</f>
        <v>NO</v>
      </c>
      <c r="J262" s="30" t="str">
        <f>IF(SUM('Sales by Agent'!H262:J262)&gt;0,"YES","NO")</f>
        <v>NO</v>
      </c>
      <c r="K262" s="30" t="str">
        <f>IF(SUM('Sales by Agent'!I262:K262)&gt;0,"YES","NO")</f>
        <v>NO</v>
      </c>
      <c r="L262" s="30" t="str">
        <f>IF(SUM('Sales by Agent'!J262:L262)&gt;0,"YES","NO")</f>
        <v>NO</v>
      </c>
      <c r="M262" s="30" t="str">
        <f>IF(SUM('Sales by Agent'!K262:M262)&gt;0,"YES","NO")</f>
        <v>NO</v>
      </c>
      <c r="N262" s="30" t="str">
        <f>IF(SUM('Sales by Agent'!L262:N262)&gt;0,"YES","NO")</f>
        <v>NO</v>
      </c>
      <c r="O262" s="30" t="str">
        <f>IF(SUM('Sales by Agent'!M262:O262)&gt;0,"YES","NO")</f>
        <v>NO</v>
      </c>
      <c r="P262" s="30" t="str">
        <f>IF(SUM('Sales by Agent'!N262:P262)&gt;0,"YES","NO")</f>
        <v>NO</v>
      </c>
      <c r="Q262" s="30" t="str">
        <f>IF(SUM('Sales by Agent'!O262:Q262)&gt;0,"YES","NO")</f>
        <v>NO</v>
      </c>
      <c r="R262" s="30" t="str">
        <f>IF(SUM('Sales by Agent'!P262:R262)&gt;0,"YES","NO")</f>
        <v>NO</v>
      </c>
      <c r="S262" s="30" t="str">
        <f>IF(SUM('Sales by Agent'!Q262:S262)&gt;0,"YES","NO")</f>
        <v>NO</v>
      </c>
      <c r="T262" s="30" t="str">
        <f>IF(SUM('Sales by Agent'!R262:T262)&gt;0,"YES","NO")</f>
        <v>NO</v>
      </c>
      <c r="U262" s="30" t="str">
        <f>IF(SUM('Sales by Agent'!S262:U262)&gt;0,"YES","NO")</f>
        <v>NO</v>
      </c>
      <c r="V262" s="30" t="str">
        <f>IF(SUM('Sales by Agent'!T262:V262)&gt;0,"YES","NO")</f>
        <v>NO</v>
      </c>
      <c r="W262" s="30" t="str">
        <f>IF(SUM('Sales by Agent'!U262:W262)&gt;0,"YES","NO")</f>
        <v>NO</v>
      </c>
      <c r="X262" s="30" t="str">
        <f>IF(SUM('Sales by Agent'!V262:X262)&gt;0,"YES","NO")</f>
        <v>NO</v>
      </c>
      <c r="Y262" s="30" t="str">
        <f>IF(SUM('Sales by Agent'!W262:Y262)&gt;0,"YES","NO")</f>
        <v>NO</v>
      </c>
      <c r="Z262" s="30" t="str">
        <f>IF(SUM('Sales by Agent'!X262:Z262)&gt;0,"YES","NO")</f>
        <v>NO</v>
      </c>
      <c r="AA262" s="30" t="str">
        <f>IF(SUM('Sales by Agent'!Y262:AA262)&gt;0,"YES","NO")</f>
        <v>NO</v>
      </c>
      <c r="AB262" s="30" t="str">
        <f>IF(SUM('Sales by Agent'!Z262:AB262)&gt;0,"YES","NO")</f>
        <v>NO</v>
      </c>
      <c r="AC262" s="30" t="str">
        <f>IF(SUM('Sales by Agent'!AA262:AC262)&gt;0,"YES","NO")</f>
        <v>NO</v>
      </c>
      <c r="AD262" s="30" t="str">
        <f>IF(SUM('Sales by Agent'!AB262:AD262)&gt;0,"YES","NO")</f>
        <v>YES</v>
      </c>
      <c r="AE262" s="30" t="str">
        <f>IF(SUM('Sales by Agent'!AC262:AE262)&gt;0,"YES","NO")</f>
        <v>YES</v>
      </c>
      <c r="AF262" s="30" t="str">
        <f>IF(SUM('Sales by Agent'!AD262:AF262)&gt;0,"YES","NO")</f>
        <v>YES</v>
      </c>
      <c r="AG262" s="30" t="str">
        <f>IF(SUM('Sales by Agent'!AE262:AG262)&gt;0,"YES","NO")</f>
        <v>NO</v>
      </c>
      <c r="AH262" s="30" t="str">
        <f>IF(SUM('Sales by Agent'!AF262:AH262)&gt;0,"YES","NO")</f>
        <v>NO</v>
      </c>
      <c r="AI262" s="30" t="str">
        <f>IF(SUM('Sales by Agent'!AG262:AI262)&gt;0,"YES","NO")</f>
        <v>NO</v>
      </c>
      <c r="AJ262" s="30" t="str">
        <f>IF(SUM('Sales by Agent'!AH262:AJ262)&gt;0,"YES","NO")</f>
        <v>NO</v>
      </c>
      <c r="AK262" s="30" t="str">
        <f>IF(SUM('Sales by Agent'!AI262:AK262)&gt;0,"YES","NO")</f>
        <v>NO</v>
      </c>
      <c r="AL262" s="30" t="str">
        <f>IF(SUM('Sales by Agent'!AJ262:AL262)&gt;0,"YES","NO")</f>
        <v>NO</v>
      </c>
      <c r="AM262" s="30" t="str">
        <f>IF(SUM('Sales by Agent'!AK262:AM262)&gt;0,"YES","NO")</f>
        <v>NO</v>
      </c>
      <c r="AN262" s="30" t="str">
        <f>IF(SUM('Sales by Agent'!AL262:AN262)&gt;0,"YES","NO")</f>
        <v>NO</v>
      </c>
      <c r="AO262" s="30" t="str">
        <f>IF(SUM('Sales by Agent'!AM262:AO262)&gt;0,"YES","NO")</f>
        <v>NO</v>
      </c>
      <c r="AP262" s="30" t="str">
        <f>IF(SUM('Sales by Agent'!AN262:AP262)&gt;0,"YES","NO")</f>
        <v>NO</v>
      </c>
      <c r="AQ262" s="30" t="str">
        <f>IF(SUM('Sales by Agent'!AO262:AQ262)&gt;0,"YES","NO")</f>
        <v>NO</v>
      </c>
      <c r="AR262" s="30" t="str">
        <f>IF(SUM('Sales by Agent'!AP262:AR262)&gt;0,"YES","NO")</f>
        <v>NO</v>
      </c>
      <c r="AS262" s="30" t="str">
        <f>IF(SUM('Sales by Agent'!AQ262:AS262)&gt;0,"YES","NO")</f>
        <v>NO</v>
      </c>
      <c r="AT262" s="30" t="str">
        <f>IF(SUM('Sales by Agent'!AR262:AT262)&gt;0,"YES","NO")</f>
        <v>NO</v>
      </c>
      <c r="AU262" s="30" t="str">
        <f>IF(SUM('Sales by Agent'!AS262:AU262)&gt;0,"YES","NO")</f>
        <v>NO</v>
      </c>
      <c r="AV262" s="30" t="str">
        <f>IF(SUM('Sales by Agent'!AT262:AV262)&gt;0,"YES","NO")</f>
        <v>NO</v>
      </c>
      <c r="AW262" s="87"/>
      <c r="AX262" t="str">
        <f t="shared" si="46"/>
        <v>NO</v>
      </c>
      <c r="AY262" t="str">
        <f t="shared" si="47"/>
        <v>NO</v>
      </c>
      <c r="AZ262" t="str">
        <f t="shared" si="48"/>
        <v>NEW INACTIVE</v>
      </c>
      <c r="BA262" t="str">
        <f t="shared" si="49"/>
        <v>NO</v>
      </c>
      <c r="BB262" t="str">
        <f t="shared" si="50"/>
        <v>NO</v>
      </c>
      <c r="BC262" t="str">
        <f t="shared" si="51"/>
        <v>NO</v>
      </c>
      <c r="BD262" t="str">
        <f t="shared" si="52"/>
        <v>NO</v>
      </c>
      <c r="BE262" t="str">
        <f t="shared" si="53"/>
        <v>NO</v>
      </c>
      <c r="BF262" t="str">
        <f t="shared" si="54"/>
        <v>NO</v>
      </c>
      <c r="BG262" t="str">
        <f t="shared" si="55"/>
        <v>NO</v>
      </c>
      <c r="BH262" t="str">
        <f t="shared" si="45"/>
        <v>NO</v>
      </c>
    </row>
    <row r="263" spans="1:60">
      <c r="A263" s="564" t="s">
        <v>400</v>
      </c>
      <c r="B263" s="564" t="s">
        <v>2573</v>
      </c>
      <c r="C263" s="564" t="s">
        <v>478</v>
      </c>
      <c r="D263" s="564" t="s">
        <v>954</v>
      </c>
      <c r="E263" s="564" t="s">
        <v>1005</v>
      </c>
      <c r="F263" s="565">
        <v>68750</v>
      </c>
      <c r="G263" s="86"/>
      <c r="H263" s="86"/>
      <c r="I263" s="30" t="str">
        <f>IF(SUM('Sales by Agent'!G263:I263)&gt;0,"YES","NO")</f>
        <v>NO</v>
      </c>
      <c r="J263" s="30" t="str">
        <f>IF(SUM('Sales by Agent'!H263:J263)&gt;0,"YES","NO")</f>
        <v>NO</v>
      </c>
      <c r="K263" s="30" t="str">
        <f>IF(SUM('Sales by Agent'!I263:K263)&gt;0,"YES","NO")</f>
        <v>NO</v>
      </c>
      <c r="L263" s="30" t="str">
        <f>IF(SUM('Sales by Agent'!J263:L263)&gt;0,"YES","NO")</f>
        <v>NO</v>
      </c>
      <c r="M263" s="30" t="str">
        <f>IF(SUM('Sales by Agent'!K263:M263)&gt;0,"YES","NO")</f>
        <v>NO</v>
      </c>
      <c r="N263" s="30" t="str">
        <f>IF(SUM('Sales by Agent'!L263:N263)&gt;0,"YES","NO")</f>
        <v>NO</v>
      </c>
      <c r="O263" s="30" t="str">
        <f>IF(SUM('Sales by Agent'!M263:O263)&gt;0,"YES","NO")</f>
        <v>NO</v>
      </c>
      <c r="P263" s="30" t="str">
        <f>IF(SUM('Sales by Agent'!N263:P263)&gt;0,"YES","NO")</f>
        <v>NO</v>
      </c>
      <c r="Q263" s="30" t="str">
        <f>IF(SUM('Sales by Agent'!O263:Q263)&gt;0,"YES","NO")</f>
        <v>NO</v>
      </c>
      <c r="R263" s="30" t="str">
        <f>IF(SUM('Sales by Agent'!P263:R263)&gt;0,"YES","NO")</f>
        <v>NO</v>
      </c>
      <c r="S263" s="30" t="str">
        <f>IF(SUM('Sales by Agent'!Q263:S263)&gt;0,"YES","NO")</f>
        <v>NO</v>
      </c>
      <c r="T263" s="30" t="str">
        <f>IF(SUM('Sales by Agent'!R263:T263)&gt;0,"YES","NO")</f>
        <v>NO</v>
      </c>
      <c r="U263" s="30" t="str">
        <f>IF(SUM('Sales by Agent'!S263:U263)&gt;0,"YES","NO")</f>
        <v>NO</v>
      </c>
      <c r="V263" s="30" t="str">
        <f>IF(SUM('Sales by Agent'!T263:V263)&gt;0,"YES","NO")</f>
        <v>NO</v>
      </c>
      <c r="W263" s="30" t="str">
        <f>IF(SUM('Sales by Agent'!U263:W263)&gt;0,"YES","NO")</f>
        <v>NO</v>
      </c>
      <c r="X263" s="30" t="str">
        <f>IF(SUM('Sales by Agent'!V263:X263)&gt;0,"YES","NO")</f>
        <v>NO</v>
      </c>
      <c r="Y263" s="30" t="str">
        <f>IF(SUM('Sales by Agent'!W263:Y263)&gt;0,"YES","NO")</f>
        <v>NO</v>
      </c>
      <c r="Z263" s="30" t="str">
        <f>IF(SUM('Sales by Agent'!X263:Z263)&gt;0,"YES","NO")</f>
        <v>NO</v>
      </c>
      <c r="AA263" s="30" t="str">
        <f>IF(SUM('Sales by Agent'!Y263:AA263)&gt;0,"YES","NO")</f>
        <v>NO</v>
      </c>
      <c r="AB263" s="30" t="str">
        <f>IF(SUM('Sales by Agent'!Z263:AB263)&gt;0,"YES","NO")</f>
        <v>NO</v>
      </c>
      <c r="AC263" s="30" t="str">
        <f>IF(SUM('Sales by Agent'!AA263:AC263)&gt;0,"YES","NO")</f>
        <v>NO</v>
      </c>
      <c r="AD263" s="30" t="str">
        <f>IF(SUM('Sales by Agent'!AB263:AD263)&gt;0,"YES","NO")</f>
        <v>YES</v>
      </c>
      <c r="AE263" s="30" t="str">
        <f>IF(SUM('Sales by Agent'!AC263:AE263)&gt;0,"YES","NO")</f>
        <v>YES</v>
      </c>
      <c r="AF263" s="30" t="str">
        <f>IF(SUM('Sales by Agent'!AD263:AF263)&gt;0,"YES","NO")</f>
        <v>YES</v>
      </c>
      <c r="AG263" s="30" t="str">
        <f>IF(SUM('Sales by Agent'!AE263:AG263)&gt;0,"YES","NO")</f>
        <v>YES</v>
      </c>
      <c r="AH263" s="30" t="str">
        <f>IF(SUM('Sales by Agent'!AF263:AH263)&gt;0,"YES","NO")</f>
        <v>YES</v>
      </c>
      <c r="AI263" s="30" t="str">
        <f>IF(SUM('Sales by Agent'!AG263:AI263)&gt;0,"YES","NO")</f>
        <v>YES</v>
      </c>
      <c r="AJ263" s="30" t="str">
        <f>IF(SUM('Sales by Agent'!AH263:AJ263)&gt;0,"YES","NO")</f>
        <v>YES</v>
      </c>
      <c r="AK263" s="30" t="str">
        <f>IF(SUM('Sales by Agent'!AI263:AK263)&gt;0,"YES","NO")</f>
        <v>NO</v>
      </c>
      <c r="AL263" s="30" t="str">
        <f>IF(SUM('Sales by Agent'!AJ263:AL263)&gt;0,"YES","NO")</f>
        <v>NO</v>
      </c>
      <c r="AM263" s="30" t="str">
        <f>IF(SUM('Sales by Agent'!AK263:AM263)&gt;0,"YES","NO")</f>
        <v>NO</v>
      </c>
      <c r="AN263" s="30" t="str">
        <f>IF(SUM('Sales by Agent'!AL263:AN263)&gt;0,"YES","NO")</f>
        <v>NO</v>
      </c>
      <c r="AO263" s="30" t="str">
        <f>IF(SUM('Sales by Agent'!AM263:AO263)&gt;0,"YES","NO")</f>
        <v>NO</v>
      </c>
      <c r="AP263" s="30" t="str">
        <f>IF(SUM('Sales by Agent'!AN263:AP263)&gt;0,"YES","NO")</f>
        <v>NO</v>
      </c>
      <c r="AQ263" s="30" t="str">
        <f>IF(SUM('Sales by Agent'!AO263:AQ263)&gt;0,"YES","NO")</f>
        <v>NO</v>
      </c>
      <c r="AR263" s="30" t="str">
        <f>IF(SUM('Sales by Agent'!AP263:AR263)&gt;0,"YES","NO")</f>
        <v>NO</v>
      </c>
      <c r="AS263" s="30" t="str">
        <f>IF(SUM('Sales by Agent'!AQ263:AS263)&gt;0,"YES","NO")</f>
        <v>NO</v>
      </c>
      <c r="AT263" s="30" t="str">
        <f>IF(SUM('Sales by Agent'!AR263:AT263)&gt;0,"YES","NO")</f>
        <v>NO</v>
      </c>
      <c r="AU263" s="30" t="str">
        <f>IF(SUM('Sales by Agent'!AS263:AU263)&gt;0,"YES","NO")</f>
        <v>NO</v>
      </c>
      <c r="AV263" s="30" t="str">
        <f>IF(SUM('Sales by Agent'!AT263:AV263)&gt;0,"YES","NO")</f>
        <v>NO</v>
      </c>
      <c r="AW263" s="87"/>
      <c r="AX263" t="str">
        <f t="shared" si="46"/>
        <v>NO</v>
      </c>
      <c r="AY263" t="str">
        <f t="shared" si="47"/>
        <v>NO</v>
      </c>
      <c r="AZ263" t="str">
        <f t="shared" si="48"/>
        <v>NO</v>
      </c>
      <c r="BA263" t="str">
        <f t="shared" si="49"/>
        <v>NO</v>
      </c>
      <c r="BB263" t="str">
        <f t="shared" si="50"/>
        <v>NO</v>
      </c>
      <c r="BC263" t="str">
        <f t="shared" si="51"/>
        <v>NO</v>
      </c>
      <c r="BD263" t="str">
        <f t="shared" si="52"/>
        <v>NEW INACTIVE</v>
      </c>
      <c r="BE263" t="str">
        <f t="shared" si="53"/>
        <v>NO</v>
      </c>
      <c r="BF263" t="str">
        <f t="shared" si="54"/>
        <v>NO</v>
      </c>
      <c r="BG263" t="str">
        <f t="shared" si="55"/>
        <v>NO</v>
      </c>
      <c r="BH263" t="str">
        <f t="shared" si="45"/>
        <v>NO</v>
      </c>
    </row>
    <row r="264" spans="1:60">
      <c r="A264" s="564" t="s">
        <v>1196</v>
      </c>
      <c r="B264" s="564" t="s">
        <v>2574</v>
      </c>
      <c r="C264" s="564" t="s">
        <v>478</v>
      </c>
      <c r="D264" s="564" t="s">
        <v>954</v>
      </c>
      <c r="E264" s="564" t="s">
        <v>1005</v>
      </c>
      <c r="F264" s="565">
        <v>1318800</v>
      </c>
      <c r="G264" s="31"/>
      <c r="H264" s="31"/>
      <c r="I264" s="30" t="str">
        <f>IF(SUM('Sales by Agent'!G264:I264)&gt;0,"YES","NO")</f>
        <v>NO</v>
      </c>
      <c r="J264" s="30" t="str">
        <f>IF(SUM('Sales by Agent'!H264:J264)&gt;0,"YES","NO")</f>
        <v>NO</v>
      </c>
      <c r="K264" s="30" t="str">
        <f>IF(SUM('Sales by Agent'!I264:K264)&gt;0,"YES","NO")</f>
        <v>NO</v>
      </c>
      <c r="L264" s="30" t="str">
        <f>IF(SUM('Sales by Agent'!J264:L264)&gt;0,"YES","NO")</f>
        <v>NO</v>
      </c>
      <c r="M264" s="30" t="str">
        <f>IF(SUM('Sales by Agent'!K264:M264)&gt;0,"YES","NO")</f>
        <v>NO</v>
      </c>
      <c r="N264" s="30" t="str">
        <f>IF(SUM('Sales by Agent'!L264:N264)&gt;0,"YES","NO")</f>
        <v>NO</v>
      </c>
      <c r="O264" s="30" t="str">
        <f>IF(SUM('Sales by Agent'!M264:O264)&gt;0,"YES","NO")</f>
        <v>NO</v>
      </c>
      <c r="P264" s="30" t="str">
        <f>IF(SUM('Sales by Agent'!N264:P264)&gt;0,"YES","NO")</f>
        <v>NO</v>
      </c>
      <c r="Q264" s="30" t="str">
        <f>IF(SUM('Sales by Agent'!O264:Q264)&gt;0,"YES","NO")</f>
        <v>NO</v>
      </c>
      <c r="R264" s="30" t="str">
        <f>IF(SUM('Sales by Agent'!P264:R264)&gt;0,"YES","NO")</f>
        <v>NO</v>
      </c>
      <c r="S264" s="30" t="str">
        <f>IF(SUM('Sales by Agent'!Q264:S264)&gt;0,"YES","NO")</f>
        <v>NO</v>
      </c>
      <c r="T264" s="30" t="str">
        <f>IF(SUM('Sales by Agent'!R264:T264)&gt;0,"YES","NO")</f>
        <v>NO</v>
      </c>
      <c r="U264" s="30" t="str">
        <f>IF(SUM('Sales by Agent'!S264:U264)&gt;0,"YES","NO")</f>
        <v>NO</v>
      </c>
      <c r="V264" s="30" t="str">
        <f>IF(SUM('Sales by Agent'!T264:V264)&gt;0,"YES","NO")</f>
        <v>NO</v>
      </c>
      <c r="W264" s="30" t="str">
        <f>IF(SUM('Sales by Agent'!U264:W264)&gt;0,"YES","NO")</f>
        <v>NO</v>
      </c>
      <c r="X264" s="30" t="str">
        <f>IF(SUM('Sales by Agent'!V264:X264)&gt;0,"YES","NO")</f>
        <v>NO</v>
      </c>
      <c r="Y264" s="30" t="str">
        <f>IF(SUM('Sales by Agent'!W264:Y264)&gt;0,"YES","NO")</f>
        <v>NO</v>
      </c>
      <c r="Z264" s="30" t="str">
        <f>IF(SUM('Sales by Agent'!X264:Z264)&gt;0,"YES","NO")</f>
        <v>NO</v>
      </c>
      <c r="AA264" s="30" t="str">
        <f>IF(SUM('Sales by Agent'!Y264:AA264)&gt;0,"YES","NO")</f>
        <v>NO</v>
      </c>
      <c r="AB264" s="30" t="str">
        <f>IF(SUM('Sales by Agent'!Z264:AB264)&gt;0,"YES","NO")</f>
        <v>NO</v>
      </c>
      <c r="AC264" s="30" t="str">
        <f>IF(SUM('Sales by Agent'!AA264:AC264)&gt;0,"YES","NO")</f>
        <v>NO</v>
      </c>
      <c r="AD264" s="30" t="str">
        <f>IF(SUM('Sales by Agent'!AB264:AD264)&gt;0,"YES","NO")</f>
        <v>YES</v>
      </c>
      <c r="AE264" s="30" t="str">
        <f>IF(SUM('Sales by Agent'!AC264:AE264)&gt;0,"YES","NO")</f>
        <v>YES</v>
      </c>
      <c r="AF264" s="30" t="str">
        <f>IF(SUM('Sales by Agent'!AD264:AF264)&gt;0,"YES","NO")</f>
        <v>YES</v>
      </c>
      <c r="AG264" s="30" t="str">
        <f>IF(SUM('Sales by Agent'!AE264:AG264)&gt;0,"YES","NO")</f>
        <v>YES</v>
      </c>
      <c r="AH264" s="30" t="str">
        <f>IF(SUM('Sales by Agent'!AF264:AH264)&gt;0,"YES","NO")</f>
        <v>YES</v>
      </c>
      <c r="AI264" s="30" t="str">
        <f>IF(SUM('Sales by Agent'!AG264:AI264)&gt;0,"YES","NO")</f>
        <v>YES</v>
      </c>
      <c r="AJ264" s="30" t="str">
        <f>IF(SUM('Sales by Agent'!AH264:AJ264)&gt;0,"YES","NO")</f>
        <v>YES</v>
      </c>
      <c r="AK264" s="30" t="str">
        <f>IF(SUM('Sales by Agent'!AI264:AK264)&gt;0,"YES","NO")</f>
        <v>YES</v>
      </c>
      <c r="AL264" s="30" t="str">
        <f>IF(SUM('Sales by Agent'!AJ264:AL264)&gt;0,"YES","NO")</f>
        <v>YES</v>
      </c>
      <c r="AM264" s="30" t="str">
        <f>IF(SUM('Sales by Agent'!AK264:AM264)&gt;0,"YES","NO")</f>
        <v>YES</v>
      </c>
      <c r="AN264" s="30" t="str">
        <f>IF(SUM('Sales by Agent'!AL264:AN264)&gt;0,"YES","NO")</f>
        <v>YES</v>
      </c>
      <c r="AO264" s="30" t="str">
        <f>IF(SUM('Sales by Agent'!AM264:AO264)&gt;0,"YES","NO")</f>
        <v>NO</v>
      </c>
      <c r="AP264" s="30" t="str">
        <f>IF(SUM('Sales by Agent'!AN264:AP264)&gt;0,"YES","NO")</f>
        <v>YES</v>
      </c>
      <c r="AQ264" s="30" t="str">
        <f>IF(SUM('Sales by Agent'!AO264:AQ264)&gt;0,"YES","NO")</f>
        <v>YES</v>
      </c>
      <c r="AR264" s="30" t="str">
        <f>IF(SUM('Sales by Agent'!AP264:AR264)&gt;0,"YES","NO")</f>
        <v>YES</v>
      </c>
      <c r="AS264" s="30" t="str">
        <f>IF(SUM('Sales by Agent'!AQ264:AS264)&gt;0,"YES","NO")</f>
        <v>YES</v>
      </c>
      <c r="AT264" s="30" t="str">
        <f>IF(SUM('Sales by Agent'!AR264:AT264)&gt;0,"YES","NO")</f>
        <v>YES</v>
      </c>
      <c r="AU264" s="30" t="str">
        <f>IF(SUM('Sales by Agent'!AS264:AU264)&gt;0,"YES","NO")</f>
        <v>YES</v>
      </c>
      <c r="AV264" s="30" t="str">
        <f>IF(SUM('Sales by Agent'!AT264:AV264)&gt;0,"YES","NO")</f>
        <v>NO</v>
      </c>
      <c r="AW264" s="87"/>
      <c r="AX264" t="str">
        <f t="shared" si="46"/>
        <v>NO</v>
      </c>
      <c r="AY264" t="str">
        <f t="shared" si="47"/>
        <v>NO</v>
      </c>
      <c r="AZ264" t="str">
        <f t="shared" si="48"/>
        <v>NO</v>
      </c>
      <c r="BA264" t="str">
        <f t="shared" si="49"/>
        <v>NO</v>
      </c>
      <c r="BB264" t="str">
        <f t="shared" si="50"/>
        <v>NO</v>
      </c>
      <c r="BC264" t="str">
        <f t="shared" si="51"/>
        <v>NO</v>
      </c>
      <c r="BD264" t="str">
        <f t="shared" si="52"/>
        <v>NO</v>
      </c>
      <c r="BE264" t="str">
        <f t="shared" si="53"/>
        <v>NO</v>
      </c>
      <c r="BF264" t="str">
        <f t="shared" si="54"/>
        <v>NO</v>
      </c>
      <c r="BG264" t="str">
        <f t="shared" si="55"/>
        <v>NO</v>
      </c>
      <c r="BH264" t="str">
        <f t="shared" si="45"/>
        <v>NEW INACTIVE</v>
      </c>
    </row>
    <row r="265" spans="1:60">
      <c r="A265" s="564" t="s">
        <v>401</v>
      </c>
      <c r="B265" s="564" t="s">
        <v>2575</v>
      </c>
      <c r="C265" s="564" t="s">
        <v>478</v>
      </c>
      <c r="D265" s="564" t="s">
        <v>954</v>
      </c>
      <c r="E265" s="564" t="s">
        <v>1005</v>
      </c>
      <c r="F265" s="565">
        <v>1383332</v>
      </c>
      <c r="G265" s="86"/>
      <c r="H265" s="86"/>
      <c r="I265" s="30" t="str">
        <f>IF(SUM('Sales by Agent'!G265:I265)&gt;0,"YES","NO")</f>
        <v>NO</v>
      </c>
      <c r="J265" s="30" t="str">
        <f>IF(SUM('Sales by Agent'!H265:J265)&gt;0,"YES","NO")</f>
        <v>NO</v>
      </c>
      <c r="K265" s="30" t="str">
        <f>IF(SUM('Sales by Agent'!I265:K265)&gt;0,"YES","NO")</f>
        <v>NO</v>
      </c>
      <c r="L265" s="30" t="str">
        <f>IF(SUM('Sales by Agent'!J265:L265)&gt;0,"YES","NO")</f>
        <v>NO</v>
      </c>
      <c r="M265" s="30" t="str">
        <f>IF(SUM('Sales by Agent'!K265:M265)&gt;0,"YES","NO")</f>
        <v>NO</v>
      </c>
      <c r="N265" s="30" t="str">
        <f>IF(SUM('Sales by Agent'!L265:N265)&gt;0,"YES","NO")</f>
        <v>NO</v>
      </c>
      <c r="O265" s="30" t="str">
        <f>IF(SUM('Sales by Agent'!M265:O265)&gt;0,"YES","NO")</f>
        <v>NO</v>
      </c>
      <c r="P265" s="30" t="str">
        <f>IF(SUM('Sales by Agent'!N265:P265)&gt;0,"YES","NO")</f>
        <v>NO</v>
      </c>
      <c r="Q265" s="30" t="str">
        <f>IF(SUM('Sales by Agent'!O265:Q265)&gt;0,"YES","NO")</f>
        <v>NO</v>
      </c>
      <c r="R265" s="30" t="str">
        <f>IF(SUM('Sales by Agent'!P265:R265)&gt;0,"YES","NO")</f>
        <v>NO</v>
      </c>
      <c r="S265" s="30" t="str">
        <f>IF(SUM('Sales by Agent'!Q265:S265)&gt;0,"YES","NO")</f>
        <v>NO</v>
      </c>
      <c r="T265" s="30" t="str">
        <f>IF(SUM('Sales by Agent'!R265:T265)&gt;0,"YES","NO")</f>
        <v>NO</v>
      </c>
      <c r="U265" s="30" t="str">
        <f>IF(SUM('Sales by Agent'!S265:U265)&gt;0,"YES","NO")</f>
        <v>NO</v>
      </c>
      <c r="V265" s="30" t="str">
        <f>IF(SUM('Sales by Agent'!T265:V265)&gt;0,"YES","NO")</f>
        <v>NO</v>
      </c>
      <c r="W265" s="30" t="str">
        <f>IF(SUM('Sales by Agent'!U265:W265)&gt;0,"YES","NO")</f>
        <v>NO</v>
      </c>
      <c r="X265" s="30" t="str">
        <f>IF(SUM('Sales by Agent'!V265:X265)&gt;0,"YES","NO")</f>
        <v>NO</v>
      </c>
      <c r="Y265" s="30" t="str">
        <f>IF(SUM('Sales by Agent'!W265:Y265)&gt;0,"YES","NO")</f>
        <v>NO</v>
      </c>
      <c r="Z265" s="30" t="str">
        <f>IF(SUM('Sales by Agent'!X265:Z265)&gt;0,"YES","NO")</f>
        <v>NO</v>
      </c>
      <c r="AA265" s="30" t="str">
        <f>IF(SUM('Sales by Agent'!Y265:AA265)&gt;0,"YES","NO")</f>
        <v>NO</v>
      </c>
      <c r="AB265" s="30" t="str">
        <f>IF(SUM('Sales by Agent'!Z265:AB265)&gt;0,"YES","NO")</f>
        <v>NO</v>
      </c>
      <c r="AC265" s="30" t="str">
        <f>IF(SUM('Sales by Agent'!AA265:AC265)&gt;0,"YES","NO")</f>
        <v>NO</v>
      </c>
      <c r="AD265" s="30" t="str">
        <f>IF(SUM('Sales by Agent'!AB265:AD265)&gt;0,"YES","NO")</f>
        <v>YES</v>
      </c>
      <c r="AE265" s="30" t="str">
        <f>IF(SUM('Sales by Agent'!AC265:AE265)&gt;0,"YES","NO")</f>
        <v>YES</v>
      </c>
      <c r="AF265" s="30" t="str">
        <f>IF(SUM('Sales by Agent'!AD265:AF265)&gt;0,"YES","NO")</f>
        <v>YES</v>
      </c>
      <c r="AG265" s="30" t="str">
        <f>IF(SUM('Sales by Agent'!AE265:AG265)&gt;0,"YES","NO")</f>
        <v>YES</v>
      </c>
      <c r="AH265" s="30" t="str">
        <f>IF(SUM('Sales by Agent'!AF265:AH265)&gt;0,"YES","NO")</f>
        <v>YES</v>
      </c>
      <c r="AI265" s="30" t="str">
        <f>IF(SUM('Sales by Agent'!AG265:AI265)&gt;0,"YES","NO")</f>
        <v>YES</v>
      </c>
      <c r="AJ265" s="30" t="str">
        <f>IF(SUM('Sales by Agent'!AH265:AJ265)&gt;0,"YES","NO")</f>
        <v>YES</v>
      </c>
      <c r="AK265" s="30" t="str">
        <f>IF(SUM('Sales by Agent'!AI265:AK265)&gt;0,"YES","NO")</f>
        <v>YES</v>
      </c>
      <c r="AL265" s="30" t="str">
        <f>IF(SUM('Sales by Agent'!AJ265:AL265)&gt;0,"YES","NO")</f>
        <v>YES</v>
      </c>
      <c r="AM265" s="30" t="str">
        <f>IF(SUM('Sales by Agent'!AK265:AM265)&gt;0,"YES","NO")</f>
        <v>NO</v>
      </c>
      <c r="AN265" s="30" t="str">
        <f>IF(SUM('Sales by Agent'!AL265:AN265)&gt;0,"YES","NO")</f>
        <v>NO</v>
      </c>
      <c r="AO265" s="30" t="str">
        <f>IF(SUM('Sales by Agent'!AM265:AO265)&gt;0,"YES","NO")</f>
        <v>NO</v>
      </c>
      <c r="AP265" s="30" t="str">
        <f>IF(SUM('Sales by Agent'!AN265:AP265)&gt;0,"YES","NO")</f>
        <v>NO</v>
      </c>
      <c r="AQ265" s="30" t="str">
        <f>IF(SUM('Sales by Agent'!AO265:AQ265)&gt;0,"YES","NO")</f>
        <v>NO</v>
      </c>
      <c r="AR265" s="30" t="str">
        <f>IF(SUM('Sales by Agent'!AP265:AR265)&gt;0,"YES","NO")</f>
        <v>NO</v>
      </c>
      <c r="AS265" s="30" t="str">
        <f>IF(SUM('Sales by Agent'!AQ265:AS265)&gt;0,"YES","NO")</f>
        <v>NO</v>
      </c>
      <c r="AT265" s="30" t="str">
        <f>IF(SUM('Sales by Agent'!AR265:AT265)&gt;0,"YES","NO")</f>
        <v>NO</v>
      </c>
      <c r="AU265" s="30" t="str">
        <f>IF(SUM('Sales by Agent'!AS265:AU265)&gt;0,"YES","NO")</f>
        <v>NO</v>
      </c>
      <c r="AV265" s="30" t="str">
        <f>IF(SUM('Sales by Agent'!AT265:AV265)&gt;0,"YES","NO")</f>
        <v>NO</v>
      </c>
      <c r="AW265" s="87"/>
      <c r="AX265" t="str">
        <f t="shared" si="46"/>
        <v>NO</v>
      </c>
      <c r="AY265" t="str">
        <f t="shared" si="47"/>
        <v>NO</v>
      </c>
      <c r="AZ265" t="str">
        <f t="shared" si="48"/>
        <v>NO</v>
      </c>
      <c r="BA265" t="str">
        <f t="shared" si="49"/>
        <v>NO</v>
      </c>
      <c r="BB265" t="str">
        <f t="shared" si="50"/>
        <v>NO</v>
      </c>
      <c r="BC265" t="str">
        <f t="shared" si="51"/>
        <v>NO</v>
      </c>
      <c r="BD265" t="str">
        <f t="shared" si="52"/>
        <v>NO</v>
      </c>
      <c r="BE265" t="str">
        <f t="shared" si="53"/>
        <v>NO</v>
      </c>
      <c r="BF265" t="str">
        <f t="shared" si="54"/>
        <v>NEW INACTIVE</v>
      </c>
      <c r="BG265" t="str">
        <f t="shared" si="55"/>
        <v>NO</v>
      </c>
      <c r="BH265" t="str">
        <f t="shared" si="45"/>
        <v>NO</v>
      </c>
    </row>
    <row r="266" spans="1:60">
      <c r="A266" s="564" t="s">
        <v>1197</v>
      </c>
      <c r="B266" s="564" t="s">
        <v>2576</v>
      </c>
      <c r="C266" s="564" t="s">
        <v>478</v>
      </c>
      <c r="D266" s="564" t="s">
        <v>954</v>
      </c>
      <c r="E266" s="564" t="s">
        <v>1005</v>
      </c>
      <c r="F266" s="565">
        <v>4480265</v>
      </c>
      <c r="G266" s="31"/>
      <c r="H266" s="31"/>
      <c r="I266" s="30" t="str">
        <f>IF(SUM('Sales by Agent'!G266:I266)&gt;0,"YES","NO")</f>
        <v>NO</v>
      </c>
      <c r="J266" s="30" t="str">
        <f>IF(SUM('Sales by Agent'!H266:J266)&gt;0,"YES","NO")</f>
        <v>NO</v>
      </c>
      <c r="K266" s="30" t="str">
        <f>IF(SUM('Sales by Agent'!I266:K266)&gt;0,"YES","NO")</f>
        <v>NO</v>
      </c>
      <c r="L266" s="30" t="str">
        <f>IF(SUM('Sales by Agent'!J266:L266)&gt;0,"YES","NO")</f>
        <v>NO</v>
      </c>
      <c r="M266" s="30" t="str">
        <f>IF(SUM('Sales by Agent'!K266:M266)&gt;0,"YES","NO")</f>
        <v>NO</v>
      </c>
      <c r="N266" s="30" t="str">
        <f>IF(SUM('Sales by Agent'!L266:N266)&gt;0,"YES","NO")</f>
        <v>NO</v>
      </c>
      <c r="O266" s="30" t="str">
        <f>IF(SUM('Sales by Agent'!M266:O266)&gt;0,"YES","NO")</f>
        <v>NO</v>
      </c>
      <c r="P266" s="30" t="str">
        <f>IF(SUM('Sales by Agent'!N266:P266)&gt;0,"YES","NO")</f>
        <v>NO</v>
      </c>
      <c r="Q266" s="30" t="str">
        <f>IF(SUM('Sales by Agent'!O266:Q266)&gt;0,"YES","NO")</f>
        <v>NO</v>
      </c>
      <c r="R266" s="30" t="str">
        <f>IF(SUM('Sales by Agent'!P266:R266)&gt;0,"YES","NO")</f>
        <v>NO</v>
      </c>
      <c r="S266" s="30" t="str">
        <f>IF(SUM('Sales by Agent'!Q266:S266)&gt;0,"YES","NO")</f>
        <v>NO</v>
      </c>
      <c r="T266" s="30" t="str">
        <f>IF(SUM('Sales by Agent'!R266:T266)&gt;0,"YES","NO")</f>
        <v>NO</v>
      </c>
      <c r="U266" s="30" t="str">
        <f>IF(SUM('Sales by Agent'!S266:U266)&gt;0,"YES","NO")</f>
        <v>NO</v>
      </c>
      <c r="V266" s="30" t="str">
        <f>IF(SUM('Sales by Agent'!T266:V266)&gt;0,"YES","NO")</f>
        <v>NO</v>
      </c>
      <c r="W266" s="30" t="str">
        <f>IF(SUM('Sales by Agent'!U266:W266)&gt;0,"YES","NO")</f>
        <v>NO</v>
      </c>
      <c r="X266" s="30" t="str">
        <f>IF(SUM('Sales by Agent'!V266:X266)&gt;0,"YES","NO")</f>
        <v>NO</v>
      </c>
      <c r="Y266" s="30" t="str">
        <f>IF(SUM('Sales by Agent'!W266:Y266)&gt;0,"YES","NO")</f>
        <v>NO</v>
      </c>
      <c r="Z266" s="30" t="str">
        <f>IF(SUM('Sales by Agent'!X266:Z266)&gt;0,"YES","NO")</f>
        <v>NO</v>
      </c>
      <c r="AA266" s="30" t="str">
        <f>IF(SUM('Sales by Agent'!Y266:AA266)&gt;0,"YES","NO")</f>
        <v>NO</v>
      </c>
      <c r="AB266" s="30" t="str">
        <f>IF(SUM('Sales by Agent'!Z266:AB266)&gt;0,"YES","NO")</f>
        <v>NO</v>
      </c>
      <c r="AC266" s="30" t="str">
        <f>IF(SUM('Sales by Agent'!AA266:AC266)&gt;0,"YES","NO")</f>
        <v>NO</v>
      </c>
      <c r="AD266" s="30" t="str">
        <f>IF(SUM('Sales by Agent'!AB266:AD266)&gt;0,"YES","NO")</f>
        <v>YES</v>
      </c>
      <c r="AE266" s="30" t="str">
        <f>IF(SUM('Sales by Agent'!AC266:AE266)&gt;0,"YES","NO")</f>
        <v>YES</v>
      </c>
      <c r="AF266" s="30" t="str">
        <f>IF(SUM('Sales by Agent'!AD266:AF266)&gt;0,"YES","NO")</f>
        <v>YES</v>
      </c>
      <c r="AG266" s="30" t="str">
        <f>IF(SUM('Sales by Agent'!AE266:AG266)&gt;0,"YES","NO")</f>
        <v>YES</v>
      </c>
      <c r="AH266" s="30" t="str">
        <f>IF(SUM('Sales by Agent'!AF266:AH266)&gt;0,"YES","NO")</f>
        <v>YES</v>
      </c>
      <c r="AI266" s="30" t="str">
        <f>IF(SUM('Sales by Agent'!AG266:AI266)&gt;0,"YES","NO")</f>
        <v>YES</v>
      </c>
      <c r="AJ266" s="30" t="str">
        <f>IF(SUM('Sales by Agent'!AH266:AJ266)&gt;0,"YES","NO")</f>
        <v>NO</v>
      </c>
      <c r="AK266" s="30" t="str">
        <f>IF(SUM('Sales by Agent'!AI266:AK266)&gt;0,"YES","NO")</f>
        <v>YES</v>
      </c>
      <c r="AL266" s="30" t="str">
        <f>IF(SUM('Sales by Agent'!AJ266:AL266)&gt;0,"YES","NO")</f>
        <v>YES</v>
      </c>
      <c r="AM266" s="30" t="str">
        <f>IF(SUM('Sales by Agent'!AK266:AM266)&gt;0,"YES","NO")</f>
        <v>YES</v>
      </c>
      <c r="AN266" s="30" t="str">
        <f>IF(SUM('Sales by Agent'!AL266:AN266)&gt;0,"YES","NO")</f>
        <v>YES</v>
      </c>
      <c r="AO266" s="30" t="str">
        <f>IF(SUM('Sales by Agent'!AM266:AO266)&gt;0,"YES","NO")</f>
        <v>YES</v>
      </c>
      <c r="AP266" s="30" t="str">
        <f>IF(SUM('Sales by Agent'!AN266:AP266)&gt;0,"YES","NO")</f>
        <v>YES</v>
      </c>
      <c r="AQ266" s="30" t="str">
        <f>IF(SUM('Sales by Agent'!AO266:AQ266)&gt;0,"YES","NO")</f>
        <v>YES</v>
      </c>
      <c r="AR266" s="30" t="str">
        <f>IF(SUM('Sales by Agent'!AP266:AR266)&gt;0,"YES","NO")</f>
        <v>YES</v>
      </c>
      <c r="AS266" s="30" t="str">
        <f>IF(SUM('Sales by Agent'!AQ266:AS266)&gt;0,"YES","NO")</f>
        <v>YES</v>
      </c>
      <c r="AT266" s="30" t="str">
        <f>IF(SUM('Sales by Agent'!AR266:AT266)&gt;0,"YES","NO")</f>
        <v>YES</v>
      </c>
      <c r="AU266" s="30" t="str">
        <f>IF(SUM('Sales by Agent'!AS266:AU266)&gt;0,"YES","NO")</f>
        <v>YES</v>
      </c>
      <c r="AV266" s="30" t="str">
        <f>IF(SUM('Sales by Agent'!AT266:AV266)&gt;0,"YES","NO")</f>
        <v>YES</v>
      </c>
      <c r="AW266" s="87"/>
      <c r="AX266" t="str">
        <f t="shared" si="46"/>
        <v>NO</v>
      </c>
      <c r="AY266" t="str">
        <f t="shared" si="47"/>
        <v>NO</v>
      </c>
      <c r="AZ266" t="str">
        <f t="shared" si="48"/>
        <v>NO</v>
      </c>
      <c r="BA266" t="str">
        <f t="shared" si="49"/>
        <v>NO</v>
      </c>
      <c r="BB266" t="str">
        <f t="shared" si="50"/>
        <v>NO</v>
      </c>
      <c r="BC266" t="str">
        <f t="shared" si="51"/>
        <v>NEW INACTIVE</v>
      </c>
      <c r="BD266" t="str">
        <f t="shared" si="52"/>
        <v>NO</v>
      </c>
      <c r="BE266" t="str">
        <f t="shared" si="53"/>
        <v>NO</v>
      </c>
      <c r="BF266" t="str">
        <f t="shared" si="54"/>
        <v>NO</v>
      </c>
      <c r="BG266" t="str">
        <f t="shared" si="55"/>
        <v>NO</v>
      </c>
      <c r="BH266" t="str">
        <f t="shared" si="45"/>
        <v>NO</v>
      </c>
    </row>
    <row r="267" spans="1:60">
      <c r="A267" s="564" t="s">
        <v>403</v>
      </c>
      <c r="B267" s="564" t="s">
        <v>2577</v>
      </c>
      <c r="C267" s="564" t="s">
        <v>478</v>
      </c>
      <c r="D267" s="564" t="s">
        <v>954</v>
      </c>
      <c r="E267" s="564" t="s">
        <v>1005</v>
      </c>
      <c r="F267" s="565">
        <v>2177600</v>
      </c>
      <c r="G267" s="86"/>
      <c r="H267" s="86"/>
      <c r="I267" s="30" t="str">
        <f>IF(SUM('Sales by Agent'!G267:I267)&gt;0,"YES","NO")</f>
        <v>YES</v>
      </c>
      <c r="J267" s="30" t="str">
        <f>IF(SUM('Sales by Agent'!H267:J267)&gt;0,"YES","NO")</f>
        <v>YES</v>
      </c>
      <c r="K267" s="30" t="str">
        <f>IF(SUM('Sales by Agent'!I267:K267)&gt;0,"YES","NO")</f>
        <v>YES</v>
      </c>
      <c r="L267" s="30" t="str">
        <f>IF(SUM('Sales by Agent'!J267:L267)&gt;0,"YES","NO")</f>
        <v>YES</v>
      </c>
      <c r="M267" s="30" t="str">
        <f>IF(SUM('Sales by Agent'!K267:M267)&gt;0,"YES","NO")</f>
        <v>YES</v>
      </c>
      <c r="N267" s="30" t="str">
        <f>IF(SUM('Sales by Agent'!L267:N267)&gt;0,"YES","NO")</f>
        <v>YES</v>
      </c>
      <c r="O267" s="30" t="str">
        <f>IF(SUM('Sales by Agent'!M267:O267)&gt;0,"YES","NO")</f>
        <v>YES</v>
      </c>
      <c r="P267" s="30" t="str">
        <f>IF(SUM('Sales by Agent'!N267:P267)&gt;0,"YES","NO")</f>
        <v>YES</v>
      </c>
      <c r="Q267" s="30" t="str">
        <f>IF(SUM('Sales by Agent'!O267:Q267)&gt;0,"YES","NO")</f>
        <v>YES</v>
      </c>
      <c r="R267" s="30" t="str">
        <f>IF(SUM('Sales by Agent'!P267:R267)&gt;0,"YES","NO")</f>
        <v>YES</v>
      </c>
      <c r="S267" s="30" t="str">
        <f>IF(SUM('Sales by Agent'!Q267:S267)&gt;0,"YES","NO")</f>
        <v>YES</v>
      </c>
      <c r="T267" s="30" t="str">
        <f>IF(SUM('Sales by Agent'!R267:T267)&gt;0,"YES","NO")</f>
        <v>YES</v>
      </c>
      <c r="U267" s="30" t="str">
        <f>IF(SUM('Sales by Agent'!S267:U267)&gt;0,"YES","NO")</f>
        <v>YES</v>
      </c>
      <c r="V267" s="30" t="str">
        <f>IF(SUM('Sales by Agent'!T267:V267)&gt;0,"YES","NO")</f>
        <v>YES</v>
      </c>
      <c r="W267" s="30" t="str">
        <f>IF(SUM('Sales by Agent'!U267:W267)&gt;0,"YES","NO")</f>
        <v>YES</v>
      </c>
      <c r="X267" s="30" t="str">
        <f>IF(SUM('Sales by Agent'!V267:X267)&gt;0,"YES","NO")</f>
        <v>YES</v>
      </c>
      <c r="Y267" s="30" t="str">
        <f>IF(SUM('Sales by Agent'!W267:Y267)&gt;0,"YES","NO")</f>
        <v>YES</v>
      </c>
      <c r="Z267" s="30" t="str">
        <f>IF(SUM('Sales by Agent'!X267:Z267)&gt;0,"YES","NO")</f>
        <v>YES</v>
      </c>
      <c r="AA267" s="30" t="str">
        <f>IF(SUM('Sales by Agent'!Y267:AA267)&gt;0,"YES","NO")</f>
        <v>YES</v>
      </c>
      <c r="AB267" s="30" t="str">
        <f>IF(SUM('Sales by Agent'!Z267:AB267)&gt;0,"YES","NO")</f>
        <v>YES</v>
      </c>
      <c r="AC267" s="30" t="str">
        <f>IF(SUM('Sales by Agent'!AA267:AC267)&gt;0,"YES","NO")</f>
        <v>YES</v>
      </c>
      <c r="AD267" s="30" t="str">
        <f>IF(SUM('Sales by Agent'!AB267:AD267)&gt;0,"YES","NO")</f>
        <v>YES</v>
      </c>
      <c r="AE267" s="30" t="str">
        <f>IF(SUM('Sales by Agent'!AC267:AE267)&gt;0,"YES","NO")</f>
        <v>YES</v>
      </c>
      <c r="AF267" s="30" t="str">
        <f>IF(SUM('Sales by Agent'!AD267:AF267)&gt;0,"YES","NO")</f>
        <v>YES</v>
      </c>
      <c r="AG267" s="30" t="str">
        <f>IF(SUM('Sales by Agent'!AE267:AG267)&gt;0,"YES","NO")</f>
        <v>YES</v>
      </c>
      <c r="AH267" s="30" t="str">
        <f>IF(SUM('Sales by Agent'!AF267:AH267)&gt;0,"YES","NO")</f>
        <v>YES</v>
      </c>
      <c r="AI267" s="30" t="str">
        <f>IF(SUM('Sales by Agent'!AG267:AI267)&gt;0,"YES","NO")</f>
        <v>NO</v>
      </c>
      <c r="AJ267" s="30" t="str">
        <f>IF(SUM('Sales by Agent'!AH267:AJ267)&gt;0,"YES","NO")</f>
        <v>NO</v>
      </c>
      <c r="AK267" s="30" t="str">
        <f>IF(SUM('Sales by Agent'!AI267:AK267)&gt;0,"YES","NO")</f>
        <v>NO</v>
      </c>
      <c r="AL267" s="30" t="str">
        <f>IF(SUM('Sales by Agent'!AJ267:AL267)&gt;0,"YES","NO")</f>
        <v>NO</v>
      </c>
      <c r="AM267" s="30" t="str">
        <f>IF(SUM('Sales by Agent'!AK267:AM267)&gt;0,"YES","NO")</f>
        <v>NO</v>
      </c>
      <c r="AN267" s="30" t="str">
        <f>IF(SUM('Sales by Agent'!AL267:AN267)&gt;0,"YES","NO")</f>
        <v>NO</v>
      </c>
      <c r="AO267" s="30" t="str">
        <f>IF(SUM('Sales by Agent'!AM267:AO267)&gt;0,"YES","NO")</f>
        <v>NO</v>
      </c>
      <c r="AP267" s="30" t="str">
        <f>IF(SUM('Sales by Agent'!AN267:AP267)&gt;0,"YES","NO")</f>
        <v>NO</v>
      </c>
      <c r="AQ267" s="30" t="str">
        <f>IF(SUM('Sales by Agent'!AO267:AQ267)&gt;0,"YES","NO")</f>
        <v>NO</v>
      </c>
      <c r="AR267" s="30" t="str">
        <f>IF(SUM('Sales by Agent'!AP267:AR267)&gt;0,"YES","NO")</f>
        <v>NO</v>
      </c>
      <c r="AS267" s="30" t="str">
        <f>IF(SUM('Sales by Agent'!AQ267:AS267)&gt;0,"YES","NO")</f>
        <v>YES</v>
      </c>
      <c r="AT267" s="30" t="str">
        <f>IF(SUM('Sales by Agent'!AR267:AT267)&gt;0,"YES","NO")</f>
        <v>YES</v>
      </c>
      <c r="AU267" s="30" t="str">
        <f>IF(SUM('Sales by Agent'!AS267:AU267)&gt;0,"YES","NO")</f>
        <v>YES</v>
      </c>
      <c r="AV267" s="30" t="str">
        <f>IF(SUM('Sales by Agent'!AT267:AV267)&gt;0,"YES","NO")</f>
        <v>YES</v>
      </c>
      <c r="AW267" s="87"/>
      <c r="AX267" t="str">
        <f t="shared" si="46"/>
        <v>NO</v>
      </c>
      <c r="AY267" t="str">
        <f t="shared" si="47"/>
        <v>NO</v>
      </c>
      <c r="AZ267" t="str">
        <f t="shared" si="48"/>
        <v>NO</v>
      </c>
      <c r="BA267" t="str">
        <f t="shared" si="49"/>
        <v>NO</v>
      </c>
      <c r="BB267" t="str">
        <f t="shared" si="50"/>
        <v>NEW INACTIVE</v>
      </c>
      <c r="BC267" t="str">
        <f t="shared" si="51"/>
        <v>NO</v>
      </c>
      <c r="BD267" t="str">
        <f t="shared" si="52"/>
        <v>NO</v>
      </c>
      <c r="BE267" t="str">
        <f t="shared" si="53"/>
        <v>NO</v>
      </c>
      <c r="BF267" t="str">
        <f t="shared" si="54"/>
        <v>NO</v>
      </c>
      <c r="BG267" t="str">
        <f t="shared" si="55"/>
        <v>NO</v>
      </c>
      <c r="BH267" t="str">
        <f t="shared" si="45"/>
        <v>NO</v>
      </c>
    </row>
    <row r="268" spans="1:60">
      <c r="A268" s="564" t="s">
        <v>406</v>
      </c>
      <c r="B268" s="564" t="s">
        <v>2578</v>
      </c>
      <c r="C268" s="564" t="s">
        <v>478</v>
      </c>
      <c r="D268" s="564" t="s">
        <v>954</v>
      </c>
      <c r="E268" s="564" t="s">
        <v>1005</v>
      </c>
      <c r="F268" s="565">
        <v>1828000</v>
      </c>
      <c r="G268" s="31"/>
      <c r="H268" s="31"/>
      <c r="I268" s="30" t="str">
        <f>IF(SUM('Sales by Agent'!G268:I268)&gt;0,"YES","NO")</f>
        <v>YES</v>
      </c>
      <c r="J268" s="30" t="str">
        <f>IF(SUM('Sales by Agent'!H268:J268)&gt;0,"YES","NO")</f>
        <v>YES</v>
      </c>
      <c r="K268" s="30" t="str">
        <f>IF(SUM('Sales by Agent'!I268:K268)&gt;0,"YES","NO")</f>
        <v>YES</v>
      </c>
      <c r="L268" s="30" t="str">
        <f>IF(SUM('Sales by Agent'!J268:L268)&gt;0,"YES","NO")</f>
        <v>YES</v>
      </c>
      <c r="M268" s="30" t="str">
        <f>IF(SUM('Sales by Agent'!K268:M268)&gt;0,"YES","NO")</f>
        <v>YES</v>
      </c>
      <c r="N268" s="30" t="str">
        <f>IF(SUM('Sales by Agent'!L268:N268)&gt;0,"YES","NO")</f>
        <v>YES</v>
      </c>
      <c r="O268" s="30" t="str">
        <f>IF(SUM('Sales by Agent'!M268:O268)&gt;0,"YES","NO")</f>
        <v>YES</v>
      </c>
      <c r="P268" s="30" t="str">
        <f>IF(SUM('Sales by Agent'!N268:P268)&gt;0,"YES","NO")</f>
        <v>YES</v>
      </c>
      <c r="Q268" s="30" t="str">
        <f>IF(SUM('Sales by Agent'!O268:Q268)&gt;0,"YES","NO")</f>
        <v>YES</v>
      </c>
      <c r="R268" s="30" t="str">
        <f>IF(SUM('Sales by Agent'!P268:R268)&gt;0,"YES","NO")</f>
        <v>YES</v>
      </c>
      <c r="S268" s="30" t="str">
        <f>IF(SUM('Sales by Agent'!Q268:S268)&gt;0,"YES","NO")</f>
        <v>YES</v>
      </c>
      <c r="T268" s="30" t="str">
        <f>IF(SUM('Sales by Agent'!R268:T268)&gt;0,"YES","NO")</f>
        <v>YES</v>
      </c>
      <c r="U268" s="30" t="str">
        <f>IF(SUM('Sales by Agent'!S268:U268)&gt;0,"YES","NO")</f>
        <v>YES</v>
      </c>
      <c r="V268" s="30" t="str">
        <f>IF(SUM('Sales by Agent'!T268:V268)&gt;0,"YES","NO")</f>
        <v>YES</v>
      </c>
      <c r="W268" s="30" t="str">
        <f>IF(SUM('Sales by Agent'!U268:W268)&gt;0,"YES","NO")</f>
        <v>YES</v>
      </c>
      <c r="X268" s="30" t="str">
        <f>IF(SUM('Sales by Agent'!V268:X268)&gt;0,"YES","NO")</f>
        <v>YES</v>
      </c>
      <c r="Y268" s="30" t="str">
        <f>IF(SUM('Sales by Agent'!W268:Y268)&gt;0,"YES","NO")</f>
        <v>YES</v>
      </c>
      <c r="Z268" s="30" t="str">
        <f>IF(SUM('Sales by Agent'!X268:Z268)&gt;0,"YES","NO")</f>
        <v>YES</v>
      </c>
      <c r="AA268" s="30" t="str">
        <f>IF(SUM('Sales by Agent'!Y268:AA268)&gt;0,"YES","NO")</f>
        <v>YES</v>
      </c>
      <c r="AB268" s="30" t="str">
        <f>IF(SUM('Sales by Agent'!Z268:AB268)&gt;0,"YES","NO")</f>
        <v>YES</v>
      </c>
      <c r="AC268" s="30" t="str">
        <f>IF(SUM('Sales by Agent'!AA268:AC268)&gt;0,"YES","NO")</f>
        <v>YES</v>
      </c>
      <c r="AD268" s="30" t="str">
        <f>IF(SUM('Sales by Agent'!AB268:AD268)&gt;0,"YES","NO")</f>
        <v>YES</v>
      </c>
      <c r="AE268" s="30" t="str">
        <f>IF(SUM('Sales by Agent'!AC268:AE268)&gt;0,"YES","NO")</f>
        <v>YES</v>
      </c>
      <c r="AF268" s="30" t="str">
        <f>IF(SUM('Sales by Agent'!AD268:AF268)&gt;0,"YES","NO")</f>
        <v>YES</v>
      </c>
      <c r="AG268" s="30" t="str">
        <f>IF(SUM('Sales by Agent'!AE268:AG268)&gt;0,"YES","NO")</f>
        <v>YES</v>
      </c>
      <c r="AH268" s="30" t="str">
        <f>IF(SUM('Sales by Agent'!AF268:AH268)&gt;0,"YES","NO")</f>
        <v>YES</v>
      </c>
      <c r="AI268" s="30" t="str">
        <f>IF(SUM('Sales by Agent'!AG268:AI268)&gt;0,"YES","NO")</f>
        <v>YES</v>
      </c>
      <c r="AJ268" s="30" t="str">
        <f>IF(SUM('Sales by Agent'!AH268:AJ268)&gt;0,"YES","NO")</f>
        <v>YES</v>
      </c>
      <c r="AK268" s="30" t="str">
        <f>IF(SUM('Sales by Agent'!AI268:AK268)&gt;0,"YES","NO")</f>
        <v>YES</v>
      </c>
      <c r="AL268" s="30" t="str">
        <f>IF(SUM('Sales by Agent'!AJ268:AL268)&gt;0,"YES","NO")</f>
        <v>YES</v>
      </c>
      <c r="AM268" s="30" t="str">
        <f>IF(SUM('Sales by Agent'!AK268:AM268)&gt;0,"YES","NO")</f>
        <v>YES</v>
      </c>
      <c r="AN268" s="30" t="str">
        <f>IF(SUM('Sales by Agent'!AL268:AN268)&gt;0,"YES","NO")</f>
        <v>YES</v>
      </c>
      <c r="AO268" s="30" t="str">
        <f>IF(SUM('Sales by Agent'!AM268:AO268)&gt;0,"YES","NO")</f>
        <v>YES</v>
      </c>
      <c r="AP268" s="30" t="str">
        <f>IF(SUM('Sales by Agent'!AN268:AP268)&gt;0,"YES","NO")</f>
        <v>YES</v>
      </c>
      <c r="AQ268" s="30" t="str">
        <f>IF(SUM('Sales by Agent'!AO268:AQ268)&gt;0,"YES","NO")</f>
        <v>YES</v>
      </c>
      <c r="AR268" s="30" t="str">
        <f>IF(SUM('Sales by Agent'!AP268:AR268)&gt;0,"YES","NO")</f>
        <v>YES</v>
      </c>
      <c r="AS268" s="30" t="str">
        <f>IF(SUM('Sales by Agent'!AQ268:AS268)&gt;0,"YES","NO")</f>
        <v>YES</v>
      </c>
      <c r="AT268" s="30" t="str">
        <f>IF(SUM('Sales by Agent'!AR268:AT268)&gt;0,"YES","NO")</f>
        <v>YES</v>
      </c>
      <c r="AU268" s="30" t="str">
        <f>IF(SUM('Sales by Agent'!AS268:AU268)&gt;0,"YES","NO")</f>
        <v>YES</v>
      </c>
      <c r="AV268" s="30" t="str">
        <f>IF(SUM('Sales by Agent'!AT268:AV268)&gt;0,"YES","NO")</f>
        <v>YES</v>
      </c>
      <c r="AW268" s="87"/>
      <c r="AX268" t="str">
        <f t="shared" si="46"/>
        <v>NO</v>
      </c>
      <c r="AY268" t="str">
        <f t="shared" si="47"/>
        <v>NO</v>
      </c>
      <c r="AZ268" t="str">
        <f t="shared" si="48"/>
        <v>NO</v>
      </c>
      <c r="BA268" t="str">
        <f t="shared" si="49"/>
        <v>NO</v>
      </c>
      <c r="BB268" t="str">
        <f t="shared" si="50"/>
        <v>NO</v>
      </c>
      <c r="BC268" t="str">
        <f t="shared" si="51"/>
        <v>NO</v>
      </c>
      <c r="BD268" t="str">
        <f t="shared" si="52"/>
        <v>NO</v>
      </c>
      <c r="BE268" t="str">
        <f t="shared" si="53"/>
        <v>NO</v>
      </c>
      <c r="BF268" t="str">
        <f t="shared" si="54"/>
        <v>NO</v>
      </c>
      <c r="BG268" t="str">
        <f t="shared" si="55"/>
        <v>NO</v>
      </c>
      <c r="BH268" t="str">
        <f t="shared" si="45"/>
        <v>NO</v>
      </c>
    </row>
    <row r="269" spans="1:60">
      <c r="A269" s="564" t="s">
        <v>324</v>
      </c>
      <c r="B269" s="564" t="s">
        <v>2579</v>
      </c>
      <c r="C269" s="564" t="s">
        <v>478</v>
      </c>
      <c r="D269" s="564" t="s">
        <v>954</v>
      </c>
      <c r="E269" s="564" t="s">
        <v>1005</v>
      </c>
      <c r="F269" s="565">
        <v>615350</v>
      </c>
      <c r="G269" s="86"/>
      <c r="H269" s="86"/>
      <c r="I269" s="30" t="str">
        <f>IF(SUM('Sales by Agent'!G269:I269)&gt;0,"YES","NO")</f>
        <v>YES</v>
      </c>
      <c r="J269" s="30" t="str">
        <f>IF(SUM('Sales by Agent'!H269:J269)&gt;0,"YES","NO")</f>
        <v>YES</v>
      </c>
      <c r="K269" s="30" t="str">
        <f>IF(SUM('Sales by Agent'!I269:K269)&gt;0,"YES","NO")</f>
        <v>YES</v>
      </c>
      <c r="L269" s="30" t="str">
        <f>IF(SUM('Sales by Agent'!J269:L269)&gt;0,"YES","NO")</f>
        <v>YES</v>
      </c>
      <c r="M269" s="30" t="str">
        <f>IF(SUM('Sales by Agent'!K269:M269)&gt;0,"YES","NO")</f>
        <v>YES</v>
      </c>
      <c r="N269" s="30" t="str">
        <f>IF(SUM('Sales by Agent'!L269:N269)&gt;0,"YES","NO")</f>
        <v>YES</v>
      </c>
      <c r="O269" s="30" t="str">
        <f>IF(SUM('Sales by Agent'!M269:O269)&gt;0,"YES","NO")</f>
        <v>NO</v>
      </c>
      <c r="P269" s="30" t="str">
        <f>IF(SUM('Sales by Agent'!N269:P269)&gt;0,"YES","NO")</f>
        <v>NO</v>
      </c>
      <c r="Q269" s="30" t="str">
        <f>IF(SUM('Sales by Agent'!O269:Q269)&gt;0,"YES","NO")</f>
        <v>NO</v>
      </c>
      <c r="R269" s="30" t="str">
        <f>IF(SUM('Sales by Agent'!P269:R269)&gt;0,"YES","NO")</f>
        <v>NO</v>
      </c>
      <c r="S269" s="30" t="str">
        <f>IF(SUM('Sales by Agent'!Q269:S269)&gt;0,"YES","NO")</f>
        <v>NO</v>
      </c>
      <c r="T269" s="30" t="str">
        <f>IF(SUM('Sales by Agent'!R269:T269)&gt;0,"YES","NO")</f>
        <v>NO</v>
      </c>
      <c r="U269" s="30" t="str">
        <f>IF(SUM('Sales by Agent'!S269:U269)&gt;0,"YES","NO")</f>
        <v>NO</v>
      </c>
      <c r="V269" s="30" t="str">
        <f>IF(SUM('Sales by Agent'!T269:V269)&gt;0,"YES","NO")</f>
        <v>NO</v>
      </c>
      <c r="W269" s="30" t="str">
        <f>IF(SUM('Sales by Agent'!U269:W269)&gt;0,"YES","NO")</f>
        <v>NO</v>
      </c>
      <c r="X269" s="30" t="str">
        <f>IF(SUM('Sales by Agent'!V269:X269)&gt;0,"YES","NO")</f>
        <v>NO</v>
      </c>
      <c r="Y269" s="30" t="str">
        <f>IF(SUM('Sales by Agent'!W269:Y269)&gt;0,"YES","NO")</f>
        <v>NO</v>
      </c>
      <c r="Z269" s="30" t="str">
        <f>IF(SUM('Sales by Agent'!X269:Z269)&gt;0,"YES","NO")</f>
        <v>NO</v>
      </c>
      <c r="AA269" s="30" t="str">
        <f>IF(SUM('Sales by Agent'!Y269:AA269)&gt;0,"YES","NO")</f>
        <v>NO</v>
      </c>
      <c r="AB269" s="30" t="str">
        <f>IF(SUM('Sales by Agent'!Z269:AB269)&gt;0,"YES","NO")</f>
        <v>NO</v>
      </c>
      <c r="AC269" s="30" t="str">
        <f>IF(SUM('Sales by Agent'!AA269:AC269)&gt;0,"YES","NO")</f>
        <v>NO</v>
      </c>
      <c r="AD269" s="30" t="str">
        <f>IF(SUM('Sales by Agent'!AB269:AD269)&gt;0,"YES","NO")</f>
        <v>NO</v>
      </c>
      <c r="AE269" s="30" t="str">
        <f>IF(SUM('Sales by Agent'!AC269:AE269)&gt;0,"YES","NO")</f>
        <v>NO</v>
      </c>
      <c r="AF269" s="30" t="str">
        <f>IF(SUM('Sales by Agent'!AD269:AF269)&gt;0,"YES","NO")</f>
        <v>NO</v>
      </c>
      <c r="AG269" s="30" t="str">
        <f>IF(SUM('Sales by Agent'!AE269:AG269)&gt;0,"YES","NO")</f>
        <v>NO</v>
      </c>
      <c r="AH269" s="30" t="str">
        <f>IF(SUM('Sales by Agent'!AF269:AH269)&gt;0,"YES","NO")</f>
        <v>NO</v>
      </c>
      <c r="AI269" s="30" t="str">
        <f>IF(SUM('Sales by Agent'!AG269:AI269)&gt;0,"YES","NO")</f>
        <v>NO</v>
      </c>
      <c r="AJ269" s="30" t="str">
        <f>IF(SUM('Sales by Agent'!AH269:AJ269)&gt;0,"YES","NO")</f>
        <v>NO</v>
      </c>
      <c r="AK269" s="30" t="str">
        <f>IF(SUM('Sales by Agent'!AI269:AK269)&gt;0,"YES","NO")</f>
        <v>NO</v>
      </c>
      <c r="AL269" s="30" t="str">
        <f>IF(SUM('Sales by Agent'!AJ269:AL269)&gt;0,"YES","NO")</f>
        <v>NO</v>
      </c>
      <c r="AM269" s="30" t="str">
        <f>IF(SUM('Sales by Agent'!AK269:AM269)&gt;0,"YES","NO")</f>
        <v>NO</v>
      </c>
      <c r="AN269" s="30" t="str">
        <f>IF(SUM('Sales by Agent'!AL269:AN269)&gt;0,"YES","NO")</f>
        <v>NO</v>
      </c>
      <c r="AO269" s="30" t="str">
        <f>IF(SUM('Sales by Agent'!AM269:AO269)&gt;0,"YES","NO")</f>
        <v>NO</v>
      </c>
      <c r="AP269" s="30" t="str">
        <f>IF(SUM('Sales by Agent'!AN269:AP269)&gt;0,"YES","NO")</f>
        <v>NO</v>
      </c>
      <c r="AQ269" s="30" t="str">
        <f>IF(SUM('Sales by Agent'!AO269:AQ269)&gt;0,"YES","NO")</f>
        <v>NO</v>
      </c>
      <c r="AR269" s="30" t="str">
        <f>IF(SUM('Sales by Agent'!AP269:AR269)&gt;0,"YES","NO")</f>
        <v>NO</v>
      </c>
      <c r="AS269" s="30" t="str">
        <f>IF(SUM('Sales by Agent'!AQ269:AS269)&gt;0,"YES","NO")</f>
        <v>NO</v>
      </c>
      <c r="AT269" s="30" t="str">
        <f>IF(SUM('Sales by Agent'!AR269:AT269)&gt;0,"YES","NO")</f>
        <v>NO</v>
      </c>
      <c r="AU269" s="30" t="str">
        <f>IF(SUM('Sales by Agent'!AS269:AU269)&gt;0,"YES","NO")</f>
        <v>NO</v>
      </c>
      <c r="AV269" s="30" t="str">
        <f>IF(SUM('Sales by Agent'!AT269:AV269)&gt;0,"YES","NO")</f>
        <v>NO</v>
      </c>
      <c r="AW269" s="87"/>
      <c r="AX269" t="str">
        <f t="shared" si="46"/>
        <v>NO</v>
      </c>
      <c r="AY269" t="str">
        <f t="shared" si="47"/>
        <v>NO</v>
      </c>
      <c r="AZ269" t="str">
        <f t="shared" si="48"/>
        <v>NO</v>
      </c>
      <c r="BA269" t="str">
        <f t="shared" si="49"/>
        <v>NO</v>
      </c>
      <c r="BB269" t="str">
        <f t="shared" si="50"/>
        <v>NO</v>
      </c>
      <c r="BC269" t="str">
        <f t="shared" si="51"/>
        <v>NO</v>
      </c>
      <c r="BD269" t="str">
        <f t="shared" si="52"/>
        <v>NO</v>
      </c>
      <c r="BE269" t="str">
        <f t="shared" si="53"/>
        <v>NO</v>
      </c>
      <c r="BF269" t="str">
        <f t="shared" si="54"/>
        <v>NO</v>
      </c>
      <c r="BG269" t="str">
        <f t="shared" si="55"/>
        <v>NO</v>
      </c>
      <c r="BH269" t="str">
        <f t="shared" si="45"/>
        <v>NO</v>
      </c>
    </row>
    <row r="270" spans="1:60">
      <c r="A270" s="564" t="s">
        <v>329</v>
      </c>
      <c r="B270" s="564" t="s">
        <v>2580</v>
      </c>
      <c r="C270" s="564" t="s">
        <v>478</v>
      </c>
      <c r="D270" s="564" t="s">
        <v>954</v>
      </c>
      <c r="E270" s="564" t="s">
        <v>1005</v>
      </c>
      <c r="F270" s="565">
        <v>5139700</v>
      </c>
      <c r="G270" s="31"/>
      <c r="H270" s="86"/>
      <c r="I270" s="30" t="str">
        <f>IF(SUM('Sales by Agent'!G270:I270)&gt;0,"YES","NO")</f>
        <v>YES</v>
      </c>
      <c r="J270" s="30" t="str">
        <f>IF(SUM('Sales by Agent'!H270:J270)&gt;0,"YES","NO")</f>
        <v>YES</v>
      </c>
      <c r="K270" s="30" t="str">
        <f>IF(SUM('Sales by Agent'!I270:K270)&gt;0,"YES","NO")</f>
        <v>YES</v>
      </c>
      <c r="L270" s="30" t="str">
        <f>IF(SUM('Sales by Agent'!J270:L270)&gt;0,"YES","NO")</f>
        <v>YES</v>
      </c>
      <c r="M270" s="30" t="str">
        <f>IF(SUM('Sales by Agent'!K270:M270)&gt;0,"YES","NO")</f>
        <v>YES</v>
      </c>
      <c r="N270" s="30" t="str">
        <f>IF(SUM('Sales by Agent'!L270:N270)&gt;0,"YES","NO")</f>
        <v>YES</v>
      </c>
      <c r="O270" s="30" t="str">
        <f>IF(SUM('Sales by Agent'!M270:O270)&gt;0,"YES","NO")</f>
        <v>YES</v>
      </c>
      <c r="P270" s="30" t="str">
        <f>IF(SUM('Sales by Agent'!N270:P270)&gt;0,"YES","NO")</f>
        <v>YES</v>
      </c>
      <c r="Q270" s="30" t="str">
        <f>IF(SUM('Sales by Agent'!O270:Q270)&gt;0,"YES","NO")</f>
        <v>YES</v>
      </c>
      <c r="R270" s="30" t="str">
        <f>IF(SUM('Sales by Agent'!P270:R270)&gt;0,"YES","NO")</f>
        <v>YES</v>
      </c>
      <c r="S270" s="30" t="str">
        <f>IF(SUM('Sales by Agent'!Q270:S270)&gt;0,"YES","NO")</f>
        <v>YES</v>
      </c>
      <c r="T270" s="30" t="str">
        <f>IF(SUM('Sales by Agent'!R270:T270)&gt;0,"YES","NO")</f>
        <v>YES</v>
      </c>
      <c r="U270" s="30" t="str">
        <f>IF(SUM('Sales by Agent'!S270:U270)&gt;0,"YES","NO")</f>
        <v>YES</v>
      </c>
      <c r="V270" s="30" t="str">
        <f>IF(SUM('Sales by Agent'!T270:V270)&gt;0,"YES","NO")</f>
        <v>YES</v>
      </c>
      <c r="W270" s="30" t="str">
        <f>IF(SUM('Sales by Agent'!U270:W270)&gt;0,"YES","NO")</f>
        <v>YES</v>
      </c>
      <c r="X270" s="30" t="str">
        <f>IF(SUM('Sales by Agent'!V270:X270)&gt;0,"YES","NO")</f>
        <v>YES</v>
      </c>
      <c r="Y270" s="30" t="str">
        <f>IF(SUM('Sales by Agent'!W270:Y270)&gt;0,"YES","NO")</f>
        <v>YES</v>
      </c>
      <c r="Z270" s="30" t="str">
        <f>IF(SUM('Sales by Agent'!X270:Z270)&gt;0,"YES","NO")</f>
        <v>YES</v>
      </c>
      <c r="AA270" s="30" t="str">
        <f>IF(SUM('Sales by Agent'!Y270:AA270)&gt;0,"YES","NO")</f>
        <v>YES</v>
      </c>
      <c r="AB270" s="30" t="str">
        <f>IF(SUM('Sales by Agent'!Z270:AB270)&gt;0,"YES","NO")</f>
        <v>YES</v>
      </c>
      <c r="AC270" s="30" t="str">
        <f>IF(SUM('Sales by Agent'!AA270:AC270)&gt;0,"YES","NO")</f>
        <v>YES</v>
      </c>
      <c r="AD270" s="30" t="str">
        <f>IF(SUM('Sales by Agent'!AB270:AD270)&gt;0,"YES","NO")</f>
        <v>YES</v>
      </c>
      <c r="AE270" s="30" t="str">
        <f>IF(SUM('Sales by Agent'!AC270:AE270)&gt;0,"YES","NO")</f>
        <v>YES</v>
      </c>
      <c r="AF270" s="30" t="str">
        <f>IF(SUM('Sales by Agent'!AD270:AF270)&gt;0,"YES","NO")</f>
        <v>YES</v>
      </c>
      <c r="AG270" s="30" t="str">
        <f>IF(SUM('Sales by Agent'!AE270:AG270)&gt;0,"YES","NO")</f>
        <v>YES</v>
      </c>
      <c r="AH270" s="30" t="str">
        <f>IF(SUM('Sales by Agent'!AF270:AH270)&gt;0,"YES","NO")</f>
        <v>YES</v>
      </c>
      <c r="AI270" s="30" t="str">
        <f>IF(SUM('Sales by Agent'!AG270:AI270)&gt;0,"YES","NO")</f>
        <v>YES</v>
      </c>
      <c r="AJ270" s="30" t="str">
        <f>IF(SUM('Sales by Agent'!AH270:AJ270)&gt;0,"YES","NO")</f>
        <v>YES</v>
      </c>
      <c r="AK270" s="30" t="str">
        <f>IF(SUM('Sales by Agent'!AI270:AK270)&gt;0,"YES","NO")</f>
        <v>YES</v>
      </c>
      <c r="AL270" s="30" t="str">
        <f>IF(SUM('Sales by Agent'!AJ270:AL270)&gt;0,"YES","NO")</f>
        <v>NO</v>
      </c>
      <c r="AM270" s="30" t="str">
        <f>IF(SUM('Sales by Agent'!AK270:AM270)&gt;0,"YES","NO")</f>
        <v>YES</v>
      </c>
      <c r="AN270" s="30" t="str">
        <f>IF(SUM('Sales by Agent'!AL270:AN270)&gt;0,"YES","NO")</f>
        <v>YES</v>
      </c>
      <c r="AO270" s="30" t="str">
        <f>IF(SUM('Sales by Agent'!AM270:AO270)&gt;0,"YES","NO")</f>
        <v>YES</v>
      </c>
      <c r="AP270" s="30" t="str">
        <f>IF(SUM('Sales by Agent'!AN270:AP270)&gt;0,"YES","NO")</f>
        <v>YES</v>
      </c>
      <c r="AQ270" s="30" t="str">
        <f>IF(SUM('Sales by Agent'!AO270:AQ270)&gt;0,"YES","NO")</f>
        <v>YES</v>
      </c>
      <c r="AR270" s="30" t="str">
        <f>IF(SUM('Sales by Agent'!AP270:AR270)&gt;0,"YES","NO")</f>
        <v>YES</v>
      </c>
      <c r="AS270" s="30" t="str">
        <f>IF(SUM('Sales by Agent'!AQ270:AS270)&gt;0,"YES","NO")</f>
        <v>NO</v>
      </c>
      <c r="AT270" s="30" t="str">
        <f>IF(SUM('Sales by Agent'!AR270:AT270)&gt;0,"YES","NO")</f>
        <v>YES</v>
      </c>
      <c r="AU270" s="30" t="str">
        <f>IF(SUM('Sales by Agent'!AS270:AU270)&gt;0,"YES","NO")</f>
        <v>YES</v>
      </c>
      <c r="AV270" s="30" t="str">
        <f>IF(SUM('Sales by Agent'!AT270:AV270)&gt;0,"YES","NO")</f>
        <v>YES</v>
      </c>
      <c r="AW270" s="87"/>
      <c r="AX270" t="str">
        <f t="shared" si="46"/>
        <v>NO</v>
      </c>
      <c r="AY270" t="str">
        <f t="shared" si="47"/>
        <v>NO</v>
      </c>
      <c r="AZ270" t="str">
        <f t="shared" si="48"/>
        <v>NO</v>
      </c>
      <c r="BA270" t="str">
        <f t="shared" si="49"/>
        <v>NO</v>
      </c>
      <c r="BB270" t="str">
        <f t="shared" si="50"/>
        <v>NO</v>
      </c>
      <c r="BC270" t="str">
        <f t="shared" si="51"/>
        <v>NO</v>
      </c>
      <c r="BD270" t="str">
        <f t="shared" si="52"/>
        <v>NO</v>
      </c>
      <c r="BE270" t="str">
        <f t="shared" si="53"/>
        <v>NEW INACTIVE</v>
      </c>
      <c r="BF270" t="str">
        <f t="shared" si="54"/>
        <v>NO</v>
      </c>
      <c r="BG270" t="str">
        <f t="shared" si="55"/>
        <v>NO</v>
      </c>
      <c r="BH270" t="str">
        <f t="shared" si="45"/>
        <v>NO</v>
      </c>
    </row>
    <row r="271" spans="1:60">
      <c r="A271" s="564" t="s">
        <v>334</v>
      </c>
      <c r="B271" s="564" t="s">
        <v>2581</v>
      </c>
      <c r="C271" s="564" t="s">
        <v>478</v>
      </c>
      <c r="D271" s="564" t="s">
        <v>954</v>
      </c>
      <c r="E271" s="564" t="s">
        <v>1005</v>
      </c>
      <c r="F271" s="565">
        <v>10988625</v>
      </c>
      <c r="G271" s="31"/>
      <c r="H271" s="31"/>
      <c r="I271" s="30" t="str">
        <f>IF(SUM('Sales by Agent'!G271:I271)&gt;0,"YES","NO")</f>
        <v>YES</v>
      </c>
      <c r="J271" s="30" t="str">
        <f>IF(SUM('Sales by Agent'!H271:J271)&gt;0,"YES","NO")</f>
        <v>YES</v>
      </c>
      <c r="K271" s="30" t="str">
        <f>IF(SUM('Sales by Agent'!I271:K271)&gt;0,"YES","NO")</f>
        <v>YES</v>
      </c>
      <c r="L271" s="30" t="str">
        <f>IF(SUM('Sales by Agent'!J271:L271)&gt;0,"YES","NO")</f>
        <v>YES</v>
      </c>
      <c r="M271" s="30" t="str">
        <f>IF(SUM('Sales by Agent'!K271:M271)&gt;0,"YES","NO")</f>
        <v>YES</v>
      </c>
      <c r="N271" s="30" t="str">
        <f>IF(SUM('Sales by Agent'!L271:N271)&gt;0,"YES","NO")</f>
        <v>YES</v>
      </c>
      <c r="O271" s="30" t="str">
        <f>IF(SUM('Sales by Agent'!M271:O271)&gt;0,"YES","NO")</f>
        <v>YES</v>
      </c>
      <c r="P271" s="30" t="str">
        <f>IF(SUM('Sales by Agent'!N271:P271)&gt;0,"YES","NO")</f>
        <v>YES</v>
      </c>
      <c r="Q271" s="30" t="str">
        <f>IF(SUM('Sales by Agent'!O271:Q271)&gt;0,"YES","NO")</f>
        <v>YES</v>
      </c>
      <c r="R271" s="30" t="str">
        <f>IF(SUM('Sales by Agent'!P271:R271)&gt;0,"YES","NO")</f>
        <v>YES</v>
      </c>
      <c r="S271" s="30" t="str">
        <f>IF(SUM('Sales by Agent'!Q271:S271)&gt;0,"YES","NO")</f>
        <v>YES</v>
      </c>
      <c r="T271" s="30" t="str">
        <f>IF(SUM('Sales by Agent'!R271:T271)&gt;0,"YES","NO")</f>
        <v>YES</v>
      </c>
      <c r="U271" s="30" t="str">
        <f>IF(SUM('Sales by Agent'!S271:U271)&gt;0,"YES","NO")</f>
        <v>YES</v>
      </c>
      <c r="V271" s="30" t="str">
        <f>IF(SUM('Sales by Agent'!T271:V271)&gt;0,"YES","NO")</f>
        <v>YES</v>
      </c>
      <c r="W271" s="30" t="str">
        <f>IF(SUM('Sales by Agent'!U271:W271)&gt;0,"YES","NO")</f>
        <v>YES</v>
      </c>
      <c r="X271" s="30" t="str">
        <f>IF(SUM('Sales by Agent'!V271:X271)&gt;0,"YES","NO")</f>
        <v>YES</v>
      </c>
      <c r="Y271" s="30" t="str">
        <f>IF(SUM('Sales by Agent'!W271:Y271)&gt;0,"YES","NO")</f>
        <v>YES</v>
      </c>
      <c r="Z271" s="30" t="str">
        <f>IF(SUM('Sales by Agent'!X271:Z271)&gt;0,"YES","NO")</f>
        <v>YES</v>
      </c>
      <c r="AA271" s="30" t="str">
        <f>IF(SUM('Sales by Agent'!Y271:AA271)&gt;0,"YES","NO")</f>
        <v>YES</v>
      </c>
      <c r="AB271" s="30" t="str">
        <f>IF(SUM('Sales by Agent'!Z271:AB271)&gt;0,"YES","NO")</f>
        <v>YES</v>
      </c>
      <c r="AC271" s="30" t="str">
        <f>IF(SUM('Sales by Agent'!AA271:AC271)&gt;0,"YES","NO")</f>
        <v>YES</v>
      </c>
      <c r="AD271" s="30" t="str">
        <f>IF(SUM('Sales by Agent'!AB271:AD271)&gt;0,"YES","NO")</f>
        <v>YES</v>
      </c>
      <c r="AE271" s="30" t="str">
        <f>IF(SUM('Sales by Agent'!AC271:AE271)&gt;0,"YES","NO")</f>
        <v>YES</v>
      </c>
      <c r="AF271" s="30" t="str">
        <f>IF(SUM('Sales by Agent'!AD271:AF271)&gt;0,"YES","NO")</f>
        <v>YES</v>
      </c>
      <c r="AG271" s="30" t="str">
        <f>IF(SUM('Sales by Agent'!AE271:AG271)&gt;0,"YES","NO")</f>
        <v>YES</v>
      </c>
      <c r="AH271" s="30" t="str">
        <f>IF(SUM('Sales by Agent'!AF271:AH271)&gt;0,"YES","NO")</f>
        <v>YES</v>
      </c>
      <c r="AI271" s="30" t="str">
        <f>IF(SUM('Sales by Agent'!AG271:AI271)&gt;0,"YES","NO")</f>
        <v>YES</v>
      </c>
      <c r="AJ271" s="30" t="str">
        <f>IF(SUM('Sales by Agent'!AH271:AJ271)&gt;0,"YES","NO")</f>
        <v>YES</v>
      </c>
      <c r="AK271" s="30" t="str">
        <f>IF(SUM('Sales by Agent'!AI271:AK271)&gt;0,"YES","NO")</f>
        <v>YES</v>
      </c>
      <c r="AL271" s="30" t="str">
        <f>IF(SUM('Sales by Agent'!AJ271:AL271)&gt;0,"YES","NO")</f>
        <v>YES</v>
      </c>
      <c r="AM271" s="30" t="str">
        <f>IF(SUM('Sales by Agent'!AK271:AM271)&gt;0,"YES","NO")</f>
        <v>YES</v>
      </c>
      <c r="AN271" s="30" t="str">
        <f>IF(SUM('Sales by Agent'!AL271:AN271)&gt;0,"YES","NO")</f>
        <v>YES</v>
      </c>
      <c r="AO271" s="30" t="str">
        <f>IF(SUM('Sales by Agent'!AM271:AO271)&gt;0,"YES","NO")</f>
        <v>YES</v>
      </c>
      <c r="AP271" s="30" t="str">
        <f>IF(SUM('Sales by Agent'!AN271:AP271)&gt;0,"YES","NO")</f>
        <v>YES</v>
      </c>
      <c r="AQ271" s="30" t="str">
        <f>IF(SUM('Sales by Agent'!AO271:AQ271)&gt;0,"YES","NO")</f>
        <v>YES</v>
      </c>
      <c r="AR271" s="30" t="str">
        <f>IF(SUM('Sales by Agent'!AP271:AR271)&gt;0,"YES","NO")</f>
        <v>YES</v>
      </c>
      <c r="AS271" s="30" t="str">
        <f>IF(SUM('Sales by Agent'!AQ271:AS271)&gt;0,"YES","NO")</f>
        <v>YES</v>
      </c>
      <c r="AT271" s="30" t="str">
        <f>IF(SUM('Sales by Agent'!AR271:AT271)&gt;0,"YES","NO")</f>
        <v>YES</v>
      </c>
      <c r="AU271" s="30" t="str">
        <f>IF(SUM('Sales by Agent'!AS271:AU271)&gt;0,"YES","NO")</f>
        <v>YES</v>
      </c>
      <c r="AV271" s="30" t="str">
        <f>IF(SUM('Sales by Agent'!AT271:AV271)&gt;0,"YES","NO")</f>
        <v>YES</v>
      </c>
      <c r="AW271" s="87"/>
      <c r="AX271" t="str">
        <f t="shared" si="46"/>
        <v>NO</v>
      </c>
      <c r="AY271" t="str">
        <f t="shared" si="47"/>
        <v>NO</v>
      </c>
      <c r="AZ271" t="str">
        <f t="shared" si="48"/>
        <v>NO</v>
      </c>
      <c r="BA271" t="str">
        <f t="shared" si="49"/>
        <v>NO</v>
      </c>
      <c r="BB271" t="str">
        <f t="shared" si="50"/>
        <v>NO</v>
      </c>
      <c r="BC271" t="str">
        <f t="shared" si="51"/>
        <v>NO</v>
      </c>
      <c r="BD271" t="str">
        <f t="shared" si="52"/>
        <v>NO</v>
      </c>
      <c r="BE271" t="str">
        <f t="shared" si="53"/>
        <v>NO</v>
      </c>
      <c r="BF271" t="str">
        <f t="shared" si="54"/>
        <v>NO</v>
      </c>
      <c r="BG271" t="str">
        <f t="shared" si="55"/>
        <v>NO</v>
      </c>
      <c r="BH271" t="str">
        <f t="shared" si="45"/>
        <v>NO</v>
      </c>
    </row>
    <row r="272" spans="1:60">
      <c r="A272" s="564" t="s">
        <v>346</v>
      </c>
      <c r="B272" s="564" t="s">
        <v>2582</v>
      </c>
      <c r="C272" s="564" t="s">
        <v>478</v>
      </c>
      <c r="D272" s="564" t="s">
        <v>954</v>
      </c>
      <c r="E272" s="564" t="s">
        <v>1005</v>
      </c>
      <c r="F272" s="565">
        <v>4401450</v>
      </c>
      <c r="G272" s="31"/>
      <c r="H272" s="31"/>
      <c r="I272" s="30" t="str">
        <f>IF(SUM('Sales by Agent'!G272:I272)&gt;0,"YES","NO")</f>
        <v>YES</v>
      </c>
      <c r="J272" s="30" t="str">
        <f>IF(SUM('Sales by Agent'!H272:J272)&gt;0,"YES","NO")</f>
        <v>YES</v>
      </c>
      <c r="K272" s="30" t="str">
        <f>IF(SUM('Sales by Agent'!I272:K272)&gt;0,"YES","NO")</f>
        <v>YES</v>
      </c>
      <c r="L272" s="30" t="str">
        <f>IF(SUM('Sales by Agent'!J272:L272)&gt;0,"YES","NO")</f>
        <v>YES</v>
      </c>
      <c r="M272" s="30" t="str">
        <f>IF(SUM('Sales by Agent'!K272:M272)&gt;0,"YES","NO")</f>
        <v>YES</v>
      </c>
      <c r="N272" s="30" t="str">
        <f>IF(SUM('Sales by Agent'!L272:N272)&gt;0,"YES","NO")</f>
        <v>YES</v>
      </c>
      <c r="O272" s="30" t="str">
        <f>IF(SUM('Sales by Agent'!M272:O272)&gt;0,"YES","NO")</f>
        <v>YES</v>
      </c>
      <c r="P272" s="30" t="str">
        <f>IF(SUM('Sales by Agent'!N272:P272)&gt;0,"YES","NO")</f>
        <v>YES</v>
      </c>
      <c r="Q272" s="30" t="str">
        <f>IF(SUM('Sales by Agent'!O272:Q272)&gt;0,"YES","NO")</f>
        <v>YES</v>
      </c>
      <c r="R272" s="30" t="str">
        <f>IF(SUM('Sales by Agent'!P272:R272)&gt;0,"YES","NO")</f>
        <v>YES</v>
      </c>
      <c r="S272" s="30" t="str">
        <f>IF(SUM('Sales by Agent'!Q272:S272)&gt;0,"YES","NO")</f>
        <v>YES</v>
      </c>
      <c r="T272" s="30" t="str">
        <f>IF(SUM('Sales by Agent'!R272:T272)&gt;0,"YES","NO")</f>
        <v>YES</v>
      </c>
      <c r="U272" s="30" t="str">
        <f>IF(SUM('Sales by Agent'!S272:U272)&gt;0,"YES","NO")</f>
        <v>YES</v>
      </c>
      <c r="V272" s="30" t="str">
        <f>IF(SUM('Sales by Agent'!T272:V272)&gt;0,"YES","NO")</f>
        <v>YES</v>
      </c>
      <c r="W272" s="30" t="str">
        <f>IF(SUM('Sales by Agent'!U272:W272)&gt;0,"YES","NO")</f>
        <v>YES</v>
      </c>
      <c r="X272" s="30" t="str">
        <f>IF(SUM('Sales by Agent'!V272:X272)&gt;0,"YES","NO")</f>
        <v>YES</v>
      </c>
      <c r="Y272" s="30" t="str">
        <f>IF(SUM('Sales by Agent'!W272:Y272)&gt;0,"YES","NO")</f>
        <v>YES</v>
      </c>
      <c r="Z272" s="30" t="str">
        <f>IF(SUM('Sales by Agent'!X272:Z272)&gt;0,"YES","NO")</f>
        <v>YES</v>
      </c>
      <c r="AA272" s="30" t="str">
        <f>IF(SUM('Sales by Agent'!Y272:AA272)&gt;0,"YES","NO")</f>
        <v>YES</v>
      </c>
      <c r="AB272" s="30" t="str">
        <f>IF(SUM('Sales by Agent'!Z272:AB272)&gt;0,"YES","NO")</f>
        <v>YES</v>
      </c>
      <c r="AC272" s="30" t="str">
        <f>IF(SUM('Sales by Agent'!AA272:AC272)&gt;0,"YES","NO")</f>
        <v>YES</v>
      </c>
      <c r="AD272" s="30" t="str">
        <f>IF(SUM('Sales by Agent'!AB272:AD272)&gt;0,"YES","NO")</f>
        <v>YES</v>
      </c>
      <c r="AE272" s="30" t="str">
        <f>IF(SUM('Sales by Agent'!AC272:AE272)&gt;0,"YES","NO")</f>
        <v>YES</v>
      </c>
      <c r="AF272" s="30" t="str">
        <f>IF(SUM('Sales by Agent'!AD272:AF272)&gt;0,"YES","NO")</f>
        <v>YES</v>
      </c>
      <c r="AG272" s="30" t="str">
        <f>IF(SUM('Sales by Agent'!AE272:AG272)&gt;0,"YES","NO")</f>
        <v>YES</v>
      </c>
      <c r="AH272" s="30" t="str">
        <f>IF(SUM('Sales by Agent'!AF272:AH272)&gt;0,"YES","NO")</f>
        <v>YES</v>
      </c>
      <c r="AI272" s="30" t="str">
        <f>IF(SUM('Sales by Agent'!AG272:AI272)&gt;0,"YES","NO")</f>
        <v>YES</v>
      </c>
      <c r="AJ272" s="30" t="str">
        <f>IF(SUM('Sales by Agent'!AH272:AJ272)&gt;0,"YES","NO")</f>
        <v>YES</v>
      </c>
      <c r="AK272" s="30" t="str">
        <f>IF(SUM('Sales by Agent'!AI272:AK272)&gt;0,"YES","NO")</f>
        <v>YES</v>
      </c>
      <c r="AL272" s="30" t="str">
        <f>IF(SUM('Sales by Agent'!AJ272:AL272)&gt;0,"YES","NO")</f>
        <v>YES</v>
      </c>
      <c r="AM272" s="30" t="str">
        <f>IF(SUM('Sales by Agent'!AK272:AM272)&gt;0,"YES","NO")</f>
        <v>YES</v>
      </c>
      <c r="AN272" s="30" t="str">
        <f>IF(SUM('Sales by Agent'!AL272:AN272)&gt;0,"YES","NO")</f>
        <v>YES</v>
      </c>
      <c r="AO272" s="30" t="str">
        <f>IF(SUM('Sales by Agent'!AM272:AO272)&gt;0,"YES","NO")</f>
        <v>YES</v>
      </c>
      <c r="AP272" s="30" t="str">
        <f>IF(SUM('Sales by Agent'!AN272:AP272)&gt;0,"YES","NO")</f>
        <v>YES</v>
      </c>
      <c r="AQ272" s="30" t="str">
        <f>IF(SUM('Sales by Agent'!AO272:AQ272)&gt;0,"YES","NO")</f>
        <v>YES</v>
      </c>
      <c r="AR272" s="30" t="str">
        <f>IF(SUM('Sales by Agent'!AP272:AR272)&gt;0,"YES","NO")</f>
        <v>YES</v>
      </c>
      <c r="AS272" s="30" t="str">
        <f>IF(SUM('Sales by Agent'!AQ272:AS272)&gt;0,"YES","NO")</f>
        <v>YES</v>
      </c>
      <c r="AT272" s="30" t="str">
        <f>IF(SUM('Sales by Agent'!AR272:AT272)&gt;0,"YES","NO")</f>
        <v>YES</v>
      </c>
      <c r="AU272" s="30" t="str">
        <f>IF(SUM('Sales by Agent'!AS272:AU272)&gt;0,"YES","NO")</f>
        <v>YES</v>
      </c>
      <c r="AV272" s="30" t="str">
        <f>IF(SUM('Sales by Agent'!AT272:AV272)&gt;0,"YES","NO")</f>
        <v>YES</v>
      </c>
      <c r="AW272" s="87"/>
      <c r="AX272" t="str">
        <f t="shared" si="46"/>
        <v>NO</v>
      </c>
      <c r="AY272" t="str">
        <f t="shared" si="47"/>
        <v>NO</v>
      </c>
      <c r="AZ272" t="str">
        <f t="shared" si="48"/>
        <v>NO</v>
      </c>
      <c r="BA272" t="str">
        <f t="shared" si="49"/>
        <v>NO</v>
      </c>
      <c r="BB272" t="str">
        <f t="shared" si="50"/>
        <v>NO</v>
      </c>
      <c r="BC272" t="str">
        <f t="shared" si="51"/>
        <v>NO</v>
      </c>
      <c r="BD272" t="str">
        <f t="shared" si="52"/>
        <v>NO</v>
      </c>
      <c r="BE272" t="str">
        <f t="shared" si="53"/>
        <v>NO</v>
      </c>
      <c r="BF272" t="str">
        <f t="shared" si="54"/>
        <v>NO</v>
      </c>
      <c r="BG272" t="str">
        <f t="shared" si="55"/>
        <v>NO</v>
      </c>
      <c r="BH272" t="str">
        <f t="shared" si="45"/>
        <v>NO</v>
      </c>
    </row>
    <row r="273" spans="1:60">
      <c r="A273" s="564" t="s">
        <v>1430</v>
      </c>
      <c r="B273" s="564" t="s">
        <v>2583</v>
      </c>
      <c r="C273" s="564" t="s">
        <v>478</v>
      </c>
      <c r="D273" s="564" t="s">
        <v>954</v>
      </c>
      <c r="E273" s="564" t="s">
        <v>1005</v>
      </c>
      <c r="F273" s="565">
        <v>415800</v>
      </c>
      <c r="G273" s="31"/>
      <c r="H273" s="86"/>
      <c r="I273" s="30" t="str">
        <f>IF(SUM('Sales by Agent'!G273:I273)&gt;0,"YES","NO")</f>
        <v>NO</v>
      </c>
      <c r="J273" s="30" t="str">
        <f>IF(SUM('Sales by Agent'!H273:J273)&gt;0,"YES","NO")</f>
        <v>NO</v>
      </c>
      <c r="K273" s="30" t="str">
        <f>IF(SUM('Sales by Agent'!I273:K273)&gt;0,"YES","NO")</f>
        <v>NO</v>
      </c>
      <c r="L273" s="30" t="str">
        <f>IF(SUM('Sales by Agent'!J273:L273)&gt;0,"YES","NO")</f>
        <v>NO</v>
      </c>
      <c r="M273" s="30" t="str">
        <f>IF(SUM('Sales by Agent'!K273:M273)&gt;0,"YES","NO")</f>
        <v>NO</v>
      </c>
      <c r="N273" s="30" t="str">
        <f>IF(SUM('Sales by Agent'!L273:N273)&gt;0,"YES","NO")</f>
        <v>NO</v>
      </c>
      <c r="O273" s="30" t="str">
        <f>IF(SUM('Sales by Agent'!M273:O273)&gt;0,"YES","NO")</f>
        <v>NO</v>
      </c>
      <c r="P273" s="30" t="str">
        <f>IF(SUM('Sales by Agent'!N273:P273)&gt;0,"YES","NO")</f>
        <v>NO</v>
      </c>
      <c r="Q273" s="30" t="str">
        <f>IF(SUM('Sales by Agent'!O273:Q273)&gt;0,"YES","NO")</f>
        <v>NO</v>
      </c>
      <c r="R273" s="30" t="str">
        <f>IF(SUM('Sales by Agent'!P273:R273)&gt;0,"YES","NO")</f>
        <v>NO</v>
      </c>
      <c r="S273" s="30" t="str">
        <f>IF(SUM('Sales by Agent'!Q273:S273)&gt;0,"YES","NO")</f>
        <v>NO</v>
      </c>
      <c r="T273" s="30" t="str">
        <f>IF(SUM('Sales by Agent'!R273:T273)&gt;0,"YES","NO")</f>
        <v>NO</v>
      </c>
      <c r="U273" s="30" t="str">
        <f>IF(SUM('Sales by Agent'!S273:U273)&gt;0,"YES","NO")</f>
        <v>NO</v>
      </c>
      <c r="V273" s="30" t="str">
        <f>IF(SUM('Sales by Agent'!T273:V273)&gt;0,"YES","NO")</f>
        <v>NO</v>
      </c>
      <c r="W273" s="30" t="str">
        <f>IF(SUM('Sales by Agent'!U273:W273)&gt;0,"YES","NO")</f>
        <v>NO</v>
      </c>
      <c r="X273" s="30" t="str">
        <f>IF(SUM('Sales by Agent'!V273:X273)&gt;0,"YES","NO")</f>
        <v>NO</v>
      </c>
      <c r="Y273" s="30" t="str">
        <f>IF(SUM('Sales by Agent'!W273:Y273)&gt;0,"YES","NO")</f>
        <v>NO</v>
      </c>
      <c r="Z273" s="30" t="str">
        <f>IF(SUM('Sales by Agent'!X273:Z273)&gt;0,"YES","NO")</f>
        <v>NO</v>
      </c>
      <c r="AA273" s="30" t="str">
        <f>IF(SUM('Sales by Agent'!Y273:AA273)&gt;0,"YES","NO")</f>
        <v>NO</v>
      </c>
      <c r="AB273" s="30" t="str">
        <f>IF(SUM('Sales by Agent'!Z273:AB273)&gt;0,"YES","NO")</f>
        <v>NO</v>
      </c>
      <c r="AC273" s="30" t="str">
        <f>IF(SUM('Sales by Agent'!AA273:AC273)&gt;0,"YES","NO")</f>
        <v>NO</v>
      </c>
      <c r="AD273" s="30" t="str">
        <f>IF(SUM('Sales by Agent'!AB273:AD273)&gt;0,"YES","NO")</f>
        <v>YES</v>
      </c>
      <c r="AE273" s="30" t="str">
        <f>IF(SUM('Sales by Agent'!AC273:AE273)&gt;0,"YES","NO")</f>
        <v>YES</v>
      </c>
      <c r="AF273" s="30" t="str">
        <f>IF(SUM('Sales by Agent'!AD273:AF273)&gt;0,"YES","NO")</f>
        <v>YES</v>
      </c>
      <c r="AG273" s="30" t="str">
        <f>IF(SUM('Sales by Agent'!AE273:AG273)&gt;0,"YES","NO")</f>
        <v>NO</v>
      </c>
      <c r="AH273" s="30" t="str">
        <f>IF(SUM('Sales by Agent'!AF273:AH273)&gt;0,"YES","NO")</f>
        <v>NO</v>
      </c>
      <c r="AI273" s="30" t="str">
        <f>IF(SUM('Sales by Agent'!AG273:AI273)&gt;0,"YES","NO")</f>
        <v>NO</v>
      </c>
      <c r="AJ273" s="30" t="str">
        <f>IF(SUM('Sales by Agent'!AH273:AJ273)&gt;0,"YES","NO")</f>
        <v>NO</v>
      </c>
      <c r="AK273" s="30" t="str">
        <f>IF(SUM('Sales by Agent'!AI273:AK273)&gt;0,"YES","NO")</f>
        <v>NO</v>
      </c>
      <c r="AL273" s="30" t="str">
        <f>IF(SUM('Sales by Agent'!AJ273:AL273)&gt;0,"YES","NO")</f>
        <v>NO</v>
      </c>
      <c r="AM273" s="30" t="str">
        <f>IF(SUM('Sales by Agent'!AK273:AM273)&gt;0,"YES","NO")</f>
        <v>YES</v>
      </c>
      <c r="AN273" s="30" t="str">
        <f>IF(SUM('Sales by Agent'!AL273:AN273)&gt;0,"YES","NO")</f>
        <v>YES</v>
      </c>
      <c r="AO273" s="30" t="str">
        <f>IF(SUM('Sales by Agent'!AM273:AO273)&gt;0,"YES","NO")</f>
        <v>YES</v>
      </c>
      <c r="AP273" s="30" t="str">
        <f>IF(SUM('Sales by Agent'!AN273:AP273)&gt;0,"YES","NO")</f>
        <v>YES</v>
      </c>
      <c r="AQ273" s="30" t="str">
        <f>IF(SUM('Sales by Agent'!AO273:AQ273)&gt;0,"YES","NO")</f>
        <v>YES</v>
      </c>
      <c r="AR273" s="30" t="str">
        <f>IF(SUM('Sales by Agent'!AP273:AR273)&gt;0,"YES","NO")</f>
        <v>NO</v>
      </c>
      <c r="AS273" s="30" t="str">
        <f>IF(SUM('Sales by Agent'!AQ273:AS273)&gt;0,"YES","NO")</f>
        <v>NO</v>
      </c>
      <c r="AT273" s="30" t="str">
        <f>IF(SUM('Sales by Agent'!AR273:AT273)&gt;0,"YES","NO")</f>
        <v>YES</v>
      </c>
      <c r="AU273" s="30" t="str">
        <f>IF(SUM('Sales by Agent'!AS273:AU273)&gt;0,"YES","NO")</f>
        <v>YES</v>
      </c>
      <c r="AV273" s="30" t="str">
        <f>IF(SUM('Sales by Agent'!AT273:AV273)&gt;0,"YES","NO")</f>
        <v>YES</v>
      </c>
      <c r="AW273" s="87"/>
      <c r="AX273" t="str">
        <f t="shared" si="46"/>
        <v>NO</v>
      </c>
      <c r="AY273" t="str">
        <f t="shared" si="47"/>
        <v>NO</v>
      </c>
      <c r="AZ273" t="str">
        <f t="shared" si="48"/>
        <v>NEW INACTIVE</v>
      </c>
      <c r="BA273" t="str">
        <f t="shared" si="49"/>
        <v>NO</v>
      </c>
      <c r="BB273" t="str">
        <f t="shared" si="50"/>
        <v>NO</v>
      </c>
      <c r="BC273" t="str">
        <f t="shared" si="51"/>
        <v>NO</v>
      </c>
      <c r="BD273" t="str">
        <f t="shared" si="52"/>
        <v>NO</v>
      </c>
      <c r="BE273" t="str">
        <f t="shared" si="53"/>
        <v>NO</v>
      </c>
      <c r="BF273" t="str">
        <f t="shared" si="54"/>
        <v>NO</v>
      </c>
      <c r="BG273" t="str">
        <f t="shared" si="55"/>
        <v>NO</v>
      </c>
      <c r="BH273" t="str">
        <f t="shared" si="45"/>
        <v>NO</v>
      </c>
    </row>
    <row r="274" spans="1:60">
      <c r="A274" s="564" t="s">
        <v>350</v>
      </c>
      <c r="B274" s="564" t="s">
        <v>2584</v>
      </c>
      <c r="C274" s="564" t="s">
        <v>478</v>
      </c>
      <c r="D274" s="564" t="s">
        <v>954</v>
      </c>
      <c r="E274" s="564" t="s">
        <v>1005</v>
      </c>
      <c r="F274" s="565">
        <v>15558614</v>
      </c>
      <c r="G274" s="86"/>
      <c r="H274" s="86"/>
      <c r="I274" s="30" t="str">
        <f>IF(SUM('Sales by Agent'!G274:I274)&gt;0,"YES","NO")</f>
        <v>YES</v>
      </c>
      <c r="J274" s="30" t="str">
        <f>IF(SUM('Sales by Agent'!H274:J274)&gt;0,"YES","NO")</f>
        <v>YES</v>
      </c>
      <c r="K274" s="30" t="str">
        <f>IF(SUM('Sales by Agent'!I274:K274)&gt;0,"YES","NO")</f>
        <v>YES</v>
      </c>
      <c r="L274" s="30" t="str">
        <f>IF(SUM('Sales by Agent'!J274:L274)&gt;0,"YES","NO")</f>
        <v>YES</v>
      </c>
      <c r="M274" s="30" t="str">
        <f>IF(SUM('Sales by Agent'!K274:M274)&gt;0,"YES","NO")</f>
        <v>YES</v>
      </c>
      <c r="N274" s="30" t="str">
        <f>IF(SUM('Sales by Agent'!L274:N274)&gt;0,"YES","NO")</f>
        <v>YES</v>
      </c>
      <c r="O274" s="30" t="str">
        <f>IF(SUM('Sales by Agent'!M274:O274)&gt;0,"YES","NO")</f>
        <v>YES</v>
      </c>
      <c r="P274" s="30" t="str">
        <f>IF(SUM('Sales by Agent'!N274:P274)&gt;0,"YES","NO")</f>
        <v>YES</v>
      </c>
      <c r="Q274" s="30" t="str">
        <f>IF(SUM('Sales by Agent'!O274:Q274)&gt;0,"YES","NO")</f>
        <v>YES</v>
      </c>
      <c r="R274" s="30" t="str">
        <f>IF(SUM('Sales by Agent'!P274:R274)&gt;0,"YES","NO")</f>
        <v>YES</v>
      </c>
      <c r="S274" s="30" t="str">
        <f>IF(SUM('Sales by Agent'!Q274:S274)&gt;0,"YES","NO")</f>
        <v>YES</v>
      </c>
      <c r="T274" s="30" t="str">
        <f>IF(SUM('Sales by Agent'!R274:T274)&gt;0,"YES","NO")</f>
        <v>YES</v>
      </c>
      <c r="U274" s="30" t="str">
        <f>IF(SUM('Sales by Agent'!S274:U274)&gt;0,"YES","NO")</f>
        <v>YES</v>
      </c>
      <c r="V274" s="30" t="str">
        <f>IF(SUM('Sales by Agent'!T274:V274)&gt;0,"YES","NO")</f>
        <v>YES</v>
      </c>
      <c r="W274" s="30" t="str">
        <f>IF(SUM('Sales by Agent'!U274:W274)&gt;0,"YES","NO")</f>
        <v>YES</v>
      </c>
      <c r="X274" s="30" t="str">
        <f>IF(SUM('Sales by Agent'!V274:X274)&gt;0,"YES","NO")</f>
        <v>YES</v>
      </c>
      <c r="Y274" s="30" t="str">
        <f>IF(SUM('Sales by Agent'!W274:Y274)&gt;0,"YES","NO")</f>
        <v>YES</v>
      </c>
      <c r="Z274" s="30" t="str">
        <f>IF(SUM('Sales by Agent'!X274:Z274)&gt;0,"YES","NO")</f>
        <v>YES</v>
      </c>
      <c r="AA274" s="30" t="str">
        <f>IF(SUM('Sales by Agent'!Y274:AA274)&gt;0,"YES","NO")</f>
        <v>YES</v>
      </c>
      <c r="AB274" s="30" t="str">
        <f>IF(SUM('Sales by Agent'!Z274:AB274)&gt;0,"YES","NO")</f>
        <v>YES</v>
      </c>
      <c r="AC274" s="30" t="str">
        <f>IF(SUM('Sales by Agent'!AA274:AC274)&gt;0,"YES","NO")</f>
        <v>YES</v>
      </c>
      <c r="AD274" s="30" t="str">
        <f>IF(SUM('Sales by Agent'!AB274:AD274)&gt;0,"YES","NO")</f>
        <v>YES</v>
      </c>
      <c r="AE274" s="30" t="str">
        <f>IF(SUM('Sales by Agent'!AC274:AE274)&gt;0,"YES","NO")</f>
        <v>YES</v>
      </c>
      <c r="AF274" s="30" t="str">
        <f>IF(SUM('Sales by Agent'!AD274:AF274)&gt;0,"YES","NO")</f>
        <v>YES</v>
      </c>
      <c r="AG274" s="30" t="str">
        <f>IF(SUM('Sales by Agent'!AE274:AG274)&gt;0,"YES","NO")</f>
        <v>YES</v>
      </c>
      <c r="AH274" s="30" t="str">
        <f>IF(SUM('Sales by Agent'!AF274:AH274)&gt;0,"YES","NO")</f>
        <v>YES</v>
      </c>
      <c r="AI274" s="30" t="str">
        <f>IF(SUM('Sales by Agent'!AG274:AI274)&gt;0,"YES","NO")</f>
        <v>YES</v>
      </c>
      <c r="AJ274" s="30" t="str">
        <f>IF(SUM('Sales by Agent'!AH274:AJ274)&gt;0,"YES","NO")</f>
        <v>YES</v>
      </c>
      <c r="AK274" s="30" t="str">
        <f>IF(SUM('Sales by Agent'!AI274:AK274)&gt;0,"YES","NO")</f>
        <v>YES</v>
      </c>
      <c r="AL274" s="30" t="str">
        <f>IF(SUM('Sales by Agent'!AJ274:AL274)&gt;0,"YES","NO")</f>
        <v>YES</v>
      </c>
      <c r="AM274" s="30" t="str">
        <f>IF(SUM('Sales by Agent'!AK274:AM274)&gt;0,"YES","NO")</f>
        <v>YES</v>
      </c>
      <c r="AN274" s="30" t="str">
        <f>IF(SUM('Sales by Agent'!AL274:AN274)&gt;0,"YES","NO")</f>
        <v>YES</v>
      </c>
      <c r="AO274" s="30" t="str">
        <f>IF(SUM('Sales by Agent'!AM274:AO274)&gt;0,"YES","NO")</f>
        <v>YES</v>
      </c>
      <c r="AP274" s="30" t="str">
        <f>IF(SUM('Sales by Agent'!AN274:AP274)&gt;0,"YES","NO")</f>
        <v>YES</v>
      </c>
      <c r="AQ274" s="30" t="str">
        <f>IF(SUM('Sales by Agent'!AO274:AQ274)&gt;0,"YES","NO")</f>
        <v>YES</v>
      </c>
      <c r="AR274" s="30" t="str">
        <f>IF(SUM('Sales by Agent'!AP274:AR274)&gt;0,"YES","NO")</f>
        <v>YES</v>
      </c>
      <c r="AS274" s="30" t="str">
        <f>IF(SUM('Sales by Agent'!AQ274:AS274)&gt;0,"YES","NO")</f>
        <v>YES</v>
      </c>
      <c r="AT274" s="30" t="str">
        <f>IF(SUM('Sales by Agent'!AR274:AT274)&gt;0,"YES","NO")</f>
        <v>YES</v>
      </c>
      <c r="AU274" s="30" t="str">
        <f>IF(SUM('Sales by Agent'!AS274:AU274)&gt;0,"YES","NO")</f>
        <v>YES</v>
      </c>
      <c r="AV274" s="30" t="str">
        <f>IF(SUM('Sales by Agent'!AT274:AV274)&gt;0,"YES","NO")</f>
        <v>YES</v>
      </c>
      <c r="AW274" s="87"/>
      <c r="AX274" t="str">
        <f t="shared" si="46"/>
        <v>NO</v>
      </c>
      <c r="AY274" t="str">
        <f t="shared" si="47"/>
        <v>NO</v>
      </c>
      <c r="AZ274" t="str">
        <f t="shared" si="48"/>
        <v>NO</v>
      </c>
      <c r="BA274" t="str">
        <f t="shared" si="49"/>
        <v>NO</v>
      </c>
      <c r="BB274" t="str">
        <f t="shared" si="50"/>
        <v>NO</v>
      </c>
      <c r="BC274" t="str">
        <f t="shared" si="51"/>
        <v>NO</v>
      </c>
      <c r="BD274" t="str">
        <f t="shared" si="52"/>
        <v>NO</v>
      </c>
      <c r="BE274" t="str">
        <f t="shared" si="53"/>
        <v>NO</v>
      </c>
      <c r="BF274" t="str">
        <f t="shared" si="54"/>
        <v>NO</v>
      </c>
      <c r="BG274" t="str">
        <f t="shared" si="55"/>
        <v>NO</v>
      </c>
      <c r="BH274" t="str">
        <f t="shared" si="45"/>
        <v>NO</v>
      </c>
    </row>
    <row r="275" spans="1:60">
      <c r="A275" s="564" t="s">
        <v>353</v>
      </c>
      <c r="B275" s="564" t="s">
        <v>2585</v>
      </c>
      <c r="C275" s="564" t="s">
        <v>478</v>
      </c>
      <c r="D275" s="564" t="s">
        <v>954</v>
      </c>
      <c r="E275" s="564" t="s">
        <v>1005</v>
      </c>
      <c r="F275" s="565">
        <v>17725695</v>
      </c>
      <c r="G275" s="86"/>
      <c r="H275" s="86"/>
      <c r="I275" s="30" t="str">
        <f>IF(SUM('Sales by Agent'!G275:I275)&gt;0,"YES","NO")</f>
        <v>YES</v>
      </c>
      <c r="J275" s="30" t="str">
        <f>IF(SUM('Sales by Agent'!H275:J275)&gt;0,"YES","NO")</f>
        <v>YES</v>
      </c>
      <c r="K275" s="30" t="str">
        <f>IF(SUM('Sales by Agent'!I275:K275)&gt;0,"YES","NO")</f>
        <v>YES</v>
      </c>
      <c r="L275" s="30" t="str">
        <f>IF(SUM('Sales by Agent'!J275:L275)&gt;0,"YES","NO")</f>
        <v>YES</v>
      </c>
      <c r="M275" s="30" t="str">
        <f>IF(SUM('Sales by Agent'!K275:M275)&gt;0,"YES","NO")</f>
        <v>YES</v>
      </c>
      <c r="N275" s="30" t="str">
        <f>IF(SUM('Sales by Agent'!L275:N275)&gt;0,"YES","NO")</f>
        <v>YES</v>
      </c>
      <c r="O275" s="30" t="str">
        <f>IF(SUM('Sales by Agent'!M275:O275)&gt;0,"YES","NO")</f>
        <v>YES</v>
      </c>
      <c r="P275" s="30" t="str">
        <f>IF(SUM('Sales by Agent'!N275:P275)&gt;0,"YES","NO")</f>
        <v>YES</v>
      </c>
      <c r="Q275" s="30" t="str">
        <f>IF(SUM('Sales by Agent'!O275:Q275)&gt;0,"YES","NO")</f>
        <v>YES</v>
      </c>
      <c r="R275" s="30" t="str">
        <f>IF(SUM('Sales by Agent'!P275:R275)&gt;0,"YES","NO")</f>
        <v>YES</v>
      </c>
      <c r="S275" s="30" t="str">
        <f>IF(SUM('Sales by Agent'!Q275:S275)&gt;0,"YES","NO")</f>
        <v>YES</v>
      </c>
      <c r="T275" s="30" t="str">
        <f>IF(SUM('Sales by Agent'!R275:T275)&gt;0,"YES","NO")</f>
        <v>YES</v>
      </c>
      <c r="U275" s="30" t="str">
        <f>IF(SUM('Sales by Agent'!S275:U275)&gt;0,"YES","NO")</f>
        <v>YES</v>
      </c>
      <c r="V275" s="30" t="str">
        <f>IF(SUM('Sales by Agent'!T275:V275)&gt;0,"YES","NO")</f>
        <v>YES</v>
      </c>
      <c r="W275" s="30" t="str">
        <f>IF(SUM('Sales by Agent'!U275:W275)&gt;0,"YES","NO")</f>
        <v>YES</v>
      </c>
      <c r="X275" s="30" t="str">
        <f>IF(SUM('Sales by Agent'!V275:X275)&gt;0,"YES","NO")</f>
        <v>YES</v>
      </c>
      <c r="Y275" s="30" t="str">
        <f>IF(SUM('Sales by Agent'!W275:Y275)&gt;0,"YES","NO")</f>
        <v>YES</v>
      </c>
      <c r="Z275" s="30" t="str">
        <f>IF(SUM('Sales by Agent'!X275:Z275)&gt;0,"YES","NO")</f>
        <v>YES</v>
      </c>
      <c r="AA275" s="30" t="str">
        <f>IF(SUM('Sales by Agent'!Y275:AA275)&gt;0,"YES","NO")</f>
        <v>YES</v>
      </c>
      <c r="AB275" s="30" t="str">
        <f>IF(SUM('Sales by Agent'!Z275:AB275)&gt;0,"YES","NO")</f>
        <v>YES</v>
      </c>
      <c r="AC275" s="30" t="str">
        <f>IF(SUM('Sales by Agent'!AA275:AC275)&gt;0,"YES","NO")</f>
        <v>YES</v>
      </c>
      <c r="AD275" s="30" t="str">
        <f>IF(SUM('Sales by Agent'!AB275:AD275)&gt;0,"YES","NO")</f>
        <v>YES</v>
      </c>
      <c r="AE275" s="30" t="str">
        <f>IF(SUM('Sales by Agent'!AC275:AE275)&gt;0,"YES","NO")</f>
        <v>YES</v>
      </c>
      <c r="AF275" s="30" t="str">
        <f>IF(SUM('Sales by Agent'!AD275:AF275)&gt;0,"YES","NO")</f>
        <v>YES</v>
      </c>
      <c r="AG275" s="30" t="str">
        <f>IF(SUM('Sales by Agent'!AE275:AG275)&gt;0,"YES","NO")</f>
        <v>YES</v>
      </c>
      <c r="AH275" s="30" t="str">
        <f>IF(SUM('Sales by Agent'!AF275:AH275)&gt;0,"YES","NO")</f>
        <v>YES</v>
      </c>
      <c r="AI275" s="30" t="str">
        <f>IF(SUM('Sales by Agent'!AG275:AI275)&gt;0,"YES","NO")</f>
        <v>YES</v>
      </c>
      <c r="AJ275" s="30" t="str">
        <f>IF(SUM('Sales by Agent'!AH275:AJ275)&gt;0,"YES","NO")</f>
        <v>YES</v>
      </c>
      <c r="AK275" s="30" t="str">
        <f>IF(SUM('Sales by Agent'!AI275:AK275)&gt;0,"YES","NO")</f>
        <v>YES</v>
      </c>
      <c r="AL275" s="30" t="str">
        <f>IF(SUM('Sales by Agent'!AJ275:AL275)&gt;0,"YES","NO")</f>
        <v>YES</v>
      </c>
      <c r="AM275" s="30" t="str">
        <f>IF(SUM('Sales by Agent'!AK275:AM275)&gt;0,"YES","NO")</f>
        <v>YES</v>
      </c>
      <c r="AN275" s="30" t="str">
        <f>IF(SUM('Sales by Agent'!AL275:AN275)&gt;0,"YES","NO")</f>
        <v>YES</v>
      </c>
      <c r="AO275" s="30" t="str">
        <f>IF(SUM('Sales by Agent'!AM275:AO275)&gt;0,"YES","NO")</f>
        <v>YES</v>
      </c>
      <c r="AP275" s="30" t="str">
        <f>IF(SUM('Sales by Agent'!AN275:AP275)&gt;0,"YES","NO")</f>
        <v>YES</v>
      </c>
      <c r="AQ275" s="30" t="str">
        <f>IF(SUM('Sales by Agent'!AO275:AQ275)&gt;0,"YES","NO")</f>
        <v>YES</v>
      </c>
      <c r="AR275" s="30" t="str">
        <f>IF(SUM('Sales by Agent'!AP275:AR275)&gt;0,"YES","NO")</f>
        <v>YES</v>
      </c>
      <c r="AS275" s="30" t="str">
        <f>IF(SUM('Sales by Agent'!AQ275:AS275)&gt;0,"YES","NO")</f>
        <v>YES</v>
      </c>
      <c r="AT275" s="30" t="str">
        <f>IF(SUM('Sales by Agent'!AR275:AT275)&gt;0,"YES","NO")</f>
        <v>YES</v>
      </c>
      <c r="AU275" s="30" t="str">
        <f>IF(SUM('Sales by Agent'!AS275:AU275)&gt;0,"YES","NO")</f>
        <v>YES</v>
      </c>
      <c r="AV275" s="30" t="str">
        <f>IF(SUM('Sales by Agent'!AT275:AV275)&gt;0,"YES","NO")</f>
        <v>YES</v>
      </c>
      <c r="AW275" s="87"/>
      <c r="AX275" t="str">
        <f t="shared" si="46"/>
        <v>NO</v>
      </c>
      <c r="AY275" t="str">
        <f t="shared" si="47"/>
        <v>NO</v>
      </c>
      <c r="AZ275" t="str">
        <f t="shared" si="48"/>
        <v>NO</v>
      </c>
      <c r="BA275" t="str">
        <f t="shared" si="49"/>
        <v>NO</v>
      </c>
      <c r="BB275" t="str">
        <f t="shared" si="50"/>
        <v>NO</v>
      </c>
      <c r="BC275" t="str">
        <f t="shared" si="51"/>
        <v>NO</v>
      </c>
      <c r="BD275" t="str">
        <f t="shared" si="52"/>
        <v>NO</v>
      </c>
      <c r="BE275" t="str">
        <f t="shared" si="53"/>
        <v>NO</v>
      </c>
      <c r="BF275" t="str">
        <f t="shared" si="54"/>
        <v>NO</v>
      </c>
      <c r="BG275" t="str">
        <f t="shared" si="55"/>
        <v>NO</v>
      </c>
      <c r="BH275" t="str">
        <f t="shared" si="45"/>
        <v>NO</v>
      </c>
    </row>
    <row r="276" spans="1:60">
      <c r="A276" s="564" t="s">
        <v>354</v>
      </c>
      <c r="B276" s="564" t="s">
        <v>2586</v>
      </c>
      <c r="C276" s="564" t="s">
        <v>478</v>
      </c>
      <c r="D276" s="564" t="s">
        <v>954</v>
      </c>
      <c r="E276" s="564" t="s">
        <v>1005</v>
      </c>
      <c r="F276" s="565">
        <v>15222030</v>
      </c>
      <c r="G276" s="31"/>
      <c r="H276" s="31"/>
      <c r="I276" s="30" t="str">
        <f>IF(SUM('Sales by Agent'!G276:I276)&gt;0,"YES","NO")</f>
        <v>YES</v>
      </c>
      <c r="J276" s="30" t="str">
        <f>IF(SUM('Sales by Agent'!H276:J276)&gt;0,"YES","NO")</f>
        <v>YES</v>
      </c>
      <c r="K276" s="30" t="str">
        <f>IF(SUM('Sales by Agent'!I276:K276)&gt;0,"YES","NO")</f>
        <v>YES</v>
      </c>
      <c r="L276" s="30" t="str">
        <f>IF(SUM('Sales by Agent'!J276:L276)&gt;0,"YES","NO")</f>
        <v>YES</v>
      </c>
      <c r="M276" s="30" t="str">
        <f>IF(SUM('Sales by Agent'!K276:M276)&gt;0,"YES","NO")</f>
        <v>YES</v>
      </c>
      <c r="N276" s="30" t="str">
        <f>IF(SUM('Sales by Agent'!L276:N276)&gt;0,"YES","NO")</f>
        <v>YES</v>
      </c>
      <c r="O276" s="30" t="str">
        <f>IF(SUM('Sales by Agent'!M276:O276)&gt;0,"YES","NO")</f>
        <v>YES</v>
      </c>
      <c r="P276" s="30" t="str">
        <f>IF(SUM('Sales by Agent'!N276:P276)&gt;0,"YES","NO")</f>
        <v>YES</v>
      </c>
      <c r="Q276" s="30" t="str">
        <f>IF(SUM('Sales by Agent'!O276:Q276)&gt;0,"YES","NO")</f>
        <v>YES</v>
      </c>
      <c r="R276" s="30" t="str">
        <f>IF(SUM('Sales by Agent'!P276:R276)&gt;0,"YES","NO")</f>
        <v>YES</v>
      </c>
      <c r="S276" s="30" t="str">
        <f>IF(SUM('Sales by Agent'!Q276:S276)&gt;0,"YES","NO")</f>
        <v>YES</v>
      </c>
      <c r="T276" s="30" t="str">
        <f>IF(SUM('Sales by Agent'!R276:T276)&gt;0,"YES","NO")</f>
        <v>YES</v>
      </c>
      <c r="U276" s="30" t="str">
        <f>IF(SUM('Sales by Agent'!S276:U276)&gt;0,"YES","NO")</f>
        <v>YES</v>
      </c>
      <c r="V276" s="30" t="str">
        <f>IF(SUM('Sales by Agent'!T276:V276)&gt;0,"YES","NO")</f>
        <v>YES</v>
      </c>
      <c r="W276" s="30" t="str">
        <f>IF(SUM('Sales by Agent'!U276:W276)&gt;0,"YES","NO")</f>
        <v>YES</v>
      </c>
      <c r="X276" s="30" t="str">
        <f>IF(SUM('Sales by Agent'!V276:X276)&gt;0,"YES","NO")</f>
        <v>YES</v>
      </c>
      <c r="Y276" s="30" t="str">
        <f>IF(SUM('Sales by Agent'!W276:Y276)&gt;0,"YES","NO")</f>
        <v>YES</v>
      </c>
      <c r="Z276" s="30" t="str">
        <f>IF(SUM('Sales by Agent'!X276:Z276)&gt;0,"YES","NO")</f>
        <v>YES</v>
      </c>
      <c r="AA276" s="30" t="str">
        <f>IF(SUM('Sales by Agent'!Y276:AA276)&gt;0,"YES","NO")</f>
        <v>YES</v>
      </c>
      <c r="AB276" s="30" t="str">
        <f>IF(SUM('Sales by Agent'!Z276:AB276)&gt;0,"YES","NO")</f>
        <v>YES</v>
      </c>
      <c r="AC276" s="30" t="str">
        <f>IF(SUM('Sales by Agent'!AA276:AC276)&gt;0,"YES","NO")</f>
        <v>YES</v>
      </c>
      <c r="AD276" s="30" t="str">
        <f>IF(SUM('Sales by Agent'!AB276:AD276)&gt;0,"YES","NO")</f>
        <v>YES</v>
      </c>
      <c r="AE276" s="30" t="str">
        <f>IF(SUM('Sales by Agent'!AC276:AE276)&gt;0,"YES","NO")</f>
        <v>YES</v>
      </c>
      <c r="AF276" s="30" t="str">
        <f>IF(SUM('Sales by Agent'!AD276:AF276)&gt;0,"YES","NO")</f>
        <v>YES</v>
      </c>
      <c r="AG276" s="30" t="str">
        <f>IF(SUM('Sales by Agent'!AE276:AG276)&gt;0,"YES","NO")</f>
        <v>YES</v>
      </c>
      <c r="AH276" s="30" t="str">
        <f>IF(SUM('Sales by Agent'!AF276:AH276)&gt;0,"YES","NO")</f>
        <v>YES</v>
      </c>
      <c r="AI276" s="30" t="str">
        <f>IF(SUM('Sales by Agent'!AG276:AI276)&gt;0,"YES","NO")</f>
        <v>YES</v>
      </c>
      <c r="AJ276" s="30" t="str">
        <f>IF(SUM('Sales by Agent'!AH276:AJ276)&gt;0,"YES","NO")</f>
        <v>YES</v>
      </c>
      <c r="AK276" s="30" t="str">
        <f>IF(SUM('Sales by Agent'!AI276:AK276)&gt;0,"YES","NO")</f>
        <v>YES</v>
      </c>
      <c r="AL276" s="30" t="str">
        <f>IF(SUM('Sales by Agent'!AJ276:AL276)&gt;0,"YES","NO")</f>
        <v>YES</v>
      </c>
      <c r="AM276" s="30" t="str">
        <f>IF(SUM('Sales by Agent'!AK276:AM276)&gt;0,"YES","NO")</f>
        <v>YES</v>
      </c>
      <c r="AN276" s="30" t="str">
        <f>IF(SUM('Sales by Agent'!AL276:AN276)&gt;0,"YES","NO")</f>
        <v>YES</v>
      </c>
      <c r="AO276" s="30" t="str">
        <f>IF(SUM('Sales by Agent'!AM276:AO276)&gt;0,"YES","NO")</f>
        <v>YES</v>
      </c>
      <c r="AP276" s="30" t="str">
        <f>IF(SUM('Sales by Agent'!AN276:AP276)&gt;0,"YES","NO")</f>
        <v>YES</v>
      </c>
      <c r="AQ276" s="30" t="str">
        <f>IF(SUM('Sales by Agent'!AO276:AQ276)&gt;0,"YES","NO")</f>
        <v>YES</v>
      </c>
      <c r="AR276" s="30" t="str">
        <f>IF(SUM('Sales by Agent'!AP276:AR276)&gt;0,"YES","NO")</f>
        <v>YES</v>
      </c>
      <c r="AS276" s="30" t="str">
        <f>IF(SUM('Sales by Agent'!AQ276:AS276)&gt;0,"YES","NO")</f>
        <v>YES</v>
      </c>
      <c r="AT276" s="30" t="str">
        <f>IF(SUM('Sales by Agent'!AR276:AT276)&gt;0,"YES","NO")</f>
        <v>YES</v>
      </c>
      <c r="AU276" s="30" t="str">
        <f>IF(SUM('Sales by Agent'!AS276:AU276)&gt;0,"YES","NO")</f>
        <v>YES</v>
      </c>
      <c r="AV276" s="30" t="str">
        <f>IF(SUM('Sales by Agent'!AT276:AV276)&gt;0,"YES","NO")</f>
        <v>YES</v>
      </c>
      <c r="AW276" s="87"/>
      <c r="AX276" t="str">
        <f t="shared" si="46"/>
        <v>NO</v>
      </c>
      <c r="AY276" t="str">
        <f t="shared" si="47"/>
        <v>NO</v>
      </c>
      <c r="AZ276" t="str">
        <f t="shared" si="48"/>
        <v>NO</v>
      </c>
      <c r="BA276" t="str">
        <f t="shared" si="49"/>
        <v>NO</v>
      </c>
      <c r="BB276" t="str">
        <f t="shared" si="50"/>
        <v>NO</v>
      </c>
      <c r="BC276" t="str">
        <f t="shared" si="51"/>
        <v>NO</v>
      </c>
      <c r="BD276" t="str">
        <f t="shared" si="52"/>
        <v>NO</v>
      </c>
      <c r="BE276" t="str">
        <f t="shared" si="53"/>
        <v>NO</v>
      </c>
      <c r="BF276" t="str">
        <f t="shared" si="54"/>
        <v>NO</v>
      </c>
      <c r="BG276" t="str">
        <f t="shared" si="55"/>
        <v>NO</v>
      </c>
      <c r="BH276" t="str">
        <f t="shared" si="45"/>
        <v>NO</v>
      </c>
    </row>
    <row r="277" spans="1:60">
      <c r="A277" s="564" t="s">
        <v>356</v>
      </c>
      <c r="B277" s="564" t="s">
        <v>2587</v>
      </c>
      <c r="C277" s="564" t="s">
        <v>478</v>
      </c>
      <c r="D277" s="564" t="s">
        <v>954</v>
      </c>
      <c r="E277" s="564" t="s">
        <v>1005</v>
      </c>
      <c r="F277" s="565">
        <v>3372380</v>
      </c>
      <c r="G277" s="31"/>
      <c r="H277" s="31"/>
      <c r="I277" s="30" t="str">
        <f>IF(SUM('Sales by Agent'!G277:I277)&gt;0,"YES","NO")</f>
        <v>YES</v>
      </c>
      <c r="J277" s="30" t="str">
        <f>IF(SUM('Sales by Agent'!H277:J277)&gt;0,"YES","NO")</f>
        <v>YES</v>
      </c>
      <c r="K277" s="30" t="str">
        <f>IF(SUM('Sales by Agent'!I277:K277)&gt;0,"YES","NO")</f>
        <v>YES</v>
      </c>
      <c r="L277" s="30" t="str">
        <f>IF(SUM('Sales by Agent'!J277:L277)&gt;0,"YES","NO")</f>
        <v>YES</v>
      </c>
      <c r="M277" s="30" t="str">
        <f>IF(SUM('Sales by Agent'!K277:M277)&gt;0,"YES","NO")</f>
        <v>YES</v>
      </c>
      <c r="N277" s="30" t="str">
        <f>IF(SUM('Sales by Agent'!L277:N277)&gt;0,"YES","NO")</f>
        <v>YES</v>
      </c>
      <c r="O277" s="30" t="str">
        <f>IF(SUM('Sales by Agent'!M277:O277)&gt;0,"YES","NO")</f>
        <v>YES</v>
      </c>
      <c r="P277" s="30" t="str">
        <f>IF(SUM('Sales by Agent'!N277:P277)&gt;0,"YES","NO")</f>
        <v>YES</v>
      </c>
      <c r="Q277" s="30" t="str">
        <f>IF(SUM('Sales by Agent'!O277:Q277)&gt;0,"YES","NO")</f>
        <v>YES</v>
      </c>
      <c r="R277" s="30" t="str">
        <f>IF(SUM('Sales by Agent'!P277:R277)&gt;0,"YES","NO")</f>
        <v>YES</v>
      </c>
      <c r="S277" s="30" t="str">
        <f>IF(SUM('Sales by Agent'!Q277:S277)&gt;0,"YES","NO")</f>
        <v>YES</v>
      </c>
      <c r="T277" s="30" t="str">
        <f>IF(SUM('Sales by Agent'!R277:T277)&gt;0,"YES","NO")</f>
        <v>YES</v>
      </c>
      <c r="U277" s="30" t="str">
        <f>IF(SUM('Sales by Agent'!S277:U277)&gt;0,"YES","NO")</f>
        <v>YES</v>
      </c>
      <c r="V277" s="30" t="str">
        <f>IF(SUM('Sales by Agent'!T277:V277)&gt;0,"YES","NO")</f>
        <v>YES</v>
      </c>
      <c r="W277" s="30" t="str">
        <f>IF(SUM('Sales by Agent'!U277:W277)&gt;0,"YES","NO")</f>
        <v>YES</v>
      </c>
      <c r="X277" s="30" t="str">
        <f>IF(SUM('Sales by Agent'!V277:X277)&gt;0,"YES","NO")</f>
        <v>YES</v>
      </c>
      <c r="Y277" s="30" t="str">
        <f>IF(SUM('Sales by Agent'!W277:Y277)&gt;0,"YES","NO")</f>
        <v>YES</v>
      </c>
      <c r="Z277" s="30" t="str">
        <f>IF(SUM('Sales by Agent'!X277:Z277)&gt;0,"YES","NO")</f>
        <v>YES</v>
      </c>
      <c r="AA277" s="30" t="str">
        <f>IF(SUM('Sales by Agent'!Y277:AA277)&gt;0,"YES","NO")</f>
        <v>YES</v>
      </c>
      <c r="AB277" s="30" t="str">
        <f>IF(SUM('Sales by Agent'!Z277:AB277)&gt;0,"YES","NO")</f>
        <v>YES</v>
      </c>
      <c r="AC277" s="30" t="str">
        <f>IF(SUM('Sales by Agent'!AA277:AC277)&gt;0,"YES","NO")</f>
        <v>YES</v>
      </c>
      <c r="AD277" s="30" t="str">
        <f>IF(SUM('Sales by Agent'!AB277:AD277)&gt;0,"YES","NO")</f>
        <v>YES</v>
      </c>
      <c r="AE277" s="30" t="str">
        <f>IF(SUM('Sales by Agent'!AC277:AE277)&gt;0,"YES","NO")</f>
        <v>YES</v>
      </c>
      <c r="AF277" s="30" t="str">
        <f>IF(SUM('Sales by Agent'!AD277:AF277)&gt;0,"YES","NO")</f>
        <v>YES</v>
      </c>
      <c r="AG277" s="30" t="str">
        <f>IF(SUM('Sales by Agent'!AE277:AG277)&gt;0,"YES","NO")</f>
        <v>YES</v>
      </c>
      <c r="AH277" s="30" t="str">
        <f>IF(SUM('Sales by Agent'!AF277:AH277)&gt;0,"YES","NO")</f>
        <v>NO</v>
      </c>
      <c r="AI277" s="30" t="str">
        <f>IF(SUM('Sales by Agent'!AG277:AI277)&gt;0,"YES","NO")</f>
        <v>YES</v>
      </c>
      <c r="AJ277" s="30" t="str">
        <f>IF(SUM('Sales by Agent'!AH277:AJ277)&gt;0,"YES","NO")</f>
        <v>YES</v>
      </c>
      <c r="AK277" s="30" t="str">
        <f>IF(SUM('Sales by Agent'!AI277:AK277)&gt;0,"YES","NO")</f>
        <v>YES</v>
      </c>
      <c r="AL277" s="30" t="str">
        <f>IF(SUM('Sales by Agent'!AJ277:AL277)&gt;0,"YES","NO")</f>
        <v>YES</v>
      </c>
      <c r="AM277" s="30" t="str">
        <f>IF(SUM('Sales by Agent'!AK277:AM277)&gt;0,"YES","NO")</f>
        <v>YES</v>
      </c>
      <c r="AN277" s="30" t="str">
        <f>IF(SUM('Sales by Agent'!AL277:AN277)&gt;0,"YES","NO")</f>
        <v>YES</v>
      </c>
      <c r="AO277" s="30" t="str">
        <f>IF(SUM('Sales by Agent'!AM277:AO277)&gt;0,"YES","NO")</f>
        <v>YES</v>
      </c>
      <c r="AP277" s="30" t="str">
        <f>IF(SUM('Sales by Agent'!AN277:AP277)&gt;0,"YES","NO")</f>
        <v>YES</v>
      </c>
      <c r="AQ277" s="30" t="str">
        <f>IF(SUM('Sales by Agent'!AO277:AQ277)&gt;0,"YES","NO")</f>
        <v>YES</v>
      </c>
      <c r="AR277" s="30" t="str">
        <f>IF(SUM('Sales by Agent'!AP277:AR277)&gt;0,"YES","NO")</f>
        <v>YES</v>
      </c>
      <c r="AS277" s="30" t="str">
        <f>IF(SUM('Sales by Agent'!AQ277:AS277)&gt;0,"YES","NO")</f>
        <v>YES</v>
      </c>
      <c r="AT277" s="30" t="str">
        <f>IF(SUM('Sales by Agent'!AR277:AT277)&gt;0,"YES","NO")</f>
        <v>YES</v>
      </c>
      <c r="AU277" s="30" t="str">
        <f>IF(SUM('Sales by Agent'!AS277:AU277)&gt;0,"YES","NO")</f>
        <v>YES</v>
      </c>
      <c r="AV277" s="30" t="str">
        <f>IF(SUM('Sales by Agent'!AT277:AV277)&gt;0,"YES","NO")</f>
        <v>YES</v>
      </c>
      <c r="AW277" s="87"/>
      <c r="AX277" t="str">
        <f t="shared" si="46"/>
        <v>NO</v>
      </c>
      <c r="AY277" t="str">
        <f t="shared" si="47"/>
        <v>NO</v>
      </c>
      <c r="AZ277" t="str">
        <f t="shared" si="48"/>
        <v>NO</v>
      </c>
      <c r="BA277" t="str">
        <f t="shared" si="49"/>
        <v>NEW INACTIVE</v>
      </c>
      <c r="BB277" t="str">
        <f t="shared" si="50"/>
        <v>NO</v>
      </c>
      <c r="BC277" t="str">
        <f t="shared" si="51"/>
        <v>NO</v>
      </c>
      <c r="BD277" t="str">
        <f t="shared" si="52"/>
        <v>NO</v>
      </c>
      <c r="BE277" t="str">
        <f t="shared" si="53"/>
        <v>NO</v>
      </c>
      <c r="BF277" t="str">
        <f t="shared" si="54"/>
        <v>NO</v>
      </c>
      <c r="BG277" t="str">
        <f t="shared" si="55"/>
        <v>NO</v>
      </c>
      <c r="BH277" t="str">
        <f t="shared" si="45"/>
        <v>NO</v>
      </c>
    </row>
    <row r="278" spans="1:60">
      <c r="A278" s="564" t="s">
        <v>292</v>
      </c>
      <c r="B278" s="564" t="s">
        <v>2588</v>
      </c>
      <c r="C278" s="564" t="s">
        <v>478</v>
      </c>
      <c r="D278" s="564" t="s">
        <v>954</v>
      </c>
      <c r="E278" s="564" t="s">
        <v>1005</v>
      </c>
      <c r="F278" s="565">
        <v>2623200</v>
      </c>
      <c r="G278" s="86"/>
      <c r="H278" s="86"/>
      <c r="I278" s="30" t="str">
        <f>IF(SUM('Sales by Agent'!G278:I278)&gt;0,"YES","NO")</f>
        <v>YES</v>
      </c>
      <c r="J278" s="30" t="str">
        <f>IF(SUM('Sales by Agent'!H278:J278)&gt;0,"YES","NO")</f>
        <v>YES</v>
      </c>
      <c r="K278" s="30" t="str">
        <f>IF(SUM('Sales by Agent'!I278:K278)&gt;0,"YES","NO")</f>
        <v>YES</v>
      </c>
      <c r="L278" s="30" t="str">
        <f>IF(SUM('Sales by Agent'!J278:L278)&gt;0,"YES","NO")</f>
        <v>YES</v>
      </c>
      <c r="M278" s="30" t="str">
        <f>IF(SUM('Sales by Agent'!K278:M278)&gt;0,"YES","NO")</f>
        <v>YES</v>
      </c>
      <c r="N278" s="30" t="str">
        <f>IF(SUM('Sales by Agent'!L278:N278)&gt;0,"YES","NO")</f>
        <v>YES</v>
      </c>
      <c r="O278" s="30" t="str">
        <f>IF(SUM('Sales by Agent'!M278:O278)&gt;0,"YES","NO")</f>
        <v>YES</v>
      </c>
      <c r="P278" s="30" t="str">
        <f>IF(SUM('Sales by Agent'!N278:P278)&gt;0,"YES","NO")</f>
        <v>YES</v>
      </c>
      <c r="Q278" s="30" t="str">
        <f>IF(SUM('Sales by Agent'!O278:Q278)&gt;0,"YES","NO")</f>
        <v>YES</v>
      </c>
      <c r="R278" s="30" t="str">
        <f>IF(SUM('Sales by Agent'!P278:R278)&gt;0,"YES","NO")</f>
        <v>YES</v>
      </c>
      <c r="S278" s="30" t="str">
        <f>IF(SUM('Sales by Agent'!Q278:S278)&gt;0,"YES","NO")</f>
        <v>YES</v>
      </c>
      <c r="T278" s="30" t="str">
        <f>IF(SUM('Sales by Agent'!R278:T278)&gt;0,"YES","NO")</f>
        <v>YES</v>
      </c>
      <c r="U278" s="30" t="str">
        <f>IF(SUM('Sales by Agent'!S278:U278)&gt;0,"YES","NO")</f>
        <v>YES</v>
      </c>
      <c r="V278" s="30" t="str">
        <f>IF(SUM('Sales by Agent'!T278:V278)&gt;0,"YES","NO")</f>
        <v>YES</v>
      </c>
      <c r="W278" s="30" t="str">
        <f>IF(SUM('Sales by Agent'!U278:W278)&gt;0,"YES","NO")</f>
        <v>YES</v>
      </c>
      <c r="X278" s="30" t="str">
        <f>IF(SUM('Sales by Agent'!V278:X278)&gt;0,"YES","NO")</f>
        <v>YES</v>
      </c>
      <c r="Y278" s="30" t="str">
        <f>IF(SUM('Sales by Agent'!W278:Y278)&gt;0,"YES","NO")</f>
        <v>YES</v>
      </c>
      <c r="Z278" s="30" t="str">
        <f>IF(SUM('Sales by Agent'!X278:Z278)&gt;0,"YES","NO")</f>
        <v>YES</v>
      </c>
      <c r="AA278" s="30" t="str">
        <f>IF(SUM('Sales by Agent'!Y278:AA278)&gt;0,"YES","NO")</f>
        <v>YES</v>
      </c>
      <c r="AB278" s="30" t="str">
        <f>IF(SUM('Sales by Agent'!Z278:AB278)&gt;0,"YES","NO")</f>
        <v>YES</v>
      </c>
      <c r="AC278" s="30" t="str">
        <f>IF(SUM('Sales by Agent'!AA278:AC278)&gt;0,"YES","NO")</f>
        <v>YES</v>
      </c>
      <c r="AD278" s="30" t="str">
        <f>IF(SUM('Sales by Agent'!AB278:AD278)&gt;0,"YES","NO")</f>
        <v>YES</v>
      </c>
      <c r="AE278" s="30" t="str">
        <f>IF(SUM('Sales by Agent'!AC278:AE278)&gt;0,"YES","NO")</f>
        <v>YES</v>
      </c>
      <c r="AF278" s="30" t="str">
        <f>IF(SUM('Sales by Agent'!AD278:AF278)&gt;0,"YES","NO")</f>
        <v>YES</v>
      </c>
      <c r="AG278" s="30" t="str">
        <f>IF(SUM('Sales by Agent'!AE278:AG278)&gt;0,"YES","NO")</f>
        <v>YES</v>
      </c>
      <c r="AH278" s="30" t="str">
        <f>IF(SUM('Sales by Agent'!AF278:AH278)&gt;0,"YES","NO")</f>
        <v>YES</v>
      </c>
      <c r="AI278" s="30" t="str">
        <f>IF(SUM('Sales by Agent'!AG278:AI278)&gt;0,"YES","NO")</f>
        <v>YES</v>
      </c>
      <c r="AJ278" s="30" t="str">
        <f>IF(SUM('Sales by Agent'!AH278:AJ278)&gt;0,"YES","NO")</f>
        <v>YES</v>
      </c>
      <c r="AK278" s="30" t="str">
        <f>IF(SUM('Sales by Agent'!AI278:AK278)&gt;0,"YES","NO")</f>
        <v>YES</v>
      </c>
      <c r="AL278" s="30" t="str">
        <f>IF(SUM('Sales by Agent'!AJ278:AL278)&gt;0,"YES","NO")</f>
        <v>YES</v>
      </c>
      <c r="AM278" s="30" t="str">
        <f>IF(SUM('Sales by Agent'!AK278:AM278)&gt;0,"YES","NO")</f>
        <v>YES</v>
      </c>
      <c r="AN278" s="30" t="str">
        <f>IF(SUM('Sales by Agent'!AL278:AN278)&gt;0,"YES","NO")</f>
        <v>YES</v>
      </c>
      <c r="AO278" s="30" t="str">
        <f>IF(SUM('Sales by Agent'!AM278:AO278)&gt;0,"YES","NO")</f>
        <v>YES</v>
      </c>
      <c r="AP278" s="30" t="str">
        <f>IF(SUM('Sales by Agent'!AN278:AP278)&gt;0,"YES","NO")</f>
        <v>YES</v>
      </c>
      <c r="AQ278" s="30" t="str">
        <f>IF(SUM('Sales by Agent'!AO278:AQ278)&gt;0,"YES","NO")</f>
        <v>YES</v>
      </c>
      <c r="AR278" s="30" t="str">
        <f>IF(SUM('Sales by Agent'!AP278:AR278)&gt;0,"YES","NO")</f>
        <v>YES</v>
      </c>
      <c r="AS278" s="30" t="str">
        <f>IF(SUM('Sales by Agent'!AQ278:AS278)&gt;0,"YES","NO")</f>
        <v>YES</v>
      </c>
      <c r="AT278" s="30" t="str">
        <f>IF(SUM('Sales by Agent'!AR278:AT278)&gt;0,"YES","NO")</f>
        <v>YES</v>
      </c>
      <c r="AU278" s="30" t="str">
        <f>IF(SUM('Sales by Agent'!AS278:AU278)&gt;0,"YES","NO")</f>
        <v>YES</v>
      </c>
      <c r="AV278" s="30" t="str">
        <f>IF(SUM('Sales by Agent'!AT278:AV278)&gt;0,"YES","NO")</f>
        <v>YES</v>
      </c>
      <c r="AW278" s="87"/>
      <c r="AX278" t="str">
        <f t="shared" si="46"/>
        <v>NO</v>
      </c>
      <c r="AY278" t="str">
        <f t="shared" si="47"/>
        <v>NO</v>
      </c>
      <c r="AZ278" t="str">
        <f t="shared" si="48"/>
        <v>NO</v>
      </c>
      <c r="BA278" t="str">
        <f t="shared" si="49"/>
        <v>NO</v>
      </c>
      <c r="BB278" t="str">
        <f t="shared" si="50"/>
        <v>NO</v>
      </c>
      <c r="BC278" t="str">
        <f t="shared" si="51"/>
        <v>NO</v>
      </c>
      <c r="BD278" t="str">
        <f t="shared" si="52"/>
        <v>NO</v>
      </c>
      <c r="BE278" t="str">
        <f t="shared" si="53"/>
        <v>NO</v>
      </c>
      <c r="BF278" t="str">
        <f t="shared" si="54"/>
        <v>NO</v>
      </c>
      <c r="BG278" t="str">
        <f t="shared" si="55"/>
        <v>NO</v>
      </c>
      <c r="BH278" t="str">
        <f t="shared" si="45"/>
        <v>NO</v>
      </c>
    </row>
    <row r="279" spans="1:60">
      <c r="A279" s="564" t="s">
        <v>295</v>
      </c>
      <c r="B279" s="564" t="s">
        <v>2589</v>
      </c>
      <c r="C279" s="564" t="s">
        <v>478</v>
      </c>
      <c r="D279" s="564" t="s">
        <v>954</v>
      </c>
      <c r="E279" s="564" t="s">
        <v>1005</v>
      </c>
      <c r="F279" s="565">
        <v>3081610</v>
      </c>
      <c r="G279" s="31"/>
      <c r="H279" s="31"/>
      <c r="I279" s="30" t="str">
        <f>IF(SUM('Sales by Agent'!G279:I279)&gt;0,"YES","NO")</f>
        <v>YES</v>
      </c>
      <c r="J279" s="30" t="str">
        <f>IF(SUM('Sales by Agent'!H279:J279)&gt;0,"YES","NO")</f>
        <v>YES</v>
      </c>
      <c r="K279" s="30" t="str">
        <f>IF(SUM('Sales by Agent'!I279:K279)&gt;0,"YES","NO")</f>
        <v>YES</v>
      </c>
      <c r="L279" s="30" t="str">
        <f>IF(SUM('Sales by Agent'!J279:L279)&gt;0,"YES","NO")</f>
        <v>YES</v>
      </c>
      <c r="M279" s="30" t="str">
        <f>IF(SUM('Sales by Agent'!K279:M279)&gt;0,"YES","NO")</f>
        <v>YES</v>
      </c>
      <c r="N279" s="30" t="str">
        <f>IF(SUM('Sales by Agent'!L279:N279)&gt;0,"YES","NO")</f>
        <v>YES</v>
      </c>
      <c r="O279" s="30" t="str">
        <f>IF(SUM('Sales by Agent'!M279:O279)&gt;0,"YES","NO")</f>
        <v>YES</v>
      </c>
      <c r="P279" s="30" t="str">
        <f>IF(SUM('Sales by Agent'!N279:P279)&gt;0,"YES","NO")</f>
        <v>YES</v>
      </c>
      <c r="Q279" s="30" t="str">
        <f>IF(SUM('Sales by Agent'!O279:Q279)&gt;0,"YES","NO")</f>
        <v>YES</v>
      </c>
      <c r="R279" s="30" t="str">
        <f>IF(SUM('Sales by Agent'!P279:R279)&gt;0,"YES","NO")</f>
        <v>YES</v>
      </c>
      <c r="S279" s="30" t="str">
        <f>IF(SUM('Sales by Agent'!Q279:S279)&gt;0,"YES","NO")</f>
        <v>YES</v>
      </c>
      <c r="T279" s="30" t="str">
        <f>IF(SUM('Sales by Agent'!R279:T279)&gt;0,"YES","NO")</f>
        <v>YES</v>
      </c>
      <c r="U279" s="30" t="str">
        <f>IF(SUM('Sales by Agent'!S279:U279)&gt;0,"YES","NO")</f>
        <v>YES</v>
      </c>
      <c r="V279" s="30" t="str">
        <f>IF(SUM('Sales by Agent'!T279:V279)&gt;0,"YES","NO")</f>
        <v>YES</v>
      </c>
      <c r="W279" s="30" t="str">
        <f>IF(SUM('Sales by Agent'!U279:W279)&gt;0,"YES","NO")</f>
        <v>YES</v>
      </c>
      <c r="X279" s="30" t="str">
        <f>IF(SUM('Sales by Agent'!V279:X279)&gt;0,"YES","NO")</f>
        <v>YES</v>
      </c>
      <c r="Y279" s="30" t="str">
        <f>IF(SUM('Sales by Agent'!W279:Y279)&gt;0,"YES","NO")</f>
        <v>YES</v>
      </c>
      <c r="Z279" s="30" t="str">
        <f>IF(SUM('Sales by Agent'!X279:Z279)&gt;0,"YES","NO")</f>
        <v>YES</v>
      </c>
      <c r="AA279" s="30" t="str">
        <f>IF(SUM('Sales by Agent'!Y279:AA279)&gt;0,"YES","NO")</f>
        <v>YES</v>
      </c>
      <c r="AB279" s="30" t="str">
        <f>IF(SUM('Sales by Agent'!Z279:AB279)&gt;0,"YES","NO")</f>
        <v>YES</v>
      </c>
      <c r="AC279" s="30" t="str">
        <f>IF(SUM('Sales by Agent'!AA279:AC279)&gt;0,"YES","NO")</f>
        <v>YES</v>
      </c>
      <c r="AD279" s="30" t="str">
        <f>IF(SUM('Sales by Agent'!AB279:AD279)&gt;0,"YES","NO")</f>
        <v>YES</v>
      </c>
      <c r="AE279" s="30" t="str">
        <f>IF(SUM('Sales by Agent'!AC279:AE279)&gt;0,"YES","NO")</f>
        <v>YES</v>
      </c>
      <c r="AF279" s="30" t="str">
        <f>IF(SUM('Sales by Agent'!AD279:AF279)&gt;0,"YES","NO")</f>
        <v>YES</v>
      </c>
      <c r="AG279" s="30" t="str">
        <f>IF(SUM('Sales by Agent'!AE279:AG279)&gt;0,"YES","NO")</f>
        <v>YES</v>
      </c>
      <c r="AH279" s="30" t="str">
        <f>IF(SUM('Sales by Agent'!AF279:AH279)&gt;0,"YES","NO")</f>
        <v>YES</v>
      </c>
      <c r="AI279" s="30" t="str">
        <f>IF(SUM('Sales by Agent'!AG279:AI279)&gt;0,"YES","NO")</f>
        <v>YES</v>
      </c>
      <c r="AJ279" s="30" t="str">
        <f>IF(SUM('Sales by Agent'!AH279:AJ279)&gt;0,"YES","NO")</f>
        <v>YES</v>
      </c>
      <c r="AK279" s="30" t="str">
        <f>IF(SUM('Sales by Agent'!AI279:AK279)&gt;0,"YES","NO")</f>
        <v>YES</v>
      </c>
      <c r="AL279" s="30" t="str">
        <f>IF(SUM('Sales by Agent'!AJ279:AL279)&gt;0,"YES","NO")</f>
        <v>YES</v>
      </c>
      <c r="AM279" s="30" t="str">
        <f>IF(SUM('Sales by Agent'!AK279:AM279)&gt;0,"YES","NO")</f>
        <v>YES</v>
      </c>
      <c r="AN279" s="30" t="str">
        <f>IF(SUM('Sales by Agent'!AL279:AN279)&gt;0,"YES","NO")</f>
        <v>YES</v>
      </c>
      <c r="AO279" s="30" t="str">
        <f>IF(SUM('Sales by Agent'!AM279:AO279)&gt;0,"YES","NO")</f>
        <v>YES</v>
      </c>
      <c r="AP279" s="30" t="str">
        <f>IF(SUM('Sales by Agent'!AN279:AP279)&gt;0,"YES","NO")</f>
        <v>YES</v>
      </c>
      <c r="AQ279" s="30" t="str">
        <f>IF(SUM('Sales by Agent'!AO279:AQ279)&gt;0,"YES","NO")</f>
        <v>YES</v>
      </c>
      <c r="AR279" s="30" t="str">
        <f>IF(SUM('Sales by Agent'!AP279:AR279)&gt;0,"YES","NO")</f>
        <v>YES</v>
      </c>
      <c r="AS279" s="30" t="str">
        <f>IF(SUM('Sales by Agent'!AQ279:AS279)&gt;0,"YES","NO")</f>
        <v>YES</v>
      </c>
      <c r="AT279" s="30" t="str">
        <f>IF(SUM('Sales by Agent'!AR279:AT279)&gt;0,"YES","NO")</f>
        <v>YES</v>
      </c>
      <c r="AU279" s="30" t="str">
        <f>IF(SUM('Sales by Agent'!AS279:AU279)&gt;0,"YES","NO")</f>
        <v>YES</v>
      </c>
      <c r="AV279" s="30" t="str">
        <f>IF(SUM('Sales by Agent'!AT279:AV279)&gt;0,"YES","NO")</f>
        <v>YES</v>
      </c>
      <c r="AW279" s="87"/>
      <c r="AX279" t="str">
        <f t="shared" si="46"/>
        <v>NO</v>
      </c>
      <c r="AY279" t="str">
        <f t="shared" si="47"/>
        <v>NO</v>
      </c>
      <c r="AZ279" t="str">
        <f t="shared" si="48"/>
        <v>NO</v>
      </c>
      <c r="BA279" t="str">
        <f t="shared" si="49"/>
        <v>NO</v>
      </c>
      <c r="BB279" t="str">
        <f t="shared" si="50"/>
        <v>NO</v>
      </c>
      <c r="BC279" t="str">
        <f t="shared" si="51"/>
        <v>NO</v>
      </c>
      <c r="BD279" t="str">
        <f t="shared" si="52"/>
        <v>NO</v>
      </c>
      <c r="BE279" t="str">
        <f t="shared" si="53"/>
        <v>NO</v>
      </c>
      <c r="BF279" t="str">
        <f t="shared" si="54"/>
        <v>NO</v>
      </c>
      <c r="BG279" t="str">
        <f t="shared" si="55"/>
        <v>NO</v>
      </c>
      <c r="BH279" t="str">
        <f t="shared" si="45"/>
        <v>NO</v>
      </c>
    </row>
    <row r="280" spans="1:60">
      <c r="A280" s="564" t="s">
        <v>297</v>
      </c>
      <c r="B280" s="564" t="s">
        <v>2590</v>
      </c>
      <c r="C280" s="564" t="s">
        <v>478</v>
      </c>
      <c r="D280" s="564" t="s">
        <v>954</v>
      </c>
      <c r="E280" s="564" t="s">
        <v>1005</v>
      </c>
      <c r="F280" s="565">
        <v>6805045</v>
      </c>
      <c r="G280" s="31"/>
      <c r="H280" s="86"/>
      <c r="I280" s="30" t="str">
        <f>IF(SUM('Sales by Agent'!G280:I280)&gt;0,"YES","NO")</f>
        <v>YES</v>
      </c>
      <c r="J280" s="30" t="str">
        <f>IF(SUM('Sales by Agent'!H280:J280)&gt;0,"YES","NO")</f>
        <v>YES</v>
      </c>
      <c r="K280" s="30" t="str">
        <f>IF(SUM('Sales by Agent'!I280:K280)&gt;0,"YES","NO")</f>
        <v>YES</v>
      </c>
      <c r="L280" s="30" t="str">
        <f>IF(SUM('Sales by Agent'!J280:L280)&gt;0,"YES","NO")</f>
        <v>YES</v>
      </c>
      <c r="M280" s="30" t="str">
        <f>IF(SUM('Sales by Agent'!K280:M280)&gt;0,"YES","NO")</f>
        <v>YES</v>
      </c>
      <c r="N280" s="30" t="str">
        <f>IF(SUM('Sales by Agent'!L280:N280)&gt;0,"YES","NO")</f>
        <v>YES</v>
      </c>
      <c r="O280" s="30" t="str">
        <f>IF(SUM('Sales by Agent'!M280:O280)&gt;0,"YES","NO")</f>
        <v>YES</v>
      </c>
      <c r="P280" s="30" t="str">
        <f>IF(SUM('Sales by Agent'!N280:P280)&gt;0,"YES","NO")</f>
        <v>YES</v>
      </c>
      <c r="Q280" s="30" t="str">
        <f>IF(SUM('Sales by Agent'!O280:Q280)&gt;0,"YES","NO")</f>
        <v>YES</v>
      </c>
      <c r="R280" s="30" t="str">
        <f>IF(SUM('Sales by Agent'!P280:R280)&gt;0,"YES","NO")</f>
        <v>YES</v>
      </c>
      <c r="S280" s="30" t="str">
        <f>IF(SUM('Sales by Agent'!Q280:S280)&gt;0,"YES","NO")</f>
        <v>YES</v>
      </c>
      <c r="T280" s="30" t="str">
        <f>IF(SUM('Sales by Agent'!R280:T280)&gt;0,"YES","NO")</f>
        <v>YES</v>
      </c>
      <c r="U280" s="30" t="str">
        <f>IF(SUM('Sales by Agent'!S280:U280)&gt;0,"YES","NO")</f>
        <v>YES</v>
      </c>
      <c r="V280" s="30" t="str">
        <f>IF(SUM('Sales by Agent'!T280:V280)&gt;0,"YES","NO")</f>
        <v>YES</v>
      </c>
      <c r="W280" s="30" t="str">
        <f>IF(SUM('Sales by Agent'!U280:W280)&gt;0,"YES","NO")</f>
        <v>YES</v>
      </c>
      <c r="X280" s="30" t="str">
        <f>IF(SUM('Sales by Agent'!V280:X280)&gt;0,"YES","NO")</f>
        <v>YES</v>
      </c>
      <c r="Y280" s="30" t="str">
        <f>IF(SUM('Sales by Agent'!W280:Y280)&gt;0,"YES","NO")</f>
        <v>YES</v>
      </c>
      <c r="Z280" s="30" t="str">
        <f>IF(SUM('Sales by Agent'!X280:Z280)&gt;0,"YES","NO")</f>
        <v>YES</v>
      </c>
      <c r="AA280" s="30" t="str">
        <f>IF(SUM('Sales by Agent'!Y280:AA280)&gt;0,"YES","NO")</f>
        <v>YES</v>
      </c>
      <c r="AB280" s="30" t="str">
        <f>IF(SUM('Sales by Agent'!Z280:AB280)&gt;0,"YES","NO")</f>
        <v>YES</v>
      </c>
      <c r="AC280" s="30" t="str">
        <f>IF(SUM('Sales by Agent'!AA280:AC280)&gt;0,"YES","NO")</f>
        <v>YES</v>
      </c>
      <c r="AD280" s="30" t="str">
        <f>IF(SUM('Sales by Agent'!AB280:AD280)&gt;0,"YES","NO")</f>
        <v>YES</v>
      </c>
      <c r="AE280" s="30" t="str">
        <f>IF(SUM('Sales by Agent'!AC280:AE280)&gt;0,"YES","NO")</f>
        <v>YES</v>
      </c>
      <c r="AF280" s="30" t="str">
        <f>IF(SUM('Sales by Agent'!AD280:AF280)&gt;0,"YES","NO")</f>
        <v>YES</v>
      </c>
      <c r="AG280" s="30" t="str">
        <f>IF(SUM('Sales by Agent'!AE280:AG280)&gt;0,"YES","NO")</f>
        <v>YES</v>
      </c>
      <c r="AH280" s="30" t="str">
        <f>IF(SUM('Sales by Agent'!AF280:AH280)&gt;0,"YES","NO")</f>
        <v>YES</v>
      </c>
      <c r="AI280" s="30" t="str">
        <f>IF(SUM('Sales by Agent'!AG280:AI280)&gt;0,"YES","NO")</f>
        <v>YES</v>
      </c>
      <c r="AJ280" s="30" t="str">
        <f>IF(SUM('Sales by Agent'!AH280:AJ280)&gt;0,"YES","NO")</f>
        <v>YES</v>
      </c>
      <c r="AK280" s="30" t="str">
        <f>IF(SUM('Sales by Agent'!AI280:AK280)&gt;0,"YES","NO")</f>
        <v>YES</v>
      </c>
      <c r="AL280" s="30" t="str">
        <f>IF(SUM('Sales by Agent'!AJ280:AL280)&gt;0,"YES","NO")</f>
        <v>YES</v>
      </c>
      <c r="AM280" s="30" t="str">
        <f>IF(SUM('Sales by Agent'!AK280:AM280)&gt;0,"YES","NO")</f>
        <v>YES</v>
      </c>
      <c r="AN280" s="30" t="str">
        <f>IF(SUM('Sales by Agent'!AL280:AN280)&gt;0,"YES","NO")</f>
        <v>YES</v>
      </c>
      <c r="AO280" s="30" t="str">
        <f>IF(SUM('Sales by Agent'!AM280:AO280)&gt;0,"YES","NO")</f>
        <v>YES</v>
      </c>
      <c r="AP280" s="30" t="str">
        <f>IF(SUM('Sales by Agent'!AN280:AP280)&gt;0,"YES","NO")</f>
        <v>YES</v>
      </c>
      <c r="AQ280" s="30" t="str">
        <f>IF(SUM('Sales by Agent'!AO280:AQ280)&gt;0,"YES","NO")</f>
        <v>YES</v>
      </c>
      <c r="AR280" s="30" t="str">
        <f>IF(SUM('Sales by Agent'!AP280:AR280)&gt;0,"YES","NO")</f>
        <v>YES</v>
      </c>
      <c r="AS280" s="30" t="str">
        <f>IF(SUM('Sales by Agent'!AQ280:AS280)&gt;0,"YES","NO")</f>
        <v>YES</v>
      </c>
      <c r="AT280" s="30" t="str">
        <f>IF(SUM('Sales by Agent'!AR280:AT280)&gt;0,"YES","NO")</f>
        <v>YES</v>
      </c>
      <c r="AU280" s="30" t="str">
        <f>IF(SUM('Sales by Agent'!AS280:AU280)&gt;0,"YES","NO")</f>
        <v>YES</v>
      </c>
      <c r="AV280" s="30" t="str">
        <f>IF(SUM('Sales by Agent'!AT280:AV280)&gt;0,"YES","NO")</f>
        <v>YES</v>
      </c>
      <c r="AW280" s="87"/>
      <c r="AX280" t="str">
        <f t="shared" si="46"/>
        <v>NO</v>
      </c>
      <c r="AY280" t="str">
        <f t="shared" si="47"/>
        <v>NO</v>
      </c>
      <c r="AZ280" t="str">
        <f t="shared" si="48"/>
        <v>NO</v>
      </c>
      <c r="BA280" t="str">
        <f t="shared" si="49"/>
        <v>NO</v>
      </c>
      <c r="BB280" t="str">
        <f t="shared" si="50"/>
        <v>NO</v>
      </c>
      <c r="BC280" t="str">
        <f t="shared" si="51"/>
        <v>NO</v>
      </c>
      <c r="BD280" t="str">
        <f t="shared" si="52"/>
        <v>NO</v>
      </c>
      <c r="BE280" t="str">
        <f t="shared" si="53"/>
        <v>NO</v>
      </c>
      <c r="BF280" t="str">
        <f t="shared" si="54"/>
        <v>NO</v>
      </c>
      <c r="BG280" t="str">
        <f t="shared" si="55"/>
        <v>NO</v>
      </c>
      <c r="BH280" t="str">
        <f t="shared" si="45"/>
        <v>NO</v>
      </c>
    </row>
    <row r="281" spans="1:60">
      <c r="A281" s="564" t="s">
        <v>298</v>
      </c>
      <c r="B281" s="564" t="s">
        <v>2591</v>
      </c>
      <c r="C281" s="564" t="s">
        <v>478</v>
      </c>
      <c r="D281" s="564" t="s">
        <v>954</v>
      </c>
      <c r="E281" s="564" t="s">
        <v>1005</v>
      </c>
      <c r="F281" s="565">
        <v>502542</v>
      </c>
      <c r="G281" s="31"/>
      <c r="H281" s="87"/>
      <c r="I281" s="30" t="str">
        <f>IF(SUM('Sales by Agent'!G281:I281)&gt;0,"YES","NO")</f>
        <v>NO</v>
      </c>
      <c r="J281" s="30" t="str">
        <f>IF(SUM('Sales by Agent'!H281:J281)&gt;0,"YES","NO")</f>
        <v>NO</v>
      </c>
      <c r="K281" s="30" t="str">
        <f>IF(SUM('Sales by Agent'!I281:K281)&gt;0,"YES","NO")</f>
        <v>NO</v>
      </c>
      <c r="L281" s="30" t="str">
        <f>IF(SUM('Sales by Agent'!J281:L281)&gt;0,"YES","NO")</f>
        <v>NO</v>
      </c>
      <c r="M281" s="30" t="str">
        <f>IF(SUM('Sales by Agent'!K281:M281)&gt;0,"YES","NO")</f>
        <v>NO</v>
      </c>
      <c r="N281" s="30" t="str">
        <f>IF(SUM('Sales by Agent'!L281:N281)&gt;0,"YES","NO")</f>
        <v>NO</v>
      </c>
      <c r="O281" s="30" t="str">
        <f>IF(SUM('Sales by Agent'!M281:O281)&gt;0,"YES","NO")</f>
        <v>NO</v>
      </c>
      <c r="P281" s="30" t="str">
        <f>IF(SUM('Sales by Agent'!N281:P281)&gt;0,"YES","NO")</f>
        <v>NO</v>
      </c>
      <c r="Q281" s="30" t="str">
        <f>IF(SUM('Sales by Agent'!O281:Q281)&gt;0,"YES","NO")</f>
        <v>NO</v>
      </c>
      <c r="R281" s="30" t="str">
        <f>IF(SUM('Sales by Agent'!P281:R281)&gt;0,"YES","NO")</f>
        <v>NO</v>
      </c>
      <c r="S281" s="30" t="str">
        <f>IF(SUM('Sales by Agent'!Q281:S281)&gt;0,"YES","NO")</f>
        <v>NO</v>
      </c>
      <c r="T281" s="30" t="str">
        <f>IF(SUM('Sales by Agent'!R281:T281)&gt;0,"YES","NO")</f>
        <v>NO</v>
      </c>
      <c r="U281" s="30" t="str">
        <f>IF(SUM('Sales by Agent'!S281:U281)&gt;0,"YES","NO")</f>
        <v>NO</v>
      </c>
      <c r="V281" s="30" t="str">
        <f>IF(SUM('Sales by Agent'!T281:V281)&gt;0,"YES","NO")</f>
        <v>NO</v>
      </c>
      <c r="W281" s="30" t="str">
        <f>IF(SUM('Sales by Agent'!U281:W281)&gt;0,"YES","NO")</f>
        <v>NO</v>
      </c>
      <c r="X281" s="30" t="str">
        <f>IF(SUM('Sales by Agent'!V281:X281)&gt;0,"YES","NO")</f>
        <v>NO</v>
      </c>
      <c r="Y281" s="30" t="str">
        <f>IF(SUM('Sales by Agent'!W281:Y281)&gt;0,"YES","NO")</f>
        <v>NO</v>
      </c>
      <c r="Z281" s="30" t="str">
        <f>IF(SUM('Sales by Agent'!X281:Z281)&gt;0,"YES","NO")</f>
        <v>NO</v>
      </c>
      <c r="AA281" s="30" t="str">
        <f>IF(SUM('Sales by Agent'!Y281:AA281)&gt;0,"YES","NO")</f>
        <v>NO</v>
      </c>
      <c r="AB281" s="30" t="str">
        <f>IF(SUM('Sales by Agent'!Z281:AB281)&gt;0,"YES","NO")</f>
        <v>NO</v>
      </c>
      <c r="AC281" s="30" t="str">
        <f>IF(SUM('Sales by Agent'!AA281:AC281)&gt;0,"YES","NO")</f>
        <v>NO</v>
      </c>
      <c r="AD281" s="30" t="str">
        <f>IF(SUM('Sales by Agent'!AB281:AD281)&gt;0,"YES","NO")</f>
        <v>YES</v>
      </c>
      <c r="AE281" s="30" t="str">
        <f>IF(SUM('Sales by Agent'!AC281:AE281)&gt;0,"YES","NO")</f>
        <v>YES</v>
      </c>
      <c r="AF281" s="30" t="str">
        <f>IF(SUM('Sales by Agent'!AD281:AF281)&gt;0,"YES","NO")</f>
        <v>YES</v>
      </c>
      <c r="AG281" s="30" t="str">
        <f>IF(SUM('Sales by Agent'!AE281:AG281)&gt;0,"YES","NO")</f>
        <v>YES</v>
      </c>
      <c r="AH281" s="30" t="str">
        <f>IF(SUM('Sales by Agent'!AF281:AH281)&gt;0,"YES","NO")</f>
        <v>YES</v>
      </c>
      <c r="AI281" s="30" t="str">
        <f>IF(SUM('Sales by Agent'!AG281:AI281)&gt;0,"YES","NO")</f>
        <v>YES</v>
      </c>
      <c r="AJ281" s="30" t="str">
        <f>IF(SUM('Sales by Agent'!AH281:AJ281)&gt;0,"YES","NO")</f>
        <v>YES</v>
      </c>
      <c r="AK281" s="30" t="str">
        <f>IF(SUM('Sales by Agent'!AI281:AK281)&gt;0,"YES","NO")</f>
        <v>YES</v>
      </c>
      <c r="AL281" s="30" t="str">
        <f>IF(SUM('Sales by Agent'!AJ281:AL281)&gt;0,"YES","NO")</f>
        <v>YES</v>
      </c>
      <c r="AM281" s="30" t="str">
        <f>IF(SUM('Sales by Agent'!AK281:AM281)&gt;0,"YES","NO")</f>
        <v>NO</v>
      </c>
      <c r="AN281" s="30" t="str">
        <f>IF(SUM('Sales by Agent'!AL281:AN281)&gt;0,"YES","NO")</f>
        <v>NO</v>
      </c>
      <c r="AO281" s="30" t="str">
        <f>IF(SUM('Sales by Agent'!AM281:AO281)&gt;0,"YES","NO")</f>
        <v>NO</v>
      </c>
      <c r="AP281" s="30" t="str">
        <f>IF(SUM('Sales by Agent'!AN281:AP281)&gt;0,"YES","NO")</f>
        <v>NO</v>
      </c>
      <c r="AQ281" s="30" t="str">
        <f>IF(SUM('Sales by Agent'!AO281:AQ281)&gt;0,"YES","NO")</f>
        <v>NO</v>
      </c>
      <c r="AR281" s="30" t="str">
        <f>IF(SUM('Sales by Agent'!AP281:AR281)&gt;0,"YES","NO")</f>
        <v>NO</v>
      </c>
      <c r="AS281" s="30" t="str">
        <f>IF(SUM('Sales by Agent'!AQ281:AS281)&gt;0,"YES","NO")</f>
        <v>NO</v>
      </c>
      <c r="AT281" s="30" t="str">
        <f>IF(SUM('Sales by Agent'!AR281:AT281)&gt;0,"YES","NO")</f>
        <v>NO</v>
      </c>
      <c r="AU281" s="30" t="str">
        <f>IF(SUM('Sales by Agent'!AS281:AU281)&gt;0,"YES","NO")</f>
        <v>NO</v>
      </c>
      <c r="AV281" s="30" t="str">
        <f>IF(SUM('Sales by Agent'!AT281:AV281)&gt;0,"YES","NO")</f>
        <v>NO</v>
      </c>
      <c r="AW281" s="87"/>
      <c r="AX281" t="str">
        <f t="shared" si="46"/>
        <v>NO</v>
      </c>
      <c r="AY281" t="str">
        <f t="shared" si="47"/>
        <v>NO</v>
      </c>
      <c r="AZ281" t="str">
        <f t="shared" si="48"/>
        <v>NO</v>
      </c>
      <c r="BA281" t="str">
        <f t="shared" si="49"/>
        <v>NO</v>
      </c>
      <c r="BB281" t="str">
        <f t="shared" si="50"/>
        <v>NO</v>
      </c>
      <c r="BC281" t="str">
        <f t="shared" si="51"/>
        <v>NO</v>
      </c>
      <c r="BD281" t="str">
        <f t="shared" si="52"/>
        <v>NO</v>
      </c>
      <c r="BE281" t="str">
        <f t="shared" si="53"/>
        <v>NO</v>
      </c>
      <c r="BF281" t="str">
        <f t="shared" si="54"/>
        <v>NEW INACTIVE</v>
      </c>
      <c r="BG281" t="str">
        <f t="shared" si="55"/>
        <v>NO</v>
      </c>
      <c r="BH281" t="str">
        <f t="shared" si="45"/>
        <v>NO</v>
      </c>
    </row>
    <row r="282" spans="1:60">
      <c r="A282" s="564" t="s">
        <v>299</v>
      </c>
      <c r="B282" s="564" t="s">
        <v>2592</v>
      </c>
      <c r="C282" s="564" t="s">
        <v>478</v>
      </c>
      <c r="D282" s="564" t="s">
        <v>954</v>
      </c>
      <c r="E282" s="564" t="s">
        <v>1005</v>
      </c>
      <c r="F282" s="565">
        <v>568700</v>
      </c>
      <c r="G282" s="31"/>
      <c r="H282" s="31"/>
      <c r="I282" s="30" t="str">
        <f>IF(SUM('Sales by Agent'!G282:I282)&gt;0,"YES","NO")</f>
        <v>NO</v>
      </c>
      <c r="J282" s="30" t="str">
        <f>IF(SUM('Sales by Agent'!H282:J282)&gt;0,"YES","NO")</f>
        <v>NO</v>
      </c>
      <c r="K282" s="30" t="str">
        <f>IF(SUM('Sales by Agent'!I282:K282)&gt;0,"YES","NO")</f>
        <v>NO</v>
      </c>
      <c r="L282" s="30" t="str">
        <f>IF(SUM('Sales by Agent'!J282:L282)&gt;0,"YES","NO")</f>
        <v>NO</v>
      </c>
      <c r="M282" s="30" t="str">
        <f>IF(SUM('Sales by Agent'!K282:M282)&gt;0,"YES","NO")</f>
        <v>NO</v>
      </c>
      <c r="N282" s="30" t="str">
        <f>IF(SUM('Sales by Agent'!L282:N282)&gt;0,"YES","NO")</f>
        <v>NO</v>
      </c>
      <c r="O282" s="30" t="str">
        <f>IF(SUM('Sales by Agent'!M282:O282)&gt;0,"YES","NO")</f>
        <v>NO</v>
      </c>
      <c r="P282" s="30" t="str">
        <f>IF(SUM('Sales by Agent'!N282:P282)&gt;0,"YES","NO")</f>
        <v>NO</v>
      </c>
      <c r="Q282" s="30" t="str">
        <f>IF(SUM('Sales by Agent'!O282:Q282)&gt;0,"YES","NO")</f>
        <v>NO</v>
      </c>
      <c r="R282" s="30" t="str">
        <f>IF(SUM('Sales by Agent'!P282:R282)&gt;0,"YES","NO")</f>
        <v>NO</v>
      </c>
      <c r="S282" s="30" t="str">
        <f>IF(SUM('Sales by Agent'!Q282:S282)&gt;0,"YES","NO")</f>
        <v>NO</v>
      </c>
      <c r="T282" s="30" t="str">
        <f>IF(SUM('Sales by Agent'!R282:T282)&gt;0,"YES","NO")</f>
        <v>NO</v>
      </c>
      <c r="U282" s="30" t="str">
        <f>IF(SUM('Sales by Agent'!S282:U282)&gt;0,"YES","NO")</f>
        <v>NO</v>
      </c>
      <c r="V282" s="30" t="str">
        <f>IF(SUM('Sales by Agent'!T282:V282)&gt;0,"YES","NO")</f>
        <v>NO</v>
      </c>
      <c r="W282" s="30" t="str">
        <f>IF(SUM('Sales by Agent'!U282:W282)&gt;0,"YES","NO")</f>
        <v>NO</v>
      </c>
      <c r="X282" s="30" t="str">
        <f>IF(SUM('Sales by Agent'!V282:X282)&gt;0,"YES","NO")</f>
        <v>NO</v>
      </c>
      <c r="Y282" s="30" t="str">
        <f>IF(SUM('Sales by Agent'!W282:Y282)&gt;0,"YES","NO")</f>
        <v>NO</v>
      </c>
      <c r="Z282" s="30" t="str">
        <f>IF(SUM('Sales by Agent'!X282:Z282)&gt;0,"YES","NO")</f>
        <v>NO</v>
      </c>
      <c r="AA282" s="30" t="str">
        <f>IF(SUM('Sales by Agent'!Y282:AA282)&gt;0,"YES","NO")</f>
        <v>NO</v>
      </c>
      <c r="AB282" s="30" t="str">
        <f>IF(SUM('Sales by Agent'!Z282:AB282)&gt;0,"YES","NO")</f>
        <v>NO</v>
      </c>
      <c r="AC282" s="30" t="str">
        <f>IF(SUM('Sales by Agent'!AA282:AC282)&gt;0,"YES","NO")</f>
        <v>NO</v>
      </c>
      <c r="AD282" s="30" t="str">
        <f>IF(SUM('Sales by Agent'!AB282:AD282)&gt;0,"YES","NO")</f>
        <v>YES</v>
      </c>
      <c r="AE282" s="30" t="str">
        <f>IF(SUM('Sales by Agent'!AC282:AE282)&gt;0,"YES","NO")</f>
        <v>YES</v>
      </c>
      <c r="AF282" s="30" t="str">
        <f>IF(SUM('Sales by Agent'!AD282:AF282)&gt;0,"YES","NO")</f>
        <v>YES</v>
      </c>
      <c r="AG282" s="30" t="str">
        <f>IF(SUM('Sales by Agent'!AE282:AG282)&gt;0,"YES","NO")</f>
        <v>YES</v>
      </c>
      <c r="AH282" s="30" t="str">
        <f>IF(SUM('Sales by Agent'!AF282:AH282)&gt;0,"YES","NO")</f>
        <v>YES</v>
      </c>
      <c r="AI282" s="30" t="str">
        <f>IF(SUM('Sales by Agent'!AG282:AI282)&gt;0,"YES","NO")</f>
        <v>YES</v>
      </c>
      <c r="AJ282" s="30" t="str">
        <f>IF(SUM('Sales by Agent'!AH282:AJ282)&gt;0,"YES","NO")</f>
        <v>YES</v>
      </c>
      <c r="AK282" s="30" t="str">
        <f>IF(SUM('Sales by Agent'!AI282:AK282)&gt;0,"YES","NO")</f>
        <v>YES</v>
      </c>
      <c r="AL282" s="30" t="str">
        <f>IF(SUM('Sales by Agent'!AJ282:AL282)&gt;0,"YES","NO")</f>
        <v>NO</v>
      </c>
      <c r="AM282" s="30" t="str">
        <f>IF(SUM('Sales by Agent'!AK282:AM282)&gt;0,"YES","NO")</f>
        <v>YES</v>
      </c>
      <c r="AN282" s="30" t="str">
        <f>IF(SUM('Sales by Agent'!AL282:AN282)&gt;0,"YES","NO")</f>
        <v>YES</v>
      </c>
      <c r="AO282" s="30" t="str">
        <f>IF(SUM('Sales by Agent'!AM282:AO282)&gt;0,"YES","NO")</f>
        <v>YES</v>
      </c>
      <c r="AP282" s="30" t="str">
        <f>IF(SUM('Sales by Agent'!AN282:AP282)&gt;0,"YES","NO")</f>
        <v>YES</v>
      </c>
      <c r="AQ282" s="30" t="str">
        <f>IF(SUM('Sales by Agent'!AO282:AQ282)&gt;0,"YES","NO")</f>
        <v>YES</v>
      </c>
      <c r="AR282" s="30" t="str">
        <f>IF(SUM('Sales by Agent'!AP282:AR282)&gt;0,"YES","NO")</f>
        <v>YES</v>
      </c>
      <c r="AS282" s="30" t="str">
        <f>IF(SUM('Sales by Agent'!AQ282:AS282)&gt;0,"YES","NO")</f>
        <v>YES</v>
      </c>
      <c r="AT282" s="30" t="str">
        <f>IF(SUM('Sales by Agent'!AR282:AT282)&gt;0,"YES","NO")</f>
        <v>YES</v>
      </c>
      <c r="AU282" s="30" t="str">
        <f>IF(SUM('Sales by Agent'!AS282:AU282)&gt;0,"YES","NO")</f>
        <v>NO</v>
      </c>
      <c r="AV282" s="30" t="str">
        <f>IF(SUM('Sales by Agent'!AT282:AV282)&gt;0,"YES","NO")</f>
        <v>NO</v>
      </c>
      <c r="AW282" s="87"/>
      <c r="AX282" t="str">
        <f t="shared" si="46"/>
        <v>NO</v>
      </c>
      <c r="AY282" t="str">
        <f t="shared" si="47"/>
        <v>NO</v>
      </c>
      <c r="AZ282" t="str">
        <f t="shared" si="48"/>
        <v>NO</v>
      </c>
      <c r="BA282" t="str">
        <f t="shared" si="49"/>
        <v>NO</v>
      </c>
      <c r="BB282" t="str">
        <f t="shared" si="50"/>
        <v>NO</v>
      </c>
      <c r="BC282" t="str">
        <f t="shared" si="51"/>
        <v>NO</v>
      </c>
      <c r="BD282" t="str">
        <f t="shared" si="52"/>
        <v>NO</v>
      </c>
      <c r="BE282" t="str">
        <f t="shared" si="53"/>
        <v>NEW INACTIVE</v>
      </c>
      <c r="BF282" t="str">
        <f t="shared" si="54"/>
        <v>NO</v>
      </c>
      <c r="BG282" t="str">
        <f t="shared" si="55"/>
        <v>NO</v>
      </c>
      <c r="BH282" t="str">
        <f t="shared" si="45"/>
        <v>NO</v>
      </c>
    </row>
    <row r="283" spans="1:60">
      <c r="A283" s="564" t="s">
        <v>1934</v>
      </c>
      <c r="B283" s="564" t="s">
        <v>2593</v>
      </c>
      <c r="C283" s="564" t="s">
        <v>478</v>
      </c>
      <c r="D283" s="564" t="s">
        <v>954</v>
      </c>
      <c r="E283" s="564" t="s">
        <v>1005</v>
      </c>
      <c r="F283" s="565">
        <v>16000</v>
      </c>
      <c r="G283" s="86"/>
      <c r="H283" s="86"/>
      <c r="I283" s="30" t="str">
        <f>IF(SUM('Sales by Agent'!G283:I283)&gt;0,"YES","NO")</f>
        <v>NO</v>
      </c>
      <c r="J283" s="30" t="str">
        <f>IF(SUM('Sales by Agent'!H283:J283)&gt;0,"YES","NO")</f>
        <v>NO</v>
      </c>
      <c r="K283" s="30" t="str">
        <f>IF(SUM('Sales by Agent'!I283:K283)&gt;0,"YES","NO")</f>
        <v>NO</v>
      </c>
      <c r="L283" s="30" t="str">
        <f>IF(SUM('Sales by Agent'!J283:L283)&gt;0,"YES","NO")</f>
        <v>NO</v>
      </c>
      <c r="M283" s="30" t="str">
        <f>IF(SUM('Sales by Agent'!K283:M283)&gt;0,"YES","NO")</f>
        <v>NO</v>
      </c>
      <c r="N283" s="30" t="str">
        <f>IF(SUM('Sales by Agent'!L283:N283)&gt;0,"YES","NO")</f>
        <v>NO</v>
      </c>
      <c r="O283" s="30" t="str">
        <f>IF(SUM('Sales by Agent'!M283:O283)&gt;0,"YES","NO")</f>
        <v>NO</v>
      </c>
      <c r="P283" s="30" t="str">
        <f>IF(SUM('Sales by Agent'!N283:P283)&gt;0,"YES","NO")</f>
        <v>NO</v>
      </c>
      <c r="Q283" s="30" t="str">
        <f>IF(SUM('Sales by Agent'!O283:Q283)&gt;0,"YES","NO")</f>
        <v>NO</v>
      </c>
      <c r="R283" s="30" t="str">
        <f>IF(SUM('Sales by Agent'!P283:R283)&gt;0,"YES","NO")</f>
        <v>NO</v>
      </c>
      <c r="S283" s="30" t="str">
        <f>IF(SUM('Sales by Agent'!Q283:S283)&gt;0,"YES","NO")</f>
        <v>NO</v>
      </c>
      <c r="T283" s="30" t="str">
        <f>IF(SUM('Sales by Agent'!R283:T283)&gt;0,"YES","NO")</f>
        <v>NO</v>
      </c>
      <c r="U283" s="30" t="str">
        <f>IF(SUM('Sales by Agent'!S283:U283)&gt;0,"YES","NO")</f>
        <v>NO</v>
      </c>
      <c r="V283" s="30" t="str">
        <f>IF(SUM('Sales by Agent'!T283:V283)&gt;0,"YES","NO")</f>
        <v>NO</v>
      </c>
      <c r="W283" s="30" t="str">
        <f>IF(SUM('Sales by Agent'!U283:W283)&gt;0,"YES","NO")</f>
        <v>NO</v>
      </c>
      <c r="X283" s="30" t="str">
        <f>IF(SUM('Sales by Agent'!V283:X283)&gt;0,"YES","NO")</f>
        <v>NO</v>
      </c>
      <c r="Y283" s="30" t="str">
        <f>IF(SUM('Sales by Agent'!W283:Y283)&gt;0,"YES","NO")</f>
        <v>NO</v>
      </c>
      <c r="Z283" s="30" t="str">
        <f>IF(SUM('Sales by Agent'!X283:Z283)&gt;0,"YES","NO")</f>
        <v>NO</v>
      </c>
      <c r="AA283" s="30" t="str">
        <f>IF(SUM('Sales by Agent'!Y283:AA283)&gt;0,"YES","NO")</f>
        <v>NO</v>
      </c>
      <c r="AB283" s="30" t="str">
        <f>IF(SUM('Sales by Agent'!Z283:AB283)&gt;0,"YES","NO")</f>
        <v>NO</v>
      </c>
      <c r="AC283" s="30" t="str">
        <f>IF(SUM('Sales by Agent'!AA283:AC283)&gt;0,"YES","NO")</f>
        <v>NO</v>
      </c>
      <c r="AD283" s="30" t="str">
        <f>IF(SUM('Sales by Agent'!AB283:AD283)&gt;0,"YES","NO")</f>
        <v>NO</v>
      </c>
      <c r="AE283" s="30" t="str">
        <f>IF(SUM('Sales by Agent'!AC283:AE283)&gt;0,"YES","NO")</f>
        <v>NO</v>
      </c>
      <c r="AF283" s="30" t="str">
        <f>IF(SUM('Sales by Agent'!AD283:AF283)&gt;0,"YES","NO")</f>
        <v>NO</v>
      </c>
      <c r="AG283" s="30" t="str">
        <f>IF(SUM('Sales by Agent'!AE283:AG283)&gt;0,"YES","NO")</f>
        <v>NO</v>
      </c>
      <c r="AH283" s="30" t="str">
        <f>IF(SUM('Sales by Agent'!AF283:AH283)&gt;0,"YES","NO")</f>
        <v>NO</v>
      </c>
      <c r="AI283" s="30" t="str">
        <f>IF(SUM('Sales by Agent'!AG283:AI283)&gt;0,"YES","NO")</f>
        <v>NO</v>
      </c>
      <c r="AJ283" s="30" t="str">
        <f>IF(SUM('Sales by Agent'!AH283:AJ283)&gt;0,"YES","NO")</f>
        <v>NO</v>
      </c>
      <c r="AK283" s="30" t="str">
        <f>IF(SUM('Sales by Agent'!AI283:AK283)&gt;0,"YES","NO")</f>
        <v>NO</v>
      </c>
      <c r="AL283" s="30" t="str">
        <f>IF(SUM('Sales by Agent'!AJ283:AL283)&gt;0,"YES","NO")</f>
        <v>NO</v>
      </c>
      <c r="AM283" s="30" t="str">
        <f>IF(SUM('Sales by Agent'!AK283:AM283)&gt;0,"YES","NO")</f>
        <v>NO</v>
      </c>
      <c r="AN283" s="30" t="str">
        <f>IF(SUM('Sales by Agent'!AL283:AN283)&gt;0,"YES","NO")</f>
        <v>NO</v>
      </c>
      <c r="AO283" s="30" t="str">
        <f>IF(SUM('Sales by Agent'!AM283:AO283)&gt;0,"YES","NO")</f>
        <v>NO</v>
      </c>
      <c r="AP283" s="30" t="str">
        <f>IF(SUM('Sales by Agent'!AN283:AP283)&gt;0,"YES","NO")</f>
        <v>NO</v>
      </c>
      <c r="AQ283" s="30" t="str">
        <f>IF(SUM('Sales by Agent'!AO283:AQ283)&gt;0,"YES","NO")</f>
        <v>NO</v>
      </c>
      <c r="AR283" s="30" t="str">
        <f>IF(SUM('Sales by Agent'!AP283:AR283)&gt;0,"YES","NO")</f>
        <v>NO</v>
      </c>
      <c r="AS283" s="30" t="str">
        <f>IF(SUM('Sales by Agent'!AQ283:AS283)&gt;0,"YES","NO")</f>
        <v>NO</v>
      </c>
      <c r="AT283" s="30" t="str">
        <f>IF(SUM('Sales by Agent'!AR283:AT283)&gt;0,"YES","NO")</f>
        <v>YES</v>
      </c>
      <c r="AU283" s="30" t="str">
        <f>IF(SUM('Sales by Agent'!AS283:AU283)&gt;0,"YES","NO")</f>
        <v>YES</v>
      </c>
      <c r="AV283" s="30" t="str">
        <f>IF(SUM('Sales by Agent'!AT283:AV283)&gt;0,"YES","NO")</f>
        <v>YES</v>
      </c>
      <c r="AW283" s="87"/>
      <c r="AX283" t="str">
        <f t="shared" si="46"/>
        <v>NO</v>
      </c>
      <c r="AY283" t="str">
        <f t="shared" si="47"/>
        <v>NO</v>
      </c>
      <c r="AZ283" t="str">
        <f t="shared" si="48"/>
        <v>NO</v>
      </c>
      <c r="BA283" t="str">
        <f t="shared" si="49"/>
        <v>NO</v>
      </c>
      <c r="BB283" t="str">
        <f t="shared" si="50"/>
        <v>NO</v>
      </c>
      <c r="BC283" t="str">
        <f t="shared" si="51"/>
        <v>NO</v>
      </c>
      <c r="BD283" t="str">
        <f t="shared" si="52"/>
        <v>NO</v>
      </c>
      <c r="BE283" t="str">
        <f t="shared" si="53"/>
        <v>NO</v>
      </c>
      <c r="BF283" t="str">
        <f t="shared" si="54"/>
        <v>NO</v>
      </c>
      <c r="BG283" t="str">
        <f t="shared" si="55"/>
        <v>NO</v>
      </c>
      <c r="BH283" t="str">
        <f t="shared" si="45"/>
        <v>NO</v>
      </c>
    </row>
    <row r="284" spans="1:60">
      <c r="A284" s="564" t="s">
        <v>315</v>
      </c>
      <c r="B284" s="564" t="s">
        <v>2594</v>
      </c>
      <c r="C284" s="564" t="s">
        <v>478</v>
      </c>
      <c r="D284" s="564" t="s">
        <v>954</v>
      </c>
      <c r="E284" s="564" t="s">
        <v>1005</v>
      </c>
      <c r="F284" s="565">
        <v>21300</v>
      </c>
      <c r="G284" s="31"/>
      <c r="H284" s="86"/>
      <c r="I284" s="30" t="str">
        <f>IF(SUM('Sales by Agent'!G284:I284)&gt;0,"YES","NO")</f>
        <v>NO</v>
      </c>
      <c r="J284" s="30" t="str">
        <f>IF(SUM('Sales by Agent'!H284:J284)&gt;0,"YES","NO")</f>
        <v>NO</v>
      </c>
      <c r="K284" s="30" t="str">
        <f>IF(SUM('Sales by Agent'!I284:K284)&gt;0,"YES","NO")</f>
        <v>NO</v>
      </c>
      <c r="L284" s="30" t="str">
        <f>IF(SUM('Sales by Agent'!J284:L284)&gt;0,"YES","NO")</f>
        <v>NO</v>
      </c>
      <c r="M284" s="30" t="str">
        <f>IF(SUM('Sales by Agent'!K284:M284)&gt;0,"YES","NO")</f>
        <v>NO</v>
      </c>
      <c r="N284" s="30" t="str">
        <f>IF(SUM('Sales by Agent'!L284:N284)&gt;0,"YES","NO")</f>
        <v>NO</v>
      </c>
      <c r="O284" s="30" t="str">
        <f>IF(SUM('Sales by Agent'!M284:O284)&gt;0,"YES","NO")</f>
        <v>NO</v>
      </c>
      <c r="P284" s="30" t="str">
        <f>IF(SUM('Sales by Agent'!N284:P284)&gt;0,"YES","NO")</f>
        <v>NO</v>
      </c>
      <c r="Q284" s="30" t="str">
        <f>IF(SUM('Sales by Agent'!O284:Q284)&gt;0,"YES","NO")</f>
        <v>NO</v>
      </c>
      <c r="R284" s="30" t="str">
        <f>IF(SUM('Sales by Agent'!P284:R284)&gt;0,"YES","NO")</f>
        <v>NO</v>
      </c>
      <c r="S284" s="30" t="str">
        <f>IF(SUM('Sales by Agent'!Q284:S284)&gt;0,"YES","NO")</f>
        <v>NO</v>
      </c>
      <c r="T284" s="30" t="str">
        <f>IF(SUM('Sales by Agent'!R284:T284)&gt;0,"YES","NO")</f>
        <v>NO</v>
      </c>
      <c r="U284" s="30" t="str">
        <f>IF(SUM('Sales by Agent'!S284:U284)&gt;0,"YES","NO")</f>
        <v>NO</v>
      </c>
      <c r="V284" s="30" t="str">
        <f>IF(SUM('Sales by Agent'!T284:V284)&gt;0,"YES","NO")</f>
        <v>NO</v>
      </c>
      <c r="W284" s="30" t="str">
        <f>IF(SUM('Sales by Agent'!U284:W284)&gt;0,"YES","NO")</f>
        <v>NO</v>
      </c>
      <c r="X284" s="30" t="str">
        <f>IF(SUM('Sales by Agent'!V284:X284)&gt;0,"YES","NO")</f>
        <v>NO</v>
      </c>
      <c r="Y284" s="30" t="str">
        <f>IF(SUM('Sales by Agent'!W284:Y284)&gt;0,"YES","NO")</f>
        <v>NO</v>
      </c>
      <c r="Z284" s="30" t="str">
        <f>IF(SUM('Sales by Agent'!X284:Z284)&gt;0,"YES","NO")</f>
        <v>NO</v>
      </c>
      <c r="AA284" s="30" t="str">
        <f>IF(SUM('Sales by Agent'!Y284:AA284)&gt;0,"YES","NO")</f>
        <v>NO</v>
      </c>
      <c r="AB284" s="30" t="str">
        <f>IF(SUM('Sales by Agent'!Z284:AB284)&gt;0,"YES","NO")</f>
        <v>NO</v>
      </c>
      <c r="AC284" s="30" t="str">
        <f>IF(SUM('Sales by Agent'!AA284:AC284)&gt;0,"YES","NO")</f>
        <v>NO</v>
      </c>
      <c r="AD284" s="30" t="str">
        <f>IF(SUM('Sales by Agent'!AB284:AD284)&gt;0,"YES","NO")</f>
        <v>YES</v>
      </c>
      <c r="AE284" s="30" t="str">
        <f>IF(SUM('Sales by Agent'!AC284:AE284)&gt;0,"YES","NO")</f>
        <v>YES</v>
      </c>
      <c r="AF284" s="30" t="str">
        <f>IF(SUM('Sales by Agent'!AD284:AF284)&gt;0,"YES","NO")</f>
        <v>YES</v>
      </c>
      <c r="AG284" s="30" t="str">
        <f>IF(SUM('Sales by Agent'!AE284:AG284)&gt;0,"YES","NO")</f>
        <v>NO</v>
      </c>
      <c r="AH284" s="30" t="str">
        <f>IF(SUM('Sales by Agent'!AF284:AH284)&gt;0,"YES","NO")</f>
        <v>NO</v>
      </c>
      <c r="AI284" s="30" t="str">
        <f>IF(SUM('Sales by Agent'!AG284:AI284)&gt;0,"YES","NO")</f>
        <v>NO</v>
      </c>
      <c r="AJ284" s="30" t="str">
        <f>IF(SUM('Sales by Agent'!AH284:AJ284)&gt;0,"YES","NO")</f>
        <v>NO</v>
      </c>
      <c r="AK284" s="30" t="str">
        <f>IF(SUM('Sales by Agent'!AI284:AK284)&gt;0,"YES","NO")</f>
        <v>NO</v>
      </c>
      <c r="AL284" s="30" t="str">
        <f>IF(SUM('Sales by Agent'!AJ284:AL284)&gt;0,"YES","NO")</f>
        <v>NO</v>
      </c>
      <c r="AM284" s="30" t="str">
        <f>IF(SUM('Sales by Agent'!AK284:AM284)&gt;0,"YES","NO")</f>
        <v>NO</v>
      </c>
      <c r="AN284" s="30" t="str">
        <f>IF(SUM('Sales by Agent'!AL284:AN284)&gt;0,"YES","NO")</f>
        <v>NO</v>
      </c>
      <c r="AO284" s="30" t="str">
        <f>IF(SUM('Sales by Agent'!AM284:AO284)&gt;0,"YES","NO")</f>
        <v>NO</v>
      </c>
      <c r="AP284" s="30" t="str">
        <f>IF(SUM('Sales by Agent'!AN284:AP284)&gt;0,"YES","NO")</f>
        <v>NO</v>
      </c>
      <c r="AQ284" s="30" t="str">
        <f>IF(SUM('Sales by Agent'!AO284:AQ284)&gt;0,"YES","NO")</f>
        <v>NO</v>
      </c>
      <c r="AR284" s="30" t="str">
        <f>IF(SUM('Sales by Agent'!AP284:AR284)&gt;0,"YES","NO")</f>
        <v>NO</v>
      </c>
      <c r="AS284" s="30" t="str">
        <f>IF(SUM('Sales by Agent'!AQ284:AS284)&gt;0,"YES","NO")</f>
        <v>NO</v>
      </c>
      <c r="AT284" s="30" t="str">
        <f>IF(SUM('Sales by Agent'!AR284:AT284)&gt;0,"YES","NO")</f>
        <v>NO</v>
      </c>
      <c r="AU284" s="30" t="str">
        <f>IF(SUM('Sales by Agent'!AS284:AU284)&gt;0,"YES","NO")</f>
        <v>NO</v>
      </c>
      <c r="AV284" s="30" t="str">
        <f>IF(SUM('Sales by Agent'!AT284:AV284)&gt;0,"YES","NO")</f>
        <v>NO</v>
      </c>
      <c r="AW284" s="87"/>
      <c r="AX284" t="str">
        <f t="shared" si="46"/>
        <v>NO</v>
      </c>
      <c r="AY284" t="str">
        <f t="shared" si="47"/>
        <v>NO</v>
      </c>
      <c r="AZ284" t="str">
        <f t="shared" si="48"/>
        <v>NEW INACTIVE</v>
      </c>
      <c r="BA284" t="str">
        <f t="shared" si="49"/>
        <v>NO</v>
      </c>
      <c r="BB284" t="str">
        <f t="shared" si="50"/>
        <v>NO</v>
      </c>
      <c r="BC284" t="str">
        <f t="shared" si="51"/>
        <v>NO</v>
      </c>
      <c r="BD284" t="str">
        <f t="shared" si="52"/>
        <v>NO</v>
      </c>
      <c r="BE284" t="str">
        <f t="shared" si="53"/>
        <v>NO</v>
      </c>
      <c r="BF284" t="str">
        <f t="shared" si="54"/>
        <v>NO</v>
      </c>
      <c r="BG284" t="str">
        <f t="shared" si="55"/>
        <v>NO</v>
      </c>
      <c r="BH284" t="str">
        <f t="shared" si="45"/>
        <v>NO</v>
      </c>
    </row>
    <row r="285" spans="1:60">
      <c r="A285" s="564" t="s">
        <v>318</v>
      </c>
      <c r="B285" s="564" t="s">
        <v>2595</v>
      </c>
      <c r="C285" s="564" t="s">
        <v>478</v>
      </c>
      <c r="D285" s="564" t="s">
        <v>954</v>
      </c>
      <c r="E285" s="564" t="s">
        <v>1005</v>
      </c>
      <c r="F285" s="565">
        <v>2847475</v>
      </c>
      <c r="G285" s="87"/>
      <c r="H285" s="87"/>
      <c r="I285" s="30" t="str">
        <f>IF(SUM('Sales by Agent'!G285:I285)&gt;0,"YES","NO")</f>
        <v>YES</v>
      </c>
      <c r="J285" s="30" t="str">
        <f>IF(SUM('Sales by Agent'!H285:J285)&gt;0,"YES","NO")</f>
        <v>YES</v>
      </c>
      <c r="K285" s="30" t="str">
        <f>IF(SUM('Sales by Agent'!I285:K285)&gt;0,"YES","NO")</f>
        <v>YES</v>
      </c>
      <c r="L285" s="30" t="str">
        <f>IF(SUM('Sales by Agent'!J285:L285)&gt;0,"YES","NO")</f>
        <v>YES</v>
      </c>
      <c r="M285" s="30" t="str">
        <f>IF(SUM('Sales by Agent'!K285:M285)&gt;0,"YES","NO")</f>
        <v>YES</v>
      </c>
      <c r="N285" s="30" t="str">
        <f>IF(SUM('Sales by Agent'!L285:N285)&gt;0,"YES","NO")</f>
        <v>YES</v>
      </c>
      <c r="O285" s="30" t="str">
        <f>IF(SUM('Sales by Agent'!M285:O285)&gt;0,"YES","NO")</f>
        <v>YES</v>
      </c>
      <c r="P285" s="30" t="str">
        <f>IF(SUM('Sales by Agent'!N285:P285)&gt;0,"YES","NO")</f>
        <v>YES</v>
      </c>
      <c r="Q285" s="30" t="str">
        <f>IF(SUM('Sales by Agent'!O285:Q285)&gt;0,"YES","NO")</f>
        <v>YES</v>
      </c>
      <c r="R285" s="30" t="str">
        <f>IF(SUM('Sales by Agent'!P285:R285)&gt;0,"YES","NO")</f>
        <v>YES</v>
      </c>
      <c r="S285" s="30" t="str">
        <f>IF(SUM('Sales by Agent'!Q285:S285)&gt;0,"YES","NO")</f>
        <v>YES</v>
      </c>
      <c r="T285" s="30" t="str">
        <f>IF(SUM('Sales by Agent'!R285:T285)&gt;0,"YES","NO")</f>
        <v>YES</v>
      </c>
      <c r="U285" s="30" t="str">
        <f>IF(SUM('Sales by Agent'!S285:U285)&gt;0,"YES","NO")</f>
        <v>YES</v>
      </c>
      <c r="V285" s="30" t="str">
        <f>IF(SUM('Sales by Agent'!T285:V285)&gt;0,"YES","NO")</f>
        <v>YES</v>
      </c>
      <c r="W285" s="30" t="str">
        <f>IF(SUM('Sales by Agent'!U285:W285)&gt;0,"YES","NO")</f>
        <v>YES</v>
      </c>
      <c r="X285" s="30" t="str">
        <f>IF(SUM('Sales by Agent'!V285:X285)&gt;0,"YES","NO")</f>
        <v>YES</v>
      </c>
      <c r="Y285" s="30" t="str">
        <f>IF(SUM('Sales by Agent'!W285:Y285)&gt;0,"YES","NO")</f>
        <v>NO</v>
      </c>
      <c r="Z285" s="30" t="str">
        <f>IF(SUM('Sales by Agent'!X285:Z285)&gt;0,"YES","NO")</f>
        <v>NO</v>
      </c>
      <c r="AA285" s="30" t="str">
        <f>IF(SUM('Sales by Agent'!Y285:AA285)&gt;0,"YES","NO")</f>
        <v>NO</v>
      </c>
      <c r="AB285" s="30" t="str">
        <f>IF(SUM('Sales by Agent'!Z285:AB285)&gt;0,"YES","NO")</f>
        <v>NO</v>
      </c>
      <c r="AC285" s="30" t="str">
        <f>IF(SUM('Sales by Agent'!AA285:AC285)&gt;0,"YES","NO")</f>
        <v>NO</v>
      </c>
      <c r="AD285" s="30" t="str">
        <f>IF(SUM('Sales by Agent'!AB285:AD285)&gt;0,"YES","NO")</f>
        <v>YES</v>
      </c>
      <c r="AE285" s="30" t="str">
        <f>IF(SUM('Sales by Agent'!AC285:AE285)&gt;0,"YES","NO")</f>
        <v>YES</v>
      </c>
      <c r="AF285" s="30" t="str">
        <f>IF(SUM('Sales by Agent'!AD285:AF285)&gt;0,"YES","NO")</f>
        <v>YES</v>
      </c>
      <c r="AG285" s="30" t="str">
        <f>IF(SUM('Sales by Agent'!AE285:AG285)&gt;0,"YES","NO")</f>
        <v>YES</v>
      </c>
      <c r="AH285" s="30" t="str">
        <f>IF(SUM('Sales by Agent'!AF285:AH285)&gt;0,"YES","NO")</f>
        <v>YES</v>
      </c>
      <c r="AI285" s="30" t="str">
        <f>IF(SUM('Sales by Agent'!AG285:AI285)&gt;0,"YES","NO")</f>
        <v>YES</v>
      </c>
      <c r="AJ285" s="30" t="str">
        <f>IF(SUM('Sales by Agent'!AH285:AJ285)&gt;0,"YES","NO")</f>
        <v>YES</v>
      </c>
      <c r="AK285" s="30" t="str">
        <f>IF(SUM('Sales by Agent'!AI285:AK285)&gt;0,"YES","NO")</f>
        <v>YES</v>
      </c>
      <c r="AL285" s="30" t="str">
        <f>IF(SUM('Sales by Agent'!AJ285:AL285)&gt;0,"YES","NO")</f>
        <v>YES</v>
      </c>
      <c r="AM285" s="30" t="str">
        <f>IF(SUM('Sales by Agent'!AK285:AM285)&gt;0,"YES","NO")</f>
        <v>YES</v>
      </c>
      <c r="AN285" s="30" t="str">
        <f>IF(SUM('Sales by Agent'!AL285:AN285)&gt;0,"YES","NO")</f>
        <v>YES</v>
      </c>
      <c r="AO285" s="30" t="str">
        <f>IF(SUM('Sales by Agent'!AM285:AO285)&gt;0,"YES","NO")</f>
        <v>YES</v>
      </c>
      <c r="AP285" s="30" t="str">
        <f>IF(SUM('Sales by Agent'!AN285:AP285)&gt;0,"YES","NO")</f>
        <v>YES</v>
      </c>
      <c r="AQ285" s="30" t="str">
        <f>IF(SUM('Sales by Agent'!AO285:AQ285)&gt;0,"YES","NO")</f>
        <v>YES</v>
      </c>
      <c r="AR285" s="30" t="str">
        <f>IF(SUM('Sales by Agent'!AP285:AR285)&gt;0,"YES","NO")</f>
        <v>YES</v>
      </c>
      <c r="AS285" s="30" t="str">
        <f>IF(SUM('Sales by Agent'!AQ285:AS285)&gt;0,"YES","NO")</f>
        <v>YES</v>
      </c>
      <c r="AT285" s="30" t="str">
        <f>IF(SUM('Sales by Agent'!AR285:AT285)&gt;0,"YES","NO")</f>
        <v>YES</v>
      </c>
      <c r="AU285" s="30" t="str">
        <f>IF(SUM('Sales by Agent'!AS285:AU285)&gt;0,"YES","NO")</f>
        <v>YES</v>
      </c>
      <c r="AV285" s="30" t="str">
        <f>IF(SUM('Sales by Agent'!AT285:AV285)&gt;0,"YES","NO")</f>
        <v>YES</v>
      </c>
      <c r="AW285" s="87"/>
      <c r="AX285" t="str">
        <f t="shared" si="46"/>
        <v>NO</v>
      </c>
      <c r="AY285" t="str">
        <f t="shared" si="47"/>
        <v>NO</v>
      </c>
      <c r="AZ285" t="str">
        <f t="shared" si="48"/>
        <v>NO</v>
      </c>
      <c r="BA285" t="str">
        <f t="shared" si="49"/>
        <v>NO</v>
      </c>
      <c r="BB285" t="str">
        <f t="shared" si="50"/>
        <v>NO</v>
      </c>
      <c r="BC285" t="str">
        <f t="shared" si="51"/>
        <v>NO</v>
      </c>
      <c r="BD285" t="str">
        <f t="shared" si="52"/>
        <v>NO</v>
      </c>
      <c r="BE285" t="str">
        <f t="shared" si="53"/>
        <v>NO</v>
      </c>
      <c r="BF285" t="str">
        <f t="shared" si="54"/>
        <v>NO</v>
      </c>
      <c r="BG285" t="str">
        <f t="shared" si="55"/>
        <v>NO</v>
      </c>
      <c r="BH285" t="str">
        <f t="shared" si="45"/>
        <v>NO</v>
      </c>
    </row>
    <row r="286" spans="1:60">
      <c r="A286" s="564" t="s">
        <v>230</v>
      </c>
      <c r="B286" s="564" t="s">
        <v>2596</v>
      </c>
      <c r="C286" s="564" t="s">
        <v>478</v>
      </c>
      <c r="D286" s="564" t="s">
        <v>954</v>
      </c>
      <c r="E286" s="564" t="s">
        <v>1005</v>
      </c>
      <c r="F286" s="565">
        <v>7823750</v>
      </c>
      <c r="G286" s="87"/>
      <c r="H286" s="31"/>
      <c r="I286" s="30" t="str">
        <f>IF(SUM('Sales by Agent'!G286:I286)&gt;0,"YES","NO")</f>
        <v>YES</v>
      </c>
      <c r="J286" s="30" t="str">
        <f>IF(SUM('Sales by Agent'!H286:J286)&gt;0,"YES","NO")</f>
        <v>YES</v>
      </c>
      <c r="K286" s="30" t="str">
        <f>IF(SUM('Sales by Agent'!I286:K286)&gt;0,"YES","NO")</f>
        <v>YES</v>
      </c>
      <c r="L286" s="30" t="str">
        <f>IF(SUM('Sales by Agent'!J286:L286)&gt;0,"YES","NO")</f>
        <v>YES</v>
      </c>
      <c r="M286" s="30" t="str">
        <f>IF(SUM('Sales by Agent'!K286:M286)&gt;0,"YES","NO")</f>
        <v>YES</v>
      </c>
      <c r="N286" s="30" t="str">
        <f>IF(SUM('Sales by Agent'!L286:N286)&gt;0,"YES","NO")</f>
        <v>YES</v>
      </c>
      <c r="O286" s="30" t="str">
        <f>IF(SUM('Sales by Agent'!M286:O286)&gt;0,"YES","NO")</f>
        <v>YES</v>
      </c>
      <c r="P286" s="30" t="str">
        <f>IF(SUM('Sales by Agent'!N286:P286)&gt;0,"YES","NO")</f>
        <v>YES</v>
      </c>
      <c r="Q286" s="30" t="str">
        <f>IF(SUM('Sales by Agent'!O286:Q286)&gt;0,"YES","NO")</f>
        <v>YES</v>
      </c>
      <c r="R286" s="30" t="str">
        <f>IF(SUM('Sales by Agent'!P286:R286)&gt;0,"YES","NO")</f>
        <v>YES</v>
      </c>
      <c r="S286" s="30" t="str">
        <f>IF(SUM('Sales by Agent'!Q286:S286)&gt;0,"YES","NO")</f>
        <v>YES</v>
      </c>
      <c r="T286" s="30" t="str">
        <f>IF(SUM('Sales by Agent'!R286:T286)&gt;0,"YES","NO")</f>
        <v>YES</v>
      </c>
      <c r="U286" s="30" t="str">
        <f>IF(SUM('Sales by Agent'!S286:U286)&gt;0,"YES","NO")</f>
        <v>YES</v>
      </c>
      <c r="V286" s="30" t="str">
        <f>IF(SUM('Sales by Agent'!T286:V286)&gt;0,"YES","NO")</f>
        <v>YES</v>
      </c>
      <c r="W286" s="30" t="str">
        <f>IF(SUM('Sales by Agent'!U286:W286)&gt;0,"YES","NO")</f>
        <v>YES</v>
      </c>
      <c r="X286" s="30" t="str">
        <f>IF(SUM('Sales by Agent'!V286:X286)&gt;0,"YES","NO")</f>
        <v>YES</v>
      </c>
      <c r="Y286" s="30" t="str">
        <f>IF(SUM('Sales by Agent'!W286:Y286)&gt;0,"YES","NO")</f>
        <v>YES</v>
      </c>
      <c r="Z286" s="30" t="str">
        <f>IF(SUM('Sales by Agent'!X286:Z286)&gt;0,"YES","NO")</f>
        <v>YES</v>
      </c>
      <c r="AA286" s="30" t="str">
        <f>IF(SUM('Sales by Agent'!Y286:AA286)&gt;0,"YES","NO")</f>
        <v>YES</v>
      </c>
      <c r="AB286" s="30" t="str">
        <f>IF(SUM('Sales by Agent'!Z286:AB286)&gt;0,"YES","NO")</f>
        <v>YES</v>
      </c>
      <c r="AC286" s="30" t="str">
        <f>IF(SUM('Sales by Agent'!AA286:AC286)&gt;0,"YES","NO")</f>
        <v>YES</v>
      </c>
      <c r="AD286" s="30" t="str">
        <f>IF(SUM('Sales by Agent'!AB286:AD286)&gt;0,"YES","NO")</f>
        <v>YES</v>
      </c>
      <c r="AE286" s="30" t="str">
        <f>IF(SUM('Sales by Agent'!AC286:AE286)&gt;0,"YES","NO")</f>
        <v>YES</v>
      </c>
      <c r="AF286" s="30" t="str">
        <f>IF(SUM('Sales by Agent'!AD286:AF286)&gt;0,"YES","NO")</f>
        <v>YES</v>
      </c>
      <c r="AG286" s="30" t="str">
        <f>IF(SUM('Sales by Agent'!AE286:AG286)&gt;0,"YES","NO")</f>
        <v>YES</v>
      </c>
      <c r="AH286" s="30" t="str">
        <f>IF(SUM('Sales by Agent'!AF286:AH286)&gt;0,"YES","NO")</f>
        <v>YES</v>
      </c>
      <c r="AI286" s="30" t="str">
        <f>IF(SUM('Sales by Agent'!AG286:AI286)&gt;0,"YES","NO")</f>
        <v>YES</v>
      </c>
      <c r="AJ286" s="30" t="str">
        <f>IF(SUM('Sales by Agent'!AH286:AJ286)&gt;0,"YES","NO")</f>
        <v>YES</v>
      </c>
      <c r="AK286" s="30" t="str">
        <f>IF(SUM('Sales by Agent'!AI286:AK286)&gt;0,"YES","NO")</f>
        <v>YES</v>
      </c>
      <c r="AL286" s="30" t="str">
        <f>IF(SUM('Sales by Agent'!AJ286:AL286)&gt;0,"YES","NO")</f>
        <v>YES</v>
      </c>
      <c r="AM286" s="30" t="str">
        <f>IF(SUM('Sales by Agent'!AK286:AM286)&gt;0,"YES","NO")</f>
        <v>YES</v>
      </c>
      <c r="AN286" s="30" t="str">
        <f>IF(SUM('Sales by Agent'!AL286:AN286)&gt;0,"YES","NO")</f>
        <v>YES</v>
      </c>
      <c r="AO286" s="30" t="str">
        <f>IF(SUM('Sales by Agent'!AM286:AO286)&gt;0,"YES","NO")</f>
        <v>YES</v>
      </c>
      <c r="AP286" s="30" t="str">
        <f>IF(SUM('Sales by Agent'!AN286:AP286)&gt;0,"YES","NO")</f>
        <v>YES</v>
      </c>
      <c r="AQ286" s="30" t="str">
        <f>IF(SUM('Sales by Agent'!AO286:AQ286)&gt;0,"YES","NO")</f>
        <v>YES</v>
      </c>
      <c r="AR286" s="30" t="str">
        <f>IF(SUM('Sales by Agent'!AP286:AR286)&gt;0,"YES","NO")</f>
        <v>YES</v>
      </c>
      <c r="AS286" s="30" t="str">
        <f>IF(SUM('Sales by Agent'!AQ286:AS286)&gt;0,"YES","NO")</f>
        <v>YES</v>
      </c>
      <c r="AT286" s="30" t="str">
        <f>IF(SUM('Sales by Agent'!AR286:AT286)&gt;0,"YES","NO")</f>
        <v>YES</v>
      </c>
      <c r="AU286" s="30" t="str">
        <f>IF(SUM('Sales by Agent'!AS286:AU286)&gt;0,"YES","NO")</f>
        <v>YES</v>
      </c>
      <c r="AV286" s="30" t="str">
        <f>IF(SUM('Sales by Agent'!AT286:AV286)&gt;0,"YES","NO")</f>
        <v>YES</v>
      </c>
      <c r="AW286" s="87"/>
      <c r="AX286" t="str">
        <f t="shared" si="46"/>
        <v>NO</v>
      </c>
      <c r="AY286" t="str">
        <f t="shared" si="47"/>
        <v>NO</v>
      </c>
      <c r="AZ286" t="str">
        <f t="shared" si="48"/>
        <v>NO</v>
      </c>
      <c r="BA286" t="str">
        <f t="shared" si="49"/>
        <v>NO</v>
      </c>
      <c r="BB286" t="str">
        <f t="shared" si="50"/>
        <v>NO</v>
      </c>
      <c r="BC286" t="str">
        <f t="shared" si="51"/>
        <v>NO</v>
      </c>
      <c r="BD286" t="str">
        <f t="shared" si="52"/>
        <v>NO</v>
      </c>
      <c r="BE286" t="str">
        <f t="shared" si="53"/>
        <v>NO</v>
      </c>
      <c r="BF286" t="str">
        <f t="shared" si="54"/>
        <v>NO</v>
      </c>
      <c r="BG286" t="str">
        <f t="shared" si="55"/>
        <v>NO</v>
      </c>
      <c r="BH286" t="str">
        <f t="shared" si="45"/>
        <v>NO</v>
      </c>
    </row>
    <row r="287" spans="1:60">
      <c r="A287" s="564" t="s">
        <v>233</v>
      </c>
      <c r="B287" s="564" t="s">
        <v>2597</v>
      </c>
      <c r="C287" s="564" t="s">
        <v>478</v>
      </c>
      <c r="D287" s="564" t="s">
        <v>954</v>
      </c>
      <c r="E287" s="564" t="s">
        <v>1005</v>
      </c>
      <c r="F287" s="565">
        <v>8615467</v>
      </c>
      <c r="G287" s="31"/>
      <c r="H287" s="31"/>
      <c r="I287" s="30" t="str">
        <f>IF(SUM('Sales by Agent'!G287:I287)&gt;0,"YES","NO")</f>
        <v>YES</v>
      </c>
      <c r="J287" s="30" t="str">
        <f>IF(SUM('Sales by Agent'!H287:J287)&gt;0,"YES","NO")</f>
        <v>YES</v>
      </c>
      <c r="K287" s="30" t="str">
        <f>IF(SUM('Sales by Agent'!I287:K287)&gt;0,"YES","NO")</f>
        <v>YES</v>
      </c>
      <c r="L287" s="30" t="str">
        <f>IF(SUM('Sales by Agent'!J287:L287)&gt;0,"YES","NO")</f>
        <v>YES</v>
      </c>
      <c r="M287" s="30" t="str">
        <f>IF(SUM('Sales by Agent'!K287:M287)&gt;0,"YES","NO")</f>
        <v>YES</v>
      </c>
      <c r="N287" s="30" t="str">
        <f>IF(SUM('Sales by Agent'!L287:N287)&gt;0,"YES","NO")</f>
        <v>YES</v>
      </c>
      <c r="O287" s="30" t="str">
        <f>IF(SUM('Sales by Agent'!M287:O287)&gt;0,"YES","NO")</f>
        <v>YES</v>
      </c>
      <c r="P287" s="30" t="str">
        <f>IF(SUM('Sales by Agent'!N287:P287)&gt;0,"YES","NO")</f>
        <v>YES</v>
      </c>
      <c r="Q287" s="30" t="str">
        <f>IF(SUM('Sales by Agent'!O287:Q287)&gt;0,"YES","NO")</f>
        <v>YES</v>
      </c>
      <c r="R287" s="30" t="str">
        <f>IF(SUM('Sales by Agent'!P287:R287)&gt;0,"YES","NO")</f>
        <v>YES</v>
      </c>
      <c r="S287" s="30" t="str">
        <f>IF(SUM('Sales by Agent'!Q287:S287)&gt;0,"YES","NO")</f>
        <v>YES</v>
      </c>
      <c r="T287" s="30" t="str">
        <f>IF(SUM('Sales by Agent'!R287:T287)&gt;0,"YES","NO")</f>
        <v>YES</v>
      </c>
      <c r="U287" s="30" t="str">
        <f>IF(SUM('Sales by Agent'!S287:U287)&gt;0,"YES","NO")</f>
        <v>YES</v>
      </c>
      <c r="V287" s="30" t="str">
        <f>IF(SUM('Sales by Agent'!T287:V287)&gt;0,"YES","NO")</f>
        <v>YES</v>
      </c>
      <c r="W287" s="30" t="str">
        <f>IF(SUM('Sales by Agent'!U287:W287)&gt;0,"YES","NO")</f>
        <v>YES</v>
      </c>
      <c r="X287" s="30" t="str">
        <f>IF(SUM('Sales by Agent'!V287:X287)&gt;0,"YES","NO")</f>
        <v>YES</v>
      </c>
      <c r="Y287" s="30" t="str">
        <f>IF(SUM('Sales by Agent'!W287:Y287)&gt;0,"YES","NO")</f>
        <v>YES</v>
      </c>
      <c r="Z287" s="30" t="str">
        <f>IF(SUM('Sales by Agent'!X287:Z287)&gt;0,"YES","NO")</f>
        <v>YES</v>
      </c>
      <c r="AA287" s="30" t="str">
        <f>IF(SUM('Sales by Agent'!Y287:AA287)&gt;0,"YES","NO")</f>
        <v>YES</v>
      </c>
      <c r="AB287" s="30" t="str">
        <f>IF(SUM('Sales by Agent'!Z287:AB287)&gt;0,"YES","NO")</f>
        <v>YES</v>
      </c>
      <c r="AC287" s="30" t="str">
        <f>IF(SUM('Sales by Agent'!AA287:AC287)&gt;0,"YES","NO")</f>
        <v>YES</v>
      </c>
      <c r="AD287" s="30" t="str">
        <f>IF(SUM('Sales by Agent'!AB287:AD287)&gt;0,"YES","NO")</f>
        <v>YES</v>
      </c>
      <c r="AE287" s="30" t="str">
        <f>IF(SUM('Sales by Agent'!AC287:AE287)&gt;0,"YES","NO")</f>
        <v>YES</v>
      </c>
      <c r="AF287" s="30" t="str">
        <f>IF(SUM('Sales by Agent'!AD287:AF287)&gt;0,"YES","NO")</f>
        <v>YES</v>
      </c>
      <c r="AG287" s="30" t="str">
        <f>IF(SUM('Sales by Agent'!AE287:AG287)&gt;0,"YES","NO")</f>
        <v>YES</v>
      </c>
      <c r="AH287" s="30" t="str">
        <f>IF(SUM('Sales by Agent'!AF287:AH287)&gt;0,"YES","NO")</f>
        <v>YES</v>
      </c>
      <c r="AI287" s="30" t="str">
        <f>IF(SUM('Sales by Agent'!AG287:AI287)&gt;0,"YES","NO")</f>
        <v>YES</v>
      </c>
      <c r="AJ287" s="30" t="str">
        <f>IF(SUM('Sales by Agent'!AH287:AJ287)&gt;0,"YES","NO")</f>
        <v>YES</v>
      </c>
      <c r="AK287" s="30" t="str">
        <f>IF(SUM('Sales by Agent'!AI287:AK287)&gt;0,"YES","NO")</f>
        <v>YES</v>
      </c>
      <c r="AL287" s="30" t="str">
        <f>IF(SUM('Sales by Agent'!AJ287:AL287)&gt;0,"YES","NO")</f>
        <v>YES</v>
      </c>
      <c r="AM287" s="30" t="str">
        <f>IF(SUM('Sales by Agent'!AK287:AM287)&gt;0,"YES","NO")</f>
        <v>YES</v>
      </c>
      <c r="AN287" s="30" t="str">
        <f>IF(SUM('Sales by Agent'!AL287:AN287)&gt;0,"YES","NO")</f>
        <v>YES</v>
      </c>
      <c r="AO287" s="30" t="str">
        <f>IF(SUM('Sales by Agent'!AM287:AO287)&gt;0,"YES","NO")</f>
        <v>YES</v>
      </c>
      <c r="AP287" s="30" t="str">
        <f>IF(SUM('Sales by Agent'!AN287:AP287)&gt;0,"YES","NO")</f>
        <v>YES</v>
      </c>
      <c r="AQ287" s="30" t="str">
        <f>IF(SUM('Sales by Agent'!AO287:AQ287)&gt;0,"YES","NO")</f>
        <v>YES</v>
      </c>
      <c r="AR287" s="30" t="str">
        <f>IF(SUM('Sales by Agent'!AP287:AR287)&gt;0,"YES","NO")</f>
        <v>YES</v>
      </c>
      <c r="AS287" s="30" t="str">
        <f>IF(SUM('Sales by Agent'!AQ287:AS287)&gt;0,"YES","NO")</f>
        <v>YES</v>
      </c>
      <c r="AT287" s="30" t="str">
        <f>IF(SUM('Sales by Agent'!AR287:AT287)&gt;0,"YES","NO")</f>
        <v>YES</v>
      </c>
      <c r="AU287" s="30" t="str">
        <f>IF(SUM('Sales by Agent'!AS287:AU287)&gt;0,"YES","NO")</f>
        <v>YES</v>
      </c>
      <c r="AV287" s="30" t="str">
        <f>IF(SUM('Sales by Agent'!AT287:AV287)&gt;0,"YES","NO")</f>
        <v>YES</v>
      </c>
      <c r="AW287" s="87"/>
      <c r="AX287" t="str">
        <f t="shared" si="46"/>
        <v>NO</v>
      </c>
      <c r="AY287" t="str">
        <f t="shared" si="47"/>
        <v>NO</v>
      </c>
      <c r="AZ287" t="str">
        <f t="shared" si="48"/>
        <v>NO</v>
      </c>
      <c r="BA287" t="str">
        <f t="shared" si="49"/>
        <v>NO</v>
      </c>
      <c r="BB287" t="str">
        <f t="shared" si="50"/>
        <v>NO</v>
      </c>
      <c r="BC287" t="str">
        <f t="shared" si="51"/>
        <v>NO</v>
      </c>
      <c r="BD287" t="str">
        <f t="shared" si="52"/>
        <v>NO</v>
      </c>
      <c r="BE287" t="str">
        <f t="shared" si="53"/>
        <v>NO</v>
      </c>
      <c r="BF287" t="str">
        <f t="shared" si="54"/>
        <v>NO</v>
      </c>
      <c r="BG287" t="str">
        <f t="shared" si="55"/>
        <v>NO</v>
      </c>
      <c r="BH287" t="str">
        <f t="shared" si="45"/>
        <v>NO</v>
      </c>
    </row>
    <row r="288" spans="1:60">
      <c r="A288" s="564" t="s">
        <v>246</v>
      </c>
      <c r="B288" s="564" t="s">
        <v>2598</v>
      </c>
      <c r="C288" s="564" t="s">
        <v>478</v>
      </c>
      <c r="D288" s="564" t="s">
        <v>954</v>
      </c>
      <c r="E288" s="564" t="s">
        <v>1005</v>
      </c>
      <c r="F288" s="565">
        <v>74750</v>
      </c>
      <c r="G288" s="86"/>
      <c r="H288" s="86"/>
      <c r="I288" s="30" t="str">
        <f>IF(SUM('Sales by Agent'!G288:I288)&gt;0,"YES","NO")</f>
        <v>YES</v>
      </c>
      <c r="J288" s="30" t="str">
        <f>IF(SUM('Sales by Agent'!H288:J288)&gt;0,"YES","NO")</f>
        <v>YES</v>
      </c>
      <c r="K288" s="30" t="str">
        <f>IF(SUM('Sales by Agent'!I288:K288)&gt;0,"YES","NO")</f>
        <v>YES</v>
      </c>
      <c r="L288" s="30" t="str">
        <f>IF(SUM('Sales by Agent'!J288:L288)&gt;0,"YES","NO")</f>
        <v>NO</v>
      </c>
      <c r="M288" s="30" t="str">
        <f>IF(SUM('Sales by Agent'!K288:M288)&gt;0,"YES","NO")</f>
        <v>NO</v>
      </c>
      <c r="N288" s="30" t="str">
        <f>IF(SUM('Sales by Agent'!L288:N288)&gt;0,"YES","NO")</f>
        <v>NO</v>
      </c>
      <c r="O288" s="30" t="str">
        <f>IF(SUM('Sales by Agent'!M288:O288)&gt;0,"YES","NO")</f>
        <v>NO</v>
      </c>
      <c r="P288" s="30" t="str">
        <f>IF(SUM('Sales by Agent'!N288:P288)&gt;0,"YES","NO")</f>
        <v>NO</v>
      </c>
      <c r="Q288" s="30" t="str">
        <f>IF(SUM('Sales by Agent'!O288:Q288)&gt;0,"YES","NO")</f>
        <v>NO</v>
      </c>
      <c r="R288" s="30" t="str">
        <f>IF(SUM('Sales by Agent'!P288:R288)&gt;0,"YES","NO")</f>
        <v>NO</v>
      </c>
      <c r="S288" s="30" t="str">
        <f>IF(SUM('Sales by Agent'!Q288:S288)&gt;0,"YES","NO")</f>
        <v>NO</v>
      </c>
      <c r="T288" s="30" t="str">
        <f>IF(SUM('Sales by Agent'!R288:T288)&gt;0,"YES","NO")</f>
        <v>NO</v>
      </c>
      <c r="U288" s="30" t="str">
        <f>IF(SUM('Sales by Agent'!S288:U288)&gt;0,"YES","NO")</f>
        <v>NO</v>
      </c>
      <c r="V288" s="30" t="str">
        <f>IF(SUM('Sales by Agent'!T288:V288)&gt;0,"YES","NO")</f>
        <v>NO</v>
      </c>
      <c r="W288" s="30" t="str">
        <f>IF(SUM('Sales by Agent'!U288:W288)&gt;0,"YES","NO")</f>
        <v>NO</v>
      </c>
      <c r="X288" s="30" t="str">
        <f>IF(SUM('Sales by Agent'!V288:X288)&gt;0,"YES","NO")</f>
        <v>NO</v>
      </c>
      <c r="Y288" s="30" t="str">
        <f>IF(SUM('Sales by Agent'!W288:Y288)&gt;0,"YES","NO")</f>
        <v>NO</v>
      </c>
      <c r="Z288" s="30" t="str">
        <f>IF(SUM('Sales by Agent'!X288:Z288)&gt;0,"YES","NO")</f>
        <v>NO</v>
      </c>
      <c r="AA288" s="30" t="str">
        <f>IF(SUM('Sales by Agent'!Y288:AA288)&gt;0,"YES","NO")</f>
        <v>NO</v>
      </c>
      <c r="AB288" s="30" t="str">
        <f>IF(SUM('Sales by Agent'!Z288:AB288)&gt;0,"YES","NO")</f>
        <v>NO</v>
      </c>
      <c r="AC288" s="30" t="str">
        <f>IF(SUM('Sales by Agent'!AA288:AC288)&gt;0,"YES","NO")</f>
        <v>NO</v>
      </c>
      <c r="AD288" s="30" t="str">
        <f>IF(SUM('Sales by Agent'!AB288:AD288)&gt;0,"YES","NO")</f>
        <v>NO</v>
      </c>
      <c r="AE288" s="30" t="str">
        <f>IF(SUM('Sales by Agent'!AC288:AE288)&gt;0,"YES","NO")</f>
        <v>NO</v>
      </c>
      <c r="AF288" s="30" t="str">
        <f>IF(SUM('Sales by Agent'!AD288:AF288)&gt;0,"YES","NO")</f>
        <v>NO</v>
      </c>
      <c r="AG288" s="30" t="str">
        <f>IF(SUM('Sales by Agent'!AE288:AG288)&gt;0,"YES","NO")</f>
        <v>NO</v>
      </c>
      <c r="AH288" s="30" t="str">
        <f>IF(SUM('Sales by Agent'!AF288:AH288)&gt;0,"YES","NO")</f>
        <v>NO</v>
      </c>
      <c r="AI288" s="30" t="str">
        <f>IF(SUM('Sales by Agent'!AG288:AI288)&gt;0,"YES","NO")</f>
        <v>NO</v>
      </c>
      <c r="AJ288" s="30" t="str">
        <f>IF(SUM('Sales by Agent'!AH288:AJ288)&gt;0,"YES","NO")</f>
        <v>YES</v>
      </c>
      <c r="AK288" s="30" t="str">
        <f>IF(SUM('Sales by Agent'!AI288:AK288)&gt;0,"YES","NO")</f>
        <v>YES</v>
      </c>
      <c r="AL288" s="30" t="str">
        <f>IF(SUM('Sales by Agent'!AJ288:AL288)&gt;0,"YES","NO")</f>
        <v>YES</v>
      </c>
      <c r="AM288" s="30" t="str">
        <f>IF(SUM('Sales by Agent'!AK288:AM288)&gt;0,"YES","NO")</f>
        <v>NO</v>
      </c>
      <c r="AN288" s="30" t="str">
        <f>IF(SUM('Sales by Agent'!AL288:AN288)&gt;0,"YES","NO")</f>
        <v>NO</v>
      </c>
      <c r="AO288" s="30" t="str">
        <f>IF(SUM('Sales by Agent'!AM288:AO288)&gt;0,"YES","NO")</f>
        <v>NO</v>
      </c>
      <c r="AP288" s="30" t="str">
        <f>IF(SUM('Sales by Agent'!AN288:AP288)&gt;0,"YES","NO")</f>
        <v>NO</v>
      </c>
      <c r="AQ288" s="30" t="str">
        <f>IF(SUM('Sales by Agent'!AO288:AQ288)&gt;0,"YES","NO")</f>
        <v>NO</v>
      </c>
      <c r="AR288" s="30" t="str">
        <f>IF(SUM('Sales by Agent'!AP288:AR288)&gt;0,"YES","NO")</f>
        <v>NO</v>
      </c>
      <c r="AS288" s="30" t="str">
        <f>IF(SUM('Sales by Agent'!AQ288:AS288)&gt;0,"YES","NO")</f>
        <v>NO</v>
      </c>
      <c r="AT288" s="30" t="str">
        <f>IF(SUM('Sales by Agent'!AR288:AT288)&gt;0,"YES","NO")</f>
        <v>NO</v>
      </c>
      <c r="AU288" s="30" t="str">
        <f>IF(SUM('Sales by Agent'!AS288:AU288)&gt;0,"YES","NO")</f>
        <v>NO</v>
      </c>
      <c r="AV288" s="30" t="str">
        <f>IF(SUM('Sales by Agent'!AT288:AV288)&gt;0,"YES","NO")</f>
        <v>NO</v>
      </c>
      <c r="AW288" s="87"/>
      <c r="AX288" t="str">
        <f t="shared" si="46"/>
        <v>NO</v>
      </c>
      <c r="AY288" t="str">
        <f t="shared" si="47"/>
        <v>NO</v>
      </c>
      <c r="AZ288" t="str">
        <f t="shared" si="48"/>
        <v>NO</v>
      </c>
      <c r="BA288" t="str">
        <f t="shared" si="49"/>
        <v>NO</v>
      </c>
      <c r="BB288" t="str">
        <f t="shared" si="50"/>
        <v>NO</v>
      </c>
      <c r="BC288" t="str">
        <f t="shared" si="51"/>
        <v>NO</v>
      </c>
      <c r="BD288" t="str">
        <f t="shared" si="52"/>
        <v>NO</v>
      </c>
      <c r="BE288" t="str">
        <f t="shared" si="53"/>
        <v>NO</v>
      </c>
      <c r="BF288" t="str">
        <f t="shared" si="54"/>
        <v>NEW INACTIVE</v>
      </c>
      <c r="BG288" t="str">
        <f t="shared" si="55"/>
        <v>NO</v>
      </c>
      <c r="BH288" t="str">
        <f t="shared" si="45"/>
        <v>NO</v>
      </c>
    </row>
    <row r="289" spans="1:60">
      <c r="A289" s="564" t="s">
        <v>151</v>
      </c>
      <c r="B289" s="564" t="s">
        <v>2599</v>
      </c>
      <c r="C289" s="564" t="s">
        <v>478</v>
      </c>
      <c r="D289" s="564" t="s">
        <v>954</v>
      </c>
      <c r="E289" s="564" t="s">
        <v>1005</v>
      </c>
      <c r="F289" s="565">
        <v>2127150</v>
      </c>
      <c r="G289" s="31"/>
      <c r="H289" s="31"/>
      <c r="I289" s="30" t="str">
        <f>IF(SUM('Sales by Agent'!G289:I289)&gt;0,"YES","NO")</f>
        <v>YES</v>
      </c>
      <c r="J289" s="30" t="str">
        <f>IF(SUM('Sales by Agent'!H289:J289)&gt;0,"YES","NO")</f>
        <v>YES</v>
      </c>
      <c r="K289" s="30" t="str">
        <f>IF(SUM('Sales by Agent'!I289:K289)&gt;0,"YES","NO")</f>
        <v>YES</v>
      </c>
      <c r="L289" s="30" t="str">
        <f>IF(SUM('Sales by Agent'!J289:L289)&gt;0,"YES","NO")</f>
        <v>YES</v>
      </c>
      <c r="M289" s="30" t="str">
        <f>IF(SUM('Sales by Agent'!K289:M289)&gt;0,"YES","NO")</f>
        <v>YES</v>
      </c>
      <c r="N289" s="30" t="str">
        <f>IF(SUM('Sales by Agent'!L289:N289)&gt;0,"YES","NO")</f>
        <v>YES</v>
      </c>
      <c r="O289" s="30" t="str">
        <f>IF(SUM('Sales by Agent'!M289:O289)&gt;0,"YES","NO")</f>
        <v>YES</v>
      </c>
      <c r="P289" s="30" t="str">
        <f>IF(SUM('Sales by Agent'!N289:P289)&gt;0,"YES","NO")</f>
        <v>YES</v>
      </c>
      <c r="Q289" s="30" t="str">
        <f>IF(SUM('Sales by Agent'!O289:Q289)&gt;0,"YES","NO")</f>
        <v>YES</v>
      </c>
      <c r="R289" s="30" t="str">
        <f>IF(SUM('Sales by Agent'!P289:R289)&gt;0,"YES","NO")</f>
        <v>YES</v>
      </c>
      <c r="S289" s="30" t="str">
        <f>IF(SUM('Sales by Agent'!Q289:S289)&gt;0,"YES","NO")</f>
        <v>YES</v>
      </c>
      <c r="T289" s="30" t="str">
        <f>IF(SUM('Sales by Agent'!R289:T289)&gt;0,"YES","NO")</f>
        <v>YES</v>
      </c>
      <c r="U289" s="30" t="str">
        <f>IF(SUM('Sales by Agent'!S289:U289)&gt;0,"YES","NO")</f>
        <v>YES</v>
      </c>
      <c r="V289" s="30" t="str">
        <f>IF(SUM('Sales by Agent'!T289:V289)&gt;0,"YES","NO")</f>
        <v>YES</v>
      </c>
      <c r="W289" s="30" t="str">
        <f>IF(SUM('Sales by Agent'!U289:W289)&gt;0,"YES","NO")</f>
        <v>YES</v>
      </c>
      <c r="X289" s="30" t="str">
        <f>IF(SUM('Sales by Agent'!V289:X289)&gt;0,"YES","NO")</f>
        <v>YES</v>
      </c>
      <c r="Y289" s="30" t="str">
        <f>IF(SUM('Sales by Agent'!W289:Y289)&gt;0,"YES","NO")</f>
        <v>YES</v>
      </c>
      <c r="Z289" s="30" t="str">
        <f>IF(SUM('Sales by Agent'!X289:Z289)&gt;0,"YES","NO")</f>
        <v>YES</v>
      </c>
      <c r="AA289" s="30" t="str">
        <f>IF(SUM('Sales by Agent'!Y289:AA289)&gt;0,"YES","NO")</f>
        <v>YES</v>
      </c>
      <c r="AB289" s="30" t="str">
        <f>IF(SUM('Sales by Agent'!Z289:AB289)&gt;0,"YES","NO")</f>
        <v>NO</v>
      </c>
      <c r="AC289" s="30" t="str">
        <f>IF(SUM('Sales by Agent'!AA289:AC289)&gt;0,"YES","NO")</f>
        <v>NO</v>
      </c>
      <c r="AD289" s="30" t="str">
        <f>IF(SUM('Sales by Agent'!AB289:AD289)&gt;0,"YES","NO")</f>
        <v>NO</v>
      </c>
      <c r="AE289" s="30" t="str">
        <f>IF(SUM('Sales by Agent'!AC289:AE289)&gt;0,"YES","NO")</f>
        <v>NO</v>
      </c>
      <c r="AF289" s="30" t="str">
        <f>IF(SUM('Sales by Agent'!AD289:AF289)&gt;0,"YES","NO")</f>
        <v>NO</v>
      </c>
      <c r="AG289" s="30" t="str">
        <f>IF(SUM('Sales by Agent'!AE289:AG289)&gt;0,"YES","NO")</f>
        <v>NO</v>
      </c>
      <c r="AH289" s="30" t="str">
        <f>IF(SUM('Sales by Agent'!AF289:AH289)&gt;0,"YES","NO")</f>
        <v>NO</v>
      </c>
      <c r="AI289" s="30" t="str">
        <f>IF(SUM('Sales by Agent'!AG289:AI289)&gt;0,"YES","NO")</f>
        <v>NO</v>
      </c>
      <c r="AJ289" s="30" t="str">
        <f>IF(SUM('Sales by Agent'!AH289:AJ289)&gt;0,"YES","NO")</f>
        <v>NO</v>
      </c>
      <c r="AK289" s="30" t="str">
        <f>IF(SUM('Sales by Agent'!AI289:AK289)&gt;0,"YES","NO")</f>
        <v>NO</v>
      </c>
      <c r="AL289" s="30" t="str">
        <f>IF(SUM('Sales by Agent'!AJ289:AL289)&gt;0,"YES","NO")</f>
        <v>NO</v>
      </c>
      <c r="AM289" s="30" t="str">
        <f>IF(SUM('Sales by Agent'!AK289:AM289)&gt;0,"YES","NO")</f>
        <v>NO</v>
      </c>
      <c r="AN289" s="30" t="str">
        <f>IF(SUM('Sales by Agent'!AL289:AN289)&gt;0,"YES","NO")</f>
        <v>NO</v>
      </c>
      <c r="AO289" s="30" t="str">
        <f>IF(SUM('Sales by Agent'!AM289:AO289)&gt;0,"YES","NO")</f>
        <v>NO</v>
      </c>
      <c r="AP289" s="30" t="str">
        <f>IF(SUM('Sales by Agent'!AN289:AP289)&gt;0,"YES","NO")</f>
        <v>NO</v>
      </c>
      <c r="AQ289" s="30" t="str">
        <f>IF(SUM('Sales by Agent'!AO289:AQ289)&gt;0,"YES","NO")</f>
        <v>NO</v>
      </c>
      <c r="AR289" s="30" t="str">
        <f>IF(SUM('Sales by Agent'!AP289:AR289)&gt;0,"YES","NO")</f>
        <v>NO</v>
      </c>
      <c r="AS289" s="30" t="str">
        <f>IF(SUM('Sales by Agent'!AQ289:AS289)&gt;0,"YES","NO")</f>
        <v>NO</v>
      </c>
      <c r="AT289" s="30" t="str">
        <f>IF(SUM('Sales by Agent'!AR289:AT289)&gt;0,"YES","NO")</f>
        <v>NO</v>
      </c>
      <c r="AU289" s="30" t="str">
        <f>IF(SUM('Sales by Agent'!AS289:AU289)&gt;0,"YES","NO")</f>
        <v>NO</v>
      </c>
      <c r="AV289" s="30" t="str">
        <f>IF(SUM('Sales by Agent'!AT289:AV289)&gt;0,"YES","NO")</f>
        <v>NO</v>
      </c>
      <c r="AW289" s="87"/>
      <c r="AX289" t="str">
        <f t="shared" si="46"/>
        <v>NO</v>
      </c>
      <c r="AY289" t="str">
        <f t="shared" si="47"/>
        <v>NO</v>
      </c>
      <c r="AZ289" t="str">
        <f t="shared" si="48"/>
        <v>NO</v>
      </c>
      <c r="BA289" t="str">
        <f t="shared" si="49"/>
        <v>NO</v>
      </c>
      <c r="BB289" t="str">
        <f t="shared" si="50"/>
        <v>NO</v>
      </c>
      <c r="BC289" t="str">
        <f t="shared" si="51"/>
        <v>NO</v>
      </c>
      <c r="BD289" t="str">
        <f t="shared" si="52"/>
        <v>NO</v>
      </c>
      <c r="BE289" t="str">
        <f t="shared" si="53"/>
        <v>NO</v>
      </c>
      <c r="BF289" t="str">
        <f t="shared" si="54"/>
        <v>NO</v>
      </c>
      <c r="BG289" t="str">
        <f t="shared" si="55"/>
        <v>NO</v>
      </c>
      <c r="BH289" t="str">
        <f t="shared" si="45"/>
        <v>NO</v>
      </c>
    </row>
    <row r="290" spans="1:60">
      <c r="A290" s="564" t="s">
        <v>152</v>
      </c>
      <c r="B290" s="564" t="s">
        <v>2600</v>
      </c>
      <c r="C290" s="564" t="s">
        <v>478</v>
      </c>
      <c r="D290" s="564" t="s">
        <v>954</v>
      </c>
      <c r="E290" s="564" t="s">
        <v>1005</v>
      </c>
      <c r="F290" s="565">
        <v>9597510</v>
      </c>
      <c r="G290" s="86"/>
      <c r="H290" s="86"/>
      <c r="I290" s="30" t="str">
        <f>IF(SUM('Sales by Agent'!G290:I290)&gt;0,"YES","NO")</f>
        <v>YES</v>
      </c>
      <c r="J290" s="30" t="str">
        <f>IF(SUM('Sales by Agent'!H290:J290)&gt;0,"YES","NO")</f>
        <v>YES</v>
      </c>
      <c r="K290" s="30" t="str">
        <f>IF(SUM('Sales by Agent'!I290:K290)&gt;0,"YES","NO")</f>
        <v>YES</v>
      </c>
      <c r="L290" s="30" t="str">
        <f>IF(SUM('Sales by Agent'!J290:L290)&gt;0,"YES","NO")</f>
        <v>YES</v>
      </c>
      <c r="M290" s="30" t="str">
        <f>IF(SUM('Sales by Agent'!K290:M290)&gt;0,"YES","NO")</f>
        <v>YES</v>
      </c>
      <c r="N290" s="30" t="str">
        <f>IF(SUM('Sales by Agent'!L290:N290)&gt;0,"YES","NO")</f>
        <v>YES</v>
      </c>
      <c r="O290" s="30" t="str">
        <f>IF(SUM('Sales by Agent'!M290:O290)&gt;0,"YES","NO")</f>
        <v>YES</v>
      </c>
      <c r="P290" s="30" t="str">
        <f>IF(SUM('Sales by Agent'!N290:P290)&gt;0,"YES","NO")</f>
        <v>YES</v>
      </c>
      <c r="Q290" s="30" t="str">
        <f>IF(SUM('Sales by Agent'!O290:Q290)&gt;0,"YES","NO")</f>
        <v>YES</v>
      </c>
      <c r="R290" s="30" t="str">
        <f>IF(SUM('Sales by Agent'!P290:R290)&gt;0,"YES","NO")</f>
        <v>YES</v>
      </c>
      <c r="S290" s="30" t="str">
        <f>IF(SUM('Sales by Agent'!Q290:S290)&gt;0,"YES","NO")</f>
        <v>YES</v>
      </c>
      <c r="T290" s="30" t="str">
        <f>IF(SUM('Sales by Agent'!R290:T290)&gt;0,"YES","NO")</f>
        <v>YES</v>
      </c>
      <c r="U290" s="30" t="str">
        <f>IF(SUM('Sales by Agent'!S290:U290)&gt;0,"YES","NO")</f>
        <v>YES</v>
      </c>
      <c r="V290" s="30" t="str">
        <f>IF(SUM('Sales by Agent'!T290:V290)&gt;0,"YES","NO")</f>
        <v>YES</v>
      </c>
      <c r="W290" s="30" t="str">
        <f>IF(SUM('Sales by Agent'!U290:W290)&gt;0,"YES","NO")</f>
        <v>YES</v>
      </c>
      <c r="X290" s="30" t="str">
        <f>IF(SUM('Sales by Agent'!V290:X290)&gt;0,"YES","NO")</f>
        <v>YES</v>
      </c>
      <c r="Y290" s="30" t="str">
        <f>IF(SUM('Sales by Agent'!W290:Y290)&gt;0,"YES","NO")</f>
        <v>YES</v>
      </c>
      <c r="Z290" s="30" t="str">
        <f>IF(SUM('Sales by Agent'!X290:Z290)&gt;0,"YES","NO")</f>
        <v>YES</v>
      </c>
      <c r="AA290" s="30" t="str">
        <f>IF(SUM('Sales by Agent'!Y290:AA290)&gt;0,"YES","NO")</f>
        <v>YES</v>
      </c>
      <c r="AB290" s="30" t="str">
        <f>IF(SUM('Sales by Agent'!Z290:AB290)&gt;0,"YES","NO")</f>
        <v>YES</v>
      </c>
      <c r="AC290" s="30" t="str">
        <f>IF(SUM('Sales by Agent'!AA290:AC290)&gt;0,"YES","NO")</f>
        <v>YES</v>
      </c>
      <c r="AD290" s="30" t="str">
        <f>IF(SUM('Sales by Agent'!AB290:AD290)&gt;0,"YES","NO")</f>
        <v>YES</v>
      </c>
      <c r="AE290" s="30" t="str">
        <f>IF(SUM('Sales by Agent'!AC290:AE290)&gt;0,"YES","NO")</f>
        <v>YES</v>
      </c>
      <c r="AF290" s="30" t="str">
        <f>IF(SUM('Sales by Agent'!AD290:AF290)&gt;0,"YES","NO")</f>
        <v>YES</v>
      </c>
      <c r="AG290" s="30" t="str">
        <f>IF(SUM('Sales by Agent'!AE290:AG290)&gt;0,"YES","NO")</f>
        <v>YES</v>
      </c>
      <c r="AH290" s="30" t="str">
        <f>IF(SUM('Sales by Agent'!AF290:AH290)&gt;0,"YES","NO")</f>
        <v>YES</v>
      </c>
      <c r="AI290" s="30" t="str">
        <f>IF(SUM('Sales by Agent'!AG290:AI290)&gt;0,"YES","NO")</f>
        <v>YES</v>
      </c>
      <c r="AJ290" s="30" t="str">
        <f>IF(SUM('Sales by Agent'!AH290:AJ290)&gt;0,"YES","NO")</f>
        <v>YES</v>
      </c>
      <c r="AK290" s="30" t="str">
        <f>IF(SUM('Sales by Agent'!AI290:AK290)&gt;0,"YES","NO")</f>
        <v>YES</v>
      </c>
      <c r="AL290" s="30" t="str">
        <f>IF(SUM('Sales by Agent'!AJ290:AL290)&gt;0,"YES","NO")</f>
        <v>YES</v>
      </c>
      <c r="AM290" s="30" t="str">
        <f>IF(SUM('Sales by Agent'!AK290:AM290)&gt;0,"YES","NO")</f>
        <v>YES</v>
      </c>
      <c r="AN290" s="30" t="str">
        <f>IF(SUM('Sales by Agent'!AL290:AN290)&gt;0,"YES","NO")</f>
        <v>YES</v>
      </c>
      <c r="AO290" s="30" t="str">
        <f>IF(SUM('Sales by Agent'!AM290:AO290)&gt;0,"YES","NO")</f>
        <v>YES</v>
      </c>
      <c r="AP290" s="30" t="str">
        <f>IF(SUM('Sales by Agent'!AN290:AP290)&gt;0,"YES","NO")</f>
        <v>YES</v>
      </c>
      <c r="AQ290" s="30" t="str">
        <f>IF(SUM('Sales by Agent'!AO290:AQ290)&gt;0,"YES","NO")</f>
        <v>YES</v>
      </c>
      <c r="AR290" s="30" t="str">
        <f>IF(SUM('Sales by Agent'!AP290:AR290)&gt;0,"YES","NO")</f>
        <v>YES</v>
      </c>
      <c r="AS290" s="30" t="str">
        <f>IF(SUM('Sales by Agent'!AQ290:AS290)&gt;0,"YES","NO")</f>
        <v>YES</v>
      </c>
      <c r="AT290" s="30" t="str">
        <f>IF(SUM('Sales by Agent'!AR290:AT290)&gt;0,"YES","NO")</f>
        <v>YES</v>
      </c>
      <c r="AU290" s="30" t="str">
        <f>IF(SUM('Sales by Agent'!AS290:AU290)&gt;0,"YES","NO")</f>
        <v>YES</v>
      </c>
      <c r="AV290" s="30" t="str">
        <f>IF(SUM('Sales by Agent'!AT290:AV290)&gt;0,"YES","NO")</f>
        <v>YES</v>
      </c>
      <c r="AW290" s="87"/>
      <c r="AX290" t="str">
        <f t="shared" si="46"/>
        <v>NO</v>
      </c>
      <c r="AY290" t="str">
        <f t="shared" si="47"/>
        <v>NO</v>
      </c>
      <c r="AZ290" t="str">
        <f t="shared" si="48"/>
        <v>NO</v>
      </c>
      <c r="BA290" t="str">
        <f t="shared" si="49"/>
        <v>NO</v>
      </c>
      <c r="BB290" t="str">
        <f t="shared" si="50"/>
        <v>NO</v>
      </c>
      <c r="BC290" t="str">
        <f t="shared" si="51"/>
        <v>NO</v>
      </c>
      <c r="BD290" t="str">
        <f t="shared" si="52"/>
        <v>NO</v>
      </c>
      <c r="BE290" t="str">
        <f t="shared" si="53"/>
        <v>NO</v>
      </c>
      <c r="BF290" t="str">
        <f t="shared" si="54"/>
        <v>NO</v>
      </c>
      <c r="BG290" t="str">
        <f t="shared" si="55"/>
        <v>NO</v>
      </c>
      <c r="BH290" t="str">
        <f t="shared" si="45"/>
        <v>NO</v>
      </c>
    </row>
    <row r="291" spans="1:60">
      <c r="A291" s="564" t="s">
        <v>153</v>
      </c>
      <c r="B291" s="564" t="s">
        <v>2601</v>
      </c>
      <c r="C291" s="564" t="s">
        <v>478</v>
      </c>
      <c r="D291" s="564" t="s">
        <v>954</v>
      </c>
      <c r="E291" s="564" t="s">
        <v>1005</v>
      </c>
      <c r="F291" s="565">
        <v>726700</v>
      </c>
      <c r="G291" s="31"/>
      <c r="H291" s="87"/>
      <c r="I291" s="30" t="str">
        <f>IF(SUM('Sales by Agent'!G291:I291)&gt;0,"YES","NO")</f>
        <v>YES</v>
      </c>
      <c r="J291" s="30" t="str">
        <f>IF(SUM('Sales by Agent'!H291:J291)&gt;0,"YES","NO")</f>
        <v>YES</v>
      </c>
      <c r="K291" s="30" t="str">
        <f>IF(SUM('Sales by Agent'!I291:K291)&gt;0,"YES","NO")</f>
        <v>YES</v>
      </c>
      <c r="L291" s="30" t="str">
        <f>IF(SUM('Sales by Agent'!J291:L291)&gt;0,"YES","NO")</f>
        <v>NO</v>
      </c>
      <c r="M291" s="30" t="str">
        <f>IF(SUM('Sales by Agent'!K291:M291)&gt;0,"YES","NO")</f>
        <v>NO</v>
      </c>
      <c r="N291" s="30" t="str">
        <f>IF(SUM('Sales by Agent'!L291:N291)&gt;0,"YES","NO")</f>
        <v>NO</v>
      </c>
      <c r="O291" s="30" t="str">
        <f>IF(SUM('Sales by Agent'!M291:O291)&gt;0,"YES","NO")</f>
        <v>NO</v>
      </c>
      <c r="P291" s="30" t="str">
        <f>IF(SUM('Sales by Agent'!N291:P291)&gt;0,"YES","NO")</f>
        <v>NO</v>
      </c>
      <c r="Q291" s="30" t="str">
        <f>IF(SUM('Sales by Agent'!O291:Q291)&gt;0,"YES","NO")</f>
        <v>NO</v>
      </c>
      <c r="R291" s="30" t="str">
        <f>IF(SUM('Sales by Agent'!P291:R291)&gt;0,"YES","NO")</f>
        <v>NO</v>
      </c>
      <c r="S291" s="30" t="str">
        <f>IF(SUM('Sales by Agent'!Q291:S291)&gt;0,"YES","NO")</f>
        <v>NO</v>
      </c>
      <c r="T291" s="30" t="str">
        <f>IF(SUM('Sales by Agent'!R291:T291)&gt;0,"YES","NO")</f>
        <v>NO</v>
      </c>
      <c r="U291" s="30" t="str">
        <f>IF(SUM('Sales by Agent'!S291:U291)&gt;0,"YES","NO")</f>
        <v>NO</v>
      </c>
      <c r="V291" s="30" t="str">
        <f>IF(SUM('Sales by Agent'!T291:V291)&gt;0,"YES","NO")</f>
        <v>NO</v>
      </c>
      <c r="W291" s="30" t="str">
        <f>IF(SUM('Sales by Agent'!U291:W291)&gt;0,"YES","NO")</f>
        <v>NO</v>
      </c>
      <c r="X291" s="30" t="str">
        <f>IF(SUM('Sales by Agent'!V291:X291)&gt;0,"YES","NO")</f>
        <v>NO</v>
      </c>
      <c r="Y291" s="30" t="str">
        <f>IF(SUM('Sales by Agent'!W291:Y291)&gt;0,"YES","NO")</f>
        <v>NO</v>
      </c>
      <c r="Z291" s="30" t="str">
        <f>IF(SUM('Sales by Agent'!X291:Z291)&gt;0,"YES","NO")</f>
        <v>NO</v>
      </c>
      <c r="AA291" s="30" t="str">
        <f>IF(SUM('Sales by Agent'!Y291:AA291)&gt;0,"YES","NO")</f>
        <v>NO</v>
      </c>
      <c r="AB291" s="30" t="str">
        <f>IF(SUM('Sales by Agent'!Z291:AB291)&gt;0,"YES","NO")</f>
        <v>NO</v>
      </c>
      <c r="AC291" s="30" t="str">
        <f>IF(SUM('Sales by Agent'!AA291:AC291)&gt;0,"YES","NO")</f>
        <v>NO</v>
      </c>
      <c r="AD291" s="30" t="str">
        <f>IF(SUM('Sales by Agent'!AB291:AD291)&gt;0,"YES","NO")</f>
        <v>NO</v>
      </c>
      <c r="AE291" s="30" t="str">
        <f>IF(SUM('Sales by Agent'!AC291:AE291)&gt;0,"YES","NO")</f>
        <v>NO</v>
      </c>
      <c r="AF291" s="30" t="str">
        <f>IF(SUM('Sales by Agent'!AD291:AF291)&gt;0,"YES","NO")</f>
        <v>NO</v>
      </c>
      <c r="AG291" s="30" t="str">
        <f>IF(SUM('Sales by Agent'!AE291:AG291)&gt;0,"YES","NO")</f>
        <v>NO</v>
      </c>
      <c r="AH291" s="30" t="str">
        <f>IF(SUM('Sales by Agent'!AF291:AH291)&gt;0,"YES","NO")</f>
        <v>NO</v>
      </c>
      <c r="AI291" s="30" t="str">
        <f>IF(SUM('Sales by Agent'!AG291:AI291)&gt;0,"YES","NO")</f>
        <v>NO</v>
      </c>
      <c r="AJ291" s="30" t="str">
        <f>IF(SUM('Sales by Agent'!AH291:AJ291)&gt;0,"YES","NO")</f>
        <v>NO</v>
      </c>
      <c r="AK291" s="30" t="str">
        <f>IF(SUM('Sales by Agent'!AI291:AK291)&gt;0,"YES","NO")</f>
        <v>NO</v>
      </c>
      <c r="AL291" s="30" t="str">
        <f>IF(SUM('Sales by Agent'!AJ291:AL291)&gt;0,"YES","NO")</f>
        <v>NO</v>
      </c>
      <c r="AM291" s="30" t="str">
        <f>IF(SUM('Sales by Agent'!AK291:AM291)&gt;0,"YES","NO")</f>
        <v>NO</v>
      </c>
      <c r="AN291" s="30" t="str">
        <f>IF(SUM('Sales by Agent'!AL291:AN291)&gt;0,"YES","NO")</f>
        <v>NO</v>
      </c>
      <c r="AO291" s="30" t="str">
        <f>IF(SUM('Sales by Agent'!AM291:AO291)&gt;0,"YES","NO")</f>
        <v>NO</v>
      </c>
      <c r="AP291" s="30" t="str">
        <f>IF(SUM('Sales by Agent'!AN291:AP291)&gt;0,"YES","NO")</f>
        <v>NO</v>
      </c>
      <c r="AQ291" s="30" t="str">
        <f>IF(SUM('Sales by Agent'!AO291:AQ291)&gt;0,"YES","NO")</f>
        <v>NO</v>
      </c>
      <c r="AR291" s="30" t="str">
        <f>IF(SUM('Sales by Agent'!AP291:AR291)&gt;0,"YES","NO")</f>
        <v>NO</v>
      </c>
      <c r="AS291" s="30" t="str">
        <f>IF(SUM('Sales by Agent'!AQ291:AS291)&gt;0,"YES","NO")</f>
        <v>NO</v>
      </c>
      <c r="AT291" s="30" t="str">
        <f>IF(SUM('Sales by Agent'!AR291:AT291)&gt;0,"YES","NO")</f>
        <v>NO</v>
      </c>
      <c r="AU291" s="30" t="str">
        <f>IF(SUM('Sales by Agent'!AS291:AU291)&gt;0,"YES","NO")</f>
        <v>NO</v>
      </c>
      <c r="AV291" s="30" t="str">
        <f>IF(SUM('Sales by Agent'!AT291:AV291)&gt;0,"YES","NO")</f>
        <v>NO</v>
      </c>
      <c r="AW291" s="87"/>
      <c r="AX291" t="str">
        <f t="shared" si="46"/>
        <v>NO</v>
      </c>
      <c r="AY291" t="str">
        <f t="shared" si="47"/>
        <v>NO</v>
      </c>
      <c r="AZ291" t="str">
        <f t="shared" si="48"/>
        <v>NO</v>
      </c>
      <c r="BA291" t="str">
        <f t="shared" si="49"/>
        <v>NO</v>
      </c>
      <c r="BB291" t="str">
        <f t="shared" si="50"/>
        <v>NO</v>
      </c>
      <c r="BC291" t="str">
        <f t="shared" si="51"/>
        <v>NO</v>
      </c>
      <c r="BD291" t="str">
        <f t="shared" si="52"/>
        <v>NO</v>
      </c>
      <c r="BE291" t="str">
        <f t="shared" si="53"/>
        <v>NO</v>
      </c>
      <c r="BF291" t="str">
        <f t="shared" si="54"/>
        <v>NO</v>
      </c>
      <c r="BG291" t="str">
        <f t="shared" si="55"/>
        <v>NO</v>
      </c>
      <c r="BH291" t="str">
        <f t="shared" si="45"/>
        <v>NO</v>
      </c>
    </row>
    <row r="292" spans="1:60">
      <c r="A292" s="564" t="s">
        <v>154</v>
      </c>
      <c r="B292" s="564" t="s">
        <v>2602</v>
      </c>
      <c r="C292" s="564" t="s">
        <v>478</v>
      </c>
      <c r="D292" s="564" t="s">
        <v>954</v>
      </c>
      <c r="E292" s="564" t="s">
        <v>1005</v>
      </c>
      <c r="F292" s="565">
        <v>7107000</v>
      </c>
      <c r="G292" s="87"/>
      <c r="H292" s="87"/>
      <c r="I292" s="30" t="str">
        <f>IF(SUM('Sales by Agent'!G292:I292)&gt;0,"YES","NO")</f>
        <v>YES</v>
      </c>
      <c r="J292" s="30" t="str">
        <f>IF(SUM('Sales by Agent'!H292:J292)&gt;0,"YES","NO")</f>
        <v>YES</v>
      </c>
      <c r="K292" s="30" t="str">
        <f>IF(SUM('Sales by Agent'!I292:K292)&gt;0,"YES","NO")</f>
        <v>YES</v>
      </c>
      <c r="L292" s="30" t="str">
        <f>IF(SUM('Sales by Agent'!J292:L292)&gt;0,"YES","NO")</f>
        <v>YES</v>
      </c>
      <c r="M292" s="30" t="str">
        <f>IF(SUM('Sales by Agent'!K292:M292)&gt;0,"YES","NO")</f>
        <v>YES</v>
      </c>
      <c r="N292" s="30" t="str">
        <f>IF(SUM('Sales by Agent'!L292:N292)&gt;0,"YES","NO")</f>
        <v>YES</v>
      </c>
      <c r="O292" s="30" t="str">
        <f>IF(SUM('Sales by Agent'!M292:O292)&gt;0,"YES","NO")</f>
        <v>YES</v>
      </c>
      <c r="P292" s="30" t="str">
        <f>IF(SUM('Sales by Agent'!N292:P292)&gt;0,"YES","NO")</f>
        <v>YES</v>
      </c>
      <c r="Q292" s="30" t="str">
        <f>IF(SUM('Sales by Agent'!O292:Q292)&gt;0,"YES","NO")</f>
        <v>YES</v>
      </c>
      <c r="R292" s="30" t="str">
        <f>IF(SUM('Sales by Agent'!P292:R292)&gt;0,"YES","NO")</f>
        <v>YES</v>
      </c>
      <c r="S292" s="30" t="str">
        <f>IF(SUM('Sales by Agent'!Q292:S292)&gt;0,"YES","NO")</f>
        <v>YES</v>
      </c>
      <c r="T292" s="30" t="str">
        <f>IF(SUM('Sales by Agent'!R292:T292)&gt;0,"YES","NO")</f>
        <v>YES</v>
      </c>
      <c r="U292" s="30" t="str">
        <f>IF(SUM('Sales by Agent'!S292:U292)&gt;0,"YES","NO")</f>
        <v>YES</v>
      </c>
      <c r="V292" s="30" t="str">
        <f>IF(SUM('Sales by Agent'!T292:V292)&gt;0,"YES","NO")</f>
        <v>YES</v>
      </c>
      <c r="W292" s="30" t="str">
        <f>IF(SUM('Sales by Agent'!U292:W292)&gt;0,"YES","NO")</f>
        <v>YES</v>
      </c>
      <c r="X292" s="30" t="str">
        <f>IF(SUM('Sales by Agent'!V292:X292)&gt;0,"YES","NO")</f>
        <v>YES</v>
      </c>
      <c r="Y292" s="30" t="str">
        <f>IF(SUM('Sales by Agent'!W292:Y292)&gt;0,"YES","NO")</f>
        <v>YES</v>
      </c>
      <c r="Z292" s="30" t="str">
        <f>IF(SUM('Sales by Agent'!X292:Z292)&gt;0,"YES","NO")</f>
        <v>YES</v>
      </c>
      <c r="AA292" s="30" t="str">
        <f>IF(SUM('Sales by Agent'!Y292:AA292)&gt;0,"YES","NO")</f>
        <v>YES</v>
      </c>
      <c r="AB292" s="30" t="str">
        <f>IF(SUM('Sales by Agent'!Z292:AB292)&gt;0,"YES","NO")</f>
        <v>YES</v>
      </c>
      <c r="AC292" s="30" t="str">
        <f>IF(SUM('Sales by Agent'!AA292:AC292)&gt;0,"YES","NO")</f>
        <v>YES</v>
      </c>
      <c r="AD292" s="30" t="str">
        <f>IF(SUM('Sales by Agent'!AB292:AD292)&gt;0,"YES","NO")</f>
        <v>YES</v>
      </c>
      <c r="AE292" s="30" t="str">
        <f>IF(SUM('Sales by Agent'!AC292:AE292)&gt;0,"YES","NO")</f>
        <v>YES</v>
      </c>
      <c r="AF292" s="30" t="str">
        <f>IF(SUM('Sales by Agent'!AD292:AF292)&gt;0,"YES","NO")</f>
        <v>YES</v>
      </c>
      <c r="AG292" s="30" t="str">
        <f>IF(SUM('Sales by Agent'!AE292:AG292)&gt;0,"YES","NO")</f>
        <v>YES</v>
      </c>
      <c r="AH292" s="30" t="str">
        <f>IF(SUM('Sales by Agent'!AF292:AH292)&gt;0,"YES","NO")</f>
        <v>YES</v>
      </c>
      <c r="AI292" s="30" t="str">
        <f>IF(SUM('Sales by Agent'!AG292:AI292)&gt;0,"YES","NO")</f>
        <v>YES</v>
      </c>
      <c r="AJ292" s="30" t="str">
        <f>IF(SUM('Sales by Agent'!AH292:AJ292)&gt;0,"YES","NO")</f>
        <v>YES</v>
      </c>
      <c r="AK292" s="30" t="str">
        <f>IF(SUM('Sales by Agent'!AI292:AK292)&gt;0,"YES","NO")</f>
        <v>YES</v>
      </c>
      <c r="AL292" s="30" t="str">
        <f>IF(SUM('Sales by Agent'!AJ292:AL292)&gt;0,"YES","NO")</f>
        <v>YES</v>
      </c>
      <c r="AM292" s="30" t="str">
        <f>IF(SUM('Sales by Agent'!AK292:AM292)&gt;0,"YES","NO")</f>
        <v>YES</v>
      </c>
      <c r="AN292" s="30" t="str">
        <f>IF(SUM('Sales by Agent'!AL292:AN292)&gt;0,"YES","NO")</f>
        <v>YES</v>
      </c>
      <c r="AO292" s="30" t="str">
        <f>IF(SUM('Sales by Agent'!AM292:AO292)&gt;0,"YES","NO")</f>
        <v>YES</v>
      </c>
      <c r="AP292" s="30" t="str">
        <f>IF(SUM('Sales by Agent'!AN292:AP292)&gt;0,"YES","NO")</f>
        <v>YES</v>
      </c>
      <c r="AQ292" s="30" t="str">
        <f>IF(SUM('Sales by Agent'!AO292:AQ292)&gt;0,"YES","NO")</f>
        <v>YES</v>
      </c>
      <c r="AR292" s="30" t="str">
        <f>IF(SUM('Sales by Agent'!AP292:AR292)&gt;0,"YES","NO")</f>
        <v>YES</v>
      </c>
      <c r="AS292" s="30" t="str">
        <f>IF(SUM('Sales by Agent'!AQ292:AS292)&gt;0,"YES","NO")</f>
        <v>YES</v>
      </c>
      <c r="AT292" s="30" t="str">
        <f>IF(SUM('Sales by Agent'!AR292:AT292)&gt;0,"YES","NO")</f>
        <v>YES</v>
      </c>
      <c r="AU292" s="30" t="str">
        <f>IF(SUM('Sales by Agent'!AS292:AU292)&gt;0,"YES","NO")</f>
        <v>YES</v>
      </c>
      <c r="AV292" s="30" t="str">
        <f>IF(SUM('Sales by Agent'!AT292:AV292)&gt;0,"YES","NO")</f>
        <v>YES</v>
      </c>
      <c r="AW292" s="87"/>
      <c r="AX292" t="str">
        <f t="shared" si="46"/>
        <v>NO</v>
      </c>
      <c r="AY292" t="str">
        <f t="shared" si="47"/>
        <v>NO</v>
      </c>
      <c r="AZ292" t="str">
        <f t="shared" si="48"/>
        <v>NO</v>
      </c>
      <c r="BA292" t="str">
        <f t="shared" si="49"/>
        <v>NO</v>
      </c>
      <c r="BB292" t="str">
        <f t="shared" si="50"/>
        <v>NO</v>
      </c>
      <c r="BC292" t="str">
        <f t="shared" si="51"/>
        <v>NO</v>
      </c>
      <c r="BD292" t="str">
        <f t="shared" si="52"/>
        <v>NO</v>
      </c>
      <c r="BE292" t="str">
        <f t="shared" si="53"/>
        <v>NO</v>
      </c>
      <c r="BF292" t="str">
        <f t="shared" si="54"/>
        <v>NO</v>
      </c>
      <c r="BG292" t="str">
        <f t="shared" si="55"/>
        <v>NO</v>
      </c>
      <c r="BH292" t="str">
        <f t="shared" si="45"/>
        <v>NO</v>
      </c>
    </row>
    <row r="293" spans="1:60">
      <c r="A293" s="564" t="s">
        <v>165</v>
      </c>
      <c r="B293" s="564" t="s">
        <v>2603</v>
      </c>
      <c r="C293" s="564" t="s">
        <v>478</v>
      </c>
      <c r="D293" s="564" t="s">
        <v>954</v>
      </c>
      <c r="E293" s="564" t="s">
        <v>1005</v>
      </c>
      <c r="F293" s="565">
        <v>4090350</v>
      </c>
      <c r="G293" s="86"/>
      <c r="H293" s="86"/>
      <c r="I293" s="30" t="str">
        <f>IF(SUM('Sales by Agent'!G293:I293)&gt;0,"YES","NO")</f>
        <v>YES</v>
      </c>
      <c r="J293" s="30" t="str">
        <f>IF(SUM('Sales by Agent'!H293:J293)&gt;0,"YES","NO")</f>
        <v>YES</v>
      </c>
      <c r="K293" s="30" t="str">
        <f>IF(SUM('Sales by Agent'!I293:K293)&gt;0,"YES","NO")</f>
        <v>YES</v>
      </c>
      <c r="L293" s="30" t="str">
        <f>IF(SUM('Sales by Agent'!J293:L293)&gt;0,"YES","NO")</f>
        <v>YES</v>
      </c>
      <c r="M293" s="30" t="str">
        <f>IF(SUM('Sales by Agent'!K293:M293)&gt;0,"YES","NO")</f>
        <v>YES</v>
      </c>
      <c r="N293" s="30" t="str">
        <f>IF(SUM('Sales by Agent'!L293:N293)&gt;0,"YES","NO")</f>
        <v>YES</v>
      </c>
      <c r="O293" s="30" t="str">
        <f>IF(SUM('Sales by Agent'!M293:O293)&gt;0,"YES","NO")</f>
        <v>YES</v>
      </c>
      <c r="P293" s="30" t="str">
        <f>IF(SUM('Sales by Agent'!N293:P293)&gt;0,"YES","NO")</f>
        <v>YES</v>
      </c>
      <c r="Q293" s="30" t="str">
        <f>IF(SUM('Sales by Agent'!O293:Q293)&gt;0,"YES","NO")</f>
        <v>YES</v>
      </c>
      <c r="R293" s="30" t="str">
        <f>IF(SUM('Sales by Agent'!P293:R293)&gt;0,"YES","NO")</f>
        <v>YES</v>
      </c>
      <c r="S293" s="30" t="str">
        <f>IF(SUM('Sales by Agent'!Q293:S293)&gt;0,"YES","NO")</f>
        <v>YES</v>
      </c>
      <c r="T293" s="30" t="str">
        <f>IF(SUM('Sales by Agent'!R293:T293)&gt;0,"YES","NO")</f>
        <v>YES</v>
      </c>
      <c r="U293" s="30" t="str">
        <f>IF(SUM('Sales by Agent'!S293:U293)&gt;0,"YES","NO")</f>
        <v>YES</v>
      </c>
      <c r="V293" s="30" t="str">
        <f>IF(SUM('Sales by Agent'!T293:V293)&gt;0,"YES","NO")</f>
        <v>YES</v>
      </c>
      <c r="W293" s="30" t="str">
        <f>IF(SUM('Sales by Agent'!U293:W293)&gt;0,"YES","NO")</f>
        <v>YES</v>
      </c>
      <c r="X293" s="30" t="str">
        <f>IF(SUM('Sales by Agent'!V293:X293)&gt;0,"YES","NO")</f>
        <v>YES</v>
      </c>
      <c r="Y293" s="30" t="str">
        <f>IF(SUM('Sales by Agent'!W293:Y293)&gt;0,"YES","NO")</f>
        <v>YES</v>
      </c>
      <c r="Z293" s="30" t="str">
        <f>IF(SUM('Sales by Agent'!X293:Z293)&gt;0,"YES","NO")</f>
        <v>YES</v>
      </c>
      <c r="AA293" s="30" t="str">
        <f>IF(SUM('Sales by Agent'!Y293:AA293)&gt;0,"YES","NO")</f>
        <v>YES</v>
      </c>
      <c r="AB293" s="30" t="str">
        <f>IF(SUM('Sales by Agent'!Z293:AB293)&gt;0,"YES","NO")</f>
        <v>YES</v>
      </c>
      <c r="AC293" s="30" t="str">
        <f>IF(SUM('Sales by Agent'!AA293:AC293)&gt;0,"YES","NO")</f>
        <v>YES</v>
      </c>
      <c r="AD293" s="30" t="str">
        <f>IF(SUM('Sales by Agent'!AB293:AD293)&gt;0,"YES","NO")</f>
        <v>YES</v>
      </c>
      <c r="AE293" s="30" t="str">
        <f>IF(SUM('Sales by Agent'!AC293:AE293)&gt;0,"YES","NO")</f>
        <v>NO</v>
      </c>
      <c r="AF293" s="30" t="str">
        <f>IF(SUM('Sales by Agent'!AD293:AF293)&gt;0,"YES","NO")</f>
        <v>NO</v>
      </c>
      <c r="AG293" s="30" t="str">
        <f>IF(SUM('Sales by Agent'!AE293:AG293)&gt;0,"YES","NO")</f>
        <v>NO</v>
      </c>
      <c r="AH293" s="30" t="str">
        <f>IF(SUM('Sales by Agent'!AF293:AH293)&gt;0,"YES","NO")</f>
        <v>NO</v>
      </c>
      <c r="AI293" s="30" t="str">
        <f>IF(SUM('Sales by Agent'!AG293:AI293)&gt;0,"YES","NO")</f>
        <v>NO</v>
      </c>
      <c r="AJ293" s="30" t="str">
        <f>IF(SUM('Sales by Agent'!AH293:AJ293)&gt;0,"YES","NO")</f>
        <v>NO</v>
      </c>
      <c r="AK293" s="30" t="str">
        <f>IF(SUM('Sales by Agent'!AI293:AK293)&gt;0,"YES","NO")</f>
        <v>NO</v>
      </c>
      <c r="AL293" s="30" t="str">
        <f>IF(SUM('Sales by Agent'!AJ293:AL293)&gt;0,"YES","NO")</f>
        <v>NO</v>
      </c>
      <c r="AM293" s="30" t="str">
        <f>IF(SUM('Sales by Agent'!AK293:AM293)&gt;0,"YES","NO")</f>
        <v>NO</v>
      </c>
      <c r="AN293" s="30" t="str">
        <f>IF(SUM('Sales by Agent'!AL293:AN293)&gt;0,"YES","NO")</f>
        <v>NO</v>
      </c>
      <c r="AO293" s="30" t="str">
        <f>IF(SUM('Sales by Agent'!AM293:AO293)&gt;0,"YES","NO")</f>
        <v>NO</v>
      </c>
      <c r="AP293" s="30" t="str">
        <f>IF(SUM('Sales by Agent'!AN293:AP293)&gt;0,"YES","NO")</f>
        <v>NO</v>
      </c>
      <c r="AQ293" s="30" t="str">
        <f>IF(SUM('Sales by Agent'!AO293:AQ293)&gt;0,"YES","NO")</f>
        <v>NO</v>
      </c>
      <c r="AR293" s="30" t="str">
        <f>IF(SUM('Sales by Agent'!AP293:AR293)&gt;0,"YES","NO")</f>
        <v>NO</v>
      </c>
      <c r="AS293" s="30" t="str">
        <f>IF(SUM('Sales by Agent'!AQ293:AS293)&gt;0,"YES","NO")</f>
        <v>NO</v>
      </c>
      <c r="AT293" s="30" t="str">
        <f>IF(SUM('Sales by Agent'!AR293:AT293)&gt;0,"YES","NO")</f>
        <v>NO</v>
      </c>
      <c r="AU293" s="30" t="str">
        <f>IF(SUM('Sales by Agent'!AS293:AU293)&gt;0,"YES","NO")</f>
        <v>YES</v>
      </c>
      <c r="AV293" s="30" t="str">
        <f>IF(SUM('Sales by Agent'!AT293:AV293)&gt;0,"YES","NO")</f>
        <v>YES</v>
      </c>
      <c r="AW293" s="87"/>
      <c r="AX293" t="str">
        <f t="shared" si="46"/>
        <v>NEW INACTIVE</v>
      </c>
      <c r="AY293" t="str">
        <f t="shared" si="47"/>
        <v>NO</v>
      </c>
      <c r="AZ293" t="str">
        <f t="shared" si="48"/>
        <v>NO</v>
      </c>
      <c r="BA293" t="str">
        <f t="shared" si="49"/>
        <v>NO</v>
      </c>
      <c r="BB293" t="str">
        <f t="shared" si="50"/>
        <v>NO</v>
      </c>
      <c r="BC293" t="str">
        <f t="shared" si="51"/>
        <v>NO</v>
      </c>
      <c r="BD293" t="str">
        <f t="shared" si="52"/>
        <v>NO</v>
      </c>
      <c r="BE293" t="str">
        <f t="shared" si="53"/>
        <v>NO</v>
      </c>
      <c r="BF293" t="str">
        <f t="shared" si="54"/>
        <v>NO</v>
      </c>
      <c r="BG293" t="str">
        <f t="shared" si="55"/>
        <v>NO</v>
      </c>
      <c r="BH293" t="str">
        <f t="shared" si="45"/>
        <v>NO</v>
      </c>
    </row>
    <row r="294" spans="1:60">
      <c r="A294" s="564" t="s">
        <v>166</v>
      </c>
      <c r="B294" s="564" t="s">
        <v>2604</v>
      </c>
      <c r="C294" s="564" t="s">
        <v>478</v>
      </c>
      <c r="D294" s="564" t="s">
        <v>954</v>
      </c>
      <c r="E294" s="564" t="s">
        <v>1005</v>
      </c>
      <c r="F294" s="565">
        <v>2974700</v>
      </c>
      <c r="G294" s="86"/>
      <c r="H294" s="86"/>
      <c r="I294" s="30" t="str">
        <f>IF(SUM('Sales by Agent'!G294:I294)&gt;0,"YES","NO")</f>
        <v>NO</v>
      </c>
      <c r="J294" s="30" t="str">
        <f>IF(SUM('Sales by Agent'!H294:J294)&gt;0,"YES","NO")</f>
        <v>NO</v>
      </c>
      <c r="K294" s="30" t="str">
        <f>IF(SUM('Sales by Agent'!I294:K294)&gt;0,"YES","NO")</f>
        <v>NO</v>
      </c>
      <c r="L294" s="30" t="str">
        <f>IF(SUM('Sales by Agent'!J294:L294)&gt;0,"YES","NO")</f>
        <v>NO</v>
      </c>
      <c r="M294" s="30" t="str">
        <f>IF(SUM('Sales by Agent'!K294:M294)&gt;0,"YES","NO")</f>
        <v>NO</v>
      </c>
      <c r="N294" s="30" t="str">
        <f>IF(SUM('Sales by Agent'!L294:N294)&gt;0,"YES","NO")</f>
        <v>NO</v>
      </c>
      <c r="O294" s="30" t="str">
        <f>IF(SUM('Sales by Agent'!M294:O294)&gt;0,"YES","NO")</f>
        <v>NO</v>
      </c>
      <c r="P294" s="30" t="str">
        <f>IF(SUM('Sales by Agent'!N294:P294)&gt;0,"YES","NO")</f>
        <v>NO</v>
      </c>
      <c r="Q294" s="30" t="str">
        <f>IF(SUM('Sales by Agent'!O294:Q294)&gt;0,"YES","NO")</f>
        <v>NO</v>
      </c>
      <c r="R294" s="30" t="str">
        <f>IF(SUM('Sales by Agent'!P294:R294)&gt;0,"YES","NO")</f>
        <v>NO</v>
      </c>
      <c r="S294" s="30" t="str">
        <f>IF(SUM('Sales by Agent'!Q294:S294)&gt;0,"YES","NO")</f>
        <v>NO</v>
      </c>
      <c r="T294" s="30" t="str">
        <f>IF(SUM('Sales by Agent'!R294:T294)&gt;0,"YES","NO")</f>
        <v>NO</v>
      </c>
      <c r="U294" s="30" t="str">
        <f>IF(SUM('Sales by Agent'!S294:U294)&gt;0,"YES","NO")</f>
        <v>NO</v>
      </c>
      <c r="V294" s="30" t="str">
        <f>IF(SUM('Sales by Agent'!T294:V294)&gt;0,"YES","NO")</f>
        <v>NO</v>
      </c>
      <c r="W294" s="30" t="str">
        <f>IF(SUM('Sales by Agent'!U294:W294)&gt;0,"YES","NO")</f>
        <v>NO</v>
      </c>
      <c r="X294" s="30" t="str">
        <f>IF(SUM('Sales by Agent'!V294:X294)&gt;0,"YES","NO")</f>
        <v>NO</v>
      </c>
      <c r="Y294" s="30" t="str">
        <f>IF(SUM('Sales by Agent'!W294:Y294)&gt;0,"YES","NO")</f>
        <v>NO</v>
      </c>
      <c r="Z294" s="30" t="str">
        <f>IF(SUM('Sales by Agent'!X294:Z294)&gt;0,"YES","NO")</f>
        <v>NO</v>
      </c>
      <c r="AA294" s="30" t="str">
        <f>IF(SUM('Sales by Agent'!Y294:AA294)&gt;0,"YES","NO")</f>
        <v>NO</v>
      </c>
      <c r="AB294" s="30" t="str">
        <f>IF(SUM('Sales by Agent'!Z294:AB294)&gt;0,"YES","NO")</f>
        <v>NO</v>
      </c>
      <c r="AC294" s="30" t="str">
        <f>IF(SUM('Sales by Agent'!AA294:AC294)&gt;0,"YES","NO")</f>
        <v>YES</v>
      </c>
      <c r="AD294" s="30" t="str">
        <f>IF(SUM('Sales by Agent'!AB294:AD294)&gt;0,"YES","NO")</f>
        <v>YES</v>
      </c>
      <c r="AE294" s="30" t="str">
        <f>IF(SUM('Sales by Agent'!AC294:AE294)&gt;0,"YES","NO")</f>
        <v>YES</v>
      </c>
      <c r="AF294" s="30" t="str">
        <f>IF(SUM('Sales by Agent'!AD294:AF294)&gt;0,"YES","NO")</f>
        <v>YES</v>
      </c>
      <c r="AG294" s="30" t="str">
        <f>IF(SUM('Sales by Agent'!AE294:AG294)&gt;0,"YES","NO")</f>
        <v>YES</v>
      </c>
      <c r="AH294" s="30" t="str">
        <f>IF(SUM('Sales by Agent'!AF294:AH294)&gt;0,"YES","NO")</f>
        <v>YES</v>
      </c>
      <c r="AI294" s="30" t="str">
        <f>IF(SUM('Sales by Agent'!AG294:AI294)&gt;0,"YES","NO")</f>
        <v>YES</v>
      </c>
      <c r="AJ294" s="30" t="str">
        <f>IF(SUM('Sales by Agent'!AH294:AJ294)&gt;0,"YES","NO")</f>
        <v>YES</v>
      </c>
      <c r="AK294" s="30" t="str">
        <f>IF(SUM('Sales by Agent'!AI294:AK294)&gt;0,"YES","NO")</f>
        <v>YES</v>
      </c>
      <c r="AL294" s="30" t="str">
        <f>IF(SUM('Sales by Agent'!AJ294:AL294)&gt;0,"YES","NO")</f>
        <v>YES</v>
      </c>
      <c r="AM294" s="30" t="str">
        <f>IF(SUM('Sales by Agent'!AK294:AM294)&gt;0,"YES","NO")</f>
        <v>YES</v>
      </c>
      <c r="AN294" s="30" t="str">
        <f>IF(SUM('Sales by Agent'!AL294:AN294)&gt;0,"YES","NO")</f>
        <v>YES</v>
      </c>
      <c r="AO294" s="30" t="str">
        <f>IF(SUM('Sales by Agent'!AM294:AO294)&gt;0,"YES","NO")</f>
        <v>YES</v>
      </c>
      <c r="AP294" s="30" t="str">
        <f>IF(SUM('Sales by Agent'!AN294:AP294)&gt;0,"YES","NO")</f>
        <v>YES</v>
      </c>
      <c r="AQ294" s="30" t="str">
        <f>IF(SUM('Sales by Agent'!AO294:AQ294)&gt;0,"YES","NO")</f>
        <v>YES</v>
      </c>
      <c r="AR294" s="30" t="str">
        <f>IF(SUM('Sales by Agent'!AP294:AR294)&gt;0,"YES","NO")</f>
        <v>YES</v>
      </c>
      <c r="AS294" s="30" t="str">
        <f>IF(SUM('Sales by Agent'!AQ294:AS294)&gt;0,"YES","NO")</f>
        <v>YES</v>
      </c>
      <c r="AT294" s="30" t="str">
        <f>IF(SUM('Sales by Agent'!AR294:AT294)&gt;0,"YES","NO")</f>
        <v>YES</v>
      </c>
      <c r="AU294" s="30" t="str">
        <f>IF(SUM('Sales by Agent'!AS294:AU294)&gt;0,"YES","NO")</f>
        <v>YES</v>
      </c>
      <c r="AV294" s="30" t="str">
        <f>IF(SUM('Sales by Agent'!AT294:AV294)&gt;0,"YES","NO")</f>
        <v>YES</v>
      </c>
      <c r="AW294" s="87"/>
      <c r="AX294" t="str">
        <f t="shared" si="46"/>
        <v>NO</v>
      </c>
      <c r="AY294" t="str">
        <f t="shared" si="47"/>
        <v>NO</v>
      </c>
      <c r="AZ294" t="str">
        <f t="shared" si="48"/>
        <v>NO</v>
      </c>
      <c r="BA294" t="str">
        <f t="shared" si="49"/>
        <v>NO</v>
      </c>
      <c r="BB294" t="str">
        <f t="shared" si="50"/>
        <v>NO</v>
      </c>
      <c r="BC294" t="str">
        <f t="shared" si="51"/>
        <v>NO</v>
      </c>
      <c r="BD294" t="str">
        <f t="shared" si="52"/>
        <v>NO</v>
      </c>
      <c r="BE294" t="str">
        <f t="shared" si="53"/>
        <v>NO</v>
      </c>
      <c r="BF294" t="str">
        <f t="shared" si="54"/>
        <v>NO</v>
      </c>
      <c r="BG294" t="str">
        <f t="shared" si="55"/>
        <v>NO</v>
      </c>
      <c r="BH294" t="str">
        <f t="shared" si="45"/>
        <v>NO</v>
      </c>
    </row>
    <row r="295" spans="1:60">
      <c r="A295" s="564" t="s">
        <v>167</v>
      </c>
      <c r="B295" s="564" t="s">
        <v>2605</v>
      </c>
      <c r="C295" s="564" t="s">
        <v>478</v>
      </c>
      <c r="D295" s="564" t="s">
        <v>954</v>
      </c>
      <c r="E295" s="564" t="s">
        <v>1005</v>
      </c>
      <c r="F295" s="565">
        <v>0</v>
      </c>
      <c r="G295" s="31"/>
      <c r="H295" s="31"/>
      <c r="I295" s="30" t="str">
        <f>IF(SUM('Sales by Agent'!G295:I295)&gt;0,"YES","NO")</f>
        <v>NO</v>
      </c>
      <c r="J295" s="30" t="str">
        <f>IF(SUM('Sales by Agent'!H295:J295)&gt;0,"YES","NO")</f>
        <v>NO</v>
      </c>
      <c r="K295" s="30" t="str">
        <f>IF(SUM('Sales by Agent'!I295:K295)&gt;0,"YES","NO")</f>
        <v>NO</v>
      </c>
      <c r="L295" s="30" t="str">
        <f>IF(SUM('Sales by Agent'!J295:L295)&gt;0,"YES","NO")</f>
        <v>NO</v>
      </c>
      <c r="M295" s="30" t="str">
        <f>IF(SUM('Sales by Agent'!K295:M295)&gt;0,"YES","NO")</f>
        <v>NO</v>
      </c>
      <c r="N295" s="30" t="str">
        <f>IF(SUM('Sales by Agent'!L295:N295)&gt;0,"YES","NO")</f>
        <v>NO</v>
      </c>
      <c r="O295" s="30" t="str">
        <f>IF(SUM('Sales by Agent'!M295:O295)&gt;0,"YES","NO")</f>
        <v>NO</v>
      </c>
      <c r="P295" s="30" t="str">
        <f>IF(SUM('Sales by Agent'!N295:P295)&gt;0,"YES","NO")</f>
        <v>NO</v>
      </c>
      <c r="Q295" s="30" t="str">
        <f>IF(SUM('Sales by Agent'!O295:Q295)&gt;0,"YES","NO")</f>
        <v>NO</v>
      </c>
      <c r="R295" s="30" t="str">
        <f>IF(SUM('Sales by Agent'!P295:R295)&gt;0,"YES","NO")</f>
        <v>NO</v>
      </c>
      <c r="S295" s="30" t="str">
        <f>IF(SUM('Sales by Agent'!Q295:S295)&gt;0,"YES","NO")</f>
        <v>NO</v>
      </c>
      <c r="T295" s="30" t="str">
        <f>IF(SUM('Sales by Agent'!R295:T295)&gt;0,"YES","NO")</f>
        <v>NO</v>
      </c>
      <c r="U295" s="30" t="str">
        <f>IF(SUM('Sales by Agent'!S295:U295)&gt;0,"YES","NO")</f>
        <v>NO</v>
      </c>
      <c r="V295" s="30" t="str">
        <f>IF(SUM('Sales by Agent'!T295:V295)&gt;0,"YES","NO")</f>
        <v>NO</v>
      </c>
      <c r="W295" s="30" t="str">
        <f>IF(SUM('Sales by Agent'!U295:W295)&gt;0,"YES","NO")</f>
        <v>NO</v>
      </c>
      <c r="X295" s="30" t="str">
        <f>IF(SUM('Sales by Agent'!V295:X295)&gt;0,"YES","NO")</f>
        <v>NO</v>
      </c>
      <c r="Y295" s="30" t="str">
        <f>IF(SUM('Sales by Agent'!W295:Y295)&gt;0,"YES","NO")</f>
        <v>NO</v>
      </c>
      <c r="Z295" s="30" t="str">
        <f>IF(SUM('Sales by Agent'!X295:Z295)&gt;0,"YES","NO")</f>
        <v>NO</v>
      </c>
      <c r="AA295" s="30" t="str">
        <f>IF(SUM('Sales by Agent'!Y295:AA295)&gt;0,"YES","NO")</f>
        <v>NO</v>
      </c>
      <c r="AB295" s="30" t="str">
        <f>IF(SUM('Sales by Agent'!Z295:AB295)&gt;0,"YES","NO")</f>
        <v>NO</v>
      </c>
      <c r="AC295" s="30" t="str">
        <f>IF(SUM('Sales by Agent'!AA295:AC295)&gt;0,"YES","NO")</f>
        <v>NO</v>
      </c>
      <c r="AD295" s="30" t="str">
        <f>IF(SUM('Sales by Agent'!AB295:AD295)&gt;0,"YES","NO")</f>
        <v>NO</v>
      </c>
      <c r="AE295" s="30" t="str">
        <f>IF(SUM('Sales by Agent'!AC295:AE295)&gt;0,"YES","NO")</f>
        <v>NO</v>
      </c>
      <c r="AF295" s="30" t="str">
        <f>IF(SUM('Sales by Agent'!AD295:AF295)&gt;0,"YES","NO")</f>
        <v>NO</v>
      </c>
      <c r="AG295" s="30" t="str">
        <f>IF(SUM('Sales by Agent'!AE295:AG295)&gt;0,"YES","NO")</f>
        <v>NO</v>
      </c>
      <c r="AH295" s="30" t="str">
        <f>IF(SUM('Sales by Agent'!AF295:AH295)&gt;0,"YES","NO")</f>
        <v>NO</v>
      </c>
      <c r="AI295" s="30" t="str">
        <f>IF(SUM('Sales by Agent'!AG295:AI295)&gt;0,"YES","NO")</f>
        <v>NO</v>
      </c>
      <c r="AJ295" s="30" t="str">
        <f>IF(SUM('Sales by Agent'!AH295:AJ295)&gt;0,"YES","NO")</f>
        <v>NO</v>
      </c>
      <c r="AK295" s="30" t="str">
        <f>IF(SUM('Sales by Agent'!AI295:AK295)&gt;0,"YES","NO")</f>
        <v>NO</v>
      </c>
      <c r="AL295" s="30" t="str">
        <f>IF(SUM('Sales by Agent'!AJ295:AL295)&gt;0,"YES","NO")</f>
        <v>NO</v>
      </c>
      <c r="AM295" s="30" t="str">
        <f>IF(SUM('Sales by Agent'!AK295:AM295)&gt;0,"YES","NO")</f>
        <v>NO</v>
      </c>
      <c r="AN295" s="30" t="str">
        <f>IF(SUM('Sales by Agent'!AL295:AN295)&gt;0,"YES","NO")</f>
        <v>NO</v>
      </c>
      <c r="AO295" s="30" t="str">
        <f>IF(SUM('Sales by Agent'!AM295:AO295)&gt;0,"YES","NO")</f>
        <v>NO</v>
      </c>
      <c r="AP295" s="30" t="str">
        <f>IF(SUM('Sales by Agent'!AN295:AP295)&gt;0,"YES","NO")</f>
        <v>NO</v>
      </c>
      <c r="AQ295" s="30" t="str">
        <f>IF(SUM('Sales by Agent'!AO295:AQ295)&gt;0,"YES","NO")</f>
        <v>NO</v>
      </c>
      <c r="AR295" s="30" t="str">
        <f>IF(SUM('Sales by Agent'!AP295:AR295)&gt;0,"YES","NO")</f>
        <v>NO</v>
      </c>
      <c r="AS295" s="30" t="str">
        <f>IF(SUM('Sales by Agent'!AQ295:AS295)&gt;0,"YES","NO")</f>
        <v>NO</v>
      </c>
      <c r="AT295" s="30" t="str">
        <f>IF(SUM('Sales by Agent'!AR295:AT295)&gt;0,"YES","NO")</f>
        <v>NO</v>
      </c>
      <c r="AU295" s="30" t="str">
        <f>IF(SUM('Sales by Agent'!AS295:AU295)&gt;0,"YES","NO")</f>
        <v>NO</v>
      </c>
      <c r="AV295" s="30" t="str">
        <f>IF(SUM('Sales by Agent'!AT295:AV295)&gt;0,"YES","NO")</f>
        <v>NO</v>
      </c>
      <c r="AW295" s="87"/>
      <c r="AX295" t="str">
        <f t="shared" si="46"/>
        <v>NO</v>
      </c>
      <c r="AY295" t="str">
        <f t="shared" si="47"/>
        <v>NO</v>
      </c>
      <c r="AZ295" t="str">
        <f t="shared" si="48"/>
        <v>NO</v>
      </c>
      <c r="BA295" t="str">
        <f t="shared" si="49"/>
        <v>NO</v>
      </c>
      <c r="BB295" t="str">
        <f t="shared" si="50"/>
        <v>NO</v>
      </c>
      <c r="BC295" t="str">
        <f t="shared" si="51"/>
        <v>NO</v>
      </c>
      <c r="BD295" t="str">
        <f t="shared" si="52"/>
        <v>NO</v>
      </c>
      <c r="BE295" t="str">
        <f t="shared" si="53"/>
        <v>NO</v>
      </c>
      <c r="BF295" t="str">
        <f t="shared" si="54"/>
        <v>NO</v>
      </c>
      <c r="BG295" t="str">
        <f t="shared" si="55"/>
        <v>NO</v>
      </c>
      <c r="BH295" t="str">
        <f t="shared" si="45"/>
        <v>NO</v>
      </c>
    </row>
    <row r="296" spans="1:60">
      <c r="A296" s="564" t="s">
        <v>191</v>
      </c>
      <c r="B296" s="564" t="s">
        <v>2606</v>
      </c>
      <c r="C296" s="564" t="s">
        <v>478</v>
      </c>
      <c r="D296" s="564" t="s">
        <v>954</v>
      </c>
      <c r="E296" s="564" t="s">
        <v>1005</v>
      </c>
      <c r="F296" s="565">
        <v>203250</v>
      </c>
      <c r="G296" s="86"/>
      <c r="H296" s="86"/>
      <c r="I296" s="30" t="str">
        <f>IF(SUM('Sales by Agent'!G296:I296)&gt;0,"YES","NO")</f>
        <v>YES</v>
      </c>
      <c r="J296" s="30" t="str">
        <f>IF(SUM('Sales by Agent'!H296:J296)&gt;0,"YES","NO")</f>
        <v>YES</v>
      </c>
      <c r="K296" s="30" t="str">
        <f>IF(SUM('Sales by Agent'!I296:K296)&gt;0,"YES","NO")</f>
        <v>YES</v>
      </c>
      <c r="L296" s="30" t="str">
        <f>IF(SUM('Sales by Agent'!J296:L296)&gt;0,"YES","NO")</f>
        <v>YES</v>
      </c>
      <c r="M296" s="30" t="str">
        <f>IF(SUM('Sales by Agent'!K296:M296)&gt;0,"YES","NO")</f>
        <v>YES</v>
      </c>
      <c r="N296" s="30" t="str">
        <f>IF(SUM('Sales by Agent'!L296:N296)&gt;0,"YES","NO")</f>
        <v>YES</v>
      </c>
      <c r="O296" s="30" t="str">
        <f>IF(SUM('Sales by Agent'!M296:O296)&gt;0,"YES","NO")</f>
        <v>YES</v>
      </c>
      <c r="P296" s="30" t="str">
        <f>IF(SUM('Sales by Agent'!N296:P296)&gt;0,"YES","NO")</f>
        <v>YES</v>
      </c>
      <c r="Q296" s="30" t="str">
        <f>IF(SUM('Sales by Agent'!O296:Q296)&gt;0,"YES","NO")</f>
        <v>NO</v>
      </c>
      <c r="R296" s="30" t="str">
        <f>IF(SUM('Sales by Agent'!P296:R296)&gt;0,"YES","NO")</f>
        <v>NO</v>
      </c>
      <c r="S296" s="30" t="str">
        <f>IF(SUM('Sales by Agent'!Q296:S296)&gt;0,"YES","NO")</f>
        <v>NO</v>
      </c>
      <c r="T296" s="30" t="str">
        <f>IF(SUM('Sales by Agent'!R296:T296)&gt;0,"YES","NO")</f>
        <v>NO</v>
      </c>
      <c r="U296" s="30" t="str">
        <f>IF(SUM('Sales by Agent'!S296:U296)&gt;0,"YES","NO")</f>
        <v>NO</v>
      </c>
      <c r="V296" s="30" t="str">
        <f>IF(SUM('Sales by Agent'!T296:V296)&gt;0,"YES","NO")</f>
        <v>NO</v>
      </c>
      <c r="W296" s="30" t="str">
        <f>IF(SUM('Sales by Agent'!U296:W296)&gt;0,"YES","NO")</f>
        <v>NO</v>
      </c>
      <c r="X296" s="30" t="str">
        <f>IF(SUM('Sales by Agent'!V296:X296)&gt;0,"YES","NO")</f>
        <v>NO</v>
      </c>
      <c r="Y296" s="30" t="str">
        <f>IF(SUM('Sales by Agent'!W296:Y296)&gt;0,"YES","NO")</f>
        <v>NO</v>
      </c>
      <c r="Z296" s="30" t="str">
        <f>IF(SUM('Sales by Agent'!X296:Z296)&gt;0,"YES","NO")</f>
        <v>NO</v>
      </c>
      <c r="AA296" s="30" t="str">
        <f>IF(SUM('Sales by Agent'!Y296:AA296)&gt;0,"YES","NO")</f>
        <v>NO</v>
      </c>
      <c r="AB296" s="30" t="str">
        <f>IF(SUM('Sales by Agent'!Z296:AB296)&gt;0,"YES","NO")</f>
        <v>NO</v>
      </c>
      <c r="AC296" s="30" t="str">
        <f>IF(SUM('Sales by Agent'!AA296:AC296)&gt;0,"YES","NO")</f>
        <v>NO</v>
      </c>
      <c r="AD296" s="30" t="str">
        <f>IF(SUM('Sales by Agent'!AB296:AD296)&gt;0,"YES","NO")</f>
        <v>NO</v>
      </c>
      <c r="AE296" s="30" t="str">
        <f>IF(SUM('Sales by Agent'!AC296:AE296)&gt;0,"YES","NO")</f>
        <v>NO</v>
      </c>
      <c r="AF296" s="30" t="str">
        <f>IF(SUM('Sales by Agent'!AD296:AF296)&gt;0,"YES","NO")</f>
        <v>NO</v>
      </c>
      <c r="AG296" s="30" t="str">
        <f>IF(SUM('Sales by Agent'!AE296:AG296)&gt;0,"YES","NO")</f>
        <v>NO</v>
      </c>
      <c r="AH296" s="30" t="str">
        <f>IF(SUM('Sales by Agent'!AF296:AH296)&gt;0,"YES","NO")</f>
        <v>NO</v>
      </c>
      <c r="AI296" s="30" t="str">
        <f>IF(SUM('Sales by Agent'!AG296:AI296)&gt;0,"YES","NO")</f>
        <v>NO</v>
      </c>
      <c r="AJ296" s="30" t="str">
        <f>IF(SUM('Sales by Agent'!AH296:AJ296)&gt;0,"YES","NO")</f>
        <v>NO</v>
      </c>
      <c r="AK296" s="30" t="str">
        <f>IF(SUM('Sales by Agent'!AI296:AK296)&gt;0,"YES","NO")</f>
        <v>NO</v>
      </c>
      <c r="AL296" s="30" t="str">
        <f>IF(SUM('Sales by Agent'!AJ296:AL296)&gt;0,"YES","NO")</f>
        <v>NO</v>
      </c>
      <c r="AM296" s="30" t="str">
        <f>IF(SUM('Sales by Agent'!AK296:AM296)&gt;0,"YES","NO")</f>
        <v>NO</v>
      </c>
      <c r="AN296" s="30" t="str">
        <f>IF(SUM('Sales by Agent'!AL296:AN296)&gt;0,"YES","NO")</f>
        <v>NO</v>
      </c>
      <c r="AO296" s="30" t="str">
        <f>IF(SUM('Sales by Agent'!AM296:AO296)&gt;0,"YES","NO")</f>
        <v>NO</v>
      </c>
      <c r="AP296" s="30" t="str">
        <f>IF(SUM('Sales by Agent'!AN296:AP296)&gt;0,"YES","NO")</f>
        <v>NO</v>
      </c>
      <c r="AQ296" s="30" t="str">
        <f>IF(SUM('Sales by Agent'!AO296:AQ296)&gt;0,"YES","NO")</f>
        <v>NO</v>
      </c>
      <c r="AR296" s="30" t="str">
        <f>IF(SUM('Sales by Agent'!AP296:AR296)&gt;0,"YES","NO")</f>
        <v>NO</v>
      </c>
      <c r="AS296" s="30" t="str">
        <f>IF(SUM('Sales by Agent'!AQ296:AS296)&gt;0,"YES","NO")</f>
        <v>NO</v>
      </c>
      <c r="AT296" s="30" t="str">
        <f>IF(SUM('Sales by Agent'!AR296:AT296)&gt;0,"YES","NO")</f>
        <v>NO</v>
      </c>
      <c r="AU296" s="30" t="str">
        <f>IF(SUM('Sales by Agent'!AS296:AU296)&gt;0,"YES","NO")</f>
        <v>NO</v>
      </c>
      <c r="AV296" s="30" t="str">
        <f>IF(SUM('Sales by Agent'!AT296:AV296)&gt;0,"YES","NO")</f>
        <v>NO</v>
      </c>
      <c r="AW296" s="87"/>
      <c r="AX296" t="str">
        <f t="shared" si="46"/>
        <v>NO</v>
      </c>
      <c r="AY296" t="str">
        <f t="shared" si="47"/>
        <v>NO</v>
      </c>
      <c r="AZ296" t="str">
        <f t="shared" si="48"/>
        <v>NO</v>
      </c>
      <c r="BA296" t="str">
        <f t="shared" si="49"/>
        <v>NO</v>
      </c>
      <c r="BB296" t="str">
        <f t="shared" si="50"/>
        <v>NO</v>
      </c>
      <c r="BC296" t="str">
        <f t="shared" si="51"/>
        <v>NO</v>
      </c>
      <c r="BD296" t="str">
        <f t="shared" si="52"/>
        <v>NO</v>
      </c>
      <c r="BE296" t="str">
        <f t="shared" si="53"/>
        <v>NO</v>
      </c>
      <c r="BF296" t="str">
        <f t="shared" si="54"/>
        <v>NO</v>
      </c>
      <c r="BG296" t="str">
        <f t="shared" si="55"/>
        <v>NO</v>
      </c>
      <c r="BH296" t="str">
        <f t="shared" si="45"/>
        <v>NO</v>
      </c>
    </row>
    <row r="297" spans="1:60">
      <c r="A297" s="564" t="s">
        <v>201</v>
      </c>
      <c r="B297" s="564" t="s">
        <v>2607</v>
      </c>
      <c r="C297" s="564" t="s">
        <v>478</v>
      </c>
      <c r="D297" s="564" t="s">
        <v>954</v>
      </c>
      <c r="E297" s="564" t="s">
        <v>1005</v>
      </c>
      <c r="F297" s="565">
        <v>21048390</v>
      </c>
      <c r="G297" s="31"/>
      <c r="H297" s="31"/>
      <c r="I297" s="30" t="str">
        <f>IF(SUM('Sales by Agent'!G297:I297)&gt;0,"YES","NO")</f>
        <v>YES</v>
      </c>
      <c r="J297" s="30" t="str">
        <f>IF(SUM('Sales by Agent'!H297:J297)&gt;0,"YES","NO")</f>
        <v>YES</v>
      </c>
      <c r="K297" s="30" t="str">
        <f>IF(SUM('Sales by Agent'!I297:K297)&gt;0,"YES","NO")</f>
        <v>YES</v>
      </c>
      <c r="L297" s="30" t="str">
        <f>IF(SUM('Sales by Agent'!J297:L297)&gt;0,"YES","NO")</f>
        <v>YES</v>
      </c>
      <c r="M297" s="30" t="str">
        <f>IF(SUM('Sales by Agent'!K297:M297)&gt;0,"YES","NO")</f>
        <v>YES</v>
      </c>
      <c r="N297" s="30" t="str">
        <f>IF(SUM('Sales by Agent'!L297:N297)&gt;0,"YES","NO")</f>
        <v>YES</v>
      </c>
      <c r="O297" s="30" t="str">
        <f>IF(SUM('Sales by Agent'!M297:O297)&gt;0,"YES","NO")</f>
        <v>YES</v>
      </c>
      <c r="P297" s="30" t="str">
        <f>IF(SUM('Sales by Agent'!N297:P297)&gt;0,"YES","NO")</f>
        <v>YES</v>
      </c>
      <c r="Q297" s="30" t="str">
        <f>IF(SUM('Sales by Agent'!O297:Q297)&gt;0,"YES","NO")</f>
        <v>YES</v>
      </c>
      <c r="R297" s="30" t="str">
        <f>IF(SUM('Sales by Agent'!P297:R297)&gt;0,"YES","NO")</f>
        <v>YES</v>
      </c>
      <c r="S297" s="30" t="str">
        <f>IF(SUM('Sales by Agent'!Q297:S297)&gt;0,"YES","NO")</f>
        <v>YES</v>
      </c>
      <c r="T297" s="30" t="str">
        <f>IF(SUM('Sales by Agent'!R297:T297)&gt;0,"YES","NO")</f>
        <v>YES</v>
      </c>
      <c r="U297" s="30" t="str">
        <f>IF(SUM('Sales by Agent'!S297:U297)&gt;0,"YES","NO")</f>
        <v>YES</v>
      </c>
      <c r="V297" s="30" t="str">
        <f>IF(SUM('Sales by Agent'!T297:V297)&gt;0,"YES","NO")</f>
        <v>YES</v>
      </c>
      <c r="W297" s="30" t="str">
        <f>IF(SUM('Sales by Agent'!U297:W297)&gt;0,"YES","NO")</f>
        <v>YES</v>
      </c>
      <c r="X297" s="30" t="str">
        <f>IF(SUM('Sales by Agent'!V297:X297)&gt;0,"YES","NO")</f>
        <v>YES</v>
      </c>
      <c r="Y297" s="30" t="str">
        <f>IF(SUM('Sales by Agent'!W297:Y297)&gt;0,"YES","NO")</f>
        <v>YES</v>
      </c>
      <c r="Z297" s="30" t="str">
        <f>IF(SUM('Sales by Agent'!X297:Z297)&gt;0,"YES","NO")</f>
        <v>YES</v>
      </c>
      <c r="AA297" s="30" t="str">
        <f>IF(SUM('Sales by Agent'!Y297:AA297)&gt;0,"YES","NO")</f>
        <v>YES</v>
      </c>
      <c r="AB297" s="30" t="str">
        <f>IF(SUM('Sales by Agent'!Z297:AB297)&gt;0,"YES","NO")</f>
        <v>YES</v>
      </c>
      <c r="AC297" s="30" t="str">
        <f>IF(SUM('Sales by Agent'!AA297:AC297)&gt;0,"YES","NO")</f>
        <v>YES</v>
      </c>
      <c r="AD297" s="30" t="str">
        <f>IF(SUM('Sales by Agent'!AB297:AD297)&gt;0,"YES","NO")</f>
        <v>YES</v>
      </c>
      <c r="AE297" s="30" t="str">
        <f>IF(SUM('Sales by Agent'!AC297:AE297)&gt;0,"YES","NO")</f>
        <v>YES</v>
      </c>
      <c r="AF297" s="30" t="str">
        <f>IF(SUM('Sales by Agent'!AD297:AF297)&gt;0,"YES","NO")</f>
        <v>YES</v>
      </c>
      <c r="AG297" s="30" t="str">
        <f>IF(SUM('Sales by Agent'!AE297:AG297)&gt;0,"YES","NO")</f>
        <v>YES</v>
      </c>
      <c r="AH297" s="30" t="str">
        <f>IF(SUM('Sales by Agent'!AF297:AH297)&gt;0,"YES","NO")</f>
        <v>YES</v>
      </c>
      <c r="AI297" s="30" t="str">
        <f>IF(SUM('Sales by Agent'!AG297:AI297)&gt;0,"YES","NO")</f>
        <v>YES</v>
      </c>
      <c r="AJ297" s="30" t="str">
        <f>IF(SUM('Sales by Agent'!AH297:AJ297)&gt;0,"YES","NO")</f>
        <v>YES</v>
      </c>
      <c r="AK297" s="30" t="str">
        <f>IF(SUM('Sales by Agent'!AI297:AK297)&gt;0,"YES","NO")</f>
        <v>YES</v>
      </c>
      <c r="AL297" s="30" t="str">
        <f>IF(SUM('Sales by Agent'!AJ297:AL297)&gt;0,"YES","NO")</f>
        <v>YES</v>
      </c>
      <c r="AM297" s="30" t="str">
        <f>IF(SUM('Sales by Agent'!AK297:AM297)&gt;0,"YES","NO")</f>
        <v>YES</v>
      </c>
      <c r="AN297" s="30" t="str">
        <f>IF(SUM('Sales by Agent'!AL297:AN297)&gt;0,"YES","NO")</f>
        <v>YES</v>
      </c>
      <c r="AO297" s="30" t="str">
        <f>IF(SUM('Sales by Agent'!AM297:AO297)&gt;0,"YES","NO")</f>
        <v>YES</v>
      </c>
      <c r="AP297" s="30" t="str">
        <f>IF(SUM('Sales by Agent'!AN297:AP297)&gt;0,"YES","NO")</f>
        <v>YES</v>
      </c>
      <c r="AQ297" s="30" t="str">
        <f>IF(SUM('Sales by Agent'!AO297:AQ297)&gt;0,"YES","NO")</f>
        <v>YES</v>
      </c>
      <c r="AR297" s="30" t="str">
        <f>IF(SUM('Sales by Agent'!AP297:AR297)&gt;0,"YES","NO")</f>
        <v>YES</v>
      </c>
      <c r="AS297" s="30" t="str">
        <f>IF(SUM('Sales by Agent'!AQ297:AS297)&gt;0,"YES","NO")</f>
        <v>YES</v>
      </c>
      <c r="AT297" s="30" t="str">
        <f>IF(SUM('Sales by Agent'!AR297:AT297)&gt;0,"YES","NO")</f>
        <v>YES</v>
      </c>
      <c r="AU297" s="30" t="str">
        <f>IF(SUM('Sales by Agent'!AS297:AU297)&gt;0,"YES","NO")</f>
        <v>YES</v>
      </c>
      <c r="AV297" s="30" t="str">
        <f>IF(SUM('Sales by Agent'!AT297:AV297)&gt;0,"YES","NO")</f>
        <v>YES</v>
      </c>
      <c r="AW297" s="87"/>
      <c r="AX297" t="str">
        <f t="shared" si="46"/>
        <v>NO</v>
      </c>
      <c r="AY297" t="str">
        <f t="shared" si="47"/>
        <v>NO</v>
      </c>
      <c r="AZ297" t="str">
        <f t="shared" si="48"/>
        <v>NO</v>
      </c>
      <c r="BA297" t="str">
        <f t="shared" si="49"/>
        <v>NO</v>
      </c>
      <c r="BB297" t="str">
        <f t="shared" si="50"/>
        <v>NO</v>
      </c>
      <c r="BC297" t="str">
        <f t="shared" si="51"/>
        <v>NO</v>
      </c>
      <c r="BD297" t="str">
        <f t="shared" si="52"/>
        <v>NO</v>
      </c>
      <c r="BE297" t="str">
        <f t="shared" si="53"/>
        <v>NO</v>
      </c>
      <c r="BF297" t="str">
        <f t="shared" si="54"/>
        <v>NO</v>
      </c>
      <c r="BG297" t="str">
        <f t="shared" si="55"/>
        <v>NO</v>
      </c>
      <c r="BH297" t="str">
        <f t="shared" si="45"/>
        <v>NO</v>
      </c>
    </row>
    <row r="298" spans="1:60">
      <c r="A298" s="564" t="s">
        <v>202</v>
      </c>
      <c r="B298" s="564" t="s">
        <v>2608</v>
      </c>
      <c r="C298" s="564" t="s">
        <v>478</v>
      </c>
      <c r="D298" s="564" t="s">
        <v>954</v>
      </c>
      <c r="E298" s="564" t="s">
        <v>1005</v>
      </c>
      <c r="F298" s="565">
        <v>27500</v>
      </c>
      <c r="G298" s="86"/>
      <c r="H298" s="86"/>
      <c r="I298" s="30" t="str">
        <f>IF(SUM('Sales by Agent'!G298:I298)&gt;0,"YES","NO")</f>
        <v>NO</v>
      </c>
      <c r="J298" s="30" t="str">
        <f>IF(SUM('Sales by Agent'!H298:J298)&gt;0,"YES","NO")</f>
        <v>NO</v>
      </c>
      <c r="K298" s="30" t="str">
        <f>IF(SUM('Sales by Agent'!I298:K298)&gt;0,"YES","NO")</f>
        <v>NO</v>
      </c>
      <c r="L298" s="30" t="str">
        <f>IF(SUM('Sales by Agent'!J298:L298)&gt;0,"YES","NO")</f>
        <v>NO</v>
      </c>
      <c r="M298" s="30" t="str">
        <f>IF(SUM('Sales by Agent'!K298:M298)&gt;0,"YES","NO")</f>
        <v>NO</v>
      </c>
      <c r="N298" s="30" t="str">
        <f>IF(SUM('Sales by Agent'!L298:N298)&gt;0,"YES","NO")</f>
        <v>NO</v>
      </c>
      <c r="O298" s="30" t="str">
        <f>IF(SUM('Sales by Agent'!M298:O298)&gt;0,"YES","NO")</f>
        <v>NO</v>
      </c>
      <c r="P298" s="30" t="str">
        <f>IF(SUM('Sales by Agent'!N298:P298)&gt;0,"YES","NO")</f>
        <v>NO</v>
      </c>
      <c r="Q298" s="30" t="str">
        <f>IF(SUM('Sales by Agent'!O298:Q298)&gt;0,"YES","NO")</f>
        <v>NO</v>
      </c>
      <c r="R298" s="30" t="str">
        <f>IF(SUM('Sales by Agent'!P298:R298)&gt;0,"YES","NO")</f>
        <v>NO</v>
      </c>
      <c r="S298" s="30" t="str">
        <f>IF(SUM('Sales by Agent'!Q298:S298)&gt;0,"YES","NO")</f>
        <v>NO</v>
      </c>
      <c r="T298" s="30" t="str">
        <f>IF(SUM('Sales by Agent'!R298:T298)&gt;0,"YES","NO")</f>
        <v>NO</v>
      </c>
      <c r="U298" s="30" t="str">
        <f>IF(SUM('Sales by Agent'!S298:U298)&gt;0,"YES","NO")</f>
        <v>NO</v>
      </c>
      <c r="V298" s="30" t="str">
        <f>IF(SUM('Sales by Agent'!T298:V298)&gt;0,"YES","NO")</f>
        <v>NO</v>
      </c>
      <c r="W298" s="30" t="str">
        <f>IF(SUM('Sales by Agent'!U298:W298)&gt;0,"YES","NO")</f>
        <v>NO</v>
      </c>
      <c r="X298" s="30" t="str">
        <f>IF(SUM('Sales by Agent'!V298:X298)&gt;0,"YES","NO")</f>
        <v>NO</v>
      </c>
      <c r="Y298" s="30" t="str">
        <f>IF(SUM('Sales by Agent'!W298:Y298)&gt;0,"YES","NO")</f>
        <v>NO</v>
      </c>
      <c r="Z298" s="30" t="str">
        <f>IF(SUM('Sales by Agent'!X298:Z298)&gt;0,"YES","NO")</f>
        <v>NO</v>
      </c>
      <c r="AA298" s="30" t="str">
        <f>IF(SUM('Sales by Agent'!Y298:AA298)&gt;0,"YES","NO")</f>
        <v>NO</v>
      </c>
      <c r="AB298" s="30" t="str">
        <f>IF(SUM('Sales by Agent'!Z298:AB298)&gt;0,"YES","NO")</f>
        <v>NO</v>
      </c>
      <c r="AC298" s="30" t="str">
        <f>IF(SUM('Sales by Agent'!AA298:AC298)&gt;0,"YES","NO")</f>
        <v>NO</v>
      </c>
      <c r="AD298" s="30" t="str">
        <f>IF(SUM('Sales by Agent'!AB298:AD298)&gt;0,"YES","NO")</f>
        <v>NO</v>
      </c>
      <c r="AE298" s="30" t="str">
        <f>IF(SUM('Sales by Agent'!AC298:AE298)&gt;0,"YES","NO")</f>
        <v>NO</v>
      </c>
      <c r="AF298" s="30" t="str">
        <f>IF(SUM('Sales by Agent'!AD298:AF298)&gt;0,"YES","NO")</f>
        <v>NO</v>
      </c>
      <c r="AG298" s="30" t="str">
        <f>IF(SUM('Sales by Agent'!AE298:AG298)&gt;0,"YES","NO")</f>
        <v>NO</v>
      </c>
      <c r="AH298" s="30" t="str">
        <f>IF(SUM('Sales by Agent'!AF298:AH298)&gt;0,"YES","NO")</f>
        <v>NO</v>
      </c>
      <c r="AI298" s="30" t="str">
        <f>IF(SUM('Sales by Agent'!AG298:AI298)&gt;0,"YES","NO")</f>
        <v>NO</v>
      </c>
      <c r="AJ298" s="30" t="str">
        <f>IF(SUM('Sales by Agent'!AH298:AJ298)&gt;0,"YES","NO")</f>
        <v>NO</v>
      </c>
      <c r="AK298" s="30" t="str">
        <f>IF(SUM('Sales by Agent'!AI298:AK298)&gt;0,"YES","NO")</f>
        <v>NO</v>
      </c>
      <c r="AL298" s="30" t="str">
        <f>IF(SUM('Sales by Agent'!AJ298:AL298)&gt;0,"YES","NO")</f>
        <v>NO</v>
      </c>
      <c r="AM298" s="30" t="str">
        <f>IF(SUM('Sales by Agent'!AK298:AM298)&gt;0,"YES","NO")</f>
        <v>NO</v>
      </c>
      <c r="AN298" s="30" t="str">
        <f>IF(SUM('Sales by Agent'!AL298:AN298)&gt;0,"YES","NO")</f>
        <v>NO</v>
      </c>
      <c r="AO298" s="30" t="str">
        <f>IF(SUM('Sales by Agent'!AM298:AO298)&gt;0,"YES","NO")</f>
        <v>NO</v>
      </c>
      <c r="AP298" s="30" t="str">
        <f>IF(SUM('Sales by Agent'!AN298:AP298)&gt;0,"YES","NO")</f>
        <v>NO</v>
      </c>
      <c r="AQ298" s="30" t="str">
        <f>IF(SUM('Sales by Agent'!AO298:AQ298)&gt;0,"YES","NO")</f>
        <v>YES</v>
      </c>
      <c r="AR298" s="30" t="str">
        <f>IF(SUM('Sales by Agent'!AP298:AR298)&gt;0,"YES","NO")</f>
        <v>YES</v>
      </c>
      <c r="AS298" s="30" t="str">
        <f>IF(SUM('Sales by Agent'!AQ298:AS298)&gt;0,"YES","NO")</f>
        <v>YES</v>
      </c>
      <c r="AT298" s="30" t="str">
        <f>IF(SUM('Sales by Agent'!AR298:AT298)&gt;0,"YES","NO")</f>
        <v>NO</v>
      </c>
      <c r="AU298" s="30" t="str">
        <f>IF(SUM('Sales by Agent'!AS298:AU298)&gt;0,"YES","NO")</f>
        <v>NO</v>
      </c>
      <c r="AV298" s="30" t="str">
        <f>IF(SUM('Sales by Agent'!AT298:AV298)&gt;0,"YES","NO")</f>
        <v>NO</v>
      </c>
      <c r="AW298" s="87"/>
      <c r="AX298" t="str">
        <f t="shared" si="46"/>
        <v>NO</v>
      </c>
      <c r="AY298" t="str">
        <f t="shared" si="47"/>
        <v>NO</v>
      </c>
      <c r="AZ298" t="str">
        <f t="shared" si="48"/>
        <v>NO</v>
      </c>
      <c r="BA298" t="str">
        <f t="shared" si="49"/>
        <v>NO</v>
      </c>
      <c r="BB298" t="str">
        <f t="shared" si="50"/>
        <v>NO</v>
      </c>
      <c r="BC298" t="str">
        <f t="shared" si="51"/>
        <v>NO</v>
      </c>
      <c r="BD298" t="str">
        <f t="shared" si="52"/>
        <v>NO</v>
      </c>
      <c r="BE298" t="str">
        <f t="shared" si="53"/>
        <v>NO</v>
      </c>
      <c r="BF298" t="str">
        <f t="shared" si="54"/>
        <v>NO</v>
      </c>
      <c r="BG298" t="str">
        <f t="shared" si="55"/>
        <v>NO</v>
      </c>
      <c r="BH298" t="str">
        <f t="shared" si="45"/>
        <v>NO</v>
      </c>
    </row>
    <row r="299" spans="1:60">
      <c r="A299" s="564" t="s">
        <v>203</v>
      </c>
      <c r="B299" s="564" t="s">
        <v>2609</v>
      </c>
      <c r="C299" s="564" t="s">
        <v>478</v>
      </c>
      <c r="D299" s="564" t="s">
        <v>954</v>
      </c>
      <c r="E299" s="564" t="s">
        <v>1005</v>
      </c>
      <c r="F299" s="565">
        <v>1369190</v>
      </c>
      <c r="G299" s="86"/>
      <c r="H299" s="86"/>
      <c r="I299" s="30" t="str">
        <f>IF(SUM('Sales by Agent'!G299:I299)&gt;0,"YES","NO")</f>
        <v>YES</v>
      </c>
      <c r="J299" s="30" t="str">
        <f>IF(SUM('Sales by Agent'!H299:J299)&gt;0,"YES","NO")</f>
        <v>YES</v>
      </c>
      <c r="K299" s="30" t="str">
        <f>IF(SUM('Sales by Agent'!I299:K299)&gt;0,"YES","NO")</f>
        <v>YES</v>
      </c>
      <c r="L299" s="30" t="str">
        <f>IF(SUM('Sales by Agent'!J299:L299)&gt;0,"YES","NO")</f>
        <v>YES</v>
      </c>
      <c r="M299" s="30" t="str">
        <f>IF(SUM('Sales by Agent'!K299:M299)&gt;0,"YES","NO")</f>
        <v>YES</v>
      </c>
      <c r="N299" s="30" t="str">
        <f>IF(SUM('Sales by Agent'!L299:N299)&gt;0,"YES","NO")</f>
        <v>YES</v>
      </c>
      <c r="O299" s="30" t="str">
        <f>IF(SUM('Sales by Agent'!M299:O299)&gt;0,"YES","NO")</f>
        <v>YES</v>
      </c>
      <c r="P299" s="30" t="str">
        <f>IF(SUM('Sales by Agent'!N299:P299)&gt;0,"YES","NO")</f>
        <v>YES</v>
      </c>
      <c r="Q299" s="30" t="str">
        <f>IF(SUM('Sales by Agent'!O299:Q299)&gt;0,"YES","NO")</f>
        <v>YES</v>
      </c>
      <c r="R299" s="30" t="str">
        <f>IF(SUM('Sales by Agent'!P299:R299)&gt;0,"YES","NO")</f>
        <v>YES</v>
      </c>
      <c r="S299" s="30" t="str">
        <f>IF(SUM('Sales by Agent'!Q299:S299)&gt;0,"YES","NO")</f>
        <v>YES</v>
      </c>
      <c r="T299" s="30" t="str">
        <f>IF(SUM('Sales by Agent'!R299:T299)&gt;0,"YES","NO")</f>
        <v>YES</v>
      </c>
      <c r="U299" s="30" t="str">
        <f>IF(SUM('Sales by Agent'!S299:U299)&gt;0,"YES","NO")</f>
        <v>YES</v>
      </c>
      <c r="V299" s="30" t="str">
        <f>IF(SUM('Sales by Agent'!T299:V299)&gt;0,"YES","NO")</f>
        <v>NO</v>
      </c>
      <c r="W299" s="30" t="str">
        <f>IF(SUM('Sales by Agent'!U299:W299)&gt;0,"YES","NO")</f>
        <v>YES</v>
      </c>
      <c r="X299" s="30" t="str">
        <f>IF(SUM('Sales by Agent'!V299:X299)&gt;0,"YES","NO")</f>
        <v>YES</v>
      </c>
      <c r="Y299" s="30" t="str">
        <f>IF(SUM('Sales by Agent'!W299:Y299)&gt;0,"YES","NO")</f>
        <v>YES</v>
      </c>
      <c r="Z299" s="30" t="str">
        <f>IF(SUM('Sales by Agent'!X299:Z299)&gt;0,"YES","NO")</f>
        <v>YES</v>
      </c>
      <c r="AA299" s="30" t="str">
        <f>IF(SUM('Sales by Agent'!Y299:AA299)&gt;0,"YES","NO")</f>
        <v>YES</v>
      </c>
      <c r="AB299" s="30" t="str">
        <f>IF(SUM('Sales by Agent'!Z299:AB299)&gt;0,"YES","NO")</f>
        <v>YES</v>
      </c>
      <c r="AC299" s="30" t="str">
        <f>IF(SUM('Sales by Agent'!AA299:AC299)&gt;0,"YES","NO")</f>
        <v>YES</v>
      </c>
      <c r="AD299" s="30" t="str">
        <f>IF(SUM('Sales by Agent'!AB299:AD299)&gt;0,"YES","NO")</f>
        <v>YES</v>
      </c>
      <c r="AE299" s="30" t="str">
        <f>IF(SUM('Sales by Agent'!AC299:AE299)&gt;0,"YES","NO")</f>
        <v>NO</v>
      </c>
      <c r="AF299" s="30" t="str">
        <f>IF(SUM('Sales by Agent'!AD299:AF299)&gt;0,"YES","NO")</f>
        <v>NO</v>
      </c>
      <c r="AG299" s="30" t="str">
        <f>IF(SUM('Sales by Agent'!AE299:AG299)&gt;0,"YES","NO")</f>
        <v>NO</v>
      </c>
      <c r="AH299" s="30" t="str">
        <f>IF(SUM('Sales by Agent'!AF299:AH299)&gt;0,"YES","NO")</f>
        <v>NO</v>
      </c>
      <c r="AI299" s="30" t="str">
        <f>IF(SUM('Sales by Agent'!AG299:AI299)&gt;0,"YES","NO")</f>
        <v>NO</v>
      </c>
      <c r="AJ299" s="30" t="str">
        <f>IF(SUM('Sales by Agent'!AH299:AJ299)&gt;0,"YES","NO")</f>
        <v>NO</v>
      </c>
      <c r="AK299" s="30" t="str">
        <f>IF(SUM('Sales by Agent'!AI299:AK299)&gt;0,"YES","NO")</f>
        <v>NO</v>
      </c>
      <c r="AL299" s="30" t="str">
        <f>IF(SUM('Sales by Agent'!AJ299:AL299)&gt;0,"YES","NO")</f>
        <v>NO</v>
      </c>
      <c r="AM299" s="30" t="str">
        <f>IF(SUM('Sales by Agent'!AK299:AM299)&gt;0,"YES","NO")</f>
        <v>NO</v>
      </c>
      <c r="AN299" s="30" t="str">
        <f>IF(SUM('Sales by Agent'!AL299:AN299)&gt;0,"YES","NO")</f>
        <v>NO</v>
      </c>
      <c r="AO299" s="30" t="str">
        <f>IF(SUM('Sales by Agent'!AM299:AO299)&gt;0,"YES","NO")</f>
        <v>NO</v>
      </c>
      <c r="AP299" s="30" t="str">
        <f>IF(SUM('Sales by Agent'!AN299:AP299)&gt;0,"YES","NO")</f>
        <v>NO</v>
      </c>
      <c r="AQ299" s="30" t="str">
        <f>IF(SUM('Sales by Agent'!AO299:AQ299)&gt;0,"YES","NO")</f>
        <v>NO</v>
      </c>
      <c r="AR299" s="30" t="str">
        <f>IF(SUM('Sales by Agent'!AP299:AR299)&gt;0,"YES","NO")</f>
        <v>NO</v>
      </c>
      <c r="AS299" s="30" t="str">
        <f>IF(SUM('Sales by Agent'!AQ299:AS299)&gt;0,"YES","NO")</f>
        <v>NO</v>
      </c>
      <c r="AT299" s="30" t="str">
        <f>IF(SUM('Sales by Agent'!AR299:AT299)&gt;0,"YES","NO")</f>
        <v>NO</v>
      </c>
      <c r="AU299" s="30" t="str">
        <f>IF(SUM('Sales by Agent'!AS299:AU299)&gt;0,"YES","NO")</f>
        <v>NO</v>
      </c>
      <c r="AV299" s="30" t="str">
        <f>IF(SUM('Sales by Agent'!AT299:AV299)&gt;0,"YES","NO")</f>
        <v>NO</v>
      </c>
      <c r="AW299" s="87"/>
      <c r="AX299" t="str">
        <f t="shared" si="46"/>
        <v>NEW INACTIVE</v>
      </c>
      <c r="AY299" t="str">
        <f t="shared" si="47"/>
        <v>NO</v>
      </c>
      <c r="AZ299" t="str">
        <f t="shared" si="48"/>
        <v>NO</v>
      </c>
      <c r="BA299" t="str">
        <f t="shared" si="49"/>
        <v>NO</v>
      </c>
      <c r="BB299" t="str">
        <f t="shared" si="50"/>
        <v>NO</v>
      </c>
      <c r="BC299" t="str">
        <f t="shared" si="51"/>
        <v>NO</v>
      </c>
      <c r="BD299" t="str">
        <f t="shared" si="52"/>
        <v>NO</v>
      </c>
      <c r="BE299" t="str">
        <f t="shared" si="53"/>
        <v>NO</v>
      </c>
      <c r="BF299" t="str">
        <f t="shared" si="54"/>
        <v>NO</v>
      </c>
      <c r="BG299" t="str">
        <f t="shared" si="55"/>
        <v>NO</v>
      </c>
      <c r="BH299" t="str">
        <f t="shared" si="45"/>
        <v>NO</v>
      </c>
    </row>
    <row r="300" spans="1:60">
      <c r="A300" s="564" t="s">
        <v>99</v>
      </c>
      <c r="B300" s="564" t="s">
        <v>2610</v>
      </c>
      <c r="C300" s="564" t="s">
        <v>478</v>
      </c>
      <c r="D300" s="564" t="s">
        <v>954</v>
      </c>
      <c r="E300" s="564" t="s">
        <v>1005</v>
      </c>
      <c r="F300" s="565">
        <v>563400</v>
      </c>
      <c r="G300" s="31"/>
      <c r="H300" s="31"/>
      <c r="I300" s="30" t="str">
        <f>IF(SUM('Sales by Agent'!G300:I300)&gt;0,"YES","NO")</f>
        <v>YES</v>
      </c>
      <c r="J300" s="30" t="str">
        <f>IF(SUM('Sales by Agent'!H300:J300)&gt;0,"YES","NO")</f>
        <v>YES</v>
      </c>
      <c r="K300" s="30" t="str">
        <f>IF(SUM('Sales by Agent'!I300:K300)&gt;0,"YES","NO")</f>
        <v>YES</v>
      </c>
      <c r="L300" s="30" t="str">
        <f>IF(SUM('Sales by Agent'!J300:L300)&gt;0,"YES","NO")</f>
        <v>NO</v>
      </c>
      <c r="M300" s="30" t="str">
        <f>IF(SUM('Sales by Agent'!K300:M300)&gt;0,"YES","NO")</f>
        <v>NO</v>
      </c>
      <c r="N300" s="30" t="str">
        <f>IF(SUM('Sales by Agent'!L300:N300)&gt;0,"YES","NO")</f>
        <v>NO</v>
      </c>
      <c r="O300" s="30" t="str">
        <f>IF(SUM('Sales by Agent'!M300:O300)&gt;0,"YES","NO")</f>
        <v>NO</v>
      </c>
      <c r="P300" s="30" t="str">
        <f>IF(SUM('Sales by Agent'!N300:P300)&gt;0,"YES","NO")</f>
        <v>NO</v>
      </c>
      <c r="Q300" s="30" t="str">
        <f>IF(SUM('Sales by Agent'!O300:Q300)&gt;0,"YES","NO")</f>
        <v>NO</v>
      </c>
      <c r="R300" s="30" t="str">
        <f>IF(SUM('Sales by Agent'!P300:R300)&gt;0,"YES","NO")</f>
        <v>NO</v>
      </c>
      <c r="S300" s="30" t="str">
        <f>IF(SUM('Sales by Agent'!Q300:S300)&gt;0,"YES","NO")</f>
        <v>NO</v>
      </c>
      <c r="T300" s="30" t="str">
        <f>IF(SUM('Sales by Agent'!R300:T300)&gt;0,"YES","NO")</f>
        <v>NO</v>
      </c>
      <c r="U300" s="30" t="str">
        <f>IF(SUM('Sales by Agent'!S300:U300)&gt;0,"YES","NO")</f>
        <v>NO</v>
      </c>
      <c r="V300" s="30" t="str">
        <f>IF(SUM('Sales by Agent'!T300:V300)&gt;0,"YES","NO")</f>
        <v>NO</v>
      </c>
      <c r="W300" s="30" t="str">
        <f>IF(SUM('Sales by Agent'!U300:W300)&gt;0,"YES","NO")</f>
        <v>NO</v>
      </c>
      <c r="X300" s="30" t="str">
        <f>IF(SUM('Sales by Agent'!V300:X300)&gt;0,"YES","NO")</f>
        <v>NO</v>
      </c>
      <c r="Y300" s="30" t="str">
        <f>IF(SUM('Sales by Agent'!W300:Y300)&gt;0,"YES","NO")</f>
        <v>NO</v>
      </c>
      <c r="Z300" s="30" t="str">
        <f>IF(SUM('Sales by Agent'!X300:Z300)&gt;0,"YES","NO")</f>
        <v>NO</v>
      </c>
      <c r="AA300" s="30" t="str">
        <f>IF(SUM('Sales by Agent'!Y300:AA300)&gt;0,"YES","NO")</f>
        <v>NO</v>
      </c>
      <c r="AB300" s="30" t="str">
        <f>IF(SUM('Sales by Agent'!Z300:AB300)&gt;0,"YES","NO")</f>
        <v>NO</v>
      </c>
      <c r="AC300" s="30" t="str">
        <f>IF(SUM('Sales by Agent'!AA300:AC300)&gt;0,"YES","NO")</f>
        <v>NO</v>
      </c>
      <c r="AD300" s="30" t="str">
        <f>IF(SUM('Sales by Agent'!AB300:AD300)&gt;0,"YES","NO")</f>
        <v>NO</v>
      </c>
      <c r="AE300" s="30" t="str">
        <f>IF(SUM('Sales by Agent'!AC300:AE300)&gt;0,"YES","NO")</f>
        <v>NO</v>
      </c>
      <c r="AF300" s="30" t="str">
        <f>IF(SUM('Sales by Agent'!AD300:AF300)&gt;0,"YES","NO")</f>
        <v>NO</v>
      </c>
      <c r="AG300" s="30" t="str">
        <f>IF(SUM('Sales by Agent'!AE300:AG300)&gt;0,"YES","NO")</f>
        <v>NO</v>
      </c>
      <c r="AH300" s="30" t="str">
        <f>IF(SUM('Sales by Agent'!AF300:AH300)&gt;0,"YES","NO")</f>
        <v>NO</v>
      </c>
      <c r="AI300" s="30" t="str">
        <f>IF(SUM('Sales by Agent'!AG300:AI300)&gt;0,"YES","NO")</f>
        <v>NO</v>
      </c>
      <c r="AJ300" s="30" t="str">
        <f>IF(SUM('Sales by Agent'!AH300:AJ300)&gt;0,"YES","NO")</f>
        <v>NO</v>
      </c>
      <c r="AK300" s="30" t="str">
        <f>IF(SUM('Sales by Agent'!AI300:AK300)&gt;0,"YES","NO")</f>
        <v>NO</v>
      </c>
      <c r="AL300" s="30" t="str">
        <f>IF(SUM('Sales by Agent'!AJ300:AL300)&gt;0,"YES","NO")</f>
        <v>NO</v>
      </c>
      <c r="AM300" s="30" t="str">
        <f>IF(SUM('Sales by Agent'!AK300:AM300)&gt;0,"YES","NO")</f>
        <v>NO</v>
      </c>
      <c r="AN300" s="30" t="str">
        <f>IF(SUM('Sales by Agent'!AL300:AN300)&gt;0,"YES","NO")</f>
        <v>NO</v>
      </c>
      <c r="AO300" s="30" t="str">
        <f>IF(SUM('Sales by Agent'!AM300:AO300)&gt;0,"YES","NO")</f>
        <v>NO</v>
      </c>
      <c r="AP300" s="30" t="str">
        <f>IF(SUM('Sales by Agent'!AN300:AP300)&gt;0,"YES","NO")</f>
        <v>NO</v>
      </c>
      <c r="AQ300" s="30" t="str">
        <f>IF(SUM('Sales by Agent'!AO300:AQ300)&gt;0,"YES","NO")</f>
        <v>NO</v>
      </c>
      <c r="AR300" s="30" t="str">
        <f>IF(SUM('Sales by Agent'!AP300:AR300)&gt;0,"YES","NO")</f>
        <v>NO</v>
      </c>
      <c r="AS300" s="30" t="str">
        <f>IF(SUM('Sales by Agent'!AQ300:AS300)&gt;0,"YES","NO")</f>
        <v>NO</v>
      </c>
      <c r="AT300" s="30" t="str">
        <f>IF(SUM('Sales by Agent'!AR300:AT300)&gt;0,"YES","NO")</f>
        <v>NO</v>
      </c>
      <c r="AU300" s="30" t="str">
        <f>IF(SUM('Sales by Agent'!AS300:AU300)&gt;0,"YES","NO")</f>
        <v>NO</v>
      </c>
      <c r="AV300" s="30" t="str">
        <f>IF(SUM('Sales by Agent'!AT300:AV300)&gt;0,"YES","NO")</f>
        <v>NO</v>
      </c>
      <c r="AW300" s="87"/>
      <c r="AX300" t="str">
        <f t="shared" si="46"/>
        <v>NO</v>
      </c>
      <c r="AY300" t="str">
        <f t="shared" si="47"/>
        <v>NO</v>
      </c>
      <c r="AZ300" t="str">
        <f t="shared" si="48"/>
        <v>NO</v>
      </c>
      <c r="BA300" t="str">
        <f t="shared" si="49"/>
        <v>NO</v>
      </c>
      <c r="BB300" t="str">
        <f t="shared" si="50"/>
        <v>NO</v>
      </c>
      <c r="BC300" t="str">
        <f t="shared" si="51"/>
        <v>NO</v>
      </c>
      <c r="BD300" t="str">
        <f t="shared" si="52"/>
        <v>NO</v>
      </c>
      <c r="BE300" t="str">
        <f t="shared" si="53"/>
        <v>NO</v>
      </c>
      <c r="BF300" t="str">
        <f t="shared" si="54"/>
        <v>NO</v>
      </c>
      <c r="BG300" t="str">
        <f t="shared" si="55"/>
        <v>NO</v>
      </c>
      <c r="BH300" t="str">
        <f t="shared" si="45"/>
        <v>NO</v>
      </c>
    </row>
    <row r="301" spans="1:60">
      <c r="A301" s="564" t="s">
        <v>100</v>
      </c>
      <c r="B301" s="564" t="s">
        <v>2611</v>
      </c>
      <c r="C301" s="564" t="s">
        <v>478</v>
      </c>
      <c r="D301" s="564" t="s">
        <v>954</v>
      </c>
      <c r="E301" s="564" t="s">
        <v>1005</v>
      </c>
      <c r="F301" s="565">
        <v>3828250</v>
      </c>
      <c r="G301" s="86"/>
      <c r="H301" s="86"/>
      <c r="I301" s="30" t="str">
        <f>IF(SUM('Sales by Agent'!G301:I301)&gt;0,"YES","NO")</f>
        <v>YES</v>
      </c>
      <c r="J301" s="30" t="str">
        <f>IF(SUM('Sales by Agent'!H301:J301)&gt;0,"YES","NO")</f>
        <v>YES</v>
      </c>
      <c r="K301" s="30" t="str">
        <f>IF(SUM('Sales by Agent'!I301:K301)&gt;0,"YES","NO")</f>
        <v>YES</v>
      </c>
      <c r="L301" s="30" t="str">
        <f>IF(SUM('Sales by Agent'!J301:L301)&gt;0,"YES","NO")</f>
        <v>YES</v>
      </c>
      <c r="M301" s="30" t="str">
        <f>IF(SUM('Sales by Agent'!K301:M301)&gt;0,"YES","NO")</f>
        <v>YES</v>
      </c>
      <c r="N301" s="30" t="str">
        <f>IF(SUM('Sales by Agent'!L301:N301)&gt;0,"YES","NO")</f>
        <v>YES</v>
      </c>
      <c r="O301" s="30" t="str">
        <f>IF(SUM('Sales by Agent'!M301:O301)&gt;0,"YES","NO")</f>
        <v>YES</v>
      </c>
      <c r="P301" s="30" t="str">
        <f>IF(SUM('Sales by Agent'!N301:P301)&gt;0,"YES","NO")</f>
        <v>YES</v>
      </c>
      <c r="Q301" s="30" t="str">
        <f>IF(SUM('Sales by Agent'!O301:Q301)&gt;0,"YES","NO")</f>
        <v>YES</v>
      </c>
      <c r="R301" s="30" t="str">
        <f>IF(SUM('Sales by Agent'!P301:R301)&gt;0,"YES","NO")</f>
        <v>YES</v>
      </c>
      <c r="S301" s="30" t="str">
        <f>IF(SUM('Sales by Agent'!Q301:S301)&gt;0,"YES","NO")</f>
        <v>YES</v>
      </c>
      <c r="T301" s="30" t="str">
        <f>IF(SUM('Sales by Agent'!R301:T301)&gt;0,"YES","NO")</f>
        <v>YES</v>
      </c>
      <c r="U301" s="30" t="str">
        <f>IF(SUM('Sales by Agent'!S301:U301)&gt;0,"YES","NO")</f>
        <v>YES</v>
      </c>
      <c r="V301" s="30" t="str">
        <f>IF(SUM('Sales by Agent'!T301:V301)&gt;0,"YES","NO")</f>
        <v>YES</v>
      </c>
      <c r="W301" s="30" t="str">
        <f>IF(SUM('Sales by Agent'!U301:W301)&gt;0,"YES","NO")</f>
        <v>YES</v>
      </c>
      <c r="X301" s="30" t="str">
        <f>IF(SUM('Sales by Agent'!V301:X301)&gt;0,"YES","NO")</f>
        <v>YES</v>
      </c>
      <c r="Y301" s="30" t="str">
        <f>IF(SUM('Sales by Agent'!W301:Y301)&gt;0,"YES","NO")</f>
        <v>YES</v>
      </c>
      <c r="Z301" s="30" t="str">
        <f>IF(SUM('Sales by Agent'!X301:Z301)&gt;0,"YES","NO")</f>
        <v>YES</v>
      </c>
      <c r="AA301" s="30" t="str">
        <f>IF(SUM('Sales by Agent'!Y301:AA301)&gt;0,"YES","NO")</f>
        <v>YES</v>
      </c>
      <c r="AB301" s="30" t="str">
        <f>IF(SUM('Sales by Agent'!Z301:AB301)&gt;0,"YES","NO")</f>
        <v>YES</v>
      </c>
      <c r="AC301" s="30" t="str">
        <f>IF(SUM('Sales by Agent'!AA301:AC301)&gt;0,"YES","NO")</f>
        <v>YES</v>
      </c>
      <c r="AD301" s="30" t="str">
        <f>IF(SUM('Sales by Agent'!AB301:AD301)&gt;0,"YES","NO")</f>
        <v>YES</v>
      </c>
      <c r="AE301" s="30" t="str">
        <f>IF(SUM('Sales by Agent'!AC301:AE301)&gt;0,"YES","NO")</f>
        <v>YES</v>
      </c>
      <c r="AF301" s="30" t="str">
        <f>IF(SUM('Sales by Agent'!AD301:AF301)&gt;0,"YES","NO")</f>
        <v>YES</v>
      </c>
      <c r="AG301" s="30" t="str">
        <f>IF(SUM('Sales by Agent'!AE301:AG301)&gt;0,"YES","NO")</f>
        <v>YES</v>
      </c>
      <c r="AH301" s="30" t="str">
        <f>IF(SUM('Sales by Agent'!AF301:AH301)&gt;0,"YES","NO")</f>
        <v>YES</v>
      </c>
      <c r="AI301" s="30" t="str">
        <f>IF(SUM('Sales by Agent'!AG301:AI301)&gt;0,"YES","NO")</f>
        <v>YES</v>
      </c>
      <c r="AJ301" s="30" t="str">
        <f>IF(SUM('Sales by Agent'!AH301:AJ301)&gt;0,"YES","NO")</f>
        <v>YES</v>
      </c>
      <c r="AK301" s="30" t="str">
        <f>IF(SUM('Sales by Agent'!AI301:AK301)&gt;0,"YES","NO")</f>
        <v>YES</v>
      </c>
      <c r="AL301" s="30" t="str">
        <f>IF(SUM('Sales by Agent'!AJ301:AL301)&gt;0,"YES","NO")</f>
        <v>YES</v>
      </c>
      <c r="AM301" s="30" t="str">
        <f>IF(SUM('Sales by Agent'!AK301:AM301)&gt;0,"YES","NO")</f>
        <v>YES</v>
      </c>
      <c r="AN301" s="30" t="str">
        <f>IF(SUM('Sales by Agent'!AL301:AN301)&gt;0,"YES","NO")</f>
        <v>YES</v>
      </c>
      <c r="AO301" s="30" t="str">
        <f>IF(SUM('Sales by Agent'!AM301:AO301)&gt;0,"YES","NO")</f>
        <v>YES</v>
      </c>
      <c r="AP301" s="30" t="str">
        <f>IF(SUM('Sales by Agent'!AN301:AP301)&gt;0,"YES","NO")</f>
        <v>YES</v>
      </c>
      <c r="AQ301" s="30" t="str">
        <f>IF(SUM('Sales by Agent'!AO301:AQ301)&gt;0,"YES","NO")</f>
        <v>YES</v>
      </c>
      <c r="AR301" s="30" t="str">
        <f>IF(SUM('Sales by Agent'!AP301:AR301)&gt;0,"YES","NO")</f>
        <v>YES</v>
      </c>
      <c r="AS301" s="30" t="str">
        <f>IF(SUM('Sales by Agent'!AQ301:AS301)&gt;0,"YES","NO")</f>
        <v>YES</v>
      </c>
      <c r="AT301" s="30" t="str">
        <f>IF(SUM('Sales by Agent'!AR301:AT301)&gt;0,"YES","NO")</f>
        <v>YES</v>
      </c>
      <c r="AU301" s="30" t="str">
        <f>IF(SUM('Sales by Agent'!AS301:AU301)&gt;0,"YES","NO")</f>
        <v>YES</v>
      </c>
      <c r="AV301" s="30" t="str">
        <f>IF(SUM('Sales by Agent'!AT301:AV301)&gt;0,"YES","NO")</f>
        <v>YES</v>
      </c>
      <c r="AW301" s="87"/>
      <c r="AX301" t="str">
        <f t="shared" si="46"/>
        <v>NO</v>
      </c>
      <c r="AY301" t="str">
        <f t="shared" si="47"/>
        <v>NO</v>
      </c>
      <c r="AZ301" t="str">
        <f t="shared" si="48"/>
        <v>NO</v>
      </c>
      <c r="BA301" t="str">
        <f t="shared" si="49"/>
        <v>NO</v>
      </c>
      <c r="BB301" t="str">
        <f t="shared" si="50"/>
        <v>NO</v>
      </c>
      <c r="BC301" t="str">
        <f t="shared" si="51"/>
        <v>NO</v>
      </c>
      <c r="BD301" t="str">
        <f t="shared" si="52"/>
        <v>NO</v>
      </c>
      <c r="BE301" t="str">
        <f t="shared" si="53"/>
        <v>NO</v>
      </c>
      <c r="BF301" t="str">
        <f t="shared" si="54"/>
        <v>NO</v>
      </c>
      <c r="BG301" t="str">
        <f t="shared" si="55"/>
        <v>NO</v>
      </c>
      <c r="BH301" t="str">
        <f t="shared" si="45"/>
        <v>NO</v>
      </c>
    </row>
    <row r="302" spans="1:60">
      <c r="A302" s="564" t="s">
        <v>101</v>
      </c>
      <c r="B302" s="564" t="s">
        <v>2612</v>
      </c>
      <c r="C302" s="564" t="s">
        <v>478</v>
      </c>
      <c r="D302" s="564" t="s">
        <v>954</v>
      </c>
      <c r="E302" s="564" t="s">
        <v>1005</v>
      </c>
      <c r="F302" s="565">
        <v>1770300</v>
      </c>
      <c r="G302" s="31"/>
      <c r="H302" s="31"/>
      <c r="I302" s="30" t="str">
        <f>IF(SUM('Sales by Agent'!G302:I302)&gt;0,"YES","NO")</f>
        <v>YES</v>
      </c>
      <c r="J302" s="30" t="str">
        <f>IF(SUM('Sales by Agent'!H302:J302)&gt;0,"YES","NO")</f>
        <v>YES</v>
      </c>
      <c r="K302" s="30" t="str">
        <f>IF(SUM('Sales by Agent'!I302:K302)&gt;0,"YES","NO")</f>
        <v>YES</v>
      </c>
      <c r="L302" s="30" t="str">
        <f>IF(SUM('Sales by Agent'!J302:L302)&gt;0,"YES","NO")</f>
        <v>YES</v>
      </c>
      <c r="M302" s="30" t="str">
        <f>IF(SUM('Sales by Agent'!K302:M302)&gt;0,"YES","NO")</f>
        <v>YES</v>
      </c>
      <c r="N302" s="30" t="str">
        <f>IF(SUM('Sales by Agent'!L302:N302)&gt;0,"YES","NO")</f>
        <v>YES</v>
      </c>
      <c r="O302" s="30" t="str">
        <f>IF(SUM('Sales by Agent'!M302:O302)&gt;0,"YES","NO")</f>
        <v>YES</v>
      </c>
      <c r="P302" s="30" t="str">
        <f>IF(SUM('Sales by Agent'!N302:P302)&gt;0,"YES","NO")</f>
        <v>YES</v>
      </c>
      <c r="Q302" s="30" t="str">
        <f>IF(SUM('Sales by Agent'!O302:Q302)&gt;0,"YES","NO")</f>
        <v>YES</v>
      </c>
      <c r="R302" s="30" t="str">
        <f>IF(SUM('Sales by Agent'!P302:R302)&gt;0,"YES","NO")</f>
        <v>YES</v>
      </c>
      <c r="S302" s="30" t="str">
        <f>IF(SUM('Sales by Agent'!Q302:S302)&gt;0,"YES","NO")</f>
        <v>YES</v>
      </c>
      <c r="T302" s="30" t="str">
        <f>IF(SUM('Sales by Agent'!R302:T302)&gt;0,"YES","NO")</f>
        <v>YES</v>
      </c>
      <c r="U302" s="30" t="str">
        <f>IF(SUM('Sales by Agent'!S302:U302)&gt;0,"YES","NO")</f>
        <v>YES</v>
      </c>
      <c r="V302" s="30" t="str">
        <f>IF(SUM('Sales by Agent'!T302:V302)&gt;0,"YES","NO")</f>
        <v>YES</v>
      </c>
      <c r="W302" s="30" t="str">
        <f>IF(SUM('Sales by Agent'!U302:W302)&gt;0,"YES","NO")</f>
        <v>YES</v>
      </c>
      <c r="X302" s="30" t="str">
        <f>IF(SUM('Sales by Agent'!V302:X302)&gt;0,"YES","NO")</f>
        <v>YES</v>
      </c>
      <c r="Y302" s="30" t="str">
        <f>IF(SUM('Sales by Agent'!W302:Y302)&gt;0,"YES","NO")</f>
        <v>YES</v>
      </c>
      <c r="Z302" s="30" t="str">
        <f>IF(SUM('Sales by Agent'!X302:Z302)&gt;0,"YES","NO")</f>
        <v>YES</v>
      </c>
      <c r="AA302" s="30" t="str">
        <f>IF(SUM('Sales by Agent'!Y302:AA302)&gt;0,"YES","NO")</f>
        <v>YES</v>
      </c>
      <c r="AB302" s="30" t="str">
        <f>IF(SUM('Sales by Agent'!Z302:AB302)&gt;0,"YES","NO")</f>
        <v>YES</v>
      </c>
      <c r="AC302" s="30" t="str">
        <f>IF(SUM('Sales by Agent'!AA302:AC302)&gt;0,"YES","NO")</f>
        <v>YES</v>
      </c>
      <c r="AD302" s="30" t="str">
        <f>IF(SUM('Sales by Agent'!AB302:AD302)&gt;0,"YES","NO")</f>
        <v>YES</v>
      </c>
      <c r="AE302" s="30" t="str">
        <f>IF(SUM('Sales by Agent'!AC302:AE302)&gt;0,"YES","NO")</f>
        <v>YES</v>
      </c>
      <c r="AF302" s="30" t="str">
        <f>IF(SUM('Sales by Agent'!AD302:AF302)&gt;0,"YES","NO")</f>
        <v>YES</v>
      </c>
      <c r="AG302" s="30" t="str">
        <f>IF(SUM('Sales by Agent'!AE302:AG302)&gt;0,"YES","NO")</f>
        <v>YES</v>
      </c>
      <c r="AH302" s="30" t="str">
        <f>IF(SUM('Sales by Agent'!AF302:AH302)&gt;0,"YES","NO")</f>
        <v>YES</v>
      </c>
      <c r="AI302" s="30" t="str">
        <f>IF(SUM('Sales by Agent'!AG302:AI302)&gt;0,"YES","NO")</f>
        <v>NO</v>
      </c>
      <c r="AJ302" s="30" t="str">
        <f>IF(SUM('Sales by Agent'!AH302:AJ302)&gt;0,"YES","NO")</f>
        <v>NO</v>
      </c>
      <c r="AK302" s="30" t="str">
        <f>IF(SUM('Sales by Agent'!AI302:AK302)&gt;0,"YES","NO")</f>
        <v>NO</v>
      </c>
      <c r="AL302" s="30" t="str">
        <f>IF(SUM('Sales by Agent'!AJ302:AL302)&gt;0,"YES","NO")</f>
        <v>NO</v>
      </c>
      <c r="AM302" s="30" t="str">
        <f>IF(SUM('Sales by Agent'!AK302:AM302)&gt;0,"YES","NO")</f>
        <v>NO</v>
      </c>
      <c r="AN302" s="30" t="str">
        <f>IF(SUM('Sales by Agent'!AL302:AN302)&gt;0,"YES","NO")</f>
        <v>NO</v>
      </c>
      <c r="AO302" s="30" t="str">
        <f>IF(SUM('Sales by Agent'!AM302:AO302)&gt;0,"YES","NO")</f>
        <v>YES</v>
      </c>
      <c r="AP302" s="30" t="str">
        <f>IF(SUM('Sales by Agent'!AN302:AP302)&gt;0,"YES","NO")</f>
        <v>YES</v>
      </c>
      <c r="AQ302" s="30" t="str">
        <f>IF(SUM('Sales by Agent'!AO302:AQ302)&gt;0,"YES","NO")</f>
        <v>YES</v>
      </c>
      <c r="AR302" s="30" t="str">
        <f>IF(SUM('Sales by Agent'!AP302:AR302)&gt;0,"YES","NO")</f>
        <v>YES</v>
      </c>
      <c r="AS302" s="30" t="str">
        <f>IF(SUM('Sales by Agent'!AQ302:AS302)&gt;0,"YES","NO")</f>
        <v>YES</v>
      </c>
      <c r="AT302" s="30" t="str">
        <f>IF(SUM('Sales by Agent'!AR302:AT302)&gt;0,"YES","NO")</f>
        <v>NO</v>
      </c>
      <c r="AU302" s="30" t="str">
        <f>IF(SUM('Sales by Agent'!AS302:AU302)&gt;0,"YES","NO")</f>
        <v>NO</v>
      </c>
      <c r="AV302" s="30" t="str">
        <f>IF(SUM('Sales by Agent'!AT302:AV302)&gt;0,"YES","NO")</f>
        <v>NO</v>
      </c>
      <c r="AW302" s="87"/>
      <c r="AX302" t="str">
        <f t="shared" si="46"/>
        <v>NO</v>
      </c>
      <c r="AY302" t="str">
        <f t="shared" si="47"/>
        <v>NO</v>
      </c>
      <c r="AZ302" t="str">
        <f t="shared" si="48"/>
        <v>NO</v>
      </c>
      <c r="BA302" t="str">
        <f t="shared" si="49"/>
        <v>NO</v>
      </c>
      <c r="BB302" t="str">
        <f t="shared" si="50"/>
        <v>NEW INACTIVE</v>
      </c>
      <c r="BC302" t="str">
        <f t="shared" si="51"/>
        <v>NO</v>
      </c>
      <c r="BD302" t="str">
        <f t="shared" si="52"/>
        <v>NO</v>
      </c>
      <c r="BE302" t="str">
        <f t="shared" si="53"/>
        <v>NO</v>
      </c>
      <c r="BF302" t="str">
        <f t="shared" si="54"/>
        <v>NO</v>
      </c>
      <c r="BG302" t="str">
        <f t="shared" si="55"/>
        <v>NO</v>
      </c>
      <c r="BH302" t="str">
        <f t="shared" si="45"/>
        <v>NO</v>
      </c>
    </row>
    <row r="303" spans="1:60">
      <c r="A303" s="564" t="s">
        <v>102</v>
      </c>
      <c r="B303" s="564" t="s">
        <v>2613</v>
      </c>
      <c r="C303" s="564" t="s">
        <v>478</v>
      </c>
      <c r="D303" s="564" t="s">
        <v>954</v>
      </c>
      <c r="E303" s="564" t="s">
        <v>1005</v>
      </c>
      <c r="F303" s="565">
        <v>959950</v>
      </c>
      <c r="G303" s="31"/>
      <c r="H303" s="31"/>
      <c r="I303" s="30" t="str">
        <f>IF(SUM('Sales by Agent'!G303:I303)&gt;0,"YES","NO")</f>
        <v>YES</v>
      </c>
      <c r="J303" s="30" t="str">
        <f>IF(SUM('Sales by Agent'!H303:J303)&gt;0,"YES","NO")</f>
        <v>YES</v>
      </c>
      <c r="K303" s="30" t="str">
        <f>IF(SUM('Sales by Agent'!I303:K303)&gt;0,"YES","NO")</f>
        <v>YES</v>
      </c>
      <c r="L303" s="30" t="str">
        <f>IF(SUM('Sales by Agent'!J303:L303)&gt;0,"YES","NO")</f>
        <v>YES</v>
      </c>
      <c r="M303" s="30" t="str">
        <f>IF(SUM('Sales by Agent'!K303:M303)&gt;0,"YES","NO")</f>
        <v>YES</v>
      </c>
      <c r="N303" s="30" t="str">
        <f>IF(SUM('Sales by Agent'!L303:N303)&gt;0,"YES","NO")</f>
        <v>YES</v>
      </c>
      <c r="O303" s="30" t="str">
        <f>IF(SUM('Sales by Agent'!M303:O303)&gt;0,"YES","NO")</f>
        <v>YES</v>
      </c>
      <c r="P303" s="30" t="str">
        <f>IF(SUM('Sales by Agent'!N303:P303)&gt;0,"YES","NO")</f>
        <v>YES</v>
      </c>
      <c r="Q303" s="30" t="str">
        <f>IF(SUM('Sales by Agent'!O303:Q303)&gt;0,"YES","NO")</f>
        <v>YES</v>
      </c>
      <c r="R303" s="30" t="str">
        <f>IF(SUM('Sales by Agent'!P303:R303)&gt;0,"YES","NO")</f>
        <v>YES</v>
      </c>
      <c r="S303" s="30" t="str">
        <f>IF(SUM('Sales by Agent'!Q303:S303)&gt;0,"YES","NO")</f>
        <v>YES</v>
      </c>
      <c r="T303" s="30" t="str">
        <f>IF(SUM('Sales by Agent'!R303:T303)&gt;0,"YES","NO")</f>
        <v>YES</v>
      </c>
      <c r="U303" s="30" t="str">
        <f>IF(SUM('Sales by Agent'!S303:U303)&gt;0,"YES","NO")</f>
        <v>YES</v>
      </c>
      <c r="V303" s="30" t="str">
        <f>IF(SUM('Sales by Agent'!T303:V303)&gt;0,"YES","NO")</f>
        <v>YES</v>
      </c>
      <c r="W303" s="30" t="str">
        <f>IF(SUM('Sales by Agent'!U303:W303)&gt;0,"YES","NO")</f>
        <v>YES</v>
      </c>
      <c r="X303" s="30" t="str">
        <f>IF(SUM('Sales by Agent'!V303:X303)&gt;0,"YES","NO")</f>
        <v>YES</v>
      </c>
      <c r="Y303" s="30" t="str">
        <f>IF(SUM('Sales by Agent'!W303:Y303)&gt;0,"YES","NO")</f>
        <v>YES</v>
      </c>
      <c r="Z303" s="30" t="str">
        <f>IF(SUM('Sales by Agent'!X303:Z303)&gt;0,"YES","NO")</f>
        <v>YES</v>
      </c>
      <c r="AA303" s="30" t="str">
        <f>IF(SUM('Sales by Agent'!Y303:AA303)&gt;0,"YES","NO")</f>
        <v>YES</v>
      </c>
      <c r="AB303" s="30" t="str">
        <f>IF(SUM('Sales by Agent'!Z303:AB303)&gt;0,"YES","NO")</f>
        <v>NO</v>
      </c>
      <c r="AC303" s="30" t="str">
        <f>IF(SUM('Sales by Agent'!AA303:AC303)&gt;0,"YES","NO")</f>
        <v>NO</v>
      </c>
      <c r="AD303" s="30" t="str">
        <f>IF(SUM('Sales by Agent'!AB303:AD303)&gt;0,"YES","NO")</f>
        <v>NO</v>
      </c>
      <c r="AE303" s="30" t="str">
        <f>IF(SUM('Sales by Agent'!AC303:AE303)&gt;0,"YES","NO")</f>
        <v>NO</v>
      </c>
      <c r="AF303" s="30" t="str">
        <f>IF(SUM('Sales by Agent'!AD303:AF303)&gt;0,"YES","NO")</f>
        <v>NO</v>
      </c>
      <c r="AG303" s="30" t="str">
        <f>IF(SUM('Sales by Agent'!AE303:AG303)&gt;0,"YES","NO")</f>
        <v>NO</v>
      </c>
      <c r="AH303" s="30" t="str">
        <f>IF(SUM('Sales by Agent'!AF303:AH303)&gt;0,"YES","NO")</f>
        <v>NO</v>
      </c>
      <c r="AI303" s="30" t="str">
        <f>IF(SUM('Sales by Agent'!AG303:AI303)&gt;0,"YES","NO")</f>
        <v>NO</v>
      </c>
      <c r="AJ303" s="30" t="str">
        <f>IF(SUM('Sales by Agent'!AH303:AJ303)&gt;0,"YES","NO")</f>
        <v>NO</v>
      </c>
      <c r="AK303" s="30" t="str">
        <f>IF(SUM('Sales by Agent'!AI303:AK303)&gt;0,"YES","NO")</f>
        <v>NO</v>
      </c>
      <c r="AL303" s="30" t="str">
        <f>IF(SUM('Sales by Agent'!AJ303:AL303)&gt;0,"YES","NO")</f>
        <v>NO</v>
      </c>
      <c r="AM303" s="30" t="str">
        <f>IF(SUM('Sales by Agent'!AK303:AM303)&gt;0,"YES","NO")</f>
        <v>NO</v>
      </c>
      <c r="AN303" s="30" t="str">
        <f>IF(SUM('Sales by Agent'!AL303:AN303)&gt;0,"YES","NO")</f>
        <v>NO</v>
      </c>
      <c r="AO303" s="30" t="str">
        <f>IF(SUM('Sales by Agent'!AM303:AO303)&gt;0,"YES","NO")</f>
        <v>NO</v>
      </c>
      <c r="AP303" s="30" t="str">
        <f>IF(SUM('Sales by Agent'!AN303:AP303)&gt;0,"YES","NO")</f>
        <v>NO</v>
      </c>
      <c r="AQ303" s="30" t="str">
        <f>IF(SUM('Sales by Agent'!AO303:AQ303)&gt;0,"YES","NO")</f>
        <v>NO</v>
      </c>
      <c r="AR303" s="30" t="str">
        <f>IF(SUM('Sales by Agent'!AP303:AR303)&gt;0,"YES","NO")</f>
        <v>NO</v>
      </c>
      <c r="AS303" s="30" t="str">
        <f>IF(SUM('Sales by Agent'!AQ303:AS303)&gt;0,"YES","NO")</f>
        <v>NO</v>
      </c>
      <c r="AT303" s="30" t="str">
        <f>IF(SUM('Sales by Agent'!AR303:AT303)&gt;0,"YES","NO")</f>
        <v>NO</v>
      </c>
      <c r="AU303" s="30" t="str">
        <f>IF(SUM('Sales by Agent'!AS303:AU303)&gt;0,"YES","NO")</f>
        <v>NO</v>
      </c>
      <c r="AV303" s="30" t="str">
        <f>IF(SUM('Sales by Agent'!AT303:AV303)&gt;0,"YES","NO")</f>
        <v>NO</v>
      </c>
      <c r="AW303" s="87"/>
      <c r="AX303" t="str">
        <f t="shared" si="46"/>
        <v>NO</v>
      </c>
      <c r="AY303" t="str">
        <f t="shared" si="47"/>
        <v>NO</v>
      </c>
      <c r="AZ303" t="str">
        <f t="shared" si="48"/>
        <v>NO</v>
      </c>
      <c r="BA303" t="str">
        <f t="shared" si="49"/>
        <v>NO</v>
      </c>
      <c r="BB303" t="str">
        <f t="shared" si="50"/>
        <v>NO</v>
      </c>
      <c r="BC303" t="str">
        <f t="shared" si="51"/>
        <v>NO</v>
      </c>
      <c r="BD303" t="str">
        <f t="shared" si="52"/>
        <v>NO</v>
      </c>
      <c r="BE303" t="str">
        <f t="shared" si="53"/>
        <v>NO</v>
      </c>
      <c r="BF303" t="str">
        <f t="shared" si="54"/>
        <v>NO</v>
      </c>
      <c r="BG303" t="str">
        <f t="shared" si="55"/>
        <v>NO</v>
      </c>
      <c r="BH303" t="str">
        <f t="shared" si="45"/>
        <v>NO</v>
      </c>
    </row>
    <row r="304" spans="1:60">
      <c r="A304" s="564" t="s">
        <v>112</v>
      </c>
      <c r="B304" s="564" t="s">
        <v>2614</v>
      </c>
      <c r="C304" s="564" t="s">
        <v>478</v>
      </c>
      <c r="D304" s="564" t="s">
        <v>954</v>
      </c>
      <c r="E304" s="564" t="s">
        <v>1005</v>
      </c>
      <c r="F304" s="565">
        <v>6746355</v>
      </c>
      <c r="G304" s="86"/>
      <c r="H304" s="87"/>
      <c r="I304" s="30" t="str">
        <f>IF(SUM('Sales by Agent'!G304:I304)&gt;0,"YES","NO")</f>
        <v>YES</v>
      </c>
      <c r="J304" s="30" t="str">
        <f>IF(SUM('Sales by Agent'!H304:J304)&gt;0,"YES","NO")</f>
        <v>YES</v>
      </c>
      <c r="K304" s="30" t="str">
        <f>IF(SUM('Sales by Agent'!I304:K304)&gt;0,"YES","NO")</f>
        <v>YES</v>
      </c>
      <c r="L304" s="30" t="str">
        <f>IF(SUM('Sales by Agent'!J304:L304)&gt;0,"YES","NO")</f>
        <v>YES</v>
      </c>
      <c r="M304" s="30" t="str">
        <f>IF(SUM('Sales by Agent'!K304:M304)&gt;0,"YES","NO")</f>
        <v>YES</v>
      </c>
      <c r="N304" s="30" t="str">
        <f>IF(SUM('Sales by Agent'!L304:N304)&gt;0,"YES","NO")</f>
        <v>YES</v>
      </c>
      <c r="O304" s="30" t="str">
        <f>IF(SUM('Sales by Agent'!M304:O304)&gt;0,"YES","NO")</f>
        <v>YES</v>
      </c>
      <c r="P304" s="30" t="str">
        <f>IF(SUM('Sales by Agent'!N304:P304)&gt;0,"YES","NO")</f>
        <v>YES</v>
      </c>
      <c r="Q304" s="30" t="str">
        <f>IF(SUM('Sales by Agent'!O304:Q304)&gt;0,"YES","NO")</f>
        <v>YES</v>
      </c>
      <c r="R304" s="30" t="str">
        <f>IF(SUM('Sales by Agent'!P304:R304)&gt;0,"YES","NO")</f>
        <v>YES</v>
      </c>
      <c r="S304" s="30" t="str">
        <f>IF(SUM('Sales by Agent'!Q304:S304)&gt;0,"YES","NO")</f>
        <v>YES</v>
      </c>
      <c r="T304" s="30" t="str">
        <f>IF(SUM('Sales by Agent'!R304:T304)&gt;0,"YES","NO")</f>
        <v>YES</v>
      </c>
      <c r="U304" s="30" t="str">
        <f>IF(SUM('Sales by Agent'!S304:U304)&gt;0,"YES","NO")</f>
        <v>YES</v>
      </c>
      <c r="V304" s="30" t="str">
        <f>IF(SUM('Sales by Agent'!T304:V304)&gt;0,"YES","NO")</f>
        <v>YES</v>
      </c>
      <c r="W304" s="30" t="str">
        <f>IF(SUM('Sales by Agent'!U304:W304)&gt;0,"YES","NO")</f>
        <v>YES</v>
      </c>
      <c r="X304" s="30" t="str">
        <f>IF(SUM('Sales by Agent'!V304:X304)&gt;0,"YES","NO")</f>
        <v>YES</v>
      </c>
      <c r="Y304" s="30" t="str">
        <f>IF(SUM('Sales by Agent'!W304:Y304)&gt;0,"YES","NO")</f>
        <v>YES</v>
      </c>
      <c r="Z304" s="30" t="str">
        <f>IF(SUM('Sales by Agent'!X304:Z304)&gt;0,"YES","NO")</f>
        <v>YES</v>
      </c>
      <c r="AA304" s="30" t="str">
        <f>IF(SUM('Sales by Agent'!Y304:AA304)&gt;0,"YES","NO")</f>
        <v>YES</v>
      </c>
      <c r="AB304" s="30" t="str">
        <f>IF(SUM('Sales by Agent'!Z304:AB304)&gt;0,"YES","NO")</f>
        <v>YES</v>
      </c>
      <c r="AC304" s="30" t="str">
        <f>IF(SUM('Sales by Agent'!AA304:AC304)&gt;0,"YES","NO")</f>
        <v>YES</v>
      </c>
      <c r="AD304" s="30" t="str">
        <f>IF(SUM('Sales by Agent'!AB304:AD304)&gt;0,"YES","NO")</f>
        <v>YES</v>
      </c>
      <c r="AE304" s="30" t="str">
        <f>IF(SUM('Sales by Agent'!AC304:AE304)&gt;0,"YES","NO")</f>
        <v>YES</v>
      </c>
      <c r="AF304" s="30" t="str">
        <f>IF(SUM('Sales by Agent'!AD304:AF304)&gt;0,"YES","NO")</f>
        <v>YES</v>
      </c>
      <c r="AG304" s="30" t="str">
        <f>IF(SUM('Sales by Agent'!AE304:AG304)&gt;0,"YES","NO")</f>
        <v>YES</v>
      </c>
      <c r="AH304" s="30" t="str">
        <f>IF(SUM('Sales by Agent'!AF304:AH304)&gt;0,"YES","NO")</f>
        <v>YES</v>
      </c>
      <c r="AI304" s="30" t="str">
        <f>IF(SUM('Sales by Agent'!AG304:AI304)&gt;0,"YES","NO")</f>
        <v>YES</v>
      </c>
      <c r="AJ304" s="30" t="str">
        <f>IF(SUM('Sales by Agent'!AH304:AJ304)&gt;0,"YES","NO")</f>
        <v>YES</v>
      </c>
      <c r="AK304" s="30" t="str">
        <f>IF(SUM('Sales by Agent'!AI304:AK304)&gt;0,"YES","NO")</f>
        <v>YES</v>
      </c>
      <c r="AL304" s="30" t="str">
        <f>IF(SUM('Sales by Agent'!AJ304:AL304)&gt;0,"YES","NO")</f>
        <v>YES</v>
      </c>
      <c r="AM304" s="30" t="str">
        <f>IF(SUM('Sales by Agent'!AK304:AM304)&gt;0,"YES","NO")</f>
        <v>YES</v>
      </c>
      <c r="AN304" s="30" t="str">
        <f>IF(SUM('Sales by Agent'!AL304:AN304)&gt;0,"YES","NO")</f>
        <v>YES</v>
      </c>
      <c r="AO304" s="30" t="str">
        <f>IF(SUM('Sales by Agent'!AM304:AO304)&gt;0,"YES","NO")</f>
        <v>YES</v>
      </c>
      <c r="AP304" s="30" t="str">
        <f>IF(SUM('Sales by Agent'!AN304:AP304)&gt;0,"YES","NO")</f>
        <v>YES</v>
      </c>
      <c r="AQ304" s="30" t="str">
        <f>IF(SUM('Sales by Agent'!AO304:AQ304)&gt;0,"YES","NO")</f>
        <v>YES</v>
      </c>
      <c r="AR304" s="30" t="str">
        <f>IF(SUM('Sales by Agent'!AP304:AR304)&gt;0,"YES","NO")</f>
        <v>YES</v>
      </c>
      <c r="AS304" s="30" t="str">
        <f>IF(SUM('Sales by Agent'!AQ304:AS304)&gt;0,"YES","NO")</f>
        <v>YES</v>
      </c>
      <c r="AT304" s="30" t="str">
        <f>IF(SUM('Sales by Agent'!AR304:AT304)&gt;0,"YES","NO")</f>
        <v>YES</v>
      </c>
      <c r="AU304" s="30" t="str">
        <f>IF(SUM('Sales by Agent'!AS304:AU304)&gt;0,"YES","NO")</f>
        <v>YES</v>
      </c>
      <c r="AV304" s="30" t="str">
        <f>IF(SUM('Sales by Agent'!AT304:AV304)&gt;0,"YES","NO")</f>
        <v>YES</v>
      </c>
      <c r="AW304" s="87"/>
      <c r="AX304" t="str">
        <f t="shared" si="46"/>
        <v>NO</v>
      </c>
      <c r="AY304" t="str">
        <f t="shared" si="47"/>
        <v>NO</v>
      </c>
      <c r="AZ304" t="str">
        <f t="shared" si="48"/>
        <v>NO</v>
      </c>
      <c r="BA304" t="str">
        <f t="shared" si="49"/>
        <v>NO</v>
      </c>
      <c r="BB304" t="str">
        <f t="shared" si="50"/>
        <v>NO</v>
      </c>
      <c r="BC304" t="str">
        <f t="shared" si="51"/>
        <v>NO</v>
      </c>
      <c r="BD304" t="str">
        <f t="shared" si="52"/>
        <v>NO</v>
      </c>
      <c r="BE304" t="str">
        <f t="shared" si="53"/>
        <v>NO</v>
      </c>
      <c r="BF304" t="str">
        <f t="shared" si="54"/>
        <v>NO</v>
      </c>
      <c r="BG304" t="str">
        <f t="shared" si="55"/>
        <v>NO</v>
      </c>
      <c r="BH304" t="str">
        <f t="shared" si="45"/>
        <v>NO</v>
      </c>
    </row>
    <row r="305" spans="1:60">
      <c r="A305" s="564" t="s">
        <v>127</v>
      </c>
      <c r="B305" s="564" t="s">
        <v>2615</v>
      </c>
      <c r="C305" s="564" t="s">
        <v>478</v>
      </c>
      <c r="D305" s="564" t="s">
        <v>954</v>
      </c>
      <c r="E305" s="564" t="s">
        <v>1005</v>
      </c>
      <c r="F305" s="565">
        <v>3288500</v>
      </c>
      <c r="G305" s="86"/>
      <c r="H305" s="86"/>
      <c r="I305" s="30" t="str">
        <f>IF(SUM('Sales by Agent'!G305:I305)&gt;0,"YES","NO")</f>
        <v>YES</v>
      </c>
      <c r="J305" s="30" t="str">
        <f>IF(SUM('Sales by Agent'!H305:J305)&gt;0,"YES","NO")</f>
        <v>YES</v>
      </c>
      <c r="K305" s="30" t="str">
        <f>IF(SUM('Sales by Agent'!I305:K305)&gt;0,"YES","NO")</f>
        <v>YES</v>
      </c>
      <c r="L305" s="30" t="str">
        <f>IF(SUM('Sales by Agent'!J305:L305)&gt;0,"YES","NO")</f>
        <v>YES</v>
      </c>
      <c r="M305" s="30" t="str">
        <f>IF(SUM('Sales by Agent'!K305:M305)&gt;0,"YES","NO")</f>
        <v>YES</v>
      </c>
      <c r="N305" s="30" t="str">
        <f>IF(SUM('Sales by Agent'!L305:N305)&gt;0,"YES","NO")</f>
        <v>YES</v>
      </c>
      <c r="O305" s="30" t="str">
        <f>IF(SUM('Sales by Agent'!M305:O305)&gt;0,"YES","NO")</f>
        <v>YES</v>
      </c>
      <c r="P305" s="30" t="str">
        <f>IF(SUM('Sales by Agent'!N305:P305)&gt;0,"YES","NO")</f>
        <v>YES</v>
      </c>
      <c r="Q305" s="30" t="str">
        <f>IF(SUM('Sales by Agent'!O305:Q305)&gt;0,"YES","NO")</f>
        <v>YES</v>
      </c>
      <c r="R305" s="30" t="str">
        <f>IF(SUM('Sales by Agent'!P305:R305)&gt;0,"YES","NO")</f>
        <v>YES</v>
      </c>
      <c r="S305" s="30" t="str">
        <f>IF(SUM('Sales by Agent'!Q305:S305)&gt;0,"YES","NO")</f>
        <v>YES</v>
      </c>
      <c r="T305" s="30" t="str">
        <f>IF(SUM('Sales by Agent'!R305:T305)&gt;0,"YES","NO")</f>
        <v>YES</v>
      </c>
      <c r="U305" s="30" t="str">
        <f>IF(SUM('Sales by Agent'!S305:U305)&gt;0,"YES","NO")</f>
        <v>YES</v>
      </c>
      <c r="V305" s="30" t="str">
        <f>IF(SUM('Sales by Agent'!T305:V305)&gt;0,"YES","NO")</f>
        <v>YES</v>
      </c>
      <c r="W305" s="30" t="str">
        <f>IF(SUM('Sales by Agent'!U305:W305)&gt;0,"YES","NO")</f>
        <v>YES</v>
      </c>
      <c r="X305" s="30" t="str">
        <f>IF(SUM('Sales by Agent'!V305:X305)&gt;0,"YES","NO")</f>
        <v>YES</v>
      </c>
      <c r="Y305" s="30" t="str">
        <f>IF(SUM('Sales by Agent'!W305:Y305)&gt;0,"YES","NO")</f>
        <v>YES</v>
      </c>
      <c r="Z305" s="30" t="str">
        <f>IF(SUM('Sales by Agent'!X305:Z305)&gt;0,"YES","NO")</f>
        <v>YES</v>
      </c>
      <c r="AA305" s="30" t="str">
        <f>IF(SUM('Sales by Agent'!Y305:AA305)&gt;0,"YES","NO")</f>
        <v>YES</v>
      </c>
      <c r="AB305" s="30" t="str">
        <f>IF(SUM('Sales by Agent'!Z305:AB305)&gt;0,"YES","NO")</f>
        <v>YES</v>
      </c>
      <c r="AC305" s="30" t="str">
        <f>IF(SUM('Sales by Agent'!AA305:AC305)&gt;0,"YES","NO")</f>
        <v>YES</v>
      </c>
      <c r="AD305" s="30" t="str">
        <f>IF(SUM('Sales by Agent'!AB305:AD305)&gt;0,"YES","NO")</f>
        <v>YES</v>
      </c>
      <c r="AE305" s="30" t="str">
        <f>IF(SUM('Sales by Agent'!AC305:AE305)&gt;0,"YES","NO")</f>
        <v>YES</v>
      </c>
      <c r="AF305" s="30" t="str">
        <f>IF(SUM('Sales by Agent'!AD305:AF305)&gt;0,"YES","NO")</f>
        <v>YES</v>
      </c>
      <c r="AG305" s="30" t="str">
        <f>IF(SUM('Sales by Agent'!AE305:AG305)&gt;0,"YES","NO")</f>
        <v>YES</v>
      </c>
      <c r="AH305" s="30" t="str">
        <f>IF(SUM('Sales by Agent'!AF305:AH305)&gt;0,"YES","NO")</f>
        <v>YES</v>
      </c>
      <c r="AI305" s="30" t="str">
        <f>IF(SUM('Sales by Agent'!AG305:AI305)&gt;0,"YES","NO")</f>
        <v>YES</v>
      </c>
      <c r="AJ305" s="30" t="str">
        <f>IF(SUM('Sales by Agent'!AH305:AJ305)&gt;0,"YES","NO")</f>
        <v>YES</v>
      </c>
      <c r="AK305" s="30" t="str">
        <f>IF(SUM('Sales by Agent'!AI305:AK305)&gt;0,"YES","NO")</f>
        <v>YES</v>
      </c>
      <c r="AL305" s="30" t="str">
        <f>IF(SUM('Sales by Agent'!AJ305:AL305)&gt;0,"YES","NO")</f>
        <v>YES</v>
      </c>
      <c r="AM305" s="30" t="str">
        <f>IF(SUM('Sales by Agent'!AK305:AM305)&gt;0,"YES","NO")</f>
        <v>YES</v>
      </c>
      <c r="AN305" s="30" t="str">
        <f>IF(SUM('Sales by Agent'!AL305:AN305)&gt;0,"YES","NO")</f>
        <v>YES</v>
      </c>
      <c r="AO305" s="30" t="str">
        <f>IF(SUM('Sales by Agent'!AM305:AO305)&gt;0,"YES","NO")</f>
        <v>YES</v>
      </c>
      <c r="AP305" s="30" t="str">
        <f>IF(SUM('Sales by Agent'!AN305:AP305)&gt;0,"YES","NO")</f>
        <v>YES</v>
      </c>
      <c r="AQ305" s="30" t="str">
        <f>IF(SUM('Sales by Agent'!AO305:AQ305)&gt;0,"YES","NO")</f>
        <v>YES</v>
      </c>
      <c r="AR305" s="30" t="str">
        <f>IF(SUM('Sales by Agent'!AP305:AR305)&gt;0,"YES","NO")</f>
        <v>YES</v>
      </c>
      <c r="AS305" s="30" t="str">
        <f>IF(SUM('Sales by Agent'!AQ305:AS305)&gt;0,"YES","NO")</f>
        <v>YES</v>
      </c>
      <c r="AT305" s="30" t="str">
        <f>IF(SUM('Sales by Agent'!AR305:AT305)&gt;0,"YES","NO")</f>
        <v>YES</v>
      </c>
      <c r="AU305" s="30" t="str">
        <f>IF(SUM('Sales by Agent'!AS305:AU305)&gt;0,"YES","NO")</f>
        <v>YES</v>
      </c>
      <c r="AV305" s="30" t="str">
        <f>IF(SUM('Sales by Agent'!AT305:AV305)&gt;0,"YES","NO")</f>
        <v>YES</v>
      </c>
      <c r="AW305" s="87"/>
      <c r="AX305" t="str">
        <f t="shared" si="46"/>
        <v>NO</v>
      </c>
      <c r="AY305" t="str">
        <f t="shared" si="47"/>
        <v>NO</v>
      </c>
      <c r="AZ305" t="str">
        <f t="shared" si="48"/>
        <v>NO</v>
      </c>
      <c r="BA305" t="str">
        <f t="shared" si="49"/>
        <v>NO</v>
      </c>
      <c r="BB305" t="str">
        <f t="shared" si="50"/>
        <v>NO</v>
      </c>
      <c r="BC305" t="str">
        <f t="shared" si="51"/>
        <v>NO</v>
      </c>
      <c r="BD305" t="str">
        <f t="shared" si="52"/>
        <v>NO</v>
      </c>
      <c r="BE305" t="str">
        <f t="shared" si="53"/>
        <v>NO</v>
      </c>
      <c r="BF305" t="str">
        <f t="shared" si="54"/>
        <v>NO</v>
      </c>
      <c r="BG305" t="str">
        <f t="shared" si="55"/>
        <v>NO</v>
      </c>
      <c r="BH305" t="str">
        <f t="shared" si="45"/>
        <v>NO</v>
      </c>
    </row>
    <row r="306" spans="1:60">
      <c r="A306" s="564" t="s">
        <v>129</v>
      </c>
      <c r="B306" s="564" t="s">
        <v>2616</v>
      </c>
      <c r="C306" s="564" t="s">
        <v>478</v>
      </c>
      <c r="D306" s="564" t="s">
        <v>954</v>
      </c>
      <c r="E306" s="564" t="s">
        <v>1005</v>
      </c>
      <c r="F306" s="565">
        <v>6442100</v>
      </c>
      <c r="G306" s="31"/>
      <c r="H306" s="31"/>
      <c r="I306" s="30" t="str">
        <f>IF(SUM('Sales by Agent'!G306:I306)&gt;0,"YES","NO")</f>
        <v>YES</v>
      </c>
      <c r="J306" s="30" t="str">
        <f>IF(SUM('Sales by Agent'!H306:J306)&gt;0,"YES","NO")</f>
        <v>YES</v>
      </c>
      <c r="K306" s="30" t="str">
        <f>IF(SUM('Sales by Agent'!I306:K306)&gt;0,"YES","NO")</f>
        <v>YES</v>
      </c>
      <c r="L306" s="30" t="str">
        <f>IF(SUM('Sales by Agent'!J306:L306)&gt;0,"YES","NO")</f>
        <v>YES</v>
      </c>
      <c r="M306" s="30" t="str">
        <f>IF(SUM('Sales by Agent'!K306:M306)&gt;0,"YES","NO")</f>
        <v>YES</v>
      </c>
      <c r="N306" s="30" t="str">
        <f>IF(SUM('Sales by Agent'!L306:N306)&gt;0,"YES","NO")</f>
        <v>YES</v>
      </c>
      <c r="O306" s="30" t="str">
        <f>IF(SUM('Sales by Agent'!M306:O306)&gt;0,"YES","NO")</f>
        <v>YES</v>
      </c>
      <c r="P306" s="30" t="str">
        <f>IF(SUM('Sales by Agent'!N306:P306)&gt;0,"YES","NO")</f>
        <v>YES</v>
      </c>
      <c r="Q306" s="30" t="str">
        <f>IF(SUM('Sales by Agent'!O306:Q306)&gt;0,"YES","NO")</f>
        <v>YES</v>
      </c>
      <c r="R306" s="30" t="str">
        <f>IF(SUM('Sales by Agent'!P306:R306)&gt;0,"YES","NO")</f>
        <v>YES</v>
      </c>
      <c r="S306" s="30" t="str">
        <f>IF(SUM('Sales by Agent'!Q306:S306)&gt;0,"YES","NO")</f>
        <v>YES</v>
      </c>
      <c r="T306" s="30" t="str">
        <f>IF(SUM('Sales by Agent'!R306:T306)&gt;0,"YES","NO")</f>
        <v>YES</v>
      </c>
      <c r="U306" s="30" t="str">
        <f>IF(SUM('Sales by Agent'!S306:U306)&gt;0,"YES","NO")</f>
        <v>YES</v>
      </c>
      <c r="V306" s="30" t="str">
        <f>IF(SUM('Sales by Agent'!T306:V306)&gt;0,"YES","NO")</f>
        <v>YES</v>
      </c>
      <c r="W306" s="30" t="str">
        <f>IF(SUM('Sales by Agent'!U306:W306)&gt;0,"YES","NO")</f>
        <v>YES</v>
      </c>
      <c r="X306" s="30" t="str">
        <f>IF(SUM('Sales by Agent'!V306:X306)&gt;0,"YES","NO")</f>
        <v>YES</v>
      </c>
      <c r="Y306" s="30" t="str">
        <f>IF(SUM('Sales by Agent'!W306:Y306)&gt;0,"YES","NO")</f>
        <v>YES</v>
      </c>
      <c r="Z306" s="30" t="str">
        <f>IF(SUM('Sales by Agent'!X306:Z306)&gt;0,"YES","NO")</f>
        <v>YES</v>
      </c>
      <c r="AA306" s="30" t="str">
        <f>IF(SUM('Sales by Agent'!Y306:AA306)&gt;0,"YES","NO")</f>
        <v>YES</v>
      </c>
      <c r="AB306" s="30" t="str">
        <f>IF(SUM('Sales by Agent'!Z306:AB306)&gt;0,"YES","NO")</f>
        <v>YES</v>
      </c>
      <c r="AC306" s="30" t="str">
        <f>IF(SUM('Sales by Agent'!AA306:AC306)&gt;0,"YES","NO")</f>
        <v>YES</v>
      </c>
      <c r="AD306" s="30" t="str">
        <f>IF(SUM('Sales by Agent'!AB306:AD306)&gt;0,"YES","NO")</f>
        <v>YES</v>
      </c>
      <c r="AE306" s="30" t="str">
        <f>IF(SUM('Sales by Agent'!AC306:AE306)&gt;0,"YES","NO")</f>
        <v>YES</v>
      </c>
      <c r="AF306" s="30" t="str">
        <f>IF(SUM('Sales by Agent'!AD306:AF306)&gt;0,"YES","NO")</f>
        <v>YES</v>
      </c>
      <c r="AG306" s="30" t="str">
        <f>IF(SUM('Sales by Agent'!AE306:AG306)&gt;0,"YES","NO")</f>
        <v>YES</v>
      </c>
      <c r="AH306" s="30" t="str">
        <f>IF(SUM('Sales by Agent'!AF306:AH306)&gt;0,"YES","NO")</f>
        <v>YES</v>
      </c>
      <c r="AI306" s="30" t="str">
        <f>IF(SUM('Sales by Agent'!AG306:AI306)&gt;0,"YES","NO")</f>
        <v>YES</v>
      </c>
      <c r="AJ306" s="30" t="str">
        <f>IF(SUM('Sales by Agent'!AH306:AJ306)&gt;0,"YES","NO")</f>
        <v>YES</v>
      </c>
      <c r="AK306" s="30" t="str">
        <f>IF(SUM('Sales by Agent'!AI306:AK306)&gt;0,"YES","NO")</f>
        <v>YES</v>
      </c>
      <c r="AL306" s="30" t="str">
        <f>IF(SUM('Sales by Agent'!AJ306:AL306)&gt;0,"YES","NO")</f>
        <v>YES</v>
      </c>
      <c r="AM306" s="30" t="str">
        <f>IF(SUM('Sales by Agent'!AK306:AM306)&gt;0,"YES","NO")</f>
        <v>YES</v>
      </c>
      <c r="AN306" s="30" t="str">
        <f>IF(SUM('Sales by Agent'!AL306:AN306)&gt;0,"YES","NO")</f>
        <v>YES</v>
      </c>
      <c r="AO306" s="30" t="str">
        <f>IF(SUM('Sales by Agent'!AM306:AO306)&gt;0,"YES","NO")</f>
        <v>YES</v>
      </c>
      <c r="AP306" s="30" t="str">
        <f>IF(SUM('Sales by Agent'!AN306:AP306)&gt;0,"YES","NO")</f>
        <v>YES</v>
      </c>
      <c r="AQ306" s="30" t="str">
        <f>IF(SUM('Sales by Agent'!AO306:AQ306)&gt;0,"YES","NO")</f>
        <v>YES</v>
      </c>
      <c r="AR306" s="30" t="str">
        <f>IF(SUM('Sales by Agent'!AP306:AR306)&gt;0,"YES","NO")</f>
        <v>YES</v>
      </c>
      <c r="AS306" s="30" t="str">
        <f>IF(SUM('Sales by Agent'!AQ306:AS306)&gt;0,"YES","NO")</f>
        <v>YES</v>
      </c>
      <c r="AT306" s="30" t="str">
        <f>IF(SUM('Sales by Agent'!AR306:AT306)&gt;0,"YES","NO")</f>
        <v>YES</v>
      </c>
      <c r="AU306" s="30" t="str">
        <f>IF(SUM('Sales by Agent'!AS306:AU306)&gt;0,"YES","NO")</f>
        <v>YES</v>
      </c>
      <c r="AV306" s="30" t="str">
        <f>IF(SUM('Sales by Agent'!AT306:AV306)&gt;0,"YES","NO")</f>
        <v>YES</v>
      </c>
      <c r="AW306" s="87"/>
      <c r="AX306" t="str">
        <f t="shared" si="46"/>
        <v>NO</v>
      </c>
      <c r="AY306" t="str">
        <f t="shared" si="47"/>
        <v>NO</v>
      </c>
      <c r="AZ306" t="str">
        <f t="shared" si="48"/>
        <v>NO</v>
      </c>
      <c r="BA306" t="str">
        <f t="shared" si="49"/>
        <v>NO</v>
      </c>
      <c r="BB306" t="str">
        <f t="shared" si="50"/>
        <v>NO</v>
      </c>
      <c r="BC306" t="str">
        <f t="shared" si="51"/>
        <v>NO</v>
      </c>
      <c r="BD306" t="str">
        <f t="shared" si="52"/>
        <v>NO</v>
      </c>
      <c r="BE306" t="str">
        <f t="shared" si="53"/>
        <v>NO</v>
      </c>
      <c r="BF306" t="str">
        <f t="shared" si="54"/>
        <v>NO</v>
      </c>
      <c r="BG306" t="str">
        <f t="shared" si="55"/>
        <v>NO</v>
      </c>
      <c r="BH306" t="str">
        <f t="shared" si="45"/>
        <v>NO</v>
      </c>
    </row>
    <row r="307" spans="1:60">
      <c r="A307" s="564" t="s">
        <v>51</v>
      </c>
      <c r="B307" s="564" t="s">
        <v>2617</v>
      </c>
      <c r="C307" s="564" t="s">
        <v>478</v>
      </c>
      <c r="D307" s="564" t="s">
        <v>954</v>
      </c>
      <c r="E307" s="564" t="s">
        <v>1005</v>
      </c>
      <c r="F307" s="565">
        <v>6325910</v>
      </c>
      <c r="G307" s="86"/>
      <c r="H307" s="86"/>
      <c r="I307" s="30" t="str">
        <f>IF(SUM('Sales by Agent'!G307:I307)&gt;0,"YES","NO")</f>
        <v>YES</v>
      </c>
      <c r="J307" s="30" t="str">
        <f>IF(SUM('Sales by Agent'!H307:J307)&gt;0,"YES","NO")</f>
        <v>YES</v>
      </c>
      <c r="K307" s="30" t="str">
        <f>IF(SUM('Sales by Agent'!I307:K307)&gt;0,"YES","NO")</f>
        <v>YES</v>
      </c>
      <c r="L307" s="30" t="str">
        <f>IF(SUM('Sales by Agent'!J307:L307)&gt;0,"YES","NO")</f>
        <v>YES</v>
      </c>
      <c r="M307" s="30" t="str">
        <f>IF(SUM('Sales by Agent'!K307:M307)&gt;0,"YES","NO")</f>
        <v>YES</v>
      </c>
      <c r="N307" s="30" t="str">
        <f>IF(SUM('Sales by Agent'!L307:N307)&gt;0,"YES","NO")</f>
        <v>YES</v>
      </c>
      <c r="O307" s="30" t="str">
        <f>IF(SUM('Sales by Agent'!M307:O307)&gt;0,"YES","NO")</f>
        <v>YES</v>
      </c>
      <c r="P307" s="30" t="str">
        <f>IF(SUM('Sales by Agent'!N307:P307)&gt;0,"YES","NO")</f>
        <v>YES</v>
      </c>
      <c r="Q307" s="30" t="str">
        <f>IF(SUM('Sales by Agent'!O307:Q307)&gt;0,"YES","NO")</f>
        <v>YES</v>
      </c>
      <c r="R307" s="30" t="str">
        <f>IF(SUM('Sales by Agent'!P307:R307)&gt;0,"YES","NO")</f>
        <v>YES</v>
      </c>
      <c r="S307" s="30" t="str">
        <f>IF(SUM('Sales by Agent'!Q307:S307)&gt;0,"YES","NO")</f>
        <v>YES</v>
      </c>
      <c r="T307" s="30" t="str">
        <f>IF(SUM('Sales by Agent'!R307:T307)&gt;0,"YES","NO")</f>
        <v>YES</v>
      </c>
      <c r="U307" s="30" t="str">
        <f>IF(SUM('Sales by Agent'!S307:U307)&gt;0,"YES","NO")</f>
        <v>YES</v>
      </c>
      <c r="V307" s="30" t="str">
        <f>IF(SUM('Sales by Agent'!T307:V307)&gt;0,"YES","NO")</f>
        <v>YES</v>
      </c>
      <c r="W307" s="30" t="str">
        <f>IF(SUM('Sales by Agent'!U307:W307)&gt;0,"YES","NO")</f>
        <v>YES</v>
      </c>
      <c r="X307" s="30" t="str">
        <f>IF(SUM('Sales by Agent'!V307:X307)&gt;0,"YES","NO")</f>
        <v>YES</v>
      </c>
      <c r="Y307" s="30" t="str">
        <f>IF(SUM('Sales by Agent'!W307:Y307)&gt;0,"YES","NO")</f>
        <v>YES</v>
      </c>
      <c r="Z307" s="30" t="str">
        <f>IF(SUM('Sales by Agent'!X307:Z307)&gt;0,"YES","NO")</f>
        <v>YES</v>
      </c>
      <c r="AA307" s="30" t="str">
        <f>IF(SUM('Sales by Agent'!Y307:AA307)&gt;0,"YES","NO")</f>
        <v>YES</v>
      </c>
      <c r="AB307" s="30" t="str">
        <f>IF(SUM('Sales by Agent'!Z307:AB307)&gt;0,"YES","NO")</f>
        <v>YES</v>
      </c>
      <c r="AC307" s="30" t="str">
        <f>IF(SUM('Sales by Agent'!AA307:AC307)&gt;0,"YES","NO")</f>
        <v>YES</v>
      </c>
      <c r="AD307" s="30" t="str">
        <f>IF(SUM('Sales by Agent'!AB307:AD307)&gt;0,"YES","NO")</f>
        <v>YES</v>
      </c>
      <c r="AE307" s="30" t="str">
        <f>IF(SUM('Sales by Agent'!AC307:AE307)&gt;0,"YES","NO")</f>
        <v>YES</v>
      </c>
      <c r="AF307" s="30" t="str">
        <f>IF(SUM('Sales by Agent'!AD307:AF307)&gt;0,"YES","NO")</f>
        <v>YES</v>
      </c>
      <c r="AG307" s="30" t="str">
        <f>IF(SUM('Sales by Agent'!AE307:AG307)&gt;0,"YES","NO")</f>
        <v>YES</v>
      </c>
      <c r="AH307" s="30" t="str">
        <f>IF(SUM('Sales by Agent'!AF307:AH307)&gt;0,"YES","NO")</f>
        <v>YES</v>
      </c>
      <c r="AI307" s="30" t="str">
        <f>IF(SUM('Sales by Agent'!AG307:AI307)&gt;0,"YES","NO")</f>
        <v>YES</v>
      </c>
      <c r="AJ307" s="30" t="str">
        <f>IF(SUM('Sales by Agent'!AH307:AJ307)&gt;0,"YES","NO")</f>
        <v>YES</v>
      </c>
      <c r="AK307" s="30" t="str">
        <f>IF(SUM('Sales by Agent'!AI307:AK307)&gt;0,"YES","NO")</f>
        <v>YES</v>
      </c>
      <c r="AL307" s="30" t="str">
        <f>IF(SUM('Sales by Agent'!AJ307:AL307)&gt;0,"YES","NO")</f>
        <v>YES</v>
      </c>
      <c r="AM307" s="30" t="str">
        <f>IF(SUM('Sales by Agent'!AK307:AM307)&gt;0,"YES","NO")</f>
        <v>YES</v>
      </c>
      <c r="AN307" s="30" t="str">
        <f>IF(SUM('Sales by Agent'!AL307:AN307)&gt;0,"YES","NO")</f>
        <v>YES</v>
      </c>
      <c r="AO307" s="30" t="str">
        <f>IF(SUM('Sales by Agent'!AM307:AO307)&gt;0,"YES","NO")</f>
        <v>YES</v>
      </c>
      <c r="AP307" s="30" t="str">
        <f>IF(SUM('Sales by Agent'!AN307:AP307)&gt;0,"YES","NO")</f>
        <v>YES</v>
      </c>
      <c r="AQ307" s="30" t="str">
        <f>IF(SUM('Sales by Agent'!AO307:AQ307)&gt;0,"YES","NO")</f>
        <v>YES</v>
      </c>
      <c r="AR307" s="30" t="str">
        <f>IF(SUM('Sales by Agent'!AP307:AR307)&gt;0,"YES","NO")</f>
        <v>YES</v>
      </c>
      <c r="AS307" s="30" t="str">
        <f>IF(SUM('Sales by Agent'!AQ307:AS307)&gt;0,"YES","NO")</f>
        <v>YES</v>
      </c>
      <c r="AT307" s="30" t="str">
        <f>IF(SUM('Sales by Agent'!AR307:AT307)&gt;0,"YES","NO")</f>
        <v>YES</v>
      </c>
      <c r="AU307" s="30" t="str">
        <f>IF(SUM('Sales by Agent'!AS307:AU307)&gt;0,"YES","NO")</f>
        <v>YES</v>
      </c>
      <c r="AV307" s="30" t="str">
        <f>IF(SUM('Sales by Agent'!AT307:AV307)&gt;0,"YES","NO")</f>
        <v>YES</v>
      </c>
      <c r="AW307" s="87"/>
      <c r="AX307" t="str">
        <f t="shared" si="46"/>
        <v>NO</v>
      </c>
      <c r="AY307" t="str">
        <f t="shared" si="47"/>
        <v>NO</v>
      </c>
      <c r="AZ307" t="str">
        <f t="shared" si="48"/>
        <v>NO</v>
      </c>
      <c r="BA307" t="str">
        <f t="shared" si="49"/>
        <v>NO</v>
      </c>
      <c r="BB307" t="str">
        <f t="shared" si="50"/>
        <v>NO</v>
      </c>
      <c r="BC307" t="str">
        <f t="shared" si="51"/>
        <v>NO</v>
      </c>
      <c r="BD307" t="str">
        <f t="shared" si="52"/>
        <v>NO</v>
      </c>
      <c r="BE307" t="str">
        <f t="shared" si="53"/>
        <v>NO</v>
      </c>
      <c r="BF307" t="str">
        <f t="shared" si="54"/>
        <v>NO</v>
      </c>
      <c r="BG307" t="str">
        <f t="shared" si="55"/>
        <v>NO</v>
      </c>
      <c r="BH307" t="str">
        <f t="shared" si="45"/>
        <v>NO</v>
      </c>
    </row>
    <row r="308" spans="1:60">
      <c r="A308" s="564" t="s">
        <v>54</v>
      </c>
      <c r="B308" s="564" t="s">
        <v>2618</v>
      </c>
      <c r="C308" s="564" t="s">
        <v>478</v>
      </c>
      <c r="D308" s="564" t="s">
        <v>954</v>
      </c>
      <c r="E308" s="564" t="s">
        <v>1005</v>
      </c>
      <c r="F308" s="565">
        <v>676350</v>
      </c>
      <c r="G308" s="31"/>
      <c r="H308" s="31"/>
      <c r="I308" s="30" t="str">
        <f>IF(SUM('Sales by Agent'!G308:I308)&gt;0,"YES","NO")</f>
        <v>YES</v>
      </c>
      <c r="J308" s="30" t="str">
        <f>IF(SUM('Sales by Agent'!H308:J308)&gt;0,"YES","NO")</f>
        <v>YES</v>
      </c>
      <c r="K308" s="30" t="str">
        <f>IF(SUM('Sales by Agent'!I308:K308)&gt;0,"YES","NO")</f>
        <v>YES</v>
      </c>
      <c r="L308" s="30" t="str">
        <f>IF(SUM('Sales by Agent'!J308:L308)&gt;0,"YES","NO")</f>
        <v>YES</v>
      </c>
      <c r="M308" s="30" t="str">
        <f>IF(SUM('Sales by Agent'!K308:M308)&gt;0,"YES","NO")</f>
        <v>YES</v>
      </c>
      <c r="N308" s="30" t="str">
        <f>IF(SUM('Sales by Agent'!L308:N308)&gt;0,"YES","NO")</f>
        <v>YES</v>
      </c>
      <c r="O308" s="30" t="str">
        <f>IF(SUM('Sales by Agent'!M308:O308)&gt;0,"YES","NO")</f>
        <v>NO</v>
      </c>
      <c r="P308" s="30" t="str">
        <f>IF(SUM('Sales by Agent'!N308:P308)&gt;0,"YES","NO")</f>
        <v>NO</v>
      </c>
      <c r="Q308" s="30" t="str">
        <f>IF(SUM('Sales by Agent'!O308:Q308)&gt;0,"YES","NO")</f>
        <v>NO</v>
      </c>
      <c r="R308" s="30" t="str">
        <f>IF(SUM('Sales by Agent'!P308:R308)&gt;0,"YES","NO")</f>
        <v>NO</v>
      </c>
      <c r="S308" s="30" t="str">
        <f>IF(SUM('Sales by Agent'!Q308:S308)&gt;0,"YES","NO")</f>
        <v>NO</v>
      </c>
      <c r="T308" s="30" t="str">
        <f>IF(SUM('Sales by Agent'!R308:T308)&gt;0,"YES","NO")</f>
        <v>NO</v>
      </c>
      <c r="U308" s="30" t="str">
        <f>IF(SUM('Sales by Agent'!S308:U308)&gt;0,"YES","NO")</f>
        <v>NO</v>
      </c>
      <c r="V308" s="30" t="str">
        <f>IF(SUM('Sales by Agent'!T308:V308)&gt;0,"YES","NO")</f>
        <v>NO</v>
      </c>
      <c r="W308" s="30" t="str">
        <f>IF(SUM('Sales by Agent'!U308:W308)&gt;0,"YES","NO")</f>
        <v>NO</v>
      </c>
      <c r="X308" s="30" t="str">
        <f>IF(SUM('Sales by Agent'!V308:X308)&gt;0,"YES","NO")</f>
        <v>NO</v>
      </c>
      <c r="Y308" s="30" t="str">
        <f>IF(SUM('Sales by Agent'!W308:Y308)&gt;0,"YES","NO")</f>
        <v>NO</v>
      </c>
      <c r="Z308" s="30" t="str">
        <f>IF(SUM('Sales by Agent'!X308:Z308)&gt;0,"YES","NO")</f>
        <v>NO</v>
      </c>
      <c r="AA308" s="30" t="str">
        <f>IF(SUM('Sales by Agent'!Y308:AA308)&gt;0,"YES","NO")</f>
        <v>NO</v>
      </c>
      <c r="AB308" s="30" t="str">
        <f>IF(SUM('Sales by Agent'!Z308:AB308)&gt;0,"YES","NO")</f>
        <v>NO</v>
      </c>
      <c r="AC308" s="30" t="str">
        <f>IF(SUM('Sales by Agent'!AA308:AC308)&gt;0,"YES","NO")</f>
        <v>NO</v>
      </c>
      <c r="AD308" s="30" t="str">
        <f>IF(SUM('Sales by Agent'!AB308:AD308)&gt;0,"YES","NO")</f>
        <v>NO</v>
      </c>
      <c r="AE308" s="30" t="str">
        <f>IF(SUM('Sales by Agent'!AC308:AE308)&gt;0,"YES","NO")</f>
        <v>NO</v>
      </c>
      <c r="AF308" s="30" t="str">
        <f>IF(SUM('Sales by Agent'!AD308:AF308)&gt;0,"YES","NO")</f>
        <v>NO</v>
      </c>
      <c r="AG308" s="30" t="str">
        <f>IF(SUM('Sales by Agent'!AE308:AG308)&gt;0,"YES","NO")</f>
        <v>NO</v>
      </c>
      <c r="AH308" s="30" t="str">
        <f>IF(SUM('Sales by Agent'!AF308:AH308)&gt;0,"YES","NO")</f>
        <v>NO</v>
      </c>
      <c r="AI308" s="30" t="str">
        <f>IF(SUM('Sales by Agent'!AG308:AI308)&gt;0,"YES","NO")</f>
        <v>NO</v>
      </c>
      <c r="AJ308" s="30" t="str">
        <f>IF(SUM('Sales by Agent'!AH308:AJ308)&gt;0,"YES","NO")</f>
        <v>NO</v>
      </c>
      <c r="AK308" s="30" t="str">
        <f>IF(SUM('Sales by Agent'!AI308:AK308)&gt;0,"YES","NO")</f>
        <v>NO</v>
      </c>
      <c r="AL308" s="30" t="str">
        <f>IF(SUM('Sales by Agent'!AJ308:AL308)&gt;0,"YES","NO")</f>
        <v>NO</v>
      </c>
      <c r="AM308" s="30" t="str">
        <f>IF(SUM('Sales by Agent'!AK308:AM308)&gt;0,"YES","NO")</f>
        <v>NO</v>
      </c>
      <c r="AN308" s="30" t="str">
        <f>IF(SUM('Sales by Agent'!AL308:AN308)&gt;0,"YES","NO")</f>
        <v>NO</v>
      </c>
      <c r="AO308" s="30" t="str">
        <f>IF(SUM('Sales by Agent'!AM308:AO308)&gt;0,"YES","NO")</f>
        <v>NO</v>
      </c>
      <c r="AP308" s="30" t="str">
        <f>IF(SUM('Sales by Agent'!AN308:AP308)&gt;0,"YES","NO")</f>
        <v>NO</v>
      </c>
      <c r="AQ308" s="30" t="str">
        <f>IF(SUM('Sales by Agent'!AO308:AQ308)&gt;0,"YES","NO")</f>
        <v>NO</v>
      </c>
      <c r="AR308" s="30" t="str">
        <f>IF(SUM('Sales by Agent'!AP308:AR308)&gt;0,"YES","NO")</f>
        <v>NO</v>
      </c>
      <c r="AS308" s="30" t="str">
        <f>IF(SUM('Sales by Agent'!AQ308:AS308)&gt;0,"YES","NO")</f>
        <v>NO</v>
      </c>
      <c r="AT308" s="30" t="str">
        <f>IF(SUM('Sales by Agent'!AR308:AT308)&gt;0,"YES","NO")</f>
        <v>NO</v>
      </c>
      <c r="AU308" s="30" t="str">
        <f>IF(SUM('Sales by Agent'!AS308:AU308)&gt;0,"YES","NO")</f>
        <v>NO</v>
      </c>
      <c r="AV308" s="30" t="str">
        <f>IF(SUM('Sales by Agent'!AT308:AV308)&gt;0,"YES","NO")</f>
        <v>NO</v>
      </c>
      <c r="AW308" s="87"/>
      <c r="AX308" t="str">
        <f t="shared" si="46"/>
        <v>NO</v>
      </c>
      <c r="AY308" t="str">
        <f t="shared" si="47"/>
        <v>NO</v>
      </c>
      <c r="AZ308" t="str">
        <f t="shared" si="48"/>
        <v>NO</v>
      </c>
      <c r="BA308" t="str">
        <f t="shared" si="49"/>
        <v>NO</v>
      </c>
      <c r="BB308" t="str">
        <f t="shared" si="50"/>
        <v>NO</v>
      </c>
      <c r="BC308" t="str">
        <f t="shared" si="51"/>
        <v>NO</v>
      </c>
      <c r="BD308" t="str">
        <f t="shared" si="52"/>
        <v>NO</v>
      </c>
      <c r="BE308" t="str">
        <f t="shared" si="53"/>
        <v>NO</v>
      </c>
      <c r="BF308" t="str">
        <f t="shared" si="54"/>
        <v>NO</v>
      </c>
      <c r="BG308" t="str">
        <f t="shared" si="55"/>
        <v>NO</v>
      </c>
      <c r="BH308" t="str">
        <f t="shared" si="45"/>
        <v>NO</v>
      </c>
    </row>
    <row r="309" spans="1:60">
      <c r="A309" s="564" t="s">
        <v>58</v>
      </c>
      <c r="B309" s="564" t="s">
        <v>2619</v>
      </c>
      <c r="C309" s="564" t="s">
        <v>478</v>
      </c>
      <c r="D309" s="564" t="s">
        <v>954</v>
      </c>
      <c r="E309" s="564" t="s">
        <v>1005</v>
      </c>
      <c r="F309" s="565">
        <v>3323400</v>
      </c>
      <c r="G309" s="31"/>
      <c r="H309" s="31"/>
      <c r="I309" s="30" t="str">
        <f>IF(SUM('Sales by Agent'!G309:I309)&gt;0,"YES","NO")</f>
        <v>YES</v>
      </c>
      <c r="J309" s="30" t="str">
        <f>IF(SUM('Sales by Agent'!H309:J309)&gt;0,"YES","NO")</f>
        <v>YES</v>
      </c>
      <c r="K309" s="30" t="str">
        <f>IF(SUM('Sales by Agent'!I309:K309)&gt;0,"YES","NO")</f>
        <v>YES</v>
      </c>
      <c r="L309" s="30" t="str">
        <f>IF(SUM('Sales by Agent'!J309:L309)&gt;0,"YES","NO")</f>
        <v>YES</v>
      </c>
      <c r="M309" s="30" t="str">
        <f>IF(SUM('Sales by Agent'!K309:M309)&gt;0,"YES","NO")</f>
        <v>YES</v>
      </c>
      <c r="N309" s="30" t="str">
        <f>IF(SUM('Sales by Agent'!L309:N309)&gt;0,"YES","NO")</f>
        <v>YES</v>
      </c>
      <c r="O309" s="30" t="str">
        <f>IF(SUM('Sales by Agent'!M309:O309)&gt;0,"YES","NO")</f>
        <v>YES</v>
      </c>
      <c r="P309" s="30" t="str">
        <f>IF(SUM('Sales by Agent'!N309:P309)&gt;0,"YES","NO")</f>
        <v>YES</v>
      </c>
      <c r="Q309" s="30" t="str">
        <f>IF(SUM('Sales by Agent'!O309:Q309)&gt;0,"YES","NO")</f>
        <v>YES</v>
      </c>
      <c r="R309" s="30" t="str">
        <f>IF(SUM('Sales by Agent'!P309:R309)&gt;0,"YES","NO")</f>
        <v>YES</v>
      </c>
      <c r="S309" s="30" t="str">
        <f>IF(SUM('Sales by Agent'!Q309:S309)&gt;0,"YES","NO")</f>
        <v>YES</v>
      </c>
      <c r="T309" s="30" t="str">
        <f>IF(SUM('Sales by Agent'!R309:T309)&gt;0,"YES","NO")</f>
        <v>YES</v>
      </c>
      <c r="U309" s="30" t="str">
        <f>IF(SUM('Sales by Agent'!S309:U309)&gt;0,"YES","NO")</f>
        <v>YES</v>
      </c>
      <c r="V309" s="30" t="str">
        <f>IF(SUM('Sales by Agent'!T309:V309)&gt;0,"YES","NO")</f>
        <v>YES</v>
      </c>
      <c r="W309" s="30" t="str">
        <f>IF(SUM('Sales by Agent'!U309:W309)&gt;0,"YES","NO")</f>
        <v>YES</v>
      </c>
      <c r="X309" s="30" t="str">
        <f>IF(SUM('Sales by Agent'!V309:X309)&gt;0,"YES","NO")</f>
        <v>YES</v>
      </c>
      <c r="Y309" s="30" t="str">
        <f>IF(SUM('Sales by Agent'!W309:Y309)&gt;0,"YES","NO")</f>
        <v>YES</v>
      </c>
      <c r="Z309" s="30" t="str">
        <f>IF(SUM('Sales by Agent'!X309:Z309)&gt;0,"YES","NO")</f>
        <v>YES</v>
      </c>
      <c r="AA309" s="30" t="str">
        <f>IF(SUM('Sales by Agent'!Y309:AA309)&gt;0,"YES","NO")</f>
        <v>YES</v>
      </c>
      <c r="AB309" s="30" t="str">
        <f>IF(SUM('Sales by Agent'!Z309:AB309)&gt;0,"YES","NO")</f>
        <v>YES</v>
      </c>
      <c r="AC309" s="30" t="str">
        <f>IF(SUM('Sales by Agent'!AA309:AC309)&gt;0,"YES","NO")</f>
        <v>YES</v>
      </c>
      <c r="AD309" s="30" t="str">
        <f>IF(SUM('Sales by Agent'!AB309:AD309)&gt;0,"YES","NO")</f>
        <v>YES</v>
      </c>
      <c r="AE309" s="30" t="str">
        <f>IF(SUM('Sales by Agent'!AC309:AE309)&gt;0,"YES","NO")</f>
        <v>YES</v>
      </c>
      <c r="AF309" s="30" t="str">
        <f>IF(SUM('Sales by Agent'!AD309:AF309)&gt;0,"YES","NO")</f>
        <v>YES</v>
      </c>
      <c r="AG309" s="30" t="str">
        <f>IF(SUM('Sales by Agent'!AE309:AG309)&gt;0,"YES","NO")</f>
        <v>YES</v>
      </c>
      <c r="AH309" s="30" t="str">
        <f>IF(SUM('Sales by Agent'!AF309:AH309)&gt;0,"YES","NO")</f>
        <v>YES</v>
      </c>
      <c r="AI309" s="30" t="str">
        <f>IF(SUM('Sales by Agent'!AG309:AI309)&gt;0,"YES","NO")</f>
        <v>YES</v>
      </c>
      <c r="AJ309" s="30" t="str">
        <f>IF(SUM('Sales by Agent'!AH309:AJ309)&gt;0,"YES","NO")</f>
        <v>YES</v>
      </c>
      <c r="AK309" s="30" t="str">
        <f>IF(SUM('Sales by Agent'!AI309:AK309)&gt;0,"YES","NO")</f>
        <v>YES</v>
      </c>
      <c r="AL309" s="30" t="str">
        <f>IF(SUM('Sales by Agent'!AJ309:AL309)&gt;0,"YES","NO")</f>
        <v>YES</v>
      </c>
      <c r="AM309" s="30" t="str">
        <f>IF(SUM('Sales by Agent'!AK309:AM309)&gt;0,"YES","NO")</f>
        <v>YES</v>
      </c>
      <c r="AN309" s="30" t="str">
        <f>IF(SUM('Sales by Agent'!AL309:AN309)&gt;0,"YES","NO")</f>
        <v>YES</v>
      </c>
      <c r="AO309" s="30" t="str">
        <f>IF(SUM('Sales by Agent'!AM309:AO309)&gt;0,"YES","NO")</f>
        <v>YES</v>
      </c>
      <c r="AP309" s="30" t="str">
        <f>IF(SUM('Sales by Agent'!AN309:AP309)&gt;0,"YES","NO")</f>
        <v>YES</v>
      </c>
      <c r="AQ309" s="30" t="str">
        <f>IF(SUM('Sales by Agent'!AO309:AQ309)&gt;0,"YES","NO")</f>
        <v>YES</v>
      </c>
      <c r="AR309" s="30" t="str">
        <f>IF(SUM('Sales by Agent'!AP309:AR309)&gt;0,"YES","NO")</f>
        <v>NO</v>
      </c>
      <c r="AS309" s="30" t="str">
        <f>IF(SUM('Sales by Agent'!AQ309:AS309)&gt;0,"YES","NO")</f>
        <v>NO</v>
      </c>
      <c r="AT309" s="30" t="str">
        <f>IF(SUM('Sales by Agent'!AR309:AT309)&gt;0,"YES","NO")</f>
        <v>NO</v>
      </c>
      <c r="AU309" s="30" t="str">
        <f>IF(SUM('Sales by Agent'!AS309:AU309)&gt;0,"YES","NO")</f>
        <v>NO</v>
      </c>
      <c r="AV309" s="30" t="str">
        <f>IF(SUM('Sales by Agent'!AT309:AV309)&gt;0,"YES","NO")</f>
        <v>NO</v>
      </c>
      <c r="AW309" s="87"/>
      <c r="AX309" t="str">
        <f t="shared" si="46"/>
        <v>NO</v>
      </c>
      <c r="AY309" t="str">
        <f t="shared" si="47"/>
        <v>NO</v>
      </c>
      <c r="AZ309" t="str">
        <f t="shared" si="48"/>
        <v>NO</v>
      </c>
      <c r="BA309" t="str">
        <f t="shared" si="49"/>
        <v>NO</v>
      </c>
      <c r="BB309" t="str">
        <f t="shared" si="50"/>
        <v>NO</v>
      </c>
      <c r="BC309" t="str">
        <f t="shared" si="51"/>
        <v>NO</v>
      </c>
      <c r="BD309" t="str">
        <f t="shared" si="52"/>
        <v>NO</v>
      </c>
      <c r="BE309" t="str">
        <f t="shared" si="53"/>
        <v>NO</v>
      </c>
      <c r="BF309" t="str">
        <f t="shared" si="54"/>
        <v>NO</v>
      </c>
      <c r="BG309" t="str">
        <f t="shared" si="55"/>
        <v>NO</v>
      </c>
      <c r="BH309" t="str">
        <f t="shared" si="45"/>
        <v>NO</v>
      </c>
    </row>
    <row r="310" spans="1:60">
      <c r="A310" s="564" t="s">
        <v>67</v>
      </c>
      <c r="B310" s="564" t="s">
        <v>2620</v>
      </c>
      <c r="C310" s="564" t="s">
        <v>478</v>
      </c>
      <c r="D310" s="564" t="s">
        <v>954</v>
      </c>
      <c r="E310" s="564" t="s">
        <v>1005</v>
      </c>
      <c r="F310" s="565">
        <v>200250</v>
      </c>
      <c r="G310" s="86"/>
      <c r="H310" s="86"/>
      <c r="I310" s="30" t="str">
        <f>IF(SUM('Sales by Agent'!G310:I310)&gt;0,"YES","NO")</f>
        <v>YES</v>
      </c>
      <c r="J310" s="30" t="str">
        <f>IF(SUM('Sales by Agent'!H310:J310)&gt;0,"YES","NO")</f>
        <v>NO</v>
      </c>
      <c r="K310" s="30" t="str">
        <f>IF(SUM('Sales by Agent'!I310:K310)&gt;0,"YES","NO")</f>
        <v>NO</v>
      </c>
      <c r="L310" s="30" t="str">
        <f>IF(SUM('Sales by Agent'!J310:L310)&gt;0,"YES","NO")</f>
        <v>NO</v>
      </c>
      <c r="M310" s="30" t="str">
        <f>IF(SUM('Sales by Agent'!K310:M310)&gt;0,"YES","NO")</f>
        <v>NO</v>
      </c>
      <c r="N310" s="30" t="str">
        <f>IF(SUM('Sales by Agent'!L310:N310)&gt;0,"YES","NO")</f>
        <v>NO</v>
      </c>
      <c r="O310" s="30" t="str">
        <f>IF(SUM('Sales by Agent'!M310:O310)&gt;0,"YES","NO")</f>
        <v>NO</v>
      </c>
      <c r="P310" s="30" t="str">
        <f>IF(SUM('Sales by Agent'!N310:P310)&gt;0,"YES","NO")</f>
        <v>NO</v>
      </c>
      <c r="Q310" s="30" t="str">
        <f>IF(SUM('Sales by Agent'!O310:Q310)&gt;0,"YES","NO")</f>
        <v>NO</v>
      </c>
      <c r="R310" s="30" t="str">
        <f>IF(SUM('Sales by Agent'!P310:R310)&gt;0,"YES","NO")</f>
        <v>NO</v>
      </c>
      <c r="S310" s="30" t="str">
        <f>IF(SUM('Sales by Agent'!Q310:S310)&gt;0,"YES","NO")</f>
        <v>NO</v>
      </c>
      <c r="T310" s="30" t="str">
        <f>IF(SUM('Sales by Agent'!R310:T310)&gt;0,"YES","NO")</f>
        <v>NO</v>
      </c>
      <c r="U310" s="30" t="str">
        <f>IF(SUM('Sales by Agent'!S310:U310)&gt;0,"YES","NO")</f>
        <v>NO</v>
      </c>
      <c r="V310" s="30" t="str">
        <f>IF(SUM('Sales by Agent'!T310:V310)&gt;0,"YES","NO")</f>
        <v>NO</v>
      </c>
      <c r="W310" s="30" t="str">
        <f>IF(SUM('Sales by Agent'!U310:W310)&gt;0,"YES","NO")</f>
        <v>NO</v>
      </c>
      <c r="X310" s="30" t="str">
        <f>IF(SUM('Sales by Agent'!V310:X310)&gt;0,"YES","NO")</f>
        <v>NO</v>
      </c>
      <c r="Y310" s="30" t="str">
        <f>IF(SUM('Sales by Agent'!W310:Y310)&gt;0,"YES","NO")</f>
        <v>NO</v>
      </c>
      <c r="Z310" s="30" t="str">
        <f>IF(SUM('Sales by Agent'!X310:Z310)&gt;0,"YES","NO")</f>
        <v>NO</v>
      </c>
      <c r="AA310" s="30" t="str">
        <f>IF(SUM('Sales by Agent'!Y310:AA310)&gt;0,"YES","NO")</f>
        <v>NO</v>
      </c>
      <c r="AB310" s="30" t="str">
        <f>IF(SUM('Sales by Agent'!Z310:AB310)&gt;0,"YES","NO")</f>
        <v>NO</v>
      </c>
      <c r="AC310" s="30" t="str">
        <f>IF(SUM('Sales by Agent'!AA310:AC310)&gt;0,"YES","NO")</f>
        <v>NO</v>
      </c>
      <c r="AD310" s="30" t="str">
        <f>IF(SUM('Sales by Agent'!AB310:AD310)&gt;0,"YES","NO")</f>
        <v>NO</v>
      </c>
      <c r="AE310" s="30" t="str">
        <f>IF(SUM('Sales by Agent'!AC310:AE310)&gt;0,"YES","NO")</f>
        <v>NO</v>
      </c>
      <c r="AF310" s="30" t="str">
        <f>IF(SUM('Sales by Agent'!AD310:AF310)&gt;0,"YES","NO")</f>
        <v>NO</v>
      </c>
      <c r="AG310" s="30" t="str">
        <f>IF(SUM('Sales by Agent'!AE310:AG310)&gt;0,"YES","NO")</f>
        <v>NO</v>
      </c>
      <c r="AH310" s="30" t="str">
        <f>IF(SUM('Sales by Agent'!AF310:AH310)&gt;0,"YES","NO")</f>
        <v>NO</v>
      </c>
      <c r="AI310" s="30" t="str">
        <f>IF(SUM('Sales by Agent'!AG310:AI310)&gt;0,"YES","NO")</f>
        <v>NO</v>
      </c>
      <c r="AJ310" s="30" t="str">
        <f>IF(SUM('Sales by Agent'!AH310:AJ310)&gt;0,"YES","NO")</f>
        <v>NO</v>
      </c>
      <c r="AK310" s="30" t="str">
        <f>IF(SUM('Sales by Agent'!AI310:AK310)&gt;0,"YES","NO")</f>
        <v>NO</v>
      </c>
      <c r="AL310" s="30" t="str">
        <f>IF(SUM('Sales by Agent'!AJ310:AL310)&gt;0,"YES","NO")</f>
        <v>NO</v>
      </c>
      <c r="AM310" s="30" t="str">
        <f>IF(SUM('Sales by Agent'!AK310:AM310)&gt;0,"YES","NO")</f>
        <v>NO</v>
      </c>
      <c r="AN310" s="30" t="str">
        <f>IF(SUM('Sales by Agent'!AL310:AN310)&gt;0,"YES","NO")</f>
        <v>NO</v>
      </c>
      <c r="AO310" s="30" t="str">
        <f>IF(SUM('Sales by Agent'!AM310:AO310)&gt;0,"YES","NO")</f>
        <v>NO</v>
      </c>
      <c r="AP310" s="30" t="str">
        <f>IF(SUM('Sales by Agent'!AN310:AP310)&gt;0,"YES","NO")</f>
        <v>NO</v>
      </c>
      <c r="AQ310" s="30" t="str">
        <f>IF(SUM('Sales by Agent'!AO310:AQ310)&gt;0,"YES","NO")</f>
        <v>NO</v>
      </c>
      <c r="AR310" s="30" t="str">
        <f>IF(SUM('Sales by Agent'!AP310:AR310)&gt;0,"YES","NO")</f>
        <v>NO</v>
      </c>
      <c r="AS310" s="30" t="str">
        <f>IF(SUM('Sales by Agent'!AQ310:AS310)&gt;0,"YES","NO")</f>
        <v>NO</v>
      </c>
      <c r="AT310" s="30" t="str">
        <f>IF(SUM('Sales by Agent'!AR310:AT310)&gt;0,"YES","NO")</f>
        <v>NO</v>
      </c>
      <c r="AU310" s="30" t="str">
        <f>IF(SUM('Sales by Agent'!AS310:AU310)&gt;0,"YES","NO")</f>
        <v>NO</v>
      </c>
      <c r="AV310" s="30" t="str">
        <f>IF(SUM('Sales by Agent'!AT310:AV310)&gt;0,"YES","NO")</f>
        <v>NO</v>
      </c>
      <c r="AW310" s="87"/>
      <c r="AX310" t="str">
        <f t="shared" si="46"/>
        <v>NO</v>
      </c>
      <c r="AY310" t="str">
        <f t="shared" si="47"/>
        <v>NO</v>
      </c>
      <c r="AZ310" t="str">
        <f t="shared" si="48"/>
        <v>NO</v>
      </c>
      <c r="BA310" t="str">
        <f t="shared" si="49"/>
        <v>NO</v>
      </c>
      <c r="BB310" t="str">
        <f t="shared" si="50"/>
        <v>NO</v>
      </c>
      <c r="BC310" t="str">
        <f t="shared" si="51"/>
        <v>NO</v>
      </c>
      <c r="BD310" t="str">
        <f t="shared" si="52"/>
        <v>NO</v>
      </c>
      <c r="BE310" t="str">
        <f t="shared" si="53"/>
        <v>NO</v>
      </c>
      <c r="BF310" t="str">
        <f t="shared" si="54"/>
        <v>NO</v>
      </c>
      <c r="BG310" t="str">
        <f t="shared" si="55"/>
        <v>NO</v>
      </c>
      <c r="BH310" t="str">
        <f t="shared" si="45"/>
        <v>NO</v>
      </c>
    </row>
    <row r="311" spans="1:60">
      <c r="A311" s="564" t="s">
        <v>2621</v>
      </c>
      <c r="B311" s="564" t="s">
        <v>2622</v>
      </c>
      <c r="C311" s="564" t="s">
        <v>478</v>
      </c>
      <c r="D311" s="564" t="s">
        <v>954</v>
      </c>
      <c r="E311" s="564" t="s">
        <v>1005</v>
      </c>
      <c r="F311" s="565">
        <v>159500</v>
      </c>
      <c r="G311" s="87"/>
      <c r="H311" s="87"/>
      <c r="I311" s="30" t="str">
        <f>IF(SUM('Sales by Agent'!G311:I311)&gt;0,"YES","NO")</f>
        <v>NO</v>
      </c>
      <c r="J311" s="30" t="str">
        <f>IF(SUM('Sales by Agent'!H311:J311)&gt;0,"YES","NO")</f>
        <v>NO</v>
      </c>
      <c r="K311" s="30" t="str">
        <f>IF(SUM('Sales by Agent'!I311:K311)&gt;0,"YES","NO")</f>
        <v>NO</v>
      </c>
      <c r="L311" s="30" t="str">
        <f>IF(SUM('Sales by Agent'!J311:L311)&gt;0,"YES","NO")</f>
        <v>NO</v>
      </c>
      <c r="M311" s="30" t="str">
        <f>IF(SUM('Sales by Agent'!K311:M311)&gt;0,"YES","NO")</f>
        <v>NO</v>
      </c>
      <c r="N311" s="30" t="str">
        <f>IF(SUM('Sales by Agent'!L311:N311)&gt;0,"YES","NO")</f>
        <v>NO</v>
      </c>
      <c r="O311" s="30" t="str">
        <f>IF(SUM('Sales by Agent'!M311:O311)&gt;0,"YES","NO")</f>
        <v>NO</v>
      </c>
      <c r="P311" s="30" t="str">
        <f>IF(SUM('Sales by Agent'!N311:P311)&gt;0,"YES","NO")</f>
        <v>NO</v>
      </c>
      <c r="Q311" s="30" t="str">
        <f>IF(SUM('Sales by Agent'!O311:Q311)&gt;0,"YES","NO")</f>
        <v>NO</v>
      </c>
      <c r="R311" s="30" t="str">
        <f>IF(SUM('Sales by Agent'!P311:R311)&gt;0,"YES","NO")</f>
        <v>NO</v>
      </c>
      <c r="S311" s="30" t="str">
        <f>IF(SUM('Sales by Agent'!Q311:S311)&gt;0,"YES","NO")</f>
        <v>NO</v>
      </c>
      <c r="T311" s="30" t="str">
        <f>IF(SUM('Sales by Agent'!R311:T311)&gt;0,"YES","NO")</f>
        <v>NO</v>
      </c>
      <c r="U311" s="30" t="str">
        <f>IF(SUM('Sales by Agent'!S311:U311)&gt;0,"YES","NO")</f>
        <v>NO</v>
      </c>
      <c r="V311" s="30" t="str">
        <f>IF(SUM('Sales by Agent'!T311:V311)&gt;0,"YES","NO")</f>
        <v>NO</v>
      </c>
      <c r="W311" s="30" t="str">
        <f>IF(SUM('Sales by Agent'!U311:W311)&gt;0,"YES","NO")</f>
        <v>NO</v>
      </c>
      <c r="X311" s="30" t="str">
        <f>IF(SUM('Sales by Agent'!V311:X311)&gt;0,"YES","NO")</f>
        <v>NO</v>
      </c>
      <c r="Y311" s="30" t="str">
        <f>IF(SUM('Sales by Agent'!W311:Y311)&gt;0,"YES","NO")</f>
        <v>NO</v>
      </c>
      <c r="Z311" s="30" t="str">
        <f>IF(SUM('Sales by Agent'!X311:Z311)&gt;0,"YES","NO")</f>
        <v>NO</v>
      </c>
      <c r="AA311" s="30" t="str">
        <f>IF(SUM('Sales by Agent'!Y311:AA311)&gt;0,"YES","NO")</f>
        <v>NO</v>
      </c>
      <c r="AB311" s="30" t="str">
        <f>IF(SUM('Sales by Agent'!Z311:AB311)&gt;0,"YES","NO")</f>
        <v>NO</v>
      </c>
      <c r="AC311" s="30" t="str">
        <f>IF(SUM('Sales by Agent'!AA311:AC311)&gt;0,"YES","NO")</f>
        <v>NO</v>
      </c>
      <c r="AD311" s="30" t="str">
        <f>IF(SUM('Sales by Agent'!AB311:AD311)&gt;0,"YES","NO")</f>
        <v>NO</v>
      </c>
      <c r="AE311" s="30" t="str">
        <f>IF(SUM('Sales by Agent'!AC311:AE311)&gt;0,"YES","NO")</f>
        <v>NO</v>
      </c>
      <c r="AF311" s="30" t="str">
        <f>IF(SUM('Sales by Agent'!AD311:AF311)&gt;0,"YES","NO")</f>
        <v>NO</v>
      </c>
      <c r="AG311" s="30" t="str">
        <f>IF(SUM('Sales by Agent'!AE311:AG311)&gt;0,"YES","NO")</f>
        <v>NO</v>
      </c>
      <c r="AH311" s="30" t="str">
        <f>IF(SUM('Sales by Agent'!AF311:AH311)&gt;0,"YES","NO")</f>
        <v>NO</v>
      </c>
      <c r="AI311" s="30" t="str">
        <f>IF(SUM('Sales by Agent'!AG311:AI311)&gt;0,"YES","NO")</f>
        <v>NO</v>
      </c>
      <c r="AJ311" s="30" t="str">
        <f>IF(SUM('Sales by Agent'!AH311:AJ311)&gt;0,"YES","NO")</f>
        <v>NO</v>
      </c>
      <c r="AK311" s="30" t="str">
        <f>IF(SUM('Sales by Agent'!AI311:AK311)&gt;0,"YES","NO")</f>
        <v>NO</v>
      </c>
      <c r="AL311" s="30" t="str">
        <f>IF(SUM('Sales by Agent'!AJ311:AL311)&gt;0,"YES","NO")</f>
        <v>NO</v>
      </c>
      <c r="AM311" s="30" t="str">
        <f>IF(SUM('Sales by Agent'!AK311:AM311)&gt;0,"YES","NO")</f>
        <v>NO</v>
      </c>
      <c r="AN311" s="30" t="str">
        <f>IF(SUM('Sales by Agent'!AL311:AN311)&gt;0,"YES","NO")</f>
        <v>NO</v>
      </c>
      <c r="AO311" s="30" t="str">
        <f>IF(SUM('Sales by Agent'!AM311:AO311)&gt;0,"YES","NO")</f>
        <v>NO</v>
      </c>
      <c r="AP311" s="30" t="str">
        <f>IF(SUM('Sales by Agent'!AN311:AP311)&gt;0,"YES","NO")</f>
        <v>NO</v>
      </c>
      <c r="AQ311" s="30" t="str">
        <f>IF(SUM('Sales by Agent'!AO311:AQ311)&gt;0,"YES","NO")</f>
        <v>NO</v>
      </c>
      <c r="AR311" s="30" t="str">
        <f>IF(SUM('Sales by Agent'!AP311:AR311)&gt;0,"YES","NO")</f>
        <v>NO</v>
      </c>
      <c r="AS311" s="30" t="str">
        <f>IF(SUM('Sales by Agent'!AQ311:AS311)&gt;0,"YES","NO")</f>
        <v>NO</v>
      </c>
      <c r="AT311" s="30" t="str">
        <f>IF(SUM('Sales by Agent'!AR311:AT311)&gt;0,"YES","NO")</f>
        <v>NO</v>
      </c>
      <c r="AU311" s="30" t="str">
        <f>IF(SUM('Sales by Agent'!AS311:AU311)&gt;0,"YES","NO")</f>
        <v>NO</v>
      </c>
      <c r="AV311" s="30" t="str">
        <f>IF(SUM('Sales by Agent'!AT311:AV311)&gt;0,"YES","NO")</f>
        <v>YES</v>
      </c>
      <c r="AW311" s="87"/>
      <c r="AX311" t="str">
        <f t="shared" si="46"/>
        <v>NO</v>
      </c>
      <c r="AY311" t="str">
        <f t="shared" si="47"/>
        <v>NO</v>
      </c>
      <c r="AZ311" t="str">
        <f t="shared" si="48"/>
        <v>NO</v>
      </c>
      <c r="BA311" t="str">
        <f t="shared" si="49"/>
        <v>NO</v>
      </c>
      <c r="BB311" t="str">
        <f t="shared" si="50"/>
        <v>NO</v>
      </c>
      <c r="BC311" t="str">
        <f t="shared" si="51"/>
        <v>NO</v>
      </c>
      <c r="BD311" t="str">
        <f t="shared" si="52"/>
        <v>NO</v>
      </c>
      <c r="BE311" t="str">
        <f t="shared" si="53"/>
        <v>NO</v>
      </c>
      <c r="BF311" t="str">
        <f t="shared" si="54"/>
        <v>NO</v>
      </c>
      <c r="BG311" t="str">
        <f t="shared" si="55"/>
        <v>NO</v>
      </c>
      <c r="BH311" t="str">
        <f t="shared" si="45"/>
        <v>NO</v>
      </c>
    </row>
    <row r="312" spans="1:60">
      <c r="A312" s="564" t="s">
        <v>80</v>
      </c>
      <c r="B312" s="564" t="s">
        <v>2623</v>
      </c>
      <c r="C312" s="564" t="s">
        <v>478</v>
      </c>
      <c r="D312" s="564" t="s">
        <v>954</v>
      </c>
      <c r="E312" s="564" t="s">
        <v>1005</v>
      </c>
      <c r="F312" s="565">
        <v>583650</v>
      </c>
      <c r="G312" s="31"/>
      <c r="H312" s="31"/>
      <c r="I312" s="30" t="str">
        <f>IF(SUM('Sales by Agent'!G312:I312)&gt;0,"YES","NO")</f>
        <v>YES</v>
      </c>
      <c r="J312" s="30" t="str">
        <f>IF(SUM('Sales by Agent'!H312:J312)&gt;0,"YES","NO")</f>
        <v>YES</v>
      </c>
      <c r="K312" s="30" t="str">
        <f>IF(SUM('Sales by Agent'!I312:K312)&gt;0,"YES","NO")</f>
        <v>YES</v>
      </c>
      <c r="L312" s="30" t="str">
        <f>IF(SUM('Sales by Agent'!J312:L312)&gt;0,"YES","NO")</f>
        <v>YES</v>
      </c>
      <c r="M312" s="30" t="str">
        <f>IF(SUM('Sales by Agent'!K312:M312)&gt;0,"YES","NO")</f>
        <v>YES</v>
      </c>
      <c r="N312" s="30" t="str">
        <f>IF(SUM('Sales by Agent'!L312:N312)&gt;0,"YES","NO")</f>
        <v>YES</v>
      </c>
      <c r="O312" s="30" t="str">
        <f>IF(SUM('Sales by Agent'!M312:O312)&gt;0,"YES","NO")</f>
        <v>YES</v>
      </c>
      <c r="P312" s="30" t="str">
        <f>IF(SUM('Sales by Agent'!N312:P312)&gt;0,"YES","NO")</f>
        <v>YES</v>
      </c>
      <c r="Q312" s="30" t="str">
        <f>IF(SUM('Sales by Agent'!O312:Q312)&gt;0,"YES","NO")</f>
        <v>YES</v>
      </c>
      <c r="R312" s="30" t="str">
        <f>IF(SUM('Sales by Agent'!P312:R312)&gt;0,"YES","NO")</f>
        <v>YES</v>
      </c>
      <c r="S312" s="30" t="str">
        <f>IF(SUM('Sales by Agent'!Q312:S312)&gt;0,"YES","NO")</f>
        <v>NO</v>
      </c>
      <c r="T312" s="30" t="str">
        <f>IF(SUM('Sales by Agent'!R312:T312)&gt;0,"YES","NO")</f>
        <v>NO</v>
      </c>
      <c r="U312" s="30" t="str">
        <f>IF(SUM('Sales by Agent'!S312:U312)&gt;0,"YES","NO")</f>
        <v>YES</v>
      </c>
      <c r="V312" s="30" t="str">
        <f>IF(SUM('Sales by Agent'!T312:V312)&gt;0,"YES","NO")</f>
        <v>YES</v>
      </c>
      <c r="W312" s="30" t="str">
        <f>IF(SUM('Sales by Agent'!U312:W312)&gt;0,"YES","NO")</f>
        <v>YES</v>
      </c>
      <c r="X312" s="30" t="str">
        <f>IF(SUM('Sales by Agent'!V312:X312)&gt;0,"YES","NO")</f>
        <v>NO</v>
      </c>
      <c r="Y312" s="30" t="str">
        <f>IF(SUM('Sales by Agent'!W312:Y312)&gt;0,"YES","NO")</f>
        <v>NO</v>
      </c>
      <c r="Z312" s="30" t="str">
        <f>IF(SUM('Sales by Agent'!X312:Z312)&gt;0,"YES","NO")</f>
        <v>NO</v>
      </c>
      <c r="AA312" s="30" t="str">
        <f>IF(SUM('Sales by Agent'!Y312:AA312)&gt;0,"YES","NO")</f>
        <v>NO</v>
      </c>
      <c r="AB312" s="30" t="str">
        <f>IF(SUM('Sales by Agent'!Z312:AB312)&gt;0,"YES","NO")</f>
        <v>NO</v>
      </c>
      <c r="AC312" s="30" t="str">
        <f>IF(SUM('Sales by Agent'!AA312:AC312)&gt;0,"YES","NO")</f>
        <v>NO</v>
      </c>
      <c r="AD312" s="30" t="str">
        <f>IF(SUM('Sales by Agent'!AB312:AD312)&gt;0,"YES","NO")</f>
        <v>NO</v>
      </c>
      <c r="AE312" s="30" t="str">
        <f>IF(SUM('Sales by Agent'!AC312:AE312)&gt;0,"YES","NO")</f>
        <v>NO</v>
      </c>
      <c r="AF312" s="30" t="str">
        <f>IF(SUM('Sales by Agent'!AD312:AF312)&gt;0,"YES","NO")</f>
        <v>NO</v>
      </c>
      <c r="AG312" s="30" t="str">
        <f>IF(SUM('Sales by Agent'!AE312:AG312)&gt;0,"YES","NO")</f>
        <v>NO</v>
      </c>
      <c r="AH312" s="30" t="str">
        <f>IF(SUM('Sales by Agent'!AF312:AH312)&gt;0,"YES","NO")</f>
        <v>NO</v>
      </c>
      <c r="AI312" s="30" t="str">
        <f>IF(SUM('Sales by Agent'!AG312:AI312)&gt;0,"YES","NO")</f>
        <v>NO</v>
      </c>
      <c r="AJ312" s="30" t="str">
        <f>IF(SUM('Sales by Agent'!AH312:AJ312)&gt;0,"YES","NO")</f>
        <v>NO</v>
      </c>
      <c r="AK312" s="30" t="str">
        <f>IF(SUM('Sales by Agent'!AI312:AK312)&gt;0,"YES","NO")</f>
        <v>NO</v>
      </c>
      <c r="AL312" s="30" t="str">
        <f>IF(SUM('Sales by Agent'!AJ312:AL312)&gt;0,"YES","NO")</f>
        <v>NO</v>
      </c>
      <c r="AM312" s="30" t="str">
        <f>IF(SUM('Sales by Agent'!AK312:AM312)&gt;0,"YES","NO")</f>
        <v>NO</v>
      </c>
      <c r="AN312" s="30" t="str">
        <f>IF(SUM('Sales by Agent'!AL312:AN312)&gt;0,"YES","NO")</f>
        <v>NO</v>
      </c>
      <c r="AO312" s="30" t="str">
        <f>IF(SUM('Sales by Agent'!AM312:AO312)&gt;0,"YES","NO")</f>
        <v>NO</v>
      </c>
      <c r="AP312" s="30" t="str">
        <f>IF(SUM('Sales by Agent'!AN312:AP312)&gt;0,"YES","NO")</f>
        <v>NO</v>
      </c>
      <c r="AQ312" s="30" t="str">
        <f>IF(SUM('Sales by Agent'!AO312:AQ312)&gt;0,"YES","NO")</f>
        <v>NO</v>
      </c>
      <c r="AR312" s="30" t="str">
        <f>IF(SUM('Sales by Agent'!AP312:AR312)&gt;0,"YES","NO")</f>
        <v>NO</v>
      </c>
      <c r="AS312" s="30" t="str">
        <f>IF(SUM('Sales by Agent'!AQ312:AS312)&gt;0,"YES","NO")</f>
        <v>NO</v>
      </c>
      <c r="AT312" s="30" t="str">
        <f>IF(SUM('Sales by Agent'!AR312:AT312)&gt;0,"YES","NO")</f>
        <v>NO</v>
      </c>
      <c r="AU312" s="30" t="str">
        <f>IF(SUM('Sales by Agent'!AS312:AU312)&gt;0,"YES","NO")</f>
        <v>NO</v>
      </c>
      <c r="AV312" s="30" t="str">
        <f>IF(SUM('Sales by Agent'!AT312:AV312)&gt;0,"YES","NO")</f>
        <v>NO</v>
      </c>
      <c r="AW312" s="87"/>
      <c r="AX312" t="str">
        <f t="shared" si="46"/>
        <v>NO</v>
      </c>
      <c r="AY312" t="str">
        <f t="shared" si="47"/>
        <v>NO</v>
      </c>
      <c r="AZ312" t="str">
        <f t="shared" si="48"/>
        <v>NO</v>
      </c>
      <c r="BA312" t="str">
        <f t="shared" si="49"/>
        <v>NO</v>
      </c>
      <c r="BB312" t="str">
        <f t="shared" si="50"/>
        <v>NO</v>
      </c>
      <c r="BC312" t="str">
        <f t="shared" si="51"/>
        <v>NO</v>
      </c>
      <c r="BD312" t="str">
        <f t="shared" si="52"/>
        <v>NO</v>
      </c>
      <c r="BE312" t="str">
        <f t="shared" si="53"/>
        <v>NO</v>
      </c>
      <c r="BF312" t="str">
        <f t="shared" si="54"/>
        <v>NO</v>
      </c>
      <c r="BG312" t="str">
        <f t="shared" si="55"/>
        <v>NO</v>
      </c>
      <c r="BH312" t="str">
        <f t="shared" si="45"/>
        <v>NO</v>
      </c>
    </row>
    <row r="313" spans="1:60">
      <c r="A313" s="564" t="s">
        <v>83</v>
      </c>
      <c r="B313" s="564" t="s">
        <v>2624</v>
      </c>
      <c r="C313" s="564" t="s">
        <v>478</v>
      </c>
      <c r="D313" s="564" t="s">
        <v>954</v>
      </c>
      <c r="E313" s="564" t="s">
        <v>1005</v>
      </c>
      <c r="F313" s="565">
        <v>2288200</v>
      </c>
      <c r="G313" s="86"/>
      <c r="H313" s="86"/>
      <c r="I313" s="30" t="str">
        <f>IF(SUM('Sales by Agent'!G313:I313)&gt;0,"YES","NO")</f>
        <v>YES</v>
      </c>
      <c r="J313" s="30" t="str">
        <f>IF(SUM('Sales by Agent'!H313:J313)&gt;0,"YES","NO")</f>
        <v>YES</v>
      </c>
      <c r="K313" s="30" t="str">
        <f>IF(SUM('Sales by Agent'!I313:K313)&gt;0,"YES","NO")</f>
        <v>YES</v>
      </c>
      <c r="L313" s="30" t="str">
        <f>IF(SUM('Sales by Agent'!J313:L313)&gt;0,"YES","NO")</f>
        <v>YES</v>
      </c>
      <c r="M313" s="30" t="str">
        <f>IF(SUM('Sales by Agent'!K313:M313)&gt;0,"YES","NO")</f>
        <v>YES</v>
      </c>
      <c r="N313" s="30" t="str">
        <f>IF(SUM('Sales by Agent'!L313:N313)&gt;0,"YES","NO")</f>
        <v>YES</v>
      </c>
      <c r="O313" s="30" t="str">
        <f>IF(SUM('Sales by Agent'!M313:O313)&gt;0,"YES","NO")</f>
        <v>YES</v>
      </c>
      <c r="P313" s="30" t="str">
        <f>IF(SUM('Sales by Agent'!N313:P313)&gt;0,"YES","NO")</f>
        <v>YES</v>
      </c>
      <c r="Q313" s="30" t="str">
        <f>IF(SUM('Sales by Agent'!O313:Q313)&gt;0,"YES","NO")</f>
        <v>YES</v>
      </c>
      <c r="R313" s="30" t="str">
        <f>IF(SUM('Sales by Agent'!P313:R313)&gt;0,"YES","NO")</f>
        <v>YES</v>
      </c>
      <c r="S313" s="30" t="str">
        <f>IF(SUM('Sales by Agent'!Q313:S313)&gt;0,"YES","NO")</f>
        <v>YES</v>
      </c>
      <c r="T313" s="30" t="str">
        <f>IF(SUM('Sales by Agent'!R313:T313)&gt;0,"YES","NO")</f>
        <v>YES</v>
      </c>
      <c r="U313" s="30" t="str">
        <f>IF(SUM('Sales by Agent'!S313:U313)&gt;0,"YES","NO")</f>
        <v>YES</v>
      </c>
      <c r="V313" s="30" t="str">
        <f>IF(SUM('Sales by Agent'!T313:V313)&gt;0,"YES","NO")</f>
        <v>YES</v>
      </c>
      <c r="W313" s="30" t="str">
        <f>IF(SUM('Sales by Agent'!U313:W313)&gt;0,"YES","NO")</f>
        <v>YES</v>
      </c>
      <c r="X313" s="30" t="str">
        <f>IF(SUM('Sales by Agent'!V313:X313)&gt;0,"YES","NO")</f>
        <v>YES</v>
      </c>
      <c r="Y313" s="30" t="str">
        <f>IF(SUM('Sales by Agent'!W313:Y313)&gt;0,"YES","NO")</f>
        <v>YES</v>
      </c>
      <c r="Z313" s="30" t="str">
        <f>IF(SUM('Sales by Agent'!X313:Z313)&gt;0,"YES","NO")</f>
        <v>YES</v>
      </c>
      <c r="AA313" s="30" t="str">
        <f>IF(SUM('Sales by Agent'!Y313:AA313)&gt;0,"YES","NO")</f>
        <v>YES</v>
      </c>
      <c r="AB313" s="30" t="str">
        <f>IF(SUM('Sales by Agent'!Z313:AB313)&gt;0,"YES","NO")</f>
        <v>YES</v>
      </c>
      <c r="AC313" s="30" t="str">
        <f>IF(SUM('Sales by Agent'!AA313:AC313)&gt;0,"YES","NO")</f>
        <v>NO</v>
      </c>
      <c r="AD313" s="30" t="str">
        <f>IF(SUM('Sales by Agent'!AB313:AD313)&gt;0,"YES","NO")</f>
        <v>YES</v>
      </c>
      <c r="AE313" s="30" t="str">
        <f>IF(SUM('Sales by Agent'!AC313:AE313)&gt;0,"YES","NO")</f>
        <v>YES</v>
      </c>
      <c r="AF313" s="30" t="str">
        <f>IF(SUM('Sales by Agent'!AD313:AF313)&gt;0,"YES","NO")</f>
        <v>YES</v>
      </c>
      <c r="AG313" s="30" t="str">
        <f>IF(SUM('Sales by Agent'!AE313:AG313)&gt;0,"YES","NO")</f>
        <v>YES</v>
      </c>
      <c r="AH313" s="30" t="str">
        <f>IF(SUM('Sales by Agent'!AF313:AH313)&gt;0,"YES","NO")</f>
        <v>YES</v>
      </c>
      <c r="AI313" s="30" t="str">
        <f>IF(SUM('Sales by Agent'!AG313:AI313)&gt;0,"YES","NO")</f>
        <v>YES</v>
      </c>
      <c r="AJ313" s="30" t="str">
        <f>IF(SUM('Sales by Agent'!AH313:AJ313)&gt;0,"YES","NO")</f>
        <v>YES</v>
      </c>
      <c r="AK313" s="30" t="str">
        <f>IF(SUM('Sales by Agent'!AI313:AK313)&gt;0,"YES","NO")</f>
        <v>YES</v>
      </c>
      <c r="AL313" s="30" t="str">
        <f>IF(SUM('Sales by Agent'!AJ313:AL313)&gt;0,"YES","NO")</f>
        <v>YES</v>
      </c>
      <c r="AM313" s="30" t="str">
        <f>IF(SUM('Sales by Agent'!AK313:AM313)&gt;0,"YES","NO")</f>
        <v>YES</v>
      </c>
      <c r="AN313" s="30" t="str">
        <f>IF(SUM('Sales by Agent'!AL313:AN313)&gt;0,"YES","NO")</f>
        <v>YES</v>
      </c>
      <c r="AO313" s="30" t="str">
        <f>IF(SUM('Sales by Agent'!AM313:AO313)&gt;0,"YES","NO")</f>
        <v>YES</v>
      </c>
      <c r="AP313" s="30" t="str">
        <f>IF(SUM('Sales by Agent'!AN313:AP313)&gt;0,"YES","NO")</f>
        <v>YES</v>
      </c>
      <c r="AQ313" s="30" t="str">
        <f>IF(SUM('Sales by Agent'!AO313:AQ313)&gt;0,"YES","NO")</f>
        <v>YES</v>
      </c>
      <c r="AR313" s="30" t="str">
        <f>IF(SUM('Sales by Agent'!AP313:AR313)&gt;0,"YES","NO")</f>
        <v>YES</v>
      </c>
      <c r="AS313" s="30" t="str">
        <f>IF(SUM('Sales by Agent'!AQ313:AS313)&gt;0,"YES","NO")</f>
        <v>YES</v>
      </c>
      <c r="AT313" s="30" t="str">
        <f>IF(SUM('Sales by Agent'!AR313:AT313)&gt;0,"YES","NO")</f>
        <v>YES</v>
      </c>
      <c r="AU313" s="30" t="str">
        <f>IF(SUM('Sales by Agent'!AS313:AU313)&gt;0,"YES","NO")</f>
        <v>YES</v>
      </c>
      <c r="AV313" s="30" t="str">
        <f>IF(SUM('Sales by Agent'!AT313:AV313)&gt;0,"YES","NO")</f>
        <v>YES</v>
      </c>
      <c r="AW313" s="87"/>
      <c r="AX313" t="str">
        <f t="shared" si="46"/>
        <v>NO</v>
      </c>
      <c r="AY313" t="str">
        <f t="shared" si="47"/>
        <v>NO</v>
      </c>
      <c r="AZ313" t="str">
        <f t="shared" si="48"/>
        <v>NO</v>
      </c>
      <c r="BA313" t="str">
        <f t="shared" si="49"/>
        <v>NO</v>
      </c>
      <c r="BB313" t="str">
        <f t="shared" si="50"/>
        <v>NO</v>
      </c>
      <c r="BC313" t="str">
        <f t="shared" si="51"/>
        <v>NO</v>
      </c>
      <c r="BD313" t="str">
        <f t="shared" si="52"/>
        <v>NO</v>
      </c>
      <c r="BE313" t="str">
        <f t="shared" si="53"/>
        <v>NO</v>
      </c>
      <c r="BF313" t="str">
        <f t="shared" si="54"/>
        <v>NO</v>
      </c>
      <c r="BG313" t="str">
        <f t="shared" si="55"/>
        <v>NO</v>
      </c>
      <c r="BH313" t="str">
        <f t="shared" si="45"/>
        <v>NO</v>
      </c>
    </row>
    <row r="314" spans="1:60">
      <c r="A314" s="564" t="s">
        <v>88</v>
      </c>
      <c r="B314" s="564" t="s">
        <v>2625</v>
      </c>
      <c r="C314" s="564" t="s">
        <v>478</v>
      </c>
      <c r="D314" s="564" t="s">
        <v>954</v>
      </c>
      <c r="E314" s="564" t="s">
        <v>1005</v>
      </c>
      <c r="F314" s="565">
        <v>3994910</v>
      </c>
      <c r="G314" s="86"/>
      <c r="H314" s="86"/>
      <c r="I314" s="30" t="str">
        <f>IF(SUM('Sales by Agent'!G314:I314)&gt;0,"YES","NO")</f>
        <v>YES</v>
      </c>
      <c r="J314" s="30" t="str">
        <f>IF(SUM('Sales by Agent'!H314:J314)&gt;0,"YES","NO")</f>
        <v>YES</v>
      </c>
      <c r="K314" s="30" t="str">
        <f>IF(SUM('Sales by Agent'!I314:K314)&gt;0,"YES","NO")</f>
        <v>YES</v>
      </c>
      <c r="L314" s="30" t="str">
        <f>IF(SUM('Sales by Agent'!J314:L314)&gt;0,"YES","NO")</f>
        <v>YES</v>
      </c>
      <c r="M314" s="30" t="str">
        <f>IF(SUM('Sales by Agent'!K314:M314)&gt;0,"YES","NO")</f>
        <v>YES</v>
      </c>
      <c r="N314" s="30" t="str">
        <f>IF(SUM('Sales by Agent'!L314:N314)&gt;0,"YES","NO")</f>
        <v>YES</v>
      </c>
      <c r="O314" s="30" t="str">
        <f>IF(SUM('Sales by Agent'!M314:O314)&gt;0,"YES","NO")</f>
        <v>YES</v>
      </c>
      <c r="P314" s="30" t="str">
        <f>IF(SUM('Sales by Agent'!N314:P314)&gt;0,"YES","NO")</f>
        <v>YES</v>
      </c>
      <c r="Q314" s="30" t="str">
        <f>IF(SUM('Sales by Agent'!O314:Q314)&gt;0,"YES","NO")</f>
        <v>YES</v>
      </c>
      <c r="R314" s="30" t="str">
        <f>IF(SUM('Sales by Agent'!P314:R314)&gt;0,"YES","NO")</f>
        <v>YES</v>
      </c>
      <c r="S314" s="30" t="str">
        <f>IF(SUM('Sales by Agent'!Q314:S314)&gt;0,"YES","NO")</f>
        <v>YES</v>
      </c>
      <c r="T314" s="30" t="str">
        <f>IF(SUM('Sales by Agent'!R314:T314)&gt;0,"YES","NO")</f>
        <v>YES</v>
      </c>
      <c r="U314" s="30" t="str">
        <f>IF(SUM('Sales by Agent'!S314:U314)&gt;0,"YES","NO")</f>
        <v>YES</v>
      </c>
      <c r="V314" s="30" t="str">
        <f>IF(SUM('Sales by Agent'!T314:V314)&gt;0,"YES","NO")</f>
        <v>YES</v>
      </c>
      <c r="W314" s="30" t="str">
        <f>IF(SUM('Sales by Agent'!U314:W314)&gt;0,"YES","NO")</f>
        <v>YES</v>
      </c>
      <c r="X314" s="30" t="str">
        <f>IF(SUM('Sales by Agent'!V314:X314)&gt;0,"YES","NO")</f>
        <v>YES</v>
      </c>
      <c r="Y314" s="30" t="str">
        <f>IF(SUM('Sales by Agent'!W314:Y314)&gt;0,"YES","NO")</f>
        <v>YES</v>
      </c>
      <c r="Z314" s="30" t="str">
        <f>IF(SUM('Sales by Agent'!X314:Z314)&gt;0,"YES","NO")</f>
        <v>YES</v>
      </c>
      <c r="AA314" s="30" t="str">
        <f>IF(SUM('Sales by Agent'!Y314:AA314)&gt;0,"YES","NO")</f>
        <v>YES</v>
      </c>
      <c r="AB314" s="30" t="str">
        <f>IF(SUM('Sales by Agent'!Z314:AB314)&gt;0,"YES","NO")</f>
        <v>YES</v>
      </c>
      <c r="AC314" s="30" t="str">
        <f>IF(SUM('Sales by Agent'!AA314:AC314)&gt;0,"YES","NO")</f>
        <v>YES</v>
      </c>
      <c r="AD314" s="30" t="str">
        <f>IF(SUM('Sales by Agent'!AB314:AD314)&gt;0,"YES","NO")</f>
        <v>YES</v>
      </c>
      <c r="AE314" s="30" t="str">
        <f>IF(SUM('Sales by Agent'!AC314:AE314)&gt;0,"YES","NO")</f>
        <v>YES</v>
      </c>
      <c r="AF314" s="30" t="str">
        <f>IF(SUM('Sales by Agent'!AD314:AF314)&gt;0,"YES","NO")</f>
        <v>YES</v>
      </c>
      <c r="AG314" s="30" t="str">
        <f>IF(SUM('Sales by Agent'!AE314:AG314)&gt;0,"YES","NO")</f>
        <v>YES</v>
      </c>
      <c r="AH314" s="30" t="str">
        <f>IF(SUM('Sales by Agent'!AF314:AH314)&gt;0,"YES","NO")</f>
        <v>YES</v>
      </c>
      <c r="AI314" s="30" t="str">
        <f>IF(SUM('Sales by Agent'!AG314:AI314)&gt;0,"YES","NO")</f>
        <v>NO</v>
      </c>
      <c r="AJ314" s="30" t="str">
        <f>IF(SUM('Sales by Agent'!AH314:AJ314)&gt;0,"YES","NO")</f>
        <v>NO</v>
      </c>
      <c r="AK314" s="30" t="str">
        <f>IF(SUM('Sales by Agent'!AI314:AK314)&gt;0,"YES","NO")</f>
        <v>YES</v>
      </c>
      <c r="AL314" s="30" t="str">
        <f>IF(SUM('Sales by Agent'!AJ314:AL314)&gt;0,"YES","NO")</f>
        <v>YES</v>
      </c>
      <c r="AM314" s="30" t="str">
        <f>IF(SUM('Sales by Agent'!AK314:AM314)&gt;0,"YES","NO")</f>
        <v>YES</v>
      </c>
      <c r="AN314" s="30" t="str">
        <f>IF(SUM('Sales by Agent'!AL314:AN314)&gt;0,"YES","NO")</f>
        <v>YES</v>
      </c>
      <c r="AO314" s="30" t="str">
        <f>IF(SUM('Sales by Agent'!AM314:AO314)&gt;0,"YES","NO")</f>
        <v>YES</v>
      </c>
      <c r="AP314" s="30" t="str">
        <f>IF(SUM('Sales by Agent'!AN314:AP314)&gt;0,"YES","NO")</f>
        <v>YES</v>
      </c>
      <c r="AQ314" s="30" t="str">
        <f>IF(SUM('Sales by Agent'!AO314:AQ314)&gt;0,"YES","NO")</f>
        <v>YES</v>
      </c>
      <c r="AR314" s="30" t="str">
        <f>IF(SUM('Sales by Agent'!AP314:AR314)&gt;0,"YES","NO")</f>
        <v>YES</v>
      </c>
      <c r="AS314" s="30" t="str">
        <f>IF(SUM('Sales by Agent'!AQ314:AS314)&gt;0,"YES","NO")</f>
        <v>YES</v>
      </c>
      <c r="AT314" s="30" t="str">
        <f>IF(SUM('Sales by Agent'!AR314:AT314)&gt;0,"YES","NO")</f>
        <v>YES</v>
      </c>
      <c r="AU314" s="30" t="str">
        <f>IF(SUM('Sales by Agent'!AS314:AU314)&gt;0,"YES","NO")</f>
        <v>YES</v>
      </c>
      <c r="AV314" s="30" t="str">
        <f>IF(SUM('Sales by Agent'!AT314:AV314)&gt;0,"YES","NO")</f>
        <v>YES</v>
      </c>
      <c r="AW314" s="87"/>
      <c r="AX314" t="str">
        <f t="shared" si="46"/>
        <v>NO</v>
      </c>
      <c r="AY314" t="str">
        <f t="shared" si="47"/>
        <v>NO</v>
      </c>
      <c r="AZ314" t="str">
        <f t="shared" si="48"/>
        <v>NO</v>
      </c>
      <c r="BA314" t="str">
        <f t="shared" si="49"/>
        <v>NO</v>
      </c>
      <c r="BB314" t="str">
        <f t="shared" si="50"/>
        <v>NEW INACTIVE</v>
      </c>
      <c r="BC314" t="str">
        <f t="shared" si="51"/>
        <v>NO</v>
      </c>
      <c r="BD314" t="str">
        <f t="shared" si="52"/>
        <v>NO</v>
      </c>
      <c r="BE314" t="str">
        <f t="shared" si="53"/>
        <v>NO</v>
      </c>
      <c r="BF314" t="str">
        <f t="shared" si="54"/>
        <v>NO</v>
      </c>
      <c r="BG314" t="str">
        <f t="shared" si="55"/>
        <v>NO</v>
      </c>
      <c r="BH314" t="str">
        <f t="shared" si="45"/>
        <v>NO</v>
      </c>
    </row>
    <row r="315" spans="1:60">
      <c r="A315" s="564" t="s">
        <v>89</v>
      </c>
      <c r="B315" s="564" t="s">
        <v>2626</v>
      </c>
      <c r="C315" s="564" t="s">
        <v>478</v>
      </c>
      <c r="D315" s="564" t="s">
        <v>954</v>
      </c>
      <c r="E315" s="564" t="s">
        <v>1005</v>
      </c>
      <c r="F315" s="565">
        <v>801900</v>
      </c>
      <c r="G315" s="31"/>
      <c r="H315" s="31"/>
      <c r="I315" s="30" t="str">
        <f>IF(SUM('Sales by Agent'!G315:I315)&gt;0,"YES","NO")</f>
        <v>YES</v>
      </c>
      <c r="J315" s="30" t="str">
        <f>IF(SUM('Sales by Agent'!H315:J315)&gt;0,"YES","NO")</f>
        <v>YES</v>
      </c>
      <c r="K315" s="30" t="str">
        <f>IF(SUM('Sales by Agent'!I315:K315)&gt;0,"YES","NO")</f>
        <v>YES</v>
      </c>
      <c r="L315" s="30" t="str">
        <f>IF(SUM('Sales by Agent'!J315:L315)&gt;0,"YES","NO")</f>
        <v>YES</v>
      </c>
      <c r="M315" s="30" t="str">
        <f>IF(SUM('Sales by Agent'!K315:M315)&gt;0,"YES","NO")</f>
        <v>YES</v>
      </c>
      <c r="N315" s="30" t="str">
        <f>IF(SUM('Sales by Agent'!L315:N315)&gt;0,"YES","NO")</f>
        <v>YES</v>
      </c>
      <c r="O315" s="30" t="str">
        <f>IF(SUM('Sales by Agent'!M315:O315)&gt;0,"YES","NO")</f>
        <v>YES</v>
      </c>
      <c r="P315" s="30" t="str">
        <f>IF(SUM('Sales by Agent'!N315:P315)&gt;0,"YES","NO")</f>
        <v>YES</v>
      </c>
      <c r="Q315" s="30" t="str">
        <f>IF(SUM('Sales by Agent'!O315:Q315)&gt;0,"YES","NO")</f>
        <v>YES</v>
      </c>
      <c r="R315" s="30" t="str">
        <f>IF(SUM('Sales by Agent'!P315:R315)&gt;0,"YES","NO")</f>
        <v>YES</v>
      </c>
      <c r="S315" s="30" t="str">
        <f>IF(SUM('Sales by Agent'!Q315:S315)&gt;0,"YES","NO")</f>
        <v>YES</v>
      </c>
      <c r="T315" s="30" t="str">
        <f>IF(SUM('Sales by Agent'!R315:T315)&gt;0,"YES","NO")</f>
        <v>YES</v>
      </c>
      <c r="U315" s="30" t="str">
        <f>IF(SUM('Sales by Agent'!S315:U315)&gt;0,"YES","NO")</f>
        <v>YES</v>
      </c>
      <c r="V315" s="30" t="str">
        <f>IF(SUM('Sales by Agent'!T315:V315)&gt;0,"YES","NO")</f>
        <v>YES</v>
      </c>
      <c r="W315" s="30" t="str">
        <f>IF(SUM('Sales by Agent'!U315:W315)&gt;0,"YES","NO")</f>
        <v>YES</v>
      </c>
      <c r="X315" s="30" t="str">
        <f>IF(SUM('Sales by Agent'!V315:X315)&gt;0,"YES","NO")</f>
        <v>YES</v>
      </c>
      <c r="Y315" s="30" t="str">
        <f>IF(SUM('Sales by Agent'!W315:Y315)&gt;0,"YES","NO")</f>
        <v>YES</v>
      </c>
      <c r="Z315" s="30" t="str">
        <f>IF(SUM('Sales by Agent'!X315:Z315)&gt;0,"YES","NO")</f>
        <v>NO</v>
      </c>
      <c r="AA315" s="30" t="str">
        <f>IF(SUM('Sales by Agent'!Y315:AA315)&gt;0,"YES","NO")</f>
        <v>NO</v>
      </c>
      <c r="AB315" s="30" t="str">
        <f>IF(SUM('Sales by Agent'!Z315:AB315)&gt;0,"YES","NO")</f>
        <v>NO</v>
      </c>
      <c r="AC315" s="30" t="str">
        <f>IF(SUM('Sales by Agent'!AA315:AC315)&gt;0,"YES","NO")</f>
        <v>NO</v>
      </c>
      <c r="AD315" s="30" t="str">
        <f>IF(SUM('Sales by Agent'!AB315:AD315)&gt;0,"YES","NO")</f>
        <v>NO</v>
      </c>
      <c r="AE315" s="30" t="str">
        <f>IF(SUM('Sales by Agent'!AC315:AE315)&gt;0,"YES","NO")</f>
        <v>NO</v>
      </c>
      <c r="AF315" s="30" t="str">
        <f>IF(SUM('Sales by Agent'!AD315:AF315)&gt;0,"YES","NO")</f>
        <v>NO</v>
      </c>
      <c r="AG315" s="30" t="str">
        <f>IF(SUM('Sales by Agent'!AE315:AG315)&gt;0,"YES","NO")</f>
        <v>NO</v>
      </c>
      <c r="AH315" s="30" t="str">
        <f>IF(SUM('Sales by Agent'!AF315:AH315)&gt;0,"YES","NO")</f>
        <v>NO</v>
      </c>
      <c r="AI315" s="30" t="str">
        <f>IF(SUM('Sales by Agent'!AG315:AI315)&gt;0,"YES","NO")</f>
        <v>NO</v>
      </c>
      <c r="AJ315" s="30" t="str">
        <f>IF(SUM('Sales by Agent'!AH315:AJ315)&gt;0,"YES","NO")</f>
        <v>NO</v>
      </c>
      <c r="AK315" s="30" t="str">
        <f>IF(SUM('Sales by Agent'!AI315:AK315)&gt;0,"YES","NO")</f>
        <v>NO</v>
      </c>
      <c r="AL315" s="30" t="str">
        <f>IF(SUM('Sales by Agent'!AJ315:AL315)&gt;0,"YES","NO")</f>
        <v>NO</v>
      </c>
      <c r="AM315" s="30" t="str">
        <f>IF(SUM('Sales by Agent'!AK315:AM315)&gt;0,"YES","NO")</f>
        <v>NO</v>
      </c>
      <c r="AN315" s="30" t="str">
        <f>IF(SUM('Sales by Agent'!AL315:AN315)&gt;0,"YES","NO")</f>
        <v>NO</v>
      </c>
      <c r="AO315" s="30" t="str">
        <f>IF(SUM('Sales by Agent'!AM315:AO315)&gt;0,"YES","NO")</f>
        <v>NO</v>
      </c>
      <c r="AP315" s="30" t="str">
        <f>IF(SUM('Sales by Agent'!AN315:AP315)&gt;0,"YES","NO")</f>
        <v>NO</v>
      </c>
      <c r="AQ315" s="30" t="str">
        <f>IF(SUM('Sales by Agent'!AO315:AQ315)&gt;0,"YES","NO")</f>
        <v>NO</v>
      </c>
      <c r="AR315" s="30" t="str">
        <f>IF(SUM('Sales by Agent'!AP315:AR315)&gt;0,"YES","NO")</f>
        <v>NO</v>
      </c>
      <c r="AS315" s="30" t="str">
        <f>IF(SUM('Sales by Agent'!AQ315:AS315)&gt;0,"YES","NO")</f>
        <v>NO</v>
      </c>
      <c r="AT315" s="30" t="str">
        <f>IF(SUM('Sales by Agent'!AR315:AT315)&gt;0,"YES","NO")</f>
        <v>NO</v>
      </c>
      <c r="AU315" s="30" t="str">
        <f>IF(SUM('Sales by Agent'!AS315:AU315)&gt;0,"YES","NO")</f>
        <v>NO</v>
      </c>
      <c r="AV315" s="30" t="str">
        <f>IF(SUM('Sales by Agent'!AT315:AV315)&gt;0,"YES","NO")</f>
        <v>NO</v>
      </c>
      <c r="AW315" s="87"/>
      <c r="AX315" t="str">
        <f t="shared" si="46"/>
        <v>NO</v>
      </c>
      <c r="AY315" t="str">
        <f t="shared" si="47"/>
        <v>NO</v>
      </c>
      <c r="AZ315" t="str">
        <f t="shared" si="48"/>
        <v>NO</v>
      </c>
      <c r="BA315" t="str">
        <f t="shared" si="49"/>
        <v>NO</v>
      </c>
      <c r="BB315" t="str">
        <f t="shared" si="50"/>
        <v>NO</v>
      </c>
      <c r="BC315" t="str">
        <f t="shared" si="51"/>
        <v>NO</v>
      </c>
      <c r="BD315" t="str">
        <f t="shared" si="52"/>
        <v>NO</v>
      </c>
      <c r="BE315" t="str">
        <f t="shared" si="53"/>
        <v>NO</v>
      </c>
      <c r="BF315" t="str">
        <f t="shared" si="54"/>
        <v>NO</v>
      </c>
      <c r="BG315" t="str">
        <f t="shared" si="55"/>
        <v>NO</v>
      </c>
      <c r="BH315" t="str">
        <f t="shared" si="45"/>
        <v>NO</v>
      </c>
    </row>
    <row r="316" spans="1:60">
      <c r="A316" s="564" t="s">
        <v>94</v>
      </c>
      <c r="B316" s="564" t="s">
        <v>2627</v>
      </c>
      <c r="C316" s="564" t="s">
        <v>478</v>
      </c>
      <c r="D316" s="564" t="s">
        <v>954</v>
      </c>
      <c r="E316" s="564" t="s">
        <v>1005</v>
      </c>
      <c r="F316" s="565">
        <v>5361300</v>
      </c>
      <c r="G316" s="86"/>
      <c r="H316" s="86"/>
      <c r="I316" s="30" t="str">
        <f>IF(SUM('Sales by Agent'!G316:I316)&gt;0,"YES","NO")</f>
        <v>NO</v>
      </c>
      <c r="J316" s="30" t="str">
        <f>IF(SUM('Sales by Agent'!H316:J316)&gt;0,"YES","NO")</f>
        <v>NO</v>
      </c>
      <c r="K316" s="30" t="str">
        <f>IF(SUM('Sales by Agent'!I316:K316)&gt;0,"YES","NO")</f>
        <v>NO</v>
      </c>
      <c r="L316" s="30" t="str">
        <f>IF(SUM('Sales by Agent'!J316:L316)&gt;0,"YES","NO")</f>
        <v>NO</v>
      </c>
      <c r="M316" s="30" t="str">
        <f>IF(SUM('Sales by Agent'!K316:M316)&gt;0,"YES","NO")</f>
        <v>NO</v>
      </c>
      <c r="N316" s="30" t="str">
        <f>IF(SUM('Sales by Agent'!L316:N316)&gt;0,"YES","NO")</f>
        <v>NO</v>
      </c>
      <c r="O316" s="30" t="str">
        <f>IF(SUM('Sales by Agent'!M316:O316)&gt;0,"YES","NO")</f>
        <v>NO</v>
      </c>
      <c r="P316" s="30" t="str">
        <f>IF(SUM('Sales by Agent'!N316:P316)&gt;0,"YES","NO")</f>
        <v>NO</v>
      </c>
      <c r="Q316" s="30" t="str">
        <f>IF(SUM('Sales by Agent'!O316:Q316)&gt;0,"YES","NO")</f>
        <v>NO</v>
      </c>
      <c r="R316" s="30" t="str">
        <f>IF(SUM('Sales by Agent'!P316:R316)&gt;0,"YES","NO")</f>
        <v>NO</v>
      </c>
      <c r="S316" s="30" t="str">
        <f>IF(SUM('Sales by Agent'!Q316:S316)&gt;0,"YES","NO")</f>
        <v>NO</v>
      </c>
      <c r="T316" s="30" t="str">
        <f>IF(SUM('Sales by Agent'!R316:T316)&gt;0,"YES","NO")</f>
        <v>NO</v>
      </c>
      <c r="U316" s="30" t="str">
        <f>IF(SUM('Sales by Agent'!S316:U316)&gt;0,"YES","NO")</f>
        <v>NO</v>
      </c>
      <c r="V316" s="30" t="str">
        <f>IF(SUM('Sales by Agent'!T316:V316)&gt;0,"YES","NO")</f>
        <v>NO</v>
      </c>
      <c r="W316" s="30" t="str">
        <f>IF(SUM('Sales by Agent'!U316:W316)&gt;0,"YES","NO")</f>
        <v>NO</v>
      </c>
      <c r="X316" s="30" t="str">
        <f>IF(SUM('Sales by Agent'!V316:X316)&gt;0,"YES","NO")</f>
        <v>NO</v>
      </c>
      <c r="Y316" s="30" t="str">
        <f>IF(SUM('Sales by Agent'!W316:Y316)&gt;0,"YES","NO")</f>
        <v>NO</v>
      </c>
      <c r="Z316" s="30" t="str">
        <f>IF(SUM('Sales by Agent'!X316:Z316)&gt;0,"YES","NO")</f>
        <v>NO</v>
      </c>
      <c r="AA316" s="30" t="str">
        <f>IF(SUM('Sales by Agent'!Y316:AA316)&gt;0,"YES","NO")</f>
        <v>NO</v>
      </c>
      <c r="AB316" s="30" t="str">
        <f>IF(SUM('Sales by Agent'!Z316:AB316)&gt;0,"YES","NO")</f>
        <v>NO</v>
      </c>
      <c r="AC316" s="30" t="str">
        <f>IF(SUM('Sales by Agent'!AA316:AC316)&gt;0,"YES","NO")</f>
        <v>NO</v>
      </c>
      <c r="AD316" s="30" t="str">
        <f>IF(SUM('Sales by Agent'!AB316:AD316)&gt;0,"YES","NO")</f>
        <v>YES</v>
      </c>
      <c r="AE316" s="30" t="str">
        <f>IF(SUM('Sales by Agent'!AC316:AE316)&gt;0,"YES","NO")</f>
        <v>YES</v>
      </c>
      <c r="AF316" s="30" t="str">
        <f>IF(SUM('Sales by Agent'!AD316:AF316)&gt;0,"YES","NO")</f>
        <v>YES</v>
      </c>
      <c r="AG316" s="30" t="str">
        <f>IF(SUM('Sales by Agent'!AE316:AG316)&gt;0,"YES","NO")</f>
        <v>YES</v>
      </c>
      <c r="AH316" s="30" t="str">
        <f>IF(SUM('Sales by Agent'!AF316:AH316)&gt;0,"YES","NO")</f>
        <v>YES</v>
      </c>
      <c r="AI316" s="30" t="str">
        <f>IF(SUM('Sales by Agent'!AG316:AI316)&gt;0,"YES","NO")</f>
        <v>YES</v>
      </c>
      <c r="AJ316" s="30" t="str">
        <f>IF(SUM('Sales by Agent'!AH316:AJ316)&gt;0,"YES","NO")</f>
        <v>YES</v>
      </c>
      <c r="AK316" s="30" t="str">
        <f>IF(SUM('Sales by Agent'!AI316:AK316)&gt;0,"YES","NO")</f>
        <v>YES</v>
      </c>
      <c r="AL316" s="30" t="str">
        <f>IF(SUM('Sales by Agent'!AJ316:AL316)&gt;0,"YES","NO")</f>
        <v>YES</v>
      </c>
      <c r="AM316" s="30" t="str">
        <f>IF(SUM('Sales by Agent'!AK316:AM316)&gt;0,"YES","NO")</f>
        <v>YES</v>
      </c>
      <c r="AN316" s="30" t="str">
        <f>IF(SUM('Sales by Agent'!AL316:AN316)&gt;0,"YES","NO")</f>
        <v>YES</v>
      </c>
      <c r="AO316" s="30" t="str">
        <f>IF(SUM('Sales by Agent'!AM316:AO316)&gt;0,"YES","NO")</f>
        <v>YES</v>
      </c>
      <c r="AP316" s="30" t="str">
        <f>IF(SUM('Sales by Agent'!AN316:AP316)&gt;0,"YES","NO")</f>
        <v>YES</v>
      </c>
      <c r="AQ316" s="30" t="str">
        <f>IF(SUM('Sales by Agent'!AO316:AQ316)&gt;0,"YES","NO")</f>
        <v>YES</v>
      </c>
      <c r="AR316" s="30" t="str">
        <f>IF(SUM('Sales by Agent'!AP316:AR316)&gt;0,"YES","NO")</f>
        <v>YES</v>
      </c>
      <c r="AS316" s="30" t="str">
        <f>IF(SUM('Sales by Agent'!AQ316:AS316)&gt;0,"YES","NO")</f>
        <v>YES</v>
      </c>
      <c r="AT316" s="30" t="str">
        <f>IF(SUM('Sales by Agent'!AR316:AT316)&gt;0,"YES","NO")</f>
        <v>YES</v>
      </c>
      <c r="AU316" s="30" t="str">
        <f>IF(SUM('Sales by Agent'!AS316:AU316)&gt;0,"YES","NO")</f>
        <v>YES</v>
      </c>
      <c r="AV316" s="30" t="str">
        <f>IF(SUM('Sales by Agent'!AT316:AV316)&gt;0,"YES","NO")</f>
        <v>YES</v>
      </c>
      <c r="AW316" s="87"/>
      <c r="AX316" t="str">
        <f t="shared" si="46"/>
        <v>NO</v>
      </c>
      <c r="AY316" t="str">
        <f t="shared" si="47"/>
        <v>NO</v>
      </c>
      <c r="AZ316" t="str">
        <f t="shared" si="48"/>
        <v>NO</v>
      </c>
      <c r="BA316" t="str">
        <f t="shared" si="49"/>
        <v>NO</v>
      </c>
      <c r="BB316" t="str">
        <f t="shared" si="50"/>
        <v>NO</v>
      </c>
      <c r="BC316" t="str">
        <f t="shared" si="51"/>
        <v>NO</v>
      </c>
      <c r="BD316" t="str">
        <f t="shared" si="52"/>
        <v>NO</v>
      </c>
      <c r="BE316" t="str">
        <f t="shared" si="53"/>
        <v>NO</v>
      </c>
      <c r="BF316" t="str">
        <f t="shared" si="54"/>
        <v>NO</v>
      </c>
      <c r="BG316" t="str">
        <f t="shared" si="55"/>
        <v>NO</v>
      </c>
      <c r="BH316" t="str">
        <f t="shared" si="45"/>
        <v>NO</v>
      </c>
    </row>
    <row r="317" spans="1:60">
      <c r="A317" s="564" t="s">
        <v>95</v>
      </c>
      <c r="B317" s="564" t="s">
        <v>2628</v>
      </c>
      <c r="C317" s="564" t="s">
        <v>478</v>
      </c>
      <c r="D317" s="564" t="s">
        <v>954</v>
      </c>
      <c r="E317" s="564" t="s">
        <v>1005</v>
      </c>
      <c r="F317" s="565">
        <v>2254200</v>
      </c>
      <c r="G317" s="31"/>
      <c r="H317" s="87"/>
      <c r="I317" s="30" t="str">
        <f>IF(SUM('Sales by Agent'!G317:I317)&gt;0,"YES","NO")</f>
        <v>NO</v>
      </c>
      <c r="J317" s="30" t="str">
        <f>IF(SUM('Sales by Agent'!H317:J317)&gt;0,"YES","NO")</f>
        <v>NO</v>
      </c>
      <c r="K317" s="30" t="str">
        <f>IF(SUM('Sales by Agent'!I317:K317)&gt;0,"YES","NO")</f>
        <v>NO</v>
      </c>
      <c r="L317" s="30" t="str">
        <f>IF(SUM('Sales by Agent'!J317:L317)&gt;0,"YES","NO")</f>
        <v>NO</v>
      </c>
      <c r="M317" s="30" t="str">
        <f>IF(SUM('Sales by Agent'!K317:M317)&gt;0,"YES","NO")</f>
        <v>NO</v>
      </c>
      <c r="N317" s="30" t="str">
        <f>IF(SUM('Sales by Agent'!L317:N317)&gt;0,"YES","NO")</f>
        <v>NO</v>
      </c>
      <c r="O317" s="30" t="str">
        <f>IF(SUM('Sales by Agent'!M317:O317)&gt;0,"YES","NO")</f>
        <v>NO</v>
      </c>
      <c r="P317" s="30" t="str">
        <f>IF(SUM('Sales by Agent'!N317:P317)&gt;0,"YES","NO")</f>
        <v>NO</v>
      </c>
      <c r="Q317" s="30" t="str">
        <f>IF(SUM('Sales by Agent'!O317:Q317)&gt;0,"YES","NO")</f>
        <v>NO</v>
      </c>
      <c r="R317" s="30" t="str">
        <f>IF(SUM('Sales by Agent'!P317:R317)&gt;0,"YES","NO")</f>
        <v>NO</v>
      </c>
      <c r="S317" s="30" t="str">
        <f>IF(SUM('Sales by Agent'!Q317:S317)&gt;0,"YES","NO")</f>
        <v>NO</v>
      </c>
      <c r="T317" s="30" t="str">
        <f>IF(SUM('Sales by Agent'!R317:T317)&gt;0,"YES","NO")</f>
        <v>NO</v>
      </c>
      <c r="U317" s="30" t="str">
        <f>IF(SUM('Sales by Agent'!S317:U317)&gt;0,"YES","NO")</f>
        <v>NO</v>
      </c>
      <c r="V317" s="30" t="str">
        <f>IF(SUM('Sales by Agent'!T317:V317)&gt;0,"YES","NO")</f>
        <v>NO</v>
      </c>
      <c r="W317" s="30" t="str">
        <f>IF(SUM('Sales by Agent'!U317:W317)&gt;0,"YES","NO")</f>
        <v>NO</v>
      </c>
      <c r="X317" s="30" t="str">
        <f>IF(SUM('Sales by Agent'!V317:X317)&gt;0,"YES","NO")</f>
        <v>NO</v>
      </c>
      <c r="Y317" s="30" t="str">
        <f>IF(SUM('Sales by Agent'!W317:Y317)&gt;0,"YES","NO")</f>
        <v>NO</v>
      </c>
      <c r="Z317" s="30" t="str">
        <f>IF(SUM('Sales by Agent'!X317:Z317)&gt;0,"YES","NO")</f>
        <v>NO</v>
      </c>
      <c r="AA317" s="30" t="str">
        <f>IF(SUM('Sales by Agent'!Y317:AA317)&gt;0,"YES","NO")</f>
        <v>NO</v>
      </c>
      <c r="AB317" s="30" t="str">
        <f>IF(SUM('Sales by Agent'!Z317:AB317)&gt;0,"YES","NO")</f>
        <v>NO</v>
      </c>
      <c r="AC317" s="30" t="str">
        <f>IF(SUM('Sales by Agent'!AA317:AC317)&gt;0,"YES","NO")</f>
        <v>NO</v>
      </c>
      <c r="AD317" s="30" t="str">
        <f>IF(SUM('Sales by Agent'!AB317:AD317)&gt;0,"YES","NO")</f>
        <v>YES</v>
      </c>
      <c r="AE317" s="30" t="str">
        <f>IF(SUM('Sales by Agent'!AC317:AE317)&gt;0,"YES","NO")</f>
        <v>YES</v>
      </c>
      <c r="AF317" s="30" t="str">
        <f>IF(SUM('Sales by Agent'!AD317:AF317)&gt;0,"YES","NO")</f>
        <v>YES</v>
      </c>
      <c r="AG317" s="30" t="str">
        <f>IF(SUM('Sales by Agent'!AE317:AG317)&gt;0,"YES","NO")</f>
        <v>YES</v>
      </c>
      <c r="AH317" s="30" t="str">
        <f>IF(SUM('Sales by Agent'!AF317:AH317)&gt;0,"YES","NO")</f>
        <v>YES</v>
      </c>
      <c r="AI317" s="30" t="str">
        <f>IF(SUM('Sales by Agent'!AG317:AI317)&gt;0,"YES","NO")</f>
        <v>YES</v>
      </c>
      <c r="AJ317" s="30" t="str">
        <f>IF(SUM('Sales by Agent'!AH317:AJ317)&gt;0,"YES","NO")</f>
        <v>YES</v>
      </c>
      <c r="AK317" s="30" t="str">
        <f>IF(SUM('Sales by Agent'!AI317:AK317)&gt;0,"YES","NO")</f>
        <v>YES</v>
      </c>
      <c r="AL317" s="30" t="str">
        <f>IF(SUM('Sales by Agent'!AJ317:AL317)&gt;0,"YES","NO")</f>
        <v>YES</v>
      </c>
      <c r="AM317" s="30" t="str">
        <f>IF(SUM('Sales by Agent'!AK317:AM317)&gt;0,"YES","NO")</f>
        <v>YES</v>
      </c>
      <c r="AN317" s="30" t="str">
        <f>IF(SUM('Sales by Agent'!AL317:AN317)&gt;0,"YES","NO")</f>
        <v>YES</v>
      </c>
      <c r="AO317" s="30" t="str">
        <f>IF(SUM('Sales by Agent'!AM317:AO317)&gt;0,"YES","NO")</f>
        <v>YES</v>
      </c>
      <c r="AP317" s="30" t="str">
        <f>IF(SUM('Sales by Agent'!AN317:AP317)&gt;0,"YES","NO")</f>
        <v>YES</v>
      </c>
      <c r="AQ317" s="30" t="str">
        <f>IF(SUM('Sales by Agent'!AO317:AQ317)&gt;0,"YES","NO")</f>
        <v>YES</v>
      </c>
      <c r="AR317" s="30" t="str">
        <f>IF(SUM('Sales by Agent'!AP317:AR317)&gt;0,"YES","NO")</f>
        <v>NO</v>
      </c>
      <c r="AS317" s="30" t="str">
        <f>IF(SUM('Sales by Agent'!AQ317:AS317)&gt;0,"YES","NO")</f>
        <v>NO</v>
      </c>
      <c r="AT317" s="30" t="str">
        <f>IF(SUM('Sales by Agent'!AR317:AT317)&gt;0,"YES","NO")</f>
        <v>NO</v>
      </c>
      <c r="AU317" s="30" t="str">
        <f>IF(SUM('Sales by Agent'!AS317:AU317)&gt;0,"YES","NO")</f>
        <v>YES</v>
      </c>
      <c r="AV317" s="30" t="str">
        <f>IF(SUM('Sales by Agent'!AT317:AV317)&gt;0,"YES","NO")</f>
        <v>YES</v>
      </c>
      <c r="AW317" s="87"/>
      <c r="AX317" t="str">
        <f t="shared" si="46"/>
        <v>NO</v>
      </c>
      <c r="AY317" t="str">
        <f t="shared" si="47"/>
        <v>NO</v>
      </c>
      <c r="AZ317" t="str">
        <f t="shared" si="48"/>
        <v>NO</v>
      </c>
      <c r="BA317" t="str">
        <f t="shared" si="49"/>
        <v>NO</v>
      </c>
      <c r="BB317" t="str">
        <f t="shared" si="50"/>
        <v>NO</v>
      </c>
      <c r="BC317" t="str">
        <f t="shared" si="51"/>
        <v>NO</v>
      </c>
      <c r="BD317" t="str">
        <f t="shared" si="52"/>
        <v>NO</v>
      </c>
      <c r="BE317" t="str">
        <f t="shared" si="53"/>
        <v>NO</v>
      </c>
      <c r="BF317" t="str">
        <f t="shared" si="54"/>
        <v>NO</v>
      </c>
      <c r="BG317" t="str">
        <f t="shared" si="55"/>
        <v>NO</v>
      </c>
      <c r="BH317" t="str">
        <f t="shared" si="45"/>
        <v>NO</v>
      </c>
    </row>
    <row r="318" spans="1:60">
      <c r="A318" s="564" t="s">
        <v>0</v>
      </c>
      <c r="B318" s="564" t="s">
        <v>2629</v>
      </c>
      <c r="C318" s="564" t="s">
        <v>478</v>
      </c>
      <c r="D318" s="564" t="s">
        <v>954</v>
      </c>
      <c r="E318" s="564" t="s">
        <v>1005</v>
      </c>
      <c r="F318" s="565">
        <v>2098950</v>
      </c>
      <c r="G318" s="87"/>
      <c r="H318" s="87"/>
      <c r="I318" s="30" t="str">
        <f>IF(SUM('Sales by Agent'!G318:I318)&gt;0,"YES","NO")</f>
        <v>NO</v>
      </c>
      <c r="J318" s="30" t="str">
        <f>IF(SUM('Sales by Agent'!H318:J318)&gt;0,"YES","NO")</f>
        <v>NO</v>
      </c>
      <c r="K318" s="30" t="str">
        <f>IF(SUM('Sales by Agent'!I318:K318)&gt;0,"YES","NO")</f>
        <v>NO</v>
      </c>
      <c r="L318" s="30" t="str">
        <f>IF(SUM('Sales by Agent'!J318:L318)&gt;0,"YES","NO")</f>
        <v>NO</v>
      </c>
      <c r="M318" s="30" t="str">
        <f>IF(SUM('Sales by Agent'!K318:M318)&gt;0,"YES","NO")</f>
        <v>NO</v>
      </c>
      <c r="N318" s="30" t="str">
        <f>IF(SUM('Sales by Agent'!L318:N318)&gt;0,"YES","NO")</f>
        <v>NO</v>
      </c>
      <c r="O318" s="30" t="str">
        <f>IF(SUM('Sales by Agent'!M318:O318)&gt;0,"YES","NO")</f>
        <v>NO</v>
      </c>
      <c r="P318" s="30" t="str">
        <f>IF(SUM('Sales by Agent'!N318:P318)&gt;0,"YES","NO")</f>
        <v>NO</v>
      </c>
      <c r="Q318" s="30" t="str">
        <f>IF(SUM('Sales by Agent'!O318:Q318)&gt;0,"YES","NO")</f>
        <v>NO</v>
      </c>
      <c r="R318" s="30" t="str">
        <f>IF(SUM('Sales by Agent'!P318:R318)&gt;0,"YES","NO")</f>
        <v>NO</v>
      </c>
      <c r="S318" s="30" t="str">
        <f>IF(SUM('Sales by Agent'!Q318:S318)&gt;0,"YES","NO")</f>
        <v>NO</v>
      </c>
      <c r="T318" s="30" t="str">
        <f>IF(SUM('Sales by Agent'!R318:T318)&gt;0,"YES","NO")</f>
        <v>NO</v>
      </c>
      <c r="U318" s="30" t="str">
        <f>IF(SUM('Sales by Agent'!S318:U318)&gt;0,"YES","NO")</f>
        <v>NO</v>
      </c>
      <c r="V318" s="30" t="str">
        <f>IF(SUM('Sales by Agent'!T318:V318)&gt;0,"YES","NO")</f>
        <v>NO</v>
      </c>
      <c r="W318" s="30" t="str">
        <f>IF(SUM('Sales by Agent'!U318:W318)&gt;0,"YES","NO")</f>
        <v>NO</v>
      </c>
      <c r="X318" s="30" t="str">
        <f>IF(SUM('Sales by Agent'!V318:X318)&gt;0,"YES","NO")</f>
        <v>NO</v>
      </c>
      <c r="Y318" s="30" t="str">
        <f>IF(SUM('Sales by Agent'!W318:Y318)&gt;0,"YES","NO")</f>
        <v>NO</v>
      </c>
      <c r="Z318" s="30" t="str">
        <f>IF(SUM('Sales by Agent'!X318:Z318)&gt;0,"YES","NO")</f>
        <v>NO</v>
      </c>
      <c r="AA318" s="30" t="str">
        <f>IF(SUM('Sales by Agent'!Y318:AA318)&gt;0,"YES","NO")</f>
        <v>NO</v>
      </c>
      <c r="AB318" s="30" t="str">
        <f>IF(SUM('Sales by Agent'!Z318:AB318)&gt;0,"YES","NO")</f>
        <v>NO</v>
      </c>
      <c r="AC318" s="30" t="str">
        <f>IF(SUM('Sales by Agent'!AA318:AC318)&gt;0,"YES","NO")</f>
        <v>NO</v>
      </c>
      <c r="AD318" s="30" t="str">
        <f>IF(SUM('Sales by Agent'!AB318:AD318)&gt;0,"YES","NO")</f>
        <v>YES</v>
      </c>
      <c r="AE318" s="30" t="str">
        <f>IF(SUM('Sales by Agent'!AC318:AE318)&gt;0,"YES","NO")</f>
        <v>YES</v>
      </c>
      <c r="AF318" s="30" t="str">
        <f>IF(SUM('Sales by Agent'!AD318:AF318)&gt;0,"YES","NO")</f>
        <v>YES</v>
      </c>
      <c r="AG318" s="30" t="str">
        <f>IF(SUM('Sales by Agent'!AE318:AG318)&gt;0,"YES","NO")</f>
        <v>YES</v>
      </c>
      <c r="AH318" s="30" t="str">
        <f>IF(SUM('Sales by Agent'!AF318:AH318)&gt;0,"YES","NO")</f>
        <v>YES</v>
      </c>
      <c r="AI318" s="30" t="str">
        <f>IF(SUM('Sales by Agent'!AG318:AI318)&gt;0,"YES","NO")</f>
        <v>YES</v>
      </c>
      <c r="AJ318" s="30" t="str">
        <f>IF(SUM('Sales by Agent'!AH318:AJ318)&gt;0,"YES","NO")</f>
        <v>YES</v>
      </c>
      <c r="AK318" s="30" t="str">
        <f>IF(SUM('Sales by Agent'!AI318:AK318)&gt;0,"YES","NO")</f>
        <v>YES</v>
      </c>
      <c r="AL318" s="30" t="str">
        <f>IF(SUM('Sales by Agent'!AJ318:AL318)&gt;0,"YES","NO")</f>
        <v>YES</v>
      </c>
      <c r="AM318" s="30" t="str">
        <f>IF(SUM('Sales by Agent'!AK318:AM318)&gt;0,"YES","NO")</f>
        <v>YES</v>
      </c>
      <c r="AN318" s="30" t="str">
        <f>IF(SUM('Sales by Agent'!AL318:AN318)&gt;0,"YES","NO")</f>
        <v>YES</v>
      </c>
      <c r="AO318" s="30" t="str">
        <f>IF(SUM('Sales by Agent'!AM318:AO318)&gt;0,"YES","NO")</f>
        <v>YES</v>
      </c>
      <c r="AP318" s="30" t="str">
        <f>IF(SUM('Sales by Agent'!AN318:AP318)&gt;0,"YES","NO")</f>
        <v>YES</v>
      </c>
      <c r="AQ318" s="30" t="str">
        <f>IF(SUM('Sales by Agent'!AO318:AQ318)&gt;0,"YES","NO")</f>
        <v>YES</v>
      </c>
      <c r="AR318" s="30" t="str">
        <f>IF(SUM('Sales by Agent'!AP318:AR318)&gt;0,"YES","NO")</f>
        <v>YES</v>
      </c>
      <c r="AS318" s="30" t="str">
        <f>IF(SUM('Sales by Agent'!AQ318:AS318)&gt;0,"YES","NO")</f>
        <v>YES</v>
      </c>
      <c r="AT318" s="30" t="str">
        <f>IF(SUM('Sales by Agent'!AR318:AT318)&gt;0,"YES","NO")</f>
        <v>YES</v>
      </c>
      <c r="AU318" s="30" t="str">
        <f>IF(SUM('Sales by Agent'!AS318:AU318)&gt;0,"YES","NO")</f>
        <v>YES</v>
      </c>
      <c r="AV318" s="30" t="str">
        <f>IF(SUM('Sales by Agent'!AT318:AV318)&gt;0,"YES","NO")</f>
        <v>YES</v>
      </c>
      <c r="AW318" s="87"/>
      <c r="AX318" t="str">
        <f t="shared" si="46"/>
        <v>NO</v>
      </c>
      <c r="AY318" t="str">
        <f t="shared" si="47"/>
        <v>NO</v>
      </c>
      <c r="AZ318" t="str">
        <f t="shared" si="48"/>
        <v>NO</v>
      </c>
      <c r="BA318" t="str">
        <f t="shared" si="49"/>
        <v>NO</v>
      </c>
      <c r="BB318" t="str">
        <f t="shared" si="50"/>
        <v>NO</v>
      </c>
      <c r="BC318" t="str">
        <f t="shared" si="51"/>
        <v>NO</v>
      </c>
      <c r="BD318" t="str">
        <f t="shared" si="52"/>
        <v>NO</v>
      </c>
      <c r="BE318" t="str">
        <f t="shared" si="53"/>
        <v>NO</v>
      </c>
      <c r="BF318" t="str">
        <f t="shared" si="54"/>
        <v>NO</v>
      </c>
      <c r="BG318" t="str">
        <f t="shared" si="55"/>
        <v>NO</v>
      </c>
      <c r="BH318" t="str">
        <f t="shared" si="45"/>
        <v>NO</v>
      </c>
    </row>
    <row r="319" spans="1:60">
      <c r="A319" s="564" t="s">
        <v>1198</v>
      </c>
      <c r="B319" s="564" t="s">
        <v>2630</v>
      </c>
      <c r="C319" s="564" t="s">
        <v>478</v>
      </c>
      <c r="D319" s="564" t="s">
        <v>954</v>
      </c>
      <c r="E319" s="564" t="s">
        <v>1005</v>
      </c>
      <c r="F319" s="565">
        <v>2182900</v>
      </c>
      <c r="G319" s="31"/>
      <c r="H319" s="31"/>
      <c r="I319" s="30" t="str">
        <f>IF(SUM('Sales by Agent'!G319:I319)&gt;0,"YES","NO")</f>
        <v>NO</v>
      </c>
      <c r="J319" s="30" t="str">
        <f>IF(SUM('Sales by Agent'!H319:J319)&gt;0,"YES","NO")</f>
        <v>NO</v>
      </c>
      <c r="K319" s="30" t="str">
        <f>IF(SUM('Sales by Agent'!I319:K319)&gt;0,"YES","NO")</f>
        <v>NO</v>
      </c>
      <c r="L319" s="30" t="str">
        <f>IF(SUM('Sales by Agent'!J319:L319)&gt;0,"YES","NO")</f>
        <v>NO</v>
      </c>
      <c r="M319" s="30" t="str">
        <f>IF(SUM('Sales by Agent'!K319:M319)&gt;0,"YES","NO")</f>
        <v>NO</v>
      </c>
      <c r="N319" s="30" t="str">
        <f>IF(SUM('Sales by Agent'!L319:N319)&gt;0,"YES","NO")</f>
        <v>NO</v>
      </c>
      <c r="O319" s="30" t="str">
        <f>IF(SUM('Sales by Agent'!M319:O319)&gt;0,"YES","NO")</f>
        <v>NO</v>
      </c>
      <c r="P319" s="30" t="str">
        <f>IF(SUM('Sales by Agent'!N319:P319)&gt;0,"YES","NO")</f>
        <v>NO</v>
      </c>
      <c r="Q319" s="30" t="str">
        <f>IF(SUM('Sales by Agent'!O319:Q319)&gt;0,"YES","NO")</f>
        <v>NO</v>
      </c>
      <c r="R319" s="30" t="str">
        <f>IF(SUM('Sales by Agent'!P319:R319)&gt;0,"YES","NO")</f>
        <v>NO</v>
      </c>
      <c r="S319" s="30" t="str">
        <f>IF(SUM('Sales by Agent'!Q319:S319)&gt;0,"YES","NO")</f>
        <v>NO</v>
      </c>
      <c r="T319" s="30" t="str">
        <f>IF(SUM('Sales by Agent'!R319:T319)&gt;0,"YES","NO")</f>
        <v>NO</v>
      </c>
      <c r="U319" s="30" t="str">
        <f>IF(SUM('Sales by Agent'!S319:U319)&gt;0,"YES","NO")</f>
        <v>NO</v>
      </c>
      <c r="V319" s="30" t="str">
        <f>IF(SUM('Sales by Agent'!T319:V319)&gt;0,"YES","NO")</f>
        <v>NO</v>
      </c>
      <c r="W319" s="30" t="str">
        <f>IF(SUM('Sales by Agent'!U319:W319)&gt;0,"YES","NO")</f>
        <v>NO</v>
      </c>
      <c r="X319" s="30" t="str">
        <f>IF(SUM('Sales by Agent'!V319:X319)&gt;0,"YES","NO")</f>
        <v>NO</v>
      </c>
      <c r="Y319" s="30" t="str">
        <f>IF(SUM('Sales by Agent'!W319:Y319)&gt;0,"YES","NO")</f>
        <v>NO</v>
      </c>
      <c r="Z319" s="30" t="str">
        <f>IF(SUM('Sales by Agent'!X319:Z319)&gt;0,"YES","NO")</f>
        <v>NO</v>
      </c>
      <c r="AA319" s="30" t="str">
        <f>IF(SUM('Sales by Agent'!Y319:AA319)&gt;0,"YES","NO")</f>
        <v>NO</v>
      </c>
      <c r="AB319" s="30" t="str">
        <f>IF(SUM('Sales by Agent'!Z319:AB319)&gt;0,"YES","NO")</f>
        <v>NO</v>
      </c>
      <c r="AC319" s="30" t="str">
        <f>IF(SUM('Sales by Agent'!AA319:AC319)&gt;0,"YES","NO")</f>
        <v>NO</v>
      </c>
      <c r="AD319" s="30" t="str">
        <f>IF(SUM('Sales by Agent'!AB319:AD319)&gt;0,"YES","NO")</f>
        <v>YES</v>
      </c>
      <c r="AE319" s="30" t="str">
        <f>IF(SUM('Sales by Agent'!AC319:AE319)&gt;0,"YES","NO")</f>
        <v>YES</v>
      </c>
      <c r="AF319" s="30" t="str">
        <f>IF(SUM('Sales by Agent'!AD319:AF319)&gt;0,"YES","NO")</f>
        <v>YES</v>
      </c>
      <c r="AG319" s="30" t="str">
        <f>IF(SUM('Sales by Agent'!AE319:AG319)&gt;0,"YES","NO")</f>
        <v>YES</v>
      </c>
      <c r="AH319" s="30" t="str">
        <f>IF(SUM('Sales by Agent'!AF319:AH319)&gt;0,"YES","NO")</f>
        <v>YES</v>
      </c>
      <c r="AI319" s="30" t="str">
        <f>IF(SUM('Sales by Agent'!AG319:AI319)&gt;0,"YES","NO")</f>
        <v>YES</v>
      </c>
      <c r="AJ319" s="30" t="str">
        <f>IF(SUM('Sales by Agent'!AH319:AJ319)&gt;0,"YES","NO")</f>
        <v>YES</v>
      </c>
      <c r="AK319" s="30" t="str">
        <f>IF(SUM('Sales by Agent'!AI319:AK319)&gt;0,"YES","NO")</f>
        <v>YES</v>
      </c>
      <c r="AL319" s="30" t="str">
        <f>IF(SUM('Sales by Agent'!AJ319:AL319)&gt;0,"YES","NO")</f>
        <v>YES</v>
      </c>
      <c r="AM319" s="30" t="str">
        <f>IF(SUM('Sales by Agent'!AK319:AM319)&gt;0,"YES","NO")</f>
        <v>YES</v>
      </c>
      <c r="AN319" s="30" t="str">
        <f>IF(SUM('Sales by Agent'!AL319:AN319)&gt;0,"YES","NO")</f>
        <v>YES</v>
      </c>
      <c r="AO319" s="30" t="str">
        <f>IF(SUM('Sales by Agent'!AM319:AO319)&gt;0,"YES","NO")</f>
        <v>YES</v>
      </c>
      <c r="AP319" s="30" t="str">
        <f>IF(SUM('Sales by Agent'!AN319:AP319)&gt;0,"YES","NO")</f>
        <v>YES</v>
      </c>
      <c r="AQ319" s="30" t="str">
        <f>IF(SUM('Sales by Agent'!AO319:AQ319)&gt;0,"YES","NO")</f>
        <v>YES</v>
      </c>
      <c r="AR319" s="30" t="str">
        <f>IF(SUM('Sales by Agent'!AP319:AR319)&gt;0,"YES","NO")</f>
        <v>YES</v>
      </c>
      <c r="AS319" s="30" t="str">
        <f>IF(SUM('Sales by Agent'!AQ319:AS319)&gt;0,"YES","NO")</f>
        <v>YES</v>
      </c>
      <c r="AT319" s="30" t="str">
        <f>IF(SUM('Sales by Agent'!AR319:AT319)&gt;0,"YES","NO")</f>
        <v>YES</v>
      </c>
      <c r="AU319" s="30" t="str">
        <f>IF(SUM('Sales by Agent'!AS319:AU319)&gt;0,"YES","NO")</f>
        <v>YES</v>
      </c>
      <c r="AV319" s="30" t="str">
        <f>IF(SUM('Sales by Agent'!AT319:AV319)&gt;0,"YES","NO")</f>
        <v>YES</v>
      </c>
      <c r="AW319" s="87"/>
      <c r="AX319" t="str">
        <f t="shared" si="46"/>
        <v>NO</v>
      </c>
      <c r="AY319" t="str">
        <f t="shared" si="47"/>
        <v>NO</v>
      </c>
      <c r="AZ319" t="str">
        <f t="shared" si="48"/>
        <v>NO</v>
      </c>
      <c r="BA319" t="str">
        <f t="shared" si="49"/>
        <v>NO</v>
      </c>
      <c r="BB319" t="str">
        <f t="shared" si="50"/>
        <v>NO</v>
      </c>
      <c r="BC319" t="str">
        <f t="shared" si="51"/>
        <v>NO</v>
      </c>
      <c r="BD319" t="str">
        <f t="shared" si="52"/>
        <v>NO</v>
      </c>
      <c r="BE319" t="str">
        <f t="shared" si="53"/>
        <v>NO</v>
      </c>
      <c r="BF319" t="str">
        <f t="shared" si="54"/>
        <v>NO</v>
      </c>
      <c r="BG319" t="str">
        <f t="shared" si="55"/>
        <v>NO</v>
      </c>
      <c r="BH319" t="str">
        <f t="shared" si="45"/>
        <v>NO</v>
      </c>
    </row>
    <row r="320" spans="1:60">
      <c r="A320" s="564" t="s">
        <v>2</v>
      </c>
      <c r="B320" s="564" t="s">
        <v>2631</v>
      </c>
      <c r="C320" s="564" t="s">
        <v>478</v>
      </c>
      <c r="D320" s="564" t="s">
        <v>954</v>
      </c>
      <c r="E320" s="564" t="s">
        <v>1005</v>
      </c>
      <c r="F320" s="565">
        <v>1671750</v>
      </c>
      <c r="G320" s="31"/>
      <c r="H320" s="31"/>
      <c r="I320" s="30" t="str">
        <f>IF(SUM('Sales by Agent'!G320:I320)&gt;0,"YES","NO")</f>
        <v>YES</v>
      </c>
      <c r="J320" s="30" t="str">
        <f>IF(SUM('Sales by Agent'!H320:J320)&gt;0,"YES","NO")</f>
        <v>YES</v>
      </c>
      <c r="K320" s="30" t="str">
        <f>IF(SUM('Sales by Agent'!I320:K320)&gt;0,"YES","NO")</f>
        <v>YES</v>
      </c>
      <c r="L320" s="30" t="str">
        <f>IF(SUM('Sales by Agent'!J320:L320)&gt;0,"YES","NO")</f>
        <v>YES</v>
      </c>
      <c r="M320" s="30" t="str">
        <f>IF(SUM('Sales by Agent'!K320:M320)&gt;0,"YES","NO")</f>
        <v>YES</v>
      </c>
      <c r="N320" s="30" t="str">
        <f>IF(SUM('Sales by Agent'!L320:N320)&gt;0,"YES","NO")</f>
        <v>NO</v>
      </c>
      <c r="O320" s="30" t="str">
        <f>IF(SUM('Sales by Agent'!M320:O320)&gt;0,"YES","NO")</f>
        <v>NO</v>
      </c>
      <c r="P320" s="30" t="str">
        <f>IF(SUM('Sales by Agent'!N320:P320)&gt;0,"YES","NO")</f>
        <v>YES</v>
      </c>
      <c r="Q320" s="30" t="str">
        <f>IF(SUM('Sales by Agent'!O320:Q320)&gt;0,"YES","NO")</f>
        <v>YES</v>
      </c>
      <c r="R320" s="30" t="str">
        <f>IF(SUM('Sales by Agent'!P320:R320)&gt;0,"YES","NO")</f>
        <v>YES</v>
      </c>
      <c r="S320" s="30" t="str">
        <f>IF(SUM('Sales by Agent'!Q320:S320)&gt;0,"YES","NO")</f>
        <v>YES</v>
      </c>
      <c r="T320" s="30" t="str">
        <f>IF(SUM('Sales by Agent'!R320:T320)&gt;0,"YES","NO")</f>
        <v>YES</v>
      </c>
      <c r="U320" s="30" t="str">
        <f>IF(SUM('Sales by Agent'!S320:U320)&gt;0,"YES","NO")</f>
        <v>YES</v>
      </c>
      <c r="V320" s="30" t="str">
        <f>IF(SUM('Sales by Agent'!T320:V320)&gt;0,"YES","NO")</f>
        <v>YES</v>
      </c>
      <c r="W320" s="30" t="str">
        <f>IF(SUM('Sales by Agent'!U320:W320)&gt;0,"YES","NO")</f>
        <v>YES</v>
      </c>
      <c r="X320" s="30" t="str">
        <f>IF(SUM('Sales by Agent'!V320:X320)&gt;0,"YES","NO")</f>
        <v>YES</v>
      </c>
      <c r="Y320" s="30" t="str">
        <f>IF(SUM('Sales by Agent'!W320:Y320)&gt;0,"YES","NO")</f>
        <v>YES</v>
      </c>
      <c r="Z320" s="30" t="str">
        <f>IF(SUM('Sales by Agent'!X320:Z320)&gt;0,"YES","NO")</f>
        <v>YES</v>
      </c>
      <c r="AA320" s="30" t="str">
        <f>IF(SUM('Sales by Agent'!Y320:AA320)&gt;0,"YES","NO")</f>
        <v>NO</v>
      </c>
      <c r="AB320" s="30" t="str">
        <f>IF(SUM('Sales by Agent'!Z320:AB320)&gt;0,"YES","NO")</f>
        <v>NO</v>
      </c>
      <c r="AC320" s="30" t="str">
        <f>IF(SUM('Sales by Agent'!AA320:AC320)&gt;0,"YES","NO")</f>
        <v>NO</v>
      </c>
      <c r="AD320" s="30" t="str">
        <f>IF(SUM('Sales by Agent'!AB320:AD320)&gt;0,"YES","NO")</f>
        <v>NO</v>
      </c>
      <c r="AE320" s="30" t="str">
        <f>IF(SUM('Sales by Agent'!AC320:AE320)&gt;0,"YES","NO")</f>
        <v>NO</v>
      </c>
      <c r="AF320" s="30" t="str">
        <f>IF(SUM('Sales by Agent'!AD320:AF320)&gt;0,"YES","NO")</f>
        <v>NO</v>
      </c>
      <c r="AG320" s="30" t="str">
        <f>IF(SUM('Sales by Agent'!AE320:AG320)&gt;0,"YES","NO")</f>
        <v>NO</v>
      </c>
      <c r="AH320" s="30" t="str">
        <f>IF(SUM('Sales by Agent'!AF320:AH320)&gt;0,"YES","NO")</f>
        <v>NO</v>
      </c>
      <c r="AI320" s="30" t="str">
        <f>IF(SUM('Sales by Agent'!AG320:AI320)&gt;0,"YES","NO")</f>
        <v>NO</v>
      </c>
      <c r="AJ320" s="30" t="str">
        <f>IF(SUM('Sales by Agent'!AH320:AJ320)&gt;0,"YES","NO")</f>
        <v>NO</v>
      </c>
      <c r="AK320" s="30" t="str">
        <f>IF(SUM('Sales by Agent'!AI320:AK320)&gt;0,"YES","NO")</f>
        <v>NO</v>
      </c>
      <c r="AL320" s="30" t="str">
        <f>IF(SUM('Sales by Agent'!AJ320:AL320)&gt;0,"YES","NO")</f>
        <v>NO</v>
      </c>
      <c r="AM320" s="30" t="str">
        <f>IF(SUM('Sales by Agent'!AK320:AM320)&gt;0,"YES","NO")</f>
        <v>NO</v>
      </c>
      <c r="AN320" s="30" t="str">
        <f>IF(SUM('Sales by Agent'!AL320:AN320)&gt;0,"YES","NO")</f>
        <v>NO</v>
      </c>
      <c r="AO320" s="30" t="str">
        <f>IF(SUM('Sales by Agent'!AM320:AO320)&gt;0,"YES","NO")</f>
        <v>NO</v>
      </c>
      <c r="AP320" s="30" t="str">
        <f>IF(SUM('Sales by Agent'!AN320:AP320)&gt;0,"YES","NO")</f>
        <v>NO</v>
      </c>
      <c r="AQ320" s="30" t="str">
        <f>IF(SUM('Sales by Agent'!AO320:AQ320)&gt;0,"YES","NO")</f>
        <v>NO</v>
      </c>
      <c r="AR320" s="30" t="str">
        <f>IF(SUM('Sales by Agent'!AP320:AR320)&gt;0,"YES","NO")</f>
        <v>NO</v>
      </c>
      <c r="AS320" s="30" t="str">
        <f>IF(SUM('Sales by Agent'!AQ320:AS320)&gt;0,"YES","NO")</f>
        <v>NO</v>
      </c>
      <c r="AT320" s="30" t="str">
        <f>IF(SUM('Sales by Agent'!AR320:AT320)&gt;0,"YES","NO")</f>
        <v>NO</v>
      </c>
      <c r="AU320" s="30" t="str">
        <f>IF(SUM('Sales by Agent'!AS320:AU320)&gt;0,"YES","NO")</f>
        <v>NO</v>
      </c>
      <c r="AV320" s="30" t="str">
        <f>IF(SUM('Sales by Agent'!AT320:AV320)&gt;0,"YES","NO")</f>
        <v>NO</v>
      </c>
      <c r="AW320" s="87"/>
      <c r="AX320" t="str">
        <f t="shared" si="46"/>
        <v>NO</v>
      </c>
      <c r="AY320" t="str">
        <f t="shared" si="47"/>
        <v>NO</v>
      </c>
      <c r="AZ320" t="str">
        <f t="shared" si="48"/>
        <v>NO</v>
      </c>
      <c r="BA320" t="str">
        <f t="shared" si="49"/>
        <v>NO</v>
      </c>
      <c r="BB320" t="str">
        <f t="shared" si="50"/>
        <v>NO</v>
      </c>
      <c r="BC320" t="str">
        <f t="shared" si="51"/>
        <v>NO</v>
      </c>
      <c r="BD320" t="str">
        <f t="shared" si="52"/>
        <v>NO</v>
      </c>
      <c r="BE320" t="str">
        <f t="shared" si="53"/>
        <v>NO</v>
      </c>
      <c r="BF320" t="str">
        <f t="shared" si="54"/>
        <v>NO</v>
      </c>
      <c r="BG320" t="str">
        <f t="shared" si="55"/>
        <v>NO</v>
      </c>
      <c r="BH320" t="str">
        <f t="shared" si="45"/>
        <v>NO</v>
      </c>
    </row>
    <row r="321" spans="1:60">
      <c r="A321" s="564" t="s">
        <v>3</v>
      </c>
      <c r="B321" s="564" t="s">
        <v>2632</v>
      </c>
      <c r="C321" s="564" t="s">
        <v>478</v>
      </c>
      <c r="D321" s="564" t="s">
        <v>954</v>
      </c>
      <c r="E321" s="564" t="s">
        <v>1005</v>
      </c>
      <c r="F321" s="565">
        <v>777200</v>
      </c>
      <c r="G321" s="87"/>
      <c r="H321" s="87"/>
      <c r="I321" s="30" t="str">
        <f>IF(SUM('Sales by Agent'!G321:I321)&gt;0,"YES","NO")</f>
        <v>NO</v>
      </c>
      <c r="J321" s="30" t="str">
        <f>IF(SUM('Sales by Agent'!H321:J321)&gt;0,"YES","NO")</f>
        <v>NO</v>
      </c>
      <c r="K321" s="30" t="str">
        <f>IF(SUM('Sales by Agent'!I321:K321)&gt;0,"YES","NO")</f>
        <v>NO</v>
      </c>
      <c r="L321" s="30" t="str">
        <f>IF(SUM('Sales by Agent'!J321:L321)&gt;0,"YES","NO")</f>
        <v>NO</v>
      </c>
      <c r="M321" s="30" t="str">
        <f>IF(SUM('Sales by Agent'!K321:M321)&gt;0,"YES","NO")</f>
        <v>NO</v>
      </c>
      <c r="N321" s="30" t="str">
        <f>IF(SUM('Sales by Agent'!L321:N321)&gt;0,"YES","NO")</f>
        <v>NO</v>
      </c>
      <c r="O321" s="30" t="str">
        <f>IF(SUM('Sales by Agent'!M321:O321)&gt;0,"YES","NO")</f>
        <v>NO</v>
      </c>
      <c r="P321" s="30" t="str">
        <f>IF(SUM('Sales by Agent'!N321:P321)&gt;0,"YES","NO")</f>
        <v>NO</v>
      </c>
      <c r="Q321" s="30" t="str">
        <f>IF(SUM('Sales by Agent'!O321:Q321)&gt;0,"YES","NO")</f>
        <v>NO</v>
      </c>
      <c r="R321" s="30" t="str">
        <f>IF(SUM('Sales by Agent'!P321:R321)&gt;0,"YES","NO")</f>
        <v>NO</v>
      </c>
      <c r="S321" s="30" t="str">
        <f>IF(SUM('Sales by Agent'!Q321:S321)&gt;0,"YES","NO")</f>
        <v>NO</v>
      </c>
      <c r="T321" s="30" t="str">
        <f>IF(SUM('Sales by Agent'!R321:T321)&gt;0,"YES","NO")</f>
        <v>NO</v>
      </c>
      <c r="U321" s="30" t="str">
        <f>IF(SUM('Sales by Agent'!S321:U321)&gt;0,"YES","NO")</f>
        <v>NO</v>
      </c>
      <c r="V321" s="30" t="str">
        <f>IF(SUM('Sales by Agent'!T321:V321)&gt;0,"YES","NO")</f>
        <v>NO</v>
      </c>
      <c r="W321" s="30" t="str">
        <f>IF(SUM('Sales by Agent'!U321:W321)&gt;0,"YES","NO")</f>
        <v>NO</v>
      </c>
      <c r="X321" s="30" t="str">
        <f>IF(SUM('Sales by Agent'!V321:X321)&gt;0,"YES","NO")</f>
        <v>NO</v>
      </c>
      <c r="Y321" s="30" t="str">
        <f>IF(SUM('Sales by Agent'!W321:Y321)&gt;0,"YES","NO")</f>
        <v>NO</v>
      </c>
      <c r="Z321" s="30" t="str">
        <f>IF(SUM('Sales by Agent'!X321:Z321)&gt;0,"YES","NO")</f>
        <v>NO</v>
      </c>
      <c r="AA321" s="30" t="str">
        <f>IF(SUM('Sales by Agent'!Y321:AA321)&gt;0,"YES","NO")</f>
        <v>NO</v>
      </c>
      <c r="AB321" s="30" t="str">
        <f>IF(SUM('Sales by Agent'!Z321:AB321)&gt;0,"YES","NO")</f>
        <v>NO</v>
      </c>
      <c r="AC321" s="30" t="str">
        <f>IF(SUM('Sales by Agent'!AA321:AC321)&gt;0,"YES","NO")</f>
        <v>NO</v>
      </c>
      <c r="AD321" s="30" t="str">
        <f>IF(SUM('Sales by Agent'!AB321:AD321)&gt;0,"YES","NO")</f>
        <v>YES</v>
      </c>
      <c r="AE321" s="30" t="str">
        <f>IF(SUM('Sales by Agent'!AC321:AE321)&gt;0,"YES","NO")</f>
        <v>YES</v>
      </c>
      <c r="AF321" s="30" t="str">
        <f>IF(SUM('Sales by Agent'!AD321:AF321)&gt;0,"YES","NO")</f>
        <v>YES</v>
      </c>
      <c r="AG321" s="30" t="str">
        <f>IF(SUM('Sales by Agent'!AE321:AG321)&gt;0,"YES","NO")</f>
        <v>YES</v>
      </c>
      <c r="AH321" s="30" t="str">
        <f>IF(SUM('Sales by Agent'!AF321:AH321)&gt;0,"YES","NO")</f>
        <v>YES</v>
      </c>
      <c r="AI321" s="30" t="str">
        <f>IF(SUM('Sales by Agent'!AG321:AI321)&gt;0,"YES","NO")</f>
        <v>YES</v>
      </c>
      <c r="AJ321" s="30" t="str">
        <f>IF(SUM('Sales by Agent'!AH321:AJ321)&gt;0,"YES","NO")</f>
        <v>YES</v>
      </c>
      <c r="AK321" s="30" t="str">
        <f>IF(SUM('Sales by Agent'!AI321:AK321)&gt;0,"YES","NO")</f>
        <v>YES</v>
      </c>
      <c r="AL321" s="30" t="str">
        <f>IF(SUM('Sales by Agent'!AJ321:AL321)&gt;0,"YES","NO")</f>
        <v>NO</v>
      </c>
      <c r="AM321" s="30" t="str">
        <f>IF(SUM('Sales by Agent'!AK321:AM321)&gt;0,"YES","NO")</f>
        <v>YES</v>
      </c>
      <c r="AN321" s="30" t="str">
        <f>IF(SUM('Sales by Agent'!AL321:AN321)&gt;0,"YES","NO")</f>
        <v>YES</v>
      </c>
      <c r="AO321" s="30" t="str">
        <f>IF(SUM('Sales by Agent'!AM321:AO321)&gt;0,"YES","NO")</f>
        <v>YES</v>
      </c>
      <c r="AP321" s="30" t="str">
        <f>IF(SUM('Sales by Agent'!AN321:AP321)&gt;0,"YES","NO")</f>
        <v>YES</v>
      </c>
      <c r="AQ321" s="30" t="str">
        <f>IF(SUM('Sales by Agent'!AO321:AQ321)&gt;0,"YES","NO")</f>
        <v>YES</v>
      </c>
      <c r="AR321" s="30" t="str">
        <f>IF(SUM('Sales by Agent'!AP321:AR321)&gt;0,"YES","NO")</f>
        <v>YES</v>
      </c>
      <c r="AS321" s="30" t="str">
        <f>IF(SUM('Sales by Agent'!AQ321:AS321)&gt;0,"YES","NO")</f>
        <v>YES</v>
      </c>
      <c r="AT321" s="30" t="str">
        <f>IF(SUM('Sales by Agent'!AR321:AT321)&gt;0,"YES","NO")</f>
        <v>YES</v>
      </c>
      <c r="AU321" s="30" t="str">
        <f>IF(SUM('Sales by Agent'!AS321:AU321)&gt;0,"YES","NO")</f>
        <v>YES</v>
      </c>
      <c r="AV321" s="30" t="str">
        <f>IF(SUM('Sales by Agent'!AT321:AV321)&gt;0,"YES","NO")</f>
        <v>YES</v>
      </c>
      <c r="AW321" s="87"/>
      <c r="AX321" t="str">
        <f t="shared" si="46"/>
        <v>NO</v>
      </c>
      <c r="AY321" t="str">
        <f t="shared" si="47"/>
        <v>NO</v>
      </c>
      <c r="AZ321" t="str">
        <f t="shared" si="48"/>
        <v>NO</v>
      </c>
      <c r="BA321" t="str">
        <f t="shared" si="49"/>
        <v>NO</v>
      </c>
      <c r="BB321" t="str">
        <f t="shared" si="50"/>
        <v>NO</v>
      </c>
      <c r="BC321" t="str">
        <f t="shared" si="51"/>
        <v>NO</v>
      </c>
      <c r="BD321" t="str">
        <f t="shared" si="52"/>
        <v>NO</v>
      </c>
      <c r="BE321" t="str">
        <f t="shared" si="53"/>
        <v>NEW INACTIVE</v>
      </c>
      <c r="BF321" t="str">
        <f t="shared" si="54"/>
        <v>NO</v>
      </c>
      <c r="BG321" t="str">
        <f t="shared" si="55"/>
        <v>NO</v>
      </c>
      <c r="BH321" t="str">
        <f t="shared" si="45"/>
        <v>NO</v>
      </c>
    </row>
    <row r="322" spans="1:60">
      <c r="A322" s="564" t="s">
        <v>6</v>
      </c>
      <c r="B322" s="564" t="s">
        <v>2633</v>
      </c>
      <c r="C322" s="564" t="s">
        <v>478</v>
      </c>
      <c r="D322" s="564" t="s">
        <v>954</v>
      </c>
      <c r="E322" s="564" t="s">
        <v>1005</v>
      </c>
      <c r="F322" s="565">
        <v>140000</v>
      </c>
      <c r="G322" s="31"/>
      <c r="H322" s="31"/>
      <c r="I322" s="30" t="str">
        <f>IF(SUM('Sales by Agent'!G322:I322)&gt;0,"YES","NO")</f>
        <v>NO</v>
      </c>
      <c r="J322" s="30" t="str">
        <f>IF(SUM('Sales by Agent'!H322:J322)&gt;0,"YES","NO")</f>
        <v>NO</v>
      </c>
      <c r="K322" s="30" t="str">
        <f>IF(SUM('Sales by Agent'!I322:K322)&gt;0,"YES","NO")</f>
        <v>NO</v>
      </c>
      <c r="L322" s="30" t="str">
        <f>IF(SUM('Sales by Agent'!J322:L322)&gt;0,"YES","NO")</f>
        <v>NO</v>
      </c>
      <c r="M322" s="30" t="str">
        <f>IF(SUM('Sales by Agent'!K322:M322)&gt;0,"YES","NO")</f>
        <v>NO</v>
      </c>
      <c r="N322" s="30" t="str">
        <f>IF(SUM('Sales by Agent'!L322:N322)&gt;0,"YES","NO")</f>
        <v>NO</v>
      </c>
      <c r="O322" s="30" t="str">
        <f>IF(SUM('Sales by Agent'!M322:O322)&gt;0,"YES","NO")</f>
        <v>NO</v>
      </c>
      <c r="P322" s="30" t="str">
        <f>IF(SUM('Sales by Agent'!N322:P322)&gt;0,"YES","NO")</f>
        <v>NO</v>
      </c>
      <c r="Q322" s="30" t="str">
        <f>IF(SUM('Sales by Agent'!O322:Q322)&gt;0,"YES","NO")</f>
        <v>NO</v>
      </c>
      <c r="R322" s="30" t="str">
        <f>IF(SUM('Sales by Agent'!P322:R322)&gt;0,"YES","NO")</f>
        <v>NO</v>
      </c>
      <c r="S322" s="30" t="str">
        <f>IF(SUM('Sales by Agent'!Q322:S322)&gt;0,"YES","NO")</f>
        <v>NO</v>
      </c>
      <c r="T322" s="30" t="str">
        <f>IF(SUM('Sales by Agent'!R322:T322)&gt;0,"YES","NO")</f>
        <v>NO</v>
      </c>
      <c r="U322" s="30" t="str">
        <f>IF(SUM('Sales by Agent'!S322:U322)&gt;0,"YES","NO")</f>
        <v>NO</v>
      </c>
      <c r="V322" s="30" t="str">
        <f>IF(SUM('Sales by Agent'!T322:V322)&gt;0,"YES","NO")</f>
        <v>NO</v>
      </c>
      <c r="W322" s="30" t="str">
        <f>IF(SUM('Sales by Agent'!U322:W322)&gt;0,"YES","NO")</f>
        <v>NO</v>
      </c>
      <c r="X322" s="30" t="str">
        <f>IF(SUM('Sales by Agent'!V322:X322)&gt;0,"YES","NO")</f>
        <v>NO</v>
      </c>
      <c r="Y322" s="30" t="str">
        <f>IF(SUM('Sales by Agent'!W322:Y322)&gt;0,"YES","NO")</f>
        <v>NO</v>
      </c>
      <c r="Z322" s="30" t="str">
        <f>IF(SUM('Sales by Agent'!X322:Z322)&gt;0,"YES","NO")</f>
        <v>NO</v>
      </c>
      <c r="AA322" s="30" t="str">
        <f>IF(SUM('Sales by Agent'!Y322:AA322)&gt;0,"YES","NO")</f>
        <v>NO</v>
      </c>
      <c r="AB322" s="30" t="str">
        <f>IF(SUM('Sales by Agent'!Z322:AB322)&gt;0,"YES","NO")</f>
        <v>NO</v>
      </c>
      <c r="AC322" s="30" t="str">
        <f>IF(SUM('Sales by Agent'!AA322:AC322)&gt;0,"YES","NO")</f>
        <v>NO</v>
      </c>
      <c r="AD322" s="30" t="str">
        <f>IF(SUM('Sales by Agent'!AB322:AD322)&gt;0,"YES","NO")</f>
        <v>NO</v>
      </c>
      <c r="AE322" s="30" t="str">
        <f>IF(SUM('Sales by Agent'!AC322:AE322)&gt;0,"YES","NO")</f>
        <v>NO</v>
      </c>
      <c r="AF322" s="30" t="str">
        <f>IF(SUM('Sales by Agent'!AD322:AF322)&gt;0,"YES","NO")</f>
        <v>NO</v>
      </c>
      <c r="AG322" s="30" t="str">
        <f>IF(SUM('Sales by Agent'!AE322:AG322)&gt;0,"YES","NO")</f>
        <v>NO</v>
      </c>
      <c r="AH322" s="30" t="str">
        <f>IF(SUM('Sales by Agent'!AF322:AH322)&gt;0,"YES","NO")</f>
        <v>NO</v>
      </c>
      <c r="AI322" s="30" t="str">
        <f>IF(SUM('Sales by Agent'!AG322:AI322)&gt;0,"YES","NO")</f>
        <v>NO</v>
      </c>
      <c r="AJ322" s="30" t="str">
        <f>IF(SUM('Sales by Agent'!AH322:AJ322)&gt;0,"YES","NO")</f>
        <v>NO</v>
      </c>
      <c r="AK322" s="30" t="str">
        <f>IF(SUM('Sales by Agent'!AI322:AK322)&gt;0,"YES","NO")</f>
        <v>YES</v>
      </c>
      <c r="AL322" s="30" t="str">
        <f>IF(SUM('Sales by Agent'!AJ322:AL322)&gt;0,"YES","NO")</f>
        <v>YES</v>
      </c>
      <c r="AM322" s="30" t="str">
        <f>IF(SUM('Sales by Agent'!AK322:AM322)&gt;0,"YES","NO")</f>
        <v>YES</v>
      </c>
      <c r="AN322" s="30" t="str">
        <f>IF(SUM('Sales by Agent'!AL322:AN322)&gt;0,"YES","NO")</f>
        <v>NO</v>
      </c>
      <c r="AO322" s="30" t="str">
        <f>IF(SUM('Sales by Agent'!AM322:AO322)&gt;0,"YES","NO")</f>
        <v>NO</v>
      </c>
      <c r="AP322" s="30" t="str">
        <f>IF(SUM('Sales by Agent'!AN322:AP322)&gt;0,"YES","NO")</f>
        <v>NO</v>
      </c>
      <c r="AQ322" s="30" t="str">
        <f>IF(SUM('Sales by Agent'!AO322:AQ322)&gt;0,"YES","NO")</f>
        <v>NO</v>
      </c>
      <c r="AR322" s="30" t="str">
        <f>IF(SUM('Sales by Agent'!AP322:AR322)&gt;0,"YES","NO")</f>
        <v>NO</v>
      </c>
      <c r="AS322" s="30" t="str">
        <f>IF(SUM('Sales by Agent'!AQ322:AS322)&gt;0,"YES","NO")</f>
        <v>NO</v>
      </c>
      <c r="AT322" s="30" t="str">
        <f>IF(SUM('Sales by Agent'!AR322:AT322)&gt;0,"YES","NO")</f>
        <v>NO</v>
      </c>
      <c r="AU322" s="30" t="str">
        <f>IF(SUM('Sales by Agent'!AS322:AU322)&gt;0,"YES","NO")</f>
        <v>NO</v>
      </c>
      <c r="AV322" s="30" t="str">
        <f>IF(SUM('Sales by Agent'!AT322:AV322)&gt;0,"YES","NO")</f>
        <v>NO</v>
      </c>
      <c r="AW322" s="87"/>
      <c r="AX322" t="str">
        <f t="shared" si="46"/>
        <v>NO</v>
      </c>
      <c r="AY322" t="str">
        <f t="shared" si="47"/>
        <v>NO</v>
      </c>
      <c r="AZ322" t="str">
        <f t="shared" si="48"/>
        <v>NO</v>
      </c>
      <c r="BA322" t="str">
        <f t="shared" si="49"/>
        <v>NO</v>
      </c>
      <c r="BB322" t="str">
        <f t="shared" si="50"/>
        <v>NO</v>
      </c>
      <c r="BC322" t="str">
        <f t="shared" si="51"/>
        <v>NO</v>
      </c>
      <c r="BD322" t="str">
        <f t="shared" si="52"/>
        <v>NO</v>
      </c>
      <c r="BE322" t="str">
        <f t="shared" si="53"/>
        <v>NO</v>
      </c>
      <c r="BF322" t="str">
        <f t="shared" si="54"/>
        <v>NO</v>
      </c>
      <c r="BG322" t="str">
        <f t="shared" si="55"/>
        <v>NEW INACTIVE</v>
      </c>
      <c r="BH322" t="str">
        <f t="shared" ref="BH322:BH385" si="56">IF(AND(AN322="YES",AO322="NO"),"NEW INACTIVE","NO")</f>
        <v>NO</v>
      </c>
    </row>
    <row r="323" spans="1:60">
      <c r="A323" s="564" t="s">
        <v>1809</v>
      </c>
      <c r="B323" s="564" t="s">
        <v>2634</v>
      </c>
      <c r="C323" s="564" t="s">
        <v>478</v>
      </c>
      <c r="D323" s="564" t="s">
        <v>954</v>
      </c>
      <c r="E323" s="564" t="s">
        <v>1005</v>
      </c>
      <c r="F323" s="565">
        <v>2391550</v>
      </c>
      <c r="G323" s="31"/>
      <c r="H323" s="31"/>
      <c r="I323" s="30" t="str">
        <f>IF(SUM('Sales by Agent'!G323:I323)&gt;0,"YES","NO")</f>
        <v>NO</v>
      </c>
      <c r="J323" s="30" t="str">
        <f>IF(SUM('Sales by Agent'!H323:J323)&gt;0,"YES","NO")</f>
        <v>NO</v>
      </c>
      <c r="K323" s="30" t="str">
        <f>IF(SUM('Sales by Agent'!I323:K323)&gt;0,"YES","NO")</f>
        <v>NO</v>
      </c>
      <c r="L323" s="30" t="str">
        <f>IF(SUM('Sales by Agent'!J323:L323)&gt;0,"YES","NO")</f>
        <v>NO</v>
      </c>
      <c r="M323" s="30" t="str">
        <f>IF(SUM('Sales by Agent'!K323:M323)&gt;0,"YES","NO")</f>
        <v>NO</v>
      </c>
      <c r="N323" s="30" t="str">
        <f>IF(SUM('Sales by Agent'!L323:N323)&gt;0,"YES","NO")</f>
        <v>NO</v>
      </c>
      <c r="O323" s="30" t="str">
        <f>IF(SUM('Sales by Agent'!M323:O323)&gt;0,"YES","NO")</f>
        <v>NO</v>
      </c>
      <c r="P323" s="30" t="str">
        <f>IF(SUM('Sales by Agent'!N323:P323)&gt;0,"YES","NO")</f>
        <v>NO</v>
      </c>
      <c r="Q323" s="30" t="str">
        <f>IF(SUM('Sales by Agent'!O323:Q323)&gt;0,"YES","NO")</f>
        <v>NO</v>
      </c>
      <c r="R323" s="30" t="str">
        <f>IF(SUM('Sales by Agent'!P323:R323)&gt;0,"YES","NO")</f>
        <v>NO</v>
      </c>
      <c r="S323" s="30" t="str">
        <f>IF(SUM('Sales by Agent'!Q323:S323)&gt;0,"YES","NO")</f>
        <v>NO</v>
      </c>
      <c r="T323" s="30" t="str">
        <f>IF(SUM('Sales by Agent'!R323:T323)&gt;0,"YES","NO")</f>
        <v>NO</v>
      </c>
      <c r="U323" s="30" t="str">
        <f>IF(SUM('Sales by Agent'!S323:U323)&gt;0,"YES","NO")</f>
        <v>NO</v>
      </c>
      <c r="V323" s="30" t="str">
        <f>IF(SUM('Sales by Agent'!T323:V323)&gt;0,"YES","NO")</f>
        <v>NO</v>
      </c>
      <c r="W323" s="30" t="str">
        <f>IF(SUM('Sales by Agent'!U323:W323)&gt;0,"YES","NO")</f>
        <v>NO</v>
      </c>
      <c r="X323" s="30" t="str">
        <f>IF(SUM('Sales by Agent'!V323:X323)&gt;0,"YES","NO")</f>
        <v>NO</v>
      </c>
      <c r="Y323" s="30" t="str">
        <f>IF(SUM('Sales by Agent'!W323:Y323)&gt;0,"YES","NO")</f>
        <v>NO</v>
      </c>
      <c r="Z323" s="30" t="str">
        <f>IF(SUM('Sales by Agent'!X323:Z323)&gt;0,"YES","NO")</f>
        <v>NO</v>
      </c>
      <c r="AA323" s="30" t="str">
        <f>IF(SUM('Sales by Agent'!Y323:AA323)&gt;0,"YES","NO")</f>
        <v>NO</v>
      </c>
      <c r="AB323" s="30" t="str">
        <f>IF(SUM('Sales by Agent'!Z323:AB323)&gt;0,"YES","NO")</f>
        <v>NO</v>
      </c>
      <c r="AC323" s="30" t="str">
        <f>IF(SUM('Sales by Agent'!AA323:AC323)&gt;0,"YES","NO")</f>
        <v>NO</v>
      </c>
      <c r="AD323" s="30" t="str">
        <f>IF(SUM('Sales by Agent'!AB323:AD323)&gt;0,"YES","NO")</f>
        <v>YES</v>
      </c>
      <c r="AE323" s="30" t="str">
        <f>IF(SUM('Sales by Agent'!AC323:AE323)&gt;0,"YES","NO")</f>
        <v>YES</v>
      </c>
      <c r="AF323" s="30" t="str">
        <f>IF(SUM('Sales by Agent'!AD323:AF323)&gt;0,"YES","NO")</f>
        <v>YES</v>
      </c>
      <c r="AG323" s="30" t="str">
        <f>IF(SUM('Sales by Agent'!AE323:AG323)&gt;0,"YES","NO")</f>
        <v>YES</v>
      </c>
      <c r="AH323" s="30" t="str">
        <f>IF(SUM('Sales by Agent'!AF323:AH323)&gt;0,"YES","NO")</f>
        <v>YES</v>
      </c>
      <c r="AI323" s="30" t="str">
        <f>IF(SUM('Sales by Agent'!AG323:AI323)&gt;0,"YES","NO")</f>
        <v>YES</v>
      </c>
      <c r="AJ323" s="30" t="str">
        <f>IF(SUM('Sales by Agent'!AH323:AJ323)&gt;0,"YES","NO")</f>
        <v>YES</v>
      </c>
      <c r="AK323" s="30" t="str">
        <f>IF(SUM('Sales by Agent'!AI323:AK323)&gt;0,"YES","NO")</f>
        <v>YES</v>
      </c>
      <c r="AL323" s="30" t="str">
        <f>IF(SUM('Sales by Agent'!AJ323:AL323)&gt;0,"YES","NO")</f>
        <v>YES</v>
      </c>
      <c r="AM323" s="30" t="str">
        <f>IF(SUM('Sales by Agent'!AK323:AM323)&gt;0,"YES","NO")</f>
        <v>YES</v>
      </c>
      <c r="AN323" s="30" t="str">
        <f>IF(SUM('Sales by Agent'!AL323:AN323)&gt;0,"YES","NO")</f>
        <v>YES</v>
      </c>
      <c r="AO323" s="30" t="str">
        <f>IF(SUM('Sales by Agent'!AM323:AO323)&gt;0,"YES","NO")</f>
        <v>YES</v>
      </c>
      <c r="AP323" s="30" t="str">
        <f>IF(SUM('Sales by Agent'!AN323:AP323)&gt;0,"YES","NO")</f>
        <v>YES</v>
      </c>
      <c r="AQ323" s="30" t="str">
        <f>IF(SUM('Sales by Agent'!AO323:AQ323)&gt;0,"YES","NO")</f>
        <v>YES</v>
      </c>
      <c r="AR323" s="30" t="str">
        <f>IF(SUM('Sales by Agent'!AP323:AR323)&gt;0,"YES","NO")</f>
        <v>YES</v>
      </c>
      <c r="AS323" s="30" t="str">
        <f>IF(SUM('Sales by Agent'!AQ323:AS323)&gt;0,"YES","NO")</f>
        <v>YES</v>
      </c>
      <c r="AT323" s="30" t="str">
        <f>IF(SUM('Sales by Agent'!AR323:AT323)&gt;0,"YES","NO")</f>
        <v>YES</v>
      </c>
      <c r="AU323" s="30" t="str">
        <f>IF(SUM('Sales by Agent'!AS323:AU323)&gt;0,"YES","NO")</f>
        <v>YES</v>
      </c>
      <c r="AV323" s="30" t="str">
        <f>IF(SUM('Sales by Agent'!AT323:AV323)&gt;0,"YES","NO")</f>
        <v>YES</v>
      </c>
      <c r="AW323" s="87"/>
      <c r="AX323" t="str">
        <f t="shared" ref="AX323:AX386" si="57">IF(AND(AD323="YES",AE323="NO"),"NEW INACTIVE","NO")</f>
        <v>NO</v>
      </c>
      <c r="AY323" t="str">
        <f t="shared" ref="AY323:AY386" si="58">IF(AND(AE323="YES",AF323="NO"),"NEW INACTIVE","NO")</f>
        <v>NO</v>
      </c>
      <c r="AZ323" t="str">
        <f t="shared" ref="AZ323:AZ386" si="59">IF(AND(AF323="YES",AG323="NO"),"NEW INACTIVE","NO")</f>
        <v>NO</v>
      </c>
      <c r="BA323" t="str">
        <f t="shared" ref="BA323:BA386" si="60">IF(AND(AG323="YES",AH323="NO"),"NEW INACTIVE","NO")</f>
        <v>NO</v>
      </c>
      <c r="BB323" t="str">
        <f t="shared" ref="BB323:BB386" si="61">IF(AND(AH323="YES",AI323="NO"),"NEW INACTIVE","NO")</f>
        <v>NO</v>
      </c>
      <c r="BC323" t="str">
        <f t="shared" ref="BC323:BC386" si="62">IF(AND(AI323="YES",AJ323="NO"),"NEW INACTIVE","NO")</f>
        <v>NO</v>
      </c>
      <c r="BD323" t="str">
        <f t="shared" ref="BD323:BD386" si="63">IF(AND(AJ323="YES",AK323="NO"),"NEW INACTIVE","NO")</f>
        <v>NO</v>
      </c>
      <c r="BE323" t="str">
        <f t="shared" ref="BE323:BE386" si="64">IF(AND(AK323="YES",AL323="NO"),"NEW INACTIVE","NO")</f>
        <v>NO</v>
      </c>
      <c r="BF323" t="str">
        <f t="shared" ref="BF323:BF386" si="65">IF(AND(AL323="YES",AM323="NO"),"NEW INACTIVE","NO")</f>
        <v>NO</v>
      </c>
      <c r="BG323" t="str">
        <f t="shared" ref="BG323:BG386" si="66">IF(AND(AM323="YES",AN323="NO"),"NEW INACTIVE","NO")</f>
        <v>NO</v>
      </c>
      <c r="BH323" t="str">
        <f t="shared" si="56"/>
        <v>NO</v>
      </c>
    </row>
    <row r="324" spans="1:60">
      <c r="A324" s="564" t="s">
        <v>1199</v>
      </c>
      <c r="B324" s="564" t="s">
        <v>2635</v>
      </c>
      <c r="C324" s="564" t="s">
        <v>478</v>
      </c>
      <c r="D324" s="564" t="s">
        <v>954</v>
      </c>
      <c r="E324" s="564" t="s">
        <v>1005</v>
      </c>
      <c r="F324" s="565">
        <v>1399200</v>
      </c>
      <c r="G324" s="87"/>
      <c r="H324" s="87"/>
      <c r="I324" s="30" t="str">
        <f>IF(SUM('Sales by Agent'!G324:I324)&gt;0,"YES","NO")</f>
        <v>NO</v>
      </c>
      <c r="J324" s="30" t="str">
        <f>IF(SUM('Sales by Agent'!H324:J324)&gt;0,"YES","NO")</f>
        <v>NO</v>
      </c>
      <c r="K324" s="30" t="str">
        <f>IF(SUM('Sales by Agent'!I324:K324)&gt;0,"YES","NO")</f>
        <v>NO</v>
      </c>
      <c r="L324" s="30" t="str">
        <f>IF(SUM('Sales by Agent'!J324:L324)&gt;0,"YES","NO")</f>
        <v>NO</v>
      </c>
      <c r="M324" s="30" t="str">
        <f>IF(SUM('Sales by Agent'!K324:M324)&gt;0,"YES","NO")</f>
        <v>NO</v>
      </c>
      <c r="N324" s="30" t="str">
        <f>IF(SUM('Sales by Agent'!L324:N324)&gt;0,"YES","NO")</f>
        <v>NO</v>
      </c>
      <c r="O324" s="30" t="str">
        <f>IF(SUM('Sales by Agent'!M324:O324)&gt;0,"YES","NO")</f>
        <v>NO</v>
      </c>
      <c r="P324" s="30" t="str">
        <f>IF(SUM('Sales by Agent'!N324:P324)&gt;0,"YES","NO")</f>
        <v>NO</v>
      </c>
      <c r="Q324" s="30" t="str">
        <f>IF(SUM('Sales by Agent'!O324:Q324)&gt;0,"YES","NO")</f>
        <v>NO</v>
      </c>
      <c r="R324" s="30" t="str">
        <f>IF(SUM('Sales by Agent'!P324:R324)&gt;0,"YES","NO")</f>
        <v>NO</v>
      </c>
      <c r="S324" s="30" t="str">
        <f>IF(SUM('Sales by Agent'!Q324:S324)&gt;0,"YES","NO")</f>
        <v>NO</v>
      </c>
      <c r="T324" s="30" t="str">
        <f>IF(SUM('Sales by Agent'!R324:T324)&gt;0,"YES","NO")</f>
        <v>NO</v>
      </c>
      <c r="U324" s="30" t="str">
        <f>IF(SUM('Sales by Agent'!S324:U324)&gt;0,"YES","NO")</f>
        <v>NO</v>
      </c>
      <c r="V324" s="30" t="str">
        <f>IF(SUM('Sales by Agent'!T324:V324)&gt;0,"YES","NO")</f>
        <v>NO</v>
      </c>
      <c r="W324" s="30" t="str">
        <f>IF(SUM('Sales by Agent'!U324:W324)&gt;0,"YES","NO")</f>
        <v>NO</v>
      </c>
      <c r="X324" s="30" t="str">
        <f>IF(SUM('Sales by Agent'!V324:X324)&gt;0,"YES","NO")</f>
        <v>NO</v>
      </c>
      <c r="Y324" s="30" t="str">
        <f>IF(SUM('Sales by Agent'!W324:Y324)&gt;0,"YES","NO")</f>
        <v>NO</v>
      </c>
      <c r="Z324" s="30" t="str">
        <f>IF(SUM('Sales by Agent'!X324:Z324)&gt;0,"YES","NO")</f>
        <v>NO</v>
      </c>
      <c r="AA324" s="30" t="str">
        <f>IF(SUM('Sales by Agent'!Y324:AA324)&gt;0,"YES","NO")</f>
        <v>NO</v>
      </c>
      <c r="AB324" s="30" t="str">
        <f>IF(SUM('Sales by Agent'!Z324:AB324)&gt;0,"YES","NO")</f>
        <v>NO</v>
      </c>
      <c r="AC324" s="30" t="str">
        <f>IF(SUM('Sales by Agent'!AA324:AC324)&gt;0,"YES","NO")</f>
        <v>NO</v>
      </c>
      <c r="AD324" s="30" t="str">
        <f>IF(SUM('Sales by Agent'!AB324:AD324)&gt;0,"YES","NO")</f>
        <v>YES</v>
      </c>
      <c r="AE324" s="30" t="str">
        <f>IF(SUM('Sales by Agent'!AC324:AE324)&gt;0,"YES","NO")</f>
        <v>YES</v>
      </c>
      <c r="AF324" s="30" t="str">
        <f>IF(SUM('Sales by Agent'!AD324:AF324)&gt;0,"YES","NO")</f>
        <v>YES</v>
      </c>
      <c r="AG324" s="30" t="str">
        <f>IF(SUM('Sales by Agent'!AE324:AG324)&gt;0,"YES","NO")</f>
        <v>YES</v>
      </c>
      <c r="AH324" s="30" t="str">
        <f>IF(SUM('Sales by Agent'!AF324:AH324)&gt;0,"YES","NO")</f>
        <v>YES</v>
      </c>
      <c r="AI324" s="30" t="str">
        <f>IF(SUM('Sales by Agent'!AG324:AI324)&gt;0,"YES","NO")</f>
        <v>YES</v>
      </c>
      <c r="AJ324" s="30" t="str">
        <f>IF(SUM('Sales by Agent'!AH324:AJ324)&gt;0,"YES","NO")</f>
        <v>YES</v>
      </c>
      <c r="AK324" s="30" t="str">
        <f>IF(SUM('Sales by Agent'!AI324:AK324)&gt;0,"YES","NO")</f>
        <v>YES</v>
      </c>
      <c r="AL324" s="30" t="str">
        <f>IF(SUM('Sales by Agent'!AJ324:AL324)&gt;0,"YES","NO")</f>
        <v>YES</v>
      </c>
      <c r="AM324" s="30" t="str">
        <f>IF(SUM('Sales by Agent'!AK324:AM324)&gt;0,"YES","NO")</f>
        <v>YES</v>
      </c>
      <c r="AN324" s="30" t="str">
        <f>IF(SUM('Sales by Agent'!AL324:AN324)&gt;0,"YES","NO")</f>
        <v>YES</v>
      </c>
      <c r="AO324" s="30" t="str">
        <f>IF(SUM('Sales by Agent'!AM324:AO324)&gt;0,"YES","NO")</f>
        <v>YES</v>
      </c>
      <c r="AP324" s="30" t="str">
        <f>IF(SUM('Sales by Agent'!AN324:AP324)&gt;0,"YES","NO")</f>
        <v>YES</v>
      </c>
      <c r="AQ324" s="30" t="str">
        <f>IF(SUM('Sales by Agent'!AO324:AQ324)&gt;0,"YES","NO")</f>
        <v>YES</v>
      </c>
      <c r="AR324" s="30" t="str">
        <f>IF(SUM('Sales by Agent'!AP324:AR324)&gt;0,"YES","NO")</f>
        <v>YES</v>
      </c>
      <c r="AS324" s="30" t="str">
        <f>IF(SUM('Sales by Agent'!AQ324:AS324)&gt;0,"YES","NO")</f>
        <v>YES</v>
      </c>
      <c r="AT324" s="30" t="str">
        <f>IF(SUM('Sales by Agent'!AR324:AT324)&gt;0,"YES","NO")</f>
        <v>YES</v>
      </c>
      <c r="AU324" s="30" t="str">
        <f>IF(SUM('Sales by Agent'!AS324:AU324)&gt;0,"YES","NO")</f>
        <v>YES</v>
      </c>
      <c r="AV324" s="30" t="str">
        <f>IF(SUM('Sales by Agent'!AT324:AV324)&gt;0,"YES","NO")</f>
        <v>YES</v>
      </c>
      <c r="AW324" s="87"/>
      <c r="AX324" t="str">
        <f t="shared" si="57"/>
        <v>NO</v>
      </c>
      <c r="AY324" t="str">
        <f t="shared" si="58"/>
        <v>NO</v>
      </c>
      <c r="AZ324" t="str">
        <f t="shared" si="59"/>
        <v>NO</v>
      </c>
      <c r="BA324" t="str">
        <f t="shared" si="60"/>
        <v>NO</v>
      </c>
      <c r="BB324" t="str">
        <f t="shared" si="61"/>
        <v>NO</v>
      </c>
      <c r="BC324" t="str">
        <f t="shared" si="62"/>
        <v>NO</v>
      </c>
      <c r="BD324" t="str">
        <f t="shared" si="63"/>
        <v>NO</v>
      </c>
      <c r="BE324" t="str">
        <f t="shared" si="64"/>
        <v>NO</v>
      </c>
      <c r="BF324" t="str">
        <f t="shared" si="65"/>
        <v>NO</v>
      </c>
      <c r="BG324" t="str">
        <f t="shared" si="66"/>
        <v>NO</v>
      </c>
      <c r="BH324" t="str">
        <f t="shared" si="56"/>
        <v>NO</v>
      </c>
    </row>
    <row r="325" spans="1:60">
      <c r="A325" s="564" t="s">
        <v>1935</v>
      </c>
      <c r="B325" s="564" t="s">
        <v>2636</v>
      </c>
      <c r="C325" s="564" t="s">
        <v>478</v>
      </c>
      <c r="D325" s="564" t="s">
        <v>954</v>
      </c>
      <c r="E325" s="564" t="s">
        <v>1005</v>
      </c>
      <c r="F325" s="565">
        <v>109800</v>
      </c>
      <c r="G325" s="31"/>
      <c r="H325" s="86"/>
      <c r="I325" s="30" t="str">
        <f>IF(SUM('Sales by Agent'!G325:I325)&gt;0,"YES","NO")</f>
        <v>NO</v>
      </c>
      <c r="J325" s="30" t="str">
        <f>IF(SUM('Sales by Agent'!H325:J325)&gt;0,"YES","NO")</f>
        <v>NO</v>
      </c>
      <c r="K325" s="30" t="str">
        <f>IF(SUM('Sales by Agent'!I325:K325)&gt;0,"YES","NO")</f>
        <v>NO</v>
      </c>
      <c r="L325" s="30" t="str">
        <f>IF(SUM('Sales by Agent'!J325:L325)&gt;0,"YES","NO")</f>
        <v>NO</v>
      </c>
      <c r="M325" s="30" t="str">
        <f>IF(SUM('Sales by Agent'!K325:M325)&gt;0,"YES","NO")</f>
        <v>NO</v>
      </c>
      <c r="N325" s="30" t="str">
        <f>IF(SUM('Sales by Agent'!L325:N325)&gt;0,"YES","NO")</f>
        <v>NO</v>
      </c>
      <c r="O325" s="30" t="str">
        <f>IF(SUM('Sales by Agent'!M325:O325)&gt;0,"YES","NO")</f>
        <v>NO</v>
      </c>
      <c r="P325" s="30" t="str">
        <f>IF(SUM('Sales by Agent'!N325:P325)&gt;0,"YES","NO")</f>
        <v>NO</v>
      </c>
      <c r="Q325" s="30" t="str">
        <f>IF(SUM('Sales by Agent'!O325:Q325)&gt;0,"YES","NO")</f>
        <v>NO</v>
      </c>
      <c r="R325" s="30" t="str">
        <f>IF(SUM('Sales by Agent'!P325:R325)&gt;0,"YES","NO")</f>
        <v>NO</v>
      </c>
      <c r="S325" s="30" t="str">
        <f>IF(SUM('Sales by Agent'!Q325:S325)&gt;0,"YES","NO")</f>
        <v>NO</v>
      </c>
      <c r="T325" s="30" t="str">
        <f>IF(SUM('Sales by Agent'!R325:T325)&gt;0,"YES","NO")</f>
        <v>NO</v>
      </c>
      <c r="U325" s="30" t="str">
        <f>IF(SUM('Sales by Agent'!S325:U325)&gt;0,"YES","NO")</f>
        <v>NO</v>
      </c>
      <c r="V325" s="30" t="str">
        <f>IF(SUM('Sales by Agent'!T325:V325)&gt;0,"YES","NO")</f>
        <v>NO</v>
      </c>
      <c r="W325" s="30" t="str">
        <f>IF(SUM('Sales by Agent'!U325:W325)&gt;0,"YES","NO")</f>
        <v>NO</v>
      </c>
      <c r="X325" s="30" t="str">
        <f>IF(SUM('Sales by Agent'!V325:X325)&gt;0,"YES","NO")</f>
        <v>NO</v>
      </c>
      <c r="Y325" s="30" t="str">
        <f>IF(SUM('Sales by Agent'!W325:Y325)&gt;0,"YES","NO")</f>
        <v>NO</v>
      </c>
      <c r="Z325" s="30" t="str">
        <f>IF(SUM('Sales by Agent'!X325:Z325)&gt;0,"YES","NO")</f>
        <v>NO</v>
      </c>
      <c r="AA325" s="30" t="str">
        <f>IF(SUM('Sales by Agent'!Y325:AA325)&gt;0,"YES","NO")</f>
        <v>NO</v>
      </c>
      <c r="AB325" s="30" t="str">
        <f>IF(SUM('Sales by Agent'!Z325:AB325)&gt;0,"YES","NO")</f>
        <v>NO</v>
      </c>
      <c r="AC325" s="30" t="str">
        <f>IF(SUM('Sales by Agent'!AA325:AC325)&gt;0,"YES","NO")</f>
        <v>NO</v>
      </c>
      <c r="AD325" s="30" t="str">
        <f>IF(SUM('Sales by Agent'!AB325:AD325)&gt;0,"YES","NO")</f>
        <v>NO</v>
      </c>
      <c r="AE325" s="30" t="str">
        <f>IF(SUM('Sales by Agent'!AC325:AE325)&gt;0,"YES","NO")</f>
        <v>YES</v>
      </c>
      <c r="AF325" s="30" t="str">
        <f>IF(SUM('Sales by Agent'!AD325:AF325)&gt;0,"YES","NO")</f>
        <v>YES</v>
      </c>
      <c r="AG325" s="30" t="str">
        <f>IF(SUM('Sales by Agent'!AE325:AG325)&gt;0,"YES","NO")</f>
        <v>YES</v>
      </c>
      <c r="AH325" s="30" t="str">
        <f>IF(SUM('Sales by Agent'!AF325:AH325)&gt;0,"YES","NO")</f>
        <v>NO</v>
      </c>
      <c r="AI325" s="30" t="str">
        <f>IF(SUM('Sales by Agent'!AG325:AI325)&gt;0,"YES","NO")</f>
        <v>NO</v>
      </c>
      <c r="AJ325" s="30" t="str">
        <f>IF(SUM('Sales by Agent'!AH325:AJ325)&gt;0,"YES","NO")</f>
        <v>NO</v>
      </c>
      <c r="AK325" s="30" t="str">
        <f>IF(SUM('Sales by Agent'!AI325:AK325)&gt;0,"YES","NO")</f>
        <v>NO</v>
      </c>
      <c r="AL325" s="30" t="str">
        <f>IF(SUM('Sales by Agent'!AJ325:AL325)&gt;0,"YES","NO")</f>
        <v>NO</v>
      </c>
      <c r="AM325" s="30" t="str">
        <f>IF(SUM('Sales by Agent'!AK325:AM325)&gt;0,"YES","NO")</f>
        <v>NO</v>
      </c>
      <c r="AN325" s="30" t="str">
        <f>IF(SUM('Sales by Agent'!AL325:AN325)&gt;0,"YES","NO")</f>
        <v>NO</v>
      </c>
      <c r="AO325" s="30" t="str">
        <f>IF(SUM('Sales by Agent'!AM325:AO325)&gt;0,"YES","NO")</f>
        <v>NO</v>
      </c>
      <c r="AP325" s="30" t="str">
        <f>IF(SUM('Sales by Agent'!AN325:AP325)&gt;0,"YES","NO")</f>
        <v>NO</v>
      </c>
      <c r="AQ325" s="30" t="str">
        <f>IF(SUM('Sales by Agent'!AO325:AQ325)&gt;0,"YES","NO")</f>
        <v>NO</v>
      </c>
      <c r="AR325" s="30" t="str">
        <f>IF(SUM('Sales by Agent'!AP325:AR325)&gt;0,"YES","NO")</f>
        <v>NO</v>
      </c>
      <c r="AS325" s="30" t="str">
        <f>IF(SUM('Sales by Agent'!AQ325:AS325)&gt;0,"YES","NO")</f>
        <v>NO</v>
      </c>
      <c r="AT325" s="30" t="str">
        <f>IF(SUM('Sales by Agent'!AR325:AT325)&gt;0,"YES","NO")</f>
        <v>NO</v>
      </c>
      <c r="AU325" s="30" t="str">
        <f>IF(SUM('Sales by Agent'!AS325:AU325)&gt;0,"YES","NO")</f>
        <v>NO</v>
      </c>
      <c r="AV325" s="30" t="str">
        <f>IF(SUM('Sales by Agent'!AT325:AV325)&gt;0,"YES","NO")</f>
        <v>NO</v>
      </c>
      <c r="AW325" s="87"/>
      <c r="AX325" t="str">
        <f t="shared" si="57"/>
        <v>NO</v>
      </c>
      <c r="AY325" t="str">
        <f t="shared" si="58"/>
        <v>NO</v>
      </c>
      <c r="AZ325" t="str">
        <f t="shared" si="59"/>
        <v>NO</v>
      </c>
      <c r="BA325" t="str">
        <f t="shared" si="60"/>
        <v>NEW INACTIVE</v>
      </c>
      <c r="BB325" t="str">
        <f t="shared" si="61"/>
        <v>NO</v>
      </c>
      <c r="BC325" t="str">
        <f t="shared" si="62"/>
        <v>NO</v>
      </c>
      <c r="BD325" t="str">
        <f t="shared" si="63"/>
        <v>NO</v>
      </c>
      <c r="BE325" t="str">
        <f t="shared" si="64"/>
        <v>NO</v>
      </c>
      <c r="BF325" t="str">
        <f t="shared" si="65"/>
        <v>NO</v>
      </c>
      <c r="BG325" t="str">
        <f t="shared" si="66"/>
        <v>NO</v>
      </c>
      <c r="BH325" t="str">
        <f t="shared" si="56"/>
        <v>NO</v>
      </c>
    </row>
    <row r="326" spans="1:60">
      <c r="A326" s="564" t="s">
        <v>1936</v>
      </c>
      <c r="B326" s="564" t="s">
        <v>2637</v>
      </c>
      <c r="C326" s="564" t="s">
        <v>478</v>
      </c>
      <c r="D326" s="564" t="s">
        <v>954</v>
      </c>
      <c r="E326" s="564" t="s">
        <v>1005</v>
      </c>
      <c r="F326" s="565">
        <v>0</v>
      </c>
      <c r="G326" s="31"/>
      <c r="H326" s="31"/>
      <c r="I326" s="30" t="str">
        <f>IF(SUM('Sales by Agent'!G326:I326)&gt;0,"YES","NO")</f>
        <v>NO</v>
      </c>
      <c r="J326" s="30" t="str">
        <f>IF(SUM('Sales by Agent'!H326:J326)&gt;0,"YES","NO")</f>
        <v>NO</v>
      </c>
      <c r="K326" s="30" t="str">
        <f>IF(SUM('Sales by Agent'!I326:K326)&gt;0,"YES","NO")</f>
        <v>NO</v>
      </c>
      <c r="L326" s="30" t="str">
        <f>IF(SUM('Sales by Agent'!J326:L326)&gt;0,"YES","NO")</f>
        <v>NO</v>
      </c>
      <c r="M326" s="30" t="str">
        <f>IF(SUM('Sales by Agent'!K326:M326)&gt;0,"YES","NO")</f>
        <v>NO</v>
      </c>
      <c r="N326" s="30" t="str">
        <f>IF(SUM('Sales by Agent'!L326:N326)&gt;0,"YES","NO")</f>
        <v>NO</v>
      </c>
      <c r="O326" s="30" t="str">
        <f>IF(SUM('Sales by Agent'!M326:O326)&gt;0,"YES","NO")</f>
        <v>NO</v>
      </c>
      <c r="P326" s="30" t="str">
        <f>IF(SUM('Sales by Agent'!N326:P326)&gt;0,"YES","NO")</f>
        <v>NO</v>
      </c>
      <c r="Q326" s="30" t="str">
        <f>IF(SUM('Sales by Agent'!O326:Q326)&gt;0,"YES","NO")</f>
        <v>NO</v>
      </c>
      <c r="R326" s="30" t="str">
        <f>IF(SUM('Sales by Agent'!P326:R326)&gt;0,"YES","NO")</f>
        <v>NO</v>
      </c>
      <c r="S326" s="30" t="str">
        <f>IF(SUM('Sales by Agent'!Q326:S326)&gt;0,"YES","NO")</f>
        <v>NO</v>
      </c>
      <c r="T326" s="30" t="str">
        <f>IF(SUM('Sales by Agent'!R326:T326)&gt;0,"YES","NO")</f>
        <v>NO</v>
      </c>
      <c r="U326" s="30" t="str">
        <f>IF(SUM('Sales by Agent'!S326:U326)&gt;0,"YES","NO")</f>
        <v>NO</v>
      </c>
      <c r="V326" s="30" t="str">
        <f>IF(SUM('Sales by Agent'!T326:V326)&gt;0,"YES","NO")</f>
        <v>NO</v>
      </c>
      <c r="W326" s="30" t="str">
        <f>IF(SUM('Sales by Agent'!U326:W326)&gt;0,"YES","NO")</f>
        <v>NO</v>
      </c>
      <c r="X326" s="30" t="str">
        <f>IF(SUM('Sales by Agent'!V326:X326)&gt;0,"YES","NO")</f>
        <v>NO</v>
      </c>
      <c r="Y326" s="30" t="str">
        <f>IF(SUM('Sales by Agent'!W326:Y326)&gt;0,"YES","NO")</f>
        <v>NO</v>
      </c>
      <c r="Z326" s="30" t="str">
        <f>IF(SUM('Sales by Agent'!X326:Z326)&gt;0,"YES","NO")</f>
        <v>NO</v>
      </c>
      <c r="AA326" s="30" t="str">
        <f>IF(SUM('Sales by Agent'!Y326:AA326)&gt;0,"YES","NO")</f>
        <v>NO</v>
      </c>
      <c r="AB326" s="30" t="str">
        <f>IF(SUM('Sales by Agent'!Z326:AB326)&gt;0,"YES","NO")</f>
        <v>NO</v>
      </c>
      <c r="AC326" s="30" t="str">
        <f>IF(SUM('Sales by Agent'!AA326:AC326)&gt;0,"YES","NO")</f>
        <v>NO</v>
      </c>
      <c r="AD326" s="30" t="str">
        <f>IF(SUM('Sales by Agent'!AB326:AD326)&gt;0,"YES","NO")</f>
        <v>NO</v>
      </c>
      <c r="AE326" s="30" t="str">
        <f>IF(SUM('Sales by Agent'!AC326:AE326)&gt;0,"YES","NO")</f>
        <v>NO</v>
      </c>
      <c r="AF326" s="30" t="str">
        <f>IF(SUM('Sales by Agent'!AD326:AF326)&gt;0,"YES","NO")</f>
        <v>NO</v>
      </c>
      <c r="AG326" s="30" t="str">
        <f>IF(SUM('Sales by Agent'!AE326:AG326)&gt;0,"YES","NO")</f>
        <v>NO</v>
      </c>
      <c r="AH326" s="30" t="str">
        <f>IF(SUM('Sales by Agent'!AF326:AH326)&gt;0,"YES","NO")</f>
        <v>NO</v>
      </c>
      <c r="AI326" s="30" t="str">
        <f>IF(SUM('Sales by Agent'!AG326:AI326)&gt;0,"YES","NO")</f>
        <v>NO</v>
      </c>
      <c r="AJ326" s="30" t="str">
        <f>IF(SUM('Sales by Agent'!AH326:AJ326)&gt;0,"YES","NO")</f>
        <v>NO</v>
      </c>
      <c r="AK326" s="30" t="str">
        <f>IF(SUM('Sales by Agent'!AI326:AK326)&gt;0,"YES","NO")</f>
        <v>NO</v>
      </c>
      <c r="AL326" s="30" t="str">
        <f>IF(SUM('Sales by Agent'!AJ326:AL326)&gt;0,"YES","NO")</f>
        <v>NO</v>
      </c>
      <c r="AM326" s="30" t="str">
        <f>IF(SUM('Sales by Agent'!AK326:AM326)&gt;0,"YES","NO")</f>
        <v>NO</v>
      </c>
      <c r="AN326" s="30" t="str">
        <f>IF(SUM('Sales by Agent'!AL326:AN326)&gt;0,"YES","NO")</f>
        <v>NO</v>
      </c>
      <c r="AO326" s="30" t="str">
        <f>IF(SUM('Sales by Agent'!AM326:AO326)&gt;0,"YES","NO")</f>
        <v>NO</v>
      </c>
      <c r="AP326" s="30" t="str">
        <f>IF(SUM('Sales by Agent'!AN326:AP326)&gt;0,"YES","NO")</f>
        <v>NO</v>
      </c>
      <c r="AQ326" s="30" t="str">
        <f>IF(SUM('Sales by Agent'!AO326:AQ326)&gt;0,"YES","NO")</f>
        <v>NO</v>
      </c>
      <c r="AR326" s="30" t="str">
        <f>IF(SUM('Sales by Agent'!AP326:AR326)&gt;0,"YES","NO")</f>
        <v>NO</v>
      </c>
      <c r="AS326" s="30" t="str">
        <f>IF(SUM('Sales by Agent'!AQ326:AS326)&gt;0,"YES","NO")</f>
        <v>NO</v>
      </c>
      <c r="AT326" s="30" t="str">
        <f>IF(SUM('Sales by Agent'!AR326:AT326)&gt;0,"YES","NO")</f>
        <v>NO</v>
      </c>
      <c r="AU326" s="30" t="str">
        <f>IF(SUM('Sales by Agent'!AS326:AU326)&gt;0,"YES","NO")</f>
        <v>NO</v>
      </c>
      <c r="AV326" s="30" t="str">
        <f>IF(SUM('Sales by Agent'!AT326:AV326)&gt;0,"YES","NO")</f>
        <v>NO</v>
      </c>
      <c r="AW326" s="87"/>
      <c r="AX326" t="str">
        <f t="shared" si="57"/>
        <v>NO</v>
      </c>
      <c r="AY326" t="str">
        <f t="shared" si="58"/>
        <v>NO</v>
      </c>
      <c r="AZ326" t="str">
        <f t="shared" si="59"/>
        <v>NO</v>
      </c>
      <c r="BA326" t="str">
        <f t="shared" si="60"/>
        <v>NO</v>
      </c>
      <c r="BB326" t="str">
        <f t="shared" si="61"/>
        <v>NO</v>
      </c>
      <c r="BC326" t="str">
        <f t="shared" si="62"/>
        <v>NO</v>
      </c>
      <c r="BD326" t="str">
        <f t="shared" si="63"/>
        <v>NO</v>
      </c>
      <c r="BE326" t="str">
        <f t="shared" si="64"/>
        <v>NO</v>
      </c>
      <c r="BF326" t="str">
        <f t="shared" si="65"/>
        <v>NO</v>
      </c>
      <c r="BG326" t="str">
        <f t="shared" si="66"/>
        <v>NO</v>
      </c>
      <c r="BH326" t="str">
        <f t="shared" si="56"/>
        <v>NO</v>
      </c>
    </row>
    <row r="327" spans="1:60">
      <c r="A327" s="564" t="s">
        <v>15</v>
      </c>
      <c r="B327" s="564" t="s">
        <v>2638</v>
      </c>
      <c r="C327" s="564" t="s">
        <v>478</v>
      </c>
      <c r="D327" s="564" t="s">
        <v>954</v>
      </c>
      <c r="E327" s="564" t="s">
        <v>1005</v>
      </c>
      <c r="F327" s="565">
        <v>7618575</v>
      </c>
      <c r="G327" s="31"/>
      <c r="H327" s="31"/>
      <c r="I327" s="30" t="str">
        <f>IF(SUM('Sales by Agent'!G327:I327)&gt;0,"YES","NO")</f>
        <v>YES</v>
      </c>
      <c r="J327" s="30" t="str">
        <f>IF(SUM('Sales by Agent'!H327:J327)&gt;0,"YES","NO")</f>
        <v>YES</v>
      </c>
      <c r="K327" s="30" t="str">
        <f>IF(SUM('Sales by Agent'!I327:K327)&gt;0,"YES","NO")</f>
        <v>YES</v>
      </c>
      <c r="L327" s="30" t="str">
        <f>IF(SUM('Sales by Agent'!J327:L327)&gt;0,"YES","NO")</f>
        <v>YES</v>
      </c>
      <c r="M327" s="30" t="str">
        <f>IF(SUM('Sales by Agent'!K327:M327)&gt;0,"YES","NO")</f>
        <v>YES</v>
      </c>
      <c r="N327" s="30" t="str">
        <f>IF(SUM('Sales by Agent'!L327:N327)&gt;0,"YES","NO")</f>
        <v>YES</v>
      </c>
      <c r="O327" s="30" t="str">
        <f>IF(SUM('Sales by Agent'!M327:O327)&gt;0,"YES","NO")</f>
        <v>YES</v>
      </c>
      <c r="P327" s="30" t="str">
        <f>IF(SUM('Sales by Agent'!N327:P327)&gt;0,"YES","NO")</f>
        <v>YES</v>
      </c>
      <c r="Q327" s="30" t="str">
        <f>IF(SUM('Sales by Agent'!O327:Q327)&gt;0,"YES","NO")</f>
        <v>YES</v>
      </c>
      <c r="R327" s="30" t="str">
        <f>IF(SUM('Sales by Agent'!P327:R327)&gt;0,"YES","NO")</f>
        <v>YES</v>
      </c>
      <c r="S327" s="30" t="str">
        <f>IF(SUM('Sales by Agent'!Q327:S327)&gt;0,"YES","NO")</f>
        <v>YES</v>
      </c>
      <c r="T327" s="30" t="str">
        <f>IF(SUM('Sales by Agent'!R327:T327)&gt;0,"YES","NO")</f>
        <v>YES</v>
      </c>
      <c r="U327" s="30" t="str">
        <f>IF(SUM('Sales by Agent'!S327:U327)&gt;0,"YES","NO")</f>
        <v>YES</v>
      </c>
      <c r="V327" s="30" t="str">
        <f>IF(SUM('Sales by Agent'!T327:V327)&gt;0,"YES","NO")</f>
        <v>YES</v>
      </c>
      <c r="W327" s="30" t="str">
        <f>IF(SUM('Sales by Agent'!U327:W327)&gt;0,"YES","NO")</f>
        <v>YES</v>
      </c>
      <c r="X327" s="30" t="str">
        <f>IF(SUM('Sales by Agent'!V327:X327)&gt;0,"YES","NO")</f>
        <v>YES</v>
      </c>
      <c r="Y327" s="30" t="str">
        <f>IF(SUM('Sales by Agent'!W327:Y327)&gt;0,"YES","NO")</f>
        <v>YES</v>
      </c>
      <c r="Z327" s="30" t="str">
        <f>IF(SUM('Sales by Agent'!X327:Z327)&gt;0,"YES","NO")</f>
        <v>YES</v>
      </c>
      <c r="AA327" s="30" t="str">
        <f>IF(SUM('Sales by Agent'!Y327:AA327)&gt;0,"YES","NO")</f>
        <v>YES</v>
      </c>
      <c r="AB327" s="30" t="str">
        <f>IF(SUM('Sales by Agent'!Z327:AB327)&gt;0,"YES","NO")</f>
        <v>YES</v>
      </c>
      <c r="AC327" s="30" t="str">
        <f>IF(SUM('Sales by Agent'!AA327:AC327)&gt;0,"YES","NO")</f>
        <v>YES</v>
      </c>
      <c r="AD327" s="30" t="str">
        <f>IF(SUM('Sales by Agent'!AB327:AD327)&gt;0,"YES","NO")</f>
        <v>YES</v>
      </c>
      <c r="AE327" s="30" t="str">
        <f>IF(SUM('Sales by Agent'!AC327:AE327)&gt;0,"YES","NO")</f>
        <v>YES</v>
      </c>
      <c r="AF327" s="30" t="str">
        <f>IF(SUM('Sales by Agent'!AD327:AF327)&gt;0,"YES","NO")</f>
        <v>YES</v>
      </c>
      <c r="AG327" s="30" t="str">
        <f>IF(SUM('Sales by Agent'!AE327:AG327)&gt;0,"YES","NO")</f>
        <v>YES</v>
      </c>
      <c r="AH327" s="30" t="str">
        <f>IF(SUM('Sales by Agent'!AF327:AH327)&gt;0,"YES","NO")</f>
        <v>YES</v>
      </c>
      <c r="AI327" s="30" t="str">
        <f>IF(SUM('Sales by Agent'!AG327:AI327)&gt;0,"YES","NO")</f>
        <v>YES</v>
      </c>
      <c r="AJ327" s="30" t="str">
        <f>IF(SUM('Sales by Agent'!AH327:AJ327)&gt;0,"YES","NO")</f>
        <v>YES</v>
      </c>
      <c r="AK327" s="30" t="str">
        <f>IF(SUM('Sales by Agent'!AI327:AK327)&gt;0,"YES","NO")</f>
        <v>YES</v>
      </c>
      <c r="AL327" s="30" t="str">
        <f>IF(SUM('Sales by Agent'!AJ327:AL327)&gt;0,"YES","NO")</f>
        <v>YES</v>
      </c>
      <c r="AM327" s="30" t="str">
        <f>IF(SUM('Sales by Agent'!AK327:AM327)&gt;0,"YES","NO")</f>
        <v>YES</v>
      </c>
      <c r="AN327" s="30" t="str">
        <f>IF(SUM('Sales by Agent'!AL327:AN327)&gt;0,"YES","NO")</f>
        <v>YES</v>
      </c>
      <c r="AO327" s="30" t="str">
        <f>IF(SUM('Sales by Agent'!AM327:AO327)&gt;0,"YES","NO")</f>
        <v>YES</v>
      </c>
      <c r="AP327" s="30" t="str">
        <f>IF(SUM('Sales by Agent'!AN327:AP327)&gt;0,"YES","NO")</f>
        <v>YES</v>
      </c>
      <c r="AQ327" s="30" t="str">
        <f>IF(SUM('Sales by Agent'!AO327:AQ327)&gt;0,"YES","NO")</f>
        <v>YES</v>
      </c>
      <c r="AR327" s="30" t="str">
        <f>IF(SUM('Sales by Agent'!AP327:AR327)&gt;0,"YES","NO")</f>
        <v>YES</v>
      </c>
      <c r="AS327" s="30" t="str">
        <f>IF(SUM('Sales by Agent'!AQ327:AS327)&gt;0,"YES","NO")</f>
        <v>YES</v>
      </c>
      <c r="AT327" s="30" t="str">
        <f>IF(SUM('Sales by Agent'!AR327:AT327)&gt;0,"YES","NO")</f>
        <v>YES</v>
      </c>
      <c r="AU327" s="30" t="str">
        <f>IF(SUM('Sales by Agent'!AS327:AU327)&gt;0,"YES","NO")</f>
        <v>YES</v>
      </c>
      <c r="AV327" s="30" t="str">
        <f>IF(SUM('Sales by Agent'!AT327:AV327)&gt;0,"YES","NO")</f>
        <v>YES</v>
      </c>
      <c r="AW327" s="87"/>
      <c r="AX327" t="str">
        <f t="shared" si="57"/>
        <v>NO</v>
      </c>
      <c r="AY327" t="str">
        <f t="shared" si="58"/>
        <v>NO</v>
      </c>
      <c r="AZ327" t="str">
        <f t="shared" si="59"/>
        <v>NO</v>
      </c>
      <c r="BA327" t="str">
        <f t="shared" si="60"/>
        <v>NO</v>
      </c>
      <c r="BB327" t="str">
        <f t="shared" si="61"/>
        <v>NO</v>
      </c>
      <c r="BC327" t="str">
        <f t="shared" si="62"/>
        <v>NO</v>
      </c>
      <c r="BD327" t="str">
        <f t="shared" si="63"/>
        <v>NO</v>
      </c>
      <c r="BE327" t="str">
        <f t="shared" si="64"/>
        <v>NO</v>
      </c>
      <c r="BF327" t="str">
        <f t="shared" si="65"/>
        <v>NO</v>
      </c>
      <c r="BG327" t="str">
        <f t="shared" si="66"/>
        <v>NO</v>
      </c>
      <c r="BH327" t="str">
        <f t="shared" si="56"/>
        <v>NO</v>
      </c>
    </row>
    <row r="328" spans="1:60">
      <c r="A328" s="564" t="s">
        <v>17</v>
      </c>
      <c r="B328" s="564" t="s">
        <v>2639</v>
      </c>
      <c r="C328" s="564" t="s">
        <v>478</v>
      </c>
      <c r="D328" s="564" t="s">
        <v>954</v>
      </c>
      <c r="E328" s="564" t="s">
        <v>1005</v>
      </c>
      <c r="F328" s="565">
        <v>738150</v>
      </c>
      <c r="G328" s="31"/>
      <c r="H328" s="31"/>
      <c r="I328" s="30" t="str">
        <f>IF(SUM('Sales by Agent'!G328:I328)&gt;0,"YES","NO")</f>
        <v>YES</v>
      </c>
      <c r="J328" s="30" t="str">
        <f>IF(SUM('Sales by Agent'!H328:J328)&gt;0,"YES","NO")</f>
        <v>YES</v>
      </c>
      <c r="K328" s="30" t="str">
        <f>IF(SUM('Sales by Agent'!I328:K328)&gt;0,"YES","NO")</f>
        <v>YES</v>
      </c>
      <c r="L328" s="30" t="str">
        <f>IF(SUM('Sales by Agent'!J328:L328)&gt;0,"YES","NO")</f>
        <v>YES</v>
      </c>
      <c r="M328" s="30" t="str">
        <f>IF(SUM('Sales by Agent'!K328:M328)&gt;0,"YES","NO")</f>
        <v>YES</v>
      </c>
      <c r="N328" s="30" t="str">
        <f>IF(SUM('Sales by Agent'!L328:N328)&gt;0,"YES","NO")</f>
        <v>YES</v>
      </c>
      <c r="O328" s="30" t="str">
        <f>IF(SUM('Sales by Agent'!M328:O328)&gt;0,"YES","NO")</f>
        <v>YES</v>
      </c>
      <c r="P328" s="30" t="str">
        <f>IF(SUM('Sales by Agent'!N328:P328)&gt;0,"YES","NO")</f>
        <v>YES</v>
      </c>
      <c r="Q328" s="30" t="str">
        <f>IF(SUM('Sales by Agent'!O328:Q328)&gt;0,"YES","NO")</f>
        <v>YES</v>
      </c>
      <c r="R328" s="30" t="str">
        <f>IF(SUM('Sales by Agent'!P328:R328)&gt;0,"YES","NO")</f>
        <v>YES</v>
      </c>
      <c r="S328" s="30" t="str">
        <f>IF(SUM('Sales by Agent'!Q328:S328)&gt;0,"YES","NO")</f>
        <v>NO</v>
      </c>
      <c r="T328" s="30" t="str">
        <f>IF(SUM('Sales by Agent'!R328:T328)&gt;0,"YES","NO")</f>
        <v>NO</v>
      </c>
      <c r="U328" s="30" t="str">
        <f>IF(SUM('Sales by Agent'!S328:U328)&gt;0,"YES","NO")</f>
        <v>NO</v>
      </c>
      <c r="V328" s="30" t="str">
        <f>IF(SUM('Sales by Agent'!T328:V328)&gt;0,"YES","NO")</f>
        <v>NO</v>
      </c>
      <c r="W328" s="30" t="str">
        <f>IF(SUM('Sales by Agent'!U328:W328)&gt;0,"YES","NO")</f>
        <v>NO</v>
      </c>
      <c r="X328" s="30" t="str">
        <f>IF(SUM('Sales by Agent'!V328:X328)&gt;0,"YES","NO")</f>
        <v>NO</v>
      </c>
      <c r="Y328" s="30" t="str">
        <f>IF(SUM('Sales by Agent'!W328:Y328)&gt;0,"YES","NO")</f>
        <v>NO</v>
      </c>
      <c r="Z328" s="30" t="str">
        <f>IF(SUM('Sales by Agent'!X328:Z328)&gt;0,"YES","NO")</f>
        <v>NO</v>
      </c>
      <c r="AA328" s="30" t="str">
        <f>IF(SUM('Sales by Agent'!Y328:AA328)&gt;0,"YES","NO")</f>
        <v>NO</v>
      </c>
      <c r="AB328" s="30" t="str">
        <f>IF(SUM('Sales by Agent'!Z328:AB328)&gt;0,"YES","NO")</f>
        <v>NO</v>
      </c>
      <c r="AC328" s="30" t="str">
        <f>IF(SUM('Sales by Agent'!AA328:AC328)&gt;0,"YES","NO")</f>
        <v>NO</v>
      </c>
      <c r="AD328" s="30" t="str">
        <f>IF(SUM('Sales by Agent'!AB328:AD328)&gt;0,"YES","NO")</f>
        <v>NO</v>
      </c>
      <c r="AE328" s="30" t="str">
        <f>IF(SUM('Sales by Agent'!AC328:AE328)&gt;0,"YES","NO")</f>
        <v>NO</v>
      </c>
      <c r="AF328" s="30" t="str">
        <f>IF(SUM('Sales by Agent'!AD328:AF328)&gt;0,"YES","NO")</f>
        <v>NO</v>
      </c>
      <c r="AG328" s="30" t="str">
        <f>IF(SUM('Sales by Agent'!AE328:AG328)&gt;0,"YES","NO")</f>
        <v>NO</v>
      </c>
      <c r="AH328" s="30" t="str">
        <f>IF(SUM('Sales by Agent'!AF328:AH328)&gt;0,"YES","NO")</f>
        <v>NO</v>
      </c>
      <c r="AI328" s="30" t="str">
        <f>IF(SUM('Sales by Agent'!AG328:AI328)&gt;0,"YES","NO")</f>
        <v>NO</v>
      </c>
      <c r="AJ328" s="30" t="str">
        <f>IF(SUM('Sales by Agent'!AH328:AJ328)&gt;0,"YES","NO")</f>
        <v>NO</v>
      </c>
      <c r="AK328" s="30" t="str">
        <f>IF(SUM('Sales by Agent'!AI328:AK328)&gt;0,"YES","NO")</f>
        <v>NO</v>
      </c>
      <c r="AL328" s="30" t="str">
        <f>IF(SUM('Sales by Agent'!AJ328:AL328)&gt;0,"YES","NO")</f>
        <v>NO</v>
      </c>
      <c r="AM328" s="30" t="str">
        <f>IF(SUM('Sales by Agent'!AK328:AM328)&gt;0,"YES","NO")</f>
        <v>NO</v>
      </c>
      <c r="AN328" s="30" t="str">
        <f>IF(SUM('Sales by Agent'!AL328:AN328)&gt;0,"YES","NO")</f>
        <v>NO</v>
      </c>
      <c r="AO328" s="30" t="str">
        <f>IF(SUM('Sales by Agent'!AM328:AO328)&gt;0,"YES","NO")</f>
        <v>NO</v>
      </c>
      <c r="AP328" s="30" t="str">
        <f>IF(SUM('Sales by Agent'!AN328:AP328)&gt;0,"YES","NO")</f>
        <v>NO</v>
      </c>
      <c r="AQ328" s="30" t="str">
        <f>IF(SUM('Sales by Agent'!AO328:AQ328)&gt;0,"YES","NO")</f>
        <v>NO</v>
      </c>
      <c r="AR328" s="30" t="str">
        <f>IF(SUM('Sales by Agent'!AP328:AR328)&gt;0,"YES","NO")</f>
        <v>NO</v>
      </c>
      <c r="AS328" s="30" t="str">
        <f>IF(SUM('Sales by Agent'!AQ328:AS328)&gt;0,"YES","NO")</f>
        <v>NO</v>
      </c>
      <c r="AT328" s="30" t="str">
        <f>IF(SUM('Sales by Agent'!AR328:AT328)&gt;0,"YES","NO")</f>
        <v>NO</v>
      </c>
      <c r="AU328" s="30" t="str">
        <f>IF(SUM('Sales by Agent'!AS328:AU328)&gt;0,"YES","NO")</f>
        <v>NO</v>
      </c>
      <c r="AV328" s="30" t="str">
        <f>IF(SUM('Sales by Agent'!AT328:AV328)&gt;0,"YES","NO")</f>
        <v>NO</v>
      </c>
      <c r="AW328" s="87"/>
      <c r="AX328" t="str">
        <f t="shared" si="57"/>
        <v>NO</v>
      </c>
      <c r="AY328" t="str">
        <f t="shared" si="58"/>
        <v>NO</v>
      </c>
      <c r="AZ328" t="str">
        <f t="shared" si="59"/>
        <v>NO</v>
      </c>
      <c r="BA328" t="str">
        <f t="shared" si="60"/>
        <v>NO</v>
      </c>
      <c r="BB328" t="str">
        <f t="shared" si="61"/>
        <v>NO</v>
      </c>
      <c r="BC328" t="str">
        <f t="shared" si="62"/>
        <v>NO</v>
      </c>
      <c r="BD328" t="str">
        <f t="shared" si="63"/>
        <v>NO</v>
      </c>
      <c r="BE328" t="str">
        <f t="shared" si="64"/>
        <v>NO</v>
      </c>
      <c r="BF328" t="str">
        <f t="shared" si="65"/>
        <v>NO</v>
      </c>
      <c r="BG328" t="str">
        <f t="shared" si="66"/>
        <v>NO</v>
      </c>
      <c r="BH328" t="str">
        <f t="shared" si="56"/>
        <v>NO</v>
      </c>
    </row>
    <row r="329" spans="1:60">
      <c r="A329" s="564" t="s">
        <v>1200</v>
      </c>
      <c r="B329" s="564" t="s">
        <v>2640</v>
      </c>
      <c r="C329" s="564" t="s">
        <v>478</v>
      </c>
      <c r="D329" s="564" t="s">
        <v>954</v>
      </c>
      <c r="E329" s="564" t="s">
        <v>1005</v>
      </c>
      <c r="F329" s="565">
        <v>2415300</v>
      </c>
      <c r="G329" s="31"/>
      <c r="H329" s="31"/>
      <c r="I329" s="30" t="str">
        <f>IF(SUM('Sales by Agent'!G329:I329)&gt;0,"YES","NO")</f>
        <v>NO</v>
      </c>
      <c r="J329" s="30" t="str">
        <f>IF(SUM('Sales by Agent'!H329:J329)&gt;0,"YES","NO")</f>
        <v>NO</v>
      </c>
      <c r="K329" s="30" t="str">
        <f>IF(SUM('Sales by Agent'!I329:K329)&gt;0,"YES","NO")</f>
        <v>NO</v>
      </c>
      <c r="L329" s="30" t="str">
        <f>IF(SUM('Sales by Agent'!J329:L329)&gt;0,"YES","NO")</f>
        <v>NO</v>
      </c>
      <c r="M329" s="30" t="str">
        <f>IF(SUM('Sales by Agent'!K329:M329)&gt;0,"YES","NO")</f>
        <v>NO</v>
      </c>
      <c r="N329" s="30" t="str">
        <f>IF(SUM('Sales by Agent'!L329:N329)&gt;0,"YES","NO")</f>
        <v>NO</v>
      </c>
      <c r="O329" s="30" t="str">
        <f>IF(SUM('Sales by Agent'!M329:O329)&gt;0,"YES","NO")</f>
        <v>NO</v>
      </c>
      <c r="P329" s="30" t="str">
        <f>IF(SUM('Sales by Agent'!N329:P329)&gt;0,"YES","NO")</f>
        <v>NO</v>
      </c>
      <c r="Q329" s="30" t="str">
        <f>IF(SUM('Sales by Agent'!O329:Q329)&gt;0,"YES","NO")</f>
        <v>NO</v>
      </c>
      <c r="R329" s="30" t="str">
        <f>IF(SUM('Sales by Agent'!P329:R329)&gt;0,"YES","NO")</f>
        <v>NO</v>
      </c>
      <c r="S329" s="30" t="str">
        <f>IF(SUM('Sales by Agent'!Q329:S329)&gt;0,"YES","NO")</f>
        <v>NO</v>
      </c>
      <c r="T329" s="30" t="str">
        <f>IF(SUM('Sales by Agent'!R329:T329)&gt;0,"YES","NO")</f>
        <v>NO</v>
      </c>
      <c r="U329" s="30" t="str">
        <f>IF(SUM('Sales by Agent'!S329:U329)&gt;0,"YES","NO")</f>
        <v>NO</v>
      </c>
      <c r="V329" s="30" t="str">
        <f>IF(SUM('Sales by Agent'!T329:V329)&gt;0,"YES","NO")</f>
        <v>NO</v>
      </c>
      <c r="W329" s="30" t="str">
        <f>IF(SUM('Sales by Agent'!U329:W329)&gt;0,"YES","NO")</f>
        <v>NO</v>
      </c>
      <c r="X329" s="30" t="str">
        <f>IF(SUM('Sales by Agent'!V329:X329)&gt;0,"YES","NO")</f>
        <v>NO</v>
      </c>
      <c r="Y329" s="30" t="str">
        <f>IF(SUM('Sales by Agent'!W329:Y329)&gt;0,"YES","NO")</f>
        <v>NO</v>
      </c>
      <c r="Z329" s="30" t="str">
        <f>IF(SUM('Sales by Agent'!X329:Z329)&gt;0,"YES","NO")</f>
        <v>NO</v>
      </c>
      <c r="AA329" s="30" t="str">
        <f>IF(SUM('Sales by Agent'!Y329:AA329)&gt;0,"YES","NO")</f>
        <v>NO</v>
      </c>
      <c r="AB329" s="30" t="str">
        <f>IF(SUM('Sales by Agent'!Z329:AB329)&gt;0,"YES","NO")</f>
        <v>NO</v>
      </c>
      <c r="AC329" s="30" t="str">
        <f>IF(SUM('Sales by Agent'!AA329:AC329)&gt;0,"YES","NO")</f>
        <v>NO</v>
      </c>
      <c r="AD329" s="30" t="str">
        <f>IF(SUM('Sales by Agent'!AB329:AD329)&gt;0,"YES","NO")</f>
        <v>YES</v>
      </c>
      <c r="AE329" s="30" t="str">
        <f>IF(SUM('Sales by Agent'!AC329:AE329)&gt;0,"YES","NO")</f>
        <v>YES</v>
      </c>
      <c r="AF329" s="30" t="str">
        <f>IF(SUM('Sales by Agent'!AD329:AF329)&gt;0,"YES","NO")</f>
        <v>YES</v>
      </c>
      <c r="AG329" s="30" t="str">
        <f>IF(SUM('Sales by Agent'!AE329:AG329)&gt;0,"YES","NO")</f>
        <v>YES</v>
      </c>
      <c r="AH329" s="30" t="str">
        <f>IF(SUM('Sales by Agent'!AF329:AH329)&gt;0,"YES","NO")</f>
        <v>YES</v>
      </c>
      <c r="AI329" s="30" t="str">
        <f>IF(SUM('Sales by Agent'!AG329:AI329)&gt;0,"YES","NO")</f>
        <v>YES</v>
      </c>
      <c r="AJ329" s="30" t="str">
        <f>IF(SUM('Sales by Agent'!AH329:AJ329)&gt;0,"YES","NO")</f>
        <v>YES</v>
      </c>
      <c r="AK329" s="30" t="str">
        <f>IF(SUM('Sales by Agent'!AI329:AK329)&gt;0,"YES","NO")</f>
        <v>YES</v>
      </c>
      <c r="AL329" s="30" t="str">
        <f>IF(SUM('Sales by Agent'!AJ329:AL329)&gt;0,"YES","NO")</f>
        <v>YES</v>
      </c>
      <c r="AM329" s="30" t="str">
        <f>IF(SUM('Sales by Agent'!AK329:AM329)&gt;0,"YES","NO")</f>
        <v>YES</v>
      </c>
      <c r="AN329" s="30" t="str">
        <f>IF(SUM('Sales by Agent'!AL329:AN329)&gt;0,"YES","NO")</f>
        <v>YES</v>
      </c>
      <c r="AO329" s="30" t="str">
        <f>IF(SUM('Sales by Agent'!AM329:AO329)&gt;0,"YES","NO")</f>
        <v>YES</v>
      </c>
      <c r="AP329" s="30" t="str">
        <f>IF(SUM('Sales by Agent'!AN329:AP329)&gt;0,"YES","NO")</f>
        <v>YES</v>
      </c>
      <c r="AQ329" s="30" t="str">
        <f>IF(SUM('Sales by Agent'!AO329:AQ329)&gt;0,"YES","NO")</f>
        <v>YES</v>
      </c>
      <c r="AR329" s="30" t="str">
        <f>IF(SUM('Sales by Agent'!AP329:AR329)&gt;0,"YES","NO")</f>
        <v>YES</v>
      </c>
      <c r="AS329" s="30" t="str">
        <f>IF(SUM('Sales by Agent'!AQ329:AS329)&gt;0,"YES","NO")</f>
        <v>YES</v>
      </c>
      <c r="AT329" s="30" t="str">
        <f>IF(SUM('Sales by Agent'!AR329:AT329)&gt;0,"YES","NO")</f>
        <v>YES</v>
      </c>
      <c r="AU329" s="30" t="str">
        <f>IF(SUM('Sales by Agent'!AS329:AU329)&gt;0,"YES","NO")</f>
        <v>YES</v>
      </c>
      <c r="AV329" s="30" t="str">
        <f>IF(SUM('Sales by Agent'!AT329:AV329)&gt;0,"YES","NO")</f>
        <v>YES</v>
      </c>
      <c r="AW329" s="87"/>
      <c r="AX329" t="str">
        <f t="shared" si="57"/>
        <v>NO</v>
      </c>
      <c r="AY329" t="str">
        <f t="shared" si="58"/>
        <v>NO</v>
      </c>
      <c r="AZ329" t="str">
        <f t="shared" si="59"/>
        <v>NO</v>
      </c>
      <c r="BA329" t="str">
        <f t="shared" si="60"/>
        <v>NO</v>
      </c>
      <c r="BB329" t="str">
        <f t="shared" si="61"/>
        <v>NO</v>
      </c>
      <c r="BC329" t="str">
        <f t="shared" si="62"/>
        <v>NO</v>
      </c>
      <c r="BD329" t="str">
        <f t="shared" si="63"/>
        <v>NO</v>
      </c>
      <c r="BE329" t="str">
        <f t="shared" si="64"/>
        <v>NO</v>
      </c>
      <c r="BF329" t="str">
        <f t="shared" si="65"/>
        <v>NO</v>
      </c>
      <c r="BG329" t="str">
        <f t="shared" si="66"/>
        <v>NO</v>
      </c>
      <c r="BH329" t="str">
        <f t="shared" si="56"/>
        <v>NO</v>
      </c>
    </row>
    <row r="330" spans="1:60">
      <c r="A330" s="564" t="s">
        <v>18</v>
      </c>
      <c r="B330" s="564" t="s">
        <v>2641</v>
      </c>
      <c r="C330" s="564" t="s">
        <v>478</v>
      </c>
      <c r="D330" s="564" t="s">
        <v>954</v>
      </c>
      <c r="E330" s="564" t="s">
        <v>1005</v>
      </c>
      <c r="F330" s="565">
        <v>1486825</v>
      </c>
      <c r="G330" s="31"/>
      <c r="H330" s="31"/>
      <c r="I330" s="30" t="str">
        <f>IF(SUM('Sales by Agent'!G330:I330)&gt;0,"YES","NO")</f>
        <v>NO</v>
      </c>
      <c r="J330" s="30" t="str">
        <f>IF(SUM('Sales by Agent'!H330:J330)&gt;0,"YES","NO")</f>
        <v>NO</v>
      </c>
      <c r="K330" s="30" t="str">
        <f>IF(SUM('Sales by Agent'!I330:K330)&gt;0,"YES","NO")</f>
        <v>NO</v>
      </c>
      <c r="L330" s="30" t="str">
        <f>IF(SUM('Sales by Agent'!J330:L330)&gt;0,"YES","NO")</f>
        <v>NO</v>
      </c>
      <c r="M330" s="30" t="str">
        <f>IF(SUM('Sales by Agent'!K330:M330)&gt;0,"YES","NO")</f>
        <v>NO</v>
      </c>
      <c r="N330" s="30" t="str">
        <f>IF(SUM('Sales by Agent'!L330:N330)&gt;0,"YES","NO")</f>
        <v>NO</v>
      </c>
      <c r="O330" s="30" t="str">
        <f>IF(SUM('Sales by Agent'!M330:O330)&gt;0,"YES","NO")</f>
        <v>NO</v>
      </c>
      <c r="P330" s="30" t="str">
        <f>IF(SUM('Sales by Agent'!N330:P330)&gt;0,"YES","NO")</f>
        <v>NO</v>
      </c>
      <c r="Q330" s="30" t="str">
        <f>IF(SUM('Sales by Agent'!O330:Q330)&gt;0,"YES","NO")</f>
        <v>NO</v>
      </c>
      <c r="R330" s="30" t="str">
        <f>IF(SUM('Sales by Agent'!P330:R330)&gt;0,"YES","NO")</f>
        <v>NO</v>
      </c>
      <c r="S330" s="30" t="str">
        <f>IF(SUM('Sales by Agent'!Q330:S330)&gt;0,"YES","NO")</f>
        <v>NO</v>
      </c>
      <c r="T330" s="30" t="str">
        <f>IF(SUM('Sales by Agent'!R330:T330)&gt;0,"YES","NO")</f>
        <v>NO</v>
      </c>
      <c r="U330" s="30" t="str">
        <f>IF(SUM('Sales by Agent'!S330:U330)&gt;0,"YES","NO")</f>
        <v>NO</v>
      </c>
      <c r="V330" s="30" t="str">
        <f>IF(SUM('Sales by Agent'!T330:V330)&gt;0,"YES","NO")</f>
        <v>NO</v>
      </c>
      <c r="W330" s="30" t="str">
        <f>IF(SUM('Sales by Agent'!U330:W330)&gt;0,"YES","NO")</f>
        <v>NO</v>
      </c>
      <c r="X330" s="30" t="str">
        <f>IF(SUM('Sales by Agent'!V330:X330)&gt;0,"YES","NO")</f>
        <v>NO</v>
      </c>
      <c r="Y330" s="30" t="str">
        <f>IF(SUM('Sales by Agent'!W330:Y330)&gt;0,"YES","NO")</f>
        <v>NO</v>
      </c>
      <c r="Z330" s="30" t="str">
        <f>IF(SUM('Sales by Agent'!X330:Z330)&gt;0,"YES","NO")</f>
        <v>NO</v>
      </c>
      <c r="AA330" s="30" t="str">
        <f>IF(SUM('Sales by Agent'!Y330:AA330)&gt;0,"YES","NO")</f>
        <v>NO</v>
      </c>
      <c r="AB330" s="30" t="str">
        <f>IF(SUM('Sales by Agent'!Z330:AB330)&gt;0,"YES","NO")</f>
        <v>NO</v>
      </c>
      <c r="AC330" s="30" t="str">
        <f>IF(SUM('Sales by Agent'!AA330:AC330)&gt;0,"YES","NO")</f>
        <v>NO</v>
      </c>
      <c r="AD330" s="30" t="str">
        <f>IF(SUM('Sales by Agent'!AB330:AD330)&gt;0,"YES","NO")</f>
        <v>YES</v>
      </c>
      <c r="AE330" s="30" t="str">
        <f>IF(SUM('Sales by Agent'!AC330:AE330)&gt;0,"YES","NO")</f>
        <v>YES</v>
      </c>
      <c r="AF330" s="30" t="str">
        <f>IF(SUM('Sales by Agent'!AD330:AF330)&gt;0,"YES","NO")</f>
        <v>YES</v>
      </c>
      <c r="AG330" s="30" t="str">
        <f>IF(SUM('Sales by Agent'!AE330:AG330)&gt;0,"YES","NO")</f>
        <v>YES</v>
      </c>
      <c r="AH330" s="30" t="str">
        <f>IF(SUM('Sales by Agent'!AF330:AH330)&gt;0,"YES","NO")</f>
        <v>YES</v>
      </c>
      <c r="AI330" s="30" t="str">
        <f>IF(SUM('Sales by Agent'!AG330:AI330)&gt;0,"YES","NO")</f>
        <v>YES</v>
      </c>
      <c r="AJ330" s="30" t="str">
        <f>IF(SUM('Sales by Agent'!AH330:AJ330)&gt;0,"YES","NO")</f>
        <v>YES</v>
      </c>
      <c r="AK330" s="30" t="str">
        <f>IF(SUM('Sales by Agent'!AI330:AK330)&gt;0,"YES","NO")</f>
        <v>YES</v>
      </c>
      <c r="AL330" s="30" t="str">
        <f>IF(SUM('Sales by Agent'!AJ330:AL330)&gt;0,"YES","NO")</f>
        <v>YES</v>
      </c>
      <c r="AM330" s="30" t="str">
        <f>IF(SUM('Sales by Agent'!AK330:AM330)&gt;0,"YES","NO")</f>
        <v>YES</v>
      </c>
      <c r="AN330" s="30" t="str">
        <f>IF(SUM('Sales by Agent'!AL330:AN330)&gt;0,"YES","NO")</f>
        <v>YES</v>
      </c>
      <c r="AO330" s="30" t="str">
        <f>IF(SUM('Sales by Agent'!AM330:AO330)&gt;0,"YES","NO")</f>
        <v>YES</v>
      </c>
      <c r="AP330" s="30" t="str">
        <f>IF(SUM('Sales by Agent'!AN330:AP330)&gt;0,"YES","NO")</f>
        <v>YES</v>
      </c>
      <c r="AQ330" s="30" t="str">
        <f>IF(SUM('Sales by Agent'!AO330:AQ330)&gt;0,"YES","NO")</f>
        <v>YES</v>
      </c>
      <c r="AR330" s="30" t="str">
        <f>IF(SUM('Sales by Agent'!AP330:AR330)&gt;0,"YES","NO")</f>
        <v>YES</v>
      </c>
      <c r="AS330" s="30" t="str">
        <f>IF(SUM('Sales by Agent'!AQ330:AS330)&gt;0,"YES","NO")</f>
        <v>YES</v>
      </c>
      <c r="AT330" s="30" t="str">
        <f>IF(SUM('Sales by Agent'!AR330:AT330)&gt;0,"YES","NO")</f>
        <v>YES</v>
      </c>
      <c r="AU330" s="30" t="str">
        <f>IF(SUM('Sales by Agent'!AS330:AU330)&gt;0,"YES","NO")</f>
        <v>YES</v>
      </c>
      <c r="AV330" s="30" t="str">
        <f>IF(SUM('Sales by Agent'!AT330:AV330)&gt;0,"YES","NO")</f>
        <v>YES</v>
      </c>
      <c r="AW330" s="87"/>
      <c r="AX330" t="str">
        <f t="shared" si="57"/>
        <v>NO</v>
      </c>
      <c r="AY330" t="str">
        <f t="shared" si="58"/>
        <v>NO</v>
      </c>
      <c r="AZ330" t="str">
        <f t="shared" si="59"/>
        <v>NO</v>
      </c>
      <c r="BA330" t="str">
        <f t="shared" si="60"/>
        <v>NO</v>
      </c>
      <c r="BB330" t="str">
        <f t="shared" si="61"/>
        <v>NO</v>
      </c>
      <c r="BC330" t="str">
        <f t="shared" si="62"/>
        <v>NO</v>
      </c>
      <c r="BD330" t="str">
        <f t="shared" si="63"/>
        <v>NO</v>
      </c>
      <c r="BE330" t="str">
        <f t="shared" si="64"/>
        <v>NO</v>
      </c>
      <c r="BF330" t="str">
        <f t="shared" si="65"/>
        <v>NO</v>
      </c>
      <c r="BG330" t="str">
        <f t="shared" si="66"/>
        <v>NO</v>
      </c>
      <c r="BH330" t="str">
        <f t="shared" si="56"/>
        <v>NO</v>
      </c>
    </row>
    <row r="331" spans="1:60">
      <c r="A331" s="564" t="s">
        <v>19</v>
      </c>
      <c r="B331" s="564" t="s">
        <v>2642</v>
      </c>
      <c r="C331" s="564" t="s">
        <v>478</v>
      </c>
      <c r="D331" s="564" t="s">
        <v>954</v>
      </c>
      <c r="E331" s="564" t="s">
        <v>1005</v>
      </c>
      <c r="F331" s="565">
        <v>215350</v>
      </c>
      <c r="G331" s="31"/>
      <c r="H331" s="31"/>
      <c r="I331" s="30" t="str">
        <f>IF(SUM('Sales by Agent'!G331:I331)&gt;0,"YES","NO")</f>
        <v>NO</v>
      </c>
      <c r="J331" s="30" t="str">
        <f>IF(SUM('Sales by Agent'!H331:J331)&gt;0,"YES","NO")</f>
        <v>NO</v>
      </c>
      <c r="K331" s="30" t="str">
        <f>IF(SUM('Sales by Agent'!I331:K331)&gt;0,"YES","NO")</f>
        <v>NO</v>
      </c>
      <c r="L331" s="30" t="str">
        <f>IF(SUM('Sales by Agent'!J331:L331)&gt;0,"YES","NO")</f>
        <v>NO</v>
      </c>
      <c r="M331" s="30" t="str">
        <f>IF(SUM('Sales by Agent'!K331:M331)&gt;0,"YES","NO")</f>
        <v>NO</v>
      </c>
      <c r="N331" s="30" t="str">
        <f>IF(SUM('Sales by Agent'!L331:N331)&gt;0,"YES","NO")</f>
        <v>NO</v>
      </c>
      <c r="O331" s="30" t="str">
        <f>IF(SUM('Sales by Agent'!M331:O331)&gt;0,"YES","NO")</f>
        <v>NO</v>
      </c>
      <c r="P331" s="30" t="str">
        <f>IF(SUM('Sales by Agent'!N331:P331)&gt;0,"YES","NO")</f>
        <v>NO</v>
      </c>
      <c r="Q331" s="30" t="str">
        <f>IF(SUM('Sales by Agent'!O331:Q331)&gt;0,"YES","NO")</f>
        <v>NO</v>
      </c>
      <c r="R331" s="30" t="str">
        <f>IF(SUM('Sales by Agent'!P331:R331)&gt;0,"YES","NO")</f>
        <v>NO</v>
      </c>
      <c r="S331" s="30" t="str">
        <f>IF(SUM('Sales by Agent'!Q331:S331)&gt;0,"YES","NO")</f>
        <v>NO</v>
      </c>
      <c r="T331" s="30" t="str">
        <f>IF(SUM('Sales by Agent'!R331:T331)&gt;0,"YES","NO")</f>
        <v>NO</v>
      </c>
      <c r="U331" s="30" t="str">
        <f>IF(SUM('Sales by Agent'!S331:U331)&gt;0,"YES","NO")</f>
        <v>NO</v>
      </c>
      <c r="V331" s="30" t="str">
        <f>IF(SUM('Sales by Agent'!T331:V331)&gt;0,"YES","NO")</f>
        <v>NO</v>
      </c>
      <c r="W331" s="30" t="str">
        <f>IF(SUM('Sales by Agent'!U331:W331)&gt;0,"YES","NO")</f>
        <v>NO</v>
      </c>
      <c r="X331" s="30" t="str">
        <f>IF(SUM('Sales by Agent'!V331:X331)&gt;0,"YES","NO")</f>
        <v>NO</v>
      </c>
      <c r="Y331" s="30" t="str">
        <f>IF(SUM('Sales by Agent'!W331:Y331)&gt;0,"YES","NO")</f>
        <v>NO</v>
      </c>
      <c r="Z331" s="30" t="str">
        <f>IF(SUM('Sales by Agent'!X331:Z331)&gt;0,"YES","NO")</f>
        <v>NO</v>
      </c>
      <c r="AA331" s="30" t="str">
        <f>IF(SUM('Sales by Agent'!Y331:AA331)&gt;0,"YES","NO")</f>
        <v>NO</v>
      </c>
      <c r="AB331" s="30" t="str">
        <f>IF(SUM('Sales by Agent'!Z331:AB331)&gt;0,"YES","NO")</f>
        <v>NO</v>
      </c>
      <c r="AC331" s="30" t="str">
        <f>IF(SUM('Sales by Agent'!AA331:AC331)&gt;0,"YES","NO")</f>
        <v>NO</v>
      </c>
      <c r="AD331" s="30" t="str">
        <f>IF(SUM('Sales by Agent'!AB331:AD331)&gt;0,"YES","NO")</f>
        <v>YES</v>
      </c>
      <c r="AE331" s="30" t="str">
        <f>IF(SUM('Sales by Agent'!AC331:AE331)&gt;0,"YES","NO")</f>
        <v>YES</v>
      </c>
      <c r="AF331" s="30" t="str">
        <f>IF(SUM('Sales by Agent'!AD331:AF331)&gt;0,"YES","NO")</f>
        <v>YES</v>
      </c>
      <c r="AG331" s="30" t="str">
        <f>IF(SUM('Sales by Agent'!AE331:AG331)&gt;0,"YES","NO")</f>
        <v>YES</v>
      </c>
      <c r="AH331" s="30" t="str">
        <f>IF(SUM('Sales by Agent'!AF331:AH331)&gt;0,"YES","NO")</f>
        <v>YES</v>
      </c>
      <c r="AI331" s="30" t="str">
        <f>IF(SUM('Sales by Agent'!AG331:AI331)&gt;0,"YES","NO")</f>
        <v>YES</v>
      </c>
      <c r="AJ331" s="30" t="str">
        <f>IF(SUM('Sales by Agent'!AH331:AJ331)&gt;0,"YES","NO")</f>
        <v>YES</v>
      </c>
      <c r="AK331" s="30" t="str">
        <f>IF(SUM('Sales by Agent'!AI331:AK331)&gt;0,"YES","NO")</f>
        <v>YES</v>
      </c>
      <c r="AL331" s="30" t="str">
        <f>IF(SUM('Sales by Agent'!AJ331:AL331)&gt;0,"YES","NO")</f>
        <v>NO</v>
      </c>
      <c r="AM331" s="30" t="str">
        <f>IF(SUM('Sales by Agent'!AK331:AM331)&gt;0,"YES","NO")</f>
        <v>NO</v>
      </c>
      <c r="AN331" s="30" t="str">
        <f>IF(SUM('Sales by Agent'!AL331:AN331)&gt;0,"YES","NO")</f>
        <v>NO</v>
      </c>
      <c r="AO331" s="30" t="str">
        <f>IF(SUM('Sales by Agent'!AM331:AO331)&gt;0,"YES","NO")</f>
        <v>NO</v>
      </c>
      <c r="AP331" s="30" t="str">
        <f>IF(SUM('Sales by Agent'!AN331:AP331)&gt;0,"YES","NO")</f>
        <v>NO</v>
      </c>
      <c r="AQ331" s="30" t="str">
        <f>IF(SUM('Sales by Agent'!AO331:AQ331)&gt;0,"YES","NO")</f>
        <v>NO</v>
      </c>
      <c r="AR331" s="30" t="str">
        <f>IF(SUM('Sales by Agent'!AP331:AR331)&gt;0,"YES","NO")</f>
        <v>NO</v>
      </c>
      <c r="AS331" s="30" t="str">
        <f>IF(SUM('Sales by Agent'!AQ331:AS331)&gt;0,"YES","NO")</f>
        <v>NO</v>
      </c>
      <c r="AT331" s="30" t="str">
        <f>IF(SUM('Sales by Agent'!AR331:AT331)&gt;0,"YES","NO")</f>
        <v>NO</v>
      </c>
      <c r="AU331" s="30" t="str">
        <f>IF(SUM('Sales by Agent'!AS331:AU331)&gt;0,"YES","NO")</f>
        <v>NO</v>
      </c>
      <c r="AV331" s="30" t="str">
        <f>IF(SUM('Sales by Agent'!AT331:AV331)&gt;0,"YES","NO")</f>
        <v>NO</v>
      </c>
      <c r="AW331" s="87"/>
      <c r="AX331" t="str">
        <f t="shared" si="57"/>
        <v>NO</v>
      </c>
      <c r="AY331" t="str">
        <f t="shared" si="58"/>
        <v>NO</v>
      </c>
      <c r="AZ331" t="str">
        <f t="shared" si="59"/>
        <v>NO</v>
      </c>
      <c r="BA331" t="str">
        <f t="shared" si="60"/>
        <v>NO</v>
      </c>
      <c r="BB331" t="str">
        <f t="shared" si="61"/>
        <v>NO</v>
      </c>
      <c r="BC331" t="str">
        <f t="shared" si="62"/>
        <v>NO</v>
      </c>
      <c r="BD331" t="str">
        <f t="shared" si="63"/>
        <v>NO</v>
      </c>
      <c r="BE331" t="str">
        <f t="shared" si="64"/>
        <v>NEW INACTIVE</v>
      </c>
      <c r="BF331" t="str">
        <f t="shared" si="65"/>
        <v>NO</v>
      </c>
      <c r="BG331" t="str">
        <f t="shared" si="66"/>
        <v>NO</v>
      </c>
      <c r="BH331" t="str">
        <f t="shared" si="56"/>
        <v>NO</v>
      </c>
    </row>
    <row r="332" spans="1:60">
      <c r="A332" s="564" t="s">
        <v>22</v>
      </c>
      <c r="B332" s="564" t="s">
        <v>2643</v>
      </c>
      <c r="C332" s="564" t="s">
        <v>478</v>
      </c>
      <c r="D332" s="564" t="s">
        <v>954</v>
      </c>
      <c r="E332" s="564" t="s">
        <v>1005</v>
      </c>
      <c r="F332" s="565">
        <v>2791075</v>
      </c>
      <c r="G332" s="87"/>
      <c r="H332" s="87"/>
      <c r="I332" s="30" t="str">
        <f>IF(SUM('Sales by Agent'!G332:I332)&gt;0,"YES","NO")</f>
        <v>NO</v>
      </c>
      <c r="J332" s="30" t="str">
        <f>IF(SUM('Sales by Agent'!H332:J332)&gt;0,"YES","NO")</f>
        <v>NO</v>
      </c>
      <c r="K332" s="30" t="str">
        <f>IF(SUM('Sales by Agent'!I332:K332)&gt;0,"YES","NO")</f>
        <v>NO</v>
      </c>
      <c r="L332" s="30" t="str">
        <f>IF(SUM('Sales by Agent'!J332:L332)&gt;0,"YES","NO")</f>
        <v>NO</v>
      </c>
      <c r="M332" s="30" t="str">
        <f>IF(SUM('Sales by Agent'!K332:M332)&gt;0,"YES","NO")</f>
        <v>NO</v>
      </c>
      <c r="N332" s="30" t="str">
        <f>IF(SUM('Sales by Agent'!L332:N332)&gt;0,"YES","NO")</f>
        <v>NO</v>
      </c>
      <c r="O332" s="30" t="str">
        <f>IF(SUM('Sales by Agent'!M332:O332)&gt;0,"YES","NO")</f>
        <v>NO</v>
      </c>
      <c r="P332" s="30" t="str">
        <f>IF(SUM('Sales by Agent'!N332:P332)&gt;0,"YES","NO")</f>
        <v>NO</v>
      </c>
      <c r="Q332" s="30" t="str">
        <f>IF(SUM('Sales by Agent'!O332:Q332)&gt;0,"YES","NO")</f>
        <v>NO</v>
      </c>
      <c r="R332" s="30" t="str">
        <f>IF(SUM('Sales by Agent'!P332:R332)&gt;0,"YES","NO")</f>
        <v>NO</v>
      </c>
      <c r="S332" s="30" t="str">
        <f>IF(SUM('Sales by Agent'!Q332:S332)&gt;0,"YES","NO")</f>
        <v>NO</v>
      </c>
      <c r="T332" s="30" t="str">
        <f>IF(SUM('Sales by Agent'!R332:T332)&gt;0,"YES","NO")</f>
        <v>NO</v>
      </c>
      <c r="U332" s="30" t="str">
        <f>IF(SUM('Sales by Agent'!S332:U332)&gt;0,"YES","NO")</f>
        <v>NO</v>
      </c>
      <c r="V332" s="30" t="str">
        <f>IF(SUM('Sales by Agent'!T332:V332)&gt;0,"YES","NO")</f>
        <v>NO</v>
      </c>
      <c r="W332" s="30" t="str">
        <f>IF(SUM('Sales by Agent'!U332:W332)&gt;0,"YES","NO")</f>
        <v>NO</v>
      </c>
      <c r="X332" s="30" t="str">
        <f>IF(SUM('Sales by Agent'!V332:X332)&gt;0,"YES","NO")</f>
        <v>NO</v>
      </c>
      <c r="Y332" s="30" t="str">
        <f>IF(SUM('Sales by Agent'!W332:Y332)&gt;0,"YES","NO")</f>
        <v>NO</v>
      </c>
      <c r="Z332" s="30" t="str">
        <f>IF(SUM('Sales by Agent'!X332:Z332)&gt;0,"YES","NO")</f>
        <v>NO</v>
      </c>
      <c r="AA332" s="30" t="str">
        <f>IF(SUM('Sales by Agent'!Y332:AA332)&gt;0,"YES","NO")</f>
        <v>NO</v>
      </c>
      <c r="AB332" s="30" t="str">
        <f>IF(SUM('Sales by Agent'!Z332:AB332)&gt;0,"YES","NO")</f>
        <v>NO</v>
      </c>
      <c r="AC332" s="30" t="str">
        <f>IF(SUM('Sales by Agent'!AA332:AC332)&gt;0,"YES","NO")</f>
        <v>NO</v>
      </c>
      <c r="AD332" s="30" t="str">
        <f>IF(SUM('Sales by Agent'!AB332:AD332)&gt;0,"YES","NO")</f>
        <v>YES</v>
      </c>
      <c r="AE332" s="30" t="str">
        <f>IF(SUM('Sales by Agent'!AC332:AE332)&gt;0,"YES","NO")</f>
        <v>YES</v>
      </c>
      <c r="AF332" s="30" t="str">
        <f>IF(SUM('Sales by Agent'!AD332:AF332)&gt;0,"YES","NO")</f>
        <v>YES</v>
      </c>
      <c r="AG332" s="30" t="str">
        <f>IF(SUM('Sales by Agent'!AE332:AG332)&gt;0,"YES","NO")</f>
        <v>YES</v>
      </c>
      <c r="AH332" s="30" t="str">
        <f>IF(SUM('Sales by Agent'!AF332:AH332)&gt;0,"YES","NO")</f>
        <v>YES</v>
      </c>
      <c r="AI332" s="30" t="str">
        <f>IF(SUM('Sales by Agent'!AG332:AI332)&gt;0,"YES","NO")</f>
        <v>YES</v>
      </c>
      <c r="AJ332" s="30" t="str">
        <f>IF(SUM('Sales by Agent'!AH332:AJ332)&gt;0,"YES","NO")</f>
        <v>YES</v>
      </c>
      <c r="AK332" s="30" t="str">
        <f>IF(SUM('Sales by Agent'!AI332:AK332)&gt;0,"YES","NO")</f>
        <v>YES</v>
      </c>
      <c r="AL332" s="30" t="str">
        <f>IF(SUM('Sales by Agent'!AJ332:AL332)&gt;0,"YES","NO")</f>
        <v>YES</v>
      </c>
      <c r="AM332" s="30" t="str">
        <f>IF(SUM('Sales by Agent'!AK332:AM332)&gt;0,"YES","NO")</f>
        <v>YES</v>
      </c>
      <c r="AN332" s="30" t="str">
        <f>IF(SUM('Sales by Agent'!AL332:AN332)&gt;0,"YES","NO")</f>
        <v>YES</v>
      </c>
      <c r="AO332" s="30" t="str">
        <f>IF(SUM('Sales by Agent'!AM332:AO332)&gt;0,"YES","NO")</f>
        <v>YES</v>
      </c>
      <c r="AP332" s="30" t="str">
        <f>IF(SUM('Sales by Agent'!AN332:AP332)&gt;0,"YES","NO")</f>
        <v>YES</v>
      </c>
      <c r="AQ332" s="30" t="str">
        <f>IF(SUM('Sales by Agent'!AO332:AQ332)&gt;0,"YES","NO")</f>
        <v>YES</v>
      </c>
      <c r="AR332" s="30" t="str">
        <f>IF(SUM('Sales by Agent'!AP332:AR332)&gt;0,"YES","NO")</f>
        <v>YES</v>
      </c>
      <c r="AS332" s="30" t="str">
        <f>IF(SUM('Sales by Agent'!AQ332:AS332)&gt;0,"YES","NO")</f>
        <v>YES</v>
      </c>
      <c r="AT332" s="30" t="str">
        <f>IF(SUM('Sales by Agent'!AR332:AT332)&gt;0,"YES","NO")</f>
        <v>YES</v>
      </c>
      <c r="AU332" s="30" t="str">
        <f>IF(SUM('Sales by Agent'!AS332:AU332)&gt;0,"YES","NO")</f>
        <v>YES</v>
      </c>
      <c r="AV332" s="30" t="str">
        <f>IF(SUM('Sales by Agent'!AT332:AV332)&gt;0,"YES","NO")</f>
        <v>YES</v>
      </c>
      <c r="AW332" s="87"/>
      <c r="AX332" t="str">
        <f t="shared" si="57"/>
        <v>NO</v>
      </c>
      <c r="AY332" t="str">
        <f t="shared" si="58"/>
        <v>NO</v>
      </c>
      <c r="AZ332" t="str">
        <f t="shared" si="59"/>
        <v>NO</v>
      </c>
      <c r="BA332" t="str">
        <f t="shared" si="60"/>
        <v>NO</v>
      </c>
      <c r="BB332" t="str">
        <f t="shared" si="61"/>
        <v>NO</v>
      </c>
      <c r="BC332" t="str">
        <f t="shared" si="62"/>
        <v>NO</v>
      </c>
      <c r="BD332" t="str">
        <f t="shared" si="63"/>
        <v>NO</v>
      </c>
      <c r="BE332" t="str">
        <f t="shared" si="64"/>
        <v>NO</v>
      </c>
      <c r="BF332" t="str">
        <f t="shared" si="65"/>
        <v>NO</v>
      </c>
      <c r="BG332" t="str">
        <f t="shared" si="66"/>
        <v>NO</v>
      </c>
      <c r="BH332" t="str">
        <f t="shared" si="56"/>
        <v>NO</v>
      </c>
    </row>
    <row r="333" spans="1:60">
      <c r="A333" s="564" t="s">
        <v>24</v>
      </c>
      <c r="B333" s="564" t="s">
        <v>2644</v>
      </c>
      <c r="C333" s="564" t="s">
        <v>478</v>
      </c>
      <c r="D333" s="564" t="s">
        <v>954</v>
      </c>
      <c r="E333" s="564" t="s">
        <v>1005</v>
      </c>
      <c r="F333" s="565">
        <v>0</v>
      </c>
      <c r="G333" s="86"/>
      <c r="H333" s="86"/>
      <c r="I333" s="30" t="str">
        <f>IF(SUM('Sales by Agent'!G333:I333)&gt;0,"YES","NO")</f>
        <v>NO</v>
      </c>
      <c r="J333" s="30" t="str">
        <f>IF(SUM('Sales by Agent'!H333:J333)&gt;0,"YES","NO")</f>
        <v>NO</v>
      </c>
      <c r="K333" s="30" t="str">
        <f>IF(SUM('Sales by Agent'!I333:K333)&gt;0,"YES","NO")</f>
        <v>NO</v>
      </c>
      <c r="L333" s="30" t="str">
        <f>IF(SUM('Sales by Agent'!J333:L333)&gt;0,"YES","NO")</f>
        <v>NO</v>
      </c>
      <c r="M333" s="30" t="str">
        <f>IF(SUM('Sales by Agent'!K333:M333)&gt;0,"YES","NO")</f>
        <v>NO</v>
      </c>
      <c r="N333" s="30" t="str">
        <f>IF(SUM('Sales by Agent'!L333:N333)&gt;0,"YES","NO")</f>
        <v>NO</v>
      </c>
      <c r="O333" s="30" t="str">
        <f>IF(SUM('Sales by Agent'!M333:O333)&gt;0,"YES","NO")</f>
        <v>NO</v>
      </c>
      <c r="P333" s="30" t="str">
        <f>IF(SUM('Sales by Agent'!N333:P333)&gt;0,"YES","NO")</f>
        <v>NO</v>
      </c>
      <c r="Q333" s="30" t="str">
        <f>IF(SUM('Sales by Agent'!O333:Q333)&gt;0,"YES","NO")</f>
        <v>NO</v>
      </c>
      <c r="R333" s="30" t="str">
        <f>IF(SUM('Sales by Agent'!P333:R333)&gt;0,"YES","NO")</f>
        <v>NO</v>
      </c>
      <c r="S333" s="30" t="str">
        <f>IF(SUM('Sales by Agent'!Q333:S333)&gt;0,"YES","NO")</f>
        <v>NO</v>
      </c>
      <c r="T333" s="30" t="str">
        <f>IF(SUM('Sales by Agent'!R333:T333)&gt;0,"YES","NO")</f>
        <v>NO</v>
      </c>
      <c r="U333" s="30" t="str">
        <f>IF(SUM('Sales by Agent'!S333:U333)&gt;0,"YES","NO")</f>
        <v>NO</v>
      </c>
      <c r="V333" s="30" t="str">
        <f>IF(SUM('Sales by Agent'!T333:V333)&gt;0,"YES","NO")</f>
        <v>NO</v>
      </c>
      <c r="W333" s="30" t="str">
        <f>IF(SUM('Sales by Agent'!U333:W333)&gt;0,"YES","NO")</f>
        <v>NO</v>
      </c>
      <c r="X333" s="30" t="str">
        <f>IF(SUM('Sales by Agent'!V333:X333)&gt;0,"YES","NO")</f>
        <v>NO</v>
      </c>
      <c r="Y333" s="30" t="str">
        <f>IF(SUM('Sales by Agent'!W333:Y333)&gt;0,"YES","NO")</f>
        <v>NO</v>
      </c>
      <c r="Z333" s="30" t="str">
        <f>IF(SUM('Sales by Agent'!X333:Z333)&gt;0,"YES","NO")</f>
        <v>NO</v>
      </c>
      <c r="AA333" s="30" t="str">
        <f>IF(SUM('Sales by Agent'!Y333:AA333)&gt;0,"YES","NO")</f>
        <v>NO</v>
      </c>
      <c r="AB333" s="30" t="str">
        <f>IF(SUM('Sales by Agent'!Z333:AB333)&gt;0,"YES","NO")</f>
        <v>NO</v>
      </c>
      <c r="AC333" s="30" t="str">
        <f>IF(SUM('Sales by Agent'!AA333:AC333)&gt;0,"YES","NO")</f>
        <v>NO</v>
      </c>
      <c r="AD333" s="30" t="str">
        <f>IF(SUM('Sales by Agent'!AB333:AD333)&gt;0,"YES","NO")</f>
        <v>NO</v>
      </c>
      <c r="AE333" s="30" t="str">
        <f>IF(SUM('Sales by Agent'!AC333:AE333)&gt;0,"YES","NO")</f>
        <v>NO</v>
      </c>
      <c r="AF333" s="30" t="str">
        <f>IF(SUM('Sales by Agent'!AD333:AF333)&gt;0,"YES","NO")</f>
        <v>NO</v>
      </c>
      <c r="AG333" s="30" t="str">
        <f>IF(SUM('Sales by Agent'!AE333:AG333)&gt;0,"YES","NO")</f>
        <v>NO</v>
      </c>
      <c r="AH333" s="30" t="str">
        <f>IF(SUM('Sales by Agent'!AF333:AH333)&gt;0,"YES","NO")</f>
        <v>NO</v>
      </c>
      <c r="AI333" s="30" t="str">
        <f>IF(SUM('Sales by Agent'!AG333:AI333)&gt;0,"YES","NO")</f>
        <v>NO</v>
      </c>
      <c r="AJ333" s="30" t="str">
        <f>IF(SUM('Sales by Agent'!AH333:AJ333)&gt;0,"YES","NO")</f>
        <v>NO</v>
      </c>
      <c r="AK333" s="30" t="str">
        <f>IF(SUM('Sales by Agent'!AI333:AK333)&gt;0,"YES","NO")</f>
        <v>NO</v>
      </c>
      <c r="AL333" s="30" t="str">
        <f>IF(SUM('Sales by Agent'!AJ333:AL333)&gt;0,"YES","NO")</f>
        <v>NO</v>
      </c>
      <c r="AM333" s="30" t="str">
        <f>IF(SUM('Sales by Agent'!AK333:AM333)&gt;0,"YES","NO")</f>
        <v>NO</v>
      </c>
      <c r="AN333" s="30" t="str">
        <f>IF(SUM('Sales by Agent'!AL333:AN333)&gt;0,"YES","NO")</f>
        <v>NO</v>
      </c>
      <c r="AO333" s="30" t="str">
        <f>IF(SUM('Sales by Agent'!AM333:AO333)&gt;0,"YES","NO")</f>
        <v>NO</v>
      </c>
      <c r="AP333" s="30" t="str">
        <f>IF(SUM('Sales by Agent'!AN333:AP333)&gt;0,"YES","NO")</f>
        <v>NO</v>
      </c>
      <c r="AQ333" s="30" t="str">
        <f>IF(SUM('Sales by Agent'!AO333:AQ333)&gt;0,"YES","NO")</f>
        <v>NO</v>
      </c>
      <c r="AR333" s="30" t="str">
        <f>IF(SUM('Sales by Agent'!AP333:AR333)&gt;0,"YES","NO")</f>
        <v>NO</v>
      </c>
      <c r="AS333" s="30" t="str">
        <f>IF(SUM('Sales by Agent'!AQ333:AS333)&gt;0,"YES","NO")</f>
        <v>NO</v>
      </c>
      <c r="AT333" s="30" t="str">
        <f>IF(SUM('Sales by Agent'!AR333:AT333)&gt;0,"YES","NO")</f>
        <v>NO</v>
      </c>
      <c r="AU333" s="30" t="str">
        <f>IF(SUM('Sales by Agent'!AS333:AU333)&gt;0,"YES","NO")</f>
        <v>NO</v>
      </c>
      <c r="AV333" s="30" t="str">
        <f>IF(SUM('Sales by Agent'!AT333:AV333)&gt;0,"YES","NO")</f>
        <v>NO</v>
      </c>
      <c r="AW333" s="87"/>
      <c r="AX333" t="str">
        <f t="shared" si="57"/>
        <v>NO</v>
      </c>
      <c r="AY333" t="str">
        <f t="shared" si="58"/>
        <v>NO</v>
      </c>
      <c r="AZ333" t="str">
        <f t="shared" si="59"/>
        <v>NO</v>
      </c>
      <c r="BA333" t="str">
        <f t="shared" si="60"/>
        <v>NO</v>
      </c>
      <c r="BB333" t="str">
        <f t="shared" si="61"/>
        <v>NO</v>
      </c>
      <c r="BC333" t="str">
        <f t="shared" si="62"/>
        <v>NO</v>
      </c>
      <c r="BD333" t="str">
        <f t="shared" si="63"/>
        <v>NO</v>
      </c>
      <c r="BE333" t="str">
        <f t="shared" si="64"/>
        <v>NO</v>
      </c>
      <c r="BF333" t="str">
        <f t="shared" si="65"/>
        <v>NO</v>
      </c>
      <c r="BG333" t="str">
        <f t="shared" si="66"/>
        <v>NO</v>
      </c>
      <c r="BH333" t="str">
        <f t="shared" si="56"/>
        <v>NO</v>
      </c>
    </row>
    <row r="334" spans="1:60">
      <c r="A334" s="564" t="s">
        <v>33</v>
      </c>
      <c r="B334" s="564" t="s">
        <v>2645</v>
      </c>
      <c r="C334" s="564" t="s">
        <v>478</v>
      </c>
      <c r="D334" s="564" t="s">
        <v>954</v>
      </c>
      <c r="E334" s="564" t="s">
        <v>1005</v>
      </c>
      <c r="F334" s="565">
        <v>16474770</v>
      </c>
      <c r="G334" s="86"/>
      <c r="H334" s="86"/>
      <c r="I334" s="30" t="str">
        <f>IF(SUM('Sales by Agent'!G334:I334)&gt;0,"YES","NO")</f>
        <v>YES</v>
      </c>
      <c r="J334" s="30" t="str">
        <f>IF(SUM('Sales by Agent'!H334:J334)&gt;0,"YES","NO")</f>
        <v>YES</v>
      </c>
      <c r="K334" s="30" t="str">
        <f>IF(SUM('Sales by Agent'!I334:K334)&gt;0,"YES","NO")</f>
        <v>YES</v>
      </c>
      <c r="L334" s="30" t="str">
        <f>IF(SUM('Sales by Agent'!J334:L334)&gt;0,"YES","NO")</f>
        <v>YES</v>
      </c>
      <c r="M334" s="30" t="str">
        <f>IF(SUM('Sales by Agent'!K334:M334)&gt;0,"YES","NO")</f>
        <v>YES</v>
      </c>
      <c r="N334" s="30" t="str">
        <f>IF(SUM('Sales by Agent'!L334:N334)&gt;0,"YES","NO")</f>
        <v>YES</v>
      </c>
      <c r="O334" s="30" t="str">
        <f>IF(SUM('Sales by Agent'!M334:O334)&gt;0,"YES","NO")</f>
        <v>YES</v>
      </c>
      <c r="P334" s="30" t="str">
        <f>IF(SUM('Sales by Agent'!N334:P334)&gt;0,"YES","NO")</f>
        <v>YES</v>
      </c>
      <c r="Q334" s="30" t="str">
        <f>IF(SUM('Sales by Agent'!O334:Q334)&gt;0,"YES","NO")</f>
        <v>YES</v>
      </c>
      <c r="R334" s="30" t="str">
        <f>IF(SUM('Sales by Agent'!P334:R334)&gt;0,"YES","NO")</f>
        <v>YES</v>
      </c>
      <c r="S334" s="30" t="str">
        <f>IF(SUM('Sales by Agent'!Q334:S334)&gt;0,"YES","NO")</f>
        <v>YES</v>
      </c>
      <c r="T334" s="30" t="str">
        <f>IF(SUM('Sales by Agent'!R334:T334)&gt;0,"YES","NO")</f>
        <v>YES</v>
      </c>
      <c r="U334" s="30" t="str">
        <f>IF(SUM('Sales by Agent'!S334:U334)&gt;0,"YES","NO")</f>
        <v>YES</v>
      </c>
      <c r="V334" s="30" t="str">
        <f>IF(SUM('Sales by Agent'!T334:V334)&gt;0,"YES","NO")</f>
        <v>YES</v>
      </c>
      <c r="W334" s="30" t="str">
        <f>IF(SUM('Sales by Agent'!U334:W334)&gt;0,"YES","NO")</f>
        <v>YES</v>
      </c>
      <c r="X334" s="30" t="str">
        <f>IF(SUM('Sales by Agent'!V334:X334)&gt;0,"YES","NO")</f>
        <v>YES</v>
      </c>
      <c r="Y334" s="30" t="str">
        <f>IF(SUM('Sales by Agent'!W334:Y334)&gt;0,"YES","NO")</f>
        <v>YES</v>
      </c>
      <c r="Z334" s="30" t="str">
        <f>IF(SUM('Sales by Agent'!X334:Z334)&gt;0,"YES","NO")</f>
        <v>YES</v>
      </c>
      <c r="AA334" s="30" t="str">
        <f>IF(SUM('Sales by Agent'!Y334:AA334)&gt;0,"YES","NO")</f>
        <v>YES</v>
      </c>
      <c r="AB334" s="30" t="str">
        <f>IF(SUM('Sales by Agent'!Z334:AB334)&gt;0,"YES","NO")</f>
        <v>YES</v>
      </c>
      <c r="AC334" s="30" t="str">
        <f>IF(SUM('Sales by Agent'!AA334:AC334)&gt;0,"YES","NO")</f>
        <v>YES</v>
      </c>
      <c r="AD334" s="30" t="str">
        <f>IF(SUM('Sales by Agent'!AB334:AD334)&gt;0,"YES","NO")</f>
        <v>YES</v>
      </c>
      <c r="AE334" s="30" t="str">
        <f>IF(SUM('Sales by Agent'!AC334:AE334)&gt;0,"YES","NO")</f>
        <v>YES</v>
      </c>
      <c r="AF334" s="30" t="str">
        <f>IF(SUM('Sales by Agent'!AD334:AF334)&gt;0,"YES","NO")</f>
        <v>YES</v>
      </c>
      <c r="AG334" s="30" t="str">
        <f>IF(SUM('Sales by Agent'!AE334:AG334)&gt;0,"YES","NO")</f>
        <v>YES</v>
      </c>
      <c r="AH334" s="30" t="str">
        <f>IF(SUM('Sales by Agent'!AF334:AH334)&gt;0,"YES","NO")</f>
        <v>YES</v>
      </c>
      <c r="AI334" s="30" t="str">
        <f>IF(SUM('Sales by Agent'!AG334:AI334)&gt;0,"YES","NO")</f>
        <v>YES</v>
      </c>
      <c r="AJ334" s="30" t="str">
        <f>IF(SUM('Sales by Agent'!AH334:AJ334)&gt;0,"YES","NO")</f>
        <v>YES</v>
      </c>
      <c r="AK334" s="30" t="str">
        <f>IF(SUM('Sales by Agent'!AI334:AK334)&gt;0,"YES","NO")</f>
        <v>YES</v>
      </c>
      <c r="AL334" s="30" t="str">
        <f>IF(SUM('Sales by Agent'!AJ334:AL334)&gt;0,"YES","NO")</f>
        <v>YES</v>
      </c>
      <c r="AM334" s="30" t="str">
        <f>IF(SUM('Sales by Agent'!AK334:AM334)&gt;0,"YES","NO")</f>
        <v>YES</v>
      </c>
      <c r="AN334" s="30" t="str">
        <f>IF(SUM('Sales by Agent'!AL334:AN334)&gt;0,"YES","NO")</f>
        <v>YES</v>
      </c>
      <c r="AO334" s="30" t="str">
        <f>IF(SUM('Sales by Agent'!AM334:AO334)&gt;0,"YES","NO")</f>
        <v>YES</v>
      </c>
      <c r="AP334" s="30" t="str">
        <f>IF(SUM('Sales by Agent'!AN334:AP334)&gt;0,"YES","NO")</f>
        <v>YES</v>
      </c>
      <c r="AQ334" s="30" t="str">
        <f>IF(SUM('Sales by Agent'!AO334:AQ334)&gt;0,"YES","NO")</f>
        <v>YES</v>
      </c>
      <c r="AR334" s="30" t="str">
        <f>IF(SUM('Sales by Agent'!AP334:AR334)&gt;0,"YES","NO")</f>
        <v>YES</v>
      </c>
      <c r="AS334" s="30" t="str">
        <f>IF(SUM('Sales by Agent'!AQ334:AS334)&gt;0,"YES","NO")</f>
        <v>YES</v>
      </c>
      <c r="AT334" s="30" t="str">
        <f>IF(SUM('Sales by Agent'!AR334:AT334)&gt;0,"YES","NO")</f>
        <v>YES</v>
      </c>
      <c r="AU334" s="30" t="str">
        <f>IF(SUM('Sales by Agent'!AS334:AU334)&gt;0,"YES","NO")</f>
        <v>YES</v>
      </c>
      <c r="AV334" s="30" t="str">
        <f>IF(SUM('Sales by Agent'!AT334:AV334)&gt;0,"YES","NO")</f>
        <v>YES</v>
      </c>
      <c r="AW334" s="87"/>
      <c r="AX334" t="str">
        <f t="shared" si="57"/>
        <v>NO</v>
      </c>
      <c r="AY334" t="str">
        <f t="shared" si="58"/>
        <v>NO</v>
      </c>
      <c r="AZ334" t="str">
        <f t="shared" si="59"/>
        <v>NO</v>
      </c>
      <c r="BA334" t="str">
        <f t="shared" si="60"/>
        <v>NO</v>
      </c>
      <c r="BB334" t="str">
        <f t="shared" si="61"/>
        <v>NO</v>
      </c>
      <c r="BC334" t="str">
        <f t="shared" si="62"/>
        <v>NO</v>
      </c>
      <c r="BD334" t="str">
        <f t="shared" si="63"/>
        <v>NO</v>
      </c>
      <c r="BE334" t="str">
        <f t="shared" si="64"/>
        <v>NO</v>
      </c>
      <c r="BF334" t="str">
        <f t="shared" si="65"/>
        <v>NO</v>
      </c>
      <c r="BG334" t="str">
        <f t="shared" si="66"/>
        <v>NO</v>
      </c>
      <c r="BH334" t="str">
        <f t="shared" si="56"/>
        <v>NO</v>
      </c>
    </row>
    <row r="335" spans="1:60">
      <c r="A335" s="564" t="s">
        <v>38</v>
      </c>
      <c r="B335" s="564" t="s">
        <v>2646</v>
      </c>
      <c r="C335" s="564" t="s">
        <v>478</v>
      </c>
      <c r="D335" s="564" t="s">
        <v>954</v>
      </c>
      <c r="E335" s="564" t="s">
        <v>1005</v>
      </c>
      <c r="F335" s="565">
        <v>218450</v>
      </c>
      <c r="G335" s="31"/>
      <c r="H335" s="31"/>
      <c r="I335" s="30" t="str">
        <f>IF(SUM('Sales by Agent'!G335:I335)&gt;0,"YES","NO")</f>
        <v>NO</v>
      </c>
      <c r="J335" s="30" t="str">
        <f>IF(SUM('Sales by Agent'!H335:J335)&gt;0,"YES","NO")</f>
        <v>NO</v>
      </c>
      <c r="K335" s="30" t="str">
        <f>IF(SUM('Sales by Agent'!I335:K335)&gt;0,"YES","NO")</f>
        <v>NO</v>
      </c>
      <c r="L335" s="30" t="str">
        <f>IF(SUM('Sales by Agent'!J335:L335)&gt;0,"YES","NO")</f>
        <v>NO</v>
      </c>
      <c r="M335" s="30" t="str">
        <f>IF(SUM('Sales by Agent'!K335:M335)&gt;0,"YES","NO")</f>
        <v>NO</v>
      </c>
      <c r="N335" s="30" t="str">
        <f>IF(SUM('Sales by Agent'!L335:N335)&gt;0,"YES","NO")</f>
        <v>NO</v>
      </c>
      <c r="O335" s="30" t="str">
        <f>IF(SUM('Sales by Agent'!M335:O335)&gt;0,"YES","NO")</f>
        <v>NO</v>
      </c>
      <c r="P335" s="30" t="str">
        <f>IF(SUM('Sales by Agent'!N335:P335)&gt;0,"YES","NO")</f>
        <v>NO</v>
      </c>
      <c r="Q335" s="30" t="str">
        <f>IF(SUM('Sales by Agent'!O335:Q335)&gt;0,"YES","NO")</f>
        <v>NO</v>
      </c>
      <c r="R335" s="30" t="str">
        <f>IF(SUM('Sales by Agent'!P335:R335)&gt;0,"YES","NO")</f>
        <v>NO</v>
      </c>
      <c r="S335" s="30" t="str">
        <f>IF(SUM('Sales by Agent'!Q335:S335)&gt;0,"YES","NO")</f>
        <v>NO</v>
      </c>
      <c r="T335" s="30" t="str">
        <f>IF(SUM('Sales by Agent'!R335:T335)&gt;0,"YES","NO")</f>
        <v>NO</v>
      </c>
      <c r="U335" s="30" t="str">
        <f>IF(SUM('Sales by Agent'!S335:U335)&gt;0,"YES","NO")</f>
        <v>NO</v>
      </c>
      <c r="V335" s="30" t="str">
        <f>IF(SUM('Sales by Agent'!T335:V335)&gt;0,"YES","NO")</f>
        <v>NO</v>
      </c>
      <c r="W335" s="30" t="str">
        <f>IF(SUM('Sales by Agent'!U335:W335)&gt;0,"YES","NO")</f>
        <v>NO</v>
      </c>
      <c r="X335" s="30" t="str">
        <f>IF(SUM('Sales by Agent'!V335:X335)&gt;0,"YES","NO")</f>
        <v>NO</v>
      </c>
      <c r="Y335" s="30" t="str">
        <f>IF(SUM('Sales by Agent'!W335:Y335)&gt;0,"YES","NO")</f>
        <v>NO</v>
      </c>
      <c r="Z335" s="30" t="str">
        <f>IF(SUM('Sales by Agent'!X335:Z335)&gt;0,"YES","NO")</f>
        <v>NO</v>
      </c>
      <c r="AA335" s="30" t="str">
        <f>IF(SUM('Sales by Agent'!Y335:AA335)&gt;0,"YES","NO")</f>
        <v>NO</v>
      </c>
      <c r="AB335" s="30" t="str">
        <f>IF(SUM('Sales by Agent'!Z335:AB335)&gt;0,"YES","NO")</f>
        <v>NO</v>
      </c>
      <c r="AC335" s="30" t="str">
        <f>IF(SUM('Sales by Agent'!AA335:AC335)&gt;0,"YES","NO")</f>
        <v>NO</v>
      </c>
      <c r="AD335" s="30" t="str">
        <f>IF(SUM('Sales by Agent'!AB335:AD335)&gt;0,"YES","NO")</f>
        <v>YES</v>
      </c>
      <c r="AE335" s="30" t="str">
        <f>IF(SUM('Sales by Agent'!AC335:AE335)&gt;0,"YES","NO")</f>
        <v>YES</v>
      </c>
      <c r="AF335" s="30" t="str">
        <f>IF(SUM('Sales by Agent'!AD335:AF335)&gt;0,"YES","NO")</f>
        <v>YES</v>
      </c>
      <c r="AG335" s="30" t="str">
        <f>IF(SUM('Sales by Agent'!AE335:AG335)&gt;0,"YES","NO")</f>
        <v>YES</v>
      </c>
      <c r="AH335" s="30" t="str">
        <f>IF(SUM('Sales by Agent'!AF335:AH335)&gt;0,"YES","NO")</f>
        <v>YES</v>
      </c>
      <c r="AI335" s="30" t="str">
        <f>IF(SUM('Sales by Agent'!AG335:AI335)&gt;0,"YES","NO")</f>
        <v>YES</v>
      </c>
      <c r="AJ335" s="30" t="str">
        <f>IF(SUM('Sales by Agent'!AH335:AJ335)&gt;0,"YES","NO")</f>
        <v>NO</v>
      </c>
      <c r="AK335" s="30" t="str">
        <f>IF(SUM('Sales by Agent'!AI335:AK335)&gt;0,"YES","NO")</f>
        <v>NO</v>
      </c>
      <c r="AL335" s="30" t="str">
        <f>IF(SUM('Sales by Agent'!AJ335:AL335)&gt;0,"YES","NO")</f>
        <v>NO</v>
      </c>
      <c r="AM335" s="30" t="str">
        <f>IF(SUM('Sales by Agent'!AK335:AM335)&gt;0,"YES","NO")</f>
        <v>NO</v>
      </c>
      <c r="AN335" s="30" t="str">
        <f>IF(SUM('Sales by Agent'!AL335:AN335)&gt;0,"YES","NO")</f>
        <v>NO</v>
      </c>
      <c r="AO335" s="30" t="str">
        <f>IF(SUM('Sales by Agent'!AM335:AO335)&gt;0,"YES","NO")</f>
        <v>NO</v>
      </c>
      <c r="AP335" s="30" t="str">
        <f>IF(SUM('Sales by Agent'!AN335:AP335)&gt;0,"YES","NO")</f>
        <v>NO</v>
      </c>
      <c r="AQ335" s="30" t="str">
        <f>IF(SUM('Sales by Agent'!AO335:AQ335)&gt;0,"YES","NO")</f>
        <v>NO</v>
      </c>
      <c r="AR335" s="30" t="str">
        <f>IF(SUM('Sales by Agent'!AP335:AR335)&gt;0,"YES","NO")</f>
        <v>NO</v>
      </c>
      <c r="AS335" s="30" t="str">
        <f>IF(SUM('Sales by Agent'!AQ335:AS335)&gt;0,"YES","NO")</f>
        <v>NO</v>
      </c>
      <c r="AT335" s="30" t="str">
        <f>IF(SUM('Sales by Agent'!AR335:AT335)&gt;0,"YES","NO")</f>
        <v>NO</v>
      </c>
      <c r="AU335" s="30" t="str">
        <f>IF(SUM('Sales by Agent'!AS335:AU335)&gt;0,"YES","NO")</f>
        <v>NO</v>
      </c>
      <c r="AV335" s="30" t="str">
        <f>IF(SUM('Sales by Agent'!AT335:AV335)&gt;0,"YES","NO")</f>
        <v>NO</v>
      </c>
      <c r="AW335" s="87"/>
      <c r="AX335" t="str">
        <f t="shared" si="57"/>
        <v>NO</v>
      </c>
      <c r="AY335" t="str">
        <f t="shared" si="58"/>
        <v>NO</v>
      </c>
      <c r="AZ335" t="str">
        <f t="shared" si="59"/>
        <v>NO</v>
      </c>
      <c r="BA335" t="str">
        <f t="shared" si="60"/>
        <v>NO</v>
      </c>
      <c r="BB335" t="str">
        <f t="shared" si="61"/>
        <v>NO</v>
      </c>
      <c r="BC335" t="str">
        <f t="shared" si="62"/>
        <v>NEW INACTIVE</v>
      </c>
      <c r="BD335" t="str">
        <f t="shared" si="63"/>
        <v>NO</v>
      </c>
      <c r="BE335" t="str">
        <f t="shared" si="64"/>
        <v>NO</v>
      </c>
      <c r="BF335" t="str">
        <f t="shared" si="65"/>
        <v>NO</v>
      </c>
      <c r="BG335" t="str">
        <f t="shared" si="66"/>
        <v>NO</v>
      </c>
      <c r="BH335" t="str">
        <f t="shared" si="56"/>
        <v>NO</v>
      </c>
    </row>
    <row r="336" spans="1:60">
      <c r="A336" s="564" t="s">
        <v>392</v>
      </c>
      <c r="B336" s="564" t="s">
        <v>2647</v>
      </c>
      <c r="C336" s="564" t="s">
        <v>393</v>
      </c>
      <c r="D336" s="564" t="s">
        <v>393</v>
      </c>
      <c r="E336" s="564" t="s">
        <v>1005</v>
      </c>
      <c r="F336" s="565">
        <v>62000</v>
      </c>
      <c r="G336" s="31"/>
      <c r="H336" s="31"/>
      <c r="I336" s="30" t="str">
        <f>IF(SUM('Sales by Agent'!G336:I336)&gt;0,"YES","NO")</f>
        <v>NO</v>
      </c>
      <c r="J336" s="30" t="str">
        <f>IF(SUM('Sales by Agent'!H336:J336)&gt;0,"YES","NO")</f>
        <v>NO</v>
      </c>
      <c r="K336" s="30" t="str">
        <f>IF(SUM('Sales by Agent'!I336:K336)&gt;0,"YES","NO")</f>
        <v>NO</v>
      </c>
      <c r="L336" s="30" t="str">
        <f>IF(SUM('Sales by Agent'!J336:L336)&gt;0,"YES","NO")</f>
        <v>NO</v>
      </c>
      <c r="M336" s="30" t="str">
        <f>IF(SUM('Sales by Agent'!K336:M336)&gt;0,"YES","NO")</f>
        <v>NO</v>
      </c>
      <c r="N336" s="30" t="str">
        <f>IF(SUM('Sales by Agent'!L336:N336)&gt;0,"YES","NO")</f>
        <v>NO</v>
      </c>
      <c r="O336" s="30" t="str">
        <f>IF(SUM('Sales by Agent'!M336:O336)&gt;0,"YES","NO")</f>
        <v>NO</v>
      </c>
      <c r="P336" s="30" t="str">
        <f>IF(SUM('Sales by Agent'!N336:P336)&gt;0,"YES","NO")</f>
        <v>NO</v>
      </c>
      <c r="Q336" s="30" t="str">
        <f>IF(SUM('Sales by Agent'!O336:Q336)&gt;0,"YES","NO")</f>
        <v>NO</v>
      </c>
      <c r="R336" s="30" t="str">
        <f>IF(SUM('Sales by Agent'!P336:R336)&gt;0,"YES","NO")</f>
        <v>NO</v>
      </c>
      <c r="S336" s="30" t="str">
        <f>IF(SUM('Sales by Agent'!Q336:S336)&gt;0,"YES","NO")</f>
        <v>NO</v>
      </c>
      <c r="T336" s="30" t="str">
        <f>IF(SUM('Sales by Agent'!R336:T336)&gt;0,"YES","NO")</f>
        <v>NO</v>
      </c>
      <c r="U336" s="30" t="str">
        <f>IF(SUM('Sales by Agent'!S336:U336)&gt;0,"YES","NO")</f>
        <v>NO</v>
      </c>
      <c r="V336" s="30" t="str">
        <f>IF(SUM('Sales by Agent'!T336:V336)&gt;0,"YES","NO")</f>
        <v>NO</v>
      </c>
      <c r="W336" s="30" t="str">
        <f>IF(SUM('Sales by Agent'!U336:W336)&gt;0,"YES","NO")</f>
        <v>NO</v>
      </c>
      <c r="X336" s="30" t="str">
        <f>IF(SUM('Sales by Agent'!V336:X336)&gt;0,"YES","NO")</f>
        <v>NO</v>
      </c>
      <c r="Y336" s="30" t="str">
        <f>IF(SUM('Sales by Agent'!W336:Y336)&gt;0,"YES","NO")</f>
        <v>NO</v>
      </c>
      <c r="Z336" s="30" t="str">
        <f>IF(SUM('Sales by Agent'!X336:Z336)&gt;0,"YES","NO")</f>
        <v>NO</v>
      </c>
      <c r="AA336" s="30" t="str">
        <f>IF(SUM('Sales by Agent'!Y336:AA336)&gt;0,"YES","NO")</f>
        <v>NO</v>
      </c>
      <c r="AB336" s="30" t="str">
        <f>IF(SUM('Sales by Agent'!Z336:AB336)&gt;0,"YES","NO")</f>
        <v>NO</v>
      </c>
      <c r="AC336" s="30" t="str">
        <f>IF(SUM('Sales by Agent'!AA336:AC336)&gt;0,"YES","NO")</f>
        <v>NO</v>
      </c>
      <c r="AD336" s="30" t="str">
        <f>IF(SUM('Sales by Agent'!AB336:AD336)&gt;0,"YES","NO")</f>
        <v>YES</v>
      </c>
      <c r="AE336" s="30" t="str">
        <f>IF(SUM('Sales by Agent'!AC336:AE336)&gt;0,"YES","NO")</f>
        <v>YES</v>
      </c>
      <c r="AF336" s="30" t="str">
        <f>IF(SUM('Sales by Agent'!AD336:AF336)&gt;0,"YES","NO")</f>
        <v>YES</v>
      </c>
      <c r="AG336" s="30" t="str">
        <f>IF(SUM('Sales by Agent'!AE336:AG336)&gt;0,"YES","NO")</f>
        <v>NO</v>
      </c>
      <c r="AH336" s="30" t="str">
        <f>IF(SUM('Sales by Agent'!AF336:AH336)&gt;0,"YES","NO")</f>
        <v>NO</v>
      </c>
      <c r="AI336" s="30" t="str">
        <f>IF(SUM('Sales by Agent'!AG336:AI336)&gt;0,"YES","NO")</f>
        <v>NO</v>
      </c>
      <c r="AJ336" s="30" t="str">
        <f>IF(SUM('Sales by Agent'!AH336:AJ336)&gt;0,"YES","NO")</f>
        <v>NO</v>
      </c>
      <c r="AK336" s="30" t="str">
        <f>IF(SUM('Sales by Agent'!AI336:AK336)&gt;0,"YES","NO")</f>
        <v>NO</v>
      </c>
      <c r="AL336" s="30" t="str">
        <f>IF(SUM('Sales by Agent'!AJ336:AL336)&gt;0,"YES","NO")</f>
        <v>NO</v>
      </c>
      <c r="AM336" s="30" t="str">
        <f>IF(SUM('Sales by Agent'!AK336:AM336)&gt;0,"YES","NO")</f>
        <v>NO</v>
      </c>
      <c r="AN336" s="30" t="str">
        <f>IF(SUM('Sales by Agent'!AL336:AN336)&gt;0,"YES","NO")</f>
        <v>NO</v>
      </c>
      <c r="AO336" s="30" t="str">
        <f>IF(SUM('Sales by Agent'!AM336:AO336)&gt;0,"YES","NO")</f>
        <v>NO</v>
      </c>
      <c r="AP336" s="30" t="str">
        <f>IF(SUM('Sales by Agent'!AN336:AP336)&gt;0,"YES","NO")</f>
        <v>NO</v>
      </c>
      <c r="AQ336" s="30" t="str">
        <f>IF(SUM('Sales by Agent'!AO336:AQ336)&gt;0,"YES","NO")</f>
        <v>NO</v>
      </c>
      <c r="AR336" s="30" t="str">
        <f>IF(SUM('Sales by Agent'!AP336:AR336)&gt;0,"YES","NO")</f>
        <v>NO</v>
      </c>
      <c r="AS336" s="30" t="str">
        <f>IF(SUM('Sales by Agent'!AQ336:AS336)&gt;0,"YES","NO")</f>
        <v>NO</v>
      </c>
      <c r="AT336" s="30" t="str">
        <f>IF(SUM('Sales by Agent'!AR336:AT336)&gt;0,"YES","NO")</f>
        <v>NO</v>
      </c>
      <c r="AU336" s="30" t="str">
        <f>IF(SUM('Sales by Agent'!AS336:AU336)&gt;0,"YES","NO")</f>
        <v>NO</v>
      </c>
      <c r="AV336" s="30" t="str">
        <f>IF(SUM('Sales by Agent'!AT336:AV336)&gt;0,"YES","NO")</f>
        <v>NO</v>
      </c>
      <c r="AW336" s="87"/>
      <c r="AX336" t="str">
        <f t="shared" si="57"/>
        <v>NO</v>
      </c>
      <c r="AY336" t="str">
        <f t="shared" si="58"/>
        <v>NO</v>
      </c>
      <c r="AZ336" t="str">
        <f t="shared" si="59"/>
        <v>NEW INACTIVE</v>
      </c>
      <c r="BA336" t="str">
        <f t="shared" si="60"/>
        <v>NO</v>
      </c>
      <c r="BB336" t="str">
        <f t="shared" si="61"/>
        <v>NO</v>
      </c>
      <c r="BC336" t="str">
        <f t="shared" si="62"/>
        <v>NO</v>
      </c>
      <c r="BD336" t="str">
        <f t="shared" si="63"/>
        <v>NO</v>
      </c>
      <c r="BE336" t="str">
        <f t="shared" si="64"/>
        <v>NO</v>
      </c>
      <c r="BF336" t="str">
        <f t="shared" si="65"/>
        <v>NO</v>
      </c>
      <c r="BG336" t="str">
        <f t="shared" si="66"/>
        <v>NO</v>
      </c>
      <c r="BH336" t="str">
        <f t="shared" si="56"/>
        <v>NO</v>
      </c>
    </row>
    <row r="337" spans="1:60">
      <c r="A337" s="564" t="s">
        <v>1201</v>
      </c>
      <c r="B337" s="564" t="s">
        <v>2648</v>
      </c>
      <c r="C337" s="564" t="s">
        <v>393</v>
      </c>
      <c r="D337" s="564" t="s">
        <v>393</v>
      </c>
      <c r="E337" s="564" t="s">
        <v>1005</v>
      </c>
      <c r="F337" s="565">
        <v>8250</v>
      </c>
      <c r="G337" s="31"/>
      <c r="H337" s="31"/>
      <c r="I337" s="30" t="str">
        <f>IF(SUM('Sales by Agent'!G337:I337)&gt;0,"YES","NO")</f>
        <v>NO</v>
      </c>
      <c r="J337" s="30" t="str">
        <f>IF(SUM('Sales by Agent'!H337:J337)&gt;0,"YES","NO")</f>
        <v>NO</v>
      </c>
      <c r="K337" s="30" t="str">
        <f>IF(SUM('Sales by Agent'!I337:K337)&gt;0,"YES","NO")</f>
        <v>NO</v>
      </c>
      <c r="L337" s="30" t="str">
        <f>IF(SUM('Sales by Agent'!J337:L337)&gt;0,"YES","NO")</f>
        <v>NO</v>
      </c>
      <c r="M337" s="30" t="str">
        <f>IF(SUM('Sales by Agent'!K337:M337)&gt;0,"YES","NO")</f>
        <v>NO</v>
      </c>
      <c r="N337" s="30" t="str">
        <f>IF(SUM('Sales by Agent'!L337:N337)&gt;0,"YES","NO")</f>
        <v>NO</v>
      </c>
      <c r="O337" s="30" t="str">
        <f>IF(SUM('Sales by Agent'!M337:O337)&gt;0,"YES","NO")</f>
        <v>NO</v>
      </c>
      <c r="P337" s="30" t="str">
        <f>IF(SUM('Sales by Agent'!N337:P337)&gt;0,"YES","NO")</f>
        <v>NO</v>
      </c>
      <c r="Q337" s="30" t="str">
        <f>IF(SUM('Sales by Agent'!O337:Q337)&gt;0,"YES","NO")</f>
        <v>NO</v>
      </c>
      <c r="R337" s="30" t="str">
        <f>IF(SUM('Sales by Agent'!P337:R337)&gt;0,"YES","NO")</f>
        <v>NO</v>
      </c>
      <c r="S337" s="30" t="str">
        <f>IF(SUM('Sales by Agent'!Q337:S337)&gt;0,"YES","NO")</f>
        <v>NO</v>
      </c>
      <c r="T337" s="30" t="str">
        <f>IF(SUM('Sales by Agent'!R337:T337)&gt;0,"YES","NO")</f>
        <v>NO</v>
      </c>
      <c r="U337" s="30" t="str">
        <f>IF(SUM('Sales by Agent'!S337:U337)&gt;0,"YES","NO")</f>
        <v>NO</v>
      </c>
      <c r="V337" s="30" t="str">
        <f>IF(SUM('Sales by Agent'!T337:V337)&gt;0,"YES","NO")</f>
        <v>NO</v>
      </c>
      <c r="W337" s="30" t="str">
        <f>IF(SUM('Sales by Agent'!U337:W337)&gt;0,"YES","NO")</f>
        <v>NO</v>
      </c>
      <c r="X337" s="30" t="str">
        <f>IF(SUM('Sales by Agent'!V337:X337)&gt;0,"YES","NO")</f>
        <v>NO</v>
      </c>
      <c r="Y337" s="30" t="str">
        <f>IF(SUM('Sales by Agent'!W337:Y337)&gt;0,"YES","NO")</f>
        <v>NO</v>
      </c>
      <c r="Z337" s="30" t="str">
        <f>IF(SUM('Sales by Agent'!X337:Z337)&gt;0,"YES","NO")</f>
        <v>NO</v>
      </c>
      <c r="AA337" s="30" t="str">
        <f>IF(SUM('Sales by Agent'!Y337:AA337)&gt;0,"YES","NO")</f>
        <v>NO</v>
      </c>
      <c r="AB337" s="30" t="str">
        <f>IF(SUM('Sales by Agent'!Z337:AB337)&gt;0,"YES","NO")</f>
        <v>NO</v>
      </c>
      <c r="AC337" s="30" t="str">
        <f>IF(SUM('Sales by Agent'!AA337:AC337)&gt;0,"YES","NO")</f>
        <v>NO</v>
      </c>
      <c r="AD337" s="30" t="str">
        <f>IF(SUM('Sales by Agent'!AB337:AD337)&gt;0,"YES","NO")</f>
        <v>NO</v>
      </c>
      <c r="AE337" s="30" t="str">
        <f>IF(SUM('Sales by Agent'!AC337:AE337)&gt;0,"YES","NO")</f>
        <v>NO</v>
      </c>
      <c r="AF337" s="30" t="str">
        <f>IF(SUM('Sales by Agent'!AD337:AF337)&gt;0,"YES","NO")</f>
        <v>NO</v>
      </c>
      <c r="AG337" s="30" t="str">
        <f>IF(SUM('Sales by Agent'!AE337:AG337)&gt;0,"YES","NO")</f>
        <v>NO</v>
      </c>
      <c r="AH337" s="30" t="str">
        <f>IF(SUM('Sales by Agent'!AF337:AH337)&gt;0,"YES","NO")</f>
        <v>NO</v>
      </c>
      <c r="AI337" s="30" t="str">
        <f>IF(SUM('Sales by Agent'!AG337:AI337)&gt;0,"YES","NO")</f>
        <v>NO</v>
      </c>
      <c r="AJ337" s="30" t="str">
        <f>IF(SUM('Sales by Agent'!AH337:AJ337)&gt;0,"YES","NO")</f>
        <v>NO</v>
      </c>
      <c r="AK337" s="30" t="str">
        <f>IF(SUM('Sales by Agent'!AI337:AK337)&gt;0,"YES","NO")</f>
        <v>YES</v>
      </c>
      <c r="AL337" s="30" t="str">
        <f>IF(SUM('Sales by Agent'!AJ337:AL337)&gt;0,"YES","NO")</f>
        <v>YES</v>
      </c>
      <c r="AM337" s="30" t="str">
        <f>IF(SUM('Sales by Agent'!AK337:AM337)&gt;0,"YES","NO")</f>
        <v>YES</v>
      </c>
      <c r="AN337" s="30" t="str">
        <f>IF(SUM('Sales by Agent'!AL337:AN337)&gt;0,"YES","NO")</f>
        <v>NO</v>
      </c>
      <c r="AO337" s="30" t="str">
        <f>IF(SUM('Sales by Agent'!AM337:AO337)&gt;0,"YES","NO")</f>
        <v>NO</v>
      </c>
      <c r="AP337" s="30" t="str">
        <f>IF(SUM('Sales by Agent'!AN337:AP337)&gt;0,"YES","NO")</f>
        <v>NO</v>
      </c>
      <c r="AQ337" s="30" t="str">
        <f>IF(SUM('Sales by Agent'!AO337:AQ337)&gt;0,"YES","NO")</f>
        <v>NO</v>
      </c>
      <c r="AR337" s="30" t="str">
        <f>IF(SUM('Sales by Agent'!AP337:AR337)&gt;0,"YES","NO")</f>
        <v>NO</v>
      </c>
      <c r="AS337" s="30" t="str">
        <f>IF(SUM('Sales by Agent'!AQ337:AS337)&gt;0,"YES","NO")</f>
        <v>NO</v>
      </c>
      <c r="AT337" s="30" t="str">
        <f>IF(SUM('Sales by Agent'!AR337:AT337)&gt;0,"YES","NO")</f>
        <v>NO</v>
      </c>
      <c r="AU337" s="30" t="str">
        <f>IF(SUM('Sales by Agent'!AS337:AU337)&gt;0,"YES","NO")</f>
        <v>NO</v>
      </c>
      <c r="AV337" s="30" t="str">
        <f>IF(SUM('Sales by Agent'!AT337:AV337)&gt;0,"YES","NO")</f>
        <v>NO</v>
      </c>
      <c r="AW337" s="87"/>
      <c r="AX337" t="str">
        <f t="shared" si="57"/>
        <v>NO</v>
      </c>
      <c r="AY337" t="str">
        <f t="shared" si="58"/>
        <v>NO</v>
      </c>
      <c r="AZ337" t="str">
        <f t="shared" si="59"/>
        <v>NO</v>
      </c>
      <c r="BA337" t="str">
        <f t="shared" si="60"/>
        <v>NO</v>
      </c>
      <c r="BB337" t="str">
        <f t="shared" si="61"/>
        <v>NO</v>
      </c>
      <c r="BC337" t="str">
        <f t="shared" si="62"/>
        <v>NO</v>
      </c>
      <c r="BD337" t="str">
        <f t="shared" si="63"/>
        <v>NO</v>
      </c>
      <c r="BE337" t="str">
        <f t="shared" si="64"/>
        <v>NO</v>
      </c>
      <c r="BF337" t="str">
        <f t="shared" si="65"/>
        <v>NO</v>
      </c>
      <c r="BG337" t="str">
        <f t="shared" si="66"/>
        <v>NEW INACTIVE</v>
      </c>
      <c r="BH337" t="str">
        <f t="shared" si="56"/>
        <v>NO</v>
      </c>
    </row>
    <row r="338" spans="1:60">
      <c r="A338" s="564" t="s">
        <v>365</v>
      </c>
      <c r="B338" s="564" t="s">
        <v>2546</v>
      </c>
      <c r="C338" s="564" t="s">
        <v>393</v>
      </c>
      <c r="D338" s="564" t="s">
        <v>393</v>
      </c>
      <c r="E338" s="564" t="s">
        <v>1005</v>
      </c>
      <c r="F338" s="565">
        <v>0</v>
      </c>
      <c r="G338" s="31"/>
      <c r="H338" s="86"/>
      <c r="I338" s="30" t="str">
        <f>IF(SUM('Sales by Agent'!G338:I338)&gt;0,"YES","NO")</f>
        <v>NO</v>
      </c>
      <c r="J338" s="30" t="str">
        <f>IF(SUM('Sales by Agent'!H338:J338)&gt;0,"YES","NO")</f>
        <v>NO</v>
      </c>
      <c r="K338" s="30" t="str">
        <f>IF(SUM('Sales by Agent'!I338:K338)&gt;0,"YES","NO")</f>
        <v>NO</v>
      </c>
      <c r="L338" s="30" t="str">
        <f>IF(SUM('Sales by Agent'!J338:L338)&gt;0,"YES","NO")</f>
        <v>NO</v>
      </c>
      <c r="M338" s="30" t="str">
        <f>IF(SUM('Sales by Agent'!K338:M338)&gt;0,"YES","NO")</f>
        <v>NO</v>
      </c>
      <c r="N338" s="30" t="str">
        <f>IF(SUM('Sales by Agent'!L338:N338)&gt;0,"YES","NO")</f>
        <v>NO</v>
      </c>
      <c r="O338" s="30" t="str">
        <f>IF(SUM('Sales by Agent'!M338:O338)&gt;0,"YES","NO")</f>
        <v>NO</v>
      </c>
      <c r="P338" s="30" t="str">
        <f>IF(SUM('Sales by Agent'!N338:P338)&gt;0,"YES","NO")</f>
        <v>NO</v>
      </c>
      <c r="Q338" s="30" t="str">
        <f>IF(SUM('Sales by Agent'!O338:Q338)&gt;0,"YES","NO")</f>
        <v>NO</v>
      </c>
      <c r="R338" s="30" t="str">
        <f>IF(SUM('Sales by Agent'!P338:R338)&gt;0,"YES","NO")</f>
        <v>NO</v>
      </c>
      <c r="S338" s="30" t="str">
        <f>IF(SUM('Sales by Agent'!Q338:S338)&gt;0,"YES","NO")</f>
        <v>NO</v>
      </c>
      <c r="T338" s="30" t="str">
        <f>IF(SUM('Sales by Agent'!R338:T338)&gt;0,"YES","NO")</f>
        <v>NO</v>
      </c>
      <c r="U338" s="30" t="str">
        <f>IF(SUM('Sales by Agent'!S338:U338)&gt;0,"YES","NO")</f>
        <v>NO</v>
      </c>
      <c r="V338" s="30" t="str">
        <f>IF(SUM('Sales by Agent'!T338:V338)&gt;0,"YES","NO")</f>
        <v>NO</v>
      </c>
      <c r="W338" s="30" t="str">
        <f>IF(SUM('Sales by Agent'!U338:W338)&gt;0,"YES","NO")</f>
        <v>NO</v>
      </c>
      <c r="X338" s="30" t="str">
        <f>IF(SUM('Sales by Agent'!V338:X338)&gt;0,"YES","NO")</f>
        <v>NO</v>
      </c>
      <c r="Y338" s="30" t="str">
        <f>IF(SUM('Sales by Agent'!W338:Y338)&gt;0,"YES","NO")</f>
        <v>NO</v>
      </c>
      <c r="Z338" s="30" t="str">
        <f>IF(SUM('Sales by Agent'!X338:Z338)&gt;0,"YES","NO")</f>
        <v>NO</v>
      </c>
      <c r="AA338" s="30" t="str">
        <f>IF(SUM('Sales by Agent'!Y338:AA338)&gt;0,"YES","NO")</f>
        <v>NO</v>
      </c>
      <c r="AB338" s="30" t="str">
        <f>IF(SUM('Sales by Agent'!Z338:AB338)&gt;0,"YES","NO")</f>
        <v>NO</v>
      </c>
      <c r="AC338" s="30" t="str">
        <f>IF(SUM('Sales by Agent'!AA338:AC338)&gt;0,"YES","NO")</f>
        <v>NO</v>
      </c>
      <c r="AD338" s="30" t="str">
        <f>IF(SUM('Sales by Agent'!AB338:AD338)&gt;0,"YES","NO")</f>
        <v>NO</v>
      </c>
      <c r="AE338" s="30" t="str">
        <f>IF(SUM('Sales by Agent'!AC338:AE338)&gt;0,"YES","NO")</f>
        <v>NO</v>
      </c>
      <c r="AF338" s="30" t="str">
        <f>IF(SUM('Sales by Agent'!AD338:AF338)&gt;0,"YES","NO")</f>
        <v>NO</v>
      </c>
      <c r="AG338" s="30" t="str">
        <f>IF(SUM('Sales by Agent'!AE338:AG338)&gt;0,"YES","NO")</f>
        <v>NO</v>
      </c>
      <c r="AH338" s="30" t="str">
        <f>IF(SUM('Sales by Agent'!AF338:AH338)&gt;0,"YES","NO")</f>
        <v>NO</v>
      </c>
      <c r="AI338" s="30" t="str">
        <f>IF(SUM('Sales by Agent'!AG338:AI338)&gt;0,"YES","NO")</f>
        <v>NO</v>
      </c>
      <c r="AJ338" s="30" t="str">
        <f>IF(SUM('Sales by Agent'!AH338:AJ338)&gt;0,"YES","NO")</f>
        <v>NO</v>
      </c>
      <c r="AK338" s="30" t="str">
        <f>IF(SUM('Sales by Agent'!AI338:AK338)&gt;0,"YES","NO")</f>
        <v>NO</v>
      </c>
      <c r="AL338" s="30" t="str">
        <f>IF(SUM('Sales by Agent'!AJ338:AL338)&gt;0,"YES","NO")</f>
        <v>NO</v>
      </c>
      <c r="AM338" s="30" t="str">
        <f>IF(SUM('Sales by Agent'!AK338:AM338)&gt;0,"YES","NO")</f>
        <v>NO</v>
      </c>
      <c r="AN338" s="30" t="str">
        <f>IF(SUM('Sales by Agent'!AL338:AN338)&gt;0,"YES","NO")</f>
        <v>NO</v>
      </c>
      <c r="AO338" s="30" t="str">
        <f>IF(SUM('Sales by Agent'!AM338:AO338)&gt;0,"YES","NO")</f>
        <v>NO</v>
      </c>
      <c r="AP338" s="30" t="str">
        <f>IF(SUM('Sales by Agent'!AN338:AP338)&gt;0,"YES","NO")</f>
        <v>NO</v>
      </c>
      <c r="AQ338" s="30" t="str">
        <f>IF(SUM('Sales by Agent'!AO338:AQ338)&gt;0,"YES","NO")</f>
        <v>NO</v>
      </c>
      <c r="AR338" s="30" t="str">
        <f>IF(SUM('Sales by Agent'!AP338:AR338)&gt;0,"YES","NO")</f>
        <v>NO</v>
      </c>
      <c r="AS338" s="30" t="str">
        <f>IF(SUM('Sales by Agent'!AQ338:AS338)&gt;0,"YES","NO")</f>
        <v>NO</v>
      </c>
      <c r="AT338" s="30" t="str">
        <f>IF(SUM('Sales by Agent'!AR338:AT338)&gt;0,"YES","NO")</f>
        <v>NO</v>
      </c>
      <c r="AU338" s="30" t="str">
        <f>IF(SUM('Sales by Agent'!AS338:AU338)&gt;0,"YES","NO")</f>
        <v>NO</v>
      </c>
      <c r="AV338" s="30" t="str">
        <f>IF(SUM('Sales by Agent'!AT338:AV338)&gt;0,"YES","NO")</f>
        <v>NO</v>
      </c>
      <c r="AW338" s="87"/>
      <c r="AX338" t="str">
        <f t="shared" si="57"/>
        <v>NO</v>
      </c>
      <c r="AY338" t="str">
        <f t="shared" si="58"/>
        <v>NO</v>
      </c>
      <c r="AZ338" t="str">
        <f t="shared" si="59"/>
        <v>NO</v>
      </c>
      <c r="BA338" t="str">
        <f t="shared" si="60"/>
        <v>NO</v>
      </c>
      <c r="BB338" t="str">
        <f t="shared" si="61"/>
        <v>NO</v>
      </c>
      <c r="BC338" t="str">
        <f t="shared" si="62"/>
        <v>NO</v>
      </c>
      <c r="BD338" t="str">
        <f t="shared" si="63"/>
        <v>NO</v>
      </c>
      <c r="BE338" t="str">
        <f t="shared" si="64"/>
        <v>NO</v>
      </c>
      <c r="BF338" t="str">
        <f t="shared" si="65"/>
        <v>NO</v>
      </c>
      <c r="BG338" t="str">
        <f t="shared" si="66"/>
        <v>NO</v>
      </c>
      <c r="BH338" t="str">
        <f t="shared" si="56"/>
        <v>NO</v>
      </c>
    </row>
    <row r="339" spans="1:60">
      <c r="A339" s="564" t="s">
        <v>367</v>
      </c>
      <c r="B339" s="564" t="s">
        <v>2649</v>
      </c>
      <c r="C339" s="564" t="s">
        <v>393</v>
      </c>
      <c r="D339" s="564" t="s">
        <v>393</v>
      </c>
      <c r="E339" s="564" t="s">
        <v>1005</v>
      </c>
      <c r="F339" s="565">
        <v>0</v>
      </c>
      <c r="G339" s="31"/>
      <c r="H339" s="31"/>
      <c r="I339" s="30" t="str">
        <f>IF(SUM('Sales by Agent'!G339:I339)&gt;0,"YES","NO")</f>
        <v>NO</v>
      </c>
      <c r="J339" s="30" t="str">
        <f>IF(SUM('Sales by Agent'!H339:J339)&gt;0,"YES","NO")</f>
        <v>NO</v>
      </c>
      <c r="K339" s="30" t="str">
        <f>IF(SUM('Sales by Agent'!I339:K339)&gt;0,"YES","NO")</f>
        <v>NO</v>
      </c>
      <c r="L339" s="30" t="str">
        <f>IF(SUM('Sales by Agent'!J339:L339)&gt;0,"YES","NO")</f>
        <v>NO</v>
      </c>
      <c r="M339" s="30" t="str">
        <f>IF(SUM('Sales by Agent'!K339:M339)&gt;0,"YES","NO")</f>
        <v>NO</v>
      </c>
      <c r="N339" s="30" t="str">
        <f>IF(SUM('Sales by Agent'!L339:N339)&gt;0,"YES","NO")</f>
        <v>NO</v>
      </c>
      <c r="O339" s="30" t="str">
        <f>IF(SUM('Sales by Agent'!M339:O339)&gt;0,"YES","NO")</f>
        <v>NO</v>
      </c>
      <c r="P339" s="30" t="str">
        <f>IF(SUM('Sales by Agent'!N339:P339)&gt;0,"YES","NO")</f>
        <v>NO</v>
      </c>
      <c r="Q339" s="30" t="str">
        <f>IF(SUM('Sales by Agent'!O339:Q339)&gt;0,"YES","NO")</f>
        <v>NO</v>
      </c>
      <c r="R339" s="30" t="str">
        <f>IF(SUM('Sales by Agent'!P339:R339)&gt;0,"YES","NO")</f>
        <v>NO</v>
      </c>
      <c r="S339" s="30" t="str">
        <f>IF(SUM('Sales by Agent'!Q339:S339)&gt;0,"YES","NO")</f>
        <v>NO</v>
      </c>
      <c r="T339" s="30" t="str">
        <f>IF(SUM('Sales by Agent'!R339:T339)&gt;0,"YES","NO")</f>
        <v>NO</v>
      </c>
      <c r="U339" s="30" t="str">
        <f>IF(SUM('Sales by Agent'!S339:U339)&gt;0,"YES","NO")</f>
        <v>NO</v>
      </c>
      <c r="V339" s="30" t="str">
        <f>IF(SUM('Sales by Agent'!T339:V339)&gt;0,"YES","NO")</f>
        <v>NO</v>
      </c>
      <c r="W339" s="30" t="str">
        <f>IF(SUM('Sales by Agent'!U339:W339)&gt;0,"YES","NO")</f>
        <v>NO</v>
      </c>
      <c r="X339" s="30" t="str">
        <f>IF(SUM('Sales by Agent'!V339:X339)&gt;0,"YES","NO")</f>
        <v>NO</v>
      </c>
      <c r="Y339" s="30" t="str">
        <f>IF(SUM('Sales by Agent'!W339:Y339)&gt;0,"YES","NO")</f>
        <v>NO</v>
      </c>
      <c r="Z339" s="30" t="str">
        <f>IF(SUM('Sales by Agent'!X339:Z339)&gt;0,"YES","NO")</f>
        <v>NO</v>
      </c>
      <c r="AA339" s="30" t="str">
        <f>IF(SUM('Sales by Agent'!Y339:AA339)&gt;0,"YES","NO")</f>
        <v>NO</v>
      </c>
      <c r="AB339" s="30" t="str">
        <f>IF(SUM('Sales by Agent'!Z339:AB339)&gt;0,"YES","NO")</f>
        <v>NO</v>
      </c>
      <c r="AC339" s="30" t="str">
        <f>IF(SUM('Sales by Agent'!AA339:AC339)&gt;0,"YES","NO")</f>
        <v>NO</v>
      </c>
      <c r="AD339" s="30" t="str">
        <f>IF(SUM('Sales by Agent'!AB339:AD339)&gt;0,"YES","NO")</f>
        <v>NO</v>
      </c>
      <c r="AE339" s="30" t="str">
        <f>IF(SUM('Sales by Agent'!AC339:AE339)&gt;0,"YES","NO")</f>
        <v>NO</v>
      </c>
      <c r="AF339" s="30" t="str">
        <f>IF(SUM('Sales by Agent'!AD339:AF339)&gt;0,"YES","NO")</f>
        <v>NO</v>
      </c>
      <c r="AG339" s="30" t="str">
        <f>IF(SUM('Sales by Agent'!AE339:AG339)&gt;0,"YES","NO")</f>
        <v>NO</v>
      </c>
      <c r="AH339" s="30" t="str">
        <f>IF(SUM('Sales by Agent'!AF339:AH339)&gt;0,"YES","NO")</f>
        <v>NO</v>
      </c>
      <c r="AI339" s="30" t="str">
        <f>IF(SUM('Sales by Agent'!AG339:AI339)&gt;0,"YES","NO")</f>
        <v>NO</v>
      </c>
      <c r="AJ339" s="30" t="str">
        <f>IF(SUM('Sales by Agent'!AH339:AJ339)&gt;0,"YES","NO")</f>
        <v>NO</v>
      </c>
      <c r="AK339" s="30" t="str">
        <f>IF(SUM('Sales by Agent'!AI339:AK339)&gt;0,"YES","NO")</f>
        <v>NO</v>
      </c>
      <c r="AL339" s="30" t="str">
        <f>IF(SUM('Sales by Agent'!AJ339:AL339)&gt;0,"YES","NO")</f>
        <v>NO</v>
      </c>
      <c r="AM339" s="30" t="str">
        <f>IF(SUM('Sales by Agent'!AK339:AM339)&gt;0,"YES","NO")</f>
        <v>NO</v>
      </c>
      <c r="AN339" s="30" t="str">
        <f>IF(SUM('Sales by Agent'!AL339:AN339)&gt;0,"YES","NO")</f>
        <v>NO</v>
      </c>
      <c r="AO339" s="30" t="str">
        <f>IF(SUM('Sales by Agent'!AM339:AO339)&gt;0,"YES","NO")</f>
        <v>NO</v>
      </c>
      <c r="AP339" s="30" t="str">
        <f>IF(SUM('Sales by Agent'!AN339:AP339)&gt;0,"YES","NO")</f>
        <v>NO</v>
      </c>
      <c r="AQ339" s="30" t="str">
        <f>IF(SUM('Sales by Agent'!AO339:AQ339)&gt;0,"YES","NO")</f>
        <v>NO</v>
      </c>
      <c r="AR339" s="30" t="str">
        <f>IF(SUM('Sales by Agent'!AP339:AR339)&gt;0,"YES","NO")</f>
        <v>NO</v>
      </c>
      <c r="AS339" s="30" t="str">
        <f>IF(SUM('Sales by Agent'!AQ339:AS339)&gt;0,"YES","NO")</f>
        <v>NO</v>
      </c>
      <c r="AT339" s="30" t="str">
        <f>IF(SUM('Sales by Agent'!AR339:AT339)&gt;0,"YES","NO")</f>
        <v>NO</v>
      </c>
      <c r="AU339" s="30" t="str">
        <f>IF(SUM('Sales by Agent'!AS339:AU339)&gt;0,"YES","NO")</f>
        <v>NO</v>
      </c>
      <c r="AV339" s="30" t="str">
        <f>IF(SUM('Sales by Agent'!AT339:AV339)&gt;0,"YES","NO")</f>
        <v>NO</v>
      </c>
      <c r="AW339" s="87"/>
      <c r="AX339" t="str">
        <f t="shared" si="57"/>
        <v>NO</v>
      </c>
      <c r="AY339" t="str">
        <f t="shared" si="58"/>
        <v>NO</v>
      </c>
      <c r="AZ339" t="str">
        <f t="shared" si="59"/>
        <v>NO</v>
      </c>
      <c r="BA339" t="str">
        <f t="shared" si="60"/>
        <v>NO</v>
      </c>
      <c r="BB339" t="str">
        <f t="shared" si="61"/>
        <v>NO</v>
      </c>
      <c r="BC339" t="str">
        <f t="shared" si="62"/>
        <v>NO</v>
      </c>
      <c r="BD339" t="str">
        <f t="shared" si="63"/>
        <v>NO</v>
      </c>
      <c r="BE339" t="str">
        <f t="shared" si="64"/>
        <v>NO</v>
      </c>
      <c r="BF339" t="str">
        <f t="shared" si="65"/>
        <v>NO</v>
      </c>
      <c r="BG339" t="str">
        <f t="shared" si="66"/>
        <v>NO</v>
      </c>
      <c r="BH339" t="str">
        <f t="shared" si="56"/>
        <v>NO</v>
      </c>
    </row>
    <row r="340" spans="1:60">
      <c r="A340" s="564" t="s">
        <v>1937</v>
      </c>
      <c r="B340" s="564" t="s">
        <v>2650</v>
      </c>
      <c r="C340" s="564" t="s">
        <v>393</v>
      </c>
      <c r="D340" s="564" t="s">
        <v>393</v>
      </c>
      <c r="E340" s="564" t="s">
        <v>1005</v>
      </c>
      <c r="F340" s="565">
        <v>0</v>
      </c>
      <c r="G340" s="31"/>
      <c r="H340" s="31"/>
      <c r="I340" s="30" t="str">
        <f>IF(SUM('Sales by Agent'!G340:I340)&gt;0,"YES","NO")</f>
        <v>NO</v>
      </c>
      <c r="J340" s="30" t="str">
        <f>IF(SUM('Sales by Agent'!H340:J340)&gt;0,"YES","NO")</f>
        <v>NO</v>
      </c>
      <c r="K340" s="30" t="str">
        <f>IF(SUM('Sales by Agent'!I340:K340)&gt;0,"YES","NO")</f>
        <v>NO</v>
      </c>
      <c r="L340" s="30" t="str">
        <f>IF(SUM('Sales by Agent'!J340:L340)&gt;0,"YES","NO")</f>
        <v>NO</v>
      </c>
      <c r="M340" s="30" t="str">
        <f>IF(SUM('Sales by Agent'!K340:M340)&gt;0,"YES","NO")</f>
        <v>NO</v>
      </c>
      <c r="N340" s="30" t="str">
        <f>IF(SUM('Sales by Agent'!L340:N340)&gt;0,"YES","NO")</f>
        <v>NO</v>
      </c>
      <c r="O340" s="30" t="str">
        <f>IF(SUM('Sales by Agent'!M340:O340)&gt;0,"YES","NO")</f>
        <v>NO</v>
      </c>
      <c r="P340" s="30" t="str">
        <f>IF(SUM('Sales by Agent'!N340:P340)&gt;0,"YES","NO")</f>
        <v>NO</v>
      </c>
      <c r="Q340" s="30" t="str">
        <f>IF(SUM('Sales by Agent'!O340:Q340)&gt;0,"YES","NO")</f>
        <v>NO</v>
      </c>
      <c r="R340" s="30" t="str">
        <f>IF(SUM('Sales by Agent'!P340:R340)&gt;0,"YES","NO")</f>
        <v>NO</v>
      </c>
      <c r="S340" s="30" t="str">
        <f>IF(SUM('Sales by Agent'!Q340:S340)&gt;0,"YES","NO")</f>
        <v>NO</v>
      </c>
      <c r="T340" s="30" t="str">
        <f>IF(SUM('Sales by Agent'!R340:T340)&gt;0,"YES","NO")</f>
        <v>NO</v>
      </c>
      <c r="U340" s="30" t="str">
        <f>IF(SUM('Sales by Agent'!S340:U340)&gt;0,"YES","NO")</f>
        <v>NO</v>
      </c>
      <c r="V340" s="30" t="str">
        <f>IF(SUM('Sales by Agent'!T340:V340)&gt;0,"YES","NO")</f>
        <v>NO</v>
      </c>
      <c r="W340" s="30" t="str">
        <f>IF(SUM('Sales by Agent'!U340:W340)&gt;0,"YES","NO")</f>
        <v>NO</v>
      </c>
      <c r="X340" s="30" t="str">
        <f>IF(SUM('Sales by Agent'!V340:X340)&gt;0,"YES","NO")</f>
        <v>NO</v>
      </c>
      <c r="Y340" s="30" t="str">
        <f>IF(SUM('Sales by Agent'!W340:Y340)&gt;0,"YES","NO")</f>
        <v>NO</v>
      </c>
      <c r="Z340" s="30" t="str">
        <f>IF(SUM('Sales by Agent'!X340:Z340)&gt;0,"YES","NO")</f>
        <v>NO</v>
      </c>
      <c r="AA340" s="30" t="str">
        <f>IF(SUM('Sales by Agent'!Y340:AA340)&gt;0,"YES","NO")</f>
        <v>NO</v>
      </c>
      <c r="AB340" s="30" t="str">
        <f>IF(SUM('Sales by Agent'!Z340:AB340)&gt;0,"YES","NO")</f>
        <v>NO</v>
      </c>
      <c r="AC340" s="30" t="str">
        <f>IF(SUM('Sales by Agent'!AA340:AC340)&gt;0,"YES","NO")</f>
        <v>NO</v>
      </c>
      <c r="AD340" s="30" t="str">
        <f>IF(SUM('Sales by Agent'!AB340:AD340)&gt;0,"YES","NO")</f>
        <v>NO</v>
      </c>
      <c r="AE340" s="30" t="str">
        <f>IF(SUM('Sales by Agent'!AC340:AE340)&gt;0,"YES","NO")</f>
        <v>NO</v>
      </c>
      <c r="AF340" s="30" t="str">
        <f>IF(SUM('Sales by Agent'!AD340:AF340)&gt;0,"YES","NO")</f>
        <v>NO</v>
      </c>
      <c r="AG340" s="30" t="str">
        <f>IF(SUM('Sales by Agent'!AE340:AG340)&gt;0,"YES","NO")</f>
        <v>NO</v>
      </c>
      <c r="AH340" s="30" t="str">
        <f>IF(SUM('Sales by Agent'!AF340:AH340)&gt;0,"YES","NO")</f>
        <v>NO</v>
      </c>
      <c r="AI340" s="30" t="str">
        <f>IF(SUM('Sales by Agent'!AG340:AI340)&gt;0,"YES","NO")</f>
        <v>NO</v>
      </c>
      <c r="AJ340" s="30" t="str">
        <f>IF(SUM('Sales by Agent'!AH340:AJ340)&gt;0,"YES","NO")</f>
        <v>NO</v>
      </c>
      <c r="AK340" s="30" t="str">
        <f>IF(SUM('Sales by Agent'!AI340:AK340)&gt;0,"YES","NO")</f>
        <v>NO</v>
      </c>
      <c r="AL340" s="30" t="str">
        <f>IF(SUM('Sales by Agent'!AJ340:AL340)&gt;0,"YES","NO")</f>
        <v>NO</v>
      </c>
      <c r="AM340" s="30" t="str">
        <f>IF(SUM('Sales by Agent'!AK340:AM340)&gt;0,"YES","NO")</f>
        <v>NO</v>
      </c>
      <c r="AN340" s="30" t="str">
        <f>IF(SUM('Sales by Agent'!AL340:AN340)&gt;0,"YES","NO")</f>
        <v>NO</v>
      </c>
      <c r="AO340" s="30" t="str">
        <f>IF(SUM('Sales by Agent'!AM340:AO340)&gt;0,"YES","NO")</f>
        <v>NO</v>
      </c>
      <c r="AP340" s="30" t="str">
        <f>IF(SUM('Sales by Agent'!AN340:AP340)&gt;0,"YES","NO")</f>
        <v>NO</v>
      </c>
      <c r="AQ340" s="30" t="str">
        <f>IF(SUM('Sales by Agent'!AO340:AQ340)&gt;0,"YES","NO")</f>
        <v>NO</v>
      </c>
      <c r="AR340" s="30" t="str">
        <f>IF(SUM('Sales by Agent'!AP340:AR340)&gt;0,"YES","NO")</f>
        <v>NO</v>
      </c>
      <c r="AS340" s="30" t="str">
        <f>IF(SUM('Sales by Agent'!AQ340:AS340)&gt;0,"YES","NO")</f>
        <v>NO</v>
      </c>
      <c r="AT340" s="30" t="str">
        <f>IF(SUM('Sales by Agent'!AR340:AT340)&gt;0,"YES","NO")</f>
        <v>NO</v>
      </c>
      <c r="AU340" s="30" t="str">
        <f>IF(SUM('Sales by Agent'!AS340:AU340)&gt;0,"YES","NO")</f>
        <v>NO</v>
      </c>
      <c r="AV340" s="30" t="str">
        <f>IF(SUM('Sales by Agent'!AT340:AV340)&gt;0,"YES","NO")</f>
        <v>NO</v>
      </c>
      <c r="AW340" s="87"/>
      <c r="AX340" t="str">
        <f t="shared" si="57"/>
        <v>NO</v>
      </c>
      <c r="AY340" t="str">
        <f t="shared" si="58"/>
        <v>NO</v>
      </c>
      <c r="AZ340" t="str">
        <f t="shared" si="59"/>
        <v>NO</v>
      </c>
      <c r="BA340" t="str">
        <f t="shared" si="60"/>
        <v>NO</v>
      </c>
      <c r="BB340" t="str">
        <f t="shared" si="61"/>
        <v>NO</v>
      </c>
      <c r="BC340" t="str">
        <f t="shared" si="62"/>
        <v>NO</v>
      </c>
      <c r="BD340" t="str">
        <f t="shared" si="63"/>
        <v>NO</v>
      </c>
      <c r="BE340" t="str">
        <f t="shared" si="64"/>
        <v>NO</v>
      </c>
      <c r="BF340" t="str">
        <f t="shared" si="65"/>
        <v>NO</v>
      </c>
      <c r="BG340" t="str">
        <f t="shared" si="66"/>
        <v>NO</v>
      </c>
      <c r="BH340" t="str">
        <f t="shared" si="56"/>
        <v>NO</v>
      </c>
    </row>
    <row r="341" spans="1:60">
      <c r="A341" s="564" t="s">
        <v>1842</v>
      </c>
      <c r="B341" s="564" t="s">
        <v>2557</v>
      </c>
      <c r="C341" s="564" t="s">
        <v>393</v>
      </c>
      <c r="D341" s="564" t="s">
        <v>393</v>
      </c>
      <c r="E341" s="564" t="s">
        <v>1005</v>
      </c>
      <c r="F341" s="565">
        <v>137500</v>
      </c>
      <c r="G341" s="31"/>
      <c r="H341" s="31"/>
      <c r="I341" s="30" t="str">
        <f>IF(SUM('Sales by Agent'!G341:I341)&gt;0,"YES","NO")</f>
        <v>NO</v>
      </c>
      <c r="J341" s="30" t="str">
        <f>IF(SUM('Sales by Agent'!H341:J341)&gt;0,"YES","NO")</f>
        <v>NO</v>
      </c>
      <c r="K341" s="30" t="str">
        <f>IF(SUM('Sales by Agent'!I341:K341)&gt;0,"YES","NO")</f>
        <v>NO</v>
      </c>
      <c r="L341" s="30" t="str">
        <f>IF(SUM('Sales by Agent'!J341:L341)&gt;0,"YES","NO")</f>
        <v>NO</v>
      </c>
      <c r="M341" s="30" t="str">
        <f>IF(SUM('Sales by Agent'!K341:M341)&gt;0,"YES","NO")</f>
        <v>NO</v>
      </c>
      <c r="N341" s="30" t="str">
        <f>IF(SUM('Sales by Agent'!L341:N341)&gt;0,"YES","NO")</f>
        <v>NO</v>
      </c>
      <c r="O341" s="30" t="str">
        <f>IF(SUM('Sales by Agent'!M341:O341)&gt;0,"YES","NO")</f>
        <v>NO</v>
      </c>
      <c r="P341" s="30" t="str">
        <f>IF(SUM('Sales by Agent'!N341:P341)&gt;0,"YES","NO")</f>
        <v>NO</v>
      </c>
      <c r="Q341" s="30" t="str">
        <f>IF(SUM('Sales by Agent'!O341:Q341)&gt;0,"YES","NO")</f>
        <v>NO</v>
      </c>
      <c r="R341" s="30" t="str">
        <f>IF(SUM('Sales by Agent'!P341:R341)&gt;0,"YES","NO")</f>
        <v>NO</v>
      </c>
      <c r="S341" s="30" t="str">
        <f>IF(SUM('Sales by Agent'!Q341:S341)&gt;0,"YES","NO")</f>
        <v>NO</v>
      </c>
      <c r="T341" s="30" t="str">
        <f>IF(SUM('Sales by Agent'!R341:T341)&gt;0,"YES","NO")</f>
        <v>NO</v>
      </c>
      <c r="U341" s="30" t="str">
        <f>IF(SUM('Sales by Agent'!S341:U341)&gt;0,"YES","NO")</f>
        <v>NO</v>
      </c>
      <c r="V341" s="30" t="str">
        <f>IF(SUM('Sales by Agent'!T341:V341)&gt;0,"YES","NO")</f>
        <v>NO</v>
      </c>
      <c r="W341" s="30" t="str">
        <f>IF(SUM('Sales by Agent'!U341:W341)&gt;0,"YES","NO")</f>
        <v>NO</v>
      </c>
      <c r="X341" s="30" t="str">
        <f>IF(SUM('Sales by Agent'!V341:X341)&gt;0,"YES","NO")</f>
        <v>NO</v>
      </c>
      <c r="Y341" s="30" t="str">
        <f>IF(SUM('Sales by Agent'!W341:Y341)&gt;0,"YES","NO")</f>
        <v>NO</v>
      </c>
      <c r="Z341" s="30" t="str">
        <f>IF(SUM('Sales by Agent'!X341:Z341)&gt;0,"YES","NO")</f>
        <v>NO</v>
      </c>
      <c r="AA341" s="30" t="str">
        <f>IF(SUM('Sales by Agent'!Y341:AA341)&gt;0,"YES","NO")</f>
        <v>NO</v>
      </c>
      <c r="AB341" s="30" t="str">
        <f>IF(SUM('Sales by Agent'!Z341:AB341)&gt;0,"YES","NO")</f>
        <v>NO</v>
      </c>
      <c r="AC341" s="30" t="str">
        <f>IF(SUM('Sales by Agent'!AA341:AC341)&gt;0,"YES","NO")</f>
        <v>NO</v>
      </c>
      <c r="AD341" s="30" t="str">
        <f>IF(SUM('Sales by Agent'!AB341:AD341)&gt;0,"YES","NO")</f>
        <v>NO</v>
      </c>
      <c r="AE341" s="30" t="str">
        <f>IF(SUM('Sales by Agent'!AC341:AE341)&gt;0,"YES","NO")</f>
        <v>NO</v>
      </c>
      <c r="AF341" s="30" t="str">
        <f>IF(SUM('Sales by Agent'!AD341:AF341)&gt;0,"YES","NO")</f>
        <v>NO</v>
      </c>
      <c r="AG341" s="30" t="str">
        <f>IF(SUM('Sales by Agent'!AE341:AG341)&gt;0,"YES","NO")</f>
        <v>NO</v>
      </c>
      <c r="AH341" s="30" t="str">
        <f>IF(SUM('Sales by Agent'!AF341:AH341)&gt;0,"YES","NO")</f>
        <v>NO</v>
      </c>
      <c r="AI341" s="30" t="str">
        <f>IF(SUM('Sales by Agent'!AG341:AI341)&gt;0,"YES","NO")</f>
        <v>NO</v>
      </c>
      <c r="AJ341" s="30" t="str">
        <f>IF(SUM('Sales by Agent'!AH341:AJ341)&gt;0,"YES","NO")</f>
        <v>NO</v>
      </c>
      <c r="AK341" s="30" t="str">
        <f>IF(SUM('Sales by Agent'!AI341:AK341)&gt;0,"YES","NO")</f>
        <v>YES</v>
      </c>
      <c r="AL341" s="30" t="str">
        <f>IF(SUM('Sales by Agent'!AJ341:AL341)&gt;0,"YES","NO")</f>
        <v>YES</v>
      </c>
      <c r="AM341" s="30" t="str">
        <f>IF(SUM('Sales by Agent'!AK341:AM341)&gt;0,"YES","NO")</f>
        <v>YES</v>
      </c>
      <c r="AN341" s="30" t="str">
        <f>IF(SUM('Sales by Agent'!AL341:AN341)&gt;0,"YES","NO")</f>
        <v>NO</v>
      </c>
      <c r="AO341" s="30" t="str">
        <f>IF(SUM('Sales by Agent'!AM341:AO341)&gt;0,"YES","NO")</f>
        <v>NO</v>
      </c>
      <c r="AP341" s="30" t="str">
        <f>IF(SUM('Sales by Agent'!AN341:AP341)&gt;0,"YES","NO")</f>
        <v>NO</v>
      </c>
      <c r="AQ341" s="30" t="str">
        <f>IF(SUM('Sales by Agent'!AO341:AQ341)&gt;0,"YES","NO")</f>
        <v>NO</v>
      </c>
      <c r="AR341" s="30" t="str">
        <f>IF(SUM('Sales by Agent'!AP341:AR341)&gt;0,"YES","NO")</f>
        <v>NO</v>
      </c>
      <c r="AS341" s="30" t="str">
        <f>IF(SUM('Sales by Agent'!AQ341:AS341)&gt;0,"YES","NO")</f>
        <v>NO</v>
      </c>
      <c r="AT341" s="30" t="str">
        <f>IF(SUM('Sales by Agent'!AR341:AT341)&gt;0,"YES","NO")</f>
        <v>YES</v>
      </c>
      <c r="AU341" s="30" t="str">
        <f>IF(SUM('Sales by Agent'!AS341:AU341)&gt;0,"YES","NO")</f>
        <v>YES</v>
      </c>
      <c r="AV341" s="30" t="str">
        <f>IF(SUM('Sales by Agent'!AT341:AV341)&gt;0,"YES","NO")</f>
        <v>YES</v>
      </c>
      <c r="AW341" s="87"/>
      <c r="AX341" t="str">
        <f t="shared" si="57"/>
        <v>NO</v>
      </c>
      <c r="AY341" t="str">
        <f t="shared" si="58"/>
        <v>NO</v>
      </c>
      <c r="AZ341" t="str">
        <f t="shared" si="59"/>
        <v>NO</v>
      </c>
      <c r="BA341" t="str">
        <f t="shared" si="60"/>
        <v>NO</v>
      </c>
      <c r="BB341" t="str">
        <f t="shared" si="61"/>
        <v>NO</v>
      </c>
      <c r="BC341" t="str">
        <f t="shared" si="62"/>
        <v>NO</v>
      </c>
      <c r="BD341" t="str">
        <f t="shared" si="63"/>
        <v>NO</v>
      </c>
      <c r="BE341" t="str">
        <f t="shared" si="64"/>
        <v>NO</v>
      </c>
      <c r="BF341" t="str">
        <f t="shared" si="65"/>
        <v>NO</v>
      </c>
      <c r="BG341" t="str">
        <f t="shared" si="66"/>
        <v>NEW INACTIVE</v>
      </c>
      <c r="BH341" t="str">
        <f t="shared" si="56"/>
        <v>NO</v>
      </c>
    </row>
    <row r="342" spans="1:60">
      <c r="A342" s="564" t="s">
        <v>1431</v>
      </c>
      <c r="B342" s="564" t="s">
        <v>2651</v>
      </c>
      <c r="C342" s="564" t="s">
        <v>393</v>
      </c>
      <c r="D342" s="564" t="s">
        <v>393</v>
      </c>
      <c r="E342" s="564" t="s">
        <v>1005</v>
      </c>
      <c r="F342" s="565">
        <v>1183000</v>
      </c>
      <c r="G342" s="31"/>
      <c r="H342" s="86"/>
      <c r="I342" s="30" t="str">
        <f>IF(SUM('Sales by Agent'!G342:I342)&gt;0,"YES","NO")</f>
        <v>NO</v>
      </c>
      <c r="J342" s="30" t="str">
        <f>IF(SUM('Sales by Agent'!H342:J342)&gt;0,"YES","NO")</f>
        <v>NO</v>
      </c>
      <c r="K342" s="30" t="str">
        <f>IF(SUM('Sales by Agent'!I342:K342)&gt;0,"YES","NO")</f>
        <v>NO</v>
      </c>
      <c r="L342" s="30" t="str">
        <f>IF(SUM('Sales by Agent'!J342:L342)&gt;0,"YES","NO")</f>
        <v>NO</v>
      </c>
      <c r="M342" s="30" t="str">
        <f>IF(SUM('Sales by Agent'!K342:M342)&gt;0,"YES","NO")</f>
        <v>NO</v>
      </c>
      <c r="N342" s="30" t="str">
        <f>IF(SUM('Sales by Agent'!L342:N342)&gt;0,"YES","NO")</f>
        <v>NO</v>
      </c>
      <c r="O342" s="30" t="str">
        <f>IF(SUM('Sales by Agent'!M342:O342)&gt;0,"YES","NO")</f>
        <v>NO</v>
      </c>
      <c r="P342" s="30" t="str">
        <f>IF(SUM('Sales by Agent'!N342:P342)&gt;0,"YES","NO")</f>
        <v>NO</v>
      </c>
      <c r="Q342" s="30" t="str">
        <f>IF(SUM('Sales by Agent'!O342:Q342)&gt;0,"YES","NO")</f>
        <v>NO</v>
      </c>
      <c r="R342" s="30" t="str">
        <f>IF(SUM('Sales by Agent'!P342:R342)&gt;0,"YES","NO")</f>
        <v>NO</v>
      </c>
      <c r="S342" s="30" t="str">
        <f>IF(SUM('Sales by Agent'!Q342:S342)&gt;0,"YES","NO")</f>
        <v>NO</v>
      </c>
      <c r="T342" s="30" t="str">
        <f>IF(SUM('Sales by Agent'!R342:T342)&gt;0,"YES","NO")</f>
        <v>NO</v>
      </c>
      <c r="U342" s="30" t="str">
        <f>IF(SUM('Sales by Agent'!S342:U342)&gt;0,"YES","NO")</f>
        <v>NO</v>
      </c>
      <c r="V342" s="30" t="str">
        <f>IF(SUM('Sales by Agent'!T342:V342)&gt;0,"YES","NO")</f>
        <v>NO</v>
      </c>
      <c r="W342" s="30" t="str">
        <f>IF(SUM('Sales by Agent'!U342:W342)&gt;0,"YES","NO")</f>
        <v>NO</v>
      </c>
      <c r="X342" s="30" t="str">
        <f>IF(SUM('Sales by Agent'!V342:X342)&gt;0,"YES","NO")</f>
        <v>NO</v>
      </c>
      <c r="Y342" s="30" t="str">
        <f>IF(SUM('Sales by Agent'!W342:Y342)&gt;0,"YES","NO")</f>
        <v>NO</v>
      </c>
      <c r="Z342" s="30" t="str">
        <f>IF(SUM('Sales by Agent'!X342:Z342)&gt;0,"YES","NO")</f>
        <v>NO</v>
      </c>
      <c r="AA342" s="30" t="str">
        <f>IF(SUM('Sales by Agent'!Y342:AA342)&gt;0,"YES","NO")</f>
        <v>NO</v>
      </c>
      <c r="AB342" s="30" t="str">
        <f>IF(SUM('Sales by Agent'!Z342:AB342)&gt;0,"YES","NO")</f>
        <v>NO</v>
      </c>
      <c r="AC342" s="30" t="str">
        <f>IF(SUM('Sales by Agent'!AA342:AC342)&gt;0,"YES","NO")</f>
        <v>NO</v>
      </c>
      <c r="AD342" s="30" t="str">
        <f>IF(SUM('Sales by Agent'!AB342:AD342)&gt;0,"YES","NO")</f>
        <v>NO</v>
      </c>
      <c r="AE342" s="30" t="str">
        <f>IF(SUM('Sales by Agent'!AC342:AE342)&gt;0,"YES","NO")</f>
        <v>NO</v>
      </c>
      <c r="AF342" s="30" t="str">
        <f>IF(SUM('Sales by Agent'!AD342:AF342)&gt;0,"YES","NO")</f>
        <v>NO</v>
      </c>
      <c r="AG342" s="30" t="str">
        <f>IF(SUM('Sales by Agent'!AE342:AG342)&gt;0,"YES","NO")</f>
        <v>NO</v>
      </c>
      <c r="AH342" s="30" t="str">
        <f>IF(SUM('Sales by Agent'!AF342:AH342)&gt;0,"YES","NO")</f>
        <v>NO</v>
      </c>
      <c r="AI342" s="30" t="str">
        <f>IF(SUM('Sales by Agent'!AG342:AI342)&gt;0,"YES","NO")</f>
        <v>NO</v>
      </c>
      <c r="AJ342" s="30" t="str">
        <f>IF(SUM('Sales by Agent'!AH342:AJ342)&gt;0,"YES","NO")</f>
        <v>NO</v>
      </c>
      <c r="AK342" s="30" t="str">
        <f>IF(SUM('Sales by Agent'!AI342:AK342)&gt;0,"YES","NO")</f>
        <v>NO</v>
      </c>
      <c r="AL342" s="30" t="str">
        <f>IF(SUM('Sales by Agent'!AJ342:AL342)&gt;0,"YES","NO")</f>
        <v>NO</v>
      </c>
      <c r="AM342" s="30" t="str">
        <f>IF(SUM('Sales by Agent'!AK342:AM342)&gt;0,"YES","NO")</f>
        <v>YES</v>
      </c>
      <c r="AN342" s="30" t="str">
        <f>IF(SUM('Sales by Agent'!AL342:AN342)&gt;0,"YES","NO")</f>
        <v>YES</v>
      </c>
      <c r="AO342" s="30" t="str">
        <f>IF(SUM('Sales by Agent'!AM342:AO342)&gt;0,"YES","NO")</f>
        <v>YES</v>
      </c>
      <c r="AP342" s="30" t="str">
        <f>IF(SUM('Sales by Agent'!AN342:AP342)&gt;0,"YES","NO")</f>
        <v>NO</v>
      </c>
      <c r="AQ342" s="30" t="str">
        <f>IF(SUM('Sales by Agent'!AO342:AQ342)&gt;0,"YES","NO")</f>
        <v>NO</v>
      </c>
      <c r="AR342" s="30" t="str">
        <f>IF(SUM('Sales by Agent'!AP342:AR342)&gt;0,"YES","NO")</f>
        <v>NO</v>
      </c>
      <c r="AS342" s="30" t="str">
        <f>IF(SUM('Sales by Agent'!AQ342:AS342)&gt;0,"YES","NO")</f>
        <v>NO</v>
      </c>
      <c r="AT342" s="30" t="str">
        <f>IF(SUM('Sales by Agent'!AR342:AT342)&gt;0,"YES","NO")</f>
        <v>NO</v>
      </c>
      <c r="AU342" s="30" t="str">
        <f>IF(SUM('Sales by Agent'!AS342:AU342)&gt;0,"YES","NO")</f>
        <v>NO</v>
      </c>
      <c r="AV342" s="30" t="str">
        <f>IF(SUM('Sales by Agent'!AT342:AV342)&gt;0,"YES","NO")</f>
        <v>NO</v>
      </c>
      <c r="AW342" s="87"/>
      <c r="AX342" t="str">
        <f t="shared" si="57"/>
        <v>NO</v>
      </c>
      <c r="AY342" t="str">
        <f t="shared" si="58"/>
        <v>NO</v>
      </c>
      <c r="AZ342" t="str">
        <f t="shared" si="59"/>
        <v>NO</v>
      </c>
      <c r="BA342" t="str">
        <f t="shared" si="60"/>
        <v>NO</v>
      </c>
      <c r="BB342" t="str">
        <f t="shared" si="61"/>
        <v>NO</v>
      </c>
      <c r="BC342" t="str">
        <f t="shared" si="62"/>
        <v>NO</v>
      </c>
      <c r="BD342" t="str">
        <f t="shared" si="63"/>
        <v>NO</v>
      </c>
      <c r="BE342" t="str">
        <f t="shared" si="64"/>
        <v>NO</v>
      </c>
      <c r="BF342" t="str">
        <f t="shared" si="65"/>
        <v>NO</v>
      </c>
      <c r="BG342" t="str">
        <f t="shared" si="66"/>
        <v>NO</v>
      </c>
      <c r="BH342" t="str">
        <f t="shared" si="56"/>
        <v>NO</v>
      </c>
    </row>
    <row r="343" spans="1:60">
      <c r="A343" s="564" t="s">
        <v>1626</v>
      </c>
      <c r="B343" s="564" t="s">
        <v>2652</v>
      </c>
      <c r="C343" s="564" t="s">
        <v>393</v>
      </c>
      <c r="D343" s="564" t="s">
        <v>393</v>
      </c>
      <c r="E343" s="564" t="s">
        <v>1005</v>
      </c>
      <c r="F343" s="565">
        <v>1350600</v>
      </c>
      <c r="G343" s="31"/>
      <c r="H343" s="31"/>
      <c r="I343" s="30" t="str">
        <f>IF(SUM('Sales by Agent'!G343:I343)&gt;0,"YES","NO")</f>
        <v>NO</v>
      </c>
      <c r="J343" s="30" t="str">
        <f>IF(SUM('Sales by Agent'!H343:J343)&gt;0,"YES","NO")</f>
        <v>NO</v>
      </c>
      <c r="K343" s="30" t="str">
        <f>IF(SUM('Sales by Agent'!I343:K343)&gt;0,"YES","NO")</f>
        <v>NO</v>
      </c>
      <c r="L343" s="30" t="str">
        <f>IF(SUM('Sales by Agent'!J343:L343)&gt;0,"YES","NO")</f>
        <v>NO</v>
      </c>
      <c r="M343" s="30" t="str">
        <f>IF(SUM('Sales by Agent'!K343:M343)&gt;0,"YES","NO")</f>
        <v>NO</v>
      </c>
      <c r="N343" s="30" t="str">
        <f>IF(SUM('Sales by Agent'!L343:N343)&gt;0,"YES","NO")</f>
        <v>NO</v>
      </c>
      <c r="O343" s="30" t="str">
        <f>IF(SUM('Sales by Agent'!M343:O343)&gt;0,"YES","NO")</f>
        <v>NO</v>
      </c>
      <c r="P343" s="30" t="str">
        <f>IF(SUM('Sales by Agent'!N343:P343)&gt;0,"YES","NO")</f>
        <v>NO</v>
      </c>
      <c r="Q343" s="30" t="str">
        <f>IF(SUM('Sales by Agent'!O343:Q343)&gt;0,"YES","NO")</f>
        <v>NO</v>
      </c>
      <c r="R343" s="30" t="str">
        <f>IF(SUM('Sales by Agent'!P343:R343)&gt;0,"YES","NO")</f>
        <v>NO</v>
      </c>
      <c r="S343" s="30" t="str">
        <f>IF(SUM('Sales by Agent'!Q343:S343)&gt;0,"YES","NO")</f>
        <v>NO</v>
      </c>
      <c r="T343" s="30" t="str">
        <f>IF(SUM('Sales by Agent'!R343:T343)&gt;0,"YES","NO")</f>
        <v>NO</v>
      </c>
      <c r="U343" s="30" t="str">
        <f>IF(SUM('Sales by Agent'!S343:U343)&gt;0,"YES","NO")</f>
        <v>NO</v>
      </c>
      <c r="V343" s="30" t="str">
        <f>IF(SUM('Sales by Agent'!T343:V343)&gt;0,"YES","NO")</f>
        <v>NO</v>
      </c>
      <c r="W343" s="30" t="str">
        <f>IF(SUM('Sales by Agent'!U343:W343)&gt;0,"YES","NO")</f>
        <v>NO</v>
      </c>
      <c r="X343" s="30" t="str">
        <f>IF(SUM('Sales by Agent'!V343:X343)&gt;0,"YES","NO")</f>
        <v>NO</v>
      </c>
      <c r="Y343" s="30" t="str">
        <f>IF(SUM('Sales by Agent'!W343:Y343)&gt;0,"YES","NO")</f>
        <v>NO</v>
      </c>
      <c r="Z343" s="30" t="str">
        <f>IF(SUM('Sales by Agent'!X343:Z343)&gt;0,"YES","NO")</f>
        <v>NO</v>
      </c>
      <c r="AA343" s="30" t="str">
        <f>IF(SUM('Sales by Agent'!Y343:AA343)&gt;0,"YES","NO")</f>
        <v>NO</v>
      </c>
      <c r="AB343" s="30" t="str">
        <f>IF(SUM('Sales by Agent'!Z343:AB343)&gt;0,"YES","NO")</f>
        <v>NO</v>
      </c>
      <c r="AC343" s="30" t="str">
        <f>IF(SUM('Sales by Agent'!AA343:AC343)&gt;0,"YES","NO")</f>
        <v>NO</v>
      </c>
      <c r="AD343" s="30" t="str">
        <f>IF(SUM('Sales by Agent'!AB343:AD343)&gt;0,"YES","NO")</f>
        <v>NO</v>
      </c>
      <c r="AE343" s="30" t="str">
        <f>IF(SUM('Sales by Agent'!AC343:AE343)&gt;0,"YES","NO")</f>
        <v>NO</v>
      </c>
      <c r="AF343" s="30" t="str">
        <f>IF(SUM('Sales by Agent'!AD343:AF343)&gt;0,"YES","NO")</f>
        <v>NO</v>
      </c>
      <c r="AG343" s="30" t="str">
        <f>IF(SUM('Sales by Agent'!AE343:AG343)&gt;0,"YES","NO")</f>
        <v>NO</v>
      </c>
      <c r="AH343" s="30" t="str">
        <f>IF(SUM('Sales by Agent'!AF343:AH343)&gt;0,"YES","NO")</f>
        <v>NO</v>
      </c>
      <c r="AI343" s="30" t="str">
        <f>IF(SUM('Sales by Agent'!AG343:AI343)&gt;0,"YES","NO")</f>
        <v>NO</v>
      </c>
      <c r="AJ343" s="30" t="str">
        <f>IF(SUM('Sales by Agent'!AH343:AJ343)&gt;0,"YES","NO")</f>
        <v>NO</v>
      </c>
      <c r="AK343" s="30" t="str">
        <f>IF(SUM('Sales by Agent'!AI343:AK343)&gt;0,"YES","NO")</f>
        <v>NO</v>
      </c>
      <c r="AL343" s="30" t="str">
        <f>IF(SUM('Sales by Agent'!AJ343:AL343)&gt;0,"YES","NO")</f>
        <v>NO</v>
      </c>
      <c r="AM343" s="30" t="str">
        <f>IF(SUM('Sales by Agent'!AK343:AM343)&gt;0,"YES","NO")</f>
        <v>NO</v>
      </c>
      <c r="AN343" s="30" t="str">
        <f>IF(SUM('Sales by Agent'!AL343:AN343)&gt;0,"YES","NO")</f>
        <v>NO</v>
      </c>
      <c r="AO343" s="30" t="str">
        <f>IF(SUM('Sales by Agent'!AM343:AO343)&gt;0,"YES","NO")</f>
        <v>NO</v>
      </c>
      <c r="AP343" s="30" t="str">
        <f>IF(SUM('Sales by Agent'!AN343:AP343)&gt;0,"YES","NO")</f>
        <v>NO</v>
      </c>
      <c r="AQ343" s="30" t="str">
        <f>IF(SUM('Sales by Agent'!AO343:AQ343)&gt;0,"YES","NO")</f>
        <v>YES</v>
      </c>
      <c r="AR343" s="30" t="str">
        <f>IF(SUM('Sales by Agent'!AP343:AR343)&gt;0,"YES","NO")</f>
        <v>YES</v>
      </c>
      <c r="AS343" s="30" t="str">
        <f>IF(SUM('Sales by Agent'!AQ343:AS343)&gt;0,"YES","NO")</f>
        <v>YES</v>
      </c>
      <c r="AT343" s="30" t="str">
        <f>IF(SUM('Sales by Agent'!AR343:AT343)&gt;0,"YES","NO")</f>
        <v>YES</v>
      </c>
      <c r="AU343" s="30" t="str">
        <f>IF(SUM('Sales by Agent'!AS343:AU343)&gt;0,"YES","NO")</f>
        <v>YES</v>
      </c>
      <c r="AV343" s="30" t="str">
        <f>IF(SUM('Sales by Agent'!AT343:AV343)&gt;0,"YES","NO")</f>
        <v>YES</v>
      </c>
      <c r="AW343" s="87"/>
      <c r="AX343" t="str">
        <f t="shared" si="57"/>
        <v>NO</v>
      </c>
      <c r="AY343" t="str">
        <f t="shared" si="58"/>
        <v>NO</v>
      </c>
      <c r="AZ343" t="str">
        <f t="shared" si="59"/>
        <v>NO</v>
      </c>
      <c r="BA343" t="str">
        <f t="shared" si="60"/>
        <v>NO</v>
      </c>
      <c r="BB343" t="str">
        <f t="shared" si="61"/>
        <v>NO</v>
      </c>
      <c r="BC343" t="str">
        <f t="shared" si="62"/>
        <v>NO</v>
      </c>
      <c r="BD343" t="str">
        <f t="shared" si="63"/>
        <v>NO</v>
      </c>
      <c r="BE343" t="str">
        <f t="shared" si="64"/>
        <v>NO</v>
      </c>
      <c r="BF343" t="str">
        <f t="shared" si="65"/>
        <v>NO</v>
      </c>
      <c r="BG343" t="str">
        <f t="shared" si="66"/>
        <v>NO</v>
      </c>
      <c r="BH343" t="str">
        <f t="shared" si="56"/>
        <v>NO</v>
      </c>
    </row>
    <row r="344" spans="1:60">
      <c r="A344" s="564" t="s">
        <v>955</v>
      </c>
      <c r="B344" s="564" t="s">
        <v>2653</v>
      </c>
      <c r="C344" s="564" t="s">
        <v>393</v>
      </c>
      <c r="D344" s="564" t="s">
        <v>393</v>
      </c>
      <c r="E344" s="564" t="s">
        <v>1005</v>
      </c>
      <c r="F344" s="565">
        <v>115000</v>
      </c>
      <c r="G344" s="31"/>
      <c r="H344" s="86"/>
      <c r="I344" s="30" t="str">
        <f>IF(SUM('Sales by Agent'!G344:I344)&gt;0,"YES","NO")</f>
        <v>NO</v>
      </c>
      <c r="J344" s="30" t="str">
        <f>IF(SUM('Sales by Agent'!H344:J344)&gt;0,"YES","NO")</f>
        <v>NO</v>
      </c>
      <c r="K344" s="30" t="str">
        <f>IF(SUM('Sales by Agent'!I344:K344)&gt;0,"YES","NO")</f>
        <v>NO</v>
      </c>
      <c r="L344" s="30" t="str">
        <f>IF(SUM('Sales by Agent'!J344:L344)&gt;0,"YES","NO")</f>
        <v>NO</v>
      </c>
      <c r="M344" s="30" t="str">
        <f>IF(SUM('Sales by Agent'!K344:M344)&gt;0,"YES","NO")</f>
        <v>NO</v>
      </c>
      <c r="N344" s="30" t="str">
        <f>IF(SUM('Sales by Agent'!L344:N344)&gt;0,"YES","NO")</f>
        <v>NO</v>
      </c>
      <c r="O344" s="30" t="str">
        <f>IF(SUM('Sales by Agent'!M344:O344)&gt;0,"YES","NO")</f>
        <v>NO</v>
      </c>
      <c r="P344" s="30" t="str">
        <f>IF(SUM('Sales by Agent'!N344:P344)&gt;0,"YES","NO")</f>
        <v>NO</v>
      </c>
      <c r="Q344" s="30" t="str">
        <f>IF(SUM('Sales by Agent'!O344:Q344)&gt;0,"YES","NO")</f>
        <v>NO</v>
      </c>
      <c r="R344" s="30" t="str">
        <f>IF(SUM('Sales by Agent'!P344:R344)&gt;0,"YES","NO")</f>
        <v>NO</v>
      </c>
      <c r="S344" s="30" t="str">
        <f>IF(SUM('Sales by Agent'!Q344:S344)&gt;0,"YES","NO")</f>
        <v>NO</v>
      </c>
      <c r="T344" s="30" t="str">
        <f>IF(SUM('Sales by Agent'!R344:T344)&gt;0,"YES","NO")</f>
        <v>NO</v>
      </c>
      <c r="U344" s="30" t="str">
        <f>IF(SUM('Sales by Agent'!S344:U344)&gt;0,"YES","NO")</f>
        <v>NO</v>
      </c>
      <c r="V344" s="30" t="str">
        <f>IF(SUM('Sales by Agent'!T344:V344)&gt;0,"YES","NO")</f>
        <v>NO</v>
      </c>
      <c r="W344" s="30" t="str">
        <f>IF(SUM('Sales by Agent'!U344:W344)&gt;0,"YES","NO")</f>
        <v>NO</v>
      </c>
      <c r="X344" s="30" t="str">
        <f>IF(SUM('Sales by Agent'!V344:X344)&gt;0,"YES","NO")</f>
        <v>NO</v>
      </c>
      <c r="Y344" s="30" t="str">
        <f>IF(SUM('Sales by Agent'!W344:Y344)&gt;0,"YES","NO")</f>
        <v>NO</v>
      </c>
      <c r="Z344" s="30" t="str">
        <f>IF(SUM('Sales by Agent'!X344:Z344)&gt;0,"YES","NO")</f>
        <v>NO</v>
      </c>
      <c r="AA344" s="30" t="str">
        <f>IF(SUM('Sales by Agent'!Y344:AA344)&gt;0,"YES","NO")</f>
        <v>NO</v>
      </c>
      <c r="AB344" s="30" t="str">
        <f>IF(SUM('Sales by Agent'!Z344:AB344)&gt;0,"YES","NO")</f>
        <v>NO</v>
      </c>
      <c r="AC344" s="30" t="str">
        <f>IF(SUM('Sales by Agent'!AA344:AC344)&gt;0,"YES","NO")</f>
        <v>NO</v>
      </c>
      <c r="AD344" s="30" t="str">
        <f>IF(SUM('Sales by Agent'!AB344:AD344)&gt;0,"YES","NO")</f>
        <v>NO</v>
      </c>
      <c r="AE344" s="30" t="str">
        <f>IF(SUM('Sales by Agent'!AC344:AE344)&gt;0,"YES","NO")</f>
        <v>NO</v>
      </c>
      <c r="AF344" s="30" t="str">
        <f>IF(SUM('Sales by Agent'!AD344:AF344)&gt;0,"YES","NO")</f>
        <v>NO</v>
      </c>
      <c r="AG344" s="30" t="str">
        <f>IF(SUM('Sales by Agent'!AE344:AG344)&gt;0,"YES","NO")</f>
        <v>NO</v>
      </c>
      <c r="AH344" s="30" t="str">
        <f>IF(SUM('Sales by Agent'!AF344:AH344)&gt;0,"YES","NO")</f>
        <v>YES</v>
      </c>
      <c r="AI344" s="30" t="str">
        <f>IF(SUM('Sales by Agent'!AG344:AI344)&gt;0,"YES","NO")</f>
        <v>YES</v>
      </c>
      <c r="AJ344" s="30" t="str">
        <f>IF(SUM('Sales by Agent'!AH344:AJ344)&gt;0,"YES","NO")</f>
        <v>YES</v>
      </c>
      <c r="AK344" s="30" t="str">
        <f>IF(SUM('Sales by Agent'!AI344:AK344)&gt;0,"YES","NO")</f>
        <v>NO</v>
      </c>
      <c r="AL344" s="30" t="str">
        <f>IF(SUM('Sales by Agent'!AJ344:AL344)&gt;0,"YES","NO")</f>
        <v>NO</v>
      </c>
      <c r="AM344" s="30" t="str">
        <f>IF(SUM('Sales by Agent'!AK344:AM344)&gt;0,"YES","NO")</f>
        <v>NO</v>
      </c>
      <c r="AN344" s="30" t="str">
        <f>IF(SUM('Sales by Agent'!AL344:AN344)&gt;0,"YES","NO")</f>
        <v>NO</v>
      </c>
      <c r="AO344" s="30" t="str">
        <f>IF(SUM('Sales by Agent'!AM344:AO344)&gt;0,"YES","NO")</f>
        <v>NO</v>
      </c>
      <c r="AP344" s="30" t="str">
        <f>IF(SUM('Sales by Agent'!AN344:AP344)&gt;0,"YES","NO")</f>
        <v>NO</v>
      </c>
      <c r="AQ344" s="30" t="str">
        <f>IF(SUM('Sales by Agent'!AO344:AQ344)&gt;0,"YES","NO")</f>
        <v>NO</v>
      </c>
      <c r="AR344" s="30" t="str">
        <f>IF(SUM('Sales by Agent'!AP344:AR344)&gt;0,"YES","NO")</f>
        <v>NO</v>
      </c>
      <c r="AS344" s="30" t="str">
        <f>IF(SUM('Sales by Agent'!AQ344:AS344)&gt;0,"YES","NO")</f>
        <v>NO</v>
      </c>
      <c r="AT344" s="30" t="str">
        <f>IF(SUM('Sales by Agent'!AR344:AT344)&gt;0,"YES","NO")</f>
        <v>NO</v>
      </c>
      <c r="AU344" s="30" t="str">
        <f>IF(SUM('Sales by Agent'!AS344:AU344)&gt;0,"YES","NO")</f>
        <v>NO</v>
      </c>
      <c r="AV344" s="30" t="str">
        <f>IF(SUM('Sales by Agent'!AT344:AV344)&gt;0,"YES","NO")</f>
        <v>NO</v>
      </c>
      <c r="AW344" s="87"/>
      <c r="AX344" t="str">
        <f t="shared" si="57"/>
        <v>NO</v>
      </c>
      <c r="AY344" t="str">
        <f t="shared" si="58"/>
        <v>NO</v>
      </c>
      <c r="AZ344" t="str">
        <f t="shared" si="59"/>
        <v>NO</v>
      </c>
      <c r="BA344" t="str">
        <f t="shared" si="60"/>
        <v>NO</v>
      </c>
      <c r="BB344" t="str">
        <f t="shared" si="61"/>
        <v>NO</v>
      </c>
      <c r="BC344" t="str">
        <f t="shared" si="62"/>
        <v>NO</v>
      </c>
      <c r="BD344" t="str">
        <f t="shared" si="63"/>
        <v>NEW INACTIVE</v>
      </c>
      <c r="BE344" t="str">
        <f t="shared" si="64"/>
        <v>NO</v>
      </c>
      <c r="BF344" t="str">
        <f t="shared" si="65"/>
        <v>NO</v>
      </c>
      <c r="BG344" t="str">
        <f t="shared" si="66"/>
        <v>NO</v>
      </c>
      <c r="BH344" t="str">
        <f t="shared" si="56"/>
        <v>NO</v>
      </c>
    </row>
    <row r="345" spans="1:60">
      <c r="A345" s="564" t="s">
        <v>1938</v>
      </c>
      <c r="B345" s="564" t="s">
        <v>2654</v>
      </c>
      <c r="C345" s="564" t="s">
        <v>393</v>
      </c>
      <c r="D345" s="564" t="s">
        <v>393</v>
      </c>
      <c r="E345" s="564" t="s">
        <v>1005</v>
      </c>
      <c r="F345" s="565">
        <v>168000</v>
      </c>
      <c r="G345" s="31"/>
      <c r="H345" s="31"/>
      <c r="I345" s="30" t="str">
        <f>IF(SUM('Sales by Agent'!G345:I345)&gt;0,"YES","NO")</f>
        <v>NO</v>
      </c>
      <c r="J345" s="30" t="str">
        <f>IF(SUM('Sales by Agent'!H345:J345)&gt;0,"YES","NO")</f>
        <v>NO</v>
      </c>
      <c r="K345" s="30" t="str">
        <f>IF(SUM('Sales by Agent'!I345:K345)&gt;0,"YES","NO")</f>
        <v>NO</v>
      </c>
      <c r="L345" s="30" t="str">
        <f>IF(SUM('Sales by Agent'!J345:L345)&gt;0,"YES","NO")</f>
        <v>NO</v>
      </c>
      <c r="M345" s="30" t="str">
        <f>IF(SUM('Sales by Agent'!K345:M345)&gt;0,"YES","NO")</f>
        <v>NO</v>
      </c>
      <c r="N345" s="30" t="str">
        <f>IF(SUM('Sales by Agent'!L345:N345)&gt;0,"YES","NO")</f>
        <v>NO</v>
      </c>
      <c r="O345" s="30" t="str">
        <f>IF(SUM('Sales by Agent'!M345:O345)&gt;0,"YES","NO")</f>
        <v>NO</v>
      </c>
      <c r="P345" s="30" t="str">
        <f>IF(SUM('Sales by Agent'!N345:P345)&gt;0,"YES","NO")</f>
        <v>NO</v>
      </c>
      <c r="Q345" s="30" t="str">
        <f>IF(SUM('Sales by Agent'!O345:Q345)&gt;0,"YES","NO")</f>
        <v>NO</v>
      </c>
      <c r="R345" s="30" t="str">
        <f>IF(SUM('Sales by Agent'!P345:R345)&gt;0,"YES","NO")</f>
        <v>NO</v>
      </c>
      <c r="S345" s="30" t="str">
        <f>IF(SUM('Sales by Agent'!Q345:S345)&gt;0,"YES","NO")</f>
        <v>NO</v>
      </c>
      <c r="T345" s="30" t="str">
        <f>IF(SUM('Sales by Agent'!R345:T345)&gt;0,"YES","NO")</f>
        <v>NO</v>
      </c>
      <c r="U345" s="30" t="str">
        <f>IF(SUM('Sales by Agent'!S345:U345)&gt;0,"YES","NO")</f>
        <v>NO</v>
      </c>
      <c r="V345" s="30" t="str">
        <f>IF(SUM('Sales by Agent'!T345:V345)&gt;0,"YES","NO")</f>
        <v>NO</v>
      </c>
      <c r="W345" s="30" t="str">
        <f>IF(SUM('Sales by Agent'!U345:W345)&gt;0,"YES","NO")</f>
        <v>NO</v>
      </c>
      <c r="X345" s="30" t="str">
        <f>IF(SUM('Sales by Agent'!V345:X345)&gt;0,"YES","NO")</f>
        <v>NO</v>
      </c>
      <c r="Y345" s="30" t="str">
        <f>IF(SUM('Sales by Agent'!W345:Y345)&gt;0,"YES","NO")</f>
        <v>NO</v>
      </c>
      <c r="Z345" s="30" t="str">
        <f>IF(SUM('Sales by Agent'!X345:Z345)&gt;0,"YES","NO")</f>
        <v>NO</v>
      </c>
      <c r="AA345" s="30" t="str">
        <f>IF(SUM('Sales by Agent'!Y345:AA345)&gt;0,"YES","NO")</f>
        <v>NO</v>
      </c>
      <c r="AB345" s="30" t="str">
        <f>IF(SUM('Sales by Agent'!Z345:AB345)&gt;0,"YES","NO")</f>
        <v>NO</v>
      </c>
      <c r="AC345" s="30" t="str">
        <f>IF(SUM('Sales by Agent'!AA345:AC345)&gt;0,"YES","NO")</f>
        <v>NO</v>
      </c>
      <c r="AD345" s="30" t="str">
        <f>IF(SUM('Sales by Agent'!AB345:AD345)&gt;0,"YES","NO")</f>
        <v>NO</v>
      </c>
      <c r="AE345" s="30" t="str">
        <f>IF(SUM('Sales by Agent'!AC345:AE345)&gt;0,"YES","NO")</f>
        <v>NO</v>
      </c>
      <c r="AF345" s="30" t="str">
        <f>IF(SUM('Sales by Agent'!AD345:AF345)&gt;0,"YES","NO")</f>
        <v>NO</v>
      </c>
      <c r="AG345" s="30" t="str">
        <f>IF(SUM('Sales by Agent'!AE345:AG345)&gt;0,"YES","NO")</f>
        <v>NO</v>
      </c>
      <c r="AH345" s="30" t="str">
        <f>IF(SUM('Sales by Agent'!AF345:AH345)&gt;0,"YES","NO")</f>
        <v>YES</v>
      </c>
      <c r="AI345" s="30" t="str">
        <f>IF(SUM('Sales by Agent'!AG345:AI345)&gt;0,"YES","NO")</f>
        <v>YES</v>
      </c>
      <c r="AJ345" s="30" t="str">
        <f>IF(SUM('Sales by Agent'!AH345:AJ345)&gt;0,"YES","NO")</f>
        <v>YES</v>
      </c>
      <c r="AK345" s="30" t="str">
        <f>IF(SUM('Sales by Agent'!AI345:AK345)&gt;0,"YES","NO")</f>
        <v>NO</v>
      </c>
      <c r="AL345" s="30" t="str">
        <f>IF(SUM('Sales by Agent'!AJ345:AL345)&gt;0,"YES","NO")</f>
        <v>NO</v>
      </c>
      <c r="AM345" s="30" t="str">
        <f>IF(SUM('Sales by Agent'!AK345:AM345)&gt;0,"YES","NO")</f>
        <v>NO</v>
      </c>
      <c r="AN345" s="30" t="str">
        <f>IF(SUM('Sales by Agent'!AL345:AN345)&gt;0,"YES","NO")</f>
        <v>NO</v>
      </c>
      <c r="AO345" s="30" t="str">
        <f>IF(SUM('Sales by Agent'!AM345:AO345)&gt;0,"YES","NO")</f>
        <v>NO</v>
      </c>
      <c r="AP345" s="30" t="str">
        <f>IF(SUM('Sales by Agent'!AN345:AP345)&gt;0,"YES","NO")</f>
        <v>NO</v>
      </c>
      <c r="AQ345" s="30" t="str">
        <f>IF(SUM('Sales by Agent'!AO345:AQ345)&gt;0,"YES","NO")</f>
        <v>NO</v>
      </c>
      <c r="AR345" s="30" t="str">
        <f>IF(SUM('Sales by Agent'!AP345:AR345)&gt;0,"YES","NO")</f>
        <v>NO</v>
      </c>
      <c r="AS345" s="30" t="str">
        <f>IF(SUM('Sales by Agent'!AQ345:AS345)&gt;0,"YES","NO")</f>
        <v>NO</v>
      </c>
      <c r="AT345" s="30" t="str">
        <f>IF(SUM('Sales by Agent'!AR345:AT345)&gt;0,"YES","NO")</f>
        <v>NO</v>
      </c>
      <c r="AU345" s="30" t="str">
        <f>IF(SUM('Sales by Agent'!AS345:AU345)&gt;0,"YES","NO")</f>
        <v>NO</v>
      </c>
      <c r="AV345" s="30" t="str">
        <f>IF(SUM('Sales by Agent'!AT345:AV345)&gt;0,"YES","NO")</f>
        <v>NO</v>
      </c>
      <c r="AW345" s="87"/>
      <c r="AX345" t="str">
        <f t="shared" si="57"/>
        <v>NO</v>
      </c>
      <c r="AY345" t="str">
        <f t="shared" si="58"/>
        <v>NO</v>
      </c>
      <c r="AZ345" t="str">
        <f t="shared" si="59"/>
        <v>NO</v>
      </c>
      <c r="BA345" t="str">
        <f t="shared" si="60"/>
        <v>NO</v>
      </c>
      <c r="BB345" t="str">
        <f t="shared" si="61"/>
        <v>NO</v>
      </c>
      <c r="BC345" t="str">
        <f t="shared" si="62"/>
        <v>NO</v>
      </c>
      <c r="BD345" t="str">
        <f t="shared" si="63"/>
        <v>NEW INACTIVE</v>
      </c>
      <c r="BE345" t="str">
        <f t="shared" si="64"/>
        <v>NO</v>
      </c>
      <c r="BF345" t="str">
        <f t="shared" si="65"/>
        <v>NO</v>
      </c>
      <c r="BG345" t="str">
        <f t="shared" si="66"/>
        <v>NO</v>
      </c>
      <c r="BH345" t="str">
        <f t="shared" si="56"/>
        <v>NO</v>
      </c>
    </row>
    <row r="346" spans="1:60">
      <c r="A346" s="564" t="s">
        <v>1934</v>
      </c>
      <c r="B346" s="564" t="s">
        <v>2593</v>
      </c>
      <c r="C346" s="564" t="s">
        <v>393</v>
      </c>
      <c r="D346" s="564" t="s">
        <v>393</v>
      </c>
      <c r="E346" s="564" t="s">
        <v>1005</v>
      </c>
      <c r="F346" s="565">
        <v>53000</v>
      </c>
      <c r="G346" s="31"/>
      <c r="H346" s="31"/>
      <c r="I346" s="30" t="str">
        <f>IF(SUM('Sales by Agent'!G346:I346)&gt;0,"YES","NO")</f>
        <v>NO</v>
      </c>
      <c r="J346" s="30" t="str">
        <f>IF(SUM('Sales by Agent'!H346:J346)&gt;0,"YES","NO")</f>
        <v>NO</v>
      </c>
      <c r="K346" s="30" t="str">
        <f>IF(SUM('Sales by Agent'!I346:K346)&gt;0,"YES","NO")</f>
        <v>NO</v>
      </c>
      <c r="L346" s="30" t="str">
        <f>IF(SUM('Sales by Agent'!J346:L346)&gt;0,"YES","NO")</f>
        <v>NO</v>
      </c>
      <c r="M346" s="30" t="str">
        <f>IF(SUM('Sales by Agent'!K346:M346)&gt;0,"YES","NO")</f>
        <v>NO</v>
      </c>
      <c r="N346" s="30" t="str">
        <f>IF(SUM('Sales by Agent'!L346:N346)&gt;0,"YES","NO")</f>
        <v>NO</v>
      </c>
      <c r="O346" s="30" t="str">
        <f>IF(SUM('Sales by Agent'!M346:O346)&gt;0,"YES","NO")</f>
        <v>NO</v>
      </c>
      <c r="P346" s="30" t="str">
        <f>IF(SUM('Sales by Agent'!N346:P346)&gt;0,"YES","NO")</f>
        <v>NO</v>
      </c>
      <c r="Q346" s="30" t="str">
        <f>IF(SUM('Sales by Agent'!O346:Q346)&gt;0,"YES","NO")</f>
        <v>NO</v>
      </c>
      <c r="R346" s="30" t="str">
        <f>IF(SUM('Sales by Agent'!P346:R346)&gt;0,"YES","NO")</f>
        <v>NO</v>
      </c>
      <c r="S346" s="30" t="str">
        <f>IF(SUM('Sales by Agent'!Q346:S346)&gt;0,"YES","NO")</f>
        <v>NO</v>
      </c>
      <c r="T346" s="30" t="str">
        <f>IF(SUM('Sales by Agent'!R346:T346)&gt;0,"YES","NO")</f>
        <v>NO</v>
      </c>
      <c r="U346" s="30" t="str">
        <f>IF(SUM('Sales by Agent'!S346:U346)&gt;0,"YES","NO")</f>
        <v>NO</v>
      </c>
      <c r="V346" s="30" t="str">
        <f>IF(SUM('Sales by Agent'!T346:V346)&gt;0,"YES","NO")</f>
        <v>NO</v>
      </c>
      <c r="W346" s="30" t="str">
        <f>IF(SUM('Sales by Agent'!U346:W346)&gt;0,"YES","NO")</f>
        <v>NO</v>
      </c>
      <c r="X346" s="30" t="str">
        <f>IF(SUM('Sales by Agent'!V346:X346)&gt;0,"YES","NO")</f>
        <v>NO</v>
      </c>
      <c r="Y346" s="30" t="str">
        <f>IF(SUM('Sales by Agent'!W346:Y346)&gt;0,"YES","NO")</f>
        <v>NO</v>
      </c>
      <c r="Z346" s="30" t="str">
        <f>IF(SUM('Sales by Agent'!X346:Z346)&gt;0,"YES","NO")</f>
        <v>NO</v>
      </c>
      <c r="AA346" s="30" t="str">
        <f>IF(SUM('Sales by Agent'!Y346:AA346)&gt;0,"YES","NO")</f>
        <v>NO</v>
      </c>
      <c r="AB346" s="30" t="str">
        <f>IF(SUM('Sales by Agent'!Z346:AB346)&gt;0,"YES","NO")</f>
        <v>NO</v>
      </c>
      <c r="AC346" s="30" t="str">
        <f>IF(SUM('Sales by Agent'!AA346:AC346)&gt;0,"YES","NO")</f>
        <v>NO</v>
      </c>
      <c r="AD346" s="30" t="str">
        <f>IF(SUM('Sales by Agent'!AB346:AD346)&gt;0,"YES","NO")</f>
        <v>NO</v>
      </c>
      <c r="AE346" s="30" t="str">
        <f>IF(SUM('Sales by Agent'!AC346:AE346)&gt;0,"YES","NO")</f>
        <v>NO</v>
      </c>
      <c r="AF346" s="30" t="str">
        <f>IF(SUM('Sales by Agent'!AD346:AF346)&gt;0,"YES","NO")</f>
        <v>NO</v>
      </c>
      <c r="AG346" s="30" t="str">
        <f>IF(SUM('Sales by Agent'!AE346:AG346)&gt;0,"YES","NO")</f>
        <v>NO</v>
      </c>
      <c r="AH346" s="30" t="str">
        <f>IF(SUM('Sales by Agent'!AF346:AH346)&gt;0,"YES","NO")</f>
        <v>YES</v>
      </c>
      <c r="AI346" s="30" t="str">
        <f>IF(SUM('Sales by Agent'!AG346:AI346)&gt;0,"YES","NO")</f>
        <v>YES</v>
      </c>
      <c r="AJ346" s="30" t="str">
        <f>IF(SUM('Sales by Agent'!AH346:AJ346)&gt;0,"YES","NO")</f>
        <v>YES</v>
      </c>
      <c r="AK346" s="30" t="str">
        <f>IF(SUM('Sales by Agent'!AI346:AK346)&gt;0,"YES","NO")</f>
        <v>NO</v>
      </c>
      <c r="AL346" s="30" t="str">
        <f>IF(SUM('Sales by Agent'!AJ346:AL346)&gt;0,"YES","NO")</f>
        <v>NO</v>
      </c>
      <c r="AM346" s="30" t="str">
        <f>IF(SUM('Sales by Agent'!AK346:AM346)&gt;0,"YES","NO")</f>
        <v>NO</v>
      </c>
      <c r="AN346" s="30" t="str">
        <f>IF(SUM('Sales by Agent'!AL346:AN346)&gt;0,"YES","NO")</f>
        <v>NO</v>
      </c>
      <c r="AO346" s="30" t="str">
        <f>IF(SUM('Sales by Agent'!AM346:AO346)&gt;0,"YES","NO")</f>
        <v>NO</v>
      </c>
      <c r="AP346" s="30" t="str">
        <f>IF(SUM('Sales by Agent'!AN346:AP346)&gt;0,"YES","NO")</f>
        <v>NO</v>
      </c>
      <c r="AQ346" s="30" t="str">
        <f>IF(SUM('Sales by Agent'!AO346:AQ346)&gt;0,"YES","NO")</f>
        <v>NO</v>
      </c>
      <c r="AR346" s="30" t="str">
        <f>IF(SUM('Sales by Agent'!AP346:AR346)&gt;0,"YES","NO")</f>
        <v>NO</v>
      </c>
      <c r="AS346" s="30" t="str">
        <f>IF(SUM('Sales by Agent'!AQ346:AS346)&gt;0,"YES","NO")</f>
        <v>NO</v>
      </c>
      <c r="AT346" s="30" t="str">
        <f>IF(SUM('Sales by Agent'!AR346:AT346)&gt;0,"YES","NO")</f>
        <v>NO</v>
      </c>
      <c r="AU346" s="30" t="str">
        <f>IF(SUM('Sales by Agent'!AS346:AU346)&gt;0,"YES","NO")</f>
        <v>NO</v>
      </c>
      <c r="AV346" s="30" t="str">
        <f>IF(SUM('Sales by Agent'!AT346:AV346)&gt;0,"YES","NO")</f>
        <v>NO</v>
      </c>
      <c r="AW346" s="87"/>
      <c r="AX346" t="str">
        <f t="shared" si="57"/>
        <v>NO</v>
      </c>
      <c r="AY346" t="str">
        <f t="shared" si="58"/>
        <v>NO</v>
      </c>
      <c r="AZ346" t="str">
        <f t="shared" si="59"/>
        <v>NO</v>
      </c>
      <c r="BA346" t="str">
        <f t="shared" si="60"/>
        <v>NO</v>
      </c>
      <c r="BB346" t="str">
        <f t="shared" si="61"/>
        <v>NO</v>
      </c>
      <c r="BC346" t="str">
        <f t="shared" si="62"/>
        <v>NO</v>
      </c>
      <c r="BD346" t="str">
        <f t="shared" si="63"/>
        <v>NEW INACTIVE</v>
      </c>
      <c r="BE346" t="str">
        <f t="shared" si="64"/>
        <v>NO</v>
      </c>
      <c r="BF346" t="str">
        <f t="shared" si="65"/>
        <v>NO</v>
      </c>
      <c r="BG346" t="str">
        <f t="shared" si="66"/>
        <v>NO</v>
      </c>
      <c r="BH346" t="str">
        <f t="shared" si="56"/>
        <v>NO</v>
      </c>
    </row>
    <row r="347" spans="1:60">
      <c r="A347" s="564" t="s">
        <v>1939</v>
      </c>
      <c r="B347" s="564" t="s">
        <v>2655</v>
      </c>
      <c r="C347" s="564" t="s">
        <v>393</v>
      </c>
      <c r="D347" s="564" t="s">
        <v>393</v>
      </c>
      <c r="E347" s="564" t="s">
        <v>1005</v>
      </c>
      <c r="F347" s="565">
        <v>7500</v>
      </c>
      <c r="G347" s="31"/>
      <c r="H347" s="86"/>
      <c r="I347" s="30" t="str">
        <f>IF(SUM('Sales by Agent'!G347:I347)&gt;0,"YES","NO")</f>
        <v>NO</v>
      </c>
      <c r="J347" s="30" t="str">
        <f>IF(SUM('Sales by Agent'!H347:J347)&gt;0,"YES","NO")</f>
        <v>NO</v>
      </c>
      <c r="K347" s="30" t="str">
        <f>IF(SUM('Sales by Agent'!I347:K347)&gt;0,"YES","NO")</f>
        <v>NO</v>
      </c>
      <c r="L347" s="30" t="str">
        <f>IF(SUM('Sales by Agent'!J347:L347)&gt;0,"YES","NO")</f>
        <v>NO</v>
      </c>
      <c r="M347" s="30" t="str">
        <f>IF(SUM('Sales by Agent'!K347:M347)&gt;0,"YES","NO")</f>
        <v>NO</v>
      </c>
      <c r="N347" s="30" t="str">
        <f>IF(SUM('Sales by Agent'!L347:N347)&gt;0,"YES","NO")</f>
        <v>NO</v>
      </c>
      <c r="O347" s="30" t="str">
        <f>IF(SUM('Sales by Agent'!M347:O347)&gt;0,"YES","NO")</f>
        <v>NO</v>
      </c>
      <c r="P347" s="30" t="str">
        <f>IF(SUM('Sales by Agent'!N347:P347)&gt;0,"YES","NO")</f>
        <v>NO</v>
      </c>
      <c r="Q347" s="30" t="str">
        <f>IF(SUM('Sales by Agent'!O347:Q347)&gt;0,"YES","NO")</f>
        <v>NO</v>
      </c>
      <c r="R347" s="30" t="str">
        <f>IF(SUM('Sales by Agent'!P347:R347)&gt;0,"YES","NO")</f>
        <v>NO</v>
      </c>
      <c r="S347" s="30" t="str">
        <f>IF(SUM('Sales by Agent'!Q347:S347)&gt;0,"YES","NO")</f>
        <v>NO</v>
      </c>
      <c r="T347" s="30" t="str">
        <f>IF(SUM('Sales by Agent'!R347:T347)&gt;0,"YES","NO")</f>
        <v>NO</v>
      </c>
      <c r="U347" s="30" t="str">
        <f>IF(SUM('Sales by Agent'!S347:U347)&gt;0,"YES","NO")</f>
        <v>NO</v>
      </c>
      <c r="V347" s="30" t="str">
        <f>IF(SUM('Sales by Agent'!T347:V347)&gt;0,"YES","NO")</f>
        <v>NO</v>
      </c>
      <c r="W347" s="30" t="str">
        <f>IF(SUM('Sales by Agent'!U347:W347)&gt;0,"YES","NO")</f>
        <v>NO</v>
      </c>
      <c r="X347" s="30" t="str">
        <f>IF(SUM('Sales by Agent'!V347:X347)&gt;0,"YES","NO")</f>
        <v>NO</v>
      </c>
      <c r="Y347" s="30" t="str">
        <f>IF(SUM('Sales by Agent'!W347:Y347)&gt;0,"YES","NO")</f>
        <v>NO</v>
      </c>
      <c r="Z347" s="30" t="str">
        <f>IF(SUM('Sales by Agent'!X347:Z347)&gt;0,"YES","NO")</f>
        <v>NO</v>
      </c>
      <c r="AA347" s="30" t="str">
        <f>IF(SUM('Sales by Agent'!Y347:AA347)&gt;0,"YES","NO")</f>
        <v>NO</v>
      </c>
      <c r="AB347" s="30" t="str">
        <f>IF(SUM('Sales by Agent'!Z347:AB347)&gt;0,"YES","NO")</f>
        <v>NO</v>
      </c>
      <c r="AC347" s="30" t="str">
        <f>IF(SUM('Sales by Agent'!AA347:AC347)&gt;0,"YES","NO")</f>
        <v>YES</v>
      </c>
      <c r="AD347" s="30" t="str">
        <f>IF(SUM('Sales by Agent'!AB347:AD347)&gt;0,"YES","NO")</f>
        <v>YES</v>
      </c>
      <c r="AE347" s="30" t="str">
        <f>IF(SUM('Sales by Agent'!AC347:AE347)&gt;0,"YES","NO")</f>
        <v>YES</v>
      </c>
      <c r="AF347" s="30" t="str">
        <f>IF(SUM('Sales by Agent'!AD347:AF347)&gt;0,"YES","NO")</f>
        <v>NO</v>
      </c>
      <c r="AG347" s="30" t="str">
        <f>IF(SUM('Sales by Agent'!AE347:AG347)&gt;0,"YES","NO")</f>
        <v>NO</v>
      </c>
      <c r="AH347" s="30" t="str">
        <f>IF(SUM('Sales by Agent'!AF347:AH347)&gt;0,"YES","NO")</f>
        <v>NO</v>
      </c>
      <c r="AI347" s="30" t="str">
        <f>IF(SUM('Sales by Agent'!AG347:AI347)&gt;0,"YES","NO")</f>
        <v>NO</v>
      </c>
      <c r="AJ347" s="30" t="str">
        <f>IF(SUM('Sales by Agent'!AH347:AJ347)&gt;0,"YES","NO")</f>
        <v>NO</v>
      </c>
      <c r="AK347" s="30" t="str">
        <f>IF(SUM('Sales by Agent'!AI347:AK347)&gt;0,"YES","NO")</f>
        <v>NO</v>
      </c>
      <c r="AL347" s="30" t="str">
        <f>IF(SUM('Sales by Agent'!AJ347:AL347)&gt;0,"YES","NO")</f>
        <v>NO</v>
      </c>
      <c r="AM347" s="30" t="str">
        <f>IF(SUM('Sales by Agent'!AK347:AM347)&gt;0,"YES","NO")</f>
        <v>NO</v>
      </c>
      <c r="AN347" s="30" t="str">
        <f>IF(SUM('Sales by Agent'!AL347:AN347)&gt;0,"YES","NO")</f>
        <v>NO</v>
      </c>
      <c r="AO347" s="30" t="str">
        <f>IF(SUM('Sales by Agent'!AM347:AO347)&gt;0,"YES","NO")</f>
        <v>NO</v>
      </c>
      <c r="AP347" s="30" t="str">
        <f>IF(SUM('Sales by Agent'!AN347:AP347)&gt;0,"YES","NO")</f>
        <v>NO</v>
      </c>
      <c r="AQ347" s="30" t="str">
        <f>IF(SUM('Sales by Agent'!AO347:AQ347)&gt;0,"YES","NO")</f>
        <v>NO</v>
      </c>
      <c r="AR347" s="30" t="str">
        <f>IF(SUM('Sales by Agent'!AP347:AR347)&gt;0,"YES","NO")</f>
        <v>NO</v>
      </c>
      <c r="AS347" s="30" t="str">
        <f>IF(SUM('Sales by Agent'!AQ347:AS347)&gt;0,"YES","NO")</f>
        <v>NO</v>
      </c>
      <c r="AT347" s="30" t="str">
        <f>IF(SUM('Sales by Agent'!AR347:AT347)&gt;0,"YES","NO")</f>
        <v>NO</v>
      </c>
      <c r="AU347" s="30" t="str">
        <f>IF(SUM('Sales by Agent'!AS347:AU347)&gt;0,"YES","NO")</f>
        <v>NO</v>
      </c>
      <c r="AV347" s="30" t="str">
        <f>IF(SUM('Sales by Agent'!AT347:AV347)&gt;0,"YES","NO")</f>
        <v>NO</v>
      </c>
      <c r="AW347" s="87"/>
      <c r="AX347" t="str">
        <f t="shared" si="57"/>
        <v>NO</v>
      </c>
      <c r="AY347" t="str">
        <f t="shared" si="58"/>
        <v>NEW INACTIVE</v>
      </c>
      <c r="AZ347" t="str">
        <f t="shared" si="59"/>
        <v>NO</v>
      </c>
      <c r="BA347" t="str">
        <f t="shared" si="60"/>
        <v>NO</v>
      </c>
      <c r="BB347" t="str">
        <f t="shared" si="61"/>
        <v>NO</v>
      </c>
      <c r="BC347" t="str">
        <f t="shared" si="62"/>
        <v>NO</v>
      </c>
      <c r="BD347" t="str">
        <f t="shared" si="63"/>
        <v>NO</v>
      </c>
      <c r="BE347" t="str">
        <f t="shared" si="64"/>
        <v>NO</v>
      </c>
      <c r="BF347" t="str">
        <f t="shared" si="65"/>
        <v>NO</v>
      </c>
      <c r="BG347" t="str">
        <f t="shared" si="66"/>
        <v>NO</v>
      </c>
      <c r="BH347" t="str">
        <f t="shared" si="56"/>
        <v>NO</v>
      </c>
    </row>
    <row r="348" spans="1:60">
      <c r="A348" s="564" t="s">
        <v>1810</v>
      </c>
      <c r="B348" s="564" t="s">
        <v>2656</v>
      </c>
      <c r="C348" s="564" t="s">
        <v>393</v>
      </c>
      <c r="D348" s="564" t="s">
        <v>393</v>
      </c>
      <c r="E348" s="564" t="s">
        <v>1005</v>
      </c>
      <c r="F348" s="565">
        <v>9300</v>
      </c>
      <c r="G348" s="31"/>
      <c r="H348" s="31"/>
      <c r="I348" s="30" t="str">
        <f>IF(SUM('Sales by Agent'!G348:I348)&gt;0,"YES","NO")</f>
        <v>NO</v>
      </c>
      <c r="J348" s="30" t="str">
        <f>IF(SUM('Sales by Agent'!H348:J348)&gt;0,"YES","NO")</f>
        <v>NO</v>
      </c>
      <c r="K348" s="30" t="str">
        <f>IF(SUM('Sales by Agent'!I348:K348)&gt;0,"YES","NO")</f>
        <v>NO</v>
      </c>
      <c r="L348" s="30" t="str">
        <f>IF(SUM('Sales by Agent'!J348:L348)&gt;0,"YES","NO")</f>
        <v>NO</v>
      </c>
      <c r="M348" s="30" t="str">
        <f>IF(SUM('Sales by Agent'!K348:M348)&gt;0,"YES","NO")</f>
        <v>NO</v>
      </c>
      <c r="N348" s="30" t="str">
        <f>IF(SUM('Sales by Agent'!L348:N348)&gt;0,"YES","NO")</f>
        <v>NO</v>
      </c>
      <c r="O348" s="30" t="str">
        <f>IF(SUM('Sales by Agent'!M348:O348)&gt;0,"YES","NO")</f>
        <v>NO</v>
      </c>
      <c r="P348" s="30" t="str">
        <f>IF(SUM('Sales by Agent'!N348:P348)&gt;0,"YES","NO")</f>
        <v>NO</v>
      </c>
      <c r="Q348" s="30" t="str">
        <f>IF(SUM('Sales by Agent'!O348:Q348)&gt;0,"YES","NO")</f>
        <v>NO</v>
      </c>
      <c r="R348" s="30" t="str">
        <f>IF(SUM('Sales by Agent'!P348:R348)&gt;0,"YES","NO")</f>
        <v>NO</v>
      </c>
      <c r="S348" s="30" t="str">
        <f>IF(SUM('Sales by Agent'!Q348:S348)&gt;0,"YES","NO")</f>
        <v>NO</v>
      </c>
      <c r="T348" s="30" t="str">
        <f>IF(SUM('Sales by Agent'!R348:T348)&gt;0,"YES","NO")</f>
        <v>NO</v>
      </c>
      <c r="U348" s="30" t="str">
        <f>IF(SUM('Sales by Agent'!S348:U348)&gt;0,"YES","NO")</f>
        <v>NO</v>
      </c>
      <c r="V348" s="30" t="str">
        <f>IF(SUM('Sales by Agent'!T348:V348)&gt;0,"YES","NO")</f>
        <v>NO</v>
      </c>
      <c r="W348" s="30" t="str">
        <f>IF(SUM('Sales by Agent'!U348:W348)&gt;0,"YES","NO")</f>
        <v>NO</v>
      </c>
      <c r="X348" s="30" t="str">
        <f>IF(SUM('Sales by Agent'!V348:X348)&gt;0,"YES","NO")</f>
        <v>NO</v>
      </c>
      <c r="Y348" s="30" t="str">
        <f>IF(SUM('Sales by Agent'!W348:Y348)&gt;0,"YES","NO")</f>
        <v>NO</v>
      </c>
      <c r="Z348" s="30" t="str">
        <f>IF(SUM('Sales by Agent'!X348:Z348)&gt;0,"YES","NO")</f>
        <v>NO</v>
      </c>
      <c r="AA348" s="30" t="str">
        <f>IF(SUM('Sales by Agent'!Y348:AA348)&gt;0,"YES","NO")</f>
        <v>NO</v>
      </c>
      <c r="AB348" s="30" t="str">
        <f>IF(SUM('Sales by Agent'!Z348:AB348)&gt;0,"YES","NO")</f>
        <v>NO</v>
      </c>
      <c r="AC348" s="30" t="str">
        <f>IF(SUM('Sales by Agent'!AA348:AC348)&gt;0,"YES","NO")</f>
        <v>NO</v>
      </c>
      <c r="AD348" s="30" t="str">
        <f>IF(SUM('Sales by Agent'!AB348:AD348)&gt;0,"YES","NO")</f>
        <v>NO</v>
      </c>
      <c r="AE348" s="30" t="str">
        <f>IF(SUM('Sales by Agent'!AC348:AE348)&gt;0,"YES","NO")</f>
        <v>NO</v>
      </c>
      <c r="AF348" s="30" t="str">
        <f>IF(SUM('Sales by Agent'!AD348:AF348)&gt;0,"YES","NO")</f>
        <v>NO</v>
      </c>
      <c r="AG348" s="30" t="str">
        <f>IF(SUM('Sales by Agent'!AE348:AG348)&gt;0,"YES","NO")</f>
        <v>NO</v>
      </c>
      <c r="AH348" s="30" t="str">
        <f>IF(SUM('Sales by Agent'!AF348:AH348)&gt;0,"YES","NO")</f>
        <v>NO</v>
      </c>
      <c r="AI348" s="30" t="str">
        <f>IF(SUM('Sales by Agent'!AG348:AI348)&gt;0,"YES","NO")</f>
        <v>NO</v>
      </c>
      <c r="AJ348" s="30" t="str">
        <f>IF(SUM('Sales by Agent'!AH348:AJ348)&gt;0,"YES","NO")</f>
        <v>NO</v>
      </c>
      <c r="AK348" s="30" t="str">
        <f>IF(SUM('Sales by Agent'!AI348:AK348)&gt;0,"YES","NO")</f>
        <v>NO</v>
      </c>
      <c r="AL348" s="30" t="str">
        <f>IF(SUM('Sales by Agent'!AJ348:AL348)&gt;0,"YES","NO")</f>
        <v>NO</v>
      </c>
      <c r="AM348" s="30" t="str">
        <f>IF(SUM('Sales by Agent'!AK348:AM348)&gt;0,"YES","NO")</f>
        <v>NO</v>
      </c>
      <c r="AN348" s="30" t="str">
        <f>IF(SUM('Sales by Agent'!AL348:AN348)&gt;0,"YES","NO")</f>
        <v>NO</v>
      </c>
      <c r="AO348" s="30" t="str">
        <f>IF(SUM('Sales by Agent'!AM348:AO348)&gt;0,"YES","NO")</f>
        <v>NO</v>
      </c>
      <c r="AP348" s="30" t="str">
        <f>IF(SUM('Sales by Agent'!AN348:AP348)&gt;0,"YES","NO")</f>
        <v>NO</v>
      </c>
      <c r="AQ348" s="30" t="str">
        <f>IF(SUM('Sales by Agent'!AO348:AQ348)&gt;0,"YES","NO")</f>
        <v>NO</v>
      </c>
      <c r="AR348" s="30" t="str">
        <f>IF(SUM('Sales by Agent'!AP348:AR348)&gt;0,"YES","NO")</f>
        <v>YES</v>
      </c>
      <c r="AS348" s="30" t="str">
        <f>IF(SUM('Sales by Agent'!AQ348:AS348)&gt;0,"YES","NO")</f>
        <v>YES</v>
      </c>
      <c r="AT348" s="30" t="str">
        <f>IF(SUM('Sales by Agent'!AR348:AT348)&gt;0,"YES","NO")</f>
        <v>YES</v>
      </c>
      <c r="AU348" s="30" t="str">
        <f>IF(SUM('Sales by Agent'!AS348:AU348)&gt;0,"YES","NO")</f>
        <v>NO</v>
      </c>
      <c r="AV348" s="30" t="str">
        <f>IF(SUM('Sales by Agent'!AT348:AV348)&gt;0,"YES","NO")</f>
        <v>NO</v>
      </c>
      <c r="AW348" s="87"/>
      <c r="AX348" t="str">
        <f t="shared" si="57"/>
        <v>NO</v>
      </c>
      <c r="AY348" t="str">
        <f t="shared" si="58"/>
        <v>NO</v>
      </c>
      <c r="AZ348" t="str">
        <f t="shared" si="59"/>
        <v>NO</v>
      </c>
      <c r="BA348" t="str">
        <f t="shared" si="60"/>
        <v>NO</v>
      </c>
      <c r="BB348" t="str">
        <f t="shared" si="61"/>
        <v>NO</v>
      </c>
      <c r="BC348" t="str">
        <f t="shared" si="62"/>
        <v>NO</v>
      </c>
      <c r="BD348" t="str">
        <f t="shared" si="63"/>
        <v>NO</v>
      </c>
      <c r="BE348" t="str">
        <f t="shared" si="64"/>
        <v>NO</v>
      </c>
      <c r="BF348" t="str">
        <f t="shared" si="65"/>
        <v>NO</v>
      </c>
      <c r="BG348" t="str">
        <f t="shared" si="66"/>
        <v>NO</v>
      </c>
      <c r="BH348" t="str">
        <f t="shared" si="56"/>
        <v>NO</v>
      </c>
    </row>
    <row r="349" spans="1:60">
      <c r="A349" s="564" t="s">
        <v>1432</v>
      </c>
      <c r="B349" s="564" t="s">
        <v>2657</v>
      </c>
      <c r="C349" s="564" t="s">
        <v>393</v>
      </c>
      <c r="D349" s="564" t="s">
        <v>393</v>
      </c>
      <c r="E349" s="564" t="s">
        <v>1005</v>
      </c>
      <c r="F349" s="565">
        <v>3444900</v>
      </c>
      <c r="G349" s="31"/>
      <c r="H349" s="31"/>
      <c r="I349" s="30" t="str">
        <f>IF(SUM('Sales by Agent'!G349:I349)&gt;0,"YES","NO")</f>
        <v>NO</v>
      </c>
      <c r="J349" s="30" t="str">
        <f>IF(SUM('Sales by Agent'!H349:J349)&gt;0,"YES","NO")</f>
        <v>NO</v>
      </c>
      <c r="K349" s="30" t="str">
        <f>IF(SUM('Sales by Agent'!I349:K349)&gt;0,"YES","NO")</f>
        <v>NO</v>
      </c>
      <c r="L349" s="30" t="str">
        <f>IF(SUM('Sales by Agent'!J349:L349)&gt;0,"YES","NO")</f>
        <v>NO</v>
      </c>
      <c r="M349" s="30" t="str">
        <f>IF(SUM('Sales by Agent'!K349:M349)&gt;0,"YES","NO")</f>
        <v>NO</v>
      </c>
      <c r="N349" s="30" t="str">
        <f>IF(SUM('Sales by Agent'!L349:N349)&gt;0,"YES","NO")</f>
        <v>NO</v>
      </c>
      <c r="O349" s="30" t="str">
        <f>IF(SUM('Sales by Agent'!M349:O349)&gt;0,"YES","NO")</f>
        <v>NO</v>
      </c>
      <c r="P349" s="30" t="str">
        <f>IF(SUM('Sales by Agent'!N349:P349)&gt;0,"YES","NO")</f>
        <v>NO</v>
      </c>
      <c r="Q349" s="30" t="str">
        <f>IF(SUM('Sales by Agent'!O349:Q349)&gt;0,"YES","NO")</f>
        <v>NO</v>
      </c>
      <c r="R349" s="30" t="str">
        <f>IF(SUM('Sales by Agent'!P349:R349)&gt;0,"YES","NO")</f>
        <v>NO</v>
      </c>
      <c r="S349" s="30" t="str">
        <f>IF(SUM('Sales by Agent'!Q349:S349)&gt;0,"YES","NO")</f>
        <v>NO</v>
      </c>
      <c r="T349" s="30" t="str">
        <f>IF(SUM('Sales by Agent'!R349:T349)&gt;0,"YES","NO")</f>
        <v>NO</v>
      </c>
      <c r="U349" s="30" t="str">
        <f>IF(SUM('Sales by Agent'!S349:U349)&gt;0,"YES","NO")</f>
        <v>NO</v>
      </c>
      <c r="V349" s="30" t="str">
        <f>IF(SUM('Sales by Agent'!T349:V349)&gt;0,"YES","NO")</f>
        <v>NO</v>
      </c>
      <c r="W349" s="30" t="str">
        <f>IF(SUM('Sales by Agent'!U349:W349)&gt;0,"YES","NO")</f>
        <v>NO</v>
      </c>
      <c r="X349" s="30" t="str">
        <f>IF(SUM('Sales by Agent'!V349:X349)&gt;0,"YES","NO")</f>
        <v>NO</v>
      </c>
      <c r="Y349" s="30" t="str">
        <f>IF(SUM('Sales by Agent'!W349:Y349)&gt;0,"YES","NO")</f>
        <v>NO</v>
      </c>
      <c r="Z349" s="30" t="str">
        <f>IF(SUM('Sales by Agent'!X349:Z349)&gt;0,"YES","NO")</f>
        <v>NO</v>
      </c>
      <c r="AA349" s="30" t="str">
        <f>IF(SUM('Sales by Agent'!Y349:AA349)&gt;0,"YES","NO")</f>
        <v>NO</v>
      </c>
      <c r="AB349" s="30" t="str">
        <f>IF(SUM('Sales by Agent'!Z349:AB349)&gt;0,"YES","NO")</f>
        <v>NO</v>
      </c>
      <c r="AC349" s="30" t="str">
        <f>IF(SUM('Sales by Agent'!AA349:AC349)&gt;0,"YES","NO")</f>
        <v>NO</v>
      </c>
      <c r="AD349" s="30" t="str">
        <f>IF(SUM('Sales by Agent'!AB349:AD349)&gt;0,"YES","NO")</f>
        <v>NO</v>
      </c>
      <c r="AE349" s="30" t="str">
        <f>IF(SUM('Sales by Agent'!AC349:AE349)&gt;0,"YES","NO")</f>
        <v>NO</v>
      </c>
      <c r="AF349" s="30" t="str">
        <f>IF(SUM('Sales by Agent'!AD349:AF349)&gt;0,"YES","NO")</f>
        <v>NO</v>
      </c>
      <c r="AG349" s="30" t="str">
        <f>IF(SUM('Sales by Agent'!AE349:AG349)&gt;0,"YES","NO")</f>
        <v>NO</v>
      </c>
      <c r="AH349" s="30" t="str">
        <f>IF(SUM('Sales by Agent'!AF349:AH349)&gt;0,"YES","NO")</f>
        <v>NO</v>
      </c>
      <c r="AI349" s="30" t="str">
        <f>IF(SUM('Sales by Agent'!AG349:AI349)&gt;0,"YES","NO")</f>
        <v>NO</v>
      </c>
      <c r="AJ349" s="30" t="str">
        <f>IF(SUM('Sales by Agent'!AH349:AJ349)&gt;0,"YES","NO")</f>
        <v>NO</v>
      </c>
      <c r="AK349" s="30" t="str">
        <f>IF(SUM('Sales by Agent'!AI349:AK349)&gt;0,"YES","NO")</f>
        <v>YES</v>
      </c>
      <c r="AL349" s="30" t="str">
        <f>IF(SUM('Sales by Agent'!AJ349:AL349)&gt;0,"YES","NO")</f>
        <v>YES</v>
      </c>
      <c r="AM349" s="30" t="str">
        <f>IF(SUM('Sales by Agent'!AK349:AM349)&gt;0,"YES","NO")</f>
        <v>YES</v>
      </c>
      <c r="AN349" s="30" t="str">
        <f>IF(SUM('Sales by Agent'!AL349:AN349)&gt;0,"YES","NO")</f>
        <v>YES</v>
      </c>
      <c r="AO349" s="30" t="str">
        <f>IF(SUM('Sales by Agent'!AM349:AO349)&gt;0,"YES","NO")</f>
        <v>NO</v>
      </c>
      <c r="AP349" s="30" t="str">
        <f>IF(SUM('Sales by Agent'!AN349:AP349)&gt;0,"YES","NO")</f>
        <v>NO</v>
      </c>
      <c r="AQ349" s="30" t="str">
        <f>IF(SUM('Sales by Agent'!AO349:AQ349)&gt;0,"YES","NO")</f>
        <v>NO</v>
      </c>
      <c r="AR349" s="30" t="str">
        <f>IF(SUM('Sales by Agent'!AP349:AR349)&gt;0,"YES","NO")</f>
        <v>NO</v>
      </c>
      <c r="AS349" s="30" t="str">
        <f>IF(SUM('Sales by Agent'!AQ349:AS349)&gt;0,"YES","NO")</f>
        <v>NO</v>
      </c>
      <c r="AT349" s="30" t="str">
        <f>IF(SUM('Sales by Agent'!AR349:AT349)&gt;0,"YES","NO")</f>
        <v>NO</v>
      </c>
      <c r="AU349" s="30" t="str">
        <f>IF(SUM('Sales by Agent'!AS349:AU349)&gt;0,"YES","NO")</f>
        <v>NO</v>
      </c>
      <c r="AV349" s="30" t="str">
        <f>IF(SUM('Sales by Agent'!AT349:AV349)&gt;0,"YES","NO")</f>
        <v>NO</v>
      </c>
      <c r="AW349" s="87"/>
      <c r="AX349" t="str">
        <f t="shared" si="57"/>
        <v>NO</v>
      </c>
      <c r="AY349" t="str">
        <f t="shared" si="58"/>
        <v>NO</v>
      </c>
      <c r="AZ349" t="str">
        <f t="shared" si="59"/>
        <v>NO</v>
      </c>
      <c r="BA349" t="str">
        <f t="shared" si="60"/>
        <v>NO</v>
      </c>
      <c r="BB349" t="str">
        <f t="shared" si="61"/>
        <v>NO</v>
      </c>
      <c r="BC349" t="str">
        <f t="shared" si="62"/>
        <v>NO</v>
      </c>
      <c r="BD349" t="str">
        <f t="shared" si="63"/>
        <v>NO</v>
      </c>
      <c r="BE349" t="str">
        <f t="shared" si="64"/>
        <v>NO</v>
      </c>
      <c r="BF349" t="str">
        <f t="shared" si="65"/>
        <v>NO</v>
      </c>
      <c r="BG349" t="str">
        <f t="shared" si="66"/>
        <v>NO</v>
      </c>
      <c r="BH349" t="str">
        <f t="shared" si="56"/>
        <v>NEW INACTIVE</v>
      </c>
    </row>
    <row r="350" spans="1:60">
      <c r="A350" s="564" t="s">
        <v>689</v>
      </c>
      <c r="B350" s="564" t="s">
        <v>689</v>
      </c>
      <c r="C350" s="564" t="s">
        <v>376</v>
      </c>
      <c r="D350" s="564" t="s">
        <v>954</v>
      </c>
      <c r="E350" s="564" t="s">
        <v>1005</v>
      </c>
      <c r="F350" s="565">
        <v>4033000</v>
      </c>
      <c r="G350" s="86"/>
      <c r="H350" s="86"/>
      <c r="I350" s="30" t="str">
        <f>IF(SUM('Sales by Agent'!G350:I350)&gt;0,"YES","NO")</f>
        <v>NO</v>
      </c>
      <c r="J350" s="30" t="str">
        <f>IF(SUM('Sales by Agent'!H350:J350)&gt;0,"YES","NO")</f>
        <v>NO</v>
      </c>
      <c r="K350" s="30" t="str">
        <f>IF(SUM('Sales by Agent'!I350:K350)&gt;0,"YES","NO")</f>
        <v>NO</v>
      </c>
      <c r="L350" s="30" t="str">
        <f>IF(SUM('Sales by Agent'!J350:L350)&gt;0,"YES","NO")</f>
        <v>NO</v>
      </c>
      <c r="M350" s="30" t="str">
        <f>IF(SUM('Sales by Agent'!K350:M350)&gt;0,"YES","NO")</f>
        <v>NO</v>
      </c>
      <c r="N350" s="30" t="str">
        <f>IF(SUM('Sales by Agent'!L350:N350)&gt;0,"YES","NO")</f>
        <v>NO</v>
      </c>
      <c r="O350" s="30" t="str">
        <f>IF(SUM('Sales by Agent'!M350:O350)&gt;0,"YES","NO")</f>
        <v>NO</v>
      </c>
      <c r="P350" s="30" t="str">
        <f>IF(SUM('Sales by Agent'!N350:P350)&gt;0,"YES","NO")</f>
        <v>NO</v>
      </c>
      <c r="Q350" s="30" t="str">
        <f>IF(SUM('Sales by Agent'!O350:Q350)&gt;0,"YES","NO")</f>
        <v>NO</v>
      </c>
      <c r="R350" s="30" t="str">
        <f>IF(SUM('Sales by Agent'!P350:R350)&gt;0,"YES","NO")</f>
        <v>NO</v>
      </c>
      <c r="S350" s="30" t="str">
        <f>IF(SUM('Sales by Agent'!Q350:S350)&gt;0,"YES","NO")</f>
        <v>NO</v>
      </c>
      <c r="T350" s="30" t="str">
        <f>IF(SUM('Sales by Agent'!R350:T350)&gt;0,"YES","NO")</f>
        <v>NO</v>
      </c>
      <c r="U350" s="30" t="str">
        <f>IF(SUM('Sales by Agent'!S350:U350)&gt;0,"YES","NO")</f>
        <v>NO</v>
      </c>
      <c r="V350" s="30" t="str">
        <f>IF(SUM('Sales by Agent'!T350:V350)&gt;0,"YES","NO")</f>
        <v>NO</v>
      </c>
      <c r="W350" s="30" t="str">
        <f>IF(SUM('Sales by Agent'!U350:W350)&gt;0,"YES","NO")</f>
        <v>NO</v>
      </c>
      <c r="X350" s="30" t="str">
        <f>IF(SUM('Sales by Agent'!V350:X350)&gt;0,"YES","NO")</f>
        <v>NO</v>
      </c>
      <c r="Y350" s="30" t="str">
        <f>IF(SUM('Sales by Agent'!W350:Y350)&gt;0,"YES","NO")</f>
        <v>YES</v>
      </c>
      <c r="Z350" s="30" t="str">
        <f>IF(SUM('Sales by Agent'!X350:Z350)&gt;0,"YES","NO")</f>
        <v>YES</v>
      </c>
      <c r="AA350" s="30" t="str">
        <f>IF(SUM('Sales by Agent'!Y350:AA350)&gt;0,"YES","NO")</f>
        <v>YES</v>
      </c>
      <c r="AB350" s="30" t="str">
        <f>IF(SUM('Sales by Agent'!Z350:AB350)&gt;0,"YES","NO")</f>
        <v>NO</v>
      </c>
      <c r="AC350" s="30" t="str">
        <f>IF(SUM('Sales by Agent'!AA350:AC350)&gt;0,"YES","NO")</f>
        <v>NO</v>
      </c>
      <c r="AD350" s="30" t="str">
        <f>IF(SUM('Sales by Agent'!AB350:AD350)&gt;0,"YES","NO")</f>
        <v>NO</v>
      </c>
      <c r="AE350" s="30" t="str">
        <f>IF(SUM('Sales by Agent'!AC350:AE350)&gt;0,"YES","NO")</f>
        <v>NO</v>
      </c>
      <c r="AF350" s="30" t="str">
        <f>IF(SUM('Sales by Agent'!AD350:AF350)&gt;0,"YES","NO")</f>
        <v>NO</v>
      </c>
      <c r="AG350" s="30" t="str">
        <f>IF(SUM('Sales by Agent'!AE350:AG350)&gt;0,"YES","NO")</f>
        <v>NO</v>
      </c>
      <c r="AH350" s="30" t="str">
        <f>IF(SUM('Sales by Agent'!AF350:AH350)&gt;0,"YES","NO")</f>
        <v>NO</v>
      </c>
      <c r="AI350" s="30" t="str">
        <f>IF(SUM('Sales by Agent'!AG350:AI350)&gt;0,"YES","NO")</f>
        <v>NO</v>
      </c>
      <c r="AJ350" s="30" t="str">
        <f>IF(SUM('Sales by Agent'!AH350:AJ350)&gt;0,"YES","NO")</f>
        <v>NO</v>
      </c>
      <c r="AK350" s="30" t="str">
        <f>IF(SUM('Sales by Agent'!AI350:AK350)&gt;0,"YES","NO")</f>
        <v>NO</v>
      </c>
      <c r="AL350" s="30" t="str">
        <f>IF(SUM('Sales by Agent'!AJ350:AL350)&gt;0,"YES","NO")</f>
        <v>NO</v>
      </c>
      <c r="AM350" s="30" t="str">
        <f>IF(SUM('Sales by Agent'!AK350:AM350)&gt;0,"YES","NO")</f>
        <v>NO</v>
      </c>
      <c r="AN350" s="30" t="str">
        <f>IF(SUM('Sales by Agent'!AL350:AN350)&gt;0,"YES","NO")</f>
        <v>NO</v>
      </c>
      <c r="AO350" s="30" t="str">
        <f>IF(SUM('Sales by Agent'!AM350:AO350)&gt;0,"YES","NO")</f>
        <v>NO</v>
      </c>
      <c r="AP350" s="30" t="str">
        <f>IF(SUM('Sales by Agent'!AN350:AP350)&gt;0,"YES","NO")</f>
        <v>YES</v>
      </c>
      <c r="AQ350" s="30" t="str">
        <f>IF(SUM('Sales by Agent'!AO350:AQ350)&gt;0,"YES","NO")</f>
        <v>YES</v>
      </c>
      <c r="AR350" s="30" t="str">
        <f>IF(SUM('Sales by Agent'!AP350:AR350)&gt;0,"YES","NO")</f>
        <v>YES</v>
      </c>
      <c r="AS350" s="30" t="str">
        <f>IF(SUM('Sales by Agent'!AQ350:AS350)&gt;0,"YES","NO")</f>
        <v>NO</v>
      </c>
      <c r="AT350" s="30" t="str">
        <f>IF(SUM('Sales by Agent'!AR350:AT350)&gt;0,"YES","NO")</f>
        <v>NO</v>
      </c>
      <c r="AU350" s="30" t="str">
        <f>IF(SUM('Sales by Agent'!AS350:AU350)&gt;0,"YES","NO")</f>
        <v>NO</v>
      </c>
      <c r="AV350" s="30" t="str">
        <f>IF(SUM('Sales by Agent'!AT350:AV350)&gt;0,"YES","NO")</f>
        <v>NO</v>
      </c>
      <c r="AW350" s="87"/>
      <c r="AX350" t="str">
        <f t="shared" si="57"/>
        <v>NO</v>
      </c>
      <c r="AY350" t="str">
        <f t="shared" si="58"/>
        <v>NO</v>
      </c>
      <c r="AZ350" t="str">
        <f t="shared" si="59"/>
        <v>NO</v>
      </c>
      <c r="BA350" t="str">
        <f t="shared" si="60"/>
        <v>NO</v>
      </c>
      <c r="BB350" t="str">
        <f t="shared" si="61"/>
        <v>NO</v>
      </c>
      <c r="BC350" t="str">
        <f t="shared" si="62"/>
        <v>NO</v>
      </c>
      <c r="BD350" t="str">
        <f t="shared" si="63"/>
        <v>NO</v>
      </c>
      <c r="BE350" t="str">
        <f t="shared" si="64"/>
        <v>NO</v>
      </c>
      <c r="BF350" t="str">
        <f t="shared" si="65"/>
        <v>NO</v>
      </c>
      <c r="BG350" t="str">
        <f t="shared" si="66"/>
        <v>NO</v>
      </c>
      <c r="BH350" t="str">
        <f t="shared" si="56"/>
        <v>NO</v>
      </c>
    </row>
    <row r="351" spans="1:60">
      <c r="A351" s="564" t="s">
        <v>366</v>
      </c>
      <c r="B351" s="564" t="s">
        <v>2658</v>
      </c>
      <c r="C351" s="564" t="s">
        <v>376</v>
      </c>
      <c r="D351" s="564" t="s">
        <v>954</v>
      </c>
      <c r="E351" s="564" t="s">
        <v>1005</v>
      </c>
      <c r="F351" s="565">
        <v>21265100</v>
      </c>
      <c r="G351" s="31"/>
      <c r="H351" s="31"/>
      <c r="I351" s="30" t="str">
        <f>IF(SUM('Sales by Agent'!G351:I351)&gt;0,"YES","NO")</f>
        <v>NO</v>
      </c>
      <c r="J351" s="30" t="str">
        <f>IF(SUM('Sales by Agent'!H351:J351)&gt;0,"YES","NO")</f>
        <v>NO</v>
      </c>
      <c r="K351" s="30" t="str">
        <f>IF(SUM('Sales by Agent'!I351:K351)&gt;0,"YES","NO")</f>
        <v>YES</v>
      </c>
      <c r="L351" s="30" t="str">
        <f>IF(SUM('Sales by Agent'!J351:L351)&gt;0,"YES","NO")</f>
        <v>YES</v>
      </c>
      <c r="M351" s="30" t="str">
        <f>IF(SUM('Sales by Agent'!K351:M351)&gt;0,"YES","NO")</f>
        <v>YES</v>
      </c>
      <c r="N351" s="30" t="str">
        <f>IF(SUM('Sales by Agent'!L351:N351)&gt;0,"YES","NO")</f>
        <v>YES</v>
      </c>
      <c r="O351" s="30" t="str">
        <f>IF(SUM('Sales by Agent'!M351:O351)&gt;0,"YES","NO")</f>
        <v>YES</v>
      </c>
      <c r="P351" s="30" t="str">
        <f>IF(SUM('Sales by Agent'!N351:P351)&gt;0,"YES","NO")</f>
        <v>YES</v>
      </c>
      <c r="Q351" s="30" t="str">
        <f>IF(SUM('Sales by Agent'!O351:Q351)&gt;0,"YES","NO")</f>
        <v>YES</v>
      </c>
      <c r="R351" s="30" t="str">
        <f>IF(SUM('Sales by Agent'!P351:R351)&gt;0,"YES","NO")</f>
        <v>YES</v>
      </c>
      <c r="S351" s="30" t="str">
        <f>IF(SUM('Sales by Agent'!Q351:S351)&gt;0,"YES","NO")</f>
        <v>YES</v>
      </c>
      <c r="T351" s="30" t="str">
        <f>IF(SUM('Sales by Agent'!R351:T351)&gt;0,"YES","NO")</f>
        <v>YES</v>
      </c>
      <c r="U351" s="30" t="str">
        <f>IF(SUM('Sales by Agent'!S351:U351)&gt;0,"YES","NO")</f>
        <v>YES</v>
      </c>
      <c r="V351" s="30" t="str">
        <f>IF(SUM('Sales by Agent'!T351:V351)&gt;0,"YES","NO")</f>
        <v>YES</v>
      </c>
      <c r="W351" s="30" t="str">
        <f>IF(SUM('Sales by Agent'!U351:W351)&gt;0,"YES","NO")</f>
        <v>YES</v>
      </c>
      <c r="X351" s="30" t="str">
        <f>IF(SUM('Sales by Agent'!V351:X351)&gt;0,"YES","NO")</f>
        <v>YES</v>
      </c>
      <c r="Y351" s="30" t="str">
        <f>IF(SUM('Sales by Agent'!W351:Y351)&gt;0,"YES","NO")</f>
        <v>YES</v>
      </c>
      <c r="Z351" s="30" t="str">
        <f>IF(SUM('Sales by Agent'!X351:Z351)&gt;0,"YES","NO")</f>
        <v>YES</v>
      </c>
      <c r="AA351" s="30" t="str">
        <f>IF(SUM('Sales by Agent'!Y351:AA351)&gt;0,"YES","NO")</f>
        <v>YES</v>
      </c>
      <c r="AB351" s="30" t="str">
        <f>IF(SUM('Sales by Agent'!Z351:AB351)&gt;0,"YES","NO")</f>
        <v>YES</v>
      </c>
      <c r="AC351" s="30" t="str">
        <f>IF(SUM('Sales by Agent'!AA351:AC351)&gt;0,"YES","NO")</f>
        <v>YES</v>
      </c>
      <c r="AD351" s="30" t="str">
        <f>IF(SUM('Sales by Agent'!AB351:AD351)&gt;0,"YES","NO")</f>
        <v>YES</v>
      </c>
      <c r="AE351" s="30" t="str">
        <f>IF(SUM('Sales by Agent'!AC351:AE351)&gt;0,"YES","NO")</f>
        <v>YES</v>
      </c>
      <c r="AF351" s="30" t="str">
        <f>IF(SUM('Sales by Agent'!AD351:AF351)&gt;0,"YES","NO")</f>
        <v>YES</v>
      </c>
      <c r="AG351" s="30" t="str">
        <f>IF(SUM('Sales by Agent'!AE351:AG351)&gt;0,"YES","NO")</f>
        <v>YES</v>
      </c>
      <c r="AH351" s="30" t="str">
        <f>IF(SUM('Sales by Agent'!AF351:AH351)&gt;0,"YES","NO")</f>
        <v>YES</v>
      </c>
      <c r="AI351" s="30" t="str">
        <f>IF(SUM('Sales by Agent'!AG351:AI351)&gt;0,"YES","NO")</f>
        <v>YES</v>
      </c>
      <c r="AJ351" s="30" t="str">
        <f>IF(SUM('Sales by Agent'!AH351:AJ351)&gt;0,"YES","NO")</f>
        <v>YES</v>
      </c>
      <c r="AK351" s="30" t="str">
        <f>IF(SUM('Sales by Agent'!AI351:AK351)&gt;0,"YES","NO")</f>
        <v>YES</v>
      </c>
      <c r="AL351" s="30" t="str">
        <f>IF(SUM('Sales by Agent'!AJ351:AL351)&gt;0,"YES","NO")</f>
        <v>YES</v>
      </c>
      <c r="AM351" s="30" t="str">
        <f>IF(SUM('Sales by Agent'!AK351:AM351)&gt;0,"YES","NO")</f>
        <v>YES</v>
      </c>
      <c r="AN351" s="30" t="str">
        <f>IF(SUM('Sales by Agent'!AL351:AN351)&gt;0,"YES","NO")</f>
        <v>YES</v>
      </c>
      <c r="AO351" s="30" t="str">
        <f>IF(SUM('Sales by Agent'!AM351:AO351)&gt;0,"YES","NO")</f>
        <v>YES</v>
      </c>
      <c r="AP351" s="30" t="str">
        <f>IF(SUM('Sales by Agent'!AN351:AP351)&gt;0,"YES","NO")</f>
        <v>YES</v>
      </c>
      <c r="AQ351" s="30" t="str">
        <f>IF(SUM('Sales by Agent'!AO351:AQ351)&gt;0,"YES","NO")</f>
        <v>YES</v>
      </c>
      <c r="AR351" s="30" t="str">
        <f>IF(SUM('Sales by Agent'!AP351:AR351)&gt;0,"YES","NO")</f>
        <v>YES</v>
      </c>
      <c r="AS351" s="30" t="str">
        <f>IF(SUM('Sales by Agent'!AQ351:AS351)&gt;0,"YES","NO")</f>
        <v>YES</v>
      </c>
      <c r="AT351" s="30" t="str">
        <f>IF(SUM('Sales by Agent'!AR351:AT351)&gt;0,"YES","NO")</f>
        <v>NO</v>
      </c>
      <c r="AU351" s="30" t="str">
        <f>IF(SUM('Sales by Agent'!AS351:AU351)&gt;0,"YES","NO")</f>
        <v>NO</v>
      </c>
      <c r="AV351" s="30" t="str">
        <f>IF(SUM('Sales by Agent'!AT351:AV351)&gt;0,"YES","NO")</f>
        <v>NO</v>
      </c>
      <c r="AW351" s="87"/>
      <c r="AX351" t="str">
        <f t="shared" si="57"/>
        <v>NO</v>
      </c>
      <c r="AY351" t="str">
        <f t="shared" si="58"/>
        <v>NO</v>
      </c>
      <c r="AZ351" t="str">
        <f t="shared" si="59"/>
        <v>NO</v>
      </c>
      <c r="BA351" t="str">
        <f t="shared" si="60"/>
        <v>NO</v>
      </c>
      <c r="BB351" t="str">
        <f t="shared" si="61"/>
        <v>NO</v>
      </c>
      <c r="BC351" t="str">
        <f t="shared" si="62"/>
        <v>NO</v>
      </c>
      <c r="BD351" t="str">
        <f t="shared" si="63"/>
        <v>NO</v>
      </c>
      <c r="BE351" t="str">
        <f t="shared" si="64"/>
        <v>NO</v>
      </c>
      <c r="BF351" t="str">
        <f t="shared" si="65"/>
        <v>NO</v>
      </c>
      <c r="BG351" t="str">
        <f t="shared" si="66"/>
        <v>NO</v>
      </c>
      <c r="BH351" t="str">
        <f t="shared" si="56"/>
        <v>NO</v>
      </c>
    </row>
    <row r="352" spans="1:60">
      <c r="A352" s="564" t="s">
        <v>2400</v>
      </c>
      <c r="B352" s="564" t="s">
        <v>2659</v>
      </c>
      <c r="C352" s="564" t="s">
        <v>376</v>
      </c>
      <c r="D352" s="564" t="s">
        <v>954</v>
      </c>
      <c r="E352" s="564" t="s">
        <v>1005</v>
      </c>
      <c r="F352" s="565">
        <v>67360</v>
      </c>
      <c r="G352" s="31"/>
      <c r="H352" s="31"/>
      <c r="I352" s="30" t="str">
        <f>IF(SUM('Sales by Agent'!G352:I352)&gt;0,"YES","NO")</f>
        <v>NO</v>
      </c>
      <c r="J352" s="30" t="str">
        <f>IF(SUM('Sales by Agent'!H352:J352)&gt;0,"YES","NO")</f>
        <v>NO</v>
      </c>
      <c r="K352" s="30" t="str">
        <f>IF(SUM('Sales by Agent'!I352:K352)&gt;0,"YES","NO")</f>
        <v>NO</v>
      </c>
      <c r="L352" s="30" t="str">
        <f>IF(SUM('Sales by Agent'!J352:L352)&gt;0,"YES","NO")</f>
        <v>NO</v>
      </c>
      <c r="M352" s="30" t="str">
        <f>IF(SUM('Sales by Agent'!K352:M352)&gt;0,"YES","NO")</f>
        <v>NO</v>
      </c>
      <c r="N352" s="30" t="str">
        <f>IF(SUM('Sales by Agent'!L352:N352)&gt;0,"YES","NO")</f>
        <v>NO</v>
      </c>
      <c r="O352" s="30" t="str">
        <f>IF(SUM('Sales by Agent'!M352:O352)&gt;0,"YES","NO")</f>
        <v>NO</v>
      </c>
      <c r="P352" s="30" t="str">
        <f>IF(SUM('Sales by Agent'!N352:P352)&gt;0,"YES","NO")</f>
        <v>NO</v>
      </c>
      <c r="Q352" s="30" t="str">
        <f>IF(SUM('Sales by Agent'!O352:Q352)&gt;0,"YES","NO")</f>
        <v>NO</v>
      </c>
      <c r="R352" s="30" t="str">
        <f>IF(SUM('Sales by Agent'!P352:R352)&gt;0,"YES","NO")</f>
        <v>NO</v>
      </c>
      <c r="S352" s="30" t="str">
        <f>IF(SUM('Sales by Agent'!Q352:S352)&gt;0,"YES","NO")</f>
        <v>NO</v>
      </c>
      <c r="T352" s="30" t="str">
        <f>IF(SUM('Sales by Agent'!R352:T352)&gt;0,"YES","NO")</f>
        <v>NO</v>
      </c>
      <c r="U352" s="30" t="str">
        <f>IF(SUM('Sales by Agent'!S352:U352)&gt;0,"YES","NO")</f>
        <v>NO</v>
      </c>
      <c r="V352" s="30" t="str">
        <f>IF(SUM('Sales by Agent'!T352:V352)&gt;0,"YES","NO")</f>
        <v>NO</v>
      </c>
      <c r="W352" s="30" t="str">
        <f>IF(SUM('Sales by Agent'!U352:W352)&gt;0,"YES","NO")</f>
        <v>NO</v>
      </c>
      <c r="X352" s="30" t="str">
        <f>IF(SUM('Sales by Agent'!V352:X352)&gt;0,"YES","NO")</f>
        <v>NO</v>
      </c>
      <c r="Y352" s="30" t="str">
        <f>IF(SUM('Sales by Agent'!W352:Y352)&gt;0,"YES","NO")</f>
        <v>NO</v>
      </c>
      <c r="Z352" s="30" t="str">
        <f>IF(SUM('Sales by Agent'!X352:Z352)&gt;0,"YES","NO")</f>
        <v>NO</v>
      </c>
      <c r="AA352" s="30" t="str">
        <f>IF(SUM('Sales by Agent'!Y352:AA352)&gt;0,"YES","NO")</f>
        <v>NO</v>
      </c>
      <c r="AB352" s="30" t="str">
        <f>IF(SUM('Sales by Agent'!Z352:AB352)&gt;0,"YES","NO")</f>
        <v>NO</v>
      </c>
      <c r="AC352" s="30" t="str">
        <f>IF(SUM('Sales by Agent'!AA352:AC352)&gt;0,"YES","NO")</f>
        <v>NO</v>
      </c>
      <c r="AD352" s="30" t="str">
        <f>IF(SUM('Sales by Agent'!AB352:AD352)&gt;0,"YES","NO")</f>
        <v>NO</v>
      </c>
      <c r="AE352" s="30" t="str">
        <f>IF(SUM('Sales by Agent'!AC352:AE352)&gt;0,"YES","NO")</f>
        <v>NO</v>
      </c>
      <c r="AF352" s="30" t="str">
        <f>IF(SUM('Sales by Agent'!AD352:AF352)&gt;0,"YES","NO")</f>
        <v>NO</v>
      </c>
      <c r="AG352" s="30" t="str">
        <f>IF(SUM('Sales by Agent'!AE352:AG352)&gt;0,"YES","NO")</f>
        <v>NO</v>
      </c>
      <c r="AH352" s="30" t="str">
        <f>IF(SUM('Sales by Agent'!AF352:AH352)&gt;0,"YES","NO")</f>
        <v>NO</v>
      </c>
      <c r="AI352" s="30" t="str">
        <f>IF(SUM('Sales by Agent'!AG352:AI352)&gt;0,"YES","NO")</f>
        <v>NO</v>
      </c>
      <c r="AJ352" s="30" t="str">
        <f>IF(SUM('Sales by Agent'!AH352:AJ352)&gt;0,"YES","NO")</f>
        <v>NO</v>
      </c>
      <c r="AK352" s="30" t="str">
        <f>IF(SUM('Sales by Agent'!AI352:AK352)&gt;0,"YES","NO")</f>
        <v>NO</v>
      </c>
      <c r="AL352" s="30" t="str">
        <f>IF(SUM('Sales by Agent'!AJ352:AL352)&gt;0,"YES","NO")</f>
        <v>NO</v>
      </c>
      <c r="AM352" s="30" t="str">
        <f>IF(SUM('Sales by Agent'!AK352:AM352)&gt;0,"YES","NO")</f>
        <v>NO</v>
      </c>
      <c r="AN352" s="30" t="str">
        <f>IF(SUM('Sales by Agent'!AL352:AN352)&gt;0,"YES","NO")</f>
        <v>NO</v>
      </c>
      <c r="AO352" s="30" t="str">
        <f>IF(SUM('Sales by Agent'!AM352:AO352)&gt;0,"YES","NO")</f>
        <v>NO</v>
      </c>
      <c r="AP352" s="30" t="str">
        <f>IF(SUM('Sales by Agent'!AN352:AP352)&gt;0,"YES","NO")</f>
        <v>NO</v>
      </c>
      <c r="AQ352" s="30" t="str">
        <f>IF(SUM('Sales by Agent'!AO352:AQ352)&gt;0,"YES","NO")</f>
        <v>NO</v>
      </c>
      <c r="AR352" s="30" t="str">
        <f>IF(SUM('Sales by Agent'!AP352:AR352)&gt;0,"YES","NO")</f>
        <v>NO</v>
      </c>
      <c r="AS352" s="30" t="str">
        <f>IF(SUM('Sales by Agent'!AQ352:AS352)&gt;0,"YES","NO")</f>
        <v>NO</v>
      </c>
      <c r="AT352" s="30" t="str">
        <f>IF(SUM('Sales by Agent'!AR352:AT352)&gt;0,"YES","NO")</f>
        <v>NO</v>
      </c>
      <c r="AU352" s="30" t="str">
        <f>IF(SUM('Sales by Agent'!AS352:AU352)&gt;0,"YES","NO")</f>
        <v>YES</v>
      </c>
      <c r="AV352" s="30" t="str">
        <f>IF(SUM('Sales by Agent'!AT352:AV352)&gt;0,"YES","NO")</f>
        <v>YES</v>
      </c>
      <c r="AW352" s="87"/>
      <c r="AX352" t="str">
        <f t="shared" si="57"/>
        <v>NO</v>
      </c>
      <c r="AY352" t="str">
        <f t="shared" si="58"/>
        <v>NO</v>
      </c>
      <c r="AZ352" t="str">
        <f t="shared" si="59"/>
        <v>NO</v>
      </c>
      <c r="BA352" t="str">
        <f t="shared" si="60"/>
        <v>NO</v>
      </c>
      <c r="BB352" t="str">
        <f t="shared" si="61"/>
        <v>NO</v>
      </c>
      <c r="BC352" t="str">
        <f t="shared" si="62"/>
        <v>NO</v>
      </c>
      <c r="BD352" t="str">
        <f t="shared" si="63"/>
        <v>NO</v>
      </c>
      <c r="BE352" t="str">
        <f t="shared" si="64"/>
        <v>NO</v>
      </c>
      <c r="BF352" t="str">
        <f t="shared" si="65"/>
        <v>NO</v>
      </c>
      <c r="BG352" t="str">
        <f t="shared" si="66"/>
        <v>NO</v>
      </c>
      <c r="BH352" t="str">
        <f t="shared" si="56"/>
        <v>NO</v>
      </c>
    </row>
    <row r="353" spans="1:60">
      <c r="A353" s="564" t="s">
        <v>369</v>
      </c>
      <c r="B353" s="564" t="s">
        <v>2660</v>
      </c>
      <c r="C353" s="564" t="s">
        <v>376</v>
      </c>
      <c r="D353" s="564" t="s">
        <v>954</v>
      </c>
      <c r="E353" s="564" t="s">
        <v>1005</v>
      </c>
      <c r="F353" s="565">
        <v>1365220</v>
      </c>
      <c r="G353" s="31"/>
      <c r="H353" s="31"/>
      <c r="I353" s="30" t="str">
        <f>IF(SUM('Sales by Agent'!G353:I353)&gt;0,"YES","NO")</f>
        <v>NO</v>
      </c>
      <c r="J353" s="30" t="str">
        <f>IF(SUM('Sales by Agent'!H353:J353)&gt;0,"YES","NO")</f>
        <v>NO</v>
      </c>
      <c r="K353" s="30" t="str">
        <f>IF(SUM('Sales by Agent'!I353:K353)&gt;0,"YES","NO")</f>
        <v>NO</v>
      </c>
      <c r="L353" s="30" t="str">
        <f>IF(SUM('Sales by Agent'!J353:L353)&gt;0,"YES","NO")</f>
        <v>NO</v>
      </c>
      <c r="M353" s="30" t="str">
        <f>IF(SUM('Sales by Agent'!K353:M353)&gt;0,"YES","NO")</f>
        <v>NO</v>
      </c>
      <c r="N353" s="30" t="str">
        <f>IF(SUM('Sales by Agent'!L353:N353)&gt;0,"YES","NO")</f>
        <v>NO</v>
      </c>
      <c r="O353" s="30" t="str">
        <f>IF(SUM('Sales by Agent'!M353:O353)&gt;0,"YES","NO")</f>
        <v>NO</v>
      </c>
      <c r="P353" s="30" t="str">
        <f>IF(SUM('Sales by Agent'!N353:P353)&gt;0,"YES","NO")</f>
        <v>NO</v>
      </c>
      <c r="Q353" s="30" t="str">
        <f>IF(SUM('Sales by Agent'!O353:Q353)&gt;0,"YES","NO")</f>
        <v>NO</v>
      </c>
      <c r="R353" s="30" t="str">
        <f>IF(SUM('Sales by Agent'!P353:R353)&gt;0,"YES","NO")</f>
        <v>NO</v>
      </c>
      <c r="S353" s="30" t="str">
        <f>IF(SUM('Sales by Agent'!Q353:S353)&gt;0,"YES","NO")</f>
        <v>NO</v>
      </c>
      <c r="T353" s="30" t="str">
        <f>IF(SUM('Sales by Agent'!R353:T353)&gt;0,"YES","NO")</f>
        <v>NO</v>
      </c>
      <c r="U353" s="30" t="str">
        <f>IF(SUM('Sales by Agent'!S353:U353)&gt;0,"YES","NO")</f>
        <v>NO</v>
      </c>
      <c r="V353" s="30" t="str">
        <f>IF(SUM('Sales by Agent'!T353:V353)&gt;0,"YES","NO")</f>
        <v>NO</v>
      </c>
      <c r="W353" s="30" t="str">
        <f>IF(SUM('Sales by Agent'!U353:W353)&gt;0,"YES","NO")</f>
        <v>YES</v>
      </c>
      <c r="X353" s="30" t="str">
        <f>IF(SUM('Sales by Agent'!V353:X353)&gt;0,"YES","NO")</f>
        <v>YES</v>
      </c>
      <c r="Y353" s="30" t="str">
        <f>IF(SUM('Sales by Agent'!W353:Y353)&gt;0,"YES","NO")</f>
        <v>YES</v>
      </c>
      <c r="Z353" s="30" t="str">
        <f>IF(SUM('Sales by Agent'!X353:Z353)&gt;0,"YES","NO")</f>
        <v>YES</v>
      </c>
      <c r="AA353" s="30" t="str">
        <f>IF(SUM('Sales by Agent'!Y353:AA353)&gt;0,"YES","NO")</f>
        <v>YES</v>
      </c>
      <c r="AB353" s="30" t="str">
        <f>IF(SUM('Sales by Agent'!Z353:AB353)&gt;0,"YES","NO")</f>
        <v>YES</v>
      </c>
      <c r="AC353" s="30" t="str">
        <f>IF(SUM('Sales by Agent'!AA353:AC353)&gt;0,"YES","NO")</f>
        <v>YES</v>
      </c>
      <c r="AD353" s="30" t="str">
        <f>IF(SUM('Sales by Agent'!AB353:AD353)&gt;0,"YES","NO")</f>
        <v>YES</v>
      </c>
      <c r="AE353" s="30" t="str">
        <f>IF(SUM('Sales by Agent'!AC353:AE353)&gt;0,"YES","NO")</f>
        <v>YES</v>
      </c>
      <c r="AF353" s="30" t="str">
        <f>IF(SUM('Sales by Agent'!AD353:AF353)&gt;0,"YES","NO")</f>
        <v>YES</v>
      </c>
      <c r="AG353" s="30" t="str">
        <f>IF(SUM('Sales by Agent'!AE353:AG353)&gt;0,"YES","NO")</f>
        <v>YES</v>
      </c>
      <c r="AH353" s="30" t="str">
        <f>IF(SUM('Sales by Agent'!AF353:AH353)&gt;0,"YES","NO")</f>
        <v>YES</v>
      </c>
      <c r="AI353" s="30" t="str">
        <f>IF(SUM('Sales by Agent'!AG353:AI353)&gt;0,"YES","NO")</f>
        <v>YES</v>
      </c>
      <c r="AJ353" s="30" t="str">
        <f>IF(SUM('Sales by Agent'!AH353:AJ353)&gt;0,"YES","NO")</f>
        <v>NO</v>
      </c>
      <c r="AK353" s="30" t="str">
        <f>IF(SUM('Sales by Agent'!AI353:AK353)&gt;0,"YES","NO")</f>
        <v>NO</v>
      </c>
      <c r="AL353" s="30" t="str">
        <f>IF(SUM('Sales by Agent'!AJ353:AL353)&gt;0,"YES","NO")</f>
        <v>NO</v>
      </c>
      <c r="AM353" s="30" t="str">
        <f>IF(SUM('Sales by Agent'!AK353:AM353)&gt;0,"YES","NO")</f>
        <v>NO</v>
      </c>
      <c r="AN353" s="30" t="str">
        <f>IF(SUM('Sales by Agent'!AL353:AN353)&gt;0,"YES","NO")</f>
        <v>NO</v>
      </c>
      <c r="AO353" s="30" t="str">
        <f>IF(SUM('Sales by Agent'!AM353:AO353)&gt;0,"YES","NO")</f>
        <v>NO</v>
      </c>
      <c r="AP353" s="30" t="str">
        <f>IF(SUM('Sales by Agent'!AN353:AP353)&gt;0,"YES","NO")</f>
        <v>YES</v>
      </c>
      <c r="AQ353" s="30" t="str">
        <f>IF(SUM('Sales by Agent'!AO353:AQ353)&gt;0,"YES","NO")</f>
        <v>YES</v>
      </c>
      <c r="AR353" s="30" t="str">
        <f>IF(SUM('Sales by Agent'!AP353:AR353)&gt;0,"YES","NO")</f>
        <v>YES</v>
      </c>
      <c r="AS353" s="30" t="str">
        <f>IF(SUM('Sales by Agent'!AQ353:AS353)&gt;0,"YES","NO")</f>
        <v>NO</v>
      </c>
      <c r="AT353" s="30" t="str">
        <f>IF(SUM('Sales by Agent'!AR353:AT353)&gt;0,"YES","NO")</f>
        <v>NO</v>
      </c>
      <c r="AU353" s="30" t="str">
        <f>IF(SUM('Sales by Agent'!AS353:AU353)&gt;0,"YES","NO")</f>
        <v>NO</v>
      </c>
      <c r="AV353" s="30" t="str">
        <f>IF(SUM('Sales by Agent'!AT353:AV353)&gt;0,"YES","NO")</f>
        <v>NO</v>
      </c>
      <c r="AW353" s="87"/>
      <c r="AX353" t="str">
        <f t="shared" si="57"/>
        <v>NO</v>
      </c>
      <c r="AY353" t="str">
        <f t="shared" si="58"/>
        <v>NO</v>
      </c>
      <c r="AZ353" t="str">
        <f t="shared" si="59"/>
        <v>NO</v>
      </c>
      <c r="BA353" t="str">
        <f t="shared" si="60"/>
        <v>NO</v>
      </c>
      <c r="BB353" t="str">
        <f t="shared" si="61"/>
        <v>NO</v>
      </c>
      <c r="BC353" t="str">
        <f t="shared" si="62"/>
        <v>NEW INACTIVE</v>
      </c>
      <c r="BD353" t="str">
        <f t="shared" si="63"/>
        <v>NO</v>
      </c>
      <c r="BE353" t="str">
        <f t="shared" si="64"/>
        <v>NO</v>
      </c>
      <c r="BF353" t="str">
        <f t="shared" si="65"/>
        <v>NO</v>
      </c>
      <c r="BG353" t="str">
        <f t="shared" si="66"/>
        <v>NO</v>
      </c>
      <c r="BH353" t="str">
        <f t="shared" si="56"/>
        <v>NO</v>
      </c>
    </row>
    <row r="354" spans="1:60">
      <c r="A354" s="564" t="s">
        <v>370</v>
      </c>
      <c r="B354" s="564" t="s">
        <v>2661</v>
      </c>
      <c r="C354" s="564" t="s">
        <v>376</v>
      </c>
      <c r="D354" s="564" t="s">
        <v>954</v>
      </c>
      <c r="E354" s="564" t="s">
        <v>1005</v>
      </c>
      <c r="F354" s="565">
        <v>1492650</v>
      </c>
      <c r="G354" s="86"/>
      <c r="H354" s="86"/>
      <c r="I354" s="30" t="str">
        <f>IF(SUM('Sales by Agent'!G354:I354)&gt;0,"YES","NO")</f>
        <v>NO</v>
      </c>
      <c r="J354" s="30" t="str">
        <f>IF(SUM('Sales by Agent'!H354:J354)&gt;0,"YES","NO")</f>
        <v>NO</v>
      </c>
      <c r="K354" s="30" t="str">
        <f>IF(SUM('Sales by Agent'!I354:K354)&gt;0,"YES","NO")</f>
        <v>NO</v>
      </c>
      <c r="L354" s="30" t="str">
        <f>IF(SUM('Sales by Agent'!J354:L354)&gt;0,"YES","NO")</f>
        <v>NO</v>
      </c>
      <c r="M354" s="30" t="str">
        <f>IF(SUM('Sales by Agent'!K354:M354)&gt;0,"YES","NO")</f>
        <v>NO</v>
      </c>
      <c r="N354" s="30" t="str">
        <f>IF(SUM('Sales by Agent'!L354:N354)&gt;0,"YES","NO")</f>
        <v>NO</v>
      </c>
      <c r="O354" s="30" t="str">
        <f>IF(SUM('Sales by Agent'!M354:O354)&gt;0,"YES","NO")</f>
        <v>NO</v>
      </c>
      <c r="P354" s="30" t="str">
        <f>IF(SUM('Sales by Agent'!N354:P354)&gt;0,"YES","NO")</f>
        <v>NO</v>
      </c>
      <c r="Q354" s="30" t="str">
        <f>IF(SUM('Sales by Agent'!O354:Q354)&gt;0,"YES","NO")</f>
        <v>NO</v>
      </c>
      <c r="R354" s="30" t="str">
        <f>IF(SUM('Sales by Agent'!P354:R354)&gt;0,"YES","NO")</f>
        <v>NO</v>
      </c>
      <c r="S354" s="30" t="str">
        <f>IF(SUM('Sales by Agent'!Q354:S354)&gt;0,"YES","NO")</f>
        <v>NO</v>
      </c>
      <c r="T354" s="30" t="str">
        <f>IF(SUM('Sales by Agent'!R354:T354)&gt;0,"YES","NO")</f>
        <v>NO</v>
      </c>
      <c r="U354" s="30" t="str">
        <f>IF(SUM('Sales by Agent'!S354:U354)&gt;0,"YES","NO")</f>
        <v>NO</v>
      </c>
      <c r="V354" s="30" t="str">
        <f>IF(SUM('Sales by Agent'!T354:V354)&gt;0,"YES","NO")</f>
        <v>NO</v>
      </c>
      <c r="W354" s="30" t="str">
        <f>IF(SUM('Sales by Agent'!U354:W354)&gt;0,"YES","NO")</f>
        <v>YES</v>
      </c>
      <c r="X354" s="30" t="str">
        <f>IF(SUM('Sales by Agent'!V354:X354)&gt;0,"YES","NO")</f>
        <v>YES</v>
      </c>
      <c r="Y354" s="30" t="str">
        <f>IF(SUM('Sales by Agent'!W354:Y354)&gt;0,"YES","NO")</f>
        <v>YES</v>
      </c>
      <c r="Z354" s="30" t="str">
        <f>IF(SUM('Sales by Agent'!X354:Z354)&gt;0,"YES","NO")</f>
        <v>YES</v>
      </c>
      <c r="AA354" s="30" t="str">
        <f>IF(SUM('Sales by Agent'!Y354:AA354)&gt;0,"YES","NO")</f>
        <v>YES</v>
      </c>
      <c r="AB354" s="30" t="str">
        <f>IF(SUM('Sales by Agent'!Z354:AB354)&gt;0,"YES","NO")</f>
        <v>YES</v>
      </c>
      <c r="AC354" s="30" t="str">
        <f>IF(SUM('Sales by Agent'!AA354:AC354)&gt;0,"YES","NO")</f>
        <v>YES</v>
      </c>
      <c r="AD354" s="30" t="str">
        <f>IF(SUM('Sales by Agent'!AB354:AD354)&gt;0,"YES","NO")</f>
        <v>YES</v>
      </c>
      <c r="AE354" s="30" t="str">
        <f>IF(SUM('Sales by Agent'!AC354:AE354)&gt;0,"YES","NO")</f>
        <v>YES</v>
      </c>
      <c r="AF354" s="30" t="str">
        <f>IF(SUM('Sales by Agent'!AD354:AF354)&gt;0,"YES","NO")</f>
        <v>YES</v>
      </c>
      <c r="AG354" s="30" t="str">
        <f>IF(SUM('Sales by Agent'!AE354:AG354)&gt;0,"YES","NO")</f>
        <v>YES</v>
      </c>
      <c r="AH354" s="30" t="str">
        <f>IF(SUM('Sales by Agent'!AF354:AH354)&gt;0,"YES","NO")</f>
        <v>YES</v>
      </c>
      <c r="AI354" s="30" t="str">
        <f>IF(SUM('Sales by Agent'!AG354:AI354)&gt;0,"YES","NO")</f>
        <v>YES</v>
      </c>
      <c r="AJ354" s="30" t="str">
        <f>IF(SUM('Sales by Agent'!AH354:AJ354)&gt;0,"YES","NO")</f>
        <v>YES</v>
      </c>
      <c r="AK354" s="30" t="str">
        <f>IF(SUM('Sales by Agent'!AI354:AK354)&gt;0,"YES","NO")</f>
        <v>YES</v>
      </c>
      <c r="AL354" s="30" t="str">
        <f>IF(SUM('Sales by Agent'!AJ354:AL354)&gt;0,"YES","NO")</f>
        <v>YES</v>
      </c>
      <c r="AM354" s="30" t="str">
        <f>IF(SUM('Sales by Agent'!AK354:AM354)&gt;0,"YES","NO")</f>
        <v>NO</v>
      </c>
      <c r="AN354" s="30" t="str">
        <f>IF(SUM('Sales by Agent'!AL354:AN354)&gt;0,"YES","NO")</f>
        <v>NO</v>
      </c>
      <c r="AO354" s="30" t="str">
        <f>IF(SUM('Sales by Agent'!AM354:AO354)&gt;0,"YES","NO")</f>
        <v>NO</v>
      </c>
      <c r="AP354" s="30" t="str">
        <f>IF(SUM('Sales by Agent'!AN354:AP354)&gt;0,"YES","NO")</f>
        <v>NO</v>
      </c>
      <c r="AQ354" s="30" t="str">
        <f>IF(SUM('Sales by Agent'!AO354:AQ354)&gt;0,"YES","NO")</f>
        <v>NO</v>
      </c>
      <c r="AR354" s="30" t="str">
        <f>IF(SUM('Sales by Agent'!AP354:AR354)&gt;0,"YES","NO")</f>
        <v>NO</v>
      </c>
      <c r="AS354" s="30" t="str">
        <f>IF(SUM('Sales by Agent'!AQ354:AS354)&gt;0,"YES","NO")</f>
        <v>NO</v>
      </c>
      <c r="AT354" s="30" t="str">
        <f>IF(SUM('Sales by Agent'!AR354:AT354)&gt;0,"YES","NO")</f>
        <v>NO</v>
      </c>
      <c r="AU354" s="30" t="str">
        <f>IF(SUM('Sales by Agent'!AS354:AU354)&gt;0,"YES","NO")</f>
        <v>NO</v>
      </c>
      <c r="AV354" s="30" t="str">
        <f>IF(SUM('Sales by Agent'!AT354:AV354)&gt;0,"YES","NO")</f>
        <v>NO</v>
      </c>
      <c r="AW354" s="87"/>
      <c r="AX354" t="str">
        <f t="shared" si="57"/>
        <v>NO</v>
      </c>
      <c r="AY354" t="str">
        <f t="shared" si="58"/>
        <v>NO</v>
      </c>
      <c r="AZ354" t="str">
        <f t="shared" si="59"/>
        <v>NO</v>
      </c>
      <c r="BA354" t="str">
        <f t="shared" si="60"/>
        <v>NO</v>
      </c>
      <c r="BB354" t="str">
        <f t="shared" si="61"/>
        <v>NO</v>
      </c>
      <c r="BC354" t="str">
        <f t="shared" si="62"/>
        <v>NO</v>
      </c>
      <c r="BD354" t="str">
        <f t="shared" si="63"/>
        <v>NO</v>
      </c>
      <c r="BE354" t="str">
        <f t="shared" si="64"/>
        <v>NO</v>
      </c>
      <c r="BF354" t="str">
        <f t="shared" si="65"/>
        <v>NEW INACTIVE</v>
      </c>
      <c r="BG354" t="str">
        <f t="shared" si="66"/>
        <v>NO</v>
      </c>
      <c r="BH354" t="str">
        <f t="shared" si="56"/>
        <v>NO</v>
      </c>
    </row>
    <row r="355" spans="1:60">
      <c r="A355" s="564" t="s">
        <v>374</v>
      </c>
      <c r="B355" s="564" t="s">
        <v>2662</v>
      </c>
      <c r="C355" s="564" t="s">
        <v>376</v>
      </c>
      <c r="D355" s="564" t="s">
        <v>954</v>
      </c>
      <c r="E355" s="564" t="s">
        <v>1005</v>
      </c>
      <c r="F355" s="565">
        <v>936100</v>
      </c>
      <c r="G355" s="31"/>
      <c r="H355" s="31"/>
      <c r="I355" s="30" t="str">
        <f>IF(SUM('Sales by Agent'!G355:I355)&gt;0,"YES","NO")</f>
        <v>NO</v>
      </c>
      <c r="J355" s="30" t="str">
        <f>IF(SUM('Sales by Agent'!H355:J355)&gt;0,"YES","NO")</f>
        <v>NO</v>
      </c>
      <c r="K355" s="30" t="str">
        <f>IF(SUM('Sales by Agent'!I355:K355)&gt;0,"YES","NO")</f>
        <v>NO</v>
      </c>
      <c r="L355" s="30" t="str">
        <f>IF(SUM('Sales by Agent'!J355:L355)&gt;0,"YES","NO")</f>
        <v>NO</v>
      </c>
      <c r="M355" s="30" t="str">
        <f>IF(SUM('Sales by Agent'!K355:M355)&gt;0,"YES","NO")</f>
        <v>NO</v>
      </c>
      <c r="N355" s="30" t="str">
        <f>IF(SUM('Sales by Agent'!L355:N355)&gt;0,"YES","NO")</f>
        <v>NO</v>
      </c>
      <c r="O355" s="30" t="str">
        <f>IF(SUM('Sales by Agent'!M355:O355)&gt;0,"YES","NO")</f>
        <v>NO</v>
      </c>
      <c r="P355" s="30" t="str">
        <f>IF(SUM('Sales by Agent'!N355:P355)&gt;0,"YES","NO")</f>
        <v>NO</v>
      </c>
      <c r="Q355" s="30" t="str">
        <f>IF(SUM('Sales by Agent'!O355:Q355)&gt;0,"YES","NO")</f>
        <v>NO</v>
      </c>
      <c r="R355" s="30" t="str">
        <f>IF(SUM('Sales by Agent'!P355:R355)&gt;0,"YES","NO")</f>
        <v>NO</v>
      </c>
      <c r="S355" s="30" t="str">
        <f>IF(SUM('Sales by Agent'!Q355:S355)&gt;0,"YES","NO")</f>
        <v>NO</v>
      </c>
      <c r="T355" s="30" t="str">
        <f>IF(SUM('Sales by Agent'!R355:T355)&gt;0,"YES","NO")</f>
        <v>NO</v>
      </c>
      <c r="U355" s="30" t="str">
        <f>IF(SUM('Sales by Agent'!S355:U355)&gt;0,"YES","NO")</f>
        <v>NO</v>
      </c>
      <c r="V355" s="30" t="str">
        <f>IF(SUM('Sales by Agent'!T355:V355)&gt;0,"YES","NO")</f>
        <v>NO</v>
      </c>
      <c r="W355" s="30" t="str">
        <f>IF(SUM('Sales by Agent'!U355:W355)&gt;0,"YES","NO")</f>
        <v>NO</v>
      </c>
      <c r="X355" s="30" t="str">
        <f>IF(SUM('Sales by Agent'!V355:X355)&gt;0,"YES","NO")</f>
        <v>YES</v>
      </c>
      <c r="Y355" s="30" t="str">
        <f>IF(SUM('Sales by Agent'!W355:Y355)&gt;0,"YES","NO")</f>
        <v>YES</v>
      </c>
      <c r="Z355" s="30" t="str">
        <f>IF(SUM('Sales by Agent'!X355:Z355)&gt;0,"YES","NO")</f>
        <v>YES</v>
      </c>
      <c r="AA355" s="30" t="str">
        <f>IF(SUM('Sales by Agent'!Y355:AA355)&gt;0,"YES","NO")</f>
        <v>YES</v>
      </c>
      <c r="AB355" s="30" t="str">
        <f>IF(SUM('Sales by Agent'!Z355:AB355)&gt;0,"YES","NO")</f>
        <v>YES</v>
      </c>
      <c r="AC355" s="30" t="str">
        <f>IF(SUM('Sales by Agent'!AA355:AC355)&gt;0,"YES","NO")</f>
        <v>YES</v>
      </c>
      <c r="AD355" s="30" t="str">
        <f>IF(SUM('Sales by Agent'!AB355:AD355)&gt;0,"YES","NO")</f>
        <v>YES</v>
      </c>
      <c r="AE355" s="30" t="str">
        <f>IF(SUM('Sales by Agent'!AC355:AE355)&gt;0,"YES","NO")</f>
        <v>YES</v>
      </c>
      <c r="AF355" s="30" t="str">
        <f>IF(SUM('Sales by Agent'!AD355:AF355)&gt;0,"YES","NO")</f>
        <v>YES</v>
      </c>
      <c r="AG355" s="30" t="str">
        <f>IF(SUM('Sales by Agent'!AE355:AG355)&gt;0,"YES","NO")</f>
        <v>YES</v>
      </c>
      <c r="AH355" s="30" t="str">
        <f>IF(SUM('Sales by Agent'!AF355:AH355)&gt;0,"YES","NO")</f>
        <v>YES</v>
      </c>
      <c r="AI355" s="30" t="str">
        <f>IF(SUM('Sales by Agent'!AG355:AI355)&gt;0,"YES","NO")</f>
        <v>YES</v>
      </c>
      <c r="AJ355" s="30" t="str">
        <f>IF(SUM('Sales by Agent'!AH355:AJ355)&gt;0,"YES","NO")</f>
        <v>YES</v>
      </c>
      <c r="AK355" s="30" t="str">
        <f>IF(SUM('Sales by Agent'!AI355:AK355)&gt;0,"YES","NO")</f>
        <v>YES</v>
      </c>
      <c r="AL355" s="30" t="str">
        <f>IF(SUM('Sales by Agent'!AJ355:AL355)&gt;0,"YES","NO")</f>
        <v>NO</v>
      </c>
      <c r="AM355" s="30" t="str">
        <f>IF(SUM('Sales by Agent'!AK355:AM355)&gt;0,"YES","NO")</f>
        <v>NO</v>
      </c>
      <c r="AN355" s="30" t="str">
        <f>IF(SUM('Sales by Agent'!AL355:AN355)&gt;0,"YES","NO")</f>
        <v>NO</v>
      </c>
      <c r="AO355" s="30" t="str">
        <f>IF(SUM('Sales by Agent'!AM355:AO355)&gt;0,"YES","NO")</f>
        <v>NO</v>
      </c>
      <c r="AP355" s="30" t="str">
        <f>IF(SUM('Sales by Agent'!AN355:AP355)&gt;0,"YES","NO")</f>
        <v>YES</v>
      </c>
      <c r="AQ355" s="30" t="str">
        <f>IF(SUM('Sales by Agent'!AO355:AQ355)&gt;0,"YES","NO")</f>
        <v>YES</v>
      </c>
      <c r="AR355" s="30" t="str">
        <f>IF(SUM('Sales by Agent'!AP355:AR355)&gt;0,"YES","NO")</f>
        <v>YES</v>
      </c>
      <c r="AS355" s="30" t="str">
        <f>IF(SUM('Sales by Agent'!AQ355:AS355)&gt;0,"YES","NO")</f>
        <v>NO</v>
      </c>
      <c r="AT355" s="30" t="str">
        <f>IF(SUM('Sales by Agent'!AR355:AT355)&gt;0,"YES","NO")</f>
        <v>YES</v>
      </c>
      <c r="AU355" s="30" t="str">
        <f>IF(SUM('Sales by Agent'!AS355:AU355)&gt;0,"YES","NO")</f>
        <v>YES</v>
      </c>
      <c r="AV355" s="30" t="str">
        <f>IF(SUM('Sales by Agent'!AT355:AV355)&gt;0,"YES","NO")</f>
        <v>YES</v>
      </c>
      <c r="AW355" s="87"/>
      <c r="AX355" t="str">
        <f t="shared" si="57"/>
        <v>NO</v>
      </c>
      <c r="AY355" t="str">
        <f t="shared" si="58"/>
        <v>NO</v>
      </c>
      <c r="AZ355" t="str">
        <f t="shared" si="59"/>
        <v>NO</v>
      </c>
      <c r="BA355" t="str">
        <f t="shared" si="60"/>
        <v>NO</v>
      </c>
      <c r="BB355" t="str">
        <f t="shared" si="61"/>
        <v>NO</v>
      </c>
      <c r="BC355" t="str">
        <f t="shared" si="62"/>
        <v>NO</v>
      </c>
      <c r="BD355" t="str">
        <f t="shared" si="63"/>
        <v>NO</v>
      </c>
      <c r="BE355" t="str">
        <f t="shared" si="64"/>
        <v>NEW INACTIVE</v>
      </c>
      <c r="BF355" t="str">
        <f t="shared" si="65"/>
        <v>NO</v>
      </c>
      <c r="BG355" t="str">
        <f t="shared" si="66"/>
        <v>NO</v>
      </c>
      <c r="BH355" t="str">
        <f t="shared" si="56"/>
        <v>NO</v>
      </c>
    </row>
    <row r="356" spans="1:60">
      <c r="A356" s="564" t="s">
        <v>270</v>
      </c>
      <c r="B356" s="564" t="s">
        <v>2663</v>
      </c>
      <c r="C356" s="564" t="s">
        <v>376</v>
      </c>
      <c r="D356" s="564" t="s">
        <v>954</v>
      </c>
      <c r="E356" s="564" t="s">
        <v>1005</v>
      </c>
      <c r="F356" s="565">
        <v>916940</v>
      </c>
      <c r="G356" s="86"/>
      <c r="H356" s="86"/>
      <c r="I356" s="30" t="str">
        <f>IF(SUM('Sales by Agent'!G356:I356)&gt;0,"YES","NO")</f>
        <v>NO</v>
      </c>
      <c r="J356" s="30" t="str">
        <f>IF(SUM('Sales by Agent'!H356:J356)&gt;0,"YES","NO")</f>
        <v>NO</v>
      </c>
      <c r="K356" s="30" t="str">
        <f>IF(SUM('Sales by Agent'!I356:K356)&gt;0,"YES","NO")</f>
        <v>NO</v>
      </c>
      <c r="L356" s="30" t="str">
        <f>IF(SUM('Sales by Agent'!J356:L356)&gt;0,"YES","NO")</f>
        <v>NO</v>
      </c>
      <c r="M356" s="30" t="str">
        <f>IF(SUM('Sales by Agent'!K356:M356)&gt;0,"YES","NO")</f>
        <v>NO</v>
      </c>
      <c r="N356" s="30" t="str">
        <f>IF(SUM('Sales by Agent'!L356:N356)&gt;0,"YES","NO")</f>
        <v>NO</v>
      </c>
      <c r="O356" s="30" t="str">
        <f>IF(SUM('Sales by Agent'!M356:O356)&gt;0,"YES","NO")</f>
        <v>NO</v>
      </c>
      <c r="P356" s="30" t="str">
        <f>IF(SUM('Sales by Agent'!N356:P356)&gt;0,"YES","NO")</f>
        <v>NO</v>
      </c>
      <c r="Q356" s="30" t="str">
        <f>IF(SUM('Sales by Agent'!O356:Q356)&gt;0,"YES","NO")</f>
        <v>NO</v>
      </c>
      <c r="R356" s="30" t="str">
        <f>IF(SUM('Sales by Agent'!P356:R356)&gt;0,"YES","NO")</f>
        <v>NO</v>
      </c>
      <c r="S356" s="30" t="str">
        <f>IF(SUM('Sales by Agent'!Q356:S356)&gt;0,"YES","NO")</f>
        <v>NO</v>
      </c>
      <c r="T356" s="30" t="str">
        <f>IF(SUM('Sales by Agent'!R356:T356)&gt;0,"YES","NO")</f>
        <v>NO</v>
      </c>
      <c r="U356" s="30" t="str">
        <f>IF(SUM('Sales by Agent'!S356:U356)&gt;0,"YES","NO")</f>
        <v>NO</v>
      </c>
      <c r="V356" s="30" t="str">
        <f>IF(SUM('Sales by Agent'!T356:V356)&gt;0,"YES","NO")</f>
        <v>NO</v>
      </c>
      <c r="W356" s="30" t="str">
        <f>IF(SUM('Sales by Agent'!U356:W356)&gt;0,"YES","NO")</f>
        <v>YES</v>
      </c>
      <c r="X356" s="30" t="str">
        <f>IF(SUM('Sales by Agent'!V356:X356)&gt;0,"YES","NO")</f>
        <v>YES</v>
      </c>
      <c r="Y356" s="30" t="str">
        <f>IF(SUM('Sales by Agent'!W356:Y356)&gt;0,"YES","NO")</f>
        <v>YES</v>
      </c>
      <c r="Z356" s="30" t="str">
        <f>IF(SUM('Sales by Agent'!X356:Z356)&gt;0,"YES","NO")</f>
        <v>YES</v>
      </c>
      <c r="AA356" s="30" t="str">
        <f>IF(SUM('Sales by Agent'!Y356:AA356)&gt;0,"YES","NO")</f>
        <v>YES</v>
      </c>
      <c r="AB356" s="30" t="str">
        <f>IF(SUM('Sales by Agent'!Z356:AB356)&gt;0,"YES","NO")</f>
        <v>YES</v>
      </c>
      <c r="AC356" s="30" t="str">
        <f>IF(SUM('Sales by Agent'!AA356:AC356)&gt;0,"YES","NO")</f>
        <v>YES</v>
      </c>
      <c r="AD356" s="30" t="str">
        <f>IF(SUM('Sales by Agent'!AB356:AD356)&gt;0,"YES","NO")</f>
        <v>NO</v>
      </c>
      <c r="AE356" s="30" t="str">
        <f>IF(SUM('Sales by Agent'!AC356:AE356)&gt;0,"YES","NO")</f>
        <v>YES</v>
      </c>
      <c r="AF356" s="30" t="str">
        <f>IF(SUM('Sales by Agent'!AD356:AF356)&gt;0,"YES","NO")</f>
        <v>YES</v>
      </c>
      <c r="AG356" s="30" t="str">
        <f>IF(SUM('Sales by Agent'!AE356:AG356)&gt;0,"YES","NO")</f>
        <v>YES</v>
      </c>
      <c r="AH356" s="30" t="str">
        <f>IF(SUM('Sales by Agent'!AF356:AH356)&gt;0,"YES","NO")</f>
        <v>YES</v>
      </c>
      <c r="AI356" s="30" t="str">
        <f>IF(SUM('Sales by Agent'!AG356:AI356)&gt;0,"YES","NO")</f>
        <v>YES</v>
      </c>
      <c r="AJ356" s="30" t="str">
        <f>IF(SUM('Sales by Agent'!AH356:AJ356)&gt;0,"YES","NO")</f>
        <v>YES</v>
      </c>
      <c r="AK356" s="30" t="str">
        <f>IF(SUM('Sales by Agent'!AI356:AK356)&gt;0,"YES","NO")</f>
        <v>NO</v>
      </c>
      <c r="AL356" s="30" t="str">
        <f>IF(SUM('Sales by Agent'!AJ356:AL356)&gt;0,"YES","NO")</f>
        <v>YES</v>
      </c>
      <c r="AM356" s="30" t="str">
        <f>IF(SUM('Sales by Agent'!AK356:AM356)&gt;0,"YES","NO")</f>
        <v>YES</v>
      </c>
      <c r="AN356" s="30" t="str">
        <f>IF(SUM('Sales by Agent'!AL356:AN356)&gt;0,"YES","NO")</f>
        <v>YES</v>
      </c>
      <c r="AO356" s="30" t="str">
        <f>IF(SUM('Sales by Agent'!AM356:AO356)&gt;0,"YES","NO")</f>
        <v>YES</v>
      </c>
      <c r="AP356" s="30" t="str">
        <f>IF(SUM('Sales by Agent'!AN356:AP356)&gt;0,"YES","NO")</f>
        <v>NO</v>
      </c>
      <c r="AQ356" s="30" t="str">
        <f>IF(SUM('Sales by Agent'!AO356:AQ356)&gt;0,"YES","NO")</f>
        <v>NO</v>
      </c>
      <c r="AR356" s="30" t="str">
        <f>IF(SUM('Sales by Agent'!AP356:AR356)&gt;0,"YES","NO")</f>
        <v>NO</v>
      </c>
      <c r="AS356" s="30" t="str">
        <f>IF(SUM('Sales by Agent'!AQ356:AS356)&gt;0,"YES","NO")</f>
        <v>NO</v>
      </c>
      <c r="AT356" s="30" t="str">
        <f>IF(SUM('Sales by Agent'!AR356:AT356)&gt;0,"YES","NO")</f>
        <v>NO</v>
      </c>
      <c r="AU356" s="30" t="str">
        <f>IF(SUM('Sales by Agent'!AS356:AU356)&gt;0,"YES","NO")</f>
        <v>NO</v>
      </c>
      <c r="AV356" s="30" t="str">
        <f>IF(SUM('Sales by Agent'!AT356:AV356)&gt;0,"YES","NO")</f>
        <v>NO</v>
      </c>
      <c r="AW356" s="87"/>
      <c r="AX356" t="str">
        <f t="shared" si="57"/>
        <v>NO</v>
      </c>
      <c r="AY356" t="str">
        <f t="shared" si="58"/>
        <v>NO</v>
      </c>
      <c r="AZ356" t="str">
        <f t="shared" si="59"/>
        <v>NO</v>
      </c>
      <c r="BA356" t="str">
        <f t="shared" si="60"/>
        <v>NO</v>
      </c>
      <c r="BB356" t="str">
        <f t="shared" si="61"/>
        <v>NO</v>
      </c>
      <c r="BC356" t="str">
        <f t="shared" si="62"/>
        <v>NO</v>
      </c>
      <c r="BD356" t="str">
        <f t="shared" si="63"/>
        <v>NEW INACTIVE</v>
      </c>
      <c r="BE356" t="str">
        <f t="shared" si="64"/>
        <v>NO</v>
      </c>
      <c r="BF356" t="str">
        <f t="shared" si="65"/>
        <v>NO</v>
      </c>
      <c r="BG356" t="str">
        <f t="shared" si="66"/>
        <v>NO</v>
      </c>
      <c r="BH356" t="str">
        <f t="shared" si="56"/>
        <v>NO</v>
      </c>
    </row>
    <row r="357" spans="1:60">
      <c r="A357" s="564" t="s">
        <v>271</v>
      </c>
      <c r="B357" s="564" t="s">
        <v>2664</v>
      </c>
      <c r="C357" s="564" t="s">
        <v>376</v>
      </c>
      <c r="D357" s="564" t="s">
        <v>954</v>
      </c>
      <c r="E357" s="564" t="s">
        <v>1005</v>
      </c>
      <c r="F357" s="565">
        <v>21599360</v>
      </c>
      <c r="G357" s="86"/>
      <c r="H357" s="86"/>
      <c r="I357" s="30" t="str">
        <f>IF(SUM('Sales by Agent'!G357:I357)&gt;0,"YES","NO")</f>
        <v>NO</v>
      </c>
      <c r="J357" s="30" t="str">
        <f>IF(SUM('Sales by Agent'!H357:J357)&gt;0,"YES","NO")</f>
        <v>NO</v>
      </c>
      <c r="K357" s="30" t="str">
        <f>IF(SUM('Sales by Agent'!I357:K357)&gt;0,"YES","NO")</f>
        <v>NO</v>
      </c>
      <c r="L357" s="30" t="str">
        <f>IF(SUM('Sales by Agent'!J357:L357)&gt;0,"YES","NO")</f>
        <v>NO</v>
      </c>
      <c r="M357" s="30" t="str">
        <f>IF(SUM('Sales by Agent'!K357:M357)&gt;0,"YES","NO")</f>
        <v>YES</v>
      </c>
      <c r="N357" s="30" t="str">
        <f>IF(SUM('Sales by Agent'!L357:N357)&gt;0,"YES","NO")</f>
        <v>YES</v>
      </c>
      <c r="O357" s="30" t="str">
        <f>IF(SUM('Sales by Agent'!M357:O357)&gt;0,"YES","NO")</f>
        <v>YES</v>
      </c>
      <c r="P357" s="30" t="str">
        <f>IF(SUM('Sales by Agent'!N357:P357)&gt;0,"YES","NO")</f>
        <v>NO</v>
      </c>
      <c r="Q357" s="30" t="str">
        <f>IF(SUM('Sales by Agent'!O357:Q357)&gt;0,"YES","NO")</f>
        <v>YES</v>
      </c>
      <c r="R357" s="30" t="str">
        <f>IF(SUM('Sales by Agent'!P357:R357)&gt;0,"YES","NO")</f>
        <v>YES</v>
      </c>
      <c r="S357" s="30" t="str">
        <f>IF(SUM('Sales by Agent'!Q357:S357)&gt;0,"YES","NO")</f>
        <v>YES</v>
      </c>
      <c r="T357" s="30" t="str">
        <f>IF(SUM('Sales by Agent'!R357:T357)&gt;0,"YES","NO")</f>
        <v>YES</v>
      </c>
      <c r="U357" s="30" t="str">
        <f>IF(SUM('Sales by Agent'!S357:U357)&gt;0,"YES","NO")</f>
        <v>YES</v>
      </c>
      <c r="V357" s="30" t="str">
        <f>IF(SUM('Sales by Agent'!T357:V357)&gt;0,"YES","NO")</f>
        <v>YES</v>
      </c>
      <c r="W357" s="30" t="str">
        <f>IF(SUM('Sales by Agent'!U357:W357)&gt;0,"YES","NO")</f>
        <v>YES</v>
      </c>
      <c r="X357" s="30" t="str">
        <f>IF(SUM('Sales by Agent'!V357:X357)&gt;0,"YES","NO")</f>
        <v>YES</v>
      </c>
      <c r="Y357" s="30" t="str">
        <f>IF(SUM('Sales by Agent'!W357:Y357)&gt;0,"YES","NO")</f>
        <v>YES</v>
      </c>
      <c r="Z357" s="30" t="str">
        <f>IF(SUM('Sales by Agent'!X357:Z357)&gt;0,"YES","NO")</f>
        <v>YES</v>
      </c>
      <c r="AA357" s="30" t="str">
        <f>IF(SUM('Sales by Agent'!Y357:AA357)&gt;0,"YES","NO")</f>
        <v>YES</v>
      </c>
      <c r="AB357" s="30" t="str">
        <f>IF(SUM('Sales by Agent'!Z357:AB357)&gt;0,"YES","NO")</f>
        <v>YES</v>
      </c>
      <c r="AC357" s="30" t="str">
        <f>IF(SUM('Sales by Agent'!AA357:AC357)&gt;0,"YES","NO")</f>
        <v>YES</v>
      </c>
      <c r="AD357" s="30" t="str">
        <f>IF(SUM('Sales by Agent'!AB357:AD357)&gt;0,"YES","NO")</f>
        <v>YES</v>
      </c>
      <c r="AE357" s="30" t="str">
        <f>IF(SUM('Sales by Agent'!AC357:AE357)&gt;0,"YES","NO")</f>
        <v>YES</v>
      </c>
      <c r="AF357" s="30" t="str">
        <f>IF(SUM('Sales by Agent'!AD357:AF357)&gt;0,"YES","NO")</f>
        <v>YES</v>
      </c>
      <c r="AG357" s="30" t="str">
        <f>IF(SUM('Sales by Agent'!AE357:AG357)&gt;0,"YES","NO")</f>
        <v>YES</v>
      </c>
      <c r="AH357" s="30" t="str">
        <f>IF(SUM('Sales by Agent'!AF357:AH357)&gt;0,"YES","NO")</f>
        <v>YES</v>
      </c>
      <c r="AI357" s="30" t="str">
        <f>IF(SUM('Sales by Agent'!AG357:AI357)&gt;0,"YES","NO")</f>
        <v>YES</v>
      </c>
      <c r="AJ357" s="30" t="str">
        <f>IF(SUM('Sales by Agent'!AH357:AJ357)&gt;0,"YES","NO")</f>
        <v>YES</v>
      </c>
      <c r="AK357" s="30" t="str">
        <f>IF(SUM('Sales by Agent'!AI357:AK357)&gt;0,"YES","NO")</f>
        <v>YES</v>
      </c>
      <c r="AL357" s="30" t="str">
        <f>IF(SUM('Sales by Agent'!AJ357:AL357)&gt;0,"YES","NO")</f>
        <v>YES</v>
      </c>
      <c r="AM357" s="30" t="str">
        <f>IF(SUM('Sales by Agent'!AK357:AM357)&gt;0,"YES","NO")</f>
        <v>YES</v>
      </c>
      <c r="AN357" s="30" t="str">
        <f>IF(SUM('Sales by Agent'!AL357:AN357)&gt;0,"YES","NO")</f>
        <v>YES</v>
      </c>
      <c r="AO357" s="30" t="str">
        <f>IF(SUM('Sales by Agent'!AM357:AO357)&gt;0,"YES","NO")</f>
        <v>YES</v>
      </c>
      <c r="AP357" s="30" t="str">
        <f>IF(SUM('Sales by Agent'!AN357:AP357)&gt;0,"YES","NO")</f>
        <v>YES</v>
      </c>
      <c r="AQ357" s="30" t="str">
        <f>IF(SUM('Sales by Agent'!AO357:AQ357)&gt;0,"YES","NO")</f>
        <v>YES</v>
      </c>
      <c r="AR357" s="30" t="str">
        <f>IF(SUM('Sales by Agent'!AP357:AR357)&gt;0,"YES","NO")</f>
        <v>YES</v>
      </c>
      <c r="AS357" s="30" t="str">
        <f>IF(SUM('Sales by Agent'!AQ357:AS357)&gt;0,"YES","NO")</f>
        <v>YES</v>
      </c>
      <c r="AT357" s="30" t="str">
        <f>IF(SUM('Sales by Agent'!AR357:AT357)&gt;0,"YES","NO")</f>
        <v>YES</v>
      </c>
      <c r="AU357" s="30" t="str">
        <f>IF(SUM('Sales by Agent'!AS357:AU357)&gt;0,"YES","NO")</f>
        <v>YES</v>
      </c>
      <c r="AV357" s="30" t="str">
        <f>IF(SUM('Sales by Agent'!AT357:AV357)&gt;0,"YES","NO")</f>
        <v>YES</v>
      </c>
      <c r="AW357" s="87"/>
      <c r="AX357" t="str">
        <f t="shared" si="57"/>
        <v>NO</v>
      </c>
      <c r="AY357" t="str">
        <f t="shared" si="58"/>
        <v>NO</v>
      </c>
      <c r="AZ357" t="str">
        <f t="shared" si="59"/>
        <v>NO</v>
      </c>
      <c r="BA357" t="str">
        <f t="shared" si="60"/>
        <v>NO</v>
      </c>
      <c r="BB357" t="str">
        <f t="shared" si="61"/>
        <v>NO</v>
      </c>
      <c r="BC357" t="str">
        <f t="shared" si="62"/>
        <v>NO</v>
      </c>
      <c r="BD357" t="str">
        <f t="shared" si="63"/>
        <v>NO</v>
      </c>
      <c r="BE357" t="str">
        <f t="shared" si="64"/>
        <v>NO</v>
      </c>
      <c r="BF357" t="str">
        <f t="shared" si="65"/>
        <v>NO</v>
      </c>
      <c r="BG357" t="str">
        <f t="shared" si="66"/>
        <v>NO</v>
      </c>
      <c r="BH357" t="str">
        <f t="shared" si="56"/>
        <v>NO</v>
      </c>
    </row>
    <row r="358" spans="1:60">
      <c r="A358" s="564" t="s">
        <v>2418</v>
      </c>
      <c r="B358" s="564" t="s">
        <v>2665</v>
      </c>
      <c r="C358" s="564" t="s">
        <v>376</v>
      </c>
      <c r="D358" s="564" t="s">
        <v>954</v>
      </c>
      <c r="E358" s="564" t="s">
        <v>1005</v>
      </c>
      <c r="F358" s="565">
        <v>163410</v>
      </c>
      <c r="G358" s="86"/>
      <c r="H358" s="86"/>
      <c r="I358" s="30" t="str">
        <f>IF(SUM('Sales by Agent'!G358:I358)&gt;0,"YES","NO")</f>
        <v>NO</v>
      </c>
      <c r="J358" s="30" t="str">
        <f>IF(SUM('Sales by Agent'!H358:J358)&gt;0,"YES","NO")</f>
        <v>NO</v>
      </c>
      <c r="K358" s="30" t="str">
        <f>IF(SUM('Sales by Agent'!I358:K358)&gt;0,"YES","NO")</f>
        <v>NO</v>
      </c>
      <c r="L358" s="30" t="str">
        <f>IF(SUM('Sales by Agent'!J358:L358)&gt;0,"YES","NO")</f>
        <v>NO</v>
      </c>
      <c r="M358" s="30" t="str">
        <f>IF(SUM('Sales by Agent'!K358:M358)&gt;0,"YES","NO")</f>
        <v>NO</v>
      </c>
      <c r="N358" s="30" t="str">
        <f>IF(SUM('Sales by Agent'!L358:N358)&gt;0,"YES","NO")</f>
        <v>NO</v>
      </c>
      <c r="O358" s="30" t="str">
        <f>IF(SUM('Sales by Agent'!M358:O358)&gt;0,"YES","NO")</f>
        <v>NO</v>
      </c>
      <c r="P358" s="30" t="str">
        <f>IF(SUM('Sales by Agent'!N358:P358)&gt;0,"YES","NO")</f>
        <v>NO</v>
      </c>
      <c r="Q358" s="30" t="str">
        <f>IF(SUM('Sales by Agent'!O358:Q358)&gt;0,"YES","NO")</f>
        <v>NO</v>
      </c>
      <c r="R358" s="30" t="str">
        <f>IF(SUM('Sales by Agent'!P358:R358)&gt;0,"YES","NO")</f>
        <v>NO</v>
      </c>
      <c r="S358" s="30" t="str">
        <f>IF(SUM('Sales by Agent'!Q358:S358)&gt;0,"YES","NO")</f>
        <v>NO</v>
      </c>
      <c r="T358" s="30" t="str">
        <f>IF(SUM('Sales by Agent'!R358:T358)&gt;0,"YES","NO")</f>
        <v>NO</v>
      </c>
      <c r="U358" s="30" t="str">
        <f>IF(SUM('Sales by Agent'!S358:U358)&gt;0,"YES","NO")</f>
        <v>NO</v>
      </c>
      <c r="V358" s="30" t="str">
        <f>IF(SUM('Sales by Agent'!T358:V358)&gt;0,"YES","NO")</f>
        <v>NO</v>
      </c>
      <c r="W358" s="30" t="str">
        <f>IF(SUM('Sales by Agent'!U358:W358)&gt;0,"YES","NO")</f>
        <v>NO</v>
      </c>
      <c r="X358" s="30" t="str">
        <f>IF(SUM('Sales by Agent'!V358:X358)&gt;0,"YES","NO")</f>
        <v>NO</v>
      </c>
      <c r="Y358" s="30" t="str">
        <f>IF(SUM('Sales by Agent'!W358:Y358)&gt;0,"YES","NO")</f>
        <v>NO</v>
      </c>
      <c r="Z358" s="30" t="str">
        <f>IF(SUM('Sales by Agent'!X358:Z358)&gt;0,"YES","NO")</f>
        <v>NO</v>
      </c>
      <c r="AA358" s="30" t="str">
        <f>IF(SUM('Sales by Agent'!Y358:AA358)&gt;0,"YES","NO")</f>
        <v>NO</v>
      </c>
      <c r="AB358" s="30" t="str">
        <f>IF(SUM('Sales by Agent'!Z358:AB358)&gt;0,"YES","NO")</f>
        <v>NO</v>
      </c>
      <c r="AC358" s="30" t="str">
        <f>IF(SUM('Sales by Agent'!AA358:AC358)&gt;0,"YES","NO")</f>
        <v>NO</v>
      </c>
      <c r="AD358" s="30" t="str">
        <f>IF(SUM('Sales by Agent'!AB358:AD358)&gt;0,"YES","NO")</f>
        <v>NO</v>
      </c>
      <c r="AE358" s="30" t="str">
        <f>IF(SUM('Sales by Agent'!AC358:AE358)&gt;0,"YES","NO")</f>
        <v>NO</v>
      </c>
      <c r="AF358" s="30" t="str">
        <f>IF(SUM('Sales by Agent'!AD358:AF358)&gt;0,"YES","NO")</f>
        <v>NO</v>
      </c>
      <c r="AG358" s="30" t="str">
        <f>IF(SUM('Sales by Agent'!AE358:AG358)&gt;0,"YES","NO")</f>
        <v>NO</v>
      </c>
      <c r="AH358" s="30" t="str">
        <f>IF(SUM('Sales by Agent'!AF358:AH358)&gt;0,"YES","NO")</f>
        <v>NO</v>
      </c>
      <c r="AI358" s="30" t="str">
        <f>IF(SUM('Sales by Agent'!AG358:AI358)&gt;0,"YES","NO")</f>
        <v>NO</v>
      </c>
      <c r="AJ358" s="30" t="str">
        <f>IF(SUM('Sales by Agent'!AH358:AJ358)&gt;0,"YES","NO")</f>
        <v>NO</v>
      </c>
      <c r="AK358" s="30" t="str">
        <f>IF(SUM('Sales by Agent'!AI358:AK358)&gt;0,"YES","NO")</f>
        <v>NO</v>
      </c>
      <c r="AL358" s="30" t="str">
        <f>IF(SUM('Sales by Agent'!AJ358:AL358)&gt;0,"YES","NO")</f>
        <v>NO</v>
      </c>
      <c r="AM358" s="30" t="str">
        <f>IF(SUM('Sales by Agent'!AK358:AM358)&gt;0,"YES","NO")</f>
        <v>NO</v>
      </c>
      <c r="AN358" s="30" t="str">
        <f>IF(SUM('Sales by Agent'!AL358:AN358)&gt;0,"YES","NO")</f>
        <v>NO</v>
      </c>
      <c r="AO358" s="30" t="str">
        <f>IF(SUM('Sales by Agent'!AM358:AO358)&gt;0,"YES","NO")</f>
        <v>NO</v>
      </c>
      <c r="AP358" s="30" t="str">
        <f>IF(SUM('Sales by Agent'!AN358:AP358)&gt;0,"YES","NO")</f>
        <v>NO</v>
      </c>
      <c r="AQ358" s="30" t="str">
        <f>IF(SUM('Sales by Agent'!AO358:AQ358)&gt;0,"YES","NO")</f>
        <v>NO</v>
      </c>
      <c r="AR358" s="30" t="str">
        <f>IF(SUM('Sales by Agent'!AP358:AR358)&gt;0,"YES","NO")</f>
        <v>NO</v>
      </c>
      <c r="AS358" s="30" t="str">
        <f>IF(SUM('Sales by Agent'!AQ358:AS358)&gt;0,"YES","NO")</f>
        <v>NO</v>
      </c>
      <c r="AT358" s="30" t="str">
        <f>IF(SUM('Sales by Agent'!AR358:AT358)&gt;0,"YES","NO")</f>
        <v>NO</v>
      </c>
      <c r="AU358" s="30" t="str">
        <f>IF(SUM('Sales by Agent'!AS358:AU358)&gt;0,"YES","NO")</f>
        <v>YES</v>
      </c>
      <c r="AV358" s="30" t="str">
        <f>IF(SUM('Sales by Agent'!AT358:AV358)&gt;0,"YES","NO")</f>
        <v>YES</v>
      </c>
      <c r="AW358" s="87"/>
      <c r="AX358" t="str">
        <f t="shared" si="57"/>
        <v>NO</v>
      </c>
      <c r="AY358" t="str">
        <f t="shared" si="58"/>
        <v>NO</v>
      </c>
      <c r="AZ358" t="str">
        <f t="shared" si="59"/>
        <v>NO</v>
      </c>
      <c r="BA358" t="str">
        <f t="shared" si="60"/>
        <v>NO</v>
      </c>
      <c r="BB358" t="str">
        <f t="shared" si="61"/>
        <v>NO</v>
      </c>
      <c r="BC358" t="str">
        <f t="shared" si="62"/>
        <v>NO</v>
      </c>
      <c r="BD358" t="str">
        <f t="shared" si="63"/>
        <v>NO</v>
      </c>
      <c r="BE358" t="str">
        <f t="shared" si="64"/>
        <v>NO</v>
      </c>
      <c r="BF358" t="str">
        <f t="shared" si="65"/>
        <v>NO</v>
      </c>
      <c r="BG358" t="str">
        <f t="shared" si="66"/>
        <v>NO</v>
      </c>
      <c r="BH358" t="str">
        <f t="shared" si="56"/>
        <v>NO</v>
      </c>
    </row>
    <row r="359" spans="1:60">
      <c r="A359" s="564" t="s">
        <v>5</v>
      </c>
      <c r="B359" s="564" t="s">
        <v>2666</v>
      </c>
      <c r="C359" s="564" t="s">
        <v>376</v>
      </c>
      <c r="D359" s="564" t="s">
        <v>954</v>
      </c>
      <c r="E359" s="564" t="s">
        <v>1005</v>
      </c>
      <c r="F359" s="565">
        <v>1191285</v>
      </c>
      <c r="G359" s="31"/>
      <c r="H359" s="31"/>
      <c r="I359" s="30" t="str">
        <f>IF(SUM('Sales by Agent'!G359:I359)&gt;0,"YES","NO")</f>
        <v>NO</v>
      </c>
      <c r="J359" s="30" t="str">
        <f>IF(SUM('Sales by Agent'!H359:J359)&gt;0,"YES","NO")</f>
        <v>NO</v>
      </c>
      <c r="K359" s="30" t="str">
        <f>IF(SUM('Sales by Agent'!I359:K359)&gt;0,"YES","NO")</f>
        <v>NO</v>
      </c>
      <c r="L359" s="30" t="str">
        <f>IF(SUM('Sales by Agent'!J359:L359)&gt;0,"YES","NO")</f>
        <v>NO</v>
      </c>
      <c r="M359" s="30" t="str">
        <f>IF(SUM('Sales by Agent'!K359:M359)&gt;0,"YES","NO")</f>
        <v>NO</v>
      </c>
      <c r="N359" s="30" t="str">
        <f>IF(SUM('Sales by Agent'!L359:N359)&gt;0,"YES","NO")</f>
        <v>NO</v>
      </c>
      <c r="O359" s="30" t="str">
        <f>IF(SUM('Sales by Agent'!M359:O359)&gt;0,"YES","NO")</f>
        <v>NO</v>
      </c>
      <c r="P359" s="30" t="str">
        <f>IF(SUM('Sales by Agent'!N359:P359)&gt;0,"YES","NO")</f>
        <v>NO</v>
      </c>
      <c r="Q359" s="30" t="str">
        <f>IF(SUM('Sales by Agent'!O359:Q359)&gt;0,"YES","NO")</f>
        <v>NO</v>
      </c>
      <c r="R359" s="30" t="str">
        <f>IF(SUM('Sales by Agent'!P359:R359)&gt;0,"YES","NO")</f>
        <v>NO</v>
      </c>
      <c r="S359" s="30" t="str">
        <f>IF(SUM('Sales by Agent'!Q359:S359)&gt;0,"YES","NO")</f>
        <v>NO</v>
      </c>
      <c r="T359" s="30" t="str">
        <f>IF(SUM('Sales by Agent'!R359:T359)&gt;0,"YES","NO")</f>
        <v>NO</v>
      </c>
      <c r="U359" s="30" t="str">
        <f>IF(SUM('Sales by Agent'!S359:U359)&gt;0,"YES","NO")</f>
        <v>NO</v>
      </c>
      <c r="V359" s="30" t="str">
        <f>IF(SUM('Sales by Agent'!T359:V359)&gt;0,"YES","NO")</f>
        <v>NO</v>
      </c>
      <c r="W359" s="30" t="str">
        <f>IF(SUM('Sales by Agent'!U359:W359)&gt;0,"YES","NO")</f>
        <v>YES</v>
      </c>
      <c r="X359" s="30" t="str">
        <f>IF(SUM('Sales by Agent'!V359:X359)&gt;0,"YES","NO")</f>
        <v>YES</v>
      </c>
      <c r="Y359" s="30" t="str">
        <f>IF(SUM('Sales by Agent'!W359:Y359)&gt;0,"YES","NO")</f>
        <v>YES</v>
      </c>
      <c r="Z359" s="30" t="str">
        <f>IF(SUM('Sales by Agent'!X359:Z359)&gt;0,"YES","NO")</f>
        <v>YES</v>
      </c>
      <c r="AA359" s="30" t="str">
        <f>IF(SUM('Sales by Agent'!Y359:AA359)&gt;0,"YES","NO")</f>
        <v>YES</v>
      </c>
      <c r="AB359" s="30" t="str">
        <f>IF(SUM('Sales by Agent'!Z359:AB359)&gt;0,"YES","NO")</f>
        <v>YES</v>
      </c>
      <c r="AC359" s="30" t="str">
        <f>IF(SUM('Sales by Agent'!AA359:AC359)&gt;0,"YES","NO")</f>
        <v>YES</v>
      </c>
      <c r="AD359" s="30" t="str">
        <f>IF(SUM('Sales by Agent'!AB359:AD359)&gt;0,"YES","NO")</f>
        <v>YES</v>
      </c>
      <c r="AE359" s="30" t="str">
        <f>IF(SUM('Sales by Agent'!AC359:AE359)&gt;0,"YES","NO")</f>
        <v>YES</v>
      </c>
      <c r="AF359" s="30" t="str">
        <f>IF(SUM('Sales by Agent'!AD359:AF359)&gt;0,"YES","NO")</f>
        <v>YES</v>
      </c>
      <c r="AG359" s="30" t="str">
        <f>IF(SUM('Sales by Agent'!AE359:AG359)&gt;0,"YES","NO")</f>
        <v>YES</v>
      </c>
      <c r="AH359" s="30" t="str">
        <f>IF(SUM('Sales by Agent'!AF359:AH359)&gt;0,"YES","NO")</f>
        <v>YES</v>
      </c>
      <c r="AI359" s="30" t="str">
        <f>IF(SUM('Sales by Agent'!AG359:AI359)&gt;0,"YES","NO")</f>
        <v>YES</v>
      </c>
      <c r="AJ359" s="30" t="str">
        <f>IF(SUM('Sales by Agent'!AH359:AJ359)&gt;0,"YES","NO")</f>
        <v>YES</v>
      </c>
      <c r="AK359" s="30" t="str">
        <f>IF(SUM('Sales by Agent'!AI359:AK359)&gt;0,"YES","NO")</f>
        <v>YES</v>
      </c>
      <c r="AL359" s="30" t="str">
        <f>IF(SUM('Sales by Agent'!AJ359:AL359)&gt;0,"YES","NO")</f>
        <v>YES</v>
      </c>
      <c r="AM359" s="30" t="str">
        <f>IF(SUM('Sales by Agent'!AK359:AM359)&gt;0,"YES","NO")</f>
        <v>YES</v>
      </c>
      <c r="AN359" s="30" t="str">
        <f>IF(SUM('Sales by Agent'!AL359:AN359)&gt;0,"YES","NO")</f>
        <v>YES</v>
      </c>
      <c r="AO359" s="30" t="str">
        <f>IF(SUM('Sales by Agent'!AM359:AO359)&gt;0,"YES","NO")</f>
        <v>YES</v>
      </c>
      <c r="AP359" s="30" t="str">
        <f>IF(SUM('Sales by Agent'!AN359:AP359)&gt;0,"YES","NO")</f>
        <v>YES</v>
      </c>
      <c r="AQ359" s="30" t="str">
        <f>IF(SUM('Sales by Agent'!AO359:AQ359)&gt;0,"YES","NO")</f>
        <v>YES</v>
      </c>
      <c r="AR359" s="30" t="str">
        <f>IF(SUM('Sales by Agent'!AP359:AR359)&gt;0,"YES","NO")</f>
        <v>YES</v>
      </c>
      <c r="AS359" s="30" t="str">
        <f>IF(SUM('Sales by Agent'!AQ359:AS359)&gt;0,"YES","NO")</f>
        <v>YES</v>
      </c>
      <c r="AT359" s="30" t="str">
        <f>IF(SUM('Sales by Agent'!AR359:AT359)&gt;0,"YES","NO")</f>
        <v>YES</v>
      </c>
      <c r="AU359" s="30" t="str">
        <f>IF(SUM('Sales by Agent'!AS359:AU359)&gt;0,"YES","NO")</f>
        <v>YES</v>
      </c>
      <c r="AV359" s="30" t="str">
        <f>IF(SUM('Sales by Agent'!AT359:AV359)&gt;0,"YES","NO")</f>
        <v>YES</v>
      </c>
      <c r="AW359" s="87"/>
      <c r="AX359" t="str">
        <f t="shared" si="57"/>
        <v>NO</v>
      </c>
      <c r="AY359" t="str">
        <f t="shared" si="58"/>
        <v>NO</v>
      </c>
      <c r="AZ359" t="str">
        <f t="shared" si="59"/>
        <v>NO</v>
      </c>
      <c r="BA359" t="str">
        <f t="shared" si="60"/>
        <v>NO</v>
      </c>
      <c r="BB359" t="str">
        <f t="shared" si="61"/>
        <v>NO</v>
      </c>
      <c r="BC359" t="str">
        <f t="shared" si="62"/>
        <v>NO</v>
      </c>
      <c r="BD359" t="str">
        <f t="shared" si="63"/>
        <v>NO</v>
      </c>
      <c r="BE359" t="str">
        <f t="shared" si="64"/>
        <v>NO</v>
      </c>
      <c r="BF359" t="str">
        <f t="shared" si="65"/>
        <v>NO</v>
      </c>
      <c r="BG359" t="str">
        <f t="shared" si="66"/>
        <v>NO</v>
      </c>
      <c r="BH359" t="str">
        <f t="shared" si="56"/>
        <v>NO</v>
      </c>
    </row>
    <row r="360" spans="1:60">
      <c r="A360" s="564" t="s">
        <v>276</v>
      </c>
      <c r="B360" s="564" t="s">
        <v>2667</v>
      </c>
      <c r="C360" s="564" t="s">
        <v>376</v>
      </c>
      <c r="D360" s="564" t="s">
        <v>954</v>
      </c>
      <c r="E360" s="564" t="s">
        <v>1005</v>
      </c>
      <c r="F360" s="565">
        <v>2218250</v>
      </c>
      <c r="G360" s="31"/>
      <c r="H360" s="86"/>
      <c r="I360" s="30" t="str">
        <f>IF(SUM('Sales by Agent'!G360:I360)&gt;0,"YES","NO")</f>
        <v>NO</v>
      </c>
      <c r="J360" s="30" t="str">
        <f>IF(SUM('Sales by Agent'!H360:J360)&gt;0,"YES","NO")</f>
        <v>NO</v>
      </c>
      <c r="K360" s="30" t="str">
        <f>IF(SUM('Sales by Agent'!I360:K360)&gt;0,"YES","NO")</f>
        <v>NO</v>
      </c>
      <c r="L360" s="30" t="str">
        <f>IF(SUM('Sales by Agent'!J360:L360)&gt;0,"YES","NO")</f>
        <v>NO</v>
      </c>
      <c r="M360" s="30" t="str">
        <f>IF(SUM('Sales by Agent'!K360:M360)&gt;0,"YES","NO")</f>
        <v>NO</v>
      </c>
      <c r="N360" s="30" t="str">
        <f>IF(SUM('Sales by Agent'!L360:N360)&gt;0,"YES","NO")</f>
        <v>NO</v>
      </c>
      <c r="O360" s="30" t="str">
        <f>IF(SUM('Sales by Agent'!M360:O360)&gt;0,"YES","NO")</f>
        <v>NO</v>
      </c>
      <c r="P360" s="30" t="str">
        <f>IF(SUM('Sales by Agent'!N360:P360)&gt;0,"YES","NO")</f>
        <v>NO</v>
      </c>
      <c r="Q360" s="30" t="str">
        <f>IF(SUM('Sales by Agent'!O360:Q360)&gt;0,"YES","NO")</f>
        <v>NO</v>
      </c>
      <c r="R360" s="30" t="str">
        <f>IF(SUM('Sales by Agent'!P360:R360)&gt;0,"YES","NO")</f>
        <v>NO</v>
      </c>
      <c r="S360" s="30" t="str">
        <f>IF(SUM('Sales by Agent'!Q360:S360)&gt;0,"YES","NO")</f>
        <v>NO</v>
      </c>
      <c r="T360" s="30" t="str">
        <f>IF(SUM('Sales by Agent'!R360:T360)&gt;0,"YES","NO")</f>
        <v>NO</v>
      </c>
      <c r="U360" s="30" t="str">
        <f>IF(SUM('Sales by Agent'!S360:U360)&gt;0,"YES","NO")</f>
        <v>NO</v>
      </c>
      <c r="V360" s="30" t="str">
        <f>IF(SUM('Sales by Agent'!T360:V360)&gt;0,"YES","NO")</f>
        <v>NO</v>
      </c>
      <c r="W360" s="30" t="str">
        <f>IF(SUM('Sales by Agent'!U360:W360)&gt;0,"YES","NO")</f>
        <v>YES</v>
      </c>
      <c r="X360" s="30" t="str">
        <f>IF(SUM('Sales by Agent'!V360:X360)&gt;0,"YES","NO")</f>
        <v>YES</v>
      </c>
      <c r="Y360" s="30" t="str">
        <f>IF(SUM('Sales by Agent'!W360:Y360)&gt;0,"YES","NO")</f>
        <v>YES</v>
      </c>
      <c r="Z360" s="30" t="str">
        <f>IF(SUM('Sales by Agent'!X360:Z360)&gt;0,"YES","NO")</f>
        <v>YES</v>
      </c>
      <c r="AA360" s="30" t="str">
        <f>IF(SUM('Sales by Agent'!Y360:AA360)&gt;0,"YES","NO")</f>
        <v>YES</v>
      </c>
      <c r="AB360" s="30" t="str">
        <f>IF(SUM('Sales by Agent'!Z360:AB360)&gt;0,"YES","NO")</f>
        <v>YES</v>
      </c>
      <c r="AC360" s="30" t="str">
        <f>IF(SUM('Sales by Agent'!AA360:AC360)&gt;0,"YES","NO")</f>
        <v>YES</v>
      </c>
      <c r="AD360" s="30" t="str">
        <f>IF(SUM('Sales by Agent'!AB360:AD360)&gt;0,"YES","NO")</f>
        <v>YES</v>
      </c>
      <c r="AE360" s="30" t="str">
        <f>IF(SUM('Sales by Agent'!AC360:AE360)&gt;0,"YES","NO")</f>
        <v>YES</v>
      </c>
      <c r="AF360" s="30" t="str">
        <f>IF(SUM('Sales by Agent'!AD360:AF360)&gt;0,"YES","NO")</f>
        <v>YES</v>
      </c>
      <c r="AG360" s="30" t="str">
        <f>IF(SUM('Sales by Agent'!AE360:AG360)&gt;0,"YES","NO")</f>
        <v>YES</v>
      </c>
      <c r="AH360" s="30" t="str">
        <f>IF(SUM('Sales by Agent'!AF360:AH360)&gt;0,"YES","NO")</f>
        <v>YES</v>
      </c>
      <c r="AI360" s="30" t="str">
        <f>IF(SUM('Sales by Agent'!AG360:AI360)&gt;0,"YES","NO")</f>
        <v>YES</v>
      </c>
      <c r="AJ360" s="30" t="str">
        <f>IF(SUM('Sales by Agent'!AH360:AJ360)&gt;0,"YES","NO")</f>
        <v>YES</v>
      </c>
      <c r="AK360" s="30" t="str">
        <f>IF(SUM('Sales by Agent'!AI360:AK360)&gt;0,"YES","NO")</f>
        <v>YES</v>
      </c>
      <c r="AL360" s="30" t="str">
        <f>IF(SUM('Sales by Agent'!AJ360:AL360)&gt;0,"YES","NO")</f>
        <v>YES</v>
      </c>
      <c r="AM360" s="30" t="str">
        <f>IF(SUM('Sales by Agent'!AK360:AM360)&gt;0,"YES","NO")</f>
        <v>YES</v>
      </c>
      <c r="AN360" s="30" t="str">
        <f>IF(SUM('Sales by Agent'!AL360:AN360)&gt;0,"YES","NO")</f>
        <v>YES</v>
      </c>
      <c r="AO360" s="30" t="str">
        <f>IF(SUM('Sales by Agent'!AM360:AO360)&gt;0,"YES","NO")</f>
        <v>YES</v>
      </c>
      <c r="AP360" s="30" t="str">
        <f>IF(SUM('Sales by Agent'!AN360:AP360)&gt;0,"YES","NO")</f>
        <v>YES</v>
      </c>
      <c r="AQ360" s="30" t="str">
        <f>IF(SUM('Sales by Agent'!AO360:AQ360)&gt;0,"YES","NO")</f>
        <v>YES</v>
      </c>
      <c r="AR360" s="30" t="str">
        <f>IF(SUM('Sales by Agent'!AP360:AR360)&gt;0,"YES","NO")</f>
        <v>YES</v>
      </c>
      <c r="AS360" s="30" t="str">
        <f>IF(SUM('Sales by Agent'!AQ360:AS360)&gt;0,"YES","NO")</f>
        <v>YES</v>
      </c>
      <c r="AT360" s="30" t="str">
        <f>IF(SUM('Sales by Agent'!AR360:AT360)&gt;0,"YES","NO")</f>
        <v>YES</v>
      </c>
      <c r="AU360" s="30" t="str">
        <f>IF(SUM('Sales by Agent'!AS360:AU360)&gt;0,"YES","NO")</f>
        <v>YES</v>
      </c>
      <c r="AV360" s="30" t="str">
        <f>IF(SUM('Sales by Agent'!AT360:AV360)&gt;0,"YES","NO")</f>
        <v>YES</v>
      </c>
      <c r="AW360" s="87"/>
      <c r="AX360" t="str">
        <f t="shared" si="57"/>
        <v>NO</v>
      </c>
      <c r="AY360" t="str">
        <f t="shared" si="58"/>
        <v>NO</v>
      </c>
      <c r="AZ360" t="str">
        <f t="shared" si="59"/>
        <v>NO</v>
      </c>
      <c r="BA360" t="str">
        <f t="shared" si="60"/>
        <v>NO</v>
      </c>
      <c r="BB360" t="str">
        <f t="shared" si="61"/>
        <v>NO</v>
      </c>
      <c r="BC360" t="str">
        <f t="shared" si="62"/>
        <v>NO</v>
      </c>
      <c r="BD360" t="str">
        <f t="shared" si="63"/>
        <v>NO</v>
      </c>
      <c r="BE360" t="str">
        <f t="shared" si="64"/>
        <v>NO</v>
      </c>
      <c r="BF360" t="str">
        <f t="shared" si="65"/>
        <v>NO</v>
      </c>
      <c r="BG360" t="str">
        <f t="shared" si="66"/>
        <v>NO</v>
      </c>
      <c r="BH360" t="str">
        <f t="shared" si="56"/>
        <v>NO</v>
      </c>
    </row>
    <row r="361" spans="1:60">
      <c r="A361" s="564" t="s">
        <v>277</v>
      </c>
      <c r="B361" s="564" t="s">
        <v>2668</v>
      </c>
      <c r="C361" s="564" t="s">
        <v>376</v>
      </c>
      <c r="D361" s="564" t="s">
        <v>954</v>
      </c>
      <c r="E361" s="564" t="s">
        <v>1005</v>
      </c>
      <c r="F361" s="565">
        <v>2770690</v>
      </c>
      <c r="G361" s="31"/>
      <c r="H361" s="31"/>
      <c r="I361" s="30" t="str">
        <f>IF(SUM('Sales by Agent'!G361:I361)&gt;0,"YES","NO")</f>
        <v>NO</v>
      </c>
      <c r="J361" s="30" t="str">
        <f>IF(SUM('Sales by Agent'!H361:J361)&gt;0,"YES","NO")</f>
        <v>NO</v>
      </c>
      <c r="K361" s="30" t="str">
        <f>IF(SUM('Sales by Agent'!I361:K361)&gt;0,"YES","NO")</f>
        <v>NO</v>
      </c>
      <c r="L361" s="30" t="str">
        <f>IF(SUM('Sales by Agent'!J361:L361)&gt;0,"YES","NO")</f>
        <v>NO</v>
      </c>
      <c r="M361" s="30" t="str">
        <f>IF(SUM('Sales by Agent'!K361:M361)&gt;0,"YES","NO")</f>
        <v>YES</v>
      </c>
      <c r="N361" s="30" t="str">
        <f>IF(SUM('Sales by Agent'!L361:N361)&gt;0,"YES","NO")</f>
        <v>YES</v>
      </c>
      <c r="O361" s="30" t="str">
        <f>IF(SUM('Sales by Agent'!M361:O361)&gt;0,"YES","NO")</f>
        <v>YES</v>
      </c>
      <c r="P361" s="30" t="str">
        <f>IF(SUM('Sales by Agent'!N361:P361)&gt;0,"YES","NO")</f>
        <v>NO</v>
      </c>
      <c r="Q361" s="30" t="str">
        <f>IF(SUM('Sales by Agent'!O361:Q361)&gt;0,"YES","NO")</f>
        <v>YES</v>
      </c>
      <c r="R361" s="30" t="str">
        <f>IF(SUM('Sales by Agent'!P361:R361)&gt;0,"YES","NO")</f>
        <v>YES</v>
      </c>
      <c r="S361" s="30" t="str">
        <f>IF(SUM('Sales by Agent'!Q361:S361)&gt;0,"YES","NO")</f>
        <v>YES</v>
      </c>
      <c r="T361" s="30" t="str">
        <f>IF(SUM('Sales by Agent'!R361:T361)&gt;0,"YES","NO")</f>
        <v>YES</v>
      </c>
      <c r="U361" s="30" t="str">
        <f>IF(SUM('Sales by Agent'!S361:U361)&gt;0,"YES","NO")</f>
        <v>YES</v>
      </c>
      <c r="V361" s="30" t="str">
        <f>IF(SUM('Sales by Agent'!T361:V361)&gt;0,"YES","NO")</f>
        <v>YES</v>
      </c>
      <c r="W361" s="30" t="str">
        <f>IF(SUM('Sales by Agent'!U361:W361)&gt;0,"YES","NO")</f>
        <v>YES</v>
      </c>
      <c r="X361" s="30" t="str">
        <f>IF(SUM('Sales by Agent'!V361:X361)&gt;0,"YES","NO")</f>
        <v>YES</v>
      </c>
      <c r="Y361" s="30" t="str">
        <f>IF(SUM('Sales by Agent'!W361:Y361)&gt;0,"YES","NO")</f>
        <v>YES</v>
      </c>
      <c r="Z361" s="30" t="str">
        <f>IF(SUM('Sales by Agent'!X361:Z361)&gt;0,"YES","NO")</f>
        <v>YES</v>
      </c>
      <c r="AA361" s="30" t="str">
        <f>IF(SUM('Sales by Agent'!Y361:AA361)&gt;0,"YES","NO")</f>
        <v>YES</v>
      </c>
      <c r="AB361" s="30" t="str">
        <f>IF(SUM('Sales by Agent'!Z361:AB361)&gt;0,"YES","NO")</f>
        <v>YES</v>
      </c>
      <c r="AC361" s="30" t="str">
        <f>IF(SUM('Sales by Agent'!AA361:AC361)&gt;0,"YES","NO")</f>
        <v>YES</v>
      </c>
      <c r="AD361" s="30" t="str">
        <f>IF(SUM('Sales by Agent'!AB361:AD361)&gt;0,"YES","NO")</f>
        <v>YES</v>
      </c>
      <c r="AE361" s="30" t="str">
        <f>IF(SUM('Sales by Agent'!AC361:AE361)&gt;0,"YES","NO")</f>
        <v>YES</v>
      </c>
      <c r="AF361" s="30" t="str">
        <f>IF(SUM('Sales by Agent'!AD361:AF361)&gt;0,"YES","NO")</f>
        <v>YES</v>
      </c>
      <c r="AG361" s="30" t="str">
        <f>IF(SUM('Sales by Agent'!AE361:AG361)&gt;0,"YES","NO")</f>
        <v>YES</v>
      </c>
      <c r="AH361" s="30" t="str">
        <f>IF(SUM('Sales by Agent'!AF361:AH361)&gt;0,"YES","NO")</f>
        <v>YES</v>
      </c>
      <c r="AI361" s="30" t="str">
        <f>IF(SUM('Sales by Agent'!AG361:AI361)&gt;0,"YES","NO")</f>
        <v>YES</v>
      </c>
      <c r="AJ361" s="30" t="str">
        <f>IF(SUM('Sales by Agent'!AH361:AJ361)&gt;0,"YES","NO")</f>
        <v>YES</v>
      </c>
      <c r="AK361" s="30" t="str">
        <f>IF(SUM('Sales by Agent'!AI361:AK361)&gt;0,"YES","NO")</f>
        <v>YES</v>
      </c>
      <c r="AL361" s="30" t="str">
        <f>IF(SUM('Sales by Agent'!AJ361:AL361)&gt;0,"YES","NO")</f>
        <v>YES</v>
      </c>
      <c r="AM361" s="30" t="str">
        <f>IF(SUM('Sales by Agent'!AK361:AM361)&gt;0,"YES","NO")</f>
        <v>YES</v>
      </c>
      <c r="AN361" s="30" t="str">
        <f>IF(SUM('Sales by Agent'!AL361:AN361)&gt;0,"YES","NO")</f>
        <v>YES</v>
      </c>
      <c r="AO361" s="30" t="str">
        <f>IF(SUM('Sales by Agent'!AM361:AO361)&gt;0,"YES","NO")</f>
        <v>YES</v>
      </c>
      <c r="AP361" s="30" t="str">
        <f>IF(SUM('Sales by Agent'!AN361:AP361)&gt;0,"YES","NO")</f>
        <v>YES</v>
      </c>
      <c r="AQ361" s="30" t="str">
        <f>IF(SUM('Sales by Agent'!AO361:AQ361)&gt;0,"YES","NO")</f>
        <v>YES</v>
      </c>
      <c r="AR361" s="30" t="str">
        <f>IF(SUM('Sales by Agent'!AP361:AR361)&gt;0,"YES","NO")</f>
        <v>NO</v>
      </c>
      <c r="AS361" s="30" t="str">
        <f>IF(SUM('Sales by Agent'!AQ361:AS361)&gt;0,"YES","NO")</f>
        <v>NO</v>
      </c>
      <c r="AT361" s="30" t="str">
        <f>IF(SUM('Sales by Agent'!AR361:AT361)&gt;0,"YES","NO")</f>
        <v>NO</v>
      </c>
      <c r="AU361" s="30" t="str">
        <f>IF(SUM('Sales by Agent'!AS361:AU361)&gt;0,"YES","NO")</f>
        <v>NO</v>
      </c>
      <c r="AV361" s="30" t="str">
        <f>IF(SUM('Sales by Agent'!AT361:AV361)&gt;0,"YES","NO")</f>
        <v>NO</v>
      </c>
      <c r="AW361" s="87"/>
      <c r="AX361" t="str">
        <f t="shared" si="57"/>
        <v>NO</v>
      </c>
      <c r="AY361" t="str">
        <f t="shared" si="58"/>
        <v>NO</v>
      </c>
      <c r="AZ361" t="str">
        <f t="shared" si="59"/>
        <v>NO</v>
      </c>
      <c r="BA361" t="str">
        <f t="shared" si="60"/>
        <v>NO</v>
      </c>
      <c r="BB361" t="str">
        <f t="shared" si="61"/>
        <v>NO</v>
      </c>
      <c r="BC361" t="str">
        <f t="shared" si="62"/>
        <v>NO</v>
      </c>
      <c r="BD361" t="str">
        <f t="shared" si="63"/>
        <v>NO</v>
      </c>
      <c r="BE361" t="str">
        <f t="shared" si="64"/>
        <v>NO</v>
      </c>
      <c r="BF361" t="str">
        <f t="shared" si="65"/>
        <v>NO</v>
      </c>
      <c r="BG361" t="str">
        <f t="shared" si="66"/>
        <v>NO</v>
      </c>
      <c r="BH361" t="str">
        <f t="shared" si="56"/>
        <v>NO</v>
      </c>
    </row>
    <row r="362" spans="1:60">
      <c r="A362" s="564" t="s">
        <v>2407</v>
      </c>
      <c r="B362" s="564" t="s">
        <v>2669</v>
      </c>
      <c r="C362" s="564" t="s">
        <v>376</v>
      </c>
      <c r="D362" s="564" t="s">
        <v>954</v>
      </c>
      <c r="E362" s="564" t="s">
        <v>1005</v>
      </c>
      <c r="F362" s="565">
        <v>364460</v>
      </c>
      <c r="G362" s="31"/>
      <c r="H362" s="86"/>
      <c r="I362" s="30" t="str">
        <f>IF(SUM('Sales by Agent'!G362:I362)&gt;0,"YES","NO")</f>
        <v>NO</v>
      </c>
      <c r="J362" s="30" t="str">
        <f>IF(SUM('Sales by Agent'!H362:J362)&gt;0,"YES","NO")</f>
        <v>NO</v>
      </c>
      <c r="K362" s="30" t="str">
        <f>IF(SUM('Sales by Agent'!I362:K362)&gt;0,"YES","NO")</f>
        <v>NO</v>
      </c>
      <c r="L362" s="30" t="str">
        <f>IF(SUM('Sales by Agent'!J362:L362)&gt;0,"YES","NO")</f>
        <v>NO</v>
      </c>
      <c r="M362" s="30" t="str">
        <f>IF(SUM('Sales by Agent'!K362:M362)&gt;0,"YES","NO")</f>
        <v>NO</v>
      </c>
      <c r="N362" s="30" t="str">
        <f>IF(SUM('Sales by Agent'!L362:N362)&gt;0,"YES","NO")</f>
        <v>NO</v>
      </c>
      <c r="O362" s="30" t="str">
        <f>IF(SUM('Sales by Agent'!M362:O362)&gt;0,"YES","NO")</f>
        <v>NO</v>
      </c>
      <c r="P362" s="30" t="str">
        <f>IF(SUM('Sales by Agent'!N362:P362)&gt;0,"YES","NO")</f>
        <v>NO</v>
      </c>
      <c r="Q362" s="30" t="str">
        <f>IF(SUM('Sales by Agent'!O362:Q362)&gt;0,"YES","NO")</f>
        <v>NO</v>
      </c>
      <c r="R362" s="30" t="str">
        <f>IF(SUM('Sales by Agent'!P362:R362)&gt;0,"YES","NO")</f>
        <v>NO</v>
      </c>
      <c r="S362" s="30" t="str">
        <f>IF(SUM('Sales by Agent'!Q362:S362)&gt;0,"YES","NO")</f>
        <v>NO</v>
      </c>
      <c r="T362" s="30" t="str">
        <f>IF(SUM('Sales by Agent'!R362:T362)&gt;0,"YES","NO")</f>
        <v>NO</v>
      </c>
      <c r="U362" s="30" t="str">
        <f>IF(SUM('Sales by Agent'!S362:U362)&gt;0,"YES","NO")</f>
        <v>NO</v>
      </c>
      <c r="V362" s="30" t="str">
        <f>IF(SUM('Sales by Agent'!T362:V362)&gt;0,"YES","NO")</f>
        <v>NO</v>
      </c>
      <c r="W362" s="30" t="str">
        <f>IF(SUM('Sales by Agent'!U362:W362)&gt;0,"YES","NO")</f>
        <v>NO</v>
      </c>
      <c r="X362" s="30" t="str">
        <f>IF(SUM('Sales by Agent'!V362:X362)&gt;0,"YES","NO")</f>
        <v>NO</v>
      </c>
      <c r="Y362" s="30" t="str">
        <f>IF(SUM('Sales by Agent'!W362:Y362)&gt;0,"YES","NO")</f>
        <v>NO</v>
      </c>
      <c r="Z362" s="30" t="str">
        <f>IF(SUM('Sales by Agent'!X362:Z362)&gt;0,"YES","NO")</f>
        <v>NO</v>
      </c>
      <c r="AA362" s="30" t="str">
        <f>IF(SUM('Sales by Agent'!Y362:AA362)&gt;0,"YES","NO")</f>
        <v>NO</v>
      </c>
      <c r="AB362" s="30" t="str">
        <f>IF(SUM('Sales by Agent'!Z362:AB362)&gt;0,"YES","NO")</f>
        <v>NO</v>
      </c>
      <c r="AC362" s="30" t="str">
        <f>IF(SUM('Sales by Agent'!AA362:AC362)&gt;0,"YES","NO")</f>
        <v>NO</v>
      </c>
      <c r="AD362" s="30" t="str">
        <f>IF(SUM('Sales by Agent'!AB362:AD362)&gt;0,"YES","NO")</f>
        <v>NO</v>
      </c>
      <c r="AE362" s="30" t="str">
        <f>IF(SUM('Sales by Agent'!AC362:AE362)&gt;0,"YES","NO")</f>
        <v>NO</v>
      </c>
      <c r="AF362" s="30" t="str">
        <f>IF(SUM('Sales by Agent'!AD362:AF362)&gt;0,"YES","NO")</f>
        <v>NO</v>
      </c>
      <c r="AG362" s="30" t="str">
        <f>IF(SUM('Sales by Agent'!AE362:AG362)&gt;0,"YES","NO")</f>
        <v>NO</v>
      </c>
      <c r="AH362" s="30" t="str">
        <f>IF(SUM('Sales by Agent'!AF362:AH362)&gt;0,"YES","NO")</f>
        <v>NO</v>
      </c>
      <c r="AI362" s="30" t="str">
        <f>IF(SUM('Sales by Agent'!AG362:AI362)&gt;0,"YES","NO")</f>
        <v>NO</v>
      </c>
      <c r="AJ362" s="30" t="str">
        <f>IF(SUM('Sales by Agent'!AH362:AJ362)&gt;0,"YES","NO")</f>
        <v>NO</v>
      </c>
      <c r="AK362" s="30" t="str">
        <f>IF(SUM('Sales by Agent'!AI362:AK362)&gt;0,"YES","NO")</f>
        <v>NO</v>
      </c>
      <c r="AL362" s="30" t="str">
        <f>IF(SUM('Sales by Agent'!AJ362:AL362)&gt;0,"YES","NO")</f>
        <v>NO</v>
      </c>
      <c r="AM362" s="30" t="str">
        <f>IF(SUM('Sales by Agent'!AK362:AM362)&gt;0,"YES","NO")</f>
        <v>NO</v>
      </c>
      <c r="AN362" s="30" t="str">
        <f>IF(SUM('Sales by Agent'!AL362:AN362)&gt;0,"YES","NO")</f>
        <v>NO</v>
      </c>
      <c r="AO362" s="30" t="str">
        <f>IF(SUM('Sales by Agent'!AM362:AO362)&gt;0,"YES","NO")</f>
        <v>NO</v>
      </c>
      <c r="AP362" s="30" t="str">
        <f>IF(SUM('Sales by Agent'!AN362:AP362)&gt;0,"YES","NO")</f>
        <v>NO</v>
      </c>
      <c r="AQ362" s="30" t="str">
        <f>IF(SUM('Sales by Agent'!AO362:AQ362)&gt;0,"YES","NO")</f>
        <v>NO</v>
      </c>
      <c r="AR362" s="30" t="str">
        <f>IF(SUM('Sales by Agent'!AP362:AR362)&gt;0,"YES","NO")</f>
        <v>NO</v>
      </c>
      <c r="AS362" s="30" t="str">
        <f>IF(SUM('Sales by Agent'!AQ362:AS362)&gt;0,"YES","NO")</f>
        <v>NO</v>
      </c>
      <c r="AT362" s="30" t="str">
        <f>IF(SUM('Sales by Agent'!AR362:AT362)&gt;0,"YES","NO")</f>
        <v>NO</v>
      </c>
      <c r="AU362" s="30" t="str">
        <f>IF(SUM('Sales by Agent'!AS362:AU362)&gt;0,"YES","NO")</f>
        <v>YES</v>
      </c>
      <c r="AV362" s="30" t="str">
        <f>IF(SUM('Sales by Agent'!AT362:AV362)&gt;0,"YES","NO")</f>
        <v>YES</v>
      </c>
      <c r="AW362" s="87"/>
      <c r="AX362" t="str">
        <f t="shared" si="57"/>
        <v>NO</v>
      </c>
      <c r="AY362" t="str">
        <f t="shared" si="58"/>
        <v>NO</v>
      </c>
      <c r="AZ362" t="str">
        <f t="shared" si="59"/>
        <v>NO</v>
      </c>
      <c r="BA362" t="str">
        <f t="shared" si="60"/>
        <v>NO</v>
      </c>
      <c r="BB362" t="str">
        <f t="shared" si="61"/>
        <v>NO</v>
      </c>
      <c r="BC362" t="str">
        <f t="shared" si="62"/>
        <v>NO</v>
      </c>
      <c r="BD362" t="str">
        <f t="shared" si="63"/>
        <v>NO</v>
      </c>
      <c r="BE362" t="str">
        <f t="shared" si="64"/>
        <v>NO</v>
      </c>
      <c r="BF362" t="str">
        <f t="shared" si="65"/>
        <v>NO</v>
      </c>
      <c r="BG362" t="str">
        <f t="shared" si="66"/>
        <v>NO</v>
      </c>
      <c r="BH362" t="str">
        <f t="shared" si="56"/>
        <v>NO</v>
      </c>
    </row>
    <row r="363" spans="1:60">
      <c r="A363" s="564" t="s">
        <v>278</v>
      </c>
      <c r="B363" s="564" t="s">
        <v>2670</v>
      </c>
      <c r="C363" s="564" t="s">
        <v>376</v>
      </c>
      <c r="D363" s="564" t="s">
        <v>954</v>
      </c>
      <c r="E363" s="564" t="s">
        <v>1005</v>
      </c>
      <c r="F363" s="565">
        <v>3469760</v>
      </c>
      <c r="G363" s="31"/>
      <c r="H363" s="86"/>
      <c r="I363" s="30" t="str">
        <f>IF(SUM('Sales by Agent'!G363:I363)&gt;0,"YES","NO")</f>
        <v>NO</v>
      </c>
      <c r="J363" s="30" t="str">
        <f>IF(SUM('Sales by Agent'!H363:J363)&gt;0,"YES","NO")</f>
        <v>NO</v>
      </c>
      <c r="K363" s="30" t="str">
        <f>IF(SUM('Sales by Agent'!I363:K363)&gt;0,"YES","NO")</f>
        <v>YES</v>
      </c>
      <c r="L363" s="30" t="str">
        <f>IF(SUM('Sales by Agent'!J363:L363)&gt;0,"YES","NO")</f>
        <v>YES</v>
      </c>
      <c r="M363" s="30" t="str">
        <f>IF(SUM('Sales by Agent'!K363:M363)&gt;0,"YES","NO")</f>
        <v>YES</v>
      </c>
      <c r="N363" s="30" t="str">
        <f>IF(SUM('Sales by Agent'!L363:N363)&gt;0,"YES","NO")</f>
        <v>YES</v>
      </c>
      <c r="O363" s="30" t="str">
        <f>IF(SUM('Sales by Agent'!M363:O363)&gt;0,"YES","NO")</f>
        <v>YES</v>
      </c>
      <c r="P363" s="30" t="str">
        <f>IF(SUM('Sales by Agent'!N363:P363)&gt;0,"YES","NO")</f>
        <v>YES</v>
      </c>
      <c r="Q363" s="30" t="str">
        <f>IF(SUM('Sales by Agent'!O363:Q363)&gt;0,"YES","NO")</f>
        <v>YES</v>
      </c>
      <c r="R363" s="30" t="str">
        <f>IF(SUM('Sales by Agent'!P363:R363)&gt;0,"YES","NO")</f>
        <v>YES</v>
      </c>
      <c r="S363" s="30" t="str">
        <f>IF(SUM('Sales by Agent'!Q363:S363)&gt;0,"YES","NO")</f>
        <v>YES</v>
      </c>
      <c r="T363" s="30" t="str">
        <f>IF(SUM('Sales by Agent'!R363:T363)&gt;0,"YES","NO")</f>
        <v>YES</v>
      </c>
      <c r="U363" s="30" t="str">
        <f>IF(SUM('Sales by Agent'!S363:U363)&gt;0,"YES","NO")</f>
        <v>YES</v>
      </c>
      <c r="V363" s="30" t="str">
        <f>IF(SUM('Sales by Agent'!T363:V363)&gt;0,"YES","NO")</f>
        <v>YES</v>
      </c>
      <c r="W363" s="30" t="str">
        <f>IF(SUM('Sales by Agent'!U363:W363)&gt;0,"YES","NO")</f>
        <v>YES</v>
      </c>
      <c r="X363" s="30" t="str">
        <f>IF(SUM('Sales by Agent'!V363:X363)&gt;0,"YES","NO")</f>
        <v>YES</v>
      </c>
      <c r="Y363" s="30" t="str">
        <f>IF(SUM('Sales by Agent'!W363:Y363)&gt;0,"YES","NO")</f>
        <v>YES</v>
      </c>
      <c r="Z363" s="30" t="str">
        <f>IF(SUM('Sales by Agent'!X363:Z363)&gt;0,"YES","NO")</f>
        <v>YES</v>
      </c>
      <c r="AA363" s="30" t="str">
        <f>IF(SUM('Sales by Agent'!Y363:AA363)&gt;0,"YES","NO")</f>
        <v>YES</v>
      </c>
      <c r="AB363" s="30" t="str">
        <f>IF(SUM('Sales by Agent'!Z363:AB363)&gt;0,"YES","NO")</f>
        <v>YES</v>
      </c>
      <c r="AC363" s="30" t="str">
        <f>IF(SUM('Sales by Agent'!AA363:AC363)&gt;0,"YES","NO")</f>
        <v>YES</v>
      </c>
      <c r="AD363" s="30" t="str">
        <f>IF(SUM('Sales by Agent'!AB363:AD363)&gt;0,"YES","NO")</f>
        <v>YES</v>
      </c>
      <c r="AE363" s="30" t="str">
        <f>IF(SUM('Sales by Agent'!AC363:AE363)&gt;0,"YES","NO")</f>
        <v>YES</v>
      </c>
      <c r="AF363" s="30" t="str">
        <f>IF(SUM('Sales by Agent'!AD363:AF363)&gt;0,"YES","NO")</f>
        <v>YES</v>
      </c>
      <c r="AG363" s="30" t="str">
        <f>IF(SUM('Sales by Agent'!AE363:AG363)&gt;0,"YES","NO")</f>
        <v>YES</v>
      </c>
      <c r="AH363" s="30" t="str">
        <f>IF(SUM('Sales by Agent'!AF363:AH363)&gt;0,"YES","NO")</f>
        <v>YES</v>
      </c>
      <c r="AI363" s="30" t="str">
        <f>IF(SUM('Sales by Agent'!AG363:AI363)&gt;0,"YES","NO")</f>
        <v>YES</v>
      </c>
      <c r="AJ363" s="30" t="str">
        <f>IF(SUM('Sales by Agent'!AH363:AJ363)&gt;0,"YES","NO")</f>
        <v>YES</v>
      </c>
      <c r="AK363" s="30" t="str">
        <f>IF(SUM('Sales by Agent'!AI363:AK363)&gt;0,"YES","NO")</f>
        <v>YES</v>
      </c>
      <c r="AL363" s="30" t="str">
        <f>IF(SUM('Sales by Agent'!AJ363:AL363)&gt;0,"YES","NO")</f>
        <v>YES</v>
      </c>
      <c r="AM363" s="30" t="str">
        <f>IF(SUM('Sales by Agent'!AK363:AM363)&gt;0,"YES","NO")</f>
        <v>YES</v>
      </c>
      <c r="AN363" s="30" t="str">
        <f>IF(SUM('Sales by Agent'!AL363:AN363)&gt;0,"YES","NO")</f>
        <v>YES</v>
      </c>
      <c r="AO363" s="30" t="str">
        <f>IF(SUM('Sales by Agent'!AM363:AO363)&gt;0,"YES","NO")</f>
        <v>YES</v>
      </c>
      <c r="AP363" s="30" t="str">
        <f>IF(SUM('Sales by Agent'!AN363:AP363)&gt;0,"YES","NO")</f>
        <v>YES</v>
      </c>
      <c r="AQ363" s="30" t="str">
        <f>IF(SUM('Sales by Agent'!AO363:AQ363)&gt;0,"YES","NO")</f>
        <v>YES</v>
      </c>
      <c r="AR363" s="30" t="str">
        <f>IF(SUM('Sales by Agent'!AP363:AR363)&gt;0,"YES","NO")</f>
        <v>YES</v>
      </c>
      <c r="AS363" s="30" t="str">
        <f>IF(SUM('Sales by Agent'!AQ363:AS363)&gt;0,"YES","NO")</f>
        <v>YES</v>
      </c>
      <c r="AT363" s="30" t="str">
        <f>IF(SUM('Sales by Agent'!AR363:AT363)&gt;0,"YES","NO")</f>
        <v>YES</v>
      </c>
      <c r="AU363" s="30" t="str">
        <f>IF(SUM('Sales by Agent'!AS363:AU363)&gt;0,"YES","NO")</f>
        <v>YES</v>
      </c>
      <c r="AV363" s="30" t="str">
        <f>IF(SUM('Sales by Agent'!AT363:AV363)&gt;0,"YES","NO")</f>
        <v>YES</v>
      </c>
      <c r="AW363" s="87"/>
      <c r="AX363" t="str">
        <f t="shared" si="57"/>
        <v>NO</v>
      </c>
      <c r="AY363" t="str">
        <f t="shared" si="58"/>
        <v>NO</v>
      </c>
      <c r="AZ363" t="str">
        <f t="shared" si="59"/>
        <v>NO</v>
      </c>
      <c r="BA363" t="str">
        <f t="shared" si="60"/>
        <v>NO</v>
      </c>
      <c r="BB363" t="str">
        <f t="shared" si="61"/>
        <v>NO</v>
      </c>
      <c r="BC363" t="str">
        <f t="shared" si="62"/>
        <v>NO</v>
      </c>
      <c r="BD363" t="str">
        <f t="shared" si="63"/>
        <v>NO</v>
      </c>
      <c r="BE363" t="str">
        <f t="shared" si="64"/>
        <v>NO</v>
      </c>
      <c r="BF363" t="str">
        <f t="shared" si="65"/>
        <v>NO</v>
      </c>
      <c r="BG363" t="str">
        <f t="shared" si="66"/>
        <v>NO</v>
      </c>
      <c r="BH363" t="str">
        <f t="shared" si="56"/>
        <v>NO</v>
      </c>
    </row>
    <row r="364" spans="1:60">
      <c r="A364" s="564" t="s">
        <v>279</v>
      </c>
      <c r="B364" s="564" t="s">
        <v>2671</v>
      </c>
      <c r="C364" s="564" t="s">
        <v>376</v>
      </c>
      <c r="D364" s="564" t="s">
        <v>954</v>
      </c>
      <c r="E364" s="564" t="s">
        <v>1005</v>
      </c>
      <c r="F364" s="565">
        <v>30778440</v>
      </c>
      <c r="G364" s="31"/>
      <c r="H364" s="31"/>
      <c r="I364" s="30" t="str">
        <f>IF(SUM('Sales by Agent'!G364:I364)&gt;0,"YES","NO")</f>
        <v>NO</v>
      </c>
      <c r="J364" s="30" t="str">
        <f>IF(SUM('Sales by Agent'!H364:J364)&gt;0,"YES","NO")</f>
        <v>NO</v>
      </c>
      <c r="K364" s="30" t="str">
        <f>IF(SUM('Sales by Agent'!I364:K364)&gt;0,"YES","NO")</f>
        <v>YES</v>
      </c>
      <c r="L364" s="30" t="str">
        <f>IF(SUM('Sales by Agent'!J364:L364)&gt;0,"YES","NO")</f>
        <v>YES</v>
      </c>
      <c r="M364" s="30" t="str">
        <f>IF(SUM('Sales by Agent'!K364:M364)&gt;0,"YES","NO")</f>
        <v>YES</v>
      </c>
      <c r="N364" s="30" t="str">
        <f>IF(SUM('Sales by Agent'!L364:N364)&gt;0,"YES","NO")</f>
        <v>YES</v>
      </c>
      <c r="O364" s="30" t="str">
        <f>IF(SUM('Sales by Agent'!M364:O364)&gt;0,"YES","NO")</f>
        <v>YES</v>
      </c>
      <c r="P364" s="30" t="str">
        <f>IF(SUM('Sales by Agent'!N364:P364)&gt;0,"YES","NO")</f>
        <v>YES</v>
      </c>
      <c r="Q364" s="30" t="str">
        <f>IF(SUM('Sales by Agent'!O364:Q364)&gt;0,"YES","NO")</f>
        <v>YES</v>
      </c>
      <c r="R364" s="30" t="str">
        <f>IF(SUM('Sales by Agent'!P364:R364)&gt;0,"YES","NO")</f>
        <v>YES</v>
      </c>
      <c r="S364" s="30" t="str">
        <f>IF(SUM('Sales by Agent'!Q364:S364)&gt;0,"YES","NO")</f>
        <v>YES</v>
      </c>
      <c r="T364" s="30" t="str">
        <f>IF(SUM('Sales by Agent'!R364:T364)&gt;0,"YES","NO")</f>
        <v>YES</v>
      </c>
      <c r="U364" s="30" t="str">
        <f>IF(SUM('Sales by Agent'!S364:U364)&gt;0,"YES","NO")</f>
        <v>YES</v>
      </c>
      <c r="V364" s="30" t="str">
        <f>IF(SUM('Sales by Agent'!T364:V364)&gt;0,"YES","NO")</f>
        <v>YES</v>
      </c>
      <c r="W364" s="30" t="str">
        <f>IF(SUM('Sales by Agent'!U364:W364)&gt;0,"YES","NO")</f>
        <v>YES</v>
      </c>
      <c r="X364" s="30" t="str">
        <f>IF(SUM('Sales by Agent'!V364:X364)&gt;0,"YES","NO")</f>
        <v>YES</v>
      </c>
      <c r="Y364" s="30" t="str">
        <f>IF(SUM('Sales by Agent'!W364:Y364)&gt;0,"YES","NO")</f>
        <v>YES</v>
      </c>
      <c r="Z364" s="30" t="str">
        <f>IF(SUM('Sales by Agent'!X364:Z364)&gt;0,"YES","NO")</f>
        <v>YES</v>
      </c>
      <c r="AA364" s="30" t="str">
        <f>IF(SUM('Sales by Agent'!Y364:AA364)&gt;0,"YES","NO")</f>
        <v>YES</v>
      </c>
      <c r="AB364" s="30" t="str">
        <f>IF(SUM('Sales by Agent'!Z364:AB364)&gt;0,"YES","NO")</f>
        <v>YES</v>
      </c>
      <c r="AC364" s="30" t="str">
        <f>IF(SUM('Sales by Agent'!AA364:AC364)&gt;0,"YES","NO")</f>
        <v>YES</v>
      </c>
      <c r="AD364" s="30" t="str">
        <f>IF(SUM('Sales by Agent'!AB364:AD364)&gt;0,"YES","NO")</f>
        <v>YES</v>
      </c>
      <c r="AE364" s="30" t="str">
        <f>IF(SUM('Sales by Agent'!AC364:AE364)&gt;0,"YES","NO")</f>
        <v>YES</v>
      </c>
      <c r="AF364" s="30" t="str">
        <f>IF(SUM('Sales by Agent'!AD364:AF364)&gt;0,"YES","NO")</f>
        <v>YES</v>
      </c>
      <c r="AG364" s="30" t="str">
        <f>IF(SUM('Sales by Agent'!AE364:AG364)&gt;0,"YES","NO")</f>
        <v>YES</v>
      </c>
      <c r="AH364" s="30" t="str">
        <f>IF(SUM('Sales by Agent'!AF364:AH364)&gt;0,"YES","NO")</f>
        <v>YES</v>
      </c>
      <c r="AI364" s="30" t="str">
        <f>IF(SUM('Sales by Agent'!AG364:AI364)&gt;0,"YES","NO")</f>
        <v>YES</v>
      </c>
      <c r="AJ364" s="30" t="str">
        <f>IF(SUM('Sales by Agent'!AH364:AJ364)&gt;0,"YES","NO")</f>
        <v>YES</v>
      </c>
      <c r="AK364" s="30" t="str">
        <f>IF(SUM('Sales by Agent'!AI364:AK364)&gt;0,"YES","NO")</f>
        <v>YES</v>
      </c>
      <c r="AL364" s="30" t="str">
        <f>IF(SUM('Sales by Agent'!AJ364:AL364)&gt;0,"YES","NO")</f>
        <v>YES</v>
      </c>
      <c r="AM364" s="30" t="str">
        <f>IF(SUM('Sales by Agent'!AK364:AM364)&gt;0,"YES","NO")</f>
        <v>YES</v>
      </c>
      <c r="AN364" s="30" t="str">
        <f>IF(SUM('Sales by Agent'!AL364:AN364)&gt;0,"YES","NO")</f>
        <v>YES</v>
      </c>
      <c r="AO364" s="30" t="str">
        <f>IF(SUM('Sales by Agent'!AM364:AO364)&gt;0,"YES","NO")</f>
        <v>YES</v>
      </c>
      <c r="AP364" s="30" t="str">
        <f>IF(SUM('Sales by Agent'!AN364:AP364)&gt;0,"YES","NO")</f>
        <v>YES</v>
      </c>
      <c r="AQ364" s="30" t="str">
        <f>IF(SUM('Sales by Agent'!AO364:AQ364)&gt;0,"YES","NO")</f>
        <v>YES</v>
      </c>
      <c r="AR364" s="30" t="str">
        <f>IF(SUM('Sales by Agent'!AP364:AR364)&gt;0,"YES","NO")</f>
        <v>YES</v>
      </c>
      <c r="AS364" s="30" t="str">
        <f>IF(SUM('Sales by Agent'!AQ364:AS364)&gt;0,"YES","NO")</f>
        <v>YES</v>
      </c>
      <c r="AT364" s="30" t="str">
        <f>IF(SUM('Sales by Agent'!AR364:AT364)&gt;0,"YES","NO")</f>
        <v>YES</v>
      </c>
      <c r="AU364" s="30" t="str">
        <f>IF(SUM('Sales by Agent'!AS364:AU364)&gt;0,"YES","NO")</f>
        <v>YES</v>
      </c>
      <c r="AV364" s="30" t="str">
        <f>IF(SUM('Sales by Agent'!AT364:AV364)&gt;0,"YES","NO")</f>
        <v>YES</v>
      </c>
      <c r="AW364" s="87"/>
      <c r="AX364" t="str">
        <f t="shared" si="57"/>
        <v>NO</v>
      </c>
      <c r="AY364" t="str">
        <f t="shared" si="58"/>
        <v>NO</v>
      </c>
      <c r="AZ364" t="str">
        <f t="shared" si="59"/>
        <v>NO</v>
      </c>
      <c r="BA364" t="str">
        <f t="shared" si="60"/>
        <v>NO</v>
      </c>
      <c r="BB364" t="str">
        <f t="shared" si="61"/>
        <v>NO</v>
      </c>
      <c r="BC364" t="str">
        <f t="shared" si="62"/>
        <v>NO</v>
      </c>
      <c r="BD364" t="str">
        <f t="shared" si="63"/>
        <v>NO</v>
      </c>
      <c r="BE364" t="str">
        <f t="shared" si="64"/>
        <v>NO</v>
      </c>
      <c r="BF364" t="str">
        <f t="shared" si="65"/>
        <v>NO</v>
      </c>
      <c r="BG364" t="str">
        <f t="shared" si="66"/>
        <v>NO</v>
      </c>
      <c r="BH364" t="str">
        <f t="shared" si="56"/>
        <v>NO</v>
      </c>
    </row>
    <row r="365" spans="1:60">
      <c r="A365" s="564" t="s">
        <v>280</v>
      </c>
      <c r="B365" s="564" t="s">
        <v>2672</v>
      </c>
      <c r="C365" s="564" t="s">
        <v>376</v>
      </c>
      <c r="D365" s="564" t="s">
        <v>954</v>
      </c>
      <c r="E365" s="564" t="s">
        <v>1005</v>
      </c>
      <c r="F365" s="565">
        <v>77100</v>
      </c>
      <c r="G365" s="31"/>
      <c r="H365" s="31"/>
      <c r="I365" s="30" t="str">
        <f>IF(SUM('Sales by Agent'!G365:I365)&gt;0,"YES","NO")</f>
        <v>NO</v>
      </c>
      <c r="J365" s="30" t="str">
        <f>IF(SUM('Sales by Agent'!H365:J365)&gt;0,"YES","NO")</f>
        <v>NO</v>
      </c>
      <c r="K365" s="30" t="str">
        <f>IF(SUM('Sales by Agent'!I365:K365)&gt;0,"YES","NO")</f>
        <v>NO</v>
      </c>
      <c r="L365" s="30" t="str">
        <f>IF(SUM('Sales by Agent'!J365:L365)&gt;0,"YES","NO")</f>
        <v>NO</v>
      </c>
      <c r="M365" s="30" t="str">
        <f>IF(SUM('Sales by Agent'!K365:M365)&gt;0,"YES","NO")</f>
        <v>NO</v>
      </c>
      <c r="N365" s="30" t="str">
        <f>IF(SUM('Sales by Agent'!L365:N365)&gt;0,"YES","NO")</f>
        <v>NO</v>
      </c>
      <c r="O365" s="30" t="str">
        <f>IF(SUM('Sales by Agent'!M365:O365)&gt;0,"YES","NO")</f>
        <v>NO</v>
      </c>
      <c r="P365" s="30" t="str">
        <f>IF(SUM('Sales by Agent'!N365:P365)&gt;0,"YES","NO")</f>
        <v>NO</v>
      </c>
      <c r="Q365" s="30" t="str">
        <f>IF(SUM('Sales by Agent'!O365:Q365)&gt;0,"YES","NO")</f>
        <v>NO</v>
      </c>
      <c r="R365" s="30" t="str">
        <f>IF(SUM('Sales by Agent'!P365:R365)&gt;0,"YES","NO")</f>
        <v>NO</v>
      </c>
      <c r="S365" s="30" t="str">
        <f>IF(SUM('Sales by Agent'!Q365:S365)&gt;0,"YES","NO")</f>
        <v>NO</v>
      </c>
      <c r="T365" s="30" t="str">
        <f>IF(SUM('Sales by Agent'!R365:T365)&gt;0,"YES","NO")</f>
        <v>NO</v>
      </c>
      <c r="U365" s="30" t="str">
        <f>IF(SUM('Sales by Agent'!S365:U365)&gt;0,"YES","NO")</f>
        <v>NO</v>
      </c>
      <c r="V365" s="30" t="str">
        <f>IF(SUM('Sales by Agent'!T365:V365)&gt;0,"YES","NO")</f>
        <v>NO</v>
      </c>
      <c r="W365" s="30" t="str">
        <f>IF(SUM('Sales by Agent'!U365:W365)&gt;0,"YES","NO")</f>
        <v>NO</v>
      </c>
      <c r="X365" s="30" t="str">
        <f>IF(SUM('Sales by Agent'!V365:X365)&gt;0,"YES","NO")</f>
        <v>YES</v>
      </c>
      <c r="Y365" s="30" t="str">
        <f>IF(SUM('Sales by Agent'!W365:Y365)&gt;0,"YES","NO")</f>
        <v>YES</v>
      </c>
      <c r="Z365" s="30" t="str">
        <f>IF(SUM('Sales by Agent'!X365:Z365)&gt;0,"YES","NO")</f>
        <v>YES</v>
      </c>
      <c r="AA365" s="30" t="str">
        <f>IF(SUM('Sales by Agent'!Y365:AA365)&gt;0,"YES","NO")</f>
        <v>NO</v>
      </c>
      <c r="AB365" s="30" t="str">
        <f>IF(SUM('Sales by Agent'!Z365:AB365)&gt;0,"YES","NO")</f>
        <v>NO</v>
      </c>
      <c r="AC365" s="30" t="str">
        <f>IF(SUM('Sales by Agent'!AA365:AC365)&gt;0,"YES","NO")</f>
        <v>NO</v>
      </c>
      <c r="AD365" s="30" t="str">
        <f>IF(SUM('Sales by Agent'!AB365:AD365)&gt;0,"YES","NO")</f>
        <v>NO</v>
      </c>
      <c r="AE365" s="30" t="str">
        <f>IF(SUM('Sales by Agent'!AC365:AE365)&gt;0,"YES","NO")</f>
        <v>NO</v>
      </c>
      <c r="AF365" s="30" t="str">
        <f>IF(SUM('Sales by Agent'!AD365:AF365)&gt;0,"YES","NO")</f>
        <v>NO</v>
      </c>
      <c r="AG365" s="30" t="str">
        <f>IF(SUM('Sales by Agent'!AE365:AG365)&gt;0,"YES","NO")</f>
        <v>NO</v>
      </c>
      <c r="AH365" s="30" t="str">
        <f>IF(SUM('Sales by Agent'!AF365:AH365)&gt;0,"YES","NO")</f>
        <v>NO</v>
      </c>
      <c r="AI365" s="30" t="str">
        <f>IF(SUM('Sales by Agent'!AG365:AI365)&gt;0,"YES","NO")</f>
        <v>NO</v>
      </c>
      <c r="AJ365" s="30" t="str">
        <f>IF(SUM('Sales by Agent'!AH365:AJ365)&gt;0,"YES","NO")</f>
        <v>NO</v>
      </c>
      <c r="AK365" s="30" t="str">
        <f>IF(SUM('Sales by Agent'!AI365:AK365)&gt;0,"YES","NO")</f>
        <v>NO</v>
      </c>
      <c r="AL365" s="30" t="str">
        <f>IF(SUM('Sales by Agent'!AJ365:AL365)&gt;0,"YES","NO")</f>
        <v>NO</v>
      </c>
      <c r="AM365" s="30" t="str">
        <f>IF(SUM('Sales by Agent'!AK365:AM365)&gt;0,"YES","NO")</f>
        <v>NO</v>
      </c>
      <c r="AN365" s="30" t="str">
        <f>IF(SUM('Sales by Agent'!AL365:AN365)&gt;0,"YES","NO")</f>
        <v>NO</v>
      </c>
      <c r="AO365" s="30" t="str">
        <f>IF(SUM('Sales by Agent'!AM365:AO365)&gt;0,"YES","NO")</f>
        <v>NO</v>
      </c>
      <c r="AP365" s="30" t="str">
        <f>IF(SUM('Sales by Agent'!AN365:AP365)&gt;0,"YES","NO")</f>
        <v>NO</v>
      </c>
      <c r="AQ365" s="30" t="str">
        <f>IF(SUM('Sales by Agent'!AO365:AQ365)&gt;0,"YES","NO")</f>
        <v>NO</v>
      </c>
      <c r="AR365" s="30" t="str">
        <f>IF(SUM('Sales by Agent'!AP365:AR365)&gt;0,"YES","NO")</f>
        <v>NO</v>
      </c>
      <c r="AS365" s="30" t="str">
        <f>IF(SUM('Sales by Agent'!AQ365:AS365)&gt;0,"YES","NO")</f>
        <v>NO</v>
      </c>
      <c r="AT365" s="30" t="str">
        <f>IF(SUM('Sales by Agent'!AR365:AT365)&gt;0,"YES","NO")</f>
        <v>NO</v>
      </c>
      <c r="AU365" s="30" t="str">
        <f>IF(SUM('Sales by Agent'!AS365:AU365)&gt;0,"YES","NO")</f>
        <v>NO</v>
      </c>
      <c r="AV365" s="30" t="str">
        <f>IF(SUM('Sales by Agent'!AT365:AV365)&gt;0,"YES","NO")</f>
        <v>NO</v>
      </c>
      <c r="AW365" s="87"/>
      <c r="AX365" t="str">
        <f t="shared" si="57"/>
        <v>NO</v>
      </c>
      <c r="AY365" t="str">
        <f t="shared" si="58"/>
        <v>NO</v>
      </c>
      <c r="AZ365" t="str">
        <f t="shared" si="59"/>
        <v>NO</v>
      </c>
      <c r="BA365" t="str">
        <f t="shared" si="60"/>
        <v>NO</v>
      </c>
      <c r="BB365" t="str">
        <f t="shared" si="61"/>
        <v>NO</v>
      </c>
      <c r="BC365" t="str">
        <f t="shared" si="62"/>
        <v>NO</v>
      </c>
      <c r="BD365" t="str">
        <f t="shared" si="63"/>
        <v>NO</v>
      </c>
      <c r="BE365" t="str">
        <f t="shared" si="64"/>
        <v>NO</v>
      </c>
      <c r="BF365" t="str">
        <f t="shared" si="65"/>
        <v>NO</v>
      </c>
      <c r="BG365" t="str">
        <f t="shared" si="66"/>
        <v>NO</v>
      </c>
      <c r="BH365" t="str">
        <f t="shared" si="56"/>
        <v>NO</v>
      </c>
    </row>
    <row r="366" spans="1:60">
      <c r="A366" s="564" t="s">
        <v>281</v>
      </c>
      <c r="B366" s="564" t="s">
        <v>2673</v>
      </c>
      <c r="C366" s="564" t="s">
        <v>376</v>
      </c>
      <c r="D366" s="564" t="s">
        <v>954</v>
      </c>
      <c r="E366" s="564" t="s">
        <v>1005</v>
      </c>
      <c r="F366" s="565">
        <v>587830</v>
      </c>
      <c r="G366" s="31"/>
      <c r="H366" s="31"/>
      <c r="I366" s="30" t="str">
        <f>IF(SUM('Sales by Agent'!G366:I366)&gt;0,"YES","NO")</f>
        <v>NO</v>
      </c>
      <c r="J366" s="30" t="str">
        <f>IF(SUM('Sales by Agent'!H366:J366)&gt;0,"YES","NO")</f>
        <v>NO</v>
      </c>
      <c r="K366" s="30" t="str">
        <f>IF(SUM('Sales by Agent'!I366:K366)&gt;0,"YES","NO")</f>
        <v>NO</v>
      </c>
      <c r="L366" s="30" t="str">
        <f>IF(SUM('Sales by Agent'!J366:L366)&gt;0,"YES","NO")</f>
        <v>NO</v>
      </c>
      <c r="M366" s="30" t="str">
        <f>IF(SUM('Sales by Agent'!K366:M366)&gt;0,"YES","NO")</f>
        <v>YES</v>
      </c>
      <c r="N366" s="30" t="str">
        <f>IF(SUM('Sales by Agent'!L366:N366)&gt;0,"YES","NO")</f>
        <v>YES</v>
      </c>
      <c r="O366" s="30" t="str">
        <f>IF(SUM('Sales by Agent'!M366:O366)&gt;0,"YES","NO")</f>
        <v>YES</v>
      </c>
      <c r="P366" s="30" t="str">
        <f>IF(SUM('Sales by Agent'!N366:P366)&gt;0,"YES","NO")</f>
        <v>NO</v>
      </c>
      <c r="Q366" s="30" t="str">
        <f>IF(SUM('Sales by Agent'!O366:Q366)&gt;0,"YES","NO")</f>
        <v>YES</v>
      </c>
      <c r="R366" s="30" t="str">
        <f>IF(SUM('Sales by Agent'!P366:R366)&gt;0,"YES","NO")</f>
        <v>YES</v>
      </c>
      <c r="S366" s="30" t="str">
        <f>IF(SUM('Sales by Agent'!Q366:S366)&gt;0,"YES","NO")</f>
        <v>YES</v>
      </c>
      <c r="T366" s="30" t="str">
        <f>IF(SUM('Sales by Agent'!R366:T366)&gt;0,"YES","NO")</f>
        <v>YES</v>
      </c>
      <c r="U366" s="30" t="str">
        <f>IF(SUM('Sales by Agent'!S366:U366)&gt;0,"YES","NO")</f>
        <v>YES</v>
      </c>
      <c r="V366" s="30" t="str">
        <f>IF(SUM('Sales by Agent'!T366:V366)&gt;0,"YES","NO")</f>
        <v>YES</v>
      </c>
      <c r="W366" s="30" t="str">
        <f>IF(SUM('Sales by Agent'!U366:W366)&gt;0,"YES","NO")</f>
        <v>YES</v>
      </c>
      <c r="X366" s="30" t="str">
        <f>IF(SUM('Sales by Agent'!V366:X366)&gt;0,"YES","NO")</f>
        <v>YES</v>
      </c>
      <c r="Y366" s="30" t="str">
        <f>IF(SUM('Sales by Agent'!W366:Y366)&gt;0,"YES","NO")</f>
        <v>YES</v>
      </c>
      <c r="Z366" s="30" t="str">
        <f>IF(SUM('Sales by Agent'!X366:Z366)&gt;0,"YES","NO")</f>
        <v>YES</v>
      </c>
      <c r="AA366" s="30" t="str">
        <f>IF(SUM('Sales by Agent'!Y366:AA366)&gt;0,"YES","NO")</f>
        <v>YES</v>
      </c>
      <c r="AB366" s="30" t="str">
        <f>IF(SUM('Sales by Agent'!Z366:AB366)&gt;0,"YES","NO")</f>
        <v>YES</v>
      </c>
      <c r="AC366" s="30" t="str">
        <f>IF(SUM('Sales by Agent'!AA366:AC366)&gt;0,"YES","NO")</f>
        <v>YES</v>
      </c>
      <c r="AD366" s="30" t="str">
        <f>IF(SUM('Sales by Agent'!AB366:AD366)&gt;0,"YES","NO")</f>
        <v>YES</v>
      </c>
      <c r="AE366" s="30" t="str">
        <f>IF(SUM('Sales by Agent'!AC366:AE366)&gt;0,"YES","NO")</f>
        <v>NO</v>
      </c>
      <c r="AF366" s="30" t="str">
        <f>IF(SUM('Sales by Agent'!AD366:AF366)&gt;0,"YES","NO")</f>
        <v>NO</v>
      </c>
      <c r="AG366" s="30" t="str">
        <f>IF(SUM('Sales by Agent'!AE366:AG366)&gt;0,"YES","NO")</f>
        <v>NO</v>
      </c>
      <c r="AH366" s="30" t="str">
        <f>IF(SUM('Sales by Agent'!AF366:AH366)&gt;0,"YES","NO")</f>
        <v>NO</v>
      </c>
      <c r="AI366" s="30" t="str">
        <f>IF(SUM('Sales by Agent'!AG366:AI366)&gt;0,"YES","NO")</f>
        <v>NO</v>
      </c>
      <c r="AJ366" s="30" t="str">
        <f>IF(SUM('Sales by Agent'!AH366:AJ366)&gt;0,"YES","NO")</f>
        <v>NO</v>
      </c>
      <c r="AK366" s="30" t="str">
        <f>IF(SUM('Sales by Agent'!AI366:AK366)&gt;0,"YES","NO")</f>
        <v>NO</v>
      </c>
      <c r="AL366" s="30" t="str">
        <f>IF(SUM('Sales by Agent'!AJ366:AL366)&gt;0,"YES","NO")</f>
        <v>NO</v>
      </c>
      <c r="AM366" s="30" t="str">
        <f>IF(SUM('Sales by Agent'!AK366:AM366)&gt;0,"YES","NO")</f>
        <v>NO</v>
      </c>
      <c r="AN366" s="30" t="str">
        <f>IF(SUM('Sales by Agent'!AL366:AN366)&gt;0,"YES","NO")</f>
        <v>NO</v>
      </c>
      <c r="AO366" s="30" t="str">
        <f>IF(SUM('Sales by Agent'!AM366:AO366)&gt;0,"YES","NO")</f>
        <v>NO</v>
      </c>
      <c r="AP366" s="30" t="str">
        <f>IF(SUM('Sales by Agent'!AN366:AP366)&gt;0,"YES","NO")</f>
        <v>NO</v>
      </c>
      <c r="AQ366" s="30" t="str">
        <f>IF(SUM('Sales by Agent'!AO366:AQ366)&gt;0,"YES","NO")</f>
        <v>NO</v>
      </c>
      <c r="AR366" s="30" t="str">
        <f>IF(SUM('Sales by Agent'!AP366:AR366)&gt;0,"YES","NO")</f>
        <v>NO</v>
      </c>
      <c r="AS366" s="30" t="str">
        <f>IF(SUM('Sales by Agent'!AQ366:AS366)&gt;0,"YES","NO")</f>
        <v>NO</v>
      </c>
      <c r="AT366" s="30" t="str">
        <f>IF(SUM('Sales by Agent'!AR366:AT366)&gt;0,"YES","NO")</f>
        <v>NO</v>
      </c>
      <c r="AU366" s="30" t="str">
        <f>IF(SUM('Sales by Agent'!AS366:AU366)&gt;0,"YES","NO")</f>
        <v>NO</v>
      </c>
      <c r="AV366" s="30" t="str">
        <f>IF(SUM('Sales by Agent'!AT366:AV366)&gt;0,"YES","NO")</f>
        <v>NO</v>
      </c>
      <c r="AW366" s="87"/>
      <c r="AX366" t="str">
        <f t="shared" si="57"/>
        <v>NEW INACTIVE</v>
      </c>
      <c r="AY366" t="str">
        <f t="shared" si="58"/>
        <v>NO</v>
      </c>
      <c r="AZ366" t="str">
        <f t="shared" si="59"/>
        <v>NO</v>
      </c>
      <c r="BA366" t="str">
        <f t="shared" si="60"/>
        <v>NO</v>
      </c>
      <c r="BB366" t="str">
        <f t="shared" si="61"/>
        <v>NO</v>
      </c>
      <c r="BC366" t="str">
        <f t="shared" si="62"/>
        <v>NO</v>
      </c>
      <c r="BD366" t="str">
        <f t="shared" si="63"/>
        <v>NO</v>
      </c>
      <c r="BE366" t="str">
        <f t="shared" si="64"/>
        <v>NO</v>
      </c>
      <c r="BF366" t="str">
        <f t="shared" si="65"/>
        <v>NO</v>
      </c>
      <c r="BG366" t="str">
        <f t="shared" si="66"/>
        <v>NO</v>
      </c>
      <c r="BH366" t="str">
        <f t="shared" si="56"/>
        <v>NO</v>
      </c>
    </row>
    <row r="367" spans="1:60">
      <c r="A367" s="564" t="s">
        <v>1041</v>
      </c>
      <c r="B367" s="564" t="s">
        <v>2674</v>
      </c>
      <c r="C367" s="564" t="s">
        <v>376</v>
      </c>
      <c r="D367" s="564" t="s">
        <v>954</v>
      </c>
      <c r="E367" s="564" t="s">
        <v>1005</v>
      </c>
      <c r="F367" s="565">
        <v>963610</v>
      </c>
      <c r="G367" s="31"/>
      <c r="H367" s="31"/>
      <c r="I367" s="30" t="str">
        <f>IF(SUM('Sales by Agent'!G367:I367)&gt;0,"YES","NO")</f>
        <v>NO</v>
      </c>
      <c r="J367" s="30" t="str">
        <f>IF(SUM('Sales by Agent'!H367:J367)&gt;0,"YES","NO")</f>
        <v>NO</v>
      </c>
      <c r="K367" s="30" t="str">
        <f>IF(SUM('Sales by Agent'!I367:K367)&gt;0,"YES","NO")</f>
        <v>NO</v>
      </c>
      <c r="L367" s="30" t="str">
        <f>IF(SUM('Sales by Agent'!J367:L367)&gt;0,"YES","NO")</f>
        <v>NO</v>
      </c>
      <c r="M367" s="30" t="str">
        <f>IF(SUM('Sales by Agent'!K367:M367)&gt;0,"YES","NO")</f>
        <v>NO</v>
      </c>
      <c r="N367" s="30" t="str">
        <f>IF(SUM('Sales by Agent'!L367:N367)&gt;0,"YES","NO")</f>
        <v>NO</v>
      </c>
      <c r="O367" s="30" t="str">
        <f>IF(SUM('Sales by Agent'!M367:O367)&gt;0,"YES","NO")</f>
        <v>NO</v>
      </c>
      <c r="P367" s="30" t="str">
        <f>IF(SUM('Sales by Agent'!N367:P367)&gt;0,"YES","NO")</f>
        <v>NO</v>
      </c>
      <c r="Q367" s="30" t="str">
        <f>IF(SUM('Sales by Agent'!O367:Q367)&gt;0,"YES","NO")</f>
        <v>NO</v>
      </c>
      <c r="R367" s="30" t="str">
        <f>IF(SUM('Sales by Agent'!P367:R367)&gt;0,"YES","NO")</f>
        <v>NO</v>
      </c>
      <c r="S367" s="30" t="str">
        <f>IF(SUM('Sales by Agent'!Q367:S367)&gt;0,"YES","NO")</f>
        <v>NO</v>
      </c>
      <c r="T367" s="30" t="str">
        <f>IF(SUM('Sales by Agent'!R367:T367)&gt;0,"YES","NO")</f>
        <v>NO</v>
      </c>
      <c r="U367" s="30" t="str">
        <f>IF(SUM('Sales by Agent'!S367:U367)&gt;0,"YES","NO")</f>
        <v>NO</v>
      </c>
      <c r="V367" s="30" t="str">
        <f>IF(SUM('Sales by Agent'!T367:V367)&gt;0,"YES","NO")</f>
        <v>NO</v>
      </c>
      <c r="W367" s="30" t="str">
        <f>IF(SUM('Sales by Agent'!U367:W367)&gt;0,"YES","NO")</f>
        <v>NO</v>
      </c>
      <c r="X367" s="30" t="str">
        <f>IF(SUM('Sales by Agent'!V367:X367)&gt;0,"YES","NO")</f>
        <v>NO</v>
      </c>
      <c r="Y367" s="30" t="str">
        <f>IF(SUM('Sales by Agent'!W367:Y367)&gt;0,"YES","NO")</f>
        <v>NO</v>
      </c>
      <c r="Z367" s="30" t="str">
        <f>IF(SUM('Sales by Agent'!X367:Z367)&gt;0,"YES","NO")</f>
        <v>NO</v>
      </c>
      <c r="AA367" s="30" t="str">
        <f>IF(SUM('Sales by Agent'!Y367:AA367)&gt;0,"YES","NO")</f>
        <v>NO</v>
      </c>
      <c r="AB367" s="30" t="str">
        <f>IF(SUM('Sales by Agent'!Z367:AB367)&gt;0,"YES","NO")</f>
        <v>NO</v>
      </c>
      <c r="AC367" s="30" t="str">
        <f>IF(SUM('Sales by Agent'!AA367:AC367)&gt;0,"YES","NO")</f>
        <v>NO</v>
      </c>
      <c r="AD367" s="30" t="str">
        <f>IF(SUM('Sales by Agent'!AB367:AD367)&gt;0,"YES","NO")</f>
        <v>YES</v>
      </c>
      <c r="AE367" s="30" t="str">
        <f>IF(SUM('Sales by Agent'!AC367:AE367)&gt;0,"YES","NO")</f>
        <v>YES</v>
      </c>
      <c r="AF367" s="30" t="str">
        <f>IF(SUM('Sales by Agent'!AD367:AF367)&gt;0,"YES","NO")</f>
        <v>YES</v>
      </c>
      <c r="AG367" s="30" t="str">
        <f>IF(SUM('Sales by Agent'!AE367:AG367)&gt;0,"YES","NO")</f>
        <v>YES</v>
      </c>
      <c r="AH367" s="30" t="str">
        <f>IF(SUM('Sales by Agent'!AF367:AH367)&gt;0,"YES","NO")</f>
        <v>YES</v>
      </c>
      <c r="AI367" s="30" t="str">
        <f>IF(SUM('Sales by Agent'!AG367:AI367)&gt;0,"YES","NO")</f>
        <v>YES</v>
      </c>
      <c r="AJ367" s="30" t="str">
        <f>IF(SUM('Sales by Agent'!AH367:AJ367)&gt;0,"YES","NO")</f>
        <v>YES</v>
      </c>
      <c r="AK367" s="30" t="str">
        <f>IF(SUM('Sales by Agent'!AI367:AK367)&gt;0,"YES","NO")</f>
        <v>YES</v>
      </c>
      <c r="AL367" s="30" t="str">
        <f>IF(SUM('Sales by Agent'!AJ367:AL367)&gt;0,"YES","NO")</f>
        <v>YES</v>
      </c>
      <c r="AM367" s="30" t="str">
        <f>IF(SUM('Sales by Agent'!AK367:AM367)&gt;0,"YES","NO")</f>
        <v>YES</v>
      </c>
      <c r="AN367" s="30" t="str">
        <f>IF(SUM('Sales by Agent'!AL367:AN367)&gt;0,"YES","NO")</f>
        <v>YES</v>
      </c>
      <c r="AO367" s="30" t="str">
        <f>IF(SUM('Sales by Agent'!AM367:AO367)&gt;0,"YES","NO")</f>
        <v>YES</v>
      </c>
      <c r="AP367" s="30" t="str">
        <f>IF(SUM('Sales by Agent'!AN367:AP367)&gt;0,"YES","NO")</f>
        <v>YES</v>
      </c>
      <c r="AQ367" s="30" t="str">
        <f>IF(SUM('Sales by Agent'!AO367:AQ367)&gt;0,"YES","NO")</f>
        <v>YES</v>
      </c>
      <c r="AR367" s="30" t="str">
        <f>IF(SUM('Sales by Agent'!AP367:AR367)&gt;0,"YES","NO")</f>
        <v>YES</v>
      </c>
      <c r="AS367" s="30" t="str">
        <f>IF(SUM('Sales by Agent'!AQ367:AS367)&gt;0,"YES","NO")</f>
        <v>YES</v>
      </c>
      <c r="AT367" s="30" t="str">
        <f>IF(SUM('Sales by Agent'!AR367:AT367)&gt;0,"YES","NO")</f>
        <v>YES</v>
      </c>
      <c r="AU367" s="30" t="str">
        <f>IF(SUM('Sales by Agent'!AS367:AU367)&gt;0,"YES","NO")</f>
        <v>YES</v>
      </c>
      <c r="AV367" s="30" t="str">
        <f>IF(SUM('Sales by Agent'!AT367:AV367)&gt;0,"YES","NO")</f>
        <v>YES</v>
      </c>
      <c r="AW367" s="87"/>
      <c r="AX367" t="str">
        <f t="shared" si="57"/>
        <v>NO</v>
      </c>
      <c r="AY367" t="str">
        <f t="shared" si="58"/>
        <v>NO</v>
      </c>
      <c r="AZ367" t="str">
        <f t="shared" si="59"/>
        <v>NO</v>
      </c>
      <c r="BA367" t="str">
        <f t="shared" si="60"/>
        <v>NO</v>
      </c>
      <c r="BB367" t="str">
        <f t="shared" si="61"/>
        <v>NO</v>
      </c>
      <c r="BC367" t="str">
        <f t="shared" si="62"/>
        <v>NO</v>
      </c>
      <c r="BD367" t="str">
        <f t="shared" si="63"/>
        <v>NO</v>
      </c>
      <c r="BE367" t="str">
        <f t="shared" si="64"/>
        <v>NO</v>
      </c>
      <c r="BF367" t="str">
        <f t="shared" si="65"/>
        <v>NO</v>
      </c>
      <c r="BG367" t="str">
        <f t="shared" si="66"/>
        <v>NO</v>
      </c>
      <c r="BH367" t="str">
        <f t="shared" si="56"/>
        <v>NO</v>
      </c>
    </row>
    <row r="368" spans="1:60">
      <c r="A368" s="564" t="s">
        <v>285</v>
      </c>
      <c r="B368" s="564" t="s">
        <v>2675</v>
      </c>
      <c r="C368" s="564" t="s">
        <v>376</v>
      </c>
      <c r="D368" s="564" t="s">
        <v>954</v>
      </c>
      <c r="E368" s="564" t="s">
        <v>1005</v>
      </c>
      <c r="F368" s="565">
        <v>2973949</v>
      </c>
      <c r="G368" s="87"/>
      <c r="H368" s="87"/>
      <c r="I368" s="30" t="str">
        <f>IF(SUM('Sales by Agent'!G368:I368)&gt;0,"YES","NO")</f>
        <v>NO</v>
      </c>
      <c r="J368" s="30" t="str">
        <f>IF(SUM('Sales by Agent'!H368:J368)&gt;0,"YES","NO")</f>
        <v>NO</v>
      </c>
      <c r="K368" s="30" t="str">
        <f>IF(SUM('Sales by Agent'!I368:K368)&gt;0,"YES","NO")</f>
        <v>YES</v>
      </c>
      <c r="L368" s="30" t="str">
        <f>IF(SUM('Sales by Agent'!J368:L368)&gt;0,"YES","NO")</f>
        <v>YES</v>
      </c>
      <c r="M368" s="30" t="str">
        <f>IF(SUM('Sales by Agent'!K368:M368)&gt;0,"YES","NO")</f>
        <v>YES</v>
      </c>
      <c r="N368" s="30" t="str">
        <f>IF(SUM('Sales by Agent'!L368:N368)&gt;0,"YES","NO")</f>
        <v>YES</v>
      </c>
      <c r="O368" s="30" t="str">
        <f>IF(SUM('Sales by Agent'!M368:O368)&gt;0,"YES","NO")</f>
        <v>YES</v>
      </c>
      <c r="P368" s="30" t="str">
        <f>IF(SUM('Sales by Agent'!N368:P368)&gt;0,"YES","NO")</f>
        <v>YES</v>
      </c>
      <c r="Q368" s="30" t="str">
        <f>IF(SUM('Sales by Agent'!O368:Q368)&gt;0,"YES","NO")</f>
        <v>YES</v>
      </c>
      <c r="R368" s="30" t="str">
        <f>IF(SUM('Sales by Agent'!P368:R368)&gt;0,"YES","NO")</f>
        <v>YES</v>
      </c>
      <c r="S368" s="30" t="str">
        <f>IF(SUM('Sales by Agent'!Q368:S368)&gt;0,"YES","NO")</f>
        <v>YES</v>
      </c>
      <c r="T368" s="30" t="str">
        <f>IF(SUM('Sales by Agent'!R368:T368)&gt;0,"YES","NO")</f>
        <v>YES</v>
      </c>
      <c r="U368" s="30" t="str">
        <f>IF(SUM('Sales by Agent'!S368:U368)&gt;0,"YES","NO")</f>
        <v>YES</v>
      </c>
      <c r="V368" s="30" t="str">
        <f>IF(SUM('Sales by Agent'!T368:V368)&gt;0,"YES","NO")</f>
        <v>YES</v>
      </c>
      <c r="W368" s="30" t="str">
        <f>IF(SUM('Sales by Agent'!U368:W368)&gt;0,"YES","NO")</f>
        <v>YES</v>
      </c>
      <c r="X368" s="30" t="str">
        <f>IF(SUM('Sales by Agent'!V368:X368)&gt;0,"YES","NO")</f>
        <v>YES</v>
      </c>
      <c r="Y368" s="30" t="str">
        <f>IF(SUM('Sales by Agent'!W368:Y368)&gt;0,"YES","NO")</f>
        <v>YES</v>
      </c>
      <c r="Z368" s="30" t="str">
        <f>IF(SUM('Sales by Agent'!X368:Z368)&gt;0,"YES","NO")</f>
        <v>YES</v>
      </c>
      <c r="AA368" s="30" t="str">
        <f>IF(SUM('Sales by Agent'!Y368:AA368)&gt;0,"YES","NO")</f>
        <v>YES</v>
      </c>
      <c r="AB368" s="30" t="str">
        <f>IF(SUM('Sales by Agent'!Z368:AB368)&gt;0,"YES","NO")</f>
        <v>YES</v>
      </c>
      <c r="AC368" s="30" t="str">
        <f>IF(SUM('Sales by Agent'!AA368:AC368)&gt;0,"YES","NO")</f>
        <v>YES</v>
      </c>
      <c r="AD368" s="30" t="str">
        <f>IF(SUM('Sales by Agent'!AB368:AD368)&gt;0,"YES","NO")</f>
        <v>YES</v>
      </c>
      <c r="AE368" s="30" t="str">
        <f>IF(SUM('Sales by Agent'!AC368:AE368)&gt;0,"YES","NO")</f>
        <v>YES</v>
      </c>
      <c r="AF368" s="30" t="str">
        <f>IF(SUM('Sales by Agent'!AD368:AF368)&gt;0,"YES","NO")</f>
        <v>YES</v>
      </c>
      <c r="AG368" s="30" t="str">
        <f>IF(SUM('Sales by Agent'!AE368:AG368)&gt;0,"YES","NO")</f>
        <v>YES</v>
      </c>
      <c r="AH368" s="30" t="str">
        <f>IF(SUM('Sales by Agent'!AF368:AH368)&gt;0,"YES","NO")</f>
        <v>YES</v>
      </c>
      <c r="AI368" s="30" t="str">
        <f>IF(SUM('Sales by Agent'!AG368:AI368)&gt;0,"YES","NO")</f>
        <v>YES</v>
      </c>
      <c r="AJ368" s="30" t="str">
        <f>IF(SUM('Sales by Agent'!AH368:AJ368)&gt;0,"YES","NO")</f>
        <v>YES</v>
      </c>
      <c r="AK368" s="30" t="str">
        <f>IF(SUM('Sales by Agent'!AI368:AK368)&gt;0,"YES","NO")</f>
        <v>YES</v>
      </c>
      <c r="AL368" s="30" t="str">
        <f>IF(SUM('Sales by Agent'!AJ368:AL368)&gt;0,"YES","NO")</f>
        <v>YES</v>
      </c>
      <c r="AM368" s="30" t="str">
        <f>IF(SUM('Sales by Agent'!AK368:AM368)&gt;0,"YES","NO")</f>
        <v>YES</v>
      </c>
      <c r="AN368" s="30" t="str">
        <f>IF(SUM('Sales by Agent'!AL368:AN368)&gt;0,"YES","NO")</f>
        <v>YES</v>
      </c>
      <c r="AO368" s="30" t="str">
        <f>IF(SUM('Sales by Agent'!AM368:AO368)&gt;0,"YES","NO")</f>
        <v>YES</v>
      </c>
      <c r="AP368" s="30" t="str">
        <f>IF(SUM('Sales by Agent'!AN368:AP368)&gt;0,"YES","NO")</f>
        <v>YES</v>
      </c>
      <c r="AQ368" s="30" t="str">
        <f>IF(SUM('Sales by Agent'!AO368:AQ368)&gt;0,"YES","NO")</f>
        <v>YES</v>
      </c>
      <c r="AR368" s="30" t="str">
        <f>IF(SUM('Sales by Agent'!AP368:AR368)&gt;0,"YES","NO")</f>
        <v>YES</v>
      </c>
      <c r="AS368" s="30" t="str">
        <f>IF(SUM('Sales by Agent'!AQ368:AS368)&gt;0,"YES","NO")</f>
        <v>YES</v>
      </c>
      <c r="AT368" s="30" t="str">
        <f>IF(SUM('Sales by Agent'!AR368:AT368)&gt;0,"YES","NO")</f>
        <v>YES</v>
      </c>
      <c r="AU368" s="30" t="str">
        <f>IF(SUM('Sales by Agent'!AS368:AU368)&gt;0,"YES","NO")</f>
        <v>YES</v>
      </c>
      <c r="AV368" s="30" t="str">
        <f>IF(SUM('Sales by Agent'!AT368:AV368)&gt;0,"YES","NO")</f>
        <v>YES</v>
      </c>
      <c r="AW368" s="87"/>
      <c r="AX368" t="str">
        <f t="shared" si="57"/>
        <v>NO</v>
      </c>
      <c r="AY368" t="str">
        <f t="shared" si="58"/>
        <v>NO</v>
      </c>
      <c r="AZ368" t="str">
        <f t="shared" si="59"/>
        <v>NO</v>
      </c>
      <c r="BA368" t="str">
        <f t="shared" si="60"/>
        <v>NO</v>
      </c>
      <c r="BB368" t="str">
        <f t="shared" si="61"/>
        <v>NO</v>
      </c>
      <c r="BC368" t="str">
        <f t="shared" si="62"/>
        <v>NO</v>
      </c>
      <c r="BD368" t="str">
        <f t="shared" si="63"/>
        <v>NO</v>
      </c>
      <c r="BE368" t="str">
        <f t="shared" si="64"/>
        <v>NO</v>
      </c>
      <c r="BF368" t="str">
        <f t="shared" si="65"/>
        <v>NO</v>
      </c>
      <c r="BG368" t="str">
        <f t="shared" si="66"/>
        <v>NO</v>
      </c>
      <c r="BH368" t="str">
        <f t="shared" si="56"/>
        <v>NO</v>
      </c>
    </row>
    <row r="369" spans="1:60">
      <c r="A369" s="564" t="s">
        <v>286</v>
      </c>
      <c r="B369" s="564" t="s">
        <v>2676</v>
      </c>
      <c r="C369" s="564" t="s">
        <v>376</v>
      </c>
      <c r="D369" s="564" t="s">
        <v>954</v>
      </c>
      <c r="E369" s="564" t="s">
        <v>1005</v>
      </c>
      <c r="F369" s="565">
        <v>48350</v>
      </c>
      <c r="G369" s="31"/>
      <c r="H369" s="31"/>
      <c r="I369" s="30" t="str">
        <f>IF(SUM('Sales by Agent'!G369:I369)&gt;0,"YES","NO")</f>
        <v>NO</v>
      </c>
      <c r="J369" s="30" t="str">
        <f>IF(SUM('Sales by Agent'!H369:J369)&gt;0,"YES","NO")</f>
        <v>NO</v>
      </c>
      <c r="K369" s="30" t="str">
        <f>IF(SUM('Sales by Agent'!I369:K369)&gt;0,"YES","NO")</f>
        <v>NO</v>
      </c>
      <c r="L369" s="30" t="str">
        <f>IF(SUM('Sales by Agent'!J369:L369)&gt;0,"YES","NO")</f>
        <v>NO</v>
      </c>
      <c r="M369" s="30" t="str">
        <f>IF(SUM('Sales by Agent'!K369:M369)&gt;0,"YES","NO")</f>
        <v>NO</v>
      </c>
      <c r="N369" s="30" t="str">
        <f>IF(SUM('Sales by Agent'!L369:N369)&gt;0,"YES","NO")</f>
        <v>NO</v>
      </c>
      <c r="O369" s="30" t="str">
        <f>IF(SUM('Sales by Agent'!M369:O369)&gt;0,"YES","NO")</f>
        <v>NO</v>
      </c>
      <c r="P369" s="30" t="str">
        <f>IF(SUM('Sales by Agent'!N369:P369)&gt;0,"YES","NO")</f>
        <v>NO</v>
      </c>
      <c r="Q369" s="30" t="str">
        <f>IF(SUM('Sales by Agent'!O369:Q369)&gt;0,"YES","NO")</f>
        <v>YES</v>
      </c>
      <c r="R369" s="30" t="str">
        <f>IF(SUM('Sales by Agent'!P369:R369)&gt;0,"YES","NO")</f>
        <v>YES</v>
      </c>
      <c r="S369" s="30" t="str">
        <f>IF(SUM('Sales by Agent'!Q369:S369)&gt;0,"YES","NO")</f>
        <v>YES</v>
      </c>
      <c r="T369" s="30" t="str">
        <f>IF(SUM('Sales by Agent'!R369:T369)&gt;0,"YES","NO")</f>
        <v>NO</v>
      </c>
      <c r="U369" s="30" t="str">
        <f>IF(SUM('Sales by Agent'!S369:U369)&gt;0,"YES","NO")</f>
        <v>NO</v>
      </c>
      <c r="V369" s="30" t="str">
        <f>IF(SUM('Sales by Agent'!T369:V369)&gt;0,"YES","NO")</f>
        <v>NO</v>
      </c>
      <c r="W369" s="30" t="str">
        <f>IF(SUM('Sales by Agent'!U369:W369)&gt;0,"YES","NO")</f>
        <v>NO</v>
      </c>
      <c r="X369" s="30" t="str">
        <f>IF(SUM('Sales by Agent'!V369:X369)&gt;0,"YES","NO")</f>
        <v>NO</v>
      </c>
      <c r="Y369" s="30" t="str">
        <f>IF(SUM('Sales by Agent'!W369:Y369)&gt;0,"YES","NO")</f>
        <v>NO</v>
      </c>
      <c r="Z369" s="30" t="str">
        <f>IF(SUM('Sales by Agent'!X369:Z369)&gt;0,"YES","NO")</f>
        <v>NO</v>
      </c>
      <c r="AA369" s="30" t="str">
        <f>IF(SUM('Sales by Agent'!Y369:AA369)&gt;0,"YES","NO")</f>
        <v>NO</v>
      </c>
      <c r="AB369" s="30" t="str">
        <f>IF(SUM('Sales by Agent'!Z369:AB369)&gt;0,"YES","NO")</f>
        <v>NO</v>
      </c>
      <c r="AC369" s="30" t="str">
        <f>IF(SUM('Sales by Agent'!AA369:AC369)&gt;0,"YES","NO")</f>
        <v>NO</v>
      </c>
      <c r="AD369" s="30" t="str">
        <f>IF(SUM('Sales by Agent'!AB369:AD369)&gt;0,"YES","NO")</f>
        <v>NO</v>
      </c>
      <c r="AE369" s="30" t="str">
        <f>IF(SUM('Sales by Agent'!AC369:AE369)&gt;0,"YES","NO")</f>
        <v>NO</v>
      </c>
      <c r="AF369" s="30" t="str">
        <f>IF(SUM('Sales by Agent'!AD369:AF369)&gt;0,"YES","NO")</f>
        <v>NO</v>
      </c>
      <c r="AG369" s="30" t="str">
        <f>IF(SUM('Sales by Agent'!AE369:AG369)&gt;0,"YES","NO")</f>
        <v>NO</v>
      </c>
      <c r="AH369" s="30" t="str">
        <f>IF(SUM('Sales by Agent'!AF369:AH369)&gt;0,"YES","NO")</f>
        <v>NO</v>
      </c>
      <c r="AI369" s="30" t="str">
        <f>IF(SUM('Sales by Agent'!AG369:AI369)&gt;0,"YES","NO")</f>
        <v>NO</v>
      </c>
      <c r="AJ369" s="30" t="str">
        <f>IF(SUM('Sales by Agent'!AH369:AJ369)&gt;0,"YES","NO")</f>
        <v>NO</v>
      </c>
      <c r="AK369" s="30" t="str">
        <f>IF(SUM('Sales by Agent'!AI369:AK369)&gt;0,"YES","NO")</f>
        <v>NO</v>
      </c>
      <c r="AL369" s="30" t="str">
        <f>IF(SUM('Sales by Agent'!AJ369:AL369)&gt;0,"YES","NO")</f>
        <v>NO</v>
      </c>
      <c r="AM369" s="30" t="str">
        <f>IF(SUM('Sales by Agent'!AK369:AM369)&gt;0,"YES","NO")</f>
        <v>NO</v>
      </c>
      <c r="AN369" s="30" t="str">
        <f>IF(SUM('Sales by Agent'!AL369:AN369)&gt;0,"YES","NO")</f>
        <v>NO</v>
      </c>
      <c r="AO369" s="30" t="str">
        <f>IF(SUM('Sales by Agent'!AM369:AO369)&gt;0,"YES","NO")</f>
        <v>NO</v>
      </c>
      <c r="AP369" s="30" t="str">
        <f>IF(SUM('Sales by Agent'!AN369:AP369)&gt;0,"YES","NO")</f>
        <v>NO</v>
      </c>
      <c r="AQ369" s="30" t="str">
        <f>IF(SUM('Sales by Agent'!AO369:AQ369)&gt;0,"YES","NO")</f>
        <v>NO</v>
      </c>
      <c r="AR369" s="30" t="str">
        <f>IF(SUM('Sales by Agent'!AP369:AR369)&gt;0,"YES","NO")</f>
        <v>NO</v>
      </c>
      <c r="AS369" s="30" t="str">
        <f>IF(SUM('Sales by Agent'!AQ369:AS369)&gt;0,"YES","NO")</f>
        <v>NO</v>
      </c>
      <c r="AT369" s="30" t="str">
        <f>IF(SUM('Sales by Agent'!AR369:AT369)&gt;0,"YES","NO")</f>
        <v>NO</v>
      </c>
      <c r="AU369" s="30" t="str">
        <f>IF(SUM('Sales by Agent'!AS369:AU369)&gt;0,"YES","NO")</f>
        <v>NO</v>
      </c>
      <c r="AV369" s="30" t="str">
        <f>IF(SUM('Sales by Agent'!AT369:AV369)&gt;0,"YES","NO")</f>
        <v>NO</v>
      </c>
      <c r="AW369" s="87"/>
      <c r="AX369" t="str">
        <f t="shared" si="57"/>
        <v>NO</v>
      </c>
      <c r="AY369" t="str">
        <f t="shared" si="58"/>
        <v>NO</v>
      </c>
      <c r="AZ369" t="str">
        <f t="shared" si="59"/>
        <v>NO</v>
      </c>
      <c r="BA369" t="str">
        <f t="shared" si="60"/>
        <v>NO</v>
      </c>
      <c r="BB369" t="str">
        <f t="shared" si="61"/>
        <v>NO</v>
      </c>
      <c r="BC369" t="str">
        <f t="shared" si="62"/>
        <v>NO</v>
      </c>
      <c r="BD369" t="str">
        <f t="shared" si="63"/>
        <v>NO</v>
      </c>
      <c r="BE369" t="str">
        <f t="shared" si="64"/>
        <v>NO</v>
      </c>
      <c r="BF369" t="str">
        <f t="shared" si="65"/>
        <v>NO</v>
      </c>
      <c r="BG369" t="str">
        <f t="shared" si="66"/>
        <v>NO</v>
      </c>
      <c r="BH369" t="str">
        <f t="shared" si="56"/>
        <v>NO</v>
      </c>
    </row>
    <row r="370" spans="1:60">
      <c r="A370" s="564" t="s">
        <v>1940</v>
      </c>
      <c r="B370" s="564" t="s">
        <v>2677</v>
      </c>
      <c r="C370" s="564" t="s">
        <v>376</v>
      </c>
      <c r="D370" s="564" t="s">
        <v>954</v>
      </c>
      <c r="E370" s="564" t="s">
        <v>1005</v>
      </c>
      <c r="F370" s="565">
        <v>2500</v>
      </c>
      <c r="G370" s="31"/>
      <c r="H370" s="31"/>
      <c r="I370" s="30" t="str">
        <f>IF(SUM('Sales by Agent'!G370:I370)&gt;0,"YES","NO")</f>
        <v>NO</v>
      </c>
      <c r="J370" s="30" t="str">
        <f>IF(SUM('Sales by Agent'!H370:J370)&gt;0,"YES","NO")</f>
        <v>NO</v>
      </c>
      <c r="K370" s="30" t="str">
        <f>IF(SUM('Sales by Agent'!I370:K370)&gt;0,"YES","NO")</f>
        <v>NO</v>
      </c>
      <c r="L370" s="30" t="str">
        <f>IF(SUM('Sales by Agent'!J370:L370)&gt;0,"YES","NO")</f>
        <v>NO</v>
      </c>
      <c r="M370" s="30" t="str">
        <f>IF(SUM('Sales by Agent'!K370:M370)&gt;0,"YES","NO")</f>
        <v>NO</v>
      </c>
      <c r="N370" s="30" t="str">
        <f>IF(SUM('Sales by Agent'!L370:N370)&gt;0,"YES","NO")</f>
        <v>NO</v>
      </c>
      <c r="O370" s="30" t="str">
        <f>IF(SUM('Sales by Agent'!M370:O370)&gt;0,"YES","NO")</f>
        <v>NO</v>
      </c>
      <c r="P370" s="30" t="str">
        <f>IF(SUM('Sales by Agent'!N370:P370)&gt;0,"YES","NO")</f>
        <v>NO</v>
      </c>
      <c r="Q370" s="30" t="str">
        <f>IF(SUM('Sales by Agent'!O370:Q370)&gt;0,"YES","NO")</f>
        <v>NO</v>
      </c>
      <c r="R370" s="30" t="str">
        <f>IF(SUM('Sales by Agent'!P370:R370)&gt;0,"YES","NO")</f>
        <v>NO</v>
      </c>
      <c r="S370" s="30" t="str">
        <f>IF(SUM('Sales by Agent'!Q370:S370)&gt;0,"YES","NO")</f>
        <v>NO</v>
      </c>
      <c r="T370" s="30" t="str">
        <f>IF(SUM('Sales by Agent'!R370:T370)&gt;0,"YES","NO")</f>
        <v>NO</v>
      </c>
      <c r="U370" s="30" t="str">
        <f>IF(SUM('Sales by Agent'!S370:U370)&gt;0,"YES","NO")</f>
        <v>NO</v>
      </c>
      <c r="V370" s="30" t="str">
        <f>IF(SUM('Sales by Agent'!T370:V370)&gt;0,"YES","NO")</f>
        <v>NO</v>
      </c>
      <c r="W370" s="30" t="str">
        <f>IF(SUM('Sales by Agent'!U370:W370)&gt;0,"YES","NO")</f>
        <v>NO</v>
      </c>
      <c r="X370" s="30" t="str">
        <f>IF(SUM('Sales by Agent'!V370:X370)&gt;0,"YES","NO")</f>
        <v>NO</v>
      </c>
      <c r="Y370" s="30" t="str">
        <f>IF(SUM('Sales by Agent'!W370:Y370)&gt;0,"YES","NO")</f>
        <v>NO</v>
      </c>
      <c r="Z370" s="30" t="str">
        <f>IF(SUM('Sales by Agent'!X370:Z370)&gt;0,"YES","NO")</f>
        <v>NO</v>
      </c>
      <c r="AA370" s="30" t="str">
        <f>IF(SUM('Sales by Agent'!Y370:AA370)&gt;0,"YES","NO")</f>
        <v>NO</v>
      </c>
      <c r="AB370" s="30" t="str">
        <f>IF(SUM('Sales by Agent'!Z370:AB370)&gt;0,"YES","NO")</f>
        <v>NO</v>
      </c>
      <c r="AC370" s="30" t="str">
        <f>IF(SUM('Sales by Agent'!AA370:AC370)&gt;0,"YES","NO")</f>
        <v>NO</v>
      </c>
      <c r="AD370" s="30" t="str">
        <f>IF(SUM('Sales by Agent'!AB370:AD370)&gt;0,"YES","NO")</f>
        <v>NO</v>
      </c>
      <c r="AE370" s="30" t="str">
        <f>IF(SUM('Sales by Agent'!AC370:AE370)&gt;0,"YES","NO")</f>
        <v>NO</v>
      </c>
      <c r="AF370" s="30" t="str">
        <f>IF(SUM('Sales by Agent'!AD370:AF370)&gt;0,"YES","NO")</f>
        <v>NO</v>
      </c>
      <c r="AG370" s="30" t="str">
        <f>IF(SUM('Sales by Agent'!AE370:AG370)&gt;0,"YES","NO")</f>
        <v>NO</v>
      </c>
      <c r="AH370" s="30" t="str">
        <f>IF(SUM('Sales by Agent'!AF370:AH370)&gt;0,"YES","NO")</f>
        <v>NO</v>
      </c>
      <c r="AI370" s="30" t="str">
        <f>IF(SUM('Sales by Agent'!AG370:AI370)&gt;0,"YES","NO")</f>
        <v>NO</v>
      </c>
      <c r="AJ370" s="30" t="str">
        <f>IF(SUM('Sales by Agent'!AH370:AJ370)&gt;0,"YES","NO")</f>
        <v>NO</v>
      </c>
      <c r="AK370" s="30" t="str">
        <f>IF(SUM('Sales by Agent'!AI370:AK370)&gt;0,"YES","NO")</f>
        <v>NO</v>
      </c>
      <c r="AL370" s="30" t="str">
        <f>IF(SUM('Sales by Agent'!AJ370:AL370)&gt;0,"YES","NO")</f>
        <v>NO</v>
      </c>
      <c r="AM370" s="30" t="str">
        <f>IF(SUM('Sales by Agent'!AK370:AM370)&gt;0,"YES","NO")</f>
        <v>NO</v>
      </c>
      <c r="AN370" s="30" t="str">
        <f>IF(SUM('Sales by Agent'!AL370:AN370)&gt;0,"YES","NO")</f>
        <v>NO</v>
      </c>
      <c r="AO370" s="30" t="str">
        <f>IF(SUM('Sales by Agent'!AM370:AO370)&gt;0,"YES","NO")</f>
        <v>NO</v>
      </c>
      <c r="AP370" s="30" t="str">
        <f>IF(SUM('Sales by Agent'!AN370:AP370)&gt;0,"YES","NO")</f>
        <v>NO</v>
      </c>
      <c r="AQ370" s="30" t="str">
        <f>IF(SUM('Sales by Agent'!AO370:AQ370)&gt;0,"YES","NO")</f>
        <v>NO</v>
      </c>
      <c r="AR370" s="30" t="str">
        <f>IF(SUM('Sales by Agent'!AP370:AR370)&gt;0,"YES","NO")</f>
        <v>NO</v>
      </c>
      <c r="AS370" s="30" t="str">
        <f>IF(SUM('Sales by Agent'!AQ370:AS370)&gt;0,"YES","NO")</f>
        <v>NO</v>
      </c>
      <c r="AT370" s="30" t="str">
        <f>IF(SUM('Sales by Agent'!AR370:AT370)&gt;0,"YES","NO")</f>
        <v>YES</v>
      </c>
      <c r="AU370" s="30" t="str">
        <f>IF(SUM('Sales by Agent'!AS370:AU370)&gt;0,"YES","NO")</f>
        <v>YES</v>
      </c>
      <c r="AV370" s="30" t="str">
        <f>IF(SUM('Sales by Agent'!AT370:AV370)&gt;0,"YES","NO")</f>
        <v>YES</v>
      </c>
      <c r="AW370" s="87"/>
      <c r="AX370" t="str">
        <f t="shared" si="57"/>
        <v>NO</v>
      </c>
      <c r="AY370" t="str">
        <f t="shared" si="58"/>
        <v>NO</v>
      </c>
      <c r="AZ370" t="str">
        <f t="shared" si="59"/>
        <v>NO</v>
      </c>
      <c r="BA370" t="str">
        <f t="shared" si="60"/>
        <v>NO</v>
      </c>
      <c r="BB370" t="str">
        <f t="shared" si="61"/>
        <v>NO</v>
      </c>
      <c r="BC370" t="str">
        <f t="shared" si="62"/>
        <v>NO</v>
      </c>
      <c r="BD370" t="str">
        <f t="shared" si="63"/>
        <v>NO</v>
      </c>
      <c r="BE370" t="str">
        <f t="shared" si="64"/>
        <v>NO</v>
      </c>
      <c r="BF370" t="str">
        <f t="shared" si="65"/>
        <v>NO</v>
      </c>
      <c r="BG370" t="str">
        <f t="shared" si="66"/>
        <v>NO</v>
      </c>
      <c r="BH370" t="str">
        <f t="shared" si="56"/>
        <v>NO</v>
      </c>
    </row>
    <row r="371" spans="1:60">
      <c r="A371" s="564" t="s">
        <v>2404</v>
      </c>
      <c r="B371" s="564" t="s">
        <v>2678</v>
      </c>
      <c r="C371" s="564" t="s">
        <v>376</v>
      </c>
      <c r="D371" s="564" t="s">
        <v>954</v>
      </c>
      <c r="E371" s="564" t="s">
        <v>1005</v>
      </c>
      <c r="F371" s="565">
        <v>88060</v>
      </c>
      <c r="G371" s="31"/>
      <c r="H371" s="31"/>
      <c r="I371" s="30" t="str">
        <f>IF(SUM('Sales by Agent'!G371:I371)&gt;0,"YES","NO")</f>
        <v>NO</v>
      </c>
      <c r="J371" s="30" t="str">
        <f>IF(SUM('Sales by Agent'!H371:J371)&gt;0,"YES","NO")</f>
        <v>NO</v>
      </c>
      <c r="K371" s="30" t="str">
        <f>IF(SUM('Sales by Agent'!I371:K371)&gt;0,"YES","NO")</f>
        <v>NO</v>
      </c>
      <c r="L371" s="30" t="str">
        <f>IF(SUM('Sales by Agent'!J371:L371)&gt;0,"YES","NO")</f>
        <v>NO</v>
      </c>
      <c r="M371" s="30" t="str">
        <f>IF(SUM('Sales by Agent'!K371:M371)&gt;0,"YES","NO")</f>
        <v>NO</v>
      </c>
      <c r="N371" s="30" t="str">
        <f>IF(SUM('Sales by Agent'!L371:N371)&gt;0,"YES","NO")</f>
        <v>NO</v>
      </c>
      <c r="O371" s="30" t="str">
        <f>IF(SUM('Sales by Agent'!M371:O371)&gt;0,"YES","NO")</f>
        <v>NO</v>
      </c>
      <c r="P371" s="30" t="str">
        <f>IF(SUM('Sales by Agent'!N371:P371)&gt;0,"YES","NO")</f>
        <v>NO</v>
      </c>
      <c r="Q371" s="30" t="str">
        <f>IF(SUM('Sales by Agent'!O371:Q371)&gt;0,"YES","NO")</f>
        <v>NO</v>
      </c>
      <c r="R371" s="30" t="str">
        <f>IF(SUM('Sales by Agent'!P371:R371)&gt;0,"YES","NO")</f>
        <v>NO</v>
      </c>
      <c r="S371" s="30" t="str">
        <f>IF(SUM('Sales by Agent'!Q371:S371)&gt;0,"YES","NO")</f>
        <v>NO</v>
      </c>
      <c r="T371" s="30" t="str">
        <f>IF(SUM('Sales by Agent'!R371:T371)&gt;0,"YES","NO")</f>
        <v>NO</v>
      </c>
      <c r="U371" s="30" t="str">
        <f>IF(SUM('Sales by Agent'!S371:U371)&gt;0,"YES","NO")</f>
        <v>NO</v>
      </c>
      <c r="V371" s="30" t="str">
        <f>IF(SUM('Sales by Agent'!T371:V371)&gt;0,"YES","NO")</f>
        <v>NO</v>
      </c>
      <c r="W371" s="30" t="str">
        <f>IF(SUM('Sales by Agent'!U371:W371)&gt;0,"YES","NO")</f>
        <v>NO</v>
      </c>
      <c r="X371" s="30" t="str">
        <f>IF(SUM('Sales by Agent'!V371:X371)&gt;0,"YES","NO")</f>
        <v>NO</v>
      </c>
      <c r="Y371" s="30" t="str">
        <f>IF(SUM('Sales by Agent'!W371:Y371)&gt;0,"YES","NO")</f>
        <v>NO</v>
      </c>
      <c r="Z371" s="30" t="str">
        <f>IF(SUM('Sales by Agent'!X371:Z371)&gt;0,"YES","NO")</f>
        <v>NO</v>
      </c>
      <c r="AA371" s="30" t="str">
        <f>IF(SUM('Sales by Agent'!Y371:AA371)&gt;0,"YES","NO")</f>
        <v>NO</v>
      </c>
      <c r="AB371" s="30" t="str">
        <f>IF(SUM('Sales by Agent'!Z371:AB371)&gt;0,"YES","NO")</f>
        <v>NO</v>
      </c>
      <c r="AC371" s="30" t="str">
        <f>IF(SUM('Sales by Agent'!AA371:AC371)&gt;0,"YES","NO")</f>
        <v>NO</v>
      </c>
      <c r="AD371" s="30" t="str">
        <f>IF(SUM('Sales by Agent'!AB371:AD371)&gt;0,"YES","NO")</f>
        <v>NO</v>
      </c>
      <c r="AE371" s="30" t="str">
        <f>IF(SUM('Sales by Agent'!AC371:AE371)&gt;0,"YES","NO")</f>
        <v>NO</v>
      </c>
      <c r="AF371" s="30" t="str">
        <f>IF(SUM('Sales by Agent'!AD371:AF371)&gt;0,"YES","NO")</f>
        <v>NO</v>
      </c>
      <c r="AG371" s="30" t="str">
        <f>IF(SUM('Sales by Agent'!AE371:AG371)&gt;0,"YES","NO")</f>
        <v>NO</v>
      </c>
      <c r="AH371" s="30" t="str">
        <f>IF(SUM('Sales by Agent'!AF371:AH371)&gt;0,"YES","NO")</f>
        <v>NO</v>
      </c>
      <c r="AI371" s="30" t="str">
        <f>IF(SUM('Sales by Agent'!AG371:AI371)&gt;0,"YES","NO")</f>
        <v>NO</v>
      </c>
      <c r="AJ371" s="30" t="str">
        <f>IF(SUM('Sales by Agent'!AH371:AJ371)&gt;0,"YES","NO")</f>
        <v>NO</v>
      </c>
      <c r="AK371" s="30" t="str">
        <f>IF(SUM('Sales by Agent'!AI371:AK371)&gt;0,"YES","NO")</f>
        <v>NO</v>
      </c>
      <c r="AL371" s="30" t="str">
        <f>IF(SUM('Sales by Agent'!AJ371:AL371)&gt;0,"YES","NO")</f>
        <v>NO</v>
      </c>
      <c r="AM371" s="30" t="str">
        <f>IF(SUM('Sales by Agent'!AK371:AM371)&gt;0,"YES","NO")</f>
        <v>NO</v>
      </c>
      <c r="AN371" s="30" t="str">
        <f>IF(SUM('Sales by Agent'!AL371:AN371)&gt;0,"YES","NO")</f>
        <v>NO</v>
      </c>
      <c r="AO371" s="30" t="str">
        <f>IF(SUM('Sales by Agent'!AM371:AO371)&gt;0,"YES","NO")</f>
        <v>NO</v>
      </c>
      <c r="AP371" s="30" t="str">
        <f>IF(SUM('Sales by Agent'!AN371:AP371)&gt;0,"YES","NO")</f>
        <v>NO</v>
      </c>
      <c r="AQ371" s="30" t="str">
        <f>IF(SUM('Sales by Agent'!AO371:AQ371)&gt;0,"YES","NO")</f>
        <v>NO</v>
      </c>
      <c r="AR371" s="30" t="str">
        <f>IF(SUM('Sales by Agent'!AP371:AR371)&gt;0,"YES","NO")</f>
        <v>NO</v>
      </c>
      <c r="AS371" s="30" t="str">
        <f>IF(SUM('Sales by Agent'!AQ371:AS371)&gt;0,"YES","NO")</f>
        <v>NO</v>
      </c>
      <c r="AT371" s="30" t="str">
        <f>IF(SUM('Sales by Agent'!AR371:AT371)&gt;0,"YES","NO")</f>
        <v>NO</v>
      </c>
      <c r="AU371" s="30" t="str">
        <f>IF(SUM('Sales by Agent'!AS371:AU371)&gt;0,"YES","NO")</f>
        <v>YES</v>
      </c>
      <c r="AV371" s="30" t="str">
        <f>IF(SUM('Sales by Agent'!AT371:AV371)&gt;0,"YES","NO")</f>
        <v>YES</v>
      </c>
      <c r="AW371" s="87"/>
      <c r="AX371" t="str">
        <f t="shared" si="57"/>
        <v>NO</v>
      </c>
      <c r="AY371" t="str">
        <f t="shared" si="58"/>
        <v>NO</v>
      </c>
      <c r="AZ371" t="str">
        <f t="shared" si="59"/>
        <v>NO</v>
      </c>
      <c r="BA371" t="str">
        <f t="shared" si="60"/>
        <v>NO</v>
      </c>
      <c r="BB371" t="str">
        <f t="shared" si="61"/>
        <v>NO</v>
      </c>
      <c r="BC371" t="str">
        <f t="shared" si="62"/>
        <v>NO</v>
      </c>
      <c r="BD371" t="str">
        <f t="shared" si="63"/>
        <v>NO</v>
      </c>
      <c r="BE371" t="str">
        <f t="shared" si="64"/>
        <v>NO</v>
      </c>
      <c r="BF371" t="str">
        <f t="shared" si="65"/>
        <v>NO</v>
      </c>
      <c r="BG371" t="str">
        <f t="shared" si="66"/>
        <v>NO</v>
      </c>
      <c r="BH371" t="str">
        <f t="shared" si="56"/>
        <v>NO</v>
      </c>
    </row>
    <row r="372" spans="1:60">
      <c r="A372" s="564" t="s">
        <v>375</v>
      </c>
      <c r="B372" s="564" t="s">
        <v>2679</v>
      </c>
      <c r="C372" s="564" t="s">
        <v>376</v>
      </c>
      <c r="D372" s="564" t="s">
        <v>954</v>
      </c>
      <c r="E372" s="564" t="s">
        <v>1005</v>
      </c>
      <c r="F372" s="565">
        <v>212600</v>
      </c>
      <c r="G372" s="87"/>
      <c r="H372" s="87"/>
      <c r="I372" s="30" t="str">
        <f>IF(SUM('Sales by Agent'!G372:I372)&gt;0,"YES","NO")</f>
        <v>NO</v>
      </c>
      <c r="J372" s="30" t="str">
        <f>IF(SUM('Sales by Agent'!H372:J372)&gt;0,"YES","NO")</f>
        <v>NO</v>
      </c>
      <c r="K372" s="30" t="str">
        <f>IF(SUM('Sales by Agent'!I372:K372)&gt;0,"YES","NO")</f>
        <v>YES</v>
      </c>
      <c r="L372" s="30" t="str">
        <f>IF(SUM('Sales by Agent'!J372:L372)&gt;0,"YES","NO")</f>
        <v>YES</v>
      </c>
      <c r="M372" s="30" t="str">
        <f>IF(SUM('Sales by Agent'!K372:M372)&gt;0,"YES","NO")</f>
        <v>YES</v>
      </c>
      <c r="N372" s="30" t="str">
        <f>IF(SUM('Sales by Agent'!L372:N372)&gt;0,"YES","NO")</f>
        <v>YES</v>
      </c>
      <c r="O372" s="30" t="str">
        <f>IF(SUM('Sales by Agent'!M372:O372)&gt;0,"YES","NO")</f>
        <v>YES</v>
      </c>
      <c r="P372" s="30" t="str">
        <f>IF(SUM('Sales by Agent'!N372:P372)&gt;0,"YES","NO")</f>
        <v>YES</v>
      </c>
      <c r="Q372" s="30" t="str">
        <f>IF(SUM('Sales by Agent'!O372:Q372)&gt;0,"YES","NO")</f>
        <v>YES</v>
      </c>
      <c r="R372" s="30" t="str">
        <f>IF(SUM('Sales by Agent'!P372:R372)&gt;0,"YES","NO")</f>
        <v>NO</v>
      </c>
      <c r="S372" s="30" t="str">
        <f>IF(SUM('Sales by Agent'!Q372:S372)&gt;0,"YES","NO")</f>
        <v>NO</v>
      </c>
      <c r="T372" s="30" t="str">
        <f>IF(SUM('Sales by Agent'!R372:T372)&gt;0,"YES","NO")</f>
        <v>NO</v>
      </c>
      <c r="U372" s="30" t="str">
        <f>IF(SUM('Sales by Agent'!S372:U372)&gt;0,"YES","NO")</f>
        <v>NO</v>
      </c>
      <c r="V372" s="30" t="str">
        <f>IF(SUM('Sales by Agent'!T372:V372)&gt;0,"YES","NO")</f>
        <v>NO</v>
      </c>
      <c r="W372" s="30" t="str">
        <f>IF(SUM('Sales by Agent'!U372:W372)&gt;0,"YES","NO")</f>
        <v>NO</v>
      </c>
      <c r="X372" s="30" t="str">
        <f>IF(SUM('Sales by Agent'!V372:X372)&gt;0,"YES","NO")</f>
        <v>NO</v>
      </c>
      <c r="Y372" s="30" t="str">
        <f>IF(SUM('Sales by Agent'!W372:Y372)&gt;0,"YES","NO")</f>
        <v>NO</v>
      </c>
      <c r="Z372" s="30" t="str">
        <f>IF(SUM('Sales by Agent'!X372:Z372)&gt;0,"YES","NO")</f>
        <v>NO</v>
      </c>
      <c r="AA372" s="30" t="str">
        <f>IF(SUM('Sales by Agent'!Y372:AA372)&gt;0,"YES","NO")</f>
        <v>NO</v>
      </c>
      <c r="AB372" s="30" t="str">
        <f>IF(SUM('Sales by Agent'!Z372:AB372)&gt;0,"YES","NO")</f>
        <v>NO</v>
      </c>
      <c r="AC372" s="30" t="str">
        <f>IF(SUM('Sales by Agent'!AA372:AC372)&gt;0,"YES","NO")</f>
        <v>NO</v>
      </c>
      <c r="AD372" s="30" t="str">
        <f>IF(SUM('Sales by Agent'!AB372:AD372)&gt;0,"YES","NO")</f>
        <v>NO</v>
      </c>
      <c r="AE372" s="30" t="str">
        <f>IF(SUM('Sales by Agent'!AC372:AE372)&gt;0,"YES","NO")</f>
        <v>NO</v>
      </c>
      <c r="AF372" s="30" t="str">
        <f>IF(SUM('Sales by Agent'!AD372:AF372)&gt;0,"YES","NO")</f>
        <v>NO</v>
      </c>
      <c r="AG372" s="30" t="str">
        <f>IF(SUM('Sales by Agent'!AE372:AG372)&gt;0,"YES","NO")</f>
        <v>NO</v>
      </c>
      <c r="AH372" s="30" t="str">
        <f>IF(SUM('Sales by Agent'!AF372:AH372)&gt;0,"YES","NO")</f>
        <v>NO</v>
      </c>
      <c r="AI372" s="30" t="str">
        <f>IF(SUM('Sales by Agent'!AG372:AI372)&gt;0,"YES","NO")</f>
        <v>NO</v>
      </c>
      <c r="AJ372" s="30" t="str">
        <f>IF(SUM('Sales by Agent'!AH372:AJ372)&gt;0,"YES","NO")</f>
        <v>NO</v>
      </c>
      <c r="AK372" s="30" t="str">
        <f>IF(SUM('Sales by Agent'!AI372:AK372)&gt;0,"YES","NO")</f>
        <v>NO</v>
      </c>
      <c r="AL372" s="30" t="str">
        <f>IF(SUM('Sales by Agent'!AJ372:AL372)&gt;0,"YES","NO")</f>
        <v>NO</v>
      </c>
      <c r="AM372" s="30" t="str">
        <f>IF(SUM('Sales by Agent'!AK372:AM372)&gt;0,"YES","NO")</f>
        <v>NO</v>
      </c>
      <c r="AN372" s="30" t="str">
        <f>IF(SUM('Sales by Agent'!AL372:AN372)&gt;0,"YES","NO")</f>
        <v>NO</v>
      </c>
      <c r="AO372" s="30" t="str">
        <f>IF(SUM('Sales by Agent'!AM372:AO372)&gt;0,"YES","NO")</f>
        <v>NO</v>
      </c>
      <c r="AP372" s="30" t="str">
        <f>IF(SUM('Sales by Agent'!AN372:AP372)&gt;0,"YES","NO")</f>
        <v>NO</v>
      </c>
      <c r="AQ372" s="30" t="str">
        <f>IF(SUM('Sales by Agent'!AO372:AQ372)&gt;0,"YES","NO")</f>
        <v>NO</v>
      </c>
      <c r="AR372" s="30" t="str">
        <f>IF(SUM('Sales by Agent'!AP372:AR372)&gt;0,"YES","NO")</f>
        <v>NO</v>
      </c>
      <c r="AS372" s="30" t="str">
        <f>IF(SUM('Sales by Agent'!AQ372:AS372)&gt;0,"YES","NO")</f>
        <v>NO</v>
      </c>
      <c r="AT372" s="30" t="str">
        <f>IF(SUM('Sales by Agent'!AR372:AT372)&gt;0,"YES","NO")</f>
        <v>NO</v>
      </c>
      <c r="AU372" s="30" t="str">
        <f>IF(SUM('Sales by Agent'!AS372:AU372)&gt;0,"YES","NO")</f>
        <v>NO</v>
      </c>
      <c r="AV372" s="30" t="str">
        <f>IF(SUM('Sales by Agent'!AT372:AV372)&gt;0,"YES","NO")</f>
        <v>NO</v>
      </c>
      <c r="AW372" s="87"/>
      <c r="AX372" t="str">
        <f t="shared" si="57"/>
        <v>NO</v>
      </c>
      <c r="AY372" t="str">
        <f t="shared" si="58"/>
        <v>NO</v>
      </c>
      <c r="AZ372" t="str">
        <f t="shared" si="59"/>
        <v>NO</v>
      </c>
      <c r="BA372" t="str">
        <f t="shared" si="60"/>
        <v>NO</v>
      </c>
      <c r="BB372" t="str">
        <f t="shared" si="61"/>
        <v>NO</v>
      </c>
      <c r="BC372" t="str">
        <f t="shared" si="62"/>
        <v>NO</v>
      </c>
      <c r="BD372" t="str">
        <f t="shared" si="63"/>
        <v>NO</v>
      </c>
      <c r="BE372" t="str">
        <f t="shared" si="64"/>
        <v>NO</v>
      </c>
      <c r="BF372" t="str">
        <f t="shared" si="65"/>
        <v>NO</v>
      </c>
      <c r="BG372" t="str">
        <f t="shared" si="66"/>
        <v>NO</v>
      </c>
      <c r="BH372" t="str">
        <f t="shared" si="56"/>
        <v>NO</v>
      </c>
    </row>
    <row r="373" spans="1:60">
      <c r="A373" s="564" t="s">
        <v>378</v>
      </c>
      <c r="B373" s="564" t="s">
        <v>2680</v>
      </c>
      <c r="C373" s="564" t="s">
        <v>376</v>
      </c>
      <c r="D373" s="564" t="s">
        <v>954</v>
      </c>
      <c r="E373" s="564" t="s">
        <v>1005</v>
      </c>
      <c r="F373" s="565">
        <v>1053250</v>
      </c>
      <c r="G373" s="31"/>
      <c r="H373" s="31"/>
      <c r="I373" s="30" t="str">
        <f>IF(SUM('Sales by Agent'!G373:I373)&gt;0,"YES","NO")</f>
        <v>NO</v>
      </c>
      <c r="J373" s="30" t="str">
        <f>IF(SUM('Sales by Agent'!H373:J373)&gt;0,"YES","NO")</f>
        <v>NO</v>
      </c>
      <c r="K373" s="30" t="str">
        <f>IF(SUM('Sales by Agent'!I373:K373)&gt;0,"YES","NO")</f>
        <v>NO</v>
      </c>
      <c r="L373" s="30" t="str">
        <f>IF(SUM('Sales by Agent'!J373:L373)&gt;0,"YES","NO")</f>
        <v>NO</v>
      </c>
      <c r="M373" s="30" t="str">
        <f>IF(SUM('Sales by Agent'!K373:M373)&gt;0,"YES","NO")</f>
        <v>YES</v>
      </c>
      <c r="N373" s="30" t="str">
        <f>IF(SUM('Sales by Agent'!L373:N373)&gt;0,"YES","NO")</f>
        <v>YES</v>
      </c>
      <c r="O373" s="30" t="str">
        <f>IF(SUM('Sales by Agent'!M373:O373)&gt;0,"YES","NO")</f>
        <v>YES</v>
      </c>
      <c r="P373" s="30" t="str">
        <f>IF(SUM('Sales by Agent'!N373:P373)&gt;0,"YES","NO")</f>
        <v>NO</v>
      </c>
      <c r="Q373" s="30" t="str">
        <f>IF(SUM('Sales by Agent'!O373:Q373)&gt;0,"YES","NO")</f>
        <v>YES</v>
      </c>
      <c r="R373" s="30" t="str">
        <f>IF(SUM('Sales by Agent'!P373:R373)&gt;0,"YES","NO")</f>
        <v>YES</v>
      </c>
      <c r="S373" s="30" t="str">
        <f>IF(SUM('Sales by Agent'!Q373:S373)&gt;0,"YES","NO")</f>
        <v>YES</v>
      </c>
      <c r="T373" s="30" t="str">
        <f>IF(SUM('Sales by Agent'!R373:T373)&gt;0,"YES","NO")</f>
        <v>YES</v>
      </c>
      <c r="U373" s="30" t="str">
        <f>IF(SUM('Sales by Agent'!S373:U373)&gt;0,"YES","NO")</f>
        <v>YES</v>
      </c>
      <c r="V373" s="30" t="str">
        <f>IF(SUM('Sales by Agent'!T373:V373)&gt;0,"YES","NO")</f>
        <v>YES</v>
      </c>
      <c r="W373" s="30" t="str">
        <f>IF(SUM('Sales by Agent'!U373:W373)&gt;0,"YES","NO")</f>
        <v>YES</v>
      </c>
      <c r="X373" s="30" t="str">
        <f>IF(SUM('Sales by Agent'!V373:X373)&gt;0,"YES","NO")</f>
        <v>YES</v>
      </c>
      <c r="Y373" s="30" t="str">
        <f>IF(SUM('Sales by Agent'!W373:Y373)&gt;0,"YES","NO")</f>
        <v>YES</v>
      </c>
      <c r="Z373" s="30" t="str">
        <f>IF(SUM('Sales by Agent'!X373:Z373)&gt;0,"YES","NO")</f>
        <v>YES</v>
      </c>
      <c r="AA373" s="30" t="str">
        <f>IF(SUM('Sales by Agent'!Y373:AA373)&gt;0,"YES","NO")</f>
        <v>YES</v>
      </c>
      <c r="AB373" s="30" t="str">
        <f>IF(SUM('Sales by Agent'!Z373:AB373)&gt;0,"YES","NO")</f>
        <v>YES</v>
      </c>
      <c r="AC373" s="30" t="str">
        <f>IF(SUM('Sales by Agent'!AA373:AC373)&gt;0,"YES","NO")</f>
        <v>YES</v>
      </c>
      <c r="AD373" s="30" t="str">
        <f>IF(SUM('Sales by Agent'!AB373:AD373)&gt;0,"YES","NO")</f>
        <v>YES</v>
      </c>
      <c r="AE373" s="30" t="str">
        <f>IF(SUM('Sales by Agent'!AC373:AE373)&gt;0,"YES","NO")</f>
        <v>YES</v>
      </c>
      <c r="AF373" s="30" t="str">
        <f>IF(SUM('Sales by Agent'!AD373:AF373)&gt;0,"YES","NO")</f>
        <v>YES</v>
      </c>
      <c r="AG373" s="30" t="str">
        <f>IF(SUM('Sales by Agent'!AE373:AG373)&gt;0,"YES","NO")</f>
        <v>YES</v>
      </c>
      <c r="AH373" s="30" t="str">
        <f>IF(SUM('Sales by Agent'!AF373:AH373)&gt;0,"YES","NO")</f>
        <v>YES</v>
      </c>
      <c r="AI373" s="30" t="str">
        <f>IF(SUM('Sales by Agent'!AG373:AI373)&gt;0,"YES","NO")</f>
        <v>YES</v>
      </c>
      <c r="AJ373" s="30" t="str">
        <f>IF(SUM('Sales by Agent'!AH373:AJ373)&gt;0,"YES","NO")</f>
        <v>YES</v>
      </c>
      <c r="AK373" s="30" t="str">
        <f>IF(SUM('Sales by Agent'!AI373:AK373)&gt;0,"YES","NO")</f>
        <v>NO</v>
      </c>
      <c r="AL373" s="30" t="str">
        <f>IF(SUM('Sales by Agent'!AJ373:AL373)&gt;0,"YES","NO")</f>
        <v>NO</v>
      </c>
      <c r="AM373" s="30" t="str">
        <f>IF(SUM('Sales by Agent'!AK373:AM373)&gt;0,"YES","NO")</f>
        <v>NO</v>
      </c>
      <c r="AN373" s="30" t="str">
        <f>IF(SUM('Sales by Agent'!AL373:AN373)&gt;0,"YES","NO")</f>
        <v>NO</v>
      </c>
      <c r="AO373" s="30" t="str">
        <f>IF(SUM('Sales by Agent'!AM373:AO373)&gt;0,"YES","NO")</f>
        <v>NO</v>
      </c>
      <c r="AP373" s="30" t="str">
        <f>IF(SUM('Sales by Agent'!AN373:AP373)&gt;0,"YES","NO")</f>
        <v>NO</v>
      </c>
      <c r="AQ373" s="30" t="str">
        <f>IF(SUM('Sales by Agent'!AO373:AQ373)&gt;0,"YES","NO")</f>
        <v>NO</v>
      </c>
      <c r="AR373" s="30" t="str">
        <f>IF(SUM('Sales by Agent'!AP373:AR373)&gt;0,"YES","NO")</f>
        <v>NO</v>
      </c>
      <c r="AS373" s="30" t="str">
        <f>IF(SUM('Sales by Agent'!AQ373:AS373)&gt;0,"YES","NO")</f>
        <v>NO</v>
      </c>
      <c r="AT373" s="30" t="str">
        <f>IF(SUM('Sales by Agent'!AR373:AT373)&gt;0,"YES","NO")</f>
        <v>YES</v>
      </c>
      <c r="AU373" s="30" t="str">
        <f>IF(SUM('Sales by Agent'!AS373:AU373)&gt;0,"YES","NO")</f>
        <v>YES</v>
      </c>
      <c r="AV373" s="30" t="str">
        <f>IF(SUM('Sales by Agent'!AT373:AV373)&gt;0,"YES","NO")</f>
        <v>YES</v>
      </c>
      <c r="AW373" s="87"/>
      <c r="AX373" t="str">
        <f t="shared" si="57"/>
        <v>NO</v>
      </c>
      <c r="AY373" t="str">
        <f t="shared" si="58"/>
        <v>NO</v>
      </c>
      <c r="AZ373" t="str">
        <f t="shared" si="59"/>
        <v>NO</v>
      </c>
      <c r="BA373" t="str">
        <f t="shared" si="60"/>
        <v>NO</v>
      </c>
      <c r="BB373" t="str">
        <f t="shared" si="61"/>
        <v>NO</v>
      </c>
      <c r="BC373" t="str">
        <f t="shared" si="62"/>
        <v>NO</v>
      </c>
      <c r="BD373" t="str">
        <f t="shared" si="63"/>
        <v>NEW INACTIVE</v>
      </c>
      <c r="BE373" t="str">
        <f t="shared" si="64"/>
        <v>NO</v>
      </c>
      <c r="BF373" t="str">
        <f t="shared" si="65"/>
        <v>NO</v>
      </c>
      <c r="BG373" t="str">
        <f t="shared" si="66"/>
        <v>NO</v>
      </c>
      <c r="BH373" t="str">
        <f t="shared" si="56"/>
        <v>NO</v>
      </c>
    </row>
    <row r="374" spans="1:60">
      <c r="A374" s="564" t="s">
        <v>379</v>
      </c>
      <c r="B374" s="564" t="s">
        <v>2681</v>
      </c>
      <c r="C374" s="564" t="s">
        <v>376</v>
      </c>
      <c r="D374" s="564" t="s">
        <v>954</v>
      </c>
      <c r="E374" s="564" t="s">
        <v>1005</v>
      </c>
      <c r="F374" s="565">
        <v>247350</v>
      </c>
      <c r="G374" s="31"/>
      <c r="H374" s="31"/>
      <c r="I374" s="30" t="str">
        <f>IF(SUM('Sales by Agent'!G374:I374)&gt;0,"YES","NO")</f>
        <v>NO</v>
      </c>
      <c r="J374" s="30" t="str">
        <f>IF(SUM('Sales by Agent'!H374:J374)&gt;0,"YES","NO")</f>
        <v>NO</v>
      </c>
      <c r="K374" s="30" t="str">
        <f>IF(SUM('Sales by Agent'!I374:K374)&gt;0,"YES","NO")</f>
        <v>NO</v>
      </c>
      <c r="L374" s="30" t="str">
        <f>IF(SUM('Sales by Agent'!J374:L374)&gt;0,"YES","NO")</f>
        <v>NO</v>
      </c>
      <c r="M374" s="30" t="str">
        <f>IF(SUM('Sales by Agent'!K374:M374)&gt;0,"YES","NO")</f>
        <v>NO</v>
      </c>
      <c r="N374" s="30" t="str">
        <f>IF(SUM('Sales by Agent'!L374:N374)&gt;0,"YES","NO")</f>
        <v>NO</v>
      </c>
      <c r="O374" s="30" t="str">
        <f>IF(SUM('Sales by Agent'!M374:O374)&gt;0,"YES","NO")</f>
        <v>NO</v>
      </c>
      <c r="P374" s="30" t="str">
        <f>IF(SUM('Sales by Agent'!N374:P374)&gt;0,"YES","NO")</f>
        <v>NO</v>
      </c>
      <c r="Q374" s="30" t="str">
        <f>IF(SUM('Sales by Agent'!O374:Q374)&gt;0,"YES","NO")</f>
        <v>NO</v>
      </c>
      <c r="R374" s="30" t="str">
        <f>IF(SUM('Sales by Agent'!P374:R374)&gt;0,"YES","NO")</f>
        <v>NO</v>
      </c>
      <c r="S374" s="30" t="str">
        <f>IF(SUM('Sales by Agent'!Q374:S374)&gt;0,"YES","NO")</f>
        <v>NO</v>
      </c>
      <c r="T374" s="30" t="str">
        <f>IF(SUM('Sales by Agent'!R374:T374)&gt;0,"YES","NO")</f>
        <v>NO</v>
      </c>
      <c r="U374" s="30" t="str">
        <f>IF(SUM('Sales by Agent'!S374:U374)&gt;0,"YES","NO")</f>
        <v>NO</v>
      </c>
      <c r="V374" s="30" t="str">
        <f>IF(SUM('Sales by Agent'!T374:V374)&gt;0,"YES","NO")</f>
        <v>NO</v>
      </c>
      <c r="W374" s="30" t="str">
        <f>IF(SUM('Sales by Agent'!U374:W374)&gt;0,"YES","NO")</f>
        <v>YES</v>
      </c>
      <c r="X374" s="30" t="str">
        <f>IF(SUM('Sales by Agent'!V374:X374)&gt;0,"YES","NO")</f>
        <v>YES</v>
      </c>
      <c r="Y374" s="30" t="str">
        <f>IF(SUM('Sales by Agent'!W374:Y374)&gt;0,"YES","NO")</f>
        <v>YES</v>
      </c>
      <c r="Z374" s="30" t="str">
        <f>IF(SUM('Sales by Agent'!X374:Z374)&gt;0,"YES","NO")</f>
        <v>YES</v>
      </c>
      <c r="AA374" s="30" t="str">
        <f>IF(SUM('Sales by Agent'!Y374:AA374)&gt;0,"YES","NO")</f>
        <v>YES</v>
      </c>
      <c r="AB374" s="30" t="str">
        <f>IF(SUM('Sales by Agent'!Z374:AB374)&gt;0,"YES","NO")</f>
        <v>YES</v>
      </c>
      <c r="AC374" s="30" t="str">
        <f>IF(SUM('Sales by Agent'!AA374:AC374)&gt;0,"YES","NO")</f>
        <v>YES</v>
      </c>
      <c r="AD374" s="30" t="str">
        <f>IF(SUM('Sales by Agent'!AB374:AD374)&gt;0,"YES","NO")</f>
        <v>NO</v>
      </c>
      <c r="AE374" s="30" t="str">
        <f>IF(SUM('Sales by Agent'!AC374:AE374)&gt;0,"YES","NO")</f>
        <v>NO</v>
      </c>
      <c r="AF374" s="30" t="str">
        <f>IF(SUM('Sales by Agent'!AD374:AF374)&gt;0,"YES","NO")</f>
        <v>NO</v>
      </c>
      <c r="AG374" s="30" t="str">
        <f>IF(SUM('Sales by Agent'!AE374:AG374)&gt;0,"YES","NO")</f>
        <v>NO</v>
      </c>
      <c r="AH374" s="30" t="str">
        <f>IF(SUM('Sales by Agent'!AF374:AH374)&gt;0,"YES","NO")</f>
        <v>NO</v>
      </c>
      <c r="AI374" s="30" t="str">
        <f>IF(SUM('Sales by Agent'!AG374:AI374)&gt;0,"YES","NO")</f>
        <v>NO</v>
      </c>
      <c r="AJ374" s="30" t="str">
        <f>IF(SUM('Sales by Agent'!AH374:AJ374)&gt;0,"YES","NO")</f>
        <v>NO</v>
      </c>
      <c r="AK374" s="30" t="str">
        <f>IF(SUM('Sales by Agent'!AI374:AK374)&gt;0,"YES","NO")</f>
        <v>NO</v>
      </c>
      <c r="AL374" s="30" t="str">
        <f>IF(SUM('Sales by Agent'!AJ374:AL374)&gt;0,"YES","NO")</f>
        <v>NO</v>
      </c>
      <c r="AM374" s="30" t="str">
        <f>IF(SUM('Sales by Agent'!AK374:AM374)&gt;0,"YES","NO")</f>
        <v>NO</v>
      </c>
      <c r="AN374" s="30" t="str">
        <f>IF(SUM('Sales by Agent'!AL374:AN374)&gt;0,"YES","NO")</f>
        <v>NO</v>
      </c>
      <c r="AO374" s="30" t="str">
        <f>IF(SUM('Sales by Agent'!AM374:AO374)&gt;0,"YES","NO")</f>
        <v>NO</v>
      </c>
      <c r="AP374" s="30" t="str">
        <f>IF(SUM('Sales by Agent'!AN374:AP374)&gt;0,"YES","NO")</f>
        <v>NO</v>
      </c>
      <c r="AQ374" s="30" t="str">
        <f>IF(SUM('Sales by Agent'!AO374:AQ374)&gt;0,"YES","NO")</f>
        <v>NO</v>
      </c>
      <c r="AR374" s="30" t="str">
        <f>IF(SUM('Sales by Agent'!AP374:AR374)&gt;0,"YES","NO")</f>
        <v>NO</v>
      </c>
      <c r="AS374" s="30" t="str">
        <f>IF(SUM('Sales by Agent'!AQ374:AS374)&gt;0,"YES","NO")</f>
        <v>NO</v>
      </c>
      <c r="AT374" s="30" t="str">
        <f>IF(SUM('Sales by Agent'!AR374:AT374)&gt;0,"YES","NO")</f>
        <v>NO</v>
      </c>
      <c r="AU374" s="30" t="str">
        <f>IF(SUM('Sales by Agent'!AS374:AU374)&gt;0,"YES","NO")</f>
        <v>NO</v>
      </c>
      <c r="AV374" s="30" t="str">
        <f>IF(SUM('Sales by Agent'!AT374:AV374)&gt;0,"YES","NO")</f>
        <v>NO</v>
      </c>
      <c r="AW374" s="87"/>
      <c r="AX374" t="str">
        <f t="shared" si="57"/>
        <v>NO</v>
      </c>
      <c r="AY374" t="str">
        <f t="shared" si="58"/>
        <v>NO</v>
      </c>
      <c r="AZ374" t="str">
        <f t="shared" si="59"/>
        <v>NO</v>
      </c>
      <c r="BA374" t="str">
        <f t="shared" si="60"/>
        <v>NO</v>
      </c>
      <c r="BB374" t="str">
        <f t="shared" si="61"/>
        <v>NO</v>
      </c>
      <c r="BC374" t="str">
        <f t="shared" si="62"/>
        <v>NO</v>
      </c>
      <c r="BD374" t="str">
        <f t="shared" si="63"/>
        <v>NO</v>
      </c>
      <c r="BE374" t="str">
        <f t="shared" si="64"/>
        <v>NO</v>
      </c>
      <c r="BF374" t="str">
        <f t="shared" si="65"/>
        <v>NO</v>
      </c>
      <c r="BG374" t="str">
        <f t="shared" si="66"/>
        <v>NO</v>
      </c>
      <c r="BH374" t="str">
        <f t="shared" si="56"/>
        <v>NO</v>
      </c>
    </row>
    <row r="375" spans="1:60">
      <c r="A375" s="564" t="s">
        <v>381</v>
      </c>
      <c r="B375" s="564" t="s">
        <v>2682</v>
      </c>
      <c r="C375" s="564" t="s">
        <v>376</v>
      </c>
      <c r="D375" s="564" t="s">
        <v>954</v>
      </c>
      <c r="E375" s="564" t="s">
        <v>1005</v>
      </c>
      <c r="F375" s="565">
        <v>545550</v>
      </c>
      <c r="G375" s="31"/>
      <c r="H375" s="31"/>
      <c r="I375" s="30" t="str">
        <f>IF(SUM('Sales by Agent'!G375:I375)&gt;0,"YES","NO")</f>
        <v>NO</v>
      </c>
      <c r="J375" s="30" t="str">
        <f>IF(SUM('Sales by Agent'!H375:J375)&gt;0,"YES","NO")</f>
        <v>NO</v>
      </c>
      <c r="K375" s="30" t="str">
        <f>IF(SUM('Sales by Agent'!I375:K375)&gt;0,"YES","NO")</f>
        <v>NO</v>
      </c>
      <c r="L375" s="30" t="str">
        <f>IF(SUM('Sales by Agent'!J375:L375)&gt;0,"YES","NO")</f>
        <v>NO</v>
      </c>
      <c r="M375" s="30" t="str">
        <f>IF(SUM('Sales by Agent'!K375:M375)&gt;0,"YES","NO")</f>
        <v>NO</v>
      </c>
      <c r="N375" s="30" t="str">
        <f>IF(SUM('Sales by Agent'!L375:N375)&gt;0,"YES","NO")</f>
        <v>NO</v>
      </c>
      <c r="O375" s="30" t="str">
        <f>IF(SUM('Sales by Agent'!M375:O375)&gt;0,"YES","NO")</f>
        <v>NO</v>
      </c>
      <c r="P375" s="30" t="str">
        <f>IF(SUM('Sales by Agent'!N375:P375)&gt;0,"YES","NO")</f>
        <v>NO</v>
      </c>
      <c r="Q375" s="30" t="str">
        <f>IF(SUM('Sales by Agent'!O375:Q375)&gt;0,"YES","NO")</f>
        <v>NO</v>
      </c>
      <c r="R375" s="30" t="str">
        <f>IF(SUM('Sales by Agent'!P375:R375)&gt;0,"YES","NO")</f>
        <v>NO</v>
      </c>
      <c r="S375" s="30" t="str">
        <f>IF(SUM('Sales by Agent'!Q375:S375)&gt;0,"YES","NO")</f>
        <v>NO</v>
      </c>
      <c r="T375" s="30" t="str">
        <f>IF(SUM('Sales by Agent'!R375:T375)&gt;0,"YES","NO")</f>
        <v>NO</v>
      </c>
      <c r="U375" s="30" t="str">
        <f>IF(SUM('Sales by Agent'!S375:U375)&gt;0,"YES","NO")</f>
        <v>NO</v>
      </c>
      <c r="V375" s="30" t="str">
        <f>IF(SUM('Sales by Agent'!T375:V375)&gt;0,"YES","NO")</f>
        <v>NO</v>
      </c>
      <c r="W375" s="30" t="str">
        <f>IF(SUM('Sales by Agent'!U375:W375)&gt;0,"YES","NO")</f>
        <v>YES</v>
      </c>
      <c r="X375" s="30" t="str">
        <f>IF(SUM('Sales by Agent'!V375:X375)&gt;0,"YES","NO")</f>
        <v>YES</v>
      </c>
      <c r="Y375" s="30" t="str">
        <f>IF(SUM('Sales by Agent'!W375:Y375)&gt;0,"YES","NO")</f>
        <v>YES</v>
      </c>
      <c r="Z375" s="30" t="str">
        <f>IF(SUM('Sales by Agent'!X375:Z375)&gt;0,"YES","NO")</f>
        <v>YES</v>
      </c>
      <c r="AA375" s="30" t="str">
        <f>IF(SUM('Sales by Agent'!Y375:AA375)&gt;0,"YES","NO")</f>
        <v>YES</v>
      </c>
      <c r="AB375" s="30" t="str">
        <f>IF(SUM('Sales by Agent'!Z375:AB375)&gt;0,"YES","NO")</f>
        <v>YES</v>
      </c>
      <c r="AC375" s="30" t="str">
        <f>IF(SUM('Sales by Agent'!AA375:AC375)&gt;0,"YES","NO")</f>
        <v>YES</v>
      </c>
      <c r="AD375" s="30" t="str">
        <f>IF(SUM('Sales by Agent'!AB375:AD375)&gt;0,"YES","NO")</f>
        <v>YES</v>
      </c>
      <c r="AE375" s="30" t="str">
        <f>IF(SUM('Sales by Agent'!AC375:AE375)&gt;0,"YES","NO")</f>
        <v>YES</v>
      </c>
      <c r="AF375" s="30" t="str">
        <f>IF(SUM('Sales by Agent'!AD375:AF375)&gt;0,"YES","NO")</f>
        <v>NO</v>
      </c>
      <c r="AG375" s="30" t="str">
        <f>IF(SUM('Sales by Agent'!AE375:AG375)&gt;0,"YES","NO")</f>
        <v>NO</v>
      </c>
      <c r="AH375" s="30" t="str">
        <f>IF(SUM('Sales by Agent'!AF375:AH375)&gt;0,"YES","NO")</f>
        <v>NO</v>
      </c>
      <c r="AI375" s="30" t="str">
        <f>IF(SUM('Sales by Agent'!AG375:AI375)&gt;0,"YES","NO")</f>
        <v>NO</v>
      </c>
      <c r="AJ375" s="30" t="str">
        <f>IF(SUM('Sales by Agent'!AH375:AJ375)&gt;0,"YES","NO")</f>
        <v>NO</v>
      </c>
      <c r="AK375" s="30" t="str">
        <f>IF(SUM('Sales by Agent'!AI375:AK375)&gt;0,"YES","NO")</f>
        <v>NO</v>
      </c>
      <c r="AL375" s="30" t="str">
        <f>IF(SUM('Sales by Agent'!AJ375:AL375)&gt;0,"YES","NO")</f>
        <v>NO</v>
      </c>
      <c r="AM375" s="30" t="str">
        <f>IF(SUM('Sales by Agent'!AK375:AM375)&gt;0,"YES","NO")</f>
        <v>NO</v>
      </c>
      <c r="AN375" s="30" t="str">
        <f>IF(SUM('Sales by Agent'!AL375:AN375)&gt;0,"YES","NO")</f>
        <v>NO</v>
      </c>
      <c r="AO375" s="30" t="str">
        <f>IF(SUM('Sales by Agent'!AM375:AO375)&gt;0,"YES","NO")</f>
        <v>NO</v>
      </c>
      <c r="AP375" s="30" t="str">
        <f>IF(SUM('Sales by Agent'!AN375:AP375)&gt;0,"YES","NO")</f>
        <v>NO</v>
      </c>
      <c r="AQ375" s="30" t="str">
        <f>IF(SUM('Sales by Agent'!AO375:AQ375)&gt;0,"YES","NO")</f>
        <v>NO</v>
      </c>
      <c r="AR375" s="30" t="str">
        <f>IF(SUM('Sales by Agent'!AP375:AR375)&gt;0,"YES","NO")</f>
        <v>NO</v>
      </c>
      <c r="AS375" s="30" t="str">
        <f>IF(SUM('Sales by Agent'!AQ375:AS375)&gt;0,"YES","NO")</f>
        <v>NO</v>
      </c>
      <c r="AT375" s="30" t="str">
        <f>IF(SUM('Sales by Agent'!AR375:AT375)&gt;0,"YES","NO")</f>
        <v>NO</v>
      </c>
      <c r="AU375" s="30" t="str">
        <f>IF(SUM('Sales by Agent'!AS375:AU375)&gt;0,"YES","NO")</f>
        <v>NO</v>
      </c>
      <c r="AV375" s="30" t="str">
        <f>IF(SUM('Sales by Agent'!AT375:AV375)&gt;0,"YES","NO")</f>
        <v>NO</v>
      </c>
      <c r="AW375" s="87"/>
      <c r="AX375" t="str">
        <f t="shared" si="57"/>
        <v>NO</v>
      </c>
      <c r="AY375" t="str">
        <f t="shared" si="58"/>
        <v>NEW INACTIVE</v>
      </c>
      <c r="AZ375" t="str">
        <f t="shared" si="59"/>
        <v>NO</v>
      </c>
      <c r="BA375" t="str">
        <f t="shared" si="60"/>
        <v>NO</v>
      </c>
      <c r="BB375" t="str">
        <f t="shared" si="61"/>
        <v>NO</v>
      </c>
      <c r="BC375" t="str">
        <f t="shared" si="62"/>
        <v>NO</v>
      </c>
      <c r="BD375" t="str">
        <f t="shared" si="63"/>
        <v>NO</v>
      </c>
      <c r="BE375" t="str">
        <f t="shared" si="64"/>
        <v>NO</v>
      </c>
      <c r="BF375" t="str">
        <f t="shared" si="65"/>
        <v>NO</v>
      </c>
      <c r="BG375" t="str">
        <f t="shared" si="66"/>
        <v>NO</v>
      </c>
      <c r="BH375" t="str">
        <f t="shared" si="56"/>
        <v>NO</v>
      </c>
    </row>
    <row r="376" spans="1:60">
      <c r="A376" s="564" t="s">
        <v>1941</v>
      </c>
      <c r="B376" s="564" t="s">
        <v>2683</v>
      </c>
      <c r="C376" s="564" t="s">
        <v>376</v>
      </c>
      <c r="D376" s="564" t="s">
        <v>954</v>
      </c>
      <c r="E376" s="564" t="s">
        <v>1005</v>
      </c>
      <c r="F376" s="565">
        <v>348650</v>
      </c>
      <c r="G376" s="31"/>
      <c r="H376" s="31"/>
      <c r="I376" s="30" t="str">
        <f>IF(SUM('Sales by Agent'!G376:I376)&gt;0,"YES","NO")</f>
        <v>NO</v>
      </c>
      <c r="J376" s="30" t="str">
        <f>IF(SUM('Sales by Agent'!H376:J376)&gt;0,"YES","NO")</f>
        <v>NO</v>
      </c>
      <c r="K376" s="30" t="str">
        <f>IF(SUM('Sales by Agent'!I376:K376)&gt;0,"YES","NO")</f>
        <v>NO</v>
      </c>
      <c r="L376" s="30" t="str">
        <f>IF(SUM('Sales by Agent'!J376:L376)&gt;0,"YES","NO")</f>
        <v>NO</v>
      </c>
      <c r="M376" s="30" t="str">
        <f>IF(SUM('Sales by Agent'!K376:M376)&gt;0,"YES","NO")</f>
        <v>NO</v>
      </c>
      <c r="N376" s="30" t="str">
        <f>IF(SUM('Sales by Agent'!L376:N376)&gt;0,"YES","NO")</f>
        <v>NO</v>
      </c>
      <c r="O376" s="30" t="str">
        <f>IF(SUM('Sales by Agent'!M376:O376)&gt;0,"YES","NO")</f>
        <v>NO</v>
      </c>
      <c r="P376" s="30" t="str">
        <f>IF(SUM('Sales by Agent'!N376:P376)&gt;0,"YES","NO")</f>
        <v>NO</v>
      </c>
      <c r="Q376" s="30" t="str">
        <f>IF(SUM('Sales by Agent'!O376:Q376)&gt;0,"YES","NO")</f>
        <v>NO</v>
      </c>
      <c r="R376" s="30" t="str">
        <f>IF(SUM('Sales by Agent'!P376:R376)&gt;0,"YES","NO")</f>
        <v>NO</v>
      </c>
      <c r="S376" s="30" t="str">
        <f>IF(SUM('Sales by Agent'!Q376:S376)&gt;0,"YES","NO")</f>
        <v>NO</v>
      </c>
      <c r="T376" s="30" t="str">
        <f>IF(SUM('Sales by Agent'!R376:T376)&gt;0,"YES","NO")</f>
        <v>NO</v>
      </c>
      <c r="U376" s="30" t="str">
        <f>IF(SUM('Sales by Agent'!S376:U376)&gt;0,"YES","NO")</f>
        <v>NO</v>
      </c>
      <c r="V376" s="30" t="str">
        <f>IF(SUM('Sales by Agent'!T376:V376)&gt;0,"YES","NO")</f>
        <v>NO</v>
      </c>
      <c r="W376" s="30" t="str">
        <f>IF(SUM('Sales by Agent'!U376:W376)&gt;0,"YES","NO")</f>
        <v>NO</v>
      </c>
      <c r="X376" s="30" t="str">
        <f>IF(SUM('Sales by Agent'!V376:X376)&gt;0,"YES","NO")</f>
        <v>NO</v>
      </c>
      <c r="Y376" s="30" t="str">
        <f>IF(SUM('Sales by Agent'!W376:Y376)&gt;0,"YES","NO")</f>
        <v>NO</v>
      </c>
      <c r="Z376" s="30" t="str">
        <f>IF(SUM('Sales by Agent'!X376:Z376)&gt;0,"YES","NO")</f>
        <v>NO</v>
      </c>
      <c r="AA376" s="30" t="str">
        <f>IF(SUM('Sales by Agent'!Y376:AA376)&gt;0,"YES","NO")</f>
        <v>NO</v>
      </c>
      <c r="AB376" s="30" t="str">
        <f>IF(SUM('Sales by Agent'!Z376:AB376)&gt;0,"YES","NO")</f>
        <v>NO</v>
      </c>
      <c r="AC376" s="30" t="str">
        <f>IF(SUM('Sales by Agent'!AA376:AC376)&gt;0,"YES","NO")</f>
        <v>NO</v>
      </c>
      <c r="AD376" s="30" t="str">
        <f>IF(SUM('Sales by Agent'!AB376:AD376)&gt;0,"YES","NO")</f>
        <v>YES</v>
      </c>
      <c r="AE376" s="30" t="str">
        <f>IF(SUM('Sales by Agent'!AC376:AE376)&gt;0,"YES","NO")</f>
        <v>YES</v>
      </c>
      <c r="AF376" s="30" t="str">
        <f>IF(SUM('Sales by Agent'!AD376:AF376)&gt;0,"YES","NO")</f>
        <v>YES</v>
      </c>
      <c r="AG376" s="30" t="str">
        <f>IF(SUM('Sales by Agent'!AE376:AG376)&gt;0,"YES","NO")</f>
        <v>YES</v>
      </c>
      <c r="AH376" s="30" t="str">
        <f>IF(SUM('Sales by Agent'!AF376:AH376)&gt;0,"YES","NO")</f>
        <v>YES</v>
      </c>
      <c r="AI376" s="30" t="str">
        <f>IF(SUM('Sales by Agent'!AG376:AI376)&gt;0,"YES","NO")</f>
        <v>YES</v>
      </c>
      <c r="AJ376" s="30" t="str">
        <f>IF(SUM('Sales by Agent'!AH376:AJ376)&gt;0,"YES","NO")</f>
        <v>YES</v>
      </c>
      <c r="AK376" s="30" t="str">
        <f>IF(SUM('Sales by Agent'!AI376:AK376)&gt;0,"YES","NO")</f>
        <v>YES</v>
      </c>
      <c r="AL376" s="30" t="str">
        <f>IF(SUM('Sales by Agent'!AJ376:AL376)&gt;0,"YES","NO")</f>
        <v>YES</v>
      </c>
      <c r="AM376" s="30" t="str">
        <f>IF(SUM('Sales by Agent'!AK376:AM376)&gt;0,"YES","NO")</f>
        <v>YES</v>
      </c>
      <c r="AN376" s="30" t="str">
        <f>IF(SUM('Sales by Agent'!AL376:AN376)&gt;0,"YES","NO")</f>
        <v>YES</v>
      </c>
      <c r="AO376" s="30" t="str">
        <f>IF(SUM('Sales by Agent'!AM376:AO376)&gt;0,"YES","NO")</f>
        <v>YES</v>
      </c>
      <c r="AP376" s="30" t="str">
        <f>IF(SUM('Sales by Agent'!AN376:AP376)&gt;0,"YES","NO")</f>
        <v>YES</v>
      </c>
      <c r="AQ376" s="30" t="str">
        <f>IF(SUM('Sales by Agent'!AO376:AQ376)&gt;0,"YES","NO")</f>
        <v>YES</v>
      </c>
      <c r="AR376" s="30" t="str">
        <f>IF(SUM('Sales by Agent'!AP376:AR376)&gt;0,"YES","NO")</f>
        <v>YES</v>
      </c>
      <c r="AS376" s="30" t="str">
        <f>IF(SUM('Sales by Agent'!AQ376:AS376)&gt;0,"YES","NO")</f>
        <v>NO</v>
      </c>
      <c r="AT376" s="30" t="str">
        <f>IF(SUM('Sales by Agent'!AR376:AT376)&gt;0,"YES","NO")</f>
        <v>YES</v>
      </c>
      <c r="AU376" s="30" t="str">
        <f>IF(SUM('Sales by Agent'!AS376:AU376)&gt;0,"YES","NO")</f>
        <v>YES</v>
      </c>
      <c r="AV376" s="30" t="str">
        <f>IF(SUM('Sales by Agent'!AT376:AV376)&gt;0,"YES","NO")</f>
        <v>YES</v>
      </c>
      <c r="AW376" s="87"/>
      <c r="AX376" t="str">
        <f t="shared" si="57"/>
        <v>NO</v>
      </c>
      <c r="AY376" t="str">
        <f t="shared" si="58"/>
        <v>NO</v>
      </c>
      <c r="AZ376" t="str">
        <f t="shared" si="59"/>
        <v>NO</v>
      </c>
      <c r="BA376" t="str">
        <f t="shared" si="60"/>
        <v>NO</v>
      </c>
      <c r="BB376" t="str">
        <f t="shared" si="61"/>
        <v>NO</v>
      </c>
      <c r="BC376" t="str">
        <f t="shared" si="62"/>
        <v>NO</v>
      </c>
      <c r="BD376" t="str">
        <f t="shared" si="63"/>
        <v>NO</v>
      </c>
      <c r="BE376" t="str">
        <f t="shared" si="64"/>
        <v>NO</v>
      </c>
      <c r="BF376" t="str">
        <f t="shared" si="65"/>
        <v>NO</v>
      </c>
      <c r="BG376" t="str">
        <f t="shared" si="66"/>
        <v>NO</v>
      </c>
      <c r="BH376" t="str">
        <f t="shared" si="56"/>
        <v>NO</v>
      </c>
    </row>
    <row r="377" spans="1:60">
      <c r="A377" s="564" t="s">
        <v>385</v>
      </c>
      <c r="B377" s="564" t="s">
        <v>2684</v>
      </c>
      <c r="C377" s="564" t="s">
        <v>376</v>
      </c>
      <c r="D377" s="564" t="s">
        <v>954</v>
      </c>
      <c r="E377" s="564" t="s">
        <v>1005</v>
      </c>
      <c r="F377" s="565">
        <v>161100</v>
      </c>
      <c r="G377" s="31"/>
      <c r="H377" s="31"/>
      <c r="I377" s="30" t="str">
        <f>IF(SUM('Sales by Agent'!G377:I377)&gt;0,"YES","NO")</f>
        <v>NO</v>
      </c>
      <c r="J377" s="30" t="str">
        <f>IF(SUM('Sales by Agent'!H377:J377)&gt;0,"YES","NO")</f>
        <v>NO</v>
      </c>
      <c r="K377" s="30" t="str">
        <f>IF(SUM('Sales by Agent'!I377:K377)&gt;0,"YES","NO")</f>
        <v>NO</v>
      </c>
      <c r="L377" s="30" t="str">
        <f>IF(SUM('Sales by Agent'!J377:L377)&gt;0,"YES","NO")</f>
        <v>NO</v>
      </c>
      <c r="M377" s="30" t="str">
        <f>IF(SUM('Sales by Agent'!K377:M377)&gt;0,"YES","NO")</f>
        <v>NO</v>
      </c>
      <c r="N377" s="30" t="str">
        <f>IF(SUM('Sales by Agent'!L377:N377)&gt;0,"YES","NO")</f>
        <v>NO</v>
      </c>
      <c r="O377" s="30" t="str">
        <f>IF(SUM('Sales by Agent'!M377:O377)&gt;0,"YES","NO")</f>
        <v>NO</v>
      </c>
      <c r="P377" s="30" t="str">
        <f>IF(SUM('Sales by Agent'!N377:P377)&gt;0,"YES","NO")</f>
        <v>NO</v>
      </c>
      <c r="Q377" s="30" t="str">
        <f>IF(SUM('Sales by Agent'!O377:Q377)&gt;0,"YES","NO")</f>
        <v>NO</v>
      </c>
      <c r="R377" s="30" t="str">
        <f>IF(SUM('Sales by Agent'!P377:R377)&gt;0,"YES","NO")</f>
        <v>NO</v>
      </c>
      <c r="S377" s="30" t="str">
        <f>IF(SUM('Sales by Agent'!Q377:S377)&gt;0,"YES","NO")</f>
        <v>NO</v>
      </c>
      <c r="T377" s="30" t="str">
        <f>IF(SUM('Sales by Agent'!R377:T377)&gt;0,"YES","NO")</f>
        <v>NO</v>
      </c>
      <c r="U377" s="30" t="str">
        <f>IF(SUM('Sales by Agent'!S377:U377)&gt;0,"YES","NO")</f>
        <v>NO</v>
      </c>
      <c r="V377" s="30" t="str">
        <f>IF(SUM('Sales by Agent'!T377:V377)&gt;0,"YES","NO")</f>
        <v>NO</v>
      </c>
      <c r="W377" s="30" t="str">
        <f>IF(SUM('Sales by Agent'!U377:W377)&gt;0,"YES","NO")</f>
        <v>NO</v>
      </c>
      <c r="X377" s="30" t="str">
        <f>IF(SUM('Sales by Agent'!V377:X377)&gt;0,"YES","NO")</f>
        <v>NO</v>
      </c>
      <c r="Y377" s="30" t="str">
        <f>IF(SUM('Sales by Agent'!W377:Y377)&gt;0,"YES","NO")</f>
        <v>NO</v>
      </c>
      <c r="Z377" s="30" t="str">
        <f>IF(SUM('Sales by Agent'!X377:Z377)&gt;0,"YES","NO")</f>
        <v>NO</v>
      </c>
      <c r="AA377" s="30" t="str">
        <f>IF(SUM('Sales by Agent'!Y377:AA377)&gt;0,"YES","NO")</f>
        <v>NO</v>
      </c>
      <c r="AB377" s="30" t="str">
        <f>IF(SUM('Sales by Agent'!Z377:AB377)&gt;0,"YES","NO")</f>
        <v>NO</v>
      </c>
      <c r="AC377" s="30" t="str">
        <f>IF(SUM('Sales by Agent'!AA377:AC377)&gt;0,"YES","NO")</f>
        <v>NO</v>
      </c>
      <c r="AD377" s="30" t="str">
        <f>IF(SUM('Sales by Agent'!AB377:AD377)&gt;0,"YES","NO")</f>
        <v>YES</v>
      </c>
      <c r="AE377" s="30" t="str">
        <f>IF(SUM('Sales by Agent'!AC377:AE377)&gt;0,"YES","NO")</f>
        <v>YES</v>
      </c>
      <c r="AF377" s="30" t="str">
        <f>IF(SUM('Sales by Agent'!AD377:AF377)&gt;0,"YES","NO")</f>
        <v>YES</v>
      </c>
      <c r="AG377" s="30" t="str">
        <f>IF(SUM('Sales by Agent'!AE377:AG377)&gt;0,"YES","NO")</f>
        <v>YES</v>
      </c>
      <c r="AH377" s="30" t="str">
        <f>IF(SUM('Sales by Agent'!AF377:AH377)&gt;0,"YES","NO")</f>
        <v>NO</v>
      </c>
      <c r="AI377" s="30" t="str">
        <f>IF(SUM('Sales by Agent'!AG377:AI377)&gt;0,"YES","NO")</f>
        <v>NO</v>
      </c>
      <c r="AJ377" s="30" t="str">
        <f>IF(SUM('Sales by Agent'!AH377:AJ377)&gt;0,"YES","NO")</f>
        <v>NO</v>
      </c>
      <c r="AK377" s="30" t="str">
        <f>IF(SUM('Sales by Agent'!AI377:AK377)&gt;0,"YES","NO")</f>
        <v>NO</v>
      </c>
      <c r="AL377" s="30" t="str">
        <f>IF(SUM('Sales by Agent'!AJ377:AL377)&gt;0,"YES","NO")</f>
        <v>NO</v>
      </c>
      <c r="AM377" s="30" t="str">
        <f>IF(SUM('Sales by Agent'!AK377:AM377)&gt;0,"YES","NO")</f>
        <v>NO</v>
      </c>
      <c r="AN377" s="30" t="str">
        <f>IF(SUM('Sales by Agent'!AL377:AN377)&gt;0,"YES","NO")</f>
        <v>NO</v>
      </c>
      <c r="AO377" s="30" t="str">
        <f>IF(SUM('Sales by Agent'!AM377:AO377)&gt;0,"YES","NO")</f>
        <v>NO</v>
      </c>
      <c r="AP377" s="30" t="str">
        <f>IF(SUM('Sales by Agent'!AN377:AP377)&gt;0,"YES","NO")</f>
        <v>NO</v>
      </c>
      <c r="AQ377" s="30" t="str">
        <f>IF(SUM('Sales by Agent'!AO377:AQ377)&gt;0,"YES","NO")</f>
        <v>NO</v>
      </c>
      <c r="AR377" s="30" t="str">
        <f>IF(SUM('Sales by Agent'!AP377:AR377)&gt;0,"YES","NO")</f>
        <v>NO</v>
      </c>
      <c r="AS377" s="30" t="str">
        <f>IF(SUM('Sales by Agent'!AQ377:AS377)&gt;0,"YES","NO")</f>
        <v>NO</v>
      </c>
      <c r="AT377" s="30" t="str">
        <f>IF(SUM('Sales by Agent'!AR377:AT377)&gt;0,"YES","NO")</f>
        <v>NO</v>
      </c>
      <c r="AU377" s="30" t="str">
        <f>IF(SUM('Sales by Agent'!AS377:AU377)&gt;0,"YES","NO")</f>
        <v>NO</v>
      </c>
      <c r="AV377" s="30" t="str">
        <f>IF(SUM('Sales by Agent'!AT377:AV377)&gt;0,"YES","NO")</f>
        <v>NO</v>
      </c>
      <c r="AW377" s="87"/>
      <c r="AX377" t="str">
        <f t="shared" si="57"/>
        <v>NO</v>
      </c>
      <c r="AY377" t="str">
        <f t="shared" si="58"/>
        <v>NO</v>
      </c>
      <c r="AZ377" t="str">
        <f t="shared" si="59"/>
        <v>NO</v>
      </c>
      <c r="BA377" t="str">
        <f t="shared" si="60"/>
        <v>NEW INACTIVE</v>
      </c>
      <c r="BB377" t="str">
        <f t="shared" si="61"/>
        <v>NO</v>
      </c>
      <c r="BC377" t="str">
        <f t="shared" si="62"/>
        <v>NO</v>
      </c>
      <c r="BD377" t="str">
        <f t="shared" si="63"/>
        <v>NO</v>
      </c>
      <c r="BE377" t="str">
        <f t="shared" si="64"/>
        <v>NO</v>
      </c>
      <c r="BF377" t="str">
        <f t="shared" si="65"/>
        <v>NO</v>
      </c>
      <c r="BG377" t="str">
        <f t="shared" si="66"/>
        <v>NO</v>
      </c>
      <c r="BH377" t="str">
        <f t="shared" si="56"/>
        <v>NO</v>
      </c>
    </row>
    <row r="378" spans="1:60">
      <c r="A378" s="564" t="s">
        <v>387</v>
      </c>
      <c r="B378" s="564" t="s">
        <v>2685</v>
      </c>
      <c r="C378" s="564" t="s">
        <v>376</v>
      </c>
      <c r="D378" s="564" t="s">
        <v>954</v>
      </c>
      <c r="E378" s="564" t="s">
        <v>1005</v>
      </c>
      <c r="F378" s="565">
        <v>36000</v>
      </c>
      <c r="G378" s="31"/>
      <c r="H378" s="31"/>
      <c r="I378" s="30" t="str">
        <f>IF(SUM('Sales by Agent'!G378:I378)&gt;0,"YES","NO")</f>
        <v>NO</v>
      </c>
      <c r="J378" s="30" t="str">
        <f>IF(SUM('Sales by Agent'!H378:J378)&gt;0,"YES","NO")</f>
        <v>NO</v>
      </c>
      <c r="K378" s="30" t="str">
        <f>IF(SUM('Sales by Agent'!I378:K378)&gt;0,"YES","NO")</f>
        <v>NO</v>
      </c>
      <c r="L378" s="30" t="str">
        <f>IF(SUM('Sales by Agent'!J378:L378)&gt;0,"YES","NO")</f>
        <v>NO</v>
      </c>
      <c r="M378" s="30" t="str">
        <f>IF(SUM('Sales by Agent'!K378:M378)&gt;0,"YES","NO")</f>
        <v>NO</v>
      </c>
      <c r="N378" s="30" t="str">
        <f>IF(SUM('Sales by Agent'!L378:N378)&gt;0,"YES","NO")</f>
        <v>NO</v>
      </c>
      <c r="O378" s="30" t="str">
        <f>IF(SUM('Sales by Agent'!M378:O378)&gt;0,"YES","NO")</f>
        <v>NO</v>
      </c>
      <c r="P378" s="30" t="str">
        <f>IF(SUM('Sales by Agent'!N378:P378)&gt;0,"YES","NO")</f>
        <v>NO</v>
      </c>
      <c r="Q378" s="30" t="str">
        <f>IF(SUM('Sales by Agent'!O378:Q378)&gt;0,"YES","NO")</f>
        <v>NO</v>
      </c>
      <c r="R378" s="30" t="str">
        <f>IF(SUM('Sales by Agent'!P378:R378)&gt;0,"YES","NO")</f>
        <v>NO</v>
      </c>
      <c r="S378" s="30" t="str">
        <f>IF(SUM('Sales by Agent'!Q378:S378)&gt;0,"YES","NO")</f>
        <v>NO</v>
      </c>
      <c r="T378" s="30" t="str">
        <f>IF(SUM('Sales by Agent'!R378:T378)&gt;0,"YES","NO")</f>
        <v>NO</v>
      </c>
      <c r="U378" s="30" t="str">
        <f>IF(SUM('Sales by Agent'!S378:U378)&gt;0,"YES","NO")</f>
        <v>NO</v>
      </c>
      <c r="V378" s="30" t="str">
        <f>IF(SUM('Sales by Agent'!T378:V378)&gt;0,"YES","NO")</f>
        <v>NO</v>
      </c>
      <c r="W378" s="30" t="str">
        <f>IF(SUM('Sales by Agent'!U378:W378)&gt;0,"YES","NO")</f>
        <v>NO</v>
      </c>
      <c r="X378" s="30" t="str">
        <f>IF(SUM('Sales by Agent'!V378:X378)&gt;0,"YES","NO")</f>
        <v>NO</v>
      </c>
      <c r="Y378" s="30" t="str">
        <f>IF(SUM('Sales by Agent'!W378:Y378)&gt;0,"YES","NO")</f>
        <v>NO</v>
      </c>
      <c r="Z378" s="30" t="str">
        <f>IF(SUM('Sales by Agent'!X378:Z378)&gt;0,"YES","NO")</f>
        <v>NO</v>
      </c>
      <c r="AA378" s="30" t="str">
        <f>IF(SUM('Sales by Agent'!Y378:AA378)&gt;0,"YES","NO")</f>
        <v>NO</v>
      </c>
      <c r="AB378" s="30" t="str">
        <f>IF(SUM('Sales by Agent'!Z378:AB378)&gt;0,"YES","NO")</f>
        <v>NO</v>
      </c>
      <c r="AC378" s="30" t="str">
        <f>IF(SUM('Sales by Agent'!AA378:AC378)&gt;0,"YES","NO")</f>
        <v>NO</v>
      </c>
      <c r="AD378" s="30" t="str">
        <f>IF(SUM('Sales by Agent'!AB378:AD378)&gt;0,"YES","NO")</f>
        <v>NO</v>
      </c>
      <c r="AE378" s="30" t="str">
        <f>IF(SUM('Sales by Agent'!AC378:AE378)&gt;0,"YES","NO")</f>
        <v>NO</v>
      </c>
      <c r="AF378" s="30" t="str">
        <f>IF(SUM('Sales by Agent'!AD378:AF378)&gt;0,"YES","NO")</f>
        <v>NO</v>
      </c>
      <c r="AG378" s="30" t="str">
        <f>IF(SUM('Sales by Agent'!AE378:AG378)&gt;0,"YES","NO")</f>
        <v>YES</v>
      </c>
      <c r="AH378" s="30" t="str">
        <f>IF(SUM('Sales by Agent'!AF378:AH378)&gt;0,"YES","NO")</f>
        <v>YES</v>
      </c>
      <c r="AI378" s="30" t="str">
        <f>IF(SUM('Sales by Agent'!AG378:AI378)&gt;0,"YES","NO")</f>
        <v>YES</v>
      </c>
      <c r="AJ378" s="30" t="str">
        <f>IF(SUM('Sales by Agent'!AH378:AJ378)&gt;0,"YES","NO")</f>
        <v>NO</v>
      </c>
      <c r="AK378" s="30" t="str">
        <f>IF(SUM('Sales by Agent'!AI378:AK378)&gt;0,"YES","NO")</f>
        <v>NO</v>
      </c>
      <c r="AL378" s="30" t="str">
        <f>IF(SUM('Sales by Agent'!AJ378:AL378)&gt;0,"YES","NO")</f>
        <v>NO</v>
      </c>
      <c r="AM378" s="30" t="str">
        <f>IF(SUM('Sales by Agent'!AK378:AM378)&gt;0,"YES","NO")</f>
        <v>NO</v>
      </c>
      <c r="AN378" s="30" t="str">
        <f>IF(SUM('Sales by Agent'!AL378:AN378)&gt;0,"YES","NO")</f>
        <v>NO</v>
      </c>
      <c r="AO378" s="30" t="str">
        <f>IF(SUM('Sales by Agent'!AM378:AO378)&gt;0,"YES","NO")</f>
        <v>NO</v>
      </c>
      <c r="AP378" s="30" t="str">
        <f>IF(SUM('Sales by Agent'!AN378:AP378)&gt;0,"YES","NO")</f>
        <v>NO</v>
      </c>
      <c r="AQ378" s="30" t="str">
        <f>IF(SUM('Sales by Agent'!AO378:AQ378)&gt;0,"YES","NO")</f>
        <v>NO</v>
      </c>
      <c r="AR378" s="30" t="str">
        <f>IF(SUM('Sales by Agent'!AP378:AR378)&gt;0,"YES","NO")</f>
        <v>NO</v>
      </c>
      <c r="AS378" s="30" t="str">
        <f>IF(SUM('Sales by Agent'!AQ378:AS378)&gt;0,"YES","NO")</f>
        <v>NO</v>
      </c>
      <c r="AT378" s="30" t="str">
        <f>IF(SUM('Sales by Agent'!AR378:AT378)&gt;0,"YES","NO")</f>
        <v>NO</v>
      </c>
      <c r="AU378" s="30" t="str">
        <f>IF(SUM('Sales by Agent'!AS378:AU378)&gt;0,"YES","NO")</f>
        <v>NO</v>
      </c>
      <c r="AV378" s="30" t="str">
        <f>IF(SUM('Sales by Agent'!AT378:AV378)&gt;0,"YES","NO")</f>
        <v>NO</v>
      </c>
      <c r="AW378" s="87"/>
      <c r="AX378" t="str">
        <f t="shared" si="57"/>
        <v>NO</v>
      </c>
      <c r="AY378" t="str">
        <f t="shared" si="58"/>
        <v>NO</v>
      </c>
      <c r="AZ378" t="str">
        <f t="shared" si="59"/>
        <v>NO</v>
      </c>
      <c r="BA378" t="str">
        <f t="shared" si="60"/>
        <v>NO</v>
      </c>
      <c r="BB378" t="str">
        <f t="shared" si="61"/>
        <v>NO</v>
      </c>
      <c r="BC378" t="str">
        <f t="shared" si="62"/>
        <v>NEW INACTIVE</v>
      </c>
      <c r="BD378" t="str">
        <f t="shared" si="63"/>
        <v>NO</v>
      </c>
      <c r="BE378" t="str">
        <f t="shared" si="64"/>
        <v>NO</v>
      </c>
      <c r="BF378" t="str">
        <f t="shared" si="65"/>
        <v>NO</v>
      </c>
      <c r="BG378" t="str">
        <f t="shared" si="66"/>
        <v>NO</v>
      </c>
      <c r="BH378" t="str">
        <f t="shared" si="56"/>
        <v>NO</v>
      </c>
    </row>
    <row r="379" spans="1:60">
      <c r="A379" s="564" t="s">
        <v>2686</v>
      </c>
      <c r="B379" s="564" t="s">
        <v>2687</v>
      </c>
      <c r="C379" s="564" t="s">
        <v>376</v>
      </c>
      <c r="D379" s="564" t="s">
        <v>954</v>
      </c>
      <c r="E379" s="564" t="s">
        <v>1005</v>
      </c>
      <c r="F379" s="565">
        <v>24600</v>
      </c>
      <c r="G379" s="31"/>
      <c r="H379" s="31"/>
      <c r="I379" s="30" t="str">
        <f>IF(SUM('Sales by Agent'!G379:I379)&gt;0,"YES","NO")</f>
        <v>NO</v>
      </c>
      <c r="J379" s="30" t="str">
        <f>IF(SUM('Sales by Agent'!H379:J379)&gt;0,"YES","NO")</f>
        <v>NO</v>
      </c>
      <c r="K379" s="30" t="str">
        <f>IF(SUM('Sales by Agent'!I379:K379)&gt;0,"YES","NO")</f>
        <v>NO</v>
      </c>
      <c r="L379" s="30" t="str">
        <f>IF(SUM('Sales by Agent'!J379:L379)&gt;0,"YES","NO")</f>
        <v>NO</v>
      </c>
      <c r="M379" s="30" t="str">
        <f>IF(SUM('Sales by Agent'!K379:M379)&gt;0,"YES","NO")</f>
        <v>NO</v>
      </c>
      <c r="N379" s="30" t="str">
        <f>IF(SUM('Sales by Agent'!L379:N379)&gt;0,"YES","NO")</f>
        <v>NO</v>
      </c>
      <c r="O379" s="30" t="str">
        <f>IF(SUM('Sales by Agent'!M379:O379)&gt;0,"YES","NO")</f>
        <v>NO</v>
      </c>
      <c r="P379" s="30" t="str">
        <f>IF(SUM('Sales by Agent'!N379:P379)&gt;0,"YES","NO")</f>
        <v>NO</v>
      </c>
      <c r="Q379" s="30" t="str">
        <f>IF(SUM('Sales by Agent'!O379:Q379)&gt;0,"YES","NO")</f>
        <v>NO</v>
      </c>
      <c r="R379" s="30" t="str">
        <f>IF(SUM('Sales by Agent'!P379:R379)&gt;0,"YES","NO")</f>
        <v>NO</v>
      </c>
      <c r="S379" s="30" t="str">
        <f>IF(SUM('Sales by Agent'!Q379:S379)&gt;0,"YES","NO")</f>
        <v>NO</v>
      </c>
      <c r="T379" s="30" t="str">
        <f>IF(SUM('Sales by Agent'!R379:T379)&gt;0,"YES","NO")</f>
        <v>NO</v>
      </c>
      <c r="U379" s="30" t="str">
        <f>IF(SUM('Sales by Agent'!S379:U379)&gt;0,"YES","NO")</f>
        <v>NO</v>
      </c>
      <c r="V379" s="30" t="str">
        <f>IF(SUM('Sales by Agent'!T379:V379)&gt;0,"YES","NO")</f>
        <v>NO</v>
      </c>
      <c r="W379" s="30" t="str">
        <f>IF(SUM('Sales by Agent'!U379:W379)&gt;0,"YES","NO")</f>
        <v>NO</v>
      </c>
      <c r="X379" s="30" t="str">
        <f>IF(SUM('Sales by Agent'!V379:X379)&gt;0,"YES","NO")</f>
        <v>NO</v>
      </c>
      <c r="Y379" s="30" t="str">
        <f>IF(SUM('Sales by Agent'!W379:Y379)&gt;0,"YES","NO")</f>
        <v>NO</v>
      </c>
      <c r="Z379" s="30" t="str">
        <f>IF(SUM('Sales by Agent'!X379:Z379)&gt;0,"YES","NO")</f>
        <v>NO</v>
      </c>
      <c r="AA379" s="30" t="str">
        <f>IF(SUM('Sales by Agent'!Y379:AA379)&gt;0,"YES","NO")</f>
        <v>NO</v>
      </c>
      <c r="AB379" s="30" t="str">
        <f>IF(SUM('Sales by Agent'!Z379:AB379)&gt;0,"YES","NO")</f>
        <v>NO</v>
      </c>
      <c r="AC379" s="30" t="str">
        <f>IF(SUM('Sales by Agent'!AA379:AC379)&gt;0,"YES","NO")</f>
        <v>NO</v>
      </c>
      <c r="AD379" s="30" t="str">
        <f>IF(SUM('Sales by Agent'!AB379:AD379)&gt;0,"YES","NO")</f>
        <v>NO</v>
      </c>
      <c r="AE379" s="30" t="str">
        <f>IF(SUM('Sales by Agent'!AC379:AE379)&gt;0,"YES","NO")</f>
        <v>NO</v>
      </c>
      <c r="AF379" s="30" t="str">
        <f>IF(SUM('Sales by Agent'!AD379:AF379)&gt;0,"YES","NO")</f>
        <v>NO</v>
      </c>
      <c r="AG379" s="30" t="str">
        <f>IF(SUM('Sales by Agent'!AE379:AG379)&gt;0,"YES","NO")</f>
        <v>NO</v>
      </c>
      <c r="AH379" s="30" t="str">
        <f>IF(SUM('Sales by Agent'!AF379:AH379)&gt;0,"YES","NO")</f>
        <v>NO</v>
      </c>
      <c r="AI379" s="30" t="str">
        <f>IF(SUM('Sales by Agent'!AG379:AI379)&gt;0,"YES","NO")</f>
        <v>NO</v>
      </c>
      <c r="AJ379" s="30" t="str">
        <f>IF(SUM('Sales by Agent'!AH379:AJ379)&gt;0,"YES","NO")</f>
        <v>NO</v>
      </c>
      <c r="AK379" s="30" t="str">
        <f>IF(SUM('Sales by Agent'!AI379:AK379)&gt;0,"YES","NO")</f>
        <v>NO</v>
      </c>
      <c r="AL379" s="30" t="str">
        <f>IF(SUM('Sales by Agent'!AJ379:AL379)&gt;0,"YES","NO")</f>
        <v>NO</v>
      </c>
      <c r="AM379" s="30" t="str">
        <f>IF(SUM('Sales by Agent'!AK379:AM379)&gt;0,"YES","NO")</f>
        <v>NO</v>
      </c>
      <c r="AN379" s="30" t="str">
        <f>IF(SUM('Sales by Agent'!AL379:AN379)&gt;0,"YES","NO")</f>
        <v>NO</v>
      </c>
      <c r="AO379" s="30" t="str">
        <f>IF(SUM('Sales by Agent'!AM379:AO379)&gt;0,"YES","NO")</f>
        <v>NO</v>
      </c>
      <c r="AP379" s="30" t="str">
        <f>IF(SUM('Sales by Agent'!AN379:AP379)&gt;0,"YES","NO")</f>
        <v>NO</v>
      </c>
      <c r="AQ379" s="30" t="str">
        <f>IF(SUM('Sales by Agent'!AO379:AQ379)&gt;0,"YES","NO")</f>
        <v>NO</v>
      </c>
      <c r="AR379" s="30" t="str">
        <f>IF(SUM('Sales by Agent'!AP379:AR379)&gt;0,"YES","NO")</f>
        <v>NO</v>
      </c>
      <c r="AS379" s="30" t="str">
        <f>IF(SUM('Sales by Agent'!AQ379:AS379)&gt;0,"YES","NO")</f>
        <v>NO</v>
      </c>
      <c r="AT379" s="30" t="str">
        <f>IF(SUM('Sales by Agent'!AR379:AT379)&gt;0,"YES","NO")</f>
        <v>NO</v>
      </c>
      <c r="AU379" s="30" t="str">
        <f>IF(SUM('Sales by Agent'!AS379:AU379)&gt;0,"YES","NO")</f>
        <v>NO</v>
      </c>
      <c r="AV379" s="30" t="str">
        <f>IF(SUM('Sales by Agent'!AT379:AV379)&gt;0,"YES","NO")</f>
        <v>NO</v>
      </c>
      <c r="AW379" s="87"/>
      <c r="AX379" t="str">
        <f t="shared" si="57"/>
        <v>NO</v>
      </c>
      <c r="AY379" t="str">
        <f t="shared" si="58"/>
        <v>NO</v>
      </c>
      <c r="AZ379" t="str">
        <f t="shared" si="59"/>
        <v>NO</v>
      </c>
      <c r="BA379" t="str">
        <f t="shared" si="60"/>
        <v>NO</v>
      </c>
      <c r="BB379" t="str">
        <f t="shared" si="61"/>
        <v>NO</v>
      </c>
      <c r="BC379" t="str">
        <f t="shared" si="62"/>
        <v>NO</v>
      </c>
      <c r="BD379" t="str">
        <f t="shared" si="63"/>
        <v>NO</v>
      </c>
      <c r="BE379" t="str">
        <f t="shared" si="64"/>
        <v>NO</v>
      </c>
      <c r="BF379" t="str">
        <f t="shared" si="65"/>
        <v>NO</v>
      </c>
      <c r="BG379" t="str">
        <f t="shared" si="66"/>
        <v>NO</v>
      </c>
      <c r="BH379" t="str">
        <f t="shared" si="56"/>
        <v>NO</v>
      </c>
    </row>
    <row r="380" spans="1:60">
      <c r="A380" s="564" t="s">
        <v>1942</v>
      </c>
      <c r="B380" s="564" t="s">
        <v>2688</v>
      </c>
      <c r="C380" s="564" t="s">
        <v>376</v>
      </c>
      <c r="D380" s="564" t="s">
        <v>954</v>
      </c>
      <c r="E380" s="564" t="s">
        <v>1005</v>
      </c>
      <c r="F380" s="565">
        <v>3300</v>
      </c>
      <c r="G380" s="31"/>
      <c r="H380" s="87"/>
      <c r="I380" s="30" t="str">
        <f>IF(SUM('Sales by Agent'!G380:I380)&gt;0,"YES","NO")</f>
        <v>NO</v>
      </c>
      <c r="J380" s="30" t="str">
        <f>IF(SUM('Sales by Agent'!H380:J380)&gt;0,"YES","NO")</f>
        <v>NO</v>
      </c>
      <c r="K380" s="30" t="str">
        <f>IF(SUM('Sales by Agent'!I380:K380)&gt;0,"YES","NO")</f>
        <v>NO</v>
      </c>
      <c r="L380" s="30" t="str">
        <f>IF(SUM('Sales by Agent'!J380:L380)&gt;0,"YES","NO")</f>
        <v>NO</v>
      </c>
      <c r="M380" s="30" t="str">
        <f>IF(SUM('Sales by Agent'!K380:M380)&gt;0,"YES","NO")</f>
        <v>NO</v>
      </c>
      <c r="N380" s="30" t="str">
        <f>IF(SUM('Sales by Agent'!L380:N380)&gt;0,"YES","NO")</f>
        <v>NO</v>
      </c>
      <c r="O380" s="30" t="str">
        <f>IF(SUM('Sales by Agent'!M380:O380)&gt;0,"YES","NO")</f>
        <v>NO</v>
      </c>
      <c r="P380" s="30" t="str">
        <f>IF(SUM('Sales by Agent'!N380:P380)&gt;0,"YES","NO")</f>
        <v>NO</v>
      </c>
      <c r="Q380" s="30" t="str">
        <f>IF(SUM('Sales by Agent'!O380:Q380)&gt;0,"YES","NO")</f>
        <v>NO</v>
      </c>
      <c r="R380" s="30" t="str">
        <f>IF(SUM('Sales by Agent'!P380:R380)&gt;0,"YES","NO")</f>
        <v>NO</v>
      </c>
      <c r="S380" s="30" t="str">
        <f>IF(SUM('Sales by Agent'!Q380:S380)&gt;0,"YES","NO")</f>
        <v>NO</v>
      </c>
      <c r="T380" s="30" t="str">
        <f>IF(SUM('Sales by Agent'!R380:T380)&gt;0,"YES","NO")</f>
        <v>NO</v>
      </c>
      <c r="U380" s="30" t="str">
        <f>IF(SUM('Sales by Agent'!S380:U380)&gt;0,"YES","NO")</f>
        <v>NO</v>
      </c>
      <c r="V380" s="30" t="str">
        <f>IF(SUM('Sales by Agent'!T380:V380)&gt;0,"YES","NO")</f>
        <v>NO</v>
      </c>
      <c r="W380" s="30" t="str">
        <f>IF(SUM('Sales by Agent'!U380:W380)&gt;0,"YES","NO")</f>
        <v>NO</v>
      </c>
      <c r="X380" s="30" t="str">
        <f>IF(SUM('Sales by Agent'!V380:X380)&gt;0,"YES","NO")</f>
        <v>NO</v>
      </c>
      <c r="Y380" s="30" t="str">
        <f>IF(SUM('Sales by Agent'!W380:Y380)&gt;0,"YES","NO")</f>
        <v>NO</v>
      </c>
      <c r="Z380" s="30" t="str">
        <f>IF(SUM('Sales by Agent'!X380:Z380)&gt;0,"YES","NO")</f>
        <v>NO</v>
      </c>
      <c r="AA380" s="30" t="str">
        <f>IF(SUM('Sales by Agent'!Y380:AA380)&gt;0,"YES","NO")</f>
        <v>NO</v>
      </c>
      <c r="AB380" s="30" t="str">
        <f>IF(SUM('Sales by Agent'!Z380:AB380)&gt;0,"YES","NO")</f>
        <v>NO</v>
      </c>
      <c r="AC380" s="30" t="str">
        <f>IF(SUM('Sales by Agent'!AA380:AC380)&gt;0,"YES","NO")</f>
        <v>NO</v>
      </c>
      <c r="AD380" s="30" t="str">
        <f>IF(SUM('Sales by Agent'!AB380:AD380)&gt;0,"YES","NO")</f>
        <v>YES</v>
      </c>
      <c r="AE380" s="30" t="str">
        <f>IF(SUM('Sales by Agent'!AC380:AE380)&gt;0,"YES","NO")</f>
        <v>YES</v>
      </c>
      <c r="AF380" s="30" t="str">
        <f>IF(SUM('Sales by Agent'!AD380:AF380)&gt;0,"YES","NO")</f>
        <v>YES</v>
      </c>
      <c r="AG380" s="30" t="str">
        <f>IF(SUM('Sales by Agent'!AE380:AG380)&gt;0,"YES","NO")</f>
        <v>NO</v>
      </c>
      <c r="AH380" s="30" t="str">
        <f>IF(SUM('Sales by Agent'!AF380:AH380)&gt;0,"YES","NO")</f>
        <v>NO</v>
      </c>
      <c r="AI380" s="30" t="str">
        <f>IF(SUM('Sales by Agent'!AG380:AI380)&gt;0,"YES","NO")</f>
        <v>NO</v>
      </c>
      <c r="AJ380" s="30" t="str">
        <f>IF(SUM('Sales by Agent'!AH380:AJ380)&gt;0,"YES","NO")</f>
        <v>NO</v>
      </c>
      <c r="AK380" s="30" t="str">
        <f>IF(SUM('Sales by Agent'!AI380:AK380)&gt;0,"YES","NO")</f>
        <v>NO</v>
      </c>
      <c r="AL380" s="30" t="str">
        <f>IF(SUM('Sales by Agent'!AJ380:AL380)&gt;0,"YES","NO")</f>
        <v>NO</v>
      </c>
      <c r="AM380" s="30" t="str">
        <f>IF(SUM('Sales by Agent'!AK380:AM380)&gt;0,"YES","NO")</f>
        <v>NO</v>
      </c>
      <c r="AN380" s="30" t="str">
        <f>IF(SUM('Sales by Agent'!AL380:AN380)&gt;0,"YES","NO")</f>
        <v>NO</v>
      </c>
      <c r="AO380" s="30" t="str">
        <f>IF(SUM('Sales by Agent'!AM380:AO380)&gt;0,"YES","NO")</f>
        <v>NO</v>
      </c>
      <c r="AP380" s="30" t="str">
        <f>IF(SUM('Sales by Agent'!AN380:AP380)&gt;0,"YES","NO")</f>
        <v>NO</v>
      </c>
      <c r="AQ380" s="30" t="str">
        <f>IF(SUM('Sales by Agent'!AO380:AQ380)&gt;0,"YES","NO")</f>
        <v>NO</v>
      </c>
      <c r="AR380" s="30" t="str">
        <f>IF(SUM('Sales by Agent'!AP380:AR380)&gt;0,"YES","NO")</f>
        <v>NO</v>
      </c>
      <c r="AS380" s="30" t="str">
        <f>IF(SUM('Sales by Agent'!AQ380:AS380)&gt;0,"YES","NO")</f>
        <v>NO</v>
      </c>
      <c r="AT380" s="30" t="str">
        <f>IF(SUM('Sales by Agent'!AR380:AT380)&gt;0,"YES","NO")</f>
        <v>NO</v>
      </c>
      <c r="AU380" s="30" t="str">
        <f>IF(SUM('Sales by Agent'!AS380:AU380)&gt;0,"YES","NO")</f>
        <v>NO</v>
      </c>
      <c r="AV380" s="30" t="str">
        <f>IF(SUM('Sales by Agent'!AT380:AV380)&gt;0,"YES","NO")</f>
        <v>NO</v>
      </c>
      <c r="AW380" s="87"/>
      <c r="AX380" t="str">
        <f t="shared" si="57"/>
        <v>NO</v>
      </c>
      <c r="AY380" t="str">
        <f t="shared" si="58"/>
        <v>NO</v>
      </c>
      <c r="AZ380" t="str">
        <f t="shared" si="59"/>
        <v>NEW INACTIVE</v>
      </c>
      <c r="BA380" t="str">
        <f t="shared" si="60"/>
        <v>NO</v>
      </c>
      <c r="BB380" t="str">
        <f t="shared" si="61"/>
        <v>NO</v>
      </c>
      <c r="BC380" t="str">
        <f t="shared" si="62"/>
        <v>NO</v>
      </c>
      <c r="BD380" t="str">
        <f t="shared" si="63"/>
        <v>NO</v>
      </c>
      <c r="BE380" t="str">
        <f t="shared" si="64"/>
        <v>NO</v>
      </c>
      <c r="BF380" t="str">
        <f t="shared" si="65"/>
        <v>NO</v>
      </c>
      <c r="BG380" t="str">
        <f t="shared" si="66"/>
        <v>NO</v>
      </c>
      <c r="BH380" t="str">
        <f t="shared" si="56"/>
        <v>NO</v>
      </c>
    </row>
    <row r="381" spans="1:60">
      <c r="A381" s="564" t="s">
        <v>1630</v>
      </c>
      <c r="B381" s="564" t="s">
        <v>2689</v>
      </c>
      <c r="C381" s="564" t="s">
        <v>376</v>
      </c>
      <c r="D381" s="564" t="s">
        <v>954</v>
      </c>
      <c r="E381" s="564" t="s">
        <v>1005</v>
      </c>
      <c r="F381" s="565">
        <v>109900</v>
      </c>
      <c r="G381" s="86"/>
      <c r="H381" s="86"/>
      <c r="I381" s="30" t="str">
        <f>IF(SUM('Sales by Agent'!G381:I381)&gt;0,"YES","NO")</f>
        <v>NO</v>
      </c>
      <c r="J381" s="30" t="str">
        <f>IF(SUM('Sales by Agent'!H381:J381)&gt;0,"YES","NO")</f>
        <v>NO</v>
      </c>
      <c r="K381" s="30" t="str">
        <f>IF(SUM('Sales by Agent'!I381:K381)&gt;0,"YES","NO")</f>
        <v>NO</v>
      </c>
      <c r="L381" s="30" t="str">
        <f>IF(SUM('Sales by Agent'!J381:L381)&gt;0,"YES","NO")</f>
        <v>NO</v>
      </c>
      <c r="M381" s="30" t="str">
        <f>IF(SUM('Sales by Agent'!K381:M381)&gt;0,"YES","NO")</f>
        <v>NO</v>
      </c>
      <c r="N381" s="30" t="str">
        <f>IF(SUM('Sales by Agent'!L381:N381)&gt;0,"YES","NO")</f>
        <v>NO</v>
      </c>
      <c r="O381" s="30" t="str">
        <f>IF(SUM('Sales by Agent'!M381:O381)&gt;0,"YES","NO")</f>
        <v>NO</v>
      </c>
      <c r="P381" s="30" t="str">
        <f>IF(SUM('Sales by Agent'!N381:P381)&gt;0,"YES","NO")</f>
        <v>NO</v>
      </c>
      <c r="Q381" s="30" t="str">
        <f>IF(SUM('Sales by Agent'!O381:Q381)&gt;0,"YES","NO")</f>
        <v>NO</v>
      </c>
      <c r="R381" s="30" t="str">
        <f>IF(SUM('Sales by Agent'!P381:R381)&gt;0,"YES","NO")</f>
        <v>NO</v>
      </c>
      <c r="S381" s="30" t="str">
        <f>IF(SUM('Sales by Agent'!Q381:S381)&gt;0,"YES","NO")</f>
        <v>NO</v>
      </c>
      <c r="T381" s="30" t="str">
        <f>IF(SUM('Sales by Agent'!R381:T381)&gt;0,"YES","NO")</f>
        <v>NO</v>
      </c>
      <c r="U381" s="30" t="str">
        <f>IF(SUM('Sales by Agent'!S381:U381)&gt;0,"YES","NO")</f>
        <v>NO</v>
      </c>
      <c r="V381" s="30" t="str">
        <f>IF(SUM('Sales by Agent'!T381:V381)&gt;0,"YES","NO")</f>
        <v>NO</v>
      </c>
      <c r="W381" s="30" t="str">
        <f>IF(SUM('Sales by Agent'!U381:W381)&gt;0,"YES","NO")</f>
        <v>NO</v>
      </c>
      <c r="X381" s="30" t="str">
        <f>IF(SUM('Sales by Agent'!V381:X381)&gt;0,"YES","NO")</f>
        <v>NO</v>
      </c>
      <c r="Y381" s="30" t="str">
        <f>IF(SUM('Sales by Agent'!W381:Y381)&gt;0,"YES","NO")</f>
        <v>NO</v>
      </c>
      <c r="Z381" s="30" t="str">
        <f>IF(SUM('Sales by Agent'!X381:Z381)&gt;0,"YES","NO")</f>
        <v>NO</v>
      </c>
      <c r="AA381" s="30" t="str">
        <f>IF(SUM('Sales by Agent'!Y381:AA381)&gt;0,"YES","NO")</f>
        <v>NO</v>
      </c>
      <c r="AB381" s="30" t="str">
        <f>IF(SUM('Sales by Agent'!Z381:AB381)&gt;0,"YES","NO")</f>
        <v>NO</v>
      </c>
      <c r="AC381" s="30" t="str">
        <f>IF(SUM('Sales by Agent'!AA381:AC381)&gt;0,"YES","NO")</f>
        <v>NO</v>
      </c>
      <c r="AD381" s="30" t="str">
        <f>IF(SUM('Sales by Agent'!AB381:AD381)&gt;0,"YES","NO")</f>
        <v>YES</v>
      </c>
      <c r="AE381" s="30" t="str">
        <f>IF(SUM('Sales by Agent'!AC381:AE381)&gt;0,"YES","NO")</f>
        <v>YES</v>
      </c>
      <c r="AF381" s="30" t="str">
        <f>IF(SUM('Sales by Agent'!AD381:AF381)&gt;0,"YES","NO")</f>
        <v>YES</v>
      </c>
      <c r="AG381" s="30" t="str">
        <f>IF(SUM('Sales by Agent'!AE381:AG381)&gt;0,"YES","NO")</f>
        <v>YES</v>
      </c>
      <c r="AH381" s="30" t="str">
        <f>IF(SUM('Sales by Agent'!AF381:AH381)&gt;0,"YES","NO")</f>
        <v>YES</v>
      </c>
      <c r="AI381" s="30" t="str">
        <f>IF(SUM('Sales by Agent'!AG381:AI381)&gt;0,"YES","NO")</f>
        <v>NO</v>
      </c>
      <c r="AJ381" s="30" t="str">
        <f>IF(SUM('Sales by Agent'!AH381:AJ381)&gt;0,"YES","NO")</f>
        <v>NO</v>
      </c>
      <c r="AK381" s="30" t="str">
        <f>IF(SUM('Sales by Agent'!AI381:AK381)&gt;0,"YES","NO")</f>
        <v>NO</v>
      </c>
      <c r="AL381" s="30" t="str">
        <f>IF(SUM('Sales by Agent'!AJ381:AL381)&gt;0,"YES","NO")</f>
        <v>NO</v>
      </c>
      <c r="AM381" s="30" t="str">
        <f>IF(SUM('Sales by Agent'!AK381:AM381)&gt;0,"YES","NO")</f>
        <v>NO</v>
      </c>
      <c r="AN381" s="30" t="str">
        <f>IF(SUM('Sales by Agent'!AL381:AN381)&gt;0,"YES","NO")</f>
        <v>NO</v>
      </c>
      <c r="AO381" s="30" t="str">
        <f>IF(SUM('Sales by Agent'!AM381:AO381)&gt;0,"YES","NO")</f>
        <v>NO</v>
      </c>
      <c r="AP381" s="30" t="str">
        <f>IF(SUM('Sales by Agent'!AN381:AP381)&gt;0,"YES","NO")</f>
        <v>NO</v>
      </c>
      <c r="AQ381" s="30" t="str">
        <f>IF(SUM('Sales by Agent'!AO381:AQ381)&gt;0,"YES","NO")</f>
        <v>NO</v>
      </c>
      <c r="AR381" s="30" t="str">
        <f>IF(SUM('Sales by Agent'!AP381:AR381)&gt;0,"YES","NO")</f>
        <v>NO</v>
      </c>
      <c r="AS381" s="30" t="str">
        <f>IF(SUM('Sales by Agent'!AQ381:AS381)&gt;0,"YES","NO")</f>
        <v>NO</v>
      </c>
      <c r="AT381" s="30" t="str">
        <f>IF(SUM('Sales by Agent'!AR381:AT381)&gt;0,"YES","NO")</f>
        <v>NO</v>
      </c>
      <c r="AU381" s="30" t="str">
        <f>IF(SUM('Sales by Agent'!AS381:AU381)&gt;0,"YES","NO")</f>
        <v>NO</v>
      </c>
      <c r="AV381" s="30" t="str">
        <f>IF(SUM('Sales by Agent'!AT381:AV381)&gt;0,"YES","NO")</f>
        <v>NO</v>
      </c>
      <c r="AW381" s="87"/>
      <c r="AX381" t="str">
        <f t="shared" si="57"/>
        <v>NO</v>
      </c>
      <c r="AY381" t="str">
        <f t="shared" si="58"/>
        <v>NO</v>
      </c>
      <c r="AZ381" t="str">
        <f t="shared" si="59"/>
        <v>NO</v>
      </c>
      <c r="BA381" t="str">
        <f t="shared" si="60"/>
        <v>NO</v>
      </c>
      <c r="BB381" t="str">
        <f t="shared" si="61"/>
        <v>NEW INACTIVE</v>
      </c>
      <c r="BC381" t="str">
        <f t="shared" si="62"/>
        <v>NO</v>
      </c>
      <c r="BD381" t="str">
        <f t="shared" si="63"/>
        <v>NO</v>
      </c>
      <c r="BE381" t="str">
        <f t="shared" si="64"/>
        <v>NO</v>
      </c>
      <c r="BF381" t="str">
        <f t="shared" si="65"/>
        <v>NO</v>
      </c>
      <c r="BG381" t="str">
        <f t="shared" si="66"/>
        <v>NO</v>
      </c>
      <c r="BH381" t="str">
        <f t="shared" si="56"/>
        <v>NO</v>
      </c>
    </row>
    <row r="382" spans="1:60">
      <c r="A382" s="564" t="s">
        <v>2690</v>
      </c>
      <c r="B382" s="564" t="s">
        <v>2691</v>
      </c>
      <c r="C382" s="564" t="s">
        <v>376</v>
      </c>
      <c r="D382" s="564" t="s">
        <v>954</v>
      </c>
      <c r="E382" s="564" t="s">
        <v>1005</v>
      </c>
      <c r="F382" s="565">
        <v>29700</v>
      </c>
      <c r="G382" s="31"/>
      <c r="H382" s="87"/>
      <c r="I382" s="30" t="str">
        <f>IF(SUM('Sales by Agent'!G382:I382)&gt;0,"YES","NO")</f>
        <v>NO</v>
      </c>
      <c r="J382" s="30" t="str">
        <f>IF(SUM('Sales by Agent'!H382:J382)&gt;0,"YES","NO")</f>
        <v>NO</v>
      </c>
      <c r="K382" s="30" t="str">
        <f>IF(SUM('Sales by Agent'!I382:K382)&gt;0,"YES","NO")</f>
        <v>NO</v>
      </c>
      <c r="L382" s="30" t="str">
        <f>IF(SUM('Sales by Agent'!J382:L382)&gt;0,"YES","NO")</f>
        <v>NO</v>
      </c>
      <c r="M382" s="30" t="str">
        <f>IF(SUM('Sales by Agent'!K382:M382)&gt;0,"YES","NO")</f>
        <v>NO</v>
      </c>
      <c r="N382" s="30" t="str">
        <f>IF(SUM('Sales by Agent'!L382:N382)&gt;0,"YES","NO")</f>
        <v>NO</v>
      </c>
      <c r="O382" s="30" t="str">
        <f>IF(SUM('Sales by Agent'!M382:O382)&gt;0,"YES","NO")</f>
        <v>NO</v>
      </c>
      <c r="P382" s="30" t="str">
        <f>IF(SUM('Sales by Agent'!N382:P382)&gt;0,"YES","NO")</f>
        <v>NO</v>
      </c>
      <c r="Q382" s="30" t="str">
        <f>IF(SUM('Sales by Agent'!O382:Q382)&gt;0,"YES","NO")</f>
        <v>NO</v>
      </c>
      <c r="R382" s="30" t="str">
        <f>IF(SUM('Sales by Agent'!P382:R382)&gt;0,"YES","NO")</f>
        <v>NO</v>
      </c>
      <c r="S382" s="30" t="str">
        <f>IF(SUM('Sales by Agent'!Q382:S382)&gt;0,"YES","NO")</f>
        <v>NO</v>
      </c>
      <c r="T382" s="30" t="str">
        <f>IF(SUM('Sales by Agent'!R382:T382)&gt;0,"YES","NO")</f>
        <v>NO</v>
      </c>
      <c r="U382" s="30" t="str">
        <f>IF(SUM('Sales by Agent'!S382:U382)&gt;0,"YES","NO")</f>
        <v>NO</v>
      </c>
      <c r="V382" s="30" t="str">
        <f>IF(SUM('Sales by Agent'!T382:V382)&gt;0,"YES","NO")</f>
        <v>NO</v>
      </c>
      <c r="W382" s="30" t="str">
        <f>IF(SUM('Sales by Agent'!U382:W382)&gt;0,"YES","NO")</f>
        <v>NO</v>
      </c>
      <c r="X382" s="30" t="str">
        <f>IF(SUM('Sales by Agent'!V382:X382)&gt;0,"YES","NO")</f>
        <v>NO</v>
      </c>
      <c r="Y382" s="30" t="str">
        <f>IF(SUM('Sales by Agent'!W382:Y382)&gt;0,"YES","NO")</f>
        <v>NO</v>
      </c>
      <c r="Z382" s="30" t="str">
        <f>IF(SUM('Sales by Agent'!X382:Z382)&gt;0,"YES","NO")</f>
        <v>NO</v>
      </c>
      <c r="AA382" s="30" t="str">
        <f>IF(SUM('Sales by Agent'!Y382:AA382)&gt;0,"YES","NO")</f>
        <v>NO</v>
      </c>
      <c r="AB382" s="30" t="str">
        <f>IF(SUM('Sales by Agent'!Z382:AB382)&gt;0,"YES","NO")</f>
        <v>NO</v>
      </c>
      <c r="AC382" s="30" t="str">
        <f>IF(SUM('Sales by Agent'!AA382:AC382)&gt;0,"YES","NO")</f>
        <v>NO</v>
      </c>
      <c r="AD382" s="30" t="str">
        <f>IF(SUM('Sales by Agent'!AB382:AD382)&gt;0,"YES","NO")</f>
        <v>NO</v>
      </c>
      <c r="AE382" s="30" t="str">
        <f>IF(SUM('Sales by Agent'!AC382:AE382)&gt;0,"YES","NO")</f>
        <v>NO</v>
      </c>
      <c r="AF382" s="30" t="str">
        <f>IF(SUM('Sales by Agent'!AD382:AF382)&gt;0,"YES","NO")</f>
        <v>NO</v>
      </c>
      <c r="AG382" s="30" t="str">
        <f>IF(SUM('Sales by Agent'!AE382:AG382)&gt;0,"YES","NO")</f>
        <v>NO</v>
      </c>
      <c r="AH382" s="30" t="str">
        <f>IF(SUM('Sales by Agent'!AF382:AH382)&gt;0,"YES","NO")</f>
        <v>NO</v>
      </c>
      <c r="AI382" s="30" t="str">
        <f>IF(SUM('Sales by Agent'!AG382:AI382)&gt;0,"YES","NO")</f>
        <v>NO</v>
      </c>
      <c r="AJ382" s="30" t="str">
        <f>IF(SUM('Sales by Agent'!AH382:AJ382)&gt;0,"YES","NO")</f>
        <v>NO</v>
      </c>
      <c r="AK382" s="30" t="str">
        <f>IF(SUM('Sales by Agent'!AI382:AK382)&gt;0,"YES","NO")</f>
        <v>NO</v>
      </c>
      <c r="AL382" s="30" t="str">
        <f>IF(SUM('Sales by Agent'!AJ382:AL382)&gt;0,"YES","NO")</f>
        <v>NO</v>
      </c>
      <c r="AM382" s="30" t="str">
        <f>IF(SUM('Sales by Agent'!AK382:AM382)&gt;0,"YES","NO")</f>
        <v>NO</v>
      </c>
      <c r="AN382" s="30" t="str">
        <f>IF(SUM('Sales by Agent'!AL382:AN382)&gt;0,"YES","NO")</f>
        <v>NO</v>
      </c>
      <c r="AO382" s="30" t="str">
        <f>IF(SUM('Sales by Agent'!AM382:AO382)&gt;0,"YES","NO")</f>
        <v>NO</v>
      </c>
      <c r="AP382" s="30" t="str">
        <f>IF(SUM('Sales by Agent'!AN382:AP382)&gt;0,"YES","NO")</f>
        <v>NO</v>
      </c>
      <c r="AQ382" s="30" t="str">
        <f>IF(SUM('Sales by Agent'!AO382:AQ382)&gt;0,"YES","NO")</f>
        <v>NO</v>
      </c>
      <c r="AR382" s="30" t="str">
        <f>IF(SUM('Sales by Agent'!AP382:AR382)&gt;0,"YES","NO")</f>
        <v>NO</v>
      </c>
      <c r="AS382" s="30" t="str">
        <f>IF(SUM('Sales by Agent'!AQ382:AS382)&gt;0,"YES","NO")</f>
        <v>NO</v>
      </c>
      <c r="AT382" s="30" t="str">
        <f>IF(SUM('Sales by Agent'!AR382:AT382)&gt;0,"YES","NO")</f>
        <v>NO</v>
      </c>
      <c r="AU382" s="30" t="str">
        <f>IF(SUM('Sales by Agent'!AS382:AU382)&gt;0,"YES","NO")</f>
        <v>NO</v>
      </c>
      <c r="AV382" s="30" t="str">
        <f>IF(SUM('Sales by Agent'!AT382:AV382)&gt;0,"YES","NO")</f>
        <v>YES</v>
      </c>
      <c r="AW382" s="87"/>
      <c r="AX382" t="str">
        <f t="shared" si="57"/>
        <v>NO</v>
      </c>
      <c r="AY382" t="str">
        <f t="shared" si="58"/>
        <v>NO</v>
      </c>
      <c r="AZ382" t="str">
        <f t="shared" si="59"/>
        <v>NO</v>
      </c>
      <c r="BA382" t="str">
        <f t="shared" si="60"/>
        <v>NO</v>
      </c>
      <c r="BB382" t="str">
        <f t="shared" si="61"/>
        <v>NO</v>
      </c>
      <c r="BC382" t="str">
        <f t="shared" si="62"/>
        <v>NO</v>
      </c>
      <c r="BD382" t="str">
        <f t="shared" si="63"/>
        <v>NO</v>
      </c>
      <c r="BE382" t="str">
        <f t="shared" si="64"/>
        <v>NO</v>
      </c>
      <c r="BF382" t="str">
        <f t="shared" si="65"/>
        <v>NO</v>
      </c>
      <c r="BG382" t="str">
        <f t="shared" si="66"/>
        <v>NO</v>
      </c>
      <c r="BH382" t="str">
        <f t="shared" si="56"/>
        <v>NO</v>
      </c>
    </row>
    <row r="383" spans="1:60">
      <c r="A383" s="564" t="s">
        <v>2427</v>
      </c>
      <c r="B383" s="564" t="s">
        <v>2691</v>
      </c>
      <c r="C383" s="564" t="s">
        <v>376</v>
      </c>
      <c r="D383" s="564" t="s">
        <v>954</v>
      </c>
      <c r="E383" s="564" t="s">
        <v>1005</v>
      </c>
      <c r="F383" s="565">
        <v>73160</v>
      </c>
      <c r="G383" s="87"/>
      <c r="H383" s="87"/>
      <c r="I383" s="30" t="str">
        <f>IF(SUM('Sales by Agent'!G383:I383)&gt;0,"YES","NO")</f>
        <v>NO</v>
      </c>
      <c r="J383" s="30" t="str">
        <f>IF(SUM('Sales by Agent'!H383:J383)&gt;0,"YES","NO")</f>
        <v>NO</v>
      </c>
      <c r="K383" s="30" t="str">
        <f>IF(SUM('Sales by Agent'!I383:K383)&gt;0,"YES","NO")</f>
        <v>NO</v>
      </c>
      <c r="L383" s="30" t="str">
        <f>IF(SUM('Sales by Agent'!J383:L383)&gt;0,"YES","NO")</f>
        <v>NO</v>
      </c>
      <c r="M383" s="30" t="str">
        <f>IF(SUM('Sales by Agent'!K383:M383)&gt;0,"YES","NO")</f>
        <v>NO</v>
      </c>
      <c r="N383" s="30" t="str">
        <f>IF(SUM('Sales by Agent'!L383:N383)&gt;0,"YES","NO")</f>
        <v>NO</v>
      </c>
      <c r="O383" s="30" t="str">
        <f>IF(SUM('Sales by Agent'!M383:O383)&gt;0,"YES","NO")</f>
        <v>NO</v>
      </c>
      <c r="P383" s="30" t="str">
        <f>IF(SUM('Sales by Agent'!N383:P383)&gt;0,"YES","NO")</f>
        <v>NO</v>
      </c>
      <c r="Q383" s="30" t="str">
        <f>IF(SUM('Sales by Agent'!O383:Q383)&gt;0,"YES","NO")</f>
        <v>NO</v>
      </c>
      <c r="R383" s="30" t="str">
        <f>IF(SUM('Sales by Agent'!P383:R383)&gt;0,"YES","NO")</f>
        <v>NO</v>
      </c>
      <c r="S383" s="30" t="str">
        <f>IF(SUM('Sales by Agent'!Q383:S383)&gt;0,"YES","NO")</f>
        <v>NO</v>
      </c>
      <c r="T383" s="30" t="str">
        <f>IF(SUM('Sales by Agent'!R383:T383)&gt;0,"YES","NO")</f>
        <v>NO</v>
      </c>
      <c r="U383" s="30" t="str">
        <f>IF(SUM('Sales by Agent'!S383:U383)&gt;0,"YES","NO")</f>
        <v>NO</v>
      </c>
      <c r="V383" s="30" t="str">
        <f>IF(SUM('Sales by Agent'!T383:V383)&gt;0,"YES","NO")</f>
        <v>NO</v>
      </c>
      <c r="W383" s="30" t="str">
        <f>IF(SUM('Sales by Agent'!U383:W383)&gt;0,"YES","NO")</f>
        <v>NO</v>
      </c>
      <c r="X383" s="30" t="str">
        <f>IF(SUM('Sales by Agent'!V383:X383)&gt;0,"YES","NO")</f>
        <v>NO</v>
      </c>
      <c r="Y383" s="30" t="str">
        <f>IF(SUM('Sales by Agent'!W383:Y383)&gt;0,"YES","NO")</f>
        <v>NO</v>
      </c>
      <c r="Z383" s="30" t="str">
        <f>IF(SUM('Sales by Agent'!X383:Z383)&gt;0,"YES","NO")</f>
        <v>NO</v>
      </c>
      <c r="AA383" s="30" t="str">
        <f>IF(SUM('Sales by Agent'!Y383:AA383)&gt;0,"YES","NO")</f>
        <v>NO</v>
      </c>
      <c r="AB383" s="30" t="str">
        <f>IF(SUM('Sales by Agent'!Z383:AB383)&gt;0,"YES","NO")</f>
        <v>NO</v>
      </c>
      <c r="AC383" s="30" t="str">
        <f>IF(SUM('Sales by Agent'!AA383:AC383)&gt;0,"YES","NO")</f>
        <v>NO</v>
      </c>
      <c r="AD383" s="30" t="str">
        <f>IF(SUM('Sales by Agent'!AB383:AD383)&gt;0,"YES","NO")</f>
        <v>NO</v>
      </c>
      <c r="AE383" s="30" t="str">
        <f>IF(SUM('Sales by Agent'!AC383:AE383)&gt;0,"YES","NO")</f>
        <v>NO</v>
      </c>
      <c r="AF383" s="30" t="str">
        <f>IF(SUM('Sales by Agent'!AD383:AF383)&gt;0,"YES","NO")</f>
        <v>NO</v>
      </c>
      <c r="AG383" s="30" t="str">
        <f>IF(SUM('Sales by Agent'!AE383:AG383)&gt;0,"YES","NO")</f>
        <v>NO</v>
      </c>
      <c r="AH383" s="30" t="str">
        <f>IF(SUM('Sales by Agent'!AF383:AH383)&gt;0,"YES","NO")</f>
        <v>NO</v>
      </c>
      <c r="AI383" s="30" t="str">
        <f>IF(SUM('Sales by Agent'!AG383:AI383)&gt;0,"YES","NO")</f>
        <v>NO</v>
      </c>
      <c r="AJ383" s="30" t="str">
        <f>IF(SUM('Sales by Agent'!AH383:AJ383)&gt;0,"YES","NO")</f>
        <v>NO</v>
      </c>
      <c r="AK383" s="30" t="str">
        <f>IF(SUM('Sales by Agent'!AI383:AK383)&gt;0,"YES","NO")</f>
        <v>NO</v>
      </c>
      <c r="AL383" s="30" t="str">
        <f>IF(SUM('Sales by Agent'!AJ383:AL383)&gt;0,"YES","NO")</f>
        <v>NO</v>
      </c>
      <c r="AM383" s="30" t="str">
        <f>IF(SUM('Sales by Agent'!AK383:AM383)&gt;0,"YES","NO")</f>
        <v>NO</v>
      </c>
      <c r="AN383" s="30" t="str">
        <f>IF(SUM('Sales by Agent'!AL383:AN383)&gt;0,"YES","NO")</f>
        <v>NO</v>
      </c>
      <c r="AO383" s="30" t="str">
        <f>IF(SUM('Sales by Agent'!AM383:AO383)&gt;0,"YES","NO")</f>
        <v>NO</v>
      </c>
      <c r="AP383" s="30" t="str">
        <f>IF(SUM('Sales by Agent'!AN383:AP383)&gt;0,"YES","NO")</f>
        <v>NO</v>
      </c>
      <c r="AQ383" s="30" t="str">
        <f>IF(SUM('Sales by Agent'!AO383:AQ383)&gt;0,"YES","NO")</f>
        <v>NO</v>
      </c>
      <c r="AR383" s="30" t="str">
        <f>IF(SUM('Sales by Agent'!AP383:AR383)&gt;0,"YES","NO")</f>
        <v>NO</v>
      </c>
      <c r="AS383" s="30" t="str">
        <f>IF(SUM('Sales by Agent'!AQ383:AS383)&gt;0,"YES","NO")</f>
        <v>NO</v>
      </c>
      <c r="AT383" s="30" t="str">
        <f>IF(SUM('Sales by Agent'!AR383:AT383)&gt;0,"YES","NO")</f>
        <v>NO</v>
      </c>
      <c r="AU383" s="30" t="str">
        <f>IF(SUM('Sales by Agent'!AS383:AU383)&gt;0,"YES","NO")</f>
        <v>YES</v>
      </c>
      <c r="AV383" s="30" t="str">
        <f>IF(SUM('Sales by Agent'!AT383:AV383)&gt;0,"YES","NO")</f>
        <v>YES</v>
      </c>
      <c r="AW383" s="87"/>
      <c r="AX383" t="str">
        <f t="shared" si="57"/>
        <v>NO</v>
      </c>
      <c r="AY383" t="str">
        <f t="shared" si="58"/>
        <v>NO</v>
      </c>
      <c r="AZ383" t="str">
        <f t="shared" si="59"/>
        <v>NO</v>
      </c>
      <c r="BA383" t="str">
        <f t="shared" si="60"/>
        <v>NO</v>
      </c>
      <c r="BB383" t="str">
        <f t="shared" si="61"/>
        <v>NO</v>
      </c>
      <c r="BC383" t="str">
        <f t="shared" si="62"/>
        <v>NO</v>
      </c>
      <c r="BD383" t="str">
        <f t="shared" si="63"/>
        <v>NO</v>
      </c>
      <c r="BE383" t="str">
        <f t="shared" si="64"/>
        <v>NO</v>
      </c>
      <c r="BF383" t="str">
        <f t="shared" si="65"/>
        <v>NO</v>
      </c>
      <c r="BG383" t="str">
        <f t="shared" si="66"/>
        <v>NO</v>
      </c>
      <c r="BH383" t="str">
        <f t="shared" si="56"/>
        <v>NO</v>
      </c>
    </row>
    <row r="384" spans="1:60">
      <c r="A384" s="564" t="s">
        <v>2414</v>
      </c>
      <c r="B384" s="564" t="s">
        <v>2692</v>
      </c>
      <c r="C384" s="564" t="s">
        <v>376</v>
      </c>
      <c r="D384" s="564" t="s">
        <v>954</v>
      </c>
      <c r="E384" s="564" t="s">
        <v>1005</v>
      </c>
      <c r="F384" s="565">
        <v>108135</v>
      </c>
      <c r="G384" s="31"/>
      <c r="H384" s="86"/>
      <c r="I384" s="30" t="str">
        <f>IF(SUM('Sales by Agent'!G384:I384)&gt;0,"YES","NO")</f>
        <v>NO</v>
      </c>
      <c r="J384" s="30" t="str">
        <f>IF(SUM('Sales by Agent'!H384:J384)&gt;0,"YES","NO")</f>
        <v>NO</v>
      </c>
      <c r="K384" s="30" t="str">
        <f>IF(SUM('Sales by Agent'!I384:K384)&gt;0,"YES","NO")</f>
        <v>NO</v>
      </c>
      <c r="L384" s="30" t="str">
        <f>IF(SUM('Sales by Agent'!J384:L384)&gt;0,"YES","NO")</f>
        <v>NO</v>
      </c>
      <c r="M384" s="30" t="str">
        <f>IF(SUM('Sales by Agent'!K384:M384)&gt;0,"YES","NO")</f>
        <v>NO</v>
      </c>
      <c r="N384" s="30" t="str">
        <f>IF(SUM('Sales by Agent'!L384:N384)&gt;0,"YES","NO")</f>
        <v>NO</v>
      </c>
      <c r="O384" s="30" t="str">
        <f>IF(SUM('Sales by Agent'!M384:O384)&gt;0,"YES","NO")</f>
        <v>NO</v>
      </c>
      <c r="P384" s="30" t="str">
        <f>IF(SUM('Sales by Agent'!N384:P384)&gt;0,"YES","NO")</f>
        <v>NO</v>
      </c>
      <c r="Q384" s="30" t="str">
        <f>IF(SUM('Sales by Agent'!O384:Q384)&gt;0,"YES","NO")</f>
        <v>NO</v>
      </c>
      <c r="R384" s="30" t="str">
        <f>IF(SUM('Sales by Agent'!P384:R384)&gt;0,"YES","NO")</f>
        <v>NO</v>
      </c>
      <c r="S384" s="30" t="str">
        <f>IF(SUM('Sales by Agent'!Q384:S384)&gt;0,"YES","NO")</f>
        <v>NO</v>
      </c>
      <c r="T384" s="30" t="str">
        <f>IF(SUM('Sales by Agent'!R384:T384)&gt;0,"YES","NO")</f>
        <v>NO</v>
      </c>
      <c r="U384" s="30" t="str">
        <f>IF(SUM('Sales by Agent'!S384:U384)&gt;0,"YES","NO")</f>
        <v>NO</v>
      </c>
      <c r="V384" s="30" t="str">
        <f>IF(SUM('Sales by Agent'!T384:V384)&gt;0,"YES","NO")</f>
        <v>NO</v>
      </c>
      <c r="W384" s="30" t="str">
        <f>IF(SUM('Sales by Agent'!U384:W384)&gt;0,"YES","NO")</f>
        <v>NO</v>
      </c>
      <c r="X384" s="30" t="str">
        <f>IF(SUM('Sales by Agent'!V384:X384)&gt;0,"YES","NO")</f>
        <v>NO</v>
      </c>
      <c r="Y384" s="30" t="str">
        <f>IF(SUM('Sales by Agent'!W384:Y384)&gt;0,"YES","NO")</f>
        <v>NO</v>
      </c>
      <c r="Z384" s="30" t="str">
        <f>IF(SUM('Sales by Agent'!X384:Z384)&gt;0,"YES","NO")</f>
        <v>NO</v>
      </c>
      <c r="AA384" s="30" t="str">
        <f>IF(SUM('Sales by Agent'!Y384:AA384)&gt;0,"YES","NO")</f>
        <v>NO</v>
      </c>
      <c r="AB384" s="30" t="str">
        <f>IF(SUM('Sales by Agent'!Z384:AB384)&gt;0,"YES","NO")</f>
        <v>NO</v>
      </c>
      <c r="AC384" s="30" t="str">
        <f>IF(SUM('Sales by Agent'!AA384:AC384)&gt;0,"YES","NO")</f>
        <v>NO</v>
      </c>
      <c r="AD384" s="30" t="str">
        <f>IF(SUM('Sales by Agent'!AB384:AD384)&gt;0,"YES","NO")</f>
        <v>NO</v>
      </c>
      <c r="AE384" s="30" t="str">
        <f>IF(SUM('Sales by Agent'!AC384:AE384)&gt;0,"YES","NO")</f>
        <v>NO</v>
      </c>
      <c r="AF384" s="30" t="str">
        <f>IF(SUM('Sales by Agent'!AD384:AF384)&gt;0,"YES","NO")</f>
        <v>NO</v>
      </c>
      <c r="AG384" s="30" t="str">
        <f>IF(SUM('Sales by Agent'!AE384:AG384)&gt;0,"YES","NO")</f>
        <v>NO</v>
      </c>
      <c r="AH384" s="30" t="str">
        <f>IF(SUM('Sales by Agent'!AF384:AH384)&gt;0,"YES","NO")</f>
        <v>NO</v>
      </c>
      <c r="AI384" s="30" t="str">
        <f>IF(SUM('Sales by Agent'!AG384:AI384)&gt;0,"YES","NO")</f>
        <v>NO</v>
      </c>
      <c r="AJ384" s="30" t="str">
        <f>IF(SUM('Sales by Agent'!AH384:AJ384)&gt;0,"YES","NO")</f>
        <v>NO</v>
      </c>
      <c r="AK384" s="30" t="str">
        <f>IF(SUM('Sales by Agent'!AI384:AK384)&gt;0,"YES","NO")</f>
        <v>NO</v>
      </c>
      <c r="AL384" s="30" t="str">
        <f>IF(SUM('Sales by Agent'!AJ384:AL384)&gt;0,"YES","NO")</f>
        <v>NO</v>
      </c>
      <c r="AM384" s="30" t="str">
        <f>IF(SUM('Sales by Agent'!AK384:AM384)&gt;0,"YES","NO")</f>
        <v>NO</v>
      </c>
      <c r="AN384" s="30" t="str">
        <f>IF(SUM('Sales by Agent'!AL384:AN384)&gt;0,"YES","NO")</f>
        <v>NO</v>
      </c>
      <c r="AO384" s="30" t="str">
        <f>IF(SUM('Sales by Agent'!AM384:AO384)&gt;0,"YES","NO")</f>
        <v>NO</v>
      </c>
      <c r="AP384" s="30" t="str">
        <f>IF(SUM('Sales by Agent'!AN384:AP384)&gt;0,"YES","NO")</f>
        <v>NO</v>
      </c>
      <c r="AQ384" s="30" t="str">
        <f>IF(SUM('Sales by Agent'!AO384:AQ384)&gt;0,"YES","NO")</f>
        <v>NO</v>
      </c>
      <c r="AR384" s="30" t="str">
        <f>IF(SUM('Sales by Agent'!AP384:AR384)&gt;0,"YES","NO")</f>
        <v>NO</v>
      </c>
      <c r="AS384" s="30" t="str">
        <f>IF(SUM('Sales by Agent'!AQ384:AS384)&gt;0,"YES","NO")</f>
        <v>NO</v>
      </c>
      <c r="AT384" s="30" t="str">
        <f>IF(SUM('Sales by Agent'!AR384:AT384)&gt;0,"YES","NO")</f>
        <v>NO</v>
      </c>
      <c r="AU384" s="30" t="str">
        <f>IF(SUM('Sales by Agent'!AS384:AU384)&gt;0,"YES","NO")</f>
        <v>YES</v>
      </c>
      <c r="AV384" s="30" t="str">
        <f>IF(SUM('Sales by Agent'!AT384:AV384)&gt;0,"YES","NO")</f>
        <v>YES</v>
      </c>
      <c r="AW384" s="87"/>
      <c r="AX384" t="str">
        <f t="shared" si="57"/>
        <v>NO</v>
      </c>
      <c r="AY384" t="str">
        <f t="shared" si="58"/>
        <v>NO</v>
      </c>
      <c r="AZ384" t="str">
        <f t="shared" si="59"/>
        <v>NO</v>
      </c>
      <c r="BA384" t="str">
        <f t="shared" si="60"/>
        <v>NO</v>
      </c>
      <c r="BB384" t="str">
        <f t="shared" si="61"/>
        <v>NO</v>
      </c>
      <c r="BC384" t="str">
        <f t="shared" si="62"/>
        <v>NO</v>
      </c>
      <c r="BD384" t="str">
        <f t="shared" si="63"/>
        <v>NO</v>
      </c>
      <c r="BE384" t="str">
        <f t="shared" si="64"/>
        <v>NO</v>
      </c>
      <c r="BF384" t="str">
        <f t="shared" si="65"/>
        <v>NO</v>
      </c>
      <c r="BG384" t="str">
        <f t="shared" si="66"/>
        <v>NO</v>
      </c>
      <c r="BH384" t="str">
        <f t="shared" si="56"/>
        <v>NO</v>
      </c>
    </row>
    <row r="385" spans="1:60">
      <c r="A385" s="564" t="s">
        <v>1194</v>
      </c>
      <c r="B385" s="564" t="s">
        <v>2570</v>
      </c>
      <c r="C385" s="564" t="s">
        <v>376</v>
      </c>
      <c r="D385" s="564" t="s">
        <v>954</v>
      </c>
      <c r="E385" s="564" t="s">
        <v>1005</v>
      </c>
      <c r="F385" s="565">
        <v>16100</v>
      </c>
      <c r="G385" s="31"/>
      <c r="H385" s="31"/>
      <c r="I385" s="30" t="str">
        <f>IF(SUM('Sales by Agent'!G385:I385)&gt;0,"YES","NO")</f>
        <v>NO</v>
      </c>
      <c r="J385" s="30" t="str">
        <f>IF(SUM('Sales by Agent'!H385:J385)&gt;0,"YES","NO")</f>
        <v>NO</v>
      </c>
      <c r="K385" s="30" t="str">
        <f>IF(SUM('Sales by Agent'!I385:K385)&gt;0,"YES","NO")</f>
        <v>NO</v>
      </c>
      <c r="L385" s="30" t="str">
        <f>IF(SUM('Sales by Agent'!J385:L385)&gt;0,"YES","NO")</f>
        <v>NO</v>
      </c>
      <c r="M385" s="30" t="str">
        <f>IF(SUM('Sales by Agent'!K385:M385)&gt;0,"YES","NO")</f>
        <v>NO</v>
      </c>
      <c r="N385" s="30" t="str">
        <f>IF(SUM('Sales by Agent'!L385:N385)&gt;0,"YES","NO")</f>
        <v>NO</v>
      </c>
      <c r="O385" s="30" t="str">
        <f>IF(SUM('Sales by Agent'!M385:O385)&gt;0,"YES","NO")</f>
        <v>NO</v>
      </c>
      <c r="P385" s="30" t="str">
        <f>IF(SUM('Sales by Agent'!N385:P385)&gt;0,"YES","NO")</f>
        <v>NO</v>
      </c>
      <c r="Q385" s="30" t="str">
        <f>IF(SUM('Sales by Agent'!O385:Q385)&gt;0,"YES","NO")</f>
        <v>NO</v>
      </c>
      <c r="R385" s="30" t="str">
        <f>IF(SUM('Sales by Agent'!P385:R385)&gt;0,"YES","NO")</f>
        <v>NO</v>
      </c>
      <c r="S385" s="30" t="str">
        <f>IF(SUM('Sales by Agent'!Q385:S385)&gt;0,"YES","NO")</f>
        <v>NO</v>
      </c>
      <c r="T385" s="30" t="str">
        <f>IF(SUM('Sales by Agent'!R385:T385)&gt;0,"YES","NO")</f>
        <v>NO</v>
      </c>
      <c r="U385" s="30" t="str">
        <f>IF(SUM('Sales by Agent'!S385:U385)&gt;0,"YES","NO")</f>
        <v>NO</v>
      </c>
      <c r="V385" s="30" t="str">
        <f>IF(SUM('Sales by Agent'!T385:V385)&gt;0,"YES","NO")</f>
        <v>NO</v>
      </c>
      <c r="W385" s="30" t="str">
        <f>IF(SUM('Sales by Agent'!U385:W385)&gt;0,"YES","NO")</f>
        <v>NO</v>
      </c>
      <c r="X385" s="30" t="str">
        <f>IF(SUM('Sales by Agent'!V385:X385)&gt;0,"YES","NO")</f>
        <v>NO</v>
      </c>
      <c r="Y385" s="30" t="str">
        <f>IF(SUM('Sales by Agent'!W385:Y385)&gt;0,"YES","NO")</f>
        <v>NO</v>
      </c>
      <c r="Z385" s="30" t="str">
        <f>IF(SUM('Sales by Agent'!X385:Z385)&gt;0,"YES","NO")</f>
        <v>NO</v>
      </c>
      <c r="AA385" s="30" t="str">
        <f>IF(SUM('Sales by Agent'!Y385:AA385)&gt;0,"YES","NO")</f>
        <v>NO</v>
      </c>
      <c r="AB385" s="30" t="str">
        <f>IF(SUM('Sales by Agent'!Z385:AB385)&gt;0,"YES","NO")</f>
        <v>NO</v>
      </c>
      <c r="AC385" s="30" t="str">
        <f>IF(SUM('Sales by Agent'!AA385:AC385)&gt;0,"YES","NO")</f>
        <v>NO</v>
      </c>
      <c r="AD385" s="30" t="str">
        <f>IF(SUM('Sales by Agent'!AB385:AD385)&gt;0,"YES","NO")</f>
        <v>NO</v>
      </c>
      <c r="AE385" s="30" t="str">
        <f>IF(SUM('Sales by Agent'!AC385:AE385)&gt;0,"YES","NO")</f>
        <v>NO</v>
      </c>
      <c r="AF385" s="30" t="str">
        <f>IF(SUM('Sales by Agent'!AD385:AF385)&gt;0,"YES","NO")</f>
        <v>NO</v>
      </c>
      <c r="AG385" s="30" t="str">
        <f>IF(SUM('Sales by Agent'!AE385:AG385)&gt;0,"YES","NO")</f>
        <v>NO</v>
      </c>
      <c r="AH385" s="30" t="str">
        <f>IF(SUM('Sales by Agent'!AF385:AH385)&gt;0,"YES","NO")</f>
        <v>NO</v>
      </c>
      <c r="AI385" s="30" t="str">
        <f>IF(SUM('Sales by Agent'!AG385:AI385)&gt;0,"YES","NO")</f>
        <v>YES</v>
      </c>
      <c r="AJ385" s="30" t="str">
        <f>IF(SUM('Sales by Agent'!AH385:AJ385)&gt;0,"YES","NO")</f>
        <v>YES</v>
      </c>
      <c r="AK385" s="30" t="str">
        <f>IF(SUM('Sales by Agent'!AI385:AK385)&gt;0,"YES","NO")</f>
        <v>YES</v>
      </c>
      <c r="AL385" s="30" t="str">
        <f>IF(SUM('Sales by Agent'!AJ385:AL385)&gt;0,"YES","NO")</f>
        <v>NO</v>
      </c>
      <c r="AM385" s="30" t="str">
        <f>IF(SUM('Sales by Agent'!AK385:AM385)&gt;0,"YES","NO")</f>
        <v>NO</v>
      </c>
      <c r="AN385" s="30" t="str">
        <f>IF(SUM('Sales by Agent'!AL385:AN385)&gt;0,"YES","NO")</f>
        <v>NO</v>
      </c>
      <c r="AO385" s="30" t="str">
        <f>IF(SUM('Sales by Agent'!AM385:AO385)&gt;0,"YES","NO")</f>
        <v>NO</v>
      </c>
      <c r="AP385" s="30" t="str">
        <f>IF(SUM('Sales by Agent'!AN385:AP385)&gt;0,"YES","NO")</f>
        <v>NO</v>
      </c>
      <c r="AQ385" s="30" t="str">
        <f>IF(SUM('Sales by Agent'!AO385:AQ385)&gt;0,"YES","NO")</f>
        <v>NO</v>
      </c>
      <c r="AR385" s="30" t="str">
        <f>IF(SUM('Sales by Agent'!AP385:AR385)&gt;0,"YES","NO")</f>
        <v>NO</v>
      </c>
      <c r="AS385" s="30" t="str">
        <f>IF(SUM('Sales by Agent'!AQ385:AS385)&gt;0,"YES","NO")</f>
        <v>NO</v>
      </c>
      <c r="AT385" s="30" t="str">
        <f>IF(SUM('Sales by Agent'!AR385:AT385)&gt;0,"YES","NO")</f>
        <v>NO</v>
      </c>
      <c r="AU385" s="30" t="str">
        <f>IF(SUM('Sales by Agent'!AS385:AU385)&gt;0,"YES","NO")</f>
        <v>NO</v>
      </c>
      <c r="AV385" s="30" t="str">
        <f>IF(SUM('Sales by Agent'!AT385:AV385)&gt;0,"YES","NO")</f>
        <v>NO</v>
      </c>
      <c r="AW385" s="87"/>
      <c r="AX385" t="str">
        <f t="shared" si="57"/>
        <v>NO</v>
      </c>
      <c r="AY385" t="str">
        <f t="shared" si="58"/>
        <v>NO</v>
      </c>
      <c r="AZ385" t="str">
        <f t="shared" si="59"/>
        <v>NO</v>
      </c>
      <c r="BA385" t="str">
        <f t="shared" si="60"/>
        <v>NO</v>
      </c>
      <c r="BB385" t="str">
        <f t="shared" si="61"/>
        <v>NO</v>
      </c>
      <c r="BC385" t="str">
        <f t="shared" si="62"/>
        <v>NO</v>
      </c>
      <c r="BD385" t="str">
        <f t="shared" si="63"/>
        <v>NO</v>
      </c>
      <c r="BE385" t="str">
        <f t="shared" si="64"/>
        <v>NEW INACTIVE</v>
      </c>
      <c r="BF385" t="str">
        <f t="shared" si="65"/>
        <v>NO</v>
      </c>
      <c r="BG385" t="str">
        <f t="shared" si="66"/>
        <v>NO</v>
      </c>
      <c r="BH385" t="str">
        <f t="shared" si="56"/>
        <v>NO</v>
      </c>
    </row>
    <row r="386" spans="1:60">
      <c r="A386" s="564" t="s">
        <v>402</v>
      </c>
      <c r="B386" s="564" t="s">
        <v>2693</v>
      </c>
      <c r="C386" s="564" t="s">
        <v>376</v>
      </c>
      <c r="D386" s="564" t="s">
        <v>954</v>
      </c>
      <c r="E386" s="564" t="s">
        <v>1005</v>
      </c>
      <c r="F386" s="565">
        <v>2218510</v>
      </c>
      <c r="G386" s="31"/>
      <c r="H386" s="31"/>
      <c r="I386" s="30" t="str">
        <f>IF(SUM('Sales by Agent'!G386:I386)&gt;0,"YES","NO")</f>
        <v>NO</v>
      </c>
      <c r="J386" s="30" t="str">
        <f>IF(SUM('Sales by Agent'!H386:J386)&gt;0,"YES","NO")</f>
        <v>NO</v>
      </c>
      <c r="K386" s="30" t="str">
        <f>IF(SUM('Sales by Agent'!I386:K386)&gt;0,"YES","NO")</f>
        <v>NO</v>
      </c>
      <c r="L386" s="30" t="str">
        <f>IF(SUM('Sales by Agent'!J386:L386)&gt;0,"YES","NO")</f>
        <v>NO</v>
      </c>
      <c r="M386" s="30" t="str">
        <f>IF(SUM('Sales by Agent'!K386:M386)&gt;0,"YES","NO")</f>
        <v>NO</v>
      </c>
      <c r="N386" s="30" t="str">
        <f>IF(SUM('Sales by Agent'!L386:N386)&gt;0,"YES","NO")</f>
        <v>NO</v>
      </c>
      <c r="O386" s="30" t="str">
        <f>IF(SUM('Sales by Agent'!M386:O386)&gt;0,"YES","NO")</f>
        <v>NO</v>
      </c>
      <c r="P386" s="30" t="str">
        <f>IF(SUM('Sales by Agent'!N386:P386)&gt;0,"YES","NO")</f>
        <v>NO</v>
      </c>
      <c r="Q386" s="30" t="str">
        <f>IF(SUM('Sales by Agent'!O386:Q386)&gt;0,"YES","NO")</f>
        <v>NO</v>
      </c>
      <c r="R386" s="30" t="str">
        <f>IF(SUM('Sales by Agent'!P386:R386)&gt;0,"YES","NO")</f>
        <v>NO</v>
      </c>
      <c r="S386" s="30" t="str">
        <f>IF(SUM('Sales by Agent'!Q386:S386)&gt;0,"YES","NO")</f>
        <v>NO</v>
      </c>
      <c r="T386" s="30" t="str">
        <f>IF(SUM('Sales by Agent'!R386:T386)&gt;0,"YES","NO")</f>
        <v>NO</v>
      </c>
      <c r="U386" s="30" t="str">
        <f>IF(SUM('Sales by Agent'!S386:U386)&gt;0,"YES","NO")</f>
        <v>NO</v>
      </c>
      <c r="V386" s="30" t="str">
        <f>IF(SUM('Sales by Agent'!T386:V386)&gt;0,"YES","NO")</f>
        <v>NO</v>
      </c>
      <c r="W386" s="30" t="str">
        <f>IF(SUM('Sales by Agent'!U386:W386)&gt;0,"YES","NO")</f>
        <v>YES</v>
      </c>
      <c r="X386" s="30" t="str">
        <f>IF(SUM('Sales by Agent'!V386:X386)&gt;0,"YES","NO")</f>
        <v>YES</v>
      </c>
      <c r="Y386" s="30" t="str">
        <f>IF(SUM('Sales by Agent'!W386:Y386)&gt;0,"YES","NO")</f>
        <v>YES</v>
      </c>
      <c r="Z386" s="30" t="str">
        <f>IF(SUM('Sales by Agent'!X386:Z386)&gt;0,"YES","NO")</f>
        <v>YES</v>
      </c>
      <c r="AA386" s="30" t="str">
        <f>IF(SUM('Sales by Agent'!Y386:AA386)&gt;0,"YES","NO")</f>
        <v>YES</v>
      </c>
      <c r="AB386" s="30" t="str">
        <f>IF(SUM('Sales by Agent'!Z386:AB386)&gt;0,"YES","NO")</f>
        <v>YES</v>
      </c>
      <c r="AC386" s="30" t="str">
        <f>IF(SUM('Sales by Agent'!AA386:AC386)&gt;0,"YES","NO")</f>
        <v>YES</v>
      </c>
      <c r="AD386" s="30" t="str">
        <f>IF(SUM('Sales by Agent'!AB386:AD386)&gt;0,"YES","NO")</f>
        <v>YES</v>
      </c>
      <c r="AE386" s="30" t="str">
        <f>IF(SUM('Sales by Agent'!AC386:AE386)&gt;0,"YES","NO")</f>
        <v>YES</v>
      </c>
      <c r="AF386" s="30" t="str">
        <f>IF(SUM('Sales by Agent'!AD386:AF386)&gt;0,"YES","NO")</f>
        <v>YES</v>
      </c>
      <c r="AG386" s="30" t="str">
        <f>IF(SUM('Sales by Agent'!AE386:AG386)&gt;0,"YES","NO")</f>
        <v>YES</v>
      </c>
      <c r="AH386" s="30" t="str">
        <f>IF(SUM('Sales by Agent'!AF386:AH386)&gt;0,"YES","NO")</f>
        <v>YES</v>
      </c>
      <c r="AI386" s="30" t="str">
        <f>IF(SUM('Sales by Agent'!AG386:AI386)&gt;0,"YES","NO")</f>
        <v>YES</v>
      </c>
      <c r="AJ386" s="30" t="str">
        <f>IF(SUM('Sales by Agent'!AH386:AJ386)&gt;0,"YES","NO")</f>
        <v>YES</v>
      </c>
      <c r="AK386" s="30" t="str">
        <f>IF(SUM('Sales by Agent'!AI386:AK386)&gt;0,"YES","NO")</f>
        <v>YES</v>
      </c>
      <c r="AL386" s="30" t="str">
        <f>IF(SUM('Sales by Agent'!AJ386:AL386)&gt;0,"YES","NO")</f>
        <v>YES</v>
      </c>
      <c r="AM386" s="30" t="str">
        <f>IF(SUM('Sales by Agent'!AK386:AM386)&gt;0,"YES","NO")</f>
        <v>YES</v>
      </c>
      <c r="AN386" s="30" t="str">
        <f>IF(SUM('Sales by Agent'!AL386:AN386)&gt;0,"YES","NO")</f>
        <v>NO</v>
      </c>
      <c r="AO386" s="30" t="str">
        <f>IF(SUM('Sales by Agent'!AM386:AO386)&gt;0,"YES","NO")</f>
        <v>NO</v>
      </c>
      <c r="AP386" s="30" t="str">
        <f>IF(SUM('Sales by Agent'!AN386:AP386)&gt;0,"YES","NO")</f>
        <v>NO</v>
      </c>
      <c r="AQ386" s="30" t="str">
        <f>IF(SUM('Sales by Agent'!AO386:AQ386)&gt;0,"YES","NO")</f>
        <v>NO</v>
      </c>
      <c r="AR386" s="30" t="str">
        <f>IF(SUM('Sales by Agent'!AP386:AR386)&gt;0,"YES","NO")</f>
        <v>NO</v>
      </c>
      <c r="AS386" s="30" t="str">
        <f>IF(SUM('Sales by Agent'!AQ386:AS386)&gt;0,"YES","NO")</f>
        <v>NO</v>
      </c>
      <c r="AT386" s="30" t="str">
        <f>IF(SUM('Sales by Agent'!AR386:AT386)&gt;0,"YES","NO")</f>
        <v>NO</v>
      </c>
      <c r="AU386" s="30" t="str">
        <f>IF(SUM('Sales by Agent'!AS386:AU386)&gt;0,"YES","NO")</f>
        <v>NO</v>
      </c>
      <c r="AV386" s="30" t="str">
        <f>IF(SUM('Sales by Agent'!AT386:AV386)&gt;0,"YES","NO")</f>
        <v>NO</v>
      </c>
      <c r="AW386" s="87"/>
      <c r="AX386" t="str">
        <f t="shared" si="57"/>
        <v>NO</v>
      </c>
      <c r="AY386" t="str">
        <f t="shared" si="58"/>
        <v>NO</v>
      </c>
      <c r="AZ386" t="str">
        <f t="shared" si="59"/>
        <v>NO</v>
      </c>
      <c r="BA386" t="str">
        <f t="shared" si="60"/>
        <v>NO</v>
      </c>
      <c r="BB386" t="str">
        <f t="shared" si="61"/>
        <v>NO</v>
      </c>
      <c r="BC386" t="str">
        <f t="shared" si="62"/>
        <v>NO</v>
      </c>
      <c r="BD386" t="str">
        <f t="shared" si="63"/>
        <v>NO</v>
      </c>
      <c r="BE386" t="str">
        <f t="shared" si="64"/>
        <v>NO</v>
      </c>
      <c r="BF386" t="str">
        <f t="shared" si="65"/>
        <v>NO</v>
      </c>
      <c r="BG386" t="str">
        <f t="shared" si="66"/>
        <v>NEW INACTIVE</v>
      </c>
      <c r="BH386" t="str">
        <f t="shared" ref="BH386:BH449" si="67">IF(AND(AN386="YES",AO386="NO"),"NEW INACTIVE","NO")</f>
        <v>NO</v>
      </c>
    </row>
    <row r="387" spans="1:60">
      <c r="A387" s="564" t="s">
        <v>404</v>
      </c>
      <c r="B387" s="564" t="s">
        <v>2694</v>
      </c>
      <c r="C387" s="564" t="s">
        <v>376</v>
      </c>
      <c r="D387" s="564" t="s">
        <v>954</v>
      </c>
      <c r="E387" s="564" t="s">
        <v>1005</v>
      </c>
      <c r="F387" s="565">
        <v>1335150</v>
      </c>
      <c r="G387" s="31"/>
      <c r="H387" s="31"/>
      <c r="I387" s="30" t="str">
        <f>IF(SUM('Sales by Agent'!G387:I387)&gt;0,"YES","NO")</f>
        <v>NO</v>
      </c>
      <c r="J387" s="30" t="str">
        <f>IF(SUM('Sales by Agent'!H387:J387)&gt;0,"YES","NO")</f>
        <v>NO</v>
      </c>
      <c r="K387" s="30" t="str">
        <f>IF(SUM('Sales by Agent'!I387:K387)&gt;0,"YES","NO")</f>
        <v>NO</v>
      </c>
      <c r="L387" s="30" t="str">
        <f>IF(SUM('Sales by Agent'!J387:L387)&gt;0,"YES","NO")</f>
        <v>NO</v>
      </c>
      <c r="M387" s="30" t="str">
        <f>IF(SUM('Sales by Agent'!K387:M387)&gt;0,"YES","NO")</f>
        <v>YES</v>
      </c>
      <c r="N387" s="30" t="str">
        <f>IF(SUM('Sales by Agent'!L387:N387)&gt;0,"YES","NO")</f>
        <v>YES</v>
      </c>
      <c r="O387" s="30" t="str">
        <f>IF(SUM('Sales by Agent'!M387:O387)&gt;0,"YES","NO")</f>
        <v>YES</v>
      </c>
      <c r="P387" s="30" t="str">
        <f>IF(SUM('Sales by Agent'!N387:P387)&gt;0,"YES","NO")</f>
        <v>NO</v>
      </c>
      <c r="Q387" s="30" t="str">
        <f>IF(SUM('Sales by Agent'!O387:Q387)&gt;0,"YES","NO")</f>
        <v>YES</v>
      </c>
      <c r="R387" s="30" t="str">
        <f>IF(SUM('Sales by Agent'!P387:R387)&gt;0,"YES","NO")</f>
        <v>YES</v>
      </c>
      <c r="S387" s="30" t="str">
        <f>IF(SUM('Sales by Agent'!Q387:S387)&gt;0,"YES","NO")</f>
        <v>YES</v>
      </c>
      <c r="T387" s="30" t="str">
        <f>IF(SUM('Sales by Agent'!R387:T387)&gt;0,"YES","NO")</f>
        <v>YES</v>
      </c>
      <c r="U387" s="30" t="str">
        <f>IF(SUM('Sales by Agent'!S387:U387)&gt;0,"YES","NO")</f>
        <v>YES</v>
      </c>
      <c r="V387" s="30" t="str">
        <f>IF(SUM('Sales by Agent'!T387:V387)&gt;0,"YES","NO")</f>
        <v>YES</v>
      </c>
      <c r="W387" s="30" t="str">
        <f>IF(SUM('Sales by Agent'!U387:W387)&gt;0,"YES","NO")</f>
        <v>YES</v>
      </c>
      <c r="X387" s="30" t="str">
        <f>IF(SUM('Sales by Agent'!V387:X387)&gt;0,"YES","NO")</f>
        <v>YES</v>
      </c>
      <c r="Y387" s="30" t="str">
        <f>IF(SUM('Sales by Agent'!W387:Y387)&gt;0,"YES","NO")</f>
        <v>YES</v>
      </c>
      <c r="Z387" s="30" t="str">
        <f>IF(SUM('Sales by Agent'!X387:Z387)&gt;0,"YES","NO")</f>
        <v>YES</v>
      </c>
      <c r="AA387" s="30" t="str">
        <f>IF(SUM('Sales by Agent'!Y387:AA387)&gt;0,"YES","NO")</f>
        <v>YES</v>
      </c>
      <c r="AB387" s="30" t="str">
        <f>IF(SUM('Sales by Agent'!Z387:AB387)&gt;0,"YES","NO")</f>
        <v>YES</v>
      </c>
      <c r="AC387" s="30" t="str">
        <f>IF(SUM('Sales by Agent'!AA387:AC387)&gt;0,"YES","NO")</f>
        <v>YES</v>
      </c>
      <c r="AD387" s="30" t="str">
        <f>IF(SUM('Sales by Agent'!AB387:AD387)&gt;0,"YES","NO")</f>
        <v>YES</v>
      </c>
      <c r="AE387" s="30" t="str">
        <f>IF(SUM('Sales by Agent'!AC387:AE387)&gt;0,"YES","NO")</f>
        <v>YES</v>
      </c>
      <c r="AF387" s="30" t="str">
        <f>IF(SUM('Sales by Agent'!AD387:AF387)&gt;0,"YES","NO")</f>
        <v>YES</v>
      </c>
      <c r="AG387" s="30" t="str">
        <f>IF(SUM('Sales by Agent'!AE387:AG387)&gt;0,"YES","NO")</f>
        <v>NO</v>
      </c>
      <c r="AH387" s="30" t="str">
        <f>IF(SUM('Sales by Agent'!AF387:AH387)&gt;0,"YES","NO")</f>
        <v>NO</v>
      </c>
      <c r="AI387" s="30" t="str">
        <f>IF(SUM('Sales by Agent'!AG387:AI387)&gt;0,"YES","NO")</f>
        <v>NO</v>
      </c>
      <c r="AJ387" s="30" t="str">
        <f>IF(SUM('Sales by Agent'!AH387:AJ387)&gt;0,"YES","NO")</f>
        <v>NO</v>
      </c>
      <c r="AK387" s="30" t="str">
        <f>IF(SUM('Sales by Agent'!AI387:AK387)&gt;0,"YES","NO")</f>
        <v>NO</v>
      </c>
      <c r="AL387" s="30" t="str">
        <f>IF(SUM('Sales by Agent'!AJ387:AL387)&gt;0,"YES","NO")</f>
        <v>NO</v>
      </c>
      <c r="AM387" s="30" t="str">
        <f>IF(SUM('Sales by Agent'!AK387:AM387)&gt;0,"YES","NO")</f>
        <v>NO</v>
      </c>
      <c r="AN387" s="30" t="str">
        <f>IF(SUM('Sales by Agent'!AL387:AN387)&gt;0,"YES","NO")</f>
        <v>NO</v>
      </c>
      <c r="AO387" s="30" t="str">
        <f>IF(SUM('Sales by Agent'!AM387:AO387)&gt;0,"YES","NO")</f>
        <v>NO</v>
      </c>
      <c r="AP387" s="30" t="str">
        <f>IF(SUM('Sales by Agent'!AN387:AP387)&gt;0,"YES","NO")</f>
        <v>YES</v>
      </c>
      <c r="AQ387" s="30" t="str">
        <f>IF(SUM('Sales by Agent'!AO387:AQ387)&gt;0,"YES","NO")</f>
        <v>YES</v>
      </c>
      <c r="AR387" s="30" t="str">
        <f>IF(SUM('Sales by Agent'!AP387:AR387)&gt;0,"YES","NO")</f>
        <v>YES</v>
      </c>
      <c r="AS387" s="30" t="str">
        <f>IF(SUM('Sales by Agent'!AQ387:AS387)&gt;0,"YES","NO")</f>
        <v>NO</v>
      </c>
      <c r="AT387" s="30" t="str">
        <f>IF(SUM('Sales by Agent'!AR387:AT387)&gt;0,"YES","NO")</f>
        <v>NO</v>
      </c>
      <c r="AU387" s="30" t="str">
        <f>IF(SUM('Sales by Agent'!AS387:AU387)&gt;0,"YES","NO")</f>
        <v>NO</v>
      </c>
      <c r="AV387" s="30" t="str">
        <f>IF(SUM('Sales by Agent'!AT387:AV387)&gt;0,"YES","NO")</f>
        <v>NO</v>
      </c>
      <c r="AW387" s="87"/>
      <c r="AX387" t="str">
        <f t="shared" ref="AX387:AX450" si="68">IF(AND(AD387="YES",AE387="NO"),"NEW INACTIVE","NO")</f>
        <v>NO</v>
      </c>
      <c r="AY387" t="str">
        <f t="shared" ref="AY387:AY450" si="69">IF(AND(AE387="YES",AF387="NO"),"NEW INACTIVE","NO")</f>
        <v>NO</v>
      </c>
      <c r="AZ387" t="str">
        <f t="shared" ref="AZ387:AZ450" si="70">IF(AND(AF387="YES",AG387="NO"),"NEW INACTIVE","NO")</f>
        <v>NEW INACTIVE</v>
      </c>
      <c r="BA387" t="str">
        <f t="shared" ref="BA387:BA450" si="71">IF(AND(AG387="YES",AH387="NO"),"NEW INACTIVE","NO")</f>
        <v>NO</v>
      </c>
      <c r="BB387" t="str">
        <f t="shared" ref="BB387:BB450" si="72">IF(AND(AH387="YES",AI387="NO"),"NEW INACTIVE","NO")</f>
        <v>NO</v>
      </c>
      <c r="BC387" t="str">
        <f t="shared" ref="BC387:BC450" si="73">IF(AND(AI387="YES",AJ387="NO"),"NEW INACTIVE","NO")</f>
        <v>NO</v>
      </c>
      <c r="BD387" t="str">
        <f t="shared" ref="BD387:BD450" si="74">IF(AND(AJ387="YES",AK387="NO"),"NEW INACTIVE","NO")</f>
        <v>NO</v>
      </c>
      <c r="BE387" t="str">
        <f t="shared" ref="BE387:BE450" si="75">IF(AND(AK387="YES",AL387="NO"),"NEW INACTIVE","NO")</f>
        <v>NO</v>
      </c>
      <c r="BF387" t="str">
        <f t="shared" ref="BF387:BF450" si="76">IF(AND(AL387="YES",AM387="NO"),"NEW INACTIVE","NO")</f>
        <v>NO</v>
      </c>
      <c r="BG387" t="str">
        <f t="shared" ref="BG387:BG450" si="77">IF(AND(AM387="YES",AN387="NO"),"NEW INACTIVE","NO")</f>
        <v>NO</v>
      </c>
      <c r="BH387" t="str">
        <f t="shared" si="67"/>
        <v>NO</v>
      </c>
    </row>
    <row r="388" spans="1:60">
      <c r="A388" s="564" t="s">
        <v>405</v>
      </c>
      <c r="B388" s="564" t="s">
        <v>2695</v>
      </c>
      <c r="C388" s="564" t="s">
        <v>376</v>
      </c>
      <c r="D388" s="564" t="s">
        <v>954</v>
      </c>
      <c r="E388" s="564" t="s">
        <v>1005</v>
      </c>
      <c r="F388" s="565">
        <v>2846050</v>
      </c>
      <c r="G388" s="31"/>
      <c r="H388" s="31"/>
      <c r="I388" s="30" t="str">
        <f>IF(SUM('Sales by Agent'!G388:I388)&gt;0,"YES","NO")</f>
        <v>NO</v>
      </c>
      <c r="J388" s="30" t="str">
        <f>IF(SUM('Sales by Agent'!H388:J388)&gt;0,"YES","NO")</f>
        <v>NO</v>
      </c>
      <c r="K388" s="30" t="str">
        <f>IF(SUM('Sales by Agent'!I388:K388)&gt;0,"YES","NO")</f>
        <v>NO</v>
      </c>
      <c r="L388" s="30" t="str">
        <f>IF(SUM('Sales by Agent'!J388:L388)&gt;0,"YES","NO")</f>
        <v>NO</v>
      </c>
      <c r="M388" s="30" t="str">
        <f>IF(SUM('Sales by Agent'!K388:M388)&gt;0,"YES","NO")</f>
        <v>YES</v>
      </c>
      <c r="N388" s="30" t="str">
        <f>IF(SUM('Sales by Agent'!L388:N388)&gt;0,"YES","NO")</f>
        <v>YES</v>
      </c>
      <c r="O388" s="30" t="str">
        <f>IF(SUM('Sales by Agent'!M388:O388)&gt;0,"YES","NO")</f>
        <v>YES</v>
      </c>
      <c r="P388" s="30" t="str">
        <f>IF(SUM('Sales by Agent'!N388:P388)&gt;0,"YES","NO")</f>
        <v>NO</v>
      </c>
      <c r="Q388" s="30" t="str">
        <f>IF(SUM('Sales by Agent'!O388:Q388)&gt;0,"YES","NO")</f>
        <v>YES</v>
      </c>
      <c r="R388" s="30" t="str">
        <f>IF(SUM('Sales by Agent'!P388:R388)&gt;0,"YES","NO")</f>
        <v>YES</v>
      </c>
      <c r="S388" s="30" t="str">
        <f>IF(SUM('Sales by Agent'!Q388:S388)&gt;0,"YES","NO")</f>
        <v>YES</v>
      </c>
      <c r="T388" s="30" t="str">
        <f>IF(SUM('Sales by Agent'!R388:T388)&gt;0,"YES","NO")</f>
        <v>YES</v>
      </c>
      <c r="U388" s="30" t="str">
        <f>IF(SUM('Sales by Agent'!S388:U388)&gt;0,"YES","NO")</f>
        <v>YES</v>
      </c>
      <c r="V388" s="30" t="str">
        <f>IF(SUM('Sales by Agent'!T388:V388)&gt;0,"YES","NO")</f>
        <v>YES</v>
      </c>
      <c r="W388" s="30" t="str">
        <f>IF(SUM('Sales by Agent'!U388:W388)&gt;0,"YES","NO")</f>
        <v>YES</v>
      </c>
      <c r="X388" s="30" t="str">
        <f>IF(SUM('Sales by Agent'!V388:X388)&gt;0,"YES","NO")</f>
        <v>YES</v>
      </c>
      <c r="Y388" s="30" t="str">
        <f>IF(SUM('Sales by Agent'!W388:Y388)&gt;0,"YES","NO")</f>
        <v>YES</v>
      </c>
      <c r="Z388" s="30" t="str">
        <f>IF(SUM('Sales by Agent'!X388:Z388)&gt;0,"YES","NO")</f>
        <v>YES</v>
      </c>
      <c r="AA388" s="30" t="str">
        <f>IF(SUM('Sales by Agent'!Y388:AA388)&gt;0,"YES","NO")</f>
        <v>YES</v>
      </c>
      <c r="AB388" s="30" t="str">
        <f>IF(SUM('Sales by Agent'!Z388:AB388)&gt;0,"YES","NO")</f>
        <v>YES</v>
      </c>
      <c r="AC388" s="30" t="str">
        <f>IF(SUM('Sales by Agent'!AA388:AC388)&gt;0,"YES","NO")</f>
        <v>YES</v>
      </c>
      <c r="AD388" s="30" t="str">
        <f>IF(SUM('Sales by Agent'!AB388:AD388)&gt;0,"YES","NO")</f>
        <v>YES</v>
      </c>
      <c r="AE388" s="30" t="str">
        <f>IF(SUM('Sales by Agent'!AC388:AE388)&gt;0,"YES","NO")</f>
        <v>YES</v>
      </c>
      <c r="AF388" s="30" t="str">
        <f>IF(SUM('Sales by Agent'!AD388:AF388)&gt;0,"YES","NO")</f>
        <v>YES</v>
      </c>
      <c r="AG388" s="30" t="str">
        <f>IF(SUM('Sales by Agent'!AE388:AG388)&gt;0,"YES","NO")</f>
        <v>YES</v>
      </c>
      <c r="AH388" s="30" t="str">
        <f>IF(SUM('Sales by Agent'!AF388:AH388)&gt;0,"YES","NO")</f>
        <v>YES</v>
      </c>
      <c r="AI388" s="30" t="str">
        <f>IF(SUM('Sales by Agent'!AG388:AI388)&gt;0,"YES","NO")</f>
        <v>YES</v>
      </c>
      <c r="AJ388" s="30" t="str">
        <f>IF(SUM('Sales by Agent'!AH388:AJ388)&gt;0,"YES","NO")</f>
        <v>YES</v>
      </c>
      <c r="AK388" s="30" t="str">
        <f>IF(SUM('Sales by Agent'!AI388:AK388)&gt;0,"YES","NO")</f>
        <v>YES</v>
      </c>
      <c r="AL388" s="30" t="str">
        <f>IF(SUM('Sales by Agent'!AJ388:AL388)&gt;0,"YES","NO")</f>
        <v>YES</v>
      </c>
      <c r="AM388" s="30" t="str">
        <f>IF(SUM('Sales by Agent'!AK388:AM388)&gt;0,"YES","NO")</f>
        <v>YES</v>
      </c>
      <c r="AN388" s="30" t="str">
        <f>IF(SUM('Sales by Agent'!AL388:AN388)&gt;0,"YES","NO")</f>
        <v>YES</v>
      </c>
      <c r="AO388" s="30" t="str">
        <f>IF(SUM('Sales by Agent'!AM388:AO388)&gt;0,"YES","NO")</f>
        <v>NO</v>
      </c>
      <c r="AP388" s="30" t="str">
        <f>IF(SUM('Sales by Agent'!AN388:AP388)&gt;0,"YES","NO")</f>
        <v>YES</v>
      </c>
      <c r="AQ388" s="30" t="str">
        <f>IF(SUM('Sales by Agent'!AO388:AQ388)&gt;0,"YES","NO")</f>
        <v>YES</v>
      </c>
      <c r="AR388" s="30" t="str">
        <f>IF(SUM('Sales by Agent'!AP388:AR388)&gt;0,"YES","NO")</f>
        <v>YES</v>
      </c>
      <c r="AS388" s="30" t="str">
        <f>IF(SUM('Sales by Agent'!AQ388:AS388)&gt;0,"YES","NO")</f>
        <v>NO</v>
      </c>
      <c r="AT388" s="30" t="str">
        <f>IF(SUM('Sales by Agent'!AR388:AT388)&gt;0,"YES","NO")</f>
        <v>NO</v>
      </c>
      <c r="AU388" s="30" t="str">
        <f>IF(SUM('Sales by Agent'!AS388:AU388)&gt;0,"YES","NO")</f>
        <v>NO</v>
      </c>
      <c r="AV388" s="30" t="str">
        <f>IF(SUM('Sales by Agent'!AT388:AV388)&gt;0,"YES","NO")</f>
        <v>NO</v>
      </c>
      <c r="AW388" s="87"/>
      <c r="AX388" t="str">
        <f t="shared" si="68"/>
        <v>NO</v>
      </c>
      <c r="AY388" t="str">
        <f t="shared" si="69"/>
        <v>NO</v>
      </c>
      <c r="AZ388" t="str">
        <f t="shared" si="70"/>
        <v>NO</v>
      </c>
      <c r="BA388" t="str">
        <f t="shared" si="71"/>
        <v>NO</v>
      </c>
      <c r="BB388" t="str">
        <f t="shared" si="72"/>
        <v>NO</v>
      </c>
      <c r="BC388" t="str">
        <f t="shared" si="73"/>
        <v>NO</v>
      </c>
      <c r="BD388" t="str">
        <f t="shared" si="74"/>
        <v>NO</v>
      </c>
      <c r="BE388" t="str">
        <f t="shared" si="75"/>
        <v>NO</v>
      </c>
      <c r="BF388" t="str">
        <f t="shared" si="76"/>
        <v>NO</v>
      </c>
      <c r="BG388" t="str">
        <f t="shared" si="77"/>
        <v>NO</v>
      </c>
      <c r="BH388" t="str">
        <f t="shared" si="67"/>
        <v>NEW INACTIVE</v>
      </c>
    </row>
    <row r="389" spans="1:60">
      <c r="A389" s="564" t="s">
        <v>410</v>
      </c>
      <c r="B389" s="564" t="s">
        <v>2696</v>
      </c>
      <c r="C389" s="564" t="s">
        <v>376</v>
      </c>
      <c r="D389" s="564" t="s">
        <v>954</v>
      </c>
      <c r="E389" s="564" t="s">
        <v>1005</v>
      </c>
      <c r="F389" s="565">
        <v>1815000</v>
      </c>
      <c r="G389" s="31"/>
      <c r="H389" s="87"/>
      <c r="I389" s="30" t="str">
        <f>IF(SUM('Sales by Agent'!G389:I389)&gt;0,"YES","NO")</f>
        <v>NO</v>
      </c>
      <c r="J389" s="30" t="str">
        <f>IF(SUM('Sales by Agent'!H389:J389)&gt;0,"YES","NO")</f>
        <v>NO</v>
      </c>
      <c r="K389" s="30" t="str">
        <f>IF(SUM('Sales by Agent'!I389:K389)&gt;0,"YES","NO")</f>
        <v>NO</v>
      </c>
      <c r="L389" s="30" t="str">
        <f>IF(SUM('Sales by Agent'!J389:L389)&gt;0,"YES","NO")</f>
        <v>NO</v>
      </c>
      <c r="M389" s="30" t="str">
        <f>IF(SUM('Sales by Agent'!K389:M389)&gt;0,"YES","NO")</f>
        <v>NO</v>
      </c>
      <c r="N389" s="30" t="str">
        <f>IF(SUM('Sales by Agent'!L389:N389)&gt;0,"YES","NO")</f>
        <v>NO</v>
      </c>
      <c r="O389" s="30" t="str">
        <f>IF(SUM('Sales by Agent'!M389:O389)&gt;0,"YES","NO")</f>
        <v>NO</v>
      </c>
      <c r="P389" s="30" t="str">
        <f>IF(SUM('Sales by Agent'!N389:P389)&gt;0,"YES","NO")</f>
        <v>NO</v>
      </c>
      <c r="Q389" s="30" t="str">
        <f>IF(SUM('Sales by Agent'!O389:Q389)&gt;0,"YES","NO")</f>
        <v>NO</v>
      </c>
      <c r="R389" s="30" t="str">
        <f>IF(SUM('Sales by Agent'!P389:R389)&gt;0,"YES","NO")</f>
        <v>NO</v>
      </c>
      <c r="S389" s="30" t="str">
        <f>IF(SUM('Sales by Agent'!Q389:S389)&gt;0,"YES","NO")</f>
        <v>NO</v>
      </c>
      <c r="T389" s="30" t="str">
        <f>IF(SUM('Sales by Agent'!R389:T389)&gt;0,"YES","NO")</f>
        <v>NO</v>
      </c>
      <c r="U389" s="30" t="str">
        <f>IF(SUM('Sales by Agent'!S389:U389)&gt;0,"YES","NO")</f>
        <v>NO</v>
      </c>
      <c r="V389" s="30" t="str">
        <f>IF(SUM('Sales by Agent'!T389:V389)&gt;0,"YES","NO")</f>
        <v>NO</v>
      </c>
      <c r="W389" s="30" t="str">
        <f>IF(SUM('Sales by Agent'!U389:W389)&gt;0,"YES","NO")</f>
        <v>YES</v>
      </c>
      <c r="X389" s="30" t="str">
        <f>IF(SUM('Sales by Agent'!V389:X389)&gt;0,"YES","NO")</f>
        <v>YES</v>
      </c>
      <c r="Y389" s="30" t="str">
        <f>IF(SUM('Sales by Agent'!W389:Y389)&gt;0,"YES","NO")</f>
        <v>YES</v>
      </c>
      <c r="Z389" s="30" t="str">
        <f>IF(SUM('Sales by Agent'!X389:Z389)&gt;0,"YES","NO")</f>
        <v>YES</v>
      </c>
      <c r="AA389" s="30" t="str">
        <f>IF(SUM('Sales by Agent'!Y389:AA389)&gt;0,"YES","NO")</f>
        <v>YES</v>
      </c>
      <c r="AB389" s="30" t="str">
        <f>IF(SUM('Sales by Agent'!Z389:AB389)&gt;0,"YES","NO")</f>
        <v>YES</v>
      </c>
      <c r="AC389" s="30" t="str">
        <f>IF(SUM('Sales by Agent'!AA389:AC389)&gt;0,"YES","NO")</f>
        <v>YES</v>
      </c>
      <c r="AD389" s="30" t="str">
        <f>IF(SUM('Sales by Agent'!AB389:AD389)&gt;0,"YES","NO")</f>
        <v>YES</v>
      </c>
      <c r="AE389" s="30" t="str">
        <f>IF(SUM('Sales by Agent'!AC389:AE389)&gt;0,"YES","NO")</f>
        <v>YES</v>
      </c>
      <c r="AF389" s="30" t="str">
        <f>IF(SUM('Sales by Agent'!AD389:AF389)&gt;0,"YES","NO")</f>
        <v>YES</v>
      </c>
      <c r="AG389" s="30" t="str">
        <f>IF(SUM('Sales by Agent'!AE389:AG389)&gt;0,"YES","NO")</f>
        <v>YES</v>
      </c>
      <c r="AH389" s="30" t="str">
        <f>IF(SUM('Sales by Agent'!AF389:AH389)&gt;0,"YES","NO")</f>
        <v>YES</v>
      </c>
      <c r="AI389" s="30" t="str">
        <f>IF(SUM('Sales by Agent'!AG389:AI389)&gt;0,"YES","NO")</f>
        <v>YES</v>
      </c>
      <c r="AJ389" s="30" t="str">
        <f>IF(SUM('Sales by Agent'!AH389:AJ389)&gt;0,"YES","NO")</f>
        <v>YES</v>
      </c>
      <c r="AK389" s="30" t="str">
        <f>IF(SUM('Sales by Agent'!AI389:AK389)&gt;0,"YES","NO")</f>
        <v>NO</v>
      </c>
      <c r="AL389" s="30" t="str">
        <f>IF(SUM('Sales by Agent'!AJ389:AL389)&gt;0,"YES","NO")</f>
        <v>NO</v>
      </c>
      <c r="AM389" s="30" t="str">
        <f>IF(SUM('Sales by Agent'!AK389:AM389)&gt;0,"YES","NO")</f>
        <v>NO</v>
      </c>
      <c r="AN389" s="30" t="str">
        <f>IF(SUM('Sales by Agent'!AL389:AN389)&gt;0,"YES","NO")</f>
        <v>NO</v>
      </c>
      <c r="AO389" s="30" t="str">
        <f>IF(SUM('Sales by Agent'!AM389:AO389)&gt;0,"YES","NO")</f>
        <v>NO</v>
      </c>
      <c r="AP389" s="30" t="str">
        <f>IF(SUM('Sales by Agent'!AN389:AP389)&gt;0,"YES","NO")</f>
        <v>YES</v>
      </c>
      <c r="AQ389" s="30" t="str">
        <f>IF(SUM('Sales by Agent'!AO389:AQ389)&gt;0,"YES","NO")</f>
        <v>YES</v>
      </c>
      <c r="AR389" s="30" t="str">
        <f>IF(SUM('Sales by Agent'!AP389:AR389)&gt;0,"YES","NO")</f>
        <v>YES</v>
      </c>
      <c r="AS389" s="30" t="str">
        <f>IF(SUM('Sales by Agent'!AQ389:AS389)&gt;0,"YES","NO")</f>
        <v>NO</v>
      </c>
      <c r="AT389" s="30" t="str">
        <f>IF(SUM('Sales by Agent'!AR389:AT389)&gt;0,"YES","NO")</f>
        <v>NO</v>
      </c>
      <c r="AU389" s="30" t="str">
        <f>IF(SUM('Sales by Agent'!AS389:AU389)&gt;0,"YES","NO")</f>
        <v>NO</v>
      </c>
      <c r="AV389" s="30" t="str">
        <f>IF(SUM('Sales by Agent'!AT389:AV389)&gt;0,"YES","NO")</f>
        <v>NO</v>
      </c>
      <c r="AW389" s="87"/>
      <c r="AX389" t="str">
        <f t="shared" si="68"/>
        <v>NO</v>
      </c>
      <c r="AY389" t="str">
        <f t="shared" si="69"/>
        <v>NO</v>
      </c>
      <c r="AZ389" t="str">
        <f t="shared" si="70"/>
        <v>NO</v>
      </c>
      <c r="BA389" t="str">
        <f t="shared" si="71"/>
        <v>NO</v>
      </c>
      <c r="BB389" t="str">
        <f t="shared" si="72"/>
        <v>NO</v>
      </c>
      <c r="BC389" t="str">
        <f t="shared" si="73"/>
        <v>NO</v>
      </c>
      <c r="BD389" t="str">
        <f t="shared" si="74"/>
        <v>NEW INACTIVE</v>
      </c>
      <c r="BE389" t="str">
        <f t="shared" si="75"/>
        <v>NO</v>
      </c>
      <c r="BF389" t="str">
        <f t="shared" si="76"/>
        <v>NO</v>
      </c>
      <c r="BG389" t="str">
        <f t="shared" si="77"/>
        <v>NO</v>
      </c>
      <c r="BH389" t="str">
        <f t="shared" si="67"/>
        <v>NO</v>
      </c>
    </row>
    <row r="390" spans="1:60">
      <c r="A390" s="564" t="s">
        <v>411</v>
      </c>
      <c r="B390" s="564" t="s">
        <v>2697</v>
      </c>
      <c r="C390" s="564" t="s">
        <v>376</v>
      </c>
      <c r="D390" s="564" t="s">
        <v>954</v>
      </c>
      <c r="E390" s="564" t="s">
        <v>1005</v>
      </c>
      <c r="F390" s="565">
        <v>37500</v>
      </c>
      <c r="G390" s="87"/>
      <c r="H390" s="87"/>
      <c r="I390" s="30" t="str">
        <f>IF(SUM('Sales by Agent'!G390:I390)&gt;0,"YES","NO")</f>
        <v>NO</v>
      </c>
      <c r="J390" s="30" t="str">
        <f>IF(SUM('Sales by Agent'!H390:J390)&gt;0,"YES","NO")</f>
        <v>NO</v>
      </c>
      <c r="K390" s="30" t="str">
        <f>IF(SUM('Sales by Agent'!I390:K390)&gt;0,"YES","NO")</f>
        <v>YES</v>
      </c>
      <c r="L390" s="30" t="str">
        <f>IF(SUM('Sales by Agent'!J390:L390)&gt;0,"YES","NO")</f>
        <v>YES</v>
      </c>
      <c r="M390" s="30" t="str">
        <f>IF(SUM('Sales by Agent'!K390:M390)&gt;0,"YES","NO")</f>
        <v>YES</v>
      </c>
      <c r="N390" s="30" t="str">
        <f>IF(SUM('Sales by Agent'!L390:N390)&gt;0,"YES","NO")</f>
        <v>YES</v>
      </c>
      <c r="O390" s="30" t="str">
        <f>IF(SUM('Sales by Agent'!M390:O390)&gt;0,"YES","NO")</f>
        <v>NO</v>
      </c>
      <c r="P390" s="30" t="str">
        <f>IF(SUM('Sales by Agent'!N390:P390)&gt;0,"YES","NO")</f>
        <v>NO</v>
      </c>
      <c r="Q390" s="30" t="str">
        <f>IF(SUM('Sales by Agent'!O390:Q390)&gt;0,"YES","NO")</f>
        <v>NO</v>
      </c>
      <c r="R390" s="30" t="str">
        <f>IF(SUM('Sales by Agent'!P390:R390)&gt;0,"YES","NO")</f>
        <v>NO</v>
      </c>
      <c r="S390" s="30" t="str">
        <f>IF(SUM('Sales by Agent'!Q390:S390)&gt;0,"YES","NO")</f>
        <v>NO</v>
      </c>
      <c r="T390" s="30" t="str">
        <f>IF(SUM('Sales by Agent'!R390:T390)&gt;0,"YES","NO")</f>
        <v>NO</v>
      </c>
      <c r="U390" s="30" t="str">
        <f>IF(SUM('Sales by Agent'!S390:U390)&gt;0,"YES","NO")</f>
        <v>NO</v>
      </c>
      <c r="V390" s="30" t="str">
        <f>IF(SUM('Sales by Agent'!T390:V390)&gt;0,"YES","NO")</f>
        <v>NO</v>
      </c>
      <c r="W390" s="30" t="str">
        <f>IF(SUM('Sales by Agent'!U390:W390)&gt;0,"YES","NO")</f>
        <v>NO</v>
      </c>
      <c r="X390" s="30" t="str">
        <f>IF(SUM('Sales by Agent'!V390:X390)&gt;0,"YES","NO")</f>
        <v>NO</v>
      </c>
      <c r="Y390" s="30" t="str">
        <f>IF(SUM('Sales by Agent'!W390:Y390)&gt;0,"YES","NO")</f>
        <v>NO</v>
      </c>
      <c r="Z390" s="30" t="str">
        <f>IF(SUM('Sales by Agent'!X390:Z390)&gt;0,"YES","NO")</f>
        <v>NO</v>
      </c>
      <c r="AA390" s="30" t="str">
        <f>IF(SUM('Sales by Agent'!Y390:AA390)&gt;0,"YES","NO")</f>
        <v>NO</v>
      </c>
      <c r="AB390" s="30" t="str">
        <f>IF(SUM('Sales by Agent'!Z390:AB390)&gt;0,"YES","NO")</f>
        <v>NO</v>
      </c>
      <c r="AC390" s="30" t="str">
        <f>IF(SUM('Sales by Agent'!AA390:AC390)&gt;0,"YES","NO")</f>
        <v>NO</v>
      </c>
      <c r="AD390" s="30" t="str">
        <f>IF(SUM('Sales by Agent'!AB390:AD390)&gt;0,"YES","NO")</f>
        <v>NO</v>
      </c>
      <c r="AE390" s="30" t="str">
        <f>IF(SUM('Sales by Agent'!AC390:AE390)&gt;0,"YES","NO")</f>
        <v>NO</v>
      </c>
      <c r="AF390" s="30" t="str">
        <f>IF(SUM('Sales by Agent'!AD390:AF390)&gt;0,"YES","NO")</f>
        <v>NO</v>
      </c>
      <c r="AG390" s="30" t="str">
        <f>IF(SUM('Sales by Agent'!AE390:AG390)&gt;0,"YES","NO")</f>
        <v>NO</v>
      </c>
      <c r="AH390" s="30" t="str">
        <f>IF(SUM('Sales by Agent'!AF390:AH390)&gt;0,"YES","NO")</f>
        <v>NO</v>
      </c>
      <c r="AI390" s="30" t="str">
        <f>IF(SUM('Sales by Agent'!AG390:AI390)&gt;0,"YES","NO")</f>
        <v>NO</v>
      </c>
      <c r="AJ390" s="30" t="str">
        <f>IF(SUM('Sales by Agent'!AH390:AJ390)&gt;0,"YES","NO")</f>
        <v>NO</v>
      </c>
      <c r="AK390" s="30" t="str">
        <f>IF(SUM('Sales by Agent'!AI390:AK390)&gt;0,"YES","NO")</f>
        <v>NO</v>
      </c>
      <c r="AL390" s="30" t="str">
        <f>IF(SUM('Sales by Agent'!AJ390:AL390)&gt;0,"YES","NO")</f>
        <v>NO</v>
      </c>
      <c r="AM390" s="30" t="str">
        <f>IF(SUM('Sales by Agent'!AK390:AM390)&gt;0,"YES","NO")</f>
        <v>NO</v>
      </c>
      <c r="AN390" s="30" t="str">
        <f>IF(SUM('Sales by Agent'!AL390:AN390)&gt;0,"YES","NO")</f>
        <v>NO</v>
      </c>
      <c r="AO390" s="30" t="str">
        <f>IF(SUM('Sales by Agent'!AM390:AO390)&gt;0,"YES","NO")</f>
        <v>NO</v>
      </c>
      <c r="AP390" s="30" t="str">
        <f>IF(SUM('Sales by Agent'!AN390:AP390)&gt;0,"YES","NO")</f>
        <v>NO</v>
      </c>
      <c r="AQ390" s="30" t="str">
        <f>IF(SUM('Sales by Agent'!AO390:AQ390)&gt;0,"YES","NO")</f>
        <v>NO</v>
      </c>
      <c r="AR390" s="30" t="str">
        <f>IF(SUM('Sales by Agent'!AP390:AR390)&gt;0,"YES","NO")</f>
        <v>NO</v>
      </c>
      <c r="AS390" s="30" t="str">
        <f>IF(SUM('Sales by Agent'!AQ390:AS390)&gt;0,"YES","NO")</f>
        <v>NO</v>
      </c>
      <c r="AT390" s="30" t="str">
        <f>IF(SUM('Sales by Agent'!AR390:AT390)&gt;0,"YES","NO")</f>
        <v>NO</v>
      </c>
      <c r="AU390" s="30" t="str">
        <f>IF(SUM('Sales by Agent'!AS390:AU390)&gt;0,"YES","NO")</f>
        <v>NO</v>
      </c>
      <c r="AV390" s="30" t="str">
        <f>IF(SUM('Sales by Agent'!AT390:AV390)&gt;0,"YES","NO")</f>
        <v>NO</v>
      </c>
      <c r="AW390" s="87"/>
      <c r="AX390" t="str">
        <f t="shared" si="68"/>
        <v>NO</v>
      </c>
      <c r="AY390" t="str">
        <f t="shared" si="69"/>
        <v>NO</v>
      </c>
      <c r="AZ390" t="str">
        <f t="shared" si="70"/>
        <v>NO</v>
      </c>
      <c r="BA390" t="str">
        <f t="shared" si="71"/>
        <v>NO</v>
      </c>
      <c r="BB390" t="str">
        <f t="shared" si="72"/>
        <v>NO</v>
      </c>
      <c r="BC390" t="str">
        <f t="shared" si="73"/>
        <v>NO</v>
      </c>
      <c r="BD390" t="str">
        <f t="shared" si="74"/>
        <v>NO</v>
      </c>
      <c r="BE390" t="str">
        <f t="shared" si="75"/>
        <v>NO</v>
      </c>
      <c r="BF390" t="str">
        <f t="shared" si="76"/>
        <v>NO</v>
      </c>
      <c r="BG390" t="str">
        <f t="shared" si="77"/>
        <v>NO</v>
      </c>
      <c r="BH390" t="str">
        <f t="shared" si="67"/>
        <v>NO</v>
      </c>
    </row>
    <row r="391" spans="1:60">
      <c r="A391" s="564" t="s">
        <v>321</v>
      </c>
      <c r="B391" s="564" t="s">
        <v>2698</v>
      </c>
      <c r="C391" s="564" t="s">
        <v>376</v>
      </c>
      <c r="D391" s="564" t="s">
        <v>954</v>
      </c>
      <c r="E391" s="564" t="s">
        <v>1005</v>
      </c>
      <c r="F391" s="565">
        <v>950850</v>
      </c>
      <c r="G391" s="31"/>
      <c r="H391" s="31"/>
      <c r="I391" s="30" t="str">
        <f>IF(SUM('Sales by Agent'!G391:I391)&gt;0,"YES","NO")</f>
        <v>NO</v>
      </c>
      <c r="J391" s="30" t="str">
        <f>IF(SUM('Sales by Agent'!H391:J391)&gt;0,"YES","NO")</f>
        <v>NO</v>
      </c>
      <c r="K391" s="30" t="str">
        <f>IF(SUM('Sales by Agent'!I391:K391)&gt;0,"YES","NO")</f>
        <v>YES</v>
      </c>
      <c r="L391" s="30" t="str">
        <f>IF(SUM('Sales by Agent'!J391:L391)&gt;0,"YES","NO")</f>
        <v>YES</v>
      </c>
      <c r="M391" s="30" t="str">
        <f>IF(SUM('Sales by Agent'!K391:M391)&gt;0,"YES","NO")</f>
        <v>YES</v>
      </c>
      <c r="N391" s="30" t="str">
        <f>IF(SUM('Sales by Agent'!L391:N391)&gt;0,"YES","NO")</f>
        <v>YES</v>
      </c>
      <c r="O391" s="30" t="str">
        <f>IF(SUM('Sales by Agent'!M391:O391)&gt;0,"YES","NO")</f>
        <v>YES</v>
      </c>
      <c r="P391" s="30" t="str">
        <f>IF(SUM('Sales by Agent'!N391:P391)&gt;0,"YES","NO")</f>
        <v>YES</v>
      </c>
      <c r="Q391" s="30" t="str">
        <f>IF(SUM('Sales by Agent'!O391:Q391)&gt;0,"YES","NO")</f>
        <v>YES</v>
      </c>
      <c r="R391" s="30" t="str">
        <f>IF(SUM('Sales by Agent'!P391:R391)&gt;0,"YES","NO")</f>
        <v>YES</v>
      </c>
      <c r="S391" s="30" t="str">
        <f>IF(SUM('Sales by Agent'!Q391:S391)&gt;0,"YES","NO")</f>
        <v>YES</v>
      </c>
      <c r="T391" s="30" t="str">
        <f>IF(SUM('Sales by Agent'!R391:T391)&gt;0,"YES","NO")</f>
        <v>YES</v>
      </c>
      <c r="U391" s="30" t="str">
        <f>IF(SUM('Sales by Agent'!S391:U391)&gt;0,"YES","NO")</f>
        <v>NO</v>
      </c>
      <c r="V391" s="30" t="str">
        <f>IF(SUM('Sales by Agent'!T391:V391)&gt;0,"YES","NO")</f>
        <v>YES</v>
      </c>
      <c r="W391" s="30" t="str">
        <f>IF(SUM('Sales by Agent'!U391:W391)&gt;0,"YES","NO")</f>
        <v>YES</v>
      </c>
      <c r="X391" s="30" t="str">
        <f>IF(SUM('Sales by Agent'!V391:X391)&gt;0,"YES","NO")</f>
        <v>YES</v>
      </c>
      <c r="Y391" s="30" t="str">
        <f>IF(SUM('Sales by Agent'!W391:Y391)&gt;0,"YES","NO")</f>
        <v>YES</v>
      </c>
      <c r="Z391" s="30" t="str">
        <f>IF(SUM('Sales by Agent'!X391:Z391)&gt;0,"YES","NO")</f>
        <v>YES</v>
      </c>
      <c r="AA391" s="30" t="str">
        <f>IF(SUM('Sales by Agent'!Y391:AA391)&gt;0,"YES","NO")</f>
        <v>YES</v>
      </c>
      <c r="AB391" s="30" t="str">
        <f>IF(SUM('Sales by Agent'!Z391:AB391)&gt;0,"YES","NO")</f>
        <v>YES</v>
      </c>
      <c r="AC391" s="30" t="str">
        <f>IF(SUM('Sales by Agent'!AA391:AC391)&gt;0,"YES","NO")</f>
        <v>YES</v>
      </c>
      <c r="AD391" s="30" t="str">
        <f>IF(SUM('Sales by Agent'!AB391:AD391)&gt;0,"YES","NO")</f>
        <v>YES</v>
      </c>
      <c r="AE391" s="30" t="str">
        <f>IF(SUM('Sales by Agent'!AC391:AE391)&gt;0,"YES","NO")</f>
        <v>YES</v>
      </c>
      <c r="AF391" s="30" t="str">
        <f>IF(SUM('Sales by Agent'!AD391:AF391)&gt;0,"YES","NO")</f>
        <v>YES</v>
      </c>
      <c r="AG391" s="30" t="str">
        <f>IF(SUM('Sales by Agent'!AE391:AG391)&gt;0,"YES","NO")</f>
        <v>YES</v>
      </c>
      <c r="AH391" s="30" t="str">
        <f>IF(SUM('Sales by Agent'!AF391:AH391)&gt;0,"YES","NO")</f>
        <v>YES</v>
      </c>
      <c r="AI391" s="30" t="str">
        <f>IF(SUM('Sales by Agent'!AG391:AI391)&gt;0,"YES","NO")</f>
        <v>YES</v>
      </c>
      <c r="AJ391" s="30" t="str">
        <f>IF(SUM('Sales by Agent'!AH391:AJ391)&gt;0,"YES","NO")</f>
        <v>YES</v>
      </c>
      <c r="AK391" s="30" t="str">
        <f>IF(SUM('Sales by Agent'!AI391:AK391)&gt;0,"YES","NO")</f>
        <v>YES</v>
      </c>
      <c r="AL391" s="30" t="str">
        <f>IF(SUM('Sales by Agent'!AJ391:AL391)&gt;0,"YES","NO")</f>
        <v>YES</v>
      </c>
      <c r="AM391" s="30" t="str">
        <f>IF(SUM('Sales by Agent'!AK391:AM391)&gt;0,"YES","NO")</f>
        <v>YES</v>
      </c>
      <c r="AN391" s="30" t="str">
        <f>IF(SUM('Sales by Agent'!AL391:AN391)&gt;0,"YES","NO")</f>
        <v>YES</v>
      </c>
      <c r="AO391" s="30" t="str">
        <f>IF(SUM('Sales by Agent'!AM391:AO391)&gt;0,"YES","NO")</f>
        <v>NO</v>
      </c>
      <c r="AP391" s="30" t="str">
        <f>IF(SUM('Sales by Agent'!AN391:AP391)&gt;0,"YES","NO")</f>
        <v>NO</v>
      </c>
      <c r="AQ391" s="30" t="str">
        <f>IF(SUM('Sales by Agent'!AO391:AQ391)&gt;0,"YES","NO")</f>
        <v>NO</v>
      </c>
      <c r="AR391" s="30" t="str">
        <f>IF(SUM('Sales by Agent'!AP391:AR391)&gt;0,"YES","NO")</f>
        <v>NO</v>
      </c>
      <c r="AS391" s="30" t="str">
        <f>IF(SUM('Sales by Agent'!AQ391:AS391)&gt;0,"YES","NO")</f>
        <v>NO</v>
      </c>
      <c r="AT391" s="30" t="str">
        <f>IF(SUM('Sales by Agent'!AR391:AT391)&gt;0,"YES","NO")</f>
        <v>NO</v>
      </c>
      <c r="AU391" s="30" t="str">
        <f>IF(SUM('Sales by Agent'!AS391:AU391)&gt;0,"YES","NO")</f>
        <v>NO</v>
      </c>
      <c r="AV391" s="30" t="str">
        <f>IF(SUM('Sales by Agent'!AT391:AV391)&gt;0,"YES","NO")</f>
        <v>NO</v>
      </c>
      <c r="AW391" s="87"/>
      <c r="AX391" t="str">
        <f t="shared" si="68"/>
        <v>NO</v>
      </c>
      <c r="AY391" t="str">
        <f t="shared" si="69"/>
        <v>NO</v>
      </c>
      <c r="AZ391" t="str">
        <f t="shared" si="70"/>
        <v>NO</v>
      </c>
      <c r="BA391" t="str">
        <f t="shared" si="71"/>
        <v>NO</v>
      </c>
      <c r="BB391" t="str">
        <f t="shared" si="72"/>
        <v>NO</v>
      </c>
      <c r="BC391" t="str">
        <f t="shared" si="73"/>
        <v>NO</v>
      </c>
      <c r="BD391" t="str">
        <f t="shared" si="74"/>
        <v>NO</v>
      </c>
      <c r="BE391" t="str">
        <f t="shared" si="75"/>
        <v>NO</v>
      </c>
      <c r="BF391" t="str">
        <f t="shared" si="76"/>
        <v>NO</v>
      </c>
      <c r="BG391" t="str">
        <f t="shared" si="77"/>
        <v>NO</v>
      </c>
      <c r="BH391" t="str">
        <f t="shared" si="67"/>
        <v>NEW INACTIVE</v>
      </c>
    </row>
    <row r="392" spans="1:60">
      <c r="A392" s="564" t="s">
        <v>322</v>
      </c>
      <c r="B392" s="564" t="s">
        <v>2699</v>
      </c>
      <c r="C392" s="564" t="s">
        <v>376</v>
      </c>
      <c r="D392" s="564" t="s">
        <v>954</v>
      </c>
      <c r="E392" s="564" t="s">
        <v>1005</v>
      </c>
      <c r="F392" s="565">
        <v>1660690</v>
      </c>
      <c r="G392" s="31"/>
      <c r="H392" s="31"/>
      <c r="I392" s="30" t="str">
        <f>IF(SUM('Sales by Agent'!G392:I392)&gt;0,"YES","NO")</f>
        <v>NO</v>
      </c>
      <c r="J392" s="30" t="str">
        <f>IF(SUM('Sales by Agent'!H392:J392)&gt;0,"YES","NO")</f>
        <v>NO</v>
      </c>
      <c r="K392" s="30" t="str">
        <f>IF(SUM('Sales by Agent'!I392:K392)&gt;0,"YES","NO")</f>
        <v>NO</v>
      </c>
      <c r="L392" s="30" t="str">
        <f>IF(SUM('Sales by Agent'!J392:L392)&gt;0,"YES","NO")</f>
        <v>NO</v>
      </c>
      <c r="M392" s="30" t="str">
        <f>IF(SUM('Sales by Agent'!K392:M392)&gt;0,"YES","NO")</f>
        <v>YES</v>
      </c>
      <c r="N392" s="30" t="str">
        <f>IF(SUM('Sales by Agent'!L392:N392)&gt;0,"YES","NO")</f>
        <v>YES</v>
      </c>
      <c r="O392" s="30" t="str">
        <f>IF(SUM('Sales by Agent'!M392:O392)&gt;0,"YES","NO")</f>
        <v>YES</v>
      </c>
      <c r="P392" s="30" t="str">
        <f>IF(SUM('Sales by Agent'!N392:P392)&gt;0,"YES","NO")</f>
        <v>NO</v>
      </c>
      <c r="Q392" s="30" t="str">
        <f>IF(SUM('Sales by Agent'!O392:Q392)&gt;0,"YES","NO")</f>
        <v>YES</v>
      </c>
      <c r="R392" s="30" t="str">
        <f>IF(SUM('Sales by Agent'!P392:R392)&gt;0,"YES","NO")</f>
        <v>YES</v>
      </c>
      <c r="S392" s="30" t="str">
        <f>IF(SUM('Sales by Agent'!Q392:S392)&gt;0,"YES","NO")</f>
        <v>YES</v>
      </c>
      <c r="T392" s="30" t="str">
        <f>IF(SUM('Sales by Agent'!R392:T392)&gt;0,"YES","NO")</f>
        <v>YES</v>
      </c>
      <c r="U392" s="30" t="str">
        <f>IF(SUM('Sales by Agent'!S392:U392)&gt;0,"YES","NO")</f>
        <v>YES</v>
      </c>
      <c r="V392" s="30" t="str">
        <f>IF(SUM('Sales by Agent'!T392:V392)&gt;0,"YES","NO")</f>
        <v>YES</v>
      </c>
      <c r="W392" s="30" t="str">
        <f>IF(SUM('Sales by Agent'!U392:W392)&gt;0,"YES","NO")</f>
        <v>YES</v>
      </c>
      <c r="X392" s="30" t="str">
        <f>IF(SUM('Sales by Agent'!V392:X392)&gt;0,"YES","NO")</f>
        <v>YES</v>
      </c>
      <c r="Y392" s="30" t="str">
        <f>IF(SUM('Sales by Agent'!W392:Y392)&gt;0,"YES","NO")</f>
        <v>NO</v>
      </c>
      <c r="Z392" s="30" t="str">
        <f>IF(SUM('Sales by Agent'!X392:Z392)&gt;0,"YES","NO")</f>
        <v>YES</v>
      </c>
      <c r="AA392" s="30" t="str">
        <f>IF(SUM('Sales by Agent'!Y392:AA392)&gt;0,"YES","NO")</f>
        <v>YES</v>
      </c>
      <c r="AB392" s="30" t="str">
        <f>IF(SUM('Sales by Agent'!Z392:AB392)&gt;0,"YES","NO")</f>
        <v>YES</v>
      </c>
      <c r="AC392" s="30" t="str">
        <f>IF(SUM('Sales by Agent'!AA392:AC392)&gt;0,"YES","NO")</f>
        <v>YES</v>
      </c>
      <c r="AD392" s="30" t="str">
        <f>IF(SUM('Sales by Agent'!AB392:AD392)&gt;0,"YES","NO")</f>
        <v>YES</v>
      </c>
      <c r="AE392" s="30" t="str">
        <f>IF(SUM('Sales by Agent'!AC392:AE392)&gt;0,"YES","NO")</f>
        <v>YES</v>
      </c>
      <c r="AF392" s="30" t="str">
        <f>IF(SUM('Sales by Agent'!AD392:AF392)&gt;0,"YES","NO")</f>
        <v>YES</v>
      </c>
      <c r="AG392" s="30" t="str">
        <f>IF(SUM('Sales by Agent'!AE392:AG392)&gt;0,"YES","NO")</f>
        <v>YES</v>
      </c>
      <c r="AH392" s="30" t="str">
        <f>IF(SUM('Sales by Agent'!AF392:AH392)&gt;0,"YES","NO")</f>
        <v>YES</v>
      </c>
      <c r="AI392" s="30" t="str">
        <f>IF(SUM('Sales by Agent'!AG392:AI392)&gt;0,"YES","NO")</f>
        <v>YES</v>
      </c>
      <c r="AJ392" s="30" t="str">
        <f>IF(SUM('Sales by Agent'!AH392:AJ392)&gt;0,"YES","NO")</f>
        <v>YES</v>
      </c>
      <c r="AK392" s="30" t="str">
        <f>IF(SUM('Sales by Agent'!AI392:AK392)&gt;0,"YES","NO")</f>
        <v>YES</v>
      </c>
      <c r="AL392" s="30" t="str">
        <f>IF(SUM('Sales by Agent'!AJ392:AL392)&gt;0,"YES","NO")</f>
        <v>YES</v>
      </c>
      <c r="AM392" s="30" t="str">
        <f>IF(SUM('Sales by Agent'!AK392:AM392)&gt;0,"YES","NO")</f>
        <v>YES</v>
      </c>
      <c r="AN392" s="30" t="str">
        <f>IF(SUM('Sales by Agent'!AL392:AN392)&gt;0,"YES","NO")</f>
        <v>YES</v>
      </c>
      <c r="AO392" s="30" t="str">
        <f>IF(SUM('Sales by Agent'!AM392:AO392)&gt;0,"YES","NO")</f>
        <v>YES</v>
      </c>
      <c r="AP392" s="30" t="str">
        <f>IF(SUM('Sales by Agent'!AN392:AP392)&gt;0,"YES","NO")</f>
        <v>YES</v>
      </c>
      <c r="AQ392" s="30" t="str">
        <f>IF(SUM('Sales by Agent'!AO392:AQ392)&gt;0,"YES","NO")</f>
        <v>YES</v>
      </c>
      <c r="AR392" s="30" t="str">
        <f>IF(SUM('Sales by Agent'!AP392:AR392)&gt;0,"YES","NO")</f>
        <v>YES</v>
      </c>
      <c r="AS392" s="30" t="str">
        <f>IF(SUM('Sales by Agent'!AQ392:AS392)&gt;0,"YES","NO")</f>
        <v>YES</v>
      </c>
      <c r="AT392" s="30" t="str">
        <f>IF(SUM('Sales by Agent'!AR392:AT392)&gt;0,"YES","NO")</f>
        <v>YES</v>
      </c>
      <c r="AU392" s="30" t="str">
        <f>IF(SUM('Sales by Agent'!AS392:AU392)&gt;0,"YES","NO")</f>
        <v>YES</v>
      </c>
      <c r="AV392" s="30" t="str">
        <f>IF(SUM('Sales by Agent'!AT392:AV392)&gt;0,"YES","NO")</f>
        <v>YES</v>
      </c>
      <c r="AW392" s="87"/>
      <c r="AX392" t="str">
        <f t="shared" si="68"/>
        <v>NO</v>
      </c>
      <c r="AY392" t="str">
        <f t="shared" si="69"/>
        <v>NO</v>
      </c>
      <c r="AZ392" t="str">
        <f t="shared" si="70"/>
        <v>NO</v>
      </c>
      <c r="BA392" t="str">
        <f t="shared" si="71"/>
        <v>NO</v>
      </c>
      <c r="BB392" t="str">
        <f t="shared" si="72"/>
        <v>NO</v>
      </c>
      <c r="BC392" t="str">
        <f t="shared" si="73"/>
        <v>NO</v>
      </c>
      <c r="BD392" t="str">
        <f t="shared" si="74"/>
        <v>NO</v>
      </c>
      <c r="BE392" t="str">
        <f t="shared" si="75"/>
        <v>NO</v>
      </c>
      <c r="BF392" t="str">
        <f t="shared" si="76"/>
        <v>NO</v>
      </c>
      <c r="BG392" t="str">
        <f t="shared" si="77"/>
        <v>NO</v>
      </c>
      <c r="BH392" t="str">
        <f t="shared" si="67"/>
        <v>NO</v>
      </c>
    </row>
    <row r="393" spans="1:60">
      <c r="A393" s="564" t="s">
        <v>326</v>
      </c>
      <c r="B393" s="564" t="s">
        <v>2700</v>
      </c>
      <c r="C393" s="564" t="s">
        <v>376</v>
      </c>
      <c r="D393" s="564" t="s">
        <v>954</v>
      </c>
      <c r="E393" s="564" t="s">
        <v>1005</v>
      </c>
      <c r="F393" s="565">
        <v>0</v>
      </c>
      <c r="G393" s="87"/>
      <c r="H393" s="87"/>
      <c r="I393" s="30" t="str">
        <f>IF(SUM('Sales by Agent'!G393:I393)&gt;0,"YES","NO")</f>
        <v>NO</v>
      </c>
      <c r="J393" s="30" t="str">
        <f>IF(SUM('Sales by Agent'!H393:J393)&gt;0,"YES","NO")</f>
        <v>NO</v>
      </c>
      <c r="K393" s="30" t="str">
        <f>IF(SUM('Sales by Agent'!I393:K393)&gt;0,"YES","NO")</f>
        <v>NO</v>
      </c>
      <c r="L393" s="30" t="str">
        <f>IF(SUM('Sales by Agent'!J393:L393)&gt;0,"YES","NO")</f>
        <v>NO</v>
      </c>
      <c r="M393" s="30" t="str">
        <f>IF(SUM('Sales by Agent'!K393:M393)&gt;0,"YES","NO")</f>
        <v>NO</v>
      </c>
      <c r="N393" s="30" t="str">
        <f>IF(SUM('Sales by Agent'!L393:N393)&gt;0,"YES","NO")</f>
        <v>NO</v>
      </c>
      <c r="O393" s="30" t="str">
        <f>IF(SUM('Sales by Agent'!M393:O393)&gt;0,"YES","NO")</f>
        <v>NO</v>
      </c>
      <c r="P393" s="30" t="str">
        <f>IF(SUM('Sales by Agent'!N393:P393)&gt;0,"YES","NO")</f>
        <v>NO</v>
      </c>
      <c r="Q393" s="30" t="str">
        <f>IF(SUM('Sales by Agent'!O393:Q393)&gt;0,"YES","NO")</f>
        <v>NO</v>
      </c>
      <c r="R393" s="30" t="str">
        <f>IF(SUM('Sales by Agent'!P393:R393)&gt;0,"YES","NO")</f>
        <v>NO</v>
      </c>
      <c r="S393" s="30" t="str">
        <f>IF(SUM('Sales by Agent'!Q393:S393)&gt;0,"YES","NO")</f>
        <v>NO</v>
      </c>
      <c r="T393" s="30" t="str">
        <f>IF(SUM('Sales by Agent'!R393:T393)&gt;0,"YES","NO")</f>
        <v>NO</v>
      </c>
      <c r="U393" s="30" t="str">
        <f>IF(SUM('Sales by Agent'!S393:U393)&gt;0,"YES","NO")</f>
        <v>NO</v>
      </c>
      <c r="V393" s="30" t="str">
        <f>IF(SUM('Sales by Agent'!T393:V393)&gt;0,"YES","NO")</f>
        <v>NO</v>
      </c>
      <c r="W393" s="30" t="str">
        <f>IF(SUM('Sales by Agent'!U393:W393)&gt;0,"YES","NO")</f>
        <v>NO</v>
      </c>
      <c r="X393" s="30" t="str">
        <f>IF(SUM('Sales by Agent'!V393:X393)&gt;0,"YES","NO")</f>
        <v>NO</v>
      </c>
      <c r="Y393" s="30" t="str">
        <f>IF(SUM('Sales by Agent'!W393:Y393)&gt;0,"YES","NO")</f>
        <v>NO</v>
      </c>
      <c r="Z393" s="30" t="str">
        <f>IF(SUM('Sales by Agent'!X393:Z393)&gt;0,"YES","NO")</f>
        <v>NO</v>
      </c>
      <c r="AA393" s="30" t="str">
        <f>IF(SUM('Sales by Agent'!Y393:AA393)&gt;0,"YES","NO")</f>
        <v>NO</v>
      </c>
      <c r="AB393" s="30" t="str">
        <f>IF(SUM('Sales by Agent'!Z393:AB393)&gt;0,"YES","NO")</f>
        <v>NO</v>
      </c>
      <c r="AC393" s="30" t="str">
        <f>IF(SUM('Sales by Agent'!AA393:AC393)&gt;0,"YES","NO")</f>
        <v>NO</v>
      </c>
      <c r="AD393" s="30" t="str">
        <f>IF(SUM('Sales by Agent'!AB393:AD393)&gt;0,"YES","NO")</f>
        <v>NO</v>
      </c>
      <c r="AE393" s="30" t="str">
        <f>IF(SUM('Sales by Agent'!AC393:AE393)&gt;0,"YES","NO")</f>
        <v>NO</v>
      </c>
      <c r="AF393" s="30" t="str">
        <f>IF(SUM('Sales by Agent'!AD393:AF393)&gt;0,"YES","NO")</f>
        <v>NO</v>
      </c>
      <c r="AG393" s="30" t="str">
        <f>IF(SUM('Sales by Agent'!AE393:AG393)&gt;0,"YES","NO")</f>
        <v>NO</v>
      </c>
      <c r="AH393" s="30" t="str">
        <f>IF(SUM('Sales by Agent'!AF393:AH393)&gt;0,"YES","NO")</f>
        <v>NO</v>
      </c>
      <c r="AI393" s="30" t="str">
        <f>IF(SUM('Sales by Agent'!AG393:AI393)&gt;0,"YES","NO")</f>
        <v>NO</v>
      </c>
      <c r="AJ393" s="30" t="str">
        <f>IF(SUM('Sales by Agent'!AH393:AJ393)&gt;0,"YES","NO")</f>
        <v>NO</v>
      </c>
      <c r="AK393" s="30" t="str">
        <f>IF(SUM('Sales by Agent'!AI393:AK393)&gt;0,"YES","NO")</f>
        <v>NO</v>
      </c>
      <c r="AL393" s="30" t="str">
        <f>IF(SUM('Sales by Agent'!AJ393:AL393)&gt;0,"YES","NO")</f>
        <v>NO</v>
      </c>
      <c r="AM393" s="30" t="str">
        <f>IF(SUM('Sales by Agent'!AK393:AM393)&gt;0,"YES","NO")</f>
        <v>NO</v>
      </c>
      <c r="AN393" s="30" t="str">
        <f>IF(SUM('Sales by Agent'!AL393:AN393)&gt;0,"YES","NO")</f>
        <v>NO</v>
      </c>
      <c r="AO393" s="30" t="str">
        <f>IF(SUM('Sales by Agent'!AM393:AO393)&gt;0,"YES","NO")</f>
        <v>NO</v>
      </c>
      <c r="AP393" s="30" t="str">
        <f>IF(SUM('Sales by Agent'!AN393:AP393)&gt;0,"YES","NO")</f>
        <v>NO</v>
      </c>
      <c r="AQ393" s="30" t="str">
        <f>IF(SUM('Sales by Agent'!AO393:AQ393)&gt;0,"YES","NO")</f>
        <v>NO</v>
      </c>
      <c r="AR393" s="30" t="str">
        <f>IF(SUM('Sales by Agent'!AP393:AR393)&gt;0,"YES","NO")</f>
        <v>NO</v>
      </c>
      <c r="AS393" s="30" t="str">
        <f>IF(SUM('Sales by Agent'!AQ393:AS393)&gt;0,"YES","NO")</f>
        <v>NO</v>
      </c>
      <c r="AT393" s="30" t="str">
        <f>IF(SUM('Sales by Agent'!AR393:AT393)&gt;0,"YES","NO")</f>
        <v>NO</v>
      </c>
      <c r="AU393" s="30" t="str">
        <f>IF(SUM('Sales by Agent'!AS393:AU393)&gt;0,"YES","NO")</f>
        <v>NO</v>
      </c>
      <c r="AV393" s="30" t="str">
        <f>IF(SUM('Sales by Agent'!AT393:AV393)&gt;0,"YES","NO")</f>
        <v>NO</v>
      </c>
      <c r="AW393" s="87"/>
      <c r="AX393" t="str">
        <f t="shared" si="68"/>
        <v>NO</v>
      </c>
      <c r="AY393" t="str">
        <f t="shared" si="69"/>
        <v>NO</v>
      </c>
      <c r="AZ393" t="str">
        <f t="shared" si="70"/>
        <v>NO</v>
      </c>
      <c r="BA393" t="str">
        <f t="shared" si="71"/>
        <v>NO</v>
      </c>
      <c r="BB393" t="str">
        <f t="shared" si="72"/>
        <v>NO</v>
      </c>
      <c r="BC393" t="str">
        <f t="shared" si="73"/>
        <v>NO</v>
      </c>
      <c r="BD393" t="str">
        <f t="shared" si="74"/>
        <v>NO</v>
      </c>
      <c r="BE393" t="str">
        <f t="shared" si="75"/>
        <v>NO</v>
      </c>
      <c r="BF393" t="str">
        <f t="shared" si="76"/>
        <v>NO</v>
      </c>
      <c r="BG393" t="str">
        <f t="shared" si="77"/>
        <v>NO</v>
      </c>
      <c r="BH393" t="str">
        <f t="shared" si="67"/>
        <v>NO</v>
      </c>
    </row>
    <row r="394" spans="1:60">
      <c r="A394" s="564" t="s">
        <v>332</v>
      </c>
      <c r="B394" s="564" t="s">
        <v>2701</v>
      </c>
      <c r="C394" s="564" t="s">
        <v>376</v>
      </c>
      <c r="D394" s="564" t="s">
        <v>954</v>
      </c>
      <c r="E394" s="564" t="s">
        <v>1005</v>
      </c>
      <c r="F394" s="565">
        <v>2390825</v>
      </c>
      <c r="G394" s="31"/>
      <c r="H394" s="31"/>
      <c r="I394" s="30" t="str">
        <f>IF(SUM('Sales by Agent'!G394:I394)&gt;0,"YES","NO")</f>
        <v>NO</v>
      </c>
      <c r="J394" s="30" t="str">
        <f>IF(SUM('Sales by Agent'!H394:J394)&gt;0,"YES","NO")</f>
        <v>NO</v>
      </c>
      <c r="K394" s="30" t="str">
        <f>IF(SUM('Sales by Agent'!I394:K394)&gt;0,"YES","NO")</f>
        <v>YES</v>
      </c>
      <c r="L394" s="30" t="str">
        <f>IF(SUM('Sales by Agent'!J394:L394)&gt;0,"YES","NO")</f>
        <v>YES</v>
      </c>
      <c r="M394" s="30" t="str">
        <f>IF(SUM('Sales by Agent'!K394:M394)&gt;0,"YES","NO")</f>
        <v>YES</v>
      </c>
      <c r="N394" s="30" t="str">
        <f>IF(SUM('Sales by Agent'!L394:N394)&gt;0,"YES","NO")</f>
        <v>YES</v>
      </c>
      <c r="O394" s="30" t="str">
        <f>IF(SUM('Sales by Agent'!M394:O394)&gt;0,"YES","NO")</f>
        <v>YES</v>
      </c>
      <c r="P394" s="30" t="str">
        <f>IF(SUM('Sales by Agent'!N394:P394)&gt;0,"YES","NO")</f>
        <v>YES</v>
      </c>
      <c r="Q394" s="30" t="str">
        <f>IF(SUM('Sales by Agent'!O394:Q394)&gt;0,"YES","NO")</f>
        <v>YES</v>
      </c>
      <c r="R394" s="30" t="str">
        <f>IF(SUM('Sales by Agent'!P394:R394)&gt;0,"YES","NO")</f>
        <v>YES</v>
      </c>
      <c r="S394" s="30" t="str">
        <f>IF(SUM('Sales by Agent'!Q394:S394)&gt;0,"YES","NO")</f>
        <v>YES</v>
      </c>
      <c r="T394" s="30" t="str">
        <f>IF(SUM('Sales by Agent'!R394:T394)&gt;0,"YES","NO")</f>
        <v>YES</v>
      </c>
      <c r="U394" s="30" t="str">
        <f>IF(SUM('Sales by Agent'!S394:U394)&gt;0,"YES","NO")</f>
        <v>YES</v>
      </c>
      <c r="V394" s="30" t="str">
        <f>IF(SUM('Sales by Agent'!T394:V394)&gt;0,"YES","NO")</f>
        <v>YES</v>
      </c>
      <c r="W394" s="30" t="str">
        <f>IF(SUM('Sales by Agent'!U394:W394)&gt;0,"YES","NO")</f>
        <v>YES</v>
      </c>
      <c r="X394" s="30" t="str">
        <f>IF(SUM('Sales by Agent'!V394:X394)&gt;0,"YES","NO")</f>
        <v>YES</v>
      </c>
      <c r="Y394" s="30" t="str">
        <f>IF(SUM('Sales by Agent'!W394:Y394)&gt;0,"YES","NO")</f>
        <v>YES</v>
      </c>
      <c r="Z394" s="30" t="str">
        <f>IF(SUM('Sales by Agent'!X394:Z394)&gt;0,"YES","NO")</f>
        <v>YES</v>
      </c>
      <c r="AA394" s="30" t="str">
        <f>IF(SUM('Sales by Agent'!Y394:AA394)&gt;0,"YES","NO")</f>
        <v>YES</v>
      </c>
      <c r="AB394" s="30" t="str">
        <f>IF(SUM('Sales by Agent'!Z394:AB394)&gt;0,"YES","NO")</f>
        <v>YES</v>
      </c>
      <c r="AC394" s="30" t="str">
        <f>IF(SUM('Sales by Agent'!AA394:AC394)&gt;0,"YES","NO")</f>
        <v>YES</v>
      </c>
      <c r="AD394" s="30" t="str">
        <f>IF(SUM('Sales by Agent'!AB394:AD394)&gt;0,"YES","NO")</f>
        <v>YES</v>
      </c>
      <c r="AE394" s="30" t="str">
        <f>IF(SUM('Sales by Agent'!AC394:AE394)&gt;0,"YES","NO")</f>
        <v>YES</v>
      </c>
      <c r="AF394" s="30" t="str">
        <f>IF(SUM('Sales by Agent'!AD394:AF394)&gt;0,"YES","NO")</f>
        <v>YES</v>
      </c>
      <c r="AG394" s="30" t="str">
        <f>IF(SUM('Sales by Agent'!AE394:AG394)&gt;0,"YES","NO")</f>
        <v>YES</v>
      </c>
      <c r="AH394" s="30" t="str">
        <f>IF(SUM('Sales by Agent'!AF394:AH394)&gt;0,"YES","NO")</f>
        <v>YES</v>
      </c>
      <c r="AI394" s="30" t="str">
        <f>IF(SUM('Sales by Agent'!AG394:AI394)&gt;0,"YES","NO")</f>
        <v>YES</v>
      </c>
      <c r="AJ394" s="30" t="str">
        <f>IF(SUM('Sales by Agent'!AH394:AJ394)&gt;0,"YES","NO")</f>
        <v>YES</v>
      </c>
      <c r="AK394" s="30" t="str">
        <f>IF(SUM('Sales by Agent'!AI394:AK394)&gt;0,"YES","NO")</f>
        <v>YES</v>
      </c>
      <c r="AL394" s="30" t="str">
        <f>IF(SUM('Sales by Agent'!AJ394:AL394)&gt;0,"YES","NO")</f>
        <v>YES</v>
      </c>
      <c r="AM394" s="30" t="str">
        <f>IF(SUM('Sales by Agent'!AK394:AM394)&gt;0,"YES","NO")</f>
        <v>YES</v>
      </c>
      <c r="AN394" s="30" t="str">
        <f>IF(SUM('Sales by Agent'!AL394:AN394)&gt;0,"YES","NO")</f>
        <v>YES</v>
      </c>
      <c r="AO394" s="30" t="str">
        <f>IF(SUM('Sales by Agent'!AM394:AO394)&gt;0,"YES","NO")</f>
        <v>YES</v>
      </c>
      <c r="AP394" s="30" t="str">
        <f>IF(SUM('Sales by Agent'!AN394:AP394)&gt;0,"YES","NO")</f>
        <v>YES</v>
      </c>
      <c r="AQ394" s="30" t="str">
        <f>IF(SUM('Sales by Agent'!AO394:AQ394)&gt;0,"YES","NO")</f>
        <v>YES</v>
      </c>
      <c r="AR394" s="30" t="str">
        <f>IF(SUM('Sales by Agent'!AP394:AR394)&gt;0,"YES","NO")</f>
        <v>YES</v>
      </c>
      <c r="AS394" s="30" t="str">
        <f>IF(SUM('Sales by Agent'!AQ394:AS394)&gt;0,"YES","NO")</f>
        <v>NO</v>
      </c>
      <c r="AT394" s="30" t="str">
        <f>IF(SUM('Sales by Agent'!AR394:AT394)&gt;0,"YES","NO")</f>
        <v>NO</v>
      </c>
      <c r="AU394" s="30" t="str">
        <f>IF(SUM('Sales by Agent'!AS394:AU394)&gt;0,"YES","NO")</f>
        <v>YES</v>
      </c>
      <c r="AV394" s="30" t="str">
        <f>IF(SUM('Sales by Agent'!AT394:AV394)&gt;0,"YES","NO")</f>
        <v>YES</v>
      </c>
      <c r="AW394" s="87"/>
      <c r="AX394" t="str">
        <f t="shared" si="68"/>
        <v>NO</v>
      </c>
      <c r="AY394" t="str">
        <f t="shared" si="69"/>
        <v>NO</v>
      </c>
      <c r="AZ394" t="str">
        <f t="shared" si="70"/>
        <v>NO</v>
      </c>
      <c r="BA394" t="str">
        <f t="shared" si="71"/>
        <v>NO</v>
      </c>
      <c r="BB394" t="str">
        <f t="shared" si="72"/>
        <v>NO</v>
      </c>
      <c r="BC394" t="str">
        <f t="shared" si="73"/>
        <v>NO</v>
      </c>
      <c r="BD394" t="str">
        <f t="shared" si="74"/>
        <v>NO</v>
      </c>
      <c r="BE394" t="str">
        <f t="shared" si="75"/>
        <v>NO</v>
      </c>
      <c r="BF394" t="str">
        <f t="shared" si="76"/>
        <v>NO</v>
      </c>
      <c r="BG394" t="str">
        <f t="shared" si="77"/>
        <v>NO</v>
      </c>
      <c r="BH394" t="str">
        <f t="shared" si="67"/>
        <v>NO</v>
      </c>
    </row>
    <row r="395" spans="1:60">
      <c r="A395" s="564" t="s">
        <v>2420</v>
      </c>
      <c r="B395" s="564" t="s">
        <v>2702</v>
      </c>
      <c r="C395" s="564" t="s">
        <v>376</v>
      </c>
      <c r="D395" s="564" t="s">
        <v>954</v>
      </c>
      <c r="E395" s="564" t="s">
        <v>1005</v>
      </c>
      <c r="F395" s="565">
        <v>61860</v>
      </c>
      <c r="G395" s="31"/>
      <c r="H395" s="31"/>
      <c r="I395" s="30" t="str">
        <f>IF(SUM('Sales by Agent'!G395:I395)&gt;0,"YES","NO")</f>
        <v>NO</v>
      </c>
      <c r="J395" s="30" t="str">
        <f>IF(SUM('Sales by Agent'!H395:J395)&gt;0,"YES","NO")</f>
        <v>NO</v>
      </c>
      <c r="K395" s="30" t="str">
        <f>IF(SUM('Sales by Agent'!I395:K395)&gt;0,"YES","NO")</f>
        <v>NO</v>
      </c>
      <c r="L395" s="30" t="str">
        <f>IF(SUM('Sales by Agent'!J395:L395)&gt;0,"YES","NO")</f>
        <v>NO</v>
      </c>
      <c r="M395" s="30" t="str">
        <f>IF(SUM('Sales by Agent'!K395:M395)&gt;0,"YES","NO")</f>
        <v>NO</v>
      </c>
      <c r="N395" s="30" t="str">
        <f>IF(SUM('Sales by Agent'!L395:N395)&gt;0,"YES","NO")</f>
        <v>NO</v>
      </c>
      <c r="O395" s="30" t="str">
        <f>IF(SUM('Sales by Agent'!M395:O395)&gt;0,"YES","NO")</f>
        <v>NO</v>
      </c>
      <c r="P395" s="30" t="str">
        <f>IF(SUM('Sales by Agent'!N395:P395)&gt;0,"YES","NO")</f>
        <v>NO</v>
      </c>
      <c r="Q395" s="30" t="str">
        <f>IF(SUM('Sales by Agent'!O395:Q395)&gt;0,"YES","NO")</f>
        <v>NO</v>
      </c>
      <c r="R395" s="30" t="str">
        <f>IF(SUM('Sales by Agent'!P395:R395)&gt;0,"YES","NO")</f>
        <v>NO</v>
      </c>
      <c r="S395" s="30" t="str">
        <f>IF(SUM('Sales by Agent'!Q395:S395)&gt;0,"YES","NO")</f>
        <v>NO</v>
      </c>
      <c r="T395" s="30" t="str">
        <f>IF(SUM('Sales by Agent'!R395:T395)&gt;0,"YES","NO")</f>
        <v>NO</v>
      </c>
      <c r="U395" s="30" t="str">
        <f>IF(SUM('Sales by Agent'!S395:U395)&gt;0,"YES","NO")</f>
        <v>NO</v>
      </c>
      <c r="V395" s="30" t="str">
        <f>IF(SUM('Sales by Agent'!T395:V395)&gt;0,"YES","NO")</f>
        <v>NO</v>
      </c>
      <c r="W395" s="30" t="str">
        <f>IF(SUM('Sales by Agent'!U395:W395)&gt;0,"YES","NO")</f>
        <v>NO</v>
      </c>
      <c r="X395" s="30" t="str">
        <f>IF(SUM('Sales by Agent'!V395:X395)&gt;0,"YES","NO")</f>
        <v>NO</v>
      </c>
      <c r="Y395" s="30" t="str">
        <f>IF(SUM('Sales by Agent'!W395:Y395)&gt;0,"YES","NO")</f>
        <v>NO</v>
      </c>
      <c r="Z395" s="30" t="str">
        <f>IF(SUM('Sales by Agent'!X395:Z395)&gt;0,"YES","NO")</f>
        <v>NO</v>
      </c>
      <c r="AA395" s="30" t="str">
        <f>IF(SUM('Sales by Agent'!Y395:AA395)&gt;0,"YES","NO")</f>
        <v>NO</v>
      </c>
      <c r="AB395" s="30" t="str">
        <f>IF(SUM('Sales by Agent'!Z395:AB395)&gt;0,"YES","NO")</f>
        <v>NO</v>
      </c>
      <c r="AC395" s="30" t="str">
        <f>IF(SUM('Sales by Agent'!AA395:AC395)&gt;0,"YES","NO")</f>
        <v>NO</v>
      </c>
      <c r="AD395" s="30" t="str">
        <f>IF(SUM('Sales by Agent'!AB395:AD395)&gt;0,"YES","NO")</f>
        <v>NO</v>
      </c>
      <c r="AE395" s="30" t="str">
        <f>IF(SUM('Sales by Agent'!AC395:AE395)&gt;0,"YES","NO")</f>
        <v>NO</v>
      </c>
      <c r="AF395" s="30" t="str">
        <f>IF(SUM('Sales by Agent'!AD395:AF395)&gt;0,"YES","NO")</f>
        <v>NO</v>
      </c>
      <c r="AG395" s="30" t="str">
        <f>IF(SUM('Sales by Agent'!AE395:AG395)&gt;0,"YES","NO")</f>
        <v>NO</v>
      </c>
      <c r="AH395" s="30" t="str">
        <f>IF(SUM('Sales by Agent'!AF395:AH395)&gt;0,"YES","NO")</f>
        <v>NO</v>
      </c>
      <c r="AI395" s="30" t="str">
        <f>IF(SUM('Sales by Agent'!AG395:AI395)&gt;0,"YES","NO")</f>
        <v>NO</v>
      </c>
      <c r="AJ395" s="30" t="str">
        <f>IF(SUM('Sales by Agent'!AH395:AJ395)&gt;0,"YES","NO")</f>
        <v>NO</v>
      </c>
      <c r="AK395" s="30" t="str">
        <f>IF(SUM('Sales by Agent'!AI395:AK395)&gt;0,"YES","NO")</f>
        <v>NO</v>
      </c>
      <c r="AL395" s="30" t="str">
        <f>IF(SUM('Sales by Agent'!AJ395:AL395)&gt;0,"YES","NO")</f>
        <v>NO</v>
      </c>
      <c r="AM395" s="30" t="str">
        <f>IF(SUM('Sales by Agent'!AK395:AM395)&gt;0,"YES","NO")</f>
        <v>NO</v>
      </c>
      <c r="AN395" s="30" t="str">
        <f>IF(SUM('Sales by Agent'!AL395:AN395)&gt;0,"YES","NO")</f>
        <v>NO</v>
      </c>
      <c r="AO395" s="30" t="str">
        <f>IF(SUM('Sales by Agent'!AM395:AO395)&gt;0,"YES","NO")</f>
        <v>NO</v>
      </c>
      <c r="AP395" s="30" t="str">
        <f>IF(SUM('Sales by Agent'!AN395:AP395)&gt;0,"YES","NO")</f>
        <v>NO</v>
      </c>
      <c r="AQ395" s="30" t="str">
        <f>IF(SUM('Sales by Agent'!AO395:AQ395)&gt;0,"YES","NO")</f>
        <v>NO</v>
      </c>
      <c r="AR395" s="30" t="str">
        <f>IF(SUM('Sales by Agent'!AP395:AR395)&gt;0,"YES","NO")</f>
        <v>NO</v>
      </c>
      <c r="AS395" s="30" t="str">
        <f>IF(SUM('Sales by Agent'!AQ395:AS395)&gt;0,"YES","NO")</f>
        <v>NO</v>
      </c>
      <c r="AT395" s="30" t="str">
        <f>IF(SUM('Sales by Agent'!AR395:AT395)&gt;0,"YES","NO")</f>
        <v>NO</v>
      </c>
      <c r="AU395" s="30" t="str">
        <f>IF(SUM('Sales by Agent'!AS395:AU395)&gt;0,"YES","NO")</f>
        <v>YES</v>
      </c>
      <c r="AV395" s="30" t="str">
        <f>IF(SUM('Sales by Agent'!AT395:AV395)&gt;0,"YES","NO")</f>
        <v>YES</v>
      </c>
      <c r="AW395" s="87"/>
      <c r="AX395" t="str">
        <f t="shared" si="68"/>
        <v>NO</v>
      </c>
      <c r="AY395" t="str">
        <f t="shared" si="69"/>
        <v>NO</v>
      </c>
      <c r="AZ395" t="str">
        <f t="shared" si="70"/>
        <v>NO</v>
      </c>
      <c r="BA395" t="str">
        <f t="shared" si="71"/>
        <v>NO</v>
      </c>
      <c r="BB395" t="str">
        <f t="shared" si="72"/>
        <v>NO</v>
      </c>
      <c r="BC395" t="str">
        <f t="shared" si="73"/>
        <v>NO</v>
      </c>
      <c r="BD395" t="str">
        <f t="shared" si="74"/>
        <v>NO</v>
      </c>
      <c r="BE395" t="str">
        <f t="shared" si="75"/>
        <v>NO</v>
      </c>
      <c r="BF395" t="str">
        <f t="shared" si="76"/>
        <v>NO</v>
      </c>
      <c r="BG395" t="str">
        <f t="shared" si="77"/>
        <v>NO</v>
      </c>
      <c r="BH395" t="str">
        <f t="shared" si="67"/>
        <v>NO</v>
      </c>
    </row>
    <row r="396" spans="1:60">
      <c r="A396" s="564" t="s">
        <v>336</v>
      </c>
      <c r="B396" s="564" t="s">
        <v>2703</v>
      </c>
      <c r="C396" s="564" t="s">
        <v>376</v>
      </c>
      <c r="D396" s="564" t="s">
        <v>954</v>
      </c>
      <c r="E396" s="564" t="s">
        <v>1005</v>
      </c>
      <c r="F396" s="565">
        <v>231370</v>
      </c>
      <c r="G396" s="31"/>
      <c r="H396" s="31"/>
      <c r="I396" s="30" t="str">
        <f>IF(SUM('Sales by Agent'!G396:I396)&gt;0,"YES","NO")</f>
        <v>NO</v>
      </c>
      <c r="J396" s="30" t="str">
        <f>IF(SUM('Sales by Agent'!H396:J396)&gt;0,"YES","NO")</f>
        <v>NO</v>
      </c>
      <c r="K396" s="30" t="str">
        <f>IF(SUM('Sales by Agent'!I396:K396)&gt;0,"YES","NO")</f>
        <v>NO</v>
      </c>
      <c r="L396" s="30" t="str">
        <f>IF(SUM('Sales by Agent'!J396:L396)&gt;0,"YES","NO")</f>
        <v>NO</v>
      </c>
      <c r="M396" s="30" t="str">
        <f>IF(SUM('Sales by Agent'!K396:M396)&gt;0,"YES","NO")</f>
        <v>NO</v>
      </c>
      <c r="N396" s="30" t="str">
        <f>IF(SUM('Sales by Agent'!L396:N396)&gt;0,"YES","NO")</f>
        <v>NO</v>
      </c>
      <c r="O396" s="30" t="str">
        <f>IF(SUM('Sales by Agent'!M396:O396)&gt;0,"YES","NO")</f>
        <v>NO</v>
      </c>
      <c r="P396" s="30" t="str">
        <f>IF(SUM('Sales by Agent'!N396:P396)&gt;0,"YES","NO")</f>
        <v>NO</v>
      </c>
      <c r="Q396" s="30" t="str">
        <f>IF(SUM('Sales by Agent'!O396:Q396)&gt;0,"YES","NO")</f>
        <v>NO</v>
      </c>
      <c r="R396" s="30" t="str">
        <f>IF(SUM('Sales by Agent'!P396:R396)&gt;0,"YES","NO")</f>
        <v>NO</v>
      </c>
      <c r="S396" s="30" t="str">
        <f>IF(SUM('Sales by Agent'!Q396:S396)&gt;0,"YES","NO")</f>
        <v>NO</v>
      </c>
      <c r="T396" s="30" t="str">
        <f>IF(SUM('Sales by Agent'!R396:T396)&gt;0,"YES","NO")</f>
        <v>NO</v>
      </c>
      <c r="U396" s="30" t="str">
        <f>IF(SUM('Sales by Agent'!S396:U396)&gt;0,"YES","NO")</f>
        <v>NO</v>
      </c>
      <c r="V396" s="30" t="str">
        <f>IF(SUM('Sales by Agent'!T396:V396)&gt;0,"YES","NO")</f>
        <v>NO</v>
      </c>
      <c r="W396" s="30" t="str">
        <f>IF(SUM('Sales by Agent'!U396:W396)&gt;0,"YES","NO")</f>
        <v>YES</v>
      </c>
      <c r="X396" s="30" t="str">
        <f>IF(SUM('Sales by Agent'!V396:X396)&gt;0,"YES","NO")</f>
        <v>YES</v>
      </c>
      <c r="Y396" s="30" t="str">
        <f>IF(SUM('Sales by Agent'!W396:Y396)&gt;0,"YES","NO")</f>
        <v>YES</v>
      </c>
      <c r="Z396" s="30" t="str">
        <f>IF(SUM('Sales by Agent'!X396:Z396)&gt;0,"YES","NO")</f>
        <v>YES</v>
      </c>
      <c r="AA396" s="30" t="str">
        <f>IF(SUM('Sales by Agent'!Y396:AA396)&gt;0,"YES","NO")</f>
        <v>YES</v>
      </c>
      <c r="AB396" s="30" t="str">
        <f>IF(SUM('Sales by Agent'!Z396:AB396)&gt;0,"YES","NO")</f>
        <v>YES</v>
      </c>
      <c r="AC396" s="30" t="str">
        <f>IF(SUM('Sales by Agent'!AA396:AC396)&gt;0,"YES","NO")</f>
        <v>YES</v>
      </c>
      <c r="AD396" s="30" t="str">
        <f>IF(SUM('Sales by Agent'!AB396:AD396)&gt;0,"YES","NO")</f>
        <v>NO</v>
      </c>
      <c r="AE396" s="30" t="str">
        <f>IF(SUM('Sales by Agent'!AC396:AE396)&gt;0,"YES","NO")</f>
        <v>NO</v>
      </c>
      <c r="AF396" s="30" t="str">
        <f>IF(SUM('Sales by Agent'!AD396:AF396)&gt;0,"YES","NO")</f>
        <v>NO</v>
      </c>
      <c r="AG396" s="30" t="str">
        <f>IF(SUM('Sales by Agent'!AE396:AG396)&gt;0,"YES","NO")</f>
        <v>NO</v>
      </c>
      <c r="AH396" s="30" t="str">
        <f>IF(SUM('Sales by Agent'!AF396:AH396)&gt;0,"YES","NO")</f>
        <v>NO</v>
      </c>
      <c r="AI396" s="30" t="str">
        <f>IF(SUM('Sales by Agent'!AG396:AI396)&gt;0,"YES","NO")</f>
        <v>NO</v>
      </c>
      <c r="AJ396" s="30" t="str">
        <f>IF(SUM('Sales by Agent'!AH396:AJ396)&gt;0,"YES","NO")</f>
        <v>NO</v>
      </c>
      <c r="AK396" s="30" t="str">
        <f>IF(SUM('Sales by Agent'!AI396:AK396)&gt;0,"YES","NO")</f>
        <v>NO</v>
      </c>
      <c r="AL396" s="30" t="str">
        <f>IF(SUM('Sales by Agent'!AJ396:AL396)&gt;0,"YES","NO")</f>
        <v>NO</v>
      </c>
      <c r="AM396" s="30" t="str">
        <f>IF(SUM('Sales by Agent'!AK396:AM396)&gt;0,"YES","NO")</f>
        <v>NO</v>
      </c>
      <c r="AN396" s="30" t="str">
        <f>IF(SUM('Sales by Agent'!AL396:AN396)&gt;0,"YES","NO")</f>
        <v>NO</v>
      </c>
      <c r="AO396" s="30" t="str">
        <f>IF(SUM('Sales by Agent'!AM396:AO396)&gt;0,"YES","NO")</f>
        <v>NO</v>
      </c>
      <c r="AP396" s="30" t="str">
        <f>IF(SUM('Sales by Agent'!AN396:AP396)&gt;0,"YES","NO")</f>
        <v>NO</v>
      </c>
      <c r="AQ396" s="30" t="str">
        <f>IF(SUM('Sales by Agent'!AO396:AQ396)&gt;0,"YES","NO")</f>
        <v>NO</v>
      </c>
      <c r="AR396" s="30" t="str">
        <f>IF(SUM('Sales by Agent'!AP396:AR396)&gt;0,"YES","NO")</f>
        <v>NO</v>
      </c>
      <c r="AS396" s="30" t="str">
        <f>IF(SUM('Sales by Agent'!AQ396:AS396)&gt;0,"YES","NO")</f>
        <v>NO</v>
      </c>
      <c r="AT396" s="30" t="str">
        <f>IF(SUM('Sales by Agent'!AR396:AT396)&gt;0,"YES","NO")</f>
        <v>NO</v>
      </c>
      <c r="AU396" s="30" t="str">
        <f>IF(SUM('Sales by Agent'!AS396:AU396)&gt;0,"YES","NO")</f>
        <v>NO</v>
      </c>
      <c r="AV396" s="30" t="str">
        <f>IF(SUM('Sales by Agent'!AT396:AV396)&gt;0,"YES","NO")</f>
        <v>NO</v>
      </c>
      <c r="AW396" s="87"/>
      <c r="AX396" t="str">
        <f t="shared" si="68"/>
        <v>NO</v>
      </c>
      <c r="AY396" t="str">
        <f t="shared" si="69"/>
        <v>NO</v>
      </c>
      <c r="AZ396" t="str">
        <f t="shared" si="70"/>
        <v>NO</v>
      </c>
      <c r="BA396" t="str">
        <f t="shared" si="71"/>
        <v>NO</v>
      </c>
      <c r="BB396" t="str">
        <f t="shared" si="72"/>
        <v>NO</v>
      </c>
      <c r="BC396" t="str">
        <f t="shared" si="73"/>
        <v>NO</v>
      </c>
      <c r="BD396" t="str">
        <f t="shared" si="74"/>
        <v>NO</v>
      </c>
      <c r="BE396" t="str">
        <f t="shared" si="75"/>
        <v>NO</v>
      </c>
      <c r="BF396" t="str">
        <f t="shared" si="76"/>
        <v>NO</v>
      </c>
      <c r="BG396" t="str">
        <f t="shared" si="77"/>
        <v>NO</v>
      </c>
      <c r="BH396" t="str">
        <f t="shared" si="67"/>
        <v>NO</v>
      </c>
    </row>
    <row r="397" spans="1:60">
      <c r="A397" s="564" t="s">
        <v>337</v>
      </c>
      <c r="B397" s="564" t="s">
        <v>2704</v>
      </c>
      <c r="C397" s="564" t="s">
        <v>376</v>
      </c>
      <c r="D397" s="564" t="s">
        <v>954</v>
      </c>
      <c r="E397" s="564" t="s">
        <v>1005</v>
      </c>
      <c r="F397" s="565">
        <v>516075</v>
      </c>
      <c r="G397" s="31"/>
      <c r="H397" s="31"/>
      <c r="I397" s="30" t="str">
        <f>IF(SUM('Sales by Agent'!G397:I397)&gt;0,"YES","NO")</f>
        <v>NO</v>
      </c>
      <c r="J397" s="30" t="str">
        <f>IF(SUM('Sales by Agent'!H397:J397)&gt;0,"YES","NO")</f>
        <v>NO</v>
      </c>
      <c r="K397" s="30" t="str">
        <f>IF(SUM('Sales by Agent'!I397:K397)&gt;0,"YES","NO")</f>
        <v>NO</v>
      </c>
      <c r="L397" s="30" t="str">
        <f>IF(SUM('Sales by Agent'!J397:L397)&gt;0,"YES","NO")</f>
        <v>NO</v>
      </c>
      <c r="M397" s="30" t="str">
        <f>IF(SUM('Sales by Agent'!K397:M397)&gt;0,"YES","NO")</f>
        <v>NO</v>
      </c>
      <c r="N397" s="30" t="str">
        <f>IF(SUM('Sales by Agent'!L397:N397)&gt;0,"YES","NO")</f>
        <v>NO</v>
      </c>
      <c r="O397" s="30" t="str">
        <f>IF(SUM('Sales by Agent'!M397:O397)&gt;0,"YES","NO")</f>
        <v>NO</v>
      </c>
      <c r="P397" s="30" t="str">
        <f>IF(SUM('Sales by Agent'!N397:P397)&gt;0,"YES","NO")</f>
        <v>NO</v>
      </c>
      <c r="Q397" s="30" t="str">
        <f>IF(SUM('Sales by Agent'!O397:Q397)&gt;0,"YES","NO")</f>
        <v>NO</v>
      </c>
      <c r="R397" s="30" t="str">
        <f>IF(SUM('Sales by Agent'!P397:R397)&gt;0,"YES","NO")</f>
        <v>NO</v>
      </c>
      <c r="S397" s="30" t="str">
        <f>IF(SUM('Sales by Agent'!Q397:S397)&gt;0,"YES","NO")</f>
        <v>NO</v>
      </c>
      <c r="T397" s="30" t="str">
        <f>IF(SUM('Sales by Agent'!R397:T397)&gt;0,"YES","NO")</f>
        <v>NO</v>
      </c>
      <c r="U397" s="30" t="str">
        <f>IF(SUM('Sales by Agent'!S397:U397)&gt;0,"YES","NO")</f>
        <v>NO</v>
      </c>
      <c r="V397" s="30" t="str">
        <f>IF(SUM('Sales by Agent'!T397:V397)&gt;0,"YES","NO")</f>
        <v>NO</v>
      </c>
      <c r="W397" s="30" t="str">
        <f>IF(SUM('Sales by Agent'!U397:W397)&gt;0,"YES","NO")</f>
        <v>YES</v>
      </c>
      <c r="X397" s="30" t="str">
        <f>IF(SUM('Sales by Agent'!V397:X397)&gt;0,"YES","NO")</f>
        <v>YES</v>
      </c>
      <c r="Y397" s="30" t="str">
        <f>IF(SUM('Sales by Agent'!W397:Y397)&gt;0,"YES","NO")</f>
        <v>YES</v>
      </c>
      <c r="Z397" s="30" t="str">
        <f>IF(SUM('Sales by Agent'!X397:Z397)&gt;0,"YES","NO")</f>
        <v>YES</v>
      </c>
      <c r="AA397" s="30" t="str">
        <f>IF(SUM('Sales by Agent'!Y397:AA397)&gt;0,"YES","NO")</f>
        <v>YES</v>
      </c>
      <c r="AB397" s="30" t="str">
        <f>IF(SUM('Sales by Agent'!Z397:AB397)&gt;0,"YES","NO")</f>
        <v>YES</v>
      </c>
      <c r="AC397" s="30" t="str">
        <f>IF(SUM('Sales by Agent'!AA397:AC397)&gt;0,"YES","NO")</f>
        <v>YES</v>
      </c>
      <c r="AD397" s="30" t="str">
        <f>IF(SUM('Sales by Agent'!AB397:AD397)&gt;0,"YES","NO")</f>
        <v>YES</v>
      </c>
      <c r="AE397" s="30" t="str">
        <f>IF(SUM('Sales by Agent'!AC397:AE397)&gt;0,"YES","NO")</f>
        <v>YES</v>
      </c>
      <c r="AF397" s="30" t="str">
        <f>IF(SUM('Sales by Agent'!AD397:AF397)&gt;0,"YES","NO")</f>
        <v>YES</v>
      </c>
      <c r="AG397" s="30" t="str">
        <f>IF(SUM('Sales by Agent'!AE397:AG397)&gt;0,"YES","NO")</f>
        <v>YES</v>
      </c>
      <c r="AH397" s="30" t="str">
        <f>IF(SUM('Sales by Agent'!AF397:AH397)&gt;0,"YES","NO")</f>
        <v>YES</v>
      </c>
      <c r="AI397" s="30" t="str">
        <f>IF(SUM('Sales by Agent'!AG397:AI397)&gt;0,"YES","NO")</f>
        <v>YES</v>
      </c>
      <c r="AJ397" s="30" t="str">
        <f>IF(SUM('Sales by Agent'!AH397:AJ397)&gt;0,"YES","NO")</f>
        <v>YES</v>
      </c>
      <c r="AK397" s="30" t="str">
        <f>IF(SUM('Sales by Agent'!AI397:AK397)&gt;0,"YES","NO")</f>
        <v>NO</v>
      </c>
      <c r="AL397" s="30" t="str">
        <f>IF(SUM('Sales by Agent'!AJ397:AL397)&gt;0,"YES","NO")</f>
        <v>NO</v>
      </c>
      <c r="AM397" s="30" t="str">
        <f>IF(SUM('Sales by Agent'!AK397:AM397)&gt;0,"YES","NO")</f>
        <v>NO</v>
      </c>
      <c r="AN397" s="30" t="str">
        <f>IF(SUM('Sales by Agent'!AL397:AN397)&gt;0,"YES","NO")</f>
        <v>NO</v>
      </c>
      <c r="AO397" s="30" t="str">
        <f>IF(SUM('Sales by Agent'!AM397:AO397)&gt;0,"YES","NO")</f>
        <v>NO</v>
      </c>
      <c r="AP397" s="30" t="str">
        <f>IF(SUM('Sales by Agent'!AN397:AP397)&gt;0,"YES","NO")</f>
        <v>NO</v>
      </c>
      <c r="AQ397" s="30" t="str">
        <f>IF(SUM('Sales by Agent'!AO397:AQ397)&gt;0,"YES","NO")</f>
        <v>NO</v>
      </c>
      <c r="AR397" s="30" t="str">
        <f>IF(SUM('Sales by Agent'!AP397:AR397)&gt;0,"YES","NO")</f>
        <v>NO</v>
      </c>
      <c r="AS397" s="30" t="str">
        <f>IF(SUM('Sales by Agent'!AQ397:AS397)&gt;0,"YES","NO")</f>
        <v>NO</v>
      </c>
      <c r="AT397" s="30" t="str">
        <f>IF(SUM('Sales by Agent'!AR397:AT397)&gt;0,"YES","NO")</f>
        <v>NO</v>
      </c>
      <c r="AU397" s="30" t="str">
        <f>IF(SUM('Sales by Agent'!AS397:AU397)&gt;0,"YES","NO")</f>
        <v>NO</v>
      </c>
      <c r="AV397" s="30" t="str">
        <f>IF(SUM('Sales by Agent'!AT397:AV397)&gt;0,"YES","NO")</f>
        <v>NO</v>
      </c>
      <c r="AW397" s="87"/>
      <c r="AX397" t="str">
        <f t="shared" si="68"/>
        <v>NO</v>
      </c>
      <c r="AY397" t="str">
        <f t="shared" si="69"/>
        <v>NO</v>
      </c>
      <c r="AZ397" t="str">
        <f t="shared" si="70"/>
        <v>NO</v>
      </c>
      <c r="BA397" t="str">
        <f t="shared" si="71"/>
        <v>NO</v>
      </c>
      <c r="BB397" t="str">
        <f t="shared" si="72"/>
        <v>NO</v>
      </c>
      <c r="BC397" t="str">
        <f t="shared" si="73"/>
        <v>NO</v>
      </c>
      <c r="BD397" t="str">
        <f t="shared" si="74"/>
        <v>NEW INACTIVE</v>
      </c>
      <c r="BE397" t="str">
        <f t="shared" si="75"/>
        <v>NO</v>
      </c>
      <c r="BF397" t="str">
        <f t="shared" si="76"/>
        <v>NO</v>
      </c>
      <c r="BG397" t="str">
        <f t="shared" si="77"/>
        <v>NO</v>
      </c>
      <c r="BH397" t="str">
        <f t="shared" si="67"/>
        <v>NO</v>
      </c>
    </row>
    <row r="398" spans="1:60">
      <c r="A398" s="564" t="s">
        <v>340</v>
      </c>
      <c r="B398" s="564" t="s">
        <v>2705</v>
      </c>
      <c r="C398" s="564" t="s">
        <v>376</v>
      </c>
      <c r="D398" s="564" t="s">
        <v>954</v>
      </c>
      <c r="E398" s="564" t="s">
        <v>1005</v>
      </c>
      <c r="F398" s="565">
        <v>0</v>
      </c>
      <c r="G398" s="86"/>
      <c r="H398" s="86"/>
      <c r="I398" s="30" t="str">
        <f>IF(SUM('Sales by Agent'!G398:I398)&gt;0,"YES","NO")</f>
        <v>NO</v>
      </c>
      <c r="J398" s="30" t="str">
        <f>IF(SUM('Sales by Agent'!H398:J398)&gt;0,"YES","NO")</f>
        <v>NO</v>
      </c>
      <c r="K398" s="30" t="str">
        <f>IF(SUM('Sales by Agent'!I398:K398)&gt;0,"YES","NO")</f>
        <v>NO</v>
      </c>
      <c r="L398" s="30" t="str">
        <f>IF(SUM('Sales by Agent'!J398:L398)&gt;0,"YES","NO")</f>
        <v>NO</v>
      </c>
      <c r="M398" s="30" t="str">
        <f>IF(SUM('Sales by Agent'!K398:M398)&gt;0,"YES","NO")</f>
        <v>NO</v>
      </c>
      <c r="N398" s="30" t="str">
        <f>IF(SUM('Sales by Agent'!L398:N398)&gt;0,"YES","NO")</f>
        <v>NO</v>
      </c>
      <c r="O398" s="30" t="str">
        <f>IF(SUM('Sales by Agent'!M398:O398)&gt;0,"YES","NO")</f>
        <v>NO</v>
      </c>
      <c r="P398" s="30" t="str">
        <f>IF(SUM('Sales by Agent'!N398:P398)&gt;0,"YES","NO")</f>
        <v>NO</v>
      </c>
      <c r="Q398" s="30" t="str">
        <f>IF(SUM('Sales by Agent'!O398:Q398)&gt;0,"YES","NO")</f>
        <v>NO</v>
      </c>
      <c r="R398" s="30" t="str">
        <f>IF(SUM('Sales by Agent'!P398:R398)&gt;0,"YES","NO")</f>
        <v>NO</v>
      </c>
      <c r="S398" s="30" t="str">
        <f>IF(SUM('Sales by Agent'!Q398:S398)&gt;0,"YES","NO")</f>
        <v>NO</v>
      </c>
      <c r="T398" s="30" t="str">
        <f>IF(SUM('Sales by Agent'!R398:T398)&gt;0,"YES","NO")</f>
        <v>NO</v>
      </c>
      <c r="U398" s="30" t="str">
        <f>IF(SUM('Sales by Agent'!S398:U398)&gt;0,"YES","NO")</f>
        <v>NO</v>
      </c>
      <c r="V398" s="30" t="str">
        <f>IF(SUM('Sales by Agent'!T398:V398)&gt;0,"YES","NO")</f>
        <v>NO</v>
      </c>
      <c r="W398" s="30" t="str">
        <f>IF(SUM('Sales by Agent'!U398:W398)&gt;0,"YES","NO")</f>
        <v>NO</v>
      </c>
      <c r="X398" s="30" t="str">
        <f>IF(SUM('Sales by Agent'!V398:X398)&gt;0,"YES","NO")</f>
        <v>NO</v>
      </c>
      <c r="Y398" s="30" t="str">
        <f>IF(SUM('Sales by Agent'!W398:Y398)&gt;0,"YES","NO")</f>
        <v>NO</v>
      </c>
      <c r="Z398" s="30" t="str">
        <f>IF(SUM('Sales by Agent'!X398:Z398)&gt;0,"YES","NO")</f>
        <v>NO</v>
      </c>
      <c r="AA398" s="30" t="str">
        <f>IF(SUM('Sales by Agent'!Y398:AA398)&gt;0,"YES","NO")</f>
        <v>NO</v>
      </c>
      <c r="AB398" s="30" t="str">
        <f>IF(SUM('Sales by Agent'!Z398:AB398)&gt;0,"YES","NO")</f>
        <v>NO</v>
      </c>
      <c r="AC398" s="30" t="str">
        <f>IF(SUM('Sales by Agent'!AA398:AC398)&gt;0,"YES","NO")</f>
        <v>NO</v>
      </c>
      <c r="AD398" s="30" t="str">
        <f>IF(SUM('Sales by Agent'!AB398:AD398)&gt;0,"YES","NO")</f>
        <v>NO</v>
      </c>
      <c r="AE398" s="30" t="str">
        <f>IF(SUM('Sales by Agent'!AC398:AE398)&gt;0,"YES","NO")</f>
        <v>NO</v>
      </c>
      <c r="AF398" s="30" t="str">
        <f>IF(SUM('Sales by Agent'!AD398:AF398)&gt;0,"YES","NO")</f>
        <v>NO</v>
      </c>
      <c r="AG398" s="30" t="str">
        <f>IF(SUM('Sales by Agent'!AE398:AG398)&gt;0,"YES","NO")</f>
        <v>YES</v>
      </c>
      <c r="AH398" s="30" t="str">
        <f>IF(SUM('Sales by Agent'!AF398:AH398)&gt;0,"YES","NO")</f>
        <v>NO</v>
      </c>
      <c r="AI398" s="30" t="str">
        <f>IF(SUM('Sales by Agent'!AG398:AI398)&gt;0,"YES","NO")</f>
        <v>NO</v>
      </c>
      <c r="AJ398" s="30" t="str">
        <f>IF(SUM('Sales by Agent'!AH398:AJ398)&gt;0,"YES","NO")</f>
        <v>NO</v>
      </c>
      <c r="AK398" s="30" t="str">
        <f>IF(SUM('Sales by Agent'!AI398:AK398)&gt;0,"YES","NO")</f>
        <v>NO</v>
      </c>
      <c r="AL398" s="30" t="str">
        <f>IF(SUM('Sales by Agent'!AJ398:AL398)&gt;0,"YES","NO")</f>
        <v>NO</v>
      </c>
      <c r="AM398" s="30" t="str">
        <f>IF(SUM('Sales by Agent'!AK398:AM398)&gt;0,"YES","NO")</f>
        <v>NO</v>
      </c>
      <c r="AN398" s="30" t="str">
        <f>IF(SUM('Sales by Agent'!AL398:AN398)&gt;0,"YES","NO")</f>
        <v>NO</v>
      </c>
      <c r="AO398" s="30" t="str">
        <f>IF(SUM('Sales by Agent'!AM398:AO398)&gt;0,"YES","NO")</f>
        <v>NO</v>
      </c>
      <c r="AP398" s="30" t="str">
        <f>IF(SUM('Sales by Agent'!AN398:AP398)&gt;0,"YES","NO")</f>
        <v>NO</v>
      </c>
      <c r="AQ398" s="30" t="str">
        <f>IF(SUM('Sales by Agent'!AO398:AQ398)&gt;0,"YES","NO")</f>
        <v>NO</v>
      </c>
      <c r="AR398" s="30" t="str">
        <f>IF(SUM('Sales by Agent'!AP398:AR398)&gt;0,"YES","NO")</f>
        <v>NO</v>
      </c>
      <c r="AS398" s="30" t="str">
        <f>IF(SUM('Sales by Agent'!AQ398:AS398)&gt;0,"YES","NO")</f>
        <v>NO</v>
      </c>
      <c r="AT398" s="30" t="str">
        <f>IF(SUM('Sales by Agent'!AR398:AT398)&gt;0,"YES","NO")</f>
        <v>NO</v>
      </c>
      <c r="AU398" s="30" t="str">
        <f>IF(SUM('Sales by Agent'!AS398:AU398)&gt;0,"YES","NO")</f>
        <v>NO</v>
      </c>
      <c r="AV398" s="30" t="str">
        <f>IF(SUM('Sales by Agent'!AT398:AV398)&gt;0,"YES","NO")</f>
        <v>NO</v>
      </c>
      <c r="AW398" s="87"/>
      <c r="AX398" t="str">
        <f t="shared" si="68"/>
        <v>NO</v>
      </c>
      <c r="AY398" t="str">
        <f t="shared" si="69"/>
        <v>NO</v>
      </c>
      <c r="AZ398" t="str">
        <f t="shared" si="70"/>
        <v>NO</v>
      </c>
      <c r="BA398" t="str">
        <f t="shared" si="71"/>
        <v>NEW INACTIVE</v>
      </c>
      <c r="BB398" t="str">
        <f t="shared" si="72"/>
        <v>NO</v>
      </c>
      <c r="BC398" t="str">
        <f t="shared" si="73"/>
        <v>NO</v>
      </c>
      <c r="BD398" t="str">
        <f t="shared" si="74"/>
        <v>NO</v>
      </c>
      <c r="BE398" t="str">
        <f t="shared" si="75"/>
        <v>NO</v>
      </c>
      <c r="BF398" t="str">
        <f t="shared" si="76"/>
        <v>NO</v>
      </c>
      <c r="BG398" t="str">
        <f t="shared" si="77"/>
        <v>NO</v>
      </c>
      <c r="BH398" t="str">
        <f t="shared" si="67"/>
        <v>NO</v>
      </c>
    </row>
    <row r="399" spans="1:60">
      <c r="A399" s="564" t="s">
        <v>341</v>
      </c>
      <c r="B399" s="564" t="s">
        <v>2706</v>
      </c>
      <c r="C399" s="564" t="s">
        <v>376</v>
      </c>
      <c r="D399" s="564" t="s">
        <v>954</v>
      </c>
      <c r="E399" s="564" t="s">
        <v>1005</v>
      </c>
      <c r="F399" s="565">
        <v>6284425</v>
      </c>
      <c r="G399" s="87"/>
      <c r="H399" s="31"/>
      <c r="I399" s="30" t="str">
        <f>IF(SUM('Sales by Agent'!G399:I399)&gt;0,"YES","NO")</f>
        <v>NO</v>
      </c>
      <c r="J399" s="30" t="str">
        <f>IF(SUM('Sales by Agent'!H399:J399)&gt;0,"YES","NO")</f>
        <v>NO</v>
      </c>
      <c r="K399" s="30" t="str">
        <f>IF(SUM('Sales by Agent'!I399:K399)&gt;0,"YES","NO")</f>
        <v>NO</v>
      </c>
      <c r="L399" s="30" t="str">
        <f>IF(SUM('Sales by Agent'!J399:L399)&gt;0,"YES","NO")</f>
        <v>NO</v>
      </c>
      <c r="M399" s="30" t="str">
        <f>IF(SUM('Sales by Agent'!K399:M399)&gt;0,"YES","NO")</f>
        <v>NO</v>
      </c>
      <c r="N399" s="30" t="str">
        <f>IF(SUM('Sales by Agent'!L399:N399)&gt;0,"YES","NO")</f>
        <v>NO</v>
      </c>
      <c r="O399" s="30" t="str">
        <f>IF(SUM('Sales by Agent'!M399:O399)&gt;0,"YES","NO")</f>
        <v>NO</v>
      </c>
      <c r="P399" s="30" t="str">
        <f>IF(SUM('Sales by Agent'!N399:P399)&gt;0,"YES","NO")</f>
        <v>NO</v>
      </c>
      <c r="Q399" s="30" t="str">
        <f>IF(SUM('Sales by Agent'!O399:Q399)&gt;0,"YES","NO")</f>
        <v>NO</v>
      </c>
      <c r="R399" s="30" t="str">
        <f>IF(SUM('Sales by Agent'!P399:R399)&gt;0,"YES","NO")</f>
        <v>NO</v>
      </c>
      <c r="S399" s="30" t="str">
        <f>IF(SUM('Sales by Agent'!Q399:S399)&gt;0,"YES","NO")</f>
        <v>NO</v>
      </c>
      <c r="T399" s="30" t="str">
        <f>IF(SUM('Sales by Agent'!R399:T399)&gt;0,"YES","NO")</f>
        <v>NO</v>
      </c>
      <c r="U399" s="30" t="str">
        <f>IF(SUM('Sales by Agent'!S399:U399)&gt;0,"YES","NO")</f>
        <v>NO</v>
      </c>
      <c r="V399" s="30" t="str">
        <f>IF(SUM('Sales by Agent'!T399:V399)&gt;0,"YES","NO")</f>
        <v>NO</v>
      </c>
      <c r="W399" s="30" t="str">
        <f>IF(SUM('Sales by Agent'!U399:W399)&gt;0,"YES","NO")</f>
        <v>YES</v>
      </c>
      <c r="X399" s="30" t="str">
        <f>IF(SUM('Sales by Agent'!V399:X399)&gt;0,"YES","NO")</f>
        <v>YES</v>
      </c>
      <c r="Y399" s="30" t="str">
        <f>IF(SUM('Sales by Agent'!W399:Y399)&gt;0,"YES","NO")</f>
        <v>YES</v>
      </c>
      <c r="Z399" s="30" t="str">
        <f>IF(SUM('Sales by Agent'!X399:Z399)&gt;0,"YES","NO")</f>
        <v>YES</v>
      </c>
      <c r="AA399" s="30" t="str">
        <f>IF(SUM('Sales by Agent'!Y399:AA399)&gt;0,"YES","NO")</f>
        <v>YES</v>
      </c>
      <c r="AB399" s="30" t="str">
        <f>IF(SUM('Sales by Agent'!Z399:AB399)&gt;0,"YES","NO")</f>
        <v>YES</v>
      </c>
      <c r="AC399" s="30" t="str">
        <f>IF(SUM('Sales by Agent'!AA399:AC399)&gt;0,"YES","NO")</f>
        <v>YES</v>
      </c>
      <c r="AD399" s="30" t="str">
        <f>IF(SUM('Sales by Agent'!AB399:AD399)&gt;0,"YES","NO")</f>
        <v>YES</v>
      </c>
      <c r="AE399" s="30" t="str">
        <f>IF(SUM('Sales by Agent'!AC399:AE399)&gt;0,"YES","NO")</f>
        <v>YES</v>
      </c>
      <c r="AF399" s="30" t="str">
        <f>IF(SUM('Sales by Agent'!AD399:AF399)&gt;0,"YES","NO")</f>
        <v>YES</v>
      </c>
      <c r="AG399" s="30" t="str">
        <f>IF(SUM('Sales by Agent'!AE399:AG399)&gt;0,"YES","NO")</f>
        <v>YES</v>
      </c>
      <c r="AH399" s="30" t="str">
        <f>IF(SUM('Sales by Agent'!AF399:AH399)&gt;0,"YES","NO")</f>
        <v>YES</v>
      </c>
      <c r="AI399" s="30" t="str">
        <f>IF(SUM('Sales by Agent'!AG399:AI399)&gt;0,"YES","NO")</f>
        <v>YES</v>
      </c>
      <c r="AJ399" s="30" t="str">
        <f>IF(SUM('Sales by Agent'!AH399:AJ399)&gt;0,"YES","NO")</f>
        <v>YES</v>
      </c>
      <c r="AK399" s="30" t="str">
        <f>IF(SUM('Sales by Agent'!AI399:AK399)&gt;0,"YES","NO")</f>
        <v>YES</v>
      </c>
      <c r="AL399" s="30" t="str">
        <f>IF(SUM('Sales by Agent'!AJ399:AL399)&gt;0,"YES","NO")</f>
        <v>YES</v>
      </c>
      <c r="AM399" s="30" t="str">
        <f>IF(SUM('Sales by Agent'!AK399:AM399)&gt;0,"YES","NO")</f>
        <v>YES</v>
      </c>
      <c r="AN399" s="30" t="str">
        <f>IF(SUM('Sales by Agent'!AL399:AN399)&gt;0,"YES","NO")</f>
        <v>YES</v>
      </c>
      <c r="AO399" s="30" t="str">
        <f>IF(SUM('Sales by Agent'!AM399:AO399)&gt;0,"YES","NO")</f>
        <v>YES</v>
      </c>
      <c r="AP399" s="30" t="str">
        <f>IF(SUM('Sales by Agent'!AN399:AP399)&gt;0,"YES","NO")</f>
        <v>YES</v>
      </c>
      <c r="AQ399" s="30" t="str">
        <f>IF(SUM('Sales by Agent'!AO399:AQ399)&gt;0,"YES","NO")</f>
        <v>YES</v>
      </c>
      <c r="AR399" s="30" t="str">
        <f>IF(SUM('Sales by Agent'!AP399:AR399)&gt;0,"YES","NO")</f>
        <v>YES</v>
      </c>
      <c r="AS399" s="30" t="str">
        <f>IF(SUM('Sales by Agent'!AQ399:AS399)&gt;0,"YES","NO")</f>
        <v>YES</v>
      </c>
      <c r="AT399" s="30" t="str">
        <f>IF(SUM('Sales by Agent'!AR399:AT399)&gt;0,"YES","NO")</f>
        <v>YES</v>
      </c>
      <c r="AU399" s="30" t="str">
        <f>IF(SUM('Sales by Agent'!AS399:AU399)&gt;0,"YES","NO")</f>
        <v>YES</v>
      </c>
      <c r="AV399" s="30" t="str">
        <f>IF(SUM('Sales by Agent'!AT399:AV399)&gt;0,"YES","NO")</f>
        <v>YES</v>
      </c>
      <c r="AW399" s="87"/>
      <c r="AX399" t="str">
        <f t="shared" si="68"/>
        <v>NO</v>
      </c>
      <c r="AY399" t="str">
        <f t="shared" si="69"/>
        <v>NO</v>
      </c>
      <c r="AZ399" t="str">
        <f t="shared" si="70"/>
        <v>NO</v>
      </c>
      <c r="BA399" t="str">
        <f t="shared" si="71"/>
        <v>NO</v>
      </c>
      <c r="BB399" t="str">
        <f t="shared" si="72"/>
        <v>NO</v>
      </c>
      <c r="BC399" t="str">
        <f t="shared" si="73"/>
        <v>NO</v>
      </c>
      <c r="BD399" t="str">
        <f t="shared" si="74"/>
        <v>NO</v>
      </c>
      <c r="BE399" t="str">
        <f t="shared" si="75"/>
        <v>NO</v>
      </c>
      <c r="BF399" t="str">
        <f t="shared" si="76"/>
        <v>NO</v>
      </c>
      <c r="BG399" t="str">
        <f t="shared" si="77"/>
        <v>NO</v>
      </c>
      <c r="BH399" t="str">
        <f t="shared" si="67"/>
        <v>NO</v>
      </c>
    </row>
    <row r="400" spans="1:60">
      <c r="A400" s="564" t="s">
        <v>343</v>
      </c>
      <c r="B400" s="564" t="s">
        <v>2707</v>
      </c>
      <c r="C400" s="564" t="s">
        <v>376</v>
      </c>
      <c r="D400" s="564" t="s">
        <v>954</v>
      </c>
      <c r="E400" s="564" t="s">
        <v>1005</v>
      </c>
      <c r="F400" s="565">
        <v>41000</v>
      </c>
      <c r="G400" s="31"/>
      <c r="H400" s="31"/>
      <c r="I400" s="30" t="str">
        <f>IF(SUM('Sales by Agent'!G400:I400)&gt;0,"YES","NO")</f>
        <v>NO</v>
      </c>
      <c r="J400" s="30" t="str">
        <f>IF(SUM('Sales by Agent'!H400:J400)&gt;0,"YES","NO")</f>
        <v>NO</v>
      </c>
      <c r="K400" s="30" t="str">
        <f>IF(SUM('Sales by Agent'!I400:K400)&gt;0,"YES","NO")</f>
        <v>NO</v>
      </c>
      <c r="L400" s="30" t="str">
        <f>IF(SUM('Sales by Agent'!J400:L400)&gt;0,"YES","NO")</f>
        <v>NO</v>
      </c>
      <c r="M400" s="30" t="str">
        <f>IF(SUM('Sales by Agent'!K400:M400)&gt;0,"YES","NO")</f>
        <v>NO</v>
      </c>
      <c r="N400" s="30" t="str">
        <f>IF(SUM('Sales by Agent'!L400:N400)&gt;0,"YES","NO")</f>
        <v>NO</v>
      </c>
      <c r="O400" s="30" t="str">
        <f>IF(SUM('Sales by Agent'!M400:O400)&gt;0,"YES","NO")</f>
        <v>NO</v>
      </c>
      <c r="P400" s="30" t="str">
        <f>IF(SUM('Sales by Agent'!N400:P400)&gt;0,"YES","NO")</f>
        <v>NO</v>
      </c>
      <c r="Q400" s="30" t="str">
        <f>IF(SUM('Sales by Agent'!O400:Q400)&gt;0,"YES","NO")</f>
        <v>NO</v>
      </c>
      <c r="R400" s="30" t="str">
        <f>IF(SUM('Sales by Agent'!P400:R400)&gt;0,"YES","NO")</f>
        <v>NO</v>
      </c>
      <c r="S400" s="30" t="str">
        <f>IF(SUM('Sales by Agent'!Q400:S400)&gt;0,"YES","NO")</f>
        <v>NO</v>
      </c>
      <c r="T400" s="30" t="str">
        <f>IF(SUM('Sales by Agent'!R400:T400)&gt;0,"YES","NO")</f>
        <v>NO</v>
      </c>
      <c r="U400" s="30" t="str">
        <f>IF(SUM('Sales by Agent'!S400:U400)&gt;0,"YES","NO")</f>
        <v>NO</v>
      </c>
      <c r="V400" s="30" t="str">
        <f>IF(SUM('Sales by Agent'!T400:V400)&gt;0,"YES","NO")</f>
        <v>NO</v>
      </c>
      <c r="W400" s="30" t="str">
        <f>IF(SUM('Sales by Agent'!U400:W400)&gt;0,"YES","NO")</f>
        <v>NO</v>
      </c>
      <c r="X400" s="30" t="str">
        <f>IF(SUM('Sales by Agent'!V400:X400)&gt;0,"YES","NO")</f>
        <v>NO</v>
      </c>
      <c r="Y400" s="30" t="str">
        <f>IF(SUM('Sales by Agent'!W400:Y400)&gt;0,"YES","NO")</f>
        <v>NO</v>
      </c>
      <c r="Z400" s="30" t="str">
        <f>IF(SUM('Sales by Agent'!X400:Z400)&gt;0,"YES","NO")</f>
        <v>NO</v>
      </c>
      <c r="AA400" s="30" t="str">
        <f>IF(SUM('Sales by Agent'!Y400:AA400)&gt;0,"YES","NO")</f>
        <v>NO</v>
      </c>
      <c r="AB400" s="30" t="str">
        <f>IF(SUM('Sales by Agent'!Z400:AB400)&gt;0,"YES","NO")</f>
        <v>NO</v>
      </c>
      <c r="AC400" s="30" t="str">
        <f>IF(SUM('Sales by Agent'!AA400:AC400)&gt;0,"YES","NO")</f>
        <v>NO</v>
      </c>
      <c r="AD400" s="30" t="str">
        <f>IF(SUM('Sales by Agent'!AB400:AD400)&gt;0,"YES","NO")</f>
        <v>YES</v>
      </c>
      <c r="AE400" s="30" t="str">
        <f>IF(SUM('Sales by Agent'!AC400:AE400)&gt;0,"YES","NO")</f>
        <v>YES</v>
      </c>
      <c r="AF400" s="30" t="str">
        <f>IF(SUM('Sales by Agent'!AD400:AF400)&gt;0,"YES","NO")</f>
        <v>YES</v>
      </c>
      <c r="AG400" s="30" t="str">
        <f>IF(SUM('Sales by Agent'!AE400:AG400)&gt;0,"YES","NO")</f>
        <v>NO</v>
      </c>
      <c r="AH400" s="30" t="str">
        <f>IF(SUM('Sales by Agent'!AF400:AH400)&gt;0,"YES","NO")</f>
        <v>NO</v>
      </c>
      <c r="AI400" s="30" t="str">
        <f>IF(SUM('Sales by Agent'!AG400:AI400)&gt;0,"YES","NO")</f>
        <v>NO</v>
      </c>
      <c r="AJ400" s="30" t="str">
        <f>IF(SUM('Sales by Agent'!AH400:AJ400)&gt;0,"YES","NO")</f>
        <v>NO</v>
      </c>
      <c r="AK400" s="30" t="str">
        <f>IF(SUM('Sales by Agent'!AI400:AK400)&gt;0,"YES","NO")</f>
        <v>NO</v>
      </c>
      <c r="AL400" s="30" t="str">
        <f>IF(SUM('Sales by Agent'!AJ400:AL400)&gt;0,"YES","NO")</f>
        <v>NO</v>
      </c>
      <c r="AM400" s="30" t="str">
        <f>IF(SUM('Sales by Agent'!AK400:AM400)&gt;0,"YES","NO")</f>
        <v>NO</v>
      </c>
      <c r="AN400" s="30" t="str">
        <f>IF(SUM('Sales by Agent'!AL400:AN400)&gt;0,"YES","NO")</f>
        <v>NO</v>
      </c>
      <c r="AO400" s="30" t="str">
        <f>IF(SUM('Sales by Agent'!AM400:AO400)&gt;0,"YES","NO")</f>
        <v>NO</v>
      </c>
      <c r="AP400" s="30" t="str">
        <f>IF(SUM('Sales by Agent'!AN400:AP400)&gt;0,"YES","NO")</f>
        <v>NO</v>
      </c>
      <c r="AQ400" s="30" t="str">
        <f>IF(SUM('Sales by Agent'!AO400:AQ400)&gt;0,"YES","NO")</f>
        <v>NO</v>
      </c>
      <c r="AR400" s="30" t="str">
        <f>IF(SUM('Sales by Agent'!AP400:AR400)&gt;0,"YES","NO")</f>
        <v>NO</v>
      </c>
      <c r="AS400" s="30" t="str">
        <f>IF(SUM('Sales by Agent'!AQ400:AS400)&gt;0,"YES","NO")</f>
        <v>NO</v>
      </c>
      <c r="AT400" s="30" t="str">
        <f>IF(SUM('Sales by Agent'!AR400:AT400)&gt;0,"YES","NO")</f>
        <v>NO</v>
      </c>
      <c r="AU400" s="30" t="str">
        <f>IF(SUM('Sales by Agent'!AS400:AU400)&gt;0,"YES","NO")</f>
        <v>NO</v>
      </c>
      <c r="AV400" s="30" t="str">
        <f>IF(SUM('Sales by Agent'!AT400:AV400)&gt;0,"YES","NO")</f>
        <v>NO</v>
      </c>
      <c r="AW400" s="87"/>
      <c r="AX400" t="str">
        <f t="shared" si="68"/>
        <v>NO</v>
      </c>
      <c r="AY400" t="str">
        <f t="shared" si="69"/>
        <v>NO</v>
      </c>
      <c r="AZ400" t="str">
        <f t="shared" si="70"/>
        <v>NEW INACTIVE</v>
      </c>
      <c r="BA400" t="str">
        <f t="shared" si="71"/>
        <v>NO</v>
      </c>
      <c r="BB400" t="str">
        <f t="shared" si="72"/>
        <v>NO</v>
      </c>
      <c r="BC400" t="str">
        <f t="shared" si="73"/>
        <v>NO</v>
      </c>
      <c r="BD400" t="str">
        <f t="shared" si="74"/>
        <v>NO</v>
      </c>
      <c r="BE400" t="str">
        <f t="shared" si="75"/>
        <v>NO</v>
      </c>
      <c r="BF400" t="str">
        <f t="shared" si="76"/>
        <v>NO</v>
      </c>
      <c r="BG400" t="str">
        <f t="shared" si="77"/>
        <v>NO</v>
      </c>
      <c r="BH400" t="str">
        <f t="shared" si="67"/>
        <v>NO</v>
      </c>
    </row>
    <row r="401" spans="1:60">
      <c r="A401" s="564" t="s">
        <v>2403</v>
      </c>
      <c r="B401" s="564" t="s">
        <v>2708</v>
      </c>
      <c r="C401" s="564" t="s">
        <v>376</v>
      </c>
      <c r="D401" s="564" t="s">
        <v>954</v>
      </c>
      <c r="E401" s="564" t="s">
        <v>1005</v>
      </c>
      <c r="F401" s="565">
        <v>180435</v>
      </c>
      <c r="G401" s="31"/>
      <c r="H401" s="31"/>
      <c r="I401" s="30" t="str">
        <f>IF(SUM('Sales by Agent'!G401:I401)&gt;0,"YES","NO")</f>
        <v>NO</v>
      </c>
      <c r="J401" s="30" t="str">
        <f>IF(SUM('Sales by Agent'!H401:J401)&gt;0,"YES","NO")</f>
        <v>NO</v>
      </c>
      <c r="K401" s="30" t="str">
        <f>IF(SUM('Sales by Agent'!I401:K401)&gt;0,"YES","NO")</f>
        <v>NO</v>
      </c>
      <c r="L401" s="30" t="str">
        <f>IF(SUM('Sales by Agent'!J401:L401)&gt;0,"YES","NO")</f>
        <v>NO</v>
      </c>
      <c r="M401" s="30" t="str">
        <f>IF(SUM('Sales by Agent'!K401:M401)&gt;0,"YES","NO")</f>
        <v>NO</v>
      </c>
      <c r="N401" s="30" t="str">
        <f>IF(SUM('Sales by Agent'!L401:N401)&gt;0,"YES","NO")</f>
        <v>NO</v>
      </c>
      <c r="O401" s="30" t="str">
        <f>IF(SUM('Sales by Agent'!M401:O401)&gt;0,"YES","NO")</f>
        <v>NO</v>
      </c>
      <c r="P401" s="30" t="str">
        <f>IF(SUM('Sales by Agent'!N401:P401)&gt;0,"YES","NO")</f>
        <v>NO</v>
      </c>
      <c r="Q401" s="30" t="str">
        <f>IF(SUM('Sales by Agent'!O401:Q401)&gt;0,"YES","NO")</f>
        <v>NO</v>
      </c>
      <c r="R401" s="30" t="str">
        <f>IF(SUM('Sales by Agent'!P401:R401)&gt;0,"YES","NO")</f>
        <v>NO</v>
      </c>
      <c r="S401" s="30" t="str">
        <f>IF(SUM('Sales by Agent'!Q401:S401)&gt;0,"YES","NO")</f>
        <v>NO</v>
      </c>
      <c r="T401" s="30" t="str">
        <f>IF(SUM('Sales by Agent'!R401:T401)&gt;0,"YES","NO")</f>
        <v>NO</v>
      </c>
      <c r="U401" s="30" t="str">
        <f>IF(SUM('Sales by Agent'!S401:U401)&gt;0,"YES","NO")</f>
        <v>NO</v>
      </c>
      <c r="V401" s="30" t="str">
        <f>IF(SUM('Sales by Agent'!T401:V401)&gt;0,"YES","NO")</f>
        <v>NO</v>
      </c>
      <c r="W401" s="30" t="str">
        <f>IF(SUM('Sales by Agent'!U401:W401)&gt;0,"YES","NO")</f>
        <v>NO</v>
      </c>
      <c r="X401" s="30" t="str">
        <f>IF(SUM('Sales by Agent'!V401:X401)&gt;0,"YES","NO")</f>
        <v>NO</v>
      </c>
      <c r="Y401" s="30" t="str">
        <f>IF(SUM('Sales by Agent'!W401:Y401)&gt;0,"YES","NO")</f>
        <v>NO</v>
      </c>
      <c r="Z401" s="30" t="str">
        <f>IF(SUM('Sales by Agent'!X401:Z401)&gt;0,"YES","NO")</f>
        <v>NO</v>
      </c>
      <c r="AA401" s="30" t="str">
        <f>IF(SUM('Sales by Agent'!Y401:AA401)&gt;0,"YES","NO")</f>
        <v>NO</v>
      </c>
      <c r="AB401" s="30" t="str">
        <f>IF(SUM('Sales by Agent'!Z401:AB401)&gt;0,"YES","NO")</f>
        <v>NO</v>
      </c>
      <c r="AC401" s="30" t="str">
        <f>IF(SUM('Sales by Agent'!AA401:AC401)&gt;0,"YES","NO")</f>
        <v>NO</v>
      </c>
      <c r="AD401" s="30" t="str">
        <f>IF(SUM('Sales by Agent'!AB401:AD401)&gt;0,"YES","NO")</f>
        <v>NO</v>
      </c>
      <c r="AE401" s="30" t="str">
        <f>IF(SUM('Sales by Agent'!AC401:AE401)&gt;0,"YES","NO")</f>
        <v>NO</v>
      </c>
      <c r="AF401" s="30" t="str">
        <f>IF(SUM('Sales by Agent'!AD401:AF401)&gt;0,"YES","NO")</f>
        <v>NO</v>
      </c>
      <c r="AG401" s="30" t="str">
        <f>IF(SUM('Sales by Agent'!AE401:AG401)&gt;0,"YES","NO")</f>
        <v>NO</v>
      </c>
      <c r="AH401" s="30" t="str">
        <f>IF(SUM('Sales by Agent'!AF401:AH401)&gt;0,"YES","NO")</f>
        <v>NO</v>
      </c>
      <c r="AI401" s="30" t="str">
        <f>IF(SUM('Sales by Agent'!AG401:AI401)&gt;0,"YES","NO")</f>
        <v>NO</v>
      </c>
      <c r="AJ401" s="30" t="str">
        <f>IF(SUM('Sales by Agent'!AH401:AJ401)&gt;0,"YES","NO")</f>
        <v>NO</v>
      </c>
      <c r="AK401" s="30" t="str">
        <f>IF(SUM('Sales by Agent'!AI401:AK401)&gt;0,"YES","NO")</f>
        <v>NO</v>
      </c>
      <c r="AL401" s="30" t="str">
        <f>IF(SUM('Sales by Agent'!AJ401:AL401)&gt;0,"YES","NO")</f>
        <v>NO</v>
      </c>
      <c r="AM401" s="30" t="str">
        <f>IF(SUM('Sales by Agent'!AK401:AM401)&gt;0,"YES","NO")</f>
        <v>NO</v>
      </c>
      <c r="AN401" s="30" t="str">
        <f>IF(SUM('Sales by Agent'!AL401:AN401)&gt;0,"YES","NO")</f>
        <v>NO</v>
      </c>
      <c r="AO401" s="30" t="str">
        <f>IF(SUM('Sales by Agent'!AM401:AO401)&gt;0,"YES","NO")</f>
        <v>NO</v>
      </c>
      <c r="AP401" s="30" t="str">
        <f>IF(SUM('Sales by Agent'!AN401:AP401)&gt;0,"YES","NO")</f>
        <v>NO</v>
      </c>
      <c r="AQ401" s="30" t="str">
        <f>IF(SUM('Sales by Agent'!AO401:AQ401)&gt;0,"YES","NO")</f>
        <v>NO</v>
      </c>
      <c r="AR401" s="30" t="str">
        <f>IF(SUM('Sales by Agent'!AP401:AR401)&gt;0,"YES","NO")</f>
        <v>NO</v>
      </c>
      <c r="AS401" s="30" t="str">
        <f>IF(SUM('Sales by Agent'!AQ401:AS401)&gt;0,"YES","NO")</f>
        <v>NO</v>
      </c>
      <c r="AT401" s="30" t="str">
        <f>IF(SUM('Sales by Agent'!AR401:AT401)&gt;0,"YES","NO")</f>
        <v>NO</v>
      </c>
      <c r="AU401" s="30" t="str">
        <f>IF(SUM('Sales by Agent'!AS401:AU401)&gt;0,"YES","NO")</f>
        <v>YES</v>
      </c>
      <c r="AV401" s="30" t="str">
        <f>IF(SUM('Sales by Agent'!AT401:AV401)&gt;0,"YES","NO")</f>
        <v>YES</v>
      </c>
      <c r="AW401" s="87"/>
      <c r="AX401" t="str">
        <f t="shared" si="68"/>
        <v>NO</v>
      </c>
      <c r="AY401" t="str">
        <f t="shared" si="69"/>
        <v>NO</v>
      </c>
      <c r="AZ401" t="str">
        <f t="shared" si="70"/>
        <v>NO</v>
      </c>
      <c r="BA401" t="str">
        <f t="shared" si="71"/>
        <v>NO</v>
      </c>
      <c r="BB401" t="str">
        <f t="shared" si="72"/>
        <v>NO</v>
      </c>
      <c r="BC401" t="str">
        <f t="shared" si="73"/>
        <v>NO</v>
      </c>
      <c r="BD401" t="str">
        <f t="shared" si="74"/>
        <v>NO</v>
      </c>
      <c r="BE401" t="str">
        <f t="shared" si="75"/>
        <v>NO</v>
      </c>
      <c r="BF401" t="str">
        <f t="shared" si="76"/>
        <v>NO</v>
      </c>
      <c r="BG401" t="str">
        <f t="shared" si="77"/>
        <v>NO</v>
      </c>
      <c r="BH401" t="str">
        <f t="shared" si="67"/>
        <v>NO</v>
      </c>
    </row>
    <row r="402" spans="1:60">
      <c r="A402" s="564" t="s">
        <v>344</v>
      </c>
      <c r="B402" s="564" t="s">
        <v>2709</v>
      </c>
      <c r="C402" s="564" t="s">
        <v>376</v>
      </c>
      <c r="D402" s="564" t="s">
        <v>954</v>
      </c>
      <c r="E402" s="564" t="s">
        <v>1005</v>
      </c>
      <c r="F402" s="565">
        <v>1568250</v>
      </c>
      <c r="G402" s="31"/>
      <c r="H402" s="31"/>
      <c r="I402" s="30" t="str">
        <f>IF(SUM('Sales by Agent'!G402:I402)&gt;0,"YES","NO")</f>
        <v>NO</v>
      </c>
      <c r="J402" s="30" t="str">
        <f>IF(SUM('Sales by Agent'!H402:J402)&gt;0,"YES","NO")</f>
        <v>NO</v>
      </c>
      <c r="K402" s="30" t="str">
        <f>IF(SUM('Sales by Agent'!I402:K402)&gt;0,"YES","NO")</f>
        <v>NO</v>
      </c>
      <c r="L402" s="30" t="str">
        <f>IF(SUM('Sales by Agent'!J402:L402)&gt;0,"YES","NO")</f>
        <v>NO</v>
      </c>
      <c r="M402" s="30" t="str">
        <f>IF(SUM('Sales by Agent'!K402:M402)&gt;0,"YES","NO")</f>
        <v>NO</v>
      </c>
      <c r="N402" s="30" t="str">
        <f>IF(SUM('Sales by Agent'!L402:N402)&gt;0,"YES","NO")</f>
        <v>NO</v>
      </c>
      <c r="O402" s="30" t="str">
        <f>IF(SUM('Sales by Agent'!M402:O402)&gt;0,"YES","NO")</f>
        <v>NO</v>
      </c>
      <c r="P402" s="30" t="str">
        <f>IF(SUM('Sales by Agent'!N402:P402)&gt;0,"YES","NO")</f>
        <v>NO</v>
      </c>
      <c r="Q402" s="30" t="str">
        <f>IF(SUM('Sales by Agent'!O402:Q402)&gt;0,"YES","NO")</f>
        <v>NO</v>
      </c>
      <c r="R402" s="30" t="str">
        <f>IF(SUM('Sales by Agent'!P402:R402)&gt;0,"YES","NO")</f>
        <v>NO</v>
      </c>
      <c r="S402" s="30" t="str">
        <f>IF(SUM('Sales by Agent'!Q402:S402)&gt;0,"YES","NO")</f>
        <v>NO</v>
      </c>
      <c r="T402" s="30" t="str">
        <f>IF(SUM('Sales by Agent'!R402:T402)&gt;0,"YES","NO")</f>
        <v>NO</v>
      </c>
      <c r="U402" s="30" t="str">
        <f>IF(SUM('Sales by Agent'!S402:U402)&gt;0,"YES","NO")</f>
        <v>NO</v>
      </c>
      <c r="V402" s="30" t="str">
        <f>IF(SUM('Sales by Agent'!T402:V402)&gt;0,"YES","NO")</f>
        <v>NO</v>
      </c>
      <c r="W402" s="30" t="str">
        <f>IF(SUM('Sales by Agent'!U402:W402)&gt;0,"YES","NO")</f>
        <v>YES</v>
      </c>
      <c r="X402" s="30" t="str">
        <f>IF(SUM('Sales by Agent'!V402:X402)&gt;0,"YES","NO")</f>
        <v>YES</v>
      </c>
      <c r="Y402" s="30" t="str">
        <f>IF(SUM('Sales by Agent'!W402:Y402)&gt;0,"YES","NO")</f>
        <v>YES</v>
      </c>
      <c r="Z402" s="30" t="str">
        <f>IF(SUM('Sales by Agent'!X402:Z402)&gt;0,"YES","NO")</f>
        <v>YES</v>
      </c>
      <c r="AA402" s="30" t="str">
        <f>IF(SUM('Sales by Agent'!Y402:AA402)&gt;0,"YES","NO")</f>
        <v>YES</v>
      </c>
      <c r="AB402" s="30" t="str">
        <f>IF(SUM('Sales by Agent'!Z402:AB402)&gt;0,"YES","NO")</f>
        <v>YES</v>
      </c>
      <c r="AC402" s="30" t="str">
        <f>IF(SUM('Sales by Agent'!AA402:AC402)&gt;0,"YES","NO")</f>
        <v>YES</v>
      </c>
      <c r="AD402" s="30" t="str">
        <f>IF(SUM('Sales by Agent'!AB402:AD402)&gt;0,"YES","NO")</f>
        <v>YES</v>
      </c>
      <c r="AE402" s="30" t="str">
        <f>IF(SUM('Sales by Agent'!AC402:AE402)&gt;0,"YES","NO")</f>
        <v>YES</v>
      </c>
      <c r="AF402" s="30" t="str">
        <f>IF(SUM('Sales by Agent'!AD402:AF402)&gt;0,"YES","NO")</f>
        <v>YES</v>
      </c>
      <c r="AG402" s="30" t="str">
        <f>IF(SUM('Sales by Agent'!AE402:AG402)&gt;0,"YES","NO")</f>
        <v>YES</v>
      </c>
      <c r="AH402" s="30" t="str">
        <f>IF(SUM('Sales by Agent'!AF402:AH402)&gt;0,"YES","NO")</f>
        <v>YES</v>
      </c>
      <c r="AI402" s="30" t="str">
        <f>IF(SUM('Sales by Agent'!AG402:AI402)&gt;0,"YES","NO")</f>
        <v>YES</v>
      </c>
      <c r="AJ402" s="30" t="str">
        <f>IF(SUM('Sales by Agent'!AH402:AJ402)&gt;0,"YES","NO")</f>
        <v>NO</v>
      </c>
      <c r="AK402" s="30" t="str">
        <f>IF(SUM('Sales by Agent'!AI402:AK402)&gt;0,"YES","NO")</f>
        <v>NO</v>
      </c>
      <c r="AL402" s="30" t="str">
        <f>IF(SUM('Sales by Agent'!AJ402:AL402)&gt;0,"YES","NO")</f>
        <v>NO</v>
      </c>
      <c r="AM402" s="30" t="str">
        <f>IF(SUM('Sales by Agent'!AK402:AM402)&gt;0,"YES","NO")</f>
        <v>YES</v>
      </c>
      <c r="AN402" s="30" t="str">
        <f>IF(SUM('Sales by Agent'!AL402:AN402)&gt;0,"YES","NO")</f>
        <v>YES</v>
      </c>
      <c r="AO402" s="30" t="str">
        <f>IF(SUM('Sales by Agent'!AM402:AO402)&gt;0,"YES","NO")</f>
        <v>YES</v>
      </c>
      <c r="AP402" s="30" t="str">
        <f>IF(SUM('Sales by Agent'!AN402:AP402)&gt;0,"YES","NO")</f>
        <v>NO</v>
      </c>
      <c r="AQ402" s="30" t="str">
        <f>IF(SUM('Sales by Agent'!AO402:AQ402)&gt;0,"YES","NO")</f>
        <v>NO</v>
      </c>
      <c r="AR402" s="30" t="str">
        <f>IF(SUM('Sales by Agent'!AP402:AR402)&gt;0,"YES","NO")</f>
        <v>NO</v>
      </c>
      <c r="AS402" s="30" t="str">
        <f>IF(SUM('Sales by Agent'!AQ402:AS402)&gt;0,"YES","NO")</f>
        <v>NO</v>
      </c>
      <c r="AT402" s="30" t="str">
        <f>IF(SUM('Sales by Agent'!AR402:AT402)&gt;0,"YES","NO")</f>
        <v>NO</v>
      </c>
      <c r="AU402" s="30" t="str">
        <f>IF(SUM('Sales by Agent'!AS402:AU402)&gt;0,"YES","NO")</f>
        <v>NO</v>
      </c>
      <c r="AV402" s="30" t="str">
        <f>IF(SUM('Sales by Agent'!AT402:AV402)&gt;0,"YES","NO")</f>
        <v>NO</v>
      </c>
      <c r="AW402" s="87"/>
      <c r="AX402" t="str">
        <f t="shared" si="68"/>
        <v>NO</v>
      </c>
      <c r="AY402" t="str">
        <f t="shared" si="69"/>
        <v>NO</v>
      </c>
      <c r="AZ402" t="str">
        <f t="shared" si="70"/>
        <v>NO</v>
      </c>
      <c r="BA402" t="str">
        <f t="shared" si="71"/>
        <v>NO</v>
      </c>
      <c r="BB402" t="str">
        <f t="shared" si="72"/>
        <v>NO</v>
      </c>
      <c r="BC402" t="str">
        <f t="shared" si="73"/>
        <v>NEW INACTIVE</v>
      </c>
      <c r="BD402" t="str">
        <f t="shared" si="74"/>
        <v>NO</v>
      </c>
      <c r="BE402" t="str">
        <f t="shared" si="75"/>
        <v>NO</v>
      </c>
      <c r="BF402" t="str">
        <f t="shared" si="76"/>
        <v>NO</v>
      </c>
      <c r="BG402" t="str">
        <f t="shared" si="77"/>
        <v>NO</v>
      </c>
      <c r="BH402" t="str">
        <f t="shared" si="67"/>
        <v>NO</v>
      </c>
    </row>
    <row r="403" spans="1:60">
      <c r="A403" s="564" t="s">
        <v>349</v>
      </c>
      <c r="B403" s="564" t="s">
        <v>2710</v>
      </c>
      <c r="C403" s="564" t="s">
        <v>376</v>
      </c>
      <c r="D403" s="564" t="s">
        <v>954</v>
      </c>
      <c r="E403" s="564" t="s">
        <v>1005</v>
      </c>
      <c r="F403" s="565">
        <v>22950</v>
      </c>
      <c r="G403" s="31"/>
      <c r="H403" s="87"/>
      <c r="I403" s="30" t="str">
        <f>IF(SUM('Sales by Agent'!G403:I403)&gt;0,"YES","NO")</f>
        <v>NO</v>
      </c>
      <c r="J403" s="30" t="str">
        <f>IF(SUM('Sales by Agent'!H403:J403)&gt;0,"YES","NO")</f>
        <v>NO</v>
      </c>
      <c r="K403" s="30" t="str">
        <f>IF(SUM('Sales by Agent'!I403:K403)&gt;0,"YES","NO")</f>
        <v>NO</v>
      </c>
      <c r="L403" s="30" t="str">
        <f>IF(SUM('Sales by Agent'!J403:L403)&gt;0,"YES","NO")</f>
        <v>NO</v>
      </c>
      <c r="M403" s="30" t="str">
        <f>IF(SUM('Sales by Agent'!K403:M403)&gt;0,"YES","NO")</f>
        <v>NO</v>
      </c>
      <c r="N403" s="30" t="str">
        <f>IF(SUM('Sales by Agent'!L403:N403)&gt;0,"YES","NO")</f>
        <v>NO</v>
      </c>
      <c r="O403" s="30" t="str">
        <f>IF(SUM('Sales by Agent'!M403:O403)&gt;0,"YES","NO")</f>
        <v>NO</v>
      </c>
      <c r="P403" s="30" t="str">
        <f>IF(SUM('Sales by Agent'!N403:P403)&gt;0,"YES","NO")</f>
        <v>NO</v>
      </c>
      <c r="Q403" s="30" t="str">
        <f>IF(SUM('Sales by Agent'!O403:Q403)&gt;0,"YES","NO")</f>
        <v>NO</v>
      </c>
      <c r="R403" s="30" t="str">
        <f>IF(SUM('Sales by Agent'!P403:R403)&gt;0,"YES","NO")</f>
        <v>YES</v>
      </c>
      <c r="S403" s="30" t="str">
        <f>IF(SUM('Sales by Agent'!Q403:S403)&gt;0,"YES","NO")</f>
        <v>YES</v>
      </c>
      <c r="T403" s="30" t="str">
        <f>IF(SUM('Sales by Agent'!R403:T403)&gt;0,"YES","NO")</f>
        <v>YES</v>
      </c>
      <c r="U403" s="30" t="str">
        <f>IF(SUM('Sales by Agent'!S403:U403)&gt;0,"YES","NO")</f>
        <v>YES</v>
      </c>
      <c r="V403" s="30" t="str">
        <f>IF(SUM('Sales by Agent'!T403:V403)&gt;0,"YES","NO")</f>
        <v>YES</v>
      </c>
      <c r="W403" s="30" t="str">
        <f>IF(SUM('Sales by Agent'!U403:W403)&gt;0,"YES","NO")</f>
        <v>YES</v>
      </c>
      <c r="X403" s="30" t="str">
        <f>IF(SUM('Sales by Agent'!V403:X403)&gt;0,"YES","NO")</f>
        <v>NO</v>
      </c>
      <c r="Y403" s="30" t="str">
        <f>IF(SUM('Sales by Agent'!W403:Y403)&gt;0,"YES","NO")</f>
        <v>NO</v>
      </c>
      <c r="Z403" s="30" t="str">
        <f>IF(SUM('Sales by Agent'!X403:Z403)&gt;0,"YES","NO")</f>
        <v>NO</v>
      </c>
      <c r="AA403" s="30" t="str">
        <f>IF(SUM('Sales by Agent'!Y403:AA403)&gt;0,"YES","NO")</f>
        <v>NO</v>
      </c>
      <c r="AB403" s="30" t="str">
        <f>IF(SUM('Sales by Agent'!Z403:AB403)&gt;0,"YES","NO")</f>
        <v>NO</v>
      </c>
      <c r="AC403" s="30" t="str">
        <f>IF(SUM('Sales by Agent'!AA403:AC403)&gt;0,"YES","NO")</f>
        <v>NO</v>
      </c>
      <c r="AD403" s="30" t="str">
        <f>IF(SUM('Sales by Agent'!AB403:AD403)&gt;0,"YES","NO")</f>
        <v>NO</v>
      </c>
      <c r="AE403" s="30" t="str">
        <f>IF(SUM('Sales by Agent'!AC403:AE403)&gt;0,"YES","NO")</f>
        <v>NO</v>
      </c>
      <c r="AF403" s="30" t="str">
        <f>IF(SUM('Sales by Agent'!AD403:AF403)&gt;0,"YES","NO")</f>
        <v>NO</v>
      </c>
      <c r="AG403" s="30" t="str">
        <f>IF(SUM('Sales by Agent'!AE403:AG403)&gt;0,"YES","NO")</f>
        <v>NO</v>
      </c>
      <c r="AH403" s="30" t="str">
        <f>IF(SUM('Sales by Agent'!AF403:AH403)&gt;0,"YES","NO")</f>
        <v>NO</v>
      </c>
      <c r="AI403" s="30" t="str">
        <f>IF(SUM('Sales by Agent'!AG403:AI403)&gt;0,"YES","NO")</f>
        <v>NO</v>
      </c>
      <c r="AJ403" s="30" t="str">
        <f>IF(SUM('Sales by Agent'!AH403:AJ403)&gt;0,"YES","NO")</f>
        <v>NO</v>
      </c>
      <c r="AK403" s="30" t="str">
        <f>IF(SUM('Sales by Agent'!AI403:AK403)&gt;0,"YES","NO")</f>
        <v>NO</v>
      </c>
      <c r="AL403" s="30" t="str">
        <f>IF(SUM('Sales by Agent'!AJ403:AL403)&gt;0,"YES","NO")</f>
        <v>NO</v>
      </c>
      <c r="AM403" s="30" t="str">
        <f>IF(SUM('Sales by Agent'!AK403:AM403)&gt;0,"YES","NO")</f>
        <v>NO</v>
      </c>
      <c r="AN403" s="30" t="str">
        <f>IF(SUM('Sales by Agent'!AL403:AN403)&gt;0,"YES","NO")</f>
        <v>NO</v>
      </c>
      <c r="AO403" s="30" t="str">
        <f>IF(SUM('Sales by Agent'!AM403:AO403)&gt;0,"YES","NO")</f>
        <v>NO</v>
      </c>
      <c r="AP403" s="30" t="str">
        <f>IF(SUM('Sales by Agent'!AN403:AP403)&gt;0,"YES","NO")</f>
        <v>NO</v>
      </c>
      <c r="AQ403" s="30" t="str">
        <f>IF(SUM('Sales by Agent'!AO403:AQ403)&gt;0,"YES","NO")</f>
        <v>NO</v>
      </c>
      <c r="AR403" s="30" t="str">
        <f>IF(SUM('Sales by Agent'!AP403:AR403)&gt;0,"YES","NO")</f>
        <v>NO</v>
      </c>
      <c r="AS403" s="30" t="str">
        <f>IF(SUM('Sales by Agent'!AQ403:AS403)&gt;0,"YES","NO")</f>
        <v>NO</v>
      </c>
      <c r="AT403" s="30" t="str">
        <f>IF(SUM('Sales by Agent'!AR403:AT403)&gt;0,"YES","NO")</f>
        <v>NO</v>
      </c>
      <c r="AU403" s="30" t="str">
        <f>IF(SUM('Sales by Agent'!AS403:AU403)&gt;0,"YES","NO")</f>
        <v>NO</v>
      </c>
      <c r="AV403" s="30" t="str">
        <f>IF(SUM('Sales by Agent'!AT403:AV403)&gt;0,"YES","NO")</f>
        <v>NO</v>
      </c>
      <c r="AW403" s="87"/>
      <c r="AX403" t="str">
        <f t="shared" si="68"/>
        <v>NO</v>
      </c>
      <c r="AY403" t="str">
        <f t="shared" si="69"/>
        <v>NO</v>
      </c>
      <c r="AZ403" t="str">
        <f t="shared" si="70"/>
        <v>NO</v>
      </c>
      <c r="BA403" t="str">
        <f t="shared" si="71"/>
        <v>NO</v>
      </c>
      <c r="BB403" t="str">
        <f t="shared" si="72"/>
        <v>NO</v>
      </c>
      <c r="BC403" t="str">
        <f t="shared" si="73"/>
        <v>NO</v>
      </c>
      <c r="BD403" t="str">
        <f t="shared" si="74"/>
        <v>NO</v>
      </c>
      <c r="BE403" t="str">
        <f t="shared" si="75"/>
        <v>NO</v>
      </c>
      <c r="BF403" t="str">
        <f t="shared" si="76"/>
        <v>NO</v>
      </c>
      <c r="BG403" t="str">
        <f t="shared" si="77"/>
        <v>NO</v>
      </c>
      <c r="BH403" t="str">
        <f t="shared" si="67"/>
        <v>NO</v>
      </c>
    </row>
    <row r="404" spans="1:60">
      <c r="A404" s="564" t="s">
        <v>358</v>
      </c>
      <c r="B404" s="564" t="s">
        <v>2711</v>
      </c>
      <c r="C404" s="564" t="s">
        <v>376</v>
      </c>
      <c r="D404" s="564" t="s">
        <v>954</v>
      </c>
      <c r="E404" s="564" t="s">
        <v>1005</v>
      </c>
      <c r="F404" s="565">
        <v>6431175</v>
      </c>
      <c r="G404" s="31"/>
      <c r="H404" s="87"/>
      <c r="I404" s="30" t="str">
        <f>IF(SUM('Sales by Agent'!G404:I404)&gt;0,"YES","NO")</f>
        <v>NO</v>
      </c>
      <c r="J404" s="30" t="str">
        <f>IF(SUM('Sales by Agent'!H404:J404)&gt;0,"YES","NO")</f>
        <v>NO</v>
      </c>
      <c r="K404" s="30" t="str">
        <f>IF(SUM('Sales by Agent'!I404:K404)&gt;0,"YES","NO")</f>
        <v>NO</v>
      </c>
      <c r="L404" s="30" t="str">
        <f>IF(SUM('Sales by Agent'!J404:L404)&gt;0,"YES","NO")</f>
        <v>NO</v>
      </c>
      <c r="M404" s="30" t="str">
        <f>IF(SUM('Sales by Agent'!K404:M404)&gt;0,"YES","NO")</f>
        <v>YES</v>
      </c>
      <c r="N404" s="30" t="str">
        <f>IF(SUM('Sales by Agent'!L404:N404)&gt;0,"YES","NO")</f>
        <v>YES</v>
      </c>
      <c r="O404" s="30" t="str">
        <f>IF(SUM('Sales by Agent'!M404:O404)&gt;0,"YES","NO")</f>
        <v>YES</v>
      </c>
      <c r="P404" s="30" t="str">
        <f>IF(SUM('Sales by Agent'!N404:P404)&gt;0,"YES","NO")</f>
        <v>NO</v>
      </c>
      <c r="Q404" s="30" t="str">
        <f>IF(SUM('Sales by Agent'!O404:Q404)&gt;0,"YES","NO")</f>
        <v>YES</v>
      </c>
      <c r="R404" s="30" t="str">
        <f>IF(SUM('Sales by Agent'!P404:R404)&gt;0,"YES","NO")</f>
        <v>YES</v>
      </c>
      <c r="S404" s="30" t="str">
        <f>IF(SUM('Sales by Agent'!Q404:S404)&gt;0,"YES","NO")</f>
        <v>YES</v>
      </c>
      <c r="T404" s="30" t="str">
        <f>IF(SUM('Sales by Agent'!R404:T404)&gt;0,"YES","NO")</f>
        <v>YES</v>
      </c>
      <c r="U404" s="30" t="str">
        <f>IF(SUM('Sales by Agent'!S404:U404)&gt;0,"YES","NO")</f>
        <v>YES</v>
      </c>
      <c r="V404" s="30" t="str">
        <f>IF(SUM('Sales by Agent'!T404:V404)&gt;0,"YES","NO")</f>
        <v>YES</v>
      </c>
      <c r="W404" s="30" t="str">
        <f>IF(SUM('Sales by Agent'!U404:W404)&gt;0,"YES","NO")</f>
        <v>YES</v>
      </c>
      <c r="X404" s="30" t="str">
        <f>IF(SUM('Sales by Agent'!V404:X404)&gt;0,"YES","NO")</f>
        <v>YES</v>
      </c>
      <c r="Y404" s="30" t="str">
        <f>IF(SUM('Sales by Agent'!W404:Y404)&gt;0,"YES","NO")</f>
        <v>YES</v>
      </c>
      <c r="Z404" s="30" t="str">
        <f>IF(SUM('Sales by Agent'!X404:Z404)&gt;0,"YES","NO")</f>
        <v>YES</v>
      </c>
      <c r="AA404" s="30" t="str">
        <f>IF(SUM('Sales by Agent'!Y404:AA404)&gt;0,"YES","NO")</f>
        <v>YES</v>
      </c>
      <c r="AB404" s="30" t="str">
        <f>IF(SUM('Sales by Agent'!Z404:AB404)&gt;0,"YES","NO")</f>
        <v>YES</v>
      </c>
      <c r="AC404" s="30" t="str">
        <f>IF(SUM('Sales by Agent'!AA404:AC404)&gt;0,"YES","NO")</f>
        <v>YES</v>
      </c>
      <c r="AD404" s="30" t="str">
        <f>IF(SUM('Sales by Agent'!AB404:AD404)&gt;0,"YES","NO")</f>
        <v>YES</v>
      </c>
      <c r="AE404" s="30" t="str">
        <f>IF(SUM('Sales by Agent'!AC404:AE404)&gt;0,"YES","NO")</f>
        <v>YES</v>
      </c>
      <c r="AF404" s="30" t="str">
        <f>IF(SUM('Sales by Agent'!AD404:AF404)&gt;0,"YES","NO")</f>
        <v>YES</v>
      </c>
      <c r="AG404" s="30" t="str">
        <f>IF(SUM('Sales by Agent'!AE404:AG404)&gt;0,"YES","NO")</f>
        <v>YES</v>
      </c>
      <c r="AH404" s="30" t="str">
        <f>IF(SUM('Sales by Agent'!AF404:AH404)&gt;0,"YES","NO")</f>
        <v>YES</v>
      </c>
      <c r="AI404" s="30" t="str">
        <f>IF(SUM('Sales by Agent'!AG404:AI404)&gt;0,"YES","NO")</f>
        <v>YES</v>
      </c>
      <c r="AJ404" s="30" t="str">
        <f>IF(SUM('Sales by Agent'!AH404:AJ404)&gt;0,"YES","NO")</f>
        <v>YES</v>
      </c>
      <c r="AK404" s="30" t="str">
        <f>IF(SUM('Sales by Agent'!AI404:AK404)&gt;0,"YES","NO")</f>
        <v>YES</v>
      </c>
      <c r="AL404" s="30" t="str">
        <f>IF(SUM('Sales by Agent'!AJ404:AL404)&gt;0,"YES","NO")</f>
        <v>YES</v>
      </c>
      <c r="AM404" s="30" t="str">
        <f>IF(SUM('Sales by Agent'!AK404:AM404)&gt;0,"YES","NO")</f>
        <v>YES</v>
      </c>
      <c r="AN404" s="30" t="str">
        <f>IF(SUM('Sales by Agent'!AL404:AN404)&gt;0,"YES","NO")</f>
        <v>YES</v>
      </c>
      <c r="AO404" s="30" t="str">
        <f>IF(SUM('Sales by Agent'!AM404:AO404)&gt;0,"YES","NO")</f>
        <v>YES</v>
      </c>
      <c r="AP404" s="30" t="str">
        <f>IF(SUM('Sales by Agent'!AN404:AP404)&gt;0,"YES","NO")</f>
        <v>YES</v>
      </c>
      <c r="AQ404" s="30" t="str">
        <f>IF(SUM('Sales by Agent'!AO404:AQ404)&gt;0,"YES","NO")</f>
        <v>YES</v>
      </c>
      <c r="AR404" s="30" t="str">
        <f>IF(SUM('Sales by Agent'!AP404:AR404)&gt;0,"YES","NO")</f>
        <v>YES</v>
      </c>
      <c r="AS404" s="30" t="str">
        <f>IF(SUM('Sales by Agent'!AQ404:AS404)&gt;0,"YES","NO")</f>
        <v>NO</v>
      </c>
      <c r="AT404" s="30" t="str">
        <f>IF(SUM('Sales by Agent'!AR404:AT404)&gt;0,"YES","NO")</f>
        <v>YES</v>
      </c>
      <c r="AU404" s="30" t="str">
        <f>IF(SUM('Sales by Agent'!AS404:AU404)&gt;0,"YES","NO")</f>
        <v>YES</v>
      </c>
      <c r="AV404" s="30" t="str">
        <f>IF(SUM('Sales by Agent'!AT404:AV404)&gt;0,"YES","NO")</f>
        <v>YES</v>
      </c>
      <c r="AW404" s="87"/>
      <c r="AX404" t="str">
        <f t="shared" si="68"/>
        <v>NO</v>
      </c>
      <c r="AY404" t="str">
        <f t="shared" si="69"/>
        <v>NO</v>
      </c>
      <c r="AZ404" t="str">
        <f t="shared" si="70"/>
        <v>NO</v>
      </c>
      <c r="BA404" t="str">
        <f t="shared" si="71"/>
        <v>NO</v>
      </c>
      <c r="BB404" t="str">
        <f t="shared" si="72"/>
        <v>NO</v>
      </c>
      <c r="BC404" t="str">
        <f t="shared" si="73"/>
        <v>NO</v>
      </c>
      <c r="BD404" t="str">
        <f t="shared" si="74"/>
        <v>NO</v>
      </c>
      <c r="BE404" t="str">
        <f t="shared" si="75"/>
        <v>NO</v>
      </c>
      <c r="BF404" t="str">
        <f t="shared" si="76"/>
        <v>NO</v>
      </c>
      <c r="BG404" t="str">
        <f t="shared" si="77"/>
        <v>NO</v>
      </c>
      <c r="BH404" t="str">
        <f t="shared" si="67"/>
        <v>NO</v>
      </c>
    </row>
    <row r="405" spans="1:60">
      <c r="A405" s="564" t="s">
        <v>1811</v>
      </c>
      <c r="B405" s="564" t="s">
        <v>2712</v>
      </c>
      <c r="C405" s="564" t="s">
        <v>376</v>
      </c>
      <c r="D405" s="564" t="s">
        <v>954</v>
      </c>
      <c r="E405" s="564" t="s">
        <v>1005</v>
      </c>
      <c r="F405" s="565">
        <v>18850</v>
      </c>
      <c r="G405" s="31"/>
      <c r="H405" s="31"/>
      <c r="I405" s="30" t="str">
        <f>IF(SUM('Sales by Agent'!G405:I405)&gt;0,"YES","NO")</f>
        <v>NO</v>
      </c>
      <c r="J405" s="30" t="str">
        <f>IF(SUM('Sales by Agent'!H405:J405)&gt;0,"YES","NO")</f>
        <v>NO</v>
      </c>
      <c r="K405" s="30" t="str">
        <f>IF(SUM('Sales by Agent'!I405:K405)&gt;0,"YES","NO")</f>
        <v>NO</v>
      </c>
      <c r="L405" s="30" t="str">
        <f>IF(SUM('Sales by Agent'!J405:L405)&gt;0,"YES","NO")</f>
        <v>NO</v>
      </c>
      <c r="M405" s="30" t="str">
        <f>IF(SUM('Sales by Agent'!K405:M405)&gt;0,"YES","NO")</f>
        <v>NO</v>
      </c>
      <c r="N405" s="30" t="str">
        <f>IF(SUM('Sales by Agent'!L405:N405)&gt;0,"YES","NO")</f>
        <v>NO</v>
      </c>
      <c r="O405" s="30" t="str">
        <f>IF(SUM('Sales by Agent'!M405:O405)&gt;0,"YES","NO")</f>
        <v>NO</v>
      </c>
      <c r="P405" s="30" t="str">
        <f>IF(SUM('Sales by Agent'!N405:P405)&gt;0,"YES","NO")</f>
        <v>NO</v>
      </c>
      <c r="Q405" s="30" t="str">
        <f>IF(SUM('Sales by Agent'!O405:Q405)&gt;0,"YES","NO")</f>
        <v>NO</v>
      </c>
      <c r="R405" s="30" t="str">
        <f>IF(SUM('Sales by Agent'!P405:R405)&gt;0,"YES","NO")</f>
        <v>NO</v>
      </c>
      <c r="S405" s="30" t="str">
        <f>IF(SUM('Sales by Agent'!Q405:S405)&gt;0,"YES","NO")</f>
        <v>NO</v>
      </c>
      <c r="T405" s="30" t="str">
        <f>IF(SUM('Sales by Agent'!R405:T405)&gt;0,"YES","NO")</f>
        <v>NO</v>
      </c>
      <c r="U405" s="30" t="str">
        <f>IF(SUM('Sales by Agent'!S405:U405)&gt;0,"YES","NO")</f>
        <v>NO</v>
      </c>
      <c r="V405" s="30" t="str">
        <f>IF(SUM('Sales by Agent'!T405:V405)&gt;0,"YES","NO")</f>
        <v>NO</v>
      </c>
      <c r="W405" s="30" t="str">
        <f>IF(SUM('Sales by Agent'!U405:W405)&gt;0,"YES","NO")</f>
        <v>NO</v>
      </c>
      <c r="X405" s="30" t="str">
        <f>IF(SUM('Sales by Agent'!V405:X405)&gt;0,"YES","NO")</f>
        <v>NO</v>
      </c>
      <c r="Y405" s="30" t="str">
        <f>IF(SUM('Sales by Agent'!W405:Y405)&gt;0,"YES","NO")</f>
        <v>NO</v>
      </c>
      <c r="Z405" s="30" t="str">
        <f>IF(SUM('Sales by Agent'!X405:Z405)&gt;0,"YES","NO")</f>
        <v>NO</v>
      </c>
      <c r="AA405" s="30" t="str">
        <f>IF(SUM('Sales by Agent'!Y405:AA405)&gt;0,"YES","NO")</f>
        <v>NO</v>
      </c>
      <c r="AB405" s="30" t="str">
        <f>IF(SUM('Sales by Agent'!Z405:AB405)&gt;0,"YES","NO")</f>
        <v>NO</v>
      </c>
      <c r="AC405" s="30" t="str">
        <f>IF(SUM('Sales by Agent'!AA405:AC405)&gt;0,"YES","NO")</f>
        <v>NO</v>
      </c>
      <c r="AD405" s="30" t="str">
        <f>IF(SUM('Sales by Agent'!AB405:AD405)&gt;0,"YES","NO")</f>
        <v>NO</v>
      </c>
      <c r="AE405" s="30" t="str">
        <f>IF(SUM('Sales by Agent'!AC405:AE405)&gt;0,"YES","NO")</f>
        <v>NO</v>
      </c>
      <c r="AF405" s="30" t="str">
        <f>IF(SUM('Sales by Agent'!AD405:AF405)&gt;0,"YES","NO")</f>
        <v>NO</v>
      </c>
      <c r="AG405" s="30" t="str">
        <f>IF(SUM('Sales by Agent'!AE405:AG405)&gt;0,"YES","NO")</f>
        <v>NO</v>
      </c>
      <c r="AH405" s="30" t="str">
        <f>IF(SUM('Sales by Agent'!AF405:AH405)&gt;0,"YES","NO")</f>
        <v>NO</v>
      </c>
      <c r="AI405" s="30" t="str">
        <f>IF(SUM('Sales by Agent'!AG405:AI405)&gt;0,"YES","NO")</f>
        <v>NO</v>
      </c>
      <c r="AJ405" s="30" t="str">
        <f>IF(SUM('Sales by Agent'!AH405:AJ405)&gt;0,"YES","NO")</f>
        <v>NO</v>
      </c>
      <c r="AK405" s="30" t="str">
        <f>IF(SUM('Sales by Agent'!AI405:AK405)&gt;0,"YES","NO")</f>
        <v>NO</v>
      </c>
      <c r="AL405" s="30" t="str">
        <f>IF(SUM('Sales by Agent'!AJ405:AL405)&gt;0,"YES","NO")</f>
        <v>NO</v>
      </c>
      <c r="AM405" s="30" t="str">
        <f>IF(SUM('Sales by Agent'!AK405:AM405)&gt;0,"YES","NO")</f>
        <v>NO</v>
      </c>
      <c r="AN405" s="30" t="str">
        <f>IF(SUM('Sales by Agent'!AL405:AN405)&gt;0,"YES","NO")</f>
        <v>NO</v>
      </c>
      <c r="AO405" s="30" t="str">
        <f>IF(SUM('Sales by Agent'!AM405:AO405)&gt;0,"YES","NO")</f>
        <v>NO</v>
      </c>
      <c r="AP405" s="30" t="str">
        <f>IF(SUM('Sales by Agent'!AN405:AP405)&gt;0,"YES","NO")</f>
        <v>NO</v>
      </c>
      <c r="AQ405" s="30" t="str">
        <f>IF(SUM('Sales by Agent'!AO405:AQ405)&gt;0,"YES","NO")</f>
        <v>NO</v>
      </c>
      <c r="AR405" s="30" t="str">
        <f>IF(SUM('Sales by Agent'!AP405:AR405)&gt;0,"YES","NO")</f>
        <v>YES</v>
      </c>
      <c r="AS405" s="30" t="str">
        <f>IF(SUM('Sales by Agent'!AQ405:AS405)&gt;0,"YES","NO")</f>
        <v>YES</v>
      </c>
      <c r="AT405" s="30" t="str">
        <f>IF(SUM('Sales by Agent'!AR405:AT405)&gt;0,"YES","NO")</f>
        <v>YES</v>
      </c>
      <c r="AU405" s="30" t="str">
        <f>IF(SUM('Sales by Agent'!AS405:AU405)&gt;0,"YES","NO")</f>
        <v>NO</v>
      </c>
      <c r="AV405" s="30" t="str">
        <f>IF(SUM('Sales by Agent'!AT405:AV405)&gt;0,"YES","NO")</f>
        <v>NO</v>
      </c>
      <c r="AW405" s="87"/>
      <c r="AX405" t="str">
        <f t="shared" si="68"/>
        <v>NO</v>
      </c>
      <c r="AY405" t="str">
        <f t="shared" si="69"/>
        <v>NO</v>
      </c>
      <c r="AZ405" t="str">
        <f t="shared" si="70"/>
        <v>NO</v>
      </c>
      <c r="BA405" t="str">
        <f t="shared" si="71"/>
        <v>NO</v>
      </c>
      <c r="BB405" t="str">
        <f t="shared" si="72"/>
        <v>NO</v>
      </c>
      <c r="BC405" t="str">
        <f t="shared" si="73"/>
        <v>NO</v>
      </c>
      <c r="BD405" t="str">
        <f t="shared" si="74"/>
        <v>NO</v>
      </c>
      <c r="BE405" t="str">
        <f t="shared" si="75"/>
        <v>NO</v>
      </c>
      <c r="BF405" t="str">
        <f t="shared" si="76"/>
        <v>NO</v>
      </c>
      <c r="BG405" t="str">
        <f t="shared" si="77"/>
        <v>NO</v>
      </c>
      <c r="BH405" t="str">
        <f t="shared" si="67"/>
        <v>NO</v>
      </c>
    </row>
    <row r="406" spans="1:60">
      <c r="A406" s="564" t="s">
        <v>301</v>
      </c>
      <c r="B406" s="564" t="s">
        <v>2713</v>
      </c>
      <c r="C406" s="564" t="s">
        <v>376</v>
      </c>
      <c r="D406" s="564" t="s">
        <v>954</v>
      </c>
      <c r="E406" s="564" t="s">
        <v>1005</v>
      </c>
      <c r="F406" s="565">
        <v>1584900</v>
      </c>
      <c r="G406" s="31"/>
      <c r="H406" s="31"/>
      <c r="I406" s="30" t="str">
        <f>IF(SUM('Sales by Agent'!G406:I406)&gt;0,"YES","NO")</f>
        <v>NO</v>
      </c>
      <c r="J406" s="30" t="str">
        <f>IF(SUM('Sales by Agent'!H406:J406)&gt;0,"YES","NO")</f>
        <v>NO</v>
      </c>
      <c r="K406" s="30" t="str">
        <f>IF(SUM('Sales by Agent'!I406:K406)&gt;0,"YES","NO")</f>
        <v>NO</v>
      </c>
      <c r="L406" s="30" t="str">
        <f>IF(SUM('Sales by Agent'!J406:L406)&gt;0,"YES","NO")</f>
        <v>NO</v>
      </c>
      <c r="M406" s="30" t="str">
        <f>IF(SUM('Sales by Agent'!K406:M406)&gt;0,"YES","NO")</f>
        <v>YES</v>
      </c>
      <c r="N406" s="30" t="str">
        <f>IF(SUM('Sales by Agent'!L406:N406)&gt;0,"YES","NO")</f>
        <v>YES</v>
      </c>
      <c r="O406" s="30" t="str">
        <f>IF(SUM('Sales by Agent'!M406:O406)&gt;0,"YES","NO")</f>
        <v>YES</v>
      </c>
      <c r="P406" s="30" t="str">
        <f>IF(SUM('Sales by Agent'!N406:P406)&gt;0,"YES","NO")</f>
        <v>NO</v>
      </c>
      <c r="Q406" s="30" t="str">
        <f>IF(SUM('Sales by Agent'!O406:Q406)&gt;0,"YES","NO")</f>
        <v>YES</v>
      </c>
      <c r="R406" s="30" t="str">
        <f>IF(SUM('Sales by Agent'!P406:R406)&gt;0,"YES","NO")</f>
        <v>YES</v>
      </c>
      <c r="S406" s="30" t="str">
        <f>IF(SUM('Sales by Agent'!Q406:S406)&gt;0,"YES","NO")</f>
        <v>YES</v>
      </c>
      <c r="T406" s="30" t="str">
        <f>IF(SUM('Sales by Agent'!R406:T406)&gt;0,"YES","NO")</f>
        <v>YES</v>
      </c>
      <c r="U406" s="30" t="str">
        <f>IF(SUM('Sales by Agent'!S406:U406)&gt;0,"YES","NO")</f>
        <v>YES</v>
      </c>
      <c r="V406" s="30" t="str">
        <f>IF(SUM('Sales by Agent'!T406:V406)&gt;0,"YES","NO")</f>
        <v>YES</v>
      </c>
      <c r="W406" s="30" t="str">
        <f>IF(SUM('Sales by Agent'!U406:W406)&gt;0,"YES","NO")</f>
        <v>YES</v>
      </c>
      <c r="X406" s="30" t="str">
        <f>IF(SUM('Sales by Agent'!V406:X406)&gt;0,"YES","NO")</f>
        <v>YES</v>
      </c>
      <c r="Y406" s="30" t="str">
        <f>IF(SUM('Sales by Agent'!W406:Y406)&gt;0,"YES","NO")</f>
        <v>YES</v>
      </c>
      <c r="Z406" s="30" t="str">
        <f>IF(SUM('Sales by Agent'!X406:Z406)&gt;0,"YES","NO")</f>
        <v>YES</v>
      </c>
      <c r="AA406" s="30" t="str">
        <f>IF(SUM('Sales by Agent'!Y406:AA406)&gt;0,"YES","NO")</f>
        <v>YES</v>
      </c>
      <c r="AB406" s="30" t="str">
        <f>IF(SUM('Sales by Agent'!Z406:AB406)&gt;0,"YES","NO")</f>
        <v>YES</v>
      </c>
      <c r="AC406" s="30" t="str">
        <f>IF(SUM('Sales by Agent'!AA406:AC406)&gt;0,"YES","NO")</f>
        <v>YES</v>
      </c>
      <c r="AD406" s="30" t="str">
        <f>IF(SUM('Sales by Agent'!AB406:AD406)&gt;0,"YES","NO")</f>
        <v>YES</v>
      </c>
      <c r="AE406" s="30" t="str">
        <f>IF(SUM('Sales by Agent'!AC406:AE406)&gt;0,"YES","NO")</f>
        <v>NO</v>
      </c>
      <c r="AF406" s="30" t="str">
        <f>IF(SUM('Sales by Agent'!AD406:AF406)&gt;0,"YES","NO")</f>
        <v>NO</v>
      </c>
      <c r="AG406" s="30" t="str">
        <f>IF(SUM('Sales by Agent'!AE406:AG406)&gt;0,"YES","NO")</f>
        <v>YES</v>
      </c>
      <c r="AH406" s="30" t="str">
        <f>IF(SUM('Sales by Agent'!AF406:AH406)&gt;0,"YES","NO")</f>
        <v>YES</v>
      </c>
      <c r="AI406" s="30" t="str">
        <f>IF(SUM('Sales by Agent'!AG406:AI406)&gt;0,"YES","NO")</f>
        <v>YES</v>
      </c>
      <c r="AJ406" s="30" t="str">
        <f>IF(SUM('Sales by Agent'!AH406:AJ406)&gt;0,"YES","NO")</f>
        <v>YES</v>
      </c>
      <c r="AK406" s="30" t="str">
        <f>IF(SUM('Sales by Agent'!AI406:AK406)&gt;0,"YES","NO")</f>
        <v>YES</v>
      </c>
      <c r="AL406" s="30" t="str">
        <f>IF(SUM('Sales by Agent'!AJ406:AL406)&gt;0,"YES","NO")</f>
        <v>YES</v>
      </c>
      <c r="AM406" s="30" t="str">
        <f>IF(SUM('Sales by Agent'!AK406:AM406)&gt;0,"YES","NO")</f>
        <v>YES</v>
      </c>
      <c r="AN406" s="30" t="str">
        <f>IF(SUM('Sales by Agent'!AL406:AN406)&gt;0,"YES","NO")</f>
        <v>YES</v>
      </c>
      <c r="AO406" s="30" t="str">
        <f>IF(SUM('Sales by Agent'!AM406:AO406)&gt;0,"YES","NO")</f>
        <v>YES</v>
      </c>
      <c r="AP406" s="30" t="str">
        <f>IF(SUM('Sales by Agent'!AN406:AP406)&gt;0,"YES","NO")</f>
        <v>YES</v>
      </c>
      <c r="AQ406" s="30" t="str">
        <f>IF(SUM('Sales by Agent'!AO406:AQ406)&gt;0,"YES","NO")</f>
        <v>YES</v>
      </c>
      <c r="AR406" s="30" t="str">
        <f>IF(SUM('Sales by Agent'!AP406:AR406)&gt;0,"YES","NO")</f>
        <v>YES</v>
      </c>
      <c r="AS406" s="30" t="str">
        <f>IF(SUM('Sales by Agent'!AQ406:AS406)&gt;0,"YES","NO")</f>
        <v>NO</v>
      </c>
      <c r="AT406" s="30" t="str">
        <f>IF(SUM('Sales by Agent'!AR406:AT406)&gt;0,"YES","NO")</f>
        <v>NO</v>
      </c>
      <c r="AU406" s="30" t="str">
        <f>IF(SUM('Sales by Agent'!AS406:AU406)&gt;0,"YES","NO")</f>
        <v>NO</v>
      </c>
      <c r="AV406" s="30" t="str">
        <f>IF(SUM('Sales by Agent'!AT406:AV406)&gt;0,"YES","NO")</f>
        <v>NO</v>
      </c>
      <c r="AW406" s="87"/>
      <c r="AX406" t="str">
        <f t="shared" si="68"/>
        <v>NEW INACTIVE</v>
      </c>
      <c r="AY406" t="str">
        <f t="shared" si="69"/>
        <v>NO</v>
      </c>
      <c r="AZ406" t="str">
        <f t="shared" si="70"/>
        <v>NO</v>
      </c>
      <c r="BA406" t="str">
        <f t="shared" si="71"/>
        <v>NO</v>
      </c>
      <c r="BB406" t="str">
        <f t="shared" si="72"/>
        <v>NO</v>
      </c>
      <c r="BC406" t="str">
        <f t="shared" si="73"/>
        <v>NO</v>
      </c>
      <c r="BD406" t="str">
        <f t="shared" si="74"/>
        <v>NO</v>
      </c>
      <c r="BE406" t="str">
        <f t="shared" si="75"/>
        <v>NO</v>
      </c>
      <c r="BF406" t="str">
        <f t="shared" si="76"/>
        <v>NO</v>
      </c>
      <c r="BG406" t="str">
        <f t="shared" si="77"/>
        <v>NO</v>
      </c>
      <c r="BH406" t="str">
        <f t="shared" si="67"/>
        <v>NO</v>
      </c>
    </row>
    <row r="407" spans="1:60">
      <c r="A407" s="564" t="s">
        <v>2421</v>
      </c>
      <c r="B407" s="564" t="s">
        <v>2714</v>
      </c>
      <c r="C407" s="564" t="s">
        <v>376</v>
      </c>
      <c r="D407" s="564" t="s">
        <v>954</v>
      </c>
      <c r="E407" s="564" t="s">
        <v>1005</v>
      </c>
      <c r="F407" s="565">
        <v>467010</v>
      </c>
      <c r="G407" s="86"/>
      <c r="H407" s="31"/>
      <c r="I407" s="30" t="str">
        <f>IF(SUM('Sales by Agent'!G407:I407)&gt;0,"YES","NO")</f>
        <v>NO</v>
      </c>
      <c r="J407" s="30" t="str">
        <f>IF(SUM('Sales by Agent'!H407:J407)&gt;0,"YES","NO")</f>
        <v>NO</v>
      </c>
      <c r="K407" s="30" t="str">
        <f>IF(SUM('Sales by Agent'!I407:K407)&gt;0,"YES","NO")</f>
        <v>NO</v>
      </c>
      <c r="L407" s="30" t="str">
        <f>IF(SUM('Sales by Agent'!J407:L407)&gt;0,"YES","NO")</f>
        <v>NO</v>
      </c>
      <c r="M407" s="30" t="str">
        <f>IF(SUM('Sales by Agent'!K407:M407)&gt;0,"YES","NO")</f>
        <v>NO</v>
      </c>
      <c r="N407" s="30" t="str">
        <f>IF(SUM('Sales by Agent'!L407:N407)&gt;0,"YES","NO")</f>
        <v>NO</v>
      </c>
      <c r="O407" s="30" t="str">
        <f>IF(SUM('Sales by Agent'!M407:O407)&gt;0,"YES","NO")</f>
        <v>NO</v>
      </c>
      <c r="P407" s="30" t="str">
        <f>IF(SUM('Sales by Agent'!N407:P407)&gt;0,"YES","NO")</f>
        <v>NO</v>
      </c>
      <c r="Q407" s="30" t="str">
        <f>IF(SUM('Sales by Agent'!O407:Q407)&gt;0,"YES","NO")</f>
        <v>NO</v>
      </c>
      <c r="R407" s="30" t="str">
        <f>IF(SUM('Sales by Agent'!P407:R407)&gt;0,"YES","NO")</f>
        <v>NO</v>
      </c>
      <c r="S407" s="30" t="str">
        <f>IF(SUM('Sales by Agent'!Q407:S407)&gt;0,"YES","NO")</f>
        <v>NO</v>
      </c>
      <c r="T407" s="30" t="str">
        <f>IF(SUM('Sales by Agent'!R407:T407)&gt;0,"YES","NO")</f>
        <v>NO</v>
      </c>
      <c r="U407" s="30" t="str">
        <f>IF(SUM('Sales by Agent'!S407:U407)&gt;0,"YES","NO")</f>
        <v>NO</v>
      </c>
      <c r="V407" s="30" t="str">
        <f>IF(SUM('Sales by Agent'!T407:V407)&gt;0,"YES","NO")</f>
        <v>NO</v>
      </c>
      <c r="W407" s="30" t="str">
        <f>IF(SUM('Sales by Agent'!U407:W407)&gt;0,"YES","NO")</f>
        <v>NO</v>
      </c>
      <c r="X407" s="30" t="str">
        <f>IF(SUM('Sales by Agent'!V407:X407)&gt;0,"YES","NO")</f>
        <v>NO</v>
      </c>
      <c r="Y407" s="30" t="str">
        <f>IF(SUM('Sales by Agent'!W407:Y407)&gt;0,"YES","NO")</f>
        <v>NO</v>
      </c>
      <c r="Z407" s="30" t="str">
        <f>IF(SUM('Sales by Agent'!X407:Z407)&gt;0,"YES","NO")</f>
        <v>NO</v>
      </c>
      <c r="AA407" s="30" t="str">
        <f>IF(SUM('Sales by Agent'!Y407:AA407)&gt;0,"YES","NO")</f>
        <v>NO</v>
      </c>
      <c r="AB407" s="30" t="str">
        <f>IF(SUM('Sales by Agent'!Z407:AB407)&gt;0,"YES","NO")</f>
        <v>NO</v>
      </c>
      <c r="AC407" s="30" t="str">
        <f>IF(SUM('Sales by Agent'!AA407:AC407)&gt;0,"YES","NO")</f>
        <v>NO</v>
      </c>
      <c r="AD407" s="30" t="str">
        <f>IF(SUM('Sales by Agent'!AB407:AD407)&gt;0,"YES","NO")</f>
        <v>NO</v>
      </c>
      <c r="AE407" s="30" t="str">
        <f>IF(SUM('Sales by Agent'!AC407:AE407)&gt;0,"YES","NO")</f>
        <v>NO</v>
      </c>
      <c r="AF407" s="30" t="str">
        <f>IF(SUM('Sales by Agent'!AD407:AF407)&gt;0,"YES","NO")</f>
        <v>NO</v>
      </c>
      <c r="AG407" s="30" t="str">
        <f>IF(SUM('Sales by Agent'!AE407:AG407)&gt;0,"YES","NO")</f>
        <v>NO</v>
      </c>
      <c r="AH407" s="30" t="str">
        <f>IF(SUM('Sales by Agent'!AF407:AH407)&gt;0,"YES","NO")</f>
        <v>NO</v>
      </c>
      <c r="AI407" s="30" t="str">
        <f>IF(SUM('Sales by Agent'!AG407:AI407)&gt;0,"YES","NO")</f>
        <v>NO</v>
      </c>
      <c r="AJ407" s="30" t="str">
        <f>IF(SUM('Sales by Agent'!AH407:AJ407)&gt;0,"YES","NO")</f>
        <v>NO</v>
      </c>
      <c r="AK407" s="30" t="str">
        <f>IF(SUM('Sales by Agent'!AI407:AK407)&gt;0,"YES","NO")</f>
        <v>NO</v>
      </c>
      <c r="AL407" s="30" t="str">
        <f>IF(SUM('Sales by Agent'!AJ407:AL407)&gt;0,"YES","NO")</f>
        <v>NO</v>
      </c>
      <c r="AM407" s="30" t="str">
        <f>IF(SUM('Sales by Agent'!AK407:AM407)&gt;0,"YES","NO")</f>
        <v>NO</v>
      </c>
      <c r="AN407" s="30" t="str">
        <f>IF(SUM('Sales by Agent'!AL407:AN407)&gt;0,"YES","NO")</f>
        <v>NO</v>
      </c>
      <c r="AO407" s="30" t="str">
        <f>IF(SUM('Sales by Agent'!AM407:AO407)&gt;0,"YES","NO")</f>
        <v>NO</v>
      </c>
      <c r="AP407" s="30" t="str">
        <f>IF(SUM('Sales by Agent'!AN407:AP407)&gt;0,"YES","NO")</f>
        <v>NO</v>
      </c>
      <c r="AQ407" s="30" t="str">
        <f>IF(SUM('Sales by Agent'!AO407:AQ407)&gt;0,"YES","NO")</f>
        <v>NO</v>
      </c>
      <c r="AR407" s="30" t="str">
        <f>IF(SUM('Sales by Agent'!AP407:AR407)&gt;0,"YES","NO")</f>
        <v>NO</v>
      </c>
      <c r="AS407" s="30" t="str">
        <f>IF(SUM('Sales by Agent'!AQ407:AS407)&gt;0,"YES","NO")</f>
        <v>NO</v>
      </c>
      <c r="AT407" s="30" t="str">
        <f>IF(SUM('Sales by Agent'!AR407:AT407)&gt;0,"YES","NO")</f>
        <v>NO</v>
      </c>
      <c r="AU407" s="30" t="str">
        <f>IF(SUM('Sales by Agent'!AS407:AU407)&gt;0,"YES","NO")</f>
        <v>YES</v>
      </c>
      <c r="AV407" s="30" t="str">
        <f>IF(SUM('Sales by Agent'!AT407:AV407)&gt;0,"YES","NO")</f>
        <v>YES</v>
      </c>
      <c r="AW407" s="87"/>
      <c r="AX407" t="str">
        <f t="shared" si="68"/>
        <v>NO</v>
      </c>
      <c r="AY407" t="str">
        <f t="shared" si="69"/>
        <v>NO</v>
      </c>
      <c r="AZ407" t="str">
        <f t="shared" si="70"/>
        <v>NO</v>
      </c>
      <c r="BA407" t="str">
        <f t="shared" si="71"/>
        <v>NO</v>
      </c>
      <c r="BB407" t="str">
        <f t="shared" si="72"/>
        <v>NO</v>
      </c>
      <c r="BC407" t="str">
        <f t="shared" si="73"/>
        <v>NO</v>
      </c>
      <c r="BD407" t="str">
        <f t="shared" si="74"/>
        <v>NO</v>
      </c>
      <c r="BE407" t="str">
        <f t="shared" si="75"/>
        <v>NO</v>
      </c>
      <c r="BF407" t="str">
        <f t="shared" si="76"/>
        <v>NO</v>
      </c>
      <c r="BG407" t="str">
        <f t="shared" si="77"/>
        <v>NO</v>
      </c>
      <c r="BH407" t="str">
        <f t="shared" si="67"/>
        <v>NO</v>
      </c>
    </row>
    <row r="408" spans="1:60">
      <c r="A408" s="564" t="s">
        <v>305</v>
      </c>
      <c r="B408" s="564" t="s">
        <v>2715</v>
      </c>
      <c r="C408" s="564" t="s">
        <v>376</v>
      </c>
      <c r="D408" s="564" t="s">
        <v>954</v>
      </c>
      <c r="E408" s="564" t="s">
        <v>1005</v>
      </c>
      <c r="F408" s="565">
        <v>8381585</v>
      </c>
      <c r="G408" s="31"/>
      <c r="H408" s="31"/>
      <c r="I408" s="30" t="str">
        <f>IF(SUM('Sales by Agent'!G408:I408)&gt;0,"YES","NO")</f>
        <v>NO</v>
      </c>
      <c r="J408" s="30" t="str">
        <f>IF(SUM('Sales by Agent'!H408:J408)&gt;0,"YES","NO")</f>
        <v>NO</v>
      </c>
      <c r="K408" s="30" t="str">
        <f>IF(SUM('Sales by Agent'!I408:K408)&gt;0,"YES","NO")</f>
        <v>YES</v>
      </c>
      <c r="L408" s="30" t="str">
        <f>IF(SUM('Sales by Agent'!J408:L408)&gt;0,"YES","NO")</f>
        <v>YES</v>
      </c>
      <c r="M408" s="30" t="str">
        <f>IF(SUM('Sales by Agent'!K408:M408)&gt;0,"YES","NO")</f>
        <v>YES</v>
      </c>
      <c r="N408" s="30" t="str">
        <f>IF(SUM('Sales by Agent'!L408:N408)&gt;0,"YES","NO")</f>
        <v>YES</v>
      </c>
      <c r="O408" s="30" t="str">
        <f>IF(SUM('Sales by Agent'!M408:O408)&gt;0,"YES","NO")</f>
        <v>YES</v>
      </c>
      <c r="P408" s="30" t="str">
        <f>IF(SUM('Sales by Agent'!N408:P408)&gt;0,"YES","NO")</f>
        <v>YES</v>
      </c>
      <c r="Q408" s="30" t="str">
        <f>IF(SUM('Sales by Agent'!O408:Q408)&gt;0,"YES","NO")</f>
        <v>YES</v>
      </c>
      <c r="R408" s="30" t="str">
        <f>IF(SUM('Sales by Agent'!P408:R408)&gt;0,"YES","NO")</f>
        <v>YES</v>
      </c>
      <c r="S408" s="30" t="str">
        <f>IF(SUM('Sales by Agent'!Q408:S408)&gt;0,"YES","NO")</f>
        <v>YES</v>
      </c>
      <c r="T408" s="30" t="str">
        <f>IF(SUM('Sales by Agent'!R408:T408)&gt;0,"YES","NO")</f>
        <v>YES</v>
      </c>
      <c r="U408" s="30" t="str">
        <f>IF(SUM('Sales by Agent'!S408:U408)&gt;0,"YES","NO")</f>
        <v>YES</v>
      </c>
      <c r="V408" s="30" t="str">
        <f>IF(SUM('Sales by Agent'!T408:V408)&gt;0,"YES","NO")</f>
        <v>YES</v>
      </c>
      <c r="W408" s="30" t="str">
        <f>IF(SUM('Sales by Agent'!U408:W408)&gt;0,"YES","NO")</f>
        <v>YES</v>
      </c>
      <c r="X408" s="30" t="str">
        <f>IF(SUM('Sales by Agent'!V408:X408)&gt;0,"YES","NO")</f>
        <v>YES</v>
      </c>
      <c r="Y408" s="30" t="str">
        <f>IF(SUM('Sales by Agent'!W408:Y408)&gt;0,"YES","NO")</f>
        <v>YES</v>
      </c>
      <c r="Z408" s="30" t="str">
        <f>IF(SUM('Sales by Agent'!X408:Z408)&gt;0,"YES","NO")</f>
        <v>YES</v>
      </c>
      <c r="AA408" s="30" t="str">
        <f>IF(SUM('Sales by Agent'!Y408:AA408)&gt;0,"YES","NO")</f>
        <v>YES</v>
      </c>
      <c r="AB408" s="30" t="str">
        <f>IF(SUM('Sales by Agent'!Z408:AB408)&gt;0,"YES","NO")</f>
        <v>YES</v>
      </c>
      <c r="AC408" s="30" t="str">
        <f>IF(SUM('Sales by Agent'!AA408:AC408)&gt;0,"YES","NO")</f>
        <v>YES</v>
      </c>
      <c r="AD408" s="30" t="str">
        <f>IF(SUM('Sales by Agent'!AB408:AD408)&gt;0,"YES","NO")</f>
        <v>YES</v>
      </c>
      <c r="AE408" s="30" t="str">
        <f>IF(SUM('Sales by Agent'!AC408:AE408)&gt;0,"YES","NO")</f>
        <v>YES</v>
      </c>
      <c r="AF408" s="30" t="str">
        <f>IF(SUM('Sales by Agent'!AD408:AF408)&gt;0,"YES","NO")</f>
        <v>YES</v>
      </c>
      <c r="AG408" s="30" t="str">
        <f>IF(SUM('Sales by Agent'!AE408:AG408)&gt;0,"YES","NO")</f>
        <v>YES</v>
      </c>
      <c r="AH408" s="30" t="str">
        <f>IF(SUM('Sales by Agent'!AF408:AH408)&gt;0,"YES","NO")</f>
        <v>YES</v>
      </c>
      <c r="AI408" s="30" t="str">
        <f>IF(SUM('Sales by Agent'!AG408:AI408)&gt;0,"YES","NO")</f>
        <v>YES</v>
      </c>
      <c r="AJ408" s="30" t="str">
        <f>IF(SUM('Sales by Agent'!AH408:AJ408)&gt;0,"YES","NO")</f>
        <v>YES</v>
      </c>
      <c r="AK408" s="30" t="str">
        <f>IF(SUM('Sales by Agent'!AI408:AK408)&gt;0,"YES","NO")</f>
        <v>YES</v>
      </c>
      <c r="AL408" s="30" t="str">
        <f>IF(SUM('Sales by Agent'!AJ408:AL408)&gt;0,"YES","NO")</f>
        <v>YES</v>
      </c>
      <c r="AM408" s="30" t="str">
        <f>IF(SUM('Sales by Agent'!AK408:AM408)&gt;0,"YES","NO")</f>
        <v>YES</v>
      </c>
      <c r="AN408" s="30" t="str">
        <f>IF(SUM('Sales by Agent'!AL408:AN408)&gt;0,"YES","NO")</f>
        <v>YES</v>
      </c>
      <c r="AO408" s="30" t="str">
        <f>IF(SUM('Sales by Agent'!AM408:AO408)&gt;0,"YES","NO")</f>
        <v>YES</v>
      </c>
      <c r="AP408" s="30" t="str">
        <f>IF(SUM('Sales by Agent'!AN408:AP408)&gt;0,"YES","NO")</f>
        <v>YES</v>
      </c>
      <c r="AQ408" s="30" t="str">
        <f>IF(SUM('Sales by Agent'!AO408:AQ408)&gt;0,"YES","NO")</f>
        <v>YES</v>
      </c>
      <c r="AR408" s="30" t="str">
        <f>IF(SUM('Sales by Agent'!AP408:AR408)&gt;0,"YES","NO")</f>
        <v>YES</v>
      </c>
      <c r="AS408" s="30" t="str">
        <f>IF(SUM('Sales by Agent'!AQ408:AS408)&gt;0,"YES","NO")</f>
        <v>YES</v>
      </c>
      <c r="AT408" s="30" t="str">
        <f>IF(SUM('Sales by Agent'!AR408:AT408)&gt;0,"YES","NO")</f>
        <v>YES</v>
      </c>
      <c r="AU408" s="30" t="str">
        <f>IF(SUM('Sales by Agent'!AS408:AU408)&gt;0,"YES","NO")</f>
        <v>YES</v>
      </c>
      <c r="AV408" s="30" t="str">
        <f>IF(SUM('Sales by Agent'!AT408:AV408)&gt;0,"YES","NO")</f>
        <v>YES</v>
      </c>
      <c r="AW408" s="87"/>
      <c r="AX408" t="str">
        <f t="shared" si="68"/>
        <v>NO</v>
      </c>
      <c r="AY408" t="str">
        <f t="shared" si="69"/>
        <v>NO</v>
      </c>
      <c r="AZ408" t="str">
        <f t="shared" si="70"/>
        <v>NO</v>
      </c>
      <c r="BA408" t="str">
        <f t="shared" si="71"/>
        <v>NO</v>
      </c>
      <c r="BB408" t="str">
        <f t="shared" si="72"/>
        <v>NO</v>
      </c>
      <c r="BC408" t="str">
        <f t="shared" si="73"/>
        <v>NO</v>
      </c>
      <c r="BD408" t="str">
        <f t="shared" si="74"/>
        <v>NO</v>
      </c>
      <c r="BE408" t="str">
        <f t="shared" si="75"/>
        <v>NO</v>
      </c>
      <c r="BF408" t="str">
        <f t="shared" si="76"/>
        <v>NO</v>
      </c>
      <c r="BG408" t="str">
        <f t="shared" si="77"/>
        <v>NO</v>
      </c>
      <c r="BH408" t="str">
        <f t="shared" si="67"/>
        <v>NO</v>
      </c>
    </row>
    <row r="409" spans="1:60">
      <c r="A409" s="564" t="s">
        <v>309</v>
      </c>
      <c r="B409" s="564" t="s">
        <v>2716</v>
      </c>
      <c r="C409" s="564" t="s">
        <v>376</v>
      </c>
      <c r="D409" s="564" t="s">
        <v>954</v>
      </c>
      <c r="E409" s="564" t="s">
        <v>1005</v>
      </c>
      <c r="F409" s="565">
        <v>330300</v>
      </c>
      <c r="G409" s="31"/>
      <c r="H409" s="31"/>
      <c r="I409" s="30" t="str">
        <f>IF(SUM('Sales by Agent'!G409:I409)&gt;0,"YES","NO")</f>
        <v>NO</v>
      </c>
      <c r="J409" s="30" t="str">
        <f>IF(SUM('Sales by Agent'!H409:J409)&gt;0,"YES","NO")</f>
        <v>NO</v>
      </c>
      <c r="K409" s="30" t="str">
        <f>IF(SUM('Sales by Agent'!I409:K409)&gt;0,"YES","NO")</f>
        <v>NO</v>
      </c>
      <c r="L409" s="30" t="str">
        <f>IF(SUM('Sales by Agent'!J409:L409)&gt;0,"YES","NO")</f>
        <v>NO</v>
      </c>
      <c r="M409" s="30" t="str">
        <f>IF(SUM('Sales by Agent'!K409:M409)&gt;0,"YES","NO")</f>
        <v>YES</v>
      </c>
      <c r="N409" s="30" t="str">
        <f>IF(SUM('Sales by Agent'!L409:N409)&gt;0,"YES","NO")</f>
        <v>YES</v>
      </c>
      <c r="O409" s="30" t="str">
        <f>IF(SUM('Sales by Agent'!M409:O409)&gt;0,"YES","NO")</f>
        <v>YES</v>
      </c>
      <c r="P409" s="30" t="str">
        <f>IF(SUM('Sales by Agent'!N409:P409)&gt;0,"YES","NO")</f>
        <v>NO</v>
      </c>
      <c r="Q409" s="30" t="str">
        <f>IF(SUM('Sales by Agent'!O409:Q409)&gt;0,"YES","NO")</f>
        <v>YES</v>
      </c>
      <c r="R409" s="30" t="str">
        <f>IF(SUM('Sales by Agent'!P409:R409)&gt;0,"YES","NO")</f>
        <v>YES</v>
      </c>
      <c r="S409" s="30" t="str">
        <f>IF(SUM('Sales by Agent'!Q409:S409)&gt;0,"YES","NO")</f>
        <v>YES</v>
      </c>
      <c r="T409" s="30" t="str">
        <f>IF(SUM('Sales by Agent'!R409:T409)&gt;0,"YES","NO")</f>
        <v>YES</v>
      </c>
      <c r="U409" s="30" t="str">
        <f>IF(SUM('Sales by Agent'!S409:U409)&gt;0,"YES","NO")</f>
        <v>YES</v>
      </c>
      <c r="V409" s="30" t="str">
        <f>IF(SUM('Sales by Agent'!T409:V409)&gt;0,"YES","NO")</f>
        <v>YES</v>
      </c>
      <c r="W409" s="30" t="str">
        <f>IF(SUM('Sales by Agent'!U409:W409)&gt;0,"YES","NO")</f>
        <v>YES</v>
      </c>
      <c r="X409" s="30" t="str">
        <f>IF(SUM('Sales by Agent'!V409:X409)&gt;0,"YES","NO")</f>
        <v>NO</v>
      </c>
      <c r="Y409" s="30" t="str">
        <f>IF(SUM('Sales by Agent'!W409:Y409)&gt;0,"YES","NO")</f>
        <v>NO</v>
      </c>
      <c r="Z409" s="30" t="str">
        <f>IF(SUM('Sales by Agent'!X409:Z409)&gt;0,"YES","NO")</f>
        <v>NO</v>
      </c>
      <c r="AA409" s="30" t="str">
        <f>IF(SUM('Sales by Agent'!Y409:AA409)&gt;0,"YES","NO")</f>
        <v>NO</v>
      </c>
      <c r="AB409" s="30" t="str">
        <f>IF(SUM('Sales by Agent'!Z409:AB409)&gt;0,"YES","NO")</f>
        <v>NO</v>
      </c>
      <c r="AC409" s="30" t="str">
        <f>IF(SUM('Sales by Agent'!AA409:AC409)&gt;0,"YES","NO")</f>
        <v>NO</v>
      </c>
      <c r="AD409" s="30" t="str">
        <f>IF(SUM('Sales by Agent'!AB409:AD409)&gt;0,"YES","NO")</f>
        <v>NO</v>
      </c>
      <c r="AE409" s="30" t="str">
        <f>IF(SUM('Sales by Agent'!AC409:AE409)&gt;0,"YES","NO")</f>
        <v>NO</v>
      </c>
      <c r="AF409" s="30" t="str">
        <f>IF(SUM('Sales by Agent'!AD409:AF409)&gt;0,"YES","NO")</f>
        <v>NO</v>
      </c>
      <c r="AG409" s="30" t="str">
        <f>IF(SUM('Sales by Agent'!AE409:AG409)&gt;0,"YES","NO")</f>
        <v>NO</v>
      </c>
      <c r="AH409" s="30" t="str">
        <f>IF(SUM('Sales by Agent'!AF409:AH409)&gt;0,"YES","NO")</f>
        <v>NO</v>
      </c>
      <c r="AI409" s="30" t="str">
        <f>IF(SUM('Sales by Agent'!AG409:AI409)&gt;0,"YES","NO")</f>
        <v>NO</v>
      </c>
      <c r="AJ409" s="30" t="str">
        <f>IF(SUM('Sales by Agent'!AH409:AJ409)&gt;0,"YES","NO")</f>
        <v>NO</v>
      </c>
      <c r="AK409" s="30" t="str">
        <f>IF(SUM('Sales by Agent'!AI409:AK409)&gt;0,"YES","NO")</f>
        <v>NO</v>
      </c>
      <c r="AL409" s="30" t="str">
        <f>IF(SUM('Sales by Agent'!AJ409:AL409)&gt;0,"YES","NO")</f>
        <v>NO</v>
      </c>
      <c r="AM409" s="30" t="str">
        <f>IF(SUM('Sales by Agent'!AK409:AM409)&gt;0,"YES","NO")</f>
        <v>NO</v>
      </c>
      <c r="AN409" s="30" t="str">
        <f>IF(SUM('Sales by Agent'!AL409:AN409)&gt;0,"YES","NO")</f>
        <v>NO</v>
      </c>
      <c r="AO409" s="30" t="str">
        <f>IF(SUM('Sales by Agent'!AM409:AO409)&gt;0,"YES","NO")</f>
        <v>NO</v>
      </c>
      <c r="AP409" s="30" t="str">
        <f>IF(SUM('Sales by Agent'!AN409:AP409)&gt;0,"YES","NO")</f>
        <v>NO</v>
      </c>
      <c r="AQ409" s="30" t="str">
        <f>IF(SUM('Sales by Agent'!AO409:AQ409)&gt;0,"YES","NO")</f>
        <v>NO</v>
      </c>
      <c r="AR409" s="30" t="str">
        <f>IF(SUM('Sales by Agent'!AP409:AR409)&gt;0,"YES","NO")</f>
        <v>NO</v>
      </c>
      <c r="AS409" s="30" t="str">
        <f>IF(SUM('Sales by Agent'!AQ409:AS409)&gt;0,"YES","NO")</f>
        <v>NO</v>
      </c>
      <c r="AT409" s="30" t="str">
        <f>IF(SUM('Sales by Agent'!AR409:AT409)&gt;0,"YES","NO")</f>
        <v>NO</v>
      </c>
      <c r="AU409" s="30" t="str">
        <f>IF(SUM('Sales by Agent'!AS409:AU409)&gt;0,"YES","NO")</f>
        <v>NO</v>
      </c>
      <c r="AV409" s="30" t="str">
        <f>IF(SUM('Sales by Agent'!AT409:AV409)&gt;0,"YES","NO")</f>
        <v>NO</v>
      </c>
      <c r="AW409" s="87"/>
      <c r="AX409" t="str">
        <f t="shared" si="68"/>
        <v>NO</v>
      </c>
      <c r="AY409" t="str">
        <f t="shared" si="69"/>
        <v>NO</v>
      </c>
      <c r="AZ409" t="str">
        <f t="shared" si="70"/>
        <v>NO</v>
      </c>
      <c r="BA409" t="str">
        <f t="shared" si="71"/>
        <v>NO</v>
      </c>
      <c r="BB409" t="str">
        <f t="shared" si="72"/>
        <v>NO</v>
      </c>
      <c r="BC409" t="str">
        <f t="shared" si="73"/>
        <v>NO</v>
      </c>
      <c r="BD409" t="str">
        <f t="shared" si="74"/>
        <v>NO</v>
      </c>
      <c r="BE409" t="str">
        <f t="shared" si="75"/>
        <v>NO</v>
      </c>
      <c r="BF409" t="str">
        <f t="shared" si="76"/>
        <v>NO</v>
      </c>
      <c r="BG409" t="str">
        <f t="shared" si="77"/>
        <v>NO</v>
      </c>
      <c r="BH409" t="str">
        <f t="shared" si="67"/>
        <v>NO</v>
      </c>
    </row>
    <row r="410" spans="1:60">
      <c r="A410" s="564" t="s">
        <v>310</v>
      </c>
      <c r="B410" s="564" t="s">
        <v>2717</v>
      </c>
      <c r="C410" s="564" t="s">
        <v>376</v>
      </c>
      <c r="D410" s="564" t="s">
        <v>954</v>
      </c>
      <c r="E410" s="564" t="s">
        <v>1005</v>
      </c>
      <c r="F410" s="565">
        <v>365480</v>
      </c>
      <c r="G410" s="87"/>
      <c r="H410" s="87"/>
      <c r="I410" s="30" t="str">
        <f>IF(SUM('Sales by Agent'!G410:I410)&gt;0,"YES","NO")</f>
        <v>NO</v>
      </c>
      <c r="J410" s="30" t="str">
        <f>IF(SUM('Sales by Agent'!H410:J410)&gt;0,"YES","NO")</f>
        <v>NO</v>
      </c>
      <c r="K410" s="30" t="str">
        <f>IF(SUM('Sales by Agent'!I410:K410)&gt;0,"YES","NO")</f>
        <v>NO</v>
      </c>
      <c r="L410" s="30" t="str">
        <f>IF(SUM('Sales by Agent'!J410:L410)&gt;0,"YES","NO")</f>
        <v>NO</v>
      </c>
      <c r="M410" s="30" t="str">
        <f>IF(SUM('Sales by Agent'!K410:M410)&gt;0,"YES","NO")</f>
        <v>YES</v>
      </c>
      <c r="N410" s="30" t="str">
        <f>IF(SUM('Sales by Agent'!L410:N410)&gt;0,"YES","NO")</f>
        <v>YES</v>
      </c>
      <c r="O410" s="30" t="str">
        <f>IF(SUM('Sales by Agent'!M410:O410)&gt;0,"YES","NO")</f>
        <v>YES</v>
      </c>
      <c r="P410" s="30" t="str">
        <f>IF(SUM('Sales by Agent'!N410:P410)&gt;0,"YES","NO")</f>
        <v>NO</v>
      </c>
      <c r="Q410" s="30" t="str">
        <f>IF(SUM('Sales by Agent'!O410:Q410)&gt;0,"YES","NO")</f>
        <v>YES</v>
      </c>
      <c r="R410" s="30" t="str">
        <f>IF(SUM('Sales by Agent'!P410:R410)&gt;0,"YES","NO")</f>
        <v>YES</v>
      </c>
      <c r="S410" s="30" t="str">
        <f>IF(SUM('Sales by Agent'!Q410:S410)&gt;0,"YES","NO")</f>
        <v>YES</v>
      </c>
      <c r="T410" s="30" t="str">
        <f>IF(SUM('Sales by Agent'!R410:T410)&gt;0,"YES","NO")</f>
        <v>YES</v>
      </c>
      <c r="U410" s="30" t="str">
        <f>IF(SUM('Sales by Agent'!S410:U410)&gt;0,"YES","NO")</f>
        <v>YES</v>
      </c>
      <c r="V410" s="30" t="str">
        <f>IF(SUM('Sales by Agent'!T410:V410)&gt;0,"YES","NO")</f>
        <v>YES</v>
      </c>
      <c r="W410" s="30" t="str">
        <f>IF(SUM('Sales by Agent'!U410:W410)&gt;0,"YES","NO")</f>
        <v>YES</v>
      </c>
      <c r="X410" s="30" t="str">
        <f>IF(SUM('Sales by Agent'!V410:X410)&gt;0,"YES","NO")</f>
        <v>YES</v>
      </c>
      <c r="Y410" s="30" t="str">
        <f>IF(SUM('Sales by Agent'!W410:Y410)&gt;0,"YES","NO")</f>
        <v>YES</v>
      </c>
      <c r="Z410" s="30" t="str">
        <f>IF(SUM('Sales by Agent'!X410:Z410)&gt;0,"YES","NO")</f>
        <v>YES</v>
      </c>
      <c r="AA410" s="30" t="str">
        <f>IF(SUM('Sales by Agent'!Y410:AA410)&gt;0,"YES","NO")</f>
        <v>YES</v>
      </c>
      <c r="AB410" s="30" t="str">
        <f>IF(SUM('Sales by Agent'!Z410:AB410)&gt;0,"YES","NO")</f>
        <v>YES</v>
      </c>
      <c r="AC410" s="30" t="str">
        <f>IF(SUM('Sales by Agent'!AA410:AC410)&gt;0,"YES","NO")</f>
        <v>YES</v>
      </c>
      <c r="AD410" s="30" t="str">
        <f>IF(SUM('Sales by Agent'!AB410:AD410)&gt;0,"YES","NO")</f>
        <v>NO</v>
      </c>
      <c r="AE410" s="30" t="str">
        <f>IF(SUM('Sales by Agent'!AC410:AE410)&gt;0,"YES","NO")</f>
        <v>NO</v>
      </c>
      <c r="AF410" s="30" t="str">
        <f>IF(SUM('Sales by Agent'!AD410:AF410)&gt;0,"YES","NO")</f>
        <v>NO</v>
      </c>
      <c r="AG410" s="30" t="str">
        <f>IF(SUM('Sales by Agent'!AE410:AG410)&gt;0,"YES","NO")</f>
        <v>NO</v>
      </c>
      <c r="AH410" s="30" t="str">
        <f>IF(SUM('Sales by Agent'!AF410:AH410)&gt;0,"YES","NO")</f>
        <v>NO</v>
      </c>
      <c r="AI410" s="30" t="str">
        <f>IF(SUM('Sales by Agent'!AG410:AI410)&gt;0,"YES","NO")</f>
        <v>NO</v>
      </c>
      <c r="AJ410" s="30" t="str">
        <f>IF(SUM('Sales by Agent'!AH410:AJ410)&gt;0,"YES","NO")</f>
        <v>NO</v>
      </c>
      <c r="AK410" s="30" t="str">
        <f>IF(SUM('Sales by Agent'!AI410:AK410)&gt;0,"YES","NO")</f>
        <v>NO</v>
      </c>
      <c r="AL410" s="30" t="str">
        <f>IF(SUM('Sales by Agent'!AJ410:AL410)&gt;0,"YES","NO")</f>
        <v>NO</v>
      </c>
      <c r="AM410" s="30" t="str">
        <f>IF(SUM('Sales by Agent'!AK410:AM410)&gt;0,"YES","NO")</f>
        <v>NO</v>
      </c>
      <c r="AN410" s="30" t="str">
        <f>IF(SUM('Sales by Agent'!AL410:AN410)&gt;0,"YES","NO")</f>
        <v>NO</v>
      </c>
      <c r="AO410" s="30" t="str">
        <f>IF(SUM('Sales by Agent'!AM410:AO410)&gt;0,"YES","NO")</f>
        <v>NO</v>
      </c>
      <c r="AP410" s="30" t="str">
        <f>IF(SUM('Sales by Agent'!AN410:AP410)&gt;0,"YES","NO")</f>
        <v>NO</v>
      </c>
      <c r="AQ410" s="30" t="str">
        <f>IF(SUM('Sales by Agent'!AO410:AQ410)&gt;0,"YES","NO")</f>
        <v>NO</v>
      </c>
      <c r="AR410" s="30" t="str">
        <f>IF(SUM('Sales by Agent'!AP410:AR410)&gt;0,"YES","NO")</f>
        <v>NO</v>
      </c>
      <c r="AS410" s="30" t="str">
        <f>IF(SUM('Sales by Agent'!AQ410:AS410)&gt;0,"YES","NO")</f>
        <v>NO</v>
      </c>
      <c r="AT410" s="30" t="str">
        <f>IF(SUM('Sales by Agent'!AR410:AT410)&gt;0,"YES","NO")</f>
        <v>NO</v>
      </c>
      <c r="AU410" s="30" t="str">
        <f>IF(SUM('Sales by Agent'!AS410:AU410)&gt;0,"YES","NO")</f>
        <v>NO</v>
      </c>
      <c r="AV410" s="30" t="str">
        <f>IF(SUM('Sales by Agent'!AT410:AV410)&gt;0,"YES","NO")</f>
        <v>NO</v>
      </c>
      <c r="AW410" s="87"/>
      <c r="AX410" t="str">
        <f t="shared" si="68"/>
        <v>NO</v>
      </c>
      <c r="AY410" t="str">
        <f t="shared" si="69"/>
        <v>NO</v>
      </c>
      <c r="AZ410" t="str">
        <f t="shared" si="70"/>
        <v>NO</v>
      </c>
      <c r="BA410" t="str">
        <f t="shared" si="71"/>
        <v>NO</v>
      </c>
      <c r="BB410" t="str">
        <f t="shared" si="72"/>
        <v>NO</v>
      </c>
      <c r="BC410" t="str">
        <f t="shared" si="73"/>
        <v>NO</v>
      </c>
      <c r="BD410" t="str">
        <f t="shared" si="74"/>
        <v>NO</v>
      </c>
      <c r="BE410" t="str">
        <f t="shared" si="75"/>
        <v>NO</v>
      </c>
      <c r="BF410" t="str">
        <f t="shared" si="76"/>
        <v>NO</v>
      </c>
      <c r="BG410" t="str">
        <f t="shared" si="77"/>
        <v>NO</v>
      </c>
      <c r="BH410" t="str">
        <f t="shared" si="67"/>
        <v>NO</v>
      </c>
    </row>
    <row r="411" spans="1:60">
      <c r="A411" s="564" t="s">
        <v>311</v>
      </c>
      <c r="B411" s="564" t="s">
        <v>2718</v>
      </c>
      <c r="C411" s="564" t="s">
        <v>376</v>
      </c>
      <c r="D411" s="564" t="s">
        <v>954</v>
      </c>
      <c r="E411" s="564" t="s">
        <v>1005</v>
      </c>
      <c r="F411" s="565">
        <v>17900</v>
      </c>
      <c r="G411" s="31"/>
      <c r="H411" s="31"/>
      <c r="I411" s="30" t="str">
        <f>IF(SUM('Sales by Agent'!G411:I411)&gt;0,"YES","NO")</f>
        <v>NO</v>
      </c>
      <c r="J411" s="30" t="str">
        <f>IF(SUM('Sales by Agent'!H411:J411)&gt;0,"YES","NO")</f>
        <v>NO</v>
      </c>
      <c r="K411" s="30" t="str">
        <f>IF(SUM('Sales by Agent'!I411:K411)&gt;0,"YES","NO")</f>
        <v>NO</v>
      </c>
      <c r="L411" s="30" t="str">
        <f>IF(SUM('Sales by Agent'!J411:L411)&gt;0,"YES","NO")</f>
        <v>NO</v>
      </c>
      <c r="M411" s="30" t="str">
        <f>IF(SUM('Sales by Agent'!K411:M411)&gt;0,"YES","NO")</f>
        <v>NO</v>
      </c>
      <c r="N411" s="30" t="str">
        <f>IF(SUM('Sales by Agent'!L411:N411)&gt;0,"YES","NO")</f>
        <v>NO</v>
      </c>
      <c r="O411" s="30" t="str">
        <f>IF(SUM('Sales by Agent'!M411:O411)&gt;0,"YES","NO")</f>
        <v>NO</v>
      </c>
      <c r="P411" s="30" t="str">
        <f>IF(SUM('Sales by Agent'!N411:P411)&gt;0,"YES","NO")</f>
        <v>NO</v>
      </c>
      <c r="Q411" s="30" t="str">
        <f>IF(SUM('Sales by Agent'!O411:Q411)&gt;0,"YES","NO")</f>
        <v>NO</v>
      </c>
      <c r="R411" s="30" t="str">
        <f>IF(SUM('Sales by Agent'!P411:R411)&gt;0,"YES","NO")</f>
        <v>NO</v>
      </c>
      <c r="S411" s="30" t="str">
        <f>IF(SUM('Sales by Agent'!Q411:S411)&gt;0,"YES","NO")</f>
        <v>NO</v>
      </c>
      <c r="T411" s="30" t="str">
        <f>IF(SUM('Sales by Agent'!R411:T411)&gt;0,"YES","NO")</f>
        <v>NO</v>
      </c>
      <c r="U411" s="30" t="str">
        <f>IF(SUM('Sales by Agent'!S411:U411)&gt;0,"YES","NO")</f>
        <v>NO</v>
      </c>
      <c r="V411" s="30" t="str">
        <f>IF(SUM('Sales by Agent'!T411:V411)&gt;0,"YES","NO")</f>
        <v>NO</v>
      </c>
      <c r="W411" s="30" t="str">
        <f>IF(SUM('Sales by Agent'!U411:W411)&gt;0,"YES","NO")</f>
        <v>NO</v>
      </c>
      <c r="X411" s="30" t="str">
        <f>IF(SUM('Sales by Agent'!V411:X411)&gt;0,"YES","NO")</f>
        <v>NO</v>
      </c>
      <c r="Y411" s="30" t="str">
        <f>IF(SUM('Sales by Agent'!W411:Y411)&gt;0,"YES","NO")</f>
        <v>NO</v>
      </c>
      <c r="Z411" s="30" t="str">
        <f>IF(SUM('Sales by Agent'!X411:Z411)&gt;0,"YES","NO")</f>
        <v>NO</v>
      </c>
      <c r="AA411" s="30" t="str">
        <f>IF(SUM('Sales by Agent'!Y411:AA411)&gt;0,"YES","NO")</f>
        <v>NO</v>
      </c>
      <c r="AB411" s="30" t="str">
        <f>IF(SUM('Sales by Agent'!Z411:AB411)&gt;0,"YES","NO")</f>
        <v>NO</v>
      </c>
      <c r="AC411" s="30" t="str">
        <f>IF(SUM('Sales by Agent'!AA411:AC411)&gt;0,"YES","NO")</f>
        <v>NO</v>
      </c>
      <c r="AD411" s="30" t="str">
        <f>IF(SUM('Sales by Agent'!AB411:AD411)&gt;0,"YES","NO")</f>
        <v>NO</v>
      </c>
      <c r="AE411" s="30" t="str">
        <f>IF(SUM('Sales by Agent'!AC411:AE411)&gt;0,"YES","NO")</f>
        <v>NO</v>
      </c>
      <c r="AF411" s="30" t="str">
        <f>IF(SUM('Sales by Agent'!AD411:AF411)&gt;0,"YES","NO")</f>
        <v>NO</v>
      </c>
      <c r="AG411" s="30" t="str">
        <f>IF(SUM('Sales by Agent'!AE411:AG411)&gt;0,"YES","NO")</f>
        <v>NO</v>
      </c>
      <c r="AH411" s="30" t="str">
        <f>IF(SUM('Sales by Agent'!AF411:AH411)&gt;0,"YES","NO")</f>
        <v>NO</v>
      </c>
      <c r="AI411" s="30" t="str">
        <f>IF(SUM('Sales by Agent'!AG411:AI411)&gt;0,"YES","NO")</f>
        <v>NO</v>
      </c>
      <c r="AJ411" s="30" t="str">
        <f>IF(SUM('Sales by Agent'!AH411:AJ411)&gt;0,"YES","NO")</f>
        <v>NO</v>
      </c>
      <c r="AK411" s="30" t="str">
        <f>IF(SUM('Sales by Agent'!AI411:AK411)&gt;0,"YES","NO")</f>
        <v>NO</v>
      </c>
      <c r="AL411" s="30" t="str">
        <f>IF(SUM('Sales by Agent'!AJ411:AL411)&gt;0,"YES","NO")</f>
        <v>NO</v>
      </c>
      <c r="AM411" s="30" t="str">
        <f>IF(SUM('Sales by Agent'!AK411:AM411)&gt;0,"YES","NO")</f>
        <v>NO</v>
      </c>
      <c r="AN411" s="30" t="str">
        <f>IF(SUM('Sales by Agent'!AL411:AN411)&gt;0,"YES","NO")</f>
        <v>NO</v>
      </c>
      <c r="AO411" s="30" t="str">
        <f>IF(SUM('Sales by Agent'!AM411:AO411)&gt;0,"YES","NO")</f>
        <v>NO</v>
      </c>
      <c r="AP411" s="30" t="str">
        <f>IF(SUM('Sales by Agent'!AN411:AP411)&gt;0,"YES","NO")</f>
        <v>NO</v>
      </c>
      <c r="AQ411" s="30" t="str">
        <f>IF(SUM('Sales by Agent'!AO411:AQ411)&gt;0,"YES","NO")</f>
        <v>NO</v>
      </c>
      <c r="AR411" s="30" t="str">
        <f>IF(SUM('Sales by Agent'!AP411:AR411)&gt;0,"YES","NO")</f>
        <v>NO</v>
      </c>
      <c r="AS411" s="30" t="str">
        <f>IF(SUM('Sales by Agent'!AQ411:AS411)&gt;0,"YES","NO")</f>
        <v>NO</v>
      </c>
      <c r="AT411" s="30" t="str">
        <f>IF(SUM('Sales by Agent'!AR411:AT411)&gt;0,"YES","NO")</f>
        <v>NO</v>
      </c>
      <c r="AU411" s="30" t="str">
        <f>IF(SUM('Sales by Agent'!AS411:AU411)&gt;0,"YES","NO")</f>
        <v>NO</v>
      </c>
      <c r="AV411" s="30" t="str">
        <f>IF(SUM('Sales by Agent'!AT411:AV411)&gt;0,"YES","NO")</f>
        <v>YES</v>
      </c>
      <c r="AW411" s="87"/>
      <c r="AX411" t="str">
        <f t="shared" si="68"/>
        <v>NO</v>
      </c>
      <c r="AY411" t="str">
        <f t="shared" si="69"/>
        <v>NO</v>
      </c>
      <c r="AZ411" t="str">
        <f t="shared" si="70"/>
        <v>NO</v>
      </c>
      <c r="BA411" t="str">
        <f t="shared" si="71"/>
        <v>NO</v>
      </c>
      <c r="BB411" t="str">
        <f t="shared" si="72"/>
        <v>NO</v>
      </c>
      <c r="BC411" t="str">
        <f t="shared" si="73"/>
        <v>NO</v>
      </c>
      <c r="BD411" t="str">
        <f t="shared" si="74"/>
        <v>NO</v>
      </c>
      <c r="BE411" t="str">
        <f t="shared" si="75"/>
        <v>NO</v>
      </c>
      <c r="BF411" t="str">
        <f t="shared" si="76"/>
        <v>NO</v>
      </c>
      <c r="BG411" t="str">
        <f t="shared" si="77"/>
        <v>NO</v>
      </c>
      <c r="BH411" t="str">
        <f t="shared" si="67"/>
        <v>NO</v>
      </c>
    </row>
    <row r="412" spans="1:60">
      <c r="A412" s="564" t="s">
        <v>2719</v>
      </c>
      <c r="B412" s="564" t="s">
        <v>2720</v>
      </c>
      <c r="C412" s="564" t="s">
        <v>376</v>
      </c>
      <c r="D412" s="564" t="s">
        <v>954</v>
      </c>
      <c r="E412" s="564" t="s">
        <v>1005</v>
      </c>
      <c r="F412" s="565">
        <v>15400</v>
      </c>
      <c r="G412" s="31"/>
      <c r="H412" s="31"/>
      <c r="I412" s="30" t="str">
        <f>IF(SUM('Sales by Agent'!G412:I412)&gt;0,"YES","NO")</f>
        <v>NO</v>
      </c>
      <c r="J412" s="30" t="str">
        <f>IF(SUM('Sales by Agent'!H412:J412)&gt;0,"YES","NO")</f>
        <v>NO</v>
      </c>
      <c r="K412" s="30" t="str">
        <f>IF(SUM('Sales by Agent'!I412:K412)&gt;0,"YES","NO")</f>
        <v>NO</v>
      </c>
      <c r="L412" s="30" t="str">
        <f>IF(SUM('Sales by Agent'!J412:L412)&gt;0,"YES","NO")</f>
        <v>NO</v>
      </c>
      <c r="M412" s="30" t="str">
        <f>IF(SUM('Sales by Agent'!K412:M412)&gt;0,"YES","NO")</f>
        <v>NO</v>
      </c>
      <c r="N412" s="30" t="str">
        <f>IF(SUM('Sales by Agent'!L412:N412)&gt;0,"YES","NO")</f>
        <v>NO</v>
      </c>
      <c r="O412" s="30" t="str">
        <f>IF(SUM('Sales by Agent'!M412:O412)&gt;0,"YES","NO")</f>
        <v>NO</v>
      </c>
      <c r="P412" s="30" t="str">
        <f>IF(SUM('Sales by Agent'!N412:P412)&gt;0,"YES","NO")</f>
        <v>NO</v>
      </c>
      <c r="Q412" s="30" t="str">
        <f>IF(SUM('Sales by Agent'!O412:Q412)&gt;0,"YES","NO")</f>
        <v>NO</v>
      </c>
      <c r="R412" s="30" t="str">
        <f>IF(SUM('Sales by Agent'!P412:R412)&gt;0,"YES","NO")</f>
        <v>NO</v>
      </c>
      <c r="S412" s="30" t="str">
        <f>IF(SUM('Sales by Agent'!Q412:S412)&gt;0,"YES","NO")</f>
        <v>NO</v>
      </c>
      <c r="T412" s="30" t="str">
        <f>IF(SUM('Sales by Agent'!R412:T412)&gt;0,"YES","NO")</f>
        <v>NO</v>
      </c>
      <c r="U412" s="30" t="str">
        <f>IF(SUM('Sales by Agent'!S412:U412)&gt;0,"YES","NO")</f>
        <v>NO</v>
      </c>
      <c r="V412" s="30" t="str">
        <f>IF(SUM('Sales by Agent'!T412:V412)&gt;0,"YES","NO")</f>
        <v>NO</v>
      </c>
      <c r="W412" s="30" t="str">
        <f>IF(SUM('Sales by Agent'!U412:W412)&gt;0,"YES","NO")</f>
        <v>NO</v>
      </c>
      <c r="X412" s="30" t="str">
        <f>IF(SUM('Sales by Agent'!V412:X412)&gt;0,"YES","NO")</f>
        <v>NO</v>
      </c>
      <c r="Y412" s="30" t="str">
        <f>IF(SUM('Sales by Agent'!W412:Y412)&gt;0,"YES","NO")</f>
        <v>NO</v>
      </c>
      <c r="Z412" s="30" t="str">
        <f>IF(SUM('Sales by Agent'!X412:Z412)&gt;0,"YES","NO")</f>
        <v>NO</v>
      </c>
      <c r="AA412" s="30" t="str">
        <f>IF(SUM('Sales by Agent'!Y412:AA412)&gt;0,"YES","NO")</f>
        <v>NO</v>
      </c>
      <c r="AB412" s="30" t="str">
        <f>IF(SUM('Sales by Agent'!Z412:AB412)&gt;0,"YES","NO")</f>
        <v>NO</v>
      </c>
      <c r="AC412" s="30" t="str">
        <f>IF(SUM('Sales by Agent'!AA412:AC412)&gt;0,"YES","NO")</f>
        <v>NO</v>
      </c>
      <c r="AD412" s="30" t="str">
        <f>IF(SUM('Sales by Agent'!AB412:AD412)&gt;0,"YES","NO")</f>
        <v>NO</v>
      </c>
      <c r="AE412" s="30" t="str">
        <f>IF(SUM('Sales by Agent'!AC412:AE412)&gt;0,"YES","NO")</f>
        <v>NO</v>
      </c>
      <c r="AF412" s="30" t="str">
        <f>IF(SUM('Sales by Agent'!AD412:AF412)&gt;0,"YES","NO")</f>
        <v>NO</v>
      </c>
      <c r="AG412" s="30" t="str">
        <f>IF(SUM('Sales by Agent'!AE412:AG412)&gt;0,"YES","NO")</f>
        <v>NO</v>
      </c>
      <c r="AH412" s="30" t="str">
        <f>IF(SUM('Sales by Agent'!AF412:AH412)&gt;0,"YES","NO")</f>
        <v>NO</v>
      </c>
      <c r="AI412" s="30" t="str">
        <f>IF(SUM('Sales by Agent'!AG412:AI412)&gt;0,"YES","NO")</f>
        <v>NO</v>
      </c>
      <c r="AJ412" s="30" t="str">
        <f>IF(SUM('Sales by Agent'!AH412:AJ412)&gt;0,"YES","NO")</f>
        <v>NO</v>
      </c>
      <c r="AK412" s="30" t="str">
        <f>IF(SUM('Sales by Agent'!AI412:AK412)&gt;0,"YES","NO")</f>
        <v>NO</v>
      </c>
      <c r="AL412" s="30" t="str">
        <f>IF(SUM('Sales by Agent'!AJ412:AL412)&gt;0,"YES","NO")</f>
        <v>NO</v>
      </c>
      <c r="AM412" s="30" t="str">
        <f>IF(SUM('Sales by Agent'!AK412:AM412)&gt;0,"YES","NO")</f>
        <v>NO</v>
      </c>
      <c r="AN412" s="30" t="str">
        <f>IF(SUM('Sales by Agent'!AL412:AN412)&gt;0,"YES","NO")</f>
        <v>NO</v>
      </c>
      <c r="AO412" s="30" t="str">
        <f>IF(SUM('Sales by Agent'!AM412:AO412)&gt;0,"YES","NO")</f>
        <v>NO</v>
      </c>
      <c r="AP412" s="30" t="str">
        <f>IF(SUM('Sales by Agent'!AN412:AP412)&gt;0,"YES","NO")</f>
        <v>NO</v>
      </c>
      <c r="AQ412" s="30" t="str">
        <f>IF(SUM('Sales by Agent'!AO412:AQ412)&gt;0,"YES","NO")</f>
        <v>NO</v>
      </c>
      <c r="AR412" s="30" t="str">
        <f>IF(SUM('Sales by Agent'!AP412:AR412)&gt;0,"YES","NO")</f>
        <v>NO</v>
      </c>
      <c r="AS412" s="30" t="str">
        <f>IF(SUM('Sales by Agent'!AQ412:AS412)&gt;0,"YES","NO")</f>
        <v>NO</v>
      </c>
      <c r="AT412" s="30" t="str">
        <f>IF(SUM('Sales by Agent'!AR412:AT412)&gt;0,"YES","NO")</f>
        <v>NO</v>
      </c>
      <c r="AU412" s="30" t="str">
        <f>IF(SUM('Sales by Agent'!AS412:AU412)&gt;0,"YES","NO")</f>
        <v>NO</v>
      </c>
      <c r="AV412" s="30" t="str">
        <f>IF(SUM('Sales by Agent'!AT412:AV412)&gt;0,"YES","NO")</f>
        <v>NO</v>
      </c>
      <c r="AW412" s="87"/>
      <c r="AX412" t="str">
        <f t="shared" si="68"/>
        <v>NO</v>
      </c>
      <c r="AY412" t="str">
        <f t="shared" si="69"/>
        <v>NO</v>
      </c>
      <c r="AZ412" t="str">
        <f t="shared" si="70"/>
        <v>NO</v>
      </c>
      <c r="BA412" t="str">
        <f t="shared" si="71"/>
        <v>NO</v>
      </c>
      <c r="BB412" t="str">
        <f t="shared" si="72"/>
        <v>NO</v>
      </c>
      <c r="BC412" t="str">
        <f t="shared" si="73"/>
        <v>NO</v>
      </c>
      <c r="BD412" t="str">
        <f t="shared" si="74"/>
        <v>NO</v>
      </c>
      <c r="BE412" t="str">
        <f t="shared" si="75"/>
        <v>NO</v>
      </c>
      <c r="BF412" t="str">
        <f t="shared" si="76"/>
        <v>NO</v>
      </c>
      <c r="BG412" t="str">
        <f t="shared" si="77"/>
        <v>NO</v>
      </c>
      <c r="BH412" t="str">
        <f t="shared" si="67"/>
        <v>NO</v>
      </c>
    </row>
    <row r="413" spans="1:60">
      <c r="A413" s="564" t="s">
        <v>2397</v>
      </c>
      <c r="B413" s="564" t="s">
        <v>2721</v>
      </c>
      <c r="C413" s="564" t="s">
        <v>376</v>
      </c>
      <c r="D413" s="564" t="s">
        <v>954</v>
      </c>
      <c r="E413" s="564" t="s">
        <v>1005</v>
      </c>
      <c r="F413" s="565">
        <v>0</v>
      </c>
      <c r="G413" s="87"/>
      <c r="H413" s="87"/>
      <c r="I413" s="30" t="str">
        <f>IF(SUM('Sales by Agent'!G413:I413)&gt;0,"YES","NO")</f>
        <v>NO</v>
      </c>
      <c r="J413" s="30" t="str">
        <f>IF(SUM('Sales by Agent'!H413:J413)&gt;0,"YES","NO")</f>
        <v>NO</v>
      </c>
      <c r="K413" s="30" t="str">
        <f>IF(SUM('Sales by Agent'!I413:K413)&gt;0,"YES","NO")</f>
        <v>NO</v>
      </c>
      <c r="L413" s="30" t="str">
        <f>IF(SUM('Sales by Agent'!J413:L413)&gt;0,"YES","NO")</f>
        <v>NO</v>
      </c>
      <c r="M413" s="30" t="str">
        <f>IF(SUM('Sales by Agent'!K413:M413)&gt;0,"YES","NO")</f>
        <v>NO</v>
      </c>
      <c r="N413" s="30" t="str">
        <f>IF(SUM('Sales by Agent'!L413:N413)&gt;0,"YES","NO")</f>
        <v>NO</v>
      </c>
      <c r="O413" s="30" t="str">
        <f>IF(SUM('Sales by Agent'!M413:O413)&gt;0,"YES","NO")</f>
        <v>NO</v>
      </c>
      <c r="P413" s="30" t="str">
        <f>IF(SUM('Sales by Agent'!N413:P413)&gt;0,"YES","NO")</f>
        <v>NO</v>
      </c>
      <c r="Q413" s="30" t="str">
        <f>IF(SUM('Sales by Agent'!O413:Q413)&gt;0,"YES","NO")</f>
        <v>NO</v>
      </c>
      <c r="R413" s="30" t="str">
        <f>IF(SUM('Sales by Agent'!P413:R413)&gt;0,"YES","NO")</f>
        <v>NO</v>
      </c>
      <c r="S413" s="30" t="str">
        <f>IF(SUM('Sales by Agent'!Q413:S413)&gt;0,"YES","NO")</f>
        <v>NO</v>
      </c>
      <c r="T413" s="30" t="str">
        <f>IF(SUM('Sales by Agent'!R413:T413)&gt;0,"YES","NO")</f>
        <v>NO</v>
      </c>
      <c r="U413" s="30" t="str">
        <f>IF(SUM('Sales by Agent'!S413:U413)&gt;0,"YES","NO")</f>
        <v>NO</v>
      </c>
      <c r="V413" s="30" t="str">
        <f>IF(SUM('Sales by Agent'!T413:V413)&gt;0,"YES","NO")</f>
        <v>NO</v>
      </c>
      <c r="W413" s="30" t="str">
        <f>IF(SUM('Sales by Agent'!U413:W413)&gt;0,"YES","NO")</f>
        <v>NO</v>
      </c>
      <c r="X413" s="30" t="str">
        <f>IF(SUM('Sales by Agent'!V413:X413)&gt;0,"YES","NO")</f>
        <v>NO</v>
      </c>
      <c r="Y413" s="30" t="str">
        <f>IF(SUM('Sales by Agent'!W413:Y413)&gt;0,"YES","NO")</f>
        <v>NO</v>
      </c>
      <c r="Z413" s="30" t="str">
        <f>IF(SUM('Sales by Agent'!X413:Z413)&gt;0,"YES","NO")</f>
        <v>NO</v>
      </c>
      <c r="AA413" s="30" t="str">
        <f>IF(SUM('Sales by Agent'!Y413:AA413)&gt;0,"YES","NO")</f>
        <v>NO</v>
      </c>
      <c r="AB413" s="30" t="str">
        <f>IF(SUM('Sales by Agent'!Z413:AB413)&gt;0,"YES","NO")</f>
        <v>NO</v>
      </c>
      <c r="AC413" s="30" t="str">
        <f>IF(SUM('Sales by Agent'!AA413:AC413)&gt;0,"YES","NO")</f>
        <v>NO</v>
      </c>
      <c r="AD413" s="30" t="str">
        <f>IF(SUM('Sales by Agent'!AB413:AD413)&gt;0,"YES","NO")</f>
        <v>NO</v>
      </c>
      <c r="AE413" s="30" t="str">
        <f>IF(SUM('Sales by Agent'!AC413:AE413)&gt;0,"YES","NO")</f>
        <v>NO</v>
      </c>
      <c r="AF413" s="30" t="str">
        <f>IF(SUM('Sales by Agent'!AD413:AF413)&gt;0,"YES","NO")</f>
        <v>NO</v>
      </c>
      <c r="AG413" s="30" t="str">
        <f>IF(SUM('Sales by Agent'!AE413:AG413)&gt;0,"YES","NO")</f>
        <v>NO</v>
      </c>
      <c r="AH413" s="30" t="str">
        <f>IF(SUM('Sales by Agent'!AF413:AH413)&gt;0,"YES","NO")</f>
        <v>NO</v>
      </c>
      <c r="AI413" s="30" t="str">
        <f>IF(SUM('Sales by Agent'!AG413:AI413)&gt;0,"YES","NO")</f>
        <v>NO</v>
      </c>
      <c r="AJ413" s="30" t="str">
        <f>IF(SUM('Sales by Agent'!AH413:AJ413)&gt;0,"YES","NO")</f>
        <v>NO</v>
      </c>
      <c r="AK413" s="30" t="str">
        <f>IF(SUM('Sales by Agent'!AI413:AK413)&gt;0,"YES","NO")</f>
        <v>NO</v>
      </c>
      <c r="AL413" s="30" t="str">
        <f>IF(SUM('Sales by Agent'!AJ413:AL413)&gt;0,"YES","NO")</f>
        <v>NO</v>
      </c>
      <c r="AM413" s="30" t="str">
        <f>IF(SUM('Sales by Agent'!AK413:AM413)&gt;0,"YES","NO")</f>
        <v>NO</v>
      </c>
      <c r="AN413" s="30" t="str">
        <f>IF(SUM('Sales by Agent'!AL413:AN413)&gt;0,"YES","NO")</f>
        <v>NO</v>
      </c>
      <c r="AO413" s="30" t="str">
        <f>IF(SUM('Sales by Agent'!AM413:AO413)&gt;0,"YES","NO")</f>
        <v>NO</v>
      </c>
      <c r="AP413" s="30" t="str">
        <f>IF(SUM('Sales by Agent'!AN413:AP413)&gt;0,"YES","NO")</f>
        <v>NO</v>
      </c>
      <c r="AQ413" s="30" t="str">
        <f>IF(SUM('Sales by Agent'!AO413:AQ413)&gt;0,"YES","NO")</f>
        <v>NO</v>
      </c>
      <c r="AR413" s="30" t="str">
        <f>IF(SUM('Sales by Agent'!AP413:AR413)&gt;0,"YES","NO")</f>
        <v>NO</v>
      </c>
      <c r="AS413" s="30" t="str">
        <f>IF(SUM('Sales by Agent'!AQ413:AS413)&gt;0,"YES","NO")</f>
        <v>NO</v>
      </c>
      <c r="AT413" s="30" t="str">
        <f>IF(SUM('Sales by Agent'!AR413:AT413)&gt;0,"YES","NO")</f>
        <v>NO</v>
      </c>
      <c r="AU413" s="30" t="str">
        <f>IF(SUM('Sales by Agent'!AS413:AU413)&gt;0,"YES","NO")</f>
        <v>NO</v>
      </c>
      <c r="AV413" s="30" t="str">
        <f>IF(SUM('Sales by Agent'!AT413:AV413)&gt;0,"YES","NO")</f>
        <v>NO</v>
      </c>
      <c r="AW413" s="87"/>
      <c r="AX413" t="str">
        <f t="shared" si="68"/>
        <v>NO</v>
      </c>
      <c r="AY413" t="str">
        <f t="shared" si="69"/>
        <v>NO</v>
      </c>
      <c r="AZ413" t="str">
        <f t="shared" si="70"/>
        <v>NO</v>
      </c>
      <c r="BA413" t="str">
        <f t="shared" si="71"/>
        <v>NO</v>
      </c>
      <c r="BB413" t="str">
        <f t="shared" si="72"/>
        <v>NO</v>
      </c>
      <c r="BC413" t="str">
        <f t="shared" si="73"/>
        <v>NO</v>
      </c>
      <c r="BD413" t="str">
        <f t="shared" si="74"/>
        <v>NO</v>
      </c>
      <c r="BE413" t="str">
        <f t="shared" si="75"/>
        <v>NO</v>
      </c>
      <c r="BF413" t="str">
        <f t="shared" si="76"/>
        <v>NO</v>
      </c>
      <c r="BG413" t="str">
        <f t="shared" si="77"/>
        <v>NO</v>
      </c>
      <c r="BH413" t="str">
        <f t="shared" si="67"/>
        <v>NO</v>
      </c>
    </row>
    <row r="414" spans="1:60">
      <c r="A414" s="564" t="s">
        <v>211</v>
      </c>
      <c r="B414" s="564" t="s">
        <v>2722</v>
      </c>
      <c r="C414" s="564" t="s">
        <v>376</v>
      </c>
      <c r="D414" s="564" t="s">
        <v>954</v>
      </c>
      <c r="E414" s="564" t="s">
        <v>1005</v>
      </c>
      <c r="F414" s="565">
        <v>15178455</v>
      </c>
      <c r="G414" s="31"/>
      <c r="H414" s="31"/>
      <c r="I414" s="30" t="str">
        <f>IF(SUM('Sales by Agent'!G414:I414)&gt;0,"YES","NO")</f>
        <v>NO</v>
      </c>
      <c r="J414" s="30" t="str">
        <f>IF(SUM('Sales by Agent'!H414:J414)&gt;0,"YES","NO")</f>
        <v>NO</v>
      </c>
      <c r="K414" s="30" t="str">
        <f>IF(SUM('Sales by Agent'!I414:K414)&gt;0,"YES","NO")</f>
        <v>YES</v>
      </c>
      <c r="L414" s="30" t="str">
        <f>IF(SUM('Sales by Agent'!J414:L414)&gt;0,"YES","NO")</f>
        <v>YES</v>
      </c>
      <c r="M414" s="30" t="str">
        <f>IF(SUM('Sales by Agent'!K414:M414)&gt;0,"YES","NO")</f>
        <v>YES</v>
      </c>
      <c r="N414" s="30" t="str">
        <f>IF(SUM('Sales by Agent'!L414:N414)&gt;0,"YES","NO")</f>
        <v>YES</v>
      </c>
      <c r="O414" s="30" t="str">
        <f>IF(SUM('Sales by Agent'!M414:O414)&gt;0,"YES","NO")</f>
        <v>YES</v>
      </c>
      <c r="P414" s="30" t="str">
        <f>IF(SUM('Sales by Agent'!N414:P414)&gt;0,"YES","NO")</f>
        <v>YES</v>
      </c>
      <c r="Q414" s="30" t="str">
        <f>IF(SUM('Sales by Agent'!O414:Q414)&gt;0,"YES","NO")</f>
        <v>YES</v>
      </c>
      <c r="R414" s="30" t="str">
        <f>IF(SUM('Sales by Agent'!P414:R414)&gt;0,"YES","NO")</f>
        <v>YES</v>
      </c>
      <c r="S414" s="30" t="str">
        <f>IF(SUM('Sales by Agent'!Q414:S414)&gt;0,"YES","NO")</f>
        <v>YES</v>
      </c>
      <c r="T414" s="30" t="str">
        <f>IF(SUM('Sales by Agent'!R414:T414)&gt;0,"YES","NO")</f>
        <v>YES</v>
      </c>
      <c r="U414" s="30" t="str">
        <f>IF(SUM('Sales by Agent'!S414:U414)&gt;0,"YES","NO")</f>
        <v>YES</v>
      </c>
      <c r="V414" s="30" t="str">
        <f>IF(SUM('Sales by Agent'!T414:V414)&gt;0,"YES","NO")</f>
        <v>YES</v>
      </c>
      <c r="W414" s="30" t="str">
        <f>IF(SUM('Sales by Agent'!U414:W414)&gt;0,"YES","NO")</f>
        <v>YES</v>
      </c>
      <c r="X414" s="30" t="str">
        <f>IF(SUM('Sales by Agent'!V414:X414)&gt;0,"YES","NO")</f>
        <v>YES</v>
      </c>
      <c r="Y414" s="30" t="str">
        <f>IF(SUM('Sales by Agent'!W414:Y414)&gt;0,"YES","NO")</f>
        <v>YES</v>
      </c>
      <c r="Z414" s="30" t="str">
        <f>IF(SUM('Sales by Agent'!X414:Z414)&gt;0,"YES","NO")</f>
        <v>YES</v>
      </c>
      <c r="AA414" s="30" t="str">
        <f>IF(SUM('Sales by Agent'!Y414:AA414)&gt;0,"YES","NO")</f>
        <v>YES</v>
      </c>
      <c r="AB414" s="30" t="str">
        <f>IF(SUM('Sales by Agent'!Z414:AB414)&gt;0,"YES","NO")</f>
        <v>YES</v>
      </c>
      <c r="AC414" s="30" t="str">
        <f>IF(SUM('Sales by Agent'!AA414:AC414)&gt;0,"YES","NO")</f>
        <v>YES</v>
      </c>
      <c r="AD414" s="30" t="str">
        <f>IF(SUM('Sales by Agent'!AB414:AD414)&gt;0,"YES","NO")</f>
        <v>YES</v>
      </c>
      <c r="AE414" s="30" t="str">
        <f>IF(SUM('Sales by Agent'!AC414:AE414)&gt;0,"YES","NO")</f>
        <v>YES</v>
      </c>
      <c r="AF414" s="30" t="str">
        <f>IF(SUM('Sales by Agent'!AD414:AF414)&gt;0,"YES","NO")</f>
        <v>YES</v>
      </c>
      <c r="AG414" s="30" t="str">
        <f>IF(SUM('Sales by Agent'!AE414:AG414)&gt;0,"YES","NO")</f>
        <v>YES</v>
      </c>
      <c r="AH414" s="30" t="str">
        <f>IF(SUM('Sales by Agent'!AF414:AH414)&gt;0,"YES","NO")</f>
        <v>YES</v>
      </c>
      <c r="AI414" s="30" t="str">
        <f>IF(SUM('Sales by Agent'!AG414:AI414)&gt;0,"YES","NO")</f>
        <v>YES</v>
      </c>
      <c r="AJ414" s="30" t="str">
        <f>IF(SUM('Sales by Agent'!AH414:AJ414)&gt;0,"YES","NO")</f>
        <v>YES</v>
      </c>
      <c r="AK414" s="30" t="str">
        <f>IF(SUM('Sales by Agent'!AI414:AK414)&gt;0,"YES","NO")</f>
        <v>YES</v>
      </c>
      <c r="AL414" s="30" t="str">
        <f>IF(SUM('Sales by Agent'!AJ414:AL414)&gt;0,"YES","NO")</f>
        <v>YES</v>
      </c>
      <c r="AM414" s="30" t="str">
        <f>IF(SUM('Sales by Agent'!AK414:AM414)&gt;0,"YES","NO")</f>
        <v>YES</v>
      </c>
      <c r="AN414" s="30" t="str">
        <f>IF(SUM('Sales by Agent'!AL414:AN414)&gt;0,"YES","NO")</f>
        <v>YES</v>
      </c>
      <c r="AO414" s="30" t="str">
        <f>IF(SUM('Sales by Agent'!AM414:AO414)&gt;0,"YES","NO")</f>
        <v>YES</v>
      </c>
      <c r="AP414" s="30" t="str">
        <f>IF(SUM('Sales by Agent'!AN414:AP414)&gt;0,"YES","NO")</f>
        <v>YES</v>
      </c>
      <c r="AQ414" s="30" t="str">
        <f>IF(SUM('Sales by Agent'!AO414:AQ414)&gt;0,"YES","NO")</f>
        <v>YES</v>
      </c>
      <c r="AR414" s="30" t="str">
        <f>IF(SUM('Sales by Agent'!AP414:AR414)&gt;0,"YES","NO")</f>
        <v>YES</v>
      </c>
      <c r="AS414" s="30" t="str">
        <f>IF(SUM('Sales by Agent'!AQ414:AS414)&gt;0,"YES","NO")</f>
        <v>YES</v>
      </c>
      <c r="AT414" s="30" t="str">
        <f>IF(SUM('Sales by Agent'!AR414:AT414)&gt;0,"YES","NO")</f>
        <v>YES</v>
      </c>
      <c r="AU414" s="30" t="str">
        <f>IF(SUM('Sales by Agent'!AS414:AU414)&gt;0,"YES","NO")</f>
        <v>YES</v>
      </c>
      <c r="AV414" s="30" t="str">
        <f>IF(SUM('Sales by Agent'!AT414:AV414)&gt;0,"YES","NO")</f>
        <v>YES</v>
      </c>
      <c r="AW414" s="87"/>
      <c r="AX414" t="str">
        <f t="shared" si="68"/>
        <v>NO</v>
      </c>
      <c r="AY414" t="str">
        <f t="shared" si="69"/>
        <v>NO</v>
      </c>
      <c r="AZ414" t="str">
        <f t="shared" si="70"/>
        <v>NO</v>
      </c>
      <c r="BA414" t="str">
        <f t="shared" si="71"/>
        <v>NO</v>
      </c>
      <c r="BB414" t="str">
        <f t="shared" si="72"/>
        <v>NO</v>
      </c>
      <c r="BC414" t="str">
        <f t="shared" si="73"/>
        <v>NO</v>
      </c>
      <c r="BD414" t="str">
        <f t="shared" si="74"/>
        <v>NO</v>
      </c>
      <c r="BE414" t="str">
        <f t="shared" si="75"/>
        <v>NO</v>
      </c>
      <c r="BF414" t="str">
        <f t="shared" si="76"/>
        <v>NO</v>
      </c>
      <c r="BG414" t="str">
        <f t="shared" si="77"/>
        <v>NO</v>
      </c>
      <c r="BH414" t="str">
        <f t="shared" si="67"/>
        <v>NO</v>
      </c>
    </row>
    <row r="415" spans="1:60">
      <c r="A415" s="564" t="s">
        <v>212</v>
      </c>
      <c r="B415" s="564" t="s">
        <v>2723</v>
      </c>
      <c r="C415" s="564" t="s">
        <v>376</v>
      </c>
      <c r="D415" s="564" t="s">
        <v>954</v>
      </c>
      <c r="E415" s="564" t="s">
        <v>1005</v>
      </c>
      <c r="F415" s="565">
        <v>606840</v>
      </c>
      <c r="G415" s="31"/>
      <c r="H415" s="31"/>
      <c r="I415" s="30" t="str">
        <f>IF(SUM('Sales by Agent'!G415:I415)&gt;0,"YES","NO")</f>
        <v>NO</v>
      </c>
      <c r="J415" s="30" t="str">
        <f>IF(SUM('Sales by Agent'!H415:J415)&gt;0,"YES","NO")</f>
        <v>NO</v>
      </c>
      <c r="K415" s="30" t="str">
        <f>IF(SUM('Sales by Agent'!I415:K415)&gt;0,"YES","NO")</f>
        <v>YES</v>
      </c>
      <c r="L415" s="30" t="str">
        <f>IF(SUM('Sales by Agent'!J415:L415)&gt;0,"YES","NO")</f>
        <v>YES</v>
      </c>
      <c r="M415" s="30" t="str">
        <f>IF(SUM('Sales by Agent'!K415:M415)&gt;0,"YES","NO")</f>
        <v>YES</v>
      </c>
      <c r="N415" s="30" t="str">
        <f>IF(SUM('Sales by Agent'!L415:N415)&gt;0,"YES","NO")</f>
        <v>YES</v>
      </c>
      <c r="O415" s="30" t="str">
        <f>IF(SUM('Sales by Agent'!M415:O415)&gt;0,"YES","NO")</f>
        <v>YES</v>
      </c>
      <c r="P415" s="30" t="str">
        <f>IF(SUM('Sales by Agent'!N415:P415)&gt;0,"YES","NO")</f>
        <v>YES</v>
      </c>
      <c r="Q415" s="30" t="str">
        <f>IF(SUM('Sales by Agent'!O415:Q415)&gt;0,"YES","NO")</f>
        <v>YES</v>
      </c>
      <c r="R415" s="30" t="str">
        <f>IF(SUM('Sales by Agent'!P415:R415)&gt;0,"YES","NO")</f>
        <v>YES</v>
      </c>
      <c r="S415" s="30" t="str">
        <f>IF(SUM('Sales by Agent'!Q415:S415)&gt;0,"YES","NO")</f>
        <v>YES</v>
      </c>
      <c r="T415" s="30" t="str">
        <f>IF(SUM('Sales by Agent'!R415:T415)&gt;0,"YES","NO")</f>
        <v>YES</v>
      </c>
      <c r="U415" s="30" t="str">
        <f>IF(SUM('Sales by Agent'!S415:U415)&gt;0,"YES","NO")</f>
        <v>YES</v>
      </c>
      <c r="V415" s="30" t="str">
        <f>IF(SUM('Sales by Agent'!T415:V415)&gt;0,"YES","NO")</f>
        <v>YES</v>
      </c>
      <c r="W415" s="30" t="str">
        <f>IF(SUM('Sales by Agent'!U415:W415)&gt;0,"YES","NO")</f>
        <v>YES</v>
      </c>
      <c r="X415" s="30" t="str">
        <f>IF(SUM('Sales by Agent'!V415:X415)&gt;0,"YES","NO")</f>
        <v>YES</v>
      </c>
      <c r="Y415" s="30" t="str">
        <f>IF(SUM('Sales by Agent'!W415:Y415)&gt;0,"YES","NO")</f>
        <v>YES</v>
      </c>
      <c r="Z415" s="30" t="str">
        <f>IF(SUM('Sales by Agent'!X415:Z415)&gt;0,"YES","NO")</f>
        <v>YES</v>
      </c>
      <c r="AA415" s="30" t="str">
        <f>IF(SUM('Sales by Agent'!Y415:AA415)&gt;0,"YES","NO")</f>
        <v>NO</v>
      </c>
      <c r="AB415" s="30" t="str">
        <f>IF(SUM('Sales by Agent'!Z415:AB415)&gt;0,"YES","NO")</f>
        <v>NO</v>
      </c>
      <c r="AC415" s="30" t="str">
        <f>IF(SUM('Sales by Agent'!AA415:AC415)&gt;0,"YES","NO")</f>
        <v>NO</v>
      </c>
      <c r="AD415" s="30" t="str">
        <f>IF(SUM('Sales by Agent'!AB415:AD415)&gt;0,"YES","NO")</f>
        <v>NO</v>
      </c>
      <c r="AE415" s="30" t="str">
        <f>IF(SUM('Sales by Agent'!AC415:AE415)&gt;0,"YES","NO")</f>
        <v>NO</v>
      </c>
      <c r="AF415" s="30" t="str">
        <f>IF(SUM('Sales by Agent'!AD415:AF415)&gt;0,"YES","NO")</f>
        <v>NO</v>
      </c>
      <c r="AG415" s="30" t="str">
        <f>IF(SUM('Sales by Agent'!AE415:AG415)&gt;0,"YES","NO")</f>
        <v>NO</v>
      </c>
      <c r="AH415" s="30" t="str">
        <f>IF(SUM('Sales by Agent'!AF415:AH415)&gt;0,"YES","NO")</f>
        <v>NO</v>
      </c>
      <c r="AI415" s="30" t="str">
        <f>IF(SUM('Sales by Agent'!AG415:AI415)&gt;0,"YES","NO")</f>
        <v>NO</v>
      </c>
      <c r="AJ415" s="30" t="str">
        <f>IF(SUM('Sales by Agent'!AH415:AJ415)&gt;0,"YES","NO")</f>
        <v>NO</v>
      </c>
      <c r="AK415" s="30" t="str">
        <f>IF(SUM('Sales by Agent'!AI415:AK415)&gt;0,"YES","NO")</f>
        <v>NO</v>
      </c>
      <c r="AL415" s="30" t="str">
        <f>IF(SUM('Sales by Agent'!AJ415:AL415)&gt;0,"YES","NO")</f>
        <v>NO</v>
      </c>
      <c r="AM415" s="30" t="str">
        <f>IF(SUM('Sales by Agent'!AK415:AM415)&gt;0,"YES","NO")</f>
        <v>NO</v>
      </c>
      <c r="AN415" s="30" t="str">
        <f>IF(SUM('Sales by Agent'!AL415:AN415)&gt;0,"YES","NO")</f>
        <v>NO</v>
      </c>
      <c r="AO415" s="30" t="str">
        <f>IF(SUM('Sales by Agent'!AM415:AO415)&gt;0,"YES","NO")</f>
        <v>NO</v>
      </c>
      <c r="AP415" s="30" t="str">
        <f>IF(SUM('Sales by Agent'!AN415:AP415)&gt;0,"YES","NO")</f>
        <v>NO</v>
      </c>
      <c r="AQ415" s="30" t="str">
        <f>IF(SUM('Sales by Agent'!AO415:AQ415)&gt;0,"YES","NO")</f>
        <v>NO</v>
      </c>
      <c r="AR415" s="30" t="str">
        <f>IF(SUM('Sales by Agent'!AP415:AR415)&gt;0,"YES","NO")</f>
        <v>NO</v>
      </c>
      <c r="AS415" s="30" t="str">
        <f>IF(SUM('Sales by Agent'!AQ415:AS415)&gt;0,"YES","NO")</f>
        <v>NO</v>
      </c>
      <c r="AT415" s="30" t="str">
        <f>IF(SUM('Sales by Agent'!AR415:AT415)&gt;0,"YES","NO")</f>
        <v>NO</v>
      </c>
      <c r="AU415" s="30" t="str">
        <f>IF(SUM('Sales by Agent'!AS415:AU415)&gt;0,"YES","NO")</f>
        <v>NO</v>
      </c>
      <c r="AV415" s="30" t="str">
        <f>IF(SUM('Sales by Agent'!AT415:AV415)&gt;0,"YES","NO")</f>
        <v>NO</v>
      </c>
      <c r="AW415" s="87"/>
      <c r="AX415" t="str">
        <f t="shared" si="68"/>
        <v>NO</v>
      </c>
      <c r="AY415" t="str">
        <f t="shared" si="69"/>
        <v>NO</v>
      </c>
      <c r="AZ415" t="str">
        <f t="shared" si="70"/>
        <v>NO</v>
      </c>
      <c r="BA415" t="str">
        <f t="shared" si="71"/>
        <v>NO</v>
      </c>
      <c r="BB415" t="str">
        <f t="shared" si="72"/>
        <v>NO</v>
      </c>
      <c r="BC415" t="str">
        <f t="shared" si="73"/>
        <v>NO</v>
      </c>
      <c r="BD415" t="str">
        <f t="shared" si="74"/>
        <v>NO</v>
      </c>
      <c r="BE415" t="str">
        <f t="shared" si="75"/>
        <v>NO</v>
      </c>
      <c r="BF415" t="str">
        <f t="shared" si="76"/>
        <v>NO</v>
      </c>
      <c r="BG415" t="str">
        <f t="shared" si="77"/>
        <v>NO</v>
      </c>
      <c r="BH415" t="str">
        <f t="shared" si="67"/>
        <v>NO</v>
      </c>
    </row>
    <row r="416" spans="1:60">
      <c r="A416" s="564" t="s">
        <v>313</v>
      </c>
      <c r="B416" s="564" t="s">
        <v>2724</v>
      </c>
      <c r="C416" s="564" t="s">
        <v>376</v>
      </c>
      <c r="D416" s="564" t="s">
        <v>954</v>
      </c>
      <c r="E416" s="564" t="s">
        <v>1005</v>
      </c>
      <c r="F416" s="565">
        <v>302850</v>
      </c>
      <c r="G416" s="31"/>
      <c r="H416" s="31"/>
      <c r="I416" s="30" t="str">
        <f>IF(SUM('Sales by Agent'!G416:I416)&gt;0,"YES","NO")</f>
        <v>NO</v>
      </c>
      <c r="J416" s="30" t="str">
        <f>IF(SUM('Sales by Agent'!H416:J416)&gt;0,"YES","NO")</f>
        <v>NO</v>
      </c>
      <c r="K416" s="30" t="str">
        <f>IF(SUM('Sales by Agent'!I416:K416)&gt;0,"YES","NO")</f>
        <v>NO</v>
      </c>
      <c r="L416" s="30" t="str">
        <f>IF(SUM('Sales by Agent'!J416:L416)&gt;0,"YES","NO")</f>
        <v>NO</v>
      </c>
      <c r="M416" s="30" t="str">
        <f>IF(SUM('Sales by Agent'!K416:M416)&gt;0,"YES","NO")</f>
        <v>YES</v>
      </c>
      <c r="N416" s="30" t="str">
        <f>IF(SUM('Sales by Agent'!L416:N416)&gt;0,"YES","NO")</f>
        <v>YES</v>
      </c>
      <c r="O416" s="30" t="str">
        <f>IF(SUM('Sales by Agent'!M416:O416)&gt;0,"YES","NO")</f>
        <v>YES</v>
      </c>
      <c r="P416" s="30" t="str">
        <f>IF(SUM('Sales by Agent'!N416:P416)&gt;0,"YES","NO")</f>
        <v>NO</v>
      </c>
      <c r="Q416" s="30" t="str">
        <f>IF(SUM('Sales by Agent'!O416:Q416)&gt;0,"YES","NO")</f>
        <v>YES</v>
      </c>
      <c r="R416" s="30" t="str">
        <f>IF(SUM('Sales by Agent'!P416:R416)&gt;0,"YES","NO")</f>
        <v>YES</v>
      </c>
      <c r="S416" s="30" t="str">
        <f>IF(SUM('Sales by Agent'!Q416:S416)&gt;0,"YES","NO")</f>
        <v>YES</v>
      </c>
      <c r="T416" s="30" t="str">
        <f>IF(SUM('Sales by Agent'!R416:T416)&gt;0,"YES","NO")</f>
        <v>YES</v>
      </c>
      <c r="U416" s="30" t="str">
        <f>IF(SUM('Sales by Agent'!S416:U416)&gt;0,"YES","NO")</f>
        <v>YES</v>
      </c>
      <c r="V416" s="30" t="str">
        <f>IF(SUM('Sales by Agent'!T416:V416)&gt;0,"YES","NO")</f>
        <v>YES</v>
      </c>
      <c r="W416" s="30" t="str">
        <f>IF(SUM('Sales by Agent'!U416:W416)&gt;0,"YES","NO")</f>
        <v>YES</v>
      </c>
      <c r="X416" s="30" t="str">
        <f>IF(SUM('Sales by Agent'!V416:X416)&gt;0,"YES","NO")</f>
        <v>YES</v>
      </c>
      <c r="Y416" s="30" t="str">
        <f>IF(SUM('Sales by Agent'!W416:Y416)&gt;0,"YES","NO")</f>
        <v>YES</v>
      </c>
      <c r="Z416" s="30" t="str">
        <f>IF(SUM('Sales by Agent'!X416:Z416)&gt;0,"YES","NO")</f>
        <v>NO</v>
      </c>
      <c r="AA416" s="30" t="str">
        <f>IF(SUM('Sales by Agent'!Y416:AA416)&gt;0,"YES","NO")</f>
        <v>NO</v>
      </c>
      <c r="AB416" s="30" t="str">
        <f>IF(SUM('Sales by Agent'!Z416:AB416)&gt;0,"YES","NO")</f>
        <v>NO</v>
      </c>
      <c r="AC416" s="30" t="str">
        <f>IF(SUM('Sales by Agent'!AA416:AC416)&gt;0,"YES","NO")</f>
        <v>NO</v>
      </c>
      <c r="AD416" s="30" t="str">
        <f>IF(SUM('Sales by Agent'!AB416:AD416)&gt;0,"YES","NO")</f>
        <v>NO</v>
      </c>
      <c r="AE416" s="30" t="str">
        <f>IF(SUM('Sales by Agent'!AC416:AE416)&gt;0,"YES","NO")</f>
        <v>NO</v>
      </c>
      <c r="AF416" s="30" t="str">
        <f>IF(SUM('Sales by Agent'!AD416:AF416)&gt;0,"YES","NO")</f>
        <v>NO</v>
      </c>
      <c r="AG416" s="30" t="str">
        <f>IF(SUM('Sales by Agent'!AE416:AG416)&gt;0,"YES","NO")</f>
        <v>NO</v>
      </c>
      <c r="AH416" s="30" t="str">
        <f>IF(SUM('Sales by Agent'!AF416:AH416)&gt;0,"YES","NO")</f>
        <v>NO</v>
      </c>
      <c r="AI416" s="30" t="str">
        <f>IF(SUM('Sales by Agent'!AG416:AI416)&gt;0,"YES","NO")</f>
        <v>NO</v>
      </c>
      <c r="AJ416" s="30" t="str">
        <f>IF(SUM('Sales by Agent'!AH416:AJ416)&gt;0,"YES","NO")</f>
        <v>NO</v>
      </c>
      <c r="AK416" s="30" t="str">
        <f>IF(SUM('Sales by Agent'!AI416:AK416)&gt;0,"YES","NO")</f>
        <v>NO</v>
      </c>
      <c r="AL416" s="30" t="str">
        <f>IF(SUM('Sales by Agent'!AJ416:AL416)&gt;0,"YES","NO")</f>
        <v>NO</v>
      </c>
      <c r="AM416" s="30" t="str">
        <f>IF(SUM('Sales by Agent'!AK416:AM416)&gt;0,"YES","NO")</f>
        <v>NO</v>
      </c>
      <c r="AN416" s="30" t="str">
        <f>IF(SUM('Sales by Agent'!AL416:AN416)&gt;0,"YES","NO")</f>
        <v>NO</v>
      </c>
      <c r="AO416" s="30" t="str">
        <f>IF(SUM('Sales by Agent'!AM416:AO416)&gt;0,"YES","NO")</f>
        <v>NO</v>
      </c>
      <c r="AP416" s="30" t="str">
        <f>IF(SUM('Sales by Agent'!AN416:AP416)&gt;0,"YES","NO")</f>
        <v>NO</v>
      </c>
      <c r="AQ416" s="30" t="str">
        <f>IF(SUM('Sales by Agent'!AO416:AQ416)&gt;0,"YES","NO")</f>
        <v>NO</v>
      </c>
      <c r="AR416" s="30" t="str">
        <f>IF(SUM('Sales by Agent'!AP416:AR416)&gt;0,"YES","NO")</f>
        <v>NO</v>
      </c>
      <c r="AS416" s="30" t="str">
        <f>IF(SUM('Sales by Agent'!AQ416:AS416)&gt;0,"YES","NO")</f>
        <v>NO</v>
      </c>
      <c r="AT416" s="30" t="str">
        <f>IF(SUM('Sales by Agent'!AR416:AT416)&gt;0,"YES","NO")</f>
        <v>NO</v>
      </c>
      <c r="AU416" s="30" t="str">
        <f>IF(SUM('Sales by Agent'!AS416:AU416)&gt;0,"YES","NO")</f>
        <v>NO</v>
      </c>
      <c r="AV416" s="30" t="str">
        <f>IF(SUM('Sales by Agent'!AT416:AV416)&gt;0,"YES","NO")</f>
        <v>NO</v>
      </c>
      <c r="AW416" s="87"/>
      <c r="AX416" t="str">
        <f t="shared" si="68"/>
        <v>NO</v>
      </c>
      <c r="AY416" t="str">
        <f t="shared" si="69"/>
        <v>NO</v>
      </c>
      <c r="AZ416" t="str">
        <f t="shared" si="70"/>
        <v>NO</v>
      </c>
      <c r="BA416" t="str">
        <f t="shared" si="71"/>
        <v>NO</v>
      </c>
      <c r="BB416" t="str">
        <f t="shared" si="72"/>
        <v>NO</v>
      </c>
      <c r="BC416" t="str">
        <f t="shared" si="73"/>
        <v>NO</v>
      </c>
      <c r="BD416" t="str">
        <f t="shared" si="74"/>
        <v>NO</v>
      </c>
      <c r="BE416" t="str">
        <f t="shared" si="75"/>
        <v>NO</v>
      </c>
      <c r="BF416" t="str">
        <f t="shared" si="76"/>
        <v>NO</v>
      </c>
      <c r="BG416" t="str">
        <f t="shared" si="77"/>
        <v>NO</v>
      </c>
      <c r="BH416" t="str">
        <f t="shared" si="67"/>
        <v>NO</v>
      </c>
    </row>
    <row r="417" spans="1:60">
      <c r="A417" s="564" t="s">
        <v>213</v>
      </c>
      <c r="B417" s="564" t="s">
        <v>2725</v>
      </c>
      <c r="C417" s="564" t="s">
        <v>376</v>
      </c>
      <c r="D417" s="564" t="s">
        <v>954</v>
      </c>
      <c r="E417" s="564" t="s">
        <v>1005</v>
      </c>
      <c r="F417" s="565">
        <v>989545</v>
      </c>
      <c r="G417" s="31"/>
      <c r="H417" s="31"/>
      <c r="I417" s="30" t="str">
        <f>IF(SUM('Sales by Agent'!G417:I417)&gt;0,"YES","NO")</f>
        <v>NO</v>
      </c>
      <c r="J417" s="30" t="str">
        <f>IF(SUM('Sales by Agent'!H417:J417)&gt;0,"YES","NO")</f>
        <v>NO</v>
      </c>
      <c r="K417" s="30" t="str">
        <f>IF(SUM('Sales by Agent'!I417:K417)&gt;0,"YES","NO")</f>
        <v>NO</v>
      </c>
      <c r="L417" s="30" t="str">
        <f>IF(SUM('Sales by Agent'!J417:L417)&gt;0,"YES","NO")</f>
        <v>NO</v>
      </c>
      <c r="M417" s="30" t="str">
        <f>IF(SUM('Sales by Agent'!K417:M417)&gt;0,"YES","NO")</f>
        <v>YES</v>
      </c>
      <c r="N417" s="30" t="str">
        <f>IF(SUM('Sales by Agent'!L417:N417)&gt;0,"YES","NO")</f>
        <v>YES</v>
      </c>
      <c r="O417" s="30" t="str">
        <f>IF(SUM('Sales by Agent'!M417:O417)&gt;0,"YES","NO")</f>
        <v>YES</v>
      </c>
      <c r="P417" s="30" t="str">
        <f>IF(SUM('Sales by Agent'!N417:P417)&gt;0,"YES","NO")</f>
        <v>NO</v>
      </c>
      <c r="Q417" s="30" t="str">
        <f>IF(SUM('Sales by Agent'!O417:Q417)&gt;0,"YES","NO")</f>
        <v>YES</v>
      </c>
      <c r="R417" s="30" t="str">
        <f>IF(SUM('Sales by Agent'!P417:R417)&gt;0,"YES","NO")</f>
        <v>YES</v>
      </c>
      <c r="S417" s="30" t="str">
        <f>IF(SUM('Sales by Agent'!Q417:S417)&gt;0,"YES","NO")</f>
        <v>YES</v>
      </c>
      <c r="T417" s="30" t="str">
        <f>IF(SUM('Sales by Agent'!R417:T417)&gt;0,"YES","NO")</f>
        <v>YES</v>
      </c>
      <c r="U417" s="30" t="str">
        <f>IF(SUM('Sales by Agent'!S417:U417)&gt;0,"YES","NO")</f>
        <v>YES</v>
      </c>
      <c r="V417" s="30" t="str">
        <f>IF(SUM('Sales by Agent'!T417:V417)&gt;0,"YES","NO")</f>
        <v>YES</v>
      </c>
      <c r="W417" s="30" t="str">
        <f>IF(SUM('Sales by Agent'!U417:W417)&gt;0,"YES","NO")</f>
        <v>YES</v>
      </c>
      <c r="X417" s="30" t="str">
        <f>IF(SUM('Sales by Agent'!V417:X417)&gt;0,"YES","NO")</f>
        <v>YES</v>
      </c>
      <c r="Y417" s="30" t="str">
        <f>IF(SUM('Sales by Agent'!W417:Y417)&gt;0,"YES","NO")</f>
        <v>YES</v>
      </c>
      <c r="Z417" s="30" t="str">
        <f>IF(SUM('Sales by Agent'!X417:Z417)&gt;0,"YES","NO")</f>
        <v>YES</v>
      </c>
      <c r="AA417" s="30" t="str">
        <f>IF(SUM('Sales by Agent'!Y417:AA417)&gt;0,"YES","NO")</f>
        <v>YES</v>
      </c>
      <c r="AB417" s="30" t="str">
        <f>IF(SUM('Sales by Agent'!Z417:AB417)&gt;0,"YES","NO")</f>
        <v>YES</v>
      </c>
      <c r="AC417" s="30" t="str">
        <f>IF(SUM('Sales by Agent'!AA417:AC417)&gt;0,"YES","NO")</f>
        <v>YES</v>
      </c>
      <c r="AD417" s="30" t="str">
        <f>IF(SUM('Sales by Agent'!AB417:AD417)&gt;0,"YES","NO")</f>
        <v>YES</v>
      </c>
      <c r="AE417" s="30" t="str">
        <f>IF(SUM('Sales by Agent'!AC417:AE417)&gt;0,"YES","NO")</f>
        <v>YES</v>
      </c>
      <c r="AF417" s="30" t="str">
        <f>IF(SUM('Sales by Agent'!AD417:AF417)&gt;0,"YES","NO")</f>
        <v>YES</v>
      </c>
      <c r="AG417" s="30" t="str">
        <f>IF(SUM('Sales by Agent'!AE417:AG417)&gt;0,"YES","NO")</f>
        <v>YES</v>
      </c>
      <c r="AH417" s="30" t="str">
        <f>IF(SUM('Sales by Agent'!AF417:AH417)&gt;0,"YES","NO")</f>
        <v>YES</v>
      </c>
      <c r="AI417" s="30" t="str">
        <f>IF(SUM('Sales by Agent'!AG417:AI417)&gt;0,"YES","NO")</f>
        <v>YES</v>
      </c>
      <c r="AJ417" s="30" t="str">
        <f>IF(SUM('Sales by Agent'!AH417:AJ417)&gt;0,"YES","NO")</f>
        <v>YES</v>
      </c>
      <c r="AK417" s="30" t="str">
        <f>IF(SUM('Sales by Agent'!AI417:AK417)&gt;0,"YES","NO")</f>
        <v>YES</v>
      </c>
      <c r="AL417" s="30" t="str">
        <f>IF(SUM('Sales by Agent'!AJ417:AL417)&gt;0,"YES","NO")</f>
        <v>YES</v>
      </c>
      <c r="AM417" s="30" t="str">
        <f>IF(SUM('Sales by Agent'!AK417:AM417)&gt;0,"YES","NO")</f>
        <v>YES</v>
      </c>
      <c r="AN417" s="30" t="str">
        <f>IF(SUM('Sales by Agent'!AL417:AN417)&gt;0,"YES","NO")</f>
        <v>YES</v>
      </c>
      <c r="AO417" s="30" t="str">
        <f>IF(SUM('Sales by Agent'!AM417:AO417)&gt;0,"YES","NO")</f>
        <v>YES</v>
      </c>
      <c r="AP417" s="30" t="str">
        <f>IF(SUM('Sales by Agent'!AN417:AP417)&gt;0,"YES","NO")</f>
        <v>YES</v>
      </c>
      <c r="AQ417" s="30" t="str">
        <f>IF(SUM('Sales by Agent'!AO417:AQ417)&gt;0,"YES","NO")</f>
        <v>YES</v>
      </c>
      <c r="AR417" s="30" t="str">
        <f>IF(SUM('Sales by Agent'!AP417:AR417)&gt;0,"YES","NO")</f>
        <v>YES</v>
      </c>
      <c r="AS417" s="30" t="str">
        <f>IF(SUM('Sales by Agent'!AQ417:AS417)&gt;0,"YES","NO")</f>
        <v>NO</v>
      </c>
      <c r="AT417" s="30" t="str">
        <f>IF(SUM('Sales by Agent'!AR417:AT417)&gt;0,"YES","NO")</f>
        <v>NO</v>
      </c>
      <c r="AU417" s="30" t="str">
        <f>IF(SUM('Sales by Agent'!AS417:AU417)&gt;0,"YES","NO")</f>
        <v>NO</v>
      </c>
      <c r="AV417" s="30" t="str">
        <f>IF(SUM('Sales by Agent'!AT417:AV417)&gt;0,"YES","NO")</f>
        <v>NO</v>
      </c>
      <c r="AW417" s="87"/>
      <c r="AX417" t="str">
        <f t="shared" si="68"/>
        <v>NO</v>
      </c>
      <c r="AY417" t="str">
        <f t="shared" si="69"/>
        <v>NO</v>
      </c>
      <c r="AZ417" t="str">
        <f t="shared" si="70"/>
        <v>NO</v>
      </c>
      <c r="BA417" t="str">
        <f t="shared" si="71"/>
        <v>NO</v>
      </c>
      <c r="BB417" t="str">
        <f t="shared" si="72"/>
        <v>NO</v>
      </c>
      <c r="BC417" t="str">
        <f t="shared" si="73"/>
        <v>NO</v>
      </c>
      <c r="BD417" t="str">
        <f t="shared" si="74"/>
        <v>NO</v>
      </c>
      <c r="BE417" t="str">
        <f t="shared" si="75"/>
        <v>NO</v>
      </c>
      <c r="BF417" t="str">
        <f t="shared" si="76"/>
        <v>NO</v>
      </c>
      <c r="BG417" t="str">
        <f t="shared" si="77"/>
        <v>NO</v>
      </c>
      <c r="BH417" t="str">
        <f t="shared" si="67"/>
        <v>NO</v>
      </c>
    </row>
    <row r="418" spans="1:60">
      <c r="A418" s="564" t="s">
        <v>214</v>
      </c>
      <c r="B418" s="564" t="s">
        <v>2726</v>
      </c>
      <c r="C418" s="564" t="s">
        <v>376</v>
      </c>
      <c r="D418" s="564" t="s">
        <v>954</v>
      </c>
      <c r="E418" s="564" t="s">
        <v>1005</v>
      </c>
      <c r="F418" s="565">
        <v>840100</v>
      </c>
      <c r="G418" s="31"/>
      <c r="H418" s="31"/>
      <c r="I418" s="30" t="str">
        <f>IF(SUM('Sales by Agent'!G418:I418)&gt;0,"YES","NO")</f>
        <v>NO</v>
      </c>
      <c r="J418" s="30" t="str">
        <f>IF(SUM('Sales by Agent'!H418:J418)&gt;0,"YES","NO")</f>
        <v>NO</v>
      </c>
      <c r="K418" s="30" t="str">
        <f>IF(SUM('Sales by Agent'!I418:K418)&gt;0,"YES","NO")</f>
        <v>NO</v>
      </c>
      <c r="L418" s="30" t="str">
        <f>IF(SUM('Sales by Agent'!J418:L418)&gt;0,"YES","NO")</f>
        <v>NO</v>
      </c>
      <c r="M418" s="30" t="str">
        <f>IF(SUM('Sales by Agent'!K418:M418)&gt;0,"YES","NO")</f>
        <v>NO</v>
      </c>
      <c r="N418" s="30" t="str">
        <f>IF(SUM('Sales by Agent'!L418:N418)&gt;0,"YES","NO")</f>
        <v>NO</v>
      </c>
      <c r="O418" s="30" t="str">
        <f>IF(SUM('Sales by Agent'!M418:O418)&gt;0,"YES","NO")</f>
        <v>NO</v>
      </c>
      <c r="P418" s="30" t="str">
        <f>IF(SUM('Sales by Agent'!N418:P418)&gt;0,"YES","NO")</f>
        <v>NO</v>
      </c>
      <c r="Q418" s="30" t="str">
        <f>IF(SUM('Sales by Agent'!O418:Q418)&gt;0,"YES","NO")</f>
        <v>NO</v>
      </c>
      <c r="R418" s="30" t="str">
        <f>IF(SUM('Sales by Agent'!P418:R418)&gt;0,"YES","NO")</f>
        <v>NO</v>
      </c>
      <c r="S418" s="30" t="str">
        <f>IF(SUM('Sales by Agent'!Q418:S418)&gt;0,"YES","NO")</f>
        <v>NO</v>
      </c>
      <c r="T418" s="30" t="str">
        <f>IF(SUM('Sales by Agent'!R418:T418)&gt;0,"YES","NO")</f>
        <v>NO</v>
      </c>
      <c r="U418" s="30" t="str">
        <f>IF(SUM('Sales by Agent'!S418:U418)&gt;0,"YES","NO")</f>
        <v>NO</v>
      </c>
      <c r="V418" s="30" t="str">
        <f>IF(SUM('Sales by Agent'!T418:V418)&gt;0,"YES","NO")</f>
        <v>NO</v>
      </c>
      <c r="W418" s="30" t="str">
        <f>IF(SUM('Sales by Agent'!U418:W418)&gt;0,"YES","NO")</f>
        <v>YES</v>
      </c>
      <c r="X418" s="30" t="str">
        <f>IF(SUM('Sales by Agent'!V418:X418)&gt;0,"YES","NO")</f>
        <v>YES</v>
      </c>
      <c r="Y418" s="30" t="str">
        <f>IF(SUM('Sales by Agent'!W418:Y418)&gt;0,"YES","NO")</f>
        <v>YES</v>
      </c>
      <c r="Z418" s="30" t="str">
        <f>IF(SUM('Sales by Agent'!X418:Z418)&gt;0,"YES","NO")</f>
        <v>YES</v>
      </c>
      <c r="AA418" s="30" t="str">
        <f>IF(SUM('Sales by Agent'!Y418:AA418)&gt;0,"YES","NO")</f>
        <v>YES</v>
      </c>
      <c r="AB418" s="30" t="str">
        <f>IF(SUM('Sales by Agent'!Z418:AB418)&gt;0,"YES","NO")</f>
        <v>YES</v>
      </c>
      <c r="AC418" s="30" t="str">
        <f>IF(SUM('Sales by Agent'!AA418:AC418)&gt;0,"YES","NO")</f>
        <v>YES</v>
      </c>
      <c r="AD418" s="30" t="str">
        <f>IF(SUM('Sales by Agent'!AB418:AD418)&gt;0,"YES","NO")</f>
        <v>YES</v>
      </c>
      <c r="AE418" s="30" t="str">
        <f>IF(SUM('Sales by Agent'!AC418:AE418)&gt;0,"YES","NO")</f>
        <v>YES</v>
      </c>
      <c r="AF418" s="30" t="str">
        <f>IF(SUM('Sales by Agent'!AD418:AF418)&gt;0,"YES","NO")</f>
        <v>YES</v>
      </c>
      <c r="AG418" s="30" t="str">
        <f>IF(SUM('Sales by Agent'!AE418:AG418)&gt;0,"YES","NO")</f>
        <v>YES</v>
      </c>
      <c r="AH418" s="30" t="str">
        <f>IF(SUM('Sales by Agent'!AF418:AH418)&gt;0,"YES","NO")</f>
        <v>NO</v>
      </c>
      <c r="AI418" s="30" t="str">
        <f>IF(SUM('Sales by Agent'!AG418:AI418)&gt;0,"YES","NO")</f>
        <v>NO</v>
      </c>
      <c r="AJ418" s="30" t="str">
        <f>IF(SUM('Sales by Agent'!AH418:AJ418)&gt;0,"YES","NO")</f>
        <v>NO</v>
      </c>
      <c r="AK418" s="30" t="str">
        <f>IF(SUM('Sales by Agent'!AI418:AK418)&gt;0,"YES","NO")</f>
        <v>YES</v>
      </c>
      <c r="AL418" s="30" t="str">
        <f>IF(SUM('Sales by Agent'!AJ418:AL418)&gt;0,"YES","NO")</f>
        <v>YES</v>
      </c>
      <c r="AM418" s="30" t="str">
        <f>IF(SUM('Sales by Agent'!AK418:AM418)&gt;0,"YES","NO")</f>
        <v>YES</v>
      </c>
      <c r="AN418" s="30" t="str">
        <f>IF(SUM('Sales by Agent'!AL418:AN418)&gt;0,"YES","NO")</f>
        <v>NO</v>
      </c>
      <c r="AO418" s="30" t="str">
        <f>IF(SUM('Sales by Agent'!AM418:AO418)&gt;0,"YES","NO")</f>
        <v>NO</v>
      </c>
      <c r="AP418" s="30" t="str">
        <f>IF(SUM('Sales by Agent'!AN418:AP418)&gt;0,"YES","NO")</f>
        <v>NO</v>
      </c>
      <c r="AQ418" s="30" t="str">
        <f>IF(SUM('Sales by Agent'!AO418:AQ418)&gt;0,"YES","NO")</f>
        <v>NO</v>
      </c>
      <c r="AR418" s="30" t="str">
        <f>IF(SUM('Sales by Agent'!AP418:AR418)&gt;0,"YES","NO")</f>
        <v>NO</v>
      </c>
      <c r="AS418" s="30" t="str">
        <f>IF(SUM('Sales by Agent'!AQ418:AS418)&gt;0,"YES","NO")</f>
        <v>NO</v>
      </c>
      <c r="AT418" s="30" t="str">
        <f>IF(SUM('Sales by Agent'!AR418:AT418)&gt;0,"YES","NO")</f>
        <v>NO</v>
      </c>
      <c r="AU418" s="30" t="str">
        <f>IF(SUM('Sales by Agent'!AS418:AU418)&gt;0,"YES","NO")</f>
        <v>NO</v>
      </c>
      <c r="AV418" s="30" t="str">
        <f>IF(SUM('Sales by Agent'!AT418:AV418)&gt;0,"YES","NO")</f>
        <v>NO</v>
      </c>
      <c r="AW418" s="87"/>
      <c r="AX418" t="str">
        <f t="shared" si="68"/>
        <v>NO</v>
      </c>
      <c r="AY418" t="str">
        <f t="shared" si="69"/>
        <v>NO</v>
      </c>
      <c r="AZ418" t="str">
        <f t="shared" si="70"/>
        <v>NO</v>
      </c>
      <c r="BA418" t="str">
        <f t="shared" si="71"/>
        <v>NEW INACTIVE</v>
      </c>
      <c r="BB418" t="str">
        <f t="shared" si="72"/>
        <v>NO</v>
      </c>
      <c r="BC418" t="str">
        <f t="shared" si="73"/>
        <v>NO</v>
      </c>
      <c r="BD418" t="str">
        <f t="shared" si="74"/>
        <v>NO</v>
      </c>
      <c r="BE418" t="str">
        <f t="shared" si="75"/>
        <v>NO</v>
      </c>
      <c r="BF418" t="str">
        <f t="shared" si="76"/>
        <v>NO</v>
      </c>
      <c r="BG418" t="str">
        <f t="shared" si="77"/>
        <v>NEW INACTIVE</v>
      </c>
      <c r="BH418" t="str">
        <f t="shared" si="67"/>
        <v>NO</v>
      </c>
    </row>
    <row r="419" spans="1:60">
      <c r="A419" s="564" t="s">
        <v>215</v>
      </c>
      <c r="B419" s="564" t="s">
        <v>2727</v>
      </c>
      <c r="C419" s="564" t="s">
        <v>376</v>
      </c>
      <c r="D419" s="564" t="s">
        <v>954</v>
      </c>
      <c r="E419" s="564" t="s">
        <v>1005</v>
      </c>
      <c r="F419" s="565">
        <v>3025350</v>
      </c>
      <c r="G419" s="31"/>
      <c r="H419" s="31"/>
      <c r="I419" s="30" t="str">
        <f>IF(SUM('Sales by Agent'!G419:I419)&gt;0,"YES","NO")</f>
        <v>NO</v>
      </c>
      <c r="J419" s="30" t="str">
        <f>IF(SUM('Sales by Agent'!H419:J419)&gt;0,"YES","NO")</f>
        <v>NO</v>
      </c>
      <c r="K419" s="30" t="str">
        <f>IF(SUM('Sales by Agent'!I419:K419)&gt;0,"YES","NO")</f>
        <v>NO</v>
      </c>
      <c r="L419" s="30" t="str">
        <f>IF(SUM('Sales by Agent'!J419:L419)&gt;0,"YES","NO")</f>
        <v>NO</v>
      </c>
      <c r="M419" s="30" t="str">
        <f>IF(SUM('Sales by Agent'!K419:M419)&gt;0,"YES","NO")</f>
        <v>YES</v>
      </c>
      <c r="N419" s="30" t="str">
        <f>IF(SUM('Sales by Agent'!L419:N419)&gt;0,"YES","NO")</f>
        <v>YES</v>
      </c>
      <c r="O419" s="30" t="str">
        <f>IF(SUM('Sales by Agent'!M419:O419)&gt;0,"YES","NO")</f>
        <v>YES</v>
      </c>
      <c r="P419" s="30" t="str">
        <f>IF(SUM('Sales by Agent'!N419:P419)&gt;0,"YES","NO")</f>
        <v>NO</v>
      </c>
      <c r="Q419" s="30" t="str">
        <f>IF(SUM('Sales by Agent'!O419:Q419)&gt;0,"YES","NO")</f>
        <v>YES</v>
      </c>
      <c r="R419" s="30" t="str">
        <f>IF(SUM('Sales by Agent'!P419:R419)&gt;0,"YES","NO")</f>
        <v>YES</v>
      </c>
      <c r="S419" s="30" t="str">
        <f>IF(SUM('Sales by Agent'!Q419:S419)&gt;0,"YES","NO")</f>
        <v>YES</v>
      </c>
      <c r="T419" s="30" t="str">
        <f>IF(SUM('Sales by Agent'!R419:T419)&gt;0,"YES","NO")</f>
        <v>YES</v>
      </c>
      <c r="U419" s="30" t="str">
        <f>IF(SUM('Sales by Agent'!S419:U419)&gt;0,"YES","NO")</f>
        <v>YES</v>
      </c>
      <c r="V419" s="30" t="str">
        <f>IF(SUM('Sales by Agent'!T419:V419)&gt;0,"YES","NO")</f>
        <v>YES</v>
      </c>
      <c r="W419" s="30" t="str">
        <f>IF(SUM('Sales by Agent'!U419:W419)&gt;0,"YES","NO")</f>
        <v>YES</v>
      </c>
      <c r="X419" s="30" t="str">
        <f>IF(SUM('Sales by Agent'!V419:X419)&gt;0,"YES","NO")</f>
        <v>YES</v>
      </c>
      <c r="Y419" s="30" t="str">
        <f>IF(SUM('Sales by Agent'!W419:Y419)&gt;0,"YES","NO")</f>
        <v>YES</v>
      </c>
      <c r="Z419" s="30" t="str">
        <f>IF(SUM('Sales by Agent'!X419:Z419)&gt;0,"YES","NO")</f>
        <v>YES</v>
      </c>
      <c r="AA419" s="30" t="str">
        <f>IF(SUM('Sales by Agent'!Y419:AA419)&gt;0,"YES","NO")</f>
        <v>YES</v>
      </c>
      <c r="AB419" s="30" t="str">
        <f>IF(SUM('Sales by Agent'!Z419:AB419)&gt;0,"YES","NO")</f>
        <v>YES</v>
      </c>
      <c r="AC419" s="30" t="str">
        <f>IF(SUM('Sales by Agent'!AA419:AC419)&gt;0,"YES","NO")</f>
        <v>YES</v>
      </c>
      <c r="AD419" s="30" t="str">
        <f>IF(SUM('Sales by Agent'!AB419:AD419)&gt;0,"YES","NO")</f>
        <v>YES</v>
      </c>
      <c r="AE419" s="30" t="str">
        <f>IF(SUM('Sales by Agent'!AC419:AE419)&gt;0,"YES","NO")</f>
        <v>YES</v>
      </c>
      <c r="AF419" s="30" t="str">
        <f>IF(SUM('Sales by Agent'!AD419:AF419)&gt;0,"YES","NO")</f>
        <v>YES</v>
      </c>
      <c r="AG419" s="30" t="str">
        <f>IF(SUM('Sales by Agent'!AE419:AG419)&gt;0,"YES","NO")</f>
        <v>YES</v>
      </c>
      <c r="AH419" s="30" t="str">
        <f>IF(SUM('Sales by Agent'!AF419:AH419)&gt;0,"YES","NO")</f>
        <v>YES</v>
      </c>
      <c r="AI419" s="30" t="str">
        <f>IF(SUM('Sales by Agent'!AG419:AI419)&gt;0,"YES","NO")</f>
        <v>YES</v>
      </c>
      <c r="AJ419" s="30" t="str">
        <f>IF(SUM('Sales by Agent'!AH419:AJ419)&gt;0,"YES","NO")</f>
        <v>YES</v>
      </c>
      <c r="AK419" s="30" t="str">
        <f>IF(SUM('Sales by Agent'!AI419:AK419)&gt;0,"YES","NO")</f>
        <v>YES</v>
      </c>
      <c r="AL419" s="30" t="str">
        <f>IF(SUM('Sales by Agent'!AJ419:AL419)&gt;0,"YES","NO")</f>
        <v>YES</v>
      </c>
      <c r="AM419" s="30" t="str">
        <f>IF(SUM('Sales by Agent'!AK419:AM419)&gt;0,"YES","NO")</f>
        <v>YES</v>
      </c>
      <c r="AN419" s="30" t="str">
        <f>IF(SUM('Sales by Agent'!AL419:AN419)&gt;0,"YES","NO")</f>
        <v>YES</v>
      </c>
      <c r="AO419" s="30" t="str">
        <f>IF(SUM('Sales by Agent'!AM419:AO419)&gt;0,"YES","NO")</f>
        <v>NO</v>
      </c>
      <c r="AP419" s="30" t="str">
        <f>IF(SUM('Sales by Agent'!AN419:AP419)&gt;0,"YES","NO")</f>
        <v>YES</v>
      </c>
      <c r="AQ419" s="30" t="str">
        <f>IF(SUM('Sales by Agent'!AO419:AQ419)&gt;0,"YES","NO")</f>
        <v>YES</v>
      </c>
      <c r="AR419" s="30" t="str">
        <f>IF(SUM('Sales by Agent'!AP419:AR419)&gt;0,"YES","NO")</f>
        <v>YES</v>
      </c>
      <c r="AS419" s="30" t="str">
        <f>IF(SUM('Sales by Agent'!AQ419:AS419)&gt;0,"YES","NO")</f>
        <v>NO</v>
      </c>
      <c r="AT419" s="30" t="str">
        <f>IF(SUM('Sales by Agent'!AR419:AT419)&gt;0,"YES","NO")</f>
        <v>NO</v>
      </c>
      <c r="AU419" s="30" t="str">
        <f>IF(SUM('Sales by Agent'!AS419:AU419)&gt;0,"YES","NO")</f>
        <v>NO</v>
      </c>
      <c r="AV419" s="30" t="str">
        <f>IF(SUM('Sales by Agent'!AT419:AV419)&gt;0,"YES","NO")</f>
        <v>NO</v>
      </c>
      <c r="AW419" s="87"/>
      <c r="AX419" t="str">
        <f t="shared" si="68"/>
        <v>NO</v>
      </c>
      <c r="AY419" t="str">
        <f t="shared" si="69"/>
        <v>NO</v>
      </c>
      <c r="AZ419" t="str">
        <f t="shared" si="70"/>
        <v>NO</v>
      </c>
      <c r="BA419" t="str">
        <f t="shared" si="71"/>
        <v>NO</v>
      </c>
      <c r="BB419" t="str">
        <f t="shared" si="72"/>
        <v>NO</v>
      </c>
      <c r="BC419" t="str">
        <f t="shared" si="73"/>
        <v>NO</v>
      </c>
      <c r="BD419" t="str">
        <f t="shared" si="74"/>
        <v>NO</v>
      </c>
      <c r="BE419" t="str">
        <f t="shared" si="75"/>
        <v>NO</v>
      </c>
      <c r="BF419" t="str">
        <f t="shared" si="76"/>
        <v>NO</v>
      </c>
      <c r="BG419" t="str">
        <f t="shared" si="77"/>
        <v>NO</v>
      </c>
      <c r="BH419" t="str">
        <f t="shared" si="67"/>
        <v>NEW INACTIVE</v>
      </c>
    </row>
    <row r="420" spans="1:60">
      <c r="A420" s="564" t="s">
        <v>2424</v>
      </c>
      <c r="B420" s="564" t="s">
        <v>2728</v>
      </c>
      <c r="C420" s="564" t="s">
        <v>376</v>
      </c>
      <c r="D420" s="564" t="s">
        <v>954</v>
      </c>
      <c r="E420" s="564" t="s">
        <v>1005</v>
      </c>
      <c r="F420" s="565">
        <v>176310</v>
      </c>
      <c r="G420" s="31"/>
      <c r="H420" s="31"/>
      <c r="I420" s="30" t="str">
        <f>IF(SUM('Sales by Agent'!G420:I420)&gt;0,"YES","NO")</f>
        <v>NO</v>
      </c>
      <c r="J420" s="30" t="str">
        <f>IF(SUM('Sales by Agent'!H420:J420)&gt;0,"YES","NO")</f>
        <v>NO</v>
      </c>
      <c r="K420" s="30" t="str">
        <f>IF(SUM('Sales by Agent'!I420:K420)&gt;0,"YES","NO")</f>
        <v>NO</v>
      </c>
      <c r="L420" s="30" t="str">
        <f>IF(SUM('Sales by Agent'!J420:L420)&gt;0,"YES","NO")</f>
        <v>NO</v>
      </c>
      <c r="M420" s="30" t="str">
        <f>IF(SUM('Sales by Agent'!K420:M420)&gt;0,"YES","NO")</f>
        <v>NO</v>
      </c>
      <c r="N420" s="30" t="str">
        <f>IF(SUM('Sales by Agent'!L420:N420)&gt;0,"YES","NO")</f>
        <v>NO</v>
      </c>
      <c r="O420" s="30" t="str">
        <f>IF(SUM('Sales by Agent'!M420:O420)&gt;0,"YES","NO")</f>
        <v>NO</v>
      </c>
      <c r="P420" s="30" t="str">
        <f>IF(SUM('Sales by Agent'!N420:P420)&gt;0,"YES","NO")</f>
        <v>NO</v>
      </c>
      <c r="Q420" s="30" t="str">
        <f>IF(SUM('Sales by Agent'!O420:Q420)&gt;0,"YES","NO")</f>
        <v>NO</v>
      </c>
      <c r="R420" s="30" t="str">
        <f>IF(SUM('Sales by Agent'!P420:R420)&gt;0,"YES","NO")</f>
        <v>NO</v>
      </c>
      <c r="S420" s="30" t="str">
        <f>IF(SUM('Sales by Agent'!Q420:S420)&gt;0,"YES","NO")</f>
        <v>NO</v>
      </c>
      <c r="T420" s="30" t="str">
        <f>IF(SUM('Sales by Agent'!R420:T420)&gt;0,"YES","NO")</f>
        <v>NO</v>
      </c>
      <c r="U420" s="30" t="str">
        <f>IF(SUM('Sales by Agent'!S420:U420)&gt;0,"YES","NO")</f>
        <v>NO</v>
      </c>
      <c r="V420" s="30" t="str">
        <f>IF(SUM('Sales by Agent'!T420:V420)&gt;0,"YES","NO")</f>
        <v>NO</v>
      </c>
      <c r="W420" s="30" t="str">
        <f>IF(SUM('Sales by Agent'!U420:W420)&gt;0,"YES","NO")</f>
        <v>NO</v>
      </c>
      <c r="X420" s="30" t="str">
        <f>IF(SUM('Sales by Agent'!V420:X420)&gt;0,"YES","NO")</f>
        <v>NO</v>
      </c>
      <c r="Y420" s="30" t="str">
        <f>IF(SUM('Sales by Agent'!W420:Y420)&gt;0,"YES","NO")</f>
        <v>NO</v>
      </c>
      <c r="Z420" s="30" t="str">
        <f>IF(SUM('Sales by Agent'!X420:Z420)&gt;0,"YES","NO")</f>
        <v>NO</v>
      </c>
      <c r="AA420" s="30" t="str">
        <f>IF(SUM('Sales by Agent'!Y420:AA420)&gt;0,"YES","NO")</f>
        <v>NO</v>
      </c>
      <c r="AB420" s="30" t="str">
        <f>IF(SUM('Sales by Agent'!Z420:AB420)&gt;0,"YES","NO")</f>
        <v>NO</v>
      </c>
      <c r="AC420" s="30" t="str">
        <f>IF(SUM('Sales by Agent'!AA420:AC420)&gt;0,"YES","NO")</f>
        <v>NO</v>
      </c>
      <c r="AD420" s="30" t="str">
        <f>IF(SUM('Sales by Agent'!AB420:AD420)&gt;0,"YES","NO")</f>
        <v>NO</v>
      </c>
      <c r="AE420" s="30" t="str">
        <f>IF(SUM('Sales by Agent'!AC420:AE420)&gt;0,"YES","NO")</f>
        <v>NO</v>
      </c>
      <c r="AF420" s="30" t="str">
        <f>IF(SUM('Sales by Agent'!AD420:AF420)&gt;0,"YES","NO")</f>
        <v>NO</v>
      </c>
      <c r="AG420" s="30" t="str">
        <f>IF(SUM('Sales by Agent'!AE420:AG420)&gt;0,"YES","NO")</f>
        <v>NO</v>
      </c>
      <c r="AH420" s="30" t="str">
        <f>IF(SUM('Sales by Agent'!AF420:AH420)&gt;0,"YES","NO")</f>
        <v>NO</v>
      </c>
      <c r="AI420" s="30" t="str">
        <f>IF(SUM('Sales by Agent'!AG420:AI420)&gt;0,"YES","NO")</f>
        <v>NO</v>
      </c>
      <c r="AJ420" s="30" t="str">
        <f>IF(SUM('Sales by Agent'!AH420:AJ420)&gt;0,"YES","NO")</f>
        <v>NO</v>
      </c>
      <c r="AK420" s="30" t="str">
        <f>IF(SUM('Sales by Agent'!AI420:AK420)&gt;0,"YES","NO")</f>
        <v>NO</v>
      </c>
      <c r="AL420" s="30" t="str">
        <f>IF(SUM('Sales by Agent'!AJ420:AL420)&gt;0,"YES","NO")</f>
        <v>NO</v>
      </c>
      <c r="AM420" s="30" t="str">
        <f>IF(SUM('Sales by Agent'!AK420:AM420)&gt;0,"YES","NO")</f>
        <v>NO</v>
      </c>
      <c r="AN420" s="30" t="str">
        <f>IF(SUM('Sales by Agent'!AL420:AN420)&gt;0,"YES","NO")</f>
        <v>NO</v>
      </c>
      <c r="AO420" s="30" t="str">
        <f>IF(SUM('Sales by Agent'!AM420:AO420)&gt;0,"YES","NO")</f>
        <v>NO</v>
      </c>
      <c r="AP420" s="30" t="str">
        <f>IF(SUM('Sales by Agent'!AN420:AP420)&gt;0,"YES","NO")</f>
        <v>NO</v>
      </c>
      <c r="AQ420" s="30" t="str">
        <f>IF(SUM('Sales by Agent'!AO420:AQ420)&gt;0,"YES","NO")</f>
        <v>NO</v>
      </c>
      <c r="AR420" s="30" t="str">
        <f>IF(SUM('Sales by Agent'!AP420:AR420)&gt;0,"YES","NO")</f>
        <v>NO</v>
      </c>
      <c r="AS420" s="30" t="str">
        <f>IF(SUM('Sales by Agent'!AQ420:AS420)&gt;0,"YES","NO")</f>
        <v>NO</v>
      </c>
      <c r="AT420" s="30" t="str">
        <f>IF(SUM('Sales by Agent'!AR420:AT420)&gt;0,"YES","NO")</f>
        <v>NO</v>
      </c>
      <c r="AU420" s="30" t="str">
        <f>IF(SUM('Sales by Agent'!AS420:AU420)&gt;0,"YES","NO")</f>
        <v>YES</v>
      </c>
      <c r="AV420" s="30" t="str">
        <f>IF(SUM('Sales by Agent'!AT420:AV420)&gt;0,"YES","NO")</f>
        <v>YES</v>
      </c>
      <c r="AW420" s="87"/>
      <c r="AX420" t="str">
        <f t="shared" si="68"/>
        <v>NO</v>
      </c>
      <c r="AY420" t="str">
        <f t="shared" si="69"/>
        <v>NO</v>
      </c>
      <c r="AZ420" t="str">
        <f t="shared" si="70"/>
        <v>NO</v>
      </c>
      <c r="BA420" t="str">
        <f t="shared" si="71"/>
        <v>NO</v>
      </c>
      <c r="BB420" t="str">
        <f t="shared" si="72"/>
        <v>NO</v>
      </c>
      <c r="BC420" t="str">
        <f t="shared" si="73"/>
        <v>NO</v>
      </c>
      <c r="BD420" t="str">
        <f t="shared" si="74"/>
        <v>NO</v>
      </c>
      <c r="BE420" t="str">
        <f t="shared" si="75"/>
        <v>NO</v>
      </c>
      <c r="BF420" t="str">
        <f t="shared" si="76"/>
        <v>NO</v>
      </c>
      <c r="BG420" t="str">
        <f t="shared" si="77"/>
        <v>NO</v>
      </c>
      <c r="BH420" t="str">
        <f t="shared" si="67"/>
        <v>NO</v>
      </c>
    </row>
    <row r="421" spans="1:60">
      <c r="A421" s="564" t="s">
        <v>220</v>
      </c>
      <c r="B421" s="564" t="s">
        <v>2729</v>
      </c>
      <c r="C421" s="564" t="s">
        <v>376</v>
      </c>
      <c r="D421" s="564" t="s">
        <v>954</v>
      </c>
      <c r="E421" s="564" t="s">
        <v>1005</v>
      </c>
      <c r="F421" s="565">
        <v>5053270</v>
      </c>
      <c r="G421" s="31"/>
      <c r="H421" s="31"/>
      <c r="I421" s="30" t="str">
        <f>IF(SUM('Sales by Agent'!G421:I421)&gt;0,"YES","NO")</f>
        <v>NO</v>
      </c>
      <c r="J421" s="30" t="str">
        <f>IF(SUM('Sales by Agent'!H421:J421)&gt;0,"YES","NO")</f>
        <v>NO</v>
      </c>
      <c r="K421" s="30" t="str">
        <f>IF(SUM('Sales by Agent'!I421:K421)&gt;0,"YES","NO")</f>
        <v>YES</v>
      </c>
      <c r="L421" s="30" t="str">
        <f>IF(SUM('Sales by Agent'!J421:L421)&gt;0,"YES","NO")</f>
        <v>YES</v>
      </c>
      <c r="M421" s="30" t="str">
        <f>IF(SUM('Sales by Agent'!K421:M421)&gt;0,"YES","NO")</f>
        <v>YES</v>
      </c>
      <c r="N421" s="30" t="str">
        <f>IF(SUM('Sales by Agent'!L421:N421)&gt;0,"YES","NO")</f>
        <v>YES</v>
      </c>
      <c r="O421" s="30" t="str">
        <f>IF(SUM('Sales by Agent'!M421:O421)&gt;0,"YES","NO")</f>
        <v>YES</v>
      </c>
      <c r="P421" s="30" t="str">
        <f>IF(SUM('Sales by Agent'!N421:P421)&gt;0,"YES","NO")</f>
        <v>YES</v>
      </c>
      <c r="Q421" s="30" t="str">
        <f>IF(SUM('Sales by Agent'!O421:Q421)&gt;0,"YES","NO")</f>
        <v>YES</v>
      </c>
      <c r="R421" s="30" t="str">
        <f>IF(SUM('Sales by Agent'!P421:R421)&gt;0,"YES","NO")</f>
        <v>YES</v>
      </c>
      <c r="S421" s="30" t="str">
        <f>IF(SUM('Sales by Agent'!Q421:S421)&gt;0,"YES","NO")</f>
        <v>YES</v>
      </c>
      <c r="T421" s="30" t="str">
        <f>IF(SUM('Sales by Agent'!R421:T421)&gt;0,"YES","NO")</f>
        <v>YES</v>
      </c>
      <c r="U421" s="30" t="str">
        <f>IF(SUM('Sales by Agent'!S421:U421)&gt;0,"YES","NO")</f>
        <v>YES</v>
      </c>
      <c r="V421" s="30" t="str">
        <f>IF(SUM('Sales by Agent'!T421:V421)&gt;0,"YES","NO")</f>
        <v>YES</v>
      </c>
      <c r="W421" s="30" t="str">
        <f>IF(SUM('Sales by Agent'!U421:W421)&gt;0,"YES","NO")</f>
        <v>YES</v>
      </c>
      <c r="X421" s="30" t="str">
        <f>IF(SUM('Sales by Agent'!V421:X421)&gt;0,"YES","NO")</f>
        <v>YES</v>
      </c>
      <c r="Y421" s="30" t="str">
        <f>IF(SUM('Sales by Agent'!W421:Y421)&gt;0,"YES","NO")</f>
        <v>YES</v>
      </c>
      <c r="Z421" s="30" t="str">
        <f>IF(SUM('Sales by Agent'!X421:Z421)&gt;0,"YES","NO")</f>
        <v>YES</v>
      </c>
      <c r="AA421" s="30" t="str">
        <f>IF(SUM('Sales by Agent'!Y421:AA421)&gt;0,"YES","NO")</f>
        <v>YES</v>
      </c>
      <c r="AB421" s="30" t="str">
        <f>IF(SUM('Sales by Agent'!Z421:AB421)&gt;0,"YES","NO")</f>
        <v>YES</v>
      </c>
      <c r="AC421" s="30" t="str">
        <f>IF(SUM('Sales by Agent'!AA421:AC421)&gt;0,"YES","NO")</f>
        <v>YES</v>
      </c>
      <c r="AD421" s="30" t="str">
        <f>IF(SUM('Sales by Agent'!AB421:AD421)&gt;0,"YES","NO")</f>
        <v>YES</v>
      </c>
      <c r="AE421" s="30" t="str">
        <f>IF(SUM('Sales by Agent'!AC421:AE421)&gt;0,"YES","NO")</f>
        <v>YES</v>
      </c>
      <c r="AF421" s="30" t="str">
        <f>IF(SUM('Sales by Agent'!AD421:AF421)&gt;0,"YES","NO")</f>
        <v>YES</v>
      </c>
      <c r="AG421" s="30" t="str">
        <f>IF(SUM('Sales by Agent'!AE421:AG421)&gt;0,"YES","NO")</f>
        <v>YES</v>
      </c>
      <c r="AH421" s="30" t="str">
        <f>IF(SUM('Sales by Agent'!AF421:AH421)&gt;0,"YES","NO")</f>
        <v>YES</v>
      </c>
      <c r="AI421" s="30" t="str">
        <f>IF(SUM('Sales by Agent'!AG421:AI421)&gt;0,"YES","NO")</f>
        <v>YES</v>
      </c>
      <c r="AJ421" s="30" t="str">
        <f>IF(SUM('Sales by Agent'!AH421:AJ421)&gt;0,"YES","NO")</f>
        <v>YES</v>
      </c>
      <c r="AK421" s="30" t="str">
        <f>IF(SUM('Sales by Agent'!AI421:AK421)&gt;0,"YES","NO")</f>
        <v>YES</v>
      </c>
      <c r="AL421" s="30" t="str">
        <f>IF(SUM('Sales by Agent'!AJ421:AL421)&gt;0,"YES","NO")</f>
        <v>YES</v>
      </c>
      <c r="AM421" s="30" t="str">
        <f>IF(SUM('Sales by Agent'!AK421:AM421)&gt;0,"YES","NO")</f>
        <v>YES</v>
      </c>
      <c r="AN421" s="30" t="str">
        <f>IF(SUM('Sales by Agent'!AL421:AN421)&gt;0,"YES","NO")</f>
        <v>YES</v>
      </c>
      <c r="AO421" s="30" t="str">
        <f>IF(SUM('Sales by Agent'!AM421:AO421)&gt;0,"YES","NO")</f>
        <v>YES</v>
      </c>
      <c r="AP421" s="30" t="str">
        <f>IF(SUM('Sales by Agent'!AN421:AP421)&gt;0,"YES","NO")</f>
        <v>YES</v>
      </c>
      <c r="AQ421" s="30" t="str">
        <f>IF(SUM('Sales by Agent'!AO421:AQ421)&gt;0,"YES","NO")</f>
        <v>YES</v>
      </c>
      <c r="AR421" s="30" t="str">
        <f>IF(SUM('Sales by Agent'!AP421:AR421)&gt;0,"YES","NO")</f>
        <v>YES</v>
      </c>
      <c r="AS421" s="30" t="str">
        <f>IF(SUM('Sales by Agent'!AQ421:AS421)&gt;0,"YES","NO")</f>
        <v>YES</v>
      </c>
      <c r="AT421" s="30" t="str">
        <f>IF(SUM('Sales by Agent'!AR421:AT421)&gt;0,"YES","NO")</f>
        <v>YES</v>
      </c>
      <c r="AU421" s="30" t="str">
        <f>IF(SUM('Sales by Agent'!AS421:AU421)&gt;0,"YES","NO")</f>
        <v>YES</v>
      </c>
      <c r="AV421" s="30" t="str">
        <f>IF(SUM('Sales by Agent'!AT421:AV421)&gt;0,"YES","NO")</f>
        <v>YES</v>
      </c>
      <c r="AW421" s="87"/>
      <c r="AX421" t="str">
        <f t="shared" si="68"/>
        <v>NO</v>
      </c>
      <c r="AY421" t="str">
        <f t="shared" si="69"/>
        <v>NO</v>
      </c>
      <c r="AZ421" t="str">
        <f t="shared" si="70"/>
        <v>NO</v>
      </c>
      <c r="BA421" t="str">
        <f t="shared" si="71"/>
        <v>NO</v>
      </c>
      <c r="BB421" t="str">
        <f t="shared" si="72"/>
        <v>NO</v>
      </c>
      <c r="BC421" t="str">
        <f t="shared" si="73"/>
        <v>NO</v>
      </c>
      <c r="BD421" t="str">
        <f t="shared" si="74"/>
        <v>NO</v>
      </c>
      <c r="BE421" t="str">
        <f t="shared" si="75"/>
        <v>NO</v>
      </c>
      <c r="BF421" t="str">
        <f t="shared" si="76"/>
        <v>NO</v>
      </c>
      <c r="BG421" t="str">
        <f t="shared" si="77"/>
        <v>NO</v>
      </c>
      <c r="BH421" t="str">
        <f t="shared" si="67"/>
        <v>NO</v>
      </c>
    </row>
    <row r="422" spans="1:60">
      <c r="A422" s="564" t="s">
        <v>223</v>
      </c>
      <c r="B422" s="564" t="s">
        <v>2730</v>
      </c>
      <c r="C422" s="564" t="s">
        <v>376</v>
      </c>
      <c r="D422" s="564" t="s">
        <v>954</v>
      </c>
      <c r="E422" s="564" t="s">
        <v>1005</v>
      </c>
      <c r="F422" s="565">
        <v>6363910</v>
      </c>
      <c r="G422" s="31"/>
      <c r="H422" s="31"/>
      <c r="I422" s="30" t="str">
        <f>IF(SUM('Sales by Agent'!G422:I422)&gt;0,"YES","NO")</f>
        <v>NO</v>
      </c>
      <c r="J422" s="30" t="str">
        <f>IF(SUM('Sales by Agent'!H422:J422)&gt;0,"YES","NO")</f>
        <v>NO</v>
      </c>
      <c r="K422" s="30" t="str">
        <f>IF(SUM('Sales by Agent'!I422:K422)&gt;0,"YES","NO")</f>
        <v>NO</v>
      </c>
      <c r="L422" s="30" t="str">
        <f>IF(SUM('Sales by Agent'!J422:L422)&gt;0,"YES","NO")</f>
        <v>NO</v>
      </c>
      <c r="M422" s="30" t="str">
        <f>IF(SUM('Sales by Agent'!K422:M422)&gt;0,"YES","NO")</f>
        <v>YES</v>
      </c>
      <c r="N422" s="30" t="str">
        <f>IF(SUM('Sales by Agent'!L422:N422)&gt;0,"YES","NO")</f>
        <v>YES</v>
      </c>
      <c r="O422" s="30" t="str">
        <f>IF(SUM('Sales by Agent'!M422:O422)&gt;0,"YES","NO")</f>
        <v>YES</v>
      </c>
      <c r="P422" s="30" t="str">
        <f>IF(SUM('Sales by Agent'!N422:P422)&gt;0,"YES","NO")</f>
        <v>NO</v>
      </c>
      <c r="Q422" s="30" t="str">
        <f>IF(SUM('Sales by Agent'!O422:Q422)&gt;0,"YES","NO")</f>
        <v>YES</v>
      </c>
      <c r="R422" s="30" t="str">
        <f>IF(SUM('Sales by Agent'!P422:R422)&gt;0,"YES","NO")</f>
        <v>YES</v>
      </c>
      <c r="S422" s="30" t="str">
        <f>IF(SUM('Sales by Agent'!Q422:S422)&gt;0,"YES","NO")</f>
        <v>YES</v>
      </c>
      <c r="T422" s="30" t="str">
        <f>IF(SUM('Sales by Agent'!R422:T422)&gt;0,"YES","NO")</f>
        <v>YES</v>
      </c>
      <c r="U422" s="30" t="str">
        <f>IF(SUM('Sales by Agent'!S422:U422)&gt;0,"YES","NO")</f>
        <v>YES</v>
      </c>
      <c r="V422" s="30" t="str">
        <f>IF(SUM('Sales by Agent'!T422:V422)&gt;0,"YES","NO")</f>
        <v>YES</v>
      </c>
      <c r="W422" s="30" t="str">
        <f>IF(SUM('Sales by Agent'!U422:W422)&gt;0,"YES","NO")</f>
        <v>YES</v>
      </c>
      <c r="X422" s="30" t="str">
        <f>IF(SUM('Sales by Agent'!V422:X422)&gt;0,"YES","NO")</f>
        <v>YES</v>
      </c>
      <c r="Y422" s="30" t="str">
        <f>IF(SUM('Sales by Agent'!W422:Y422)&gt;0,"YES","NO")</f>
        <v>YES</v>
      </c>
      <c r="Z422" s="30" t="str">
        <f>IF(SUM('Sales by Agent'!X422:Z422)&gt;0,"YES","NO")</f>
        <v>YES</v>
      </c>
      <c r="AA422" s="30" t="str">
        <f>IF(SUM('Sales by Agent'!Y422:AA422)&gt;0,"YES","NO")</f>
        <v>YES</v>
      </c>
      <c r="AB422" s="30" t="str">
        <f>IF(SUM('Sales by Agent'!Z422:AB422)&gt;0,"YES","NO")</f>
        <v>YES</v>
      </c>
      <c r="AC422" s="30" t="str">
        <f>IF(SUM('Sales by Agent'!AA422:AC422)&gt;0,"YES","NO")</f>
        <v>YES</v>
      </c>
      <c r="AD422" s="30" t="str">
        <f>IF(SUM('Sales by Agent'!AB422:AD422)&gt;0,"YES","NO")</f>
        <v>YES</v>
      </c>
      <c r="AE422" s="30" t="str">
        <f>IF(SUM('Sales by Agent'!AC422:AE422)&gt;0,"YES","NO")</f>
        <v>YES</v>
      </c>
      <c r="AF422" s="30" t="str">
        <f>IF(SUM('Sales by Agent'!AD422:AF422)&gt;0,"YES","NO")</f>
        <v>YES</v>
      </c>
      <c r="AG422" s="30" t="str">
        <f>IF(SUM('Sales by Agent'!AE422:AG422)&gt;0,"YES","NO")</f>
        <v>YES</v>
      </c>
      <c r="AH422" s="30" t="str">
        <f>IF(SUM('Sales by Agent'!AF422:AH422)&gt;0,"YES","NO")</f>
        <v>YES</v>
      </c>
      <c r="AI422" s="30" t="str">
        <f>IF(SUM('Sales by Agent'!AG422:AI422)&gt;0,"YES","NO")</f>
        <v>YES</v>
      </c>
      <c r="AJ422" s="30" t="str">
        <f>IF(SUM('Sales by Agent'!AH422:AJ422)&gt;0,"YES","NO")</f>
        <v>YES</v>
      </c>
      <c r="AK422" s="30" t="str">
        <f>IF(SUM('Sales by Agent'!AI422:AK422)&gt;0,"YES","NO")</f>
        <v>YES</v>
      </c>
      <c r="AL422" s="30" t="str">
        <f>IF(SUM('Sales by Agent'!AJ422:AL422)&gt;0,"YES","NO")</f>
        <v>YES</v>
      </c>
      <c r="AM422" s="30" t="str">
        <f>IF(SUM('Sales by Agent'!AK422:AM422)&gt;0,"YES","NO")</f>
        <v>YES</v>
      </c>
      <c r="AN422" s="30" t="str">
        <f>IF(SUM('Sales by Agent'!AL422:AN422)&gt;0,"YES","NO")</f>
        <v>YES</v>
      </c>
      <c r="AO422" s="30" t="str">
        <f>IF(SUM('Sales by Agent'!AM422:AO422)&gt;0,"YES","NO")</f>
        <v>YES</v>
      </c>
      <c r="AP422" s="30" t="str">
        <f>IF(SUM('Sales by Agent'!AN422:AP422)&gt;0,"YES","NO")</f>
        <v>YES</v>
      </c>
      <c r="AQ422" s="30" t="str">
        <f>IF(SUM('Sales by Agent'!AO422:AQ422)&gt;0,"YES","NO")</f>
        <v>YES</v>
      </c>
      <c r="AR422" s="30" t="str">
        <f>IF(SUM('Sales by Agent'!AP422:AR422)&gt;0,"YES","NO")</f>
        <v>YES</v>
      </c>
      <c r="AS422" s="30" t="str">
        <f>IF(SUM('Sales by Agent'!AQ422:AS422)&gt;0,"YES","NO")</f>
        <v>YES</v>
      </c>
      <c r="AT422" s="30" t="str">
        <f>IF(SUM('Sales by Agent'!AR422:AT422)&gt;0,"YES","NO")</f>
        <v>YES</v>
      </c>
      <c r="AU422" s="30" t="str">
        <f>IF(SUM('Sales by Agent'!AS422:AU422)&gt;0,"YES","NO")</f>
        <v>YES</v>
      </c>
      <c r="AV422" s="30" t="str">
        <f>IF(SUM('Sales by Agent'!AT422:AV422)&gt;0,"YES","NO")</f>
        <v>YES</v>
      </c>
      <c r="AW422" s="87"/>
      <c r="AX422" t="str">
        <f t="shared" si="68"/>
        <v>NO</v>
      </c>
      <c r="AY422" t="str">
        <f t="shared" si="69"/>
        <v>NO</v>
      </c>
      <c r="AZ422" t="str">
        <f t="shared" si="70"/>
        <v>NO</v>
      </c>
      <c r="BA422" t="str">
        <f t="shared" si="71"/>
        <v>NO</v>
      </c>
      <c r="BB422" t="str">
        <f t="shared" si="72"/>
        <v>NO</v>
      </c>
      <c r="BC422" t="str">
        <f t="shared" si="73"/>
        <v>NO</v>
      </c>
      <c r="BD422" t="str">
        <f t="shared" si="74"/>
        <v>NO</v>
      </c>
      <c r="BE422" t="str">
        <f t="shared" si="75"/>
        <v>NO</v>
      </c>
      <c r="BF422" t="str">
        <f t="shared" si="76"/>
        <v>NO</v>
      </c>
      <c r="BG422" t="str">
        <f t="shared" si="77"/>
        <v>NO</v>
      </c>
      <c r="BH422" t="str">
        <f t="shared" si="67"/>
        <v>NO</v>
      </c>
    </row>
    <row r="423" spans="1:60">
      <c r="A423" s="564" t="s">
        <v>2419</v>
      </c>
      <c r="B423" s="564" t="s">
        <v>2731</v>
      </c>
      <c r="C423" s="564" t="s">
        <v>376</v>
      </c>
      <c r="D423" s="564" t="s">
        <v>954</v>
      </c>
      <c r="E423" s="564" t="s">
        <v>1005</v>
      </c>
      <c r="F423" s="565">
        <v>198535</v>
      </c>
      <c r="G423" s="31"/>
      <c r="H423" s="31"/>
      <c r="I423" s="30" t="str">
        <f>IF(SUM('Sales by Agent'!G423:I423)&gt;0,"YES","NO")</f>
        <v>NO</v>
      </c>
      <c r="J423" s="30" t="str">
        <f>IF(SUM('Sales by Agent'!H423:J423)&gt;0,"YES","NO")</f>
        <v>NO</v>
      </c>
      <c r="K423" s="30" t="str">
        <f>IF(SUM('Sales by Agent'!I423:K423)&gt;0,"YES","NO")</f>
        <v>NO</v>
      </c>
      <c r="L423" s="30" t="str">
        <f>IF(SUM('Sales by Agent'!J423:L423)&gt;0,"YES","NO")</f>
        <v>NO</v>
      </c>
      <c r="M423" s="30" t="str">
        <f>IF(SUM('Sales by Agent'!K423:M423)&gt;0,"YES","NO")</f>
        <v>NO</v>
      </c>
      <c r="N423" s="30" t="str">
        <f>IF(SUM('Sales by Agent'!L423:N423)&gt;0,"YES","NO")</f>
        <v>NO</v>
      </c>
      <c r="O423" s="30" t="str">
        <f>IF(SUM('Sales by Agent'!M423:O423)&gt;0,"YES","NO")</f>
        <v>NO</v>
      </c>
      <c r="P423" s="30" t="str">
        <f>IF(SUM('Sales by Agent'!N423:P423)&gt;0,"YES","NO")</f>
        <v>NO</v>
      </c>
      <c r="Q423" s="30" t="str">
        <f>IF(SUM('Sales by Agent'!O423:Q423)&gt;0,"YES","NO")</f>
        <v>NO</v>
      </c>
      <c r="R423" s="30" t="str">
        <f>IF(SUM('Sales by Agent'!P423:R423)&gt;0,"YES","NO")</f>
        <v>NO</v>
      </c>
      <c r="S423" s="30" t="str">
        <f>IF(SUM('Sales by Agent'!Q423:S423)&gt;0,"YES","NO")</f>
        <v>NO</v>
      </c>
      <c r="T423" s="30" t="str">
        <f>IF(SUM('Sales by Agent'!R423:T423)&gt;0,"YES","NO")</f>
        <v>NO</v>
      </c>
      <c r="U423" s="30" t="str">
        <f>IF(SUM('Sales by Agent'!S423:U423)&gt;0,"YES","NO")</f>
        <v>NO</v>
      </c>
      <c r="V423" s="30" t="str">
        <f>IF(SUM('Sales by Agent'!T423:V423)&gt;0,"YES","NO")</f>
        <v>NO</v>
      </c>
      <c r="W423" s="30" t="str">
        <f>IF(SUM('Sales by Agent'!U423:W423)&gt;0,"YES","NO")</f>
        <v>NO</v>
      </c>
      <c r="X423" s="30" t="str">
        <f>IF(SUM('Sales by Agent'!V423:X423)&gt;0,"YES","NO")</f>
        <v>NO</v>
      </c>
      <c r="Y423" s="30" t="str">
        <f>IF(SUM('Sales by Agent'!W423:Y423)&gt;0,"YES","NO")</f>
        <v>NO</v>
      </c>
      <c r="Z423" s="30" t="str">
        <f>IF(SUM('Sales by Agent'!X423:Z423)&gt;0,"YES","NO")</f>
        <v>NO</v>
      </c>
      <c r="AA423" s="30" t="str">
        <f>IF(SUM('Sales by Agent'!Y423:AA423)&gt;0,"YES","NO")</f>
        <v>NO</v>
      </c>
      <c r="AB423" s="30" t="str">
        <f>IF(SUM('Sales by Agent'!Z423:AB423)&gt;0,"YES","NO")</f>
        <v>NO</v>
      </c>
      <c r="AC423" s="30" t="str">
        <f>IF(SUM('Sales by Agent'!AA423:AC423)&gt;0,"YES","NO")</f>
        <v>NO</v>
      </c>
      <c r="AD423" s="30" t="str">
        <f>IF(SUM('Sales by Agent'!AB423:AD423)&gt;0,"YES","NO")</f>
        <v>NO</v>
      </c>
      <c r="AE423" s="30" t="str">
        <f>IF(SUM('Sales by Agent'!AC423:AE423)&gt;0,"YES","NO")</f>
        <v>NO</v>
      </c>
      <c r="AF423" s="30" t="str">
        <f>IF(SUM('Sales by Agent'!AD423:AF423)&gt;0,"YES","NO")</f>
        <v>NO</v>
      </c>
      <c r="AG423" s="30" t="str">
        <f>IF(SUM('Sales by Agent'!AE423:AG423)&gt;0,"YES","NO")</f>
        <v>NO</v>
      </c>
      <c r="AH423" s="30" t="str">
        <f>IF(SUM('Sales by Agent'!AF423:AH423)&gt;0,"YES","NO")</f>
        <v>NO</v>
      </c>
      <c r="AI423" s="30" t="str">
        <f>IF(SUM('Sales by Agent'!AG423:AI423)&gt;0,"YES","NO")</f>
        <v>NO</v>
      </c>
      <c r="AJ423" s="30" t="str">
        <f>IF(SUM('Sales by Agent'!AH423:AJ423)&gt;0,"YES","NO")</f>
        <v>NO</v>
      </c>
      <c r="AK423" s="30" t="str">
        <f>IF(SUM('Sales by Agent'!AI423:AK423)&gt;0,"YES","NO")</f>
        <v>NO</v>
      </c>
      <c r="AL423" s="30" t="str">
        <f>IF(SUM('Sales by Agent'!AJ423:AL423)&gt;0,"YES","NO")</f>
        <v>NO</v>
      </c>
      <c r="AM423" s="30" t="str">
        <f>IF(SUM('Sales by Agent'!AK423:AM423)&gt;0,"YES","NO")</f>
        <v>NO</v>
      </c>
      <c r="AN423" s="30" t="str">
        <f>IF(SUM('Sales by Agent'!AL423:AN423)&gt;0,"YES","NO")</f>
        <v>NO</v>
      </c>
      <c r="AO423" s="30" t="str">
        <f>IF(SUM('Sales by Agent'!AM423:AO423)&gt;0,"YES","NO")</f>
        <v>NO</v>
      </c>
      <c r="AP423" s="30" t="str">
        <f>IF(SUM('Sales by Agent'!AN423:AP423)&gt;0,"YES","NO")</f>
        <v>NO</v>
      </c>
      <c r="AQ423" s="30" t="str">
        <f>IF(SUM('Sales by Agent'!AO423:AQ423)&gt;0,"YES","NO")</f>
        <v>NO</v>
      </c>
      <c r="AR423" s="30" t="str">
        <f>IF(SUM('Sales by Agent'!AP423:AR423)&gt;0,"YES","NO")</f>
        <v>NO</v>
      </c>
      <c r="AS423" s="30" t="str">
        <f>IF(SUM('Sales by Agent'!AQ423:AS423)&gt;0,"YES","NO")</f>
        <v>NO</v>
      </c>
      <c r="AT423" s="30" t="str">
        <f>IF(SUM('Sales by Agent'!AR423:AT423)&gt;0,"YES","NO")</f>
        <v>NO</v>
      </c>
      <c r="AU423" s="30" t="str">
        <f>IF(SUM('Sales by Agent'!AS423:AU423)&gt;0,"YES","NO")</f>
        <v>YES</v>
      </c>
      <c r="AV423" s="30" t="str">
        <f>IF(SUM('Sales by Agent'!AT423:AV423)&gt;0,"YES","NO")</f>
        <v>YES</v>
      </c>
      <c r="AW423" s="87"/>
      <c r="AX423" t="str">
        <f t="shared" si="68"/>
        <v>NO</v>
      </c>
      <c r="AY423" t="str">
        <f t="shared" si="69"/>
        <v>NO</v>
      </c>
      <c r="AZ423" t="str">
        <f t="shared" si="70"/>
        <v>NO</v>
      </c>
      <c r="BA423" t="str">
        <f t="shared" si="71"/>
        <v>NO</v>
      </c>
      <c r="BB423" t="str">
        <f t="shared" si="72"/>
        <v>NO</v>
      </c>
      <c r="BC423" t="str">
        <f t="shared" si="73"/>
        <v>NO</v>
      </c>
      <c r="BD423" t="str">
        <f t="shared" si="74"/>
        <v>NO</v>
      </c>
      <c r="BE423" t="str">
        <f t="shared" si="75"/>
        <v>NO</v>
      </c>
      <c r="BF423" t="str">
        <f t="shared" si="76"/>
        <v>NO</v>
      </c>
      <c r="BG423" t="str">
        <f t="shared" si="77"/>
        <v>NO</v>
      </c>
      <c r="BH423" t="str">
        <f t="shared" si="67"/>
        <v>NO</v>
      </c>
    </row>
    <row r="424" spans="1:60">
      <c r="A424" s="564" t="s">
        <v>227</v>
      </c>
      <c r="B424" s="564" t="s">
        <v>2732</v>
      </c>
      <c r="C424" s="564" t="s">
        <v>376</v>
      </c>
      <c r="D424" s="564" t="s">
        <v>954</v>
      </c>
      <c r="E424" s="564" t="s">
        <v>1005</v>
      </c>
      <c r="F424" s="565">
        <v>199420</v>
      </c>
      <c r="G424" s="31"/>
      <c r="H424" s="31"/>
      <c r="I424" s="30" t="str">
        <f>IF(SUM('Sales by Agent'!G424:I424)&gt;0,"YES","NO")</f>
        <v>NO</v>
      </c>
      <c r="J424" s="30" t="str">
        <f>IF(SUM('Sales by Agent'!H424:J424)&gt;0,"YES","NO")</f>
        <v>NO</v>
      </c>
      <c r="K424" s="30" t="str">
        <f>IF(SUM('Sales by Agent'!I424:K424)&gt;0,"YES","NO")</f>
        <v>YES</v>
      </c>
      <c r="L424" s="30" t="str">
        <f>IF(SUM('Sales by Agent'!J424:L424)&gt;0,"YES","NO")</f>
        <v>YES</v>
      </c>
      <c r="M424" s="30" t="str">
        <f>IF(SUM('Sales by Agent'!K424:M424)&gt;0,"YES","NO")</f>
        <v>YES</v>
      </c>
      <c r="N424" s="30" t="str">
        <f>IF(SUM('Sales by Agent'!L424:N424)&gt;0,"YES","NO")</f>
        <v>YES</v>
      </c>
      <c r="O424" s="30" t="str">
        <f>IF(SUM('Sales by Agent'!M424:O424)&gt;0,"YES","NO")</f>
        <v>YES</v>
      </c>
      <c r="P424" s="30" t="str">
        <f>IF(SUM('Sales by Agent'!N424:P424)&gt;0,"YES","NO")</f>
        <v>YES</v>
      </c>
      <c r="Q424" s="30" t="str">
        <f>IF(SUM('Sales by Agent'!O424:Q424)&gt;0,"YES","NO")</f>
        <v>YES</v>
      </c>
      <c r="R424" s="30" t="str">
        <f>IF(SUM('Sales by Agent'!P424:R424)&gt;0,"YES","NO")</f>
        <v>YES</v>
      </c>
      <c r="S424" s="30" t="str">
        <f>IF(SUM('Sales by Agent'!Q424:S424)&gt;0,"YES","NO")</f>
        <v>YES</v>
      </c>
      <c r="T424" s="30" t="str">
        <f>IF(SUM('Sales by Agent'!R424:T424)&gt;0,"YES","NO")</f>
        <v>YES</v>
      </c>
      <c r="U424" s="30" t="str">
        <f>IF(SUM('Sales by Agent'!S424:U424)&gt;0,"YES","NO")</f>
        <v>NO</v>
      </c>
      <c r="V424" s="30" t="str">
        <f>IF(SUM('Sales by Agent'!T424:V424)&gt;0,"YES","NO")</f>
        <v>YES</v>
      </c>
      <c r="W424" s="30" t="str">
        <f>IF(SUM('Sales by Agent'!U424:W424)&gt;0,"YES","NO")</f>
        <v>YES</v>
      </c>
      <c r="X424" s="30" t="str">
        <f>IF(SUM('Sales by Agent'!V424:X424)&gt;0,"YES","NO")</f>
        <v>YES</v>
      </c>
      <c r="Y424" s="30" t="str">
        <f>IF(SUM('Sales by Agent'!W424:Y424)&gt;0,"YES","NO")</f>
        <v>NO</v>
      </c>
      <c r="Z424" s="30" t="str">
        <f>IF(SUM('Sales by Agent'!X424:Z424)&gt;0,"YES","NO")</f>
        <v>NO</v>
      </c>
      <c r="AA424" s="30" t="str">
        <f>IF(SUM('Sales by Agent'!Y424:AA424)&gt;0,"YES","NO")</f>
        <v>NO</v>
      </c>
      <c r="AB424" s="30" t="str">
        <f>IF(SUM('Sales by Agent'!Z424:AB424)&gt;0,"YES","NO")</f>
        <v>NO</v>
      </c>
      <c r="AC424" s="30" t="str">
        <f>IF(SUM('Sales by Agent'!AA424:AC424)&gt;0,"YES","NO")</f>
        <v>NO</v>
      </c>
      <c r="AD424" s="30" t="str">
        <f>IF(SUM('Sales by Agent'!AB424:AD424)&gt;0,"YES","NO")</f>
        <v>NO</v>
      </c>
      <c r="AE424" s="30" t="str">
        <f>IF(SUM('Sales by Agent'!AC424:AE424)&gt;0,"YES","NO")</f>
        <v>NO</v>
      </c>
      <c r="AF424" s="30" t="str">
        <f>IF(SUM('Sales by Agent'!AD424:AF424)&gt;0,"YES","NO")</f>
        <v>NO</v>
      </c>
      <c r="AG424" s="30" t="str">
        <f>IF(SUM('Sales by Agent'!AE424:AG424)&gt;0,"YES","NO")</f>
        <v>NO</v>
      </c>
      <c r="AH424" s="30" t="str">
        <f>IF(SUM('Sales by Agent'!AF424:AH424)&gt;0,"YES","NO")</f>
        <v>NO</v>
      </c>
      <c r="AI424" s="30" t="str">
        <f>IF(SUM('Sales by Agent'!AG424:AI424)&gt;0,"YES","NO")</f>
        <v>NO</v>
      </c>
      <c r="AJ424" s="30" t="str">
        <f>IF(SUM('Sales by Agent'!AH424:AJ424)&gt;0,"YES","NO")</f>
        <v>NO</v>
      </c>
      <c r="AK424" s="30" t="str">
        <f>IF(SUM('Sales by Agent'!AI424:AK424)&gt;0,"YES","NO")</f>
        <v>NO</v>
      </c>
      <c r="AL424" s="30" t="str">
        <f>IF(SUM('Sales by Agent'!AJ424:AL424)&gt;0,"YES","NO")</f>
        <v>NO</v>
      </c>
      <c r="AM424" s="30" t="str">
        <f>IF(SUM('Sales by Agent'!AK424:AM424)&gt;0,"YES","NO")</f>
        <v>NO</v>
      </c>
      <c r="AN424" s="30" t="str">
        <f>IF(SUM('Sales by Agent'!AL424:AN424)&gt;0,"YES","NO")</f>
        <v>NO</v>
      </c>
      <c r="AO424" s="30" t="str">
        <f>IF(SUM('Sales by Agent'!AM424:AO424)&gt;0,"YES","NO")</f>
        <v>NO</v>
      </c>
      <c r="AP424" s="30" t="str">
        <f>IF(SUM('Sales by Agent'!AN424:AP424)&gt;0,"YES","NO")</f>
        <v>NO</v>
      </c>
      <c r="AQ424" s="30" t="str">
        <f>IF(SUM('Sales by Agent'!AO424:AQ424)&gt;0,"YES","NO")</f>
        <v>NO</v>
      </c>
      <c r="AR424" s="30" t="str">
        <f>IF(SUM('Sales by Agent'!AP424:AR424)&gt;0,"YES","NO")</f>
        <v>NO</v>
      </c>
      <c r="AS424" s="30" t="str">
        <f>IF(SUM('Sales by Agent'!AQ424:AS424)&gt;0,"YES","NO")</f>
        <v>NO</v>
      </c>
      <c r="AT424" s="30" t="str">
        <f>IF(SUM('Sales by Agent'!AR424:AT424)&gt;0,"YES","NO")</f>
        <v>NO</v>
      </c>
      <c r="AU424" s="30" t="str">
        <f>IF(SUM('Sales by Agent'!AS424:AU424)&gt;0,"YES","NO")</f>
        <v>NO</v>
      </c>
      <c r="AV424" s="30" t="str">
        <f>IF(SUM('Sales by Agent'!AT424:AV424)&gt;0,"YES","NO")</f>
        <v>NO</v>
      </c>
      <c r="AW424" s="87"/>
      <c r="AX424" t="str">
        <f t="shared" si="68"/>
        <v>NO</v>
      </c>
      <c r="AY424" t="str">
        <f t="shared" si="69"/>
        <v>NO</v>
      </c>
      <c r="AZ424" t="str">
        <f t="shared" si="70"/>
        <v>NO</v>
      </c>
      <c r="BA424" t="str">
        <f t="shared" si="71"/>
        <v>NO</v>
      </c>
      <c r="BB424" t="str">
        <f t="shared" si="72"/>
        <v>NO</v>
      </c>
      <c r="BC424" t="str">
        <f t="shared" si="73"/>
        <v>NO</v>
      </c>
      <c r="BD424" t="str">
        <f t="shared" si="74"/>
        <v>NO</v>
      </c>
      <c r="BE424" t="str">
        <f t="shared" si="75"/>
        <v>NO</v>
      </c>
      <c r="BF424" t="str">
        <f t="shared" si="76"/>
        <v>NO</v>
      </c>
      <c r="BG424" t="str">
        <f t="shared" si="77"/>
        <v>NO</v>
      </c>
      <c r="BH424" t="str">
        <f t="shared" si="67"/>
        <v>NO</v>
      </c>
    </row>
    <row r="425" spans="1:60">
      <c r="A425" s="564" t="s">
        <v>228</v>
      </c>
      <c r="B425" s="564" t="s">
        <v>2733</v>
      </c>
      <c r="C425" s="564" t="s">
        <v>376</v>
      </c>
      <c r="D425" s="564" t="s">
        <v>954</v>
      </c>
      <c r="E425" s="564" t="s">
        <v>1005</v>
      </c>
      <c r="F425" s="565">
        <v>7774075</v>
      </c>
      <c r="G425" s="31"/>
      <c r="H425" s="31"/>
      <c r="I425" s="30" t="str">
        <f>IF(SUM('Sales by Agent'!G425:I425)&gt;0,"YES","NO")</f>
        <v>NO</v>
      </c>
      <c r="J425" s="30" t="str">
        <f>IF(SUM('Sales by Agent'!H425:J425)&gt;0,"YES","NO")</f>
        <v>NO</v>
      </c>
      <c r="K425" s="30" t="str">
        <f>IF(SUM('Sales by Agent'!I425:K425)&gt;0,"YES","NO")</f>
        <v>NO</v>
      </c>
      <c r="L425" s="30" t="str">
        <f>IF(SUM('Sales by Agent'!J425:L425)&gt;0,"YES","NO")</f>
        <v>NO</v>
      </c>
      <c r="M425" s="30" t="str">
        <f>IF(SUM('Sales by Agent'!K425:M425)&gt;0,"YES","NO")</f>
        <v>NO</v>
      </c>
      <c r="N425" s="30" t="str">
        <f>IF(SUM('Sales by Agent'!L425:N425)&gt;0,"YES","NO")</f>
        <v>NO</v>
      </c>
      <c r="O425" s="30" t="str">
        <f>IF(SUM('Sales by Agent'!M425:O425)&gt;0,"YES","NO")</f>
        <v>NO</v>
      </c>
      <c r="P425" s="30" t="str">
        <f>IF(SUM('Sales by Agent'!N425:P425)&gt;0,"YES","NO")</f>
        <v>NO</v>
      </c>
      <c r="Q425" s="30" t="str">
        <f>IF(SUM('Sales by Agent'!O425:Q425)&gt;0,"YES","NO")</f>
        <v>NO</v>
      </c>
      <c r="R425" s="30" t="str">
        <f>IF(SUM('Sales by Agent'!P425:R425)&gt;0,"YES","NO")</f>
        <v>NO</v>
      </c>
      <c r="S425" s="30" t="str">
        <f>IF(SUM('Sales by Agent'!Q425:S425)&gt;0,"YES","NO")</f>
        <v>NO</v>
      </c>
      <c r="T425" s="30" t="str">
        <f>IF(SUM('Sales by Agent'!R425:T425)&gt;0,"YES","NO")</f>
        <v>NO</v>
      </c>
      <c r="U425" s="30" t="str">
        <f>IF(SUM('Sales by Agent'!S425:U425)&gt;0,"YES","NO")</f>
        <v>NO</v>
      </c>
      <c r="V425" s="30" t="str">
        <f>IF(SUM('Sales by Agent'!T425:V425)&gt;0,"YES","NO")</f>
        <v>NO</v>
      </c>
      <c r="W425" s="30" t="str">
        <f>IF(SUM('Sales by Agent'!U425:W425)&gt;0,"YES","NO")</f>
        <v>YES</v>
      </c>
      <c r="X425" s="30" t="str">
        <f>IF(SUM('Sales by Agent'!V425:X425)&gt;0,"YES","NO")</f>
        <v>YES</v>
      </c>
      <c r="Y425" s="30" t="str">
        <f>IF(SUM('Sales by Agent'!W425:Y425)&gt;0,"YES","NO")</f>
        <v>YES</v>
      </c>
      <c r="Z425" s="30" t="str">
        <f>IF(SUM('Sales by Agent'!X425:Z425)&gt;0,"YES","NO")</f>
        <v>YES</v>
      </c>
      <c r="AA425" s="30" t="str">
        <f>IF(SUM('Sales by Agent'!Y425:AA425)&gt;0,"YES","NO")</f>
        <v>YES</v>
      </c>
      <c r="AB425" s="30" t="str">
        <f>IF(SUM('Sales by Agent'!Z425:AB425)&gt;0,"YES","NO")</f>
        <v>YES</v>
      </c>
      <c r="AC425" s="30" t="str">
        <f>IF(SUM('Sales by Agent'!AA425:AC425)&gt;0,"YES","NO")</f>
        <v>YES</v>
      </c>
      <c r="AD425" s="30" t="str">
        <f>IF(SUM('Sales by Agent'!AB425:AD425)&gt;0,"YES","NO")</f>
        <v>YES</v>
      </c>
      <c r="AE425" s="30" t="str">
        <f>IF(SUM('Sales by Agent'!AC425:AE425)&gt;0,"YES","NO")</f>
        <v>YES</v>
      </c>
      <c r="AF425" s="30" t="str">
        <f>IF(SUM('Sales by Agent'!AD425:AF425)&gt;0,"YES","NO")</f>
        <v>YES</v>
      </c>
      <c r="AG425" s="30" t="str">
        <f>IF(SUM('Sales by Agent'!AE425:AG425)&gt;0,"YES","NO")</f>
        <v>YES</v>
      </c>
      <c r="AH425" s="30" t="str">
        <f>IF(SUM('Sales by Agent'!AF425:AH425)&gt;0,"YES","NO")</f>
        <v>YES</v>
      </c>
      <c r="AI425" s="30" t="str">
        <f>IF(SUM('Sales by Agent'!AG425:AI425)&gt;0,"YES","NO")</f>
        <v>YES</v>
      </c>
      <c r="AJ425" s="30" t="str">
        <f>IF(SUM('Sales by Agent'!AH425:AJ425)&gt;0,"YES","NO")</f>
        <v>YES</v>
      </c>
      <c r="AK425" s="30" t="str">
        <f>IF(SUM('Sales by Agent'!AI425:AK425)&gt;0,"YES","NO")</f>
        <v>YES</v>
      </c>
      <c r="AL425" s="30" t="str">
        <f>IF(SUM('Sales by Agent'!AJ425:AL425)&gt;0,"YES","NO")</f>
        <v>YES</v>
      </c>
      <c r="AM425" s="30" t="str">
        <f>IF(SUM('Sales by Agent'!AK425:AM425)&gt;0,"YES","NO")</f>
        <v>YES</v>
      </c>
      <c r="AN425" s="30" t="str">
        <f>IF(SUM('Sales by Agent'!AL425:AN425)&gt;0,"YES","NO")</f>
        <v>YES</v>
      </c>
      <c r="AO425" s="30" t="str">
        <f>IF(SUM('Sales by Agent'!AM425:AO425)&gt;0,"YES","NO")</f>
        <v>YES</v>
      </c>
      <c r="AP425" s="30" t="str">
        <f>IF(SUM('Sales by Agent'!AN425:AP425)&gt;0,"YES","NO")</f>
        <v>YES</v>
      </c>
      <c r="AQ425" s="30" t="str">
        <f>IF(SUM('Sales by Agent'!AO425:AQ425)&gt;0,"YES","NO")</f>
        <v>YES</v>
      </c>
      <c r="AR425" s="30" t="str">
        <f>IF(SUM('Sales by Agent'!AP425:AR425)&gt;0,"YES","NO")</f>
        <v>YES</v>
      </c>
      <c r="AS425" s="30" t="str">
        <f>IF(SUM('Sales by Agent'!AQ425:AS425)&gt;0,"YES","NO")</f>
        <v>YES</v>
      </c>
      <c r="AT425" s="30" t="str">
        <f>IF(SUM('Sales by Agent'!AR425:AT425)&gt;0,"YES","NO")</f>
        <v>YES</v>
      </c>
      <c r="AU425" s="30" t="str">
        <f>IF(SUM('Sales by Agent'!AS425:AU425)&gt;0,"YES","NO")</f>
        <v>YES</v>
      </c>
      <c r="AV425" s="30" t="str">
        <f>IF(SUM('Sales by Agent'!AT425:AV425)&gt;0,"YES","NO")</f>
        <v>YES</v>
      </c>
      <c r="AW425" s="87"/>
      <c r="AX425" t="str">
        <f t="shared" si="68"/>
        <v>NO</v>
      </c>
      <c r="AY425" t="str">
        <f t="shared" si="69"/>
        <v>NO</v>
      </c>
      <c r="AZ425" t="str">
        <f t="shared" si="70"/>
        <v>NO</v>
      </c>
      <c r="BA425" t="str">
        <f t="shared" si="71"/>
        <v>NO</v>
      </c>
      <c r="BB425" t="str">
        <f t="shared" si="72"/>
        <v>NO</v>
      </c>
      <c r="BC425" t="str">
        <f t="shared" si="73"/>
        <v>NO</v>
      </c>
      <c r="BD425" t="str">
        <f t="shared" si="74"/>
        <v>NO</v>
      </c>
      <c r="BE425" t="str">
        <f t="shared" si="75"/>
        <v>NO</v>
      </c>
      <c r="BF425" t="str">
        <f t="shared" si="76"/>
        <v>NO</v>
      </c>
      <c r="BG425" t="str">
        <f t="shared" si="77"/>
        <v>NO</v>
      </c>
      <c r="BH425" t="str">
        <f t="shared" si="67"/>
        <v>NO</v>
      </c>
    </row>
    <row r="426" spans="1:60">
      <c r="A426" s="564" t="s">
        <v>2398</v>
      </c>
      <c r="B426" s="564" t="s">
        <v>2734</v>
      </c>
      <c r="C426" s="564" t="s">
        <v>376</v>
      </c>
      <c r="D426" s="564" t="s">
        <v>954</v>
      </c>
      <c r="E426" s="564" t="s">
        <v>1005</v>
      </c>
      <c r="F426" s="565">
        <v>9800</v>
      </c>
      <c r="G426" s="31"/>
      <c r="H426" s="86"/>
      <c r="I426" s="30" t="str">
        <f>IF(SUM('Sales by Agent'!G426:I426)&gt;0,"YES","NO")</f>
        <v>NO</v>
      </c>
      <c r="J426" s="30" t="str">
        <f>IF(SUM('Sales by Agent'!H426:J426)&gt;0,"YES","NO")</f>
        <v>NO</v>
      </c>
      <c r="K426" s="30" t="str">
        <f>IF(SUM('Sales by Agent'!I426:K426)&gt;0,"YES","NO")</f>
        <v>NO</v>
      </c>
      <c r="L426" s="30" t="str">
        <f>IF(SUM('Sales by Agent'!J426:L426)&gt;0,"YES","NO")</f>
        <v>NO</v>
      </c>
      <c r="M426" s="30" t="str">
        <f>IF(SUM('Sales by Agent'!K426:M426)&gt;0,"YES","NO")</f>
        <v>NO</v>
      </c>
      <c r="N426" s="30" t="str">
        <f>IF(SUM('Sales by Agent'!L426:N426)&gt;0,"YES","NO")</f>
        <v>NO</v>
      </c>
      <c r="O426" s="30" t="str">
        <f>IF(SUM('Sales by Agent'!M426:O426)&gt;0,"YES","NO")</f>
        <v>NO</v>
      </c>
      <c r="P426" s="30" t="str">
        <f>IF(SUM('Sales by Agent'!N426:P426)&gt;0,"YES","NO")</f>
        <v>NO</v>
      </c>
      <c r="Q426" s="30" t="str">
        <f>IF(SUM('Sales by Agent'!O426:Q426)&gt;0,"YES","NO")</f>
        <v>NO</v>
      </c>
      <c r="R426" s="30" t="str">
        <f>IF(SUM('Sales by Agent'!P426:R426)&gt;0,"YES","NO")</f>
        <v>NO</v>
      </c>
      <c r="S426" s="30" t="str">
        <f>IF(SUM('Sales by Agent'!Q426:S426)&gt;0,"YES","NO")</f>
        <v>NO</v>
      </c>
      <c r="T426" s="30" t="str">
        <f>IF(SUM('Sales by Agent'!R426:T426)&gt;0,"YES","NO")</f>
        <v>NO</v>
      </c>
      <c r="U426" s="30" t="str">
        <f>IF(SUM('Sales by Agent'!S426:U426)&gt;0,"YES","NO")</f>
        <v>NO</v>
      </c>
      <c r="V426" s="30" t="str">
        <f>IF(SUM('Sales by Agent'!T426:V426)&gt;0,"YES","NO")</f>
        <v>NO</v>
      </c>
      <c r="W426" s="30" t="str">
        <f>IF(SUM('Sales by Agent'!U426:W426)&gt;0,"YES","NO")</f>
        <v>NO</v>
      </c>
      <c r="X426" s="30" t="str">
        <f>IF(SUM('Sales by Agent'!V426:X426)&gt;0,"YES","NO")</f>
        <v>NO</v>
      </c>
      <c r="Y426" s="30" t="str">
        <f>IF(SUM('Sales by Agent'!W426:Y426)&gt;0,"YES","NO")</f>
        <v>NO</v>
      </c>
      <c r="Z426" s="30" t="str">
        <f>IF(SUM('Sales by Agent'!X426:Z426)&gt;0,"YES","NO")</f>
        <v>NO</v>
      </c>
      <c r="AA426" s="30" t="str">
        <f>IF(SUM('Sales by Agent'!Y426:AA426)&gt;0,"YES","NO")</f>
        <v>NO</v>
      </c>
      <c r="AB426" s="30" t="str">
        <f>IF(SUM('Sales by Agent'!Z426:AB426)&gt;0,"YES","NO")</f>
        <v>NO</v>
      </c>
      <c r="AC426" s="30" t="str">
        <f>IF(SUM('Sales by Agent'!AA426:AC426)&gt;0,"YES","NO")</f>
        <v>NO</v>
      </c>
      <c r="AD426" s="30" t="str">
        <f>IF(SUM('Sales by Agent'!AB426:AD426)&gt;0,"YES","NO")</f>
        <v>NO</v>
      </c>
      <c r="AE426" s="30" t="str">
        <f>IF(SUM('Sales by Agent'!AC426:AE426)&gt;0,"YES","NO")</f>
        <v>NO</v>
      </c>
      <c r="AF426" s="30" t="str">
        <f>IF(SUM('Sales by Agent'!AD426:AF426)&gt;0,"YES","NO")</f>
        <v>NO</v>
      </c>
      <c r="AG426" s="30" t="str">
        <f>IF(SUM('Sales by Agent'!AE426:AG426)&gt;0,"YES","NO")</f>
        <v>NO</v>
      </c>
      <c r="AH426" s="30" t="str">
        <f>IF(SUM('Sales by Agent'!AF426:AH426)&gt;0,"YES","NO")</f>
        <v>NO</v>
      </c>
      <c r="AI426" s="30" t="str">
        <f>IF(SUM('Sales by Agent'!AG426:AI426)&gt;0,"YES","NO")</f>
        <v>NO</v>
      </c>
      <c r="AJ426" s="30" t="str">
        <f>IF(SUM('Sales by Agent'!AH426:AJ426)&gt;0,"YES","NO")</f>
        <v>NO</v>
      </c>
      <c r="AK426" s="30" t="str">
        <f>IF(SUM('Sales by Agent'!AI426:AK426)&gt;0,"YES","NO")</f>
        <v>NO</v>
      </c>
      <c r="AL426" s="30" t="str">
        <f>IF(SUM('Sales by Agent'!AJ426:AL426)&gt;0,"YES","NO")</f>
        <v>NO</v>
      </c>
      <c r="AM426" s="30" t="str">
        <f>IF(SUM('Sales by Agent'!AK426:AM426)&gt;0,"YES","NO")</f>
        <v>NO</v>
      </c>
      <c r="AN426" s="30" t="str">
        <f>IF(SUM('Sales by Agent'!AL426:AN426)&gt;0,"YES","NO")</f>
        <v>NO</v>
      </c>
      <c r="AO426" s="30" t="str">
        <f>IF(SUM('Sales by Agent'!AM426:AO426)&gt;0,"YES","NO")</f>
        <v>NO</v>
      </c>
      <c r="AP426" s="30" t="str">
        <f>IF(SUM('Sales by Agent'!AN426:AP426)&gt;0,"YES","NO")</f>
        <v>NO</v>
      </c>
      <c r="AQ426" s="30" t="str">
        <f>IF(SUM('Sales by Agent'!AO426:AQ426)&gt;0,"YES","NO")</f>
        <v>NO</v>
      </c>
      <c r="AR426" s="30" t="str">
        <f>IF(SUM('Sales by Agent'!AP426:AR426)&gt;0,"YES","NO")</f>
        <v>NO</v>
      </c>
      <c r="AS426" s="30" t="str">
        <f>IF(SUM('Sales by Agent'!AQ426:AS426)&gt;0,"YES","NO")</f>
        <v>NO</v>
      </c>
      <c r="AT426" s="30" t="str">
        <f>IF(SUM('Sales by Agent'!AR426:AT426)&gt;0,"YES","NO")</f>
        <v>NO</v>
      </c>
      <c r="AU426" s="30" t="str">
        <f>IF(SUM('Sales by Agent'!AS426:AU426)&gt;0,"YES","NO")</f>
        <v>NO</v>
      </c>
      <c r="AV426" s="30" t="str">
        <f>IF(SUM('Sales by Agent'!AT426:AV426)&gt;0,"YES","NO")</f>
        <v>YES</v>
      </c>
      <c r="AW426" s="87"/>
      <c r="AX426" t="str">
        <f t="shared" si="68"/>
        <v>NO</v>
      </c>
      <c r="AY426" t="str">
        <f t="shared" si="69"/>
        <v>NO</v>
      </c>
      <c r="AZ426" t="str">
        <f t="shared" si="70"/>
        <v>NO</v>
      </c>
      <c r="BA426" t="str">
        <f t="shared" si="71"/>
        <v>NO</v>
      </c>
      <c r="BB426" t="str">
        <f t="shared" si="72"/>
        <v>NO</v>
      </c>
      <c r="BC426" t="str">
        <f t="shared" si="73"/>
        <v>NO</v>
      </c>
      <c r="BD426" t="str">
        <f t="shared" si="74"/>
        <v>NO</v>
      </c>
      <c r="BE426" t="str">
        <f t="shared" si="75"/>
        <v>NO</v>
      </c>
      <c r="BF426" t="str">
        <f t="shared" si="76"/>
        <v>NO</v>
      </c>
      <c r="BG426" t="str">
        <f t="shared" si="77"/>
        <v>NO</v>
      </c>
      <c r="BH426" t="str">
        <f t="shared" si="67"/>
        <v>NO</v>
      </c>
    </row>
    <row r="427" spans="1:60">
      <c r="A427" s="564" t="s">
        <v>229</v>
      </c>
      <c r="B427" s="564" t="s">
        <v>2734</v>
      </c>
      <c r="C427" s="564" t="s">
        <v>376</v>
      </c>
      <c r="D427" s="564" t="s">
        <v>954</v>
      </c>
      <c r="E427" s="564" t="s">
        <v>1005</v>
      </c>
      <c r="F427" s="565">
        <v>410450</v>
      </c>
      <c r="G427" s="31"/>
      <c r="H427" s="86"/>
      <c r="I427" s="30" t="str">
        <f>IF(SUM('Sales by Agent'!G427:I427)&gt;0,"YES","NO")</f>
        <v>NO</v>
      </c>
      <c r="J427" s="30" t="str">
        <f>IF(SUM('Sales by Agent'!H427:J427)&gt;0,"YES","NO")</f>
        <v>NO</v>
      </c>
      <c r="K427" s="30" t="str">
        <f>IF(SUM('Sales by Agent'!I427:K427)&gt;0,"YES","NO")</f>
        <v>NO</v>
      </c>
      <c r="L427" s="30" t="str">
        <f>IF(SUM('Sales by Agent'!J427:L427)&gt;0,"YES","NO")</f>
        <v>NO</v>
      </c>
      <c r="M427" s="30" t="str">
        <f>IF(SUM('Sales by Agent'!K427:M427)&gt;0,"YES","NO")</f>
        <v>YES</v>
      </c>
      <c r="N427" s="30" t="str">
        <f>IF(SUM('Sales by Agent'!L427:N427)&gt;0,"YES","NO")</f>
        <v>YES</v>
      </c>
      <c r="O427" s="30" t="str">
        <f>IF(SUM('Sales by Agent'!M427:O427)&gt;0,"YES","NO")</f>
        <v>YES</v>
      </c>
      <c r="P427" s="30" t="str">
        <f>IF(SUM('Sales by Agent'!N427:P427)&gt;0,"YES","NO")</f>
        <v>NO</v>
      </c>
      <c r="Q427" s="30" t="str">
        <f>IF(SUM('Sales by Agent'!O427:Q427)&gt;0,"YES","NO")</f>
        <v>YES</v>
      </c>
      <c r="R427" s="30" t="str">
        <f>IF(SUM('Sales by Agent'!P427:R427)&gt;0,"YES","NO")</f>
        <v>YES</v>
      </c>
      <c r="S427" s="30" t="str">
        <f>IF(SUM('Sales by Agent'!Q427:S427)&gt;0,"YES","NO")</f>
        <v>YES</v>
      </c>
      <c r="T427" s="30" t="str">
        <f>IF(SUM('Sales by Agent'!R427:T427)&gt;0,"YES","NO")</f>
        <v>YES</v>
      </c>
      <c r="U427" s="30" t="str">
        <f>IF(SUM('Sales by Agent'!S427:U427)&gt;0,"YES","NO")</f>
        <v>YES</v>
      </c>
      <c r="V427" s="30" t="str">
        <f>IF(SUM('Sales by Agent'!T427:V427)&gt;0,"YES","NO")</f>
        <v>YES</v>
      </c>
      <c r="W427" s="30" t="str">
        <f>IF(SUM('Sales by Agent'!U427:W427)&gt;0,"YES","NO")</f>
        <v>YES</v>
      </c>
      <c r="X427" s="30" t="str">
        <f>IF(SUM('Sales by Agent'!V427:X427)&gt;0,"YES","NO")</f>
        <v>YES</v>
      </c>
      <c r="Y427" s="30" t="str">
        <f>IF(SUM('Sales by Agent'!W427:Y427)&gt;0,"YES","NO")</f>
        <v>YES</v>
      </c>
      <c r="Z427" s="30" t="str">
        <f>IF(SUM('Sales by Agent'!X427:Z427)&gt;0,"YES","NO")</f>
        <v>YES</v>
      </c>
      <c r="AA427" s="30" t="str">
        <f>IF(SUM('Sales by Agent'!Y427:AA427)&gt;0,"YES","NO")</f>
        <v>NO</v>
      </c>
      <c r="AB427" s="30" t="str">
        <f>IF(SUM('Sales by Agent'!Z427:AB427)&gt;0,"YES","NO")</f>
        <v>NO</v>
      </c>
      <c r="AC427" s="30" t="str">
        <f>IF(SUM('Sales by Agent'!AA427:AC427)&gt;0,"YES","NO")</f>
        <v>NO</v>
      </c>
      <c r="AD427" s="30" t="str">
        <f>IF(SUM('Sales by Agent'!AB427:AD427)&gt;0,"YES","NO")</f>
        <v>NO</v>
      </c>
      <c r="AE427" s="30" t="str">
        <f>IF(SUM('Sales by Agent'!AC427:AE427)&gt;0,"YES","NO")</f>
        <v>NO</v>
      </c>
      <c r="AF427" s="30" t="str">
        <f>IF(SUM('Sales by Agent'!AD427:AF427)&gt;0,"YES","NO")</f>
        <v>NO</v>
      </c>
      <c r="AG427" s="30" t="str">
        <f>IF(SUM('Sales by Agent'!AE427:AG427)&gt;0,"YES","NO")</f>
        <v>NO</v>
      </c>
      <c r="AH427" s="30" t="str">
        <f>IF(SUM('Sales by Agent'!AF427:AH427)&gt;0,"YES","NO")</f>
        <v>NO</v>
      </c>
      <c r="AI427" s="30" t="str">
        <f>IF(SUM('Sales by Agent'!AG427:AI427)&gt;0,"YES","NO")</f>
        <v>NO</v>
      </c>
      <c r="AJ427" s="30" t="str">
        <f>IF(SUM('Sales by Agent'!AH427:AJ427)&gt;0,"YES","NO")</f>
        <v>NO</v>
      </c>
      <c r="AK427" s="30" t="str">
        <f>IF(SUM('Sales by Agent'!AI427:AK427)&gt;0,"YES","NO")</f>
        <v>NO</v>
      </c>
      <c r="AL427" s="30" t="str">
        <f>IF(SUM('Sales by Agent'!AJ427:AL427)&gt;0,"YES","NO")</f>
        <v>NO</v>
      </c>
      <c r="AM427" s="30" t="str">
        <f>IF(SUM('Sales by Agent'!AK427:AM427)&gt;0,"YES","NO")</f>
        <v>NO</v>
      </c>
      <c r="AN427" s="30" t="str">
        <f>IF(SUM('Sales by Agent'!AL427:AN427)&gt;0,"YES","NO")</f>
        <v>NO</v>
      </c>
      <c r="AO427" s="30" t="str">
        <f>IF(SUM('Sales by Agent'!AM427:AO427)&gt;0,"YES","NO")</f>
        <v>NO</v>
      </c>
      <c r="AP427" s="30" t="str">
        <f>IF(SUM('Sales by Agent'!AN427:AP427)&gt;0,"YES","NO")</f>
        <v>NO</v>
      </c>
      <c r="AQ427" s="30" t="str">
        <f>IF(SUM('Sales by Agent'!AO427:AQ427)&gt;0,"YES","NO")</f>
        <v>NO</v>
      </c>
      <c r="AR427" s="30" t="str">
        <f>IF(SUM('Sales by Agent'!AP427:AR427)&gt;0,"YES","NO")</f>
        <v>NO</v>
      </c>
      <c r="AS427" s="30" t="str">
        <f>IF(SUM('Sales by Agent'!AQ427:AS427)&gt;0,"YES","NO")</f>
        <v>NO</v>
      </c>
      <c r="AT427" s="30" t="str">
        <f>IF(SUM('Sales by Agent'!AR427:AT427)&gt;0,"YES","NO")</f>
        <v>NO</v>
      </c>
      <c r="AU427" s="30" t="str">
        <f>IF(SUM('Sales by Agent'!AS427:AU427)&gt;0,"YES","NO")</f>
        <v>NO</v>
      </c>
      <c r="AV427" s="30" t="str">
        <f>IF(SUM('Sales by Agent'!AT427:AV427)&gt;0,"YES","NO")</f>
        <v>NO</v>
      </c>
      <c r="AW427" s="87"/>
      <c r="AX427" t="str">
        <f t="shared" si="68"/>
        <v>NO</v>
      </c>
      <c r="AY427" t="str">
        <f t="shared" si="69"/>
        <v>NO</v>
      </c>
      <c r="AZ427" t="str">
        <f t="shared" si="70"/>
        <v>NO</v>
      </c>
      <c r="BA427" t="str">
        <f t="shared" si="71"/>
        <v>NO</v>
      </c>
      <c r="BB427" t="str">
        <f t="shared" si="72"/>
        <v>NO</v>
      </c>
      <c r="BC427" t="str">
        <f t="shared" si="73"/>
        <v>NO</v>
      </c>
      <c r="BD427" t="str">
        <f t="shared" si="74"/>
        <v>NO</v>
      </c>
      <c r="BE427" t="str">
        <f t="shared" si="75"/>
        <v>NO</v>
      </c>
      <c r="BF427" t="str">
        <f t="shared" si="76"/>
        <v>NO</v>
      </c>
      <c r="BG427" t="str">
        <f t="shared" si="77"/>
        <v>NO</v>
      </c>
      <c r="BH427" t="str">
        <f t="shared" si="67"/>
        <v>NO</v>
      </c>
    </row>
    <row r="428" spans="1:60">
      <c r="A428" s="564" t="s">
        <v>234</v>
      </c>
      <c r="B428" s="564" t="s">
        <v>2735</v>
      </c>
      <c r="C428" s="564" t="s">
        <v>376</v>
      </c>
      <c r="D428" s="564" t="s">
        <v>954</v>
      </c>
      <c r="E428" s="564" t="s">
        <v>1005</v>
      </c>
      <c r="F428" s="565">
        <v>2352570</v>
      </c>
      <c r="G428" s="31"/>
      <c r="H428" s="31"/>
      <c r="I428" s="30" t="str">
        <f>IF(SUM('Sales by Agent'!G428:I428)&gt;0,"YES","NO")</f>
        <v>NO</v>
      </c>
      <c r="J428" s="30" t="str">
        <f>IF(SUM('Sales by Agent'!H428:J428)&gt;0,"YES","NO")</f>
        <v>NO</v>
      </c>
      <c r="K428" s="30" t="str">
        <f>IF(SUM('Sales by Agent'!I428:K428)&gt;0,"YES","NO")</f>
        <v>YES</v>
      </c>
      <c r="L428" s="30" t="str">
        <f>IF(SUM('Sales by Agent'!J428:L428)&gt;0,"YES","NO")</f>
        <v>YES</v>
      </c>
      <c r="M428" s="30" t="str">
        <f>IF(SUM('Sales by Agent'!K428:M428)&gt;0,"YES","NO")</f>
        <v>YES</v>
      </c>
      <c r="N428" s="30" t="str">
        <f>IF(SUM('Sales by Agent'!L428:N428)&gt;0,"YES","NO")</f>
        <v>YES</v>
      </c>
      <c r="O428" s="30" t="str">
        <f>IF(SUM('Sales by Agent'!M428:O428)&gt;0,"YES","NO")</f>
        <v>YES</v>
      </c>
      <c r="P428" s="30" t="str">
        <f>IF(SUM('Sales by Agent'!N428:P428)&gt;0,"YES","NO")</f>
        <v>YES</v>
      </c>
      <c r="Q428" s="30" t="str">
        <f>IF(SUM('Sales by Agent'!O428:Q428)&gt;0,"YES","NO")</f>
        <v>YES</v>
      </c>
      <c r="R428" s="30" t="str">
        <f>IF(SUM('Sales by Agent'!P428:R428)&gt;0,"YES","NO")</f>
        <v>YES</v>
      </c>
      <c r="S428" s="30" t="str">
        <f>IF(SUM('Sales by Agent'!Q428:S428)&gt;0,"YES","NO")</f>
        <v>YES</v>
      </c>
      <c r="T428" s="30" t="str">
        <f>IF(SUM('Sales by Agent'!R428:T428)&gt;0,"YES","NO")</f>
        <v>YES</v>
      </c>
      <c r="U428" s="30" t="str">
        <f>IF(SUM('Sales by Agent'!S428:U428)&gt;0,"YES","NO")</f>
        <v>YES</v>
      </c>
      <c r="V428" s="30" t="str">
        <f>IF(SUM('Sales by Agent'!T428:V428)&gt;0,"YES","NO")</f>
        <v>YES</v>
      </c>
      <c r="W428" s="30" t="str">
        <f>IF(SUM('Sales by Agent'!U428:W428)&gt;0,"YES","NO")</f>
        <v>YES</v>
      </c>
      <c r="X428" s="30" t="str">
        <f>IF(SUM('Sales by Agent'!V428:X428)&gt;0,"YES","NO")</f>
        <v>YES</v>
      </c>
      <c r="Y428" s="30" t="str">
        <f>IF(SUM('Sales by Agent'!W428:Y428)&gt;0,"YES","NO")</f>
        <v>YES</v>
      </c>
      <c r="Z428" s="30" t="str">
        <f>IF(SUM('Sales by Agent'!X428:Z428)&gt;0,"YES","NO")</f>
        <v>YES</v>
      </c>
      <c r="AA428" s="30" t="str">
        <f>IF(SUM('Sales by Agent'!Y428:AA428)&gt;0,"YES","NO")</f>
        <v>YES</v>
      </c>
      <c r="AB428" s="30" t="str">
        <f>IF(SUM('Sales by Agent'!Z428:AB428)&gt;0,"YES","NO")</f>
        <v>YES</v>
      </c>
      <c r="AC428" s="30" t="str">
        <f>IF(SUM('Sales by Agent'!AA428:AC428)&gt;0,"YES","NO")</f>
        <v>YES</v>
      </c>
      <c r="AD428" s="30" t="str">
        <f>IF(SUM('Sales by Agent'!AB428:AD428)&gt;0,"YES","NO")</f>
        <v>YES</v>
      </c>
      <c r="AE428" s="30" t="str">
        <f>IF(SUM('Sales by Agent'!AC428:AE428)&gt;0,"YES","NO")</f>
        <v>YES</v>
      </c>
      <c r="AF428" s="30" t="str">
        <f>IF(SUM('Sales by Agent'!AD428:AF428)&gt;0,"YES","NO")</f>
        <v>NO</v>
      </c>
      <c r="AG428" s="30" t="str">
        <f>IF(SUM('Sales by Agent'!AE428:AG428)&gt;0,"YES","NO")</f>
        <v>NO</v>
      </c>
      <c r="AH428" s="30" t="str">
        <f>IF(SUM('Sales by Agent'!AF428:AH428)&gt;0,"YES","NO")</f>
        <v>NO</v>
      </c>
      <c r="AI428" s="30" t="str">
        <f>IF(SUM('Sales by Agent'!AG428:AI428)&gt;0,"YES","NO")</f>
        <v>NO</v>
      </c>
      <c r="AJ428" s="30" t="str">
        <f>IF(SUM('Sales by Agent'!AH428:AJ428)&gt;0,"YES","NO")</f>
        <v>NO</v>
      </c>
      <c r="AK428" s="30" t="str">
        <f>IF(SUM('Sales by Agent'!AI428:AK428)&gt;0,"YES","NO")</f>
        <v>NO</v>
      </c>
      <c r="AL428" s="30" t="str">
        <f>IF(SUM('Sales by Agent'!AJ428:AL428)&gt;0,"YES","NO")</f>
        <v>NO</v>
      </c>
      <c r="AM428" s="30" t="str">
        <f>IF(SUM('Sales by Agent'!AK428:AM428)&gt;0,"YES","NO")</f>
        <v>NO</v>
      </c>
      <c r="AN428" s="30" t="str">
        <f>IF(SUM('Sales by Agent'!AL428:AN428)&gt;0,"YES","NO")</f>
        <v>NO</v>
      </c>
      <c r="AO428" s="30" t="str">
        <f>IF(SUM('Sales by Agent'!AM428:AO428)&gt;0,"YES","NO")</f>
        <v>NO</v>
      </c>
      <c r="AP428" s="30" t="str">
        <f>IF(SUM('Sales by Agent'!AN428:AP428)&gt;0,"YES","NO")</f>
        <v>NO</v>
      </c>
      <c r="AQ428" s="30" t="str">
        <f>IF(SUM('Sales by Agent'!AO428:AQ428)&gt;0,"YES","NO")</f>
        <v>NO</v>
      </c>
      <c r="AR428" s="30" t="str">
        <f>IF(SUM('Sales by Agent'!AP428:AR428)&gt;0,"YES","NO")</f>
        <v>NO</v>
      </c>
      <c r="AS428" s="30" t="str">
        <f>IF(SUM('Sales by Agent'!AQ428:AS428)&gt;0,"YES","NO")</f>
        <v>NO</v>
      </c>
      <c r="AT428" s="30" t="str">
        <f>IF(SUM('Sales by Agent'!AR428:AT428)&gt;0,"YES","NO")</f>
        <v>NO</v>
      </c>
      <c r="AU428" s="30" t="str">
        <f>IF(SUM('Sales by Agent'!AS428:AU428)&gt;0,"YES","NO")</f>
        <v>NO</v>
      </c>
      <c r="AV428" s="30" t="str">
        <f>IF(SUM('Sales by Agent'!AT428:AV428)&gt;0,"YES","NO")</f>
        <v>NO</v>
      </c>
      <c r="AW428" s="87"/>
      <c r="AX428" t="str">
        <f t="shared" si="68"/>
        <v>NO</v>
      </c>
      <c r="AY428" t="str">
        <f t="shared" si="69"/>
        <v>NEW INACTIVE</v>
      </c>
      <c r="AZ428" t="str">
        <f t="shared" si="70"/>
        <v>NO</v>
      </c>
      <c r="BA428" t="str">
        <f t="shared" si="71"/>
        <v>NO</v>
      </c>
      <c r="BB428" t="str">
        <f t="shared" si="72"/>
        <v>NO</v>
      </c>
      <c r="BC428" t="str">
        <f t="shared" si="73"/>
        <v>NO</v>
      </c>
      <c r="BD428" t="str">
        <f t="shared" si="74"/>
        <v>NO</v>
      </c>
      <c r="BE428" t="str">
        <f t="shared" si="75"/>
        <v>NO</v>
      </c>
      <c r="BF428" t="str">
        <f t="shared" si="76"/>
        <v>NO</v>
      </c>
      <c r="BG428" t="str">
        <f t="shared" si="77"/>
        <v>NO</v>
      </c>
      <c r="BH428" t="str">
        <f t="shared" si="67"/>
        <v>NO</v>
      </c>
    </row>
    <row r="429" spans="1:60">
      <c r="A429" s="564" t="s">
        <v>235</v>
      </c>
      <c r="B429" s="564" t="s">
        <v>2736</v>
      </c>
      <c r="C429" s="564" t="s">
        <v>376</v>
      </c>
      <c r="D429" s="564" t="s">
        <v>954</v>
      </c>
      <c r="E429" s="564" t="s">
        <v>1005</v>
      </c>
      <c r="F429" s="565">
        <v>3831650</v>
      </c>
      <c r="G429" s="31"/>
      <c r="H429" s="31"/>
      <c r="I429" s="30" t="str">
        <f>IF(SUM('Sales by Agent'!G429:I429)&gt;0,"YES","NO")</f>
        <v>NO</v>
      </c>
      <c r="J429" s="30" t="str">
        <f>IF(SUM('Sales by Agent'!H429:J429)&gt;0,"YES","NO")</f>
        <v>NO</v>
      </c>
      <c r="K429" s="30" t="str">
        <f>IF(SUM('Sales by Agent'!I429:K429)&gt;0,"YES","NO")</f>
        <v>YES</v>
      </c>
      <c r="L429" s="30" t="str">
        <f>IF(SUM('Sales by Agent'!J429:L429)&gt;0,"YES","NO")</f>
        <v>YES</v>
      </c>
      <c r="M429" s="30" t="str">
        <f>IF(SUM('Sales by Agent'!K429:M429)&gt;0,"YES","NO")</f>
        <v>YES</v>
      </c>
      <c r="N429" s="30" t="str">
        <f>IF(SUM('Sales by Agent'!L429:N429)&gt;0,"YES","NO")</f>
        <v>YES</v>
      </c>
      <c r="O429" s="30" t="str">
        <f>IF(SUM('Sales by Agent'!M429:O429)&gt;0,"YES","NO")</f>
        <v>YES</v>
      </c>
      <c r="P429" s="30" t="str">
        <f>IF(SUM('Sales by Agent'!N429:P429)&gt;0,"YES","NO")</f>
        <v>YES</v>
      </c>
      <c r="Q429" s="30" t="str">
        <f>IF(SUM('Sales by Agent'!O429:Q429)&gt;0,"YES","NO")</f>
        <v>YES</v>
      </c>
      <c r="R429" s="30" t="str">
        <f>IF(SUM('Sales by Agent'!P429:R429)&gt;0,"YES","NO")</f>
        <v>YES</v>
      </c>
      <c r="S429" s="30" t="str">
        <f>IF(SUM('Sales by Agent'!Q429:S429)&gt;0,"YES","NO")</f>
        <v>YES</v>
      </c>
      <c r="T429" s="30" t="str">
        <f>IF(SUM('Sales by Agent'!R429:T429)&gt;0,"YES","NO")</f>
        <v>YES</v>
      </c>
      <c r="U429" s="30" t="str">
        <f>IF(SUM('Sales by Agent'!S429:U429)&gt;0,"YES","NO")</f>
        <v>YES</v>
      </c>
      <c r="V429" s="30" t="str">
        <f>IF(SUM('Sales by Agent'!T429:V429)&gt;0,"YES","NO")</f>
        <v>YES</v>
      </c>
      <c r="W429" s="30" t="str">
        <f>IF(SUM('Sales by Agent'!U429:W429)&gt;0,"YES","NO")</f>
        <v>YES</v>
      </c>
      <c r="X429" s="30" t="str">
        <f>IF(SUM('Sales by Agent'!V429:X429)&gt;0,"YES","NO")</f>
        <v>YES</v>
      </c>
      <c r="Y429" s="30" t="str">
        <f>IF(SUM('Sales by Agent'!W429:Y429)&gt;0,"YES","NO")</f>
        <v>YES</v>
      </c>
      <c r="Z429" s="30" t="str">
        <f>IF(SUM('Sales by Agent'!X429:Z429)&gt;0,"YES","NO")</f>
        <v>YES</v>
      </c>
      <c r="AA429" s="30" t="str">
        <f>IF(SUM('Sales by Agent'!Y429:AA429)&gt;0,"YES","NO")</f>
        <v>YES</v>
      </c>
      <c r="AB429" s="30" t="str">
        <f>IF(SUM('Sales by Agent'!Z429:AB429)&gt;0,"YES","NO")</f>
        <v>YES</v>
      </c>
      <c r="AC429" s="30" t="str">
        <f>IF(SUM('Sales by Agent'!AA429:AC429)&gt;0,"YES","NO")</f>
        <v>YES</v>
      </c>
      <c r="AD429" s="30" t="str">
        <f>IF(SUM('Sales by Agent'!AB429:AD429)&gt;0,"YES","NO")</f>
        <v>YES</v>
      </c>
      <c r="AE429" s="30" t="str">
        <f>IF(SUM('Sales by Agent'!AC429:AE429)&gt;0,"YES","NO")</f>
        <v>YES</v>
      </c>
      <c r="AF429" s="30" t="str">
        <f>IF(SUM('Sales by Agent'!AD429:AF429)&gt;0,"YES","NO")</f>
        <v>YES</v>
      </c>
      <c r="AG429" s="30" t="str">
        <f>IF(SUM('Sales by Agent'!AE429:AG429)&gt;0,"YES","NO")</f>
        <v>YES</v>
      </c>
      <c r="AH429" s="30" t="str">
        <f>IF(SUM('Sales by Agent'!AF429:AH429)&gt;0,"YES","NO")</f>
        <v>YES</v>
      </c>
      <c r="AI429" s="30" t="str">
        <f>IF(SUM('Sales by Agent'!AG429:AI429)&gt;0,"YES","NO")</f>
        <v>YES</v>
      </c>
      <c r="AJ429" s="30" t="str">
        <f>IF(SUM('Sales by Agent'!AH429:AJ429)&gt;0,"YES","NO")</f>
        <v>YES</v>
      </c>
      <c r="AK429" s="30" t="str">
        <f>IF(SUM('Sales by Agent'!AI429:AK429)&gt;0,"YES","NO")</f>
        <v>YES</v>
      </c>
      <c r="AL429" s="30" t="str">
        <f>IF(SUM('Sales by Agent'!AJ429:AL429)&gt;0,"YES","NO")</f>
        <v>YES</v>
      </c>
      <c r="AM429" s="30" t="str">
        <f>IF(SUM('Sales by Agent'!AK429:AM429)&gt;0,"YES","NO")</f>
        <v>YES</v>
      </c>
      <c r="AN429" s="30" t="str">
        <f>IF(SUM('Sales by Agent'!AL429:AN429)&gt;0,"YES","NO")</f>
        <v>YES</v>
      </c>
      <c r="AO429" s="30" t="str">
        <f>IF(SUM('Sales by Agent'!AM429:AO429)&gt;0,"YES","NO")</f>
        <v>YES</v>
      </c>
      <c r="AP429" s="30" t="str">
        <f>IF(SUM('Sales by Agent'!AN429:AP429)&gt;0,"YES","NO")</f>
        <v>YES</v>
      </c>
      <c r="AQ429" s="30" t="str">
        <f>IF(SUM('Sales by Agent'!AO429:AQ429)&gt;0,"YES","NO")</f>
        <v>YES</v>
      </c>
      <c r="AR429" s="30" t="str">
        <f>IF(SUM('Sales by Agent'!AP429:AR429)&gt;0,"YES","NO")</f>
        <v>YES</v>
      </c>
      <c r="AS429" s="30" t="str">
        <f>IF(SUM('Sales by Agent'!AQ429:AS429)&gt;0,"YES","NO")</f>
        <v>YES</v>
      </c>
      <c r="AT429" s="30" t="str">
        <f>IF(SUM('Sales by Agent'!AR429:AT429)&gt;0,"YES","NO")</f>
        <v>YES</v>
      </c>
      <c r="AU429" s="30" t="str">
        <f>IF(SUM('Sales by Agent'!AS429:AU429)&gt;0,"YES","NO")</f>
        <v>YES</v>
      </c>
      <c r="AV429" s="30" t="str">
        <f>IF(SUM('Sales by Agent'!AT429:AV429)&gt;0,"YES","NO")</f>
        <v>YES</v>
      </c>
      <c r="AW429" s="87"/>
      <c r="AX429" t="str">
        <f t="shared" si="68"/>
        <v>NO</v>
      </c>
      <c r="AY429" t="str">
        <f t="shared" si="69"/>
        <v>NO</v>
      </c>
      <c r="AZ429" t="str">
        <f t="shared" si="70"/>
        <v>NO</v>
      </c>
      <c r="BA429" t="str">
        <f t="shared" si="71"/>
        <v>NO</v>
      </c>
      <c r="BB429" t="str">
        <f t="shared" si="72"/>
        <v>NO</v>
      </c>
      <c r="BC429" t="str">
        <f t="shared" si="73"/>
        <v>NO</v>
      </c>
      <c r="BD429" t="str">
        <f t="shared" si="74"/>
        <v>NO</v>
      </c>
      <c r="BE429" t="str">
        <f t="shared" si="75"/>
        <v>NO</v>
      </c>
      <c r="BF429" t="str">
        <f t="shared" si="76"/>
        <v>NO</v>
      </c>
      <c r="BG429" t="str">
        <f t="shared" si="77"/>
        <v>NO</v>
      </c>
      <c r="BH429" t="str">
        <f t="shared" si="67"/>
        <v>NO</v>
      </c>
    </row>
    <row r="430" spans="1:60">
      <c r="A430" s="564" t="s">
        <v>237</v>
      </c>
      <c r="B430" s="564" t="s">
        <v>2737</v>
      </c>
      <c r="C430" s="564" t="s">
        <v>376</v>
      </c>
      <c r="D430" s="564" t="s">
        <v>954</v>
      </c>
      <c r="E430" s="564" t="s">
        <v>1005</v>
      </c>
      <c r="F430" s="565">
        <v>1309125</v>
      </c>
      <c r="G430" s="31"/>
      <c r="H430" s="31"/>
      <c r="I430" s="30" t="str">
        <f>IF(SUM('Sales by Agent'!G430:I430)&gt;0,"YES","NO")</f>
        <v>NO</v>
      </c>
      <c r="J430" s="30" t="str">
        <f>IF(SUM('Sales by Agent'!H430:J430)&gt;0,"YES","NO")</f>
        <v>NO</v>
      </c>
      <c r="K430" s="30" t="str">
        <f>IF(SUM('Sales by Agent'!I430:K430)&gt;0,"YES","NO")</f>
        <v>NO</v>
      </c>
      <c r="L430" s="30" t="str">
        <f>IF(SUM('Sales by Agent'!J430:L430)&gt;0,"YES","NO")</f>
        <v>NO</v>
      </c>
      <c r="M430" s="30" t="str">
        <f>IF(SUM('Sales by Agent'!K430:M430)&gt;0,"YES","NO")</f>
        <v>YES</v>
      </c>
      <c r="N430" s="30" t="str">
        <f>IF(SUM('Sales by Agent'!L430:N430)&gt;0,"YES","NO")</f>
        <v>YES</v>
      </c>
      <c r="O430" s="30" t="str">
        <f>IF(SUM('Sales by Agent'!M430:O430)&gt;0,"YES","NO")</f>
        <v>YES</v>
      </c>
      <c r="P430" s="30" t="str">
        <f>IF(SUM('Sales by Agent'!N430:P430)&gt;0,"YES","NO")</f>
        <v>NO</v>
      </c>
      <c r="Q430" s="30" t="str">
        <f>IF(SUM('Sales by Agent'!O430:Q430)&gt;0,"YES","NO")</f>
        <v>YES</v>
      </c>
      <c r="R430" s="30" t="str">
        <f>IF(SUM('Sales by Agent'!P430:R430)&gt;0,"YES","NO")</f>
        <v>YES</v>
      </c>
      <c r="S430" s="30" t="str">
        <f>IF(SUM('Sales by Agent'!Q430:S430)&gt;0,"YES","NO")</f>
        <v>YES</v>
      </c>
      <c r="T430" s="30" t="str">
        <f>IF(SUM('Sales by Agent'!R430:T430)&gt;0,"YES","NO")</f>
        <v>YES</v>
      </c>
      <c r="U430" s="30" t="str">
        <f>IF(SUM('Sales by Agent'!S430:U430)&gt;0,"YES","NO")</f>
        <v>YES</v>
      </c>
      <c r="V430" s="30" t="str">
        <f>IF(SUM('Sales by Agent'!T430:V430)&gt;0,"YES","NO")</f>
        <v>YES</v>
      </c>
      <c r="W430" s="30" t="str">
        <f>IF(SUM('Sales by Agent'!U430:W430)&gt;0,"YES","NO")</f>
        <v>YES</v>
      </c>
      <c r="X430" s="30" t="str">
        <f>IF(SUM('Sales by Agent'!V430:X430)&gt;0,"YES","NO")</f>
        <v>YES</v>
      </c>
      <c r="Y430" s="30" t="str">
        <f>IF(SUM('Sales by Agent'!W430:Y430)&gt;0,"YES","NO")</f>
        <v>YES</v>
      </c>
      <c r="Z430" s="30" t="str">
        <f>IF(SUM('Sales by Agent'!X430:Z430)&gt;0,"YES","NO")</f>
        <v>YES</v>
      </c>
      <c r="AA430" s="30" t="str">
        <f>IF(SUM('Sales by Agent'!Y430:AA430)&gt;0,"YES","NO")</f>
        <v>YES</v>
      </c>
      <c r="AB430" s="30" t="str">
        <f>IF(SUM('Sales by Agent'!Z430:AB430)&gt;0,"YES","NO")</f>
        <v>YES</v>
      </c>
      <c r="AC430" s="30" t="str">
        <f>IF(SUM('Sales by Agent'!AA430:AC430)&gt;0,"YES","NO")</f>
        <v>YES</v>
      </c>
      <c r="AD430" s="30" t="str">
        <f>IF(SUM('Sales by Agent'!AB430:AD430)&gt;0,"YES","NO")</f>
        <v>YES</v>
      </c>
      <c r="AE430" s="30" t="str">
        <f>IF(SUM('Sales by Agent'!AC430:AE430)&gt;0,"YES","NO")</f>
        <v>YES</v>
      </c>
      <c r="AF430" s="30" t="str">
        <f>IF(SUM('Sales by Agent'!AD430:AF430)&gt;0,"YES","NO")</f>
        <v>YES</v>
      </c>
      <c r="AG430" s="30" t="str">
        <f>IF(SUM('Sales by Agent'!AE430:AG430)&gt;0,"YES","NO")</f>
        <v>YES</v>
      </c>
      <c r="AH430" s="30" t="str">
        <f>IF(SUM('Sales by Agent'!AF430:AH430)&gt;0,"YES","NO")</f>
        <v>YES</v>
      </c>
      <c r="AI430" s="30" t="str">
        <f>IF(SUM('Sales by Agent'!AG430:AI430)&gt;0,"YES","NO")</f>
        <v>YES</v>
      </c>
      <c r="AJ430" s="30" t="str">
        <f>IF(SUM('Sales by Agent'!AH430:AJ430)&gt;0,"YES","NO")</f>
        <v>YES</v>
      </c>
      <c r="AK430" s="30" t="str">
        <f>IF(SUM('Sales by Agent'!AI430:AK430)&gt;0,"YES","NO")</f>
        <v>YES</v>
      </c>
      <c r="AL430" s="30" t="str">
        <f>IF(SUM('Sales by Agent'!AJ430:AL430)&gt;0,"YES","NO")</f>
        <v>YES</v>
      </c>
      <c r="AM430" s="30" t="str">
        <f>IF(SUM('Sales by Agent'!AK430:AM430)&gt;0,"YES","NO")</f>
        <v>YES</v>
      </c>
      <c r="AN430" s="30" t="str">
        <f>IF(SUM('Sales by Agent'!AL430:AN430)&gt;0,"YES","NO")</f>
        <v>YES</v>
      </c>
      <c r="AO430" s="30" t="str">
        <f>IF(SUM('Sales by Agent'!AM430:AO430)&gt;0,"YES","NO")</f>
        <v>YES</v>
      </c>
      <c r="AP430" s="30" t="str">
        <f>IF(SUM('Sales by Agent'!AN430:AP430)&gt;0,"YES","NO")</f>
        <v>YES</v>
      </c>
      <c r="AQ430" s="30" t="str">
        <f>IF(SUM('Sales by Agent'!AO430:AQ430)&gt;0,"YES","NO")</f>
        <v>YES</v>
      </c>
      <c r="AR430" s="30" t="str">
        <f>IF(SUM('Sales by Agent'!AP430:AR430)&gt;0,"YES","NO")</f>
        <v>YES</v>
      </c>
      <c r="AS430" s="30" t="str">
        <f>IF(SUM('Sales by Agent'!AQ430:AS430)&gt;0,"YES","NO")</f>
        <v>YES</v>
      </c>
      <c r="AT430" s="30" t="str">
        <f>IF(SUM('Sales by Agent'!AR430:AT430)&gt;0,"YES","NO")</f>
        <v>YES</v>
      </c>
      <c r="AU430" s="30" t="str">
        <f>IF(SUM('Sales by Agent'!AS430:AU430)&gt;0,"YES","NO")</f>
        <v>YES</v>
      </c>
      <c r="AV430" s="30" t="str">
        <f>IF(SUM('Sales by Agent'!AT430:AV430)&gt;0,"YES","NO")</f>
        <v>YES</v>
      </c>
      <c r="AW430" s="87"/>
      <c r="AX430" t="str">
        <f t="shared" si="68"/>
        <v>NO</v>
      </c>
      <c r="AY430" t="str">
        <f t="shared" si="69"/>
        <v>NO</v>
      </c>
      <c r="AZ430" t="str">
        <f t="shared" si="70"/>
        <v>NO</v>
      </c>
      <c r="BA430" t="str">
        <f t="shared" si="71"/>
        <v>NO</v>
      </c>
      <c r="BB430" t="str">
        <f t="shared" si="72"/>
        <v>NO</v>
      </c>
      <c r="BC430" t="str">
        <f t="shared" si="73"/>
        <v>NO</v>
      </c>
      <c r="BD430" t="str">
        <f t="shared" si="74"/>
        <v>NO</v>
      </c>
      <c r="BE430" t="str">
        <f t="shared" si="75"/>
        <v>NO</v>
      </c>
      <c r="BF430" t="str">
        <f t="shared" si="76"/>
        <v>NO</v>
      </c>
      <c r="BG430" t="str">
        <f t="shared" si="77"/>
        <v>NO</v>
      </c>
      <c r="BH430" t="str">
        <f t="shared" si="67"/>
        <v>NO</v>
      </c>
    </row>
    <row r="431" spans="1:60">
      <c r="A431" s="564" t="s">
        <v>2422</v>
      </c>
      <c r="B431" s="564" t="s">
        <v>2738</v>
      </c>
      <c r="C431" s="564" t="s">
        <v>376</v>
      </c>
      <c r="D431" s="564" t="s">
        <v>954</v>
      </c>
      <c r="E431" s="564" t="s">
        <v>1005</v>
      </c>
      <c r="F431" s="565">
        <v>102585</v>
      </c>
      <c r="G431" s="31"/>
      <c r="H431" s="31"/>
      <c r="I431" s="30" t="str">
        <f>IF(SUM('Sales by Agent'!G431:I431)&gt;0,"YES","NO")</f>
        <v>NO</v>
      </c>
      <c r="J431" s="30" t="str">
        <f>IF(SUM('Sales by Agent'!H431:J431)&gt;0,"YES","NO")</f>
        <v>NO</v>
      </c>
      <c r="K431" s="30" t="str">
        <f>IF(SUM('Sales by Agent'!I431:K431)&gt;0,"YES","NO")</f>
        <v>NO</v>
      </c>
      <c r="L431" s="30" t="str">
        <f>IF(SUM('Sales by Agent'!J431:L431)&gt;0,"YES","NO")</f>
        <v>NO</v>
      </c>
      <c r="M431" s="30" t="str">
        <f>IF(SUM('Sales by Agent'!K431:M431)&gt;0,"YES","NO")</f>
        <v>NO</v>
      </c>
      <c r="N431" s="30" t="str">
        <f>IF(SUM('Sales by Agent'!L431:N431)&gt;0,"YES","NO")</f>
        <v>NO</v>
      </c>
      <c r="O431" s="30" t="str">
        <f>IF(SUM('Sales by Agent'!M431:O431)&gt;0,"YES","NO")</f>
        <v>NO</v>
      </c>
      <c r="P431" s="30" t="str">
        <f>IF(SUM('Sales by Agent'!N431:P431)&gt;0,"YES","NO")</f>
        <v>NO</v>
      </c>
      <c r="Q431" s="30" t="str">
        <f>IF(SUM('Sales by Agent'!O431:Q431)&gt;0,"YES","NO")</f>
        <v>NO</v>
      </c>
      <c r="R431" s="30" t="str">
        <f>IF(SUM('Sales by Agent'!P431:R431)&gt;0,"YES","NO")</f>
        <v>NO</v>
      </c>
      <c r="S431" s="30" t="str">
        <f>IF(SUM('Sales by Agent'!Q431:S431)&gt;0,"YES","NO")</f>
        <v>NO</v>
      </c>
      <c r="T431" s="30" t="str">
        <f>IF(SUM('Sales by Agent'!R431:T431)&gt;0,"YES","NO")</f>
        <v>NO</v>
      </c>
      <c r="U431" s="30" t="str">
        <f>IF(SUM('Sales by Agent'!S431:U431)&gt;0,"YES","NO")</f>
        <v>NO</v>
      </c>
      <c r="V431" s="30" t="str">
        <f>IF(SUM('Sales by Agent'!T431:V431)&gt;0,"YES","NO")</f>
        <v>NO</v>
      </c>
      <c r="W431" s="30" t="str">
        <f>IF(SUM('Sales by Agent'!U431:W431)&gt;0,"YES","NO")</f>
        <v>NO</v>
      </c>
      <c r="X431" s="30" t="str">
        <f>IF(SUM('Sales by Agent'!V431:X431)&gt;0,"YES","NO")</f>
        <v>NO</v>
      </c>
      <c r="Y431" s="30" t="str">
        <f>IF(SUM('Sales by Agent'!W431:Y431)&gt;0,"YES","NO")</f>
        <v>NO</v>
      </c>
      <c r="Z431" s="30" t="str">
        <f>IF(SUM('Sales by Agent'!X431:Z431)&gt;0,"YES","NO")</f>
        <v>NO</v>
      </c>
      <c r="AA431" s="30" t="str">
        <f>IF(SUM('Sales by Agent'!Y431:AA431)&gt;0,"YES","NO")</f>
        <v>NO</v>
      </c>
      <c r="AB431" s="30" t="str">
        <f>IF(SUM('Sales by Agent'!Z431:AB431)&gt;0,"YES","NO")</f>
        <v>NO</v>
      </c>
      <c r="AC431" s="30" t="str">
        <f>IF(SUM('Sales by Agent'!AA431:AC431)&gt;0,"YES","NO")</f>
        <v>NO</v>
      </c>
      <c r="AD431" s="30" t="str">
        <f>IF(SUM('Sales by Agent'!AB431:AD431)&gt;0,"YES","NO")</f>
        <v>NO</v>
      </c>
      <c r="AE431" s="30" t="str">
        <f>IF(SUM('Sales by Agent'!AC431:AE431)&gt;0,"YES","NO")</f>
        <v>NO</v>
      </c>
      <c r="AF431" s="30" t="str">
        <f>IF(SUM('Sales by Agent'!AD431:AF431)&gt;0,"YES","NO")</f>
        <v>NO</v>
      </c>
      <c r="AG431" s="30" t="str">
        <f>IF(SUM('Sales by Agent'!AE431:AG431)&gt;0,"YES","NO")</f>
        <v>NO</v>
      </c>
      <c r="AH431" s="30" t="str">
        <f>IF(SUM('Sales by Agent'!AF431:AH431)&gt;0,"YES","NO")</f>
        <v>NO</v>
      </c>
      <c r="AI431" s="30" t="str">
        <f>IF(SUM('Sales by Agent'!AG431:AI431)&gt;0,"YES","NO")</f>
        <v>NO</v>
      </c>
      <c r="AJ431" s="30" t="str">
        <f>IF(SUM('Sales by Agent'!AH431:AJ431)&gt;0,"YES","NO")</f>
        <v>NO</v>
      </c>
      <c r="AK431" s="30" t="str">
        <f>IF(SUM('Sales by Agent'!AI431:AK431)&gt;0,"YES","NO")</f>
        <v>NO</v>
      </c>
      <c r="AL431" s="30" t="str">
        <f>IF(SUM('Sales by Agent'!AJ431:AL431)&gt;0,"YES","NO")</f>
        <v>NO</v>
      </c>
      <c r="AM431" s="30" t="str">
        <f>IF(SUM('Sales by Agent'!AK431:AM431)&gt;0,"YES","NO")</f>
        <v>NO</v>
      </c>
      <c r="AN431" s="30" t="str">
        <f>IF(SUM('Sales by Agent'!AL431:AN431)&gt;0,"YES","NO")</f>
        <v>NO</v>
      </c>
      <c r="AO431" s="30" t="str">
        <f>IF(SUM('Sales by Agent'!AM431:AO431)&gt;0,"YES","NO")</f>
        <v>NO</v>
      </c>
      <c r="AP431" s="30" t="str">
        <f>IF(SUM('Sales by Agent'!AN431:AP431)&gt;0,"YES","NO")</f>
        <v>NO</v>
      </c>
      <c r="AQ431" s="30" t="str">
        <f>IF(SUM('Sales by Agent'!AO431:AQ431)&gt;0,"YES","NO")</f>
        <v>NO</v>
      </c>
      <c r="AR431" s="30" t="str">
        <f>IF(SUM('Sales by Agent'!AP431:AR431)&gt;0,"YES","NO")</f>
        <v>NO</v>
      </c>
      <c r="AS431" s="30" t="str">
        <f>IF(SUM('Sales by Agent'!AQ431:AS431)&gt;0,"YES","NO")</f>
        <v>NO</v>
      </c>
      <c r="AT431" s="30" t="str">
        <f>IF(SUM('Sales by Agent'!AR431:AT431)&gt;0,"YES","NO")</f>
        <v>NO</v>
      </c>
      <c r="AU431" s="30" t="str">
        <f>IF(SUM('Sales by Agent'!AS431:AU431)&gt;0,"YES","NO")</f>
        <v>YES</v>
      </c>
      <c r="AV431" s="30" t="str">
        <f>IF(SUM('Sales by Agent'!AT431:AV431)&gt;0,"YES","NO")</f>
        <v>YES</v>
      </c>
      <c r="AW431" s="87"/>
      <c r="AX431" t="str">
        <f t="shared" si="68"/>
        <v>NO</v>
      </c>
      <c r="AY431" t="str">
        <f t="shared" si="69"/>
        <v>NO</v>
      </c>
      <c r="AZ431" t="str">
        <f t="shared" si="70"/>
        <v>NO</v>
      </c>
      <c r="BA431" t="str">
        <f t="shared" si="71"/>
        <v>NO</v>
      </c>
      <c r="BB431" t="str">
        <f t="shared" si="72"/>
        <v>NO</v>
      </c>
      <c r="BC431" t="str">
        <f t="shared" si="73"/>
        <v>NO</v>
      </c>
      <c r="BD431" t="str">
        <f t="shared" si="74"/>
        <v>NO</v>
      </c>
      <c r="BE431" t="str">
        <f t="shared" si="75"/>
        <v>NO</v>
      </c>
      <c r="BF431" t="str">
        <f t="shared" si="76"/>
        <v>NO</v>
      </c>
      <c r="BG431" t="str">
        <f t="shared" si="77"/>
        <v>NO</v>
      </c>
      <c r="BH431" t="str">
        <f t="shared" si="67"/>
        <v>NO</v>
      </c>
    </row>
    <row r="432" spans="1:60">
      <c r="A432" s="564" t="s">
        <v>2409</v>
      </c>
      <c r="B432" s="564" t="s">
        <v>2739</v>
      </c>
      <c r="C432" s="564" t="s">
        <v>376</v>
      </c>
      <c r="D432" s="564" t="s">
        <v>954</v>
      </c>
      <c r="E432" s="564" t="s">
        <v>1005</v>
      </c>
      <c r="F432" s="565">
        <v>122785</v>
      </c>
      <c r="G432" s="31"/>
      <c r="H432" s="31"/>
      <c r="I432" s="30" t="str">
        <f>IF(SUM('Sales by Agent'!G432:I432)&gt;0,"YES","NO")</f>
        <v>NO</v>
      </c>
      <c r="J432" s="30" t="str">
        <f>IF(SUM('Sales by Agent'!H432:J432)&gt;0,"YES","NO")</f>
        <v>NO</v>
      </c>
      <c r="K432" s="30" t="str">
        <f>IF(SUM('Sales by Agent'!I432:K432)&gt;0,"YES","NO")</f>
        <v>NO</v>
      </c>
      <c r="L432" s="30" t="str">
        <f>IF(SUM('Sales by Agent'!J432:L432)&gt;0,"YES","NO")</f>
        <v>NO</v>
      </c>
      <c r="M432" s="30" t="str">
        <f>IF(SUM('Sales by Agent'!K432:M432)&gt;0,"YES","NO")</f>
        <v>NO</v>
      </c>
      <c r="N432" s="30" t="str">
        <f>IF(SUM('Sales by Agent'!L432:N432)&gt;0,"YES","NO")</f>
        <v>NO</v>
      </c>
      <c r="O432" s="30" t="str">
        <f>IF(SUM('Sales by Agent'!M432:O432)&gt;0,"YES","NO")</f>
        <v>NO</v>
      </c>
      <c r="P432" s="30" t="str">
        <f>IF(SUM('Sales by Agent'!N432:P432)&gt;0,"YES","NO")</f>
        <v>NO</v>
      </c>
      <c r="Q432" s="30" t="str">
        <f>IF(SUM('Sales by Agent'!O432:Q432)&gt;0,"YES","NO")</f>
        <v>NO</v>
      </c>
      <c r="R432" s="30" t="str">
        <f>IF(SUM('Sales by Agent'!P432:R432)&gt;0,"YES","NO")</f>
        <v>NO</v>
      </c>
      <c r="S432" s="30" t="str">
        <f>IF(SUM('Sales by Agent'!Q432:S432)&gt;0,"YES","NO")</f>
        <v>NO</v>
      </c>
      <c r="T432" s="30" t="str">
        <f>IF(SUM('Sales by Agent'!R432:T432)&gt;0,"YES","NO")</f>
        <v>NO</v>
      </c>
      <c r="U432" s="30" t="str">
        <f>IF(SUM('Sales by Agent'!S432:U432)&gt;0,"YES","NO")</f>
        <v>NO</v>
      </c>
      <c r="V432" s="30" t="str">
        <f>IF(SUM('Sales by Agent'!T432:V432)&gt;0,"YES","NO")</f>
        <v>NO</v>
      </c>
      <c r="W432" s="30" t="str">
        <f>IF(SUM('Sales by Agent'!U432:W432)&gt;0,"YES","NO")</f>
        <v>NO</v>
      </c>
      <c r="X432" s="30" t="str">
        <f>IF(SUM('Sales by Agent'!V432:X432)&gt;0,"YES","NO")</f>
        <v>NO</v>
      </c>
      <c r="Y432" s="30" t="str">
        <f>IF(SUM('Sales by Agent'!W432:Y432)&gt;0,"YES","NO")</f>
        <v>NO</v>
      </c>
      <c r="Z432" s="30" t="str">
        <f>IF(SUM('Sales by Agent'!X432:Z432)&gt;0,"YES","NO")</f>
        <v>NO</v>
      </c>
      <c r="AA432" s="30" t="str">
        <f>IF(SUM('Sales by Agent'!Y432:AA432)&gt;0,"YES","NO")</f>
        <v>NO</v>
      </c>
      <c r="AB432" s="30" t="str">
        <f>IF(SUM('Sales by Agent'!Z432:AB432)&gt;0,"YES","NO")</f>
        <v>NO</v>
      </c>
      <c r="AC432" s="30" t="str">
        <f>IF(SUM('Sales by Agent'!AA432:AC432)&gt;0,"YES","NO")</f>
        <v>NO</v>
      </c>
      <c r="AD432" s="30" t="str">
        <f>IF(SUM('Sales by Agent'!AB432:AD432)&gt;0,"YES","NO")</f>
        <v>NO</v>
      </c>
      <c r="AE432" s="30" t="str">
        <f>IF(SUM('Sales by Agent'!AC432:AE432)&gt;0,"YES","NO")</f>
        <v>NO</v>
      </c>
      <c r="AF432" s="30" t="str">
        <f>IF(SUM('Sales by Agent'!AD432:AF432)&gt;0,"YES","NO")</f>
        <v>NO</v>
      </c>
      <c r="AG432" s="30" t="str">
        <f>IF(SUM('Sales by Agent'!AE432:AG432)&gt;0,"YES","NO")</f>
        <v>NO</v>
      </c>
      <c r="AH432" s="30" t="str">
        <f>IF(SUM('Sales by Agent'!AF432:AH432)&gt;0,"YES","NO")</f>
        <v>NO</v>
      </c>
      <c r="AI432" s="30" t="str">
        <f>IF(SUM('Sales by Agent'!AG432:AI432)&gt;0,"YES","NO")</f>
        <v>NO</v>
      </c>
      <c r="AJ432" s="30" t="str">
        <f>IF(SUM('Sales by Agent'!AH432:AJ432)&gt;0,"YES","NO")</f>
        <v>NO</v>
      </c>
      <c r="AK432" s="30" t="str">
        <f>IF(SUM('Sales by Agent'!AI432:AK432)&gt;0,"YES","NO")</f>
        <v>NO</v>
      </c>
      <c r="AL432" s="30" t="str">
        <f>IF(SUM('Sales by Agent'!AJ432:AL432)&gt;0,"YES","NO")</f>
        <v>NO</v>
      </c>
      <c r="AM432" s="30" t="str">
        <f>IF(SUM('Sales by Agent'!AK432:AM432)&gt;0,"YES","NO")</f>
        <v>NO</v>
      </c>
      <c r="AN432" s="30" t="str">
        <f>IF(SUM('Sales by Agent'!AL432:AN432)&gt;0,"YES","NO")</f>
        <v>NO</v>
      </c>
      <c r="AO432" s="30" t="str">
        <f>IF(SUM('Sales by Agent'!AM432:AO432)&gt;0,"YES","NO")</f>
        <v>NO</v>
      </c>
      <c r="AP432" s="30" t="str">
        <f>IF(SUM('Sales by Agent'!AN432:AP432)&gt;0,"YES","NO")</f>
        <v>NO</v>
      </c>
      <c r="AQ432" s="30" t="str">
        <f>IF(SUM('Sales by Agent'!AO432:AQ432)&gt;0,"YES","NO")</f>
        <v>NO</v>
      </c>
      <c r="AR432" s="30" t="str">
        <f>IF(SUM('Sales by Agent'!AP432:AR432)&gt;0,"YES","NO")</f>
        <v>NO</v>
      </c>
      <c r="AS432" s="30" t="str">
        <f>IF(SUM('Sales by Agent'!AQ432:AS432)&gt;0,"YES","NO")</f>
        <v>NO</v>
      </c>
      <c r="AT432" s="30" t="str">
        <f>IF(SUM('Sales by Agent'!AR432:AT432)&gt;0,"YES","NO")</f>
        <v>NO</v>
      </c>
      <c r="AU432" s="30" t="str">
        <f>IF(SUM('Sales by Agent'!AS432:AU432)&gt;0,"YES","NO")</f>
        <v>YES</v>
      </c>
      <c r="AV432" s="30" t="str">
        <f>IF(SUM('Sales by Agent'!AT432:AV432)&gt;0,"YES","NO")</f>
        <v>YES</v>
      </c>
      <c r="AW432" s="87"/>
      <c r="AX432" t="str">
        <f t="shared" si="68"/>
        <v>NO</v>
      </c>
      <c r="AY432" t="str">
        <f t="shared" si="69"/>
        <v>NO</v>
      </c>
      <c r="AZ432" t="str">
        <f t="shared" si="70"/>
        <v>NO</v>
      </c>
      <c r="BA432" t="str">
        <f t="shared" si="71"/>
        <v>NO</v>
      </c>
      <c r="BB432" t="str">
        <f t="shared" si="72"/>
        <v>NO</v>
      </c>
      <c r="BC432" t="str">
        <f t="shared" si="73"/>
        <v>NO</v>
      </c>
      <c r="BD432" t="str">
        <f t="shared" si="74"/>
        <v>NO</v>
      </c>
      <c r="BE432" t="str">
        <f t="shared" si="75"/>
        <v>NO</v>
      </c>
      <c r="BF432" t="str">
        <f t="shared" si="76"/>
        <v>NO</v>
      </c>
      <c r="BG432" t="str">
        <f t="shared" si="77"/>
        <v>NO</v>
      </c>
      <c r="BH432" t="str">
        <f t="shared" si="67"/>
        <v>NO</v>
      </c>
    </row>
    <row r="433" spans="1:60">
      <c r="A433" s="564" t="s">
        <v>238</v>
      </c>
      <c r="B433" s="564" t="s">
        <v>2740</v>
      </c>
      <c r="C433" s="564" t="s">
        <v>376</v>
      </c>
      <c r="D433" s="564" t="s">
        <v>954</v>
      </c>
      <c r="E433" s="564" t="s">
        <v>1005</v>
      </c>
      <c r="F433" s="565">
        <v>1589710</v>
      </c>
      <c r="G433" s="31"/>
      <c r="H433" s="31"/>
      <c r="I433" s="30" t="str">
        <f>IF(SUM('Sales by Agent'!G433:I433)&gt;0,"YES","NO")</f>
        <v>NO</v>
      </c>
      <c r="J433" s="30" t="str">
        <f>IF(SUM('Sales by Agent'!H433:J433)&gt;0,"YES","NO")</f>
        <v>NO</v>
      </c>
      <c r="K433" s="30" t="str">
        <f>IF(SUM('Sales by Agent'!I433:K433)&gt;0,"YES","NO")</f>
        <v>NO</v>
      </c>
      <c r="L433" s="30" t="str">
        <f>IF(SUM('Sales by Agent'!J433:L433)&gt;0,"YES","NO")</f>
        <v>NO</v>
      </c>
      <c r="M433" s="30" t="str">
        <f>IF(SUM('Sales by Agent'!K433:M433)&gt;0,"YES","NO")</f>
        <v>NO</v>
      </c>
      <c r="N433" s="30" t="str">
        <f>IF(SUM('Sales by Agent'!L433:N433)&gt;0,"YES","NO")</f>
        <v>NO</v>
      </c>
      <c r="O433" s="30" t="str">
        <f>IF(SUM('Sales by Agent'!M433:O433)&gt;0,"YES","NO")</f>
        <v>NO</v>
      </c>
      <c r="P433" s="30" t="str">
        <f>IF(SUM('Sales by Agent'!N433:P433)&gt;0,"YES","NO")</f>
        <v>NO</v>
      </c>
      <c r="Q433" s="30" t="str">
        <f>IF(SUM('Sales by Agent'!O433:Q433)&gt;0,"YES","NO")</f>
        <v>NO</v>
      </c>
      <c r="R433" s="30" t="str">
        <f>IF(SUM('Sales by Agent'!P433:R433)&gt;0,"YES","NO")</f>
        <v>NO</v>
      </c>
      <c r="S433" s="30" t="str">
        <f>IF(SUM('Sales by Agent'!Q433:S433)&gt;0,"YES","NO")</f>
        <v>NO</v>
      </c>
      <c r="T433" s="30" t="str">
        <f>IF(SUM('Sales by Agent'!R433:T433)&gt;0,"YES","NO")</f>
        <v>NO</v>
      </c>
      <c r="U433" s="30" t="str">
        <f>IF(SUM('Sales by Agent'!S433:U433)&gt;0,"YES","NO")</f>
        <v>NO</v>
      </c>
      <c r="V433" s="30" t="str">
        <f>IF(SUM('Sales by Agent'!T433:V433)&gt;0,"YES","NO")</f>
        <v>NO</v>
      </c>
      <c r="W433" s="30" t="str">
        <f>IF(SUM('Sales by Agent'!U433:W433)&gt;0,"YES","NO")</f>
        <v>YES</v>
      </c>
      <c r="X433" s="30" t="str">
        <f>IF(SUM('Sales by Agent'!V433:X433)&gt;0,"YES","NO")</f>
        <v>YES</v>
      </c>
      <c r="Y433" s="30" t="str">
        <f>IF(SUM('Sales by Agent'!W433:Y433)&gt;0,"YES","NO")</f>
        <v>YES</v>
      </c>
      <c r="Z433" s="30" t="str">
        <f>IF(SUM('Sales by Agent'!X433:Z433)&gt;0,"YES","NO")</f>
        <v>YES</v>
      </c>
      <c r="AA433" s="30" t="str">
        <f>IF(SUM('Sales by Agent'!Y433:AA433)&gt;0,"YES","NO")</f>
        <v>YES</v>
      </c>
      <c r="AB433" s="30" t="str">
        <f>IF(SUM('Sales by Agent'!Z433:AB433)&gt;0,"YES","NO")</f>
        <v>YES</v>
      </c>
      <c r="AC433" s="30" t="str">
        <f>IF(SUM('Sales by Agent'!AA433:AC433)&gt;0,"YES","NO")</f>
        <v>YES</v>
      </c>
      <c r="AD433" s="30" t="str">
        <f>IF(SUM('Sales by Agent'!AB433:AD433)&gt;0,"YES","NO")</f>
        <v>YES</v>
      </c>
      <c r="AE433" s="30" t="str">
        <f>IF(SUM('Sales by Agent'!AC433:AE433)&gt;0,"YES","NO")</f>
        <v>YES</v>
      </c>
      <c r="AF433" s="30" t="str">
        <f>IF(SUM('Sales by Agent'!AD433:AF433)&gt;0,"YES","NO")</f>
        <v>YES</v>
      </c>
      <c r="AG433" s="30" t="str">
        <f>IF(SUM('Sales by Agent'!AE433:AG433)&gt;0,"YES","NO")</f>
        <v>YES</v>
      </c>
      <c r="AH433" s="30" t="str">
        <f>IF(SUM('Sales by Agent'!AF433:AH433)&gt;0,"YES","NO")</f>
        <v>YES</v>
      </c>
      <c r="AI433" s="30" t="str">
        <f>IF(SUM('Sales by Agent'!AG433:AI433)&gt;0,"YES","NO")</f>
        <v>YES</v>
      </c>
      <c r="AJ433" s="30" t="str">
        <f>IF(SUM('Sales by Agent'!AH433:AJ433)&gt;0,"YES","NO")</f>
        <v>YES</v>
      </c>
      <c r="AK433" s="30" t="str">
        <f>IF(SUM('Sales by Agent'!AI433:AK433)&gt;0,"YES","NO")</f>
        <v>YES</v>
      </c>
      <c r="AL433" s="30" t="str">
        <f>IF(SUM('Sales by Agent'!AJ433:AL433)&gt;0,"YES","NO")</f>
        <v>YES</v>
      </c>
      <c r="AM433" s="30" t="str">
        <f>IF(SUM('Sales by Agent'!AK433:AM433)&gt;0,"YES","NO")</f>
        <v>NO</v>
      </c>
      <c r="AN433" s="30" t="str">
        <f>IF(SUM('Sales by Agent'!AL433:AN433)&gt;0,"YES","NO")</f>
        <v>NO</v>
      </c>
      <c r="AO433" s="30" t="str">
        <f>IF(SUM('Sales by Agent'!AM433:AO433)&gt;0,"YES","NO")</f>
        <v>NO</v>
      </c>
      <c r="AP433" s="30" t="str">
        <f>IF(SUM('Sales by Agent'!AN433:AP433)&gt;0,"YES","NO")</f>
        <v>NO</v>
      </c>
      <c r="AQ433" s="30" t="str">
        <f>IF(SUM('Sales by Agent'!AO433:AQ433)&gt;0,"YES","NO")</f>
        <v>NO</v>
      </c>
      <c r="AR433" s="30" t="str">
        <f>IF(SUM('Sales by Agent'!AP433:AR433)&gt;0,"YES","NO")</f>
        <v>NO</v>
      </c>
      <c r="AS433" s="30" t="str">
        <f>IF(SUM('Sales by Agent'!AQ433:AS433)&gt;0,"YES","NO")</f>
        <v>NO</v>
      </c>
      <c r="AT433" s="30" t="str">
        <f>IF(SUM('Sales by Agent'!AR433:AT433)&gt;0,"YES","NO")</f>
        <v>NO</v>
      </c>
      <c r="AU433" s="30" t="str">
        <f>IF(SUM('Sales by Agent'!AS433:AU433)&gt;0,"YES","NO")</f>
        <v>NO</v>
      </c>
      <c r="AV433" s="30" t="str">
        <f>IF(SUM('Sales by Agent'!AT433:AV433)&gt;0,"YES","NO")</f>
        <v>NO</v>
      </c>
      <c r="AW433" s="87"/>
      <c r="AX433" t="str">
        <f t="shared" si="68"/>
        <v>NO</v>
      </c>
      <c r="AY433" t="str">
        <f t="shared" si="69"/>
        <v>NO</v>
      </c>
      <c r="AZ433" t="str">
        <f t="shared" si="70"/>
        <v>NO</v>
      </c>
      <c r="BA433" t="str">
        <f t="shared" si="71"/>
        <v>NO</v>
      </c>
      <c r="BB433" t="str">
        <f t="shared" si="72"/>
        <v>NO</v>
      </c>
      <c r="BC433" t="str">
        <f t="shared" si="73"/>
        <v>NO</v>
      </c>
      <c r="BD433" t="str">
        <f t="shared" si="74"/>
        <v>NO</v>
      </c>
      <c r="BE433" t="str">
        <f t="shared" si="75"/>
        <v>NO</v>
      </c>
      <c r="BF433" t="str">
        <f t="shared" si="76"/>
        <v>NEW INACTIVE</v>
      </c>
      <c r="BG433" t="str">
        <f t="shared" si="77"/>
        <v>NO</v>
      </c>
      <c r="BH433" t="str">
        <f t="shared" si="67"/>
        <v>NO</v>
      </c>
    </row>
    <row r="434" spans="1:60">
      <c r="A434" s="564" t="s">
        <v>239</v>
      </c>
      <c r="B434" s="564" t="s">
        <v>2741</v>
      </c>
      <c r="C434" s="564" t="s">
        <v>376</v>
      </c>
      <c r="D434" s="564" t="s">
        <v>954</v>
      </c>
      <c r="E434" s="564" t="s">
        <v>1005</v>
      </c>
      <c r="F434" s="565">
        <v>922625</v>
      </c>
      <c r="G434" s="86"/>
      <c r="H434" s="86"/>
      <c r="I434" s="30" t="str">
        <f>IF(SUM('Sales by Agent'!G434:I434)&gt;0,"YES","NO")</f>
        <v>NO</v>
      </c>
      <c r="J434" s="30" t="str">
        <f>IF(SUM('Sales by Agent'!H434:J434)&gt;0,"YES","NO")</f>
        <v>NO</v>
      </c>
      <c r="K434" s="30" t="str">
        <f>IF(SUM('Sales by Agent'!I434:K434)&gt;0,"YES","NO")</f>
        <v>NO</v>
      </c>
      <c r="L434" s="30" t="str">
        <f>IF(SUM('Sales by Agent'!J434:L434)&gt;0,"YES","NO")</f>
        <v>NO</v>
      </c>
      <c r="M434" s="30" t="str">
        <f>IF(SUM('Sales by Agent'!K434:M434)&gt;0,"YES","NO")</f>
        <v>NO</v>
      </c>
      <c r="N434" s="30" t="str">
        <f>IF(SUM('Sales by Agent'!L434:N434)&gt;0,"YES","NO")</f>
        <v>NO</v>
      </c>
      <c r="O434" s="30" t="str">
        <f>IF(SUM('Sales by Agent'!M434:O434)&gt;0,"YES","NO")</f>
        <v>NO</v>
      </c>
      <c r="P434" s="30" t="str">
        <f>IF(SUM('Sales by Agent'!N434:P434)&gt;0,"YES","NO")</f>
        <v>NO</v>
      </c>
      <c r="Q434" s="30" t="str">
        <f>IF(SUM('Sales by Agent'!O434:Q434)&gt;0,"YES","NO")</f>
        <v>NO</v>
      </c>
      <c r="R434" s="30" t="str">
        <f>IF(SUM('Sales by Agent'!P434:R434)&gt;0,"YES","NO")</f>
        <v>NO</v>
      </c>
      <c r="S434" s="30" t="str">
        <f>IF(SUM('Sales by Agent'!Q434:S434)&gt;0,"YES","NO")</f>
        <v>NO</v>
      </c>
      <c r="T434" s="30" t="str">
        <f>IF(SUM('Sales by Agent'!R434:T434)&gt;0,"YES","NO")</f>
        <v>NO</v>
      </c>
      <c r="U434" s="30" t="str">
        <f>IF(SUM('Sales by Agent'!S434:U434)&gt;0,"YES","NO")</f>
        <v>NO</v>
      </c>
      <c r="V434" s="30" t="str">
        <f>IF(SUM('Sales by Agent'!T434:V434)&gt;0,"YES","NO")</f>
        <v>NO</v>
      </c>
      <c r="W434" s="30" t="str">
        <f>IF(SUM('Sales by Agent'!U434:W434)&gt;0,"YES","NO")</f>
        <v>YES</v>
      </c>
      <c r="X434" s="30" t="str">
        <f>IF(SUM('Sales by Agent'!V434:X434)&gt;0,"YES","NO")</f>
        <v>YES</v>
      </c>
      <c r="Y434" s="30" t="str">
        <f>IF(SUM('Sales by Agent'!W434:Y434)&gt;0,"YES","NO")</f>
        <v>YES</v>
      </c>
      <c r="Z434" s="30" t="str">
        <f>IF(SUM('Sales by Agent'!X434:Z434)&gt;0,"YES","NO")</f>
        <v>YES</v>
      </c>
      <c r="AA434" s="30" t="str">
        <f>IF(SUM('Sales by Agent'!Y434:AA434)&gt;0,"YES","NO")</f>
        <v>YES</v>
      </c>
      <c r="AB434" s="30" t="str">
        <f>IF(SUM('Sales by Agent'!Z434:AB434)&gt;0,"YES","NO")</f>
        <v>YES</v>
      </c>
      <c r="AC434" s="30" t="str">
        <f>IF(SUM('Sales by Agent'!AA434:AC434)&gt;0,"YES","NO")</f>
        <v>YES</v>
      </c>
      <c r="AD434" s="30" t="str">
        <f>IF(SUM('Sales by Agent'!AB434:AD434)&gt;0,"YES","NO")</f>
        <v>YES</v>
      </c>
      <c r="AE434" s="30" t="str">
        <f>IF(SUM('Sales by Agent'!AC434:AE434)&gt;0,"YES","NO")</f>
        <v>YES</v>
      </c>
      <c r="AF434" s="30" t="str">
        <f>IF(SUM('Sales by Agent'!AD434:AF434)&gt;0,"YES","NO")</f>
        <v>YES</v>
      </c>
      <c r="AG434" s="30" t="str">
        <f>IF(SUM('Sales by Agent'!AE434:AG434)&gt;0,"YES","NO")</f>
        <v>YES</v>
      </c>
      <c r="AH434" s="30" t="str">
        <f>IF(SUM('Sales by Agent'!AF434:AH434)&gt;0,"YES","NO")</f>
        <v>YES</v>
      </c>
      <c r="AI434" s="30" t="str">
        <f>IF(SUM('Sales by Agent'!AG434:AI434)&gt;0,"YES","NO")</f>
        <v>YES</v>
      </c>
      <c r="AJ434" s="30" t="str">
        <f>IF(SUM('Sales by Agent'!AH434:AJ434)&gt;0,"YES","NO")</f>
        <v>YES</v>
      </c>
      <c r="AK434" s="30" t="str">
        <f>IF(SUM('Sales by Agent'!AI434:AK434)&gt;0,"YES","NO")</f>
        <v>YES</v>
      </c>
      <c r="AL434" s="30" t="str">
        <f>IF(SUM('Sales by Agent'!AJ434:AL434)&gt;0,"YES","NO")</f>
        <v>YES</v>
      </c>
      <c r="AM434" s="30" t="str">
        <f>IF(SUM('Sales by Agent'!AK434:AM434)&gt;0,"YES","NO")</f>
        <v>YES</v>
      </c>
      <c r="AN434" s="30" t="str">
        <f>IF(SUM('Sales by Agent'!AL434:AN434)&gt;0,"YES","NO")</f>
        <v>YES</v>
      </c>
      <c r="AO434" s="30" t="str">
        <f>IF(SUM('Sales by Agent'!AM434:AO434)&gt;0,"YES","NO")</f>
        <v>YES</v>
      </c>
      <c r="AP434" s="30" t="str">
        <f>IF(SUM('Sales by Agent'!AN434:AP434)&gt;0,"YES","NO")</f>
        <v>YES</v>
      </c>
      <c r="AQ434" s="30" t="str">
        <f>IF(SUM('Sales by Agent'!AO434:AQ434)&gt;0,"YES","NO")</f>
        <v>YES</v>
      </c>
      <c r="AR434" s="30" t="str">
        <f>IF(SUM('Sales by Agent'!AP434:AR434)&gt;0,"YES","NO")</f>
        <v>YES</v>
      </c>
      <c r="AS434" s="30" t="str">
        <f>IF(SUM('Sales by Agent'!AQ434:AS434)&gt;0,"YES","NO")</f>
        <v>NO</v>
      </c>
      <c r="AT434" s="30" t="str">
        <f>IF(SUM('Sales by Agent'!AR434:AT434)&gt;0,"YES","NO")</f>
        <v>NO</v>
      </c>
      <c r="AU434" s="30" t="str">
        <f>IF(SUM('Sales by Agent'!AS434:AU434)&gt;0,"YES","NO")</f>
        <v>YES</v>
      </c>
      <c r="AV434" s="30" t="str">
        <f>IF(SUM('Sales by Agent'!AT434:AV434)&gt;0,"YES","NO")</f>
        <v>YES</v>
      </c>
      <c r="AW434" s="87"/>
      <c r="AX434" t="str">
        <f t="shared" si="68"/>
        <v>NO</v>
      </c>
      <c r="AY434" t="str">
        <f t="shared" si="69"/>
        <v>NO</v>
      </c>
      <c r="AZ434" t="str">
        <f t="shared" si="70"/>
        <v>NO</v>
      </c>
      <c r="BA434" t="str">
        <f t="shared" si="71"/>
        <v>NO</v>
      </c>
      <c r="BB434" t="str">
        <f t="shared" si="72"/>
        <v>NO</v>
      </c>
      <c r="BC434" t="str">
        <f t="shared" si="73"/>
        <v>NO</v>
      </c>
      <c r="BD434" t="str">
        <f t="shared" si="74"/>
        <v>NO</v>
      </c>
      <c r="BE434" t="str">
        <f t="shared" si="75"/>
        <v>NO</v>
      </c>
      <c r="BF434" t="str">
        <f t="shared" si="76"/>
        <v>NO</v>
      </c>
      <c r="BG434" t="str">
        <f t="shared" si="77"/>
        <v>NO</v>
      </c>
      <c r="BH434" t="str">
        <f t="shared" si="67"/>
        <v>NO</v>
      </c>
    </row>
    <row r="435" spans="1:60">
      <c r="A435" s="564" t="s">
        <v>247</v>
      </c>
      <c r="B435" s="564" t="s">
        <v>2742</v>
      </c>
      <c r="C435" s="564" t="s">
        <v>376</v>
      </c>
      <c r="D435" s="564" t="s">
        <v>954</v>
      </c>
      <c r="E435" s="564" t="s">
        <v>1005</v>
      </c>
      <c r="F435" s="565">
        <v>223500</v>
      </c>
      <c r="G435" s="87"/>
      <c r="H435" s="87"/>
      <c r="I435" s="30" t="str">
        <f>IF(SUM('Sales by Agent'!G435:I435)&gt;0,"YES","NO")</f>
        <v>NO</v>
      </c>
      <c r="J435" s="30" t="str">
        <f>IF(SUM('Sales by Agent'!H435:J435)&gt;0,"YES","NO")</f>
        <v>NO</v>
      </c>
      <c r="K435" s="30" t="str">
        <f>IF(SUM('Sales by Agent'!I435:K435)&gt;0,"YES","NO")</f>
        <v>YES</v>
      </c>
      <c r="L435" s="30" t="str">
        <f>IF(SUM('Sales by Agent'!J435:L435)&gt;0,"YES","NO")</f>
        <v>YES</v>
      </c>
      <c r="M435" s="30" t="str">
        <f>IF(SUM('Sales by Agent'!K435:M435)&gt;0,"YES","NO")</f>
        <v>YES</v>
      </c>
      <c r="N435" s="30" t="str">
        <f>IF(SUM('Sales by Agent'!L435:N435)&gt;0,"YES","NO")</f>
        <v>YES</v>
      </c>
      <c r="O435" s="30" t="str">
        <f>IF(SUM('Sales by Agent'!M435:O435)&gt;0,"YES","NO")</f>
        <v>NO</v>
      </c>
      <c r="P435" s="30" t="str">
        <f>IF(SUM('Sales by Agent'!N435:P435)&gt;0,"YES","NO")</f>
        <v>NO</v>
      </c>
      <c r="Q435" s="30" t="str">
        <f>IF(SUM('Sales by Agent'!O435:Q435)&gt;0,"YES","NO")</f>
        <v>NO</v>
      </c>
      <c r="R435" s="30" t="str">
        <f>IF(SUM('Sales by Agent'!P435:R435)&gt;0,"YES","NO")</f>
        <v>NO</v>
      </c>
      <c r="S435" s="30" t="str">
        <f>IF(SUM('Sales by Agent'!Q435:S435)&gt;0,"YES","NO")</f>
        <v>NO</v>
      </c>
      <c r="T435" s="30" t="str">
        <f>IF(SUM('Sales by Agent'!R435:T435)&gt;0,"YES","NO")</f>
        <v>NO</v>
      </c>
      <c r="U435" s="30" t="str">
        <f>IF(SUM('Sales by Agent'!S435:U435)&gt;0,"YES","NO")</f>
        <v>NO</v>
      </c>
      <c r="V435" s="30" t="str">
        <f>IF(SUM('Sales by Agent'!T435:V435)&gt;0,"YES","NO")</f>
        <v>NO</v>
      </c>
      <c r="W435" s="30" t="str">
        <f>IF(SUM('Sales by Agent'!U435:W435)&gt;0,"YES","NO")</f>
        <v>NO</v>
      </c>
      <c r="X435" s="30" t="str">
        <f>IF(SUM('Sales by Agent'!V435:X435)&gt;0,"YES","NO")</f>
        <v>NO</v>
      </c>
      <c r="Y435" s="30" t="str">
        <f>IF(SUM('Sales by Agent'!W435:Y435)&gt;0,"YES","NO")</f>
        <v>NO</v>
      </c>
      <c r="Z435" s="30" t="str">
        <f>IF(SUM('Sales by Agent'!X435:Z435)&gt;0,"YES","NO")</f>
        <v>NO</v>
      </c>
      <c r="AA435" s="30" t="str">
        <f>IF(SUM('Sales by Agent'!Y435:AA435)&gt;0,"YES","NO")</f>
        <v>NO</v>
      </c>
      <c r="AB435" s="30" t="str">
        <f>IF(SUM('Sales by Agent'!Z435:AB435)&gt;0,"YES","NO")</f>
        <v>NO</v>
      </c>
      <c r="AC435" s="30" t="str">
        <f>IF(SUM('Sales by Agent'!AA435:AC435)&gt;0,"YES","NO")</f>
        <v>NO</v>
      </c>
      <c r="AD435" s="30" t="str">
        <f>IF(SUM('Sales by Agent'!AB435:AD435)&gt;0,"YES","NO")</f>
        <v>NO</v>
      </c>
      <c r="AE435" s="30" t="str">
        <f>IF(SUM('Sales by Agent'!AC435:AE435)&gt;0,"YES","NO")</f>
        <v>NO</v>
      </c>
      <c r="AF435" s="30" t="str">
        <f>IF(SUM('Sales by Agent'!AD435:AF435)&gt;0,"YES","NO")</f>
        <v>NO</v>
      </c>
      <c r="AG435" s="30" t="str">
        <f>IF(SUM('Sales by Agent'!AE435:AG435)&gt;0,"YES","NO")</f>
        <v>NO</v>
      </c>
      <c r="AH435" s="30" t="str">
        <f>IF(SUM('Sales by Agent'!AF435:AH435)&gt;0,"YES","NO")</f>
        <v>NO</v>
      </c>
      <c r="AI435" s="30" t="str">
        <f>IF(SUM('Sales by Agent'!AG435:AI435)&gt;0,"YES","NO")</f>
        <v>NO</v>
      </c>
      <c r="AJ435" s="30" t="str">
        <f>IF(SUM('Sales by Agent'!AH435:AJ435)&gt;0,"YES","NO")</f>
        <v>NO</v>
      </c>
      <c r="AK435" s="30" t="str">
        <f>IF(SUM('Sales by Agent'!AI435:AK435)&gt;0,"YES","NO")</f>
        <v>NO</v>
      </c>
      <c r="AL435" s="30" t="str">
        <f>IF(SUM('Sales by Agent'!AJ435:AL435)&gt;0,"YES","NO")</f>
        <v>NO</v>
      </c>
      <c r="AM435" s="30" t="str">
        <f>IF(SUM('Sales by Agent'!AK435:AM435)&gt;0,"YES","NO")</f>
        <v>NO</v>
      </c>
      <c r="AN435" s="30" t="str">
        <f>IF(SUM('Sales by Agent'!AL435:AN435)&gt;0,"YES","NO")</f>
        <v>NO</v>
      </c>
      <c r="AO435" s="30" t="str">
        <f>IF(SUM('Sales by Agent'!AM435:AO435)&gt;0,"YES","NO")</f>
        <v>NO</v>
      </c>
      <c r="AP435" s="30" t="str">
        <f>IF(SUM('Sales by Agent'!AN435:AP435)&gt;0,"YES","NO")</f>
        <v>NO</v>
      </c>
      <c r="AQ435" s="30" t="str">
        <f>IF(SUM('Sales by Agent'!AO435:AQ435)&gt;0,"YES","NO")</f>
        <v>NO</v>
      </c>
      <c r="AR435" s="30" t="str">
        <f>IF(SUM('Sales by Agent'!AP435:AR435)&gt;0,"YES","NO")</f>
        <v>NO</v>
      </c>
      <c r="AS435" s="30" t="str">
        <f>IF(SUM('Sales by Agent'!AQ435:AS435)&gt;0,"YES","NO")</f>
        <v>NO</v>
      </c>
      <c r="AT435" s="30" t="str">
        <f>IF(SUM('Sales by Agent'!AR435:AT435)&gt;0,"YES","NO")</f>
        <v>NO</v>
      </c>
      <c r="AU435" s="30" t="str">
        <f>IF(SUM('Sales by Agent'!AS435:AU435)&gt;0,"YES","NO")</f>
        <v>NO</v>
      </c>
      <c r="AV435" s="30" t="str">
        <f>IF(SUM('Sales by Agent'!AT435:AV435)&gt;0,"YES","NO")</f>
        <v>NO</v>
      </c>
      <c r="AW435" s="87"/>
      <c r="AX435" t="str">
        <f t="shared" si="68"/>
        <v>NO</v>
      </c>
      <c r="AY435" t="str">
        <f t="shared" si="69"/>
        <v>NO</v>
      </c>
      <c r="AZ435" t="str">
        <f t="shared" si="70"/>
        <v>NO</v>
      </c>
      <c r="BA435" t="str">
        <f t="shared" si="71"/>
        <v>NO</v>
      </c>
      <c r="BB435" t="str">
        <f t="shared" si="72"/>
        <v>NO</v>
      </c>
      <c r="BC435" t="str">
        <f t="shared" si="73"/>
        <v>NO</v>
      </c>
      <c r="BD435" t="str">
        <f t="shared" si="74"/>
        <v>NO</v>
      </c>
      <c r="BE435" t="str">
        <f t="shared" si="75"/>
        <v>NO</v>
      </c>
      <c r="BF435" t="str">
        <f t="shared" si="76"/>
        <v>NO</v>
      </c>
      <c r="BG435" t="str">
        <f t="shared" si="77"/>
        <v>NO</v>
      </c>
      <c r="BH435" t="str">
        <f t="shared" si="67"/>
        <v>NO</v>
      </c>
    </row>
    <row r="436" spans="1:60">
      <c r="A436" s="564" t="s">
        <v>2408</v>
      </c>
      <c r="B436" s="564" t="s">
        <v>2743</v>
      </c>
      <c r="C436" s="564" t="s">
        <v>376</v>
      </c>
      <c r="D436" s="564" t="s">
        <v>954</v>
      </c>
      <c r="E436" s="564" t="s">
        <v>1005</v>
      </c>
      <c r="F436" s="565">
        <v>119660</v>
      </c>
      <c r="G436" s="31"/>
      <c r="H436" s="31"/>
      <c r="I436" s="30" t="str">
        <f>IF(SUM('Sales by Agent'!G436:I436)&gt;0,"YES","NO")</f>
        <v>NO</v>
      </c>
      <c r="J436" s="30" t="str">
        <f>IF(SUM('Sales by Agent'!H436:J436)&gt;0,"YES","NO")</f>
        <v>NO</v>
      </c>
      <c r="K436" s="30" t="str">
        <f>IF(SUM('Sales by Agent'!I436:K436)&gt;0,"YES","NO")</f>
        <v>NO</v>
      </c>
      <c r="L436" s="30" t="str">
        <f>IF(SUM('Sales by Agent'!J436:L436)&gt;0,"YES","NO")</f>
        <v>NO</v>
      </c>
      <c r="M436" s="30" t="str">
        <f>IF(SUM('Sales by Agent'!K436:M436)&gt;0,"YES","NO")</f>
        <v>NO</v>
      </c>
      <c r="N436" s="30" t="str">
        <f>IF(SUM('Sales by Agent'!L436:N436)&gt;0,"YES","NO")</f>
        <v>NO</v>
      </c>
      <c r="O436" s="30" t="str">
        <f>IF(SUM('Sales by Agent'!M436:O436)&gt;0,"YES","NO")</f>
        <v>NO</v>
      </c>
      <c r="P436" s="30" t="str">
        <f>IF(SUM('Sales by Agent'!N436:P436)&gt;0,"YES","NO")</f>
        <v>NO</v>
      </c>
      <c r="Q436" s="30" t="str">
        <f>IF(SUM('Sales by Agent'!O436:Q436)&gt;0,"YES","NO")</f>
        <v>NO</v>
      </c>
      <c r="R436" s="30" t="str">
        <f>IF(SUM('Sales by Agent'!P436:R436)&gt;0,"YES","NO")</f>
        <v>NO</v>
      </c>
      <c r="S436" s="30" t="str">
        <f>IF(SUM('Sales by Agent'!Q436:S436)&gt;0,"YES","NO")</f>
        <v>NO</v>
      </c>
      <c r="T436" s="30" t="str">
        <f>IF(SUM('Sales by Agent'!R436:T436)&gt;0,"YES","NO")</f>
        <v>NO</v>
      </c>
      <c r="U436" s="30" t="str">
        <f>IF(SUM('Sales by Agent'!S436:U436)&gt;0,"YES","NO")</f>
        <v>NO</v>
      </c>
      <c r="V436" s="30" t="str">
        <f>IF(SUM('Sales by Agent'!T436:V436)&gt;0,"YES","NO")</f>
        <v>NO</v>
      </c>
      <c r="W436" s="30" t="str">
        <f>IF(SUM('Sales by Agent'!U436:W436)&gt;0,"YES","NO")</f>
        <v>NO</v>
      </c>
      <c r="X436" s="30" t="str">
        <f>IF(SUM('Sales by Agent'!V436:X436)&gt;0,"YES","NO")</f>
        <v>NO</v>
      </c>
      <c r="Y436" s="30" t="str">
        <f>IF(SUM('Sales by Agent'!W436:Y436)&gt;0,"YES","NO")</f>
        <v>NO</v>
      </c>
      <c r="Z436" s="30" t="str">
        <f>IF(SUM('Sales by Agent'!X436:Z436)&gt;0,"YES","NO")</f>
        <v>NO</v>
      </c>
      <c r="AA436" s="30" t="str">
        <f>IF(SUM('Sales by Agent'!Y436:AA436)&gt;0,"YES","NO")</f>
        <v>NO</v>
      </c>
      <c r="AB436" s="30" t="str">
        <f>IF(SUM('Sales by Agent'!Z436:AB436)&gt;0,"YES","NO")</f>
        <v>NO</v>
      </c>
      <c r="AC436" s="30" t="str">
        <f>IF(SUM('Sales by Agent'!AA436:AC436)&gt;0,"YES","NO")</f>
        <v>NO</v>
      </c>
      <c r="AD436" s="30" t="str">
        <f>IF(SUM('Sales by Agent'!AB436:AD436)&gt;0,"YES","NO")</f>
        <v>NO</v>
      </c>
      <c r="AE436" s="30" t="str">
        <f>IF(SUM('Sales by Agent'!AC436:AE436)&gt;0,"YES","NO")</f>
        <v>NO</v>
      </c>
      <c r="AF436" s="30" t="str">
        <f>IF(SUM('Sales by Agent'!AD436:AF436)&gt;0,"YES","NO")</f>
        <v>NO</v>
      </c>
      <c r="AG436" s="30" t="str">
        <f>IF(SUM('Sales by Agent'!AE436:AG436)&gt;0,"YES","NO")</f>
        <v>NO</v>
      </c>
      <c r="AH436" s="30" t="str">
        <f>IF(SUM('Sales by Agent'!AF436:AH436)&gt;0,"YES","NO")</f>
        <v>NO</v>
      </c>
      <c r="AI436" s="30" t="str">
        <f>IF(SUM('Sales by Agent'!AG436:AI436)&gt;0,"YES","NO")</f>
        <v>NO</v>
      </c>
      <c r="AJ436" s="30" t="str">
        <f>IF(SUM('Sales by Agent'!AH436:AJ436)&gt;0,"YES","NO")</f>
        <v>NO</v>
      </c>
      <c r="AK436" s="30" t="str">
        <f>IF(SUM('Sales by Agent'!AI436:AK436)&gt;0,"YES","NO")</f>
        <v>NO</v>
      </c>
      <c r="AL436" s="30" t="str">
        <f>IF(SUM('Sales by Agent'!AJ436:AL436)&gt;0,"YES","NO")</f>
        <v>NO</v>
      </c>
      <c r="AM436" s="30" t="str">
        <f>IF(SUM('Sales by Agent'!AK436:AM436)&gt;0,"YES","NO")</f>
        <v>NO</v>
      </c>
      <c r="AN436" s="30" t="str">
        <f>IF(SUM('Sales by Agent'!AL436:AN436)&gt;0,"YES","NO")</f>
        <v>NO</v>
      </c>
      <c r="AO436" s="30" t="str">
        <f>IF(SUM('Sales by Agent'!AM436:AO436)&gt;0,"YES","NO")</f>
        <v>NO</v>
      </c>
      <c r="AP436" s="30" t="str">
        <f>IF(SUM('Sales by Agent'!AN436:AP436)&gt;0,"YES","NO")</f>
        <v>NO</v>
      </c>
      <c r="AQ436" s="30" t="str">
        <f>IF(SUM('Sales by Agent'!AO436:AQ436)&gt;0,"YES","NO")</f>
        <v>NO</v>
      </c>
      <c r="AR436" s="30" t="str">
        <f>IF(SUM('Sales by Agent'!AP436:AR436)&gt;0,"YES","NO")</f>
        <v>NO</v>
      </c>
      <c r="AS436" s="30" t="str">
        <f>IF(SUM('Sales by Agent'!AQ436:AS436)&gt;0,"YES","NO")</f>
        <v>NO</v>
      </c>
      <c r="AT436" s="30" t="str">
        <f>IF(SUM('Sales by Agent'!AR436:AT436)&gt;0,"YES","NO")</f>
        <v>NO</v>
      </c>
      <c r="AU436" s="30" t="str">
        <f>IF(SUM('Sales by Agent'!AS436:AU436)&gt;0,"YES","NO")</f>
        <v>YES</v>
      </c>
      <c r="AV436" s="30" t="str">
        <f>IF(SUM('Sales by Agent'!AT436:AV436)&gt;0,"YES","NO")</f>
        <v>YES</v>
      </c>
      <c r="AW436" s="87"/>
      <c r="AX436" t="str">
        <f t="shared" si="68"/>
        <v>NO</v>
      </c>
      <c r="AY436" t="str">
        <f t="shared" si="69"/>
        <v>NO</v>
      </c>
      <c r="AZ436" t="str">
        <f t="shared" si="70"/>
        <v>NO</v>
      </c>
      <c r="BA436" t="str">
        <f t="shared" si="71"/>
        <v>NO</v>
      </c>
      <c r="BB436" t="str">
        <f t="shared" si="72"/>
        <v>NO</v>
      </c>
      <c r="BC436" t="str">
        <f t="shared" si="73"/>
        <v>NO</v>
      </c>
      <c r="BD436" t="str">
        <f t="shared" si="74"/>
        <v>NO</v>
      </c>
      <c r="BE436" t="str">
        <f t="shared" si="75"/>
        <v>NO</v>
      </c>
      <c r="BF436" t="str">
        <f t="shared" si="76"/>
        <v>NO</v>
      </c>
      <c r="BG436" t="str">
        <f t="shared" si="77"/>
        <v>NO</v>
      </c>
      <c r="BH436" t="str">
        <f t="shared" si="67"/>
        <v>NO</v>
      </c>
    </row>
    <row r="437" spans="1:60">
      <c r="A437" s="564" t="s">
        <v>254</v>
      </c>
      <c r="B437" s="564" t="s">
        <v>2744</v>
      </c>
      <c r="C437" s="564" t="s">
        <v>376</v>
      </c>
      <c r="D437" s="564" t="s">
        <v>954</v>
      </c>
      <c r="E437" s="564" t="s">
        <v>1005</v>
      </c>
      <c r="F437" s="565">
        <v>238150</v>
      </c>
      <c r="G437" s="31"/>
      <c r="H437" s="31"/>
      <c r="I437" s="30" t="str">
        <f>IF(SUM('Sales by Agent'!G437:I437)&gt;0,"YES","NO")</f>
        <v>NO</v>
      </c>
      <c r="J437" s="30" t="str">
        <f>IF(SUM('Sales by Agent'!H437:J437)&gt;0,"YES","NO")</f>
        <v>NO</v>
      </c>
      <c r="K437" s="30" t="str">
        <f>IF(SUM('Sales by Agent'!I437:K437)&gt;0,"YES","NO")</f>
        <v>NO</v>
      </c>
      <c r="L437" s="30" t="str">
        <f>IF(SUM('Sales by Agent'!J437:L437)&gt;0,"YES","NO")</f>
        <v>NO</v>
      </c>
      <c r="M437" s="30" t="str">
        <f>IF(SUM('Sales by Agent'!K437:M437)&gt;0,"YES","NO")</f>
        <v>NO</v>
      </c>
      <c r="N437" s="30" t="str">
        <f>IF(SUM('Sales by Agent'!L437:N437)&gt;0,"YES","NO")</f>
        <v>NO</v>
      </c>
      <c r="O437" s="30" t="str">
        <f>IF(SUM('Sales by Agent'!M437:O437)&gt;0,"YES","NO")</f>
        <v>NO</v>
      </c>
      <c r="P437" s="30" t="str">
        <f>IF(SUM('Sales by Agent'!N437:P437)&gt;0,"YES","NO")</f>
        <v>NO</v>
      </c>
      <c r="Q437" s="30" t="str">
        <f>IF(SUM('Sales by Agent'!O437:Q437)&gt;0,"YES","NO")</f>
        <v>YES</v>
      </c>
      <c r="R437" s="30" t="str">
        <f>IF(SUM('Sales by Agent'!P437:R437)&gt;0,"YES","NO")</f>
        <v>YES</v>
      </c>
      <c r="S437" s="30" t="str">
        <f>IF(SUM('Sales by Agent'!Q437:S437)&gt;0,"YES","NO")</f>
        <v>YES</v>
      </c>
      <c r="T437" s="30" t="str">
        <f>IF(SUM('Sales by Agent'!R437:T437)&gt;0,"YES","NO")</f>
        <v>YES</v>
      </c>
      <c r="U437" s="30" t="str">
        <f>IF(SUM('Sales by Agent'!S437:U437)&gt;0,"YES","NO")</f>
        <v>YES</v>
      </c>
      <c r="V437" s="30" t="str">
        <f>IF(SUM('Sales by Agent'!T437:V437)&gt;0,"YES","NO")</f>
        <v>YES</v>
      </c>
      <c r="W437" s="30" t="str">
        <f>IF(SUM('Sales by Agent'!U437:W437)&gt;0,"YES","NO")</f>
        <v>YES</v>
      </c>
      <c r="X437" s="30" t="str">
        <f>IF(SUM('Sales by Agent'!V437:X437)&gt;0,"YES","NO")</f>
        <v>NO</v>
      </c>
      <c r="Y437" s="30" t="str">
        <f>IF(SUM('Sales by Agent'!W437:Y437)&gt;0,"YES","NO")</f>
        <v>YES</v>
      </c>
      <c r="Z437" s="30" t="str">
        <f>IF(SUM('Sales by Agent'!X437:Z437)&gt;0,"YES","NO")</f>
        <v>YES</v>
      </c>
      <c r="AA437" s="30" t="str">
        <f>IF(SUM('Sales by Agent'!Y437:AA437)&gt;0,"YES","NO")</f>
        <v>YES</v>
      </c>
      <c r="AB437" s="30" t="str">
        <f>IF(SUM('Sales by Agent'!Z437:AB437)&gt;0,"YES","NO")</f>
        <v>NO</v>
      </c>
      <c r="AC437" s="30" t="str">
        <f>IF(SUM('Sales by Agent'!AA437:AC437)&gt;0,"YES","NO")</f>
        <v>NO</v>
      </c>
      <c r="AD437" s="30" t="str">
        <f>IF(SUM('Sales by Agent'!AB437:AD437)&gt;0,"YES","NO")</f>
        <v>YES</v>
      </c>
      <c r="AE437" s="30" t="str">
        <f>IF(SUM('Sales by Agent'!AC437:AE437)&gt;0,"YES","NO")</f>
        <v>YES</v>
      </c>
      <c r="AF437" s="30" t="str">
        <f>IF(SUM('Sales by Agent'!AD437:AF437)&gt;0,"YES","NO")</f>
        <v>YES</v>
      </c>
      <c r="AG437" s="30" t="str">
        <f>IF(SUM('Sales by Agent'!AE437:AG437)&gt;0,"YES","NO")</f>
        <v>NO</v>
      </c>
      <c r="AH437" s="30" t="str">
        <f>IF(SUM('Sales by Agent'!AF437:AH437)&gt;0,"YES","NO")</f>
        <v>NO</v>
      </c>
      <c r="AI437" s="30" t="str">
        <f>IF(SUM('Sales by Agent'!AG437:AI437)&gt;0,"YES","NO")</f>
        <v>NO</v>
      </c>
      <c r="AJ437" s="30" t="str">
        <f>IF(SUM('Sales by Agent'!AH437:AJ437)&gt;0,"YES","NO")</f>
        <v>NO</v>
      </c>
      <c r="AK437" s="30" t="str">
        <f>IF(SUM('Sales by Agent'!AI437:AK437)&gt;0,"YES","NO")</f>
        <v>NO</v>
      </c>
      <c r="AL437" s="30" t="str">
        <f>IF(SUM('Sales by Agent'!AJ437:AL437)&gt;0,"YES","NO")</f>
        <v>NO</v>
      </c>
      <c r="AM437" s="30" t="str">
        <f>IF(SUM('Sales by Agent'!AK437:AM437)&gt;0,"YES","NO")</f>
        <v>NO</v>
      </c>
      <c r="AN437" s="30" t="str">
        <f>IF(SUM('Sales by Agent'!AL437:AN437)&gt;0,"YES","NO")</f>
        <v>NO</v>
      </c>
      <c r="AO437" s="30" t="str">
        <f>IF(SUM('Sales by Agent'!AM437:AO437)&gt;0,"YES","NO")</f>
        <v>NO</v>
      </c>
      <c r="AP437" s="30" t="str">
        <f>IF(SUM('Sales by Agent'!AN437:AP437)&gt;0,"YES","NO")</f>
        <v>NO</v>
      </c>
      <c r="AQ437" s="30" t="str">
        <f>IF(SUM('Sales by Agent'!AO437:AQ437)&gt;0,"YES","NO")</f>
        <v>NO</v>
      </c>
      <c r="AR437" s="30" t="str">
        <f>IF(SUM('Sales by Agent'!AP437:AR437)&gt;0,"YES","NO")</f>
        <v>NO</v>
      </c>
      <c r="AS437" s="30" t="str">
        <f>IF(SUM('Sales by Agent'!AQ437:AS437)&gt;0,"YES","NO")</f>
        <v>NO</v>
      </c>
      <c r="AT437" s="30" t="str">
        <f>IF(SUM('Sales by Agent'!AR437:AT437)&gt;0,"YES","NO")</f>
        <v>NO</v>
      </c>
      <c r="AU437" s="30" t="str">
        <f>IF(SUM('Sales by Agent'!AS437:AU437)&gt;0,"YES","NO")</f>
        <v>NO</v>
      </c>
      <c r="AV437" s="30" t="str">
        <f>IF(SUM('Sales by Agent'!AT437:AV437)&gt;0,"YES","NO")</f>
        <v>NO</v>
      </c>
      <c r="AW437" s="87"/>
      <c r="AX437" t="str">
        <f t="shared" si="68"/>
        <v>NO</v>
      </c>
      <c r="AY437" t="str">
        <f t="shared" si="69"/>
        <v>NO</v>
      </c>
      <c r="AZ437" t="str">
        <f t="shared" si="70"/>
        <v>NEW INACTIVE</v>
      </c>
      <c r="BA437" t="str">
        <f t="shared" si="71"/>
        <v>NO</v>
      </c>
      <c r="BB437" t="str">
        <f t="shared" si="72"/>
        <v>NO</v>
      </c>
      <c r="BC437" t="str">
        <f t="shared" si="73"/>
        <v>NO</v>
      </c>
      <c r="BD437" t="str">
        <f t="shared" si="74"/>
        <v>NO</v>
      </c>
      <c r="BE437" t="str">
        <f t="shared" si="75"/>
        <v>NO</v>
      </c>
      <c r="BF437" t="str">
        <f t="shared" si="76"/>
        <v>NO</v>
      </c>
      <c r="BG437" t="str">
        <f t="shared" si="77"/>
        <v>NO</v>
      </c>
      <c r="BH437" t="str">
        <f t="shared" si="67"/>
        <v>NO</v>
      </c>
    </row>
    <row r="438" spans="1:60">
      <c r="A438" s="564" t="s">
        <v>2411</v>
      </c>
      <c r="B438" s="564" t="s">
        <v>2745</v>
      </c>
      <c r="C438" s="564" t="s">
        <v>376</v>
      </c>
      <c r="D438" s="564" t="s">
        <v>954</v>
      </c>
      <c r="E438" s="564" t="s">
        <v>1005</v>
      </c>
      <c r="F438" s="565">
        <v>344910</v>
      </c>
      <c r="G438" s="31"/>
      <c r="H438" s="31"/>
      <c r="I438" s="30" t="str">
        <f>IF(SUM('Sales by Agent'!G438:I438)&gt;0,"YES","NO")</f>
        <v>NO</v>
      </c>
      <c r="J438" s="30" t="str">
        <f>IF(SUM('Sales by Agent'!H438:J438)&gt;0,"YES","NO")</f>
        <v>NO</v>
      </c>
      <c r="K438" s="30" t="str">
        <f>IF(SUM('Sales by Agent'!I438:K438)&gt;0,"YES","NO")</f>
        <v>NO</v>
      </c>
      <c r="L438" s="30" t="str">
        <f>IF(SUM('Sales by Agent'!J438:L438)&gt;0,"YES","NO")</f>
        <v>NO</v>
      </c>
      <c r="M438" s="30" t="str">
        <f>IF(SUM('Sales by Agent'!K438:M438)&gt;0,"YES","NO")</f>
        <v>NO</v>
      </c>
      <c r="N438" s="30" t="str">
        <f>IF(SUM('Sales by Agent'!L438:N438)&gt;0,"YES","NO")</f>
        <v>NO</v>
      </c>
      <c r="O438" s="30" t="str">
        <f>IF(SUM('Sales by Agent'!M438:O438)&gt;0,"YES","NO")</f>
        <v>NO</v>
      </c>
      <c r="P438" s="30" t="str">
        <f>IF(SUM('Sales by Agent'!N438:P438)&gt;0,"YES","NO")</f>
        <v>NO</v>
      </c>
      <c r="Q438" s="30" t="str">
        <f>IF(SUM('Sales by Agent'!O438:Q438)&gt;0,"YES","NO")</f>
        <v>NO</v>
      </c>
      <c r="R438" s="30" t="str">
        <f>IF(SUM('Sales by Agent'!P438:R438)&gt;0,"YES","NO")</f>
        <v>NO</v>
      </c>
      <c r="S438" s="30" t="str">
        <f>IF(SUM('Sales by Agent'!Q438:S438)&gt;0,"YES","NO")</f>
        <v>NO</v>
      </c>
      <c r="T438" s="30" t="str">
        <f>IF(SUM('Sales by Agent'!R438:T438)&gt;0,"YES","NO")</f>
        <v>NO</v>
      </c>
      <c r="U438" s="30" t="str">
        <f>IF(SUM('Sales by Agent'!S438:U438)&gt;0,"YES","NO")</f>
        <v>NO</v>
      </c>
      <c r="V438" s="30" t="str">
        <f>IF(SUM('Sales by Agent'!T438:V438)&gt;0,"YES","NO")</f>
        <v>NO</v>
      </c>
      <c r="W438" s="30" t="str">
        <f>IF(SUM('Sales by Agent'!U438:W438)&gt;0,"YES","NO")</f>
        <v>NO</v>
      </c>
      <c r="X438" s="30" t="str">
        <f>IF(SUM('Sales by Agent'!V438:X438)&gt;0,"YES","NO")</f>
        <v>NO</v>
      </c>
      <c r="Y438" s="30" t="str">
        <f>IF(SUM('Sales by Agent'!W438:Y438)&gt;0,"YES","NO")</f>
        <v>NO</v>
      </c>
      <c r="Z438" s="30" t="str">
        <f>IF(SUM('Sales by Agent'!X438:Z438)&gt;0,"YES","NO")</f>
        <v>NO</v>
      </c>
      <c r="AA438" s="30" t="str">
        <f>IF(SUM('Sales by Agent'!Y438:AA438)&gt;0,"YES","NO")</f>
        <v>NO</v>
      </c>
      <c r="AB438" s="30" t="str">
        <f>IF(SUM('Sales by Agent'!Z438:AB438)&gt;0,"YES","NO")</f>
        <v>NO</v>
      </c>
      <c r="AC438" s="30" t="str">
        <f>IF(SUM('Sales by Agent'!AA438:AC438)&gt;0,"YES","NO")</f>
        <v>NO</v>
      </c>
      <c r="AD438" s="30" t="str">
        <f>IF(SUM('Sales by Agent'!AB438:AD438)&gt;0,"YES","NO")</f>
        <v>NO</v>
      </c>
      <c r="AE438" s="30" t="str">
        <f>IF(SUM('Sales by Agent'!AC438:AE438)&gt;0,"YES","NO")</f>
        <v>NO</v>
      </c>
      <c r="AF438" s="30" t="str">
        <f>IF(SUM('Sales by Agent'!AD438:AF438)&gt;0,"YES","NO")</f>
        <v>NO</v>
      </c>
      <c r="AG438" s="30" t="str">
        <f>IF(SUM('Sales by Agent'!AE438:AG438)&gt;0,"YES","NO")</f>
        <v>NO</v>
      </c>
      <c r="AH438" s="30" t="str">
        <f>IF(SUM('Sales by Agent'!AF438:AH438)&gt;0,"YES","NO")</f>
        <v>NO</v>
      </c>
      <c r="AI438" s="30" t="str">
        <f>IF(SUM('Sales by Agent'!AG438:AI438)&gt;0,"YES","NO")</f>
        <v>NO</v>
      </c>
      <c r="AJ438" s="30" t="str">
        <f>IF(SUM('Sales by Agent'!AH438:AJ438)&gt;0,"YES","NO")</f>
        <v>NO</v>
      </c>
      <c r="AK438" s="30" t="str">
        <f>IF(SUM('Sales by Agent'!AI438:AK438)&gt;0,"YES","NO")</f>
        <v>NO</v>
      </c>
      <c r="AL438" s="30" t="str">
        <f>IF(SUM('Sales by Agent'!AJ438:AL438)&gt;0,"YES","NO")</f>
        <v>NO</v>
      </c>
      <c r="AM438" s="30" t="str">
        <f>IF(SUM('Sales by Agent'!AK438:AM438)&gt;0,"YES","NO")</f>
        <v>NO</v>
      </c>
      <c r="AN438" s="30" t="str">
        <f>IF(SUM('Sales by Agent'!AL438:AN438)&gt;0,"YES","NO")</f>
        <v>NO</v>
      </c>
      <c r="AO438" s="30" t="str">
        <f>IF(SUM('Sales by Agent'!AM438:AO438)&gt;0,"YES","NO")</f>
        <v>NO</v>
      </c>
      <c r="AP438" s="30" t="str">
        <f>IF(SUM('Sales by Agent'!AN438:AP438)&gt;0,"YES","NO")</f>
        <v>NO</v>
      </c>
      <c r="AQ438" s="30" t="str">
        <f>IF(SUM('Sales by Agent'!AO438:AQ438)&gt;0,"YES","NO")</f>
        <v>NO</v>
      </c>
      <c r="AR438" s="30" t="str">
        <f>IF(SUM('Sales by Agent'!AP438:AR438)&gt;0,"YES","NO")</f>
        <v>NO</v>
      </c>
      <c r="AS438" s="30" t="str">
        <f>IF(SUM('Sales by Agent'!AQ438:AS438)&gt;0,"YES","NO")</f>
        <v>NO</v>
      </c>
      <c r="AT438" s="30" t="str">
        <f>IF(SUM('Sales by Agent'!AR438:AT438)&gt;0,"YES","NO")</f>
        <v>NO</v>
      </c>
      <c r="AU438" s="30" t="str">
        <f>IF(SUM('Sales by Agent'!AS438:AU438)&gt;0,"YES","NO")</f>
        <v>YES</v>
      </c>
      <c r="AV438" s="30" t="str">
        <f>IF(SUM('Sales by Agent'!AT438:AV438)&gt;0,"YES","NO")</f>
        <v>YES</v>
      </c>
      <c r="AW438" s="87"/>
      <c r="AX438" t="str">
        <f t="shared" si="68"/>
        <v>NO</v>
      </c>
      <c r="AY438" t="str">
        <f t="shared" si="69"/>
        <v>NO</v>
      </c>
      <c r="AZ438" t="str">
        <f t="shared" si="70"/>
        <v>NO</v>
      </c>
      <c r="BA438" t="str">
        <f t="shared" si="71"/>
        <v>NO</v>
      </c>
      <c r="BB438" t="str">
        <f t="shared" si="72"/>
        <v>NO</v>
      </c>
      <c r="BC438" t="str">
        <f t="shared" si="73"/>
        <v>NO</v>
      </c>
      <c r="BD438" t="str">
        <f t="shared" si="74"/>
        <v>NO</v>
      </c>
      <c r="BE438" t="str">
        <f t="shared" si="75"/>
        <v>NO</v>
      </c>
      <c r="BF438" t="str">
        <f t="shared" si="76"/>
        <v>NO</v>
      </c>
      <c r="BG438" t="str">
        <f t="shared" si="77"/>
        <v>NO</v>
      </c>
      <c r="BH438" t="str">
        <f t="shared" si="67"/>
        <v>NO</v>
      </c>
    </row>
    <row r="439" spans="1:60">
      <c r="A439" s="564" t="s">
        <v>2399</v>
      </c>
      <c r="B439" s="564" t="s">
        <v>2746</v>
      </c>
      <c r="C439" s="564" t="s">
        <v>376</v>
      </c>
      <c r="D439" s="564" t="s">
        <v>954</v>
      </c>
      <c r="E439" s="564" t="s">
        <v>1005</v>
      </c>
      <c r="F439" s="565">
        <v>171260</v>
      </c>
      <c r="G439" s="87"/>
      <c r="H439" s="87"/>
      <c r="I439" s="30" t="str">
        <f>IF(SUM('Sales by Agent'!G439:I439)&gt;0,"YES","NO")</f>
        <v>NO</v>
      </c>
      <c r="J439" s="30" t="str">
        <f>IF(SUM('Sales by Agent'!H439:J439)&gt;0,"YES","NO")</f>
        <v>NO</v>
      </c>
      <c r="K439" s="30" t="str">
        <f>IF(SUM('Sales by Agent'!I439:K439)&gt;0,"YES","NO")</f>
        <v>NO</v>
      </c>
      <c r="L439" s="30" t="str">
        <f>IF(SUM('Sales by Agent'!J439:L439)&gt;0,"YES","NO")</f>
        <v>NO</v>
      </c>
      <c r="M439" s="30" t="str">
        <f>IF(SUM('Sales by Agent'!K439:M439)&gt;0,"YES","NO")</f>
        <v>NO</v>
      </c>
      <c r="N439" s="30" t="str">
        <f>IF(SUM('Sales by Agent'!L439:N439)&gt;0,"YES","NO")</f>
        <v>NO</v>
      </c>
      <c r="O439" s="30" t="str">
        <f>IF(SUM('Sales by Agent'!M439:O439)&gt;0,"YES","NO")</f>
        <v>NO</v>
      </c>
      <c r="P439" s="30" t="str">
        <f>IF(SUM('Sales by Agent'!N439:P439)&gt;0,"YES","NO")</f>
        <v>NO</v>
      </c>
      <c r="Q439" s="30" t="str">
        <f>IF(SUM('Sales by Agent'!O439:Q439)&gt;0,"YES","NO")</f>
        <v>NO</v>
      </c>
      <c r="R439" s="30" t="str">
        <f>IF(SUM('Sales by Agent'!P439:R439)&gt;0,"YES","NO")</f>
        <v>NO</v>
      </c>
      <c r="S439" s="30" t="str">
        <f>IF(SUM('Sales by Agent'!Q439:S439)&gt;0,"YES","NO")</f>
        <v>NO</v>
      </c>
      <c r="T439" s="30" t="str">
        <f>IF(SUM('Sales by Agent'!R439:T439)&gt;0,"YES","NO")</f>
        <v>NO</v>
      </c>
      <c r="U439" s="30" t="str">
        <f>IF(SUM('Sales by Agent'!S439:U439)&gt;0,"YES","NO")</f>
        <v>NO</v>
      </c>
      <c r="V439" s="30" t="str">
        <f>IF(SUM('Sales by Agent'!T439:V439)&gt;0,"YES","NO")</f>
        <v>NO</v>
      </c>
      <c r="W439" s="30" t="str">
        <f>IF(SUM('Sales by Agent'!U439:W439)&gt;0,"YES","NO")</f>
        <v>NO</v>
      </c>
      <c r="X439" s="30" t="str">
        <f>IF(SUM('Sales by Agent'!V439:X439)&gt;0,"YES","NO")</f>
        <v>NO</v>
      </c>
      <c r="Y439" s="30" t="str">
        <f>IF(SUM('Sales by Agent'!W439:Y439)&gt;0,"YES","NO")</f>
        <v>NO</v>
      </c>
      <c r="Z439" s="30" t="str">
        <f>IF(SUM('Sales by Agent'!X439:Z439)&gt;0,"YES","NO")</f>
        <v>NO</v>
      </c>
      <c r="AA439" s="30" t="str">
        <f>IF(SUM('Sales by Agent'!Y439:AA439)&gt;0,"YES","NO")</f>
        <v>NO</v>
      </c>
      <c r="AB439" s="30" t="str">
        <f>IF(SUM('Sales by Agent'!Z439:AB439)&gt;0,"YES","NO")</f>
        <v>NO</v>
      </c>
      <c r="AC439" s="30" t="str">
        <f>IF(SUM('Sales by Agent'!AA439:AC439)&gt;0,"YES","NO")</f>
        <v>NO</v>
      </c>
      <c r="AD439" s="30" t="str">
        <f>IF(SUM('Sales by Agent'!AB439:AD439)&gt;0,"YES","NO")</f>
        <v>NO</v>
      </c>
      <c r="AE439" s="30" t="str">
        <f>IF(SUM('Sales by Agent'!AC439:AE439)&gt;0,"YES","NO")</f>
        <v>NO</v>
      </c>
      <c r="AF439" s="30" t="str">
        <f>IF(SUM('Sales by Agent'!AD439:AF439)&gt;0,"YES","NO")</f>
        <v>NO</v>
      </c>
      <c r="AG439" s="30" t="str">
        <f>IF(SUM('Sales by Agent'!AE439:AG439)&gt;0,"YES","NO")</f>
        <v>NO</v>
      </c>
      <c r="AH439" s="30" t="str">
        <f>IF(SUM('Sales by Agent'!AF439:AH439)&gt;0,"YES","NO")</f>
        <v>NO</v>
      </c>
      <c r="AI439" s="30" t="str">
        <f>IF(SUM('Sales by Agent'!AG439:AI439)&gt;0,"YES","NO")</f>
        <v>NO</v>
      </c>
      <c r="AJ439" s="30" t="str">
        <f>IF(SUM('Sales by Agent'!AH439:AJ439)&gt;0,"YES","NO")</f>
        <v>NO</v>
      </c>
      <c r="AK439" s="30" t="str">
        <f>IF(SUM('Sales by Agent'!AI439:AK439)&gt;0,"YES","NO")</f>
        <v>NO</v>
      </c>
      <c r="AL439" s="30" t="str">
        <f>IF(SUM('Sales by Agent'!AJ439:AL439)&gt;0,"YES","NO")</f>
        <v>NO</v>
      </c>
      <c r="AM439" s="30" t="str">
        <f>IF(SUM('Sales by Agent'!AK439:AM439)&gt;0,"YES","NO")</f>
        <v>NO</v>
      </c>
      <c r="AN439" s="30" t="str">
        <f>IF(SUM('Sales by Agent'!AL439:AN439)&gt;0,"YES","NO")</f>
        <v>NO</v>
      </c>
      <c r="AO439" s="30" t="str">
        <f>IF(SUM('Sales by Agent'!AM439:AO439)&gt;0,"YES","NO")</f>
        <v>NO</v>
      </c>
      <c r="AP439" s="30" t="str">
        <f>IF(SUM('Sales by Agent'!AN439:AP439)&gt;0,"YES","NO")</f>
        <v>NO</v>
      </c>
      <c r="AQ439" s="30" t="str">
        <f>IF(SUM('Sales by Agent'!AO439:AQ439)&gt;0,"YES","NO")</f>
        <v>NO</v>
      </c>
      <c r="AR439" s="30" t="str">
        <f>IF(SUM('Sales by Agent'!AP439:AR439)&gt;0,"YES","NO")</f>
        <v>NO</v>
      </c>
      <c r="AS439" s="30" t="str">
        <f>IF(SUM('Sales by Agent'!AQ439:AS439)&gt;0,"YES","NO")</f>
        <v>NO</v>
      </c>
      <c r="AT439" s="30" t="str">
        <f>IF(SUM('Sales by Agent'!AR439:AT439)&gt;0,"YES","NO")</f>
        <v>NO</v>
      </c>
      <c r="AU439" s="30" t="str">
        <f>IF(SUM('Sales by Agent'!AS439:AU439)&gt;0,"YES","NO")</f>
        <v>YES</v>
      </c>
      <c r="AV439" s="30" t="str">
        <f>IF(SUM('Sales by Agent'!AT439:AV439)&gt;0,"YES","NO")</f>
        <v>YES</v>
      </c>
      <c r="AW439" s="87"/>
      <c r="AX439" t="str">
        <f t="shared" si="68"/>
        <v>NO</v>
      </c>
      <c r="AY439" t="str">
        <f t="shared" si="69"/>
        <v>NO</v>
      </c>
      <c r="AZ439" t="str">
        <f t="shared" si="70"/>
        <v>NO</v>
      </c>
      <c r="BA439" t="str">
        <f t="shared" si="71"/>
        <v>NO</v>
      </c>
      <c r="BB439" t="str">
        <f t="shared" si="72"/>
        <v>NO</v>
      </c>
      <c r="BC439" t="str">
        <f t="shared" si="73"/>
        <v>NO</v>
      </c>
      <c r="BD439" t="str">
        <f t="shared" si="74"/>
        <v>NO</v>
      </c>
      <c r="BE439" t="str">
        <f t="shared" si="75"/>
        <v>NO</v>
      </c>
      <c r="BF439" t="str">
        <f t="shared" si="76"/>
        <v>NO</v>
      </c>
      <c r="BG439" t="str">
        <f t="shared" si="77"/>
        <v>NO</v>
      </c>
      <c r="BH439" t="str">
        <f t="shared" si="67"/>
        <v>NO</v>
      </c>
    </row>
    <row r="440" spans="1:60">
      <c r="A440" s="564" t="s">
        <v>2423</v>
      </c>
      <c r="B440" s="564" t="s">
        <v>2747</v>
      </c>
      <c r="C440" s="564" t="s">
        <v>376</v>
      </c>
      <c r="D440" s="564" t="s">
        <v>954</v>
      </c>
      <c r="E440" s="564" t="s">
        <v>1005</v>
      </c>
      <c r="F440" s="565">
        <v>261885</v>
      </c>
      <c r="G440" s="31"/>
      <c r="H440" s="31"/>
      <c r="I440" s="30" t="str">
        <f>IF(SUM('Sales by Agent'!G440:I440)&gt;0,"YES","NO")</f>
        <v>NO</v>
      </c>
      <c r="J440" s="30" t="str">
        <f>IF(SUM('Sales by Agent'!H440:J440)&gt;0,"YES","NO")</f>
        <v>NO</v>
      </c>
      <c r="K440" s="30" t="str">
        <f>IF(SUM('Sales by Agent'!I440:K440)&gt;0,"YES","NO")</f>
        <v>NO</v>
      </c>
      <c r="L440" s="30" t="str">
        <f>IF(SUM('Sales by Agent'!J440:L440)&gt;0,"YES","NO")</f>
        <v>NO</v>
      </c>
      <c r="M440" s="30" t="str">
        <f>IF(SUM('Sales by Agent'!K440:M440)&gt;0,"YES","NO")</f>
        <v>NO</v>
      </c>
      <c r="N440" s="30" t="str">
        <f>IF(SUM('Sales by Agent'!L440:N440)&gt;0,"YES","NO")</f>
        <v>NO</v>
      </c>
      <c r="O440" s="30" t="str">
        <f>IF(SUM('Sales by Agent'!M440:O440)&gt;0,"YES","NO")</f>
        <v>NO</v>
      </c>
      <c r="P440" s="30" t="str">
        <f>IF(SUM('Sales by Agent'!N440:P440)&gt;0,"YES","NO")</f>
        <v>NO</v>
      </c>
      <c r="Q440" s="30" t="str">
        <f>IF(SUM('Sales by Agent'!O440:Q440)&gt;0,"YES","NO")</f>
        <v>NO</v>
      </c>
      <c r="R440" s="30" t="str">
        <f>IF(SUM('Sales by Agent'!P440:R440)&gt;0,"YES","NO")</f>
        <v>NO</v>
      </c>
      <c r="S440" s="30" t="str">
        <f>IF(SUM('Sales by Agent'!Q440:S440)&gt;0,"YES","NO")</f>
        <v>NO</v>
      </c>
      <c r="T440" s="30" t="str">
        <f>IF(SUM('Sales by Agent'!R440:T440)&gt;0,"YES","NO")</f>
        <v>NO</v>
      </c>
      <c r="U440" s="30" t="str">
        <f>IF(SUM('Sales by Agent'!S440:U440)&gt;0,"YES","NO")</f>
        <v>NO</v>
      </c>
      <c r="V440" s="30" t="str">
        <f>IF(SUM('Sales by Agent'!T440:V440)&gt;0,"YES","NO")</f>
        <v>NO</v>
      </c>
      <c r="W440" s="30" t="str">
        <f>IF(SUM('Sales by Agent'!U440:W440)&gt;0,"YES","NO")</f>
        <v>NO</v>
      </c>
      <c r="X440" s="30" t="str">
        <f>IF(SUM('Sales by Agent'!V440:X440)&gt;0,"YES","NO")</f>
        <v>NO</v>
      </c>
      <c r="Y440" s="30" t="str">
        <f>IF(SUM('Sales by Agent'!W440:Y440)&gt;0,"YES","NO")</f>
        <v>NO</v>
      </c>
      <c r="Z440" s="30" t="str">
        <f>IF(SUM('Sales by Agent'!X440:Z440)&gt;0,"YES","NO")</f>
        <v>NO</v>
      </c>
      <c r="AA440" s="30" t="str">
        <f>IF(SUM('Sales by Agent'!Y440:AA440)&gt;0,"YES","NO")</f>
        <v>NO</v>
      </c>
      <c r="AB440" s="30" t="str">
        <f>IF(SUM('Sales by Agent'!Z440:AB440)&gt;0,"YES","NO")</f>
        <v>NO</v>
      </c>
      <c r="AC440" s="30" t="str">
        <f>IF(SUM('Sales by Agent'!AA440:AC440)&gt;0,"YES","NO")</f>
        <v>NO</v>
      </c>
      <c r="AD440" s="30" t="str">
        <f>IF(SUM('Sales by Agent'!AB440:AD440)&gt;0,"YES","NO")</f>
        <v>NO</v>
      </c>
      <c r="AE440" s="30" t="str">
        <f>IF(SUM('Sales by Agent'!AC440:AE440)&gt;0,"YES","NO")</f>
        <v>NO</v>
      </c>
      <c r="AF440" s="30" t="str">
        <f>IF(SUM('Sales by Agent'!AD440:AF440)&gt;0,"YES","NO")</f>
        <v>NO</v>
      </c>
      <c r="AG440" s="30" t="str">
        <f>IF(SUM('Sales by Agent'!AE440:AG440)&gt;0,"YES","NO")</f>
        <v>NO</v>
      </c>
      <c r="AH440" s="30" t="str">
        <f>IF(SUM('Sales by Agent'!AF440:AH440)&gt;0,"YES","NO")</f>
        <v>NO</v>
      </c>
      <c r="AI440" s="30" t="str">
        <f>IF(SUM('Sales by Agent'!AG440:AI440)&gt;0,"YES","NO")</f>
        <v>NO</v>
      </c>
      <c r="AJ440" s="30" t="str">
        <f>IF(SUM('Sales by Agent'!AH440:AJ440)&gt;0,"YES","NO")</f>
        <v>NO</v>
      </c>
      <c r="AK440" s="30" t="str">
        <f>IF(SUM('Sales by Agent'!AI440:AK440)&gt;0,"YES","NO")</f>
        <v>NO</v>
      </c>
      <c r="AL440" s="30" t="str">
        <f>IF(SUM('Sales by Agent'!AJ440:AL440)&gt;0,"YES","NO")</f>
        <v>NO</v>
      </c>
      <c r="AM440" s="30" t="str">
        <f>IF(SUM('Sales by Agent'!AK440:AM440)&gt;0,"YES","NO")</f>
        <v>NO</v>
      </c>
      <c r="AN440" s="30" t="str">
        <f>IF(SUM('Sales by Agent'!AL440:AN440)&gt;0,"YES","NO")</f>
        <v>NO</v>
      </c>
      <c r="AO440" s="30" t="str">
        <f>IF(SUM('Sales by Agent'!AM440:AO440)&gt;0,"YES","NO")</f>
        <v>NO</v>
      </c>
      <c r="AP440" s="30" t="str">
        <f>IF(SUM('Sales by Agent'!AN440:AP440)&gt;0,"YES","NO")</f>
        <v>NO</v>
      </c>
      <c r="AQ440" s="30" t="str">
        <f>IF(SUM('Sales by Agent'!AO440:AQ440)&gt;0,"YES","NO")</f>
        <v>NO</v>
      </c>
      <c r="AR440" s="30" t="str">
        <f>IF(SUM('Sales by Agent'!AP440:AR440)&gt;0,"YES","NO")</f>
        <v>NO</v>
      </c>
      <c r="AS440" s="30" t="str">
        <f>IF(SUM('Sales by Agent'!AQ440:AS440)&gt;0,"YES","NO")</f>
        <v>NO</v>
      </c>
      <c r="AT440" s="30" t="str">
        <f>IF(SUM('Sales by Agent'!AR440:AT440)&gt;0,"YES","NO")</f>
        <v>NO</v>
      </c>
      <c r="AU440" s="30" t="str">
        <f>IF(SUM('Sales by Agent'!AS440:AU440)&gt;0,"YES","NO")</f>
        <v>YES</v>
      </c>
      <c r="AV440" s="30" t="str">
        <f>IF(SUM('Sales by Agent'!AT440:AV440)&gt;0,"YES","NO")</f>
        <v>YES</v>
      </c>
      <c r="AW440" s="87"/>
      <c r="AX440" t="str">
        <f t="shared" si="68"/>
        <v>NO</v>
      </c>
      <c r="AY440" t="str">
        <f t="shared" si="69"/>
        <v>NO</v>
      </c>
      <c r="AZ440" t="str">
        <f t="shared" si="70"/>
        <v>NO</v>
      </c>
      <c r="BA440" t="str">
        <f t="shared" si="71"/>
        <v>NO</v>
      </c>
      <c r="BB440" t="str">
        <f t="shared" si="72"/>
        <v>NO</v>
      </c>
      <c r="BC440" t="str">
        <f t="shared" si="73"/>
        <v>NO</v>
      </c>
      <c r="BD440" t="str">
        <f t="shared" si="74"/>
        <v>NO</v>
      </c>
      <c r="BE440" t="str">
        <f t="shared" si="75"/>
        <v>NO</v>
      </c>
      <c r="BF440" t="str">
        <f t="shared" si="76"/>
        <v>NO</v>
      </c>
      <c r="BG440" t="str">
        <f t="shared" si="77"/>
        <v>NO</v>
      </c>
      <c r="BH440" t="str">
        <f t="shared" si="67"/>
        <v>NO</v>
      </c>
    </row>
    <row r="441" spans="1:60">
      <c r="A441" s="564" t="s">
        <v>266</v>
      </c>
      <c r="B441" s="564" t="s">
        <v>2748</v>
      </c>
      <c r="C441" s="564" t="s">
        <v>376</v>
      </c>
      <c r="D441" s="564" t="s">
        <v>954</v>
      </c>
      <c r="E441" s="564" t="s">
        <v>1005</v>
      </c>
      <c r="F441" s="565">
        <v>669420</v>
      </c>
      <c r="G441" s="31"/>
      <c r="H441" s="31"/>
      <c r="I441" s="30" t="str">
        <f>IF(SUM('Sales by Agent'!G441:I441)&gt;0,"YES","NO")</f>
        <v>NO</v>
      </c>
      <c r="J441" s="30" t="str">
        <f>IF(SUM('Sales by Agent'!H441:J441)&gt;0,"YES","NO")</f>
        <v>NO</v>
      </c>
      <c r="K441" s="30" t="str">
        <f>IF(SUM('Sales by Agent'!I441:K441)&gt;0,"YES","NO")</f>
        <v>YES</v>
      </c>
      <c r="L441" s="30" t="str">
        <f>IF(SUM('Sales by Agent'!J441:L441)&gt;0,"YES","NO")</f>
        <v>YES</v>
      </c>
      <c r="M441" s="30" t="str">
        <f>IF(SUM('Sales by Agent'!K441:M441)&gt;0,"YES","NO")</f>
        <v>YES</v>
      </c>
      <c r="N441" s="30" t="str">
        <f>IF(SUM('Sales by Agent'!L441:N441)&gt;0,"YES","NO")</f>
        <v>YES</v>
      </c>
      <c r="O441" s="30" t="str">
        <f>IF(SUM('Sales by Agent'!M441:O441)&gt;0,"YES","NO")</f>
        <v>YES</v>
      </c>
      <c r="P441" s="30" t="str">
        <f>IF(SUM('Sales by Agent'!N441:P441)&gt;0,"YES","NO")</f>
        <v>YES</v>
      </c>
      <c r="Q441" s="30" t="str">
        <f>IF(SUM('Sales by Agent'!O441:Q441)&gt;0,"YES","NO")</f>
        <v>YES</v>
      </c>
      <c r="R441" s="30" t="str">
        <f>IF(SUM('Sales by Agent'!P441:R441)&gt;0,"YES","NO")</f>
        <v>YES</v>
      </c>
      <c r="S441" s="30" t="str">
        <f>IF(SUM('Sales by Agent'!Q441:S441)&gt;0,"YES","NO")</f>
        <v>YES</v>
      </c>
      <c r="T441" s="30" t="str">
        <f>IF(SUM('Sales by Agent'!R441:T441)&gt;0,"YES","NO")</f>
        <v>YES</v>
      </c>
      <c r="U441" s="30" t="str">
        <f>IF(SUM('Sales by Agent'!S441:U441)&gt;0,"YES","NO")</f>
        <v>YES</v>
      </c>
      <c r="V441" s="30" t="str">
        <f>IF(SUM('Sales by Agent'!T441:V441)&gt;0,"YES","NO")</f>
        <v>YES</v>
      </c>
      <c r="W441" s="30" t="str">
        <f>IF(SUM('Sales by Agent'!U441:W441)&gt;0,"YES","NO")</f>
        <v>YES</v>
      </c>
      <c r="X441" s="30" t="str">
        <f>IF(SUM('Sales by Agent'!V441:X441)&gt;0,"YES","NO")</f>
        <v>YES</v>
      </c>
      <c r="Y441" s="30" t="str">
        <f>IF(SUM('Sales by Agent'!W441:Y441)&gt;0,"YES","NO")</f>
        <v>NO</v>
      </c>
      <c r="Z441" s="30" t="str">
        <f>IF(SUM('Sales by Agent'!X441:Z441)&gt;0,"YES","NO")</f>
        <v>NO</v>
      </c>
      <c r="AA441" s="30" t="str">
        <f>IF(SUM('Sales by Agent'!Y441:AA441)&gt;0,"YES","NO")</f>
        <v>NO</v>
      </c>
      <c r="AB441" s="30" t="str">
        <f>IF(SUM('Sales by Agent'!Z441:AB441)&gt;0,"YES","NO")</f>
        <v>NO</v>
      </c>
      <c r="AC441" s="30" t="str">
        <f>IF(SUM('Sales by Agent'!AA441:AC441)&gt;0,"YES","NO")</f>
        <v>NO</v>
      </c>
      <c r="AD441" s="30" t="str">
        <f>IF(SUM('Sales by Agent'!AB441:AD441)&gt;0,"YES","NO")</f>
        <v>NO</v>
      </c>
      <c r="AE441" s="30" t="str">
        <f>IF(SUM('Sales by Agent'!AC441:AE441)&gt;0,"YES","NO")</f>
        <v>NO</v>
      </c>
      <c r="AF441" s="30" t="str">
        <f>IF(SUM('Sales by Agent'!AD441:AF441)&gt;0,"YES","NO")</f>
        <v>NO</v>
      </c>
      <c r="AG441" s="30" t="str">
        <f>IF(SUM('Sales by Agent'!AE441:AG441)&gt;0,"YES","NO")</f>
        <v>NO</v>
      </c>
      <c r="AH441" s="30" t="str">
        <f>IF(SUM('Sales by Agent'!AF441:AH441)&gt;0,"YES","NO")</f>
        <v>NO</v>
      </c>
      <c r="AI441" s="30" t="str">
        <f>IF(SUM('Sales by Agent'!AG441:AI441)&gt;0,"YES","NO")</f>
        <v>NO</v>
      </c>
      <c r="AJ441" s="30" t="str">
        <f>IF(SUM('Sales by Agent'!AH441:AJ441)&gt;0,"YES","NO")</f>
        <v>NO</v>
      </c>
      <c r="AK441" s="30" t="str">
        <f>IF(SUM('Sales by Agent'!AI441:AK441)&gt;0,"YES","NO")</f>
        <v>NO</v>
      </c>
      <c r="AL441" s="30" t="str">
        <f>IF(SUM('Sales by Agent'!AJ441:AL441)&gt;0,"YES","NO")</f>
        <v>NO</v>
      </c>
      <c r="AM441" s="30" t="str">
        <f>IF(SUM('Sales by Agent'!AK441:AM441)&gt;0,"YES","NO")</f>
        <v>NO</v>
      </c>
      <c r="AN441" s="30" t="str">
        <f>IF(SUM('Sales by Agent'!AL441:AN441)&gt;0,"YES","NO")</f>
        <v>NO</v>
      </c>
      <c r="AO441" s="30" t="str">
        <f>IF(SUM('Sales by Agent'!AM441:AO441)&gt;0,"YES","NO")</f>
        <v>NO</v>
      </c>
      <c r="AP441" s="30" t="str">
        <f>IF(SUM('Sales by Agent'!AN441:AP441)&gt;0,"YES","NO")</f>
        <v>NO</v>
      </c>
      <c r="AQ441" s="30" t="str">
        <f>IF(SUM('Sales by Agent'!AO441:AQ441)&gt;0,"YES","NO")</f>
        <v>NO</v>
      </c>
      <c r="AR441" s="30" t="str">
        <f>IF(SUM('Sales by Agent'!AP441:AR441)&gt;0,"YES","NO")</f>
        <v>NO</v>
      </c>
      <c r="AS441" s="30" t="str">
        <f>IF(SUM('Sales by Agent'!AQ441:AS441)&gt;0,"YES","NO")</f>
        <v>NO</v>
      </c>
      <c r="AT441" s="30" t="str">
        <f>IF(SUM('Sales by Agent'!AR441:AT441)&gt;0,"YES","NO")</f>
        <v>NO</v>
      </c>
      <c r="AU441" s="30" t="str">
        <f>IF(SUM('Sales by Agent'!AS441:AU441)&gt;0,"YES","NO")</f>
        <v>NO</v>
      </c>
      <c r="AV441" s="30" t="str">
        <f>IF(SUM('Sales by Agent'!AT441:AV441)&gt;0,"YES","NO")</f>
        <v>NO</v>
      </c>
      <c r="AW441" s="87"/>
      <c r="AX441" t="str">
        <f t="shared" si="68"/>
        <v>NO</v>
      </c>
      <c r="AY441" t="str">
        <f t="shared" si="69"/>
        <v>NO</v>
      </c>
      <c r="AZ441" t="str">
        <f t="shared" si="70"/>
        <v>NO</v>
      </c>
      <c r="BA441" t="str">
        <f t="shared" si="71"/>
        <v>NO</v>
      </c>
      <c r="BB441" t="str">
        <f t="shared" si="72"/>
        <v>NO</v>
      </c>
      <c r="BC441" t="str">
        <f t="shared" si="73"/>
        <v>NO</v>
      </c>
      <c r="BD441" t="str">
        <f t="shared" si="74"/>
        <v>NO</v>
      </c>
      <c r="BE441" t="str">
        <f t="shared" si="75"/>
        <v>NO</v>
      </c>
      <c r="BF441" t="str">
        <f t="shared" si="76"/>
        <v>NO</v>
      </c>
      <c r="BG441" t="str">
        <f t="shared" si="77"/>
        <v>NO</v>
      </c>
      <c r="BH441" t="str">
        <f t="shared" si="67"/>
        <v>NO</v>
      </c>
    </row>
    <row r="442" spans="1:60">
      <c r="A442" s="564" t="s">
        <v>162</v>
      </c>
      <c r="B442" s="564" t="s">
        <v>2749</v>
      </c>
      <c r="C442" s="564" t="s">
        <v>376</v>
      </c>
      <c r="D442" s="564" t="s">
        <v>954</v>
      </c>
      <c r="E442" s="564" t="s">
        <v>1005</v>
      </c>
      <c r="F442" s="565">
        <v>3118775</v>
      </c>
      <c r="G442" s="31"/>
      <c r="H442" s="31"/>
      <c r="I442" s="30" t="str">
        <f>IF(SUM('Sales by Agent'!G442:I442)&gt;0,"YES","NO")</f>
        <v>NO</v>
      </c>
      <c r="J442" s="30" t="str">
        <f>IF(SUM('Sales by Agent'!H442:J442)&gt;0,"YES","NO")</f>
        <v>NO</v>
      </c>
      <c r="K442" s="30" t="str">
        <f>IF(SUM('Sales by Agent'!I442:K442)&gt;0,"YES","NO")</f>
        <v>YES</v>
      </c>
      <c r="L442" s="30" t="str">
        <f>IF(SUM('Sales by Agent'!J442:L442)&gt;0,"YES","NO")</f>
        <v>YES</v>
      </c>
      <c r="M442" s="30" t="str">
        <f>IF(SUM('Sales by Agent'!K442:M442)&gt;0,"YES","NO")</f>
        <v>YES</v>
      </c>
      <c r="N442" s="30" t="str">
        <f>IF(SUM('Sales by Agent'!L442:N442)&gt;0,"YES","NO")</f>
        <v>YES</v>
      </c>
      <c r="O442" s="30" t="str">
        <f>IF(SUM('Sales by Agent'!M442:O442)&gt;0,"YES","NO")</f>
        <v>YES</v>
      </c>
      <c r="P442" s="30" t="str">
        <f>IF(SUM('Sales by Agent'!N442:P442)&gt;0,"YES","NO")</f>
        <v>YES</v>
      </c>
      <c r="Q442" s="30" t="str">
        <f>IF(SUM('Sales by Agent'!O442:Q442)&gt;0,"YES","NO")</f>
        <v>YES</v>
      </c>
      <c r="R442" s="30" t="str">
        <f>IF(SUM('Sales by Agent'!P442:R442)&gt;0,"YES","NO")</f>
        <v>YES</v>
      </c>
      <c r="S442" s="30" t="str">
        <f>IF(SUM('Sales by Agent'!Q442:S442)&gt;0,"YES","NO")</f>
        <v>YES</v>
      </c>
      <c r="T442" s="30" t="str">
        <f>IF(SUM('Sales by Agent'!R442:T442)&gt;0,"YES","NO")</f>
        <v>YES</v>
      </c>
      <c r="U442" s="30" t="str">
        <f>IF(SUM('Sales by Agent'!S442:U442)&gt;0,"YES","NO")</f>
        <v>YES</v>
      </c>
      <c r="V442" s="30" t="str">
        <f>IF(SUM('Sales by Agent'!T442:V442)&gt;0,"YES","NO")</f>
        <v>YES</v>
      </c>
      <c r="W442" s="30" t="str">
        <f>IF(SUM('Sales by Agent'!U442:W442)&gt;0,"YES","NO")</f>
        <v>YES</v>
      </c>
      <c r="X442" s="30" t="str">
        <f>IF(SUM('Sales by Agent'!V442:X442)&gt;0,"YES","NO")</f>
        <v>YES</v>
      </c>
      <c r="Y442" s="30" t="str">
        <f>IF(SUM('Sales by Agent'!W442:Y442)&gt;0,"YES","NO")</f>
        <v>YES</v>
      </c>
      <c r="Z442" s="30" t="str">
        <f>IF(SUM('Sales by Agent'!X442:Z442)&gt;0,"YES","NO")</f>
        <v>YES</v>
      </c>
      <c r="AA442" s="30" t="str">
        <f>IF(SUM('Sales by Agent'!Y442:AA442)&gt;0,"YES","NO")</f>
        <v>YES</v>
      </c>
      <c r="AB442" s="30" t="str">
        <f>IF(SUM('Sales by Agent'!Z442:AB442)&gt;0,"YES","NO")</f>
        <v>YES</v>
      </c>
      <c r="AC442" s="30" t="str">
        <f>IF(SUM('Sales by Agent'!AA442:AC442)&gt;0,"YES","NO")</f>
        <v>YES</v>
      </c>
      <c r="AD442" s="30" t="str">
        <f>IF(SUM('Sales by Agent'!AB442:AD442)&gt;0,"YES","NO")</f>
        <v>YES</v>
      </c>
      <c r="AE442" s="30" t="str">
        <f>IF(SUM('Sales by Agent'!AC442:AE442)&gt;0,"YES","NO")</f>
        <v>YES</v>
      </c>
      <c r="AF442" s="30" t="str">
        <f>IF(SUM('Sales by Agent'!AD442:AF442)&gt;0,"YES","NO")</f>
        <v>YES</v>
      </c>
      <c r="AG442" s="30" t="str">
        <f>IF(SUM('Sales by Agent'!AE442:AG442)&gt;0,"YES","NO")</f>
        <v>YES</v>
      </c>
      <c r="AH442" s="30" t="str">
        <f>IF(SUM('Sales by Agent'!AF442:AH442)&gt;0,"YES","NO")</f>
        <v>YES</v>
      </c>
      <c r="AI442" s="30" t="str">
        <f>IF(SUM('Sales by Agent'!AG442:AI442)&gt;0,"YES","NO")</f>
        <v>YES</v>
      </c>
      <c r="AJ442" s="30" t="str">
        <f>IF(SUM('Sales by Agent'!AH442:AJ442)&gt;0,"YES","NO")</f>
        <v>YES</v>
      </c>
      <c r="AK442" s="30" t="str">
        <f>IF(SUM('Sales by Agent'!AI442:AK442)&gt;0,"YES","NO")</f>
        <v>YES</v>
      </c>
      <c r="AL442" s="30" t="str">
        <f>IF(SUM('Sales by Agent'!AJ442:AL442)&gt;0,"YES","NO")</f>
        <v>YES</v>
      </c>
      <c r="AM442" s="30" t="str">
        <f>IF(SUM('Sales by Agent'!AK442:AM442)&gt;0,"YES","NO")</f>
        <v>YES</v>
      </c>
      <c r="AN442" s="30" t="str">
        <f>IF(SUM('Sales by Agent'!AL442:AN442)&gt;0,"YES","NO")</f>
        <v>YES</v>
      </c>
      <c r="AO442" s="30" t="str">
        <f>IF(SUM('Sales by Agent'!AM442:AO442)&gt;0,"YES","NO")</f>
        <v>YES</v>
      </c>
      <c r="AP442" s="30" t="str">
        <f>IF(SUM('Sales by Agent'!AN442:AP442)&gt;0,"YES","NO")</f>
        <v>YES</v>
      </c>
      <c r="AQ442" s="30" t="str">
        <f>IF(SUM('Sales by Agent'!AO442:AQ442)&gt;0,"YES","NO")</f>
        <v>YES</v>
      </c>
      <c r="AR442" s="30" t="str">
        <f>IF(SUM('Sales by Agent'!AP442:AR442)&gt;0,"YES","NO")</f>
        <v>YES</v>
      </c>
      <c r="AS442" s="30" t="str">
        <f>IF(SUM('Sales by Agent'!AQ442:AS442)&gt;0,"YES","NO")</f>
        <v>YES</v>
      </c>
      <c r="AT442" s="30" t="str">
        <f>IF(SUM('Sales by Agent'!AR442:AT442)&gt;0,"YES","NO")</f>
        <v>YES</v>
      </c>
      <c r="AU442" s="30" t="str">
        <f>IF(SUM('Sales by Agent'!AS442:AU442)&gt;0,"YES","NO")</f>
        <v>YES</v>
      </c>
      <c r="AV442" s="30" t="str">
        <f>IF(SUM('Sales by Agent'!AT442:AV442)&gt;0,"YES","NO")</f>
        <v>YES</v>
      </c>
      <c r="AW442" s="87"/>
      <c r="AX442" t="str">
        <f t="shared" si="68"/>
        <v>NO</v>
      </c>
      <c r="AY442" t="str">
        <f t="shared" si="69"/>
        <v>NO</v>
      </c>
      <c r="AZ442" t="str">
        <f t="shared" si="70"/>
        <v>NO</v>
      </c>
      <c r="BA442" t="str">
        <f t="shared" si="71"/>
        <v>NO</v>
      </c>
      <c r="BB442" t="str">
        <f t="shared" si="72"/>
        <v>NO</v>
      </c>
      <c r="BC442" t="str">
        <f t="shared" si="73"/>
        <v>NO</v>
      </c>
      <c r="BD442" t="str">
        <f t="shared" si="74"/>
        <v>NO</v>
      </c>
      <c r="BE442" t="str">
        <f t="shared" si="75"/>
        <v>NO</v>
      </c>
      <c r="BF442" t="str">
        <f t="shared" si="76"/>
        <v>NO</v>
      </c>
      <c r="BG442" t="str">
        <f t="shared" si="77"/>
        <v>NO</v>
      </c>
      <c r="BH442" t="str">
        <f t="shared" si="67"/>
        <v>NO</v>
      </c>
    </row>
    <row r="443" spans="1:60">
      <c r="A443" s="564" t="s">
        <v>2402</v>
      </c>
      <c r="B443" s="564" t="s">
        <v>2750</v>
      </c>
      <c r="C443" s="564" t="s">
        <v>376</v>
      </c>
      <c r="D443" s="564" t="s">
        <v>954</v>
      </c>
      <c r="E443" s="564" t="s">
        <v>1005</v>
      </c>
      <c r="F443" s="565">
        <v>181910</v>
      </c>
      <c r="G443" s="86"/>
      <c r="H443" s="87"/>
      <c r="I443" s="30" t="str">
        <f>IF(SUM('Sales by Agent'!G443:I443)&gt;0,"YES","NO")</f>
        <v>NO</v>
      </c>
      <c r="J443" s="30" t="str">
        <f>IF(SUM('Sales by Agent'!H443:J443)&gt;0,"YES","NO")</f>
        <v>NO</v>
      </c>
      <c r="K443" s="30" t="str">
        <f>IF(SUM('Sales by Agent'!I443:K443)&gt;0,"YES","NO")</f>
        <v>NO</v>
      </c>
      <c r="L443" s="30" t="str">
        <f>IF(SUM('Sales by Agent'!J443:L443)&gt;0,"YES","NO")</f>
        <v>NO</v>
      </c>
      <c r="M443" s="30" t="str">
        <f>IF(SUM('Sales by Agent'!K443:M443)&gt;0,"YES","NO")</f>
        <v>NO</v>
      </c>
      <c r="N443" s="30" t="str">
        <f>IF(SUM('Sales by Agent'!L443:N443)&gt;0,"YES","NO")</f>
        <v>NO</v>
      </c>
      <c r="O443" s="30" t="str">
        <f>IF(SUM('Sales by Agent'!M443:O443)&gt;0,"YES","NO")</f>
        <v>NO</v>
      </c>
      <c r="P443" s="30" t="str">
        <f>IF(SUM('Sales by Agent'!N443:P443)&gt;0,"YES","NO")</f>
        <v>NO</v>
      </c>
      <c r="Q443" s="30" t="str">
        <f>IF(SUM('Sales by Agent'!O443:Q443)&gt;0,"YES","NO")</f>
        <v>NO</v>
      </c>
      <c r="R443" s="30" t="str">
        <f>IF(SUM('Sales by Agent'!P443:R443)&gt;0,"YES","NO")</f>
        <v>NO</v>
      </c>
      <c r="S443" s="30" t="str">
        <f>IF(SUM('Sales by Agent'!Q443:S443)&gt;0,"YES","NO")</f>
        <v>NO</v>
      </c>
      <c r="T443" s="30" t="str">
        <f>IF(SUM('Sales by Agent'!R443:T443)&gt;0,"YES","NO")</f>
        <v>NO</v>
      </c>
      <c r="U443" s="30" t="str">
        <f>IF(SUM('Sales by Agent'!S443:U443)&gt;0,"YES","NO")</f>
        <v>NO</v>
      </c>
      <c r="V443" s="30" t="str">
        <f>IF(SUM('Sales by Agent'!T443:V443)&gt;0,"YES","NO")</f>
        <v>NO</v>
      </c>
      <c r="W443" s="30" t="str">
        <f>IF(SUM('Sales by Agent'!U443:W443)&gt;0,"YES","NO")</f>
        <v>NO</v>
      </c>
      <c r="X443" s="30" t="str">
        <f>IF(SUM('Sales by Agent'!V443:X443)&gt;0,"YES","NO")</f>
        <v>NO</v>
      </c>
      <c r="Y443" s="30" t="str">
        <f>IF(SUM('Sales by Agent'!W443:Y443)&gt;0,"YES","NO")</f>
        <v>NO</v>
      </c>
      <c r="Z443" s="30" t="str">
        <f>IF(SUM('Sales by Agent'!X443:Z443)&gt;0,"YES","NO")</f>
        <v>NO</v>
      </c>
      <c r="AA443" s="30" t="str">
        <f>IF(SUM('Sales by Agent'!Y443:AA443)&gt;0,"YES","NO")</f>
        <v>NO</v>
      </c>
      <c r="AB443" s="30" t="str">
        <f>IF(SUM('Sales by Agent'!Z443:AB443)&gt;0,"YES","NO")</f>
        <v>NO</v>
      </c>
      <c r="AC443" s="30" t="str">
        <f>IF(SUM('Sales by Agent'!AA443:AC443)&gt;0,"YES","NO")</f>
        <v>NO</v>
      </c>
      <c r="AD443" s="30" t="str">
        <f>IF(SUM('Sales by Agent'!AB443:AD443)&gt;0,"YES","NO")</f>
        <v>NO</v>
      </c>
      <c r="AE443" s="30" t="str">
        <f>IF(SUM('Sales by Agent'!AC443:AE443)&gt;0,"YES","NO")</f>
        <v>NO</v>
      </c>
      <c r="AF443" s="30" t="str">
        <f>IF(SUM('Sales by Agent'!AD443:AF443)&gt;0,"YES","NO")</f>
        <v>NO</v>
      </c>
      <c r="AG443" s="30" t="str">
        <f>IF(SUM('Sales by Agent'!AE443:AG443)&gt;0,"YES","NO")</f>
        <v>NO</v>
      </c>
      <c r="AH443" s="30" t="str">
        <f>IF(SUM('Sales by Agent'!AF443:AH443)&gt;0,"YES","NO")</f>
        <v>NO</v>
      </c>
      <c r="AI443" s="30" t="str">
        <f>IF(SUM('Sales by Agent'!AG443:AI443)&gt;0,"YES","NO")</f>
        <v>NO</v>
      </c>
      <c r="AJ443" s="30" t="str">
        <f>IF(SUM('Sales by Agent'!AH443:AJ443)&gt;0,"YES","NO")</f>
        <v>NO</v>
      </c>
      <c r="AK443" s="30" t="str">
        <f>IF(SUM('Sales by Agent'!AI443:AK443)&gt;0,"YES","NO")</f>
        <v>NO</v>
      </c>
      <c r="AL443" s="30" t="str">
        <f>IF(SUM('Sales by Agent'!AJ443:AL443)&gt;0,"YES","NO")</f>
        <v>NO</v>
      </c>
      <c r="AM443" s="30" t="str">
        <f>IF(SUM('Sales by Agent'!AK443:AM443)&gt;0,"YES","NO")</f>
        <v>NO</v>
      </c>
      <c r="AN443" s="30" t="str">
        <f>IF(SUM('Sales by Agent'!AL443:AN443)&gt;0,"YES","NO")</f>
        <v>NO</v>
      </c>
      <c r="AO443" s="30" t="str">
        <f>IF(SUM('Sales by Agent'!AM443:AO443)&gt;0,"YES","NO")</f>
        <v>NO</v>
      </c>
      <c r="AP443" s="30" t="str">
        <f>IF(SUM('Sales by Agent'!AN443:AP443)&gt;0,"YES","NO")</f>
        <v>NO</v>
      </c>
      <c r="AQ443" s="30" t="str">
        <f>IF(SUM('Sales by Agent'!AO443:AQ443)&gt;0,"YES","NO")</f>
        <v>NO</v>
      </c>
      <c r="AR443" s="30" t="str">
        <f>IF(SUM('Sales by Agent'!AP443:AR443)&gt;0,"YES","NO")</f>
        <v>NO</v>
      </c>
      <c r="AS443" s="30" t="str">
        <f>IF(SUM('Sales by Agent'!AQ443:AS443)&gt;0,"YES","NO")</f>
        <v>NO</v>
      </c>
      <c r="AT443" s="30" t="str">
        <f>IF(SUM('Sales by Agent'!AR443:AT443)&gt;0,"YES","NO")</f>
        <v>NO</v>
      </c>
      <c r="AU443" s="30" t="str">
        <f>IF(SUM('Sales by Agent'!AS443:AU443)&gt;0,"YES","NO")</f>
        <v>YES</v>
      </c>
      <c r="AV443" s="30" t="str">
        <f>IF(SUM('Sales by Agent'!AT443:AV443)&gt;0,"YES","NO")</f>
        <v>YES</v>
      </c>
      <c r="AW443" s="87"/>
      <c r="AX443" t="str">
        <f t="shared" si="68"/>
        <v>NO</v>
      </c>
      <c r="AY443" t="str">
        <f t="shared" si="69"/>
        <v>NO</v>
      </c>
      <c r="AZ443" t="str">
        <f t="shared" si="70"/>
        <v>NO</v>
      </c>
      <c r="BA443" t="str">
        <f t="shared" si="71"/>
        <v>NO</v>
      </c>
      <c r="BB443" t="str">
        <f t="shared" si="72"/>
        <v>NO</v>
      </c>
      <c r="BC443" t="str">
        <f t="shared" si="73"/>
        <v>NO</v>
      </c>
      <c r="BD443" t="str">
        <f t="shared" si="74"/>
        <v>NO</v>
      </c>
      <c r="BE443" t="str">
        <f t="shared" si="75"/>
        <v>NO</v>
      </c>
      <c r="BF443" t="str">
        <f t="shared" si="76"/>
        <v>NO</v>
      </c>
      <c r="BG443" t="str">
        <f t="shared" si="77"/>
        <v>NO</v>
      </c>
      <c r="BH443" t="str">
        <f t="shared" si="67"/>
        <v>NO</v>
      </c>
    </row>
    <row r="444" spans="1:60">
      <c r="A444" s="564" t="s">
        <v>2413</v>
      </c>
      <c r="B444" s="564" t="s">
        <v>2751</v>
      </c>
      <c r="C444" s="564" t="s">
        <v>376</v>
      </c>
      <c r="D444" s="564" t="s">
        <v>954</v>
      </c>
      <c r="E444" s="564" t="s">
        <v>1005</v>
      </c>
      <c r="F444" s="565">
        <v>82335</v>
      </c>
      <c r="G444" s="31"/>
      <c r="H444" s="31"/>
      <c r="I444" s="30" t="str">
        <f>IF(SUM('Sales by Agent'!G444:I444)&gt;0,"YES","NO")</f>
        <v>NO</v>
      </c>
      <c r="J444" s="30" t="str">
        <f>IF(SUM('Sales by Agent'!H444:J444)&gt;0,"YES","NO")</f>
        <v>NO</v>
      </c>
      <c r="K444" s="30" t="str">
        <f>IF(SUM('Sales by Agent'!I444:K444)&gt;0,"YES","NO")</f>
        <v>NO</v>
      </c>
      <c r="L444" s="30" t="str">
        <f>IF(SUM('Sales by Agent'!J444:L444)&gt;0,"YES","NO")</f>
        <v>NO</v>
      </c>
      <c r="M444" s="30" t="str">
        <f>IF(SUM('Sales by Agent'!K444:M444)&gt;0,"YES","NO")</f>
        <v>NO</v>
      </c>
      <c r="N444" s="30" t="str">
        <f>IF(SUM('Sales by Agent'!L444:N444)&gt;0,"YES","NO")</f>
        <v>NO</v>
      </c>
      <c r="O444" s="30" t="str">
        <f>IF(SUM('Sales by Agent'!M444:O444)&gt;0,"YES","NO")</f>
        <v>NO</v>
      </c>
      <c r="P444" s="30" t="str">
        <f>IF(SUM('Sales by Agent'!N444:P444)&gt;0,"YES","NO")</f>
        <v>NO</v>
      </c>
      <c r="Q444" s="30" t="str">
        <f>IF(SUM('Sales by Agent'!O444:Q444)&gt;0,"YES","NO")</f>
        <v>NO</v>
      </c>
      <c r="R444" s="30" t="str">
        <f>IF(SUM('Sales by Agent'!P444:R444)&gt;0,"YES","NO")</f>
        <v>NO</v>
      </c>
      <c r="S444" s="30" t="str">
        <f>IF(SUM('Sales by Agent'!Q444:S444)&gt;0,"YES","NO")</f>
        <v>NO</v>
      </c>
      <c r="T444" s="30" t="str">
        <f>IF(SUM('Sales by Agent'!R444:T444)&gt;0,"YES","NO")</f>
        <v>NO</v>
      </c>
      <c r="U444" s="30" t="str">
        <f>IF(SUM('Sales by Agent'!S444:U444)&gt;0,"YES","NO")</f>
        <v>NO</v>
      </c>
      <c r="V444" s="30" t="str">
        <f>IF(SUM('Sales by Agent'!T444:V444)&gt;0,"YES","NO")</f>
        <v>NO</v>
      </c>
      <c r="W444" s="30" t="str">
        <f>IF(SUM('Sales by Agent'!U444:W444)&gt;0,"YES","NO")</f>
        <v>NO</v>
      </c>
      <c r="X444" s="30" t="str">
        <f>IF(SUM('Sales by Agent'!V444:X444)&gt;0,"YES","NO")</f>
        <v>NO</v>
      </c>
      <c r="Y444" s="30" t="str">
        <f>IF(SUM('Sales by Agent'!W444:Y444)&gt;0,"YES","NO")</f>
        <v>NO</v>
      </c>
      <c r="Z444" s="30" t="str">
        <f>IF(SUM('Sales by Agent'!X444:Z444)&gt;0,"YES","NO")</f>
        <v>NO</v>
      </c>
      <c r="AA444" s="30" t="str">
        <f>IF(SUM('Sales by Agent'!Y444:AA444)&gt;0,"YES","NO")</f>
        <v>NO</v>
      </c>
      <c r="AB444" s="30" t="str">
        <f>IF(SUM('Sales by Agent'!Z444:AB444)&gt;0,"YES","NO")</f>
        <v>NO</v>
      </c>
      <c r="AC444" s="30" t="str">
        <f>IF(SUM('Sales by Agent'!AA444:AC444)&gt;0,"YES","NO")</f>
        <v>NO</v>
      </c>
      <c r="AD444" s="30" t="str">
        <f>IF(SUM('Sales by Agent'!AB444:AD444)&gt;0,"YES","NO")</f>
        <v>NO</v>
      </c>
      <c r="AE444" s="30" t="str">
        <f>IF(SUM('Sales by Agent'!AC444:AE444)&gt;0,"YES","NO")</f>
        <v>NO</v>
      </c>
      <c r="AF444" s="30" t="str">
        <f>IF(SUM('Sales by Agent'!AD444:AF444)&gt;0,"YES","NO")</f>
        <v>NO</v>
      </c>
      <c r="AG444" s="30" t="str">
        <f>IF(SUM('Sales by Agent'!AE444:AG444)&gt;0,"YES","NO")</f>
        <v>NO</v>
      </c>
      <c r="AH444" s="30" t="str">
        <f>IF(SUM('Sales by Agent'!AF444:AH444)&gt;0,"YES","NO")</f>
        <v>NO</v>
      </c>
      <c r="AI444" s="30" t="str">
        <f>IF(SUM('Sales by Agent'!AG444:AI444)&gt;0,"YES","NO")</f>
        <v>NO</v>
      </c>
      <c r="AJ444" s="30" t="str">
        <f>IF(SUM('Sales by Agent'!AH444:AJ444)&gt;0,"YES","NO")</f>
        <v>NO</v>
      </c>
      <c r="AK444" s="30" t="str">
        <f>IF(SUM('Sales by Agent'!AI444:AK444)&gt;0,"YES","NO")</f>
        <v>NO</v>
      </c>
      <c r="AL444" s="30" t="str">
        <f>IF(SUM('Sales by Agent'!AJ444:AL444)&gt;0,"YES","NO")</f>
        <v>NO</v>
      </c>
      <c r="AM444" s="30" t="str">
        <f>IF(SUM('Sales by Agent'!AK444:AM444)&gt;0,"YES","NO")</f>
        <v>NO</v>
      </c>
      <c r="AN444" s="30" t="str">
        <f>IF(SUM('Sales by Agent'!AL444:AN444)&gt;0,"YES","NO")</f>
        <v>NO</v>
      </c>
      <c r="AO444" s="30" t="str">
        <f>IF(SUM('Sales by Agent'!AM444:AO444)&gt;0,"YES","NO")</f>
        <v>NO</v>
      </c>
      <c r="AP444" s="30" t="str">
        <f>IF(SUM('Sales by Agent'!AN444:AP444)&gt;0,"YES","NO")</f>
        <v>NO</v>
      </c>
      <c r="AQ444" s="30" t="str">
        <f>IF(SUM('Sales by Agent'!AO444:AQ444)&gt;0,"YES","NO")</f>
        <v>NO</v>
      </c>
      <c r="AR444" s="30" t="str">
        <f>IF(SUM('Sales by Agent'!AP444:AR444)&gt;0,"YES","NO")</f>
        <v>NO</v>
      </c>
      <c r="AS444" s="30" t="str">
        <f>IF(SUM('Sales by Agent'!AQ444:AS444)&gt;0,"YES","NO")</f>
        <v>NO</v>
      </c>
      <c r="AT444" s="30" t="str">
        <f>IF(SUM('Sales by Agent'!AR444:AT444)&gt;0,"YES","NO")</f>
        <v>NO</v>
      </c>
      <c r="AU444" s="30" t="str">
        <f>IF(SUM('Sales by Agent'!AS444:AU444)&gt;0,"YES","NO")</f>
        <v>YES</v>
      </c>
      <c r="AV444" s="30" t="str">
        <f>IF(SUM('Sales by Agent'!AT444:AV444)&gt;0,"YES","NO")</f>
        <v>YES</v>
      </c>
      <c r="AW444" s="87"/>
      <c r="AX444" t="str">
        <f t="shared" si="68"/>
        <v>NO</v>
      </c>
      <c r="AY444" t="str">
        <f t="shared" si="69"/>
        <v>NO</v>
      </c>
      <c r="AZ444" t="str">
        <f t="shared" si="70"/>
        <v>NO</v>
      </c>
      <c r="BA444" t="str">
        <f t="shared" si="71"/>
        <v>NO</v>
      </c>
      <c r="BB444" t="str">
        <f t="shared" si="72"/>
        <v>NO</v>
      </c>
      <c r="BC444" t="str">
        <f t="shared" si="73"/>
        <v>NO</v>
      </c>
      <c r="BD444" t="str">
        <f t="shared" si="74"/>
        <v>NO</v>
      </c>
      <c r="BE444" t="str">
        <f t="shared" si="75"/>
        <v>NO</v>
      </c>
      <c r="BF444" t="str">
        <f t="shared" si="76"/>
        <v>NO</v>
      </c>
      <c r="BG444" t="str">
        <f t="shared" si="77"/>
        <v>NO</v>
      </c>
      <c r="BH444" t="str">
        <f t="shared" si="67"/>
        <v>NO</v>
      </c>
    </row>
    <row r="445" spans="1:60">
      <c r="A445" s="564" t="s">
        <v>172</v>
      </c>
      <c r="B445" s="564" t="s">
        <v>2752</v>
      </c>
      <c r="C445" s="564" t="s">
        <v>376</v>
      </c>
      <c r="D445" s="564" t="s">
        <v>954</v>
      </c>
      <c r="E445" s="564" t="s">
        <v>1005</v>
      </c>
      <c r="F445" s="565">
        <v>4511650</v>
      </c>
      <c r="G445" s="31"/>
      <c r="H445" s="31"/>
      <c r="I445" s="30" t="str">
        <f>IF(SUM('Sales by Agent'!G445:I445)&gt;0,"YES","NO")</f>
        <v>NO</v>
      </c>
      <c r="J445" s="30" t="str">
        <f>IF(SUM('Sales by Agent'!H445:J445)&gt;0,"YES","NO")</f>
        <v>NO</v>
      </c>
      <c r="K445" s="30" t="str">
        <f>IF(SUM('Sales by Agent'!I445:K445)&gt;0,"YES","NO")</f>
        <v>YES</v>
      </c>
      <c r="L445" s="30" t="str">
        <f>IF(SUM('Sales by Agent'!J445:L445)&gt;0,"YES","NO")</f>
        <v>YES</v>
      </c>
      <c r="M445" s="30" t="str">
        <f>IF(SUM('Sales by Agent'!K445:M445)&gt;0,"YES","NO")</f>
        <v>YES</v>
      </c>
      <c r="N445" s="30" t="str">
        <f>IF(SUM('Sales by Agent'!L445:N445)&gt;0,"YES","NO")</f>
        <v>YES</v>
      </c>
      <c r="O445" s="30" t="str">
        <f>IF(SUM('Sales by Agent'!M445:O445)&gt;0,"YES","NO")</f>
        <v>YES</v>
      </c>
      <c r="P445" s="30" t="str">
        <f>IF(SUM('Sales by Agent'!N445:P445)&gt;0,"YES","NO")</f>
        <v>YES</v>
      </c>
      <c r="Q445" s="30" t="str">
        <f>IF(SUM('Sales by Agent'!O445:Q445)&gt;0,"YES","NO")</f>
        <v>YES</v>
      </c>
      <c r="R445" s="30" t="str">
        <f>IF(SUM('Sales by Agent'!P445:R445)&gt;0,"YES","NO")</f>
        <v>YES</v>
      </c>
      <c r="S445" s="30" t="str">
        <f>IF(SUM('Sales by Agent'!Q445:S445)&gt;0,"YES","NO")</f>
        <v>YES</v>
      </c>
      <c r="T445" s="30" t="str">
        <f>IF(SUM('Sales by Agent'!R445:T445)&gt;0,"YES","NO")</f>
        <v>YES</v>
      </c>
      <c r="U445" s="30" t="str">
        <f>IF(SUM('Sales by Agent'!S445:U445)&gt;0,"YES","NO")</f>
        <v>YES</v>
      </c>
      <c r="V445" s="30" t="str">
        <f>IF(SUM('Sales by Agent'!T445:V445)&gt;0,"YES","NO")</f>
        <v>YES</v>
      </c>
      <c r="W445" s="30" t="str">
        <f>IF(SUM('Sales by Agent'!U445:W445)&gt;0,"YES","NO")</f>
        <v>YES</v>
      </c>
      <c r="X445" s="30" t="str">
        <f>IF(SUM('Sales by Agent'!V445:X445)&gt;0,"YES","NO")</f>
        <v>YES</v>
      </c>
      <c r="Y445" s="30" t="str">
        <f>IF(SUM('Sales by Agent'!W445:Y445)&gt;0,"YES","NO")</f>
        <v>YES</v>
      </c>
      <c r="Z445" s="30" t="str">
        <f>IF(SUM('Sales by Agent'!X445:Z445)&gt;0,"YES","NO")</f>
        <v>YES</v>
      </c>
      <c r="AA445" s="30" t="str">
        <f>IF(SUM('Sales by Agent'!Y445:AA445)&gt;0,"YES","NO")</f>
        <v>YES</v>
      </c>
      <c r="AB445" s="30" t="str">
        <f>IF(SUM('Sales by Agent'!Z445:AB445)&gt;0,"YES","NO")</f>
        <v>YES</v>
      </c>
      <c r="AC445" s="30" t="str">
        <f>IF(SUM('Sales by Agent'!AA445:AC445)&gt;0,"YES","NO")</f>
        <v>YES</v>
      </c>
      <c r="AD445" s="30" t="str">
        <f>IF(SUM('Sales by Agent'!AB445:AD445)&gt;0,"YES","NO")</f>
        <v>YES</v>
      </c>
      <c r="AE445" s="30" t="str">
        <f>IF(SUM('Sales by Agent'!AC445:AE445)&gt;0,"YES","NO")</f>
        <v>YES</v>
      </c>
      <c r="AF445" s="30" t="str">
        <f>IF(SUM('Sales by Agent'!AD445:AF445)&gt;0,"YES","NO")</f>
        <v>YES</v>
      </c>
      <c r="AG445" s="30" t="str">
        <f>IF(SUM('Sales by Agent'!AE445:AG445)&gt;0,"YES","NO")</f>
        <v>YES</v>
      </c>
      <c r="AH445" s="30" t="str">
        <f>IF(SUM('Sales by Agent'!AF445:AH445)&gt;0,"YES","NO")</f>
        <v>YES</v>
      </c>
      <c r="AI445" s="30" t="str">
        <f>IF(SUM('Sales by Agent'!AG445:AI445)&gt;0,"YES","NO")</f>
        <v>NO</v>
      </c>
      <c r="AJ445" s="30" t="str">
        <f>IF(SUM('Sales by Agent'!AH445:AJ445)&gt;0,"YES","NO")</f>
        <v>NO</v>
      </c>
      <c r="AK445" s="30" t="str">
        <f>IF(SUM('Sales by Agent'!AI445:AK445)&gt;0,"YES","NO")</f>
        <v>NO</v>
      </c>
      <c r="AL445" s="30" t="str">
        <f>IF(SUM('Sales by Agent'!AJ445:AL445)&gt;0,"YES","NO")</f>
        <v>NO</v>
      </c>
      <c r="AM445" s="30" t="str">
        <f>IF(SUM('Sales by Agent'!AK445:AM445)&gt;0,"YES","NO")</f>
        <v>NO</v>
      </c>
      <c r="AN445" s="30" t="str">
        <f>IF(SUM('Sales by Agent'!AL445:AN445)&gt;0,"YES","NO")</f>
        <v>NO</v>
      </c>
      <c r="AO445" s="30" t="str">
        <f>IF(SUM('Sales by Agent'!AM445:AO445)&gt;0,"YES","NO")</f>
        <v>NO</v>
      </c>
      <c r="AP445" s="30" t="str">
        <f>IF(SUM('Sales by Agent'!AN445:AP445)&gt;0,"YES","NO")</f>
        <v>YES</v>
      </c>
      <c r="AQ445" s="30" t="str">
        <f>IF(SUM('Sales by Agent'!AO445:AQ445)&gt;0,"YES","NO")</f>
        <v>YES</v>
      </c>
      <c r="AR445" s="30" t="str">
        <f>IF(SUM('Sales by Agent'!AP445:AR445)&gt;0,"YES","NO")</f>
        <v>YES</v>
      </c>
      <c r="AS445" s="30" t="str">
        <f>IF(SUM('Sales by Agent'!AQ445:AS445)&gt;0,"YES","NO")</f>
        <v>NO</v>
      </c>
      <c r="AT445" s="30" t="str">
        <f>IF(SUM('Sales by Agent'!AR445:AT445)&gt;0,"YES","NO")</f>
        <v>NO</v>
      </c>
      <c r="AU445" s="30" t="str">
        <f>IF(SUM('Sales by Agent'!AS445:AU445)&gt;0,"YES","NO")</f>
        <v>NO</v>
      </c>
      <c r="AV445" s="30" t="str">
        <f>IF(SUM('Sales by Agent'!AT445:AV445)&gt;0,"YES","NO")</f>
        <v>NO</v>
      </c>
      <c r="AW445" s="87"/>
      <c r="AX445" t="str">
        <f t="shared" si="68"/>
        <v>NO</v>
      </c>
      <c r="AY445" t="str">
        <f t="shared" si="69"/>
        <v>NO</v>
      </c>
      <c r="AZ445" t="str">
        <f t="shared" si="70"/>
        <v>NO</v>
      </c>
      <c r="BA445" t="str">
        <f t="shared" si="71"/>
        <v>NO</v>
      </c>
      <c r="BB445" t="str">
        <f t="shared" si="72"/>
        <v>NEW INACTIVE</v>
      </c>
      <c r="BC445" t="str">
        <f t="shared" si="73"/>
        <v>NO</v>
      </c>
      <c r="BD445" t="str">
        <f t="shared" si="74"/>
        <v>NO</v>
      </c>
      <c r="BE445" t="str">
        <f t="shared" si="75"/>
        <v>NO</v>
      </c>
      <c r="BF445" t="str">
        <f t="shared" si="76"/>
        <v>NO</v>
      </c>
      <c r="BG445" t="str">
        <f t="shared" si="77"/>
        <v>NO</v>
      </c>
      <c r="BH445" t="str">
        <f t="shared" si="67"/>
        <v>NO</v>
      </c>
    </row>
    <row r="446" spans="1:60">
      <c r="A446" s="564" t="s">
        <v>173</v>
      </c>
      <c r="B446" s="564" t="s">
        <v>2753</v>
      </c>
      <c r="C446" s="564" t="s">
        <v>376</v>
      </c>
      <c r="D446" s="564" t="s">
        <v>954</v>
      </c>
      <c r="E446" s="564" t="s">
        <v>1005</v>
      </c>
      <c r="F446" s="565">
        <v>163750</v>
      </c>
      <c r="G446" s="31"/>
      <c r="H446" s="31"/>
      <c r="I446" s="30" t="str">
        <f>IF(SUM('Sales by Agent'!G446:I446)&gt;0,"YES","NO")</f>
        <v>NO</v>
      </c>
      <c r="J446" s="30" t="str">
        <f>IF(SUM('Sales by Agent'!H446:J446)&gt;0,"YES","NO")</f>
        <v>NO</v>
      </c>
      <c r="K446" s="30" t="str">
        <f>IF(SUM('Sales by Agent'!I446:K446)&gt;0,"YES","NO")</f>
        <v>NO</v>
      </c>
      <c r="L446" s="30" t="str">
        <f>IF(SUM('Sales by Agent'!J446:L446)&gt;0,"YES","NO")</f>
        <v>NO</v>
      </c>
      <c r="M446" s="30" t="str">
        <f>IF(SUM('Sales by Agent'!K446:M446)&gt;0,"YES","NO")</f>
        <v>NO</v>
      </c>
      <c r="N446" s="30" t="str">
        <f>IF(SUM('Sales by Agent'!L446:N446)&gt;0,"YES","NO")</f>
        <v>NO</v>
      </c>
      <c r="O446" s="30" t="str">
        <f>IF(SUM('Sales by Agent'!M446:O446)&gt;0,"YES","NO")</f>
        <v>NO</v>
      </c>
      <c r="P446" s="30" t="str">
        <f>IF(SUM('Sales by Agent'!N446:P446)&gt;0,"YES","NO")</f>
        <v>NO</v>
      </c>
      <c r="Q446" s="30" t="str">
        <f>IF(SUM('Sales by Agent'!O446:Q446)&gt;0,"YES","NO")</f>
        <v>YES</v>
      </c>
      <c r="R446" s="30" t="str">
        <f>IF(SUM('Sales by Agent'!P446:R446)&gt;0,"YES","NO")</f>
        <v>YES</v>
      </c>
      <c r="S446" s="30" t="str">
        <f>IF(SUM('Sales by Agent'!Q446:S446)&gt;0,"YES","NO")</f>
        <v>YES</v>
      </c>
      <c r="T446" s="30" t="str">
        <f>IF(SUM('Sales by Agent'!R446:T446)&gt;0,"YES","NO")</f>
        <v>YES</v>
      </c>
      <c r="U446" s="30" t="str">
        <f>IF(SUM('Sales by Agent'!S446:U446)&gt;0,"YES","NO")</f>
        <v>YES</v>
      </c>
      <c r="V446" s="30" t="str">
        <f>IF(SUM('Sales by Agent'!T446:V446)&gt;0,"YES","NO")</f>
        <v>YES</v>
      </c>
      <c r="W446" s="30" t="str">
        <f>IF(SUM('Sales by Agent'!U446:W446)&gt;0,"YES","NO")</f>
        <v>YES</v>
      </c>
      <c r="X446" s="30" t="str">
        <f>IF(SUM('Sales by Agent'!V446:X446)&gt;0,"YES","NO")</f>
        <v>NO</v>
      </c>
      <c r="Y446" s="30" t="str">
        <f>IF(SUM('Sales by Agent'!W446:Y446)&gt;0,"YES","NO")</f>
        <v>NO</v>
      </c>
      <c r="Z446" s="30" t="str">
        <f>IF(SUM('Sales by Agent'!X446:Z446)&gt;0,"YES","NO")</f>
        <v>NO</v>
      </c>
      <c r="AA446" s="30" t="str">
        <f>IF(SUM('Sales by Agent'!Y446:AA446)&gt;0,"YES","NO")</f>
        <v>NO</v>
      </c>
      <c r="AB446" s="30" t="str">
        <f>IF(SUM('Sales by Agent'!Z446:AB446)&gt;0,"YES","NO")</f>
        <v>NO</v>
      </c>
      <c r="AC446" s="30" t="str">
        <f>IF(SUM('Sales by Agent'!AA446:AC446)&gt;0,"YES","NO")</f>
        <v>NO</v>
      </c>
      <c r="AD446" s="30" t="str">
        <f>IF(SUM('Sales by Agent'!AB446:AD446)&gt;0,"YES","NO")</f>
        <v>NO</v>
      </c>
      <c r="AE446" s="30" t="str">
        <f>IF(SUM('Sales by Agent'!AC446:AE446)&gt;0,"YES","NO")</f>
        <v>NO</v>
      </c>
      <c r="AF446" s="30" t="str">
        <f>IF(SUM('Sales by Agent'!AD446:AF446)&gt;0,"YES","NO")</f>
        <v>NO</v>
      </c>
      <c r="AG446" s="30" t="str">
        <f>IF(SUM('Sales by Agent'!AE446:AG446)&gt;0,"YES","NO")</f>
        <v>NO</v>
      </c>
      <c r="AH446" s="30" t="str">
        <f>IF(SUM('Sales by Agent'!AF446:AH446)&gt;0,"YES","NO")</f>
        <v>NO</v>
      </c>
      <c r="AI446" s="30" t="str">
        <f>IF(SUM('Sales by Agent'!AG446:AI446)&gt;0,"YES","NO")</f>
        <v>NO</v>
      </c>
      <c r="AJ446" s="30" t="str">
        <f>IF(SUM('Sales by Agent'!AH446:AJ446)&gt;0,"YES","NO")</f>
        <v>NO</v>
      </c>
      <c r="AK446" s="30" t="str">
        <f>IF(SUM('Sales by Agent'!AI446:AK446)&gt;0,"YES","NO")</f>
        <v>NO</v>
      </c>
      <c r="AL446" s="30" t="str">
        <f>IF(SUM('Sales by Agent'!AJ446:AL446)&gt;0,"YES","NO")</f>
        <v>NO</v>
      </c>
      <c r="AM446" s="30" t="str">
        <f>IF(SUM('Sales by Agent'!AK446:AM446)&gt;0,"YES","NO")</f>
        <v>NO</v>
      </c>
      <c r="AN446" s="30" t="str">
        <f>IF(SUM('Sales by Agent'!AL446:AN446)&gt;0,"YES","NO")</f>
        <v>NO</v>
      </c>
      <c r="AO446" s="30" t="str">
        <f>IF(SUM('Sales by Agent'!AM446:AO446)&gt;0,"YES","NO")</f>
        <v>NO</v>
      </c>
      <c r="AP446" s="30" t="str">
        <f>IF(SUM('Sales by Agent'!AN446:AP446)&gt;0,"YES","NO")</f>
        <v>NO</v>
      </c>
      <c r="AQ446" s="30" t="str">
        <f>IF(SUM('Sales by Agent'!AO446:AQ446)&gt;0,"YES","NO")</f>
        <v>NO</v>
      </c>
      <c r="AR446" s="30" t="str">
        <f>IF(SUM('Sales by Agent'!AP446:AR446)&gt;0,"YES","NO")</f>
        <v>NO</v>
      </c>
      <c r="AS446" s="30" t="str">
        <f>IF(SUM('Sales by Agent'!AQ446:AS446)&gt;0,"YES","NO")</f>
        <v>NO</v>
      </c>
      <c r="AT446" s="30" t="str">
        <f>IF(SUM('Sales by Agent'!AR446:AT446)&gt;0,"YES","NO")</f>
        <v>NO</v>
      </c>
      <c r="AU446" s="30" t="str">
        <f>IF(SUM('Sales by Agent'!AS446:AU446)&gt;0,"YES","NO")</f>
        <v>NO</v>
      </c>
      <c r="AV446" s="30" t="str">
        <f>IF(SUM('Sales by Agent'!AT446:AV446)&gt;0,"YES","NO")</f>
        <v>NO</v>
      </c>
      <c r="AW446" s="87"/>
      <c r="AX446" t="str">
        <f t="shared" si="68"/>
        <v>NO</v>
      </c>
      <c r="AY446" t="str">
        <f t="shared" si="69"/>
        <v>NO</v>
      </c>
      <c r="AZ446" t="str">
        <f t="shared" si="70"/>
        <v>NO</v>
      </c>
      <c r="BA446" t="str">
        <f t="shared" si="71"/>
        <v>NO</v>
      </c>
      <c r="BB446" t="str">
        <f t="shared" si="72"/>
        <v>NO</v>
      </c>
      <c r="BC446" t="str">
        <f t="shared" si="73"/>
        <v>NO</v>
      </c>
      <c r="BD446" t="str">
        <f t="shared" si="74"/>
        <v>NO</v>
      </c>
      <c r="BE446" t="str">
        <f t="shared" si="75"/>
        <v>NO</v>
      </c>
      <c r="BF446" t="str">
        <f t="shared" si="76"/>
        <v>NO</v>
      </c>
      <c r="BG446" t="str">
        <f t="shared" si="77"/>
        <v>NO</v>
      </c>
      <c r="BH446" t="str">
        <f t="shared" si="67"/>
        <v>NO</v>
      </c>
    </row>
    <row r="447" spans="1:60">
      <c r="A447" s="564" t="s">
        <v>190</v>
      </c>
      <c r="B447" s="564" t="s">
        <v>2754</v>
      </c>
      <c r="C447" s="564" t="s">
        <v>376</v>
      </c>
      <c r="D447" s="564" t="s">
        <v>954</v>
      </c>
      <c r="E447" s="564" t="s">
        <v>1005</v>
      </c>
      <c r="F447" s="565">
        <v>16335010</v>
      </c>
      <c r="G447" s="87"/>
      <c r="H447" s="87"/>
      <c r="I447" s="30" t="str">
        <f>IF(SUM('Sales by Agent'!G447:I447)&gt;0,"YES","NO")</f>
        <v>NO</v>
      </c>
      <c r="J447" s="30" t="str">
        <f>IF(SUM('Sales by Agent'!H447:J447)&gt;0,"YES","NO")</f>
        <v>NO</v>
      </c>
      <c r="K447" s="30" t="str">
        <f>IF(SUM('Sales by Agent'!I447:K447)&gt;0,"YES","NO")</f>
        <v>NO</v>
      </c>
      <c r="L447" s="30" t="str">
        <f>IF(SUM('Sales by Agent'!J447:L447)&gt;0,"YES","NO")</f>
        <v>NO</v>
      </c>
      <c r="M447" s="30" t="str">
        <f>IF(SUM('Sales by Agent'!K447:M447)&gt;0,"YES","NO")</f>
        <v>YES</v>
      </c>
      <c r="N447" s="30" t="str">
        <f>IF(SUM('Sales by Agent'!L447:N447)&gt;0,"YES","NO")</f>
        <v>YES</v>
      </c>
      <c r="O447" s="30" t="str">
        <f>IF(SUM('Sales by Agent'!M447:O447)&gt;0,"YES","NO")</f>
        <v>YES</v>
      </c>
      <c r="P447" s="30" t="str">
        <f>IF(SUM('Sales by Agent'!N447:P447)&gt;0,"YES","NO")</f>
        <v>NO</v>
      </c>
      <c r="Q447" s="30" t="str">
        <f>IF(SUM('Sales by Agent'!O447:Q447)&gt;0,"YES","NO")</f>
        <v>YES</v>
      </c>
      <c r="R447" s="30" t="str">
        <f>IF(SUM('Sales by Agent'!P447:R447)&gt;0,"YES","NO")</f>
        <v>YES</v>
      </c>
      <c r="S447" s="30" t="str">
        <f>IF(SUM('Sales by Agent'!Q447:S447)&gt;0,"YES","NO")</f>
        <v>YES</v>
      </c>
      <c r="T447" s="30" t="str">
        <f>IF(SUM('Sales by Agent'!R447:T447)&gt;0,"YES","NO")</f>
        <v>YES</v>
      </c>
      <c r="U447" s="30" t="str">
        <f>IF(SUM('Sales by Agent'!S447:U447)&gt;0,"YES","NO")</f>
        <v>YES</v>
      </c>
      <c r="V447" s="30" t="str">
        <f>IF(SUM('Sales by Agent'!T447:V447)&gt;0,"YES","NO")</f>
        <v>YES</v>
      </c>
      <c r="W447" s="30" t="str">
        <f>IF(SUM('Sales by Agent'!U447:W447)&gt;0,"YES","NO")</f>
        <v>YES</v>
      </c>
      <c r="X447" s="30" t="str">
        <f>IF(SUM('Sales by Agent'!V447:X447)&gt;0,"YES","NO")</f>
        <v>YES</v>
      </c>
      <c r="Y447" s="30" t="str">
        <f>IF(SUM('Sales by Agent'!W447:Y447)&gt;0,"YES","NO")</f>
        <v>YES</v>
      </c>
      <c r="Z447" s="30" t="str">
        <f>IF(SUM('Sales by Agent'!X447:Z447)&gt;0,"YES","NO")</f>
        <v>YES</v>
      </c>
      <c r="AA447" s="30" t="str">
        <f>IF(SUM('Sales by Agent'!Y447:AA447)&gt;0,"YES","NO")</f>
        <v>YES</v>
      </c>
      <c r="AB447" s="30" t="str">
        <f>IF(SUM('Sales by Agent'!Z447:AB447)&gt;0,"YES","NO")</f>
        <v>YES</v>
      </c>
      <c r="AC447" s="30" t="str">
        <f>IF(SUM('Sales by Agent'!AA447:AC447)&gt;0,"YES","NO")</f>
        <v>YES</v>
      </c>
      <c r="AD447" s="30" t="str">
        <f>IF(SUM('Sales by Agent'!AB447:AD447)&gt;0,"YES","NO")</f>
        <v>YES</v>
      </c>
      <c r="AE447" s="30" t="str">
        <f>IF(SUM('Sales by Agent'!AC447:AE447)&gt;0,"YES","NO")</f>
        <v>YES</v>
      </c>
      <c r="AF447" s="30" t="str">
        <f>IF(SUM('Sales by Agent'!AD447:AF447)&gt;0,"YES","NO")</f>
        <v>YES</v>
      </c>
      <c r="AG447" s="30" t="str">
        <f>IF(SUM('Sales by Agent'!AE447:AG447)&gt;0,"YES","NO")</f>
        <v>YES</v>
      </c>
      <c r="AH447" s="30" t="str">
        <f>IF(SUM('Sales by Agent'!AF447:AH447)&gt;0,"YES","NO")</f>
        <v>YES</v>
      </c>
      <c r="AI447" s="30" t="str">
        <f>IF(SUM('Sales by Agent'!AG447:AI447)&gt;0,"YES","NO")</f>
        <v>YES</v>
      </c>
      <c r="AJ447" s="30" t="str">
        <f>IF(SUM('Sales by Agent'!AH447:AJ447)&gt;0,"YES","NO")</f>
        <v>YES</v>
      </c>
      <c r="AK447" s="30" t="str">
        <f>IF(SUM('Sales by Agent'!AI447:AK447)&gt;0,"YES","NO")</f>
        <v>YES</v>
      </c>
      <c r="AL447" s="30" t="str">
        <f>IF(SUM('Sales by Agent'!AJ447:AL447)&gt;0,"YES","NO")</f>
        <v>YES</v>
      </c>
      <c r="AM447" s="30" t="str">
        <f>IF(SUM('Sales by Agent'!AK447:AM447)&gt;0,"YES","NO")</f>
        <v>YES</v>
      </c>
      <c r="AN447" s="30" t="str">
        <f>IF(SUM('Sales by Agent'!AL447:AN447)&gt;0,"YES","NO")</f>
        <v>YES</v>
      </c>
      <c r="AO447" s="30" t="str">
        <f>IF(SUM('Sales by Agent'!AM447:AO447)&gt;0,"YES","NO")</f>
        <v>YES</v>
      </c>
      <c r="AP447" s="30" t="str">
        <f>IF(SUM('Sales by Agent'!AN447:AP447)&gt;0,"YES","NO")</f>
        <v>YES</v>
      </c>
      <c r="AQ447" s="30" t="str">
        <f>IF(SUM('Sales by Agent'!AO447:AQ447)&gt;0,"YES","NO")</f>
        <v>YES</v>
      </c>
      <c r="AR447" s="30" t="str">
        <f>IF(SUM('Sales by Agent'!AP447:AR447)&gt;0,"YES","NO")</f>
        <v>YES</v>
      </c>
      <c r="AS447" s="30" t="str">
        <f>IF(SUM('Sales by Agent'!AQ447:AS447)&gt;0,"YES","NO")</f>
        <v>YES</v>
      </c>
      <c r="AT447" s="30" t="str">
        <f>IF(SUM('Sales by Agent'!AR447:AT447)&gt;0,"YES","NO")</f>
        <v>YES</v>
      </c>
      <c r="AU447" s="30" t="str">
        <f>IF(SUM('Sales by Agent'!AS447:AU447)&gt;0,"YES","NO")</f>
        <v>YES</v>
      </c>
      <c r="AV447" s="30" t="str">
        <f>IF(SUM('Sales by Agent'!AT447:AV447)&gt;0,"YES","NO")</f>
        <v>YES</v>
      </c>
      <c r="AW447" s="87"/>
      <c r="AX447" t="str">
        <f t="shared" si="68"/>
        <v>NO</v>
      </c>
      <c r="AY447" t="str">
        <f t="shared" si="69"/>
        <v>NO</v>
      </c>
      <c r="AZ447" t="str">
        <f t="shared" si="70"/>
        <v>NO</v>
      </c>
      <c r="BA447" t="str">
        <f t="shared" si="71"/>
        <v>NO</v>
      </c>
      <c r="BB447" t="str">
        <f t="shared" si="72"/>
        <v>NO</v>
      </c>
      <c r="BC447" t="str">
        <f t="shared" si="73"/>
        <v>NO</v>
      </c>
      <c r="BD447" t="str">
        <f t="shared" si="74"/>
        <v>NO</v>
      </c>
      <c r="BE447" t="str">
        <f t="shared" si="75"/>
        <v>NO</v>
      </c>
      <c r="BF447" t="str">
        <f t="shared" si="76"/>
        <v>NO</v>
      </c>
      <c r="BG447" t="str">
        <f t="shared" si="77"/>
        <v>NO</v>
      </c>
      <c r="BH447" t="str">
        <f t="shared" si="67"/>
        <v>NO</v>
      </c>
    </row>
    <row r="448" spans="1:60">
      <c r="A448" s="564" t="s">
        <v>192</v>
      </c>
      <c r="B448" s="564" t="s">
        <v>2755</v>
      </c>
      <c r="C448" s="564" t="s">
        <v>376</v>
      </c>
      <c r="D448" s="564" t="s">
        <v>954</v>
      </c>
      <c r="E448" s="564" t="s">
        <v>1005</v>
      </c>
      <c r="F448" s="565">
        <v>173900</v>
      </c>
      <c r="G448" s="31"/>
      <c r="H448" s="87"/>
      <c r="I448" s="30" t="str">
        <f>IF(SUM('Sales by Agent'!G448:I448)&gt;0,"YES","NO")</f>
        <v>NO</v>
      </c>
      <c r="J448" s="30" t="str">
        <f>IF(SUM('Sales by Agent'!H448:J448)&gt;0,"YES","NO")</f>
        <v>NO</v>
      </c>
      <c r="K448" s="30" t="str">
        <f>IF(SUM('Sales by Agent'!I448:K448)&gt;0,"YES","NO")</f>
        <v>NO</v>
      </c>
      <c r="L448" s="30" t="str">
        <f>IF(SUM('Sales by Agent'!J448:L448)&gt;0,"YES","NO")</f>
        <v>NO</v>
      </c>
      <c r="M448" s="30" t="str">
        <f>IF(SUM('Sales by Agent'!K448:M448)&gt;0,"YES","NO")</f>
        <v>NO</v>
      </c>
      <c r="N448" s="30" t="str">
        <f>IF(SUM('Sales by Agent'!L448:N448)&gt;0,"YES","NO")</f>
        <v>NO</v>
      </c>
      <c r="O448" s="30" t="str">
        <f>IF(SUM('Sales by Agent'!M448:O448)&gt;0,"YES","NO")</f>
        <v>NO</v>
      </c>
      <c r="P448" s="30" t="str">
        <f>IF(SUM('Sales by Agent'!N448:P448)&gt;0,"YES","NO")</f>
        <v>NO</v>
      </c>
      <c r="Q448" s="30" t="str">
        <f>IF(SUM('Sales by Agent'!O448:Q448)&gt;0,"YES","NO")</f>
        <v>NO</v>
      </c>
      <c r="R448" s="30" t="str">
        <f>IF(SUM('Sales by Agent'!P448:R448)&gt;0,"YES","NO")</f>
        <v>NO</v>
      </c>
      <c r="S448" s="30" t="str">
        <f>IF(SUM('Sales by Agent'!Q448:S448)&gt;0,"YES","NO")</f>
        <v>NO</v>
      </c>
      <c r="T448" s="30" t="str">
        <f>IF(SUM('Sales by Agent'!R448:T448)&gt;0,"YES","NO")</f>
        <v>NO</v>
      </c>
      <c r="U448" s="30" t="str">
        <f>IF(SUM('Sales by Agent'!S448:U448)&gt;0,"YES","NO")</f>
        <v>NO</v>
      </c>
      <c r="V448" s="30" t="str">
        <f>IF(SUM('Sales by Agent'!T448:V448)&gt;0,"YES","NO")</f>
        <v>NO</v>
      </c>
      <c r="W448" s="30" t="str">
        <f>IF(SUM('Sales by Agent'!U448:W448)&gt;0,"YES","NO")</f>
        <v>YES</v>
      </c>
      <c r="X448" s="30" t="str">
        <f>IF(SUM('Sales by Agent'!V448:X448)&gt;0,"YES","NO")</f>
        <v>YES</v>
      </c>
      <c r="Y448" s="30" t="str">
        <f>IF(SUM('Sales by Agent'!W448:Y448)&gt;0,"YES","NO")</f>
        <v>YES</v>
      </c>
      <c r="Z448" s="30" t="str">
        <f>IF(SUM('Sales by Agent'!X448:Z448)&gt;0,"YES","NO")</f>
        <v>YES</v>
      </c>
      <c r="AA448" s="30" t="str">
        <f>IF(SUM('Sales by Agent'!Y448:AA448)&gt;0,"YES","NO")</f>
        <v>YES</v>
      </c>
      <c r="AB448" s="30" t="str">
        <f>IF(SUM('Sales by Agent'!Z448:AB448)&gt;0,"YES","NO")</f>
        <v>NO</v>
      </c>
      <c r="AC448" s="30" t="str">
        <f>IF(SUM('Sales by Agent'!AA448:AC448)&gt;0,"YES","NO")</f>
        <v>NO</v>
      </c>
      <c r="AD448" s="30" t="str">
        <f>IF(SUM('Sales by Agent'!AB448:AD448)&gt;0,"YES","NO")</f>
        <v>NO</v>
      </c>
      <c r="AE448" s="30" t="str">
        <f>IF(SUM('Sales by Agent'!AC448:AE448)&gt;0,"YES","NO")</f>
        <v>NO</v>
      </c>
      <c r="AF448" s="30" t="str">
        <f>IF(SUM('Sales by Agent'!AD448:AF448)&gt;0,"YES","NO")</f>
        <v>NO</v>
      </c>
      <c r="AG448" s="30" t="str">
        <f>IF(SUM('Sales by Agent'!AE448:AG448)&gt;0,"YES","NO")</f>
        <v>NO</v>
      </c>
      <c r="AH448" s="30" t="str">
        <f>IF(SUM('Sales by Agent'!AF448:AH448)&gt;0,"YES","NO")</f>
        <v>NO</v>
      </c>
      <c r="AI448" s="30" t="str">
        <f>IF(SUM('Sales by Agent'!AG448:AI448)&gt;0,"YES","NO")</f>
        <v>NO</v>
      </c>
      <c r="AJ448" s="30" t="str">
        <f>IF(SUM('Sales by Agent'!AH448:AJ448)&gt;0,"YES","NO")</f>
        <v>NO</v>
      </c>
      <c r="AK448" s="30" t="str">
        <f>IF(SUM('Sales by Agent'!AI448:AK448)&gt;0,"YES","NO")</f>
        <v>NO</v>
      </c>
      <c r="AL448" s="30" t="str">
        <f>IF(SUM('Sales by Agent'!AJ448:AL448)&gt;0,"YES","NO")</f>
        <v>NO</v>
      </c>
      <c r="AM448" s="30" t="str">
        <f>IF(SUM('Sales by Agent'!AK448:AM448)&gt;0,"YES","NO")</f>
        <v>NO</v>
      </c>
      <c r="AN448" s="30" t="str">
        <f>IF(SUM('Sales by Agent'!AL448:AN448)&gt;0,"YES","NO")</f>
        <v>NO</v>
      </c>
      <c r="AO448" s="30" t="str">
        <f>IF(SUM('Sales by Agent'!AM448:AO448)&gt;0,"YES","NO")</f>
        <v>NO</v>
      </c>
      <c r="AP448" s="30" t="str">
        <f>IF(SUM('Sales by Agent'!AN448:AP448)&gt;0,"YES","NO")</f>
        <v>NO</v>
      </c>
      <c r="AQ448" s="30" t="str">
        <f>IF(SUM('Sales by Agent'!AO448:AQ448)&gt;0,"YES","NO")</f>
        <v>NO</v>
      </c>
      <c r="AR448" s="30" t="str">
        <f>IF(SUM('Sales by Agent'!AP448:AR448)&gt;0,"YES","NO")</f>
        <v>NO</v>
      </c>
      <c r="AS448" s="30" t="str">
        <f>IF(SUM('Sales by Agent'!AQ448:AS448)&gt;0,"YES","NO")</f>
        <v>NO</v>
      </c>
      <c r="AT448" s="30" t="str">
        <f>IF(SUM('Sales by Agent'!AR448:AT448)&gt;0,"YES","NO")</f>
        <v>NO</v>
      </c>
      <c r="AU448" s="30" t="str">
        <f>IF(SUM('Sales by Agent'!AS448:AU448)&gt;0,"YES","NO")</f>
        <v>NO</v>
      </c>
      <c r="AV448" s="30" t="str">
        <f>IF(SUM('Sales by Agent'!AT448:AV448)&gt;0,"YES","NO")</f>
        <v>NO</v>
      </c>
      <c r="AW448" s="87"/>
      <c r="AX448" t="str">
        <f t="shared" si="68"/>
        <v>NO</v>
      </c>
      <c r="AY448" t="str">
        <f t="shared" si="69"/>
        <v>NO</v>
      </c>
      <c r="AZ448" t="str">
        <f t="shared" si="70"/>
        <v>NO</v>
      </c>
      <c r="BA448" t="str">
        <f t="shared" si="71"/>
        <v>NO</v>
      </c>
      <c r="BB448" t="str">
        <f t="shared" si="72"/>
        <v>NO</v>
      </c>
      <c r="BC448" t="str">
        <f t="shared" si="73"/>
        <v>NO</v>
      </c>
      <c r="BD448" t="str">
        <f t="shared" si="74"/>
        <v>NO</v>
      </c>
      <c r="BE448" t="str">
        <f t="shared" si="75"/>
        <v>NO</v>
      </c>
      <c r="BF448" t="str">
        <f t="shared" si="76"/>
        <v>NO</v>
      </c>
      <c r="BG448" t="str">
        <f t="shared" si="77"/>
        <v>NO</v>
      </c>
      <c r="BH448" t="str">
        <f t="shared" si="67"/>
        <v>NO</v>
      </c>
    </row>
    <row r="449" spans="1:60">
      <c r="A449" s="564" t="s">
        <v>208</v>
      </c>
      <c r="B449" s="564" t="s">
        <v>2756</v>
      </c>
      <c r="C449" s="564" t="s">
        <v>376</v>
      </c>
      <c r="D449" s="564" t="s">
        <v>954</v>
      </c>
      <c r="E449" s="564" t="s">
        <v>1005</v>
      </c>
      <c r="F449" s="565">
        <v>873630</v>
      </c>
      <c r="G449" s="31"/>
      <c r="H449" s="87"/>
      <c r="I449" s="30" t="str">
        <f>IF(SUM('Sales by Agent'!G449:I449)&gt;0,"YES","NO")</f>
        <v>NO</v>
      </c>
      <c r="J449" s="30" t="str">
        <f>IF(SUM('Sales by Agent'!H449:J449)&gt;0,"YES","NO")</f>
        <v>NO</v>
      </c>
      <c r="K449" s="30" t="str">
        <f>IF(SUM('Sales by Agent'!I449:K449)&gt;0,"YES","NO")</f>
        <v>NO</v>
      </c>
      <c r="L449" s="30" t="str">
        <f>IF(SUM('Sales by Agent'!J449:L449)&gt;0,"YES","NO")</f>
        <v>NO</v>
      </c>
      <c r="M449" s="30" t="str">
        <f>IF(SUM('Sales by Agent'!K449:M449)&gt;0,"YES","NO")</f>
        <v>YES</v>
      </c>
      <c r="N449" s="30" t="str">
        <f>IF(SUM('Sales by Agent'!L449:N449)&gt;0,"YES","NO")</f>
        <v>YES</v>
      </c>
      <c r="O449" s="30" t="str">
        <f>IF(SUM('Sales by Agent'!M449:O449)&gt;0,"YES","NO")</f>
        <v>YES</v>
      </c>
      <c r="P449" s="30" t="str">
        <f>IF(SUM('Sales by Agent'!N449:P449)&gt;0,"YES","NO")</f>
        <v>NO</v>
      </c>
      <c r="Q449" s="30" t="str">
        <f>IF(SUM('Sales by Agent'!O449:Q449)&gt;0,"YES","NO")</f>
        <v>YES</v>
      </c>
      <c r="R449" s="30" t="str">
        <f>IF(SUM('Sales by Agent'!P449:R449)&gt;0,"YES","NO")</f>
        <v>YES</v>
      </c>
      <c r="S449" s="30" t="str">
        <f>IF(SUM('Sales by Agent'!Q449:S449)&gt;0,"YES","NO")</f>
        <v>YES</v>
      </c>
      <c r="T449" s="30" t="str">
        <f>IF(SUM('Sales by Agent'!R449:T449)&gt;0,"YES","NO")</f>
        <v>YES</v>
      </c>
      <c r="U449" s="30" t="str">
        <f>IF(SUM('Sales by Agent'!S449:U449)&gt;0,"YES","NO")</f>
        <v>YES</v>
      </c>
      <c r="V449" s="30" t="str">
        <f>IF(SUM('Sales by Agent'!T449:V449)&gt;0,"YES","NO")</f>
        <v>YES</v>
      </c>
      <c r="W449" s="30" t="str">
        <f>IF(SUM('Sales by Agent'!U449:W449)&gt;0,"YES","NO")</f>
        <v>YES</v>
      </c>
      <c r="X449" s="30" t="str">
        <f>IF(SUM('Sales by Agent'!V449:X449)&gt;0,"YES","NO")</f>
        <v>YES</v>
      </c>
      <c r="Y449" s="30" t="str">
        <f>IF(SUM('Sales by Agent'!W449:Y449)&gt;0,"YES","NO")</f>
        <v>YES</v>
      </c>
      <c r="Z449" s="30" t="str">
        <f>IF(SUM('Sales by Agent'!X449:Z449)&gt;0,"YES","NO")</f>
        <v>YES</v>
      </c>
      <c r="AA449" s="30" t="str">
        <f>IF(SUM('Sales by Agent'!Y449:AA449)&gt;0,"YES","NO")</f>
        <v>YES</v>
      </c>
      <c r="AB449" s="30" t="str">
        <f>IF(SUM('Sales by Agent'!Z449:AB449)&gt;0,"YES","NO")</f>
        <v>YES</v>
      </c>
      <c r="AC449" s="30" t="str">
        <f>IF(SUM('Sales by Agent'!AA449:AC449)&gt;0,"YES","NO")</f>
        <v>YES</v>
      </c>
      <c r="AD449" s="30" t="str">
        <f>IF(SUM('Sales by Agent'!AB449:AD449)&gt;0,"YES","NO")</f>
        <v>YES</v>
      </c>
      <c r="AE449" s="30" t="str">
        <f>IF(SUM('Sales by Agent'!AC449:AE449)&gt;0,"YES","NO")</f>
        <v>YES</v>
      </c>
      <c r="AF449" s="30" t="str">
        <f>IF(SUM('Sales by Agent'!AD449:AF449)&gt;0,"YES","NO")</f>
        <v>YES</v>
      </c>
      <c r="AG449" s="30" t="str">
        <f>IF(SUM('Sales by Agent'!AE449:AG449)&gt;0,"YES","NO")</f>
        <v>YES</v>
      </c>
      <c r="AH449" s="30" t="str">
        <f>IF(SUM('Sales by Agent'!AF449:AH449)&gt;0,"YES","NO")</f>
        <v>YES</v>
      </c>
      <c r="AI449" s="30" t="str">
        <f>IF(SUM('Sales by Agent'!AG449:AI449)&gt;0,"YES","NO")</f>
        <v>YES</v>
      </c>
      <c r="AJ449" s="30" t="str">
        <f>IF(SUM('Sales by Agent'!AH449:AJ449)&gt;0,"YES","NO")</f>
        <v>NO</v>
      </c>
      <c r="AK449" s="30" t="str">
        <f>IF(SUM('Sales by Agent'!AI449:AK449)&gt;0,"YES","NO")</f>
        <v>NO</v>
      </c>
      <c r="AL449" s="30" t="str">
        <f>IF(SUM('Sales by Agent'!AJ449:AL449)&gt;0,"YES","NO")</f>
        <v>NO</v>
      </c>
      <c r="AM449" s="30" t="str">
        <f>IF(SUM('Sales by Agent'!AK449:AM449)&gt;0,"YES","NO")</f>
        <v>NO</v>
      </c>
      <c r="AN449" s="30" t="str">
        <f>IF(SUM('Sales by Agent'!AL449:AN449)&gt;0,"YES","NO")</f>
        <v>NO</v>
      </c>
      <c r="AO449" s="30" t="str">
        <f>IF(SUM('Sales by Agent'!AM449:AO449)&gt;0,"YES","NO")</f>
        <v>NO</v>
      </c>
      <c r="AP449" s="30" t="str">
        <f>IF(SUM('Sales by Agent'!AN449:AP449)&gt;0,"YES","NO")</f>
        <v>YES</v>
      </c>
      <c r="AQ449" s="30" t="str">
        <f>IF(SUM('Sales by Agent'!AO449:AQ449)&gt;0,"YES","NO")</f>
        <v>YES</v>
      </c>
      <c r="AR449" s="30" t="str">
        <f>IF(SUM('Sales by Agent'!AP449:AR449)&gt;0,"YES","NO")</f>
        <v>YES</v>
      </c>
      <c r="AS449" s="30" t="str">
        <f>IF(SUM('Sales by Agent'!AQ449:AS449)&gt;0,"YES","NO")</f>
        <v>NO</v>
      </c>
      <c r="AT449" s="30" t="str">
        <f>IF(SUM('Sales by Agent'!AR449:AT449)&gt;0,"YES","NO")</f>
        <v>NO</v>
      </c>
      <c r="AU449" s="30" t="str">
        <f>IF(SUM('Sales by Agent'!AS449:AU449)&gt;0,"YES","NO")</f>
        <v>YES</v>
      </c>
      <c r="AV449" s="30" t="str">
        <f>IF(SUM('Sales by Agent'!AT449:AV449)&gt;0,"YES","NO")</f>
        <v>YES</v>
      </c>
      <c r="AW449" s="87"/>
      <c r="AX449" t="str">
        <f t="shared" si="68"/>
        <v>NO</v>
      </c>
      <c r="AY449" t="str">
        <f t="shared" si="69"/>
        <v>NO</v>
      </c>
      <c r="AZ449" t="str">
        <f t="shared" si="70"/>
        <v>NO</v>
      </c>
      <c r="BA449" t="str">
        <f t="shared" si="71"/>
        <v>NO</v>
      </c>
      <c r="BB449" t="str">
        <f t="shared" si="72"/>
        <v>NO</v>
      </c>
      <c r="BC449" t="str">
        <f t="shared" si="73"/>
        <v>NEW INACTIVE</v>
      </c>
      <c r="BD449" t="str">
        <f t="shared" si="74"/>
        <v>NO</v>
      </c>
      <c r="BE449" t="str">
        <f t="shared" si="75"/>
        <v>NO</v>
      </c>
      <c r="BF449" t="str">
        <f t="shared" si="76"/>
        <v>NO</v>
      </c>
      <c r="BG449" t="str">
        <f t="shared" si="77"/>
        <v>NO</v>
      </c>
      <c r="BH449" t="str">
        <f t="shared" si="67"/>
        <v>NO</v>
      </c>
    </row>
    <row r="450" spans="1:60">
      <c r="A450" s="564" t="s">
        <v>2410</v>
      </c>
      <c r="B450" s="564" t="s">
        <v>2757</v>
      </c>
      <c r="C450" s="564" t="s">
        <v>376</v>
      </c>
      <c r="D450" s="564" t="s">
        <v>954</v>
      </c>
      <c r="E450" s="564" t="s">
        <v>1005</v>
      </c>
      <c r="F450" s="565">
        <v>141210</v>
      </c>
      <c r="G450" s="31"/>
      <c r="H450" s="86"/>
      <c r="I450" s="30" t="str">
        <f>IF(SUM('Sales by Agent'!G450:I450)&gt;0,"YES","NO")</f>
        <v>NO</v>
      </c>
      <c r="J450" s="30" t="str">
        <f>IF(SUM('Sales by Agent'!H450:J450)&gt;0,"YES","NO")</f>
        <v>NO</v>
      </c>
      <c r="K450" s="30" t="str">
        <f>IF(SUM('Sales by Agent'!I450:K450)&gt;0,"YES","NO")</f>
        <v>NO</v>
      </c>
      <c r="L450" s="30" t="str">
        <f>IF(SUM('Sales by Agent'!J450:L450)&gt;0,"YES","NO")</f>
        <v>NO</v>
      </c>
      <c r="M450" s="30" t="str">
        <f>IF(SUM('Sales by Agent'!K450:M450)&gt;0,"YES","NO")</f>
        <v>NO</v>
      </c>
      <c r="N450" s="30" t="str">
        <f>IF(SUM('Sales by Agent'!L450:N450)&gt;0,"YES","NO")</f>
        <v>NO</v>
      </c>
      <c r="O450" s="30" t="str">
        <f>IF(SUM('Sales by Agent'!M450:O450)&gt;0,"YES","NO")</f>
        <v>NO</v>
      </c>
      <c r="P450" s="30" t="str">
        <f>IF(SUM('Sales by Agent'!N450:P450)&gt;0,"YES","NO")</f>
        <v>NO</v>
      </c>
      <c r="Q450" s="30" t="str">
        <f>IF(SUM('Sales by Agent'!O450:Q450)&gt;0,"YES","NO")</f>
        <v>NO</v>
      </c>
      <c r="R450" s="30" t="str">
        <f>IF(SUM('Sales by Agent'!P450:R450)&gt;0,"YES","NO")</f>
        <v>NO</v>
      </c>
      <c r="S450" s="30" t="str">
        <f>IF(SUM('Sales by Agent'!Q450:S450)&gt;0,"YES","NO")</f>
        <v>NO</v>
      </c>
      <c r="T450" s="30" t="str">
        <f>IF(SUM('Sales by Agent'!R450:T450)&gt;0,"YES","NO")</f>
        <v>NO</v>
      </c>
      <c r="U450" s="30" t="str">
        <f>IF(SUM('Sales by Agent'!S450:U450)&gt;0,"YES","NO")</f>
        <v>NO</v>
      </c>
      <c r="V450" s="30" t="str">
        <f>IF(SUM('Sales by Agent'!T450:V450)&gt;0,"YES","NO")</f>
        <v>NO</v>
      </c>
      <c r="W450" s="30" t="str">
        <f>IF(SUM('Sales by Agent'!U450:W450)&gt;0,"YES","NO")</f>
        <v>NO</v>
      </c>
      <c r="X450" s="30" t="str">
        <f>IF(SUM('Sales by Agent'!V450:X450)&gt;0,"YES","NO")</f>
        <v>NO</v>
      </c>
      <c r="Y450" s="30" t="str">
        <f>IF(SUM('Sales by Agent'!W450:Y450)&gt;0,"YES","NO")</f>
        <v>NO</v>
      </c>
      <c r="Z450" s="30" t="str">
        <f>IF(SUM('Sales by Agent'!X450:Z450)&gt;0,"YES","NO")</f>
        <v>NO</v>
      </c>
      <c r="AA450" s="30" t="str">
        <f>IF(SUM('Sales by Agent'!Y450:AA450)&gt;0,"YES","NO")</f>
        <v>NO</v>
      </c>
      <c r="AB450" s="30" t="str">
        <f>IF(SUM('Sales by Agent'!Z450:AB450)&gt;0,"YES","NO")</f>
        <v>NO</v>
      </c>
      <c r="AC450" s="30" t="str">
        <f>IF(SUM('Sales by Agent'!AA450:AC450)&gt;0,"YES","NO")</f>
        <v>NO</v>
      </c>
      <c r="AD450" s="30" t="str">
        <f>IF(SUM('Sales by Agent'!AB450:AD450)&gt;0,"YES","NO")</f>
        <v>NO</v>
      </c>
      <c r="AE450" s="30" t="str">
        <f>IF(SUM('Sales by Agent'!AC450:AE450)&gt;0,"YES","NO")</f>
        <v>NO</v>
      </c>
      <c r="AF450" s="30" t="str">
        <f>IF(SUM('Sales by Agent'!AD450:AF450)&gt;0,"YES","NO")</f>
        <v>NO</v>
      </c>
      <c r="AG450" s="30" t="str">
        <f>IF(SUM('Sales by Agent'!AE450:AG450)&gt;0,"YES","NO")</f>
        <v>NO</v>
      </c>
      <c r="AH450" s="30" t="str">
        <f>IF(SUM('Sales by Agent'!AF450:AH450)&gt;0,"YES","NO")</f>
        <v>NO</v>
      </c>
      <c r="AI450" s="30" t="str">
        <f>IF(SUM('Sales by Agent'!AG450:AI450)&gt;0,"YES","NO")</f>
        <v>NO</v>
      </c>
      <c r="AJ450" s="30" t="str">
        <f>IF(SUM('Sales by Agent'!AH450:AJ450)&gt;0,"YES","NO")</f>
        <v>NO</v>
      </c>
      <c r="AK450" s="30" t="str">
        <f>IF(SUM('Sales by Agent'!AI450:AK450)&gt;0,"YES","NO")</f>
        <v>NO</v>
      </c>
      <c r="AL450" s="30" t="str">
        <f>IF(SUM('Sales by Agent'!AJ450:AL450)&gt;0,"YES","NO")</f>
        <v>NO</v>
      </c>
      <c r="AM450" s="30" t="str">
        <f>IF(SUM('Sales by Agent'!AK450:AM450)&gt;0,"YES","NO")</f>
        <v>NO</v>
      </c>
      <c r="AN450" s="30" t="str">
        <f>IF(SUM('Sales by Agent'!AL450:AN450)&gt;0,"YES","NO")</f>
        <v>NO</v>
      </c>
      <c r="AO450" s="30" t="str">
        <f>IF(SUM('Sales by Agent'!AM450:AO450)&gt;0,"YES","NO")</f>
        <v>NO</v>
      </c>
      <c r="AP450" s="30" t="str">
        <f>IF(SUM('Sales by Agent'!AN450:AP450)&gt;0,"YES","NO")</f>
        <v>NO</v>
      </c>
      <c r="AQ450" s="30" t="str">
        <f>IF(SUM('Sales by Agent'!AO450:AQ450)&gt;0,"YES","NO")</f>
        <v>NO</v>
      </c>
      <c r="AR450" s="30" t="str">
        <f>IF(SUM('Sales by Agent'!AP450:AR450)&gt;0,"YES","NO")</f>
        <v>NO</v>
      </c>
      <c r="AS450" s="30" t="str">
        <f>IF(SUM('Sales by Agent'!AQ450:AS450)&gt;0,"YES","NO")</f>
        <v>NO</v>
      </c>
      <c r="AT450" s="30" t="str">
        <f>IF(SUM('Sales by Agent'!AR450:AT450)&gt;0,"YES","NO")</f>
        <v>NO</v>
      </c>
      <c r="AU450" s="30" t="str">
        <f>IF(SUM('Sales by Agent'!AS450:AU450)&gt;0,"YES","NO")</f>
        <v>YES</v>
      </c>
      <c r="AV450" s="30" t="str">
        <f>IF(SUM('Sales by Agent'!AT450:AV450)&gt;0,"YES","NO")</f>
        <v>YES</v>
      </c>
      <c r="AW450" s="87"/>
      <c r="AX450" t="str">
        <f t="shared" si="68"/>
        <v>NO</v>
      </c>
      <c r="AY450" t="str">
        <f t="shared" si="69"/>
        <v>NO</v>
      </c>
      <c r="AZ450" t="str">
        <f t="shared" si="70"/>
        <v>NO</v>
      </c>
      <c r="BA450" t="str">
        <f t="shared" si="71"/>
        <v>NO</v>
      </c>
      <c r="BB450" t="str">
        <f t="shared" si="72"/>
        <v>NO</v>
      </c>
      <c r="BC450" t="str">
        <f t="shared" si="73"/>
        <v>NO</v>
      </c>
      <c r="BD450" t="str">
        <f t="shared" si="74"/>
        <v>NO</v>
      </c>
      <c r="BE450" t="str">
        <f t="shared" si="75"/>
        <v>NO</v>
      </c>
      <c r="BF450" t="str">
        <f t="shared" si="76"/>
        <v>NO</v>
      </c>
      <c r="BG450" t="str">
        <f t="shared" si="77"/>
        <v>NO</v>
      </c>
      <c r="BH450" t="str">
        <f t="shared" ref="BH450:BH513" si="78">IF(AND(AN450="YES",AO450="NO"),"NEW INACTIVE","NO")</f>
        <v>NO</v>
      </c>
    </row>
    <row r="451" spans="1:60">
      <c r="A451" s="564" t="s">
        <v>2405</v>
      </c>
      <c r="B451" s="564" t="s">
        <v>2758</v>
      </c>
      <c r="C451" s="564" t="s">
        <v>376</v>
      </c>
      <c r="D451" s="564" t="s">
        <v>954</v>
      </c>
      <c r="E451" s="564" t="s">
        <v>1005</v>
      </c>
      <c r="F451" s="565">
        <v>88060</v>
      </c>
      <c r="G451" s="31"/>
      <c r="H451" s="31"/>
      <c r="I451" s="30" t="str">
        <f>IF(SUM('Sales by Agent'!G451:I451)&gt;0,"YES","NO")</f>
        <v>NO</v>
      </c>
      <c r="J451" s="30" t="str">
        <f>IF(SUM('Sales by Agent'!H451:J451)&gt;0,"YES","NO")</f>
        <v>NO</v>
      </c>
      <c r="K451" s="30" t="str">
        <f>IF(SUM('Sales by Agent'!I451:K451)&gt;0,"YES","NO")</f>
        <v>NO</v>
      </c>
      <c r="L451" s="30" t="str">
        <f>IF(SUM('Sales by Agent'!J451:L451)&gt;0,"YES","NO")</f>
        <v>NO</v>
      </c>
      <c r="M451" s="30" t="str">
        <f>IF(SUM('Sales by Agent'!K451:M451)&gt;0,"YES","NO")</f>
        <v>NO</v>
      </c>
      <c r="N451" s="30" t="str">
        <f>IF(SUM('Sales by Agent'!L451:N451)&gt;0,"YES","NO")</f>
        <v>NO</v>
      </c>
      <c r="O451" s="30" t="str">
        <f>IF(SUM('Sales by Agent'!M451:O451)&gt;0,"YES","NO")</f>
        <v>NO</v>
      </c>
      <c r="P451" s="30" t="str">
        <f>IF(SUM('Sales by Agent'!N451:P451)&gt;0,"YES","NO")</f>
        <v>NO</v>
      </c>
      <c r="Q451" s="30" t="str">
        <f>IF(SUM('Sales by Agent'!O451:Q451)&gt;0,"YES","NO")</f>
        <v>NO</v>
      </c>
      <c r="R451" s="30" t="str">
        <f>IF(SUM('Sales by Agent'!P451:R451)&gt;0,"YES","NO")</f>
        <v>NO</v>
      </c>
      <c r="S451" s="30" t="str">
        <f>IF(SUM('Sales by Agent'!Q451:S451)&gt;0,"YES","NO")</f>
        <v>NO</v>
      </c>
      <c r="T451" s="30" t="str">
        <f>IF(SUM('Sales by Agent'!R451:T451)&gt;0,"YES","NO")</f>
        <v>NO</v>
      </c>
      <c r="U451" s="30" t="str">
        <f>IF(SUM('Sales by Agent'!S451:U451)&gt;0,"YES","NO")</f>
        <v>NO</v>
      </c>
      <c r="V451" s="30" t="str">
        <f>IF(SUM('Sales by Agent'!T451:V451)&gt;0,"YES","NO")</f>
        <v>NO</v>
      </c>
      <c r="W451" s="30" t="str">
        <f>IF(SUM('Sales by Agent'!U451:W451)&gt;0,"YES","NO")</f>
        <v>NO</v>
      </c>
      <c r="X451" s="30" t="str">
        <f>IF(SUM('Sales by Agent'!V451:X451)&gt;0,"YES","NO")</f>
        <v>NO</v>
      </c>
      <c r="Y451" s="30" t="str">
        <f>IF(SUM('Sales by Agent'!W451:Y451)&gt;0,"YES","NO")</f>
        <v>NO</v>
      </c>
      <c r="Z451" s="30" t="str">
        <f>IF(SUM('Sales by Agent'!X451:Z451)&gt;0,"YES","NO")</f>
        <v>NO</v>
      </c>
      <c r="AA451" s="30" t="str">
        <f>IF(SUM('Sales by Agent'!Y451:AA451)&gt;0,"YES","NO")</f>
        <v>NO</v>
      </c>
      <c r="AB451" s="30" t="str">
        <f>IF(SUM('Sales by Agent'!Z451:AB451)&gt;0,"YES","NO")</f>
        <v>NO</v>
      </c>
      <c r="AC451" s="30" t="str">
        <f>IF(SUM('Sales by Agent'!AA451:AC451)&gt;0,"YES","NO")</f>
        <v>NO</v>
      </c>
      <c r="AD451" s="30" t="str">
        <f>IF(SUM('Sales by Agent'!AB451:AD451)&gt;0,"YES","NO")</f>
        <v>NO</v>
      </c>
      <c r="AE451" s="30" t="str">
        <f>IF(SUM('Sales by Agent'!AC451:AE451)&gt;0,"YES","NO")</f>
        <v>NO</v>
      </c>
      <c r="AF451" s="30" t="str">
        <f>IF(SUM('Sales by Agent'!AD451:AF451)&gt;0,"YES","NO")</f>
        <v>NO</v>
      </c>
      <c r="AG451" s="30" t="str">
        <f>IF(SUM('Sales by Agent'!AE451:AG451)&gt;0,"YES","NO")</f>
        <v>NO</v>
      </c>
      <c r="AH451" s="30" t="str">
        <f>IF(SUM('Sales by Agent'!AF451:AH451)&gt;0,"YES","NO")</f>
        <v>NO</v>
      </c>
      <c r="AI451" s="30" t="str">
        <f>IF(SUM('Sales by Agent'!AG451:AI451)&gt;0,"YES","NO")</f>
        <v>NO</v>
      </c>
      <c r="AJ451" s="30" t="str">
        <f>IF(SUM('Sales by Agent'!AH451:AJ451)&gt;0,"YES","NO")</f>
        <v>NO</v>
      </c>
      <c r="AK451" s="30" t="str">
        <f>IF(SUM('Sales by Agent'!AI451:AK451)&gt;0,"YES","NO")</f>
        <v>NO</v>
      </c>
      <c r="AL451" s="30" t="str">
        <f>IF(SUM('Sales by Agent'!AJ451:AL451)&gt;0,"YES","NO")</f>
        <v>NO</v>
      </c>
      <c r="AM451" s="30" t="str">
        <f>IF(SUM('Sales by Agent'!AK451:AM451)&gt;0,"YES","NO")</f>
        <v>NO</v>
      </c>
      <c r="AN451" s="30" t="str">
        <f>IF(SUM('Sales by Agent'!AL451:AN451)&gt;0,"YES","NO")</f>
        <v>NO</v>
      </c>
      <c r="AO451" s="30" t="str">
        <f>IF(SUM('Sales by Agent'!AM451:AO451)&gt;0,"YES","NO")</f>
        <v>NO</v>
      </c>
      <c r="AP451" s="30" t="str">
        <f>IF(SUM('Sales by Agent'!AN451:AP451)&gt;0,"YES","NO")</f>
        <v>NO</v>
      </c>
      <c r="AQ451" s="30" t="str">
        <f>IF(SUM('Sales by Agent'!AO451:AQ451)&gt;0,"YES","NO")</f>
        <v>NO</v>
      </c>
      <c r="AR451" s="30" t="str">
        <f>IF(SUM('Sales by Agent'!AP451:AR451)&gt;0,"YES","NO")</f>
        <v>NO</v>
      </c>
      <c r="AS451" s="30" t="str">
        <f>IF(SUM('Sales by Agent'!AQ451:AS451)&gt;0,"YES","NO")</f>
        <v>NO</v>
      </c>
      <c r="AT451" s="30" t="str">
        <f>IF(SUM('Sales by Agent'!AR451:AT451)&gt;0,"YES","NO")</f>
        <v>NO</v>
      </c>
      <c r="AU451" s="30" t="str">
        <f>IF(SUM('Sales by Agent'!AS451:AU451)&gt;0,"YES","NO")</f>
        <v>YES</v>
      </c>
      <c r="AV451" s="30" t="str">
        <f>IF(SUM('Sales by Agent'!AT451:AV451)&gt;0,"YES","NO")</f>
        <v>YES</v>
      </c>
      <c r="AW451" s="87"/>
      <c r="AX451" t="str">
        <f t="shared" ref="AX451:AX514" si="79">IF(AND(AD451="YES",AE451="NO"),"NEW INACTIVE","NO")</f>
        <v>NO</v>
      </c>
      <c r="AY451" t="str">
        <f t="shared" ref="AY451:AY514" si="80">IF(AND(AE451="YES",AF451="NO"),"NEW INACTIVE","NO")</f>
        <v>NO</v>
      </c>
      <c r="AZ451" t="str">
        <f t="shared" ref="AZ451:AZ514" si="81">IF(AND(AF451="YES",AG451="NO"),"NEW INACTIVE","NO")</f>
        <v>NO</v>
      </c>
      <c r="BA451" t="str">
        <f t="shared" ref="BA451:BA514" si="82">IF(AND(AG451="YES",AH451="NO"),"NEW INACTIVE","NO")</f>
        <v>NO</v>
      </c>
      <c r="BB451" t="str">
        <f t="shared" ref="BB451:BB514" si="83">IF(AND(AH451="YES",AI451="NO"),"NEW INACTIVE","NO")</f>
        <v>NO</v>
      </c>
      <c r="BC451" t="str">
        <f t="shared" ref="BC451:BC514" si="84">IF(AND(AI451="YES",AJ451="NO"),"NEW INACTIVE","NO")</f>
        <v>NO</v>
      </c>
      <c r="BD451" t="str">
        <f t="shared" ref="BD451:BD514" si="85">IF(AND(AJ451="YES",AK451="NO"),"NEW INACTIVE","NO")</f>
        <v>NO</v>
      </c>
      <c r="BE451" t="str">
        <f t="shared" ref="BE451:BE514" si="86">IF(AND(AK451="YES",AL451="NO"),"NEW INACTIVE","NO")</f>
        <v>NO</v>
      </c>
      <c r="BF451" t="str">
        <f t="shared" ref="BF451:BF514" si="87">IF(AND(AL451="YES",AM451="NO"),"NEW INACTIVE","NO")</f>
        <v>NO</v>
      </c>
      <c r="BG451" t="str">
        <f t="shared" ref="BG451:BG514" si="88">IF(AND(AM451="YES",AN451="NO"),"NEW INACTIVE","NO")</f>
        <v>NO</v>
      </c>
      <c r="BH451" t="str">
        <f t="shared" si="78"/>
        <v>NO</v>
      </c>
    </row>
    <row r="452" spans="1:60">
      <c r="A452" s="564" t="s">
        <v>122</v>
      </c>
      <c r="B452" s="564" t="s">
        <v>2759</v>
      </c>
      <c r="C452" s="564" t="s">
        <v>376</v>
      </c>
      <c r="D452" s="564" t="s">
        <v>954</v>
      </c>
      <c r="E452" s="564" t="s">
        <v>1005</v>
      </c>
      <c r="F452" s="565">
        <v>14965690</v>
      </c>
      <c r="G452" s="31"/>
      <c r="H452" s="31"/>
      <c r="I452" s="30" t="str">
        <f>IF(SUM('Sales by Agent'!G452:I452)&gt;0,"YES","NO")</f>
        <v>NO</v>
      </c>
      <c r="J452" s="30" t="str">
        <f>IF(SUM('Sales by Agent'!H452:J452)&gt;0,"YES","NO")</f>
        <v>NO</v>
      </c>
      <c r="K452" s="30" t="str">
        <f>IF(SUM('Sales by Agent'!I452:K452)&gt;0,"YES","NO")</f>
        <v>YES</v>
      </c>
      <c r="L452" s="30" t="str">
        <f>IF(SUM('Sales by Agent'!J452:L452)&gt;0,"YES","NO")</f>
        <v>YES</v>
      </c>
      <c r="M452" s="30" t="str">
        <f>IF(SUM('Sales by Agent'!K452:M452)&gt;0,"YES","NO")</f>
        <v>YES</v>
      </c>
      <c r="N452" s="30" t="str">
        <f>IF(SUM('Sales by Agent'!L452:N452)&gt;0,"YES","NO")</f>
        <v>YES</v>
      </c>
      <c r="O452" s="30" t="str">
        <f>IF(SUM('Sales by Agent'!M452:O452)&gt;0,"YES","NO")</f>
        <v>YES</v>
      </c>
      <c r="P452" s="30" t="str">
        <f>IF(SUM('Sales by Agent'!N452:P452)&gt;0,"YES","NO")</f>
        <v>YES</v>
      </c>
      <c r="Q452" s="30" t="str">
        <f>IF(SUM('Sales by Agent'!O452:Q452)&gt;0,"YES","NO")</f>
        <v>YES</v>
      </c>
      <c r="R452" s="30" t="str">
        <f>IF(SUM('Sales by Agent'!P452:R452)&gt;0,"YES","NO")</f>
        <v>YES</v>
      </c>
      <c r="S452" s="30" t="str">
        <f>IF(SUM('Sales by Agent'!Q452:S452)&gt;0,"YES","NO")</f>
        <v>YES</v>
      </c>
      <c r="T452" s="30" t="str">
        <f>IF(SUM('Sales by Agent'!R452:T452)&gt;0,"YES","NO")</f>
        <v>YES</v>
      </c>
      <c r="U452" s="30" t="str">
        <f>IF(SUM('Sales by Agent'!S452:U452)&gt;0,"YES","NO")</f>
        <v>YES</v>
      </c>
      <c r="V452" s="30" t="str">
        <f>IF(SUM('Sales by Agent'!T452:V452)&gt;0,"YES","NO")</f>
        <v>YES</v>
      </c>
      <c r="W452" s="30" t="str">
        <f>IF(SUM('Sales by Agent'!U452:W452)&gt;0,"YES","NO")</f>
        <v>YES</v>
      </c>
      <c r="X452" s="30" t="str">
        <f>IF(SUM('Sales by Agent'!V452:X452)&gt;0,"YES","NO")</f>
        <v>YES</v>
      </c>
      <c r="Y452" s="30" t="str">
        <f>IF(SUM('Sales by Agent'!W452:Y452)&gt;0,"YES","NO")</f>
        <v>YES</v>
      </c>
      <c r="Z452" s="30" t="str">
        <f>IF(SUM('Sales by Agent'!X452:Z452)&gt;0,"YES","NO")</f>
        <v>YES</v>
      </c>
      <c r="AA452" s="30" t="str">
        <f>IF(SUM('Sales by Agent'!Y452:AA452)&gt;0,"YES","NO")</f>
        <v>YES</v>
      </c>
      <c r="AB452" s="30" t="str">
        <f>IF(SUM('Sales by Agent'!Z452:AB452)&gt;0,"YES","NO")</f>
        <v>YES</v>
      </c>
      <c r="AC452" s="30" t="str">
        <f>IF(SUM('Sales by Agent'!AA452:AC452)&gt;0,"YES","NO")</f>
        <v>YES</v>
      </c>
      <c r="AD452" s="30" t="str">
        <f>IF(SUM('Sales by Agent'!AB452:AD452)&gt;0,"YES","NO")</f>
        <v>YES</v>
      </c>
      <c r="AE452" s="30" t="str">
        <f>IF(SUM('Sales by Agent'!AC452:AE452)&gt;0,"YES","NO")</f>
        <v>YES</v>
      </c>
      <c r="AF452" s="30" t="str">
        <f>IF(SUM('Sales by Agent'!AD452:AF452)&gt;0,"YES","NO")</f>
        <v>YES</v>
      </c>
      <c r="AG452" s="30" t="str">
        <f>IF(SUM('Sales by Agent'!AE452:AG452)&gt;0,"YES","NO")</f>
        <v>YES</v>
      </c>
      <c r="AH452" s="30" t="str">
        <f>IF(SUM('Sales by Agent'!AF452:AH452)&gt;0,"YES","NO")</f>
        <v>YES</v>
      </c>
      <c r="AI452" s="30" t="str">
        <f>IF(SUM('Sales by Agent'!AG452:AI452)&gt;0,"YES","NO")</f>
        <v>YES</v>
      </c>
      <c r="AJ452" s="30" t="str">
        <f>IF(SUM('Sales by Agent'!AH452:AJ452)&gt;0,"YES","NO")</f>
        <v>YES</v>
      </c>
      <c r="AK452" s="30" t="str">
        <f>IF(SUM('Sales by Agent'!AI452:AK452)&gt;0,"YES","NO")</f>
        <v>YES</v>
      </c>
      <c r="AL452" s="30" t="str">
        <f>IF(SUM('Sales by Agent'!AJ452:AL452)&gt;0,"YES","NO")</f>
        <v>YES</v>
      </c>
      <c r="AM452" s="30" t="str">
        <f>IF(SUM('Sales by Agent'!AK452:AM452)&gt;0,"YES","NO")</f>
        <v>YES</v>
      </c>
      <c r="AN452" s="30" t="str">
        <f>IF(SUM('Sales by Agent'!AL452:AN452)&gt;0,"YES","NO")</f>
        <v>YES</v>
      </c>
      <c r="AO452" s="30" t="str">
        <f>IF(SUM('Sales by Agent'!AM452:AO452)&gt;0,"YES","NO")</f>
        <v>YES</v>
      </c>
      <c r="AP452" s="30" t="str">
        <f>IF(SUM('Sales by Agent'!AN452:AP452)&gt;0,"YES","NO")</f>
        <v>YES</v>
      </c>
      <c r="AQ452" s="30" t="str">
        <f>IF(SUM('Sales by Agent'!AO452:AQ452)&gt;0,"YES","NO")</f>
        <v>YES</v>
      </c>
      <c r="AR452" s="30" t="str">
        <f>IF(SUM('Sales by Agent'!AP452:AR452)&gt;0,"YES","NO")</f>
        <v>YES</v>
      </c>
      <c r="AS452" s="30" t="str">
        <f>IF(SUM('Sales by Agent'!AQ452:AS452)&gt;0,"YES","NO")</f>
        <v>YES</v>
      </c>
      <c r="AT452" s="30" t="str">
        <f>IF(SUM('Sales by Agent'!AR452:AT452)&gt;0,"YES","NO")</f>
        <v>YES</v>
      </c>
      <c r="AU452" s="30" t="str">
        <f>IF(SUM('Sales by Agent'!AS452:AU452)&gt;0,"YES","NO")</f>
        <v>YES</v>
      </c>
      <c r="AV452" s="30" t="str">
        <f>IF(SUM('Sales by Agent'!AT452:AV452)&gt;0,"YES","NO")</f>
        <v>YES</v>
      </c>
      <c r="AW452" s="87"/>
      <c r="AX452" t="str">
        <f t="shared" si="79"/>
        <v>NO</v>
      </c>
      <c r="AY452" t="str">
        <f t="shared" si="80"/>
        <v>NO</v>
      </c>
      <c r="AZ452" t="str">
        <f t="shared" si="81"/>
        <v>NO</v>
      </c>
      <c r="BA452" t="str">
        <f t="shared" si="82"/>
        <v>NO</v>
      </c>
      <c r="BB452" t="str">
        <f t="shared" si="83"/>
        <v>NO</v>
      </c>
      <c r="BC452" t="str">
        <f t="shared" si="84"/>
        <v>NO</v>
      </c>
      <c r="BD452" t="str">
        <f t="shared" si="85"/>
        <v>NO</v>
      </c>
      <c r="BE452" t="str">
        <f t="shared" si="86"/>
        <v>NO</v>
      </c>
      <c r="BF452" t="str">
        <f t="shared" si="87"/>
        <v>NO</v>
      </c>
      <c r="BG452" t="str">
        <f t="shared" si="88"/>
        <v>NO</v>
      </c>
      <c r="BH452" t="str">
        <f t="shared" si="78"/>
        <v>NO</v>
      </c>
    </row>
    <row r="453" spans="1:60">
      <c r="A453" s="564" t="s">
        <v>136</v>
      </c>
      <c r="B453" s="564" t="s">
        <v>2760</v>
      </c>
      <c r="C453" s="564" t="s">
        <v>376</v>
      </c>
      <c r="D453" s="564" t="s">
        <v>954</v>
      </c>
      <c r="E453" s="564" t="s">
        <v>1005</v>
      </c>
      <c r="F453" s="565">
        <v>4029925</v>
      </c>
      <c r="G453" s="86"/>
      <c r="H453" s="87"/>
      <c r="I453" s="30" t="str">
        <f>IF(SUM('Sales by Agent'!G453:I453)&gt;0,"YES","NO")</f>
        <v>NO</v>
      </c>
      <c r="J453" s="30" t="str">
        <f>IF(SUM('Sales by Agent'!H453:J453)&gt;0,"YES","NO")</f>
        <v>NO</v>
      </c>
      <c r="K453" s="30" t="str">
        <f>IF(SUM('Sales by Agent'!I453:K453)&gt;0,"YES","NO")</f>
        <v>YES</v>
      </c>
      <c r="L453" s="30" t="str">
        <f>IF(SUM('Sales by Agent'!J453:L453)&gt;0,"YES","NO")</f>
        <v>YES</v>
      </c>
      <c r="M453" s="30" t="str">
        <f>IF(SUM('Sales by Agent'!K453:M453)&gt;0,"YES","NO")</f>
        <v>YES</v>
      </c>
      <c r="N453" s="30" t="str">
        <f>IF(SUM('Sales by Agent'!L453:N453)&gt;0,"YES","NO")</f>
        <v>YES</v>
      </c>
      <c r="O453" s="30" t="str">
        <f>IF(SUM('Sales by Agent'!M453:O453)&gt;0,"YES","NO")</f>
        <v>YES</v>
      </c>
      <c r="P453" s="30" t="str">
        <f>IF(SUM('Sales by Agent'!N453:P453)&gt;0,"YES","NO")</f>
        <v>YES</v>
      </c>
      <c r="Q453" s="30" t="str">
        <f>IF(SUM('Sales by Agent'!O453:Q453)&gt;0,"YES","NO")</f>
        <v>YES</v>
      </c>
      <c r="R453" s="30" t="str">
        <f>IF(SUM('Sales by Agent'!P453:R453)&gt;0,"YES","NO")</f>
        <v>YES</v>
      </c>
      <c r="S453" s="30" t="str">
        <f>IF(SUM('Sales by Agent'!Q453:S453)&gt;0,"YES","NO")</f>
        <v>YES</v>
      </c>
      <c r="T453" s="30" t="str">
        <f>IF(SUM('Sales by Agent'!R453:T453)&gt;0,"YES","NO")</f>
        <v>YES</v>
      </c>
      <c r="U453" s="30" t="str">
        <f>IF(SUM('Sales by Agent'!S453:U453)&gt;0,"YES","NO")</f>
        <v>YES</v>
      </c>
      <c r="V453" s="30" t="str">
        <f>IF(SUM('Sales by Agent'!T453:V453)&gt;0,"YES","NO")</f>
        <v>YES</v>
      </c>
      <c r="W453" s="30" t="str">
        <f>IF(SUM('Sales by Agent'!U453:W453)&gt;0,"YES","NO")</f>
        <v>YES</v>
      </c>
      <c r="X453" s="30" t="str">
        <f>IF(SUM('Sales by Agent'!V453:X453)&gt;0,"YES","NO")</f>
        <v>YES</v>
      </c>
      <c r="Y453" s="30" t="str">
        <f>IF(SUM('Sales by Agent'!W453:Y453)&gt;0,"YES","NO")</f>
        <v>YES</v>
      </c>
      <c r="Z453" s="30" t="str">
        <f>IF(SUM('Sales by Agent'!X453:Z453)&gt;0,"YES","NO")</f>
        <v>YES</v>
      </c>
      <c r="AA453" s="30" t="str">
        <f>IF(SUM('Sales by Agent'!Y453:AA453)&gt;0,"YES","NO")</f>
        <v>YES</v>
      </c>
      <c r="AB453" s="30" t="str">
        <f>IF(SUM('Sales by Agent'!Z453:AB453)&gt;0,"YES","NO")</f>
        <v>YES</v>
      </c>
      <c r="AC453" s="30" t="str">
        <f>IF(SUM('Sales by Agent'!AA453:AC453)&gt;0,"YES","NO")</f>
        <v>YES</v>
      </c>
      <c r="AD453" s="30" t="str">
        <f>IF(SUM('Sales by Agent'!AB453:AD453)&gt;0,"YES","NO")</f>
        <v>YES</v>
      </c>
      <c r="AE453" s="30" t="str">
        <f>IF(SUM('Sales by Agent'!AC453:AE453)&gt;0,"YES","NO")</f>
        <v>YES</v>
      </c>
      <c r="AF453" s="30" t="str">
        <f>IF(SUM('Sales by Agent'!AD453:AF453)&gt;0,"YES","NO")</f>
        <v>YES</v>
      </c>
      <c r="AG453" s="30" t="str">
        <f>IF(SUM('Sales by Agent'!AE453:AG453)&gt;0,"YES","NO")</f>
        <v>YES</v>
      </c>
      <c r="AH453" s="30" t="str">
        <f>IF(SUM('Sales by Agent'!AF453:AH453)&gt;0,"YES","NO")</f>
        <v>YES</v>
      </c>
      <c r="AI453" s="30" t="str">
        <f>IF(SUM('Sales by Agent'!AG453:AI453)&gt;0,"YES","NO")</f>
        <v>YES</v>
      </c>
      <c r="AJ453" s="30" t="str">
        <f>IF(SUM('Sales by Agent'!AH453:AJ453)&gt;0,"YES","NO")</f>
        <v>YES</v>
      </c>
      <c r="AK453" s="30" t="str">
        <f>IF(SUM('Sales by Agent'!AI453:AK453)&gt;0,"YES","NO")</f>
        <v>YES</v>
      </c>
      <c r="AL453" s="30" t="str">
        <f>IF(SUM('Sales by Agent'!AJ453:AL453)&gt;0,"YES","NO")</f>
        <v>YES</v>
      </c>
      <c r="AM453" s="30" t="str">
        <f>IF(SUM('Sales by Agent'!AK453:AM453)&gt;0,"YES","NO")</f>
        <v>YES</v>
      </c>
      <c r="AN453" s="30" t="str">
        <f>IF(SUM('Sales by Agent'!AL453:AN453)&gt;0,"YES","NO")</f>
        <v>YES</v>
      </c>
      <c r="AO453" s="30" t="str">
        <f>IF(SUM('Sales by Agent'!AM453:AO453)&gt;0,"YES","NO")</f>
        <v>YES</v>
      </c>
      <c r="AP453" s="30" t="str">
        <f>IF(SUM('Sales by Agent'!AN453:AP453)&gt;0,"YES","NO")</f>
        <v>YES</v>
      </c>
      <c r="AQ453" s="30" t="str">
        <f>IF(SUM('Sales by Agent'!AO453:AQ453)&gt;0,"YES","NO")</f>
        <v>YES</v>
      </c>
      <c r="AR453" s="30" t="str">
        <f>IF(SUM('Sales by Agent'!AP453:AR453)&gt;0,"YES","NO")</f>
        <v>YES</v>
      </c>
      <c r="AS453" s="30" t="str">
        <f>IF(SUM('Sales by Agent'!AQ453:AS453)&gt;0,"YES","NO")</f>
        <v>YES</v>
      </c>
      <c r="AT453" s="30" t="str">
        <f>IF(SUM('Sales by Agent'!AR453:AT453)&gt;0,"YES","NO")</f>
        <v>YES</v>
      </c>
      <c r="AU453" s="30" t="str">
        <f>IF(SUM('Sales by Agent'!AS453:AU453)&gt;0,"YES","NO")</f>
        <v>YES</v>
      </c>
      <c r="AV453" s="30" t="str">
        <f>IF(SUM('Sales by Agent'!AT453:AV453)&gt;0,"YES","NO")</f>
        <v>YES</v>
      </c>
      <c r="AW453" s="87"/>
      <c r="AX453" t="str">
        <f t="shared" si="79"/>
        <v>NO</v>
      </c>
      <c r="AY453" t="str">
        <f t="shared" si="80"/>
        <v>NO</v>
      </c>
      <c r="AZ453" t="str">
        <f t="shared" si="81"/>
        <v>NO</v>
      </c>
      <c r="BA453" t="str">
        <f t="shared" si="82"/>
        <v>NO</v>
      </c>
      <c r="BB453" t="str">
        <f t="shared" si="83"/>
        <v>NO</v>
      </c>
      <c r="BC453" t="str">
        <f t="shared" si="84"/>
        <v>NO</v>
      </c>
      <c r="BD453" t="str">
        <f t="shared" si="85"/>
        <v>NO</v>
      </c>
      <c r="BE453" t="str">
        <f t="shared" si="86"/>
        <v>NO</v>
      </c>
      <c r="BF453" t="str">
        <f t="shared" si="87"/>
        <v>NO</v>
      </c>
      <c r="BG453" t="str">
        <f t="shared" si="88"/>
        <v>NO</v>
      </c>
      <c r="BH453" t="str">
        <f t="shared" si="78"/>
        <v>NO</v>
      </c>
    </row>
    <row r="454" spans="1:60">
      <c r="A454" s="564" t="s">
        <v>140</v>
      </c>
      <c r="B454" s="564" t="s">
        <v>2761</v>
      </c>
      <c r="C454" s="564" t="s">
        <v>376</v>
      </c>
      <c r="D454" s="564" t="s">
        <v>954</v>
      </c>
      <c r="E454" s="564" t="s">
        <v>1005</v>
      </c>
      <c r="F454" s="565">
        <v>634600</v>
      </c>
      <c r="G454" s="31"/>
      <c r="H454" s="86"/>
      <c r="I454" s="30" t="str">
        <f>IF(SUM('Sales by Agent'!G454:I454)&gt;0,"YES","NO")</f>
        <v>NO</v>
      </c>
      <c r="J454" s="30" t="str">
        <f>IF(SUM('Sales by Agent'!H454:J454)&gt;0,"YES","NO")</f>
        <v>NO</v>
      </c>
      <c r="K454" s="30" t="str">
        <f>IF(SUM('Sales by Agent'!I454:K454)&gt;0,"YES","NO")</f>
        <v>NO</v>
      </c>
      <c r="L454" s="30" t="str">
        <f>IF(SUM('Sales by Agent'!J454:L454)&gt;0,"YES","NO")</f>
        <v>NO</v>
      </c>
      <c r="M454" s="30" t="str">
        <f>IF(SUM('Sales by Agent'!K454:M454)&gt;0,"YES","NO")</f>
        <v>NO</v>
      </c>
      <c r="N454" s="30" t="str">
        <f>IF(SUM('Sales by Agent'!L454:N454)&gt;0,"YES","NO")</f>
        <v>NO</v>
      </c>
      <c r="O454" s="30" t="str">
        <f>IF(SUM('Sales by Agent'!M454:O454)&gt;0,"YES","NO")</f>
        <v>NO</v>
      </c>
      <c r="P454" s="30" t="str">
        <f>IF(SUM('Sales by Agent'!N454:P454)&gt;0,"YES","NO")</f>
        <v>NO</v>
      </c>
      <c r="Q454" s="30" t="str">
        <f>IF(SUM('Sales by Agent'!O454:Q454)&gt;0,"YES","NO")</f>
        <v>NO</v>
      </c>
      <c r="R454" s="30" t="str">
        <f>IF(SUM('Sales by Agent'!P454:R454)&gt;0,"YES","NO")</f>
        <v>NO</v>
      </c>
      <c r="S454" s="30" t="str">
        <f>IF(SUM('Sales by Agent'!Q454:S454)&gt;0,"YES","NO")</f>
        <v>NO</v>
      </c>
      <c r="T454" s="30" t="str">
        <f>IF(SUM('Sales by Agent'!R454:T454)&gt;0,"YES","NO")</f>
        <v>NO</v>
      </c>
      <c r="U454" s="30" t="str">
        <f>IF(SUM('Sales by Agent'!S454:U454)&gt;0,"YES","NO")</f>
        <v>NO</v>
      </c>
      <c r="V454" s="30" t="str">
        <f>IF(SUM('Sales by Agent'!T454:V454)&gt;0,"YES","NO")</f>
        <v>NO</v>
      </c>
      <c r="W454" s="30" t="str">
        <f>IF(SUM('Sales by Agent'!U454:W454)&gt;0,"YES","NO")</f>
        <v>YES</v>
      </c>
      <c r="X454" s="30" t="str">
        <f>IF(SUM('Sales by Agent'!V454:X454)&gt;0,"YES","NO")</f>
        <v>YES</v>
      </c>
      <c r="Y454" s="30" t="str">
        <f>IF(SUM('Sales by Agent'!W454:Y454)&gt;0,"YES","NO")</f>
        <v>YES</v>
      </c>
      <c r="Z454" s="30" t="str">
        <f>IF(SUM('Sales by Agent'!X454:Z454)&gt;0,"YES","NO")</f>
        <v>YES</v>
      </c>
      <c r="AA454" s="30" t="str">
        <f>IF(SUM('Sales by Agent'!Y454:AA454)&gt;0,"YES","NO")</f>
        <v>YES</v>
      </c>
      <c r="AB454" s="30" t="str">
        <f>IF(SUM('Sales by Agent'!Z454:AB454)&gt;0,"YES","NO")</f>
        <v>YES</v>
      </c>
      <c r="AC454" s="30" t="str">
        <f>IF(SUM('Sales by Agent'!AA454:AC454)&gt;0,"YES","NO")</f>
        <v>YES</v>
      </c>
      <c r="AD454" s="30" t="str">
        <f>IF(SUM('Sales by Agent'!AB454:AD454)&gt;0,"YES","NO")</f>
        <v>YES</v>
      </c>
      <c r="AE454" s="30" t="str">
        <f>IF(SUM('Sales by Agent'!AC454:AE454)&gt;0,"YES","NO")</f>
        <v>YES</v>
      </c>
      <c r="AF454" s="30" t="str">
        <f>IF(SUM('Sales by Agent'!AD454:AF454)&gt;0,"YES","NO")</f>
        <v>YES</v>
      </c>
      <c r="AG454" s="30" t="str">
        <f>IF(SUM('Sales by Agent'!AE454:AG454)&gt;0,"YES","NO")</f>
        <v>YES</v>
      </c>
      <c r="AH454" s="30" t="str">
        <f>IF(SUM('Sales by Agent'!AF454:AH454)&gt;0,"YES","NO")</f>
        <v>NO</v>
      </c>
      <c r="AI454" s="30" t="str">
        <f>IF(SUM('Sales by Agent'!AG454:AI454)&gt;0,"YES","NO")</f>
        <v>NO</v>
      </c>
      <c r="AJ454" s="30" t="str">
        <f>IF(SUM('Sales by Agent'!AH454:AJ454)&gt;0,"YES","NO")</f>
        <v>NO</v>
      </c>
      <c r="AK454" s="30" t="str">
        <f>IF(SUM('Sales by Agent'!AI454:AK454)&gt;0,"YES","NO")</f>
        <v>NO</v>
      </c>
      <c r="AL454" s="30" t="str">
        <f>IF(SUM('Sales by Agent'!AJ454:AL454)&gt;0,"YES","NO")</f>
        <v>NO</v>
      </c>
      <c r="AM454" s="30" t="str">
        <f>IF(SUM('Sales by Agent'!AK454:AM454)&gt;0,"YES","NO")</f>
        <v>NO</v>
      </c>
      <c r="AN454" s="30" t="str">
        <f>IF(SUM('Sales by Agent'!AL454:AN454)&gt;0,"YES","NO")</f>
        <v>NO</v>
      </c>
      <c r="AO454" s="30" t="str">
        <f>IF(SUM('Sales by Agent'!AM454:AO454)&gt;0,"YES","NO")</f>
        <v>NO</v>
      </c>
      <c r="AP454" s="30" t="str">
        <f>IF(SUM('Sales by Agent'!AN454:AP454)&gt;0,"YES","NO")</f>
        <v>YES</v>
      </c>
      <c r="AQ454" s="30" t="str">
        <f>IF(SUM('Sales by Agent'!AO454:AQ454)&gt;0,"YES","NO")</f>
        <v>YES</v>
      </c>
      <c r="AR454" s="30" t="str">
        <f>IF(SUM('Sales by Agent'!AP454:AR454)&gt;0,"YES","NO")</f>
        <v>YES</v>
      </c>
      <c r="AS454" s="30" t="str">
        <f>IF(SUM('Sales by Agent'!AQ454:AS454)&gt;0,"YES","NO")</f>
        <v>NO</v>
      </c>
      <c r="AT454" s="30" t="str">
        <f>IF(SUM('Sales by Agent'!AR454:AT454)&gt;0,"YES","NO")</f>
        <v>NO</v>
      </c>
      <c r="AU454" s="30" t="str">
        <f>IF(SUM('Sales by Agent'!AS454:AU454)&gt;0,"YES","NO")</f>
        <v>NO</v>
      </c>
      <c r="AV454" s="30" t="str">
        <f>IF(SUM('Sales by Agent'!AT454:AV454)&gt;0,"YES","NO")</f>
        <v>NO</v>
      </c>
      <c r="AW454" s="87"/>
      <c r="AX454" t="str">
        <f t="shared" si="79"/>
        <v>NO</v>
      </c>
      <c r="AY454" t="str">
        <f t="shared" si="80"/>
        <v>NO</v>
      </c>
      <c r="AZ454" t="str">
        <f t="shared" si="81"/>
        <v>NO</v>
      </c>
      <c r="BA454" t="str">
        <f t="shared" si="82"/>
        <v>NEW INACTIVE</v>
      </c>
      <c r="BB454" t="str">
        <f t="shared" si="83"/>
        <v>NO</v>
      </c>
      <c r="BC454" t="str">
        <f t="shared" si="84"/>
        <v>NO</v>
      </c>
      <c r="BD454" t="str">
        <f t="shared" si="85"/>
        <v>NO</v>
      </c>
      <c r="BE454" t="str">
        <f t="shared" si="86"/>
        <v>NO</v>
      </c>
      <c r="BF454" t="str">
        <f t="shared" si="87"/>
        <v>NO</v>
      </c>
      <c r="BG454" t="str">
        <f t="shared" si="88"/>
        <v>NO</v>
      </c>
      <c r="BH454" t="str">
        <f t="shared" si="78"/>
        <v>NO</v>
      </c>
    </row>
    <row r="455" spans="1:60">
      <c r="A455" s="564" t="s">
        <v>141</v>
      </c>
      <c r="B455" s="564" t="s">
        <v>2762</v>
      </c>
      <c r="C455" s="564" t="s">
        <v>376</v>
      </c>
      <c r="D455" s="564" t="s">
        <v>954</v>
      </c>
      <c r="E455" s="564" t="s">
        <v>1005</v>
      </c>
      <c r="F455" s="565">
        <v>2359600</v>
      </c>
      <c r="G455" s="88"/>
      <c r="H455" s="31"/>
      <c r="I455" s="30" t="str">
        <f>IF(SUM('Sales by Agent'!G455:I455)&gt;0,"YES","NO")</f>
        <v>NO</v>
      </c>
      <c r="J455" s="30" t="str">
        <f>IF(SUM('Sales by Agent'!H455:J455)&gt;0,"YES","NO")</f>
        <v>NO</v>
      </c>
      <c r="K455" s="30" t="str">
        <f>IF(SUM('Sales by Agent'!I455:K455)&gt;0,"YES","NO")</f>
        <v>NO</v>
      </c>
      <c r="L455" s="30" t="str">
        <f>IF(SUM('Sales by Agent'!J455:L455)&gt;0,"YES","NO")</f>
        <v>NO</v>
      </c>
      <c r="M455" s="30" t="str">
        <f>IF(SUM('Sales by Agent'!K455:M455)&gt;0,"YES","NO")</f>
        <v>YES</v>
      </c>
      <c r="N455" s="30" t="str">
        <f>IF(SUM('Sales by Agent'!L455:N455)&gt;0,"YES","NO")</f>
        <v>YES</v>
      </c>
      <c r="O455" s="30" t="str">
        <f>IF(SUM('Sales by Agent'!M455:O455)&gt;0,"YES","NO")</f>
        <v>YES</v>
      </c>
      <c r="P455" s="30" t="str">
        <f>IF(SUM('Sales by Agent'!N455:P455)&gt;0,"YES","NO")</f>
        <v>NO</v>
      </c>
      <c r="Q455" s="30" t="str">
        <f>IF(SUM('Sales by Agent'!O455:Q455)&gt;0,"YES","NO")</f>
        <v>YES</v>
      </c>
      <c r="R455" s="30" t="str">
        <f>IF(SUM('Sales by Agent'!P455:R455)&gt;0,"YES","NO")</f>
        <v>YES</v>
      </c>
      <c r="S455" s="30" t="str">
        <f>IF(SUM('Sales by Agent'!Q455:S455)&gt;0,"YES","NO")</f>
        <v>YES</v>
      </c>
      <c r="T455" s="30" t="str">
        <f>IF(SUM('Sales by Agent'!R455:T455)&gt;0,"YES","NO")</f>
        <v>YES</v>
      </c>
      <c r="U455" s="30" t="str">
        <f>IF(SUM('Sales by Agent'!S455:U455)&gt;0,"YES","NO")</f>
        <v>YES</v>
      </c>
      <c r="V455" s="30" t="str">
        <f>IF(SUM('Sales by Agent'!T455:V455)&gt;0,"YES","NO")</f>
        <v>YES</v>
      </c>
      <c r="W455" s="30" t="str">
        <f>IF(SUM('Sales by Agent'!U455:W455)&gt;0,"YES","NO")</f>
        <v>YES</v>
      </c>
      <c r="X455" s="30" t="str">
        <f>IF(SUM('Sales by Agent'!V455:X455)&gt;0,"YES","NO")</f>
        <v>YES</v>
      </c>
      <c r="Y455" s="30" t="str">
        <f>IF(SUM('Sales by Agent'!W455:Y455)&gt;0,"YES","NO")</f>
        <v>YES</v>
      </c>
      <c r="Z455" s="30" t="str">
        <f>IF(SUM('Sales by Agent'!X455:Z455)&gt;0,"YES","NO")</f>
        <v>YES</v>
      </c>
      <c r="AA455" s="30" t="str">
        <f>IF(SUM('Sales by Agent'!Y455:AA455)&gt;0,"YES","NO")</f>
        <v>YES</v>
      </c>
      <c r="AB455" s="30" t="str">
        <f>IF(SUM('Sales by Agent'!Z455:AB455)&gt;0,"YES","NO")</f>
        <v>YES</v>
      </c>
      <c r="AC455" s="30" t="str">
        <f>IF(SUM('Sales by Agent'!AA455:AC455)&gt;0,"YES","NO")</f>
        <v>YES</v>
      </c>
      <c r="AD455" s="30" t="str">
        <f>IF(SUM('Sales by Agent'!AB455:AD455)&gt;0,"YES","NO")</f>
        <v>YES</v>
      </c>
      <c r="AE455" s="30" t="str">
        <f>IF(SUM('Sales by Agent'!AC455:AE455)&gt;0,"YES","NO")</f>
        <v>YES</v>
      </c>
      <c r="AF455" s="30" t="str">
        <f>IF(SUM('Sales by Agent'!AD455:AF455)&gt;0,"YES","NO")</f>
        <v>YES</v>
      </c>
      <c r="AG455" s="30" t="str">
        <f>IF(SUM('Sales by Agent'!AE455:AG455)&gt;0,"YES","NO")</f>
        <v>YES</v>
      </c>
      <c r="AH455" s="30" t="str">
        <f>IF(SUM('Sales by Agent'!AF455:AH455)&gt;0,"YES","NO")</f>
        <v>YES</v>
      </c>
      <c r="AI455" s="30" t="str">
        <f>IF(SUM('Sales by Agent'!AG455:AI455)&gt;0,"YES","NO")</f>
        <v>YES</v>
      </c>
      <c r="AJ455" s="30" t="str">
        <f>IF(SUM('Sales by Agent'!AH455:AJ455)&gt;0,"YES","NO")</f>
        <v>YES</v>
      </c>
      <c r="AK455" s="30" t="str">
        <f>IF(SUM('Sales by Agent'!AI455:AK455)&gt;0,"YES","NO")</f>
        <v>NO</v>
      </c>
      <c r="AL455" s="30" t="str">
        <f>IF(SUM('Sales by Agent'!AJ455:AL455)&gt;0,"YES","NO")</f>
        <v>NO</v>
      </c>
      <c r="AM455" s="30" t="str">
        <f>IF(SUM('Sales by Agent'!AK455:AM455)&gt;0,"YES","NO")</f>
        <v>NO</v>
      </c>
      <c r="AN455" s="30" t="str">
        <f>IF(SUM('Sales by Agent'!AL455:AN455)&gt;0,"YES","NO")</f>
        <v>NO</v>
      </c>
      <c r="AO455" s="30" t="str">
        <f>IF(SUM('Sales by Agent'!AM455:AO455)&gt;0,"YES","NO")</f>
        <v>NO</v>
      </c>
      <c r="AP455" s="30" t="str">
        <f>IF(SUM('Sales by Agent'!AN455:AP455)&gt;0,"YES","NO")</f>
        <v>YES</v>
      </c>
      <c r="AQ455" s="30" t="str">
        <f>IF(SUM('Sales by Agent'!AO455:AQ455)&gt;0,"YES","NO")</f>
        <v>YES</v>
      </c>
      <c r="AR455" s="30" t="str">
        <f>IF(SUM('Sales by Agent'!AP455:AR455)&gt;0,"YES","NO")</f>
        <v>YES</v>
      </c>
      <c r="AS455" s="30" t="str">
        <f>IF(SUM('Sales by Agent'!AQ455:AS455)&gt;0,"YES","NO")</f>
        <v>NO</v>
      </c>
      <c r="AT455" s="30" t="str">
        <f>IF(SUM('Sales by Agent'!AR455:AT455)&gt;0,"YES","NO")</f>
        <v>YES</v>
      </c>
      <c r="AU455" s="30" t="str">
        <f>IF(SUM('Sales by Agent'!AS455:AU455)&gt;0,"YES","NO")</f>
        <v>YES</v>
      </c>
      <c r="AV455" s="30" t="str">
        <f>IF(SUM('Sales by Agent'!AT455:AV455)&gt;0,"YES","NO")</f>
        <v>YES</v>
      </c>
      <c r="AW455" s="87"/>
      <c r="AX455" t="str">
        <f t="shared" si="79"/>
        <v>NO</v>
      </c>
      <c r="AY455" t="str">
        <f t="shared" si="80"/>
        <v>NO</v>
      </c>
      <c r="AZ455" t="str">
        <f t="shared" si="81"/>
        <v>NO</v>
      </c>
      <c r="BA455" t="str">
        <f t="shared" si="82"/>
        <v>NO</v>
      </c>
      <c r="BB455" t="str">
        <f t="shared" si="83"/>
        <v>NO</v>
      </c>
      <c r="BC455" t="str">
        <f t="shared" si="84"/>
        <v>NO</v>
      </c>
      <c r="BD455" t="str">
        <f t="shared" si="85"/>
        <v>NEW INACTIVE</v>
      </c>
      <c r="BE455" t="str">
        <f t="shared" si="86"/>
        <v>NO</v>
      </c>
      <c r="BF455" t="str">
        <f t="shared" si="87"/>
        <v>NO</v>
      </c>
      <c r="BG455" t="str">
        <f t="shared" si="88"/>
        <v>NO</v>
      </c>
      <c r="BH455" t="str">
        <f t="shared" si="78"/>
        <v>NO</v>
      </c>
    </row>
    <row r="456" spans="1:60">
      <c r="A456" s="564" t="s">
        <v>143</v>
      </c>
      <c r="B456" s="564" t="s">
        <v>2763</v>
      </c>
      <c r="C456" s="564" t="s">
        <v>376</v>
      </c>
      <c r="D456" s="564" t="s">
        <v>954</v>
      </c>
      <c r="E456" s="564" t="s">
        <v>1005</v>
      </c>
      <c r="F456" s="565">
        <v>2728700</v>
      </c>
      <c r="G456" s="31"/>
      <c r="H456" s="31"/>
      <c r="I456" s="30" t="str">
        <f>IF(SUM('Sales by Agent'!G456:I456)&gt;0,"YES","NO")</f>
        <v>NO</v>
      </c>
      <c r="J456" s="30" t="str">
        <f>IF(SUM('Sales by Agent'!H456:J456)&gt;0,"YES","NO")</f>
        <v>NO</v>
      </c>
      <c r="K456" s="30" t="str">
        <f>IF(SUM('Sales by Agent'!I456:K456)&gt;0,"YES","NO")</f>
        <v>YES</v>
      </c>
      <c r="L456" s="30" t="str">
        <f>IF(SUM('Sales by Agent'!J456:L456)&gt;0,"YES","NO")</f>
        <v>YES</v>
      </c>
      <c r="M456" s="30" t="str">
        <f>IF(SUM('Sales by Agent'!K456:M456)&gt;0,"YES","NO")</f>
        <v>YES</v>
      </c>
      <c r="N456" s="30" t="str">
        <f>IF(SUM('Sales by Agent'!L456:N456)&gt;0,"YES","NO")</f>
        <v>YES</v>
      </c>
      <c r="O456" s="30" t="str">
        <f>IF(SUM('Sales by Agent'!M456:O456)&gt;0,"YES","NO")</f>
        <v>YES</v>
      </c>
      <c r="P456" s="30" t="str">
        <f>IF(SUM('Sales by Agent'!N456:P456)&gt;0,"YES","NO")</f>
        <v>YES</v>
      </c>
      <c r="Q456" s="30" t="str">
        <f>IF(SUM('Sales by Agent'!O456:Q456)&gt;0,"YES","NO")</f>
        <v>YES</v>
      </c>
      <c r="R456" s="30" t="str">
        <f>IF(SUM('Sales by Agent'!P456:R456)&gt;0,"YES","NO")</f>
        <v>YES</v>
      </c>
      <c r="S456" s="30" t="str">
        <f>IF(SUM('Sales by Agent'!Q456:S456)&gt;0,"YES","NO")</f>
        <v>YES</v>
      </c>
      <c r="T456" s="30" t="str">
        <f>IF(SUM('Sales by Agent'!R456:T456)&gt;0,"YES","NO")</f>
        <v>YES</v>
      </c>
      <c r="U456" s="30" t="str">
        <f>IF(SUM('Sales by Agent'!S456:U456)&gt;0,"YES","NO")</f>
        <v>YES</v>
      </c>
      <c r="V456" s="30" t="str">
        <f>IF(SUM('Sales by Agent'!T456:V456)&gt;0,"YES","NO")</f>
        <v>YES</v>
      </c>
      <c r="W456" s="30" t="str">
        <f>IF(SUM('Sales by Agent'!U456:W456)&gt;0,"YES","NO")</f>
        <v>YES</v>
      </c>
      <c r="X456" s="30" t="str">
        <f>IF(SUM('Sales by Agent'!V456:X456)&gt;0,"YES","NO")</f>
        <v>YES</v>
      </c>
      <c r="Y456" s="30" t="str">
        <f>IF(SUM('Sales by Agent'!W456:Y456)&gt;0,"YES","NO")</f>
        <v>YES</v>
      </c>
      <c r="Z456" s="30" t="str">
        <f>IF(SUM('Sales by Agent'!X456:Z456)&gt;0,"YES","NO")</f>
        <v>YES</v>
      </c>
      <c r="AA456" s="30" t="str">
        <f>IF(SUM('Sales by Agent'!Y456:AA456)&gt;0,"YES","NO")</f>
        <v>YES</v>
      </c>
      <c r="AB456" s="30" t="str">
        <f>IF(SUM('Sales by Agent'!Z456:AB456)&gt;0,"YES","NO")</f>
        <v>YES</v>
      </c>
      <c r="AC456" s="30" t="str">
        <f>IF(SUM('Sales by Agent'!AA456:AC456)&gt;0,"YES","NO")</f>
        <v>YES</v>
      </c>
      <c r="AD456" s="30" t="str">
        <f>IF(SUM('Sales by Agent'!AB456:AD456)&gt;0,"YES","NO")</f>
        <v>YES</v>
      </c>
      <c r="AE456" s="30" t="str">
        <f>IF(SUM('Sales by Agent'!AC456:AE456)&gt;0,"YES","NO")</f>
        <v>YES</v>
      </c>
      <c r="AF456" s="30" t="str">
        <f>IF(SUM('Sales by Agent'!AD456:AF456)&gt;0,"YES","NO")</f>
        <v>YES</v>
      </c>
      <c r="AG456" s="30" t="str">
        <f>IF(SUM('Sales by Agent'!AE456:AG456)&gt;0,"YES","NO")</f>
        <v>NO</v>
      </c>
      <c r="AH456" s="30" t="str">
        <f>IF(SUM('Sales by Agent'!AF456:AH456)&gt;0,"YES","NO")</f>
        <v>NO</v>
      </c>
      <c r="AI456" s="30" t="str">
        <f>IF(SUM('Sales by Agent'!AG456:AI456)&gt;0,"YES","NO")</f>
        <v>NO</v>
      </c>
      <c r="AJ456" s="30" t="str">
        <f>IF(SUM('Sales by Agent'!AH456:AJ456)&gt;0,"YES","NO")</f>
        <v>NO</v>
      </c>
      <c r="AK456" s="30" t="str">
        <f>IF(SUM('Sales by Agent'!AI456:AK456)&gt;0,"YES","NO")</f>
        <v>NO</v>
      </c>
      <c r="AL456" s="30" t="str">
        <f>IF(SUM('Sales by Agent'!AJ456:AL456)&gt;0,"YES","NO")</f>
        <v>NO</v>
      </c>
      <c r="AM456" s="30" t="str">
        <f>IF(SUM('Sales by Agent'!AK456:AM456)&gt;0,"YES","NO")</f>
        <v>NO</v>
      </c>
      <c r="AN456" s="30" t="str">
        <f>IF(SUM('Sales by Agent'!AL456:AN456)&gt;0,"YES","NO")</f>
        <v>NO</v>
      </c>
      <c r="AO456" s="30" t="str">
        <f>IF(SUM('Sales by Agent'!AM456:AO456)&gt;0,"YES","NO")</f>
        <v>NO</v>
      </c>
      <c r="AP456" s="30" t="str">
        <f>IF(SUM('Sales by Agent'!AN456:AP456)&gt;0,"YES","NO")</f>
        <v>YES</v>
      </c>
      <c r="AQ456" s="30" t="str">
        <f>IF(SUM('Sales by Agent'!AO456:AQ456)&gt;0,"YES","NO")</f>
        <v>YES</v>
      </c>
      <c r="AR456" s="30" t="str">
        <f>IF(SUM('Sales by Agent'!AP456:AR456)&gt;0,"YES","NO")</f>
        <v>YES</v>
      </c>
      <c r="AS456" s="30" t="str">
        <f>IF(SUM('Sales by Agent'!AQ456:AS456)&gt;0,"YES","NO")</f>
        <v>NO</v>
      </c>
      <c r="AT456" s="30" t="str">
        <f>IF(SUM('Sales by Agent'!AR456:AT456)&gt;0,"YES","NO")</f>
        <v>NO</v>
      </c>
      <c r="AU456" s="30" t="str">
        <f>IF(SUM('Sales by Agent'!AS456:AU456)&gt;0,"YES","NO")</f>
        <v>NO</v>
      </c>
      <c r="AV456" s="30" t="str">
        <f>IF(SUM('Sales by Agent'!AT456:AV456)&gt;0,"YES","NO")</f>
        <v>NO</v>
      </c>
      <c r="AW456" s="87"/>
      <c r="AX456" t="str">
        <f t="shared" si="79"/>
        <v>NO</v>
      </c>
      <c r="AY456" t="str">
        <f t="shared" si="80"/>
        <v>NO</v>
      </c>
      <c r="AZ456" t="str">
        <f t="shared" si="81"/>
        <v>NEW INACTIVE</v>
      </c>
      <c r="BA456" t="str">
        <f t="shared" si="82"/>
        <v>NO</v>
      </c>
      <c r="BB456" t="str">
        <f t="shared" si="83"/>
        <v>NO</v>
      </c>
      <c r="BC456" t="str">
        <f t="shared" si="84"/>
        <v>NO</v>
      </c>
      <c r="BD456" t="str">
        <f t="shared" si="85"/>
        <v>NO</v>
      </c>
      <c r="BE456" t="str">
        <f t="shared" si="86"/>
        <v>NO</v>
      </c>
      <c r="BF456" t="str">
        <f t="shared" si="87"/>
        <v>NO</v>
      </c>
      <c r="BG456" t="str">
        <f t="shared" si="88"/>
        <v>NO</v>
      </c>
      <c r="BH456" t="str">
        <f t="shared" si="78"/>
        <v>NO</v>
      </c>
    </row>
    <row r="457" spans="1:60">
      <c r="A457" s="564" t="s">
        <v>2412</v>
      </c>
      <c r="B457" s="564" t="s">
        <v>2764</v>
      </c>
      <c r="C457" s="564" t="s">
        <v>376</v>
      </c>
      <c r="D457" s="564" t="s">
        <v>954</v>
      </c>
      <c r="E457" s="564" t="s">
        <v>1005</v>
      </c>
      <c r="F457" s="565">
        <v>152260</v>
      </c>
      <c r="G457" s="87"/>
      <c r="H457" s="87"/>
      <c r="I457" s="30" t="str">
        <f>IF(SUM('Sales by Agent'!G457:I457)&gt;0,"YES","NO")</f>
        <v>NO</v>
      </c>
      <c r="J457" s="30" t="str">
        <f>IF(SUM('Sales by Agent'!H457:J457)&gt;0,"YES","NO")</f>
        <v>NO</v>
      </c>
      <c r="K457" s="30" t="str">
        <f>IF(SUM('Sales by Agent'!I457:K457)&gt;0,"YES","NO")</f>
        <v>NO</v>
      </c>
      <c r="L457" s="30" t="str">
        <f>IF(SUM('Sales by Agent'!J457:L457)&gt;0,"YES","NO")</f>
        <v>NO</v>
      </c>
      <c r="M457" s="30" t="str">
        <f>IF(SUM('Sales by Agent'!K457:M457)&gt;0,"YES","NO")</f>
        <v>NO</v>
      </c>
      <c r="N457" s="30" t="str">
        <f>IF(SUM('Sales by Agent'!L457:N457)&gt;0,"YES","NO")</f>
        <v>NO</v>
      </c>
      <c r="O457" s="30" t="str">
        <f>IF(SUM('Sales by Agent'!M457:O457)&gt;0,"YES","NO")</f>
        <v>NO</v>
      </c>
      <c r="P457" s="30" t="str">
        <f>IF(SUM('Sales by Agent'!N457:P457)&gt;0,"YES","NO")</f>
        <v>NO</v>
      </c>
      <c r="Q457" s="30" t="str">
        <f>IF(SUM('Sales by Agent'!O457:Q457)&gt;0,"YES","NO")</f>
        <v>NO</v>
      </c>
      <c r="R457" s="30" t="str">
        <f>IF(SUM('Sales by Agent'!P457:R457)&gt;0,"YES","NO")</f>
        <v>NO</v>
      </c>
      <c r="S457" s="30" t="str">
        <f>IF(SUM('Sales by Agent'!Q457:S457)&gt;0,"YES","NO")</f>
        <v>NO</v>
      </c>
      <c r="T457" s="30" t="str">
        <f>IF(SUM('Sales by Agent'!R457:T457)&gt;0,"YES","NO")</f>
        <v>NO</v>
      </c>
      <c r="U457" s="30" t="str">
        <f>IF(SUM('Sales by Agent'!S457:U457)&gt;0,"YES","NO")</f>
        <v>NO</v>
      </c>
      <c r="V457" s="30" t="str">
        <f>IF(SUM('Sales by Agent'!T457:V457)&gt;0,"YES","NO")</f>
        <v>NO</v>
      </c>
      <c r="W457" s="30" t="str">
        <f>IF(SUM('Sales by Agent'!U457:W457)&gt;0,"YES","NO")</f>
        <v>NO</v>
      </c>
      <c r="X457" s="30" t="str">
        <f>IF(SUM('Sales by Agent'!V457:X457)&gt;0,"YES","NO")</f>
        <v>NO</v>
      </c>
      <c r="Y457" s="30" t="str">
        <f>IF(SUM('Sales by Agent'!W457:Y457)&gt;0,"YES","NO")</f>
        <v>NO</v>
      </c>
      <c r="Z457" s="30" t="str">
        <f>IF(SUM('Sales by Agent'!X457:Z457)&gt;0,"YES","NO")</f>
        <v>NO</v>
      </c>
      <c r="AA457" s="30" t="str">
        <f>IF(SUM('Sales by Agent'!Y457:AA457)&gt;0,"YES","NO")</f>
        <v>NO</v>
      </c>
      <c r="AB457" s="30" t="str">
        <f>IF(SUM('Sales by Agent'!Z457:AB457)&gt;0,"YES","NO")</f>
        <v>NO</v>
      </c>
      <c r="AC457" s="30" t="str">
        <f>IF(SUM('Sales by Agent'!AA457:AC457)&gt;0,"YES","NO")</f>
        <v>NO</v>
      </c>
      <c r="AD457" s="30" t="str">
        <f>IF(SUM('Sales by Agent'!AB457:AD457)&gt;0,"YES","NO")</f>
        <v>NO</v>
      </c>
      <c r="AE457" s="30" t="str">
        <f>IF(SUM('Sales by Agent'!AC457:AE457)&gt;0,"YES","NO")</f>
        <v>NO</v>
      </c>
      <c r="AF457" s="30" t="str">
        <f>IF(SUM('Sales by Agent'!AD457:AF457)&gt;0,"YES","NO")</f>
        <v>NO</v>
      </c>
      <c r="AG457" s="30" t="str">
        <f>IF(SUM('Sales by Agent'!AE457:AG457)&gt;0,"YES","NO")</f>
        <v>NO</v>
      </c>
      <c r="AH457" s="30" t="str">
        <f>IF(SUM('Sales by Agent'!AF457:AH457)&gt;0,"YES","NO")</f>
        <v>NO</v>
      </c>
      <c r="AI457" s="30" t="str">
        <f>IF(SUM('Sales by Agent'!AG457:AI457)&gt;0,"YES","NO")</f>
        <v>NO</v>
      </c>
      <c r="AJ457" s="30" t="str">
        <f>IF(SUM('Sales by Agent'!AH457:AJ457)&gt;0,"YES","NO")</f>
        <v>NO</v>
      </c>
      <c r="AK457" s="30" t="str">
        <f>IF(SUM('Sales by Agent'!AI457:AK457)&gt;0,"YES","NO")</f>
        <v>NO</v>
      </c>
      <c r="AL457" s="30" t="str">
        <f>IF(SUM('Sales by Agent'!AJ457:AL457)&gt;0,"YES","NO")</f>
        <v>NO</v>
      </c>
      <c r="AM457" s="30" t="str">
        <f>IF(SUM('Sales by Agent'!AK457:AM457)&gt;0,"YES","NO")</f>
        <v>NO</v>
      </c>
      <c r="AN457" s="30" t="str">
        <f>IF(SUM('Sales by Agent'!AL457:AN457)&gt;0,"YES","NO")</f>
        <v>NO</v>
      </c>
      <c r="AO457" s="30" t="str">
        <f>IF(SUM('Sales by Agent'!AM457:AO457)&gt;0,"YES","NO")</f>
        <v>NO</v>
      </c>
      <c r="AP457" s="30" t="str">
        <f>IF(SUM('Sales by Agent'!AN457:AP457)&gt;0,"YES","NO")</f>
        <v>NO</v>
      </c>
      <c r="AQ457" s="30" t="str">
        <f>IF(SUM('Sales by Agent'!AO457:AQ457)&gt;0,"YES","NO")</f>
        <v>NO</v>
      </c>
      <c r="AR457" s="30" t="str">
        <f>IF(SUM('Sales by Agent'!AP457:AR457)&gt;0,"YES","NO")</f>
        <v>NO</v>
      </c>
      <c r="AS457" s="30" t="str">
        <f>IF(SUM('Sales by Agent'!AQ457:AS457)&gt;0,"YES","NO")</f>
        <v>NO</v>
      </c>
      <c r="AT457" s="30" t="str">
        <f>IF(SUM('Sales by Agent'!AR457:AT457)&gt;0,"YES","NO")</f>
        <v>NO</v>
      </c>
      <c r="AU457" s="30" t="str">
        <f>IF(SUM('Sales by Agent'!AS457:AU457)&gt;0,"YES","NO")</f>
        <v>YES</v>
      </c>
      <c r="AV457" s="30" t="str">
        <f>IF(SUM('Sales by Agent'!AT457:AV457)&gt;0,"YES","NO")</f>
        <v>YES</v>
      </c>
      <c r="AW457" s="87"/>
      <c r="AX457" t="str">
        <f t="shared" si="79"/>
        <v>NO</v>
      </c>
      <c r="AY457" t="str">
        <f t="shared" si="80"/>
        <v>NO</v>
      </c>
      <c r="AZ457" t="str">
        <f t="shared" si="81"/>
        <v>NO</v>
      </c>
      <c r="BA457" t="str">
        <f t="shared" si="82"/>
        <v>NO</v>
      </c>
      <c r="BB457" t="str">
        <f t="shared" si="83"/>
        <v>NO</v>
      </c>
      <c r="BC457" t="str">
        <f t="shared" si="84"/>
        <v>NO</v>
      </c>
      <c r="BD457" t="str">
        <f t="shared" si="85"/>
        <v>NO</v>
      </c>
      <c r="BE457" t="str">
        <f t="shared" si="86"/>
        <v>NO</v>
      </c>
      <c r="BF457" t="str">
        <f t="shared" si="87"/>
        <v>NO</v>
      </c>
      <c r="BG457" t="str">
        <f t="shared" si="88"/>
        <v>NO</v>
      </c>
      <c r="BH457" t="str">
        <f t="shared" si="78"/>
        <v>NO</v>
      </c>
    </row>
    <row r="458" spans="1:60">
      <c r="A458" s="564" t="s">
        <v>2417</v>
      </c>
      <c r="B458" s="564" t="s">
        <v>2765</v>
      </c>
      <c r="C458" s="564" t="s">
        <v>376</v>
      </c>
      <c r="D458" s="564" t="s">
        <v>954</v>
      </c>
      <c r="E458" s="564" t="s">
        <v>1005</v>
      </c>
      <c r="F458" s="565">
        <v>124410</v>
      </c>
      <c r="G458" s="31"/>
      <c r="H458" s="31"/>
      <c r="I458" s="30" t="str">
        <f>IF(SUM('Sales by Agent'!G458:I458)&gt;0,"YES","NO")</f>
        <v>NO</v>
      </c>
      <c r="J458" s="30" t="str">
        <f>IF(SUM('Sales by Agent'!H458:J458)&gt;0,"YES","NO")</f>
        <v>NO</v>
      </c>
      <c r="K458" s="30" t="str">
        <f>IF(SUM('Sales by Agent'!I458:K458)&gt;0,"YES","NO")</f>
        <v>NO</v>
      </c>
      <c r="L458" s="30" t="str">
        <f>IF(SUM('Sales by Agent'!J458:L458)&gt;0,"YES","NO")</f>
        <v>NO</v>
      </c>
      <c r="M458" s="30" t="str">
        <f>IF(SUM('Sales by Agent'!K458:M458)&gt;0,"YES","NO")</f>
        <v>NO</v>
      </c>
      <c r="N458" s="30" t="str">
        <f>IF(SUM('Sales by Agent'!L458:N458)&gt;0,"YES","NO")</f>
        <v>NO</v>
      </c>
      <c r="O458" s="30" t="str">
        <f>IF(SUM('Sales by Agent'!M458:O458)&gt;0,"YES","NO")</f>
        <v>NO</v>
      </c>
      <c r="P458" s="30" t="str">
        <f>IF(SUM('Sales by Agent'!N458:P458)&gt;0,"YES","NO")</f>
        <v>NO</v>
      </c>
      <c r="Q458" s="30" t="str">
        <f>IF(SUM('Sales by Agent'!O458:Q458)&gt;0,"YES","NO")</f>
        <v>NO</v>
      </c>
      <c r="R458" s="30" t="str">
        <f>IF(SUM('Sales by Agent'!P458:R458)&gt;0,"YES","NO")</f>
        <v>NO</v>
      </c>
      <c r="S458" s="30" t="str">
        <f>IF(SUM('Sales by Agent'!Q458:S458)&gt;0,"YES","NO")</f>
        <v>NO</v>
      </c>
      <c r="T458" s="30" t="str">
        <f>IF(SUM('Sales by Agent'!R458:T458)&gt;0,"YES","NO")</f>
        <v>NO</v>
      </c>
      <c r="U458" s="30" t="str">
        <f>IF(SUM('Sales by Agent'!S458:U458)&gt;0,"YES","NO")</f>
        <v>NO</v>
      </c>
      <c r="V458" s="30" t="str">
        <f>IF(SUM('Sales by Agent'!T458:V458)&gt;0,"YES","NO")</f>
        <v>NO</v>
      </c>
      <c r="W458" s="30" t="str">
        <f>IF(SUM('Sales by Agent'!U458:W458)&gt;0,"YES","NO")</f>
        <v>NO</v>
      </c>
      <c r="X458" s="30" t="str">
        <f>IF(SUM('Sales by Agent'!V458:X458)&gt;0,"YES","NO")</f>
        <v>NO</v>
      </c>
      <c r="Y458" s="30" t="str">
        <f>IF(SUM('Sales by Agent'!W458:Y458)&gt;0,"YES","NO")</f>
        <v>NO</v>
      </c>
      <c r="Z458" s="30" t="str">
        <f>IF(SUM('Sales by Agent'!X458:Z458)&gt;0,"YES","NO")</f>
        <v>NO</v>
      </c>
      <c r="AA458" s="30" t="str">
        <f>IF(SUM('Sales by Agent'!Y458:AA458)&gt;0,"YES","NO")</f>
        <v>NO</v>
      </c>
      <c r="AB458" s="30" t="str">
        <f>IF(SUM('Sales by Agent'!Z458:AB458)&gt;0,"YES","NO")</f>
        <v>NO</v>
      </c>
      <c r="AC458" s="30" t="str">
        <f>IF(SUM('Sales by Agent'!AA458:AC458)&gt;0,"YES","NO")</f>
        <v>NO</v>
      </c>
      <c r="AD458" s="30" t="str">
        <f>IF(SUM('Sales by Agent'!AB458:AD458)&gt;0,"YES","NO")</f>
        <v>NO</v>
      </c>
      <c r="AE458" s="30" t="str">
        <f>IF(SUM('Sales by Agent'!AC458:AE458)&gt;0,"YES","NO")</f>
        <v>NO</v>
      </c>
      <c r="AF458" s="30" t="str">
        <f>IF(SUM('Sales by Agent'!AD458:AF458)&gt;0,"YES","NO")</f>
        <v>NO</v>
      </c>
      <c r="AG458" s="30" t="str">
        <f>IF(SUM('Sales by Agent'!AE458:AG458)&gt;0,"YES","NO")</f>
        <v>NO</v>
      </c>
      <c r="AH458" s="30" t="str">
        <f>IF(SUM('Sales by Agent'!AF458:AH458)&gt;0,"YES","NO")</f>
        <v>NO</v>
      </c>
      <c r="AI458" s="30" t="str">
        <f>IF(SUM('Sales by Agent'!AG458:AI458)&gt;0,"YES","NO")</f>
        <v>NO</v>
      </c>
      <c r="AJ458" s="30" t="str">
        <f>IF(SUM('Sales by Agent'!AH458:AJ458)&gt;0,"YES","NO")</f>
        <v>NO</v>
      </c>
      <c r="AK458" s="30" t="str">
        <f>IF(SUM('Sales by Agent'!AI458:AK458)&gt;0,"YES","NO")</f>
        <v>NO</v>
      </c>
      <c r="AL458" s="30" t="str">
        <f>IF(SUM('Sales by Agent'!AJ458:AL458)&gt;0,"YES","NO")</f>
        <v>NO</v>
      </c>
      <c r="AM458" s="30" t="str">
        <f>IF(SUM('Sales by Agent'!AK458:AM458)&gt;0,"YES","NO")</f>
        <v>NO</v>
      </c>
      <c r="AN458" s="30" t="str">
        <f>IF(SUM('Sales by Agent'!AL458:AN458)&gt;0,"YES","NO")</f>
        <v>NO</v>
      </c>
      <c r="AO458" s="30" t="str">
        <f>IF(SUM('Sales by Agent'!AM458:AO458)&gt;0,"YES","NO")</f>
        <v>NO</v>
      </c>
      <c r="AP458" s="30" t="str">
        <f>IF(SUM('Sales by Agent'!AN458:AP458)&gt;0,"YES","NO")</f>
        <v>NO</v>
      </c>
      <c r="AQ458" s="30" t="str">
        <f>IF(SUM('Sales by Agent'!AO458:AQ458)&gt;0,"YES","NO")</f>
        <v>NO</v>
      </c>
      <c r="AR458" s="30" t="str">
        <f>IF(SUM('Sales by Agent'!AP458:AR458)&gt;0,"YES","NO")</f>
        <v>NO</v>
      </c>
      <c r="AS458" s="30" t="str">
        <f>IF(SUM('Sales by Agent'!AQ458:AS458)&gt;0,"YES","NO")</f>
        <v>NO</v>
      </c>
      <c r="AT458" s="30" t="str">
        <f>IF(SUM('Sales by Agent'!AR458:AT458)&gt;0,"YES","NO")</f>
        <v>NO</v>
      </c>
      <c r="AU458" s="30" t="str">
        <f>IF(SUM('Sales by Agent'!AS458:AU458)&gt;0,"YES","NO")</f>
        <v>YES</v>
      </c>
      <c r="AV458" s="30" t="str">
        <f>IF(SUM('Sales by Agent'!AT458:AV458)&gt;0,"YES","NO")</f>
        <v>YES</v>
      </c>
      <c r="AW458" s="87"/>
      <c r="AX458" t="str">
        <f t="shared" si="79"/>
        <v>NO</v>
      </c>
      <c r="AY458" t="str">
        <f t="shared" si="80"/>
        <v>NO</v>
      </c>
      <c r="AZ458" t="str">
        <f t="shared" si="81"/>
        <v>NO</v>
      </c>
      <c r="BA458" t="str">
        <f t="shared" si="82"/>
        <v>NO</v>
      </c>
      <c r="BB458" t="str">
        <f t="shared" si="83"/>
        <v>NO</v>
      </c>
      <c r="BC458" t="str">
        <f t="shared" si="84"/>
        <v>NO</v>
      </c>
      <c r="BD458" t="str">
        <f t="shared" si="85"/>
        <v>NO</v>
      </c>
      <c r="BE458" t="str">
        <f t="shared" si="86"/>
        <v>NO</v>
      </c>
      <c r="BF458" t="str">
        <f t="shared" si="87"/>
        <v>NO</v>
      </c>
      <c r="BG458" t="str">
        <f t="shared" si="88"/>
        <v>NO</v>
      </c>
      <c r="BH458" t="str">
        <f t="shared" si="78"/>
        <v>NO</v>
      </c>
    </row>
    <row r="459" spans="1:60">
      <c r="A459" s="564" t="s">
        <v>148</v>
      </c>
      <c r="B459" s="564" t="s">
        <v>2766</v>
      </c>
      <c r="C459" s="564" t="s">
        <v>376</v>
      </c>
      <c r="D459" s="564" t="s">
        <v>954</v>
      </c>
      <c r="E459" s="564" t="s">
        <v>1005</v>
      </c>
      <c r="F459" s="565">
        <v>8000</v>
      </c>
      <c r="G459" s="31"/>
      <c r="H459" s="31"/>
      <c r="I459" s="30" t="str">
        <f>IF(SUM('Sales by Agent'!G459:I459)&gt;0,"YES","NO")</f>
        <v>NO</v>
      </c>
      <c r="J459" s="30" t="str">
        <f>IF(SUM('Sales by Agent'!H459:J459)&gt;0,"YES","NO")</f>
        <v>NO</v>
      </c>
      <c r="K459" s="30" t="str">
        <f>IF(SUM('Sales by Agent'!I459:K459)&gt;0,"YES","NO")</f>
        <v>NO</v>
      </c>
      <c r="L459" s="30" t="str">
        <f>IF(SUM('Sales by Agent'!J459:L459)&gt;0,"YES","NO")</f>
        <v>NO</v>
      </c>
      <c r="M459" s="30" t="str">
        <f>IF(SUM('Sales by Agent'!K459:M459)&gt;0,"YES","NO")</f>
        <v>NO</v>
      </c>
      <c r="N459" s="30" t="str">
        <f>IF(SUM('Sales by Agent'!L459:N459)&gt;0,"YES","NO")</f>
        <v>NO</v>
      </c>
      <c r="O459" s="30" t="str">
        <f>IF(SUM('Sales by Agent'!M459:O459)&gt;0,"YES","NO")</f>
        <v>NO</v>
      </c>
      <c r="P459" s="30" t="str">
        <f>IF(SUM('Sales by Agent'!N459:P459)&gt;0,"YES","NO")</f>
        <v>NO</v>
      </c>
      <c r="Q459" s="30" t="str">
        <f>IF(SUM('Sales by Agent'!O459:Q459)&gt;0,"YES","NO")</f>
        <v>YES</v>
      </c>
      <c r="R459" s="30" t="str">
        <f>IF(SUM('Sales by Agent'!P459:R459)&gt;0,"YES","NO")</f>
        <v>YES</v>
      </c>
      <c r="S459" s="30" t="str">
        <f>IF(SUM('Sales by Agent'!Q459:S459)&gt;0,"YES","NO")</f>
        <v>YES</v>
      </c>
      <c r="T459" s="30" t="str">
        <f>IF(SUM('Sales by Agent'!R459:T459)&gt;0,"YES","NO")</f>
        <v>NO</v>
      </c>
      <c r="U459" s="30" t="str">
        <f>IF(SUM('Sales by Agent'!S459:U459)&gt;0,"YES","NO")</f>
        <v>NO</v>
      </c>
      <c r="V459" s="30" t="str">
        <f>IF(SUM('Sales by Agent'!T459:V459)&gt;0,"YES","NO")</f>
        <v>NO</v>
      </c>
      <c r="W459" s="30" t="str">
        <f>IF(SUM('Sales by Agent'!U459:W459)&gt;0,"YES","NO")</f>
        <v>NO</v>
      </c>
      <c r="X459" s="30" t="str">
        <f>IF(SUM('Sales by Agent'!V459:X459)&gt;0,"YES","NO")</f>
        <v>NO</v>
      </c>
      <c r="Y459" s="30" t="str">
        <f>IF(SUM('Sales by Agent'!W459:Y459)&gt;0,"YES","NO")</f>
        <v>NO</v>
      </c>
      <c r="Z459" s="30" t="str">
        <f>IF(SUM('Sales by Agent'!X459:Z459)&gt;0,"YES","NO")</f>
        <v>NO</v>
      </c>
      <c r="AA459" s="30" t="str">
        <f>IF(SUM('Sales by Agent'!Y459:AA459)&gt;0,"YES","NO")</f>
        <v>NO</v>
      </c>
      <c r="AB459" s="30" t="str">
        <f>IF(SUM('Sales by Agent'!Z459:AB459)&gt;0,"YES","NO")</f>
        <v>NO</v>
      </c>
      <c r="AC459" s="30" t="str">
        <f>IF(SUM('Sales by Agent'!AA459:AC459)&gt;0,"YES","NO")</f>
        <v>NO</v>
      </c>
      <c r="AD459" s="30" t="str">
        <f>IF(SUM('Sales by Agent'!AB459:AD459)&gt;0,"YES","NO")</f>
        <v>NO</v>
      </c>
      <c r="AE459" s="30" t="str">
        <f>IF(SUM('Sales by Agent'!AC459:AE459)&gt;0,"YES","NO")</f>
        <v>NO</v>
      </c>
      <c r="AF459" s="30" t="str">
        <f>IF(SUM('Sales by Agent'!AD459:AF459)&gt;0,"YES","NO")</f>
        <v>NO</v>
      </c>
      <c r="AG459" s="30" t="str">
        <f>IF(SUM('Sales by Agent'!AE459:AG459)&gt;0,"YES","NO")</f>
        <v>NO</v>
      </c>
      <c r="AH459" s="30" t="str">
        <f>IF(SUM('Sales by Agent'!AF459:AH459)&gt;0,"YES","NO")</f>
        <v>NO</v>
      </c>
      <c r="AI459" s="30" t="str">
        <f>IF(SUM('Sales by Agent'!AG459:AI459)&gt;0,"YES","NO")</f>
        <v>NO</v>
      </c>
      <c r="AJ459" s="30" t="str">
        <f>IF(SUM('Sales by Agent'!AH459:AJ459)&gt;0,"YES","NO")</f>
        <v>NO</v>
      </c>
      <c r="AK459" s="30" t="str">
        <f>IF(SUM('Sales by Agent'!AI459:AK459)&gt;0,"YES","NO")</f>
        <v>NO</v>
      </c>
      <c r="AL459" s="30" t="str">
        <f>IF(SUM('Sales by Agent'!AJ459:AL459)&gt;0,"YES","NO")</f>
        <v>NO</v>
      </c>
      <c r="AM459" s="30" t="str">
        <f>IF(SUM('Sales by Agent'!AK459:AM459)&gt;0,"YES","NO")</f>
        <v>NO</v>
      </c>
      <c r="AN459" s="30" t="str">
        <f>IF(SUM('Sales by Agent'!AL459:AN459)&gt;0,"YES","NO")</f>
        <v>NO</v>
      </c>
      <c r="AO459" s="30" t="str">
        <f>IF(SUM('Sales by Agent'!AM459:AO459)&gt;0,"YES","NO")</f>
        <v>NO</v>
      </c>
      <c r="AP459" s="30" t="str">
        <f>IF(SUM('Sales by Agent'!AN459:AP459)&gt;0,"YES","NO")</f>
        <v>NO</v>
      </c>
      <c r="AQ459" s="30" t="str">
        <f>IF(SUM('Sales by Agent'!AO459:AQ459)&gt;0,"YES","NO")</f>
        <v>NO</v>
      </c>
      <c r="AR459" s="30" t="str">
        <f>IF(SUM('Sales by Agent'!AP459:AR459)&gt;0,"YES","NO")</f>
        <v>NO</v>
      </c>
      <c r="AS459" s="30" t="str">
        <f>IF(SUM('Sales by Agent'!AQ459:AS459)&gt;0,"YES","NO")</f>
        <v>NO</v>
      </c>
      <c r="AT459" s="30" t="str">
        <f>IF(SUM('Sales by Agent'!AR459:AT459)&gt;0,"YES","NO")</f>
        <v>NO</v>
      </c>
      <c r="AU459" s="30" t="str">
        <f>IF(SUM('Sales by Agent'!AS459:AU459)&gt;0,"YES","NO")</f>
        <v>NO</v>
      </c>
      <c r="AV459" s="30" t="str">
        <f>IF(SUM('Sales by Agent'!AT459:AV459)&gt;0,"YES","NO")</f>
        <v>NO</v>
      </c>
      <c r="AW459" s="87"/>
      <c r="AX459" t="str">
        <f t="shared" si="79"/>
        <v>NO</v>
      </c>
      <c r="AY459" t="str">
        <f t="shared" si="80"/>
        <v>NO</v>
      </c>
      <c r="AZ459" t="str">
        <f t="shared" si="81"/>
        <v>NO</v>
      </c>
      <c r="BA459" t="str">
        <f t="shared" si="82"/>
        <v>NO</v>
      </c>
      <c r="BB459" t="str">
        <f t="shared" si="83"/>
        <v>NO</v>
      </c>
      <c r="BC459" t="str">
        <f t="shared" si="84"/>
        <v>NO</v>
      </c>
      <c r="BD459" t="str">
        <f t="shared" si="85"/>
        <v>NO</v>
      </c>
      <c r="BE459" t="str">
        <f t="shared" si="86"/>
        <v>NO</v>
      </c>
      <c r="BF459" t="str">
        <f t="shared" si="87"/>
        <v>NO</v>
      </c>
      <c r="BG459" t="str">
        <f t="shared" si="88"/>
        <v>NO</v>
      </c>
      <c r="BH459" t="str">
        <f t="shared" si="78"/>
        <v>NO</v>
      </c>
    </row>
    <row r="460" spans="1:60">
      <c r="A460" s="564" t="s">
        <v>2401</v>
      </c>
      <c r="B460" s="564" t="s">
        <v>2767</v>
      </c>
      <c r="C460" s="564" t="s">
        <v>376</v>
      </c>
      <c r="D460" s="564" t="s">
        <v>954</v>
      </c>
      <c r="E460" s="564" t="s">
        <v>1005</v>
      </c>
      <c r="F460" s="565">
        <v>441035</v>
      </c>
      <c r="G460" s="88"/>
      <c r="H460" s="88"/>
      <c r="I460" s="30" t="str">
        <f>IF(SUM('Sales by Agent'!G460:I460)&gt;0,"YES","NO")</f>
        <v>NO</v>
      </c>
      <c r="J460" s="30" t="str">
        <f>IF(SUM('Sales by Agent'!H460:J460)&gt;0,"YES","NO")</f>
        <v>NO</v>
      </c>
      <c r="K460" s="30" t="str">
        <f>IF(SUM('Sales by Agent'!I460:K460)&gt;0,"YES","NO")</f>
        <v>NO</v>
      </c>
      <c r="L460" s="30" t="str">
        <f>IF(SUM('Sales by Agent'!J460:L460)&gt;0,"YES","NO")</f>
        <v>NO</v>
      </c>
      <c r="M460" s="30" t="str">
        <f>IF(SUM('Sales by Agent'!K460:M460)&gt;0,"YES","NO")</f>
        <v>NO</v>
      </c>
      <c r="N460" s="30" t="str">
        <f>IF(SUM('Sales by Agent'!L460:N460)&gt;0,"YES","NO")</f>
        <v>NO</v>
      </c>
      <c r="O460" s="30" t="str">
        <f>IF(SUM('Sales by Agent'!M460:O460)&gt;0,"YES","NO")</f>
        <v>NO</v>
      </c>
      <c r="P460" s="30" t="str">
        <f>IF(SUM('Sales by Agent'!N460:P460)&gt;0,"YES","NO")</f>
        <v>NO</v>
      </c>
      <c r="Q460" s="30" t="str">
        <f>IF(SUM('Sales by Agent'!O460:Q460)&gt;0,"YES","NO")</f>
        <v>NO</v>
      </c>
      <c r="R460" s="30" t="str">
        <f>IF(SUM('Sales by Agent'!P460:R460)&gt;0,"YES","NO")</f>
        <v>NO</v>
      </c>
      <c r="S460" s="30" t="str">
        <f>IF(SUM('Sales by Agent'!Q460:S460)&gt;0,"YES","NO")</f>
        <v>NO</v>
      </c>
      <c r="T460" s="30" t="str">
        <f>IF(SUM('Sales by Agent'!R460:T460)&gt;0,"YES","NO")</f>
        <v>NO</v>
      </c>
      <c r="U460" s="30" t="str">
        <f>IF(SUM('Sales by Agent'!S460:U460)&gt;0,"YES","NO")</f>
        <v>NO</v>
      </c>
      <c r="V460" s="30" t="str">
        <f>IF(SUM('Sales by Agent'!T460:V460)&gt;0,"YES","NO")</f>
        <v>NO</v>
      </c>
      <c r="W460" s="30" t="str">
        <f>IF(SUM('Sales by Agent'!U460:W460)&gt;0,"YES","NO")</f>
        <v>NO</v>
      </c>
      <c r="X460" s="30" t="str">
        <f>IF(SUM('Sales by Agent'!V460:X460)&gt;0,"YES","NO")</f>
        <v>NO</v>
      </c>
      <c r="Y460" s="30" t="str">
        <f>IF(SUM('Sales by Agent'!W460:Y460)&gt;0,"YES","NO")</f>
        <v>NO</v>
      </c>
      <c r="Z460" s="30" t="str">
        <f>IF(SUM('Sales by Agent'!X460:Z460)&gt;0,"YES","NO")</f>
        <v>NO</v>
      </c>
      <c r="AA460" s="30" t="str">
        <f>IF(SUM('Sales by Agent'!Y460:AA460)&gt;0,"YES","NO")</f>
        <v>NO</v>
      </c>
      <c r="AB460" s="30" t="str">
        <f>IF(SUM('Sales by Agent'!Z460:AB460)&gt;0,"YES","NO")</f>
        <v>NO</v>
      </c>
      <c r="AC460" s="30" t="str">
        <f>IF(SUM('Sales by Agent'!AA460:AC460)&gt;0,"YES","NO")</f>
        <v>NO</v>
      </c>
      <c r="AD460" s="30" t="str">
        <f>IF(SUM('Sales by Agent'!AB460:AD460)&gt;0,"YES","NO")</f>
        <v>NO</v>
      </c>
      <c r="AE460" s="30" t="str">
        <f>IF(SUM('Sales by Agent'!AC460:AE460)&gt;0,"YES","NO")</f>
        <v>NO</v>
      </c>
      <c r="AF460" s="30" t="str">
        <f>IF(SUM('Sales by Agent'!AD460:AF460)&gt;0,"YES","NO")</f>
        <v>NO</v>
      </c>
      <c r="AG460" s="30" t="str">
        <f>IF(SUM('Sales by Agent'!AE460:AG460)&gt;0,"YES","NO")</f>
        <v>NO</v>
      </c>
      <c r="AH460" s="30" t="str">
        <f>IF(SUM('Sales by Agent'!AF460:AH460)&gt;0,"YES","NO")</f>
        <v>NO</v>
      </c>
      <c r="AI460" s="30" t="str">
        <f>IF(SUM('Sales by Agent'!AG460:AI460)&gt;0,"YES","NO")</f>
        <v>NO</v>
      </c>
      <c r="AJ460" s="30" t="str">
        <f>IF(SUM('Sales by Agent'!AH460:AJ460)&gt;0,"YES","NO")</f>
        <v>NO</v>
      </c>
      <c r="AK460" s="30" t="str">
        <f>IF(SUM('Sales by Agent'!AI460:AK460)&gt;0,"YES","NO")</f>
        <v>NO</v>
      </c>
      <c r="AL460" s="30" t="str">
        <f>IF(SUM('Sales by Agent'!AJ460:AL460)&gt;0,"YES","NO")</f>
        <v>NO</v>
      </c>
      <c r="AM460" s="30" t="str">
        <f>IF(SUM('Sales by Agent'!AK460:AM460)&gt;0,"YES","NO")</f>
        <v>NO</v>
      </c>
      <c r="AN460" s="30" t="str">
        <f>IF(SUM('Sales by Agent'!AL460:AN460)&gt;0,"YES","NO")</f>
        <v>NO</v>
      </c>
      <c r="AO460" s="30" t="str">
        <f>IF(SUM('Sales by Agent'!AM460:AO460)&gt;0,"YES","NO")</f>
        <v>NO</v>
      </c>
      <c r="AP460" s="30" t="str">
        <f>IF(SUM('Sales by Agent'!AN460:AP460)&gt;0,"YES","NO")</f>
        <v>NO</v>
      </c>
      <c r="AQ460" s="30" t="str">
        <f>IF(SUM('Sales by Agent'!AO460:AQ460)&gt;0,"YES","NO")</f>
        <v>NO</v>
      </c>
      <c r="AR460" s="30" t="str">
        <f>IF(SUM('Sales by Agent'!AP460:AR460)&gt;0,"YES","NO")</f>
        <v>NO</v>
      </c>
      <c r="AS460" s="30" t="str">
        <f>IF(SUM('Sales by Agent'!AQ460:AS460)&gt;0,"YES","NO")</f>
        <v>NO</v>
      </c>
      <c r="AT460" s="30" t="str">
        <f>IF(SUM('Sales by Agent'!AR460:AT460)&gt;0,"YES","NO")</f>
        <v>NO</v>
      </c>
      <c r="AU460" s="30" t="str">
        <f>IF(SUM('Sales by Agent'!AS460:AU460)&gt;0,"YES","NO")</f>
        <v>YES</v>
      </c>
      <c r="AV460" s="30" t="str">
        <f>IF(SUM('Sales by Agent'!AT460:AV460)&gt;0,"YES","NO")</f>
        <v>YES</v>
      </c>
      <c r="AW460" s="87"/>
      <c r="AX460" t="str">
        <f t="shared" si="79"/>
        <v>NO</v>
      </c>
      <c r="AY460" t="str">
        <f t="shared" si="80"/>
        <v>NO</v>
      </c>
      <c r="AZ460" t="str">
        <f t="shared" si="81"/>
        <v>NO</v>
      </c>
      <c r="BA460" t="str">
        <f t="shared" si="82"/>
        <v>NO</v>
      </c>
      <c r="BB460" t="str">
        <f t="shared" si="83"/>
        <v>NO</v>
      </c>
      <c r="BC460" t="str">
        <f t="shared" si="84"/>
        <v>NO</v>
      </c>
      <c r="BD460" t="str">
        <f t="shared" si="85"/>
        <v>NO</v>
      </c>
      <c r="BE460" t="str">
        <f t="shared" si="86"/>
        <v>NO</v>
      </c>
      <c r="BF460" t="str">
        <f t="shared" si="87"/>
        <v>NO</v>
      </c>
      <c r="BG460" t="str">
        <f t="shared" si="88"/>
        <v>NO</v>
      </c>
      <c r="BH460" t="str">
        <f t="shared" si="78"/>
        <v>NO</v>
      </c>
    </row>
    <row r="461" spans="1:60">
      <c r="A461" s="564" t="s">
        <v>149</v>
      </c>
      <c r="B461" s="564" t="s">
        <v>2768</v>
      </c>
      <c r="C461" s="564" t="s">
        <v>376</v>
      </c>
      <c r="D461" s="564" t="s">
        <v>954</v>
      </c>
      <c r="E461" s="564" t="s">
        <v>1005</v>
      </c>
      <c r="F461" s="565">
        <v>2844675</v>
      </c>
      <c r="G461" s="31"/>
      <c r="H461" s="31"/>
      <c r="I461" s="30" t="str">
        <f>IF(SUM('Sales by Agent'!G461:I461)&gt;0,"YES","NO")</f>
        <v>NO</v>
      </c>
      <c r="J461" s="30" t="str">
        <f>IF(SUM('Sales by Agent'!H461:J461)&gt;0,"YES","NO")</f>
        <v>NO</v>
      </c>
      <c r="K461" s="30" t="str">
        <f>IF(SUM('Sales by Agent'!I461:K461)&gt;0,"YES","NO")</f>
        <v>YES</v>
      </c>
      <c r="L461" s="30" t="str">
        <f>IF(SUM('Sales by Agent'!J461:L461)&gt;0,"YES","NO")</f>
        <v>YES</v>
      </c>
      <c r="M461" s="30" t="str">
        <f>IF(SUM('Sales by Agent'!K461:M461)&gt;0,"YES","NO")</f>
        <v>YES</v>
      </c>
      <c r="N461" s="30" t="str">
        <f>IF(SUM('Sales by Agent'!L461:N461)&gt;0,"YES","NO")</f>
        <v>YES</v>
      </c>
      <c r="O461" s="30" t="str">
        <f>IF(SUM('Sales by Agent'!M461:O461)&gt;0,"YES","NO")</f>
        <v>YES</v>
      </c>
      <c r="P461" s="30" t="str">
        <f>IF(SUM('Sales by Agent'!N461:P461)&gt;0,"YES","NO")</f>
        <v>YES</v>
      </c>
      <c r="Q461" s="30" t="str">
        <f>IF(SUM('Sales by Agent'!O461:Q461)&gt;0,"YES","NO")</f>
        <v>YES</v>
      </c>
      <c r="R461" s="30" t="str">
        <f>IF(SUM('Sales by Agent'!P461:R461)&gt;0,"YES","NO")</f>
        <v>YES</v>
      </c>
      <c r="S461" s="30" t="str">
        <f>IF(SUM('Sales by Agent'!Q461:S461)&gt;0,"YES","NO")</f>
        <v>YES</v>
      </c>
      <c r="T461" s="30" t="str">
        <f>IF(SUM('Sales by Agent'!R461:T461)&gt;0,"YES","NO")</f>
        <v>YES</v>
      </c>
      <c r="U461" s="30" t="str">
        <f>IF(SUM('Sales by Agent'!S461:U461)&gt;0,"YES","NO")</f>
        <v>YES</v>
      </c>
      <c r="V461" s="30" t="str">
        <f>IF(SUM('Sales by Agent'!T461:V461)&gt;0,"YES","NO")</f>
        <v>YES</v>
      </c>
      <c r="W461" s="30" t="str">
        <f>IF(SUM('Sales by Agent'!U461:W461)&gt;0,"YES","NO")</f>
        <v>YES</v>
      </c>
      <c r="X461" s="30" t="str">
        <f>IF(SUM('Sales by Agent'!V461:X461)&gt;0,"YES","NO")</f>
        <v>YES</v>
      </c>
      <c r="Y461" s="30" t="str">
        <f>IF(SUM('Sales by Agent'!W461:Y461)&gt;0,"YES","NO")</f>
        <v>YES</v>
      </c>
      <c r="Z461" s="30" t="str">
        <f>IF(SUM('Sales by Agent'!X461:Z461)&gt;0,"YES","NO")</f>
        <v>YES</v>
      </c>
      <c r="AA461" s="30" t="str">
        <f>IF(SUM('Sales by Agent'!Y461:AA461)&gt;0,"YES","NO")</f>
        <v>YES</v>
      </c>
      <c r="AB461" s="30" t="str">
        <f>IF(SUM('Sales by Agent'!Z461:AB461)&gt;0,"YES","NO")</f>
        <v>YES</v>
      </c>
      <c r="AC461" s="30" t="str">
        <f>IF(SUM('Sales by Agent'!AA461:AC461)&gt;0,"YES","NO")</f>
        <v>YES</v>
      </c>
      <c r="AD461" s="30" t="str">
        <f>IF(SUM('Sales by Agent'!AB461:AD461)&gt;0,"YES","NO")</f>
        <v>YES</v>
      </c>
      <c r="AE461" s="30" t="str">
        <f>IF(SUM('Sales by Agent'!AC461:AE461)&gt;0,"YES","NO")</f>
        <v>YES</v>
      </c>
      <c r="AF461" s="30" t="str">
        <f>IF(SUM('Sales by Agent'!AD461:AF461)&gt;0,"YES","NO")</f>
        <v>YES</v>
      </c>
      <c r="AG461" s="30" t="str">
        <f>IF(SUM('Sales by Agent'!AE461:AG461)&gt;0,"YES","NO")</f>
        <v>YES</v>
      </c>
      <c r="AH461" s="30" t="str">
        <f>IF(SUM('Sales by Agent'!AF461:AH461)&gt;0,"YES","NO")</f>
        <v>YES</v>
      </c>
      <c r="AI461" s="30" t="str">
        <f>IF(SUM('Sales by Agent'!AG461:AI461)&gt;0,"YES","NO")</f>
        <v>YES</v>
      </c>
      <c r="AJ461" s="30" t="str">
        <f>IF(SUM('Sales by Agent'!AH461:AJ461)&gt;0,"YES","NO")</f>
        <v>YES</v>
      </c>
      <c r="AK461" s="30" t="str">
        <f>IF(SUM('Sales by Agent'!AI461:AK461)&gt;0,"YES","NO")</f>
        <v>YES</v>
      </c>
      <c r="AL461" s="30" t="str">
        <f>IF(SUM('Sales by Agent'!AJ461:AL461)&gt;0,"YES","NO")</f>
        <v>YES</v>
      </c>
      <c r="AM461" s="30" t="str">
        <f>IF(SUM('Sales by Agent'!AK461:AM461)&gt;0,"YES","NO")</f>
        <v>YES</v>
      </c>
      <c r="AN461" s="30" t="str">
        <f>IF(SUM('Sales by Agent'!AL461:AN461)&gt;0,"YES","NO")</f>
        <v>YES</v>
      </c>
      <c r="AO461" s="30" t="str">
        <f>IF(SUM('Sales by Agent'!AM461:AO461)&gt;0,"YES","NO")</f>
        <v>YES</v>
      </c>
      <c r="AP461" s="30" t="str">
        <f>IF(SUM('Sales by Agent'!AN461:AP461)&gt;0,"YES","NO")</f>
        <v>YES</v>
      </c>
      <c r="AQ461" s="30" t="str">
        <f>IF(SUM('Sales by Agent'!AO461:AQ461)&gt;0,"YES","NO")</f>
        <v>YES</v>
      </c>
      <c r="AR461" s="30" t="str">
        <f>IF(SUM('Sales by Agent'!AP461:AR461)&gt;0,"YES","NO")</f>
        <v>YES</v>
      </c>
      <c r="AS461" s="30" t="str">
        <f>IF(SUM('Sales by Agent'!AQ461:AS461)&gt;0,"YES","NO")</f>
        <v>YES</v>
      </c>
      <c r="AT461" s="30" t="str">
        <f>IF(SUM('Sales by Agent'!AR461:AT461)&gt;0,"YES","NO")</f>
        <v>YES</v>
      </c>
      <c r="AU461" s="30" t="str">
        <f>IF(SUM('Sales by Agent'!AS461:AU461)&gt;0,"YES","NO")</f>
        <v>YES</v>
      </c>
      <c r="AV461" s="30" t="str">
        <f>IF(SUM('Sales by Agent'!AT461:AV461)&gt;0,"YES","NO")</f>
        <v>NO</v>
      </c>
      <c r="AW461" s="87"/>
      <c r="AX461" t="str">
        <f t="shared" si="79"/>
        <v>NO</v>
      </c>
      <c r="AY461" t="str">
        <f t="shared" si="80"/>
        <v>NO</v>
      </c>
      <c r="AZ461" t="str">
        <f t="shared" si="81"/>
        <v>NO</v>
      </c>
      <c r="BA461" t="str">
        <f t="shared" si="82"/>
        <v>NO</v>
      </c>
      <c r="BB461" t="str">
        <f t="shared" si="83"/>
        <v>NO</v>
      </c>
      <c r="BC461" t="str">
        <f t="shared" si="84"/>
        <v>NO</v>
      </c>
      <c r="BD461" t="str">
        <f t="shared" si="85"/>
        <v>NO</v>
      </c>
      <c r="BE461" t="str">
        <f t="shared" si="86"/>
        <v>NO</v>
      </c>
      <c r="BF461" t="str">
        <f t="shared" si="87"/>
        <v>NO</v>
      </c>
      <c r="BG461" t="str">
        <f t="shared" si="88"/>
        <v>NO</v>
      </c>
      <c r="BH461" t="str">
        <f t="shared" si="78"/>
        <v>NO</v>
      </c>
    </row>
    <row r="462" spans="1:60">
      <c r="A462" s="564" t="s">
        <v>150</v>
      </c>
      <c r="B462" s="564" t="s">
        <v>2769</v>
      </c>
      <c r="C462" s="564" t="s">
        <v>376</v>
      </c>
      <c r="D462" s="564" t="s">
        <v>954</v>
      </c>
      <c r="E462" s="564" t="s">
        <v>1005</v>
      </c>
      <c r="F462" s="565">
        <v>274900</v>
      </c>
      <c r="G462" s="30"/>
      <c r="H462" s="30"/>
      <c r="I462" s="30" t="str">
        <f>IF(SUM('Sales by Agent'!G462:I462)&gt;0,"YES","NO")</f>
        <v>NO</v>
      </c>
      <c r="J462" s="30" t="str">
        <f>IF(SUM('Sales by Agent'!H462:J462)&gt;0,"YES","NO")</f>
        <v>NO</v>
      </c>
      <c r="K462" s="30" t="str">
        <f>IF(SUM('Sales by Agent'!I462:K462)&gt;0,"YES","NO")</f>
        <v>NO</v>
      </c>
      <c r="L462" s="30" t="str">
        <f>IF(SUM('Sales by Agent'!J462:L462)&gt;0,"YES","NO")</f>
        <v>NO</v>
      </c>
      <c r="M462" s="30" t="str">
        <f>IF(SUM('Sales by Agent'!K462:M462)&gt;0,"YES","NO")</f>
        <v>YES</v>
      </c>
      <c r="N462" s="30" t="str">
        <f>IF(SUM('Sales by Agent'!L462:N462)&gt;0,"YES","NO")</f>
        <v>YES</v>
      </c>
      <c r="O462" s="30" t="str">
        <f>IF(SUM('Sales by Agent'!M462:O462)&gt;0,"YES","NO")</f>
        <v>YES</v>
      </c>
      <c r="P462" s="30" t="str">
        <f>IF(SUM('Sales by Agent'!N462:P462)&gt;0,"YES","NO")</f>
        <v>NO</v>
      </c>
      <c r="Q462" s="30" t="str">
        <f>IF(SUM('Sales by Agent'!O462:Q462)&gt;0,"YES","NO")</f>
        <v>NO</v>
      </c>
      <c r="R462" s="30" t="str">
        <f>IF(SUM('Sales by Agent'!P462:R462)&gt;0,"YES","NO")</f>
        <v>YES</v>
      </c>
      <c r="S462" s="30" t="str">
        <f>IF(SUM('Sales by Agent'!Q462:S462)&gt;0,"YES","NO")</f>
        <v>YES</v>
      </c>
      <c r="T462" s="30" t="str">
        <f>IF(SUM('Sales by Agent'!R462:T462)&gt;0,"YES","NO")</f>
        <v>YES</v>
      </c>
      <c r="U462" s="30" t="str">
        <f>IF(SUM('Sales by Agent'!S462:U462)&gt;0,"YES","NO")</f>
        <v>YES</v>
      </c>
      <c r="V462" s="30" t="str">
        <f>IF(SUM('Sales by Agent'!T462:V462)&gt;0,"YES","NO")</f>
        <v>YES</v>
      </c>
      <c r="W462" s="30" t="str">
        <f>IF(SUM('Sales by Agent'!U462:W462)&gt;0,"YES","NO")</f>
        <v>YES</v>
      </c>
      <c r="X462" s="30" t="str">
        <f>IF(SUM('Sales by Agent'!V462:X462)&gt;0,"YES","NO")</f>
        <v>YES</v>
      </c>
      <c r="Y462" s="30" t="str">
        <f>IF(SUM('Sales by Agent'!W462:Y462)&gt;0,"YES","NO")</f>
        <v>YES</v>
      </c>
      <c r="Z462" s="30" t="str">
        <f>IF(SUM('Sales by Agent'!X462:Z462)&gt;0,"YES","NO")</f>
        <v>YES</v>
      </c>
      <c r="AA462" s="30" t="str">
        <f>IF(SUM('Sales by Agent'!Y462:AA462)&gt;0,"YES","NO")</f>
        <v>YES</v>
      </c>
      <c r="AB462" s="30" t="str">
        <f>IF(SUM('Sales by Agent'!Z462:AB462)&gt;0,"YES","NO")</f>
        <v>YES</v>
      </c>
      <c r="AC462" s="30" t="str">
        <f>IF(SUM('Sales by Agent'!AA462:AC462)&gt;0,"YES","NO")</f>
        <v>YES</v>
      </c>
      <c r="AD462" s="30" t="str">
        <f>IF(SUM('Sales by Agent'!AB462:AD462)&gt;0,"YES","NO")</f>
        <v>YES</v>
      </c>
      <c r="AE462" s="30" t="str">
        <f>IF(SUM('Sales by Agent'!AC462:AE462)&gt;0,"YES","NO")</f>
        <v>YES</v>
      </c>
      <c r="AF462" s="30" t="str">
        <f>IF(SUM('Sales by Agent'!AD462:AF462)&gt;0,"YES","NO")</f>
        <v>YES</v>
      </c>
      <c r="AG462" s="30" t="str">
        <f>IF(SUM('Sales by Agent'!AE462:AG462)&gt;0,"YES","NO")</f>
        <v>NO</v>
      </c>
      <c r="AH462" s="30" t="str">
        <f>IF(SUM('Sales by Agent'!AF462:AH462)&gt;0,"YES","NO")</f>
        <v>NO</v>
      </c>
      <c r="AI462" s="30" t="str">
        <f>IF(SUM('Sales by Agent'!AG462:AI462)&gt;0,"YES","NO")</f>
        <v>NO</v>
      </c>
      <c r="AJ462" s="30" t="str">
        <f>IF(SUM('Sales by Agent'!AH462:AJ462)&gt;0,"YES","NO")</f>
        <v>NO</v>
      </c>
      <c r="AK462" s="30" t="str">
        <f>IF(SUM('Sales by Agent'!AI462:AK462)&gt;0,"YES","NO")</f>
        <v>NO</v>
      </c>
      <c r="AL462" s="30" t="str">
        <f>IF(SUM('Sales by Agent'!AJ462:AL462)&gt;0,"YES","NO")</f>
        <v>NO</v>
      </c>
      <c r="AM462" s="30" t="str">
        <f>IF(SUM('Sales by Agent'!AK462:AM462)&gt;0,"YES","NO")</f>
        <v>NO</v>
      </c>
      <c r="AN462" s="30" t="str">
        <f>IF(SUM('Sales by Agent'!AL462:AN462)&gt;0,"YES","NO")</f>
        <v>NO</v>
      </c>
      <c r="AO462" s="30" t="str">
        <f>IF(SUM('Sales by Agent'!AM462:AO462)&gt;0,"YES","NO")</f>
        <v>NO</v>
      </c>
      <c r="AP462" s="30" t="str">
        <f>IF(SUM('Sales by Agent'!AN462:AP462)&gt;0,"YES","NO")</f>
        <v>NO</v>
      </c>
      <c r="AQ462" s="30" t="str">
        <f>IF(SUM('Sales by Agent'!AO462:AQ462)&gt;0,"YES","NO")</f>
        <v>NO</v>
      </c>
      <c r="AR462" s="30" t="str">
        <f>IF(SUM('Sales by Agent'!AP462:AR462)&gt;0,"YES","NO")</f>
        <v>NO</v>
      </c>
      <c r="AS462" s="30" t="str">
        <f>IF(SUM('Sales by Agent'!AQ462:AS462)&gt;0,"YES","NO")</f>
        <v>NO</v>
      </c>
      <c r="AT462" s="30" t="str">
        <f>IF(SUM('Sales by Agent'!AR462:AT462)&gt;0,"YES","NO")</f>
        <v>NO</v>
      </c>
      <c r="AU462" s="30" t="str">
        <f>IF(SUM('Sales by Agent'!AS462:AU462)&gt;0,"YES","NO")</f>
        <v>NO</v>
      </c>
      <c r="AV462" s="30" t="str">
        <f>IF(SUM('Sales by Agent'!AT462:AV462)&gt;0,"YES","NO")</f>
        <v>NO</v>
      </c>
      <c r="AW462" s="87"/>
      <c r="AX462" t="str">
        <f t="shared" si="79"/>
        <v>NO</v>
      </c>
      <c r="AY462" t="str">
        <f t="shared" si="80"/>
        <v>NO</v>
      </c>
      <c r="AZ462" t="str">
        <f t="shared" si="81"/>
        <v>NEW INACTIVE</v>
      </c>
      <c r="BA462" t="str">
        <f t="shared" si="82"/>
        <v>NO</v>
      </c>
      <c r="BB462" t="str">
        <f t="shared" si="83"/>
        <v>NO</v>
      </c>
      <c r="BC462" t="str">
        <f t="shared" si="84"/>
        <v>NO</v>
      </c>
      <c r="BD462" t="str">
        <f t="shared" si="85"/>
        <v>NO</v>
      </c>
      <c r="BE462" t="str">
        <f t="shared" si="86"/>
        <v>NO</v>
      </c>
      <c r="BF462" t="str">
        <f t="shared" si="87"/>
        <v>NO</v>
      </c>
      <c r="BG462" t="str">
        <f t="shared" si="88"/>
        <v>NO</v>
      </c>
      <c r="BH462" t="str">
        <f t="shared" si="78"/>
        <v>NO</v>
      </c>
    </row>
    <row r="463" spans="1:60">
      <c r="A463" s="564" t="s">
        <v>39</v>
      </c>
      <c r="B463" s="564" t="s">
        <v>2770</v>
      </c>
      <c r="C463" s="564" t="s">
        <v>376</v>
      </c>
      <c r="D463" s="564" t="s">
        <v>954</v>
      </c>
      <c r="E463" s="564" t="s">
        <v>1005</v>
      </c>
      <c r="F463" s="565">
        <v>3522720</v>
      </c>
      <c r="G463" s="31"/>
      <c r="H463" s="87"/>
      <c r="I463" s="30" t="str">
        <f>IF(SUM('Sales by Agent'!G463:I463)&gt;0,"YES","NO")</f>
        <v>NO</v>
      </c>
      <c r="J463" s="30" t="str">
        <f>IF(SUM('Sales by Agent'!H463:J463)&gt;0,"YES","NO")</f>
        <v>NO</v>
      </c>
      <c r="K463" s="30" t="str">
        <f>IF(SUM('Sales by Agent'!I463:K463)&gt;0,"YES","NO")</f>
        <v>YES</v>
      </c>
      <c r="L463" s="30" t="str">
        <f>IF(SUM('Sales by Agent'!J463:L463)&gt;0,"YES","NO")</f>
        <v>YES</v>
      </c>
      <c r="M463" s="30" t="str">
        <f>IF(SUM('Sales by Agent'!K463:M463)&gt;0,"YES","NO")</f>
        <v>YES</v>
      </c>
      <c r="N463" s="30" t="str">
        <f>IF(SUM('Sales by Agent'!L463:N463)&gt;0,"YES","NO")</f>
        <v>YES</v>
      </c>
      <c r="O463" s="30" t="str">
        <f>IF(SUM('Sales by Agent'!M463:O463)&gt;0,"YES","NO")</f>
        <v>YES</v>
      </c>
      <c r="P463" s="30" t="str">
        <f>IF(SUM('Sales by Agent'!N463:P463)&gt;0,"YES","NO")</f>
        <v>YES</v>
      </c>
      <c r="Q463" s="30" t="str">
        <f>IF(SUM('Sales by Agent'!O463:Q463)&gt;0,"YES","NO")</f>
        <v>YES</v>
      </c>
      <c r="R463" s="30" t="str">
        <f>IF(SUM('Sales by Agent'!P463:R463)&gt;0,"YES","NO")</f>
        <v>YES</v>
      </c>
      <c r="S463" s="30" t="str">
        <f>IF(SUM('Sales by Agent'!Q463:S463)&gt;0,"YES","NO")</f>
        <v>YES</v>
      </c>
      <c r="T463" s="30" t="str">
        <f>IF(SUM('Sales by Agent'!R463:T463)&gt;0,"YES","NO")</f>
        <v>YES</v>
      </c>
      <c r="U463" s="30" t="str">
        <f>IF(SUM('Sales by Agent'!S463:U463)&gt;0,"YES","NO")</f>
        <v>YES</v>
      </c>
      <c r="V463" s="30" t="str">
        <f>IF(SUM('Sales by Agent'!T463:V463)&gt;0,"YES","NO")</f>
        <v>YES</v>
      </c>
      <c r="W463" s="30" t="str">
        <f>IF(SUM('Sales by Agent'!U463:W463)&gt;0,"YES","NO")</f>
        <v>YES</v>
      </c>
      <c r="X463" s="30" t="str">
        <f>IF(SUM('Sales by Agent'!V463:X463)&gt;0,"YES","NO")</f>
        <v>YES</v>
      </c>
      <c r="Y463" s="30" t="str">
        <f>IF(SUM('Sales by Agent'!W463:Y463)&gt;0,"YES","NO")</f>
        <v>YES</v>
      </c>
      <c r="Z463" s="30" t="str">
        <f>IF(SUM('Sales by Agent'!X463:Z463)&gt;0,"YES","NO")</f>
        <v>YES</v>
      </c>
      <c r="AA463" s="30" t="str">
        <f>IF(SUM('Sales by Agent'!Y463:AA463)&gt;0,"YES","NO")</f>
        <v>YES</v>
      </c>
      <c r="AB463" s="30" t="str">
        <f>IF(SUM('Sales by Agent'!Z463:AB463)&gt;0,"YES","NO")</f>
        <v>YES</v>
      </c>
      <c r="AC463" s="30" t="str">
        <f>IF(SUM('Sales by Agent'!AA463:AC463)&gt;0,"YES","NO")</f>
        <v>YES</v>
      </c>
      <c r="AD463" s="30" t="str">
        <f>IF(SUM('Sales by Agent'!AB463:AD463)&gt;0,"YES","NO")</f>
        <v>YES</v>
      </c>
      <c r="AE463" s="30" t="str">
        <f>IF(SUM('Sales by Agent'!AC463:AE463)&gt;0,"YES","NO")</f>
        <v>YES</v>
      </c>
      <c r="AF463" s="30" t="str">
        <f>IF(SUM('Sales by Agent'!AD463:AF463)&gt;0,"YES","NO")</f>
        <v>YES</v>
      </c>
      <c r="AG463" s="30" t="str">
        <f>IF(SUM('Sales by Agent'!AE463:AG463)&gt;0,"YES","NO")</f>
        <v>YES</v>
      </c>
      <c r="AH463" s="30" t="str">
        <f>IF(SUM('Sales by Agent'!AF463:AH463)&gt;0,"YES","NO")</f>
        <v>YES</v>
      </c>
      <c r="AI463" s="30" t="str">
        <f>IF(SUM('Sales by Agent'!AG463:AI463)&gt;0,"YES","NO")</f>
        <v>YES</v>
      </c>
      <c r="AJ463" s="30" t="str">
        <f>IF(SUM('Sales by Agent'!AH463:AJ463)&gt;0,"YES","NO")</f>
        <v>YES</v>
      </c>
      <c r="AK463" s="30" t="str">
        <f>IF(SUM('Sales by Agent'!AI463:AK463)&gt;0,"YES","NO")</f>
        <v>YES</v>
      </c>
      <c r="AL463" s="30" t="str">
        <f>IF(SUM('Sales by Agent'!AJ463:AL463)&gt;0,"YES","NO")</f>
        <v>YES</v>
      </c>
      <c r="AM463" s="30" t="str">
        <f>IF(SUM('Sales by Agent'!AK463:AM463)&gt;0,"YES","NO")</f>
        <v>YES</v>
      </c>
      <c r="AN463" s="30" t="str">
        <f>IF(SUM('Sales by Agent'!AL463:AN463)&gt;0,"YES","NO")</f>
        <v>YES</v>
      </c>
      <c r="AO463" s="30" t="str">
        <f>IF(SUM('Sales by Agent'!AM463:AO463)&gt;0,"YES","NO")</f>
        <v>YES</v>
      </c>
      <c r="AP463" s="30" t="str">
        <f>IF(SUM('Sales by Agent'!AN463:AP463)&gt;0,"YES","NO")</f>
        <v>YES</v>
      </c>
      <c r="AQ463" s="30" t="str">
        <f>IF(SUM('Sales by Agent'!AO463:AQ463)&gt;0,"YES","NO")</f>
        <v>YES</v>
      </c>
      <c r="AR463" s="30" t="str">
        <f>IF(SUM('Sales by Agent'!AP463:AR463)&gt;0,"YES","NO")</f>
        <v>YES</v>
      </c>
      <c r="AS463" s="30" t="str">
        <f>IF(SUM('Sales by Agent'!AQ463:AS463)&gt;0,"YES","NO")</f>
        <v>YES</v>
      </c>
      <c r="AT463" s="30" t="str">
        <f>IF(SUM('Sales by Agent'!AR463:AT463)&gt;0,"YES","NO")</f>
        <v>YES</v>
      </c>
      <c r="AU463" s="30" t="str">
        <f>IF(SUM('Sales by Agent'!AS463:AU463)&gt;0,"YES","NO")</f>
        <v>YES</v>
      </c>
      <c r="AV463" s="30" t="str">
        <f>IF(SUM('Sales by Agent'!AT463:AV463)&gt;0,"YES","NO")</f>
        <v>YES</v>
      </c>
      <c r="AW463" s="87"/>
      <c r="AX463" t="str">
        <f t="shared" si="79"/>
        <v>NO</v>
      </c>
      <c r="AY463" t="str">
        <f t="shared" si="80"/>
        <v>NO</v>
      </c>
      <c r="AZ463" t="str">
        <f t="shared" si="81"/>
        <v>NO</v>
      </c>
      <c r="BA463" t="str">
        <f t="shared" si="82"/>
        <v>NO</v>
      </c>
      <c r="BB463" t="str">
        <f t="shared" si="83"/>
        <v>NO</v>
      </c>
      <c r="BC463" t="str">
        <f t="shared" si="84"/>
        <v>NO</v>
      </c>
      <c r="BD463" t="str">
        <f t="shared" si="85"/>
        <v>NO</v>
      </c>
      <c r="BE463" t="str">
        <f t="shared" si="86"/>
        <v>NO</v>
      </c>
      <c r="BF463" t="str">
        <f t="shared" si="87"/>
        <v>NO</v>
      </c>
      <c r="BG463" t="str">
        <f t="shared" si="88"/>
        <v>NO</v>
      </c>
      <c r="BH463" t="str">
        <f t="shared" si="78"/>
        <v>NO</v>
      </c>
    </row>
    <row r="464" spans="1:60">
      <c r="A464" s="564" t="s">
        <v>2426</v>
      </c>
      <c r="B464" s="564" t="s">
        <v>2771</v>
      </c>
      <c r="C464" s="564" t="s">
        <v>376</v>
      </c>
      <c r="D464" s="564" t="s">
        <v>954</v>
      </c>
      <c r="E464" s="564" t="s">
        <v>1005</v>
      </c>
      <c r="F464" s="565">
        <v>61860</v>
      </c>
      <c r="G464" s="87"/>
      <c r="H464" s="31"/>
      <c r="I464" s="30" t="str">
        <f>IF(SUM('Sales by Agent'!G464:I464)&gt;0,"YES","NO")</f>
        <v>NO</v>
      </c>
      <c r="J464" s="30" t="str">
        <f>IF(SUM('Sales by Agent'!H464:J464)&gt;0,"YES","NO")</f>
        <v>NO</v>
      </c>
      <c r="K464" s="30" t="str">
        <f>IF(SUM('Sales by Agent'!I464:K464)&gt;0,"YES","NO")</f>
        <v>NO</v>
      </c>
      <c r="L464" s="30" t="str">
        <f>IF(SUM('Sales by Agent'!J464:L464)&gt;0,"YES","NO")</f>
        <v>NO</v>
      </c>
      <c r="M464" s="30" t="str">
        <f>IF(SUM('Sales by Agent'!K464:M464)&gt;0,"YES","NO")</f>
        <v>NO</v>
      </c>
      <c r="N464" s="30" t="str">
        <f>IF(SUM('Sales by Agent'!L464:N464)&gt;0,"YES","NO")</f>
        <v>NO</v>
      </c>
      <c r="O464" s="30" t="str">
        <f>IF(SUM('Sales by Agent'!M464:O464)&gt;0,"YES","NO")</f>
        <v>NO</v>
      </c>
      <c r="P464" s="30" t="str">
        <f>IF(SUM('Sales by Agent'!N464:P464)&gt;0,"YES","NO")</f>
        <v>NO</v>
      </c>
      <c r="Q464" s="30" t="str">
        <f>IF(SUM('Sales by Agent'!O464:Q464)&gt;0,"YES","NO")</f>
        <v>NO</v>
      </c>
      <c r="R464" s="30" t="str">
        <f>IF(SUM('Sales by Agent'!P464:R464)&gt;0,"YES","NO")</f>
        <v>NO</v>
      </c>
      <c r="S464" s="30" t="str">
        <f>IF(SUM('Sales by Agent'!Q464:S464)&gt;0,"YES","NO")</f>
        <v>NO</v>
      </c>
      <c r="T464" s="30" t="str">
        <f>IF(SUM('Sales by Agent'!R464:T464)&gt;0,"YES","NO")</f>
        <v>NO</v>
      </c>
      <c r="U464" s="30" t="str">
        <f>IF(SUM('Sales by Agent'!S464:U464)&gt;0,"YES","NO")</f>
        <v>NO</v>
      </c>
      <c r="V464" s="30" t="str">
        <f>IF(SUM('Sales by Agent'!T464:V464)&gt;0,"YES","NO")</f>
        <v>NO</v>
      </c>
      <c r="W464" s="30" t="str">
        <f>IF(SUM('Sales by Agent'!U464:W464)&gt;0,"YES","NO")</f>
        <v>NO</v>
      </c>
      <c r="X464" s="30" t="str">
        <f>IF(SUM('Sales by Agent'!V464:X464)&gt;0,"YES","NO")</f>
        <v>NO</v>
      </c>
      <c r="Y464" s="30" t="str">
        <f>IF(SUM('Sales by Agent'!W464:Y464)&gt;0,"YES","NO")</f>
        <v>NO</v>
      </c>
      <c r="Z464" s="30" t="str">
        <f>IF(SUM('Sales by Agent'!X464:Z464)&gt;0,"YES","NO")</f>
        <v>NO</v>
      </c>
      <c r="AA464" s="30" t="str">
        <f>IF(SUM('Sales by Agent'!Y464:AA464)&gt;0,"YES","NO")</f>
        <v>NO</v>
      </c>
      <c r="AB464" s="30" t="str">
        <f>IF(SUM('Sales by Agent'!Z464:AB464)&gt;0,"YES","NO")</f>
        <v>NO</v>
      </c>
      <c r="AC464" s="30" t="str">
        <f>IF(SUM('Sales by Agent'!AA464:AC464)&gt;0,"YES","NO")</f>
        <v>NO</v>
      </c>
      <c r="AD464" s="30" t="str">
        <f>IF(SUM('Sales by Agent'!AB464:AD464)&gt;0,"YES","NO")</f>
        <v>NO</v>
      </c>
      <c r="AE464" s="30" t="str">
        <f>IF(SUM('Sales by Agent'!AC464:AE464)&gt;0,"YES","NO")</f>
        <v>NO</v>
      </c>
      <c r="AF464" s="30" t="str">
        <f>IF(SUM('Sales by Agent'!AD464:AF464)&gt;0,"YES","NO")</f>
        <v>NO</v>
      </c>
      <c r="AG464" s="30" t="str">
        <f>IF(SUM('Sales by Agent'!AE464:AG464)&gt;0,"YES","NO")</f>
        <v>NO</v>
      </c>
      <c r="AH464" s="30" t="str">
        <f>IF(SUM('Sales by Agent'!AF464:AH464)&gt;0,"YES","NO")</f>
        <v>NO</v>
      </c>
      <c r="AI464" s="30" t="str">
        <f>IF(SUM('Sales by Agent'!AG464:AI464)&gt;0,"YES","NO")</f>
        <v>NO</v>
      </c>
      <c r="AJ464" s="30" t="str">
        <f>IF(SUM('Sales by Agent'!AH464:AJ464)&gt;0,"YES","NO")</f>
        <v>NO</v>
      </c>
      <c r="AK464" s="30" t="str">
        <f>IF(SUM('Sales by Agent'!AI464:AK464)&gt;0,"YES","NO")</f>
        <v>NO</v>
      </c>
      <c r="AL464" s="30" t="str">
        <f>IF(SUM('Sales by Agent'!AJ464:AL464)&gt;0,"YES","NO")</f>
        <v>NO</v>
      </c>
      <c r="AM464" s="30" t="str">
        <f>IF(SUM('Sales by Agent'!AK464:AM464)&gt;0,"YES","NO")</f>
        <v>NO</v>
      </c>
      <c r="AN464" s="30" t="str">
        <f>IF(SUM('Sales by Agent'!AL464:AN464)&gt;0,"YES","NO")</f>
        <v>NO</v>
      </c>
      <c r="AO464" s="30" t="str">
        <f>IF(SUM('Sales by Agent'!AM464:AO464)&gt;0,"YES","NO")</f>
        <v>NO</v>
      </c>
      <c r="AP464" s="30" t="str">
        <f>IF(SUM('Sales by Agent'!AN464:AP464)&gt;0,"YES","NO")</f>
        <v>NO</v>
      </c>
      <c r="AQ464" s="30" t="str">
        <f>IF(SUM('Sales by Agent'!AO464:AQ464)&gt;0,"YES","NO")</f>
        <v>NO</v>
      </c>
      <c r="AR464" s="30" t="str">
        <f>IF(SUM('Sales by Agent'!AP464:AR464)&gt;0,"YES","NO")</f>
        <v>NO</v>
      </c>
      <c r="AS464" s="30" t="str">
        <f>IF(SUM('Sales by Agent'!AQ464:AS464)&gt;0,"YES","NO")</f>
        <v>NO</v>
      </c>
      <c r="AT464" s="30" t="str">
        <f>IF(SUM('Sales by Agent'!AR464:AT464)&gt;0,"YES","NO")</f>
        <v>NO</v>
      </c>
      <c r="AU464" s="30" t="str">
        <f>IF(SUM('Sales by Agent'!AS464:AU464)&gt;0,"YES","NO")</f>
        <v>YES</v>
      </c>
      <c r="AV464" s="30" t="str">
        <f>IF(SUM('Sales by Agent'!AT464:AV464)&gt;0,"YES","NO")</f>
        <v>YES</v>
      </c>
      <c r="AW464" s="87"/>
      <c r="AX464" t="str">
        <f t="shared" si="79"/>
        <v>NO</v>
      </c>
      <c r="AY464" t="str">
        <f t="shared" si="80"/>
        <v>NO</v>
      </c>
      <c r="AZ464" t="str">
        <f t="shared" si="81"/>
        <v>NO</v>
      </c>
      <c r="BA464" t="str">
        <f t="shared" si="82"/>
        <v>NO</v>
      </c>
      <c r="BB464" t="str">
        <f t="shared" si="83"/>
        <v>NO</v>
      </c>
      <c r="BC464" t="str">
        <f t="shared" si="84"/>
        <v>NO</v>
      </c>
      <c r="BD464" t="str">
        <f t="shared" si="85"/>
        <v>NO</v>
      </c>
      <c r="BE464" t="str">
        <f t="shared" si="86"/>
        <v>NO</v>
      </c>
      <c r="BF464" t="str">
        <f t="shared" si="87"/>
        <v>NO</v>
      </c>
      <c r="BG464" t="str">
        <f t="shared" si="88"/>
        <v>NO</v>
      </c>
      <c r="BH464" t="str">
        <f t="shared" si="78"/>
        <v>NO</v>
      </c>
    </row>
    <row r="465" spans="1:60">
      <c r="A465" s="564" t="s">
        <v>263</v>
      </c>
      <c r="B465" s="564" t="s">
        <v>2772</v>
      </c>
      <c r="C465" s="564" t="s">
        <v>376</v>
      </c>
      <c r="D465" s="564" t="s">
        <v>954</v>
      </c>
      <c r="E465" s="564" t="s">
        <v>1005</v>
      </c>
      <c r="F465" s="565">
        <v>5057060</v>
      </c>
      <c r="G465" s="31"/>
      <c r="H465" s="31"/>
      <c r="I465" s="30" t="str">
        <f>IF(SUM('Sales by Agent'!G465:I465)&gt;0,"YES","NO")</f>
        <v>NO</v>
      </c>
      <c r="J465" s="30" t="str">
        <f>IF(SUM('Sales by Agent'!H465:J465)&gt;0,"YES","NO")</f>
        <v>NO</v>
      </c>
      <c r="K465" s="30" t="str">
        <f>IF(SUM('Sales by Agent'!I465:K465)&gt;0,"YES","NO")</f>
        <v>YES</v>
      </c>
      <c r="L465" s="30" t="str">
        <f>IF(SUM('Sales by Agent'!J465:L465)&gt;0,"YES","NO")</f>
        <v>YES</v>
      </c>
      <c r="M465" s="30" t="str">
        <f>IF(SUM('Sales by Agent'!K465:M465)&gt;0,"YES","NO")</f>
        <v>YES</v>
      </c>
      <c r="N465" s="30" t="str">
        <f>IF(SUM('Sales by Agent'!L465:N465)&gt;0,"YES","NO")</f>
        <v>YES</v>
      </c>
      <c r="O465" s="30" t="str">
        <f>IF(SUM('Sales by Agent'!M465:O465)&gt;0,"YES","NO")</f>
        <v>YES</v>
      </c>
      <c r="P465" s="30" t="str">
        <f>IF(SUM('Sales by Agent'!N465:P465)&gt;0,"YES","NO")</f>
        <v>YES</v>
      </c>
      <c r="Q465" s="30" t="str">
        <f>IF(SUM('Sales by Agent'!O465:Q465)&gt;0,"YES","NO")</f>
        <v>YES</v>
      </c>
      <c r="R465" s="30" t="str">
        <f>IF(SUM('Sales by Agent'!P465:R465)&gt;0,"YES","NO")</f>
        <v>YES</v>
      </c>
      <c r="S465" s="30" t="str">
        <f>IF(SUM('Sales by Agent'!Q465:S465)&gt;0,"YES","NO")</f>
        <v>YES</v>
      </c>
      <c r="T465" s="30" t="str">
        <f>IF(SUM('Sales by Agent'!R465:T465)&gt;0,"YES","NO")</f>
        <v>YES</v>
      </c>
      <c r="U465" s="30" t="str">
        <f>IF(SUM('Sales by Agent'!S465:U465)&gt;0,"YES","NO")</f>
        <v>YES</v>
      </c>
      <c r="V465" s="30" t="str">
        <f>IF(SUM('Sales by Agent'!T465:V465)&gt;0,"YES","NO")</f>
        <v>YES</v>
      </c>
      <c r="W465" s="30" t="str">
        <f>IF(SUM('Sales by Agent'!U465:W465)&gt;0,"YES","NO")</f>
        <v>YES</v>
      </c>
      <c r="X465" s="30" t="str">
        <f>IF(SUM('Sales by Agent'!V465:X465)&gt;0,"YES","NO")</f>
        <v>YES</v>
      </c>
      <c r="Y465" s="30" t="str">
        <f>IF(SUM('Sales by Agent'!W465:Y465)&gt;0,"YES","NO")</f>
        <v>YES</v>
      </c>
      <c r="Z465" s="30" t="str">
        <f>IF(SUM('Sales by Agent'!X465:Z465)&gt;0,"YES","NO")</f>
        <v>YES</v>
      </c>
      <c r="AA465" s="30" t="str">
        <f>IF(SUM('Sales by Agent'!Y465:AA465)&gt;0,"YES","NO")</f>
        <v>YES</v>
      </c>
      <c r="AB465" s="30" t="str">
        <f>IF(SUM('Sales by Agent'!Z465:AB465)&gt;0,"YES","NO")</f>
        <v>YES</v>
      </c>
      <c r="AC465" s="30" t="str">
        <f>IF(SUM('Sales by Agent'!AA465:AC465)&gt;0,"YES","NO")</f>
        <v>YES</v>
      </c>
      <c r="AD465" s="30" t="str">
        <f>IF(SUM('Sales by Agent'!AB465:AD465)&gt;0,"YES","NO")</f>
        <v>YES</v>
      </c>
      <c r="AE465" s="30" t="str">
        <f>IF(SUM('Sales by Agent'!AC465:AE465)&gt;0,"YES","NO")</f>
        <v>YES</v>
      </c>
      <c r="AF465" s="30" t="str">
        <f>IF(SUM('Sales by Agent'!AD465:AF465)&gt;0,"YES","NO")</f>
        <v>YES</v>
      </c>
      <c r="AG465" s="30" t="str">
        <f>IF(SUM('Sales by Agent'!AE465:AG465)&gt;0,"YES","NO")</f>
        <v>YES</v>
      </c>
      <c r="AH465" s="30" t="str">
        <f>IF(SUM('Sales by Agent'!AF465:AH465)&gt;0,"YES","NO")</f>
        <v>YES</v>
      </c>
      <c r="AI465" s="30" t="str">
        <f>IF(SUM('Sales by Agent'!AG465:AI465)&gt;0,"YES","NO")</f>
        <v>YES</v>
      </c>
      <c r="AJ465" s="30" t="str">
        <f>IF(SUM('Sales by Agent'!AH465:AJ465)&gt;0,"YES","NO")</f>
        <v>YES</v>
      </c>
      <c r="AK465" s="30" t="str">
        <f>IF(SUM('Sales by Agent'!AI465:AK465)&gt;0,"YES","NO")</f>
        <v>YES</v>
      </c>
      <c r="AL465" s="30" t="str">
        <f>IF(SUM('Sales by Agent'!AJ465:AL465)&gt;0,"YES","NO")</f>
        <v>YES</v>
      </c>
      <c r="AM465" s="30" t="str">
        <f>IF(SUM('Sales by Agent'!AK465:AM465)&gt;0,"YES","NO")</f>
        <v>YES</v>
      </c>
      <c r="AN465" s="30" t="str">
        <f>IF(SUM('Sales by Agent'!AL465:AN465)&gt;0,"YES","NO")</f>
        <v>YES</v>
      </c>
      <c r="AO465" s="30" t="str">
        <f>IF(SUM('Sales by Agent'!AM465:AO465)&gt;0,"YES","NO")</f>
        <v>YES</v>
      </c>
      <c r="AP465" s="30" t="str">
        <f>IF(SUM('Sales by Agent'!AN465:AP465)&gt;0,"YES","NO")</f>
        <v>YES</v>
      </c>
      <c r="AQ465" s="30" t="str">
        <f>IF(SUM('Sales by Agent'!AO465:AQ465)&gt;0,"YES","NO")</f>
        <v>YES</v>
      </c>
      <c r="AR465" s="30" t="str">
        <f>IF(SUM('Sales by Agent'!AP465:AR465)&gt;0,"YES","NO")</f>
        <v>YES</v>
      </c>
      <c r="AS465" s="30" t="str">
        <f>IF(SUM('Sales by Agent'!AQ465:AS465)&gt;0,"YES","NO")</f>
        <v>YES</v>
      </c>
      <c r="AT465" s="30" t="str">
        <f>IF(SUM('Sales by Agent'!AR465:AT465)&gt;0,"YES","NO")</f>
        <v>YES</v>
      </c>
      <c r="AU465" s="30" t="str">
        <f>IF(SUM('Sales by Agent'!AS465:AU465)&gt;0,"YES","NO")</f>
        <v>YES</v>
      </c>
      <c r="AV465" s="30" t="str">
        <f>IF(SUM('Sales by Agent'!AT465:AV465)&gt;0,"YES","NO")</f>
        <v>YES</v>
      </c>
      <c r="AW465" s="87"/>
      <c r="AX465" t="str">
        <f t="shared" si="79"/>
        <v>NO</v>
      </c>
      <c r="AY465" t="str">
        <f t="shared" si="80"/>
        <v>NO</v>
      </c>
      <c r="AZ465" t="str">
        <f t="shared" si="81"/>
        <v>NO</v>
      </c>
      <c r="BA465" t="str">
        <f t="shared" si="82"/>
        <v>NO</v>
      </c>
      <c r="BB465" t="str">
        <f t="shared" si="83"/>
        <v>NO</v>
      </c>
      <c r="BC465" t="str">
        <f t="shared" si="84"/>
        <v>NO</v>
      </c>
      <c r="BD465" t="str">
        <f t="shared" si="85"/>
        <v>NO</v>
      </c>
      <c r="BE465" t="str">
        <f t="shared" si="86"/>
        <v>NO</v>
      </c>
      <c r="BF465" t="str">
        <f t="shared" si="87"/>
        <v>NO</v>
      </c>
      <c r="BG465" t="str">
        <f t="shared" si="88"/>
        <v>NO</v>
      </c>
      <c r="BH465" t="str">
        <f t="shared" si="78"/>
        <v>NO</v>
      </c>
    </row>
    <row r="466" spans="1:60">
      <c r="A466" s="564" t="s">
        <v>2416</v>
      </c>
      <c r="B466" s="564" t="s">
        <v>2773</v>
      </c>
      <c r="C466" s="564" t="s">
        <v>376</v>
      </c>
      <c r="D466" s="564" t="s">
        <v>954</v>
      </c>
      <c r="E466" s="564" t="s">
        <v>1005</v>
      </c>
      <c r="F466" s="565">
        <v>127230</v>
      </c>
      <c r="G466" s="31"/>
      <c r="H466" s="31"/>
      <c r="I466" s="30" t="str">
        <f>IF(SUM('Sales by Agent'!G466:I466)&gt;0,"YES","NO")</f>
        <v>NO</v>
      </c>
      <c r="J466" s="30" t="str">
        <f>IF(SUM('Sales by Agent'!H466:J466)&gt;0,"YES","NO")</f>
        <v>NO</v>
      </c>
      <c r="K466" s="30" t="str">
        <f>IF(SUM('Sales by Agent'!I466:K466)&gt;0,"YES","NO")</f>
        <v>NO</v>
      </c>
      <c r="L466" s="30" t="str">
        <f>IF(SUM('Sales by Agent'!J466:L466)&gt;0,"YES","NO")</f>
        <v>NO</v>
      </c>
      <c r="M466" s="30" t="str">
        <f>IF(SUM('Sales by Agent'!K466:M466)&gt;0,"YES","NO")</f>
        <v>NO</v>
      </c>
      <c r="N466" s="30" t="str">
        <f>IF(SUM('Sales by Agent'!L466:N466)&gt;0,"YES","NO")</f>
        <v>NO</v>
      </c>
      <c r="O466" s="30" t="str">
        <f>IF(SUM('Sales by Agent'!M466:O466)&gt;0,"YES","NO")</f>
        <v>NO</v>
      </c>
      <c r="P466" s="30" t="str">
        <f>IF(SUM('Sales by Agent'!N466:P466)&gt;0,"YES","NO")</f>
        <v>NO</v>
      </c>
      <c r="Q466" s="30" t="str">
        <f>IF(SUM('Sales by Agent'!O466:Q466)&gt;0,"YES","NO")</f>
        <v>NO</v>
      </c>
      <c r="R466" s="30" t="str">
        <f>IF(SUM('Sales by Agent'!P466:R466)&gt;0,"YES","NO")</f>
        <v>NO</v>
      </c>
      <c r="S466" s="30" t="str">
        <f>IF(SUM('Sales by Agent'!Q466:S466)&gt;0,"YES","NO")</f>
        <v>NO</v>
      </c>
      <c r="T466" s="30" t="str">
        <f>IF(SUM('Sales by Agent'!R466:T466)&gt;0,"YES","NO")</f>
        <v>NO</v>
      </c>
      <c r="U466" s="30" t="str">
        <f>IF(SUM('Sales by Agent'!S466:U466)&gt;0,"YES","NO")</f>
        <v>NO</v>
      </c>
      <c r="V466" s="30" t="str">
        <f>IF(SUM('Sales by Agent'!T466:V466)&gt;0,"YES","NO")</f>
        <v>NO</v>
      </c>
      <c r="W466" s="30" t="str">
        <f>IF(SUM('Sales by Agent'!U466:W466)&gt;0,"YES","NO")</f>
        <v>NO</v>
      </c>
      <c r="X466" s="30" t="str">
        <f>IF(SUM('Sales by Agent'!V466:X466)&gt;0,"YES","NO")</f>
        <v>NO</v>
      </c>
      <c r="Y466" s="30" t="str">
        <f>IF(SUM('Sales by Agent'!W466:Y466)&gt;0,"YES","NO")</f>
        <v>NO</v>
      </c>
      <c r="Z466" s="30" t="str">
        <f>IF(SUM('Sales by Agent'!X466:Z466)&gt;0,"YES","NO")</f>
        <v>NO</v>
      </c>
      <c r="AA466" s="30" t="str">
        <f>IF(SUM('Sales by Agent'!Y466:AA466)&gt;0,"YES","NO")</f>
        <v>NO</v>
      </c>
      <c r="AB466" s="30" t="str">
        <f>IF(SUM('Sales by Agent'!Z466:AB466)&gt;0,"YES","NO")</f>
        <v>NO</v>
      </c>
      <c r="AC466" s="30" t="str">
        <f>IF(SUM('Sales by Agent'!AA466:AC466)&gt;0,"YES","NO")</f>
        <v>NO</v>
      </c>
      <c r="AD466" s="30" t="str">
        <f>IF(SUM('Sales by Agent'!AB466:AD466)&gt;0,"YES","NO")</f>
        <v>NO</v>
      </c>
      <c r="AE466" s="30" t="str">
        <f>IF(SUM('Sales by Agent'!AC466:AE466)&gt;0,"YES","NO")</f>
        <v>NO</v>
      </c>
      <c r="AF466" s="30" t="str">
        <f>IF(SUM('Sales by Agent'!AD466:AF466)&gt;0,"YES","NO")</f>
        <v>NO</v>
      </c>
      <c r="AG466" s="30" t="str">
        <f>IF(SUM('Sales by Agent'!AE466:AG466)&gt;0,"YES","NO")</f>
        <v>NO</v>
      </c>
      <c r="AH466" s="30" t="str">
        <f>IF(SUM('Sales by Agent'!AF466:AH466)&gt;0,"YES","NO")</f>
        <v>NO</v>
      </c>
      <c r="AI466" s="30" t="str">
        <f>IF(SUM('Sales by Agent'!AG466:AI466)&gt;0,"YES","NO")</f>
        <v>NO</v>
      </c>
      <c r="AJ466" s="30" t="str">
        <f>IF(SUM('Sales by Agent'!AH466:AJ466)&gt;0,"YES","NO")</f>
        <v>NO</v>
      </c>
      <c r="AK466" s="30" t="str">
        <f>IF(SUM('Sales by Agent'!AI466:AK466)&gt;0,"YES","NO")</f>
        <v>NO</v>
      </c>
      <c r="AL466" s="30" t="str">
        <f>IF(SUM('Sales by Agent'!AJ466:AL466)&gt;0,"YES","NO")</f>
        <v>NO</v>
      </c>
      <c r="AM466" s="30" t="str">
        <f>IF(SUM('Sales by Agent'!AK466:AM466)&gt;0,"YES","NO")</f>
        <v>NO</v>
      </c>
      <c r="AN466" s="30" t="str">
        <f>IF(SUM('Sales by Agent'!AL466:AN466)&gt;0,"YES","NO")</f>
        <v>NO</v>
      </c>
      <c r="AO466" s="30" t="str">
        <f>IF(SUM('Sales by Agent'!AM466:AO466)&gt;0,"YES","NO")</f>
        <v>NO</v>
      </c>
      <c r="AP466" s="30" t="str">
        <f>IF(SUM('Sales by Agent'!AN466:AP466)&gt;0,"YES","NO")</f>
        <v>NO</v>
      </c>
      <c r="AQ466" s="30" t="str">
        <f>IF(SUM('Sales by Agent'!AO466:AQ466)&gt;0,"YES","NO")</f>
        <v>NO</v>
      </c>
      <c r="AR466" s="30" t="str">
        <f>IF(SUM('Sales by Agent'!AP466:AR466)&gt;0,"YES","NO")</f>
        <v>NO</v>
      </c>
      <c r="AS466" s="30" t="str">
        <f>IF(SUM('Sales by Agent'!AQ466:AS466)&gt;0,"YES","NO")</f>
        <v>NO</v>
      </c>
      <c r="AT466" s="30" t="str">
        <f>IF(SUM('Sales by Agent'!AR466:AT466)&gt;0,"YES","NO")</f>
        <v>NO</v>
      </c>
      <c r="AU466" s="30" t="str">
        <f>IF(SUM('Sales by Agent'!AS466:AU466)&gt;0,"YES","NO")</f>
        <v>YES</v>
      </c>
      <c r="AV466" s="30" t="str">
        <f>IF(SUM('Sales by Agent'!AT466:AV466)&gt;0,"YES","NO")</f>
        <v>YES</v>
      </c>
      <c r="AW466" s="87"/>
      <c r="AX466" t="str">
        <f t="shared" si="79"/>
        <v>NO</v>
      </c>
      <c r="AY466" t="str">
        <f t="shared" si="80"/>
        <v>NO</v>
      </c>
      <c r="AZ466" t="str">
        <f t="shared" si="81"/>
        <v>NO</v>
      </c>
      <c r="BA466" t="str">
        <f t="shared" si="82"/>
        <v>NO</v>
      </c>
      <c r="BB466" t="str">
        <f t="shared" si="83"/>
        <v>NO</v>
      </c>
      <c r="BC466" t="str">
        <f t="shared" si="84"/>
        <v>NO</v>
      </c>
      <c r="BD466" t="str">
        <f t="shared" si="85"/>
        <v>NO</v>
      </c>
      <c r="BE466" t="str">
        <f t="shared" si="86"/>
        <v>NO</v>
      </c>
      <c r="BF466" t="str">
        <f t="shared" si="87"/>
        <v>NO</v>
      </c>
      <c r="BG466" t="str">
        <f t="shared" si="88"/>
        <v>NO</v>
      </c>
      <c r="BH466" t="str">
        <f t="shared" si="78"/>
        <v>NO</v>
      </c>
    </row>
    <row r="467" spans="1:60">
      <c r="A467" s="564" t="s">
        <v>59</v>
      </c>
      <c r="B467" s="564" t="s">
        <v>2774</v>
      </c>
      <c r="C467" s="564" t="s">
        <v>376</v>
      </c>
      <c r="D467" s="564" t="s">
        <v>954</v>
      </c>
      <c r="E467" s="564" t="s">
        <v>1005</v>
      </c>
      <c r="F467" s="565">
        <v>218800</v>
      </c>
      <c r="G467" s="31"/>
      <c r="H467" s="31"/>
      <c r="I467" s="30" t="str">
        <f>IF(SUM('Sales by Agent'!G467:I467)&gt;0,"YES","NO")</f>
        <v>NO</v>
      </c>
      <c r="J467" s="30" t="str">
        <f>IF(SUM('Sales by Agent'!H467:J467)&gt;0,"YES","NO")</f>
        <v>NO</v>
      </c>
      <c r="K467" s="30" t="str">
        <f>IF(SUM('Sales by Agent'!I467:K467)&gt;0,"YES","NO")</f>
        <v>NO</v>
      </c>
      <c r="L467" s="30" t="str">
        <f>IF(SUM('Sales by Agent'!J467:L467)&gt;0,"YES","NO")</f>
        <v>NO</v>
      </c>
      <c r="M467" s="30" t="str">
        <f>IF(SUM('Sales by Agent'!K467:M467)&gt;0,"YES","NO")</f>
        <v>NO</v>
      </c>
      <c r="N467" s="30" t="str">
        <f>IF(SUM('Sales by Agent'!L467:N467)&gt;0,"YES","NO")</f>
        <v>NO</v>
      </c>
      <c r="O467" s="30" t="str">
        <f>IF(SUM('Sales by Agent'!M467:O467)&gt;0,"YES","NO")</f>
        <v>NO</v>
      </c>
      <c r="P467" s="30" t="str">
        <f>IF(SUM('Sales by Agent'!N467:P467)&gt;0,"YES","NO")</f>
        <v>NO</v>
      </c>
      <c r="Q467" s="30" t="str">
        <f>IF(SUM('Sales by Agent'!O467:Q467)&gt;0,"YES","NO")</f>
        <v>NO</v>
      </c>
      <c r="R467" s="30" t="str">
        <f>IF(SUM('Sales by Agent'!P467:R467)&gt;0,"YES","NO")</f>
        <v>NO</v>
      </c>
      <c r="S467" s="30" t="str">
        <f>IF(SUM('Sales by Agent'!Q467:S467)&gt;0,"YES","NO")</f>
        <v>NO</v>
      </c>
      <c r="T467" s="30" t="str">
        <f>IF(SUM('Sales by Agent'!R467:T467)&gt;0,"YES","NO")</f>
        <v>NO</v>
      </c>
      <c r="U467" s="30" t="str">
        <f>IF(SUM('Sales by Agent'!S467:U467)&gt;0,"YES","NO")</f>
        <v>NO</v>
      </c>
      <c r="V467" s="30" t="str">
        <f>IF(SUM('Sales by Agent'!T467:V467)&gt;0,"YES","NO")</f>
        <v>NO</v>
      </c>
      <c r="W467" s="30" t="str">
        <f>IF(SUM('Sales by Agent'!U467:W467)&gt;0,"YES","NO")</f>
        <v>YES</v>
      </c>
      <c r="X467" s="30" t="str">
        <f>IF(SUM('Sales by Agent'!V467:X467)&gt;0,"YES","NO")</f>
        <v>YES</v>
      </c>
      <c r="Y467" s="30" t="str">
        <f>IF(SUM('Sales by Agent'!W467:Y467)&gt;0,"YES","NO")</f>
        <v>YES</v>
      </c>
      <c r="Z467" s="30" t="str">
        <f>IF(SUM('Sales by Agent'!X467:Z467)&gt;0,"YES","NO")</f>
        <v>YES</v>
      </c>
      <c r="AA467" s="30" t="str">
        <f>IF(SUM('Sales by Agent'!Y467:AA467)&gt;0,"YES","NO")</f>
        <v>YES</v>
      </c>
      <c r="AB467" s="30" t="str">
        <f>IF(SUM('Sales by Agent'!Z467:AB467)&gt;0,"YES","NO")</f>
        <v>YES</v>
      </c>
      <c r="AC467" s="30" t="str">
        <f>IF(SUM('Sales by Agent'!AA467:AC467)&gt;0,"YES","NO")</f>
        <v>YES</v>
      </c>
      <c r="AD467" s="30" t="str">
        <f>IF(SUM('Sales by Agent'!AB467:AD467)&gt;0,"YES","NO")</f>
        <v>YES</v>
      </c>
      <c r="AE467" s="30" t="str">
        <f>IF(SUM('Sales by Agent'!AC467:AE467)&gt;0,"YES","NO")</f>
        <v>NO</v>
      </c>
      <c r="AF467" s="30" t="str">
        <f>IF(SUM('Sales by Agent'!AD467:AF467)&gt;0,"YES","NO")</f>
        <v>NO</v>
      </c>
      <c r="AG467" s="30" t="str">
        <f>IF(SUM('Sales by Agent'!AE467:AG467)&gt;0,"YES","NO")</f>
        <v>NO</v>
      </c>
      <c r="AH467" s="30" t="str">
        <f>IF(SUM('Sales by Agent'!AF467:AH467)&gt;0,"YES","NO")</f>
        <v>NO</v>
      </c>
      <c r="AI467" s="30" t="str">
        <f>IF(SUM('Sales by Agent'!AG467:AI467)&gt;0,"YES","NO")</f>
        <v>NO</v>
      </c>
      <c r="AJ467" s="30" t="str">
        <f>IF(SUM('Sales by Agent'!AH467:AJ467)&gt;0,"YES","NO")</f>
        <v>NO</v>
      </c>
      <c r="AK467" s="30" t="str">
        <f>IF(SUM('Sales by Agent'!AI467:AK467)&gt;0,"YES","NO")</f>
        <v>NO</v>
      </c>
      <c r="AL467" s="30" t="str">
        <f>IF(SUM('Sales by Agent'!AJ467:AL467)&gt;0,"YES","NO")</f>
        <v>NO</v>
      </c>
      <c r="AM467" s="30" t="str">
        <f>IF(SUM('Sales by Agent'!AK467:AM467)&gt;0,"YES","NO")</f>
        <v>NO</v>
      </c>
      <c r="AN467" s="30" t="str">
        <f>IF(SUM('Sales by Agent'!AL467:AN467)&gt;0,"YES","NO")</f>
        <v>NO</v>
      </c>
      <c r="AO467" s="30" t="str">
        <f>IF(SUM('Sales by Agent'!AM467:AO467)&gt;0,"YES","NO")</f>
        <v>NO</v>
      </c>
      <c r="AP467" s="30" t="str">
        <f>IF(SUM('Sales by Agent'!AN467:AP467)&gt;0,"YES","NO")</f>
        <v>NO</v>
      </c>
      <c r="AQ467" s="30" t="str">
        <f>IF(SUM('Sales by Agent'!AO467:AQ467)&gt;0,"YES","NO")</f>
        <v>NO</v>
      </c>
      <c r="AR467" s="30" t="str">
        <f>IF(SUM('Sales by Agent'!AP467:AR467)&gt;0,"YES","NO")</f>
        <v>NO</v>
      </c>
      <c r="AS467" s="30" t="str">
        <f>IF(SUM('Sales by Agent'!AQ467:AS467)&gt;0,"YES","NO")</f>
        <v>NO</v>
      </c>
      <c r="AT467" s="30" t="str">
        <f>IF(SUM('Sales by Agent'!AR467:AT467)&gt;0,"YES","NO")</f>
        <v>NO</v>
      </c>
      <c r="AU467" s="30" t="str">
        <f>IF(SUM('Sales by Agent'!AS467:AU467)&gt;0,"YES","NO")</f>
        <v>NO</v>
      </c>
      <c r="AV467" s="30" t="str">
        <f>IF(SUM('Sales by Agent'!AT467:AV467)&gt;0,"YES","NO")</f>
        <v>NO</v>
      </c>
      <c r="AW467" s="87"/>
      <c r="AX467" t="str">
        <f t="shared" si="79"/>
        <v>NEW INACTIVE</v>
      </c>
      <c r="AY467" t="str">
        <f t="shared" si="80"/>
        <v>NO</v>
      </c>
      <c r="AZ467" t="str">
        <f t="shared" si="81"/>
        <v>NO</v>
      </c>
      <c r="BA467" t="str">
        <f t="shared" si="82"/>
        <v>NO</v>
      </c>
      <c r="BB467" t="str">
        <f t="shared" si="83"/>
        <v>NO</v>
      </c>
      <c r="BC467" t="str">
        <f t="shared" si="84"/>
        <v>NO</v>
      </c>
      <c r="BD467" t="str">
        <f t="shared" si="85"/>
        <v>NO</v>
      </c>
      <c r="BE467" t="str">
        <f t="shared" si="86"/>
        <v>NO</v>
      </c>
      <c r="BF467" t="str">
        <f t="shared" si="87"/>
        <v>NO</v>
      </c>
      <c r="BG467" t="str">
        <f t="shared" si="88"/>
        <v>NO</v>
      </c>
      <c r="BH467" t="str">
        <f t="shared" si="78"/>
        <v>NO</v>
      </c>
    </row>
    <row r="468" spans="1:60">
      <c r="A468" s="564" t="s">
        <v>71</v>
      </c>
      <c r="B468" s="564" t="s">
        <v>2775</v>
      </c>
      <c r="C468" s="564" t="s">
        <v>376</v>
      </c>
      <c r="D468" s="564" t="s">
        <v>954</v>
      </c>
      <c r="E468" s="564" t="s">
        <v>1005</v>
      </c>
      <c r="F468" s="565">
        <v>587150</v>
      </c>
      <c r="G468" s="86"/>
      <c r="H468" s="86"/>
      <c r="I468" s="30" t="str">
        <f>IF(SUM('Sales by Agent'!G468:I468)&gt;0,"YES","NO")</f>
        <v>NO</v>
      </c>
      <c r="J468" s="30" t="str">
        <f>IF(SUM('Sales by Agent'!H468:J468)&gt;0,"YES","NO")</f>
        <v>NO</v>
      </c>
      <c r="K468" s="30" t="str">
        <f>IF(SUM('Sales by Agent'!I468:K468)&gt;0,"YES","NO")</f>
        <v>NO</v>
      </c>
      <c r="L468" s="30" t="str">
        <f>IF(SUM('Sales by Agent'!J468:L468)&gt;0,"YES","NO")</f>
        <v>NO</v>
      </c>
      <c r="M468" s="30" t="str">
        <f>IF(SUM('Sales by Agent'!K468:M468)&gt;0,"YES","NO")</f>
        <v>YES</v>
      </c>
      <c r="N468" s="30" t="str">
        <f>IF(SUM('Sales by Agent'!L468:N468)&gt;0,"YES","NO")</f>
        <v>YES</v>
      </c>
      <c r="O468" s="30" t="str">
        <f>IF(SUM('Sales by Agent'!M468:O468)&gt;0,"YES","NO")</f>
        <v>YES</v>
      </c>
      <c r="P468" s="30" t="str">
        <f>IF(SUM('Sales by Agent'!N468:P468)&gt;0,"YES","NO")</f>
        <v>NO</v>
      </c>
      <c r="Q468" s="30" t="str">
        <f>IF(SUM('Sales by Agent'!O468:Q468)&gt;0,"YES","NO")</f>
        <v>YES</v>
      </c>
      <c r="R468" s="30" t="str">
        <f>IF(SUM('Sales by Agent'!P468:R468)&gt;0,"YES","NO")</f>
        <v>YES</v>
      </c>
      <c r="S468" s="30" t="str">
        <f>IF(SUM('Sales by Agent'!Q468:S468)&gt;0,"YES","NO")</f>
        <v>YES</v>
      </c>
      <c r="T468" s="30" t="str">
        <f>IF(SUM('Sales by Agent'!R468:T468)&gt;0,"YES","NO")</f>
        <v>YES</v>
      </c>
      <c r="U468" s="30" t="str">
        <f>IF(SUM('Sales by Agent'!S468:U468)&gt;0,"YES","NO")</f>
        <v>YES</v>
      </c>
      <c r="V468" s="30" t="str">
        <f>IF(SUM('Sales by Agent'!T468:V468)&gt;0,"YES","NO")</f>
        <v>YES</v>
      </c>
      <c r="W468" s="30" t="str">
        <f>IF(SUM('Sales by Agent'!U468:W468)&gt;0,"YES","NO")</f>
        <v>YES</v>
      </c>
      <c r="X468" s="30" t="str">
        <f>IF(SUM('Sales by Agent'!V468:X468)&gt;0,"YES","NO")</f>
        <v>YES</v>
      </c>
      <c r="Y468" s="30" t="str">
        <f>IF(SUM('Sales by Agent'!W468:Y468)&gt;0,"YES","NO")</f>
        <v>YES</v>
      </c>
      <c r="Z468" s="30" t="str">
        <f>IF(SUM('Sales by Agent'!X468:Z468)&gt;0,"YES","NO")</f>
        <v>YES</v>
      </c>
      <c r="AA468" s="30" t="str">
        <f>IF(SUM('Sales by Agent'!Y468:AA468)&gt;0,"YES","NO")</f>
        <v>YES</v>
      </c>
      <c r="AB468" s="30" t="str">
        <f>IF(SUM('Sales by Agent'!Z468:AB468)&gt;0,"YES","NO")</f>
        <v>NO</v>
      </c>
      <c r="AC468" s="30" t="str">
        <f>IF(SUM('Sales by Agent'!AA468:AC468)&gt;0,"YES","NO")</f>
        <v>NO</v>
      </c>
      <c r="AD468" s="30" t="str">
        <f>IF(SUM('Sales by Agent'!AB468:AD468)&gt;0,"YES","NO")</f>
        <v>YES</v>
      </c>
      <c r="AE468" s="30" t="str">
        <f>IF(SUM('Sales by Agent'!AC468:AE468)&gt;0,"YES","NO")</f>
        <v>YES</v>
      </c>
      <c r="AF468" s="30" t="str">
        <f>IF(SUM('Sales by Agent'!AD468:AF468)&gt;0,"YES","NO")</f>
        <v>YES</v>
      </c>
      <c r="AG468" s="30" t="str">
        <f>IF(SUM('Sales by Agent'!AE468:AG468)&gt;0,"YES","NO")</f>
        <v>NO</v>
      </c>
      <c r="AH468" s="30" t="str">
        <f>IF(SUM('Sales by Agent'!AF468:AH468)&gt;0,"YES","NO")</f>
        <v>NO</v>
      </c>
      <c r="AI468" s="30" t="str">
        <f>IF(SUM('Sales by Agent'!AG468:AI468)&gt;0,"YES","NO")</f>
        <v>NO</v>
      </c>
      <c r="AJ468" s="30" t="str">
        <f>IF(SUM('Sales by Agent'!AH468:AJ468)&gt;0,"YES","NO")</f>
        <v>NO</v>
      </c>
      <c r="AK468" s="30" t="str">
        <f>IF(SUM('Sales by Agent'!AI468:AK468)&gt;0,"YES","NO")</f>
        <v>NO</v>
      </c>
      <c r="AL468" s="30" t="str">
        <f>IF(SUM('Sales by Agent'!AJ468:AL468)&gt;0,"YES","NO")</f>
        <v>NO</v>
      </c>
      <c r="AM468" s="30" t="str">
        <f>IF(SUM('Sales by Agent'!AK468:AM468)&gt;0,"YES","NO")</f>
        <v>NO</v>
      </c>
      <c r="AN468" s="30" t="str">
        <f>IF(SUM('Sales by Agent'!AL468:AN468)&gt;0,"YES","NO")</f>
        <v>NO</v>
      </c>
      <c r="AO468" s="30" t="str">
        <f>IF(SUM('Sales by Agent'!AM468:AO468)&gt;0,"YES","NO")</f>
        <v>NO</v>
      </c>
      <c r="AP468" s="30" t="str">
        <f>IF(SUM('Sales by Agent'!AN468:AP468)&gt;0,"YES","NO")</f>
        <v>YES</v>
      </c>
      <c r="AQ468" s="30" t="str">
        <f>IF(SUM('Sales by Agent'!AO468:AQ468)&gt;0,"YES","NO")</f>
        <v>YES</v>
      </c>
      <c r="AR468" s="30" t="str">
        <f>IF(SUM('Sales by Agent'!AP468:AR468)&gt;0,"YES","NO")</f>
        <v>YES</v>
      </c>
      <c r="AS468" s="30" t="str">
        <f>IF(SUM('Sales by Agent'!AQ468:AS468)&gt;0,"YES","NO")</f>
        <v>NO</v>
      </c>
      <c r="AT468" s="30" t="str">
        <f>IF(SUM('Sales by Agent'!AR468:AT468)&gt;0,"YES","NO")</f>
        <v>NO</v>
      </c>
      <c r="AU468" s="30" t="str">
        <f>IF(SUM('Sales by Agent'!AS468:AU468)&gt;0,"YES","NO")</f>
        <v>NO</v>
      </c>
      <c r="AV468" s="30" t="str">
        <f>IF(SUM('Sales by Agent'!AT468:AV468)&gt;0,"YES","NO")</f>
        <v>NO</v>
      </c>
      <c r="AW468" s="87"/>
      <c r="AX468" t="str">
        <f t="shared" si="79"/>
        <v>NO</v>
      </c>
      <c r="AY468" t="str">
        <f t="shared" si="80"/>
        <v>NO</v>
      </c>
      <c r="AZ468" t="str">
        <f t="shared" si="81"/>
        <v>NEW INACTIVE</v>
      </c>
      <c r="BA468" t="str">
        <f t="shared" si="82"/>
        <v>NO</v>
      </c>
      <c r="BB468" t="str">
        <f t="shared" si="83"/>
        <v>NO</v>
      </c>
      <c r="BC468" t="str">
        <f t="shared" si="84"/>
        <v>NO</v>
      </c>
      <c r="BD468" t="str">
        <f t="shared" si="85"/>
        <v>NO</v>
      </c>
      <c r="BE468" t="str">
        <f t="shared" si="86"/>
        <v>NO</v>
      </c>
      <c r="BF468" t="str">
        <f t="shared" si="87"/>
        <v>NO</v>
      </c>
      <c r="BG468" t="str">
        <f t="shared" si="88"/>
        <v>NO</v>
      </c>
      <c r="BH468" t="str">
        <f t="shared" si="78"/>
        <v>NO</v>
      </c>
    </row>
    <row r="469" spans="1:60">
      <c r="A469" s="564" t="s">
        <v>73</v>
      </c>
      <c r="B469" s="564" t="s">
        <v>2776</v>
      </c>
      <c r="C469" s="564" t="s">
        <v>376</v>
      </c>
      <c r="D469" s="564" t="s">
        <v>954</v>
      </c>
      <c r="E469" s="564" t="s">
        <v>1005</v>
      </c>
      <c r="F469" s="565">
        <v>4003650</v>
      </c>
      <c r="G469" s="88"/>
      <c r="H469" s="88"/>
      <c r="I469" s="30" t="str">
        <f>IF(SUM('Sales by Agent'!G469:I469)&gt;0,"YES","NO")</f>
        <v>NO</v>
      </c>
      <c r="J469" s="30" t="str">
        <f>IF(SUM('Sales by Agent'!H469:J469)&gt;0,"YES","NO")</f>
        <v>NO</v>
      </c>
      <c r="K469" s="30" t="str">
        <f>IF(SUM('Sales by Agent'!I469:K469)&gt;0,"YES","NO")</f>
        <v>YES</v>
      </c>
      <c r="L469" s="30" t="str">
        <f>IF(SUM('Sales by Agent'!J469:L469)&gt;0,"YES","NO")</f>
        <v>YES</v>
      </c>
      <c r="M469" s="30" t="str">
        <f>IF(SUM('Sales by Agent'!K469:M469)&gt;0,"YES","NO")</f>
        <v>YES</v>
      </c>
      <c r="N469" s="30" t="str">
        <f>IF(SUM('Sales by Agent'!L469:N469)&gt;0,"YES","NO")</f>
        <v>YES</v>
      </c>
      <c r="O469" s="30" t="str">
        <f>IF(SUM('Sales by Agent'!M469:O469)&gt;0,"YES","NO")</f>
        <v>YES</v>
      </c>
      <c r="P469" s="30" t="str">
        <f>IF(SUM('Sales by Agent'!N469:P469)&gt;0,"YES","NO")</f>
        <v>YES</v>
      </c>
      <c r="Q469" s="30" t="str">
        <f>IF(SUM('Sales by Agent'!O469:Q469)&gt;0,"YES","NO")</f>
        <v>YES</v>
      </c>
      <c r="R469" s="30" t="str">
        <f>IF(SUM('Sales by Agent'!P469:R469)&gt;0,"YES","NO")</f>
        <v>YES</v>
      </c>
      <c r="S469" s="30" t="str">
        <f>IF(SUM('Sales by Agent'!Q469:S469)&gt;0,"YES","NO")</f>
        <v>YES</v>
      </c>
      <c r="T469" s="30" t="str">
        <f>IF(SUM('Sales by Agent'!R469:T469)&gt;0,"YES","NO")</f>
        <v>YES</v>
      </c>
      <c r="U469" s="30" t="str">
        <f>IF(SUM('Sales by Agent'!S469:U469)&gt;0,"YES","NO")</f>
        <v>YES</v>
      </c>
      <c r="V469" s="30" t="str">
        <f>IF(SUM('Sales by Agent'!T469:V469)&gt;0,"YES","NO")</f>
        <v>YES</v>
      </c>
      <c r="W469" s="30" t="str">
        <f>IF(SUM('Sales by Agent'!U469:W469)&gt;0,"YES","NO")</f>
        <v>YES</v>
      </c>
      <c r="X469" s="30" t="str">
        <f>IF(SUM('Sales by Agent'!V469:X469)&gt;0,"YES","NO")</f>
        <v>YES</v>
      </c>
      <c r="Y469" s="30" t="str">
        <f>IF(SUM('Sales by Agent'!W469:Y469)&gt;0,"YES","NO")</f>
        <v>YES</v>
      </c>
      <c r="Z469" s="30" t="str">
        <f>IF(SUM('Sales by Agent'!X469:Z469)&gt;0,"YES","NO")</f>
        <v>YES</v>
      </c>
      <c r="AA469" s="30" t="str">
        <f>IF(SUM('Sales by Agent'!Y469:AA469)&gt;0,"YES","NO")</f>
        <v>YES</v>
      </c>
      <c r="AB469" s="30" t="str">
        <f>IF(SUM('Sales by Agent'!Z469:AB469)&gt;0,"YES","NO")</f>
        <v>YES</v>
      </c>
      <c r="AC469" s="30" t="str">
        <f>IF(SUM('Sales by Agent'!AA469:AC469)&gt;0,"YES","NO")</f>
        <v>YES</v>
      </c>
      <c r="AD469" s="30" t="str">
        <f>IF(SUM('Sales by Agent'!AB469:AD469)&gt;0,"YES","NO")</f>
        <v>YES</v>
      </c>
      <c r="AE469" s="30" t="str">
        <f>IF(SUM('Sales by Agent'!AC469:AE469)&gt;0,"YES","NO")</f>
        <v>YES</v>
      </c>
      <c r="AF469" s="30" t="str">
        <f>IF(SUM('Sales by Agent'!AD469:AF469)&gt;0,"YES","NO")</f>
        <v>YES</v>
      </c>
      <c r="AG469" s="30" t="str">
        <f>IF(SUM('Sales by Agent'!AE469:AG469)&gt;0,"YES","NO")</f>
        <v>YES</v>
      </c>
      <c r="AH469" s="30" t="str">
        <f>IF(SUM('Sales by Agent'!AF469:AH469)&gt;0,"YES","NO")</f>
        <v>YES</v>
      </c>
      <c r="AI469" s="30" t="str">
        <f>IF(SUM('Sales by Agent'!AG469:AI469)&gt;0,"YES","NO")</f>
        <v>YES</v>
      </c>
      <c r="AJ469" s="30" t="str">
        <f>IF(SUM('Sales by Agent'!AH469:AJ469)&gt;0,"YES","NO")</f>
        <v>YES</v>
      </c>
      <c r="AK469" s="30" t="str">
        <f>IF(SUM('Sales by Agent'!AI469:AK469)&gt;0,"YES","NO")</f>
        <v>YES</v>
      </c>
      <c r="AL469" s="30" t="str">
        <f>IF(SUM('Sales by Agent'!AJ469:AL469)&gt;0,"YES","NO")</f>
        <v>YES</v>
      </c>
      <c r="AM469" s="30" t="str">
        <f>IF(SUM('Sales by Agent'!AK469:AM469)&gt;0,"YES","NO")</f>
        <v>YES</v>
      </c>
      <c r="AN469" s="30" t="str">
        <f>IF(SUM('Sales by Agent'!AL469:AN469)&gt;0,"YES","NO")</f>
        <v>YES</v>
      </c>
      <c r="AO469" s="30" t="str">
        <f>IF(SUM('Sales by Agent'!AM469:AO469)&gt;0,"YES","NO")</f>
        <v>YES</v>
      </c>
      <c r="AP469" s="30" t="str">
        <f>IF(SUM('Sales by Agent'!AN469:AP469)&gt;0,"YES","NO")</f>
        <v>NO</v>
      </c>
      <c r="AQ469" s="30" t="str">
        <f>IF(SUM('Sales by Agent'!AO469:AQ469)&gt;0,"YES","NO")</f>
        <v>YES</v>
      </c>
      <c r="AR469" s="30" t="str">
        <f>IF(SUM('Sales by Agent'!AP469:AR469)&gt;0,"YES","NO")</f>
        <v>YES</v>
      </c>
      <c r="AS469" s="30" t="str">
        <f>IF(SUM('Sales by Agent'!AQ469:AS469)&gt;0,"YES","NO")</f>
        <v>YES</v>
      </c>
      <c r="AT469" s="30" t="str">
        <f>IF(SUM('Sales by Agent'!AR469:AT469)&gt;0,"YES","NO")</f>
        <v>YES</v>
      </c>
      <c r="AU469" s="30" t="str">
        <f>IF(SUM('Sales by Agent'!AS469:AU469)&gt;0,"YES","NO")</f>
        <v>YES</v>
      </c>
      <c r="AV469" s="30" t="str">
        <f>IF(SUM('Sales by Agent'!AT469:AV469)&gt;0,"YES","NO")</f>
        <v>YES</v>
      </c>
      <c r="AW469" s="87"/>
      <c r="AX469" t="str">
        <f t="shared" si="79"/>
        <v>NO</v>
      </c>
      <c r="AY469" t="str">
        <f t="shared" si="80"/>
        <v>NO</v>
      </c>
      <c r="AZ469" t="str">
        <f t="shared" si="81"/>
        <v>NO</v>
      </c>
      <c r="BA469" t="str">
        <f t="shared" si="82"/>
        <v>NO</v>
      </c>
      <c r="BB469" t="str">
        <f t="shared" si="83"/>
        <v>NO</v>
      </c>
      <c r="BC469" t="str">
        <f t="shared" si="84"/>
        <v>NO</v>
      </c>
      <c r="BD469" t="str">
        <f t="shared" si="85"/>
        <v>NO</v>
      </c>
      <c r="BE469" t="str">
        <f t="shared" si="86"/>
        <v>NO</v>
      </c>
      <c r="BF469" t="str">
        <f t="shared" si="87"/>
        <v>NO</v>
      </c>
      <c r="BG469" t="str">
        <f t="shared" si="88"/>
        <v>NO</v>
      </c>
      <c r="BH469" t="str">
        <f t="shared" si="78"/>
        <v>NO</v>
      </c>
    </row>
    <row r="470" spans="1:60">
      <c r="A470" s="564" t="s">
        <v>74</v>
      </c>
      <c r="B470" s="564" t="s">
        <v>2777</v>
      </c>
      <c r="C470" s="564" t="s">
        <v>376</v>
      </c>
      <c r="D470" s="564" t="s">
        <v>954</v>
      </c>
      <c r="E470" s="564" t="s">
        <v>1005</v>
      </c>
      <c r="F470" s="565">
        <v>4701950</v>
      </c>
      <c r="G470" s="31"/>
      <c r="H470" s="87"/>
      <c r="I470" s="30" t="str">
        <f>IF(SUM('Sales by Agent'!G470:I470)&gt;0,"YES","NO")</f>
        <v>NO</v>
      </c>
      <c r="J470" s="30" t="str">
        <f>IF(SUM('Sales by Agent'!H470:J470)&gt;0,"YES","NO")</f>
        <v>NO</v>
      </c>
      <c r="K470" s="30" t="str">
        <f>IF(SUM('Sales by Agent'!I470:K470)&gt;0,"YES","NO")</f>
        <v>YES</v>
      </c>
      <c r="L470" s="30" t="str">
        <f>IF(SUM('Sales by Agent'!J470:L470)&gt;0,"YES","NO")</f>
        <v>YES</v>
      </c>
      <c r="M470" s="30" t="str">
        <f>IF(SUM('Sales by Agent'!K470:M470)&gt;0,"YES","NO")</f>
        <v>YES</v>
      </c>
      <c r="N470" s="30" t="str">
        <f>IF(SUM('Sales by Agent'!L470:N470)&gt;0,"YES","NO")</f>
        <v>YES</v>
      </c>
      <c r="O470" s="30" t="str">
        <f>IF(SUM('Sales by Agent'!M470:O470)&gt;0,"YES","NO")</f>
        <v>YES</v>
      </c>
      <c r="P470" s="30" t="str">
        <f>IF(SUM('Sales by Agent'!N470:P470)&gt;0,"YES","NO")</f>
        <v>YES</v>
      </c>
      <c r="Q470" s="30" t="str">
        <f>IF(SUM('Sales by Agent'!O470:Q470)&gt;0,"YES","NO")</f>
        <v>YES</v>
      </c>
      <c r="R470" s="30" t="str">
        <f>IF(SUM('Sales by Agent'!P470:R470)&gt;0,"YES","NO")</f>
        <v>YES</v>
      </c>
      <c r="S470" s="30" t="str">
        <f>IF(SUM('Sales by Agent'!Q470:S470)&gt;0,"YES","NO")</f>
        <v>YES</v>
      </c>
      <c r="T470" s="30" t="str">
        <f>IF(SUM('Sales by Agent'!R470:T470)&gt;0,"YES","NO")</f>
        <v>YES</v>
      </c>
      <c r="U470" s="30" t="str">
        <f>IF(SUM('Sales by Agent'!S470:U470)&gt;0,"YES","NO")</f>
        <v>YES</v>
      </c>
      <c r="V470" s="30" t="str">
        <f>IF(SUM('Sales by Agent'!T470:V470)&gt;0,"YES","NO")</f>
        <v>YES</v>
      </c>
      <c r="W470" s="30" t="str">
        <f>IF(SUM('Sales by Agent'!U470:W470)&gt;0,"YES","NO")</f>
        <v>YES</v>
      </c>
      <c r="X470" s="30" t="str">
        <f>IF(SUM('Sales by Agent'!V470:X470)&gt;0,"YES","NO")</f>
        <v>YES</v>
      </c>
      <c r="Y470" s="30" t="str">
        <f>IF(SUM('Sales by Agent'!W470:Y470)&gt;0,"YES","NO")</f>
        <v>YES</v>
      </c>
      <c r="Z470" s="30" t="str">
        <f>IF(SUM('Sales by Agent'!X470:Z470)&gt;0,"YES","NO")</f>
        <v>YES</v>
      </c>
      <c r="AA470" s="30" t="str">
        <f>IF(SUM('Sales by Agent'!Y470:AA470)&gt;0,"YES","NO")</f>
        <v>YES</v>
      </c>
      <c r="AB470" s="30" t="str">
        <f>IF(SUM('Sales by Agent'!Z470:AB470)&gt;0,"YES","NO")</f>
        <v>YES</v>
      </c>
      <c r="AC470" s="30" t="str">
        <f>IF(SUM('Sales by Agent'!AA470:AC470)&gt;0,"YES","NO")</f>
        <v>NO</v>
      </c>
      <c r="AD470" s="30" t="str">
        <f>IF(SUM('Sales by Agent'!AB470:AD470)&gt;0,"YES","NO")</f>
        <v>YES</v>
      </c>
      <c r="AE470" s="30" t="str">
        <f>IF(SUM('Sales by Agent'!AC470:AE470)&gt;0,"YES","NO")</f>
        <v>YES</v>
      </c>
      <c r="AF470" s="30" t="str">
        <f>IF(SUM('Sales by Agent'!AD470:AF470)&gt;0,"YES","NO")</f>
        <v>YES</v>
      </c>
      <c r="AG470" s="30" t="str">
        <f>IF(SUM('Sales by Agent'!AE470:AG470)&gt;0,"YES","NO")</f>
        <v>YES</v>
      </c>
      <c r="AH470" s="30" t="str">
        <f>IF(SUM('Sales by Agent'!AF470:AH470)&gt;0,"YES","NO")</f>
        <v>YES</v>
      </c>
      <c r="AI470" s="30" t="str">
        <f>IF(SUM('Sales by Agent'!AG470:AI470)&gt;0,"YES","NO")</f>
        <v>YES</v>
      </c>
      <c r="AJ470" s="30" t="str">
        <f>IF(SUM('Sales by Agent'!AH470:AJ470)&gt;0,"YES","NO")</f>
        <v>YES</v>
      </c>
      <c r="AK470" s="30" t="str">
        <f>IF(SUM('Sales by Agent'!AI470:AK470)&gt;0,"YES","NO")</f>
        <v>YES</v>
      </c>
      <c r="AL470" s="30" t="str">
        <f>IF(SUM('Sales by Agent'!AJ470:AL470)&gt;0,"YES","NO")</f>
        <v>YES</v>
      </c>
      <c r="AM470" s="30" t="str">
        <f>IF(SUM('Sales by Agent'!AK470:AM470)&gt;0,"YES","NO")</f>
        <v>YES</v>
      </c>
      <c r="AN470" s="30" t="str">
        <f>IF(SUM('Sales by Agent'!AL470:AN470)&gt;0,"YES","NO")</f>
        <v>YES</v>
      </c>
      <c r="AO470" s="30" t="str">
        <f>IF(SUM('Sales by Agent'!AM470:AO470)&gt;0,"YES","NO")</f>
        <v>YES</v>
      </c>
      <c r="AP470" s="30" t="str">
        <f>IF(SUM('Sales by Agent'!AN470:AP470)&gt;0,"YES","NO")</f>
        <v>YES</v>
      </c>
      <c r="AQ470" s="30" t="str">
        <f>IF(SUM('Sales by Agent'!AO470:AQ470)&gt;0,"YES","NO")</f>
        <v>YES</v>
      </c>
      <c r="AR470" s="30" t="str">
        <f>IF(SUM('Sales by Agent'!AP470:AR470)&gt;0,"YES","NO")</f>
        <v>YES</v>
      </c>
      <c r="AS470" s="30" t="str">
        <f>IF(SUM('Sales by Agent'!AQ470:AS470)&gt;0,"YES","NO")</f>
        <v>YES</v>
      </c>
      <c r="AT470" s="30" t="str">
        <f>IF(SUM('Sales by Agent'!AR470:AT470)&gt;0,"YES","NO")</f>
        <v>YES</v>
      </c>
      <c r="AU470" s="30" t="str">
        <f>IF(SUM('Sales by Agent'!AS470:AU470)&gt;0,"YES","NO")</f>
        <v>YES</v>
      </c>
      <c r="AV470" s="30" t="str">
        <f>IF(SUM('Sales by Agent'!AT470:AV470)&gt;0,"YES","NO")</f>
        <v>YES</v>
      </c>
      <c r="AW470" s="87"/>
      <c r="AX470" t="str">
        <f t="shared" si="79"/>
        <v>NO</v>
      </c>
      <c r="AY470" t="str">
        <f t="shared" si="80"/>
        <v>NO</v>
      </c>
      <c r="AZ470" t="str">
        <f t="shared" si="81"/>
        <v>NO</v>
      </c>
      <c r="BA470" t="str">
        <f t="shared" si="82"/>
        <v>NO</v>
      </c>
      <c r="BB470" t="str">
        <f t="shared" si="83"/>
        <v>NO</v>
      </c>
      <c r="BC470" t="str">
        <f t="shared" si="84"/>
        <v>NO</v>
      </c>
      <c r="BD470" t="str">
        <f t="shared" si="85"/>
        <v>NO</v>
      </c>
      <c r="BE470" t="str">
        <f t="shared" si="86"/>
        <v>NO</v>
      </c>
      <c r="BF470" t="str">
        <f t="shared" si="87"/>
        <v>NO</v>
      </c>
      <c r="BG470" t="str">
        <f t="shared" si="88"/>
        <v>NO</v>
      </c>
      <c r="BH470" t="str">
        <f t="shared" si="78"/>
        <v>NO</v>
      </c>
    </row>
    <row r="471" spans="1:60">
      <c r="A471" s="564" t="s">
        <v>77</v>
      </c>
      <c r="B471" s="564" t="s">
        <v>2778</v>
      </c>
      <c r="C471" s="564" t="s">
        <v>376</v>
      </c>
      <c r="D471" s="564" t="s">
        <v>954</v>
      </c>
      <c r="E471" s="564" t="s">
        <v>1005</v>
      </c>
      <c r="F471" s="565">
        <v>222250</v>
      </c>
      <c r="G471" s="87"/>
      <c r="H471" s="87"/>
      <c r="I471" s="30" t="str">
        <f>IF(SUM('Sales by Agent'!G471:I471)&gt;0,"YES","NO")</f>
        <v>NO</v>
      </c>
      <c r="J471" s="30" t="str">
        <f>IF(SUM('Sales by Agent'!H471:J471)&gt;0,"YES","NO")</f>
        <v>NO</v>
      </c>
      <c r="K471" s="30" t="str">
        <f>IF(SUM('Sales by Agent'!I471:K471)&gt;0,"YES","NO")</f>
        <v>NO</v>
      </c>
      <c r="L471" s="30" t="str">
        <f>IF(SUM('Sales by Agent'!J471:L471)&gt;0,"YES","NO")</f>
        <v>NO</v>
      </c>
      <c r="M471" s="30" t="str">
        <f>IF(SUM('Sales by Agent'!K471:M471)&gt;0,"YES","NO")</f>
        <v>NO</v>
      </c>
      <c r="N471" s="30" t="str">
        <f>IF(SUM('Sales by Agent'!L471:N471)&gt;0,"YES","NO")</f>
        <v>NO</v>
      </c>
      <c r="O471" s="30" t="str">
        <f>IF(SUM('Sales by Agent'!M471:O471)&gt;0,"YES","NO")</f>
        <v>NO</v>
      </c>
      <c r="P471" s="30" t="str">
        <f>IF(SUM('Sales by Agent'!N471:P471)&gt;0,"YES","NO")</f>
        <v>NO</v>
      </c>
      <c r="Q471" s="30" t="str">
        <f>IF(SUM('Sales by Agent'!O471:Q471)&gt;0,"YES","NO")</f>
        <v>NO</v>
      </c>
      <c r="R471" s="30" t="str">
        <f>IF(SUM('Sales by Agent'!P471:R471)&gt;0,"YES","NO")</f>
        <v>NO</v>
      </c>
      <c r="S471" s="30" t="str">
        <f>IF(SUM('Sales by Agent'!Q471:S471)&gt;0,"YES","NO")</f>
        <v>NO</v>
      </c>
      <c r="T471" s="30" t="str">
        <f>IF(SUM('Sales by Agent'!R471:T471)&gt;0,"YES","NO")</f>
        <v>NO</v>
      </c>
      <c r="U471" s="30" t="str">
        <f>IF(SUM('Sales by Agent'!S471:U471)&gt;0,"YES","NO")</f>
        <v>NO</v>
      </c>
      <c r="V471" s="30" t="str">
        <f>IF(SUM('Sales by Agent'!T471:V471)&gt;0,"YES","NO")</f>
        <v>NO</v>
      </c>
      <c r="W471" s="30" t="str">
        <f>IF(SUM('Sales by Agent'!U471:W471)&gt;0,"YES","NO")</f>
        <v>NO</v>
      </c>
      <c r="X471" s="30" t="str">
        <f>IF(SUM('Sales by Agent'!V471:X471)&gt;0,"YES","NO")</f>
        <v>NO</v>
      </c>
      <c r="Y471" s="30" t="str">
        <f>IF(SUM('Sales by Agent'!W471:Y471)&gt;0,"YES","NO")</f>
        <v>NO</v>
      </c>
      <c r="Z471" s="30" t="str">
        <f>IF(SUM('Sales by Agent'!X471:Z471)&gt;0,"YES","NO")</f>
        <v>NO</v>
      </c>
      <c r="AA471" s="30" t="str">
        <f>IF(SUM('Sales by Agent'!Y471:AA471)&gt;0,"YES","NO")</f>
        <v>NO</v>
      </c>
      <c r="AB471" s="30" t="str">
        <f>IF(SUM('Sales by Agent'!Z471:AB471)&gt;0,"YES","NO")</f>
        <v>NO</v>
      </c>
      <c r="AC471" s="30" t="str">
        <f>IF(SUM('Sales by Agent'!AA471:AC471)&gt;0,"YES","NO")</f>
        <v>NO</v>
      </c>
      <c r="AD471" s="30" t="str">
        <f>IF(SUM('Sales by Agent'!AB471:AD471)&gt;0,"YES","NO")</f>
        <v>YES</v>
      </c>
      <c r="AE471" s="30" t="str">
        <f>IF(SUM('Sales by Agent'!AC471:AE471)&gt;0,"YES","NO")</f>
        <v>YES</v>
      </c>
      <c r="AF471" s="30" t="str">
        <f>IF(SUM('Sales by Agent'!AD471:AF471)&gt;0,"YES","NO")</f>
        <v>YES</v>
      </c>
      <c r="AG471" s="30" t="str">
        <f>IF(SUM('Sales by Agent'!AE471:AG471)&gt;0,"YES","NO")</f>
        <v>YES</v>
      </c>
      <c r="AH471" s="30" t="str">
        <f>IF(SUM('Sales by Agent'!AF471:AH471)&gt;0,"YES","NO")</f>
        <v>YES</v>
      </c>
      <c r="AI471" s="30" t="str">
        <f>IF(SUM('Sales by Agent'!AG471:AI471)&gt;0,"YES","NO")</f>
        <v>YES</v>
      </c>
      <c r="AJ471" s="30" t="str">
        <f>IF(SUM('Sales by Agent'!AH471:AJ471)&gt;0,"YES","NO")</f>
        <v>NO</v>
      </c>
      <c r="AK471" s="30" t="str">
        <f>IF(SUM('Sales by Agent'!AI471:AK471)&gt;0,"YES","NO")</f>
        <v>NO</v>
      </c>
      <c r="AL471" s="30" t="str">
        <f>IF(SUM('Sales by Agent'!AJ471:AL471)&gt;0,"YES","NO")</f>
        <v>NO</v>
      </c>
      <c r="AM471" s="30" t="str">
        <f>IF(SUM('Sales by Agent'!AK471:AM471)&gt;0,"YES","NO")</f>
        <v>NO</v>
      </c>
      <c r="AN471" s="30" t="str">
        <f>IF(SUM('Sales by Agent'!AL471:AN471)&gt;0,"YES","NO")</f>
        <v>NO</v>
      </c>
      <c r="AO471" s="30" t="str">
        <f>IF(SUM('Sales by Agent'!AM471:AO471)&gt;0,"YES","NO")</f>
        <v>NO</v>
      </c>
      <c r="AP471" s="30" t="str">
        <f>IF(SUM('Sales by Agent'!AN471:AP471)&gt;0,"YES","NO")</f>
        <v>NO</v>
      </c>
      <c r="AQ471" s="30" t="str">
        <f>IF(SUM('Sales by Agent'!AO471:AQ471)&gt;0,"YES","NO")</f>
        <v>NO</v>
      </c>
      <c r="AR471" s="30" t="str">
        <f>IF(SUM('Sales by Agent'!AP471:AR471)&gt;0,"YES","NO")</f>
        <v>NO</v>
      </c>
      <c r="AS471" s="30" t="str">
        <f>IF(SUM('Sales by Agent'!AQ471:AS471)&gt;0,"YES","NO")</f>
        <v>NO</v>
      </c>
      <c r="AT471" s="30" t="str">
        <f>IF(SUM('Sales by Agent'!AR471:AT471)&gt;0,"YES","NO")</f>
        <v>NO</v>
      </c>
      <c r="AU471" s="30" t="str">
        <f>IF(SUM('Sales by Agent'!AS471:AU471)&gt;0,"YES","NO")</f>
        <v>NO</v>
      </c>
      <c r="AV471" s="30" t="str">
        <f>IF(SUM('Sales by Agent'!AT471:AV471)&gt;0,"YES","NO")</f>
        <v>NO</v>
      </c>
      <c r="AW471" s="87"/>
      <c r="AX471" t="str">
        <f t="shared" si="79"/>
        <v>NO</v>
      </c>
      <c r="AY471" t="str">
        <f t="shared" si="80"/>
        <v>NO</v>
      </c>
      <c r="AZ471" t="str">
        <f t="shared" si="81"/>
        <v>NO</v>
      </c>
      <c r="BA471" t="str">
        <f t="shared" si="82"/>
        <v>NO</v>
      </c>
      <c r="BB471" t="str">
        <f t="shared" si="83"/>
        <v>NO</v>
      </c>
      <c r="BC471" t="str">
        <f t="shared" si="84"/>
        <v>NEW INACTIVE</v>
      </c>
      <c r="BD471" t="str">
        <f t="shared" si="85"/>
        <v>NO</v>
      </c>
      <c r="BE471" t="str">
        <f t="shared" si="86"/>
        <v>NO</v>
      </c>
      <c r="BF471" t="str">
        <f t="shared" si="87"/>
        <v>NO</v>
      </c>
      <c r="BG471" t="str">
        <f t="shared" si="88"/>
        <v>NO</v>
      </c>
      <c r="BH471" t="str">
        <f t="shared" si="78"/>
        <v>NO</v>
      </c>
    </row>
    <row r="472" spans="1:60">
      <c r="A472" s="564" t="s">
        <v>85</v>
      </c>
      <c r="B472" s="564" t="s">
        <v>2779</v>
      </c>
      <c r="C472" s="564" t="s">
        <v>376</v>
      </c>
      <c r="D472" s="564" t="s">
        <v>954</v>
      </c>
      <c r="E472" s="564" t="s">
        <v>1005</v>
      </c>
      <c r="F472" s="565">
        <v>13700</v>
      </c>
      <c r="G472" s="30"/>
      <c r="H472" s="87"/>
      <c r="I472" s="30" t="str">
        <f>IF(SUM('Sales by Agent'!G472:I472)&gt;0,"YES","NO")</f>
        <v>NO</v>
      </c>
      <c r="J472" s="30" t="str">
        <f>IF(SUM('Sales by Agent'!H472:J472)&gt;0,"YES","NO")</f>
        <v>NO</v>
      </c>
      <c r="K472" s="30" t="str">
        <f>IF(SUM('Sales by Agent'!I472:K472)&gt;0,"YES","NO")</f>
        <v>NO</v>
      </c>
      <c r="L472" s="30" t="str">
        <f>IF(SUM('Sales by Agent'!J472:L472)&gt;0,"YES","NO")</f>
        <v>NO</v>
      </c>
      <c r="M472" s="30" t="str">
        <f>IF(SUM('Sales by Agent'!K472:M472)&gt;0,"YES","NO")</f>
        <v>NO</v>
      </c>
      <c r="N472" s="30" t="str">
        <f>IF(SUM('Sales by Agent'!L472:N472)&gt;0,"YES","NO")</f>
        <v>NO</v>
      </c>
      <c r="O472" s="30" t="str">
        <f>IF(SUM('Sales by Agent'!M472:O472)&gt;0,"YES","NO")</f>
        <v>NO</v>
      </c>
      <c r="P472" s="30" t="str">
        <f>IF(SUM('Sales by Agent'!N472:P472)&gt;0,"YES","NO")</f>
        <v>NO</v>
      </c>
      <c r="Q472" s="30" t="str">
        <f>IF(SUM('Sales by Agent'!O472:Q472)&gt;0,"YES","NO")</f>
        <v>NO</v>
      </c>
      <c r="R472" s="30" t="str">
        <f>IF(SUM('Sales by Agent'!P472:R472)&gt;0,"YES","NO")</f>
        <v>NO</v>
      </c>
      <c r="S472" s="30" t="str">
        <f>IF(SUM('Sales by Agent'!Q472:S472)&gt;0,"YES","NO")</f>
        <v>NO</v>
      </c>
      <c r="T472" s="30" t="str">
        <f>IF(SUM('Sales by Agent'!R472:T472)&gt;0,"YES","NO")</f>
        <v>NO</v>
      </c>
      <c r="U472" s="30" t="str">
        <f>IF(SUM('Sales by Agent'!S472:U472)&gt;0,"YES","NO")</f>
        <v>NO</v>
      </c>
      <c r="V472" s="30" t="str">
        <f>IF(SUM('Sales by Agent'!T472:V472)&gt;0,"YES","NO")</f>
        <v>NO</v>
      </c>
      <c r="W472" s="30" t="str">
        <f>IF(SUM('Sales by Agent'!U472:W472)&gt;0,"YES","NO")</f>
        <v>NO</v>
      </c>
      <c r="X472" s="30" t="str">
        <f>IF(SUM('Sales by Agent'!V472:X472)&gt;0,"YES","NO")</f>
        <v>NO</v>
      </c>
      <c r="Y472" s="30" t="str">
        <f>IF(SUM('Sales by Agent'!W472:Y472)&gt;0,"YES","NO")</f>
        <v>NO</v>
      </c>
      <c r="Z472" s="30" t="str">
        <f>IF(SUM('Sales by Agent'!X472:Z472)&gt;0,"YES","NO")</f>
        <v>NO</v>
      </c>
      <c r="AA472" s="30" t="str">
        <f>IF(SUM('Sales by Agent'!Y472:AA472)&gt;0,"YES","NO")</f>
        <v>NO</v>
      </c>
      <c r="AB472" s="30" t="str">
        <f>IF(SUM('Sales by Agent'!Z472:AB472)&gt;0,"YES","NO")</f>
        <v>NO</v>
      </c>
      <c r="AC472" s="30" t="str">
        <f>IF(SUM('Sales by Agent'!AA472:AC472)&gt;0,"YES","NO")</f>
        <v>NO</v>
      </c>
      <c r="AD472" s="30" t="str">
        <f>IF(SUM('Sales by Agent'!AB472:AD472)&gt;0,"YES","NO")</f>
        <v>NO</v>
      </c>
      <c r="AE472" s="30" t="str">
        <f>IF(SUM('Sales by Agent'!AC472:AE472)&gt;0,"YES","NO")</f>
        <v>NO</v>
      </c>
      <c r="AF472" s="30" t="str">
        <f>IF(SUM('Sales by Agent'!AD472:AF472)&gt;0,"YES","NO")</f>
        <v>NO</v>
      </c>
      <c r="AG472" s="30" t="str">
        <f>IF(SUM('Sales by Agent'!AE472:AG472)&gt;0,"YES","NO")</f>
        <v>NO</v>
      </c>
      <c r="AH472" s="30" t="str">
        <f>IF(SUM('Sales by Agent'!AF472:AH472)&gt;0,"YES","NO")</f>
        <v>NO</v>
      </c>
      <c r="AI472" s="30" t="str">
        <f>IF(SUM('Sales by Agent'!AG472:AI472)&gt;0,"YES","NO")</f>
        <v>YES</v>
      </c>
      <c r="AJ472" s="30" t="str">
        <f>IF(SUM('Sales by Agent'!AH472:AJ472)&gt;0,"YES","NO")</f>
        <v>YES</v>
      </c>
      <c r="AK472" s="30" t="str">
        <f>IF(SUM('Sales by Agent'!AI472:AK472)&gt;0,"YES","NO")</f>
        <v>YES</v>
      </c>
      <c r="AL472" s="30" t="str">
        <f>IF(SUM('Sales by Agent'!AJ472:AL472)&gt;0,"YES","NO")</f>
        <v>NO</v>
      </c>
      <c r="AM472" s="30" t="str">
        <f>IF(SUM('Sales by Agent'!AK472:AM472)&gt;0,"YES","NO")</f>
        <v>NO</v>
      </c>
      <c r="AN472" s="30" t="str">
        <f>IF(SUM('Sales by Agent'!AL472:AN472)&gt;0,"YES","NO")</f>
        <v>NO</v>
      </c>
      <c r="AO472" s="30" t="str">
        <f>IF(SUM('Sales by Agent'!AM472:AO472)&gt;0,"YES","NO")</f>
        <v>NO</v>
      </c>
      <c r="AP472" s="30" t="str">
        <f>IF(SUM('Sales by Agent'!AN472:AP472)&gt;0,"YES","NO")</f>
        <v>NO</v>
      </c>
      <c r="AQ472" s="30" t="str">
        <f>IF(SUM('Sales by Agent'!AO472:AQ472)&gt;0,"YES","NO")</f>
        <v>NO</v>
      </c>
      <c r="AR472" s="30" t="str">
        <f>IF(SUM('Sales by Agent'!AP472:AR472)&gt;0,"YES","NO")</f>
        <v>NO</v>
      </c>
      <c r="AS472" s="30" t="str">
        <f>IF(SUM('Sales by Agent'!AQ472:AS472)&gt;0,"YES","NO")</f>
        <v>NO</v>
      </c>
      <c r="AT472" s="30" t="str">
        <f>IF(SUM('Sales by Agent'!AR472:AT472)&gt;0,"YES","NO")</f>
        <v>NO</v>
      </c>
      <c r="AU472" s="30" t="str">
        <f>IF(SUM('Sales by Agent'!AS472:AU472)&gt;0,"YES","NO")</f>
        <v>NO</v>
      </c>
      <c r="AV472" s="30" t="str">
        <f>IF(SUM('Sales by Agent'!AT472:AV472)&gt;0,"YES","NO")</f>
        <v>NO</v>
      </c>
      <c r="AW472" s="87"/>
      <c r="AX472" t="str">
        <f t="shared" si="79"/>
        <v>NO</v>
      </c>
      <c r="AY472" t="str">
        <f t="shared" si="80"/>
        <v>NO</v>
      </c>
      <c r="AZ472" t="str">
        <f t="shared" si="81"/>
        <v>NO</v>
      </c>
      <c r="BA472" t="str">
        <f t="shared" si="82"/>
        <v>NO</v>
      </c>
      <c r="BB472" t="str">
        <f t="shared" si="83"/>
        <v>NO</v>
      </c>
      <c r="BC472" t="str">
        <f t="shared" si="84"/>
        <v>NO</v>
      </c>
      <c r="BD472" t="str">
        <f t="shared" si="85"/>
        <v>NO</v>
      </c>
      <c r="BE472" t="str">
        <f t="shared" si="86"/>
        <v>NEW INACTIVE</v>
      </c>
      <c r="BF472" t="str">
        <f t="shared" si="87"/>
        <v>NO</v>
      </c>
      <c r="BG472" t="str">
        <f t="shared" si="88"/>
        <v>NO</v>
      </c>
      <c r="BH472" t="str">
        <f t="shared" si="78"/>
        <v>NO</v>
      </c>
    </row>
    <row r="473" spans="1:60">
      <c r="A473" s="564" t="s">
        <v>87</v>
      </c>
      <c r="B473" s="564" t="s">
        <v>2780</v>
      </c>
      <c r="C473" s="564" t="s">
        <v>376</v>
      </c>
      <c r="D473" s="564" t="s">
        <v>954</v>
      </c>
      <c r="E473" s="564" t="s">
        <v>1005</v>
      </c>
      <c r="F473" s="565">
        <v>2166300</v>
      </c>
      <c r="G473" s="87"/>
      <c r="H473" s="87"/>
      <c r="I473" s="30" t="str">
        <f>IF(SUM('Sales by Agent'!G473:I473)&gt;0,"YES","NO")</f>
        <v>NO</v>
      </c>
      <c r="J473" s="30" t="str">
        <f>IF(SUM('Sales by Agent'!H473:J473)&gt;0,"YES","NO")</f>
        <v>NO</v>
      </c>
      <c r="K473" s="30" t="str">
        <f>IF(SUM('Sales by Agent'!I473:K473)&gt;0,"YES","NO")</f>
        <v>NO</v>
      </c>
      <c r="L473" s="30" t="str">
        <f>IF(SUM('Sales by Agent'!J473:L473)&gt;0,"YES","NO")</f>
        <v>NO</v>
      </c>
      <c r="M473" s="30" t="str">
        <f>IF(SUM('Sales by Agent'!K473:M473)&gt;0,"YES","NO")</f>
        <v>NO</v>
      </c>
      <c r="N473" s="30" t="str">
        <f>IF(SUM('Sales by Agent'!L473:N473)&gt;0,"YES","NO")</f>
        <v>NO</v>
      </c>
      <c r="O473" s="30" t="str">
        <f>IF(SUM('Sales by Agent'!M473:O473)&gt;0,"YES","NO")</f>
        <v>NO</v>
      </c>
      <c r="P473" s="30" t="str">
        <f>IF(SUM('Sales by Agent'!N473:P473)&gt;0,"YES","NO")</f>
        <v>NO</v>
      </c>
      <c r="Q473" s="30" t="str">
        <f>IF(SUM('Sales by Agent'!O473:Q473)&gt;0,"YES","NO")</f>
        <v>NO</v>
      </c>
      <c r="R473" s="30" t="str">
        <f>IF(SUM('Sales by Agent'!P473:R473)&gt;0,"YES","NO")</f>
        <v>NO</v>
      </c>
      <c r="S473" s="30" t="str">
        <f>IF(SUM('Sales by Agent'!Q473:S473)&gt;0,"YES","NO")</f>
        <v>NO</v>
      </c>
      <c r="T473" s="30" t="str">
        <f>IF(SUM('Sales by Agent'!R473:T473)&gt;0,"YES","NO")</f>
        <v>NO</v>
      </c>
      <c r="U473" s="30" t="str">
        <f>IF(SUM('Sales by Agent'!S473:U473)&gt;0,"YES","NO")</f>
        <v>NO</v>
      </c>
      <c r="V473" s="30" t="str">
        <f>IF(SUM('Sales by Agent'!T473:V473)&gt;0,"YES","NO")</f>
        <v>NO</v>
      </c>
      <c r="W473" s="30" t="str">
        <f>IF(SUM('Sales by Agent'!U473:W473)&gt;0,"YES","NO")</f>
        <v>YES</v>
      </c>
      <c r="X473" s="30" t="str">
        <f>IF(SUM('Sales by Agent'!V473:X473)&gt;0,"YES","NO")</f>
        <v>YES</v>
      </c>
      <c r="Y473" s="30" t="str">
        <f>IF(SUM('Sales by Agent'!W473:Y473)&gt;0,"YES","NO")</f>
        <v>YES</v>
      </c>
      <c r="Z473" s="30" t="str">
        <f>IF(SUM('Sales by Agent'!X473:Z473)&gt;0,"YES","NO")</f>
        <v>YES</v>
      </c>
      <c r="AA473" s="30" t="str">
        <f>IF(SUM('Sales by Agent'!Y473:AA473)&gt;0,"YES","NO")</f>
        <v>YES</v>
      </c>
      <c r="AB473" s="30" t="str">
        <f>IF(SUM('Sales by Agent'!Z473:AB473)&gt;0,"YES","NO")</f>
        <v>YES</v>
      </c>
      <c r="AC473" s="30" t="str">
        <f>IF(SUM('Sales by Agent'!AA473:AC473)&gt;0,"YES","NO")</f>
        <v>YES</v>
      </c>
      <c r="AD473" s="30" t="str">
        <f>IF(SUM('Sales by Agent'!AB473:AD473)&gt;0,"YES","NO")</f>
        <v>YES</v>
      </c>
      <c r="AE473" s="30" t="str">
        <f>IF(SUM('Sales by Agent'!AC473:AE473)&gt;0,"YES","NO")</f>
        <v>YES</v>
      </c>
      <c r="AF473" s="30" t="str">
        <f>IF(SUM('Sales by Agent'!AD473:AF473)&gt;0,"YES","NO")</f>
        <v>YES</v>
      </c>
      <c r="AG473" s="30" t="str">
        <f>IF(SUM('Sales by Agent'!AE473:AG473)&gt;0,"YES","NO")</f>
        <v>YES</v>
      </c>
      <c r="AH473" s="30" t="str">
        <f>IF(SUM('Sales by Agent'!AF473:AH473)&gt;0,"YES","NO")</f>
        <v>YES</v>
      </c>
      <c r="AI473" s="30" t="str">
        <f>IF(SUM('Sales by Agent'!AG473:AI473)&gt;0,"YES","NO")</f>
        <v>NO</v>
      </c>
      <c r="AJ473" s="30" t="str">
        <f>IF(SUM('Sales by Agent'!AH473:AJ473)&gt;0,"YES","NO")</f>
        <v>NO</v>
      </c>
      <c r="AK473" s="30" t="str">
        <f>IF(SUM('Sales by Agent'!AI473:AK473)&gt;0,"YES","NO")</f>
        <v>NO</v>
      </c>
      <c r="AL473" s="30" t="str">
        <f>IF(SUM('Sales by Agent'!AJ473:AL473)&gt;0,"YES","NO")</f>
        <v>NO</v>
      </c>
      <c r="AM473" s="30" t="str">
        <f>IF(SUM('Sales by Agent'!AK473:AM473)&gt;0,"YES","NO")</f>
        <v>YES</v>
      </c>
      <c r="AN473" s="30" t="str">
        <f>IF(SUM('Sales by Agent'!AL473:AN473)&gt;0,"YES","NO")</f>
        <v>YES</v>
      </c>
      <c r="AO473" s="30" t="str">
        <f>IF(SUM('Sales by Agent'!AM473:AO473)&gt;0,"YES","NO")</f>
        <v>YES</v>
      </c>
      <c r="AP473" s="30" t="str">
        <f>IF(SUM('Sales by Agent'!AN473:AP473)&gt;0,"YES","NO")</f>
        <v>YES</v>
      </c>
      <c r="AQ473" s="30" t="str">
        <f>IF(SUM('Sales by Agent'!AO473:AQ473)&gt;0,"YES","NO")</f>
        <v>YES</v>
      </c>
      <c r="AR473" s="30" t="str">
        <f>IF(SUM('Sales by Agent'!AP473:AR473)&gt;0,"YES","NO")</f>
        <v>YES</v>
      </c>
      <c r="AS473" s="30" t="str">
        <f>IF(SUM('Sales by Agent'!AQ473:AS473)&gt;0,"YES","NO")</f>
        <v>YES</v>
      </c>
      <c r="AT473" s="30" t="str">
        <f>IF(SUM('Sales by Agent'!AR473:AT473)&gt;0,"YES","NO")</f>
        <v>YES</v>
      </c>
      <c r="AU473" s="30" t="str">
        <f>IF(SUM('Sales by Agent'!AS473:AU473)&gt;0,"YES","NO")</f>
        <v>YES</v>
      </c>
      <c r="AV473" s="30" t="str">
        <f>IF(SUM('Sales by Agent'!AT473:AV473)&gt;0,"YES","NO")</f>
        <v>YES</v>
      </c>
      <c r="AW473" s="87"/>
      <c r="AX473" t="str">
        <f t="shared" si="79"/>
        <v>NO</v>
      </c>
      <c r="AY473" t="str">
        <f t="shared" si="80"/>
        <v>NO</v>
      </c>
      <c r="AZ473" t="str">
        <f t="shared" si="81"/>
        <v>NO</v>
      </c>
      <c r="BA473" t="str">
        <f t="shared" si="82"/>
        <v>NO</v>
      </c>
      <c r="BB473" t="str">
        <f t="shared" si="83"/>
        <v>NEW INACTIVE</v>
      </c>
      <c r="BC473" t="str">
        <f t="shared" si="84"/>
        <v>NO</v>
      </c>
      <c r="BD473" t="str">
        <f t="shared" si="85"/>
        <v>NO</v>
      </c>
      <c r="BE473" t="str">
        <f t="shared" si="86"/>
        <v>NO</v>
      </c>
      <c r="BF473" t="str">
        <f t="shared" si="87"/>
        <v>NO</v>
      </c>
      <c r="BG473" t="str">
        <f t="shared" si="88"/>
        <v>NO</v>
      </c>
      <c r="BH473" t="str">
        <f t="shared" si="78"/>
        <v>NO</v>
      </c>
    </row>
    <row r="474" spans="1:60">
      <c r="A474" s="564" t="s">
        <v>90</v>
      </c>
      <c r="B474" s="564" t="s">
        <v>2781</v>
      </c>
      <c r="C474" s="564" t="s">
        <v>376</v>
      </c>
      <c r="D474" s="564" t="s">
        <v>954</v>
      </c>
      <c r="E474" s="564" t="s">
        <v>1005</v>
      </c>
      <c r="F474" s="565">
        <v>2016075</v>
      </c>
      <c r="G474" s="31"/>
      <c r="H474" s="31"/>
      <c r="I474" s="30" t="str">
        <f>IF(SUM('Sales by Agent'!G474:I474)&gt;0,"YES","NO")</f>
        <v>NO</v>
      </c>
      <c r="J474" s="30" t="str">
        <f>IF(SUM('Sales by Agent'!H474:J474)&gt;0,"YES","NO")</f>
        <v>NO</v>
      </c>
      <c r="K474" s="30" t="str">
        <f>IF(SUM('Sales by Agent'!I474:K474)&gt;0,"YES","NO")</f>
        <v>NO</v>
      </c>
      <c r="L474" s="30" t="str">
        <f>IF(SUM('Sales by Agent'!J474:L474)&gt;0,"YES","NO")</f>
        <v>NO</v>
      </c>
      <c r="M474" s="30" t="str">
        <f>IF(SUM('Sales by Agent'!K474:M474)&gt;0,"YES","NO")</f>
        <v>YES</v>
      </c>
      <c r="N474" s="30" t="str">
        <f>IF(SUM('Sales by Agent'!L474:N474)&gt;0,"YES","NO")</f>
        <v>YES</v>
      </c>
      <c r="O474" s="30" t="str">
        <f>IF(SUM('Sales by Agent'!M474:O474)&gt;0,"YES","NO")</f>
        <v>YES</v>
      </c>
      <c r="P474" s="30" t="str">
        <f>IF(SUM('Sales by Agent'!N474:P474)&gt;0,"YES","NO")</f>
        <v>NO</v>
      </c>
      <c r="Q474" s="30" t="str">
        <f>IF(SUM('Sales by Agent'!O474:Q474)&gt;0,"YES","NO")</f>
        <v>YES</v>
      </c>
      <c r="R474" s="30" t="str">
        <f>IF(SUM('Sales by Agent'!P474:R474)&gt;0,"YES","NO")</f>
        <v>YES</v>
      </c>
      <c r="S474" s="30" t="str">
        <f>IF(SUM('Sales by Agent'!Q474:S474)&gt;0,"YES","NO")</f>
        <v>YES</v>
      </c>
      <c r="T474" s="30" t="str">
        <f>IF(SUM('Sales by Agent'!R474:T474)&gt;0,"YES","NO")</f>
        <v>YES</v>
      </c>
      <c r="U474" s="30" t="str">
        <f>IF(SUM('Sales by Agent'!S474:U474)&gt;0,"YES","NO")</f>
        <v>YES</v>
      </c>
      <c r="V474" s="30" t="str">
        <f>IF(SUM('Sales by Agent'!T474:V474)&gt;0,"YES","NO")</f>
        <v>YES</v>
      </c>
      <c r="W474" s="30" t="str">
        <f>IF(SUM('Sales by Agent'!U474:W474)&gt;0,"YES","NO")</f>
        <v>YES</v>
      </c>
      <c r="X474" s="30" t="str">
        <f>IF(SUM('Sales by Agent'!V474:X474)&gt;0,"YES","NO")</f>
        <v>YES</v>
      </c>
      <c r="Y474" s="30" t="str">
        <f>IF(SUM('Sales by Agent'!W474:Y474)&gt;0,"YES","NO")</f>
        <v>YES</v>
      </c>
      <c r="Z474" s="30" t="str">
        <f>IF(SUM('Sales by Agent'!X474:Z474)&gt;0,"YES","NO")</f>
        <v>YES</v>
      </c>
      <c r="AA474" s="30" t="str">
        <f>IF(SUM('Sales by Agent'!Y474:AA474)&gt;0,"YES","NO")</f>
        <v>YES</v>
      </c>
      <c r="AB474" s="30" t="str">
        <f>IF(SUM('Sales by Agent'!Z474:AB474)&gt;0,"YES","NO")</f>
        <v>NO</v>
      </c>
      <c r="AC474" s="30" t="str">
        <f>IF(SUM('Sales by Agent'!AA474:AC474)&gt;0,"YES","NO")</f>
        <v>YES</v>
      </c>
      <c r="AD474" s="30" t="str">
        <f>IF(SUM('Sales by Agent'!AB474:AD474)&gt;0,"YES","NO")</f>
        <v>YES</v>
      </c>
      <c r="AE474" s="30" t="str">
        <f>IF(SUM('Sales by Agent'!AC474:AE474)&gt;0,"YES","NO")</f>
        <v>YES</v>
      </c>
      <c r="AF474" s="30" t="str">
        <f>IF(SUM('Sales by Agent'!AD474:AF474)&gt;0,"YES","NO")</f>
        <v>YES</v>
      </c>
      <c r="AG474" s="30" t="str">
        <f>IF(SUM('Sales by Agent'!AE474:AG474)&gt;0,"YES","NO")</f>
        <v>YES</v>
      </c>
      <c r="AH474" s="30" t="str">
        <f>IF(SUM('Sales by Agent'!AF474:AH474)&gt;0,"YES","NO")</f>
        <v>YES</v>
      </c>
      <c r="AI474" s="30" t="str">
        <f>IF(SUM('Sales by Agent'!AG474:AI474)&gt;0,"YES","NO")</f>
        <v>YES</v>
      </c>
      <c r="AJ474" s="30" t="str">
        <f>IF(SUM('Sales by Agent'!AH474:AJ474)&gt;0,"YES","NO")</f>
        <v>YES</v>
      </c>
      <c r="AK474" s="30" t="str">
        <f>IF(SUM('Sales by Agent'!AI474:AK474)&gt;0,"YES","NO")</f>
        <v>NO</v>
      </c>
      <c r="AL474" s="30" t="str">
        <f>IF(SUM('Sales by Agent'!AJ474:AL474)&gt;0,"YES","NO")</f>
        <v>YES</v>
      </c>
      <c r="AM474" s="30" t="str">
        <f>IF(SUM('Sales by Agent'!AK474:AM474)&gt;0,"YES","NO")</f>
        <v>YES</v>
      </c>
      <c r="AN474" s="30" t="str">
        <f>IF(SUM('Sales by Agent'!AL474:AN474)&gt;0,"YES","NO")</f>
        <v>YES</v>
      </c>
      <c r="AO474" s="30" t="str">
        <f>IF(SUM('Sales by Agent'!AM474:AO474)&gt;0,"YES","NO")</f>
        <v>YES</v>
      </c>
      <c r="AP474" s="30" t="str">
        <f>IF(SUM('Sales by Agent'!AN474:AP474)&gt;0,"YES","NO")</f>
        <v>YES</v>
      </c>
      <c r="AQ474" s="30" t="str">
        <f>IF(SUM('Sales by Agent'!AO474:AQ474)&gt;0,"YES","NO")</f>
        <v>YES</v>
      </c>
      <c r="AR474" s="30" t="str">
        <f>IF(SUM('Sales by Agent'!AP474:AR474)&gt;0,"YES","NO")</f>
        <v>YES</v>
      </c>
      <c r="AS474" s="30" t="str">
        <f>IF(SUM('Sales by Agent'!AQ474:AS474)&gt;0,"YES","NO")</f>
        <v>NO</v>
      </c>
      <c r="AT474" s="30" t="str">
        <f>IF(SUM('Sales by Agent'!AR474:AT474)&gt;0,"YES","NO")</f>
        <v>YES</v>
      </c>
      <c r="AU474" s="30" t="str">
        <f>IF(SUM('Sales by Agent'!AS474:AU474)&gt;0,"YES","NO")</f>
        <v>YES</v>
      </c>
      <c r="AV474" s="30" t="str">
        <f>IF(SUM('Sales by Agent'!AT474:AV474)&gt;0,"YES","NO")</f>
        <v>YES</v>
      </c>
      <c r="AW474" s="87"/>
      <c r="AX474" t="str">
        <f t="shared" si="79"/>
        <v>NO</v>
      </c>
      <c r="AY474" t="str">
        <f t="shared" si="80"/>
        <v>NO</v>
      </c>
      <c r="AZ474" t="str">
        <f t="shared" si="81"/>
        <v>NO</v>
      </c>
      <c r="BA474" t="str">
        <f t="shared" si="82"/>
        <v>NO</v>
      </c>
      <c r="BB474" t="str">
        <f t="shared" si="83"/>
        <v>NO</v>
      </c>
      <c r="BC474" t="str">
        <f t="shared" si="84"/>
        <v>NO</v>
      </c>
      <c r="BD474" t="str">
        <f t="shared" si="85"/>
        <v>NEW INACTIVE</v>
      </c>
      <c r="BE474" t="str">
        <f t="shared" si="86"/>
        <v>NO</v>
      </c>
      <c r="BF474" t="str">
        <f t="shared" si="87"/>
        <v>NO</v>
      </c>
      <c r="BG474" t="str">
        <f t="shared" si="88"/>
        <v>NO</v>
      </c>
      <c r="BH474" t="str">
        <f t="shared" si="78"/>
        <v>NO</v>
      </c>
    </row>
    <row r="475" spans="1:60">
      <c r="A475" s="564" t="s">
        <v>2425</v>
      </c>
      <c r="B475" s="564" t="s">
        <v>2782</v>
      </c>
      <c r="C475" s="564" t="s">
        <v>376</v>
      </c>
      <c r="D475" s="564" t="s">
        <v>954</v>
      </c>
      <c r="E475" s="564" t="s">
        <v>1005</v>
      </c>
      <c r="F475" s="565">
        <v>166010</v>
      </c>
      <c r="G475" s="31"/>
      <c r="H475" s="31"/>
      <c r="I475" s="30" t="str">
        <f>IF(SUM('Sales by Agent'!G475:I475)&gt;0,"YES","NO")</f>
        <v>NO</v>
      </c>
      <c r="J475" s="30" t="str">
        <f>IF(SUM('Sales by Agent'!H475:J475)&gt;0,"YES","NO")</f>
        <v>NO</v>
      </c>
      <c r="K475" s="30" t="str">
        <f>IF(SUM('Sales by Agent'!I475:K475)&gt;0,"YES","NO")</f>
        <v>NO</v>
      </c>
      <c r="L475" s="30" t="str">
        <f>IF(SUM('Sales by Agent'!J475:L475)&gt;0,"YES","NO")</f>
        <v>NO</v>
      </c>
      <c r="M475" s="30" t="str">
        <f>IF(SUM('Sales by Agent'!K475:M475)&gt;0,"YES","NO")</f>
        <v>NO</v>
      </c>
      <c r="N475" s="30" t="str">
        <f>IF(SUM('Sales by Agent'!L475:N475)&gt;0,"YES","NO")</f>
        <v>NO</v>
      </c>
      <c r="O475" s="30" t="str">
        <f>IF(SUM('Sales by Agent'!M475:O475)&gt;0,"YES","NO")</f>
        <v>NO</v>
      </c>
      <c r="P475" s="30" t="str">
        <f>IF(SUM('Sales by Agent'!N475:P475)&gt;0,"YES","NO")</f>
        <v>NO</v>
      </c>
      <c r="Q475" s="30" t="str">
        <f>IF(SUM('Sales by Agent'!O475:Q475)&gt;0,"YES","NO")</f>
        <v>NO</v>
      </c>
      <c r="R475" s="30" t="str">
        <f>IF(SUM('Sales by Agent'!P475:R475)&gt;0,"YES","NO")</f>
        <v>NO</v>
      </c>
      <c r="S475" s="30" t="str">
        <f>IF(SUM('Sales by Agent'!Q475:S475)&gt;0,"YES","NO")</f>
        <v>NO</v>
      </c>
      <c r="T475" s="30" t="str">
        <f>IF(SUM('Sales by Agent'!R475:T475)&gt;0,"YES","NO")</f>
        <v>NO</v>
      </c>
      <c r="U475" s="30" t="str">
        <f>IF(SUM('Sales by Agent'!S475:U475)&gt;0,"YES","NO")</f>
        <v>NO</v>
      </c>
      <c r="V475" s="30" t="str">
        <f>IF(SUM('Sales by Agent'!T475:V475)&gt;0,"YES","NO")</f>
        <v>NO</v>
      </c>
      <c r="W475" s="30" t="str">
        <f>IF(SUM('Sales by Agent'!U475:W475)&gt;0,"YES","NO")</f>
        <v>NO</v>
      </c>
      <c r="X475" s="30" t="str">
        <f>IF(SUM('Sales by Agent'!V475:X475)&gt;0,"YES","NO")</f>
        <v>NO</v>
      </c>
      <c r="Y475" s="30" t="str">
        <f>IF(SUM('Sales by Agent'!W475:Y475)&gt;0,"YES","NO")</f>
        <v>NO</v>
      </c>
      <c r="Z475" s="30" t="str">
        <f>IF(SUM('Sales by Agent'!X475:Z475)&gt;0,"YES","NO")</f>
        <v>NO</v>
      </c>
      <c r="AA475" s="30" t="str">
        <f>IF(SUM('Sales by Agent'!Y475:AA475)&gt;0,"YES","NO")</f>
        <v>NO</v>
      </c>
      <c r="AB475" s="30" t="str">
        <f>IF(SUM('Sales by Agent'!Z475:AB475)&gt;0,"YES","NO")</f>
        <v>NO</v>
      </c>
      <c r="AC475" s="30" t="str">
        <f>IF(SUM('Sales by Agent'!AA475:AC475)&gt;0,"YES","NO")</f>
        <v>NO</v>
      </c>
      <c r="AD475" s="30" t="str">
        <f>IF(SUM('Sales by Agent'!AB475:AD475)&gt;0,"YES","NO")</f>
        <v>NO</v>
      </c>
      <c r="AE475" s="30" t="str">
        <f>IF(SUM('Sales by Agent'!AC475:AE475)&gt;0,"YES","NO")</f>
        <v>NO</v>
      </c>
      <c r="AF475" s="30" t="str">
        <f>IF(SUM('Sales by Agent'!AD475:AF475)&gt;0,"YES","NO")</f>
        <v>NO</v>
      </c>
      <c r="AG475" s="30" t="str">
        <f>IF(SUM('Sales by Agent'!AE475:AG475)&gt;0,"YES","NO")</f>
        <v>NO</v>
      </c>
      <c r="AH475" s="30" t="str">
        <f>IF(SUM('Sales by Agent'!AF475:AH475)&gt;0,"YES","NO")</f>
        <v>NO</v>
      </c>
      <c r="AI475" s="30" t="str">
        <f>IF(SUM('Sales by Agent'!AG475:AI475)&gt;0,"YES","NO")</f>
        <v>NO</v>
      </c>
      <c r="AJ475" s="30" t="str">
        <f>IF(SUM('Sales by Agent'!AH475:AJ475)&gt;0,"YES","NO")</f>
        <v>NO</v>
      </c>
      <c r="AK475" s="30" t="str">
        <f>IF(SUM('Sales by Agent'!AI475:AK475)&gt;0,"YES","NO")</f>
        <v>NO</v>
      </c>
      <c r="AL475" s="30" t="str">
        <f>IF(SUM('Sales by Agent'!AJ475:AL475)&gt;0,"YES","NO")</f>
        <v>NO</v>
      </c>
      <c r="AM475" s="30" t="str">
        <f>IF(SUM('Sales by Agent'!AK475:AM475)&gt;0,"YES","NO")</f>
        <v>NO</v>
      </c>
      <c r="AN475" s="30" t="str">
        <f>IF(SUM('Sales by Agent'!AL475:AN475)&gt;0,"YES","NO")</f>
        <v>NO</v>
      </c>
      <c r="AO475" s="30" t="str">
        <f>IF(SUM('Sales by Agent'!AM475:AO475)&gt;0,"YES","NO")</f>
        <v>NO</v>
      </c>
      <c r="AP475" s="30" t="str">
        <f>IF(SUM('Sales by Agent'!AN475:AP475)&gt;0,"YES","NO")</f>
        <v>NO</v>
      </c>
      <c r="AQ475" s="30" t="str">
        <f>IF(SUM('Sales by Agent'!AO475:AQ475)&gt;0,"YES","NO")</f>
        <v>NO</v>
      </c>
      <c r="AR475" s="30" t="str">
        <f>IF(SUM('Sales by Agent'!AP475:AR475)&gt;0,"YES","NO")</f>
        <v>NO</v>
      </c>
      <c r="AS475" s="30" t="str">
        <f>IF(SUM('Sales by Agent'!AQ475:AS475)&gt;0,"YES","NO")</f>
        <v>NO</v>
      </c>
      <c r="AT475" s="30" t="str">
        <f>IF(SUM('Sales by Agent'!AR475:AT475)&gt;0,"YES","NO")</f>
        <v>NO</v>
      </c>
      <c r="AU475" s="30" t="str">
        <f>IF(SUM('Sales by Agent'!AS475:AU475)&gt;0,"YES","NO")</f>
        <v>YES</v>
      </c>
      <c r="AV475" s="30" t="str">
        <f>IF(SUM('Sales by Agent'!AT475:AV475)&gt;0,"YES","NO")</f>
        <v>YES</v>
      </c>
      <c r="AW475" s="87"/>
      <c r="AX475" t="str">
        <f t="shared" si="79"/>
        <v>NO</v>
      </c>
      <c r="AY475" t="str">
        <f t="shared" si="80"/>
        <v>NO</v>
      </c>
      <c r="AZ475" t="str">
        <f t="shared" si="81"/>
        <v>NO</v>
      </c>
      <c r="BA475" t="str">
        <f t="shared" si="82"/>
        <v>NO</v>
      </c>
      <c r="BB475" t="str">
        <f t="shared" si="83"/>
        <v>NO</v>
      </c>
      <c r="BC475" t="str">
        <f t="shared" si="84"/>
        <v>NO</v>
      </c>
      <c r="BD475" t="str">
        <f t="shared" si="85"/>
        <v>NO</v>
      </c>
      <c r="BE475" t="str">
        <f t="shared" si="86"/>
        <v>NO</v>
      </c>
      <c r="BF475" t="str">
        <f t="shared" si="87"/>
        <v>NO</v>
      </c>
      <c r="BG475" t="str">
        <f t="shared" si="88"/>
        <v>NO</v>
      </c>
      <c r="BH475" t="str">
        <f t="shared" si="78"/>
        <v>NO</v>
      </c>
    </row>
    <row r="476" spans="1:60">
      <c r="A476" s="564" t="s">
        <v>361</v>
      </c>
      <c r="B476" s="564" t="s">
        <v>2783</v>
      </c>
      <c r="C476" s="564" t="s">
        <v>376</v>
      </c>
      <c r="D476" s="564" t="s">
        <v>954</v>
      </c>
      <c r="E476" s="564" t="s">
        <v>1005</v>
      </c>
      <c r="F476" s="565">
        <v>532310</v>
      </c>
      <c r="G476" s="88"/>
      <c r="H476" s="88"/>
      <c r="I476" s="30" t="str">
        <f>IF(SUM('Sales by Agent'!G476:I476)&gt;0,"YES","NO")</f>
        <v>NO</v>
      </c>
      <c r="J476" s="30" t="str">
        <f>IF(SUM('Sales by Agent'!H476:J476)&gt;0,"YES","NO")</f>
        <v>NO</v>
      </c>
      <c r="K476" s="30" t="str">
        <f>IF(SUM('Sales by Agent'!I476:K476)&gt;0,"YES","NO")</f>
        <v>NO</v>
      </c>
      <c r="L476" s="30" t="str">
        <f>IF(SUM('Sales by Agent'!J476:L476)&gt;0,"YES","NO")</f>
        <v>NO</v>
      </c>
      <c r="M476" s="30" t="str">
        <f>IF(SUM('Sales by Agent'!K476:M476)&gt;0,"YES","NO")</f>
        <v>YES</v>
      </c>
      <c r="N476" s="30" t="str">
        <f>IF(SUM('Sales by Agent'!L476:N476)&gt;0,"YES","NO")</f>
        <v>YES</v>
      </c>
      <c r="O476" s="30" t="str">
        <f>IF(SUM('Sales by Agent'!M476:O476)&gt;0,"YES","NO")</f>
        <v>YES</v>
      </c>
      <c r="P476" s="30" t="str">
        <f>IF(SUM('Sales by Agent'!N476:P476)&gt;0,"YES","NO")</f>
        <v>NO</v>
      </c>
      <c r="Q476" s="30" t="str">
        <f>IF(SUM('Sales by Agent'!O476:Q476)&gt;0,"YES","NO")</f>
        <v>YES</v>
      </c>
      <c r="R476" s="30" t="str">
        <f>IF(SUM('Sales by Agent'!P476:R476)&gt;0,"YES","NO")</f>
        <v>YES</v>
      </c>
      <c r="S476" s="30" t="str">
        <f>IF(SUM('Sales by Agent'!Q476:S476)&gt;0,"YES","NO")</f>
        <v>YES</v>
      </c>
      <c r="T476" s="30" t="str">
        <f>IF(SUM('Sales by Agent'!R476:T476)&gt;0,"YES","NO")</f>
        <v>YES</v>
      </c>
      <c r="U476" s="30" t="str">
        <f>IF(SUM('Sales by Agent'!S476:U476)&gt;0,"YES","NO")</f>
        <v>YES</v>
      </c>
      <c r="V476" s="30" t="str">
        <f>IF(SUM('Sales by Agent'!T476:V476)&gt;0,"YES","NO")</f>
        <v>YES</v>
      </c>
      <c r="W476" s="30" t="str">
        <f>IF(SUM('Sales by Agent'!U476:W476)&gt;0,"YES","NO")</f>
        <v>YES</v>
      </c>
      <c r="X476" s="30" t="str">
        <f>IF(SUM('Sales by Agent'!V476:X476)&gt;0,"YES","NO")</f>
        <v>YES</v>
      </c>
      <c r="Y476" s="30" t="str">
        <f>IF(SUM('Sales by Agent'!W476:Y476)&gt;0,"YES","NO")</f>
        <v>YES</v>
      </c>
      <c r="Z476" s="30" t="str">
        <f>IF(SUM('Sales by Agent'!X476:Z476)&gt;0,"YES","NO")</f>
        <v>YES</v>
      </c>
      <c r="AA476" s="30" t="str">
        <f>IF(SUM('Sales by Agent'!Y476:AA476)&gt;0,"YES","NO")</f>
        <v>YES</v>
      </c>
      <c r="AB476" s="30" t="str">
        <f>IF(SUM('Sales by Agent'!Z476:AB476)&gt;0,"YES","NO")</f>
        <v>YES</v>
      </c>
      <c r="AC476" s="30" t="str">
        <f>IF(SUM('Sales by Agent'!AA476:AC476)&gt;0,"YES","NO")</f>
        <v>YES</v>
      </c>
      <c r="AD476" s="30" t="str">
        <f>IF(SUM('Sales by Agent'!AB476:AD476)&gt;0,"YES","NO")</f>
        <v>YES</v>
      </c>
      <c r="AE476" s="30" t="str">
        <f>IF(SUM('Sales by Agent'!AC476:AE476)&gt;0,"YES","NO")</f>
        <v>YES</v>
      </c>
      <c r="AF476" s="30" t="str">
        <f>IF(SUM('Sales by Agent'!AD476:AF476)&gt;0,"YES","NO")</f>
        <v>YES</v>
      </c>
      <c r="AG476" s="30" t="str">
        <f>IF(SUM('Sales by Agent'!AE476:AG476)&gt;0,"YES","NO")</f>
        <v>YES</v>
      </c>
      <c r="AH476" s="30" t="str">
        <f>IF(SUM('Sales by Agent'!AF476:AH476)&gt;0,"YES","NO")</f>
        <v>YES</v>
      </c>
      <c r="AI476" s="30" t="str">
        <f>IF(SUM('Sales by Agent'!AG476:AI476)&gt;0,"YES","NO")</f>
        <v>YES</v>
      </c>
      <c r="AJ476" s="30" t="str">
        <f>IF(SUM('Sales by Agent'!AH476:AJ476)&gt;0,"YES","NO")</f>
        <v>NO</v>
      </c>
      <c r="AK476" s="30" t="str">
        <f>IF(SUM('Sales by Agent'!AI476:AK476)&gt;0,"YES","NO")</f>
        <v>NO</v>
      </c>
      <c r="AL476" s="30" t="str">
        <f>IF(SUM('Sales by Agent'!AJ476:AL476)&gt;0,"YES","NO")</f>
        <v>NO</v>
      </c>
      <c r="AM476" s="30" t="str">
        <f>IF(SUM('Sales by Agent'!AK476:AM476)&gt;0,"YES","NO")</f>
        <v>NO</v>
      </c>
      <c r="AN476" s="30" t="str">
        <f>IF(SUM('Sales by Agent'!AL476:AN476)&gt;0,"YES","NO")</f>
        <v>NO</v>
      </c>
      <c r="AO476" s="30" t="str">
        <f>IF(SUM('Sales by Agent'!AM476:AO476)&gt;0,"YES","NO")</f>
        <v>NO</v>
      </c>
      <c r="AP476" s="30" t="str">
        <f>IF(SUM('Sales by Agent'!AN476:AP476)&gt;0,"YES","NO")</f>
        <v>NO</v>
      </c>
      <c r="AQ476" s="30" t="str">
        <f>IF(SUM('Sales by Agent'!AO476:AQ476)&gt;0,"YES","NO")</f>
        <v>NO</v>
      </c>
      <c r="AR476" s="30" t="str">
        <f>IF(SUM('Sales by Agent'!AP476:AR476)&gt;0,"YES","NO")</f>
        <v>NO</v>
      </c>
      <c r="AS476" s="30" t="str">
        <f>IF(SUM('Sales by Agent'!AQ476:AS476)&gt;0,"YES","NO")</f>
        <v>NO</v>
      </c>
      <c r="AT476" s="30" t="str">
        <f>IF(SUM('Sales by Agent'!AR476:AT476)&gt;0,"YES","NO")</f>
        <v>NO</v>
      </c>
      <c r="AU476" s="30" t="str">
        <f>IF(SUM('Sales by Agent'!AS476:AU476)&gt;0,"YES","NO")</f>
        <v>NO</v>
      </c>
      <c r="AV476" s="30" t="str">
        <f>IF(SUM('Sales by Agent'!AT476:AV476)&gt;0,"YES","NO")</f>
        <v>NO</v>
      </c>
      <c r="AW476" s="87"/>
      <c r="AX476" t="str">
        <f t="shared" si="79"/>
        <v>NO</v>
      </c>
      <c r="AY476" t="str">
        <f t="shared" si="80"/>
        <v>NO</v>
      </c>
      <c r="AZ476" t="str">
        <f t="shared" si="81"/>
        <v>NO</v>
      </c>
      <c r="BA476" t="str">
        <f t="shared" si="82"/>
        <v>NO</v>
      </c>
      <c r="BB476" t="str">
        <f t="shared" si="83"/>
        <v>NO</v>
      </c>
      <c r="BC476" t="str">
        <f t="shared" si="84"/>
        <v>NEW INACTIVE</v>
      </c>
      <c r="BD476" t="str">
        <f t="shared" si="85"/>
        <v>NO</v>
      </c>
      <c r="BE476" t="str">
        <f t="shared" si="86"/>
        <v>NO</v>
      </c>
      <c r="BF476" t="str">
        <f t="shared" si="87"/>
        <v>NO</v>
      </c>
      <c r="BG476" t="str">
        <f t="shared" si="88"/>
        <v>NO</v>
      </c>
      <c r="BH476" t="str">
        <f t="shared" si="78"/>
        <v>NO</v>
      </c>
    </row>
    <row r="477" spans="1:60">
      <c r="A477" s="564" t="s">
        <v>317</v>
      </c>
      <c r="B477" s="564" t="s">
        <v>2784</v>
      </c>
      <c r="C477" s="564" t="s">
        <v>376</v>
      </c>
      <c r="D477" s="564" t="s">
        <v>954</v>
      </c>
      <c r="E477" s="564" t="s">
        <v>1005</v>
      </c>
      <c r="F477" s="565">
        <v>877850</v>
      </c>
      <c r="G477" s="88"/>
      <c r="H477" s="88"/>
      <c r="I477" s="30" t="str">
        <f>IF(SUM('Sales by Agent'!G477:I477)&gt;0,"YES","NO")</f>
        <v>NO</v>
      </c>
      <c r="J477" s="30" t="str">
        <f>IF(SUM('Sales by Agent'!H477:J477)&gt;0,"YES","NO")</f>
        <v>NO</v>
      </c>
      <c r="K477" s="30" t="str">
        <f>IF(SUM('Sales by Agent'!I477:K477)&gt;0,"YES","NO")</f>
        <v>NO</v>
      </c>
      <c r="L477" s="30" t="str">
        <f>IF(SUM('Sales by Agent'!J477:L477)&gt;0,"YES","NO")</f>
        <v>NO</v>
      </c>
      <c r="M477" s="30" t="str">
        <f>IF(SUM('Sales by Agent'!K477:M477)&gt;0,"YES","NO")</f>
        <v>NO</v>
      </c>
      <c r="N477" s="30" t="str">
        <f>IF(SUM('Sales by Agent'!L477:N477)&gt;0,"YES","NO")</f>
        <v>NO</v>
      </c>
      <c r="O477" s="30" t="str">
        <f>IF(SUM('Sales by Agent'!M477:O477)&gt;0,"YES","NO")</f>
        <v>NO</v>
      </c>
      <c r="P477" s="30" t="str">
        <f>IF(SUM('Sales by Agent'!N477:P477)&gt;0,"YES","NO")</f>
        <v>NO</v>
      </c>
      <c r="Q477" s="30" t="str">
        <f>IF(SUM('Sales by Agent'!O477:Q477)&gt;0,"YES","NO")</f>
        <v>NO</v>
      </c>
      <c r="R477" s="30" t="str">
        <f>IF(SUM('Sales by Agent'!P477:R477)&gt;0,"YES","NO")</f>
        <v>NO</v>
      </c>
      <c r="S477" s="30" t="str">
        <f>IF(SUM('Sales by Agent'!Q477:S477)&gt;0,"YES","NO")</f>
        <v>NO</v>
      </c>
      <c r="T477" s="30" t="str">
        <f>IF(SUM('Sales by Agent'!R477:T477)&gt;0,"YES","NO")</f>
        <v>NO</v>
      </c>
      <c r="U477" s="30" t="str">
        <f>IF(SUM('Sales by Agent'!S477:U477)&gt;0,"YES","NO")</f>
        <v>NO</v>
      </c>
      <c r="V477" s="30" t="str">
        <f>IF(SUM('Sales by Agent'!T477:V477)&gt;0,"YES","NO")</f>
        <v>NO</v>
      </c>
      <c r="W477" s="30" t="str">
        <f>IF(SUM('Sales by Agent'!U477:W477)&gt;0,"YES","NO")</f>
        <v>NO</v>
      </c>
      <c r="X477" s="30" t="str">
        <f>IF(SUM('Sales by Agent'!V477:X477)&gt;0,"YES","NO")</f>
        <v>NO</v>
      </c>
      <c r="Y477" s="30" t="str">
        <f>IF(SUM('Sales by Agent'!W477:Y477)&gt;0,"YES","NO")</f>
        <v>NO</v>
      </c>
      <c r="Z477" s="30" t="str">
        <f>IF(SUM('Sales by Agent'!X477:Z477)&gt;0,"YES","NO")</f>
        <v>NO</v>
      </c>
      <c r="AA477" s="30" t="str">
        <f>IF(SUM('Sales by Agent'!Y477:AA477)&gt;0,"YES","NO")</f>
        <v>NO</v>
      </c>
      <c r="AB477" s="30" t="str">
        <f>IF(SUM('Sales by Agent'!Z477:AB477)&gt;0,"YES","NO")</f>
        <v>NO</v>
      </c>
      <c r="AC477" s="30" t="str">
        <f>IF(SUM('Sales by Agent'!AA477:AC477)&gt;0,"YES","NO")</f>
        <v>NO</v>
      </c>
      <c r="AD477" s="30" t="str">
        <f>IF(SUM('Sales by Agent'!AB477:AD477)&gt;0,"YES","NO")</f>
        <v>YES</v>
      </c>
      <c r="AE477" s="30" t="str">
        <f>IF(SUM('Sales by Agent'!AC477:AE477)&gt;0,"YES","NO")</f>
        <v>YES</v>
      </c>
      <c r="AF477" s="30" t="str">
        <f>IF(SUM('Sales by Agent'!AD477:AF477)&gt;0,"YES","NO")</f>
        <v>YES</v>
      </c>
      <c r="AG477" s="30" t="str">
        <f>IF(SUM('Sales by Agent'!AE477:AG477)&gt;0,"YES","NO")</f>
        <v>YES</v>
      </c>
      <c r="AH477" s="30" t="str">
        <f>IF(SUM('Sales by Agent'!AF477:AH477)&gt;0,"YES","NO")</f>
        <v>YES</v>
      </c>
      <c r="AI477" s="30" t="str">
        <f>IF(SUM('Sales by Agent'!AG477:AI477)&gt;0,"YES","NO")</f>
        <v>YES</v>
      </c>
      <c r="AJ477" s="30" t="str">
        <f>IF(SUM('Sales by Agent'!AH477:AJ477)&gt;0,"YES","NO")</f>
        <v>YES</v>
      </c>
      <c r="AK477" s="30" t="str">
        <f>IF(SUM('Sales by Agent'!AI477:AK477)&gt;0,"YES","NO")</f>
        <v>YES</v>
      </c>
      <c r="AL477" s="30" t="str">
        <f>IF(SUM('Sales by Agent'!AJ477:AL477)&gt;0,"YES","NO")</f>
        <v>YES</v>
      </c>
      <c r="AM477" s="30" t="str">
        <f>IF(SUM('Sales by Agent'!AK477:AM477)&gt;0,"YES","NO")</f>
        <v>YES</v>
      </c>
      <c r="AN477" s="30" t="str">
        <f>IF(SUM('Sales by Agent'!AL477:AN477)&gt;0,"YES","NO")</f>
        <v>YES</v>
      </c>
      <c r="AO477" s="30" t="str">
        <f>IF(SUM('Sales by Agent'!AM477:AO477)&gt;0,"YES","NO")</f>
        <v>YES</v>
      </c>
      <c r="AP477" s="30" t="str">
        <f>IF(SUM('Sales by Agent'!AN477:AP477)&gt;0,"YES","NO")</f>
        <v>NO</v>
      </c>
      <c r="AQ477" s="30" t="str">
        <f>IF(SUM('Sales by Agent'!AO477:AQ477)&gt;0,"YES","NO")</f>
        <v>NO</v>
      </c>
      <c r="AR477" s="30" t="str">
        <f>IF(SUM('Sales by Agent'!AP477:AR477)&gt;0,"YES","NO")</f>
        <v>NO</v>
      </c>
      <c r="AS477" s="30" t="str">
        <f>IF(SUM('Sales by Agent'!AQ477:AS477)&gt;0,"YES","NO")</f>
        <v>NO</v>
      </c>
      <c r="AT477" s="30" t="str">
        <f>IF(SUM('Sales by Agent'!AR477:AT477)&gt;0,"YES","NO")</f>
        <v>NO</v>
      </c>
      <c r="AU477" s="30" t="str">
        <f>IF(SUM('Sales by Agent'!AS477:AU477)&gt;0,"YES","NO")</f>
        <v>NO</v>
      </c>
      <c r="AV477" s="30" t="str">
        <f>IF(SUM('Sales by Agent'!AT477:AV477)&gt;0,"YES","NO")</f>
        <v>YES</v>
      </c>
      <c r="AW477" s="87"/>
      <c r="AX477" t="str">
        <f t="shared" si="79"/>
        <v>NO</v>
      </c>
      <c r="AY477" t="str">
        <f t="shared" si="80"/>
        <v>NO</v>
      </c>
      <c r="AZ477" t="str">
        <f t="shared" si="81"/>
        <v>NO</v>
      </c>
      <c r="BA477" t="str">
        <f t="shared" si="82"/>
        <v>NO</v>
      </c>
      <c r="BB477" t="str">
        <f t="shared" si="83"/>
        <v>NO</v>
      </c>
      <c r="BC477" t="str">
        <f t="shared" si="84"/>
        <v>NO</v>
      </c>
      <c r="BD477" t="str">
        <f t="shared" si="85"/>
        <v>NO</v>
      </c>
      <c r="BE477" t="str">
        <f t="shared" si="86"/>
        <v>NO</v>
      </c>
      <c r="BF477" t="str">
        <f t="shared" si="87"/>
        <v>NO</v>
      </c>
      <c r="BG477" t="str">
        <f t="shared" si="88"/>
        <v>NO</v>
      </c>
      <c r="BH477" t="str">
        <f t="shared" si="78"/>
        <v>NO</v>
      </c>
    </row>
    <row r="478" spans="1:60">
      <c r="A478" s="564" t="s">
        <v>1464</v>
      </c>
      <c r="B478" s="564" t="s">
        <v>2784</v>
      </c>
      <c r="C478" s="564" t="s">
        <v>376</v>
      </c>
      <c r="D478" s="564" t="s">
        <v>954</v>
      </c>
      <c r="E478" s="564" t="s">
        <v>1005</v>
      </c>
      <c r="F478" s="565">
        <v>2326825</v>
      </c>
      <c r="G478" s="31"/>
      <c r="H478" s="31"/>
      <c r="I478" s="30" t="str">
        <f>IF(SUM('Sales by Agent'!G478:I478)&gt;0,"YES","NO")</f>
        <v>NO</v>
      </c>
      <c r="J478" s="30" t="str">
        <f>IF(SUM('Sales by Agent'!H478:J478)&gt;0,"YES","NO")</f>
        <v>NO</v>
      </c>
      <c r="K478" s="30" t="str">
        <f>IF(SUM('Sales by Agent'!I478:K478)&gt;0,"YES","NO")</f>
        <v>NO</v>
      </c>
      <c r="L478" s="30" t="str">
        <f>IF(SUM('Sales by Agent'!J478:L478)&gt;0,"YES","NO")</f>
        <v>NO</v>
      </c>
      <c r="M478" s="30" t="str">
        <f>IF(SUM('Sales by Agent'!K478:M478)&gt;0,"YES","NO")</f>
        <v>NO</v>
      </c>
      <c r="N478" s="30" t="str">
        <f>IF(SUM('Sales by Agent'!L478:N478)&gt;0,"YES","NO")</f>
        <v>NO</v>
      </c>
      <c r="O478" s="30" t="str">
        <f>IF(SUM('Sales by Agent'!M478:O478)&gt;0,"YES","NO")</f>
        <v>NO</v>
      </c>
      <c r="P478" s="30" t="str">
        <f>IF(SUM('Sales by Agent'!N478:P478)&gt;0,"YES","NO")</f>
        <v>NO</v>
      </c>
      <c r="Q478" s="30" t="str">
        <f>IF(SUM('Sales by Agent'!O478:Q478)&gt;0,"YES","NO")</f>
        <v>NO</v>
      </c>
      <c r="R478" s="30" t="str">
        <f>IF(SUM('Sales by Agent'!P478:R478)&gt;0,"YES","NO")</f>
        <v>NO</v>
      </c>
      <c r="S478" s="30" t="str">
        <f>IF(SUM('Sales by Agent'!Q478:S478)&gt;0,"YES","NO")</f>
        <v>NO</v>
      </c>
      <c r="T478" s="30" t="str">
        <f>IF(SUM('Sales by Agent'!R478:T478)&gt;0,"YES","NO")</f>
        <v>NO</v>
      </c>
      <c r="U478" s="30" t="str">
        <f>IF(SUM('Sales by Agent'!S478:U478)&gt;0,"YES","NO")</f>
        <v>NO</v>
      </c>
      <c r="V478" s="30" t="str">
        <f>IF(SUM('Sales by Agent'!T478:V478)&gt;0,"YES","NO")</f>
        <v>NO</v>
      </c>
      <c r="W478" s="30" t="str">
        <f>IF(SUM('Sales by Agent'!U478:W478)&gt;0,"YES","NO")</f>
        <v>NO</v>
      </c>
      <c r="X478" s="30" t="str">
        <f>IF(SUM('Sales by Agent'!V478:X478)&gt;0,"YES","NO")</f>
        <v>NO</v>
      </c>
      <c r="Y478" s="30" t="str">
        <f>IF(SUM('Sales by Agent'!W478:Y478)&gt;0,"YES","NO")</f>
        <v>NO</v>
      </c>
      <c r="Z478" s="30" t="str">
        <f>IF(SUM('Sales by Agent'!X478:Z478)&gt;0,"YES","NO")</f>
        <v>NO</v>
      </c>
      <c r="AA478" s="30" t="str">
        <f>IF(SUM('Sales by Agent'!Y478:AA478)&gt;0,"YES","NO")</f>
        <v>NO</v>
      </c>
      <c r="AB478" s="30" t="str">
        <f>IF(SUM('Sales by Agent'!Z478:AB478)&gt;0,"YES","NO")</f>
        <v>NO</v>
      </c>
      <c r="AC478" s="30" t="str">
        <f>IF(SUM('Sales by Agent'!AA478:AC478)&gt;0,"YES","NO")</f>
        <v>NO</v>
      </c>
      <c r="AD478" s="30" t="str">
        <f>IF(SUM('Sales by Agent'!AB478:AD478)&gt;0,"YES","NO")</f>
        <v>YES</v>
      </c>
      <c r="AE478" s="30" t="str">
        <f>IF(SUM('Sales by Agent'!AC478:AE478)&gt;0,"YES","NO")</f>
        <v>YES</v>
      </c>
      <c r="AF478" s="30" t="str">
        <f>IF(SUM('Sales by Agent'!AD478:AF478)&gt;0,"YES","NO")</f>
        <v>YES</v>
      </c>
      <c r="AG478" s="30" t="str">
        <f>IF(SUM('Sales by Agent'!AE478:AG478)&gt;0,"YES","NO")</f>
        <v>YES</v>
      </c>
      <c r="AH478" s="30" t="str">
        <f>IF(SUM('Sales by Agent'!AF478:AH478)&gt;0,"YES","NO")</f>
        <v>YES</v>
      </c>
      <c r="AI478" s="30" t="str">
        <f>IF(SUM('Sales by Agent'!AG478:AI478)&gt;0,"YES","NO")</f>
        <v>YES</v>
      </c>
      <c r="AJ478" s="30" t="str">
        <f>IF(SUM('Sales by Agent'!AH478:AJ478)&gt;0,"YES","NO")</f>
        <v>YES</v>
      </c>
      <c r="AK478" s="30" t="str">
        <f>IF(SUM('Sales by Agent'!AI478:AK478)&gt;0,"YES","NO")</f>
        <v>YES</v>
      </c>
      <c r="AL478" s="30" t="str">
        <f>IF(SUM('Sales by Agent'!AJ478:AL478)&gt;0,"YES","NO")</f>
        <v>YES</v>
      </c>
      <c r="AM478" s="30" t="str">
        <f>IF(SUM('Sales by Agent'!AK478:AM478)&gt;0,"YES","NO")</f>
        <v>YES</v>
      </c>
      <c r="AN478" s="30" t="str">
        <f>IF(SUM('Sales by Agent'!AL478:AN478)&gt;0,"YES","NO")</f>
        <v>YES</v>
      </c>
      <c r="AO478" s="30" t="str">
        <f>IF(SUM('Sales by Agent'!AM478:AO478)&gt;0,"YES","NO")</f>
        <v>YES</v>
      </c>
      <c r="AP478" s="30" t="str">
        <f>IF(SUM('Sales by Agent'!AN478:AP478)&gt;0,"YES","NO")</f>
        <v>YES</v>
      </c>
      <c r="AQ478" s="30" t="str">
        <f>IF(SUM('Sales by Agent'!AO478:AQ478)&gt;0,"YES","NO")</f>
        <v>YES</v>
      </c>
      <c r="AR478" s="30" t="str">
        <f>IF(SUM('Sales by Agent'!AP478:AR478)&gt;0,"YES","NO")</f>
        <v>YES</v>
      </c>
      <c r="AS478" s="30" t="str">
        <f>IF(SUM('Sales by Agent'!AQ478:AS478)&gt;0,"YES","NO")</f>
        <v>YES</v>
      </c>
      <c r="AT478" s="30" t="str">
        <f>IF(SUM('Sales by Agent'!AR478:AT478)&gt;0,"YES","NO")</f>
        <v>YES</v>
      </c>
      <c r="AU478" s="30" t="str">
        <f>IF(SUM('Sales by Agent'!AS478:AU478)&gt;0,"YES","NO")</f>
        <v>YES</v>
      </c>
      <c r="AV478" s="30" t="str">
        <f>IF(SUM('Sales by Agent'!AT478:AV478)&gt;0,"YES","NO")</f>
        <v>YES</v>
      </c>
      <c r="AW478" s="87"/>
      <c r="AX478" t="str">
        <f t="shared" si="79"/>
        <v>NO</v>
      </c>
      <c r="AY478" t="str">
        <f t="shared" si="80"/>
        <v>NO</v>
      </c>
      <c r="AZ478" t="str">
        <f t="shared" si="81"/>
        <v>NO</v>
      </c>
      <c r="BA478" t="str">
        <f t="shared" si="82"/>
        <v>NO</v>
      </c>
      <c r="BB478" t="str">
        <f t="shared" si="83"/>
        <v>NO</v>
      </c>
      <c r="BC478" t="str">
        <f t="shared" si="84"/>
        <v>NO</v>
      </c>
      <c r="BD478" t="str">
        <f t="shared" si="85"/>
        <v>NO</v>
      </c>
      <c r="BE478" t="str">
        <f t="shared" si="86"/>
        <v>NO</v>
      </c>
      <c r="BF478" t="str">
        <f t="shared" si="87"/>
        <v>NO</v>
      </c>
      <c r="BG478" t="str">
        <f t="shared" si="88"/>
        <v>NO</v>
      </c>
      <c r="BH478" t="str">
        <f t="shared" si="78"/>
        <v>NO</v>
      </c>
    </row>
    <row r="479" spans="1:60">
      <c r="A479" s="564" t="s">
        <v>1465</v>
      </c>
      <c r="B479" s="564" t="s">
        <v>2785</v>
      </c>
      <c r="C479" s="564" t="s">
        <v>376</v>
      </c>
      <c r="D479" s="564" t="s">
        <v>954</v>
      </c>
      <c r="E479" s="564" t="s">
        <v>1005</v>
      </c>
      <c r="F479" s="565">
        <v>1850470</v>
      </c>
      <c r="G479" s="31"/>
      <c r="H479" s="31"/>
      <c r="I479" s="30" t="str">
        <f>IF(SUM('Sales by Agent'!G479:I479)&gt;0,"YES","NO")</f>
        <v>NO</v>
      </c>
      <c r="J479" s="30" t="str">
        <f>IF(SUM('Sales by Agent'!H479:J479)&gt;0,"YES","NO")</f>
        <v>NO</v>
      </c>
      <c r="K479" s="30" t="str">
        <f>IF(SUM('Sales by Agent'!I479:K479)&gt;0,"YES","NO")</f>
        <v>NO</v>
      </c>
      <c r="L479" s="30" t="str">
        <f>IF(SUM('Sales by Agent'!J479:L479)&gt;0,"YES","NO")</f>
        <v>NO</v>
      </c>
      <c r="M479" s="30" t="str">
        <f>IF(SUM('Sales by Agent'!K479:M479)&gt;0,"YES","NO")</f>
        <v>NO</v>
      </c>
      <c r="N479" s="30" t="str">
        <f>IF(SUM('Sales by Agent'!L479:N479)&gt;0,"YES","NO")</f>
        <v>NO</v>
      </c>
      <c r="O479" s="30" t="str">
        <f>IF(SUM('Sales by Agent'!M479:O479)&gt;0,"YES","NO")</f>
        <v>NO</v>
      </c>
      <c r="P479" s="30" t="str">
        <f>IF(SUM('Sales by Agent'!N479:P479)&gt;0,"YES","NO")</f>
        <v>NO</v>
      </c>
      <c r="Q479" s="30" t="str">
        <f>IF(SUM('Sales by Agent'!O479:Q479)&gt;0,"YES","NO")</f>
        <v>NO</v>
      </c>
      <c r="R479" s="30" t="str">
        <f>IF(SUM('Sales by Agent'!P479:R479)&gt;0,"YES","NO")</f>
        <v>NO</v>
      </c>
      <c r="S479" s="30" t="str">
        <f>IF(SUM('Sales by Agent'!Q479:S479)&gt;0,"YES","NO")</f>
        <v>NO</v>
      </c>
      <c r="T479" s="30" t="str">
        <f>IF(SUM('Sales by Agent'!R479:T479)&gt;0,"YES","NO")</f>
        <v>NO</v>
      </c>
      <c r="U479" s="30" t="str">
        <f>IF(SUM('Sales by Agent'!S479:U479)&gt;0,"YES","NO")</f>
        <v>NO</v>
      </c>
      <c r="V479" s="30" t="str">
        <f>IF(SUM('Sales by Agent'!T479:V479)&gt;0,"YES","NO")</f>
        <v>NO</v>
      </c>
      <c r="W479" s="30" t="str">
        <f>IF(SUM('Sales by Agent'!U479:W479)&gt;0,"YES","NO")</f>
        <v>NO</v>
      </c>
      <c r="X479" s="30" t="str">
        <f>IF(SUM('Sales by Agent'!V479:X479)&gt;0,"YES","NO")</f>
        <v>NO</v>
      </c>
      <c r="Y479" s="30" t="str">
        <f>IF(SUM('Sales by Agent'!W479:Y479)&gt;0,"YES","NO")</f>
        <v>NO</v>
      </c>
      <c r="Z479" s="30" t="str">
        <f>IF(SUM('Sales by Agent'!X479:Z479)&gt;0,"YES","NO")</f>
        <v>NO</v>
      </c>
      <c r="AA479" s="30" t="str">
        <f>IF(SUM('Sales by Agent'!Y479:AA479)&gt;0,"YES","NO")</f>
        <v>NO</v>
      </c>
      <c r="AB479" s="30" t="str">
        <f>IF(SUM('Sales by Agent'!Z479:AB479)&gt;0,"YES","NO")</f>
        <v>NO</v>
      </c>
      <c r="AC479" s="30" t="str">
        <f>IF(SUM('Sales by Agent'!AA479:AC479)&gt;0,"YES","NO")</f>
        <v>NO</v>
      </c>
      <c r="AD479" s="30" t="str">
        <f>IF(SUM('Sales by Agent'!AB479:AD479)&gt;0,"YES","NO")</f>
        <v>YES</v>
      </c>
      <c r="AE479" s="30" t="str">
        <f>IF(SUM('Sales by Agent'!AC479:AE479)&gt;0,"YES","NO")</f>
        <v>YES</v>
      </c>
      <c r="AF479" s="30" t="str">
        <f>IF(SUM('Sales by Agent'!AD479:AF479)&gt;0,"YES","NO")</f>
        <v>YES</v>
      </c>
      <c r="AG479" s="30" t="str">
        <f>IF(SUM('Sales by Agent'!AE479:AG479)&gt;0,"YES","NO")</f>
        <v>YES</v>
      </c>
      <c r="AH479" s="30" t="str">
        <f>IF(SUM('Sales by Agent'!AF479:AH479)&gt;0,"YES","NO")</f>
        <v>YES</v>
      </c>
      <c r="AI479" s="30" t="str">
        <f>IF(SUM('Sales by Agent'!AG479:AI479)&gt;0,"YES","NO")</f>
        <v>YES</v>
      </c>
      <c r="AJ479" s="30" t="str">
        <f>IF(SUM('Sales by Agent'!AH479:AJ479)&gt;0,"YES","NO")</f>
        <v>YES</v>
      </c>
      <c r="AK479" s="30" t="str">
        <f>IF(SUM('Sales by Agent'!AI479:AK479)&gt;0,"YES","NO")</f>
        <v>YES</v>
      </c>
      <c r="AL479" s="30" t="str">
        <f>IF(SUM('Sales by Agent'!AJ479:AL479)&gt;0,"YES","NO")</f>
        <v>YES</v>
      </c>
      <c r="AM479" s="30" t="str">
        <f>IF(SUM('Sales by Agent'!AK479:AM479)&gt;0,"YES","NO")</f>
        <v>YES</v>
      </c>
      <c r="AN479" s="30" t="str">
        <f>IF(SUM('Sales by Agent'!AL479:AN479)&gt;0,"YES","NO")</f>
        <v>YES</v>
      </c>
      <c r="AO479" s="30" t="str">
        <f>IF(SUM('Sales by Agent'!AM479:AO479)&gt;0,"YES","NO")</f>
        <v>YES</v>
      </c>
      <c r="AP479" s="30" t="str">
        <f>IF(SUM('Sales by Agent'!AN479:AP479)&gt;0,"YES","NO")</f>
        <v>YES</v>
      </c>
      <c r="AQ479" s="30" t="str">
        <f>IF(SUM('Sales by Agent'!AO479:AQ479)&gt;0,"YES","NO")</f>
        <v>YES</v>
      </c>
      <c r="AR479" s="30" t="str">
        <f>IF(SUM('Sales by Agent'!AP479:AR479)&gt;0,"YES","NO")</f>
        <v>YES</v>
      </c>
      <c r="AS479" s="30" t="str">
        <f>IF(SUM('Sales by Agent'!AQ479:AS479)&gt;0,"YES","NO")</f>
        <v>YES</v>
      </c>
      <c r="AT479" s="30" t="str">
        <f>IF(SUM('Sales by Agent'!AR479:AT479)&gt;0,"YES","NO")</f>
        <v>YES</v>
      </c>
      <c r="AU479" s="30" t="str">
        <f>IF(SUM('Sales by Agent'!AS479:AU479)&gt;0,"YES","NO")</f>
        <v>YES</v>
      </c>
      <c r="AV479" s="30" t="str">
        <f>IF(SUM('Sales by Agent'!AT479:AV479)&gt;0,"YES","NO")</f>
        <v>YES</v>
      </c>
      <c r="AW479" s="87"/>
      <c r="AX479" t="str">
        <f t="shared" si="79"/>
        <v>NO</v>
      </c>
      <c r="AY479" t="str">
        <f t="shared" si="80"/>
        <v>NO</v>
      </c>
      <c r="AZ479" t="str">
        <f t="shared" si="81"/>
        <v>NO</v>
      </c>
      <c r="BA479" t="str">
        <f t="shared" si="82"/>
        <v>NO</v>
      </c>
      <c r="BB479" t="str">
        <f t="shared" si="83"/>
        <v>NO</v>
      </c>
      <c r="BC479" t="str">
        <f t="shared" si="84"/>
        <v>NO</v>
      </c>
      <c r="BD479" t="str">
        <f t="shared" si="85"/>
        <v>NO</v>
      </c>
      <c r="BE479" t="str">
        <f t="shared" si="86"/>
        <v>NO</v>
      </c>
      <c r="BF479" t="str">
        <f t="shared" si="87"/>
        <v>NO</v>
      </c>
      <c r="BG479" t="str">
        <f t="shared" si="88"/>
        <v>NO</v>
      </c>
      <c r="BH479" t="str">
        <f t="shared" si="78"/>
        <v>NO</v>
      </c>
    </row>
    <row r="480" spans="1:60">
      <c r="A480" s="564" t="s">
        <v>1534</v>
      </c>
      <c r="B480" s="564" t="s">
        <v>2786</v>
      </c>
      <c r="C480" s="564" t="s">
        <v>376</v>
      </c>
      <c r="D480" s="564" t="s">
        <v>954</v>
      </c>
      <c r="E480" s="564" t="s">
        <v>1005</v>
      </c>
      <c r="F480" s="565">
        <v>1037545</v>
      </c>
      <c r="G480" s="31"/>
      <c r="H480" s="31"/>
      <c r="I480" s="30" t="str">
        <f>IF(SUM('Sales by Agent'!G480:I480)&gt;0,"YES","NO")</f>
        <v>NO</v>
      </c>
      <c r="J480" s="30" t="str">
        <f>IF(SUM('Sales by Agent'!H480:J480)&gt;0,"YES","NO")</f>
        <v>NO</v>
      </c>
      <c r="K480" s="30" t="str">
        <f>IF(SUM('Sales by Agent'!I480:K480)&gt;0,"YES","NO")</f>
        <v>NO</v>
      </c>
      <c r="L480" s="30" t="str">
        <f>IF(SUM('Sales by Agent'!J480:L480)&gt;0,"YES","NO")</f>
        <v>NO</v>
      </c>
      <c r="M480" s="30" t="str">
        <f>IF(SUM('Sales by Agent'!K480:M480)&gt;0,"YES","NO")</f>
        <v>NO</v>
      </c>
      <c r="N480" s="30" t="str">
        <f>IF(SUM('Sales by Agent'!L480:N480)&gt;0,"YES","NO")</f>
        <v>NO</v>
      </c>
      <c r="O480" s="30" t="str">
        <f>IF(SUM('Sales by Agent'!M480:O480)&gt;0,"YES","NO")</f>
        <v>NO</v>
      </c>
      <c r="P480" s="30" t="str">
        <f>IF(SUM('Sales by Agent'!N480:P480)&gt;0,"YES","NO")</f>
        <v>NO</v>
      </c>
      <c r="Q480" s="30" t="str">
        <f>IF(SUM('Sales by Agent'!O480:Q480)&gt;0,"YES","NO")</f>
        <v>NO</v>
      </c>
      <c r="R480" s="30" t="str">
        <f>IF(SUM('Sales by Agent'!P480:R480)&gt;0,"YES","NO")</f>
        <v>NO</v>
      </c>
      <c r="S480" s="30" t="str">
        <f>IF(SUM('Sales by Agent'!Q480:S480)&gt;0,"YES","NO")</f>
        <v>NO</v>
      </c>
      <c r="T480" s="30" t="str">
        <f>IF(SUM('Sales by Agent'!R480:T480)&gt;0,"YES","NO")</f>
        <v>NO</v>
      </c>
      <c r="U480" s="30" t="str">
        <f>IF(SUM('Sales by Agent'!S480:U480)&gt;0,"YES","NO")</f>
        <v>NO</v>
      </c>
      <c r="V480" s="30" t="str">
        <f>IF(SUM('Sales by Agent'!T480:V480)&gt;0,"YES","NO")</f>
        <v>NO</v>
      </c>
      <c r="W480" s="30" t="str">
        <f>IF(SUM('Sales by Agent'!U480:W480)&gt;0,"YES","NO")</f>
        <v>NO</v>
      </c>
      <c r="X480" s="30" t="str">
        <f>IF(SUM('Sales by Agent'!V480:X480)&gt;0,"YES","NO")</f>
        <v>NO</v>
      </c>
      <c r="Y480" s="30" t="str">
        <f>IF(SUM('Sales by Agent'!W480:Y480)&gt;0,"YES","NO")</f>
        <v>NO</v>
      </c>
      <c r="Z480" s="30" t="str">
        <f>IF(SUM('Sales by Agent'!X480:Z480)&gt;0,"YES","NO")</f>
        <v>NO</v>
      </c>
      <c r="AA480" s="30" t="str">
        <f>IF(SUM('Sales by Agent'!Y480:AA480)&gt;0,"YES","NO")</f>
        <v>NO</v>
      </c>
      <c r="AB480" s="30" t="str">
        <f>IF(SUM('Sales by Agent'!Z480:AB480)&gt;0,"YES","NO")</f>
        <v>NO</v>
      </c>
      <c r="AC480" s="30" t="str">
        <f>IF(SUM('Sales by Agent'!AA480:AC480)&gt;0,"YES","NO")</f>
        <v>NO</v>
      </c>
      <c r="AD480" s="30" t="str">
        <f>IF(SUM('Sales by Agent'!AB480:AD480)&gt;0,"YES","NO")</f>
        <v>YES</v>
      </c>
      <c r="AE480" s="30" t="str">
        <f>IF(SUM('Sales by Agent'!AC480:AE480)&gt;0,"YES","NO")</f>
        <v>YES</v>
      </c>
      <c r="AF480" s="30" t="str">
        <f>IF(SUM('Sales by Agent'!AD480:AF480)&gt;0,"YES","NO")</f>
        <v>YES</v>
      </c>
      <c r="AG480" s="30" t="str">
        <f>IF(SUM('Sales by Agent'!AE480:AG480)&gt;0,"YES","NO")</f>
        <v>YES</v>
      </c>
      <c r="AH480" s="30" t="str">
        <f>IF(SUM('Sales by Agent'!AF480:AH480)&gt;0,"YES","NO")</f>
        <v>YES</v>
      </c>
      <c r="AI480" s="30" t="str">
        <f>IF(SUM('Sales by Agent'!AG480:AI480)&gt;0,"YES","NO")</f>
        <v>YES</v>
      </c>
      <c r="AJ480" s="30" t="str">
        <f>IF(SUM('Sales by Agent'!AH480:AJ480)&gt;0,"YES","NO")</f>
        <v>YES</v>
      </c>
      <c r="AK480" s="30" t="str">
        <f>IF(SUM('Sales by Agent'!AI480:AK480)&gt;0,"YES","NO")</f>
        <v>YES</v>
      </c>
      <c r="AL480" s="30" t="str">
        <f>IF(SUM('Sales by Agent'!AJ480:AL480)&gt;0,"YES","NO")</f>
        <v>YES</v>
      </c>
      <c r="AM480" s="30" t="str">
        <f>IF(SUM('Sales by Agent'!AK480:AM480)&gt;0,"YES","NO")</f>
        <v>YES</v>
      </c>
      <c r="AN480" s="30" t="str">
        <f>IF(SUM('Sales by Agent'!AL480:AN480)&gt;0,"YES","NO")</f>
        <v>YES</v>
      </c>
      <c r="AO480" s="30" t="str">
        <f>IF(SUM('Sales by Agent'!AM480:AO480)&gt;0,"YES","NO")</f>
        <v>YES</v>
      </c>
      <c r="AP480" s="30" t="str">
        <f>IF(SUM('Sales by Agent'!AN480:AP480)&gt;0,"YES","NO")</f>
        <v>YES</v>
      </c>
      <c r="AQ480" s="30" t="str">
        <f>IF(SUM('Sales by Agent'!AO480:AQ480)&gt;0,"YES","NO")</f>
        <v>YES</v>
      </c>
      <c r="AR480" s="30" t="str">
        <f>IF(SUM('Sales by Agent'!AP480:AR480)&gt;0,"YES","NO")</f>
        <v>YES</v>
      </c>
      <c r="AS480" s="30" t="str">
        <f>IF(SUM('Sales by Agent'!AQ480:AS480)&gt;0,"YES","NO")</f>
        <v>YES</v>
      </c>
      <c r="AT480" s="30" t="str">
        <f>IF(SUM('Sales by Agent'!AR480:AT480)&gt;0,"YES","NO")</f>
        <v>YES</v>
      </c>
      <c r="AU480" s="30" t="str">
        <f>IF(SUM('Sales by Agent'!AS480:AU480)&gt;0,"YES","NO")</f>
        <v>YES</v>
      </c>
      <c r="AV480" s="30" t="str">
        <f>IF(SUM('Sales by Agent'!AT480:AV480)&gt;0,"YES","NO")</f>
        <v>YES</v>
      </c>
      <c r="AW480" s="87"/>
      <c r="AX480" t="str">
        <f t="shared" si="79"/>
        <v>NO</v>
      </c>
      <c r="AY480" t="str">
        <f t="shared" si="80"/>
        <v>NO</v>
      </c>
      <c r="AZ480" t="str">
        <f t="shared" si="81"/>
        <v>NO</v>
      </c>
      <c r="BA480" t="str">
        <f t="shared" si="82"/>
        <v>NO</v>
      </c>
      <c r="BB480" t="str">
        <f t="shared" si="83"/>
        <v>NO</v>
      </c>
      <c r="BC480" t="str">
        <f t="shared" si="84"/>
        <v>NO</v>
      </c>
      <c r="BD480" t="str">
        <f t="shared" si="85"/>
        <v>NO</v>
      </c>
      <c r="BE480" t="str">
        <f t="shared" si="86"/>
        <v>NO</v>
      </c>
      <c r="BF480" t="str">
        <f t="shared" si="87"/>
        <v>NO</v>
      </c>
      <c r="BG480" t="str">
        <f t="shared" si="88"/>
        <v>NO</v>
      </c>
      <c r="BH480" t="str">
        <f t="shared" si="78"/>
        <v>NO</v>
      </c>
    </row>
    <row r="481" spans="1:60">
      <c r="A481" s="564" t="s">
        <v>4</v>
      </c>
      <c r="B481" s="564" t="s">
        <v>2787</v>
      </c>
      <c r="C481" s="564" t="s">
        <v>376</v>
      </c>
      <c r="D481" s="564" t="s">
        <v>954</v>
      </c>
      <c r="E481" s="564" t="s">
        <v>1005</v>
      </c>
      <c r="F481" s="565">
        <v>10845190</v>
      </c>
      <c r="G481" s="31"/>
      <c r="H481" s="31"/>
      <c r="I481" s="30" t="str">
        <f>IF(SUM('Sales by Agent'!G481:I481)&gt;0,"YES","NO")</f>
        <v>NO</v>
      </c>
      <c r="J481" s="30" t="str">
        <f>IF(SUM('Sales by Agent'!H481:J481)&gt;0,"YES","NO")</f>
        <v>NO</v>
      </c>
      <c r="K481" s="30" t="str">
        <f>IF(SUM('Sales by Agent'!I481:K481)&gt;0,"YES","NO")</f>
        <v>NO</v>
      </c>
      <c r="L481" s="30" t="str">
        <f>IF(SUM('Sales by Agent'!J481:L481)&gt;0,"YES","NO")</f>
        <v>NO</v>
      </c>
      <c r="M481" s="30" t="str">
        <f>IF(SUM('Sales by Agent'!K481:M481)&gt;0,"YES","NO")</f>
        <v>YES</v>
      </c>
      <c r="N481" s="30" t="str">
        <f>IF(SUM('Sales by Agent'!L481:N481)&gt;0,"YES","NO")</f>
        <v>YES</v>
      </c>
      <c r="O481" s="30" t="str">
        <f>IF(SUM('Sales by Agent'!M481:O481)&gt;0,"YES","NO")</f>
        <v>YES</v>
      </c>
      <c r="P481" s="30" t="str">
        <f>IF(SUM('Sales by Agent'!N481:P481)&gt;0,"YES","NO")</f>
        <v>NO</v>
      </c>
      <c r="Q481" s="30" t="str">
        <f>IF(SUM('Sales by Agent'!O481:Q481)&gt;0,"YES","NO")</f>
        <v>YES</v>
      </c>
      <c r="R481" s="30" t="str">
        <f>IF(SUM('Sales by Agent'!P481:R481)&gt;0,"YES","NO")</f>
        <v>YES</v>
      </c>
      <c r="S481" s="30" t="str">
        <f>IF(SUM('Sales by Agent'!Q481:S481)&gt;0,"YES","NO")</f>
        <v>YES</v>
      </c>
      <c r="T481" s="30" t="str">
        <f>IF(SUM('Sales by Agent'!R481:T481)&gt;0,"YES","NO")</f>
        <v>YES</v>
      </c>
      <c r="U481" s="30" t="str">
        <f>IF(SUM('Sales by Agent'!S481:U481)&gt;0,"YES","NO")</f>
        <v>YES</v>
      </c>
      <c r="V481" s="30" t="str">
        <f>IF(SUM('Sales by Agent'!T481:V481)&gt;0,"YES","NO")</f>
        <v>YES</v>
      </c>
      <c r="W481" s="30" t="str">
        <f>IF(SUM('Sales by Agent'!U481:W481)&gt;0,"YES","NO")</f>
        <v>YES</v>
      </c>
      <c r="X481" s="30" t="str">
        <f>IF(SUM('Sales by Agent'!V481:X481)&gt;0,"YES","NO")</f>
        <v>YES</v>
      </c>
      <c r="Y481" s="30" t="str">
        <f>IF(SUM('Sales by Agent'!W481:Y481)&gt;0,"YES","NO")</f>
        <v>YES</v>
      </c>
      <c r="Z481" s="30" t="str">
        <f>IF(SUM('Sales by Agent'!X481:Z481)&gt;0,"YES","NO")</f>
        <v>YES</v>
      </c>
      <c r="AA481" s="30" t="str">
        <f>IF(SUM('Sales by Agent'!Y481:AA481)&gt;0,"YES","NO")</f>
        <v>YES</v>
      </c>
      <c r="AB481" s="30" t="str">
        <f>IF(SUM('Sales by Agent'!Z481:AB481)&gt;0,"YES","NO")</f>
        <v>YES</v>
      </c>
      <c r="AC481" s="30" t="str">
        <f>IF(SUM('Sales by Agent'!AA481:AC481)&gt;0,"YES","NO")</f>
        <v>YES</v>
      </c>
      <c r="AD481" s="30" t="str">
        <f>IF(SUM('Sales by Agent'!AB481:AD481)&gt;0,"YES","NO")</f>
        <v>YES</v>
      </c>
      <c r="AE481" s="30" t="str">
        <f>IF(SUM('Sales by Agent'!AC481:AE481)&gt;0,"YES","NO")</f>
        <v>YES</v>
      </c>
      <c r="AF481" s="30" t="str">
        <f>IF(SUM('Sales by Agent'!AD481:AF481)&gt;0,"YES","NO")</f>
        <v>YES</v>
      </c>
      <c r="AG481" s="30" t="str">
        <f>IF(SUM('Sales by Agent'!AE481:AG481)&gt;0,"YES","NO")</f>
        <v>YES</v>
      </c>
      <c r="AH481" s="30" t="str">
        <f>IF(SUM('Sales by Agent'!AF481:AH481)&gt;0,"YES","NO")</f>
        <v>YES</v>
      </c>
      <c r="AI481" s="30" t="str">
        <f>IF(SUM('Sales by Agent'!AG481:AI481)&gt;0,"YES","NO")</f>
        <v>YES</v>
      </c>
      <c r="AJ481" s="30" t="str">
        <f>IF(SUM('Sales by Agent'!AH481:AJ481)&gt;0,"YES","NO")</f>
        <v>YES</v>
      </c>
      <c r="AK481" s="30" t="str">
        <f>IF(SUM('Sales by Agent'!AI481:AK481)&gt;0,"YES","NO")</f>
        <v>YES</v>
      </c>
      <c r="AL481" s="30" t="str">
        <f>IF(SUM('Sales by Agent'!AJ481:AL481)&gt;0,"YES","NO")</f>
        <v>YES</v>
      </c>
      <c r="AM481" s="30" t="str">
        <f>IF(SUM('Sales by Agent'!AK481:AM481)&gt;0,"YES","NO")</f>
        <v>YES</v>
      </c>
      <c r="AN481" s="30" t="str">
        <f>IF(SUM('Sales by Agent'!AL481:AN481)&gt;0,"YES","NO")</f>
        <v>YES</v>
      </c>
      <c r="AO481" s="30" t="str">
        <f>IF(SUM('Sales by Agent'!AM481:AO481)&gt;0,"YES","NO")</f>
        <v>YES</v>
      </c>
      <c r="AP481" s="30" t="str">
        <f>IF(SUM('Sales by Agent'!AN481:AP481)&gt;0,"YES","NO")</f>
        <v>YES</v>
      </c>
      <c r="AQ481" s="30" t="str">
        <f>IF(SUM('Sales by Agent'!AO481:AQ481)&gt;0,"YES","NO")</f>
        <v>YES</v>
      </c>
      <c r="AR481" s="30" t="str">
        <f>IF(SUM('Sales by Agent'!AP481:AR481)&gt;0,"YES","NO")</f>
        <v>YES</v>
      </c>
      <c r="AS481" s="30" t="str">
        <f>IF(SUM('Sales by Agent'!AQ481:AS481)&gt;0,"YES","NO")</f>
        <v>YES</v>
      </c>
      <c r="AT481" s="30" t="str">
        <f>IF(SUM('Sales by Agent'!AR481:AT481)&gt;0,"YES","NO")</f>
        <v>YES</v>
      </c>
      <c r="AU481" s="30" t="str">
        <f>IF(SUM('Sales by Agent'!AS481:AU481)&gt;0,"YES","NO")</f>
        <v>YES</v>
      </c>
      <c r="AV481" s="30" t="str">
        <f>IF(SUM('Sales by Agent'!AT481:AV481)&gt;0,"YES","NO")</f>
        <v>YES</v>
      </c>
      <c r="AW481" s="87"/>
      <c r="AX481" t="str">
        <f t="shared" si="79"/>
        <v>NO</v>
      </c>
      <c r="AY481" t="str">
        <f t="shared" si="80"/>
        <v>NO</v>
      </c>
      <c r="AZ481" t="str">
        <f t="shared" si="81"/>
        <v>NO</v>
      </c>
      <c r="BA481" t="str">
        <f t="shared" si="82"/>
        <v>NO</v>
      </c>
      <c r="BB481" t="str">
        <f t="shared" si="83"/>
        <v>NO</v>
      </c>
      <c r="BC481" t="str">
        <f t="shared" si="84"/>
        <v>NO</v>
      </c>
      <c r="BD481" t="str">
        <f t="shared" si="85"/>
        <v>NO</v>
      </c>
      <c r="BE481" t="str">
        <f t="shared" si="86"/>
        <v>NO</v>
      </c>
      <c r="BF481" t="str">
        <f t="shared" si="87"/>
        <v>NO</v>
      </c>
      <c r="BG481" t="str">
        <f t="shared" si="88"/>
        <v>NO</v>
      </c>
      <c r="BH481" t="str">
        <f t="shared" si="78"/>
        <v>NO</v>
      </c>
    </row>
    <row r="482" spans="1:60">
      <c r="A482" s="564" t="s">
        <v>2406</v>
      </c>
      <c r="B482" s="564" t="s">
        <v>2788</v>
      </c>
      <c r="C482" s="564" t="s">
        <v>376</v>
      </c>
      <c r="D482" s="564" t="s">
        <v>954</v>
      </c>
      <c r="E482" s="564" t="s">
        <v>1005</v>
      </c>
      <c r="F482" s="565">
        <v>100660</v>
      </c>
      <c r="G482" s="86"/>
      <c r="H482" s="86"/>
      <c r="I482" s="30" t="str">
        <f>IF(SUM('Sales by Agent'!G482:I482)&gt;0,"YES","NO")</f>
        <v>NO</v>
      </c>
      <c r="J482" s="30" t="str">
        <f>IF(SUM('Sales by Agent'!H482:J482)&gt;0,"YES","NO")</f>
        <v>NO</v>
      </c>
      <c r="K482" s="30" t="str">
        <f>IF(SUM('Sales by Agent'!I482:K482)&gt;0,"YES","NO")</f>
        <v>NO</v>
      </c>
      <c r="L482" s="30" t="str">
        <f>IF(SUM('Sales by Agent'!J482:L482)&gt;0,"YES","NO")</f>
        <v>NO</v>
      </c>
      <c r="M482" s="30" t="str">
        <f>IF(SUM('Sales by Agent'!K482:M482)&gt;0,"YES","NO")</f>
        <v>NO</v>
      </c>
      <c r="N482" s="30" t="str">
        <f>IF(SUM('Sales by Agent'!L482:N482)&gt;0,"YES","NO")</f>
        <v>NO</v>
      </c>
      <c r="O482" s="30" t="str">
        <f>IF(SUM('Sales by Agent'!M482:O482)&gt;0,"YES","NO")</f>
        <v>NO</v>
      </c>
      <c r="P482" s="30" t="str">
        <f>IF(SUM('Sales by Agent'!N482:P482)&gt;0,"YES","NO")</f>
        <v>NO</v>
      </c>
      <c r="Q482" s="30" t="str">
        <f>IF(SUM('Sales by Agent'!O482:Q482)&gt;0,"YES","NO")</f>
        <v>NO</v>
      </c>
      <c r="R482" s="30" t="str">
        <f>IF(SUM('Sales by Agent'!P482:R482)&gt;0,"YES","NO")</f>
        <v>NO</v>
      </c>
      <c r="S482" s="30" t="str">
        <f>IF(SUM('Sales by Agent'!Q482:S482)&gt;0,"YES","NO")</f>
        <v>NO</v>
      </c>
      <c r="T482" s="30" t="str">
        <f>IF(SUM('Sales by Agent'!R482:T482)&gt;0,"YES","NO")</f>
        <v>NO</v>
      </c>
      <c r="U482" s="30" t="str">
        <f>IF(SUM('Sales by Agent'!S482:U482)&gt;0,"YES","NO")</f>
        <v>NO</v>
      </c>
      <c r="V482" s="30" t="str">
        <f>IF(SUM('Sales by Agent'!T482:V482)&gt;0,"YES","NO")</f>
        <v>NO</v>
      </c>
      <c r="W482" s="30" t="str">
        <f>IF(SUM('Sales by Agent'!U482:W482)&gt;0,"YES","NO")</f>
        <v>NO</v>
      </c>
      <c r="X482" s="30" t="str">
        <f>IF(SUM('Sales by Agent'!V482:X482)&gt;0,"YES","NO")</f>
        <v>NO</v>
      </c>
      <c r="Y482" s="30" t="str">
        <f>IF(SUM('Sales by Agent'!W482:Y482)&gt;0,"YES","NO")</f>
        <v>NO</v>
      </c>
      <c r="Z482" s="30" t="str">
        <f>IF(SUM('Sales by Agent'!X482:Z482)&gt;0,"YES","NO")</f>
        <v>NO</v>
      </c>
      <c r="AA482" s="30" t="str">
        <f>IF(SUM('Sales by Agent'!Y482:AA482)&gt;0,"YES","NO")</f>
        <v>NO</v>
      </c>
      <c r="AB482" s="30" t="str">
        <f>IF(SUM('Sales by Agent'!Z482:AB482)&gt;0,"YES","NO")</f>
        <v>NO</v>
      </c>
      <c r="AC482" s="30" t="str">
        <f>IF(SUM('Sales by Agent'!AA482:AC482)&gt;0,"YES","NO")</f>
        <v>NO</v>
      </c>
      <c r="AD482" s="30" t="str">
        <f>IF(SUM('Sales by Agent'!AB482:AD482)&gt;0,"YES","NO")</f>
        <v>NO</v>
      </c>
      <c r="AE482" s="30" t="str">
        <f>IF(SUM('Sales by Agent'!AC482:AE482)&gt;0,"YES","NO")</f>
        <v>NO</v>
      </c>
      <c r="AF482" s="30" t="str">
        <f>IF(SUM('Sales by Agent'!AD482:AF482)&gt;0,"YES","NO")</f>
        <v>NO</v>
      </c>
      <c r="AG482" s="30" t="str">
        <f>IF(SUM('Sales by Agent'!AE482:AG482)&gt;0,"YES","NO")</f>
        <v>NO</v>
      </c>
      <c r="AH482" s="30" t="str">
        <f>IF(SUM('Sales by Agent'!AF482:AH482)&gt;0,"YES","NO")</f>
        <v>NO</v>
      </c>
      <c r="AI482" s="30" t="str">
        <f>IF(SUM('Sales by Agent'!AG482:AI482)&gt;0,"YES","NO")</f>
        <v>NO</v>
      </c>
      <c r="AJ482" s="30" t="str">
        <f>IF(SUM('Sales by Agent'!AH482:AJ482)&gt;0,"YES","NO")</f>
        <v>NO</v>
      </c>
      <c r="AK482" s="30" t="str">
        <f>IF(SUM('Sales by Agent'!AI482:AK482)&gt;0,"YES","NO")</f>
        <v>NO</v>
      </c>
      <c r="AL482" s="30" t="str">
        <f>IF(SUM('Sales by Agent'!AJ482:AL482)&gt;0,"YES","NO")</f>
        <v>NO</v>
      </c>
      <c r="AM482" s="30" t="str">
        <f>IF(SUM('Sales by Agent'!AK482:AM482)&gt;0,"YES","NO")</f>
        <v>NO</v>
      </c>
      <c r="AN482" s="30" t="str">
        <f>IF(SUM('Sales by Agent'!AL482:AN482)&gt;0,"YES","NO")</f>
        <v>NO</v>
      </c>
      <c r="AO482" s="30" t="str">
        <f>IF(SUM('Sales by Agent'!AM482:AO482)&gt;0,"YES","NO")</f>
        <v>NO</v>
      </c>
      <c r="AP482" s="30" t="str">
        <f>IF(SUM('Sales by Agent'!AN482:AP482)&gt;0,"YES","NO")</f>
        <v>NO</v>
      </c>
      <c r="AQ482" s="30" t="str">
        <f>IF(SUM('Sales by Agent'!AO482:AQ482)&gt;0,"YES","NO")</f>
        <v>NO</v>
      </c>
      <c r="AR482" s="30" t="str">
        <f>IF(SUM('Sales by Agent'!AP482:AR482)&gt;0,"YES","NO")</f>
        <v>NO</v>
      </c>
      <c r="AS482" s="30" t="str">
        <f>IF(SUM('Sales by Agent'!AQ482:AS482)&gt;0,"YES","NO")</f>
        <v>NO</v>
      </c>
      <c r="AT482" s="30" t="str">
        <f>IF(SUM('Sales by Agent'!AR482:AT482)&gt;0,"YES","NO")</f>
        <v>NO</v>
      </c>
      <c r="AU482" s="30" t="str">
        <f>IF(SUM('Sales by Agent'!AS482:AU482)&gt;0,"YES","NO")</f>
        <v>YES</v>
      </c>
      <c r="AV482" s="30" t="str">
        <f>IF(SUM('Sales by Agent'!AT482:AV482)&gt;0,"YES","NO")</f>
        <v>YES</v>
      </c>
      <c r="AW482" s="87"/>
      <c r="AX482" t="str">
        <f t="shared" si="79"/>
        <v>NO</v>
      </c>
      <c r="AY482" t="str">
        <f t="shared" si="80"/>
        <v>NO</v>
      </c>
      <c r="AZ482" t="str">
        <f t="shared" si="81"/>
        <v>NO</v>
      </c>
      <c r="BA482" t="str">
        <f t="shared" si="82"/>
        <v>NO</v>
      </c>
      <c r="BB482" t="str">
        <f t="shared" si="83"/>
        <v>NO</v>
      </c>
      <c r="BC482" t="str">
        <f t="shared" si="84"/>
        <v>NO</v>
      </c>
      <c r="BD482" t="str">
        <f t="shared" si="85"/>
        <v>NO</v>
      </c>
      <c r="BE482" t="str">
        <f t="shared" si="86"/>
        <v>NO</v>
      </c>
      <c r="BF482" t="str">
        <f t="shared" si="87"/>
        <v>NO</v>
      </c>
      <c r="BG482" t="str">
        <f t="shared" si="88"/>
        <v>NO</v>
      </c>
      <c r="BH482" t="str">
        <f t="shared" si="78"/>
        <v>NO</v>
      </c>
    </row>
    <row r="483" spans="1:60">
      <c r="A483" s="564" t="s">
        <v>1042</v>
      </c>
      <c r="B483" s="564" t="s">
        <v>2789</v>
      </c>
      <c r="C483" s="564" t="s">
        <v>376</v>
      </c>
      <c r="D483" s="564" t="s">
        <v>954</v>
      </c>
      <c r="E483" s="564" t="s">
        <v>1005</v>
      </c>
      <c r="F483" s="565">
        <v>1391210</v>
      </c>
      <c r="G483" s="31"/>
      <c r="H483" s="31"/>
      <c r="I483" s="30" t="str">
        <f>IF(SUM('Sales by Agent'!G483:I483)&gt;0,"YES","NO")</f>
        <v>NO</v>
      </c>
      <c r="J483" s="30" t="str">
        <f>IF(SUM('Sales by Agent'!H483:J483)&gt;0,"YES","NO")</f>
        <v>NO</v>
      </c>
      <c r="K483" s="30" t="str">
        <f>IF(SUM('Sales by Agent'!I483:K483)&gt;0,"YES","NO")</f>
        <v>NO</v>
      </c>
      <c r="L483" s="30" t="str">
        <f>IF(SUM('Sales by Agent'!J483:L483)&gt;0,"YES","NO")</f>
        <v>NO</v>
      </c>
      <c r="M483" s="30" t="str">
        <f>IF(SUM('Sales by Agent'!K483:M483)&gt;0,"YES","NO")</f>
        <v>NO</v>
      </c>
      <c r="N483" s="30" t="str">
        <f>IF(SUM('Sales by Agent'!L483:N483)&gt;0,"YES","NO")</f>
        <v>NO</v>
      </c>
      <c r="O483" s="30" t="str">
        <f>IF(SUM('Sales by Agent'!M483:O483)&gt;0,"YES","NO")</f>
        <v>NO</v>
      </c>
      <c r="P483" s="30" t="str">
        <f>IF(SUM('Sales by Agent'!N483:P483)&gt;0,"YES","NO")</f>
        <v>NO</v>
      </c>
      <c r="Q483" s="30" t="str">
        <f>IF(SUM('Sales by Agent'!O483:Q483)&gt;0,"YES","NO")</f>
        <v>NO</v>
      </c>
      <c r="R483" s="30" t="str">
        <f>IF(SUM('Sales by Agent'!P483:R483)&gt;0,"YES","NO")</f>
        <v>NO</v>
      </c>
      <c r="S483" s="30" t="str">
        <f>IF(SUM('Sales by Agent'!Q483:S483)&gt;0,"YES","NO")</f>
        <v>NO</v>
      </c>
      <c r="T483" s="30" t="str">
        <f>IF(SUM('Sales by Agent'!R483:T483)&gt;0,"YES","NO")</f>
        <v>NO</v>
      </c>
      <c r="U483" s="30" t="str">
        <f>IF(SUM('Sales by Agent'!S483:U483)&gt;0,"YES","NO")</f>
        <v>NO</v>
      </c>
      <c r="V483" s="30" t="str">
        <f>IF(SUM('Sales by Agent'!T483:V483)&gt;0,"YES","NO")</f>
        <v>NO</v>
      </c>
      <c r="W483" s="30" t="str">
        <f>IF(SUM('Sales by Agent'!U483:W483)&gt;0,"YES","NO")</f>
        <v>NO</v>
      </c>
      <c r="X483" s="30" t="str">
        <f>IF(SUM('Sales by Agent'!V483:X483)&gt;0,"YES","NO")</f>
        <v>NO</v>
      </c>
      <c r="Y483" s="30" t="str">
        <f>IF(SUM('Sales by Agent'!W483:Y483)&gt;0,"YES","NO")</f>
        <v>NO</v>
      </c>
      <c r="Z483" s="30" t="str">
        <f>IF(SUM('Sales by Agent'!X483:Z483)&gt;0,"YES","NO")</f>
        <v>NO</v>
      </c>
      <c r="AA483" s="30" t="str">
        <f>IF(SUM('Sales by Agent'!Y483:AA483)&gt;0,"YES","NO")</f>
        <v>NO</v>
      </c>
      <c r="AB483" s="30" t="str">
        <f>IF(SUM('Sales by Agent'!Z483:AB483)&gt;0,"YES","NO")</f>
        <v>NO</v>
      </c>
      <c r="AC483" s="30" t="str">
        <f>IF(SUM('Sales by Agent'!AA483:AC483)&gt;0,"YES","NO")</f>
        <v>NO</v>
      </c>
      <c r="AD483" s="30" t="str">
        <f>IF(SUM('Sales by Agent'!AB483:AD483)&gt;0,"YES","NO")</f>
        <v>YES</v>
      </c>
      <c r="AE483" s="30" t="str">
        <f>IF(SUM('Sales by Agent'!AC483:AE483)&gt;0,"YES","NO")</f>
        <v>YES</v>
      </c>
      <c r="AF483" s="30" t="str">
        <f>IF(SUM('Sales by Agent'!AD483:AF483)&gt;0,"YES","NO")</f>
        <v>YES</v>
      </c>
      <c r="AG483" s="30" t="str">
        <f>IF(SUM('Sales by Agent'!AE483:AG483)&gt;0,"YES","NO")</f>
        <v>YES</v>
      </c>
      <c r="AH483" s="30" t="str">
        <f>IF(SUM('Sales by Agent'!AF483:AH483)&gt;0,"YES","NO")</f>
        <v>YES</v>
      </c>
      <c r="AI483" s="30" t="str">
        <f>IF(SUM('Sales by Agent'!AG483:AI483)&gt;0,"YES","NO")</f>
        <v>YES</v>
      </c>
      <c r="AJ483" s="30" t="str">
        <f>IF(SUM('Sales by Agent'!AH483:AJ483)&gt;0,"YES","NO")</f>
        <v>YES</v>
      </c>
      <c r="AK483" s="30" t="str">
        <f>IF(SUM('Sales by Agent'!AI483:AK483)&gt;0,"YES","NO")</f>
        <v>YES</v>
      </c>
      <c r="AL483" s="30" t="str">
        <f>IF(SUM('Sales by Agent'!AJ483:AL483)&gt;0,"YES","NO")</f>
        <v>YES</v>
      </c>
      <c r="AM483" s="30" t="str">
        <f>IF(SUM('Sales by Agent'!AK483:AM483)&gt;0,"YES","NO")</f>
        <v>YES</v>
      </c>
      <c r="AN483" s="30" t="str">
        <f>IF(SUM('Sales by Agent'!AL483:AN483)&gt;0,"YES","NO")</f>
        <v>YES</v>
      </c>
      <c r="AO483" s="30" t="str">
        <f>IF(SUM('Sales by Agent'!AM483:AO483)&gt;0,"YES","NO")</f>
        <v>YES</v>
      </c>
      <c r="AP483" s="30" t="str">
        <f>IF(SUM('Sales by Agent'!AN483:AP483)&gt;0,"YES","NO")</f>
        <v>YES</v>
      </c>
      <c r="AQ483" s="30" t="str">
        <f>IF(SUM('Sales by Agent'!AO483:AQ483)&gt;0,"YES","NO")</f>
        <v>YES</v>
      </c>
      <c r="AR483" s="30" t="str">
        <f>IF(SUM('Sales by Agent'!AP483:AR483)&gt;0,"YES","NO")</f>
        <v>YES</v>
      </c>
      <c r="AS483" s="30" t="str">
        <f>IF(SUM('Sales by Agent'!AQ483:AS483)&gt;0,"YES","NO")</f>
        <v>YES</v>
      </c>
      <c r="AT483" s="30" t="str">
        <f>IF(SUM('Sales by Agent'!AR483:AT483)&gt;0,"YES","NO")</f>
        <v>YES</v>
      </c>
      <c r="AU483" s="30" t="str">
        <f>IF(SUM('Sales by Agent'!AS483:AU483)&gt;0,"YES","NO")</f>
        <v>YES</v>
      </c>
      <c r="AV483" s="30" t="str">
        <f>IF(SUM('Sales by Agent'!AT483:AV483)&gt;0,"YES","NO")</f>
        <v>YES</v>
      </c>
      <c r="AW483" s="87"/>
      <c r="AX483" t="str">
        <f t="shared" si="79"/>
        <v>NO</v>
      </c>
      <c r="AY483" t="str">
        <f t="shared" si="80"/>
        <v>NO</v>
      </c>
      <c r="AZ483" t="str">
        <f t="shared" si="81"/>
        <v>NO</v>
      </c>
      <c r="BA483" t="str">
        <f t="shared" si="82"/>
        <v>NO</v>
      </c>
      <c r="BB483" t="str">
        <f t="shared" si="83"/>
        <v>NO</v>
      </c>
      <c r="BC483" t="str">
        <f t="shared" si="84"/>
        <v>NO</v>
      </c>
      <c r="BD483" t="str">
        <f t="shared" si="85"/>
        <v>NO</v>
      </c>
      <c r="BE483" t="str">
        <f t="shared" si="86"/>
        <v>NO</v>
      </c>
      <c r="BF483" t="str">
        <f t="shared" si="87"/>
        <v>NO</v>
      </c>
      <c r="BG483" t="str">
        <f t="shared" si="88"/>
        <v>NO</v>
      </c>
      <c r="BH483" t="str">
        <f t="shared" si="78"/>
        <v>NO</v>
      </c>
    </row>
    <row r="484" spans="1:60">
      <c r="A484" s="564" t="s">
        <v>14</v>
      </c>
      <c r="B484" s="564" t="s">
        <v>2790</v>
      </c>
      <c r="C484" s="564" t="s">
        <v>376</v>
      </c>
      <c r="D484" s="564" t="s">
        <v>954</v>
      </c>
      <c r="E484" s="564" t="s">
        <v>1005</v>
      </c>
      <c r="F484" s="565">
        <v>1967250</v>
      </c>
      <c r="G484" s="87"/>
      <c r="H484" s="87"/>
      <c r="I484" s="30" t="str">
        <f>IF(SUM('Sales by Agent'!G484:I484)&gt;0,"YES","NO")</f>
        <v>NO</v>
      </c>
      <c r="J484" s="30" t="str">
        <f>IF(SUM('Sales by Agent'!H484:J484)&gt;0,"YES","NO")</f>
        <v>NO</v>
      </c>
      <c r="K484" s="30" t="str">
        <f>IF(SUM('Sales by Agent'!I484:K484)&gt;0,"YES","NO")</f>
        <v>NO</v>
      </c>
      <c r="L484" s="30" t="str">
        <f>IF(SUM('Sales by Agent'!J484:L484)&gt;0,"YES","NO")</f>
        <v>NO</v>
      </c>
      <c r="M484" s="30" t="str">
        <f>IF(SUM('Sales by Agent'!K484:M484)&gt;0,"YES","NO")</f>
        <v>YES</v>
      </c>
      <c r="N484" s="30" t="str">
        <f>IF(SUM('Sales by Agent'!L484:N484)&gt;0,"YES","NO")</f>
        <v>YES</v>
      </c>
      <c r="O484" s="30" t="str">
        <f>IF(SUM('Sales by Agent'!M484:O484)&gt;0,"YES","NO")</f>
        <v>YES</v>
      </c>
      <c r="P484" s="30" t="str">
        <f>IF(SUM('Sales by Agent'!N484:P484)&gt;0,"YES","NO")</f>
        <v>NO</v>
      </c>
      <c r="Q484" s="30" t="str">
        <f>IF(SUM('Sales by Agent'!O484:Q484)&gt;0,"YES","NO")</f>
        <v>YES</v>
      </c>
      <c r="R484" s="30" t="str">
        <f>IF(SUM('Sales by Agent'!P484:R484)&gt;0,"YES","NO")</f>
        <v>YES</v>
      </c>
      <c r="S484" s="30" t="str">
        <f>IF(SUM('Sales by Agent'!Q484:S484)&gt;0,"YES","NO")</f>
        <v>YES</v>
      </c>
      <c r="T484" s="30" t="str">
        <f>IF(SUM('Sales by Agent'!R484:T484)&gt;0,"YES","NO")</f>
        <v>YES</v>
      </c>
      <c r="U484" s="30" t="str">
        <f>IF(SUM('Sales by Agent'!S484:U484)&gt;0,"YES","NO")</f>
        <v>YES</v>
      </c>
      <c r="V484" s="30" t="str">
        <f>IF(SUM('Sales by Agent'!T484:V484)&gt;0,"YES","NO")</f>
        <v>YES</v>
      </c>
      <c r="W484" s="30" t="str">
        <f>IF(SUM('Sales by Agent'!U484:W484)&gt;0,"YES","NO")</f>
        <v>YES</v>
      </c>
      <c r="X484" s="30" t="str">
        <f>IF(SUM('Sales by Agent'!V484:X484)&gt;0,"YES","NO")</f>
        <v>YES</v>
      </c>
      <c r="Y484" s="30" t="str">
        <f>IF(SUM('Sales by Agent'!W484:Y484)&gt;0,"YES","NO")</f>
        <v>YES</v>
      </c>
      <c r="Z484" s="30" t="str">
        <f>IF(SUM('Sales by Agent'!X484:Z484)&gt;0,"YES","NO")</f>
        <v>YES</v>
      </c>
      <c r="AA484" s="30" t="str">
        <f>IF(SUM('Sales by Agent'!Y484:AA484)&gt;0,"YES","NO")</f>
        <v>YES</v>
      </c>
      <c r="AB484" s="30" t="str">
        <f>IF(SUM('Sales by Agent'!Z484:AB484)&gt;0,"YES","NO")</f>
        <v>YES</v>
      </c>
      <c r="AC484" s="30" t="str">
        <f>IF(SUM('Sales by Agent'!AA484:AC484)&gt;0,"YES","NO")</f>
        <v>YES</v>
      </c>
      <c r="AD484" s="30" t="str">
        <f>IF(SUM('Sales by Agent'!AB484:AD484)&gt;0,"YES","NO")</f>
        <v>YES</v>
      </c>
      <c r="AE484" s="30" t="str">
        <f>IF(SUM('Sales by Agent'!AC484:AE484)&gt;0,"YES","NO")</f>
        <v>YES</v>
      </c>
      <c r="AF484" s="30" t="str">
        <f>IF(SUM('Sales by Agent'!AD484:AF484)&gt;0,"YES","NO")</f>
        <v>YES</v>
      </c>
      <c r="AG484" s="30" t="str">
        <f>IF(SUM('Sales by Agent'!AE484:AG484)&gt;0,"YES","NO")</f>
        <v>YES</v>
      </c>
      <c r="AH484" s="30" t="str">
        <f>IF(SUM('Sales by Agent'!AF484:AH484)&gt;0,"YES","NO")</f>
        <v>YES</v>
      </c>
      <c r="AI484" s="30" t="str">
        <f>IF(SUM('Sales by Agent'!AG484:AI484)&gt;0,"YES","NO")</f>
        <v>YES</v>
      </c>
      <c r="AJ484" s="30" t="str">
        <f>IF(SUM('Sales by Agent'!AH484:AJ484)&gt;0,"YES","NO")</f>
        <v>YES</v>
      </c>
      <c r="AK484" s="30" t="str">
        <f>IF(SUM('Sales by Agent'!AI484:AK484)&gt;0,"YES","NO")</f>
        <v>YES</v>
      </c>
      <c r="AL484" s="30" t="str">
        <f>IF(SUM('Sales by Agent'!AJ484:AL484)&gt;0,"YES","NO")</f>
        <v>YES</v>
      </c>
      <c r="AM484" s="30" t="str">
        <f>IF(SUM('Sales by Agent'!AK484:AM484)&gt;0,"YES","NO")</f>
        <v>YES</v>
      </c>
      <c r="AN484" s="30" t="str">
        <f>IF(SUM('Sales by Agent'!AL484:AN484)&gt;0,"YES","NO")</f>
        <v>YES</v>
      </c>
      <c r="AO484" s="30" t="str">
        <f>IF(SUM('Sales by Agent'!AM484:AO484)&gt;0,"YES","NO")</f>
        <v>YES</v>
      </c>
      <c r="AP484" s="30" t="str">
        <f>IF(SUM('Sales by Agent'!AN484:AP484)&gt;0,"YES","NO")</f>
        <v>YES</v>
      </c>
      <c r="AQ484" s="30" t="str">
        <f>IF(SUM('Sales by Agent'!AO484:AQ484)&gt;0,"YES","NO")</f>
        <v>YES</v>
      </c>
      <c r="AR484" s="30" t="str">
        <f>IF(SUM('Sales by Agent'!AP484:AR484)&gt;0,"YES","NO")</f>
        <v>YES</v>
      </c>
      <c r="AS484" s="30" t="str">
        <f>IF(SUM('Sales by Agent'!AQ484:AS484)&gt;0,"YES","NO")</f>
        <v>YES</v>
      </c>
      <c r="AT484" s="30" t="str">
        <f>IF(SUM('Sales by Agent'!AR484:AT484)&gt;0,"YES","NO")</f>
        <v>YES</v>
      </c>
      <c r="AU484" s="30" t="str">
        <f>IF(SUM('Sales by Agent'!AS484:AU484)&gt;0,"YES","NO")</f>
        <v>YES</v>
      </c>
      <c r="AV484" s="30" t="str">
        <f>IF(SUM('Sales by Agent'!AT484:AV484)&gt;0,"YES","NO")</f>
        <v>YES</v>
      </c>
      <c r="AW484" s="87"/>
      <c r="AX484" t="str">
        <f t="shared" si="79"/>
        <v>NO</v>
      </c>
      <c r="AY484" t="str">
        <f t="shared" si="80"/>
        <v>NO</v>
      </c>
      <c r="AZ484" t="str">
        <f t="shared" si="81"/>
        <v>NO</v>
      </c>
      <c r="BA484" t="str">
        <f t="shared" si="82"/>
        <v>NO</v>
      </c>
      <c r="BB484" t="str">
        <f t="shared" si="83"/>
        <v>NO</v>
      </c>
      <c r="BC484" t="str">
        <f t="shared" si="84"/>
        <v>NO</v>
      </c>
      <c r="BD484" t="str">
        <f t="shared" si="85"/>
        <v>NO</v>
      </c>
      <c r="BE484" t="str">
        <f t="shared" si="86"/>
        <v>NO</v>
      </c>
      <c r="BF484" t="str">
        <f t="shared" si="87"/>
        <v>NO</v>
      </c>
      <c r="BG484" t="str">
        <f t="shared" si="88"/>
        <v>NO</v>
      </c>
      <c r="BH484" t="str">
        <f t="shared" si="78"/>
        <v>NO</v>
      </c>
    </row>
    <row r="485" spans="1:60">
      <c r="A485" s="564" t="s">
        <v>1202</v>
      </c>
      <c r="B485" s="564" t="s">
        <v>2791</v>
      </c>
      <c r="C485" s="564" t="s">
        <v>376</v>
      </c>
      <c r="D485" s="564" t="s">
        <v>954</v>
      </c>
      <c r="E485" s="564" t="s">
        <v>1005</v>
      </c>
      <c r="F485" s="565">
        <v>584900</v>
      </c>
      <c r="G485" s="88"/>
      <c r="H485" s="88"/>
      <c r="I485" s="30" t="str">
        <f>IF(SUM('Sales by Agent'!G485:I485)&gt;0,"YES","NO")</f>
        <v>NO</v>
      </c>
      <c r="J485" s="30" t="str">
        <f>IF(SUM('Sales by Agent'!H485:J485)&gt;0,"YES","NO")</f>
        <v>NO</v>
      </c>
      <c r="K485" s="30" t="str">
        <f>IF(SUM('Sales by Agent'!I485:K485)&gt;0,"YES","NO")</f>
        <v>NO</v>
      </c>
      <c r="L485" s="30" t="str">
        <f>IF(SUM('Sales by Agent'!J485:L485)&gt;0,"YES","NO")</f>
        <v>NO</v>
      </c>
      <c r="M485" s="30" t="str">
        <f>IF(SUM('Sales by Agent'!K485:M485)&gt;0,"YES","NO")</f>
        <v>NO</v>
      </c>
      <c r="N485" s="30" t="str">
        <f>IF(SUM('Sales by Agent'!L485:N485)&gt;0,"YES","NO")</f>
        <v>NO</v>
      </c>
      <c r="O485" s="30" t="str">
        <f>IF(SUM('Sales by Agent'!M485:O485)&gt;0,"YES","NO")</f>
        <v>NO</v>
      </c>
      <c r="P485" s="30" t="str">
        <f>IF(SUM('Sales by Agent'!N485:P485)&gt;0,"YES","NO")</f>
        <v>NO</v>
      </c>
      <c r="Q485" s="30" t="str">
        <f>IF(SUM('Sales by Agent'!O485:Q485)&gt;0,"YES","NO")</f>
        <v>NO</v>
      </c>
      <c r="R485" s="30" t="str">
        <f>IF(SUM('Sales by Agent'!P485:R485)&gt;0,"YES","NO")</f>
        <v>NO</v>
      </c>
      <c r="S485" s="30" t="str">
        <f>IF(SUM('Sales by Agent'!Q485:S485)&gt;0,"YES","NO")</f>
        <v>NO</v>
      </c>
      <c r="T485" s="30" t="str">
        <f>IF(SUM('Sales by Agent'!R485:T485)&gt;0,"YES","NO")</f>
        <v>NO</v>
      </c>
      <c r="U485" s="30" t="str">
        <f>IF(SUM('Sales by Agent'!S485:U485)&gt;0,"YES","NO")</f>
        <v>NO</v>
      </c>
      <c r="V485" s="30" t="str">
        <f>IF(SUM('Sales by Agent'!T485:V485)&gt;0,"YES","NO")</f>
        <v>NO</v>
      </c>
      <c r="W485" s="30" t="str">
        <f>IF(SUM('Sales by Agent'!U485:W485)&gt;0,"YES","NO")</f>
        <v>NO</v>
      </c>
      <c r="X485" s="30" t="str">
        <f>IF(SUM('Sales by Agent'!V485:X485)&gt;0,"YES","NO")</f>
        <v>NO</v>
      </c>
      <c r="Y485" s="30" t="str">
        <f>IF(SUM('Sales by Agent'!W485:Y485)&gt;0,"YES","NO")</f>
        <v>NO</v>
      </c>
      <c r="Z485" s="30" t="str">
        <f>IF(SUM('Sales by Agent'!X485:Z485)&gt;0,"YES","NO")</f>
        <v>NO</v>
      </c>
      <c r="AA485" s="30" t="str">
        <f>IF(SUM('Sales by Agent'!Y485:AA485)&gt;0,"YES","NO")</f>
        <v>NO</v>
      </c>
      <c r="AB485" s="30" t="str">
        <f>IF(SUM('Sales by Agent'!Z485:AB485)&gt;0,"YES","NO")</f>
        <v>NO</v>
      </c>
      <c r="AC485" s="30" t="str">
        <f>IF(SUM('Sales by Agent'!AA485:AC485)&gt;0,"YES","NO")</f>
        <v>NO</v>
      </c>
      <c r="AD485" s="30" t="str">
        <f>IF(SUM('Sales by Agent'!AB485:AD485)&gt;0,"YES","NO")</f>
        <v>NO</v>
      </c>
      <c r="AE485" s="30" t="str">
        <f>IF(SUM('Sales by Agent'!AC485:AE485)&gt;0,"YES","NO")</f>
        <v>YES</v>
      </c>
      <c r="AF485" s="30" t="str">
        <f>IF(SUM('Sales by Agent'!AD485:AF485)&gt;0,"YES","NO")</f>
        <v>YES</v>
      </c>
      <c r="AG485" s="30" t="str">
        <f>IF(SUM('Sales by Agent'!AE485:AG485)&gt;0,"YES","NO")</f>
        <v>YES</v>
      </c>
      <c r="AH485" s="30" t="str">
        <f>IF(SUM('Sales by Agent'!AF485:AH485)&gt;0,"YES","NO")</f>
        <v>YES</v>
      </c>
      <c r="AI485" s="30" t="str">
        <f>IF(SUM('Sales by Agent'!AG485:AI485)&gt;0,"YES","NO")</f>
        <v>YES</v>
      </c>
      <c r="AJ485" s="30" t="str">
        <f>IF(SUM('Sales by Agent'!AH485:AJ485)&gt;0,"YES","NO")</f>
        <v>YES</v>
      </c>
      <c r="AK485" s="30" t="str">
        <f>IF(SUM('Sales by Agent'!AI485:AK485)&gt;0,"YES","NO")</f>
        <v>YES</v>
      </c>
      <c r="AL485" s="30" t="str">
        <f>IF(SUM('Sales by Agent'!AJ485:AL485)&gt;0,"YES","NO")</f>
        <v>YES</v>
      </c>
      <c r="AM485" s="30" t="str">
        <f>IF(SUM('Sales by Agent'!AK485:AM485)&gt;0,"YES","NO")</f>
        <v>YES</v>
      </c>
      <c r="AN485" s="30" t="str">
        <f>IF(SUM('Sales by Agent'!AL485:AN485)&gt;0,"YES","NO")</f>
        <v>YES</v>
      </c>
      <c r="AO485" s="30" t="str">
        <f>IF(SUM('Sales by Agent'!AM485:AO485)&gt;0,"YES","NO")</f>
        <v>NO</v>
      </c>
      <c r="AP485" s="30" t="str">
        <f>IF(SUM('Sales by Agent'!AN485:AP485)&gt;0,"YES","NO")</f>
        <v>YES</v>
      </c>
      <c r="AQ485" s="30" t="str">
        <f>IF(SUM('Sales by Agent'!AO485:AQ485)&gt;0,"YES","NO")</f>
        <v>YES</v>
      </c>
      <c r="AR485" s="30" t="str">
        <f>IF(SUM('Sales by Agent'!AP485:AR485)&gt;0,"YES","NO")</f>
        <v>YES</v>
      </c>
      <c r="AS485" s="30" t="str">
        <f>IF(SUM('Sales by Agent'!AQ485:AS485)&gt;0,"YES","NO")</f>
        <v>NO</v>
      </c>
      <c r="AT485" s="30" t="str">
        <f>IF(SUM('Sales by Agent'!AR485:AT485)&gt;0,"YES","NO")</f>
        <v>NO</v>
      </c>
      <c r="AU485" s="30" t="str">
        <f>IF(SUM('Sales by Agent'!AS485:AU485)&gt;0,"YES","NO")</f>
        <v>NO</v>
      </c>
      <c r="AV485" s="30" t="str">
        <f>IF(SUM('Sales by Agent'!AT485:AV485)&gt;0,"YES","NO")</f>
        <v>NO</v>
      </c>
      <c r="AW485" s="87"/>
      <c r="AX485" t="str">
        <f t="shared" si="79"/>
        <v>NO</v>
      </c>
      <c r="AY485" t="str">
        <f t="shared" si="80"/>
        <v>NO</v>
      </c>
      <c r="AZ485" t="str">
        <f t="shared" si="81"/>
        <v>NO</v>
      </c>
      <c r="BA485" t="str">
        <f t="shared" si="82"/>
        <v>NO</v>
      </c>
      <c r="BB485" t="str">
        <f t="shared" si="83"/>
        <v>NO</v>
      </c>
      <c r="BC485" t="str">
        <f t="shared" si="84"/>
        <v>NO</v>
      </c>
      <c r="BD485" t="str">
        <f t="shared" si="85"/>
        <v>NO</v>
      </c>
      <c r="BE485" t="str">
        <f t="shared" si="86"/>
        <v>NO</v>
      </c>
      <c r="BF485" t="str">
        <f t="shared" si="87"/>
        <v>NO</v>
      </c>
      <c r="BG485" t="str">
        <f t="shared" si="88"/>
        <v>NO</v>
      </c>
      <c r="BH485" t="str">
        <f t="shared" si="78"/>
        <v>NEW INACTIVE</v>
      </c>
    </row>
    <row r="486" spans="1:60">
      <c r="A486" s="564" t="s">
        <v>20</v>
      </c>
      <c r="B486" s="564" t="s">
        <v>2792</v>
      </c>
      <c r="C486" s="564" t="s">
        <v>376</v>
      </c>
      <c r="D486" s="564" t="s">
        <v>954</v>
      </c>
      <c r="E486" s="564" t="s">
        <v>1005</v>
      </c>
      <c r="F486" s="565">
        <v>0</v>
      </c>
      <c r="G486" s="87"/>
      <c r="H486" s="87"/>
      <c r="I486" s="30" t="str">
        <f>IF(SUM('Sales by Agent'!G486:I486)&gt;0,"YES","NO")</f>
        <v>NO</v>
      </c>
      <c r="J486" s="30" t="str">
        <f>IF(SUM('Sales by Agent'!H486:J486)&gt;0,"YES","NO")</f>
        <v>NO</v>
      </c>
      <c r="K486" s="30" t="str">
        <f>IF(SUM('Sales by Agent'!I486:K486)&gt;0,"YES","NO")</f>
        <v>NO</v>
      </c>
      <c r="L486" s="30" t="str">
        <f>IF(SUM('Sales by Agent'!J486:L486)&gt;0,"YES","NO")</f>
        <v>NO</v>
      </c>
      <c r="M486" s="30" t="str">
        <f>IF(SUM('Sales by Agent'!K486:M486)&gt;0,"YES","NO")</f>
        <v>NO</v>
      </c>
      <c r="N486" s="30" t="str">
        <f>IF(SUM('Sales by Agent'!L486:N486)&gt;0,"YES","NO")</f>
        <v>NO</v>
      </c>
      <c r="O486" s="30" t="str">
        <f>IF(SUM('Sales by Agent'!M486:O486)&gt;0,"YES","NO")</f>
        <v>NO</v>
      </c>
      <c r="P486" s="30" t="str">
        <f>IF(SUM('Sales by Agent'!N486:P486)&gt;0,"YES","NO")</f>
        <v>NO</v>
      </c>
      <c r="Q486" s="30" t="str">
        <f>IF(SUM('Sales by Agent'!O486:Q486)&gt;0,"YES","NO")</f>
        <v>NO</v>
      </c>
      <c r="R486" s="30" t="str">
        <f>IF(SUM('Sales by Agent'!P486:R486)&gt;0,"YES","NO")</f>
        <v>NO</v>
      </c>
      <c r="S486" s="30" t="str">
        <f>IF(SUM('Sales by Agent'!Q486:S486)&gt;0,"YES","NO")</f>
        <v>NO</v>
      </c>
      <c r="T486" s="30" t="str">
        <f>IF(SUM('Sales by Agent'!R486:T486)&gt;0,"YES","NO")</f>
        <v>NO</v>
      </c>
      <c r="U486" s="30" t="str">
        <f>IF(SUM('Sales by Agent'!S486:U486)&gt;0,"YES","NO")</f>
        <v>NO</v>
      </c>
      <c r="V486" s="30" t="str">
        <f>IF(SUM('Sales by Agent'!T486:V486)&gt;0,"YES","NO")</f>
        <v>NO</v>
      </c>
      <c r="W486" s="30" t="str">
        <f>IF(SUM('Sales by Agent'!U486:W486)&gt;0,"YES","NO")</f>
        <v>NO</v>
      </c>
      <c r="X486" s="30" t="str">
        <f>IF(SUM('Sales by Agent'!V486:X486)&gt;0,"YES","NO")</f>
        <v>NO</v>
      </c>
      <c r="Y486" s="30" t="str">
        <f>IF(SUM('Sales by Agent'!W486:Y486)&gt;0,"YES","NO")</f>
        <v>NO</v>
      </c>
      <c r="Z486" s="30" t="str">
        <f>IF(SUM('Sales by Agent'!X486:Z486)&gt;0,"YES","NO")</f>
        <v>NO</v>
      </c>
      <c r="AA486" s="30" t="str">
        <f>IF(SUM('Sales by Agent'!Y486:AA486)&gt;0,"YES","NO")</f>
        <v>NO</v>
      </c>
      <c r="AB486" s="30" t="str">
        <f>IF(SUM('Sales by Agent'!Z486:AB486)&gt;0,"YES","NO")</f>
        <v>NO</v>
      </c>
      <c r="AC486" s="30" t="str">
        <f>IF(SUM('Sales by Agent'!AA486:AC486)&gt;0,"YES","NO")</f>
        <v>NO</v>
      </c>
      <c r="AD486" s="30" t="str">
        <f>IF(SUM('Sales by Agent'!AB486:AD486)&gt;0,"YES","NO")</f>
        <v>NO</v>
      </c>
      <c r="AE486" s="30" t="str">
        <f>IF(SUM('Sales by Agent'!AC486:AE486)&gt;0,"YES","NO")</f>
        <v>NO</v>
      </c>
      <c r="AF486" s="30" t="str">
        <f>IF(SUM('Sales by Agent'!AD486:AF486)&gt;0,"YES","NO")</f>
        <v>NO</v>
      </c>
      <c r="AG486" s="30" t="str">
        <f>IF(SUM('Sales by Agent'!AE486:AG486)&gt;0,"YES","NO")</f>
        <v>YES</v>
      </c>
      <c r="AH486" s="30" t="str">
        <f>IF(SUM('Sales by Agent'!AF486:AH486)&gt;0,"YES","NO")</f>
        <v>NO</v>
      </c>
      <c r="AI486" s="30" t="str">
        <f>IF(SUM('Sales by Agent'!AG486:AI486)&gt;0,"YES","NO")</f>
        <v>NO</v>
      </c>
      <c r="AJ486" s="30" t="str">
        <f>IF(SUM('Sales by Agent'!AH486:AJ486)&gt;0,"YES","NO")</f>
        <v>NO</v>
      </c>
      <c r="AK486" s="30" t="str">
        <f>IF(SUM('Sales by Agent'!AI486:AK486)&gt;0,"YES","NO")</f>
        <v>NO</v>
      </c>
      <c r="AL486" s="30" t="str">
        <f>IF(SUM('Sales by Agent'!AJ486:AL486)&gt;0,"YES","NO")</f>
        <v>NO</v>
      </c>
      <c r="AM486" s="30" t="str">
        <f>IF(SUM('Sales by Agent'!AK486:AM486)&gt;0,"YES","NO")</f>
        <v>NO</v>
      </c>
      <c r="AN486" s="30" t="str">
        <f>IF(SUM('Sales by Agent'!AL486:AN486)&gt;0,"YES","NO")</f>
        <v>NO</v>
      </c>
      <c r="AO486" s="30" t="str">
        <f>IF(SUM('Sales by Agent'!AM486:AO486)&gt;0,"YES","NO")</f>
        <v>NO</v>
      </c>
      <c r="AP486" s="30" t="str">
        <f>IF(SUM('Sales by Agent'!AN486:AP486)&gt;0,"YES","NO")</f>
        <v>NO</v>
      </c>
      <c r="AQ486" s="30" t="str">
        <f>IF(SUM('Sales by Agent'!AO486:AQ486)&gt;0,"YES","NO")</f>
        <v>NO</v>
      </c>
      <c r="AR486" s="30" t="str">
        <f>IF(SUM('Sales by Agent'!AP486:AR486)&gt;0,"YES","NO")</f>
        <v>NO</v>
      </c>
      <c r="AS486" s="30" t="str">
        <f>IF(SUM('Sales by Agent'!AQ486:AS486)&gt;0,"YES","NO")</f>
        <v>NO</v>
      </c>
      <c r="AT486" s="30" t="str">
        <f>IF(SUM('Sales by Agent'!AR486:AT486)&gt;0,"YES","NO")</f>
        <v>NO</v>
      </c>
      <c r="AU486" s="30" t="str">
        <f>IF(SUM('Sales by Agent'!AS486:AU486)&gt;0,"YES","NO")</f>
        <v>NO</v>
      </c>
      <c r="AV486" s="30" t="str">
        <f>IF(SUM('Sales by Agent'!AT486:AV486)&gt;0,"YES","NO")</f>
        <v>NO</v>
      </c>
      <c r="AW486" s="87"/>
      <c r="AX486" t="str">
        <f t="shared" si="79"/>
        <v>NO</v>
      </c>
      <c r="AY486" t="str">
        <f t="shared" si="80"/>
        <v>NO</v>
      </c>
      <c r="AZ486" t="str">
        <f t="shared" si="81"/>
        <v>NO</v>
      </c>
      <c r="BA486" t="str">
        <f t="shared" si="82"/>
        <v>NEW INACTIVE</v>
      </c>
      <c r="BB486" t="str">
        <f t="shared" si="83"/>
        <v>NO</v>
      </c>
      <c r="BC486" t="str">
        <f t="shared" si="84"/>
        <v>NO</v>
      </c>
      <c r="BD486" t="str">
        <f t="shared" si="85"/>
        <v>NO</v>
      </c>
      <c r="BE486" t="str">
        <f t="shared" si="86"/>
        <v>NO</v>
      </c>
      <c r="BF486" t="str">
        <f t="shared" si="87"/>
        <v>NO</v>
      </c>
      <c r="BG486" t="str">
        <f t="shared" si="88"/>
        <v>NO</v>
      </c>
      <c r="BH486" t="str">
        <f t="shared" si="78"/>
        <v>NO</v>
      </c>
    </row>
    <row r="487" spans="1:60">
      <c r="A487" s="564" t="s">
        <v>21</v>
      </c>
      <c r="B487" s="564" t="s">
        <v>2793</v>
      </c>
      <c r="C487" s="564" t="s">
        <v>376</v>
      </c>
      <c r="D487" s="564" t="s">
        <v>954</v>
      </c>
      <c r="E487" s="564" t="s">
        <v>1005</v>
      </c>
      <c r="F487" s="565">
        <v>4511525</v>
      </c>
      <c r="G487" s="86"/>
      <c r="H487" s="86"/>
      <c r="I487" s="30" t="str">
        <f>IF(SUM('Sales by Agent'!G487:I487)&gt;0,"YES","NO")</f>
        <v>NO</v>
      </c>
      <c r="J487" s="30" t="str">
        <f>IF(SUM('Sales by Agent'!H487:J487)&gt;0,"YES","NO")</f>
        <v>NO</v>
      </c>
      <c r="K487" s="30" t="str">
        <f>IF(SUM('Sales by Agent'!I487:K487)&gt;0,"YES","NO")</f>
        <v>YES</v>
      </c>
      <c r="L487" s="30" t="str">
        <f>IF(SUM('Sales by Agent'!J487:L487)&gt;0,"YES","NO")</f>
        <v>YES</v>
      </c>
      <c r="M487" s="30" t="str">
        <f>IF(SUM('Sales by Agent'!K487:M487)&gt;0,"YES","NO")</f>
        <v>YES</v>
      </c>
      <c r="N487" s="30" t="str">
        <f>IF(SUM('Sales by Agent'!L487:N487)&gt;0,"YES","NO")</f>
        <v>YES</v>
      </c>
      <c r="O487" s="30" t="str">
        <f>IF(SUM('Sales by Agent'!M487:O487)&gt;0,"YES","NO")</f>
        <v>YES</v>
      </c>
      <c r="P487" s="30" t="str">
        <f>IF(SUM('Sales by Agent'!N487:P487)&gt;0,"YES","NO")</f>
        <v>YES</v>
      </c>
      <c r="Q487" s="30" t="str">
        <f>IF(SUM('Sales by Agent'!O487:Q487)&gt;0,"YES","NO")</f>
        <v>YES</v>
      </c>
      <c r="R487" s="30" t="str">
        <f>IF(SUM('Sales by Agent'!P487:R487)&gt;0,"YES","NO")</f>
        <v>YES</v>
      </c>
      <c r="S487" s="30" t="str">
        <f>IF(SUM('Sales by Agent'!Q487:S487)&gt;0,"YES","NO")</f>
        <v>YES</v>
      </c>
      <c r="T487" s="30" t="str">
        <f>IF(SUM('Sales by Agent'!R487:T487)&gt;0,"YES","NO")</f>
        <v>YES</v>
      </c>
      <c r="U487" s="30" t="str">
        <f>IF(SUM('Sales by Agent'!S487:U487)&gt;0,"YES","NO")</f>
        <v>YES</v>
      </c>
      <c r="V487" s="30" t="str">
        <f>IF(SUM('Sales by Agent'!T487:V487)&gt;0,"YES","NO")</f>
        <v>YES</v>
      </c>
      <c r="W487" s="30" t="str">
        <f>IF(SUM('Sales by Agent'!U487:W487)&gt;0,"YES","NO")</f>
        <v>YES</v>
      </c>
      <c r="X487" s="30" t="str">
        <f>IF(SUM('Sales by Agent'!V487:X487)&gt;0,"YES","NO")</f>
        <v>YES</v>
      </c>
      <c r="Y487" s="30" t="str">
        <f>IF(SUM('Sales by Agent'!W487:Y487)&gt;0,"YES","NO")</f>
        <v>YES</v>
      </c>
      <c r="Z487" s="30" t="str">
        <f>IF(SUM('Sales by Agent'!X487:Z487)&gt;0,"YES","NO")</f>
        <v>YES</v>
      </c>
      <c r="AA487" s="30" t="str">
        <f>IF(SUM('Sales by Agent'!Y487:AA487)&gt;0,"YES","NO")</f>
        <v>YES</v>
      </c>
      <c r="AB487" s="30" t="str">
        <f>IF(SUM('Sales by Agent'!Z487:AB487)&gt;0,"YES","NO")</f>
        <v>YES</v>
      </c>
      <c r="AC487" s="30" t="str">
        <f>IF(SUM('Sales by Agent'!AA487:AC487)&gt;0,"YES","NO")</f>
        <v>YES</v>
      </c>
      <c r="AD487" s="30" t="str">
        <f>IF(SUM('Sales by Agent'!AB487:AD487)&gt;0,"YES","NO")</f>
        <v>YES</v>
      </c>
      <c r="AE487" s="30" t="str">
        <f>IF(SUM('Sales by Agent'!AC487:AE487)&gt;0,"YES","NO")</f>
        <v>YES</v>
      </c>
      <c r="AF487" s="30" t="str">
        <f>IF(SUM('Sales by Agent'!AD487:AF487)&gt;0,"YES","NO")</f>
        <v>YES</v>
      </c>
      <c r="AG487" s="30" t="str">
        <f>IF(SUM('Sales by Agent'!AE487:AG487)&gt;0,"YES","NO")</f>
        <v>YES</v>
      </c>
      <c r="AH487" s="30" t="str">
        <f>IF(SUM('Sales by Agent'!AF487:AH487)&gt;0,"YES","NO")</f>
        <v>YES</v>
      </c>
      <c r="AI487" s="30" t="str">
        <f>IF(SUM('Sales by Agent'!AG487:AI487)&gt;0,"YES","NO")</f>
        <v>YES</v>
      </c>
      <c r="AJ487" s="30" t="str">
        <f>IF(SUM('Sales by Agent'!AH487:AJ487)&gt;0,"YES","NO")</f>
        <v>YES</v>
      </c>
      <c r="AK487" s="30" t="str">
        <f>IF(SUM('Sales by Agent'!AI487:AK487)&gt;0,"YES","NO")</f>
        <v>NO</v>
      </c>
      <c r="AL487" s="30" t="str">
        <f>IF(SUM('Sales by Agent'!AJ487:AL487)&gt;0,"YES","NO")</f>
        <v>YES</v>
      </c>
      <c r="AM487" s="30" t="str">
        <f>IF(SUM('Sales by Agent'!AK487:AM487)&gt;0,"YES","NO")</f>
        <v>YES</v>
      </c>
      <c r="AN487" s="30" t="str">
        <f>IF(SUM('Sales by Agent'!AL487:AN487)&gt;0,"YES","NO")</f>
        <v>YES</v>
      </c>
      <c r="AO487" s="30" t="str">
        <f>IF(SUM('Sales by Agent'!AM487:AO487)&gt;0,"YES","NO")</f>
        <v>YES</v>
      </c>
      <c r="AP487" s="30" t="str">
        <f>IF(SUM('Sales by Agent'!AN487:AP487)&gt;0,"YES","NO")</f>
        <v>YES</v>
      </c>
      <c r="AQ487" s="30" t="str">
        <f>IF(SUM('Sales by Agent'!AO487:AQ487)&gt;0,"YES","NO")</f>
        <v>YES</v>
      </c>
      <c r="AR487" s="30" t="str">
        <f>IF(SUM('Sales by Agent'!AP487:AR487)&gt;0,"YES","NO")</f>
        <v>YES</v>
      </c>
      <c r="AS487" s="30" t="str">
        <f>IF(SUM('Sales by Agent'!AQ487:AS487)&gt;0,"YES","NO")</f>
        <v>YES</v>
      </c>
      <c r="AT487" s="30" t="str">
        <f>IF(SUM('Sales by Agent'!AR487:AT487)&gt;0,"YES","NO")</f>
        <v>YES</v>
      </c>
      <c r="AU487" s="30" t="str">
        <f>IF(SUM('Sales by Agent'!AS487:AU487)&gt;0,"YES","NO")</f>
        <v>YES</v>
      </c>
      <c r="AV487" s="30" t="str">
        <f>IF(SUM('Sales by Agent'!AT487:AV487)&gt;0,"YES","NO")</f>
        <v>YES</v>
      </c>
      <c r="AW487" s="87"/>
      <c r="AX487" t="str">
        <f t="shared" si="79"/>
        <v>NO</v>
      </c>
      <c r="AY487" t="str">
        <f t="shared" si="80"/>
        <v>NO</v>
      </c>
      <c r="AZ487" t="str">
        <f t="shared" si="81"/>
        <v>NO</v>
      </c>
      <c r="BA487" t="str">
        <f t="shared" si="82"/>
        <v>NO</v>
      </c>
      <c r="BB487" t="str">
        <f t="shared" si="83"/>
        <v>NO</v>
      </c>
      <c r="BC487" t="str">
        <f t="shared" si="84"/>
        <v>NO</v>
      </c>
      <c r="BD487" t="str">
        <f t="shared" si="85"/>
        <v>NEW INACTIVE</v>
      </c>
      <c r="BE487" t="str">
        <f t="shared" si="86"/>
        <v>NO</v>
      </c>
      <c r="BF487" t="str">
        <f t="shared" si="87"/>
        <v>NO</v>
      </c>
      <c r="BG487" t="str">
        <f t="shared" si="88"/>
        <v>NO</v>
      </c>
      <c r="BH487" t="str">
        <f t="shared" si="78"/>
        <v>NO</v>
      </c>
    </row>
    <row r="488" spans="1:60">
      <c r="A488" s="564" t="s">
        <v>25</v>
      </c>
      <c r="B488" s="564" t="s">
        <v>2794</v>
      </c>
      <c r="C488" s="564" t="s">
        <v>376</v>
      </c>
      <c r="D488" s="564" t="s">
        <v>954</v>
      </c>
      <c r="E488" s="564" t="s">
        <v>1005</v>
      </c>
      <c r="F488" s="565">
        <v>1615650</v>
      </c>
      <c r="G488" s="86"/>
      <c r="H488" s="86"/>
      <c r="I488" s="30" t="str">
        <f>IF(SUM('Sales by Agent'!G488:I488)&gt;0,"YES","NO")</f>
        <v>NO</v>
      </c>
      <c r="J488" s="30" t="str">
        <f>IF(SUM('Sales by Agent'!H488:J488)&gt;0,"YES","NO")</f>
        <v>NO</v>
      </c>
      <c r="K488" s="30" t="str">
        <f>IF(SUM('Sales by Agent'!I488:K488)&gt;0,"YES","NO")</f>
        <v>NO</v>
      </c>
      <c r="L488" s="30" t="str">
        <f>IF(SUM('Sales by Agent'!J488:L488)&gt;0,"YES","NO")</f>
        <v>NO</v>
      </c>
      <c r="M488" s="30" t="str">
        <f>IF(SUM('Sales by Agent'!K488:M488)&gt;0,"YES","NO")</f>
        <v>NO</v>
      </c>
      <c r="N488" s="30" t="str">
        <f>IF(SUM('Sales by Agent'!L488:N488)&gt;0,"YES","NO")</f>
        <v>NO</v>
      </c>
      <c r="O488" s="30" t="str">
        <f>IF(SUM('Sales by Agent'!M488:O488)&gt;0,"YES","NO")</f>
        <v>NO</v>
      </c>
      <c r="P488" s="30" t="str">
        <f>IF(SUM('Sales by Agent'!N488:P488)&gt;0,"YES","NO")</f>
        <v>NO</v>
      </c>
      <c r="Q488" s="30" t="str">
        <f>IF(SUM('Sales by Agent'!O488:Q488)&gt;0,"YES","NO")</f>
        <v>NO</v>
      </c>
      <c r="R488" s="30" t="str">
        <f>IF(SUM('Sales by Agent'!P488:R488)&gt;0,"YES","NO")</f>
        <v>NO</v>
      </c>
      <c r="S488" s="30" t="str">
        <f>IF(SUM('Sales by Agent'!Q488:S488)&gt;0,"YES","NO")</f>
        <v>NO</v>
      </c>
      <c r="T488" s="30" t="str">
        <f>IF(SUM('Sales by Agent'!R488:T488)&gt;0,"YES","NO")</f>
        <v>NO</v>
      </c>
      <c r="U488" s="30" t="str">
        <f>IF(SUM('Sales by Agent'!S488:U488)&gt;0,"YES","NO")</f>
        <v>NO</v>
      </c>
      <c r="V488" s="30" t="str">
        <f>IF(SUM('Sales by Agent'!T488:V488)&gt;0,"YES","NO")</f>
        <v>NO</v>
      </c>
      <c r="W488" s="30" t="str">
        <f>IF(SUM('Sales by Agent'!U488:W488)&gt;0,"YES","NO")</f>
        <v>YES</v>
      </c>
      <c r="X488" s="30" t="str">
        <f>IF(SUM('Sales by Agent'!V488:X488)&gt;0,"YES","NO")</f>
        <v>YES</v>
      </c>
      <c r="Y488" s="30" t="str">
        <f>IF(SUM('Sales by Agent'!W488:Y488)&gt;0,"YES","NO")</f>
        <v>YES</v>
      </c>
      <c r="Z488" s="30" t="str">
        <f>IF(SUM('Sales by Agent'!X488:Z488)&gt;0,"YES","NO")</f>
        <v>YES</v>
      </c>
      <c r="AA488" s="30" t="str">
        <f>IF(SUM('Sales by Agent'!Y488:AA488)&gt;0,"YES","NO")</f>
        <v>YES</v>
      </c>
      <c r="AB488" s="30" t="str">
        <f>IF(SUM('Sales by Agent'!Z488:AB488)&gt;0,"YES","NO")</f>
        <v>YES</v>
      </c>
      <c r="AC488" s="30" t="str">
        <f>IF(SUM('Sales by Agent'!AA488:AC488)&gt;0,"YES","NO")</f>
        <v>YES</v>
      </c>
      <c r="AD488" s="30" t="str">
        <f>IF(SUM('Sales by Agent'!AB488:AD488)&gt;0,"YES","NO")</f>
        <v>YES</v>
      </c>
      <c r="AE488" s="30" t="str">
        <f>IF(SUM('Sales by Agent'!AC488:AE488)&gt;0,"YES","NO")</f>
        <v>YES</v>
      </c>
      <c r="AF488" s="30" t="str">
        <f>IF(SUM('Sales by Agent'!AD488:AF488)&gt;0,"YES","NO")</f>
        <v>YES</v>
      </c>
      <c r="AG488" s="30" t="str">
        <f>IF(SUM('Sales by Agent'!AE488:AG488)&gt;0,"YES","NO")</f>
        <v>YES</v>
      </c>
      <c r="AH488" s="30" t="str">
        <f>IF(SUM('Sales by Agent'!AF488:AH488)&gt;0,"YES","NO")</f>
        <v>YES</v>
      </c>
      <c r="AI488" s="30" t="str">
        <f>IF(SUM('Sales by Agent'!AG488:AI488)&gt;0,"YES","NO")</f>
        <v>YES</v>
      </c>
      <c r="AJ488" s="30" t="str">
        <f>IF(SUM('Sales by Agent'!AH488:AJ488)&gt;0,"YES","NO")</f>
        <v>YES</v>
      </c>
      <c r="AK488" s="30" t="str">
        <f>IF(SUM('Sales by Agent'!AI488:AK488)&gt;0,"YES","NO")</f>
        <v>YES</v>
      </c>
      <c r="AL488" s="30" t="str">
        <f>IF(SUM('Sales by Agent'!AJ488:AL488)&gt;0,"YES","NO")</f>
        <v>YES</v>
      </c>
      <c r="AM488" s="30" t="str">
        <f>IF(SUM('Sales by Agent'!AK488:AM488)&gt;0,"YES","NO")</f>
        <v>YES</v>
      </c>
      <c r="AN488" s="30" t="str">
        <f>IF(SUM('Sales by Agent'!AL488:AN488)&gt;0,"YES","NO")</f>
        <v>YES</v>
      </c>
      <c r="AO488" s="30" t="str">
        <f>IF(SUM('Sales by Agent'!AM488:AO488)&gt;0,"YES","NO")</f>
        <v>YES</v>
      </c>
      <c r="AP488" s="30" t="str">
        <f>IF(SUM('Sales by Agent'!AN488:AP488)&gt;0,"YES","NO")</f>
        <v>YES</v>
      </c>
      <c r="AQ488" s="30" t="str">
        <f>IF(SUM('Sales by Agent'!AO488:AQ488)&gt;0,"YES","NO")</f>
        <v>YES</v>
      </c>
      <c r="AR488" s="30" t="str">
        <f>IF(SUM('Sales by Agent'!AP488:AR488)&gt;0,"YES","NO")</f>
        <v>YES</v>
      </c>
      <c r="AS488" s="30" t="str">
        <f>IF(SUM('Sales by Agent'!AQ488:AS488)&gt;0,"YES","NO")</f>
        <v>YES</v>
      </c>
      <c r="AT488" s="30" t="str">
        <f>IF(SUM('Sales by Agent'!AR488:AT488)&gt;0,"YES","NO")</f>
        <v>YES</v>
      </c>
      <c r="AU488" s="30" t="str">
        <f>IF(SUM('Sales by Agent'!AS488:AU488)&gt;0,"YES","NO")</f>
        <v>YES</v>
      </c>
      <c r="AV488" s="30" t="str">
        <f>IF(SUM('Sales by Agent'!AT488:AV488)&gt;0,"YES","NO")</f>
        <v>YES</v>
      </c>
      <c r="AW488" s="87"/>
      <c r="AX488" t="str">
        <f t="shared" si="79"/>
        <v>NO</v>
      </c>
      <c r="AY488" t="str">
        <f t="shared" si="80"/>
        <v>NO</v>
      </c>
      <c r="AZ488" t="str">
        <f t="shared" si="81"/>
        <v>NO</v>
      </c>
      <c r="BA488" t="str">
        <f t="shared" si="82"/>
        <v>NO</v>
      </c>
      <c r="BB488" t="str">
        <f t="shared" si="83"/>
        <v>NO</v>
      </c>
      <c r="BC488" t="str">
        <f t="shared" si="84"/>
        <v>NO</v>
      </c>
      <c r="BD488" t="str">
        <f t="shared" si="85"/>
        <v>NO</v>
      </c>
      <c r="BE488" t="str">
        <f t="shared" si="86"/>
        <v>NO</v>
      </c>
      <c r="BF488" t="str">
        <f t="shared" si="87"/>
        <v>NO</v>
      </c>
      <c r="BG488" t="str">
        <f t="shared" si="88"/>
        <v>NO</v>
      </c>
      <c r="BH488" t="str">
        <f t="shared" si="78"/>
        <v>NO</v>
      </c>
    </row>
    <row r="489" spans="1:60">
      <c r="A489" s="564" t="s">
        <v>2415</v>
      </c>
      <c r="B489" s="564" t="s">
        <v>2795</v>
      </c>
      <c r="C489" s="564" t="s">
        <v>376</v>
      </c>
      <c r="D489" s="564" t="s">
        <v>954</v>
      </c>
      <c r="E489" s="564" t="s">
        <v>1005</v>
      </c>
      <c r="F489" s="565">
        <v>61860</v>
      </c>
      <c r="G489" s="88"/>
      <c r="H489" s="30"/>
      <c r="I489" s="30" t="str">
        <f>IF(SUM('Sales by Agent'!G489:I489)&gt;0,"YES","NO")</f>
        <v>NO</v>
      </c>
      <c r="J489" s="30" t="str">
        <f>IF(SUM('Sales by Agent'!H489:J489)&gt;0,"YES","NO")</f>
        <v>NO</v>
      </c>
      <c r="K489" s="30" t="str">
        <f>IF(SUM('Sales by Agent'!I489:K489)&gt;0,"YES","NO")</f>
        <v>NO</v>
      </c>
      <c r="L489" s="30" t="str">
        <f>IF(SUM('Sales by Agent'!J489:L489)&gt;0,"YES","NO")</f>
        <v>NO</v>
      </c>
      <c r="M489" s="30" t="str">
        <f>IF(SUM('Sales by Agent'!K489:M489)&gt;0,"YES","NO")</f>
        <v>NO</v>
      </c>
      <c r="N489" s="30" t="str">
        <f>IF(SUM('Sales by Agent'!L489:N489)&gt;0,"YES","NO")</f>
        <v>NO</v>
      </c>
      <c r="O489" s="30" t="str">
        <f>IF(SUM('Sales by Agent'!M489:O489)&gt;0,"YES","NO")</f>
        <v>NO</v>
      </c>
      <c r="P489" s="30" t="str">
        <f>IF(SUM('Sales by Agent'!N489:P489)&gt;0,"YES","NO")</f>
        <v>NO</v>
      </c>
      <c r="Q489" s="30" t="str">
        <f>IF(SUM('Sales by Agent'!O489:Q489)&gt;0,"YES","NO")</f>
        <v>NO</v>
      </c>
      <c r="R489" s="30" t="str">
        <f>IF(SUM('Sales by Agent'!P489:R489)&gt;0,"YES","NO")</f>
        <v>NO</v>
      </c>
      <c r="S489" s="30" t="str">
        <f>IF(SUM('Sales by Agent'!Q489:S489)&gt;0,"YES","NO")</f>
        <v>NO</v>
      </c>
      <c r="T489" s="30" t="str">
        <f>IF(SUM('Sales by Agent'!R489:T489)&gt;0,"YES","NO")</f>
        <v>NO</v>
      </c>
      <c r="U489" s="30" t="str">
        <f>IF(SUM('Sales by Agent'!S489:U489)&gt;0,"YES","NO")</f>
        <v>NO</v>
      </c>
      <c r="V489" s="30" t="str">
        <f>IF(SUM('Sales by Agent'!T489:V489)&gt;0,"YES","NO")</f>
        <v>NO</v>
      </c>
      <c r="W489" s="30" t="str">
        <f>IF(SUM('Sales by Agent'!U489:W489)&gt;0,"YES","NO")</f>
        <v>NO</v>
      </c>
      <c r="X489" s="30" t="str">
        <f>IF(SUM('Sales by Agent'!V489:X489)&gt;0,"YES","NO")</f>
        <v>NO</v>
      </c>
      <c r="Y489" s="30" t="str">
        <f>IF(SUM('Sales by Agent'!W489:Y489)&gt;0,"YES","NO")</f>
        <v>NO</v>
      </c>
      <c r="Z489" s="30" t="str">
        <f>IF(SUM('Sales by Agent'!X489:Z489)&gt;0,"YES","NO")</f>
        <v>NO</v>
      </c>
      <c r="AA489" s="30" t="str">
        <f>IF(SUM('Sales by Agent'!Y489:AA489)&gt;0,"YES","NO")</f>
        <v>NO</v>
      </c>
      <c r="AB489" s="30" t="str">
        <f>IF(SUM('Sales by Agent'!Z489:AB489)&gt;0,"YES","NO")</f>
        <v>NO</v>
      </c>
      <c r="AC489" s="30" t="str">
        <f>IF(SUM('Sales by Agent'!AA489:AC489)&gt;0,"YES","NO")</f>
        <v>NO</v>
      </c>
      <c r="AD489" s="30" t="str">
        <f>IF(SUM('Sales by Agent'!AB489:AD489)&gt;0,"YES","NO")</f>
        <v>NO</v>
      </c>
      <c r="AE489" s="30" t="str">
        <f>IF(SUM('Sales by Agent'!AC489:AE489)&gt;0,"YES","NO")</f>
        <v>NO</v>
      </c>
      <c r="AF489" s="30" t="str">
        <f>IF(SUM('Sales by Agent'!AD489:AF489)&gt;0,"YES","NO")</f>
        <v>NO</v>
      </c>
      <c r="AG489" s="30" t="str">
        <f>IF(SUM('Sales by Agent'!AE489:AG489)&gt;0,"YES","NO")</f>
        <v>NO</v>
      </c>
      <c r="AH489" s="30" t="str">
        <f>IF(SUM('Sales by Agent'!AF489:AH489)&gt;0,"YES","NO")</f>
        <v>NO</v>
      </c>
      <c r="AI489" s="30" t="str">
        <f>IF(SUM('Sales by Agent'!AG489:AI489)&gt;0,"YES","NO")</f>
        <v>NO</v>
      </c>
      <c r="AJ489" s="30" t="str">
        <f>IF(SUM('Sales by Agent'!AH489:AJ489)&gt;0,"YES","NO")</f>
        <v>NO</v>
      </c>
      <c r="AK489" s="30" t="str">
        <f>IF(SUM('Sales by Agent'!AI489:AK489)&gt;0,"YES","NO")</f>
        <v>NO</v>
      </c>
      <c r="AL489" s="30" t="str">
        <f>IF(SUM('Sales by Agent'!AJ489:AL489)&gt;0,"YES","NO")</f>
        <v>NO</v>
      </c>
      <c r="AM489" s="30" t="str">
        <f>IF(SUM('Sales by Agent'!AK489:AM489)&gt;0,"YES","NO")</f>
        <v>NO</v>
      </c>
      <c r="AN489" s="30" t="str">
        <f>IF(SUM('Sales by Agent'!AL489:AN489)&gt;0,"YES","NO")</f>
        <v>NO</v>
      </c>
      <c r="AO489" s="30" t="str">
        <f>IF(SUM('Sales by Agent'!AM489:AO489)&gt;0,"YES","NO")</f>
        <v>NO</v>
      </c>
      <c r="AP489" s="30" t="str">
        <f>IF(SUM('Sales by Agent'!AN489:AP489)&gt;0,"YES","NO")</f>
        <v>NO</v>
      </c>
      <c r="AQ489" s="30" t="str">
        <f>IF(SUM('Sales by Agent'!AO489:AQ489)&gt;0,"YES","NO")</f>
        <v>NO</v>
      </c>
      <c r="AR489" s="30" t="str">
        <f>IF(SUM('Sales by Agent'!AP489:AR489)&gt;0,"YES","NO")</f>
        <v>NO</v>
      </c>
      <c r="AS489" s="30" t="str">
        <f>IF(SUM('Sales by Agent'!AQ489:AS489)&gt;0,"YES","NO")</f>
        <v>NO</v>
      </c>
      <c r="AT489" s="30" t="str">
        <f>IF(SUM('Sales by Agent'!AR489:AT489)&gt;0,"YES","NO")</f>
        <v>NO</v>
      </c>
      <c r="AU489" s="30" t="str">
        <f>IF(SUM('Sales by Agent'!AS489:AU489)&gt;0,"YES","NO")</f>
        <v>YES</v>
      </c>
      <c r="AV489" s="30" t="str">
        <f>IF(SUM('Sales by Agent'!AT489:AV489)&gt;0,"YES","NO")</f>
        <v>YES</v>
      </c>
      <c r="AW489" s="87"/>
      <c r="AX489" t="str">
        <f t="shared" si="79"/>
        <v>NO</v>
      </c>
      <c r="AY489" t="str">
        <f t="shared" si="80"/>
        <v>NO</v>
      </c>
      <c r="AZ489" t="str">
        <f t="shared" si="81"/>
        <v>NO</v>
      </c>
      <c r="BA489" t="str">
        <f t="shared" si="82"/>
        <v>NO</v>
      </c>
      <c r="BB489" t="str">
        <f t="shared" si="83"/>
        <v>NO</v>
      </c>
      <c r="BC489" t="str">
        <f t="shared" si="84"/>
        <v>NO</v>
      </c>
      <c r="BD489" t="str">
        <f t="shared" si="85"/>
        <v>NO</v>
      </c>
      <c r="BE489" t="str">
        <f t="shared" si="86"/>
        <v>NO</v>
      </c>
      <c r="BF489" t="str">
        <f t="shared" si="87"/>
        <v>NO</v>
      </c>
      <c r="BG489" t="str">
        <f t="shared" si="88"/>
        <v>NO</v>
      </c>
      <c r="BH489" t="str">
        <f t="shared" si="78"/>
        <v>NO</v>
      </c>
    </row>
    <row r="490" spans="1:60">
      <c r="A490" s="564" t="s">
        <v>26</v>
      </c>
      <c r="B490" s="564" t="s">
        <v>2796</v>
      </c>
      <c r="C490" s="564" t="s">
        <v>376</v>
      </c>
      <c r="D490" s="564" t="s">
        <v>954</v>
      </c>
      <c r="E490" s="564" t="s">
        <v>1005</v>
      </c>
      <c r="F490" s="565">
        <v>1734880</v>
      </c>
      <c r="G490" s="31"/>
      <c r="H490" s="31"/>
      <c r="I490" s="30" t="str">
        <f>IF(SUM('Sales by Agent'!G490:I490)&gt;0,"YES","NO")</f>
        <v>NO</v>
      </c>
      <c r="J490" s="30" t="str">
        <f>IF(SUM('Sales by Agent'!H490:J490)&gt;0,"YES","NO")</f>
        <v>NO</v>
      </c>
      <c r="K490" s="30" t="str">
        <f>IF(SUM('Sales by Agent'!I490:K490)&gt;0,"YES","NO")</f>
        <v>NO</v>
      </c>
      <c r="L490" s="30" t="str">
        <f>IF(SUM('Sales by Agent'!J490:L490)&gt;0,"YES","NO")</f>
        <v>NO</v>
      </c>
      <c r="M490" s="30" t="str">
        <f>IF(SUM('Sales by Agent'!K490:M490)&gt;0,"YES","NO")</f>
        <v>NO</v>
      </c>
      <c r="N490" s="30" t="str">
        <f>IF(SUM('Sales by Agent'!L490:N490)&gt;0,"YES","NO")</f>
        <v>NO</v>
      </c>
      <c r="O490" s="30" t="str">
        <f>IF(SUM('Sales by Agent'!M490:O490)&gt;0,"YES","NO")</f>
        <v>NO</v>
      </c>
      <c r="P490" s="30" t="str">
        <f>IF(SUM('Sales by Agent'!N490:P490)&gt;0,"YES","NO")</f>
        <v>NO</v>
      </c>
      <c r="Q490" s="30" t="str">
        <f>IF(SUM('Sales by Agent'!O490:Q490)&gt;0,"YES","NO")</f>
        <v>NO</v>
      </c>
      <c r="R490" s="30" t="str">
        <f>IF(SUM('Sales by Agent'!P490:R490)&gt;0,"YES","NO")</f>
        <v>NO</v>
      </c>
      <c r="S490" s="30" t="str">
        <f>IF(SUM('Sales by Agent'!Q490:S490)&gt;0,"YES","NO")</f>
        <v>NO</v>
      </c>
      <c r="T490" s="30" t="str">
        <f>IF(SUM('Sales by Agent'!R490:T490)&gt;0,"YES","NO")</f>
        <v>NO</v>
      </c>
      <c r="U490" s="30" t="str">
        <f>IF(SUM('Sales by Agent'!S490:U490)&gt;0,"YES","NO")</f>
        <v>NO</v>
      </c>
      <c r="V490" s="30" t="str">
        <f>IF(SUM('Sales by Agent'!T490:V490)&gt;0,"YES","NO")</f>
        <v>NO</v>
      </c>
      <c r="W490" s="30" t="str">
        <f>IF(SUM('Sales by Agent'!U490:W490)&gt;0,"YES","NO")</f>
        <v>NO</v>
      </c>
      <c r="X490" s="30" t="str">
        <f>IF(SUM('Sales by Agent'!V490:X490)&gt;0,"YES","NO")</f>
        <v>NO</v>
      </c>
      <c r="Y490" s="30" t="str">
        <f>IF(SUM('Sales by Agent'!W490:Y490)&gt;0,"YES","NO")</f>
        <v>NO</v>
      </c>
      <c r="Z490" s="30" t="str">
        <f>IF(SUM('Sales by Agent'!X490:Z490)&gt;0,"YES","NO")</f>
        <v>NO</v>
      </c>
      <c r="AA490" s="30" t="str">
        <f>IF(SUM('Sales by Agent'!Y490:AA490)&gt;0,"YES","NO")</f>
        <v>NO</v>
      </c>
      <c r="AB490" s="30" t="str">
        <f>IF(SUM('Sales by Agent'!Z490:AB490)&gt;0,"YES","NO")</f>
        <v>NO</v>
      </c>
      <c r="AC490" s="30" t="str">
        <f>IF(SUM('Sales by Agent'!AA490:AC490)&gt;0,"YES","NO")</f>
        <v>NO</v>
      </c>
      <c r="AD490" s="30" t="str">
        <f>IF(SUM('Sales by Agent'!AB490:AD490)&gt;0,"YES","NO")</f>
        <v>YES</v>
      </c>
      <c r="AE490" s="30" t="str">
        <f>IF(SUM('Sales by Agent'!AC490:AE490)&gt;0,"YES","NO")</f>
        <v>YES</v>
      </c>
      <c r="AF490" s="30" t="str">
        <f>IF(SUM('Sales by Agent'!AD490:AF490)&gt;0,"YES","NO")</f>
        <v>YES</v>
      </c>
      <c r="AG490" s="30" t="str">
        <f>IF(SUM('Sales by Agent'!AE490:AG490)&gt;0,"YES","NO")</f>
        <v>YES</v>
      </c>
      <c r="AH490" s="30" t="str">
        <f>IF(SUM('Sales by Agent'!AF490:AH490)&gt;0,"YES","NO")</f>
        <v>YES</v>
      </c>
      <c r="AI490" s="30" t="str">
        <f>IF(SUM('Sales by Agent'!AG490:AI490)&gt;0,"YES","NO")</f>
        <v>YES</v>
      </c>
      <c r="AJ490" s="30" t="str">
        <f>IF(SUM('Sales by Agent'!AH490:AJ490)&gt;0,"YES","NO")</f>
        <v>YES</v>
      </c>
      <c r="AK490" s="30" t="str">
        <f>IF(SUM('Sales by Agent'!AI490:AK490)&gt;0,"YES","NO")</f>
        <v>YES</v>
      </c>
      <c r="AL490" s="30" t="str">
        <f>IF(SUM('Sales by Agent'!AJ490:AL490)&gt;0,"YES","NO")</f>
        <v>YES</v>
      </c>
      <c r="AM490" s="30" t="str">
        <f>IF(SUM('Sales by Agent'!AK490:AM490)&gt;0,"YES","NO")</f>
        <v>YES</v>
      </c>
      <c r="AN490" s="30" t="str">
        <f>IF(SUM('Sales by Agent'!AL490:AN490)&gt;0,"YES","NO")</f>
        <v>YES</v>
      </c>
      <c r="AO490" s="30" t="str">
        <f>IF(SUM('Sales by Agent'!AM490:AO490)&gt;0,"YES","NO")</f>
        <v>YES</v>
      </c>
      <c r="AP490" s="30" t="str">
        <f>IF(SUM('Sales by Agent'!AN490:AP490)&gt;0,"YES","NO")</f>
        <v>YES</v>
      </c>
      <c r="AQ490" s="30" t="str">
        <f>IF(SUM('Sales by Agent'!AO490:AQ490)&gt;0,"YES","NO")</f>
        <v>YES</v>
      </c>
      <c r="AR490" s="30" t="str">
        <f>IF(SUM('Sales by Agent'!AP490:AR490)&gt;0,"YES","NO")</f>
        <v>YES</v>
      </c>
      <c r="AS490" s="30" t="str">
        <f>IF(SUM('Sales by Agent'!AQ490:AS490)&gt;0,"YES","NO")</f>
        <v>YES</v>
      </c>
      <c r="AT490" s="30" t="str">
        <f>IF(SUM('Sales by Agent'!AR490:AT490)&gt;0,"YES","NO")</f>
        <v>YES</v>
      </c>
      <c r="AU490" s="30" t="str">
        <f>IF(SUM('Sales by Agent'!AS490:AU490)&gt;0,"YES","NO")</f>
        <v>YES</v>
      </c>
      <c r="AV490" s="30" t="str">
        <f>IF(SUM('Sales by Agent'!AT490:AV490)&gt;0,"YES","NO")</f>
        <v>YES</v>
      </c>
      <c r="AW490" s="87"/>
      <c r="AX490" t="str">
        <f t="shared" si="79"/>
        <v>NO</v>
      </c>
      <c r="AY490" t="str">
        <f t="shared" si="80"/>
        <v>NO</v>
      </c>
      <c r="AZ490" t="str">
        <f t="shared" si="81"/>
        <v>NO</v>
      </c>
      <c r="BA490" t="str">
        <f t="shared" si="82"/>
        <v>NO</v>
      </c>
      <c r="BB490" t="str">
        <f t="shared" si="83"/>
        <v>NO</v>
      </c>
      <c r="BC490" t="str">
        <f t="shared" si="84"/>
        <v>NO</v>
      </c>
      <c r="BD490" t="str">
        <f t="shared" si="85"/>
        <v>NO</v>
      </c>
      <c r="BE490" t="str">
        <f t="shared" si="86"/>
        <v>NO</v>
      </c>
      <c r="BF490" t="str">
        <f t="shared" si="87"/>
        <v>NO</v>
      </c>
      <c r="BG490" t="str">
        <f t="shared" si="88"/>
        <v>NO</v>
      </c>
      <c r="BH490" t="str">
        <f t="shared" si="78"/>
        <v>NO</v>
      </c>
    </row>
    <row r="491" spans="1:60">
      <c r="A491" s="564" t="s">
        <v>30</v>
      </c>
      <c r="B491" s="564" t="s">
        <v>2797</v>
      </c>
      <c r="C491" s="564" t="s">
        <v>376</v>
      </c>
      <c r="D491" s="564" t="s">
        <v>954</v>
      </c>
      <c r="E491" s="564" t="s">
        <v>1005</v>
      </c>
      <c r="F491" s="565">
        <v>0</v>
      </c>
      <c r="G491" s="88"/>
      <c r="H491" s="88"/>
      <c r="I491" s="30" t="str">
        <f>IF(SUM('Sales by Agent'!G491:I491)&gt;0,"YES","NO")</f>
        <v>NO</v>
      </c>
      <c r="J491" s="30" t="str">
        <f>IF(SUM('Sales by Agent'!H491:J491)&gt;0,"YES","NO")</f>
        <v>NO</v>
      </c>
      <c r="K491" s="30" t="str">
        <f>IF(SUM('Sales by Agent'!I491:K491)&gt;0,"YES","NO")</f>
        <v>NO</v>
      </c>
      <c r="L491" s="30" t="str">
        <f>IF(SUM('Sales by Agent'!J491:L491)&gt;0,"YES","NO")</f>
        <v>NO</v>
      </c>
      <c r="M491" s="30" t="str">
        <f>IF(SUM('Sales by Agent'!K491:M491)&gt;0,"YES","NO")</f>
        <v>NO</v>
      </c>
      <c r="N491" s="30" t="str">
        <f>IF(SUM('Sales by Agent'!L491:N491)&gt;0,"YES","NO")</f>
        <v>NO</v>
      </c>
      <c r="O491" s="30" t="str">
        <f>IF(SUM('Sales by Agent'!M491:O491)&gt;0,"YES","NO")</f>
        <v>NO</v>
      </c>
      <c r="P491" s="30" t="str">
        <f>IF(SUM('Sales by Agent'!N491:P491)&gt;0,"YES","NO")</f>
        <v>NO</v>
      </c>
      <c r="Q491" s="30" t="str">
        <f>IF(SUM('Sales by Agent'!O491:Q491)&gt;0,"YES","NO")</f>
        <v>NO</v>
      </c>
      <c r="R491" s="30" t="str">
        <f>IF(SUM('Sales by Agent'!P491:R491)&gt;0,"YES","NO")</f>
        <v>NO</v>
      </c>
      <c r="S491" s="30" t="str">
        <f>IF(SUM('Sales by Agent'!Q491:S491)&gt;0,"YES","NO")</f>
        <v>NO</v>
      </c>
      <c r="T491" s="30" t="str">
        <f>IF(SUM('Sales by Agent'!R491:T491)&gt;0,"YES","NO")</f>
        <v>NO</v>
      </c>
      <c r="U491" s="30" t="str">
        <f>IF(SUM('Sales by Agent'!S491:U491)&gt;0,"YES","NO")</f>
        <v>NO</v>
      </c>
      <c r="V491" s="30" t="str">
        <f>IF(SUM('Sales by Agent'!T491:V491)&gt;0,"YES","NO")</f>
        <v>NO</v>
      </c>
      <c r="W491" s="30" t="str">
        <f>IF(SUM('Sales by Agent'!U491:W491)&gt;0,"YES","NO")</f>
        <v>NO</v>
      </c>
      <c r="X491" s="30" t="str">
        <f>IF(SUM('Sales by Agent'!V491:X491)&gt;0,"YES","NO")</f>
        <v>NO</v>
      </c>
      <c r="Y491" s="30" t="str">
        <f>IF(SUM('Sales by Agent'!W491:Y491)&gt;0,"YES","NO")</f>
        <v>NO</v>
      </c>
      <c r="Z491" s="30" t="str">
        <f>IF(SUM('Sales by Agent'!X491:Z491)&gt;0,"YES","NO")</f>
        <v>NO</v>
      </c>
      <c r="AA491" s="30" t="str">
        <f>IF(SUM('Sales by Agent'!Y491:AA491)&gt;0,"YES","NO")</f>
        <v>NO</v>
      </c>
      <c r="AB491" s="30" t="str">
        <f>IF(SUM('Sales by Agent'!Z491:AB491)&gt;0,"YES","NO")</f>
        <v>NO</v>
      </c>
      <c r="AC491" s="30" t="str">
        <f>IF(SUM('Sales by Agent'!AA491:AC491)&gt;0,"YES","NO")</f>
        <v>NO</v>
      </c>
      <c r="AD491" s="30" t="str">
        <f>IF(SUM('Sales by Agent'!AB491:AD491)&gt;0,"YES","NO")</f>
        <v>NO</v>
      </c>
      <c r="AE491" s="30" t="str">
        <f>IF(SUM('Sales by Agent'!AC491:AE491)&gt;0,"YES","NO")</f>
        <v>NO</v>
      </c>
      <c r="AF491" s="30" t="str">
        <f>IF(SUM('Sales by Agent'!AD491:AF491)&gt;0,"YES","NO")</f>
        <v>NO</v>
      </c>
      <c r="AG491" s="30" t="str">
        <f>IF(SUM('Sales by Agent'!AE491:AG491)&gt;0,"YES","NO")</f>
        <v>NO</v>
      </c>
      <c r="AH491" s="30" t="str">
        <f>IF(SUM('Sales by Agent'!AF491:AH491)&gt;0,"YES","NO")</f>
        <v>NO</v>
      </c>
      <c r="AI491" s="30" t="str">
        <f>IF(SUM('Sales by Agent'!AG491:AI491)&gt;0,"YES","NO")</f>
        <v>NO</v>
      </c>
      <c r="AJ491" s="30" t="str">
        <f>IF(SUM('Sales by Agent'!AH491:AJ491)&gt;0,"YES","NO")</f>
        <v>NO</v>
      </c>
      <c r="AK491" s="30" t="str">
        <f>IF(SUM('Sales by Agent'!AI491:AK491)&gt;0,"YES","NO")</f>
        <v>NO</v>
      </c>
      <c r="AL491" s="30" t="str">
        <f>IF(SUM('Sales by Agent'!AJ491:AL491)&gt;0,"YES","NO")</f>
        <v>NO</v>
      </c>
      <c r="AM491" s="30" t="str">
        <f>IF(SUM('Sales by Agent'!AK491:AM491)&gt;0,"YES","NO")</f>
        <v>NO</v>
      </c>
      <c r="AN491" s="30" t="str">
        <f>IF(SUM('Sales by Agent'!AL491:AN491)&gt;0,"YES","NO")</f>
        <v>NO</v>
      </c>
      <c r="AO491" s="30" t="str">
        <f>IF(SUM('Sales by Agent'!AM491:AO491)&gt;0,"YES","NO")</f>
        <v>NO</v>
      </c>
      <c r="AP491" s="30" t="str">
        <f>IF(SUM('Sales by Agent'!AN491:AP491)&gt;0,"YES","NO")</f>
        <v>NO</v>
      </c>
      <c r="AQ491" s="30" t="str">
        <f>IF(SUM('Sales by Agent'!AO491:AQ491)&gt;0,"YES","NO")</f>
        <v>NO</v>
      </c>
      <c r="AR491" s="30" t="str">
        <f>IF(SUM('Sales by Agent'!AP491:AR491)&gt;0,"YES","NO")</f>
        <v>NO</v>
      </c>
      <c r="AS491" s="30" t="str">
        <f>IF(SUM('Sales by Agent'!AQ491:AS491)&gt;0,"YES","NO")</f>
        <v>NO</v>
      </c>
      <c r="AT491" s="30" t="str">
        <f>IF(SUM('Sales by Agent'!AR491:AT491)&gt;0,"YES","NO")</f>
        <v>NO</v>
      </c>
      <c r="AU491" s="30" t="str">
        <f>IF(SUM('Sales by Agent'!AS491:AU491)&gt;0,"YES","NO")</f>
        <v>NO</v>
      </c>
      <c r="AV491" s="30" t="str">
        <f>IF(SUM('Sales by Agent'!AT491:AV491)&gt;0,"YES","NO")</f>
        <v>NO</v>
      </c>
      <c r="AW491" s="87"/>
      <c r="AX491" t="str">
        <f t="shared" si="79"/>
        <v>NO</v>
      </c>
      <c r="AY491" t="str">
        <f t="shared" si="80"/>
        <v>NO</v>
      </c>
      <c r="AZ491" t="str">
        <f t="shared" si="81"/>
        <v>NO</v>
      </c>
      <c r="BA491" t="str">
        <f t="shared" si="82"/>
        <v>NO</v>
      </c>
      <c r="BB491" t="str">
        <f t="shared" si="83"/>
        <v>NO</v>
      </c>
      <c r="BC491" t="str">
        <f t="shared" si="84"/>
        <v>NO</v>
      </c>
      <c r="BD491" t="str">
        <f t="shared" si="85"/>
        <v>NO</v>
      </c>
      <c r="BE491" t="str">
        <f t="shared" si="86"/>
        <v>NO</v>
      </c>
      <c r="BF491" t="str">
        <f t="shared" si="87"/>
        <v>NO</v>
      </c>
      <c r="BG491" t="str">
        <f t="shared" si="88"/>
        <v>NO</v>
      </c>
      <c r="BH491" t="str">
        <f t="shared" si="78"/>
        <v>NO</v>
      </c>
    </row>
    <row r="492" spans="1:60">
      <c r="A492" s="564" t="s">
        <v>31</v>
      </c>
      <c r="B492" s="564" t="s">
        <v>2798</v>
      </c>
      <c r="C492" s="564" t="s">
        <v>376</v>
      </c>
      <c r="D492" s="564" t="s">
        <v>954</v>
      </c>
      <c r="E492" s="564" t="s">
        <v>1005</v>
      </c>
      <c r="F492" s="565">
        <v>399350</v>
      </c>
      <c r="G492" s="87"/>
      <c r="H492" s="87"/>
      <c r="I492" s="30" t="str">
        <f>IF(SUM('Sales by Agent'!G492:I492)&gt;0,"YES","NO")</f>
        <v>NO</v>
      </c>
      <c r="J492" s="30" t="str">
        <f>IF(SUM('Sales by Agent'!H492:J492)&gt;0,"YES","NO")</f>
        <v>NO</v>
      </c>
      <c r="K492" s="30" t="str">
        <f>IF(SUM('Sales by Agent'!I492:K492)&gt;0,"YES","NO")</f>
        <v>NO</v>
      </c>
      <c r="L492" s="30" t="str">
        <f>IF(SUM('Sales by Agent'!J492:L492)&gt;0,"YES","NO")</f>
        <v>NO</v>
      </c>
      <c r="M492" s="30" t="str">
        <f>IF(SUM('Sales by Agent'!K492:M492)&gt;0,"YES","NO")</f>
        <v>NO</v>
      </c>
      <c r="N492" s="30" t="str">
        <f>IF(SUM('Sales by Agent'!L492:N492)&gt;0,"YES","NO")</f>
        <v>NO</v>
      </c>
      <c r="O492" s="30" t="str">
        <f>IF(SUM('Sales by Agent'!M492:O492)&gt;0,"YES","NO")</f>
        <v>NO</v>
      </c>
      <c r="P492" s="30" t="str">
        <f>IF(SUM('Sales by Agent'!N492:P492)&gt;0,"YES","NO")</f>
        <v>NO</v>
      </c>
      <c r="Q492" s="30" t="str">
        <f>IF(SUM('Sales by Agent'!O492:Q492)&gt;0,"YES","NO")</f>
        <v>NO</v>
      </c>
      <c r="R492" s="30" t="str">
        <f>IF(SUM('Sales by Agent'!P492:R492)&gt;0,"YES","NO")</f>
        <v>NO</v>
      </c>
      <c r="S492" s="30" t="str">
        <f>IF(SUM('Sales by Agent'!Q492:S492)&gt;0,"YES","NO")</f>
        <v>NO</v>
      </c>
      <c r="T492" s="30" t="str">
        <f>IF(SUM('Sales by Agent'!R492:T492)&gt;0,"YES","NO")</f>
        <v>NO</v>
      </c>
      <c r="U492" s="30" t="str">
        <f>IF(SUM('Sales by Agent'!S492:U492)&gt;0,"YES","NO")</f>
        <v>NO</v>
      </c>
      <c r="V492" s="30" t="str">
        <f>IF(SUM('Sales by Agent'!T492:V492)&gt;0,"YES","NO")</f>
        <v>NO</v>
      </c>
      <c r="W492" s="30" t="str">
        <f>IF(SUM('Sales by Agent'!U492:W492)&gt;0,"YES","NO")</f>
        <v>YES</v>
      </c>
      <c r="X492" s="30" t="str">
        <f>IF(SUM('Sales by Agent'!V492:X492)&gt;0,"YES","NO")</f>
        <v>YES</v>
      </c>
      <c r="Y492" s="30" t="str">
        <f>IF(SUM('Sales by Agent'!W492:Y492)&gt;0,"YES","NO")</f>
        <v>YES</v>
      </c>
      <c r="Z492" s="30" t="str">
        <f>IF(SUM('Sales by Agent'!X492:Z492)&gt;0,"YES","NO")</f>
        <v>YES</v>
      </c>
      <c r="AA492" s="30" t="str">
        <f>IF(SUM('Sales by Agent'!Y492:AA492)&gt;0,"YES","NO")</f>
        <v>YES</v>
      </c>
      <c r="AB492" s="30" t="str">
        <f>IF(SUM('Sales by Agent'!Z492:AB492)&gt;0,"YES","NO")</f>
        <v>YES</v>
      </c>
      <c r="AC492" s="30" t="str">
        <f>IF(SUM('Sales by Agent'!AA492:AC492)&gt;0,"YES","NO")</f>
        <v>YES</v>
      </c>
      <c r="AD492" s="30" t="str">
        <f>IF(SUM('Sales by Agent'!AB492:AD492)&gt;0,"YES","NO")</f>
        <v>YES</v>
      </c>
      <c r="AE492" s="30" t="str">
        <f>IF(SUM('Sales by Agent'!AC492:AE492)&gt;0,"YES","NO")</f>
        <v>NO</v>
      </c>
      <c r="AF492" s="30" t="str">
        <f>IF(SUM('Sales by Agent'!AD492:AF492)&gt;0,"YES","NO")</f>
        <v>NO</v>
      </c>
      <c r="AG492" s="30" t="str">
        <f>IF(SUM('Sales by Agent'!AE492:AG492)&gt;0,"YES","NO")</f>
        <v>NO</v>
      </c>
      <c r="AH492" s="30" t="str">
        <f>IF(SUM('Sales by Agent'!AF492:AH492)&gt;0,"YES","NO")</f>
        <v>NO</v>
      </c>
      <c r="AI492" s="30" t="str">
        <f>IF(SUM('Sales by Agent'!AG492:AI492)&gt;0,"YES","NO")</f>
        <v>NO</v>
      </c>
      <c r="AJ492" s="30" t="str">
        <f>IF(SUM('Sales by Agent'!AH492:AJ492)&gt;0,"YES","NO")</f>
        <v>NO</v>
      </c>
      <c r="AK492" s="30" t="str">
        <f>IF(SUM('Sales by Agent'!AI492:AK492)&gt;0,"YES","NO")</f>
        <v>NO</v>
      </c>
      <c r="AL492" s="30" t="str">
        <f>IF(SUM('Sales by Agent'!AJ492:AL492)&gt;0,"YES","NO")</f>
        <v>NO</v>
      </c>
      <c r="AM492" s="30" t="str">
        <f>IF(SUM('Sales by Agent'!AK492:AM492)&gt;0,"YES","NO")</f>
        <v>NO</v>
      </c>
      <c r="AN492" s="30" t="str">
        <f>IF(SUM('Sales by Agent'!AL492:AN492)&gt;0,"YES","NO")</f>
        <v>NO</v>
      </c>
      <c r="AO492" s="30" t="str">
        <f>IF(SUM('Sales by Agent'!AM492:AO492)&gt;0,"YES","NO")</f>
        <v>NO</v>
      </c>
      <c r="AP492" s="30" t="str">
        <f>IF(SUM('Sales by Agent'!AN492:AP492)&gt;0,"YES","NO")</f>
        <v>NO</v>
      </c>
      <c r="AQ492" s="30" t="str">
        <f>IF(SUM('Sales by Agent'!AO492:AQ492)&gt;0,"YES","NO")</f>
        <v>NO</v>
      </c>
      <c r="AR492" s="30" t="str">
        <f>IF(SUM('Sales by Agent'!AP492:AR492)&gt;0,"YES","NO")</f>
        <v>NO</v>
      </c>
      <c r="AS492" s="30" t="str">
        <f>IF(SUM('Sales by Agent'!AQ492:AS492)&gt;0,"YES","NO")</f>
        <v>NO</v>
      </c>
      <c r="AT492" s="30" t="str">
        <f>IF(SUM('Sales by Agent'!AR492:AT492)&gt;0,"YES","NO")</f>
        <v>NO</v>
      </c>
      <c r="AU492" s="30" t="str">
        <f>IF(SUM('Sales by Agent'!AS492:AU492)&gt;0,"YES","NO")</f>
        <v>NO</v>
      </c>
      <c r="AV492" s="30" t="str">
        <f>IF(SUM('Sales by Agent'!AT492:AV492)&gt;0,"YES","NO")</f>
        <v>NO</v>
      </c>
      <c r="AW492" s="87"/>
      <c r="AX492" t="str">
        <f t="shared" si="79"/>
        <v>NEW INACTIVE</v>
      </c>
      <c r="AY492" t="str">
        <f t="shared" si="80"/>
        <v>NO</v>
      </c>
      <c r="AZ492" t="str">
        <f t="shared" si="81"/>
        <v>NO</v>
      </c>
      <c r="BA492" t="str">
        <f t="shared" si="82"/>
        <v>NO</v>
      </c>
      <c r="BB492" t="str">
        <f t="shared" si="83"/>
        <v>NO</v>
      </c>
      <c r="BC492" t="str">
        <f t="shared" si="84"/>
        <v>NO</v>
      </c>
      <c r="BD492" t="str">
        <f t="shared" si="85"/>
        <v>NO</v>
      </c>
      <c r="BE492" t="str">
        <f t="shared" si="86"/>
        <v>NO</v>
      </c>
      <c r="BF492" t="str">
        <f t="shared" si="87"/>
        <v>NO</v>
      </c>
      <c r="BG492" t="str">
        <f t="shared" si="88"/>
        <v>NO</v>
      </c>
      <c r="BH492" t="str">
        <f t="shared" si="78"/>
        <v>NO</v>
      </c>
    </row>
    <row r="493" spans="1:60">
      <c r="A493" s="564" t="s">
        <v>34</v>
      </c>
      <c r="B493" s="564" t="s">
        <v>2799</v>
      </c>
      <c r="C493" s="564" t="s">
        <v>376</v>
      </c>
      <c r="D493" s="564" t="s">
        <v>954</v>
      </c>
      <c r="E493" s="564" t="s">
        <v>1005</v>
      </c>
      <c r="F493" s="565">
        <v>20700</v>
      </c>
      <c r="G493" s="86"/>
      <c r="H493" s="86"/>
      <c r="I493" s="30" t="str">
        <f>IF(SUM('Sales by Agent'!G493:I493)&gt;0,"YES","NO")</f>
        <v>NO</v>
      </c>
      <c r="J493" s="30" t="str">
        <f>IF(SUM('Sales by Agent'!H493:J493)&gt;0,"YES","NO")</f>
        <v>NO</v>
      </c>
      <c r="K493" s="30" t="str">
        <f>IF(SUM('Sales by Agent'!I493:K493)&gt;0,"YES","NO")</f>
        <v>NO</v>
      </c>
      <c r="L493" s="30" t="str">
        <f>IF(SUM('Sales by Agent'!J493:L493)&gt;0,"YES","NO")</f>
        <v>NO</v>
      </c>
      <c r="M493" s="30" t="str">
        <f>IF(SUM('Sales by Agent'!K493:M493)&gt;0,"YES","NO")</f>
        <v>NO</v>
      </c>
      <c r="N493" s="30" t="str">
        <f>IF(SUM('Sales by Agent'!L493:N493)&gt;0,"YES","NO")</f>
        <v>NO</v>
      </c>
      <c r="O493" s="30" t="str">
        <f>IF(SUM('Sales by Agent'!M493:O493)&gt;0,"YES","NO")</f>
        <v>NO</v>
      </c>
      <c r="P493" s="30" t="str">
        <f>IF(SUM('Sales by Agent'!N493:P493)&gt;0,"YES","NO")</f>
        <v>NO</v>
      </c>
      <c r="Q493" s="30" t="str">
        <f>IF(SUM('Sales by Agent'!O493:Q493)&gt;0,"YES","NO")</f>
        <v>NO</v>
      </c>
      <c r="R493" s="30" t="str">
        <f>IF(SUM('Sales by Agent'!P493:R493)&gt;0,"YES","NO")</f>
        <v>NO</v>
      </c>
      <c r="S493" s="30" t="str">
        <f>IF(SUM('Sales by Agent'!Q493:S493)&gt;0,"YES","NO")</f>
        <v>NO</v>
      </c>
      <c r="T493" s="30" t="str">
        <f>IF(SUM('Sales by Agent'!R493:T493)&gt;0,"YES","NO")</f>
        <v>NO</v>
      </c>
      <c r="U493" s="30" t="str">
        <f>IF(SUM('Sales by Agent'!S493:U493)&gt;0,"YES","NO")</f>
        <v>NO</v>
      </c>
      <c r="V493" s="30" t="str">
        <f>IF(SUM('Sales by Agent'!T493:V493)&gt;0,"YES","NO")</f>
        <v>NO</v>
      </c>
      <c r="W493" s="30" t="str">
        <f>IF(SUM('Sales by Agent'!U493:W493)&gt;0,"YES","NO")</f>
        <v>NO</v>
      </c>
      <c r="X493" s="30" t="str">
        <f>IF(SUM('Sales by Agent'!V493:X493)&gt;0,"YES","NO")</f>
        <v>NO</v>
      </c>
      <c r="Y493" s="30" t="str">
        <f>IF(SUM('Sales by Agent'!W493:Y493)&gt;0,"YES","NO")</f>
        <v>NO</v>
      </c>
      <c r="Z493" s="30" t="str">
        <f>IF(SUM('Sales by Agent'!X493:Z493)&gt;0,"YES","NO")</f>
        <v>NO</v>
      </c>
      <c r="AA493" s="30" t="str">
        <f>IF(SUM('Sales by Agent'!Y493:AA493)&gt;0,"YES","NO")</f>
        <v>NO</v>
      </c>
      <c r="AB493" s="30" t="str">
        <f>IF(SUM('Sales by Agent'!Z493:AB493)&gt;0,"YES","NO")</f>
        <v>YES</v>
      </c>
      <c r="AC493" s="30" t="str">
        <f>IF(SUM('Sales by Agent'!AA493:AC493)&gt;0,"YES","NO")</f>
        <v>YES</v>
      </c>
      <c r="AD493" s="30" t="str">
        <f>IF(SUM('Sales by Agent'!AB493:AD493)&gt;0,"YES","NO")</f>
        <v>YES</v>
      </c>
      <c r="AE493" s="30" t="str">
        <f>IF(SUM('Sales by Agent'!AC493:AE493)&gt;0,"YES","NO")</f>
        <v>NO</v>
      </c>
      <c r="AF493" s="30" t="str">
        <f>IF(SUM('Sales by Agent'!AD493:AF493)&gt;0,"YES","NO")</f>
        <v>NO</v>
      </c>
      <c r="AG493" s="30" t="str">
        <f>IF(SUM('Sales by Agent'!AE493:AG493)&gt;0,"YES","NO")</f>
        <v>NO</v>
      </c>
      <c r="AH493" s="30" t="str">
        <f>IF(SUM('Sales by Agent'!AF493:AH493)&gt;0,"YES","NO")</f>
        <v>NO</v>
      </c>
      <c r="AI493" s="30" t="str">
        <f>IF(SUM('Sales by Agent'!AG493:AI493)&gt;0,"YES","NO")</f>
        <v>NO</v>
      </c>
      <c r="AJ493" s="30" t="str">
        <f>IF(SUM('Sales by Agent'!AH493:AJ493)&gt;0,"YES","NO")</f>
        <v>NO</v>
      </c>
      <c r="AK493" s="30" t="str">
        <f>IF(SUM('Sales by Agent'!AI493:AK493)&gt;0,"YES","NO")</f>
        <v>NO</v>
      </c>
      <c r="AL493" s="30" t="str">
        <f>IF(SUM('Sales by Agent'!AJ493:AL493)&gt;0,"YES","NO")</f>
        <v>NO</v>
      </c>
      <c r="AM493" s="30" t="str">
        <f>IF(SUM('Sales by Agent'!AK493:AM493)&gt;0,"YES","NO")</f>
        <v>NO</v>
      </c>
      <c r="AN493" s="30" t="str">
        <f>IF(SUM('Sales by Agent'!AL493:AN493)&gt;0,"YES","NO")</f>
        <v>NO</v>
      </c>
      <c r="AO493" s="30" t="str">
        <f>IF(SUM('Sales by Agent'!AM493:AO493)&gt;0,"YES","NO")</f>
        <v>NO</v>
      </c>
      <c r="AP493" s="30" t="str">
        <f>IF(SUM('Sales by Agent'!AN493:AP493)&gt;0,"YES","NO")</f>
        <v>NO</v>
      </c>
      <c r="AQ493" s="30" t="str">
        <f>IF(SUM('Sales by Agent'!AO493:AQ493)&gt;0,"YES","NO")</f>
        <v>NO</v>
      </c>
      <c r="AR493" s="30" t="str">
        <f>IF(SUM('Sales by Agent'!AP493:AR493)&gt;0,"YES","NO")</f>
        <v>NO</v>
      </c>
      <c r="AS493" s="30" t="str">
        <f>IF(SUM('Sales by Agent'!AQ493:AS493)&gt;0,"YES","NO")</f>
        <v>NO</v>
      </c>
      <c r="AT493" s="30" t="str">
        <f>IF(SUM('Sales by Agent'!AR493:AT493)&gt;0,"YES","NO")</f>
        <v>NO</v>
      </c>
      <c r="AU493" s="30" t="str">
        <f>IF(SUM('Sales by Agent'!AS493:AU493)&gt;0,"YES","NO")</f>
        <v>NO</v>
      </c>
      <c r="AV493" s="30" t="str">
        <f>IF(SUM('Sales by Agent'!AT493:AV493)&gt;0,"YES","NO")</f>
        <v>NO</v>
      </c>
      <c r="AW493" s="87"/>
      <c r="AX493" t="str">
        <f t="shared" si="79"/>
        <v>NEW INACTIVE</v>
      </c>
      <c r="AY493" t="str">
        <f t="shared" si="80"/>
        <v>NO</v>
      </c>
      <c r="AZ493" t="str">
        <f t="shared" si="81"/>
        <v>NO</v>
      </c>
      <c r="BA493" t="str">
        <f t="shared" si="82"/>
        <v>NO</v>
      </c>
      <c r="BB493" t="str">
        <f t="shared" si="83"/>
        <v>NO</v>
      </c>
      <c r="BC493" t="str">
        <f t="shared" si="84"/>
        <v>NO</v>
      </c>
      <c r="BD493" t="str">
        <f t="shared" si="85"/>
        <v>NO</v>
      </c>
      <c r="BE493" t="str">
        <f t="shared" si="86"/>
        <v>NO</v>
      </c>
      <c r="BF493" t="str">
        <f t="shared" si="87"/>
        <v>NO</v>
      </c>
      <c r="BG493" t="str">
        <f t="shared" si="88"/>
        <v>NO</v>
      </c>
      <c r="BH493" t="str">
        <f t="shared" si="78"/>
        <v>NO</v>
      </c>
    </row>
    <row r="494" spans="1:60">
      <c r="A494" s="564" t="s">
        <v>1815</v>
      </c>
      <c r="B494" s="564" t="s">
        <v>2800</v>
      </c>
      <c r="C494" s="564" t="s">
        <v>376</v>
      </c>
      <c r="D494" s="564" t="s">
        <v>954</v>
      </c>
      <c r="E494" s="564" t="s">
        <v>1005</v>
      </c>
      <c r="F494" s="565">
        <v>22600</v>
      </c>
      <c r="G494" s="88"/>
      <c r="H494" s="88"/>
      <c r="I494" s="30" t="str">
        <f>IF(SUM('Sales by Agent'!G494:I494)&gt;0,"YES","NO")</f>
        <v>NO</v>
      </c>
      <c r="J494" s="30" t="str">
        <f>IF(SUM('Sales by Agent'!H494:J494)&gt;0,"YES","NO")</f>
        <v>NO</v>
      </c>
      <c r="K494" s="30" t="str">
        <f>IF(SUM('Sales by Agent'!I494:K494)&gt;0,"YES","NO")</f>
        <v>NO</v>
      </c>
      <c r="L494" s="30" t="str">
        <f>IF(SUM('Sales by Agent'!J494:L494)&gt;0,"YES","NO")</f>
        <v>NO</v>
      </c>
      <c r="M494" s="30" t="str">
        <f>IF(SUM('Sales by Agent'!K494:M494)&gt;0,"YES","NO")</f>
        <v>NO</v>
      </c>
      <c r="N494" s="30" t="str">
        <f>IF(SUM('Sales by Agent'!L494:N494)&gt;0,"YES","NO")</f>
        <v>NO</v>
      </c>
      <c r="O494" s="30" t="str">
        <f>IF(SUM('Sales by Agent'!M494:O494)&gt;0,"YES","NO")</f>
        <v>NO</v>
      </c>
      <c r="P494" s="30" t="str">
        <f>IF(SUM('Sales by Agent'!N494:P494)&gt;0,"YES","NO")</f>
        <v>NO</v>
      </c>
      <c r="Q494" s="30" t="str">
        <f>IF(SUM('Sales by Agent'!O494:Q494)&gt;0,"YES","NO")</f>
        <v>NO</v>
      </c>
      <c r="R494" s="30" t="str">
        <f>IF(SUM('Sales by Agent'!P494:R494)&gt;0,"YES","NO")</f>
        <v>NO</v>
      </c>
      <c r="S494" s="30" t="str">
        <f>IF(SUM('Sales by Agent'!Q494:S494)&gt;0,"YES","NO")</f>
        <v>NO</v>
      </c>
      <c r="T494" s="30" t="str">
        <f>IF(SUM('Sales by Agent'!R494:T494)&gt;0,"YES","NO")</f>
        <v>NO</v>
      </c>
      <c r="U494" s="30" t="str">
        <f>IF(SUM('Sales by Agent'!S494:U494)&gt;0,"YES","NO")</f>
        <v>NO</v>
      </c>
      <c r="V494" s="30" t="str">
        <f>IF(SUM('Sales by Agent'!T494:V494)&gt;0,"YES","NO")</f>
        <v>NO</v>
      </c>
      <c r="W494" s="30" t="str">
        <f>IF(SUM('Sales by Agent'!U494:W494)&gt;0,"YES","NO")</f>
        <v>NO</v>
      </c>
      <c r="X494" s="30" t="str">
        <f>IF(SUM('Sales by Agent'!V494:X494)&gt;0,"YES","NO")</f>
        <v>NO</v>
      </c>
      <c r="Y494" s="30" t="str">
        <f>IF(SUM('Sales by Agent'!W494:Y494)&gt;0,"YES","NO")</f>
        <v>NO</v>
      </c>
      <c r="Z494" s="30" t="str">
        <f>IF(SUM('Sales by Agent'!X494:Z494)&gt;0,"YES","NO")</f>
        <v>NO</v>
      </c>
      <c r="AA494" s="30" t="str">
        <f>IF(SUM('Sales by Agent'!Y494:AA494)&gt;0,"YES","NO")</f>
        <v>NO</v>
      </c>
      <c r="AB494" s="30" t="str">
        <f>IF(SUM('Sales by Agent'!Z494:AB494)&gt;0,"YES","NO")</f>
        <v>NO</v>
      </c>
      <c r="AC494" s="30" t="str">
        <f>IF(SUM('Sales by Agent'!AA494:AC494)&gt;0,"YES","NO")</f>
        <v>NO</v>
      </c>
      <c r="AD494" s="30" t="str">
        <f>IF(SUM('Sales by Agent'!AB494:AD494)&gt;0,"YES","NO")</f>
        <v>NO</v>
      </c>
      <c r="AE494" s="30" t="str">
        <f>IF(SUM('Sales by Agent'!AC494:AE494)&gt;0,"YES","NO")</f>
        <v>NO</v>
      </c>
      <c r="AF494" s="30" t="str">
        <f>IF(SUM('Sales by Agent'!AD494:AF494)&gt;0,"YES","NO")</f>
        <v>NO</v>
      </c>
      <c r="AG494" s="30" t="str">
        <f>IF(SUM('Sales by Agent'!AE494:AG494)&gt;0,"YES","NO")</f>
        <v>NO</v>
      </c>
      <c r="AH494" s="30" t="str">
        <f>IF(SUM('Sales by Agent'!AF494:AH494)&gt;0,"YES","NO")</f>
        <v>NO</v>
      </c>
      <c r="AI494" s="30" t="str">
        <f>IF(SUM('Sales by Agent'!AG494:AI494)&gt;0,"YES","NO")</f>
        <v>NO</v>
      </c>
      <c r="AJ494" s="30" t="str">
        <f>IF(SUM('Sales by Agent'!AH494:AJ494)&gt;0,"YES","NO")</f>
        <v>NO</v>
      </c>
      <c r="AK494" s="30" t="str">
        <f>IF(SUM('Sales by Agent'!AI494:AK494)&gt;0,"YES","NO")</f>
        <v>NO</v>
      </c>
      <c r="AL494" s="30" t="str">
        <f>IF(SUM('Sales by Agent'!AJ494:AL494)&gt;0,"YES","NO")</f>
        <v>NO</v>
      </c>
      <c r="AM494" s="30" t="str">
        <f>IF(SUM('Sales by Agent'!AK494:AM494)&gt;0,"YES","NO")</f>
        <v>NO</v>
      </c>
      <c r="AN494" s="30" t="str">
        <f>IF(SUM('Sales by Agent'!AL494:AN494)&gt;0,"YES","NO")</f>
        <v>NO</v>
      </c>
      <c r="AO494" s="30" t="str">
        <f>IF(SUM('Sales by Agent'!AM494:AO494)&gt;0,"YES","NO")</f>
        <v>NO</v>
      </c>
      <c r="AP494" s="30" t="str">
        <f>IF(SUM('Sales by Agent'!AN494:AP494)&gt;0,"YES","NO")</f>
        <v>NO</v>
      </c>
      <c r="AQ494" s="30" t="str">
        <f>IF(SUM('Sales by Agent'!AO494:AQ494)&gt;0,"YES","NO")</f>
        <v>NO</v>
      </c>
      <c r="AR494" s="30" t="str">
        <f>IF(SUM('Sales by Agent'!AP494:AR494)&gt;0,"YES","NO")</f>
        <v>NO</v>
      </c>
      <c r="AS494" s="30" t="str">
        <f>IF(SUM('Sales by Agent'!AQ494:AS494)&gt;0,"YES","NO")</f>
        <v>NO</v>
      </c>
      <c r="AT494" s="30" t="str">
        <f>IF(SUM('Sales by Agent'!AR494:AT494)&gt;0,"YES","NO")</f>
        <v>NO</v>
      </c>
      <c r="AU494" s="30" t="str">
        <f>IF(SUM('Sales by Agent'!AS494:AU494)&gt;0,"YES","NO")</f>
        <v>NO</v>
      </c>
      <c r="AV494" s="30" t="str">
        <f>IF(SUM('Sales by Agent'!AT494:AV494)&gt;0,"YES","NO")</f>
        <v>YES</v>
      </c>
      <c r="AW494" s="87"/>
      <c r="AX494" t="str">
        <f t="shared" si="79"/>
        <v>NO</v>
      </c>
      <c r="AY494" t="str">
        <f t="shared" si="80"/>
        <v>NO</v>
      </c>
      <c r="AZ494" t="str">
        <f t="shared" si="81"/>
        <v>NO</v>
      </c>
      <c r="BA494" t="str">
        <f t="shared" si="82"/>
        <v>NO</v>
      </c>
      <c r="BB494" t="str">
        <f t="shared" si="83"/>
        <v>NO</v>
      </c>
      <c r="BC494" t="str">
        <f t="shared" si="84"/>
        <v>NO</v>
      </c>
      <c r="BD494" t="str">
        <f t="shared" si="85"/>
        <v>NO</v>
      </c>
      <c r="BE494" t="str">
        <f t="shared" si="86"/>
        <v>NO</v>
      </c>
      <c r="BF494" t="str">
        <f t="shared" si="87"/>
        <v>NO</v>
      </c>
      <c r="BG494" t="str">
        <f t="shared" si="88"/>
        <v>NO</v>
      </c>
      <c r="BH494" t="str">
        <f t="shared" si="78"/>
        <v>NO</v>
      </c>
    </row>
    <row r="495" spans="1:60">
      <c r="A495" s="564" t="s">
        <v>844</v>
      </c>
      <c r="B495" s="564" t="s">
        <v>2801</v>
      </c>
      <c r="C495" s="564" t="s">
        <v>775</v>
      </c>
      <c r="D495" s="564" t="s">
        <v>956</v>
      </c>
      <c r="E495" s="564" t="s">
        <v>1005</v>
      </c>
      <c r="F495" s="565">
        <v>1237450</v>
      </c>
      <c r="G495" s="31"/>
      <c r="H495" s="31"/>
      <c r="I495" s="30" t="str">
        <f>IF(SUM('Sales by Agent'!G495:I495)&gt;0,"YES","NO")</f>
        <v>NO</v>
      </c>
      <c r="J495" s="30" t="str">
        <f>IF(SUM('Sales by Agent'!H495:J495)&gt;0,"YES","NO")</f>
        <v>NO</v>
      </c>
      <c r="K495" s="30" t="str">
        <f>IF(SUM('Sales by Agent'!I495:K495)&gt;0,"YES","NO")</f>
        <v>NO</v>
      </c>
      <c r="L495" s="30" t="str">
        <f>IF(SUM('Sales by Agent'!J495:L495)&gt;0,"YES","NO")</f>
        <v>NO</v>
      </c>
      <c r="M495" s="30" t="str">
        <f>IF(SUM('Sales by Agent'!K495:M495)&gt;0,"YES","NO")</f>
        <v>NO</v>
      </c>
      <c r="N495" s="30" t="str">
        <f>IF(SUM('Sales by Agent'!L495:N495)&gt;0,"YES","NO")</f>
        <v>NO</v>
      </c>
      <c r="O495" s="30" t="str">
        <f>IF(SUM('Sales by Agent'!M495:O495)&gt;0,"YES","NO")</f>
        <v>NO</v>
      </c>
      <c r="P495" s="30" t="str">
        <f>IF(SUM('Sales by Agent'!N495:P495)&gt;0,"YES","NO")</f>
        <v>NO</v>
      </c>
      <c r="Q495" s="30" t="str">
        <f>IF(SUM('Sales by Agent'!O495:Q495)&gt;0,"YES","NO")</f>
        <v>NO</v>
      </c>
      <c r="R495" s="30" t="str">
        <f>IF(SUM('Sales by Agent'!P495:R495)&gt;0,"YES","NO")</f>
        <v>NO</v>
      </c>
      <c r="S495" s="30" t="str">
        <f>IF(SUM('Sales by Agent'!Q495:S495)&gt;0,"YES","NO")</f>
        <v>NO</v>
      </c>
      <c r="T495" s="30" t="str">
        <f>IF(SUM('Sales by Agent'!R495:T495)&gt;0,"YES","NO")</f>
        <v>NO</v>
      </c>
      <c r="U495" s="30" t="str">
        <f>IF(SUM('Sales by Agent'!S495:U495)&gt;0,"YES","NO")</f>
        <v>NO</v>
      </c>
      <c r="V495" s="30" t="str">
        <f>IF(SUM('Sales by Agent'!T495:V495)&gt;0,"YES","NO")</f>
        <v>NO</v>
      </c>
      <c r="W495" s="30" t="str">
        <f>IF(SUM('Sales by Agent'!U495:W495)&gt;0,"YES","NO")</f>
        <v>NO</v>
      </c>
      <c r="X495" s="30" t="str">
        <f>IF(SUM('Sales by Agent'!V495:X495)&gt;0,"YES","NO")</f>
        <v>NO</v>
      </c>
      <c r="Y495" s="30" t="str">
        <f>IF(SUM('Sales by Agent'!W495:Y495)&gt;0,"YES","NO")</f>
        <v>NO</v>
      </c>
      <c r="Z495" s="30" t="str">
        <f>IF(SUM('Sales by Agent'!X495:Z495)&gt;0,"YES","NO")</f>
        <v>NO</v>
      </c>
      <c r="AA495" s="30" t="str">
        <f>IF(SUM('Sales by Agent'!Y495:AA495)&gt;0,"YES","NO")</f>
        <v>NO</v>
      </c>
      <c r="AB495" s="30" t="str">
        <f>IF(SUM('Sales by Agent'!Z495:AB495)&gt;0,"YES","NO")</f>
        <v>NO</v>
      </c>
      <c r="AC495" s="30" t="str">
        <f>IF(SUM('Sales by Agent'!AA495:AC495)&gt;0,"YES","NO")</f>
        <v>NO</v>
      </c>
      <c r="AD495" s="30" t="str">
        <f>IF(SUM('Sales by Agent'!AB495:AD495)&gt;0,"YES","NO")</f>
        <v>NO</v>
      </c>
      <c r="AE495" s="30" t="str">
        <f>IF(SUM('Sales by Agent'!AC495:AE495)&gt;0,"YES","NO")</f>
        <v>NO</v>
      </c>
      <c r="AF495" s="30" t="str">
        <f>IF(SUM('Sales by Agent'!AD495:AF495)&gt;0,"YES","NO")</f>
        <v>YES</v>
      </c>
      <c r="AG495" s="30" t="str">
        <f>IF(SUM('Sales by Agent'!AE495:AG495)&gt;0,"YES","NO")</f>
        <v>YES</v>
      </c>
      <c r="AH495" s="30" t="str">
        <f>IF(SUM('Sales by Agent'!AF495:AH495)&gt;0,"YES","NO")</f>
        <v>YES</v>
      </c>
      <c r="AI495" s="30" t="str">
        <f>IF(SUM('Sales by Agent'!AG495:AI495)&gt;0,"YES","NO")</f>
        <v>YES</v>
      </c>
      <c r="AJ495" s="30" t="str">
        <f>IF(SUM('Sales by Agent'!AH495:AJ495)&gt;0,"YES","NO")</f>
        <v>YES</v>
      </c>
      <c r="AK495" s="30" t="str">
        <f>IF(SUM('Sales by Agent'!AI495:AK495)&gt;0,"YES","NO")</f>
        <v>YES</v>
      </c>
      <c r="AL495" s="30" t="str">
        <f>IF(SUM('Sales by Agent'!AJ495:AL495)&gt;0,"YES","NO")</f>
        <v>YES</v>
      </c>
      <c r="AM495" s="30" t="str">
        <f>IF(SUM('Sales by Agent'!AK495:AM495)&gt;0,"YES","NO")</f>
        <v>YES</v>
      </c>
      <c r="AN495" s="30" t="str">
        <f>IF(SUM('Sales by Agent'!AL495:AN495)&gt;0,"YES","NO")</f>
        <v>YES</v>
      </c>
      <c r="AO495" s="30" t="str">
        <f>IF(SUM('Sales by Agent'!AM495:AO495)&gt;0,"YES","NO")</f>
        <v>YES</v>
      </c>
      <c r="AP495" s="30" t="str">
        <f>IF(SUM('Sales by Agent'!AN495:AP495)&gt;0,"YES","NO")</f>
        <v>YES</v>
      </c>
      <c r="AQ495" s="30" t="str">
        <f>IF(SUM('Sales by Agent'!AO495:AQ495)&gt;0,"YES","NO")</f>
        <v>NO</v>
      </c>
      <c r="AR495" s="30" t="str">
        <f>IF(SUM('Sales by Agent'!AP495:AR495)&gt;0,"YES","NO")</f>
        <v>YES</v>
      </c>
      <c r="AS495" s="30" t="str">
        <f>IF(SUM('Sales by Agent'!AQ495:AS495)&gt;0,"YES","NO")</f>
        <v>YES</v>
      </c>
      <c r="AT495" s="30" t="str">
        <f>IF(SUM('Sales by Agent'!AR495:AT495)&gt;0,"YES","NO")</f>
        <v>YES</v>
      </c>
      <c r="AU495" s="30" t="str">
        <f>IF(SUM('Sales by Agent'!AS495:AU495)&gt;0,"YES","NO")</f>
        <v>YES</v>
      </c>
      <c r="AV495" s="30" t="str">
        <f>IF(SUM('Sales by Agent'!AT495:AV495)&gt;0,"YES","NO")</f>
        <v>YES</v>
      </c>
      <c r="AW495" s="87"/>
      <c r="AX495" t="str">
        <f t="shared" si="79"/>
        <v>NO</v>
      </c>
      <c r="AY495" t="str">
        <f t="shared" si="80"/>
        <v>NO</v>
      </c>
      <c r="AZ495" t="str">
        <f t="shared" si="81"/>
        <v>NO</v>
      </c>
      <c r="BA495" t="str">
        <f t="shared" si="82"/>
        <v>NO</v>
      </c>
      <c r="BB495" t="str">
        <f t="shared" si="83"/>
        <v>NO</v>
      </c>
      <c r="BC495" t="str">
        <f t="shared" si="84"/>
        <v>NO</v>
      </c>
      <c r="BD495" t="str">
        <f t="shared" si="85"/>
        <v>NO</v>
      </c>
      <c r="BE495" t="str">
        <f t="shared" si="86"/>
        <v>NO</v>
      </c>
      <c r="BF495" t="str">
        <f t="shared" si="87"/>
        <v>NO</v>
      </c>
      <c r="BG495" t="str">
        <f t="shared" si="88"/>
        <v>NO</v>
      </c>
      <c r="BH495" t="str">
        <f t="shared" si="78"/>
        <v>NO</v>
      </c>
    </row>
    <row r="496" spans="1:60">
      <c r="A496" s="564" t="s">
        <v>878</v>
      </c>
      <c r="B496" s="564" t="s">
        <v>2802</v>
      </c>
      <c r="C496" s="564" t="s">
        <v>775</v>
      </c>
      <c r="D496" s="564" t="s">
        <v>956</v>
      </c>
      <c r="E496" s="564" t="s">
        <v>1005</v>
      </c>
      <c r="F496" s="565">
        <v>231000</v>
      </c>
      <c r="G496" s="88"/>
      <c r="H496" s="88"/>
      <c r="I496" s="30" t="str">
        <f>IF(SUM('Sales by Agent'!G496:I496)&gt;0,"YES","NO")</f>
        <v>NO</v>
      </c>
      <c r="J496" s="30" t="str">
        <f>IF(SUM('Sales by Agent'!H496:J496)&gt;0,"YES","NO")</f>
        <v>NO</v>
      </c>
      <c r="K496" s="30" t="str">
        <f>IF(SUM('Sales by Agent'!I496:K496)&gt;0,"YES","NO")</f>
        <v>NO</v>
      </c>
      <c r="L496" s="30" t="str">
        <f>IF(SUM('Sales by Agent'!J496:L496)&gt;0,"YES","NO")</f>
        <v>NO</v>
      </c>
      <c r="M496" s="30" t="str">
        <f>IF(SUM('Sales by Agent'!K496:M496)&gt;0,"YES","NO")</f>
        <v>NO</v>
      </c>
      <c r="N496" s="30" t="str">
        <f>IF(SUM('Sales by Agent'!L496:N496)&gt;0,"YES","NO")</f>
        <v>NO</v>
      </c>
      <c r="O496" s="30" t="str">
        <f>IF(SUM('Sales by Agent'!M496:O496)&gt;0,"YES","NO")</f>
        <v>NO</v>
      </c>
      <c r="P496" s="30" t="str">
        <f>IF(SUM('Sales by Agent'!N496:P496)&gt;0,"YES","NO")</f>
        <v>NO</v>
      </c>
      <c r="Q496" s="30" t="str">
        <f>IF(SUM('Sales by Agent'!O496:Q496)&gt;0,"YES","NO")</f>
        <v>NO</v>
      </c>
      <c r="R496" s="30" t="str">
        <f>IF(SUM('Sales by Agent'!P496:R496)&gt;0,"YES","NO")</f>
        <v>NO</v>
      </c>
      <c r="S496" s="30" t="str">
        <f>IF(SUM('Sales by Agent'!Q496:S496)&gt;0,"YES","NO")</f>
        <v>NO</v>
      </c>
      <c r="T496" s="30" t="str">
        <f>IF(SUM('Sales by Agent'!R496:T496)&gt;0,"YES","NO")</f>
        <v>NO</v>
      </c>
      <c r="U496" s="30" t="str">
        <f>IF(SUM('Sales by Agent'!S496:U496)&gt;0,"YES","NO")</f>
        <v>NO</v>
      </c>
      <c r="V496" s="30" t="str">
        <f>IF(SUM('Sales by Agent'!T496:V496)&gt;0,"YES","NO")</f>
        <v>NO</v>
      </c>
      <c r="W496" s="30" t="str">
        <f>IF(SUM('Sales by Agent'!U496:W496)&gt;0,"YES","NO")</f>
        <v>NO</v>
      </c>
      <c r="X496" s="30" t="str">
        <f>IF(SUM('Sales by Agent'!V496:X496)&gt;0,"YES","NO")</f>
        <v>NO</v>
      </c>
      <c r="Y496" s="30" t="str">
        <f>IF(SUM('Sales by Agent'!W496:Y496)&gt;0,"YES","NO")</f>
        <v>NO</v>
      </c>
      <c r="Z496" s="30" t="str">
        <f>IF(SUM('Sales by Agent'!X496:Z496)&gt;0,"YES","NO")</f>
        <v>NO</v>
      </c>
      <c r="AA496" s="30" t="str">
        <f>IF(SUM('Sales by Agent'!Y496:AA496)&gt;0,"YES","NO")</f>
        <v>NO</v>
      </c>
      <c r="AB496" s="30" t="str">
        <f>IF(SUM('Sales by Agent'!Z496:AB496)&gt;0,"YES","NO")</f>
        <v>NO</v>
      </c>
      <c r="AC496" s="30" t="str">
        <f>IF(SUM('Sales by Agent'!AA496:AC496)&gt;0,"YES","NO")</f>
        <v>NO</v>
      </c>
      <c r="AD496" s="30" t="str">
        <f>IF(SUM('Sales by Agent'!AB496:AD496)&gt;0,"YES","NO")</f>
        <v>NO</v>
      </c>
      <c r="AE496" s="30" t="str">
        <f>IF(SUM('Sales by Agent'!AC496:AE496)&gt;0,"YES","NO")</f>
        <v>NO</v>
      </c>
      <c r="AF496" s="30" t="str">
        <f>IF(SUM('Sales by Agent'!AD496:AF496)&gt;0,"YES","NO")</f>
        <v>NO</v>
      </c>
      <c r="AG496" s="30" t="str">
        <f>IF(SUM('Sales by Agent'!AE496:AG496)&gt;0,"YES","NO")</f>
        <v>YES</v>
      </c>
      <c r="AH496" s="30" t="str">
        <f>IF(SUM('Sales by Agent'!AF496:AH496)&gt;0,"YES","NO")</f>
        <v>YES</v>
      </c>
      <c r="AI496" s="30" t="str">
        <f>IF(SUM('Sales by Agent'!AG496:AI496)&gt;0,"YES","NO")</f>
        <v>YES</v>
      </c>
      <c r="AJ496" s="30" t="str">
        <f>IF(SUM('Sales by Agent'!AH496:AJ496)&gt;0,"YES","NO")</f>
        <v>NO</v>
      </c>
      <c r="AK496" s="30" t="str">
        <f>IF(SUM('Sales by Agent'!AI496:AK496)&gt;0,"YES","NO")</f>
        <v>NO</v>
      </c>
      <c r="AL496" s="30" t="str">
        <f>IF(SUM('Sales by Agent'!AJ496:AL496)&gt;0,"YES","NO")</f>
        <v>YES</v>
      </c>
      <c r="AM496" s="30" t="str">
        <f>IF(SUM('Sales by Agent'!AK496:AM496)&gt;0,"YES","NO")</f>
        <v>YES</v>
      </c>
      <c r="AN496" s="30" t="str">
        <f>IF(SUM('Sales by Agent'!AL496:AN496)&gt;0,"YES","NO")</f>
        <v>YES</v>
      </c>
      <c r="AO496" s="30" t="str">
        <f>IF(SUM('Sales by Agent'!AM496:AO496)&gt;0,"YES","NO")</f>
        <v>NO</v>
      </c>
      <c r="AP496" s="30" t="str">
        <f>IF(SUM('Sales by Agent'!AN496:AP496)&gt;0,"YES","NO")</f>
        <v>NO</v>
      </c>
      <c r="AQ496" s="30" t="str">
        <f>IF(SUM('Sales by Agent'!AO496:AQ496)&gt;0,"YES","NO")</f>
        <v>NO</v>
      </c>
      <c r="AR496" s="30" t="str">
        <f>IF(SUM('Sales by Agent'!AP496:AR496)&gt;0,"YES","NO")</f>
        <v>NO</v>
      </c>
      <c r="AS496" s="30" t="str">
        <f>IF(SUM('Sales by Agent'!AQ496:AS496)&gt;0,"YES","NO")</f>
        <v>NO</v>
      </c>
      <c r="AT496" s="30" t="str">
        <f>IF(SUM('Sales by Agent'!AR496:AT496)&gt;0,"YES","NO")</f>
        <v>NO</v>
      </c>
      <c r="AU496" s="30" t="str">
        <f>IF(SUM('Sales by Agent'!AS496:AU496)&gt;0,"YES","NO")</f>
        <v>NO</v>
      </c>
      <c r="AV496" s="30" t="str">
        <f>IF(SUM('Sales by Agent'!AT496:AV496)&gt;0,"YES","NO")</f>
        <v>NO</v>
      </c>
      <c r="AW496" s="87"/>
      <c r="AX496" t="str">
        <f t="shared" si="79"/>
        <v>NO</v>
      </c>
      <c r="AY496" t="str">
        <f t="shared" si="80"/>
        <v>NO</v>
      </c>
      <c r="AZ496" t="str">
        <f t="shared" si="81"/>
        <v>NO</v>
      </c>
      <c r="BA496" t="str">
        <f t="shared" si="82"/>
        <v>NO</v>
      </c>
      <c r="BB496" t="str">
        <f t="shared" si="83"/>
        <v>NO</v>
      </c>
      <c r="BC496" t="str">
        <f t="shared" si="84"/>
        <v>NEW INACTIVE</v>
      </c>
      <c r="BD496" t="str">
        <f t="shared" si="85"/>
        <v>NO</v>
      </c>
      <c r="BE496" t="str">
        <f t="shared" si="86"/>
        <v>NO</v>
      </c>
      <c r="BF496" t="str">
        <f t="shared" si="87"/>
        <v>NO</v>
      </c>
      <c r="BG496" t="str">
        <f t="shared" si="88"/>
        <v>NO</v>
      </c>
      <c r="BH496" t="str">
        <f t="shared" si="78"/>
        <v>NEW INACTIVE</v>
      </c>
    </row>
    <row r="497" spans="1:60">
      <c r="A497" s="564" t="s">
        <v>957</v>
      </c>
      <c r="B497" s="564" t="s">
        <v>2803</v>
      </c>
      <c r="C497" s="564" t="s">
        <v>775</v>
      </c>
      <c r="D497" s="564" t="s">
        <v>956</v>
      </c>
      <c r="E497" s="564" t="s">
        <v>1005</v>
      </c>
      <c r="F497" s="565">
        <v>1327879</v>
      </c>
      <c r="G497" s="87"/>
      <c r="H497" s="87"/>
      <c r="I497" s="30" t="str">
        <f>IF(SUM('Sales by Agent'!G497:I497)&gt;0,"YES","NO")</f>
        <v>NO</v>
      </c>
      <c r="J497" s="30" t="str">
        <f>IF(SUM('Sales by Agent'!H497:J497)&gt;0,"YES","NO")</f>
        <v>NO</v>
      </c>
      <c r="K497" s="30" t="str">
        <f>IF(SUM('Sales by Agent'!I497:K497)&gt;0,"YES","NO")</f>
        <v>NO</v>
      </c>
      <c r="L497" s="30" t="str">
        <f>IF(SUM('Sales by Agent'!J497:L497)&gt;0,"YES","NO")</f>
        <v>NO</v>
      </c>
      <c r="M497" s="30" t="str">
        <f>IF(SUM('Sales by Agent'!K497:M497)&gt;0,"YES","NO")</f>
        <v>NO</v>
      </c>
      <c r="N497" s="30" t="str">
        <f>IF(SUM('Sales by Agent'!L497:N497)&gt;0,"YES","NO")</f>
        <v>NO</v>
      </c>
      <c r="O497" s="30" t="str">
        <f>IF(SUM('Sales by Agent'!M497:O497)&gt;0,"YES","NO")</f>
        <v>NO</v>
      </c>
      <c r="P497" s="30" t="str">
        <f>IF(SUM('Sales by Agent'!N497:P497)&gt;0,"YES","NO")</f>
        <v>NO</v>
      </c>
      <c r="Q497" s="30" t="str">
        <f>IF(SUM('Sales by Agent'!O497:Q497)&gt;0,"YES","NO")</f>
        <v>NO</v>
      </c>
      <c r="R497" s="30" t="str">
        <f>IF(SUM('Sales by Agent'!P497:R497)&gt;0,"YES","NO")</f>
        <v>NO</v>
      </c>
      <c r="S497" s="30" t="str">
        <f>IF(SUM('Sales by Agent'!Q497:S497)&gt;0,"YES","NO")</f>
        <v>NO</v>
      </c>
      <c r="T497" s="30" t="str">
        <f>IF(SUM('Sales by Agent'!R497:T497)&gt;0,"YES","NO")</f>
        <v>NO</v>
      </c>
      <c r="U497" s="30" t="str">
        <f>IF(SUM('Sales by Agent'!S497:U497)&gt;0,"YES","NO")</f>
        <v>NO</v>
      </c>
      <c r="V497" s="30" t="str">
        <f>IF(SUM('Sales by Agent'!T497:V497)&gt;0,"YES","NO")</f>
        <v>NO</v>
      </c>
      <c r="W497" s="30" t="str">
        <f>IF(SUM('Sales by Agent'!U497:W497)&gt;0,"YES","NO")</f>
        <v>NO</v>
      </c>
      <c r="X497" s="30" t="str">
        <f>IF(SUM('Sales by Agent'!V497:X497)&gt;0,"YES","NO")</f>
        <v>NO</v>
      </c>
      <c r="Y497" s="30" t="str">
        <f>IF(SUM('Sales by Agent'!W497:Y497)&gt;0,"YES","NO")</f>
        <v>NO</v>
      </c>
      <c r="Z497" s="30" t="str">
        <f>IF(SUM('Sales by Agent'!X497:Z497)&gt;0,"YES","NO")</f>
        <v>NO</v>
      </c>
      <c r="AA497" s="30" t="str">
        <f>IF(SUM('Sales by Agent'!Y497:AA497)&gt;0,"YES","NO")</f>
        <v>NO</v>
      </c>
      <c r="AB497" s="30" t="str">
        <f>IF(SUM('Sales by Agent'!Z497:AB497)&gt;0,"YES","NO")</f>
        <v>NO</v>
      </c>
      <c r="AC497" s="30" t="str">
        <f>IF(SUM('Sales by Agent'!AA497:AC497)&gt;0,"YES","NO")</f>
        <v>NO</v>
      </c>
      <c r="AD497" s="30" t="str">
        <f>IF(SUM('Sales by Agent'!AB497:AD497)&gt;0,"YES","NO")</f>
        <v>NO</v>
      </c>
      <c r="AE497" s="30" t="str">
        <f>IF(SUM('Sales by Agent'!AC497:AE497)&gt;0,"YES","NO")</f>
        <v>NO</v>
      </c>
      <c r="AF497" s="30" t="str">
        <f>IF(SUM('Sales by Agent'!AD497:AF497)&gt;0,"YES","NO")</f>
        <v>NO</v>
      </c>
      <c r="AG497" s="30" t="str">
        <f>IF(SUM('Sales by Agent'!AE497:AG497)&gt;0,"YES","NO")</f>
        <v>NO</v>
      </c>
      <c r="AH497" s="30" t="str">
        <f>IF(SUM('Sales by Agent'!AF497:AH497)&gt;0,"YES","NO")</f>
        <v>YES</v>
      </c>
      <c r="AI497" s="30" t="str">
        <f>IF(SUM('Sales by Agent'!AG497:AI497)&gt;0,"YES","NO")</f>
        <v>YES</v>
      </c>
      <c r="AJ497" s="30" t="str">
        <f>IF(SUM('Sales by Agent'!AH497:AJ497)&gt;0,"YES","NO")</f>
        <v>YES</v>
      </c>
      <c r="AK497" s="30" t="str">
        <f>IF(SUM('Sales by Agent'!AI497:AK497)&gt;0,"YES","NO")</f>
        <v>YES</v>
      </c>
      <c r="AL497" s="30" t="str">
        <f>IF(SUM('Sales by Agent'!AJ497:AL497)&gt;0,"YES","NO")</f>
        <v>YES</v>
      </c>
      <c r="AM497" s="30" t="str">
        <f>IF(SUM('Sales by Agent'!AK497:AM497)&gt;0,"YES","NO")</f>
        <v>YES</v>
      </c>
      <c r="AN497" s="30" t="str">
        <f>IF(SUM('Sales by Agent'!AL497:AN497)&gt;0,"YES","NO")</f>
        <v>YES</v>
      </c>
      <c r="AO497" s="30" t="str">
        <f>IF(SUM('Sales by Agent'!AM497:AO497)&gt;0,"YES","NO")</f>
        <v>YES</v>
      </c>
      <c r="AP497" s="30" t="str">
        <f>IF(SUM('Sales by Agent'!AN497:AP497)&gt;0,"YES","NO")</f>
        <v>YES</v>
      </c>
      <c r="AQ497" s="30" t="str">
        <f>IF(SUM('Sales by Agent'!AO497:AQ497)&gt;0,"YES","NO")</f>
        <v>YES</v>
      </c>
      <c r="AR497" s="30" t="str">
        <f>IF(SUM('Sales by Agent'!AP497:AR497)&gt;0,"YES","NO")</f>
        <v>YES</v>
      </c>
      <c r="AS497" s="30" t="str">
        <f>IF(SUM('Sales by Agent'!AQ497:AS497)&gt;0,"YES","NO")</f>
        <v>YES</v>
      </c>
      <c r="AT497" s="30" t="str">
        <f>IF(SUM('Sales by Agent'!AR497:AT497)&gt;0,"YES","NO")</f>
        <v>YES</v>
      </c>
      <c r="AU497" s="30" t="str">
        <f>IF(SUM('Sales by Agent'!AS497:AU497)&gt;0,"YES","NO")</f>
        <v>YES</v>
      </c>
      <c r="AV497" s="30" t="str">
        <f>IF(SUM('Sales by Agent'!AT497:AV497)&gt;0,"YES","NO")</f>
        <v>YES</v>
      </c>
      <c r="AW497" s="87"/>
      <c r="AX497" t="str">
        <f t="shared" si="79"/>
        <v>NO</v>
      </c>
      <c r="AY497" t="str">
        <f t="shared" si="80"/>
        <v>NO</v>
      </c>
      <c r="AZ497" t="str">
        <f t="shared" si="81"/>
        <v>NO</v>
      </c>
      <c r="BA497" t="str">
        <f t="shared" si="82"/>
        <v>NO</v>
      </c>
      <c r="BB497" t="str">
        <f t="shared" si="83"/>
        <v>NO</v>
      </c>
      <c r="BC497" t="str">
        <f t="shared" si="84"/>
        <v>NO</v>
      </c>
      <c r="BD497" t="str">
        <f t="shared" si="85"/>
        <v>NO</v>
      </c>
      <c r="BE497" t="str">
        <f t="shared" si="86"/>
        <v>NO</v>
      </c>
      <c r="BF497" t="str">
        <f t="shared" si="87"/>
        <v>NO</v>
      </c>
      <c r="BG497" t="str">
        <f t="shared" si="88"/>
        <v>NO</v>
      </c>
      <c r="BH497" t="str">
        <f t="shared" si="78"/>
        <v>NO</v>
      </c>
    </row>
    <row r="498" spans="1:60">
      <c r="A498" s="564" t="s">
        <v>789</v>
      </c>
      <c r="B498" s="564" t="s">
        <v>2804</v>
      </c>
      <c r="C498" s="564" t="s">
        <v>775</v>
      </c>
      <c r="D498" s="564" t="s">
        <v>956</v>
      </c>
      <c r="E498" s="564" t="s">
        <v>1005</v>
      </c>
      <c r="F498" s="565">
        <v>3154280</v>
      </c>
      <c r="G498" s="88"/>
      <c r="H498" s="30"/>
      <c r="I498" s="30" t="str">
        <f>IF(SUM('Sales by Agent'!G498:I498)&gt;0,"YES","NO")</f>
        <v>NO</v>
      </c>
      <c r="J498" s="30" t="str">
        <f>IF(SUM('Sales by Agent'!H498:J498)&gt;0,"YES","NO")</f>
        <v>NO</v>
      </c>
      <c r="K498" s="30" t="str">
        <f>IF(SUM('Sales by Agent'!I498:K498)&gt;0,"YES","NO")</f>
        <v>NO</v>
      </c>
      <c r="L498" s="30" t="str">
        <f>IF(SUM('Sales by Agent'!J498:L498)&gt;0,"YES","NO")</f>
        <v>NO</v>
      </c>
      <c r="M498" s="30" t="str">
        <f>IF(SUM('Sales by Agent'!K498:M498)&gt;0,"YES","NO")</f>
        <v>NO</v>
      </c>
      <c r="N498" s="30" t="str">
        <f>IF(SUM('Sales by Agent'!L498:N498)&gt;0,"YES","NO")</f>
        <v>NO</v>
      </c>
      <c r="O498" s="30" t="str">
        <f>IF(SUM('Sales by Agent'!M498:O498)&gt;0,"YES","NO")</f>
        <v>NO</v>
      </c>
      <c r="P498" s="30" t="str">
        <f>IF(SUM('Sales by Agent'!N498:P498)&gt;0,"YES","NO")</f>
        <v>NO</v>
      </c>
      <c r="Q498" s="30" t="str">
        <f>IF(SUM('Sales by Agent'!O498:Q498)&gt;0,"YES","NO")</f>
        <v>NO</v>
      </c>
      <c r="R498" s="30" t="str">
        <f>IF(SUM('Sales by Agent'!P498:R498)&gt;0,"YES","NO")</f>
        <v>NO</v>
      </c>
      <c r="S498" s="30" t="str">
        <f>IF(SUM('Sales by Agent'!Q498:S498)&gt;0,"YES","NO")</f>
        <v>NO</v>
      </c>
      <c r="T498" s="30" t="str">
        <f>IF(SUM('Sales by Agent'!R498:T498)&gt;0,"YES","NO")</f>
        <v>NO</v>
      </c>
      <c r="U498" s="30" t="str">
        <f>IF(SUM('Sales by Agent'!S498:U498)&gt;0,"YES","NO")</f>
        <v>NO</v>
      </c>
      <c r="V498" s="30" t="str">
        <f>IF(SUM('Sales by Agent'!T498:V498)&gt;0,"YES","NO")</f>
        <v>NO</v>
      </c>
      <c r="W498" s="30" t="str">
        <f>IF(SUM('Sales by Agent'!U498:W498)&gt;0,"YES","NO")</f>
        <v>NO</v>
      </c>
      <c r="X498" s="30" t="str">
        <f>IF(SUM('Sales by Agent'!V498:X498)&gt;0,"YES","NO")</f>
        <v>NO</v>
      </c>
      <c r="Y498" s="30" t="str">
        <f>IF(SUM('Sales by Agent'!W498:Y498)&gt;0,"YES","NO")</f>
        <v>NO</v>
      </c>
      <c r="Z498" s="30" t="str">
        <f>IF(SUM('Sales by Agent'!X498:Z498)&gt;0,"YES","NO")</f>
        <v>NO</v>
      </c>
      <c r="AA498" s="30" t="str">
        <f>IF(SUM('Sales by Agent'!Y498:AA498)&gt;0,"YES","NO")</f>
        <v>NO</v>
      </c>
      <c r="AB498" s="30" t="str">
        <f>IF(SUM('Sales by Agent'!Z498:AB498)&gt;0,"YES","NO")</f>
        <v>NO</v>
      </c>
      <c r="AC498" s="30" t="str">
        <f>IF(SUM('Sales by Agent'!AA498:AC498)&gt;0,"YES","NO")</f>
        <v>NO</v>
      </c>
      <c r="AD498" s="30" t="str">
        <f>IF(SUM('Sales by Agent'!AB498:AD498)&gt;0,"YES","NO")</f>
        <v>YES</v>
      </c>
      <c r="AE498" s="30" t="str">
        <f>IF(SUM('Sales by Agent'!AC498:AE498)&gt;0,"YES","NO")</f>
        <v>YES</v>
      </c>
      <c r="AF498" s="30" t="str">
        <f>IF(SUM('Sales by Agent'!AD498:AF498)&gt;0,"YES","NO")</f>
        <v>YES</v>
      </c>
      <c r="AG498" s="30" t="str">
        <f>IF(SUM('Sales by Agent'!AE498:AG498)&gt;0,"YES","NO")</f>
        <v>YES</v>
      </c>
      <c r="AH498" s="30" t="str">
        <f>IF(SUM('Sales by Agent'!AF498:AH498)&gt;0,"YES","NO")</f>
        <v>YES</v>
      </c>
      <c r="AI498" s="30" t="str">
        <f>IF(SUM('Sales by Agent'!AG498:AI498)&gt;0,"YES","NO")</f>
        <v>YES</v>
      </c>
      <c r="AJ498" s="30" t="str">
        <f>IF(SUM('Sales by Agent'!AH498:AJ498)&gt;0,"YES","NO")</f>
        <v>YES</v>
      </c>
      <c r="AK498" s="30" t="str">
        <f>IF(SUM('Sales by Agent'!AI498:AK498)&gt;0,"YES","NO")</f>
        <v>YES</v>
      </c>
      <c r="AL498" s="30" t="str">
        <f>IF(SUM('Sales by Agent'!AJ498:AL498)&gt;0,"YES","NO")</f>
        <v>YES</v>
      </c>
      <c r="AM498" s="30" t="str">
        <f>IF(SUM('Sales by Agent'!AK498:AM498)&gt;0,"YES","NO")</f>
        <v>YES</v>
      </c>
      <c r="AN498" s="30" t="str">
        <f>IF(SUM('Sales by Agent'!AL498:AN498)&gt;0,"YES","NO")</f>
        <v>YES</v>
      </c>
      <c r="AO498" s="30" t="str">
        <f>IF(SUM('Sales by Agent'!AM498:AO498)&gt;0,"YES","NO")</f>
        <v>YES</v>
      </c>
      <c r="AP498" s="30" t="str">
        <f>IF(SUM('Sales by Agent'!AN498:AP498)&gt;0,"YES","NO")</f>
        <v>YES</v>
      </c>
      <c r="AQ498" s="30" t="str">
        <f>IF(SUM('Sales by Agent'!AO498:AQ498)&gt;0,"YES","NO")</f>
        <v>YES</v>
      </c>
      <c r="AR498" s="30" t="str">
        <f>IF(SUM('Sales by Agent'!AP498:AR498)&gt;0,"YES","NO")</f>
        <v>YES</v>
      </c>
      <c r="AS498" s="30" t="str">
        <f>IF(SUM('Sales by Agent'!AQ498:AS498)&gt;0,"YES","NO")</f>
        <v>YES</v>
      </c>
      <c r="AT498" s="30" t="str">
        <f>IF(SUM('Sales by Agent'!AR498:AT498)&gt;0,"YES","NO")</f>
        <v>YES</v>
      </c>
      <c r="AU498" s="30" t="str">
        <f>IF(SUM('Sales by Agent'!AS498:AU498)&gt;0,"YES","NO")</f>
        <v>YES</v>
      </c>
      <c r="AV498" s="30" t="str">
        <f>IF(SUM('Sales by Agent'!AT498:AV498)&gt;0,"YES","NO")</f>
        <v>YES</v>
      </c>
      <c r="AW498" s="87"/>
      <c r="AX498" t="str">
        <f t="shared" si="79"/>
        <v>NO</v>
      </c>
      <c r="AY498" t="str">
        <f t="shared" si="80"/>
        <v>NO</v>
      </c>
      <c r="AZ498" t="str">
        <f t="shared" si="81"/>
        <v>NO</v>
      </c>
      <c r="BA498" t="str">
        <f t="shared" si="82"/>
        <v>NO</v>
      </c>
      <c r="BB498" t="str">
        <f t="shared" si="83"/>
        <v>NO</v>
      </c>
      <c r="BC498" t="str">
        <f t="shared" si="84"/>
        <v>NO</v>
      </c>
      <c r="BD498" t="str">
        <f t="shared" si="85"/>
        <v>NO</v>
      </c>
      <c r="BE498" t="str">
        <f t="shared" si="86"/>
        <v>NO</v>
      </c>
      <c r="BF498" t="str">
        <f t="shared" si="87"/>
        <v>NO</v>
      </c>
      <c r="BG498" t="str">
        <f t="shared" si="88"/>
        <v>NO</v>
      </c>
      <c r="BH498" t="str">
        <f t="shared" si="78"/>
        <v>NO</v>
      </c>
    </row>
    <row r="499" spans="1:60">
      <c r="A499" s="564" t="s">
        <v>958</v>
      </c>
      <c r="B499" s="564" t="s">
        <v>2805</v>
      </c>
      <c r="C499" s="564" t="s">
        <v>775</v>
      </c>
      <c r="D499" s="564" t="s">
        <v>956</v>
      </c>
      <c r="E499" s="564" t="s">
        <v>1005</v>
      </c>
      <c r="F499" s="565">
        <v>48000</v>
      </c>
      <c r="G499" s="87"/>
      <c r="H499" s="87"/>
      <c r="I499" s="30" t="str">
        <f>IF(SUM('Sales by Agent'!G499:I499)&gt;0,"YES","NO")</f>
        <v>NO</v>
      </c>
      <c r="J499" s="30" t="str">
        <f>IF(SUM('Sales by Agent'!H499:J499)&gt;0,"YES","NO")</f>
        <v>NO</v>
      </c>
      <c r="K499" s="30" t="str">
        <f>IF(SUM('Sales by Agent'!I499:K499)&gt;0,"YES","NO")</f>
        <v>NO</v>
      </c>
      <c r="L499" s="30" t="str">
        <f>IF(SUM('Sales by Agent'!J499:L499)&gt;0,"YES","NO")</f>
        <v>NO</v>
      </c>
      <c r="M499" s="30" t="str">
        <f>IF(SUM('Sales by Agent'!K499:M499)&gt;0,"YES","NO")</f>
        <v>NO</v>
      </c>
      <c r="N499" s="30" t="str">
        <f>IF(SUM('Sales by Agent'!L499:N499)&gt;0,"YES","NO")</f>
        <v>NO</v>
      </c>
      <c r="O499" s="30" t="str">
        <f>IF(SUM('Sales by Agent'!M499:O499)&gt;0,"YES","NO")</f>
        <v>NO</v>
      </c>
      <c r="P499" s="30" t="str">
        <f>IF(SUM('Sales by Agent'!N499:P499)&gt;0,"YES","NO")</f>
        <v>NO</v>
      </c>
      <c r="Q499" s="30" t="str">
        <f>IF(SUM('Sales by Agent'!O499:Q499)&gt;0,"YES","NO")</f>
        <v>NO</v>
      </c>
      <c r="R499" s="30" t="str">
        <f>IF(SUM('Sales by Agent'!P499:R499)&gt;0,"YES","NO")</f>
        <v>NO</v>
      </c>
      <c r="S499" s="30" t="str">
        <f>IF(SUM('Sales by Agent'!Q499:S499)&gt;0,"YES","NO")</f>
        <v>NO</v>
      </c>
      <c r="T499" s="30" t="str">
        <f>IF(SUM('Sales by Agent'!R499:T499)&gt;0,"YES","NO")</f>
        <v>NO</v>
      </c>
      <c r="U499" s="30" t="str">
        <f>IF(SUM('Sales by Agent'!S499:U499)&gt;0,"YES","NO")</f>
        <v>NO</v>
      </c>
      <c r="V499" s="30" t="str">
        <f>IF(SUM('Sales by Agent'!T499:V499)&gt;0,"YES","NO")</f>
        <v>NO</v>
      </c>
      <c r="W499" s="30" t="str">
        <f>IF(SUM('Sales by Agent'!U499:W499)&gt;0,"YES","NO")</f>
        <v>NO</v>
      </c>
      <c r="X499" s="30" t="str">
        <f>IF(SUM('Sales by Agent'!V499:X499)&gt;0,"YES","NO")</f>
        <v>NO</v>
      </c>
      <c r="Y499" s="30" t="str">
        <f>IF(SUM('Sales by Agent'!W499:Y499)&gt;0,"YES","NO")</f>
        <v>NO</v>
      </c>
      <c r="Z499" s="30" t="str">
        <f>IF(SUM('Sales by Agent'!X499:Z499)&gt;0,"YES","NO")</f>
        <v>NO</v>
      </c>
      <c r="AA499" s="30" t="str">
        <f>IF(SUM('Sales by Agent'!Y499:AA499)&gt;0,"YES","NO")</f>
        <v>NO</v>
      </c>
      <c r="AB499" s="30" t="str">
        <f>IF(SUM('Sales by Agent'!Z499:AB499)&gt;0,"YES","NO")</f>
        <v>NO</v>
      </c>
      <c r="AC499" s="30" t="str">
        <f>IF(SUM('Sales by Agent'!AA499:AC499)&gt;0,"YES","NO")</f>
        <v>NO</v>
      </c>
      <c r="AD499" s="30" t="str">
        <f>IF(SUM('Sales by Agent'!AB499:AD499)&gt;0,"YES","NO")</f>
        <v>NO</v>
      </c>
      <c r="AE499" s="30" t="str">
        <f>IF(SUM('Sales by Agent'!AC499:AE499)&gt;0,"YES","NO")</f>
        <v>YES</v>
      </c>
      <c r="AF499" s="30" t="str">
        <f>IF(SUM('Sales by Agent'!AD499:AF499)&gt;0,"YES","NO")</f>
        <v>YES</v>
      </c>
      <c r="AG499" s="30" t="str">
        <f>IF(SUM('Sales by Agent'!AE499:AG499)&gt;0,"YES","NO")</f>
        <v>YES</v>
      </c>
      <c r="AH499" s="30" t="str">
        <f>IF(SUM('Sales by Agent'!AF499:AH499)&gt;0,"YES","NO")</f>
        <v>NO</v>
      </c>
      <c r="AI499" s="30" t="str">
        <f>IF(SUM('Sales by Agent'!AG499:AI499)&gt;0,"YES","NO")</f>
        <v>NO</v>
      </c>
      <c r="AJ499" s="30" t="str">
        <f>IF(SUM('Sales by Agent'!AH499:AJ499)&gt;0,"YES","NO")</f>
        <v>NO</v>
      </c>
      <c r="AK499" s="30" t="str">
        <f>IF(SUM('Sales by Agent'!AI499:AK499)&gt;0,"YES","NO")</f>
        <v>NO</v>
      </c>
      <c r="AL499" s="30" t="str">
        <f>IF(SUM('Sales by Agent'!AJ499:AL499)&gt;0,"YES","NO")</f>
        <v>NO</v>
      </c>
      <c r="AM499" s="30" t="str">
        <f>IF(SUM('Sales by Agent'!AK499:AM499)&gt;0,"YES","NO")</f>
        <v>NO</v>
      </c>
      <c r="AN499" s="30" t="str">
        <f>IF(SUM('Sales by Agent'!AL499:AN499)&gt;0,"YES","NO")</f>
        <v>NO</v>
      </c>
      <c r="AO499" s="30" t="str">
        <f>IF(SUM('Sales by Agent'!AM499:AO499)&gt;0,"YES","NO")</f>
        <v>NO</v>
      </c>
      <c r="AP499" s="30" t="str">
        <f>IF(SUM('Sales by Agent'!AN499:AP499)&gt;0,"YES","NO")</f>
        <v>NO</v>
      </c>
      <c r="AQ499" s="30" t="str">
        <f>IF(SUM('Sales by Agent'!AO499:AQ499)&gt;0,"YES","NO")</f>
        <v>NO</v>
      </c>
      <c r="AR499" s="30" t="str">
        <f>IF(SUM('Sales by Agent'!AP499:AR499)&gt;0,"YES","NO")</f>
        <v>NO</v>
      </c>
      <c r="AS499" s="30" t="str">
        <f>IF(SUM('Sales by Agent'!AQ499:AS499)&gt;0,"YES","NO")</f>
        <v>NO</v>
      </c>
      <c r="AT499" s="30" t="str">
        <f>IF(SUM('Sales by Agent'!AR499:AT499)&gt;0,"YES","NO")</f>
        <v>NO</v>
      </c>
      <c r="AU499" s="30" t="str">
        <f>IF(SUM('Sales by Agent'!AS499:AU499)&gt;0,"YES","NO")</f>
        <v>NO</v>
      </c>
      <c r="AV499" s="30" t="str">
        <f>IF(SUM('Sales by Agent'!AT499:AV499)&gt;0,"YES","NO")</f>
        <v>NO</v>
      </c>
      <c r="AW499" s="87"/>
      <c r="AX499" t="str">
        <f t="shared" si="79"/>
        <v>NO</v>
      </c>
      <c r="AY499" t="str">
        <f t="shared" si="80"/>
        <v>NO</v>
      </c>
      <c r="AZ499" t="str">
        <f t="shared" si="81"/>
        <v>NO</v>
      </c>
      <c r="BA499" t="str">
        <f t="shared" si="82"/>
        <v>NEW INACTIVE</v>
      </c>
      <c r="BB499" t="str">
        <f t="shared" si="83"/>
        <v>NO</v>
      </c>
      <c r="BC499" t="str">
        <f t="shared" si="84"/>
        <v>NO</v>
      </c>
      <c r="BD499" t="str">
        <f t="shared" si="85"/>
        <v>NO</v>
      </c>
      <c r="BE499" t="str">
        <f t="shared" si="86"/>
        <v>NO</v>
      </c>
      <c r="BF499" t="str">
        <f t="shared" si="87"/>
        <v>NO</v>
      </c>
      <c r="BG499" t="str">
        <f t="shared" si="88"/>
        <v>NO</v>
      </c>
      <c r="BH499" t="str">
        <f t="shared" si="78"/>
        <v>NO</v>
      </c>
    </row>
    <row r="500" spans="1:60">
      <c r="A500" s="564" t="s">
        <v>1017</v>
      </c>
      <c r="B500" s="564" t="s">
        <v>2806</v>
      </c>
      <c r="C500" s="564" t="s">
        <v>775</v>
      </c>
      <c r="D500" s="564" t="s">
        <v>956</v>
      </c>
      <c r="E500" s="564" t="s">
        <v>1005</v>
      </c>
      <c r="F500" s="565">
        <v>48000</v>
      </c>
      <c r="G500" s="31"/>
      <c r="H500" s="31"/>
      <c r="I500" s="30" t="str">
        <f>IF(SUM('Sales by Agent'!G500:I500)&gt;0,"YES","NO")</f>
        <v>NO</v>
      </c>
      <c r="J500" s="30" t="str">
        <f>IF(SUM('Sales by Agent'!H500:J500)&gt;0,"YES","NO")</f>
        <v>NO</v>
      </c>
      <c r="K500" s="30" t="str">
        <f>IF(SUM('Sales by Agent'!I500:K500)&gt;0,"YES","NO")</f>
        <v>NO</v>
      </c>
      <c r="L500" s="30" t="str">
        <f>IF(SUM('Sales by Agent'!J500:L500)&gt;0,"YES","NO")</f>
        <v>NO</v>
      </c>
      <c r="M500" s="30" t="str">
        <f>IF(SUM('Sales by Agent'!K500:M500)&gt;0,"YES","NO")</f>
        <v>NO</v>
      </c>
      <c r="N500" s="30" t="str">
        <f>IF(SUM('Sales by Agent'!L500:N500)&gt;0,"YES","NO")</f>
        <v>NO</v>
      </c>
      <c r="O500" s="30" t="str">
        <f>IF(SUM('Sales by Agent'!M500:O500)&gt;0,"YES","NO")</f>
        <v>NO</v>
      </c>
      <c r="P500" s="30" t="str">
        <f>IF(SUM('Sales by Agent'!N500:P500)&gt;0,"YES","NO")</f>
        <v>NO</v>
      </c>
      <c r="Q500" s="30" t="str">
        <f>IF(SUM('Sales by Agent'!O500:Q500)&gt;0,"YES","NO")</f>
        <v>NO</v>
      </c>
      <c r="R500" s="30" t="str">
        <f>IF(SUM('Sales by Agent'!P500:R500)&gt;0,"YES","NO")</f>
        <v>NO</v>
      </c>
      <c r="S500" s="30" t="str">
        <f>IF(SUM('Sales by Agent'!Q500:S500)&gt;0,"YES","NO")</f>
        <v>NO</v>
      </c>
      <c r="T500" s="30" t="str">
        <f>IF(SUM('Sales by Agent'!R500:T500)&gt;0,"YES","NO")</f>
        <v>NO</v>
      </c>
      <c r="U500" s="30" t="str">
        <f>IF(SUM('Sales by Agent'!S500:U500)&gt;0,"YES","NO")</f>
        <v>NO</v>
      </c>
      <c r="V500" s="30" t="str">
        <f>IF(SUM('Sales by Agent'!T500:V500)&gt;0,"YES","NO")</f>
        <v>NO</v>
      </c>
      <c r="W500" s="30" t="str">
        <f>IF(SUM('Sales by Agent'!U500:W500)&gt;0,"YES","NO")</f>
        <v>NO</v>
      </c>
      <c r="X500" s="30" t="str">
        <f>IF(SUM('Sales by Agent'!V500:X500)&gt;0,"YES","NO")</f>
        <v>NO</v>
      </c>
      <c r="Y500" s="30" t="str">
        <f>IF(SUM('Sales by Agent'!W500:Y500)&gt;0,"YES","NO")</f>
        <v>NO</v>
      </c>
      <c r="Z500" s="30" t="str">
        <f>IF(SUM('Sales by Agent'!X500:Z500)&gt;0,"YES","NO")</f>
        <v>NO</v>
      </c>
      <c r="AA500" s="30" t="str">
        <f>IF(SUM('Sales by Agent'!Y500:AA500)&gt;0,"YES","NO")</f>
        <v>NO</v>
      </c>
      <c r="AB500" s="30" t="str">
        <f>IF(SUM('Sales by Agent'!Z500:AB500)&gt;0,"YES","NO")</f>
        <v>NO</v>
      </c>
      <c r="AC500" s="30" t="str">
        <f>IF(SUM('Sales by Agent'!AA500:AC500)&gt;0,"YES","NO")</f>
        <v>NO</v>
      </c>
      <c r="AD500" s="30" t="str">
        <f>IF(SUM('Sales by Agent'!AB500:AD500)&gt;0,"YES","NO")</f>
        <v>NO</v>
      </c>
      <c r="AE500" s="30" t="str">
        <f>IF(SUM('Sales by Agent'!AC500:AE500)&gt;0,"YES","NO")</f>
        <v>NO</v>
      </c>
      <c r="AF500" s="30" t="str">
        <f>IF(SUM('Sales by Agent'!AD500:AF500)&gt;0,"YES","NO")</f>
        <v>NO</v>
      </c>
      <c r="AG500" s="30" t="str">
        <f>IF(SUM('Sales by Agent'!AE500:AG500)&gt;0,"YES","NO")</f>
        <v>NO</v>
      </c>
      <c r="AH500" s="30" t="str">
        <f>IF(SUM('Sales by Agent'!AF500:AH500)&gt;0,"YES","NO")</f>
        <v>NO</v>
      </c>
      <c r="AI500" s="30" t="str">
        <f>IF(SUM('Sales by Agent'!AG500:AI500)&gt;0,"YES","NO")</f>
        <v>YES</v>
      </c>
      <c r="AJ500" s="30" t="str">
        <f>IF(SUM('Sales by Agent'!AH500:AJ500)&gt;0,"YES","NO")</f>
        <v>YES</v>
      </c>
      <c r="AK500" s="30" t="str">
        <f>IF(SUM('Sales by Agent'!AI500:AK500)&gt;0,"YES","NO")</f>
        <v>YES</v>
      </c>
      <c r="AL500" s="30" t="str">
        <f>IF(SUM('Sales by Agent'!AJ500:AL500)&gt;0,"YES","NO")</f>
        <v>NO</v>
      </c>
      <c r="AM500" s="30" t="str">
        <f>IF(SUM('Sales by Agent'!AK500:AM500)&gt;0,"YES","NO")</f>
        <v>NO</v>
      </c>
      <c r="AN500" s="30" t="str">
        <f>IF(SUM('Sales by Agent'!AL500:AN500)&gt;0,"YES","NO")</f>
        <v>NO</v>
      </c>
      <c r="AO500" s="30" t="str">
        <f>IF(SUM('Sales by Agent'!AM500:AO500)&gt;0,"YES","NO")</f>
        <v>NO</v>
      </c>
      <c r="AP500" s="30" t="str">
        <f>IF(SUM('Sales by Agent'!AN500:AP500)&gt;0,"YES","NO")</f>
        <v>NO</v>
      </c>
      <c r="AQ500" s="30" t="str">
        <f>IF(SUM('Sales by Agent'!AO500:AQ500)&gt;0,"YES","NO")</f>
        <v>NO</v>
      </c>
      <c r="AR500" s="30" t="str">
        <f>IF(SUM('Sales by Agent'!AP500:AR500)&gt;0,"YES","NO")</f>
        <v>NO</v>
      </c>
      <c r="AS500" s="30" t="str">
        <f>IF(SUM('Sales by Agent'!AQ500:AS500)&gt;0,"YES","NO")</f>
        <v>NO</v>
      </c>
      <c r="AT500" s="30" t="str">
        <f>IF(SUM('Sales by Agent'!AR500:AT500)&gt;0,"YES","NO")</f>
        <v>NO</v>
      </c>
      <c r="AU500" s="30" t="str">
        <f>IF(SUM('Sales by Agent'!AS500:AU500)&gt;0,"YES","NO")</f>
        <v>NO</v>
      </c>
      <c r="AV500" s="30" t="str">
        <f>IF(SUM('Sales by Agent'!AT500:AV500)&gt;0,"YES","NO")</f>
        <v>NO</v>
      </c>
      <c r="AW500" s="87"/>
      <c r="AX500" t="str">
        <f t="shared" si="79"/>
        <v>NO</v>
      </c>
      <c r="AY500" t="str">
        <f t="shared" si="80"/>
        <v>NO</v>
      </c>
      <c r="AZ500" t="str">
        <f t="shared" si="81"/>
        <v>NO</v>
      </c>
      <c r="BA500" t="str">
        <f t="shared" si="82"/>
        <v>NO</v>
      </c>
      <c r="BB500" t="str">
        <f t="shared" si="83"/>
        <v>NO</v>
      </c>
      <c r="BC500" t="str">
        <f t="shared" si="84"/>
        <v>NO</v>
      </c>
      <c r="BD500" t="str">
        <f t="shared" si="85"/>
        <v>NO</v>
      </c>
      <c r="BE500" t="str">
        <f t="shared" si="86"/>
        <v>NEW INACTIVE</v>
      </c>
      <c r="BF500" t="str">
        <f t="shared" si="87"/>
        <v>NO</v>
      </c>
      <c r="BG500" t="str">
        <f t="shared" si="88"/>
        <v>NO</v>
      </c>
      <c r="BH500" t="str">
        <f t="shared" si="78"/>
        <v>NO</v>
      </c>
    </row>
    <row r="501" spans="1:60">
      <c r="A501" s="564" t="s">
        <v>800</v>
      </c>
      <c r="B501" s="564" t="s">
        <v>2807</v>
      </c>
      <c r="C501" s="564" t="s">
        <v>775</v>
      </c>
      <c r="D501" s="564" t="s">
        <v>956</v>
      </c>
      <c r="E501" s="564" t="s">
        <v>1005</v>
      </c>
      <c r="F501" s="565">
        <v>4570575</v>
      </c>
      <c r="G501" s="88"/>
      <c r="H501" s="88"/>
      <c r="I501" s="30" t="str">
        <f>IF(SUM('Sales by Agent'!G501:I501)&gt;0,"YES","NO")</f>
        <v>NO</v>
      </c>
      <c r="J501" s="30" t="str">
        <f>IF(SUM('Sales by Agent'!H501:J501)&gt;0,"YES","NO")</f>
        <v>NO</v>
      </c>
      <c r="K501" s="30" t="str">
        <f>IF(SUM('Sales by Agent'!I501:K501)&gt;0,"YES","NO")</f>
        <v>NO</v>
      </c>
      <c r="L501" s="30" t="str">
        <f>IF(SUM('Sales by Agent'!J501:L501)&gt;0,"YES","NO")</f>
        <v>NO</v>
      </c>
      <c r="M501" s="30" t="str">
        <f>IF(SUM('Sales by Agent'!K501:M501)&gt;0,"YES","NO")</f>
        <v>NO</v>
      </c>
      <c r="N501" s="30" t="str">
        <f>IF(SUM('Sales by Agent'!L501:N501)&gt;0,"YES","NO")</f>
        <v>NO</v>
      </c>
      <c r="O501" s="30" t="str">
        <f>IF(SUM('Sales by Agent'!M501:O501)&gt;0,"YES","NO")</f>
        <v>NO</v>
      </c>
      <c r="P501" s="30" t="str">
        <f>IF(SUM('Sales by Agent'!N501:P501)&gt;0,"YES","NO")</f>
        <v>NO</v>
      </c>
      <c r="Q501" s="30" t="str">
        <f>IF(SUM('Sales by Agent'!O501:Q501)&gt;0,"YES","NO")</f>
        <v>NO</v>
      </c>
      <c r="R501" s="30" t="str">
        <f>IF(SUM('Sales by Agent'!P501:R501)&gt;0,"YES","NO")</f>
        <v>NO</v>
      </c>
      <c r="S501" s="30" t="str">
        <f>IF(SUM('Sales by Agent'!Q501:S501)&gt;0,"YES","NO")</f>
        <v>NO</v>
      </c>
      <c r="T501" s="30" t="str">
        <f>IF(SUM('Sales by Agent'!R501:T501)&gt;0,"YES","NO")</f>
        <v>NO</v>
      </c>
      <c r="U501" s="30" t="str">
        <f>IF(SUM('Sales by Agent'!S501:U501)&gt;0,"YES","NO")</f>
        <v>NO</v>
      </c>
      <c r="V501" s="30" t="str">
        <f>IF(SUM('Sales by Agent'!T501:V501)&gt;0,"YES","NO")</f>
        <v>NO</v>
      </c>
      <c r="W501" s="30" t="str">
        <f>IF(SUM('Sales by Agent'!U501:W501)&gt;0,"YES","NO")</f>
        <v>NO</v>
      </c>
      <c r="X501" s="30" t="str">
        <f>IF(SUM('Sales by Agent'!V501:X501)&gt;0,"YES","NO")</f>
        <v>NO</v>
      </c>
      <c r="Y501" s="30" t="str">
        <f>IF(SUM('Sales by Agent'!W501:Y501)&gt;0,"YES","NO")</f>
        <v>NO</v>
      </c>
      <c r="Z501" s="30" t="str">
        <f>IF(SUM('Sales by Agent'!X501:Z501)&gt;0,"YES","NO")</f>
        <v>NO</v>
      </c>
      <c r="AA501" s="30" t="str">
        <f>IF(SUM('Sales by Agent'!Y501:AA501)&gt;0,"YES","NO")</f>
        <v>NO</v>
      </c>
      <c r="AB501" s="30" t="str">
        <f>IF(SUM('Sales by Agent'!Z501:AB501)&gt;0,"YES","NO")</f>
        <v>NO</v>
      </c>
      <c r="AC501" s="30" t="str">
        <f>IF(SUM('Sales by Agent'!AA501:AC501)&gt;0,"YES","NO")</f>
        <v>NO</v>
      </c>
      <c r="AD501" s="30" t="str">
        <f>IF(SUM('Sales by Agent'!AB501:AD501)&gt;0,"YES","NO")</f>
        <v>NO</v>
      </c>
      <c r="AE501" s="30" t="str">
        <f>IF(SUM('Sales by Agent'!AC501:AE501)&gt;0,"YES","NO")</f>
        <v>YES</v>
      </c>
      <c r="AF501" s="30" t="str">
        <f>IF(SUM('Sales by Agent'!AD501:AF501)&gt;0,"YES","NO")</f>
        <v>YES</v>
      </c>
      <c r="AG501" s="30" t="str">
        <f>IF(SUM('Sales by Agent'!AE501:AG501)&gt;0,"YES","NO")</f>
        <v>YES</v>
      </c>
      <c r="AH501" s="30" t="str">
        <f>IF(SUM('Sales by Agent'!AF501:AH501)&gt;0,"YES","NO")</f>
        <v>YES</v>
      </c>
      <c r="AI501" s="30" t="str">
        <f>IF(SUM('Sales by Agent'!AG501:AI501)&gt;0,"YES","NO")</f>
        <v>YES</v>
      </c>
      <c r="AJ501" s="30" t="str">
        <f>IF(SUM('Sales by Agent'!AH501:AJ501)&gt;0,"YES","NO")</f>
        <v>YES</v>
      </c>
      <c r="AK501" s="30" t="str">
        <f>IF(SUM('Sales by Agent'!AI501:AK501)&gt;0,"YES","NO")</f>
        <v>YES</v>
      </c>
      <c r="AL501" s="30" t="str">
        <f>IF(SUM('Sales by Agent'!AJ501:AL501)&gt;0,"YES","NO")</f>
        <v>YES</v>
      </c>
      <c r="AM501" s="30" t="str">
        <f>IF(SUM('Sales by Agent'!AK501:AM501)&gt;0,"YES","NO")</f>
        <v>YES</v>
      </c>
      <c r="AN501" s="30" t="str">
        <f>IF(SUM('Sales by Agent'!AL501:AN501)&gt;0,"YES","NO")</f>
        <v>YES</v>
      </c>
      <c r="AO501" s="30" t="str">
        <f>IF(SUM('Sales by Agent'!AM501:AO501)&gt;0,"YES","NO")</f>
        <v>YES</v>
      </c>
      <c r="AP501" s="30" t="str">
        <f>IF(SUM('Sales by Agent'!AN501:AP501)&gt;0,"YES","NO")</f>
        <v>YES</v>
      </c>
      <c r="AQ501" s="30" t="str">
        <f>IF(SUM('Sales by Agent'!AO501:AQ501)&gt;0,"YES","NO")</f>
        <v>YES</v>
      </c>
      <c r="AR501" s="30" t="str">
        <f>IF(SUM('Sales by Agent'!AP501:AR501)&gt;0,"YES","NO")</f>
        <v>YES</v>
      </c>
      <c r="AS501" s="30" t="str">
        <f>IF(SUM('Sales by Agent'!AQ501:AS501)&gt;0,"YES","NO")</f>
        <v>YES</v>
      </c>
      <c r="AT501" s="30" t="str">
        <f>IF(SUM('Sales by Agent'!AR501:AT501)&gt;0,"YES","NO")</f>
        <v>YES</v>
      </c>
      <c r="AU501" s="30" t="str">
        <f>IF(SUM('Sales by Agent'!AS501:AU501)&gt;0,"YES","NO")</f>
        <v>YES</v>
      </c>
      <c r="AV501" s="30" t="str">
        <f>IF(SUM('Sales by Agent'!AT501:AV501)&gt;0,"YES","NO")</f>
        <v>YES</v>
      </c>
      <c r="AW501" s="87"/>
      <c r="AX501" t="str">
        <f t="shared" si="79"/>
        <v>NO</v>
      </c>
      <c r="AY501" t="str">
        <f t="shared" si="80"/>
        <v>NO</v>
      </c>
      <c r="AZ501" t="str">
        <f t="shared" si="81"/>
        <v>NO</v>
      </c>
      <c r="BA501" t="str">
        <f t="shared" si="82"/>
        <v>NO</v>
      </c>
      <c r="BB501" t="str">
        <f t="shared" si="83"/>
        <v>NO</v>
      </c>
      <c r="BC501" t="str">
        <f t="shared" si="84"/>
        <v>NO</v>
      </c>
      <c r="BD501" t="str">
        <f t="shared" si="85"/>
        <v>NO</v>
      </c>
      <c r="BE501" t="str">
        <f t="shared" si="86"/>
        <v>NO</v>
      </c>
      <c r="BF501" t="str">
        <f t="shared" si="87"/>
        <v>NO</v>
      </c>
      <c r="BG501" t="str">
        <f t="shared" si="88"/>
        <v>NO</v>
      </c>
      <c r="BH501" t="str">
        <f t="shared" si="78"/>
        <v>NO</v>
      </c>
    </row>
    <row r="502" spans="1:60">
      <c r="A502" s="564" t="s">
        <v>900</v>
      </c>
      <c r="B502" s="564" t="s">
        <v>2808</v>
      </c>
      <c r="C502" s="564" t="s">
        <v>775</v>
      </c>
      <c r="D502" s="564" t="s">
        <v>956</v>
      </c>
      <c r="E502" s="564" t="s">
        <v>1005</v>
      </c>
      <c r="F502" s="565">
        <v>1009400</v>
      </c>
      <c r="G502" s="31"/>
      <c r="H502" s="31"/>
      <c r="I502" s="30" t="str">
        <f>IF(SUM('Sales by Agent'!G502:I502)&gt;0,"YES","NO")</f>
        <v>NO</v>
      </c>
      <c r="J502" s="30" t="str">
        <f>IF(SUM('Sales by Agent'!H502:J502)&gt;0,"YES","NO")</f>
        <v>NO</v>
      </c>
      <c r="K502" s="30" t="str">
        <f>IF(SUM('Sales by Agent'!I502:K502)&gt;0,"YES","NO")</f>
        <v>NO</v>
      </c>
      <c r="L502" s="30" t="str">
        <f>IF(SUM('Sales by Agent'!J502:L502)&gt;0,"YES","NO")</f>
        <v>NO</v>
      </c>
      <c r="M502" s="30" t="str">
        <f>IF(SUM('Sales by Agent'!K502:M502)&gt;0,"YES","NO")</f>
        <v>NO</v>
      </c>
      <c r="N502" s="30" t="str">
        <f>IF(SUM('Sales by Agent'!L502:N502)&gt;0,"YES","NO")</f>
        <v>NO</v>
      </c>
      <c r="O502" s="30" t="str">
        <f>IF(SUM('Sales by Agent'!M502:O502)&gt;0,"YES","NO")</f>
        <v>NO</v>
      </c>
      <c r="P502" s="30" t="str">
        <f>IF(SUM('Sales by Agent'!N502:P502)&gt;0,"YES","NO")</f>
        <v>NO</v>
      </c>
      <c r="Q502" s="30" t="str">
        <f>IF(SUM('Sales by Agent'!O502:Q502)&gt;0,"YES","NO")</f>
        <v>NO</v>
      </c>
      <c r="R502" s="30" t="str">
        <f>IF(SUM('Sales by Agent'!P502:R502)&gt;0,"YES","NO")</f>
        <v>NO</v>
      </c>
      <c r="S502" s="30" t="str">
        <f>IF(SUM('Sales by Agent'!Q502:S502)&gt;0,"YES","NO")</f>
        <v>NO</v>
      </c>
      <c r="T502" s="30" t="str">
        <f>IF(SUM('Sales by Agent'!R502:T502)&gt;0,"YES","NO")</f>
        <v>NO</v>
      </c>
      <c r="U502" s="30" t="str">
        <f>IF(SUM('Sales by Agent'!S502:U502)&gt;0,"YES","NO")</f>
        <v>NO</v>
      </c>
      <c r="V502" s="30" t="str">
        <f>IF(SUM('Sales by Agent'!T502:V502)&gt;0,"YES","NO")</f>
        <v>NO</v>
      </c>
      <c r="W502" s="30" t="str">
        <f>IF(SUM('Sales by Agent'!U502:W502)&gt;0,"YES","NO")</f>
        <v>NO</v>
      </c>
      <c r="X502" s="30" t="str">
        <f>IF(SUM('Sales by Agent'!V502:X502)&gt;0,"YES","NO")</f>
        <v>NO</v>
      </c>
      <c r="Y502" s="30" t="str">
        <f>IF(SUM('Sales by Agent'!W502:Y502)&gt;0,"YES","NO")</f>
        <v>NO</v>
      </c>
      <c r="Z502" s="30" t="str">
        <f>IF(SUM('Sales by Agent'!X502:Z502)&gt;0,"YES","NO")</f>
        <v>NO</v>
      </c>
      <c r="AA502" s="30" t="str">
        <f>IF(SUM('Sales by Agent'!Y502:AA502)&gt;0,"YES","NO")</f>
        <v>NO</v>
      </c>
      <c r="AB502" s="30" t="str">
        <f>IF(SUM('Sales by Agent'!Z502:AB502)&gt;0,"YES","NO")</f>
        <v>NO</v>
      </c>
      <c r="AC502" s="30" t="str">
        <f>IF(SUM('Sales by Agent'!AA502:AC502)&gt;0,"YES","NO")</f>
        <v>NO</v>
      </c>
      <c r="AD502" s="30" t="str">
        <f>IF(SUM('Sales by Agent'!AB502:AD502)&gt;0,"YES","NO")</f>
        <v>NO</v>
      </c>
      <c r="AE502" s="30" t="str">
        <f>IF(SUM('Sales by Agent'!AC502:AE502)&gt;0,"YES","NO")</f>
        <v>NO</v>
      </c>
      <c r="AF502" s="30" t="str">
        <f>IF(SUM('Sales by Agent'!AD502:AF502)&gt;0,"YES","NO")</f>
        <v>NO</v>
      </c>
      <c r="AG502" s="30" t="str">
        <f>IF(SUM('Sales by Agent'!AE502:AG502)&gt;0,"YES","NO")</f>
        <v>YES</v>
      </c>
      <c r="AH502" s="30" t="str">
        <f>IF(SUM('Sales by Agent'!AF502:AH502)&gt;0,"YES","NO")</f>
        <v>YES</v>
      </c>
      <c r="AI502" s="30" t="str">
        <f>IF(SUM('Sales by Agent'!AG502:AI502)&gt;0,"YES","NO")</f>
        <v>YES</v>
      </c>
      <c r="AJ502" s="30" t="str">
        <f>IF(SUM('Sales by Agent'!AH502:AJ502)&gt;0,"YES","NO")</f>
        <v>YES</v>
      </c>
      <c r="AK502" s="30" t="str">
        <f>IF(SUM('Sales by Agent'!AI502:AK502)&gt;0,"YES","NO")</f>
        <v>YES</v>
      </c>
      <c r="AL502" s="30" t="str">
        <f>IF(SUM('Sales by Agent'!AJ502:AL502)&gt;0,"YES","NO")</f>
        <v>YES</v>
      </c>
      <c r="AM502" s="30" t="str">
        <f>IF(SUM('Sales by Agent'!AK502:AM502)&gt;0,"YES","NO")</f>
        <v>YES</v>
      </c>
      <c r="AN502" s="30" t="str">
        <f>IF(SUM('Sales by Agent'!AL502:AN502)&gt;0,"YES","NO")</f>
        <v>YES</v>
      </c>
      <c r="AO502" s="30" t="str">
        <f>IF(SUM('Sales by Agent'!AM502:AO502)&gt;0,"YES","NO")</f>
        <v>YES</v>
      </c>
      <c r="AP502" s="30" t="str">
        <f>IF(SUM('Sales by Agent'!AN502:AP502)&gt;0,"YES","NO")</f>
        <v>YES</v>
      </c>
      <c r="AQ502" s="30" t="str">
        <f>IF(SUM('Sales by Agent'!AO502:AQ502)&gt;0,"YES","NO")</f>
        <v>YES</v>
      </c>
      <c r="AR502" s="30" t="str">
        <f>IF(SUM('Sales by Agent'!AP502:AR502)&gt;0,"YES","NO")</f>
        <v>YES</v>
      </c>
      <c r="AS502" s="30" t="str">
        <f>IF(SUM('Sales by Agent'!AQ502:AS502)&gt;0,"YES","NO")</f>
        <v>YES</v>
      </c>
      <c r="AT502" s="30" t="str">
        <f>IF(SUM('Sales by Agent'!AR502:AT502)&gt;0,"YES","NO")</f>
        <v>YES</v>
      </c>
      <c r="AU502" s="30" t="str">
        <f>IF(SUM('Sales by Agent'!AS502:AU502)&gt;0,"YES","NO")</f>
        <v>YES</v>
      </c>
      <c r="AV502" s="30" t="str">
        <f>IF(SUM('Sales by Agent'!AT502:AV502)&gt;0,"YES","NO")</f>
        <v>YES</v>
      </c>
      <c r="AW502" s="87"/>
      <c r="AX502" t="str">
        <f t="shared" si="79"/>
        <v>NO</v>
      </c>
      <c r="AY502" t="str">
        <f t="shared" si="80"/>
        <v>NO</v>
      </c>
      <c r="AZ502" t="str">
        <f t="shared" si="81"/>
        <v>NO</v>
      </c>
      <c r="BA502" t="str">
        <f t="shared" si="82"/>
        <v>NO</v>
      </c>
      <c r="BB502" t="str">
        <f t="shared" si="83"/>
        <v>NO</v>
      </c>
      <c r="BC502" t="str">
        <f t="shared" si="84"/>
        <v>NO</v>
      </c>
      <c r="BD502" t="str">
        <f t="shared" si="85"/>
        <v>NO</v>
      </c>
      <c r="BE502" t="str">
        <f t="shared" si="86"/>
        <v>NO</v>
      </c>
      <c r="BF502" t="str">
        <f t="shared" si="87"/>
        <v>NO</v>
      </c>
      <c r="BG502" t="str">
        <f t="shared" si="88"/>
        <v>NO</v>
      </c>
      <c r="BH502" t="str">
        <f t="shared" si="78"/>
        <v>NO</v>
      </c>
    </row>
    <row r="503" spans="1:60">
      <c r="A503" s="564" t="s">
        <v>1812</v>
      </c>
      <c r="B503" s="564" t="s">
        <v>2809</v>
      </c>
      <c r="C503" s="564" t="s">
        <v>775</v>
      </c>
      <c r="D503" s="564" t="s">
        <v>956</v>
      </c>
      <c r="E503" s="564" t="s">
        <v>1005</v>
      </c>
      <c r="F503" s="565">
        <v>10536207.4</v>
      </c>
      <c r="G503" s="88"/>
      <c r="H503" s="88"/>
      <c r="I503" s="30" t="str">
        <f>IF(SUM('Sales by Agent'!G503:I503)&gt;0,"YES","NO")</f>
        <v>NO</v>
      </c>
      <c r="J503" s="30" t="str">
        <f>IF(SUM('Sales by Agent'!H503:J503)&gt;0,"YES","NO")</f>
        <v>NO</v>
      </c>
      <c r="K503" s="30" t="str">
        <f>IF(SUM('Sales by Agent'!I503:K503)&gt;0,"YES","NO")</f>
        <v>NO</v>
      </c>
      <c r="L503" s="30" t="str">
        <f>IF(SUM('Sales by Agent'!J503:L503)&gt;0,"YES","NO")</f>
        <v>NO</v>
      </c>
      <c r="M503" s="30" t="str">
        <f>IF(SUM('Sales by Agent'!K503:M503)&gt;0,"YES","NO")</f>
        <v>NO</v>
      </c>
      <c r="N503" s="30" t="str">
        <f>IF(SUM('Sales by Agent'!L503:N503)&gt;0,"YES","NO")</f>
        <v>NO</v>
      </c>
      <c r="O503" s="30" t="str">
        <f>IF(SUM('Sales by Agent'!M503:O503)&gt;0,"YES","NO")</f>
        <v>NO</v>
      </c>
      <c r="P503" s="30" t="str">
        <f>IF(SUM('Sales by Agent'!N503:P503)&gt;0,"YES","NO")</f>
        <v>NO</v>
      </c>
      <c r="Q503" s="30" t="str">
        <f>IF(SUM('Sales by Agent'!O503:Q503)&gt;0,"YES","NO")</f>
        <v>NO</v>
      </c>
      <c r="R503" s="30" t="str">
        <f>IF(SUM('Sales by Agent'!P503:R503)&gt;0,"YES","NO")</f>
        <v>NO</v>
      </c>
      <c r="S503" s="30" t="str">
        <f>IF(SUM('Sales by Agent'!Q503:S503)&gt;0,"YES","NO")</f>
        <v>NO</v>
      </c>
      <c r="T503" s="30" t="str">
        <f>IF(SUM('Sales by Agent'!R503:T503)&gt;0,"YES","NO")</f>
        <v>NO</v>
      </c>
      <c r="U503" s="30" t="str">
        <f>IF(SUM('Sales by Agent'!S503:U503)&gt;0,"YES","NO")</f>
        <v>NO</v>
      </c>
      <c r="V503" s="30" t="str">
        <f>IF(SUM('Sales by Agent'!T503:V503)&gt;0,"YES","NO")</f>
        <v>NO</v>
      </c>
      <c r="W503" s="30" t="str">
        <f>IF(SUM('Sales by Agent'!U503:W503)&gt;0,"YES","NO")</f>
        <v>NO</v>
      </c>
      <c r="X503" s="30" t="str">
        <f>IF(SUM('Sales by Agent'!V503:X503)&gt;0,"YES","NO")</f>
        <v>NO</v>
      </c>
      <c r="Y503" s="30" t="str">
        <f>IF(SUM('Sales by Agent'!W503:Y503)&gt;0,"YES","NO")</f>
        <v>NO</v>
      </c>
      <c r="Z503" s="30" t="str">
        <f>IF(SUM('Sales by Agent'!X503:Z503)&gt;0,"YES","NO")</f>
        <v>NO</v>
      </c>
      <c r="AA503" s="30" t="str">
        <f>IF(SUM('Sales by Agent'!Y503:AA503)&gt;0,"YES","NO")</f>
        <v>NO</v>
      </c>
      <c r="AB503" s="30" t="str">
        <f>IF(SUM('Sales by Agent'!Z503:AB503)&gt;0,"YES","NO")</f>
        <v>NO</v>
      </c>
      <c r="AC503" s="30" t="str">
        <f>IF(SUM('Sales by Agent'!AA503:AC503)&gt;0,"YES","NO")</f>
        <v>NO</v>
      </c>
      <c r="AD503" s="30" t="str">
        <f>IF(SUM('Sales by Agent'!AB503:AD503)&gt;0,"YES","NO")</f>
        <v>NO</v>
      </c>
      <c r="AE503" s="30" t="str">
        <f>IF(SUM('Sales by Agent'!AC503:AE503)&gt;0,"YES","NO")</f>
        <v>NO</v>
      </c>
      <c r="AF503" s="30" t="str">
        <f>IF(SUM('Sales by Agent'!AD503:AF503)&gt;0,"YES","NO")</f>
        <v>NO</v>
      </c>
      <c r="AG503" s="30" t="str">
        <f>IF(SUM('Sales by Agent'!AE503:AG503)&gt;0,"YES","NO")</f>
        <v>NO</v>
      </c>
      <c r="AH503" s="30" t="str">
        <f>IF(SUM('Sales by Agent'!AF503:AH503)&gt;0,"YES","NO")</f>
        <v>NO</v>
      </c>
      <c r="AI503" s="30" t="str">
        <f>IF(SUM('Sales by Agent'!AG503:AI503)&gt;0,"YES","NO")</f>
        <v>NO</v>
      </c>
      <c r="AJ503" s="30" t="str">
        <f>IF(SUM('Sales by Agent'!AH503:AJ503)&gt;0,"YES","NO")</f>
        <v>NO</v>
      </c>
      <c r="AK503" s="30" t="str">
        <f>IF(SUM('Sales by Agent'!AI503:AK503)&gt;0,"YES","NO")</f>
        <v>NO</v>
      </c>
      <c r="AL503" s="30" t="str">
        <f>IF(SUM('Sales by Agent'!AJ503:AL503)&gt;0,"YES","NO")</f>
        <v>NO</v>
      </c>
      <c r="AM503" s="30" t="str">
        <f>IF(SUM('Sales by Agent'!AK503:AM503)&gt;0,"YES","NO")</f>
        <v>NO</v>
      </c>
      <c r="AN503" s="30" t="str">
        <f>IF(SUM('Sales by Agent'!AL503:AN503)&gt;0,"YES","NO")</f>
        <v>NO</v>
      </c>
      <c r="AO503" s="30" t="str">
        <f>IF(SUM('Sales by Agent'!AM503:AO503)&gt;0,"YES","NO")</f>
        <v>NO</v>
      </c>
      <c r="AP503" s="30" t="str">
        <f>IF(SUM('Sales by Agent'!AN503:AP503)&gt;0,"YES","NO")</f>
        <v>NO</v>
      </c>
      <c r="AQ503" s="30" t="str">
        <f>IF(SUM('Sales by Agent'!AO503:AQ503)&gt;0,"YES","NO")</f>
        <v>NO</v>
      </c>
      <c r="AR503" s="30" t="str">
        <f>IF(SUM('Sales by Agent'!AP503:AR503)&gt;0,"YES","NO")</f>
        <v>YES</v>
      </c>
      <c r="AS503" s="30" t="str">
        <f>IF(SUM('Sales by Agent'!AQ503:AS503)&gt;0,"YES","NO")</f>
        <v>YES</v>
      </c>
      <c r="AT503" s="30" t="str">
        <f>IF(SUM('Sales by Agent'!AR503:AT503)&gt;0,"YES","NO")</f>
        <v>YES</v>
      </c>
      <c r="AU503" s="30" t="str">
        <f>IF(SUM('Sales by Agent'!AS503:AU503)&gt;0,"YES","NO")</f>
        <v>YES</v>
      </c>
      <c r="AV503" s="30" t="str">
        <f>IF(SUM('Sales by Agent'!AT503:AV503)&gt;0,"YES","NO")</f>
        <v>YES</v>
      </c>
      <c r="AW503" s="87"/>
      <c r="AX503" t="str">
        <f t="shared" si="79"/>
        <v>NO</v>
      </c>
      <c r="AY503" t="str">
        <f t="shared" si="80"/>
        <v>NO</v>
      </c>
      <c r="AZ503" t="str">
        <f t="shared" si="81"/>
        <v>NO</v>
      </c>
      <c r="BA503" t="str">
        <f t="shared" si="82"/>
        <v>NO</v>
      </c>
      <c r="BB503" t="str">
        <f t="shared" si="83"/>
        <v>NO</v>
      </c>
      <c r="BC503" t="str">
        <f t="shared" si="84"/>
        <v>NO</v>
      </c>
      <c r="BD503" t="str">
        <f t="shared" si="85"/>
        <v>NO</v>
      </c>
      <c r="BE503" t="str">
        <f t="shared" si="86"/>
        <v>NO</v>
      </c>
      <c r="BF503" t="str">
        <f t="shared" si="87"/>
        <v>NO</v>
      </c>
      <c r="BG503" t="str">
        <f t="shared" si="88"/>
        <v>NO</v>
      </c>
      <c r="BH503" t="str">
        <f t="shared" si="78"/>
        <v>NO</v>
      </c>
    </row>
    <row r="504" spans="1:60">
      <c r="A504" s="564" t="s">
        <v>959</v>
      </c>
      <c r="B504" s="564" t="s">
        <v>2810</v>
      </c>
      <c r="C504" s="564" t="s">
        <v>775</v>
      </c>
      <c r="D504" s="564" t="s">
        <v>956</v>
      </c>
      <c r="E504" s="564" t="s">
        <v>1005</v>
      </c>
      <c r="F504" s="565">
        <v>900000</v>
      </c>
      <c r="G504" s="87"/>
      <c r="H504" s="87"/>
      <c r="I504" s="30" t="str">
        <f>IF(SUM('Sales by Agent'!G504:I504)&gt;0,"YES","NO")</f>
        <v>NO</v>
      </c>
      <c r="J504" s="30" t="str">
        <f>IF(SUM('Sales by Agent'!H504:J504)&gt;0,"YES","NO")</f>
        <v>NO</v>
      </c>
      <c r="K504" s="30" t="str">
        <f>IF(SUM('Sales by Agent'!I504:K504)&gt;0,"YES","NO")</f>
        <v>NO</v>
      </c>
      <c r="L504" s="30" t="str">
        <f>IF(SUM('Sales by Agent'!J504:L504)&gt;0,"YES","NO")</f>
        <v>NO</v>
      </c>
      <c r="M504" s="30" t="str">
        <f>IF(SUM('Sales by Agent'!K504:M504)&gt;0,"YES","NO")</f>
        <v>NO</v>
      </c>
      <c r="N504" s="30" t="str">
        <f>IF(SUM('Sales by Agent'!L504:N504)&gt;0,"YES","NO")</f>
        <v>NO</v>
      </c>
      <c r="O504" s="30" t="str">
        <f>IF(SUM('Sales by Agent'!M504:O504)&gt;0,"YES","NO")</f>
        <v>NO</v>
      </c>
      <c r="P504" s="30" t="str">
        <f>IF(SUM('Sales by Agent'!N504:P504)&gt;0,"YES","NO")</f>
        <v>NO</v>
      </c>
      <c r="Q504" s="30" t="str">
        <f>IF(SUM('Sales by Agent'!O504:Q504)&gt;0,"YES","NO")</f>
        <v>NO</v>
      </c>
      <c r="R504" s="30" t="str">
        <f>IF(SUM('Sales by Agent'!P504:R504)&gt;0,"YES","NO")</f>
        <v>NO</v>
      </c>
      <c r="S504" s="30" t="str">
        <f>IF(SUM('Sales by Agent'!Q504:S504)&gt;0,"YES","NO")</f>
        <v>NO</v>
      </c>
      <c r="T504" s="30" t="str">
        <f>IF(SUM('Sales by Agent'!R504:T504)&gt;0,"YES","NO")</f>
        <v>NO</v>
      </c>
      <c r="U504" s="30" t="str">
        <f>IF(SUM('Sales by Agent'!S504:U504)&gt;0,"YES","NO")</f>
        <v>NO</v>
      </c>
      <c r="V504" s="30" t="str">
        <f>IF(SUM('Sales by Agent'!T504:V504)&gt;0,"YES","NO")</f>
        <v>NO</v>
      </c>
      <c r="W504" s="30" t="str">
        <f>IF(SUM('Sales by Agent'!U504:W504)&gt;0,"YES","NO")</f>
        <v>NO</v>
      </c>
      <c r="X504" s="30" t="str">
        <f>IF(SUM('Sales by Agent'!V504:X504)&gt;0,"YES","NO")</f>
        <v>NO</v>
      </c>
      <c r="Y504" s="30" t="str">
        <f>IF(SUM('Sales by Agent'!W504:Y504)&gt;0,"YES","NO")</f>
        <v>NO</v>
      </c>
      <c r="Z504" s="30" t="str">
        <f>IF(SUM('Sales by Agent'!X504:Z504)&gt;0,"YES","NO")</f>
        <v>NO</v>
      </c>
      <c r="AA504" s="30" t="str">
        <f>IF(SUM('Sales by Agent'!Y504:AA504)&gt;0,"YES","NO")</f>
        <v>NO</v>
      </c>
      <c r="AB504" s="30" t="str">
        <f>IF(SUM('Sales by Agent'!Z504:AB504)&gt;0,"YES","NO")</f>
        <v>NO</v>
      </c>
      <c r="AC504" s="30" t="str">
        <f>IF(SUM('Sales by Agent'!AA504:AC504)&gt;0,"YES","NO")</f>
        <v>NO</v>
      </c>
      <c r="AD504" s="30" t="str">
        <f>IF(SUM('Sales by Agent'!AB504:AD504)&gt;0,"YES","NO")</f>
        <v>NO</v>
      </c>
      <c r="AE504" s="30" t="str">
        <f>IF(SUM('Sales by Agent'!AC504:AE504)&gt;0,"YES","NO")</f>
        <v>NO</v>
      </c>
      <c r="AF504" s="30" t="str">
        <f>IF(SUM('Sales by Agent'!AD504:AF504)&gt;0,"YES","NO")</f>
        <v>NO</v>
      </c>
      <c r="AG504" s="30" t="str">
        <f>IF(SUM('Sales by Agent'!AE504:AG504)&gt;0,"YES","NO")</f>
        <v>NO</v>
      </c>
      <c r="AH504" s="30" t="str">
        <f>IF(SUM('Sales by Agent'!AF504:AH504)&gt;0,"YES","NO")</f>
        <v>YES</v>
      </c>
      <c r="AI504" s="30" t="str">
        <f>IF(SUM('Sales by Agent'!AG504:AI504)&gt;0,"YES","NO")</f>
        <v>YES</v>
      </c>
      <c r="AJ504" s="30" t="str">
        <f>IF(SUM('Sales by Agent'!AH504:AJ504)&gt;0,"YES","NO")</f>
        <v>YES</v>
      </c>
      <c r="AK504" s="30" t="str">
        <f>IF(SUM('Sales by Agent'!AI504:AK504)&gt;0,"YES","NO")</f>
        <v>YES</v>
      </c>
      <c r="AL504" s="30" t="str">
        <f>IF(SUM('Sales by Agent'!AJ504:AL504)&gt;0,"YES","NO")</f>
        <v>YES</v>
      </c>
      <c r="AM504" s="30" t="str">
        <f>IF(SUM('Sales by Agent'!AK504:AM504)&gt;0,"YES","NO")</f>
        <v>YES</v>
      </c>
      <c r="AN504" s="30" t="str">
        <f>IF(SUM('Sales by Agent'!AL504:AN504)&gt;0,"YES","NO")</f>
        <v>YES</v>
      </c>
      <c r="AO504" s="30" t="str">
        <f>IF(SUM('Sales by Agent'!AM504:AO504)&gt;0,"YES","NO")</f>
        <v>YES</v>
      </c>
      <c r="AP504" s="30" t="str">
        <f>IF(SUM('Sales by Agent'!AN504:AP504)&gt;0,"YES","NO")</f>
        <v>YES</v>
      </c>
      <c r="AQ504" s="30" t="str">
        <f>IF(SUM('Sales by Agent'!AO504:AQ504)&gt;0,"YES","NO")</f>
        <v>YES</v>
      </c>
      <c r="AR504" s="30" t="str">
        <f>IF(SUM('Sales by Agent'!AP504:AR504)&gt;0,"YES","NO")</f>
        <v>YES</v>
      </c>
      <c r="AS504" s="30" t="str">
        <f>IF(SUM('Sales by Agent'!AQ504:AS504)&gt;0,"YES","NO")</f>
        <v>YES</v>
      </c>
      <c r="AT504" s="30" t="str">
        <f>IF(SUM('Sales by Agent'!AR504:AT504)&gt;0,"YES","NO")</f>
        <v>YES</v>
      </c>
      <c r="AU504" s="30" t="str">
        <f>IF(SUM('Sales by Agent'!AS504:AU504)&gt;0,"YES","NO")</f>
        <v>YES</v>
      </c>
      <c r="AV504" s="30" t="str">
        <f>IF(SUM('Sales by Agent'!AT504:AV504)&gt;0,"YES","NO")</f>
        <v>YES</v>
      </c>
      <c r="AW504" s="87"/>
      <c r="AX504" t="str">
        <f t="shared" si="79"/>
        <v>NO</v>
      </c>
      <c r="AY504" t="str">
        <f t="shared" si="80"/>
        <v>NO</v>
      </c>
      <c r="AZ504" t="str">
        <f t="shared" si="81"/>
        <v>NO</v>
      </c>
      <c r="BA504" t="str">
        <f t="shared" si="82"/>
        <v>NO</v>
      </c>
      <c r="BB504" t="str">
        <f t="shared" si="83"/>
        <v>NO</v>
      </c>
      <c r="BC504" t="str">
        <f t="shared" si="84"/>
        <v>NO</v>
      </c>
      <c r="BD504" t="str">
        <f t="shared" si="85"/>
        <v>NO</v>
      </c>
      <c r="BE504" t="str">
        <f t="shared" si="86"/>
        <v>NO</v>
      </c>
      <c r="BF504" t="str">
        <f t="shared" si="87"/>
        <v>NO</v>
      </c>
      <c r="BG504" t="str">
        <f t="shared" si="88"/>
        <v>NO</v>
      </c>
      <c r="BH504" t="str">
        <f t="shared" si="78"/>
        <v>NO</v>
      </c>
    </row>
    <row r="505" spans="1:60">
      <c r="A505" s="564" t="s">
        <v>776</v>
      </c>
      <c r="B505" s="564" t="s">
        <v>2811</v>
      </c>
      <c r="C505" s="564" t="s">
        <v>775</v>
      </c>
      <c r="D505" s="564" t="s">
        <v>956</v>
      </c>
      <c r="E505" s="564" t="s">
        <v>1005</v>
      </c>
      <c r="F505" s="565">
        <v>7672004</v>
      </c>
      <c r="G505" s="88"/>
      <c r="H505" s="88"/>
      <c r="I505" s="30" t="str">
        <f>IF(SUM('Sales by Agent'!G505:I505)&gt;0,"YES","NO")</f>
        <v>NO</v>
      </c>
      <c r="J505" s="30" t="str">
        <f>IF(SUM('Sales by Agent'!H505:J505)&gt;0,"YES","NO")</f>
        <v>NO</v>
      </c>
      <c r="K505" s="30" t="str">
        <f>IF(SUM('Sales by Agent'!I505:K505)&gt;0,"YES","NO")</f>
        <v>NO</v>
      </c>
      <c r="L505" s="30" t="str">
        <f>IF(SUM('Sales by Agent'!J505:L505)&gt;0,"YES","NO")</f>
        <v>NO</v>
      </c>
      <c r="M505" s="30" t="str">
        <f>IF(SUM('Sales by Agent'!K505:M505)&gt;0,"YES","NO")</f>
        <v>NO</v>
      </c>
      <c r="N505" s="30" t="str">
        <f>IF(SUM('Sales by Agent'!L505:N505)&gt;0,"YES","NO")</f>
        <v>NO</v>
      </c>
      <c r="O505" s="30" t="str">
        <f>IF(SUM('Sales by Agent'!M505:O505)&gt;0,"YES","NO")</f>
        <v>NO</v>
      </c>
      <c r="P505" s="30" t="str">
        <f>IF(SUM('Sales by Agent'!N505:P505)&gt;0,"YES","NO")</f>
        <v>NO</v>
      </c>
      <c r="Q505" s="30" t="str">
        <f>IF(SUM('Sales by Agent'!O505:Q505)&gt;0,"YES","NO")</f>
        <v>NO</v>
      </c>
      <c r="R505" s="30" t="str">
        <f>IF(SUM('Sales by Agent'!P505:R505)&gt;0,"YES","NO")</f>
        <v>NO</v>
      </c>
      <c r="S505" s="30" t="str">
        <f>IF(SUM('Sales by Agent'!Q505:S505)&gt;0,"YES","NO")</f>
        <v>NO</v>
      </c>
      <c r="T505" s="30" t="str">
        <f>IF(SUM('Sales by Agent'!R505:T505)&gt;0,"YES","NO")</f>
        <v>NO</v>
      </c>
      <c r="U505" s="30" t="str">
        <f>IF(SUM('Sales by Agent'!S505:U505)&gt;0,"YES","NO")</f>
        <v>NO</v>
      </c>
      <c r="V505" s="30" t="str">
        <f>IF(SUM('Sales by Agent'!T505:V505)&gt;0,"YES","NO")</f>
        <v>NO</v>
      </c>
      <c r="W505" s="30" t="str">
        <f>IF(SUM('Sales by Agent'!U505:W505)&gt;0,"YES","NO")</f>
        <v>NO</v>
      </c>
      <c r="X505" s="30" t="str">
        <f>IF(SUM('Sales by Agent'!V505:X505)&gt;0,"YES","NO")</f>
        <v>NO</v>
      </c>
      <c r="Y505" s="30" t="str">
        <f>IF(SUM('Sales by Agent'!W505:Y505)&gt;0,"YES","NO")</f>
        <v>NO</v>
      </c>
      <c r="Z505" s="30" t="str">
        <f>IF(SUM('Sales by Agent'!X505:Z505)&gt;0,"YES","NO")</f>
        <v>NO</v>
      </c>
      <c r="AA505" s="30" t="str">
        <f>IF(SUM('Sales by Agent'!Y505:AA505)&gt;0,"YES","NO")</f>
        <v>NO</v>
      </c>
      <c r="AB505" s="30" t="str">
        <f>IF(SUM('Sales by Agent'!Z505:AB505)&gt;0,"YES","NO")</f>
        <v>NO</v>
      </c>
      <c r="AC505" s="30" t="str">
        <f>IF(SUM('Sales by Agent'!AA505:AC505)&gt;0,"YES","NO")</f>
        <v>NO</v>
      </c>
      <c r="AD505" s="30" t="str">
        <f>IF(SUM('Sales by Agent'!AB505:AD505)&gt;0,"YES","NO")</f>
        <v>YES</v>
      </c>
      <c r="AE505" s="30" t="str">
        <f>IF(SUM('Sales by Agent'!AC505:AE505)&gt;0,"YES","NO")</f>
        <v>YES</v>
      </c>
      <c r="AF505" s="30" t="str">
        <f>IF(SUM('Sales by Agent'!AD505:AF505)&gt;0,"YES","NO")</f>
        <v>YES</v>
      </c>
      <c r="AG505" s="30" t="str">
        <f>IF(SUM('Sales by Agent'!AE505:AG505)&gt;0,"YES","NO")</f>
        <v>YES</v>
      </c>
      <c r="AH505" s="30" t="str">
        <f>IF(SUM('Sales by Agent'!AF505:AH505)&gt;0,"YES","NO")</f>
        <v>YES</v>
      </c>
      <c r="AI505" s="30" t="str">
        <f>IF(SUM('Sales by Agent'!AG505:AI505)&gt;0,"YES","NO")</f>
        <v>YES</v>
      </c>
      <c r="AJ505" s="30" t="str">
        <f>IF(SUM('Sales by Agent'!AH505:AJ505)&gt;0,"YES","NO")</f>
        <v>YES</v>
      </c>
      <c r="AK505" s="30" t="str">
        <f>IF(SUM('Sales by Agent'!AI505:AK505)&gt;0,"YES","NO")</f>
        <v>YES</v>
      </c>
      <c r="AL505" s="30" t="str">
        <f>IF(SUM('Sales by Agent'!AJ505:AL505)&gt;0,"YES","NO")</f>
        <v>YES</v>
      </c>
      <c r="AM505" s="30" t="str">
        <f>IF(SUM('Sales by Agent'!AK505:AM505)&gt;0,"YES","NO")</f>
        <v>YES</v>
      </c>
      <c r="AN505" s="30" t="str">
        <f>IF(SUM('Sales by Agent'!AL505:AN505)&gt;0,"YES","NO")</f>
        <v>YES</v>
      </c>
      <c r="AO505" s="30" t="str">
        <f>IF(SUM('Sales by Agent'!AM505:AO505)&gt;0,"YES","NO")</f>
        <v>YES</v>
      </c>
      <c r="AP505" s="30" t="str">
        <f>IF(SUM('Sales by Agent'!AN505:AP505)&gt;0,"YES","NO")</f>
        <v>YES</v>
      </c>
      <c r="AQ505" s="30" t="str">
        <f>IF(SUM('Sales by Agent'!AO505:AQ505)&gt;0,"YES","NO")</f>
        <v>YES</v>
      </c>
      <c r="AR505" s="30" t="str">
        <f>IF(SUM('Sales by Agent'!AP505:AR505)&gt;0,"YES","NO")</f>
        <v>YES</v>
      </c>
      <c r="AS505" s="30" t="str">
        <f>IF(SUM('Sales by Agent'!AQ505:AS505)&gt;0,"YES","NO")</f>
        <v>YES</v>
      </c>
      <c r="AT505" s="30" t="str">
        <f>IF(SUM('Sales by Agent'!AR505:AT505)&gt;0,"YES","NO")</f>
        <v>YES</v>
      </c>
      <c r="AU505" s="30" t="str">
        <f>IF(SUM('Sales by Agent'!AS505:AU505)&gt;0,"YES","NO")</f>
        <v>YES</v>
      </c>
      <c r="AV505" s="30" t="str">
        <f>IF(SUM('Sales by Agent'!AT505:AV505)&gt;0,"YES","NO")</f>
        <v>YES</v>
      </c>
      <c r="AW505" s="87"/>
      <c r="AX505" t="str">
        <f t="shared" si="79"/>
        <v>NO</v>
      </c>
      <c r="AY505" t="str">
        <f t="shared" si="80"/>
        <v>NO</v>
      </c>
      <c r="AZ505" t="str">
        <f t="shared" si="81"/>
        <v>NO</v>
      </c>
      <c r="BA505" t="str">
        <f t="shared" si="82"/>
        <v>NO</v>
      </c>
      <c r="BB505" t="str">
        <f t="shared" si="83"/>
        <v>NO</v>
      </c>
      <c r="BC505" t="str">
        <f t="shared" si="84"/>
        <v>NO</v>
      </c>
      <c r="BD505" t="str">
        <f t="shared" si="85"/>
        <v>NO</v>
      </c>
      <c r="BE505" t="str">
        <f t="shared" si="86"/>
        <v>NO</v>
      </c>
      <c r="BF505" t="str">
        <f t="shared" si="87"/>
        <v>NO</v>
      </c>
      <c r="BG505" t="str">
        <f t="shared" si="88"/>
        <v>NO</v>
      </c>
      <c r="BH505" t="str">
        <f t="shared" si="78"/>
        <v>NO</v>
      </c>
    </row>
    <row r="506" spans="1:60">
      <c r="A506" s="564" t="s">
        <v>1243</v>
      </c>
      <c r="B506" s="564" t="s">
        <v>2812</v>
      </c>
      <c r="C506" s="564" t="s">
        <v>775</v>
      </c>
      <c r="D506" s="564" t="s">
        <v>956</v>
      </c>
      <c r="E506" s="564" t="s">
        <v>1005</v>
      </c>
      <c r="F506" s="565">
        <v>49957.4</v>
      </c>
      <c r="G506" s="88"/>
      <c r="H506" s="88"/>
      <c r="I506" s="30" t="str">
        <f>IF(SUM('Sales by Agent'!G506:I506)&gt;0,"YES","NO")</f>
        <v>NO</v>
      </c>
      <c r="J506" s="30" t="str">
        <f>IF(SUM('Sales by Agent'!H506:J506)&gt;0,"YES","NO")</f>
        <v>NO</v>
      </c>
      <c r="K506" s="30" t="str">
        <f>IF(SUM('Sales by Agent'!I506:K506)&gt;0,"YES","NO")</f>
        <v>NO</v>
      </c>
      <c r="L506" s="30" t="str">
        <f>IF(SUM('Sales by Agent'!J506:L506)&gt;0,"YES","NO")</f>
        <v>NO</v>
      </c>
      <c r="M506" s="30" t="str">
        <f>IF(SUM('Sales by Agent'!K506:M506)&gt;0,"YES","NO")</f>
        <v>NO</v>
      </c>
      <c r="N506" s="30" t="str">
        <f>IF(SUM('Sales by Agent'!L506:N506)&gt;0,"YES","NO")</f>
        <v>NO</v>
      </c>
      <c r="O506" s="30" t="str">
        <f>IF(SUM('Sales by Agent'!M506:O506)&gt;0,"YES","NO")</f>
        <v>NO</v>
      </c>
      <c r="P506" s="30" t="str">
        <f>IF(SUM('Sales by Agent'!N506:P506)&gt;0,"YES","NO")</f>
        <v>NO</v>
      </c>
      <c r="Q506" s="30" t="str">
        <f>IF(SUM('Sales by Agent'!O506:Q506)&gt;0,"YES","NO")</f>
        <v>NO</v>
      </c>
      <c r="R506" s="30" t="str">
        <f>IF(SUM('Sales by Agent'!P506:R506)&gt;0,"YES","NO")</f>
        <v>NO</v>
      </c>
      <c r="S506" s="30" t="str">
        <f>IF(SUM('Sales by Agent'!Q506:S506)&gt;0,"YES","NO")</f>
        <v>NO</v>
      </c>
      <c r="T506" s="30" t="str">
        <f>IF(SUM('Sales by Agent'!R506:T506)&gt;0,"YES","NO")</f>
        <v>NO</v>
      </c>
      <c r="U506" s="30" t="str">
        <f>IF(SUM('Sales by Agent'!S506:U506)&gt;0,"YES","NO")</f>
        <v>NO</v>
      </c>
      <c r="V506" s="30" t="str">
        <f>IF(SUM('Sales by Agent'!T506:V506)&gt;0,"YES","NO")</f>
        <v>NO</v>
      </c>
      <c r="W506" s="30" t="str">
        <f>IF(SUM('Sales by Agent'!U506:W506)&gt;0,"YES","NO")</f>
        <v>NO</v>
      </c>
      <c r="X506" s="30" t="str">
        <f>IF(SUM('Sales by Agent'!V506:X506)&gt;0,"YES","NO")</f>
        <v>NO</v>
      </c>
      <c r="Y506" s="30" t="str">
        <f>IF(SUM('Sales by Agent'!W506:Y506)&gt;0,"YES","NO")</f>
        <v>NO</v>
      </c>
      <c r="Z506" s="30" t="str">
        <f>IF(SUM('Sales by Agent'!X506:Z506)&gt;0,"YES","NO")</f>
        <v>NO</v>
      </c>
      <c r="AA506" s="30" t="str">
        <f>IF(SUM('Sales by Agent'!Y506:AA506)&gt;0,"YES","NO")</f>
        <v>NO</v>
      </c>
      <c r="AB506" s="30" t="str">
        <f>IF(SUM('Sales by Agent'!Z506:AB506)&gt;0,"YES","NO")</f>
        <v>NO</v>
      </c>
      <c r="AC506" s="30" t="str">
        <f>IF(SUM('Sales by Agent'!AA506:AC506)&gt;0,"YES","NO")</f>
        <v>NO</v>
      </c>
      <c r="AD506" s="30" t="str">
        <f>IF(SUM('Sales by Agent'!AB506:AD506)&gt;0,"YES","NO")</f>
        <v>NO</v>
      </c>
      <c r="AE506" s="30" t="str">
        <f>IF(SUM('Sales by Agent'!AC506:AE506)&gt;0,"YES","NO")</f>
        <v>NO</v>
      </c>
      <c r="AF506" s="30" t="str">
        <f>IF(SUM('Sales by Agent'!AD506:AF506)&gt;0,"YES","NO")</f>
        <v>NO</v>
      </c>
      <c r="AG506" s="30" t="str">
        <f>IF(SUM('Sales by Agent'!AE506:AG506)&gt;0,"YES","NO")</f>
        <v>NO</v>
      </c>
      <c r="AH506" s="30" t="str">
        <f>IF(SUM('Sales by Agent'!AF506:AH506)&gt;0,"YES","NO")</f>
        <v>NO</v>
      </c>
      <c r="AI506" s="30" t="str">
        <f>IF(SUM('Sales by Agent'!AG506:AI506)&gt;0,"YES","NO")</f>
        <v>NO</v>
      </c>
      <c r="AJ506" s="30" t="str">
        <f>IF(SUM('Sales by Agent'!AH506:AJ506)&gt;0,"YES","NO")</f>
        <v>NO</v>
      </c>
      <c r="AK506" s="30" t="str">
        <f>IF(SUM('Sales by Agent'!AI506:AK506)&gt;0,"YES","NO")</f>
        <v>NO</v>
      </c>
      <c r="AL506" s="30" t="str">
        <f>IF(SUM('Sales by Agent'!AJ506:AL506)&gt;0,"YES","NO")</f>
        <v>YES</v>
      </c>
      <c r="AM506" s="30" t="str">
        <f>IF(SUM('Sales by Agent'!AK506:AM506)&gt;0,"YES","NO")</f>
        <v>YES</v>
      </c>
      <c r="AN506" s="30" t="str">
        <f>IF(SUM('Sales by Agent'!AL506:AN506)&gt;0,"YES","NO")</f>
        <v>YES</v>
      </c>
      <c r="AO506" s="30" t="str">
        <f>IF(SUM('Sales by Agent'!AM506:AO506)&gt;0,"YES","NO")</f>
        <v>NO</v>
      </c>
      <c r="AP506" s="30" t="str">
        <f>IF(SUM('Sales by Agent'!AN506:AP506)&gt;0,"YES","NO")</f>
        <v>NO</v>
      </c>
      <c r="AQ506" s="30" t="str">
        <f>IF(SUM('Sales by Agent'!AO506:AQ506)&gt;0,"YES","NO")</f>
        <v>NO</v>
      </c>
      <c r="AR506" s="30" t="str">
        <f>IF(SUM('Sales by Agent'!AP506:AR506)&gt;0,"YES","NO")</f>
        <v>NO</v>
      </c>
      <c r="AS506" s="30" t="str">
        <f>IF(SUM('Sales by Agent'!AQ506:AS506)&gt;0,"YES","NO")</f>
        <v>NO</v>
      </c>
      <c r="AT506" s="30" t="str">
        <f>IF(SUM('Sales by Agent'!AR506:AT506)&gt;0,"YES","NO")</f>
        <v>NO</v>
      </c>
      <c r="AU506" s="30" t="str">
        <f>IF(SUM('Sales by Agent'!AS506:AU506)&gt;0,"YES","NO")</f>
        <v>NO</v>
      </c>
      <c r="AV506" s="30" t="str">
        <f>IF(SUM('Sales by Agent'!AT506:AV506)&gt;0,"YES","NO")</f>
        <v>NO</v>
      </c>
      <c r="AW506" s="87"/>
      <c r="AX506" t="str">
        <f t="shared" si="79"/>
        <v>NO</v>
      </c>
      <c r="AY506" t="str">
        <f t="shared" si="80"/>
        <v>NO</v>
      </c>
      <c r="AZ506" t="str">
        <f t="shared" si="81"/>
        <v>NO</v>
      </c>
      <c r="BA506" t="str">
        <f t="shared" si="82"/>
        <v>NO</v>
      </c>
      <c r="BB506" t="str">
        <f t="shared" si="83"/>
        <v>NO</v>
      </c>
      <c r="BC506" t="str">
        <f t="shared" si="84"/>
        <v>NO</v>
      </c>
      <c r="BD506" t="str">
        <f t="shared" si="85"/>
        <v>NO</v>
      </c>
      <c r="BE506" t="str">
        <f t="shared" si="86"/>
        <v>NO</v>
      </c>
      <c r="BF506" t="str">
        <f t="shared" si="87"/>
        <v>NO</v>
      </c>
      <c r="BG506" t="str">
        <f t="shared" si="88"/>
        <v>NO</v>
      </c>
      <c r="BH506" t="str">
        <f t="shared" si="78"/>
        <v>NEW INACTIVE</v>
      </c>
    </row>
    <row r="507" spans="1:60">
      <c r="A507" s="564" t="s">
        <v>976</v>
      </c>
      <c r="B507" s="564" t="s">
        <v>2813</v>
      </c>
      <c r="C507" s="564" t="s">
        <v>775</v>
      </c>
      <c r="D507" s="564" t="s">
        <v>956</v>
      </c>
      <c r="E507" s="564" t="s">
        <v>1005</v>
      </c>
      <c r="F507" s="565">
        <v>111000</v>
      </c>
      <c r="G507" s="31"/>
      <c r="H507" s="31"/>
      <c r="I507" s="30" t="str">
        <f>IF(SUM('Sales by Agent'!G507:I507)&gt;0,"YES","NO")</f>
        <v>NO</v>
      </c>
      <c r="J507" s="30" t="str">
        <f>IF(SUM('Sales by Agent'!H507:J507)&gt;0,"YES","NO")</f>
        <v>NO</v>
      </c>
      <c r="K507" s="30" t="str">
        <f>IF(SUM('Sales by Agent'!I507:K507)&gt;0,"YES","NO")</f>
        <v>NO</v>
      </c>
      <c r="L507" s="30" t="str">
        <f>IF(SUM('Sales by Agent'!J507:L507)&gt;0,"YES","NO")</f>
        <v>NO</v>
      </c>
      <c r="M507" s="30" t="str">
        <f>IF(SUM('Sales by Agent'!K507:M507)&gt;0,"YES","NO")</f>
        <v>NO</v>
      </c>
      <c r="N507" s="30" t="str">
        <f>IF(SUM('Sales by Agent'!L507:N507)&gt;0,"YES","NO")</f>
        <v>NO</v>
      </c>
      <c r="O507" s="30" t="str">
        <f>IF(SUM('Sales by Agent'!M507:O507)&gt;0,"YES","NO")</f>
        <v>NO</v>
      </c>
      <c r="P507" s="30" t="str">
        <f>IF(SUM('Sales by Agent'!N507:P507)&gt;0,"YES","NO")</f>
        <v>NO</v>
      </c>
      <c r="Q507" s="30" t="str">
        <f>IF(SUM('Sales by Agent'!O507:Q507)&gt;0,"YES","NO")</f>
        <v>NO</v>
      </c>
      <c r="R507" s="30" t="str">
        <f>IF(SUM('Sales by Agent'!P507:R507)&gt;0,"YES","NO")</f>
        <v>NO</v>
      </c>
      <c r="S507" s="30" t="str">
        <f>IF(SUM('Sales by Agent'!Q507:S507)&gt;0,"YES","NO")</f>
        <v>NO</v>
      </c>
      <c r="T507" s="30" t="str">
        <f>IF(SUM('Sales by Agent'!R507:T507)&gt;0,"YES","NO")</f>
        <v>NO</v>
      </c>
      <c r="U507" s="30" t="str">
        <f>IF(SUM('Sales by Agent'!S507:U507)&gt;0,"YES","NO")</f>
        <v>NO</v>
      </c>
      <c r="V507" s="30" t="str">
        <f>IF(SUM('Sales by Agent'!T507:V507)&gt;0,"YES","NO")</f>
        <v>NO</v>
      </c>
      <c r="W507" s="30" t="str">
        <f>IF(SUM('Sales by Agent'!U507:W507)&gt;0,"YES","NO")</f>
        <v>NO</v>
      </c>
      <c r="X507" s="30" t="str">
        <f>IF(SUM('Sales by Agent'!V507:X507)&gt;0,"YES","NO")</f>
        <v>NO</v>
      </c>
      <c r="Y507" s="30" t="str">
        <f>IF(SUM('Sales by Agent'!W507:Y507)&gt;0,"YES","NO")</f>
        <v>NO</v>
      </c>
      <c r="Z507" s="30" t="str">
        <f>IF(SUM('Sales by Agent'!X507:Z507)&gt;0,"YES","NO")</f>
        <v>NO</v>
      </c>
      <c r="AA507" s="30" t="str">
        <f>IF(SUM('Sales by Agent'!Y507:AA507)&gt;0,"YES","NO")</f>
        <v>NO</v>
      </c>
      <c r="AB507" s="30" t="str">
        <f>IF(SUM('Sales by Agent'!Z507:AB507)&gt;0,"YES","NO")</f>
        <v>NO</v>
      </c>
      <c r="AC507" s="30" t="str">
        <f>IF(SUM('Sales by Agent'!AA507:AC507)&gt;0,"YES","NO")</f>
        <v>NO</v>
      </c>
      <c r="AD507" s="30" t="str">
        <f>IF(SUM('Sales by Agent'!AB507:AD507)&gt;0,"YES","NO")</f>
        <v>NO</v>
      </c>
      <c r="AE507" s="30" t="str">
        <f>IF(SUM('Sales by Agent'!AC507:AE507)&gt;0,"YES","NO")</f>
        <v>NO</v>
      </c>
      <c r="AF507" s="30" t="str">
        <f>IF(SUM('Sales by Agent'!AD507:AF507)&gt;0,"YES","NO")</f>
        <v>NO</v>
      </c>
      <c r="AG507" s="30" t="str">
        <f>IF(SUM('Sales by Agent'!AE507:AG507)&gt;0,"YES","NO")</f>
        <v>NO</v>
      </c>
      <c r="AH507" s="30" t="str">
        <f>IF(SUM('Sales by Agent'!AF507:AH507)&gt;0,"YES","NO")</f>
        <v>NO</v>
      </c>
      <c r="AI507" s="30" t="str">
        <f>IF(SUM('Sales by Agent'!AG507:AI507)&gt;0,"YES","NO")</f>
        <v>NO</v>
      </c>
      <c r="AJ507" s="30" t="str">
        <f>IF(SUM('Sales by Agent'!AH507:AJ507)&gt;0,"YES","NO")</f>
        <v>NO</v>
      </c>
      <c r="AK507" s="30" t="str">
        <f>IF(SUM('Sales by Agent'!AI507:AK507)&gt;0,"YES","NO")</f>
        <v>NO</v>
      </c>
      <c r="AL507" s="30" t="str">
        <f>IF(SUM('Sales by Agent'!AJ507:AL507)&gt;0,"YES","NO")</f>
        <v>YES</v>
      </c>
      <c r="AM507" s="30" t="str">
        <f>IF(SUM('Sales by Agent'!AK507:AM507)&gt;0,"YES","NO")</f>
        <v>YES</v>
      </c>
      <c r="AN507" s="30" t="str">
        <f>IF(SUM('Sales by Agent'!AL507:AN507)&gt;0,"YES","NO")</f>
        <v>YES</v>
      </c>
      <c r="AO507" s="30" t="str">
        <f>IF(SUM('Sales by Agent'!AM507:AO507)&gt;0,"YES","NO")</f>
        <v>NO</v>
      </c>
      <c r="AP507" s="30" t="str">
        <f>IF(SUM('Sales by Agent'!AN507:AP507)&gt;0,"YES","NO")</f>
        <v>NO</v>
      </c>
      <c r="AQ507" s="30" t="str">
        <f>IF(SUM('Sales by Agent'!AO507:AQ507)&gt;0,"YES","NO")</f>
        <v>NO</v>
      </c>
      <c r="AR507" s="30" t="str">
        <f>IF(SUM('Sales by Agent'!AP507:AR507)&gt;0,"YES","NO")</f>
        <v>NO</v>
      </c>
      <c r="AS507" s="30" t="str">
        <f>IF(SUM('Sales by Agent'!AQ507:AS507)&gt;0,"YES","NO")</f>
        <v>NO</v>
      </c>
      <c r="AT507" s="30" t="str">
        <f>IF(SUM('Sales by Agent'!AR507:AT507)&gt;0,"YES","NO")</f>
        <v>NO</v>
      </c>
      <c r="AU507" s="30" t="str">
        <f>IF(SUM('Sales by Agent'!AS507:AU507)&gt;0,"YES","NO")</f>
        <v>NO</v>
      </c>
      <c r="AV507" s="30" t="str">
        <f>IF(SUM('Sales by Agent'!AT507:AV507)&gt;0,"YES","NO")</f>
        <v>NO</v>
      </c>
      <c r="AW507" s="87"/>
      <c r="AX507" t="str">
        <f t="shared" si="79"/>
        <v>NO</v>
      </c>
      <c r="AY507" t="str">
        <f t="shared" si="80"/>
        <v>NO</v>
      </c>
      <c r="AZ507" t="str">
        <f t="shared" si="81"/>
        <v>NO</v>
      </c>
      <c r="BA507" t="str">
        <f t="shared" si="82"/>
        <v>NO</v>
      </c>
      <c r="BB507" t="str">
        <f t="shared" si="83"/>
        <v>NO</v>
      </c>
      <c r="BC507" t="str">
        <f t="shared" si="84"/>
        <v>NO</v>
      </c>
      <c r="BD507" t="str">
        <f t="shared" si="85"/>
        <v>NO</v>
      </c>
      <c r="BE507" t="str">
        <f t="shared" si="86"/>
        <v>NO</v>
      </c>
      <c r="BF507" t="str">
        <f t="shared" si="87"/>
        <v>NO</v>
      </c>
      <c r="BG507" t="str">
        <f t="shared" si="88"/>
        <v>NO</v>
      </c>
      <c r="BH507" t="str">
        <f t="shared" si="78"/>
        <v>NEW INACTIVE</v>
      </c>
    </row>
    <row r="508" spans="1:60">
      <c r="A508" s="564" t="s">
        <v>1436</v>
      </c>
      <c r="B508" s="564" t="s">
        <v>2814</v>
      </c>
      <c r="C508" s="564" t="s">
        <v>775</v>
      </c>
      <c r="D508" s="564" t="s">
        <v>956</v>
      </c>
      <c r="E508" s="564" t="s">
        <v>1005</v>
      </c>
      <c r="F508" s="565">
        <v>8460540</v>
      </c>
      <c r="G508" s="31"/>
      <c r="H508" s="87"/>
      <c r="I508" s="30" t="str">
        <f>IF(SUM('Sales by Agent'!G508:I508)&gt;0,"YES","NO")</f>
        <v>NO</v>
      </c>
      <c r="J508" s="30" t="str">
        <f>IF(SUM('Sales by Agent'!H508:J508)&gt;0,"YES","NO")</f>
        <v>NO</v>
      </c>
      <c r="K508" s="30" t="str">
        <f>IF(SUM('Sales by Agent'!I508:K508)&gt;0,"YES","NO")</f>
        <v>NO</v>
      </c>
      <c r="L508" s="30" t="str">
        <f>IF(SUM('Sales by Agent'!J508:L508)&gt;0,"YES","NO")</f>
        <v>NO</v>
      </c>
      <c r="M508" s="30" t="str">
        <f>IF(SUM('Sales by Agent'!K508:M508)&gt;0,"YES","NO")</f>
        <v>NO</v>
      </c>
      <c r="N508" s="30" t="str">
        <f>IF(SUM('Sales by Agent'!L508:N508)&gt;0,"YES","NO")</f>
        <v>NO</v>
      </c>
      <c r="O508" s="30" t="str">
        <f>IF(SUM('Sales by Agent'!M508:O508)&gt;0,"YES","NO")</f>
        <v>NO</v>
      </c>
      <c r="P508" s="30" t="str">
        <f>IF(SUM('Sales by Agent'!N508:P508)&gt;0,"YES","NO")</f>
        <v>NO</v>
      </c>
      <c r="Q508" s="30" t="str">
        <f>IF(SUM('Sales by Agent'!O508:Q508)&gt;0,"YES","NO")</f>
        <v>NO</v>
      </c>
      <c r="R508" s="30" t="str">
        <f>IF(SUM('Sales by Agent'!P508:R508)&gt;0,"YES","NO")</f>
        <v>NO</v>
      </c>
      <c r="S508" s="30" t="str">
        <f>IF(SUM('Sales by Agent'!Q508:S508)&gt;0,"YES","NO")</f>
        <v>NO</v>
      </c>
      <c r="T508" s="30" t="str">
        <f>IF(SUM('Sales by Agent'!R508:T508)&gt;0,"YES","NO")</f>
        <v>NO</v>
      </c>
      <c r="U508" s="30" t="str">
        <f>IF(SUM('Sales by Agent'!S508:U508)&gt;0,"YES","NO")</f>
        <v>NO</v>
      </c>
      <c r="V508" s="30" t="str">
        <f>IF(SUM('Sales by Agent'!T508:V508)&gt;0,"YES","NO")</f>
        <v>NO</v>
      </c>
      <c r="W508" s="30" t="str">
        <f>IF(SUM('Sales by Agent'!U508:W508)&gt;0,"YES","NO")</f>
        <v>NO</v>
      </c>
      <c r="X508" s="30" t="str">
        <f>IF(SUM('Sales by Agent'!V508:X508)&gt;0,"YES","NO")</f>
        <v>NO</v>
      </c>
      <c r="Y508" s="30" t="str">
        <f>IF(SUM('Sales by Agent'!W508:Y508)&gt;0,"YES","NO")</f>
        <v>NO</v>
      </c>
      <c r="Z508" s="30" t="str">
        <f>IF(SUM('Sales by Agent'!X508:Z508)&gt;0,"YES","NO")</f>
        <v>NO</v>
      </c>
      <c r="AA508" s="30" t="str">
        <f>IF(SUM('Sales by Agent'!Y508:AA508)&gt;0,"YES","NO")</f>
        <v>NO</v>
      </c>
      <c r="AB508" s="30" t="str">
        <f>IF(SUM('Sales by Agent'!Z508:AB508)&gt;0,"YES","NO")</f>
        <v>NO</v>
      </c>
      <c r="AC508" s="30" t="str">
        <f>IF(SUM('Sales by Agent'!AA508:AC508)&gt;0,"YES","NO")</f>
        <v>NO</v>
      </c>
      <c r="AD508" s="30" t="str">
        <f>IF(SUM('Sales by Agent'!AB508:AD508)&gt;0,"YES","NO")</f>
        <v>NO</v>
      </c>
      <c r="AE508" s="30" t="str">
        <f>IF(SUM('Sales by Agent'!AC508:AE508)&gt;0,"YES","NO")</f>
        <v>NO</v>
      </c>
      <c r="AF508" s="30" t="str">
        <f>IF(SUM('Sales by Agent'!AD508:AF508)&gt;0,"YES","NO")</f>
        <v>NO</v>
      </c>
      <c r="AG508" s="30" t="str">
        <f>IF(SUM('Sales by Agent'!AE508:AG508)&gt;0,"YES","NO")</f>
        <v>NO</v>
      </c>
      <c r="AH508" s="30" t="str">
        <f>IF(SUM('Sales by Agent'!AF508:AH508)&gt;0,"YES","NO")</f>
        <v>NO</v>
      </c>
      <c r="AI508" s="30" t="str">
        <f>IF(SUM('Sales by Agent'!AG508:AI508)&gt;0,"YES","NO")</f>
        <v>NO</v>
      </c>
      <c r="AJ508" s="30" t="str">
        <f>IF(SUM('Sales by Agent'!AH508:AJ508)&gt;0,"YES","NO")</f>
        <v>NO</v>
      </c>
      <c r="AK508" s="30" t="str">
        <f>IF(SUM('Sales by Agent'!AI508:AK508)&gt;0,"YES","NO")</f>
        <v>NO</v>
      </c>
      <c r="AL508" s="30" t="str">
        <f>IF(SUM('Sales by Agent'!AJ508:AL508)&gt;0,"YES","NO")</f>
        <v>NO</v>
      </c>
      <c r="AM508" s="30" t="str">
        <f>IF(SUM('Sales by Agent'!AK508:AM508)&gt;0,"YES","NO")</f>
        <v>YES</v>
      </c>
      <c r="AN508" s="30" t="str">
        <f>IF(SUM('Sales by Agent'!AL508:AN508)&gt;0,"YES","NO")</f>
        <v>YES</v>
      </c>
      <c r="AO508" s="30" t="str">
        <f>IF(SUM('Sales by Agent'!AM508:AO508)&gt;0,"YES","NO")</f>
        <v>YES</v>
      </c>
      <c r="AP508" s="30" t="str">
        <f>IF(SUM('Sales by Agent'!AN508:AP508)&gt;0,"YES","NO")</f>
        <v>YES</v>
      </c>
      <c r="AQ508" s="30" t="str">
        <f>IF(SUM('Sales by Agent'!AO508:AQ508)&gt;0,"YES","NO")</f>
        <v>YES</v>
      </c>
      <c r="AR508" s="30" t="str">
        <f>IF(SUM('Sales by Agent'!AP508:AR508)&gt;0,"YES","NO")</f>
        <v>YES</v>
      </c>
      <c r="AS508" s="30" t="str">
        <f>IF(SUM('Sales by Agent'!AQ508:AS508)&gt;0,"YES","NO")</f>
        <v>YES</v>
      </c>
      <c r="AT508" s="30" t="str">
        <f>IF(SUM('Sales by Agent'!AR508:AT508)&gt;0,"YES","NO")</f>
        <v>YES</v>
      </c>
      <c r="AU508" s="30" t="str">
        <f>IF(SUM('Sales by Agent'!AS508:AU508)&gt;0,"YES","NO")</f>
        <v>YES</v>
      </c>
      <c r="AV508" s="30" t="str">
        <f>IF(SUM('Sales by Agent'!AT508:AV508)&gt;0,"YES","NO")</f>
        <v>YES</v>
      </c>
      <c r="AW508" s="87"/>
      <c r="AX508" t="str">
        <f t="shared" si="79"/>
        <v>NO</v>
      </c>
      <c r="AY508" t="str">
        <f t="shared" si="80"/>
        <v>NO</v>
      </c>
      <c r="AZ508" t="str">
        <f t="shared" si="81"/>
        <v>NO</v>
      </c>
      <c r="BA508" t="str">
        <f t="shared" si="82"/>
        <v>NO</v>
      </c>
      <c r="BB508" t="str">
        <f t="shared" si="83"/>
        <v>NO</v>
      </c>
      <c r="BC508" t="str">
        <f t="shared" si="84"/>
        <v>NO</v>
      </c>
      <c r="BD508" t="str">
        <f t="shared" si="85"/>
        <v>NO</v>
      </c>
      <c r="BE508" t="str">
        <f t="shared" si="86"/>
        <v>NO</v>
      </c>
      <c r="BF508" t="str">
        <f t="shared" si="87"/>
        <v>NO</v>
      </c>
      <c r="BG508" t="str">
        <f t="shared" si="88"/>
        <v>NO</v>
      </c>
      <c r="BH508" t="str">
        <f t="shared" si="78"/>
        <v>NO</v>
      </c>
    </row>
    <row r="509" spans="1:60">
      <c r="A509" s="564" t="s">
        <v>905</v>
      </c>
      <c r="B509" s="564" t="s">
        <v>2815</v>
      </c>
      <c r="C509" s="564" t="s">
        <v>775</v>
      </c>
      <c r="D509" s="564" t="s">
        <v>956</v>
      </c>
      <c r="E509" s="564" t="s">
        <v>1005</v>
      </c>
      <c r="F509" s="565">
        <v>417350</v>
      </c>
      <c r="G509" s="31"/>
      <c r="H509" s="31"/>
      <c r="I509" s="30" t="str">
        <f>IF(SUM('Sales by Agent'!G509:I509)&gt;0,"YES","NO")</f>
        <v>NO</v>
      </c>
      <c r="J509" s="30" t="str">
        <f>IF(SUM('Sales by Agent'!H509:J509)&gt;0,"YES","NO")</f>
        <v>NO</v>
      </c>
      <c r="K509" s="30" t="str">
        <f>IF(SUM('Sales by Agent'!I509:K509)&gt;0,"YES","NO")</f>
        <v>NO</v>
      </c>
      <c r="L509" s="30" t="str">
        <f>IF(SUM('Sales by Agent'!J509:L509)&gt;0,"YES","NO")</f>
        <v>NO</v>
      </c>
      <c r="M509" s="30" t="str">
        <f>IF(SUM('Sales by Agent'!K509:M509)&gt;0,"YES","NO")</f>
        <v>NO</v>
      </c>
      <c r="N509" s="30" t="str">
        <f>IF(SUM('Sales by Agent'!L509:N509)&gt;0,"YES","NO")</f>
        <v>NO</v>
      </c>
      <c r="O509" s="30" t="str">
        <f>IF(SUM('Sales by Agent'!M509:O509)&gt;0,"YES","NO")</f>
        <v>NO</v>
      </c>
      <c r="P509" s="30" t="str">
        <f>IF(SUM('Sales by Agent'!N509:P509)&gt;0,"YES","NO")</f>
        <v>NO</v>
      </c>
      <c r="Q509" s="30" t="str">
        <f>IF(SUM('Sales by Agent'!O509:Q509)&gt;0,"YES","NO")</f>
        <v>NO</v>
      </c>
      <c r="R509" s="30" t="str">
        <f>IF(SUM('Sales by Agent'!P509:R509)&gt;0,"YES","NO")</f>
        <v>NO</v>
      </c>
      <c r="S509" s="30" t="str">
        <f>IF(SUM('Sales by Agent'!Q509:S509)&gt;0,"YES","NO")</f>
        <v>NO</v>
      </c>
      <c r="T509" s="30" t="str">
        <f>IF(SUM('Sales by Agent'!R509:T509)&gt;0,"YES","NO")</f>
        <v>NO</v>
      </c>
      <c r="U509" s="30" t="str">
        <f>IF(SUM('Sales by Agent'!S509:U509)&gt;0,"YES","NO")</f>
        <v>NO</v>
      </c>
      <c r="V509" s="30" t="str">
        <f>IF(SUM('Sales by Agent'!T509:V509)&gt;0,"YES","NO")</f>
        <v>NO</v>
      </c>
      <c r="W509" s="30" t="str">
        <f>IF(SUM('Sales by Agent'!U509:W509)&gt;0,"YES","NO")</f>
        <v>NO</v>
      </c>
      <c r="X509" s="30" t="str">
        <f>IF(SUM('Sales by Agent'!V509:X509)&gt;0,"YES","NO")</f>
        <v>NO</v>
      </c>
      <c r="Y509" s="30" t="str">
        <f>IF(SUM('Sales by Agent'!W509:Y509)&gt;0,"YES","NO")</f>
        <v>NO</v>
      </c>
      <c r="Z509" s="30" t="str">
        <f>IF(SUM('Sales by Agent'!X509:Z509)&gt;0,"YES","NO")</f>
        <v>NO</v>
      </c>
      <c r="AA509" s="30" t="str">
        <f>IF(SUM('Sales by Agent'!Y509:AA509)&gt;0,"YES","NO")</f>
        <v>NO</v>
      </c>
      <c r="AB509" s="30" t="str">
        <f>IF(SUM('Sales by Agent'!Z509:AB509)&gt;0,"YES","NO")</f>
        <v>NO</v>
      </c>
      <c r="AC509" s="30" t="str">
        <f>IF(SUM('Sales by Agent'!AA509:AC509)&gt;0,"YES","NO")</f>
        <v>NO</v>
      </c>
      <c r="AD509" s="30" t="str">
        <f>IF(SUM('Sales by Agent'!AB509:AD509)&gt;0,"YES","NO")</f>
        <v>NO</v>
      </c>
      <c r="AE509" s="30" t="str">
        <f>IF(SUM('Sales by Agent'!AC509:AE509)&gt;0,"YES","NO")</f>
        <v>NO</v>
      </c>
      <c r="AF509" s="30" t="str">
        <f>IF(SUM('Sales by Agent'!AD509:AF509)&gt;0,"YES","NO")</f>
        <v>YES</v>
      </c>
      <c r="AG509" s="30" t="str">
        <f>IF(SUM('Sales by Agent'!AE509:AG509)&gt;0,"YES","NO")</f>
        <v>YES</v>
      </c>
      <c r="AH509" s="30" t="str">
        <f>IF(SUM('Sales by Agent'!AF509:AH509)&gt;0,"YES","NO")</f>
        <v>YES</v>
      </c>
      <c r="AI509" s="30" t="str">
        <f>IF(SUM('Sales by Agent'!AG509:AI509)&gt;0,"YES","NO")</f>
        <v>YES</v>
      </c>
      <c r="AJ509" s="30" t="str">
        <f>IF(SUM('Sales by Agent'!AH509:AJ509)&gt;0,"YES","NO")</f>
        <v>YES</v>
      </c>
      <c r="AK509" s="30" t="str">
        <f>IF(SUM('Sales by Agent'!AI509:AK509)&gt;0,"YES","NO")</f>
        <v>YES</v>
      </c>
      <c r="AL509" s="30" t="str">
        <f>IF(SUM('Sales by Agent'!AJ509:AL509)&gt;0,"YES","NO")</f>
        <v>YES</v>
      </c>
      <c r="AM509" s="30" t="str">
        <f>IF(SUM('Sales by Agent'!AK509:AM509)&gt;0,"YES","NO")</f>
        <v>YES</v>
      </c>
      <c r="AN509" s="30" t="str">
        <f>IF(SUM('Sales by Agent'!AL509:AN509)&gt;0,"YES","NO")</f>
        <v>YES</v>
      </c>
      <c r="AO509" s="30" t="str">
        <f>IF(SUM('Sales by Agent'!AM509:AO509)&gt;0,"YES","NO")</f>
        <v>NO</v>
      </c>
      <c r="AP509" s="30" t="str">
        <f>IF(SUM('Sales by Agent'!AN509:AP509)&gt;0,"YES","NO")</f>
        <v>NO</v>
      </c>
      <c r="AQ509" s="30" t="str">
        <f>IF(SUM('Sales by Agent'!AO509:AQ509)&gt;0,"YES","NO")</f>
        <v>NO</v>
      </c>
      <c r="AR509" s="30" t="str">
        <f>IF(SUM('Sales by Agent'!AP509:AR509)&gt;0,"YES","NO")</f>
        <v>NO</v>
      </c>
      <c r="AS509" s="30" t="str">
        <f>IF(SUM('Sales by Agent'!AQ509:AS509)&gt;0,"YES","NO")</f>
        <v>YES</v>
      </c>
      <c r="AT509" s="30" t="str">
        <f>IF(SUM('Sales by Agent'!AR509:AT509)&gt;0,"YES","NO")</f>
        <v>YES</v>
      </c>
      <c r="AU509" s="30" t="str">
        <f>IF(SUM('Sales by Agent'!AS509:AU509)&gt;0,"YES","NO")</f>
        <v>YES</v>
      </c>
      <c r="AV509" s="30" t="str">
        <f>IF(SUM('Sales by Agent'!AT509:AV509)&gt;0,"YES","NO")</f>
        <v>YES</v>
      </c>
      <c r="AW509" s="87"/>
      <c r="AX509" t="str">
        <f t="shared" si="79"/>
        <v>NO</v>
      </c>
      <c r="AY509" t="str">
        <f t="shared" si="80"/>
        <v>NO</v>
      </c>
      <c r="AZ509" t="str">
        <f t="shared" si="81"/>
        <v>NO</v>
      </c>
      <c r="BA509" t="str">
        <f t="shared" si="82"/>
        <v>NO</v>
      </c>
      <c r="BB509" t="str">
        <f t="shared" si="83"/>
        <v>NO</v>
      </c>
      <c r="BC509" t="str">
        <f t="shared" si="84"/>
        <v>NO</v>
      </c>
      <c r="BD509" t="str">
        <f t="shared" si="85"/>
        <v>NO</v>
      </c>
      <c r="BE509" t="str">
        <f t="shared" si="86"/>
        <v>NO</v>
      </c>
      <c r="BF509" t="str">
        <f t="shared" si="87"/>
        <v>NO</v>
      </c>
      <c r="BG509" t="str">
        <f t="shared" si="88"/>
        <v>NO</v>
      </c>
      <c r="BH509" t="str">
        <f t="shared" si="78"/>
        <v>NEW INACTIVE</v>
      </c>
    </row>
    <row r="510" spans="1:60">
      <c r="A510" s="564" t="s">
        <v>1468</v>
      </c>
      <c r="B510" s="564" t="s">
        <v>2816</v>
      </c>
      <c r="C510" s="564" t="s">
        <v>775</v>
      </c>
      <c r="D510" s="564" t="s">
        <v>956</v>
      </c>
      <c r="E510" s="564" t="s">
        <v>1005</v>
      </c>
      <c r="F510" s="565">
        <v>3561857.4</v>
      </c>
      <c r="G510" s="30"/>
      <c r="H510" s="30"/>
      <c r="I510" s="30" t="str">
        <f>IF(SUM('Sales by Agent'!G510:I510)&gt;0,"YES","NO")</f>
        <v>NO</v>
      </c>
      <c r="J510" s="30" t="str">
        <f>IF(SUM('Sales by Agent'!H510:J510)&gt;0,"YES","NO")</f>
        <v>NO</v>
      </c>
      <c r="K510" s="30" t="str">
        <f>IF(SUM('Sales by Agent'!I510:K510)&gt;0,"YES","NO")</f>
        <v>NO</v>
      </c>
      <c r="L510" s="30" t="str">
        <f>IF(SUM('Sales by Agent'!J510:L510)&gt;0,"YES","NO")</f>
        <v>NO</v>
      </c>
      <c r="M510" s="30" t="str">
        <f>IF(SUM('Sales by Agent'!K510:M510)&gt;0,"YES","NO")</f>
        <v>NO</v>
      </c>
      <c r="N510" s="30" t="str">
        <f>IF(SUM('Sales by Agent'!L510:N510)&gt;0,"YES","NO")</f>
        <v>NO</v>
      </c>
      <c r="O510" s="30" t="str">
        <f>IF(SUM('Sales by Agent'!M510:O510)&gt;0,"YES","NO")</f>
        <v>NO</v>
      </c>
      <c r="P510" s="30" t="str">
        <f>IF(SUM('Sales by Agent'!N510:P510)&gt;0,"YES","NO")</f>
        <v>NO</v>
      </c>
      <c r="Q510" s="30" t="str">
        <f>IF(SUM('Sales by Agent'!O510:Q510)&gt;0,"YES","NO")</f>
        <v>NO</v>
      </c>
      <c r="R510" s="30" t="str">
        <f>IF(SUM('Sales by Agent'!P510:R510)&gt;0,"YES","NO")</f>
        <v>NO</v>
      </c>
      <c r="S510" s="30" t="str">
        <f>IF(SUM('Sales by Agent'!Q510:S510)&gt;0,"YES","NO")</f>
        <v>NO</v>
      </c>
      <c r="T510" s="30" t="str">
        <f>IF(SUM('Sales by Agent'!R510:T510)&gt;0,"YES","NO")</f>
        <v>NO</v>
      </c>
      <c r="U510" s="30" t="str">
        <f>IF(SUM('Sales by Agent'!S510:U510)&gt;0,"YES","NO")</f>
        <v>NO</v>
      </c>
      <c r="V510" s="30" t="str">
        <f>IF(SUM('Sales by Agent'!T510:V510)&gt;0,"YES","NO")</f>
        <v>NO</v>
      </c>
      <c r="W510" s="30" t="str">
        <f>IF(SUM('Sales by Agent'!U510:W510)&gt;0,"YES","NO")</f>
        <v>NO</v>
      </c>
      <c r="X510" s="30" t="str">
        <f>IF(SUM('Sales by Agent'!V510:X510)&gt;0,"YES","NO")</f>
        <v>NO</v>
      </c>
      <c r="Y510" s="30" t="str">
        <f>IF(SUM('Sales by Agent'!W510:Y510)&gt;0,"YES","NO")</f>
        <v>NO</v>
      </c>
      <c r="Z510" s="30" t="str">
        <f>IF(SUM('Sales by Agent'!X510:Z510)&gt;0,"YES","NO")</f>
        <v>NO</v>
      </c>
      <c r="AA510" s="30" t="str">
        <f>IF(SUM('Sales by Agent'!Y510:AA510)&gt;0,"YES","NO")</f>
        <v>NO</v>
      </c>
      <c r="AB510" s="30" t="str">
        <f>IF(SUM('Sales by Agent'!Z510:AB510)&gt;0,"YES","NO")</f>
        <v>NO</v>
      </c>
      <c r="AC510" s="30" t="str">
        <f>IF(SUM('Sales by Agent'!AA510:AC510)&gt;0,"YES","NO")</f>
        <v>NO</v>
      </c>
      <c r="AD510" s="30" t="str">
        <f>IF(SUM('Sales by Agent'!AB510:AD510)&gt;0,"YES","NO")</f>
        <v>NO</v>
      </c>
      <c r="AE510" s="30" t="str">
        <f>IF(SUM('Sales by Agent'!AC510:AE510)&gt;0,"YES","NO")</f>
        <v>NO</v>
      </c>
      <c r="AF510" s="30" t="str">
        <f>IF(SUM('Sales by Agent'!AD510:AF510)&gt;0,"YES","NO")</f>
        <v>NO</v>
      </c>
      <c r="AG510" s="30" t="str">
        <f>IF(SUM('Sales by Agent'!AE510:AG510)&gt;0,"YES","NO")</f>
        <v>NO</v>
      </c>
      <c r="AH510" s="30" t="str">
        <f>IF(SUM('Sales by Agent'!AF510:AH510)&gt;0,"YES","NO")</f>
        <v>NO</v>
      </c>
      <c r="AI510" s="30" t="str">
        <f>IF(SUM('Sales by Agent'!AG510:AI510)&gt;0,"YES","NO")</f>
        <v>NO</v>
      </c>
      <c r="AJ510" s="30" t="str">
        <f>IF(SUM('Sales by Agent'!AH510:AJ510)&gt;0,"YES","NO")</f>
        <v>NO</v>
      </c>
      <c r="AK510" s="30" t="str">
        <f>IF(SUM('Sales by Agent'!AI510:AK510)&gt;0,"YES","NO")</f>
        <v>NO</v>
      </c>
      <c r="AL510" s="30" t="str">
        <f>IF(SUM('Sales by Agent'!AJ510:AL510)&gt;0,"YES","NO")</f>
        <v>NO</v>
      </c>
      <c r="AM510" s="30" t="str">
        <f>IF(SUM('Sales by Agent'!AK510:AM510)&gt;0,"YES","NO")</f>
        <v>NO</v>
      </c>
      <c r="AN510" s="30" t="str">
        <f>IF(SUM('Sales by Agent'!AL510:AN510)&gt;0,"YES","NO")</f>
        <v>YES</v>
      </c>
      <c r="AO510" s="30" t="str">
        <f>IF(SUM('Sales by Agent'!AM510:AO510)&gt;0,"YES","NO")</f>
        <v>YES</v>
      </c>
      <c r="AP510" s="30" t="str">
        <f>IF(SUM('Sales by Agent'!AN510:AP510)&gt;0,"YES","NO")</f>
        <v>YES</v>
      </c>
      <c r="AQ510" s="30" t="str">
        <f>IF(SUM('Sales by Agent'!AO510:AQ510)&gt;0,"YES","NO")</f>
        <v>YES</v>
      </c>
      <c r="AR510" s="30" t="str">
        <f>IF(SUM('Sales by Agent'!AP510:AR510)&gt;0,"YES","NO")</f>
        <v>YES</v>
      </c>
      <c r="AS510" s="30" t="str">
        <f>IF(SUM('Sales by Agent'!AQ510:AS510)&gt;0,"YES","NO")</f>
        <v>YES</v>
      </c>
      <c r="AT510" s="30" t="str">
        <f>IF(SUM('Sales by Agent'!AR510:AT510)&gt;0,"YES","NO")</f>
        <v>YES</v>
      </c>
      <c r="AU510" s="30" t="str">
        <f>IF(SUM('Sales by Agent'!AS510:AU510)&gt;0,"YES","NO")</f>
        <v>YES</v>
      </c>
      <c r="AV510" s="30" t="str">
        <f>IF(SUM('Sales by Agent'!AT510:AV510)&gt;0,"YES","NO")</f>
        <v>YES</v>
      </c>
      <c r="AW510" s="87"/>
      <c r="AX510" t="str">
        <f t="shared" si="79"/>
        <v>NO</v>
      </c>
      <c r="AY510" t="str">
        <f t="shared" si="80"/>
        <v>NO</v>
      </c>
      <c r="AZ510" t="str">
        <f t="shared" si="81"/>
        <v>NO</v>
      </c>
      <c r="BA510" t="str">
        <f t="shared" si="82"/>
        <v>NO</v>
      </c>
      <c r="BB510" t="str">
        <f t="shared" si="83"/>
        <v>NO</v>
      </c>
      <c r="BC510" t="str">
        <f t="shared" si="84"/>
        <v>NO</v>
      </c>
      <c r="BD510" t="str">
        <f t="shared" si="85"/>
        <v>NO</v>
      </c>
      <c r="BE510" t="str">
        <f t="shared" si="86"/>
        <v>NO</v>
      </c>
      <c r="BF510" t="str">
        <f t="shared" si="87"/>
        <v>NO</v>
      </c>
      <c r="BG510" t="str">
        <f t="shared" si="88"/>
        <v>NO</v>
      </c>
      <c r="BH510" t="str">
        <f t="shared" si="78"/>
        <v>NO</v>
      </c>
    </row>
    <row r="511" spans="1:60">
      <c r="A511" s="564" t="s">
        <v>387</v>
      </c>
      <c r="B511" s="564" t="s">
        <v>2685</v>
      </c>
      <c r="C511" s="564" t="s">
        <v>775</v>
      </c>
      <c r="D511" s="564" t="s">
        <v>956</v>
      </c>
      <c r="E511" s="564" t="s">
        <v>1005</v>
      </c>
      <c r="F511" s="565">
        <v>505950</v>
      </c>
      <c r="G511" s="31"/>
      <c r="H511" s="31"/>
      <c r="I511" s="30" t="str">
        <f>IF(SUM('Sales by Agent'!G511:I511)&gt;0,"YES","NO")</f>
        <v>NO</v>
      </c>
      <c r="J511" s="30" t="str">
        <f>IF(SUM('Sales by Agent'!H511:J511)&gt;0,"YES","NO")</f>
        <v>NO</v>
      </c>
      <c r="K511" s="30" t="str">
        <f>IF(SUM('Sales by Agent'!I511:K511)&gt;0,"YES","NO")</f>
        <v>NO</v>
      </c>
      <c r="L511" s="30" t="str">
        <f>IF(SUM('Sales by Agent'!J511:L511)&gt;0,"YES","NO")</f>
        <v>NO</v>
      </c>
      <c r="M511" s="30" t="str">
        <f>IF(SUM('Sales by Agent'!K511:M511)&gt;0,"YES","NO")</f>
        <v>NO</v>
      </c>
      <c r="N511" s="30" t="str">
        <f>IF(SUM('Sales by Agent'!L511:N511)&gt;0,"YES","NO")</f>
        <v>NO</v>
      </c>
      <c r="O511" s="30" t="str">
        <f>IF(SUM('Sales by Agent'!M511:O511)&gt;0,"YES","NO")</f>
        <v>NO</v>
      </c>
      <c r="P511" s="30" t="str">
        <f>IF(SUM('Sales by Agent'!N511:P511)&gt;0,"YES","NO")</f>
        <v>NO</v>
      </c>
      <c r="Q511" s="30" t="str">
        <f>IF(SUM('Sales by Agent'!O511:Q511)&gt;0,"YES","NO")</f>
        <v>NO</v>
      </c>
      <c r="R511" s="30" t="str">
        <f>IF(SUM('Sales by Agent'!P511:R511)&gt;0,"YES","NO")</f>
        <v>NO</v>
      </c>
      <c r="S511" s="30" t="str">
        <f>IF(SUM('Sales by Agent'!Q511:S511)&gt;0,"YES","NO")</f>
        <v>NO</v>
      </c>
      <c r="T511" s="30" t="str">
        <f>IF(SUM('Sales by Agent'!R511:T511)&gt;0,"YES","NO")</f>
        <v>NO</v>
      </c>
      <c r="U511" s="30" t="str">
        <f>IF(SUM('Sales by Agent'!S511:U511)&gt;0,"YES","NO")</f>
        <v>NO</v>
      </c>
      <c r="V511" s="30" t="str">
        <f>IF(SUM('Sales by Agent'!T511:V511)&gt;0,"YES","NO")</f>
        <v>NO</v>
      </c>
      <c r="W511" s="30" t="str">
        <f>IF(SUM('Sales by Agent'!U511:W511)&gt;0,"YES","NO")</f>
        <v>NO</v>
      </c>
      <c r="X511" s="30" t="str">
        <f>IF(SUM('Sales by Agent'!V511:X511)&gt;0,"YES","NO")</f>
        <v>NO</v>
      </c>
      <c r="Y511" s="30" t="str">
        <f>IF(SUM('Sales by Agent'!W511:Y511)&gt;0,"YES","NO")</f>
        <v>NO</v>
      </c>
      <c r="Z511" s="30" t="str">
        <f>IF(SUM('Sales by Agent'!X511:Z511)&gt;0,"YES","NO")</f>
        <v>NO</v>
      </c>
      <c r="AA511" s="30" t="str">
        <f>IF(SUM('Sales by Agent'!Y511:AA511)&gt;0,"YES","NO")</f>
        <v>NO</v>
      </c>
      <c r="AB511" s="30" t="str">
        <f>IF(SUM('Sales by Agent'!Z511:AB511)&gt;0,"YES","NO")</f>
        <v>NO</v>
      </c>
      <c r="AC511" s="30" t="str">
        <f>IF(SUM('Sales by Agent'!AA511:AC511)&gt;0,"YES","NO")</f>
        <v>NO</v>
      </c>
      <c r="AD511" s="30" t="str">
        <f>IF(SUM('Sales by Agent'!AB511:AD511)&gt;0,"YES","NO")</f>
        <v>YES</v>
      </c>
      <c r="AE511" s="30" t="str">
        <f>IF(SUM('Sales by Agent'!AC511:AE511)&gt;0,"YES","NO")</f>
        <v>YES</v>
      </c>
      <c r="AF511" s="30" t="str">
        <f>IF(SUM('Sales by Agent'!AD511:AF511)&gt;0,"YES","NO")</f>
        <v>YES</v>
      </c>
      <c r="AG511" s="30" t="str">
        <f>IF(SUM('Sales by Agent'!AE511:AG511)&gt;0,"YES","NO")</f>
        <v>YES</v>
      </c>
      <c r="AH511" s="30" t="str">
        <f>IF(SUM('Sales by Agent'!AF511:AH511)&gt;0,"YES","NO")</f>
        <v>NO</v>
      </c>
      <c r="AI511" s="30" t="str">
        <f>IF(SUM('Sales by Agent'!AG511:AI511)&gt;0,"YES","NO")</f>
        <v>NO</v>
      </c>
      <c r="AJ511" s="30" t="str">
        <f>IF(SUM('Sales by Agent'!AH511:AJ511)&gt;0,"YES","NO")</f>
        <v>NO</v>
      </c>
      <c r="AK511" s="30" t="str">
        <f>IF(SUM('Sales by Agent'!AI511:AK511)&gt;0,"YES","NO")</f>
        <v>NO</v>
      </c>
      <c r="AL511" s="30" t="str">
        <f>IF(SUM('Sales by Agent'!AJ511:AL511)&gt;0,"YES","NO")</f>
        <v>NO</v>
      </c>
      <c r="AM511" s="30" t="str">
        <f>IF(SUM('Sales by Agent'!AK511:AM511)&gt;0,"YES","NO")</f>
        <v>NO</v>
      </c>
      <c r="AN511" s="30" t="str">
        <f>IF(SUM('Sales by Agent'!AL511:AN511)&gt;0,"YES","NO")</f>
        <v>NO</v>
      </c>
      <c r="AO511" s="30" t="str">
        <f>IF(SUM('Sales by Agent'!AM511:AO511)&gt;0,"YES","NO")</f>
        <v>NO</v>
      </c>
      <c r="AP511" s="30" t="str">
        <f>IF(SUM('Sales by Agent'!AN511:AP511)&gt;0,"YES","NO")</f>
        <v>NO</v>
      </c>
      <c r="AQ511" s="30" t="str">
        <f>IF(SUM('Sales by Agent'!AO511:AQ511)&gt;0,"YES","NO")</f>
        <v>NO</v>
      </c>
      <c r="AR511" s="30" t="str">
        <f>IF(SUM('Sales by Agent'!AP511:AR511)&gt;0,"YES","NO")</f>
        <v>NO</v>
      </c>
      <c r="AS511" s="30" t="str">
        <f>IF(SUM('Sales by Agent'!AQ511:AS511)&gt;0,"YES","NO")</f>
        <v>NO</v>
      </c>
      <c r="AT511" s="30" t="str">
        <f>IF(SUM('Sales by Agent'!AR511:AT511)&gt;0,"YES","NO")</f>
        <v>NO</v>
      </c>
      <c r="AU511" s="30" t="str">
        <f>IF(SUM('Sales by Agent'!AS511:AU511)&gt;0,"YES","NO")</f>
        <v>NO</v>
      </c>
      <c r="AV511" s="30" t="str">
        <f>IF(SUM('Sales by Agent'!AT511:AV511)&gt;0,"YES","NO")</f>
        <v>NO</v>
      </c>
      <c r="AW511" s="87"/>
      <c r="AX511" t="str">
        <f t="shared" si="79"/>
        <v>NO</v>
      </c>
      <c r="AY511" t="str">
        <f t="shared" si="80"/>
        <v>NO</v>
      </c>
      <c r="AZ511" t="str">
        <f t="shared" si="81"/>
        <v>NO</v>
      </c>
      <c r="BA511" t="str">
        <f t="shared" si="82"/>
        <v>NEW INACTIVE</v>
      </c>
      <c r="BB511" t="str">
        <f t="shared" si="83"/>
        <v>NO</v>
      </c>
      <c r="BC511" t="str">
        <f t="shared" si="84"/>
        <v>NO</v>
      </c>
      <c r="BD511" t="str">
        <f t="shared" si="85"/>
        <v>NO</v>
      </c>
      <c r="BE511" t="str">
        <f t="shared" si="86"/>
        <v>NO</v>
      </c>
      <c r="BF511" t="str">
        <f t="shared" si="87"/>
        <v>NO</v>
      </c>
      <c r="BG511" t="str">
        <f t="shared" si="88"/>
        <v>NO</v>
      </c>
      <c r="BH511" t="str">
        <f t="shared" si="78"/>
        <v>NO</v>
      </c>
    </row>
    <row r="512" spans="1:60">
      <c r="A512" s="564" t="s">
        <v>870</v>
      </c>
      <c r="B512" s="564" t="s">
        <v>2817</v>
      </c>
      <c r="C512" s="564" t="s">
        <v>775</v>
      </c>
      <c r="D512" s="564" t="s">
        <v>956</v>
      </c>
      <c r="E512" s="564" t="s">
        <v>1005</v>
      </c>
      <c r="F512" s="565">
        <v>637000</v>
      </c>
      <c r="G512" s="31"/>
      <c r="H512" s="31"/>
      <c r="I512" s="30" t="str">
        <f>IF(SUM('Sales by Agent'!G512:I512)&gt;0,"YES","NO")</f>
        <v>NO</v>
      </c>
      <c r="J512" s="30" t="str">
        <f>IF(SUM('Sales by Agent'!H512:J512)&gt;0,"YES","NO")</f>
        <v>NO</v>
      </c>
      <c r="K512" s="30" t="str">
        <f>IF(SUM('Sales by Agent'!I512:K512)&gt;0,"YES","NO")</f>
        <v>NO</v>
      </c>
      <c r="L512" s="30" t="str">
        <f>IF(SUM('Sales by Agent'!J512:L512)&gt;0,"YES","NO")</f>
        <v>NO</v>
      </c>
      <c r="M512" s="30" t="str">
        <f>IF(SUM('Sales by Agent'!K512:M512)&gt;0,"YES","NO")</f>
        <v>NO</v>
      </c>
      <c r="N512" s="30" t="str">
        <f>IF(SUM('Sales by Agent'!L512:N512)&gt;0,"YES","NO")</f>
        <v>NO</v>
      </c>
      <c r="O512" s="30" t="str">
        <f>IF(SUM('Sales by Agent'!M512:O512)&gt;0,"YES","NO")</f>
        <v>NO</v>
      </c>
      <c r="P512" s="30" t="str">
        <f>IF(SUM('Sales by Agent'!N512:P512)&gt;0,"YES","NO")</f>
        <v>NO</v>
      </c>
      <c r="Q512" s="30" t="str">
        <f>IF(SUM('Sales by Agent'!O512:Q512)&gt;0,"YES","NO")</f>
        <v>NO</v>
      </c>
      <c r="R512" s="30" t="str">
        <f>IF(SUM('Sales by Agent'!P512:R512)&gt;0,"YES","NO")</f>
        <v>NO</v>
      </c>
      <c r="S512" s="30" t="str">
        <f>IF(SUM('Sales by Agent'!Q512:S512)&gt;0,"YES","NO")</f>
        <v>NO</v>
      </c>
      <c r="T512" s="30" t="str">
        <f>IF(SUM('Sales by Agent'!R512:T512)&gt;0,"YES","NO")</f>
        <v>NO</v>
      </c>
      <c r="U512" s="30" t="str">
        <f>IF(SUM('Sales by Agent'!S512:U512)&gt;0,"YES","NO")</f>
        <v>NO</v>
      </c>
      <c r="V512" s="30" t="str">
        <f>IF(SUM('Sales by Agent'!T512:V512)&gt;0,"YES","NO")</f>
        <v>NO</v>
      </c>
      <c r="W512" s="30" t="str">
        <f>IF(SUM('Sales by Agent'!U512:W512)&gt;0,"YES","NO")</f>
        <v>NO</v>
      </c>
      <c r="X512" s="30" t="str">
        <f>IF(SUM('Sales by Agent'!V512:X512)&gt;0,"YES","NO")</f>
        <v>NO</v>
      </c>
      <c r="Y512" s="30" t="str">
        <f>IF(SUM('Sales by Agent'!W512:Y512)&gt;0,"YES","NO")</f>
        <v>NO</v>
      </c>
      <c r="Z512" s="30" t="str">
        <f>IF(SUM('Sales by Agent'!X512:Z512)&gt;0,"YES","NO")</f>
        <v>NO</v>
      </c>
      <c r="AA512" s="30" t="str">
        <f>IF(SUM('Sales by Agent'!Y512:AA512)&gt;0,"YES","NO")</f>
        <v>NO</v>
      </c>
      <c r="AB512" s="30" t="str">
        <f>IF(SUM('Sales by Agent'!Z512:AB512)&gt;0,"YES","NO")</f>
        <v>NO</v>
      </c>
      <c r="AC512" s="30" t="str">
        <f>IF(SUM('Sales by Agent'!AA512:AC512)&gt;0,"YES","NO")</f>
        <v>NO</v>
      </c>
      <c r="AD512" s="30" t="str">
        <f>IF(SUM('Sales by Agent'!AB512:AD512)&gt;0,"YES","NO")</f>
        <v>YES</v>
      </c>
      <c r="AE512" s="30" t="str">
        <f>IF(SUM('Sales by Agent'!AC512:AE512)&gt;0,"YES","NO")</f>
        <v>YES</v>
      </c>
      <c r="AF512" s="30" t="str">
        <f>IF(SUM('Sales by Agent'!AD512:AF512)&gt;0,"YES","NO")</f>
        <v>YES</v>
      </c>
      <c r="AG512" s="30" t="str">
        <f>IF(SUM('Sales by Agent'!AE512:AG512)&gt;0,"YES","NO")</f>
        <v>NO</v>
      </c>
      <c r="AH512" s="30" t="str">
        <f>IF(SUM('Sales by Agent'!AF512:AH512)&gt;0,"YES","NO")</f>
        <v>YES</v>
      </c>
      <c r="AI512" s="30" t="str">
        <f>IF(SUM('Sales by Agent'!AG512:AI512)&gt;0,"YES","NO")</f>
        <v>YES</v>
      </c>
      <c r="AJ512" s="30" t="str">
        <f>IF(SUM('Sales by Agent'!AH512:AJ512)&gt;0,"YES","NO")</f>
        <v>YES</v>
      </c>
      <c r="AK512" s="30" t="str">
        <f>IF(SUM('Sales by Agent'!AI512:AK512)&gt;0,"YES","NO")</f>
        <v>YES</v>
      </c>
      <c r="AL512" s="30" t="str">
        <f>IF(SUM('Sales by Agent'!AJ512:AL512)&gt;0,"YES","NO")</f>
        <v>YES</v>
      </c>
      <c r="AM512" s="30" t="str">
        <f>IF(SUM('Sales by Agent'!AK512:AM512)&gt;0,"YES","NO")</f>
        <v>NO</v>
      </c>
      <c r="AN512" s="30" t="str">
        <f>IF(SUM('Sales by Agent'!AL512:AN512)&gt;0,"YES","NO")</f>
        <v>NO</v>
      </c>
      <c r="AO512" s="30" t="str">
        <f>IF(SUM('Sales by Agent'!AM512:AO512)&gt;0,"YES","NO")</f>
        <v>NO</v>
      </c>
      <c r="AP512" s="30" t="str">
        <f>IF(SUM('Sales by Agent'!AN512:AP512)&gt;0,"YES","NO")</f>
        <v>NO</v>
      </c>
      <c r="AQ512" s="30" t="str">
        <f>IF(SUM('Sales by Agent'!AO512:AQ512)&gt;0,"YES","NO")</f>
        <v>NO</v>
      </c>
      <c r="AR512" s="30" t="str">
        <f>IF(SUM('Sales by Agent'!AP512:AR512)&gt;0,"YES","NO")</f>
        <v>NO</v>
      </c>
      <c r="AS512" s="30" t="str">
        <f>IF(SUM('Sales by Agent'!AQ512:AS512)&gt;0,"YES","NO")</f>
        <v>NO</v>
      </c>
      <c r="AT512" s="30" t="str">
        <f>IF(SUM('Sales by Agent'!AR512:AT512)&gt;0,"YES","NO")</f>
        <v>NO</v>
      </c>
      <c r="AU512" s="30" t="str">
        <f>IF(SUM('Sales by Agent'!AS512:AU512)&gt;0,"YES","NO")</f>
        <v>NO</v>
      </c>
      <c r="AV512" s="30" t="str">
        <f>IF(SUM('Sales by Agent'!AT512:AV512)&gt;0,"YES","NO")</f>
        <v>NO</v>
      </c>
      <c r="AW512" s="87"/>
      <c r="AX512" t="str">
        <f t="shared" si="79"/>
        <v>NO</v>
      </c>
      <c r="AY512" t="str">
        <f t="shared" si="80"/>
        <v>NO</v>
      </c>
      <c r="AZ512" t="str">
        <f t="shared" si="81"/>
        <v>NEW INACTIVE</v>
      </c>
      <c r="BA512" t="str">
        <f t="shared" si="82"/>
        <v>NO</v>
      </c>
      <c r="BB512" t="str">
        <f t="shared" si="83"/>
        <v>NO</v>
      </c>
      <c r="BC512" t="str">
        <f t="shared" si="84"/>
        <v>NO</v>
      </c>
      <c r="BD512" t="str">
        <f t="shared" si="85"/>
        <v>NO</v>
      </c>
      <c r="BE512" t="str">
        <f t="shared" si="86"/>
        <v>NO</v>
      </c>
      <c r="BF512" t="str">
        <f t="shared" si="87"/>
        <v>NEW INACTIVE</v>
      </c>
      <c r="BG512" t="str">
        <f t="shared" si="88"/>
        <v>NO</v>
      </c>
      <c r="BH512" t="str">
        <f t="shared" si="78"/>
        <v>NO</v>
      </c>
    </row>
    <row r="513" spans="1:60">
      <c r="A513" s="564" t="s">
        <v>807</v>
      </c>
      <c r="B513" s="564" t="s">
        <v>2818</v>
      </c>
      <c r="C513" s="564" t="s">
        <v>775</v>
      </c>
      <c r="D513" s="564" t="s">
        <v>956</v>
      </c>
      <c r="E513" s="564" t="s">
        <v>1005</v>
      </c>
      <c r="F513" s="565">
        <v>592500</v>
      </c>
      <c r="G513" s="87"/>
      <c r="H513" s="87"/>
      <c r="I513" s="30" t="str">
        <f>IF(SUM('Sales by Agent'!G513:I513)&gt;0,"YES","NO")</f>
        <v>NO</v>
      </c>
      <c r="J513" s="30" t="str">
        <f>IF(SUM('Sales by Agent'!H513:J513)&gt;0,"YES","NO")</f>
        <v>NO</v>
      </c>
      <c r="K513" s="30" t="str">
        <f>IF(SUM('Sales by Agent'!I513:K513)&gt;0,"YES","NO")</f>
        <v>NO</v>
      </c>
      <c r="L513" s="30" t="str">
        <f>IF(SUM('Sales by Agent'!J513:L513)&gt;0,"YES","NO")</f>
        <v>NO</v>
      </c>
      <c r="M513" s="30" t="str">
        <f>IF(SUM('Sales by Agent'!K513:M513)&gt;0,"YES","NO")</f>
        <v>NO</v>
      </c>
      <c r="N513" s="30" t="str">
        <f>IF(SUM('Sales by Agent'!L513:N513)&gt;0,"YES","NO")</f>
        <v>NO</v>
      </c>
      <c r="O513" s="30" t="str">
        <f>IF(SUM('Sales by Agent'!M513:O513)&gt;0,"YES","NO")</f>
        <v>NO</v>
      </c>
      <c r="P513" s="30" t="str">
        <f>IF(SUM('Sales by Agent'!N513:P513)&gt;0,"YES","NO")</f>
        <v>NO</v>
      </c>
      <c r="Q513" s="30" t="str">
        <f>IF(SUM('Sales by Agent'!O513:Q513)&gt;0,"YES","NO")</f>
        <v>NO</v>
      </c>
      <c r="R513" s="30" t="str">
        <f>IF(SUM('Sales by Agent'!P513:R513)&gt;0,"YES","NO")</f>
        <v>NO</v>
      </c>
      <c r="S513" s="30" t="str">
        <f>IF(SUM('Sales by Agent'!Q513:S513)&gt;0,"YES","NO")</f>
        <v>NO</v>
      </c>
      <c r="T513" s="30" t="str">
        <f>IF(SUM('Sales by Agent'!R513:T513)&gt;0,"YES","NO")</f>
        <v>NO</v>
      </c>
      <c r="U513" s="30" t="str">
        <f>IF(SUM('Sales by Agent'!S513:U513)&gt;0,"YES","NO")</f>
        <v>NO</v>
      </c>
      <c r="V513" s="30" t="str">
        <f>IF(SUM('Sales by Agent'!T513:V513)&gt;0,"YES","NO")</f>
        <v>NO</v>
      </c>
      <c r="W513" s="30" t="str">
        <f>IF(SUM('Sales by Agent'!U513:W513)&gt;0,"YES","NO")</f>
        <v>NO</v>
      </c>
      <c r="X513" s="30" t="str">
        <f>IF(SUM('Sales by Agent'!V513:X513)&gt;0,"YES","NO")</f>
        <v>NO</v>
      </c>
      <c r="Y513" s="30" t="str">
        <f>IF(SUM('Sales by Agent'!W513:Y513)&gt;0,"YES","NO")</f>
        <v>NO</v>
      </c>
      <c r="Z513" s="30" t="str">
        <f>IF(SUM('Sales by Agent'!X513:Z513)&gt;0,"YES","NO")</f>
        <v>NO</v>
      </c>
      <c r="AA513" s="30" t="str">
        <f>IF(SUM('Sales by Agent'!Y513:AA513)&gt;0,"YES","NO")</f>
        <v>NO</v>
      </c>
      <c r="AB513" s="30" t="str">
        <f>IF(SUM('Sales by Agent'!Z513:AB513)&gt;0,"YES","NO")</f>
        <v>NO</v>
      </c>
      <c r="AC513" s="30" t="str">
        <f>IF(SUM('Sales by Agent'!AA513:AC513)&gt;0,"YES","NO")</f>
        <v>NO</v>
      </c>
      <c r="AD513" s="30" t="str">
        <f>IF(SUM('Sales by Agent'!AB513:AD513)&gt;0,"YES","NO")</f>
        <v>YES</v>
      </c>
      <c r="AE513" s="30" t="str">
        <f>IF(SUM('Sales by Agent'!AC513:AE513)&gt;0,"YES","NO")</f>
        <v>YES</v>
      </c>
      <c r="AF513" s="30" t="str">
        <f>IF(SUM('Sales by Agent'!AD513:AF513)&gt;0,"YES","NO")</f>
        <v>YES</v>
      </c>
      <c r="AG513" s="30" t="str">
        <f>IF(SUM('Sales by Agent'!AE513:AG513)&gt;0,"YES","NO")</f>
        <v>YES</v>
      </c>
      <c r="AH513" s="30" t="str">
        <f>IF(SUM('Sales by Agent'!AF513:AH513)&gt;0,"YES","NO")</f>
        <v>YES</v>
      </c>
      <c r="AI513" s="30" t="str">
        <f>IF(SUM('Sales by Agent'!AG513:AI513)&gt;0,"YES","NO")</f>
        <v>YES</v>
      </c>
      <c r="AJ513" s="30" t="str">
        <f>IF(SUM('Sales by Agent'!AH513:AJ513)&gt;0,"YES","NO")</f>
        <v>YES</v>
      </c>
      <c r="AK513" s="30" t="str">
        <f>IF(SUM('Sales by Agent'!AI513:AK513)&gt;0,"YES","NO")</f>
        <v>YES</v>
      </c>
      <c r="AL513" s="30" t="str">
        <f>IF(SUM('Sales by Agent'!AJ513:AL513)&gt;0,"YES","NO")</f>
        <v>YES</v>
      </c>
      <c r="AM513" s="30" t="str">
        <f>IF(SUM('Sales by Agent'!AK513:AM513)&gt;0,"YES","NO")</f>
        <v>YES</v>
      </c>
      <c r="AN513" s="30" t="str">
        <f>IF(SUM('Sales by Agent'!AL513:AN513)&gt;0,"YES","NO")</f>
        <v>NO</v>
      </c>
      <c r="AO513" s="30" t="str">
        <f>IF(SUM('Sales by Agent'!AM513:AO513)&gt;0,"YES","NO")</f>
        <v>NO</v>
      </c>
      <c r="AP513" s="30" t="str">
        <f>IF(SUM('Sales by Agent'!AN513:AP513)&gt;0,"YES","NO")</f>
        <v>NO</v>
      </c>
      <c r="AQ513" s="30" t="str">
        <f>IF(SUM('Sales by Agent'!AO513:AQ513)&gt;0,"YES","NO")</f>
        <v>NO</v>
      </c>
      <c r="AR513" s="30" t="str">
        <f>IF(SUM('Sales by Agent'!AP513:AR513)&gt;0,"YES","NO")</f>
        <v>NO</v>
      </c>
      <c r="AS513" s="30" t="str">
        <f>IF(SUM('Sales by Agent'!AQ513:AS513)&gt;0,"YES","NO")</f>
        <v>NO</v>
      </c>
      <c r="AT513" s="30" t="str">
        <f>IF(SUM('Sales by Agent'!AR513:AT513)&gt;0,"YES","NO")</f>
        <v>NO</v>
      </c>
      <c r="AU513" s="30" t="str">
        <f>IF(SUM('Sales by Agent'!AS513:AU513)&gt;0,"YES","NO")</f>
        <v>NO</v>
      </c>
      <c r="AV513" s="30" t="str">
        <f>IF(SUM('Sales by Agent'!AT513:AV513)&gt;0,"YES","NO")</f>
        <v>NO</v>
      </c>
      <c r="AW513" s="87"/>
      <c r="AX513" t="str">
        <f t="shared" si="79"/>
        <v>NO</v>
      </c>
      <c r="AY513" t="str">
        <f t="shared" si="80"/>
        <v>NO</v>
      </c>
      <c r="AZ513" t="str">
        <f t="shared" si="81"/>
        <v>NO</v>
      </c>
      <c r="BA513" t="str">
        <f t="shared" si="82"/>
        <v>NO</v>
      </c>
      <c r="BB513" t="str">
        <f t="shared" si="83"/>
        <v>NO</v>
      </c>
      <c r="BC513" t="str">
        <f t="shared" si="84"/>
        <v>NO</v>
      </c>
      <c r="BD513" t="str">
        <f t="shared" si="85"/>
        <v>NO</v>
      </c>
      <c r="BE513" t="str">
        <f t="shared" si="86"/>
        <v>NO</v>
      </c>
      <c r="BF513" t="str">
        <f t="shared" si="87"/>
        <v>NO</v>
      </c>
      <c r="BG513" t="str">
        <f t="shared" si="88"/>
        <v>NEW INACTIVE</v>
      </c>
      <c r="BH513" t="str">
        <f t="shared" si="78"/>
        <v>NO</v>
      </c>
    </row>
    <row r="514" spans="1:60">
      <c r="A514" s="564" t="s">
        <v>809</v>
      </c>
      <c r="B514" s="564" t="s">
        <v>2819</v>
      </c>
      <c r="C514" s="564" t="s">
        <v>775</v>
      </c>
      <c r="D514" s="564" t="s">
        <v>956</v>
      </c>
      <c r="E514" s="564" t="s">
        <v>1005</v>
      </c>
      <c r="F514" s="565">
        <v>11423500</v>
      </c>
      <c r="G514" s="88"/>
      <c r="H514" s="88"/>
      <c r="I514" s="30" t="str">
        <f>IF(SUM('Sales by Agent'!G514:I514)&gt;0,"YES","NO")</f>
        <v>NO</v>
      </c>
      <c r="J514" s="30" t="str">
        <f>IF(SUM('Sales by Agent'!H514:J514)&gt;0,"YES","NO")</f>
        <v>NO</v>
      </c>
      <c r="K514" s="30" t="str">
        <f>IF(SUM('Sales by Agent'!I514:K514)&gt;0,"YES","NO")</f>
        <v>NO</v>
      </c>
      <c r="L514" s="30" t="str">
        <f>IF(SUM('Sales by Agent'!J514:L514)&gt;0,"YES","NO")</f>
        <v>NO</v>
      </c>
      <c r="M514" s="30" t="str">
        <f>IF(SUM('Sales by Agent'!K514:M514)&gt;0,"YES","NO")</f>
        <v>NO</v>
      </c>
      <c r="N514" s="30" t="str">
        <f>IF(SUM('Sales by Agent'!L514:N514)&gt;0,"YES","NO")</f>
        <v>NO</v>
      </c>
      <c r="O514" s="30" t="str">
        <f>IF(SUM('Sales by Agent'!M514:O514)&gt;0,"YES","NO")</f>
        <v>NO</v>
      </c>
      <c r="P514" s="30" t="str">
        <f>IF(SUM('Sales by Agent'!N514:P514)&gt;0,"YES","NO")</f>
        <v>NO</v>
      </c>
      <c r="Q514" s="30" t="str">
        <f>IF(SUM('Sales by Agent'!O514:Q514)&gt;0,"YES","NO")</f>
        <v>NO</v>
      </c>
      <c r="R514" s="30" t="str">
        <f>IF(SUM('Sales by Agent'!P514:R514)&gt;0,"YES","NO")</f>
        <v>NO</v>
      </c>
      <c r="S514" s="30" t="str">
        <f>IF(SUM('Sales by Agent'!Q514:S514)&gt;0,"YES","NO")</f>
        <v>NO</v>
      </c>
      <c r="T514" s="30" t="str">
        <f>IF(SUM('Sales by Agent'!R514:T514)&gt;0,"YES","NO")</f>
        <v>NO</v>
      </c>
      <c r="U514" s="30" t="str">
        <f>IF(SUM('Sales by Agent'!S514:U514)&gt;0,"YES","NO")</f>
        <v>NO</v>
      </c>
      <c r="V514" s="30" t="str">
        <f>IF(SUM('Sales by Agent'!T514:V514)&gt;0,"YES","NO")</f>
        <v>NO</v>
      </c>
      <c r="W514" s="30" t="str">
        <f>IF(SUM('Sales by Agent'!U514:W514)&gt;0,"YES","NO")</f>
        <v>NO</v>
      </c>
      <c r="X514" s="30" t="str">
        <f>IF(SUM('Sales by Agent'!V514:X514)&gt;0,"YES","NO")</f>
        <v>NO</v>
      </c>
      <c r="Y514" s="30" t="str">
        <f>IF(SUM('Sales by Agent'!W514:Y514)&gt;0,"YES","NO")</f>
        <v>NO</v>
      </c>
      <c r="Z514" s="30" t="str">
        <f>IF(SUM('Sales by Agent'!X514:Z514)&gt;0,"YES","NO")</f>
        <v>NO</v>
      </c>
      <c r="AA514" s="30" t="str">
        <f>IF(SUM('Sales by Agent'!Y514:AA514)&gt;0,"YES","NO")</f>
        <v>NO</v>
      </c>
      <c r="AB514" s="30" t="str">
        <f>IF(SUM('Sales by Agent'!Z514:AB514)&gt;0,"YES","NO")</f>
        <v>NO</v>
      </c>
      <c r="AC514" s="30" t="str">
        <f>IF(SUM('Sales by Agent'!AA514:AC514)&gt;0,"YES","NO")</f>
        <v>NO</v>
      </c>
      <c r="AD514" s="30" t="str">
        <f>IF(SUM('Sales by Agent'!AB514:AD514)&gt;0,"YES","NO")</f>
        <v>NO</v>
      </c>
      <c r="AE514" s="30" t="str">
        <f>IF(SUM('Sales by Agent'!AC514:AE514)&gt;0,"YES","NO")</f>
        <v>NO</v>
      </c>
      <c r="AF514" s="30" t="str">
        <f>IF(SUM('Sales by Agent'!AD514:AF514)&gt;0,"YES","NO")</f>
        <v>NO</v>
      </c>
      <c r="AG514" s="30" t="str">
        <f>IF(SUM('Sales by Agent'!AE514:AG514)&gt;0,"YES","NO")</f>
        <v>YES</v>
      </c>
      <c r="AH514" s="30" t="str">
        <f>IF(SUM('Sales by Agent'!AF514:AH514)&gt;0,"YES","NO")</f>
        <v>YES</v>
      </c>
      <c r="AI514" s="30" t="str">
        <f>IF(SUM('Sales by Agent'!AG514:AI514)&gt;0,"YES","NO")</f>
        <v>YES</v>
      </c>
      <c r="AJ514" s="30" t="str">
        <f>IF(SUM('Sales by Agent'!AH514:AJ514)&gt;0,"YES","NO")</f>
        <v>YES</v>
      </c>
      <c r="AK514" s="30" t="str">
        <f>IF(SUM('Sales by Agent'!AI514:AK514)&gt;0,"YES","NO")</f>
        <v>YES</v>
      </c>
      <c r="AL514" s="30" t="str">
        <f>IF(SUM('Sales by Agent'!AJ514:AL514)&gt;0,"YES","NO")</f>
        <v>YES</v>
      </c>
      <c r="AM514" s="30" t="str">
        <f>IF(SUM('Sales by Agent'!AK514:AM514)&gt;0,"YES","NO")</f>
        <v>YES</v>
      </c>
      <c r="AN514" s="30" t="str">
        <f>IF(SUM('Sales by Agent'!AL514:AN514)&gt;0,"YES","NO")</f>
        <v>YES</v>
      </c>
      <c r="AO514" s="30" t="str">
        <f>IF(SUM('Sales by Agent'!AM514:AO514)&gt;0,"YES","NO")</f>
        <v>YES</v>
      </c>
      <c r="AP514" s="30" t="str">
        <f>IF(SUM('Sales by Agent'!AN514:AP514)&gt;0,"YES","NO")</f>
        <v>NO</v>
      </c>
      <c r="AQ514" s="30" t="str">
        <f>IF(SUM('Sales by Agent'!AO514:AQ514)&gt;0,"YES","NO")</f>
        <v>NO</v>
      </c>
      <c r="AR514" s="30" t="str">
        <f>IF(SUM('Sales by Agent'!AP514:AR514)&gt;0,"YES","NO")</f>
        <v>NO</v>
      </c>
      <c r="AS514" s="30" t="str">
        <f>IF(SUM('Sales by Agent'!AQ514:AS514)&gt;0,"YES","NO")</f>
        <v>NO</v>
      </c>
      <c r="AT514" s="30" t="str">
        <f>IF(SUM('Sales by Agent'!AR514:AT514)&gt;0,"YES","NO")</f>
        <v>NO</v>
      </c>
      <c r="AU514" s="30" t="str">
        <f>IF(SUM('Sales by Agent'!AS514:AU514)&gt;0,"YES","NO")</f>
        <v>NO</v>
      </c>
      <c r="AV514" s="30" t="str">
        <f>IF(SUM('Sales by Agent'!AT514:AV514)&gt;0,"YES","NO")</f>
        <v>NO</v>
      </c>
      <c r="AW514" s="87"/>
      <c r="AX514" t="str">
        <f t="shared" si="79"/>
        <v>NO</v>
      </c>
      <c r="AY514" t="str">
        <f t="shared" si="80"/>
        <v>NO</v>
      </c>
      <c r="AZ514" t="str">
        <f t="shared" si="81"/>
        <v>NO</v>
      </c>
      <c r="BA514" t="str">
        <f t="shared" si="82"/>
        <v>NO</v>
      </c>
      <c r="BB514" t="str">
        <f t="shared" si="83"/>
        <v>NO</v>
      </c>
      <c r="BC514" t="str">
        <f t="shared" si="84"/>
        <v>NO</v>
      </c>
      <c r="BD514" t="str">
        <f t="shared" si="85"/>
        <v>NO</v>
      </c>
      <c r="BE514" t="str">
        <f t="shared" si="86"/>
        <v>NO</v>
      </c>
      <c r="BF514" t="str">
        <f t="shared" si="87"/>
        <v>NO</v>
      </c>
      <c r="BG514" t="str">
        <f t="shared" si="88"/>
        <v>NO</v>
      </c>
      <c r="BH514" t="str">
        <f t="shared" ref="BH514:BH577" si="89">IF(AND(AN514="YES",AO514="NO"),"NEW INACTIVE","NO")</f>
        <v>NO</v>
      </c>
    </row>
    <row r="515" spans="1:60">
      <c r="A515" s="564" t="s">
        <v>810</v>
      </c>
      <c r="B515" s="564" t="s">
        <v>2820</v>
      </c>
      <c r="C515" s="564" t="s">
        <v>775</v>
      </c>
      <c r="D515" s="564" t="s">
        <v>956</v>
      </c>
      <c r="E515" s="564" t="s">
        <v>1005</v>
      </c>
      <c r="F515" s="565">
        <v>777900</v>
      </c>
      <c r="G515" s="30"/>
      <c r="H515" s="30"/>
      <c r="I515" s="30" t="str">
        <f>IF(SUM('Sales by Agent'!G515:I515)&gt;0,"YES","NO")</f>
        <v>NO</v>
      </c>
      <c r="J515" s="30" t="str">
        <f>IF(SUM('Sales by Agent'!H515:J515)&gt;0,"YES","NO")</f>
        <v>NO</v>
      </c>
      <c r="K515" s="30" t="str">
        <f>IF(SUM('Sales by Agent'!I515:K515)&gt;0,"YES","NO")</f>
        <v>NO</v>
      </c>
      <c r="L515" s="30" t="str">
        <f>IF(SUM('Sales by Agent'!J515:L515)&gt;0,"YES","NO")</f>
        <v>NO</v>
      </c>
      <c r="M515" s="30" t="str">
        <f>IF(SUM('Sales by Agent'!K515:M515)&gt;0,"YES","NO")</f>
        <v>NO</v>
      </c>
      <c r="N515" s="30" t="str">
        <f>IF(SUM('Sales by Agent'!L515:N515)&gt;0,"YES","NO")</f>
        <v>NO</v>
      </c>
      <c r="O515" s="30" t="str">
        <f>IF(SUM('Sales by Agent'!M515:O515)&gt;0,"YES","NO")</f>
        <v>NO</v>
      </c>
      <c r="P515" s="30" t="str">
        <f>IF(SUM('Sales by Agent'!N515:P515)&gt;0,"YES","NO")</f>
        <v>NO</v>
      </c>
      <c r="Q515" s="30" t="str">
        <f>IF(SUM('Sales by Agent'!O515:Q515)&gt;0,"YES","NO")</f>
        <v>NO</v>
      </c>
      <c r="R515" s="30" t="str">
        <f>IF(SUM('Sales by Agent'!P515:R515)&gt;0,"YES","NO")</f>
        <v>NO</v>
      </c>
      <c r="S515" s="30" t="str">
        <f>IF(SUM('Sales by Agent'!Q515:S515)&gt;0,"YES","NO")</f>
        <v>NO</v>
      </c>
      <c r="T515" s="30" t="str">
        <f>IF(SUM('Sales by Agent'!R515:T515)&gt;0,"YES","NO")</f>
        <v>NO</v>
      </c>
      <c r="U515" s="30" t="str">
        <f>IF(SUM('Sales by Agent'!S515:U515)&gt;0,"YES","NO")</f>
        <v>NO</v>
      </c>
      <c r="V515" s="30" t="str">
        <f>IF(SUM('Sales by Agent'!T515:V515)&gt;0,"YES","NO")</f>
        <v>NO</v>
      </c>
      <c r="W515" s="30" t="str">
        <f>IF(SUM('Sales by Agent'!U515:W515)&gt;0,"YES","NO")</f>
        <v>NO</v>
      </c>
      <c r="X515" s="30" t="str">
        <f>IF(SUM('Sales by Agent'!V515:X515)&gt;0,"YES","NO")</f>
        <v>NO</v>
      </c>
      <c r="Y515" s="30" t="str">
        <f>IF(SUM('Sales by Agent'!W515:Y515)&gt;0,"YES","NO")</f>
        <v>NO</v>
      </c>
      <c r="Z515" s="30" t="str">
        <f>IF(SUM('Sales by Agent'!X515:Z515)&gt;0,"YES","NO")</f>
        <v>NO</v>
      </c>
      <c r="AA515" s="30" t="str">
        <f>IF(SUM('Sales by Agent'!Y515:AA515)&gt;0,"YES","NO")</f>
        <v>NO</v>
      </c>
      <c r="AB515" s="30" t="str">
        <f>IF(SUM('Sales by Agent'!Z515:AB515)&gt;0,"YES","NO")</f>
        <v>NO</v>
      </c>
      <c r="AC515" s="30" t="str">
        <f>IF(SUM('Sales by Agent'!AA515:AC515)&gt;0,"YES","NO")</f>
        <v>NO</v>
      </c>
      <c r="AD515" s="30" t="str">
        <f>IF(SUM('Sales by Agent'!AB515:AD515)&gt;0,"YES","NO")</f>
        <v>NO</v>
      </c>
      <c r="AE515" s="30" t="str">
        <f>IF(SUM('Sales by Agent'!AC515:AE515)&gt;0,"YES","NO")</f>
        <v>NO</v>
      </c>
      <c r="AF515" s="30" t="str">
        <f>IF(SUM('Sales by Agent'!AD515:AF515)&gt;0,"YES","NO")</f>
        <v>NO</v>
      </c>
      <c r="AG515" s="30" t="str">
        <f>IF(SUM('Sales by Agent'!AE515:AG515)&gt;0,"YES","NO")</f>
        <v>YES</v>
      </c>
      <c r="AH515" s="30" t="str">
        <f>IF(SUM('Sales by Agent'!AF515:AH515)&gt;0,"YES","NO")</f>
        <v>YES</v>
      </c>
      <c r="AI515" s="30" t="str">
        <f>IF(SUM('Sales by Agent'!AG515:AI515)&gt;0,"YES","NO")</f>
        <v>YES</v>
      </c>
      <c r="AJ515" s="30" t="str">
        <f>IF(SUM('Sales by Agent'!AH515:AJ515)&gt;0,"YES","NO")</f>
        <v>YES</v>
      </c>
      <c r="AK515" s="30" t="str">
        <f>IF(SUM('Sales by Agent'!AI515:AK515)&gt;0,"YES","NO")</f>
        <v>YES</v>
      </c>
      <c r="AL515" s="30" t="str">
        <f>IF(SUM('Sales by Agent'!AJ515:AL515)&gt;0,"YES","NO")</f>
        <v>YES</v>
      </c>
      <c r="AM515" s="30" t="str">
        <f>IF(SUM('Sales by Agent'!AK515:AM515)&gt;0,"YES","NO")</f>
        <v>NO</v>
      </c>
      <c r="AN515" s="30" t="str">
        <f>IF(SUM('Sales by Agent'!AL515:AN515)&gt;0,"YES","NO")</f>
        <v>NO</v>
      </c>
      <c r="AO515" s="30" t="str">
        <f>IF(SUM('Sales by Agent'!AM515:AO515)&gt;0,"YES","NO")</f>
        <v>NO</v>
      </c>
      <c r="AP515" s="30" t="str">
        <f>IF(SUM('Sales by Agent'!AN515:AP515)&gt;0,"YES","NO")</f>
        <v>NO</v>
      </c>
      <c r="AQ515" s="30" t="str">
        <f>IF(SUM('Sales by Agent'!AO515:AQ515)&gt;0,"YES","NO")</f>
        <v>NO</v>
      </c>
      <c r="AR515" s="30" t="str">
        <f>IF(SUM('Sales by Agent'!AP515:AR515)&gt;0,"YES","NO")</f>
        <v>NO</v>
      </c>
      <c r="AS515" s="30" t="str">
        <f>IF(SUM('Sales by Agent'!AQ515:AS515)&gt;0,"YES","NO")</f>
        <v>NO</v>
      </c>
      <c r="AT515" s="30" t="str">
        <f>IF(SUM('Sales by Agent'!AR515:AT515)&gt;0,"YES","NO")</f>
        <v>NO</v>
      </c>
      <c r="AU515" s="30" t="str">
        <f>IF(SUM('Sales by Agent'!AS515:AU515)&gt;0,"YES","NO")</f>
        <v>NO</v>
      </c>
      <c r="AV515" s="30" t="str">
        <f>IF(SUM('Sales by Agent'!AT515:AV515)&gt;0,"YES","NO")</f>
        <v>NO</v>
      </c>
      <c r="AW515" s="87"/>
      <c r="AX515" t="str">
        <f t="shared" ref="AX515:AX578" si="90">IF(AND(AD515="YES",AE515="NO"),"NEW INACTIVE","NO")</f>
        <v>NO</v>
      </c>
      <c r="AY515" t="str">
        <f t="shared" ref="AY515:AY578" si="91">IF(AND(AE515="YES",AF515="NO"),"NEW INACTIVE","NO")</f>
        <v>NO</v>
      </c>
      <c r="AZ515" t="str">
        <f t="shared" ref="AZ515:AZ578" si="92">IF(AND(AF515="YES",AG515="NO"),"NEW INACTIVE","NO")</f>
        <v>NO</v>
      </c>
      <c r="BA515" t="str">
        <f t="shared" ref="BA515:BA578" si="93">IF(AND(AG515="YES",AH515="NO"),"NEW INACTIVE","NO")</f>
        <v>NO</v>
      </c>
      <c r="BB515" t="str">
        <f t="shared" ref="BB515:BB578" si="94">IF(AND(AH515="YES",AI515="NO"),"NEW INACTIVE","NO")</f>
        <v>NO</v>
      </c>
      <c r="BC515" t="str">
        <f t="shared" ref="BC515:BC578" si="95">IF(AND(AI515="YES",AJ515="NO"),"NEW INACTIVE","NO")</f>
        <v>NO</v>
      </c>
      <c r="BD515" t="str">
        <f t="shared" ref="BD515:BD578" si="96">IF(AND(AJ515="YES",AK515="NO"),"NEW INACTIVE","NO")</f>
        <v>NO</v>
      </c>
      <c r="BE515" t="str">
        <f t="shared" ref="BE515:BE578" si="97">IF(AND(AK515="YES",AL515="NO"),"NEW INACTIVE","NO")</f>
        <v>NO</v>
      </c>
      <c r="BF515" t="str">
        <f t="shared" ref="BF515:BF578" si="98">IF(AND(AL515="YES",AM515="NO"),"NEW INACTIVE","NO")</f>
        <v>NEW INACTIVE</v>
      </c>
      <c r="BG515" t="str">
        <f t="shared" ref="BG515:BG578" si="99">IF(AND(AM515="YES",AN515="NO"),"NEW INACTIVE","NO")</f>
        <v>NO</v>
      </c>
      <c r="BH515" t="str">
        <f t="shared" si="89"/>
        <v>NO</v>
      </c>
    </row>
    <row r="516" spans="1:60">
      <c r="A516" s="564" t="s">
        <v>1246</v>
      </c>
      <c r="B516" s="564" t="s">
        <v>2821</v>
      </c>
      <c r="C516" s="564" t="s">
        <v>775</v>
      </c>
      <c r="D516" s="564" t="s">
        <v>956</v>
      </c>
      <c r="E516" s="564" t="s">
        <v>1005</v>
      </c>
      <c r="F516" s="565">
        <v>128657.4</v>
      </c>
      <c r="G516" s="31"/>
      <c r="H516" s="31"/>
      <c r="I516" s="30" t="str">
        <f>IF(SUM('Sales by Agent'!G516:I516)&gt;0,"YES","NO")</f>
        <v>NO</v>
      </c>
      <c r="J516" s="30" t="str">
        <f>IF(SUM('Sales by Agent'!H516:J516)&gt;0,"YES","NO")</f>
        <v>NO</v>
      </c>
      <c r="K516" s="30" t="str">
        <f>IF(SUM('Sales by Agent'!I516:K516)&gt;0,"YES","NO")</f>
        <v>NO</v>
      </c>
      <c r="L516" s="30" t="str">
        <f>IF(SUM('Sales by Agent'!J516:L516)&gt;0,"YES","NO")</f>
        <v>NO</v>
      </c>
      <c r="M516" s="30" t="str">
        <f>IF(SUM('Sales by Agent'!K516:M516)&gt;0,"YES","NO")</f>
        <v>NO</v>
      </c>
      <c r="N516" s="30" t="str">
        <f>IF(SUM('Sales by Agent'!L516:N516)&gt;0,"YES","NO")</f>
        <v>NO</v>
      </c>
      <c r="O516" s="30" t="str">
        <f>IF(SUM('Sales by Agent'!M516:O516)&gt;0,"YES","NO")</f>
        <v>NO</v>
      </c>
      <c r="P516" s="30" t="str">
        <f>IF(SUM('Sales by Agent'!N516:P516)&gt;0,"YES","NO")</f>
        <v>NO</v>
      </c>
      <c r="Q516" s="30" t="str">
        <f>IF(SUM('Sales by Agent'!O516:Q516)&gt;0,"YES","NO")</f>
        <v>NO</v>
      </c>
      <c r="R516" s="30" t="str">
        <f>IF(SUM('Sales by Agent'!P516:R516)&gt;0,"YES","NO")</f>
        <v>NO</v>
      </c>
      <c r="S516" s="30" t="str">
        <f>IF(SUM('Sales by Agent'!Q516:S516)&gt;0,"YES","NO")</f>
        <v>NO</v>
      </c>
      <c r="T516" s="30" t="str">
        <f>IF(SUM('Sales by Agent'!R516:T516)&gt;0,"YES","NO")</f>
        <v>NO</v>
      </c>
      <c r="U516" s="30" t="str">
        <f>IF(SUM('Sales by Agent'!S516:U516)&gt;0,"YES","NO")</f>
        <v>NO</v>
      </c>
      <c r="V516" s="30" t="str">
        <f>IF(SUM('Sales by Agent'!T516:V516)&gt;0,"YES","NO")</f>
        <v>NO</v>
      </c>
      <c r="W516" s="30" t="str">
        <f>IF(SUM('Sales by Agent'!U516:W516)&gt;0,"YES","NO")</f>
        <v>NO</v>
      </c>
      <c r="X516" s="30" t="str">
        <f>IF(SUM('Sales by Agent'!V516:X516)&gt;0,"YES","NO")</f>
        <v>NO</v>
      </c>
      <c r="Y516" s="30" t="str">
        <f>IF(SUM('Sales by Agent'!W516:Y516)&gt;0,"YES","NO")</f>
        <v>NO</v>
      </c>
      <c r="Z516" s="30" t="str">
        <f>IF(SUM('Sales by Agent'!X516:Z516)&gt;0,"YES","NO")</f>
        <v>NO</v>
      </c>
      <c r="AA516" s="30" t="str">
        <f>IF(SUM('Sales by Agent'!Y516:AA516)&gt;0,"YES","NO")</f>
        <v>NO</v>
      </c>
      <c r="AB516" s="30" t="str">
        <f>IF(SUM('Sales by Agent'!Z516:AB516)&gt;0,"YES","NO")</f>
        <v>NO</v>
      </c>
      <c r="AC516" s="30" t="str">
        <f>IF(SUM('Sales by Agent'!AA516:AC516)&gt;0,"YES","NO")</f>
        <v>NO</v>
      </c>
      <c r="AD516" s="30" t="str">
        <f>IF(SUM('Sales by Agent'!AB516:AD516)&gt;0,"YES","NO")</f>
        <v>NO</v>
      </c>
      <c r="AE516" s="30" t="str">
        <f>IF(SUM('Sales by Agent'!AC516:AE516)&gt;0,"YES","NO")</f>
        <v>NO</v>
      </c>
      <c r="AF516" s="30" t="str">
        <f>IF(SUM('Sales by Agent'!AD516:AF516)&gt;0,"YES","NO")</f>
        <v>NO</v>
      </c>
      <c r="AG516" s="30" t="str">
        <f>IF(SUM('Sales by Agent'!AE516:AG516)&gt;0,"YES","NO")</f>
        <v>NO</v>
      </c>
      <c r="AH516" s="30" t="str">
        <f>IF(SUM('Sales by Agent'!AF516:AH516)&gt;0,"YES","NO")</f>
        <v>NO</v>
      </c>
      <c r="AI516" s="30" t="str">
        <f>IF(SUM('Sales by Agent'!AG516:AI516)&gt;0,"YES","NO")</f>
        <v>NO</v>
      </c>
      <c r="AJ516" s="30" t="str">
        <f>IF(SUM('Sales by Agent'!AH516:AJ516)&gt;0,"YES","NO")</f>
        <v>NO</v>
      </c>
      <c r="AK516" s="30" t="str">
        <f>IF(SUM('Sales by Agent'!AI516:AK516)&gt;0,"YES","NO")</f>
        <v>NO</v>
      </c>
      <c r="AL516" s="30" t="str">
        <f>IF(SUM('Sales by Agent'!AJ516:AL516)&gt;0,"YES","NO")</f>
        <v>YES</v>
      </c>
      <c r="AM516" s="30" t="str">
        <f>IF(SUM('Sales by Agent'!AK516:AM516)&gt;0,"YES","NO")</f>
        <v>YES</v>
      </c>
      <c r="AN516" s="30" t="str">
        <f>IF(SUM('Sales by Agent'!AL516:AN516)&gt;0,"YES","NO")</f>
        <v>YES</v>
      </c>
      <c r="AO516" s="30" t="str">
        <f>IF(SUM('Sales by Agent'!AM516:AO516)&gt;0,"YES","NO")</f>
        <v>YES</v>
      </c>
      <c r="AP516" s="30" t="str">
        <f>IF(SUM('Sales by Agent'!AN516:AP516)&gt;0,"YES","NO")</f>
        <v>YES</v>
      </c>
      <c r="AQ516" s="30" t="str">
        <f>IF(SUM('Sales by Agent'!AO516:AQ516)&gt;0,"YES","NO")</f>
        <v>NO</v>
      </c>
      <c r="AR516" s="30" t="str">
        <f>IF(SUM('Sales by Agent'!AP516:AR516)&gt;0,"YES","NO")</f>
        <v>NO</v>
      </c>
      <c r="AS516" s="30" t="str">
        <f>IF(SUM('Sales by Agent'!AQ516:AS516)&gt;0,"YES","NO")</f>
        <v>NO</v>
      </c>
      <c r="AT516" s="30" t="str">
        <f>IF(SUM('Sales by Agent'!AR516:AT516)&gt;0,"YES","NO")</f>
        <v>NO</v>
      </c>
      <c r="AU516" s="30" t="str">
        <f>IF(SUM('Sales by Agent'!AS516:AU516)&gt;0,"YES","NO")</f>
        <v>NO</v>
      </c>
      <c r="AV516" s="30" t="str">
        <f>IF(SUM('Sales by Agent'!AT516:AV516)&gt;0,"YES","NO")</f>
        <v>NO</v>
      </c>
      <c r="AW516" s="87"/>
      <c r="AX516" t="str">
        <f t="shared" si="90"/>
        <v>NO</v>
      </c>
      <c r="AY516" t="str">
        <f t="shared" si="91"/>
        <v>NO</v>
      </c>
      <c r="AZ516" t="str">
        <f t="shared" si="92"/>
        <v>NO</v>
      </c>
      <c r="BA516" t="str">
        <f t="shared" si="93"/>
        <v>NO</v>
      </c>
      <c r="BB516" t="str">
        <f t="shared" si="94"/>
        <v>NO</v>
      </c>
      <c r="BC516" t="str">
        <f t="shared" si="95"/>
        <v>NO</v>
      </c>
      <c r="BD516" t="str">
        <f t="shared" si="96"/>
        <v>NO</v>
      </c>
      <c r="BE516" t="str">
        <f t="shared" si="97"/>
        <v>NO</v>
      </c>
      <c r="BF516" t="str">
        <f t="shared" si="98"/>
        <v>NO</v>
      </c>
      <c r="BG516" t="str">
        <f t="shared" si="99"/>
        <v>NO</v>
      </c>
      <c r="BH516" t="str">
        <f t="shared" si="89"/>
        <v>NO</v>
      </c>
    </row>
    <row r="517" spans="1:60">
      <c r="A517" s="564" t="s">
        <v>1249</v>
      </c>
      <c r="B517" s="564" t="s">
        <v>2822</v>
      </c>
      <c r="C517" s="564" t="s">
        <v>775</v>
      </c>
      <c r="D517" s="564" t="s">
        <v>956</v>
      </c>
      <c r="E517" s="564" t="s">
        <v>1005</v>
      </c>
      <c r="F517" s="565">
        <v>210000</v>
      </c>
      <c r="G517" s="31"/>
      <c r="H517" s="31"/>
      <c r="I517" s="30" t="str">
        <f>IF(SUM('Sales by Agent'!G517:I517)&gt;0,"YES","NO")</f>
        <v>NO</v>
      </c>
      <c r="J517" s="30" t="str">
        <f>IF(SUM('Sales by Agent'!H517:J517)&gt;0,"YES","NO")</f>
        <v>NO</v>
      </c>
      <c r="K517" s="30" t="str">
        <f>IF(SUM('Sales by Agent'!I517:K517)&gt;0,"YES","NO")</f>
        <v>NO</v>
      </c>
      <c r="L517" s="30" t="str">
        <f>IF(SUM('Sales by Agent'!J517:L517)&gt;0,"YES","NO")</f>
        <v>NO</v>
      </c>
      <c r="M517" s="30" t="str">
        <f>IF(SUM('Sales by Agent'!K517:M517)&gt;0,"YES","NO")</f>
        <v>NO</v>
      </c>
      <c r="N517" s="30" t="str">
        <f>IF(SUM('Sales by Agent'!L517:N517)&gt;0,"YES","NO")</f>
        <v>NO</v>
      </c>
      <c r="O517" s="30" t="str">
        <f>IF(SUM('Sales by Agent'!M517:O517)&gt;0,"YES","NO")</f>
        <v>NO</v>
      </c>
      <c r="P517" s="30" t="str">
        <f>IF(SUM('Sales by Agent'!N517:P517)&gt;0,"YES","NO")</f>
        <v>NO</v>
      </c>
      <c r="Q517" s="30" t="str">
        <f>IF(SUM('Sales by Agent'!O517:Q517)&gt;0,"YES","NO")</f>
        <v>NO</v>
      </c>
      <c r="R517" s="30" t="str">
        <f>IF(SUM('Sales by Agent'!P517:R517)&gt;0,"YES","NO")</f>
        <v>NO</v>
      </c>
      <c r="S517" s="30" t="str">
        <f>IF(SUM('Sales by Agent'!Q517:S517)&gt;0,"YES","NO")</f>
        <v>NO</v>
      </c>
      <c r="T517" s="30" t="str">
        <f>IF(SUM('Sales by Agent'!R517:T517)&gt;0,"YES","NO")</f>
        <v>NO</v>
      </c>
      <c r="U517" s="30" t="str">
        <f>IF(SUM('Sales by Agent'!S517:U517)&gt;0,"YES","NO")</f>
        <v>NO</v>
      </c>
      <c r="V517" s="30" t="str">
        <f>IF(SUM('Sales by Agent'!T517:V517)&gt;0,"YES","NO")</f>
        <v>NO</v>
      </c>
      <c r="W517" s="30" t="str">
        <f>IF(SUM('Sales by Agent'!U517:W517)&gt;0,"YES","NO")</f>
        <v>NO</v>
      </c>
      <c r="X517" s="30" t="str">
        <f>IF(SUM('Sales by Agent'!V517:X517)&gt;0,"YES","NO")</f>
        <v>NO</v>
      </c>
      <c r="Y517" s="30" t="str">
        <f>IF(SUM('Sales by Agent'!W517:Y517)&gt;0,"YES","NO")</f>
        <v>NO</v>
      </c>
      <c r="Z517" s="30" t="str">
        <f>IF(SUM('Sales by Agent'!X517:Z517)&gt;0,"YES","NO")</f>
        <v>NO</v>
      </c>
      <c r="AA517" s="30" t="str">
        <f>IF(SUM('Sales by Agent'!Y517:AA517)&gt;0,"YES","NO")</f>
        <v>NO</v>
      </c>
      <c r="AB517" s="30" t="str">
        <f>IF(SUM('Sales by Agent'!Z517:AB517)&gt;0,"YES","NO")</f>
        <v>NO</v>
      </c>
      <c r="AC517" s="30" t="str">
        <f>IF(SUM('Sales by Agent'!AA517:AC517)&gt;0,"YES","NO")</f>
        <v>NO</v>
      </c>
      <c r="AD517" s="30" t="str">
        <f>IF(SUM('Sales by Agent'!AB517:AD517)&gt;0,"YES","NO")</f>
        <v>NO</v>
      </c>
      <c r="AE517" s="30" t="str">
        <f>IF(SUM('Sales by Agent'!AC517:AE517)&gt;0,"YES","NO")</f>
        <v>NO</v>
      </c>
      <c r="AF517" s="30" t="str">
        <f>IF(SUM('Sales by Agent'!AD517:AF517)&gt;0,"YES","NO")</f>
        <v>NO</v>
      </c>
      <c r="AG517" s="30" t="str">
        <f>IF(SUM('Sales by Agent'!AE517:AG517)&gt;0,"YES","NO")</f>
        <v>NO</v>
      </c>
      <c r="AH517" s="30" t="str">
        <f>IF(SUM('Sales by Agent'!AF517:AH517)&gt;0,"YES","NO")</f>
        <v>NO</v>
      </c>
      <c r="AI517" s="30" t="str">
        <f>IF(SUM('Sales by Agent'!AG517:AI517)&gt;0,"YES","NO")</f>
        <v>NO</v>
      </c>
      <c r="AJ517" s="30" t="str">
        <f>IF(SUM('Sales by Agent'!AH517:AJ517)&gt;0,"YES","NO")</f>
        <v>NO</v>
      </c>
      <c r="AK517" s="30" t="str">
        <f>IF(SUM('Sales by Agent'!AI517:AK517)&gt;0,"YES","NO")</f>
        <v>NO</v>
      </c>
      <c r="AL517" s="30" t="str">
        <f>IF(SUM('Sales by Agent'!AJ517:AL517)&gt;0,"YES","NO")</f>
        <v>YES</v>
      </c>
      <c r="AM517" s="30" t="str">
        <f>IF(SUM('Sales by Agent'!AK517:AM517)&gt;0,"YES","NO")</f>
        <v>YES</v>
      </c>
      <c r="AN517" s="30" t="str">
        <f>IF(SUM('Sales by Agent'!AL517:AN517)&gt;0,"YES","NO")</f>
        <v>YES</v>
      </c>
      <c r="AO517" s="30" t="str">
        <f>IF(SUM('Sales by Agent'!AM517:AO517)&gt;0,"YES","NO")</f>
        <v>NO</v>
      </c>
      <c r="AP517" s="30" t="str">
        <f>IF(SUM('Sales by Agent'!AN517:AP517)&gt;0,"YES","NO")</f>
        <v>NO</v>
      </c>
      <c r="AQ517" s="30" t="str">
        <f>IF(SUM('Sales by Agent'!AO517:AQ517)&gt;0,"YES","NO")</f>
        <v>NO</v>
      </c>
      <c r="AR517" s="30" t="str">
        <f>IF(SUM('Sales by Agent'!AP517:AR517)&gt;0,"YES","NO")</f>
        <v>NO</v>
      </c>
      <c r="AS517" s="30" t="str">
        <f>IF(SUM('Sales by Agent'!AQ517:AS517)&gt;0,"YES","NO")</f>
        <v>NO</v>
      </c>
      <c r="AT517" s="30" t="str">
        <f>IF(SUM('Sales by Agent'!AR517:AT517)&gt;0,"YES","NO")</f>
        <v>NO</v>
      </c>
      <c r="AU517" s="30" t="str">
        <f>IF(SUM('Sales by Agent'!AS517:AU517)&gt;0,"YES","NO")</f>
        <v>NO</v>
      </c>
      <c r="AV517" s="30" t="str">
        <f>IF(SUM('Sales by Agent'!AT517:AV517)&gt;0,"YES","NO")</f>
        <v>NO</v>
      </c>
      <c r="AW517" s="87"/>
      <c r="AX517" t="str">
        <f t="shared" si="90"/>
        <v>NO</v>
      </c>
      <c r="AY517" t="str">
        <f t="shared" si="91"/>
        <v>NO</v>
      </c>
      <c r="AZ517" t="str">
        <f t="shared" si="92"/>
        <v>NO</v>
      </c>
      <c r="BA517" t="str">
        <f t="shared" si="93"/>
        <v>NO</v>
      </c>
      <c r="BB517" t="str">
        <f t="shared" si="94"/>
        <v>NO</v>
      </c>
      <c r="BC517" t="str">
        <f t="shared" si="95"/>
        <v>NO</v>
      </c>
      <c r="BD517" t="str">
        <f t="shared" si="96"/>
        <v>NO</v>
      </c>
      <c r="BE517" t="str">
        <f t="shared" si="97"/>
        <v>NO</v>
      </c>
      <c r="BF517" t="str">
        <f t="shared" si="98"/>
        <v>NO</v>
      </c>
      <c r="BG517" t="str">
        <f t="shared" si="99"/>
        <v>NO</v>
      </c>
      <c r="BH517" t="str">
        <f t="shared" si="89"/>
        <v>NEW INACTIVE</v>
      </c>
    </row>
    <row r="518" spans="1:60">
      <c r="A518" s="564" t="s">
        <v>846</v>
      </c>
      <c r="B518" s="564" t="s">
        <v>2823</v>
      </c>
      <c r="C518" s="564" t="s">
        <v>775</v>
      </c>
      <c r="D518" s="564" t="s">
        <v>956</v>
      </c>
      <c r="E518" s="564" t="s">
        <v>1005</v>
      </c>
      <c r="F518" s="565">
        <v>885950</v>
      </c>
      <c r="G518" s="88"/>
      <c r="H518" s="88"/>
      <c r="I518" s="30" t="str">
        <f>IF(SUM('Sales by Agent'!G518:I518)&gt;0,"YES","NO")</f>
        <v>NO</v>
      </c>
      <c r="J518" s="30" t="str">
        <f>IF(SUM('Sales by Agent'!H518:J518)&gt;0,"YES","NO")</f>
        <v>NO</v>
      </c>
      <c r="K518" s="30" t="str">
        <f>IF(SUM('Sales by Agent'!I518:K518)&gt;0,"YES","NO")</f>
        <v>NO</v>
      </c>
      <c r="L518" s="30" t="str">
        <f>IF(SUM('Sales by Agent'!J518:L518)&gt;0,"YES","NO")</f>
        <v>NO</v>
      </c>
      <c r="M518" s="30" t="str">
        <f>IF(SUM('Sales by Agent'!K518:M518)&gt;0,"YES","NO")</f>
        <v>NO</v>
      </c>
      <c r="N518" s="30" t="str">
        <f>IF(SUM('Sales by Agent'!L518:N518)&gt;0,"YES","NO")</f>
        <v>NO</v>
      </c>
      <c r="O518" s="30" t="str">
        <f>IF(SUM('Sales by Agent'!M518:O518)&gt;0,"YES","NO")</f>
        <v>NO</v>
      </c>
      <c r="P518" s="30" t="str">
        <f>IF(SUM('Sales by Agent'!N518:P518)&gt;0,"YES","NO")</f>
        <v>NO</v>
      </c>
      <c r="Q518" s="30" t="str">
        <f>IF(SUM('Sales by Agent'!O518:Q518)&gt;0,"YES","NO")</f>
        <v>NO</v>
      </c>
      <c r="R518" s="30" t="str">
        <f>IF(SUM('Sales by Agent'!P518:R518)&gt;0,"YES","NO")</f>
        <v>NO</v>
      </c>
      <c r="S518" s="30" t="str">
        <f>IF(SUM('Sales by Agent'!Q518:S518)&gt;0,"YES","NO")</f>
        <v>NO</v>
      </c>
      <c r="T518" s="30" t="str">
        <f>IF(SUM('Sales by Agent'!R518:T518)&gt;0,"YES","NO")</f>
        <v>NO</v>
      </c>
      <c r="U518" s="30" t="str">
        <f>IF(SUM('Sales by Agent'!S518:U518)&gt;0,"YES","NO")</f>
        <v>NO</v>
      </c>
      <c r="V518" s="30" t="str">
        <f>IF(SUM('Sales by Agent'!T518:V518)&gt;0,"YES","NO")</f>
        <v>NO</v>
      </c>
      <c r="W518" s="30" t="str">
        <f>IF(SUM('Sales by Agent'!U518:W518)&gt;0,"YES","NO")</f>
        <v>NO</v>
      </c>
      <c r="X518" s="30" t="str">
        <f>IF(SUM('Sales by Agent'!V518:X518)&gt;0,"YES","NO")</f>
        <v>NO</v>
      </c>
      <c r="Y518" s="30" t="str">
        <f>IF(SUM('Sales by Agent'!W518:Y518)&gt;0,"YES","NO")</f>
        <v>NO</v>
      </c>
      <c r="Z518" s="30" t="str">
        <f>IF(SUM('Sales by Agent'!X518:Z518)&gt;0,"YES","NO")</f>
        <v>NO</v>
      </c>
      <c r="AA518" s="30" t="str">
        <f>IF(SUM('Sales by Agent'!Y518:AA518)&gt;0,"YES","NO")</f>
        <v>NO</v>
      </c>
      <c r="AB518" s="30" t="str">
        <f>IF(SUM('Sales by Agent'!Z518:AB518)&gt;0,"YES","NO")</f>
        <v>NO</v>
      </c>
      <c r="AC518" s="30" t="str">
        <f>IF(SUM('Sales by Agent'!AA518:AC518)&gt;0,"YES","NO")</f>
        <v>NO</v>
      </c>
      <c r="AD518" s="30" t="str">
        <f>IF(SUM('Sales by Agent'!AB518:AD518)&gt;0,"YES","NO")</f>
        <v>YES</v>
      </c>
      <c r="AE518" s="30" t="str">
        <f>IF(SUM('Sales by Agent'!AC518:AE518)&gt;0,"YES","NO")</f>
        <v>YES</v>
      </c>
      <c r="AF518" s="30" t="str">
        <f>IF(SUM('Sales by Agent'!AD518:AF518)&gt;0,"YES","NO")</f>
        <v>YES</v>
      </c>
      <c r="AG518" s="30" t="str">
        <f>IF(SUM('Sales by Agent'!AE518:AG518)&gt;0,"YES","NO")</f>
        <v>YES</v>
      </c>
      <c r="AH518" s="30" t="str">
        <f>IF(SUM('Sales by Agent'!AF518:AH518)&gt;0,"YES","NO")</f>
        <v>YES</v>
      </c>
      <c r="AI518" s="30" t="str">
        <f>IF(SUM('Sales by Agent'!AG518:AI518)&gt;0,"YES","NO")</f>
        <v>YES</v>
      </c>
      <c r="AJ518" s="30" t="str">
        <f>IF(SUM('Sales by Agent'!AH518:AJ518)&gt;0,"YES","NO")</f>
        <v>YES</v>
      </c>
      <c r="AK518" s="30" t="str">
        <f>IF(SUM('Sales by Agent'!AI518:AK518)&gt;0,"YES","NO")</f>
        <v>YES</v>
      </c>
      <c r="AL518" s="30" t="str">
        <f>IF(SUM('Sales by Agent'!AJ518:AL518)&gt;0,"YES","NO")</f>
        <v>YES</v>
      </c>
      <c r="AM518" s="30" t="str">
        <f>IF(SUM('Sales by Agent'!AK518:AM518)&gt;0,"YES","NO")</f>
        <v>YES</v>
      </c>
      <c r="AN518" s="30" t="str">
        <f>IF(SUM('Sales by Agent'!AL518:AN518)&gt;0,"YES","NO")</f>
        <v>YES</v>
      </c>
      <c r="AO518" s="30" t="str">
        <f>IF(SUM('Sales by Agent'!AM518:AO518)&gt;0,"YES","NO")</f>
        <v>YES</v>
      </c>
      <c r="AP518" s="30" t="str">
        <f>IF(SUM('Sales by Agent'!AN518:AP518)&gt;0,"YES","NO")</f>
        <v>YES</v>
      </c>
      <c r="AQ518" s="30" t="str">
        <f>IF(SUM('Sales by Agent'!AO518:AQ518)&gt;0,"YES","NO")</f>
        <v>YES</v>
      </c>
      <c r="AR518" s="30" t="str">
        <f>IF(SUM('Sales by Agent'!AP518:AR518)&gt;0,"YES","NO")</f>
        <v>YES</v>
      </c>
      <c r="AS518" s="30" t="str">
        <f>IF(SUM('Sales by Agent'!AQ518:AS518)&gt;0,"YES","NO")</f>
        <v>YES</v>
      </c>
      <c r="AT518" s="30" t="str">
        <f>IF(SUM('Sales by Agent'!AR518:AT518)&gt;0,"YES","NO")</f>
        <v>YES</v>
      </c>
      <c r="AU518" s="30" t="str">
        <f>IF(SUM('Sales by Agent'!AS518:AU518)&gt;0,"YES","NO")</f>
        <v>YES</v>
      </c>
      <c r="AV518" s="30" t="str">
        <f>IF(SUM('Sales by Agent'!AT518:AV518)&gt;0,"YES","NO")</f>
        <v>YES</v>
      </c>
      <c r="AW518" s="87"/>
      <c r="AX518" t="str">
        <f t="shared" si="90"/>
        <v>NO</v>
      </c>
      <c r="AY518" t="str">
        <f t="shared" si="91"/>
        <v>NO</v>
      </c>
      <c r="AZ518" t="str">
        <f t="shared" si="92"/>
        <v>NO</v>
      </c>
      <c r="BA518" t="str">
        <f t="shared" si="93"/>
        <v>NO</v>
      </c>
      <c r="BB518" t="str">
        <f t="shared" si="94"/>
        <v>NO</v>
      </c>
      <c r="BC518" t="str">
        <f t="shared" si="95"/>
        <v>NO</v>
      </c>
      <c r="BD518" t="str">
        <f t="shared" si="96"/>
        <v>NO</v>
      </c>
      <c r="BE518" t="str">
        <f t="shared" si="97"/>
        <v>NO</v>
      </c>
      <c r="BF518" t="str">
        <f t="shared" si="98"/>
        <v>NO</v>
      </c>
      <c r="BG518" t="str">
        <f t="shared" si="99"/>
        <v>NO</v>
      </c>
      <c r="BH518" t="str">
        <f t="shared" si="89"/>
        <v>NO</v>
      </c>
    </row>
    <row r="519" spans="1:60">
      <c r="A519" s="564" t="s">
        <v>1943</v>
      </c>
      <c r="B519" s="564" t="s">
        <v>2824</v>
      </c>
      <c r="C519" s="564" t="s">
        <v>775</v>
      </c>
      <c r="D519" s="564" t="s">
        <v>956</v>
      </c>
      <c r="E519" s="564" t="s">
        <v>1005</v>
      </c>
      <c r="F519" s="565">
        <v>612000</v>
      </c>
      <c r="G519" s="86"/>
      <c r="H519" s="86"/>
      <c r="I519" s="30" t="str">
        <f>IF(SUM('Sales by Agent'!G519:I519)&gt;0,"YES","NO")</f>
        <v>NO</v>
      </c>
      <c r="J519" s="30" t="str">
        <f>IF(SUM('Sales by Agent'!H519:J519)&gt;0,"YES","NO")</f>
        <v>NO</v>
      </c>
      <c r="K519" s="30" t="str">
        <f>IF(SUM('Sales by Agent'!I519:K519)&gt;0,"YES","NO")</f>
        <v>NO</v>
      </c>
      <c r="L519" s="30" t="str">
        <f>IF(SUM('Sales by Agent'!J519:L519)&gt;0,"YES","NO")</f>
        <v>NO</v>
      </c>
      <c r="M519" s="30" t="str">
        <f>IF(SUM('Sales by Agent'!K519:M519)&gt;0,"YES","NO")</f>
        <v>NO</v>
      </c>
      <c r="N519" s="30" t="str">
        <f>IF(SUM('Sales by Agent'!L519:N519)&gt;0,"YES","NO")</f>
        <v>NO</v>
      </c>
      <c r="O519" s="30" t="str">
        <f>IF(SUM('Sales by Agent'!M519:O519)&gt;0,"YES","NO")</f>
        <v>NO</v>
      </c>
      <c r="P519" s="30" t="str">
        <f>IF(SUM('Sales by Agent'!N519:P519)&gt;0,"YES","NO")</f>
        <v>NO</v>
      </c>
      <c r="Q519" s="30" t="str">
        <f>IF(SUM('Sales by Agent'!O519:Q519)&gt;0,"YES","NO")</f>
        <v>NO</v>
      </c>
      <c r="R519" s="30" t="str">
        <f>IF(SUM('Sales by Agent'!P519:R519)&gt;0,"YES","NO")</f>
        <v>NO</v>
      </c>
      <c r="S519" s="30" t="str">
        <f>IF(SUM('Sales by Agent'!Q519:S519)&gt;0,"YES","NO")</f>
        <v>NO</v>
      </c>
      <c r="T519" s="30" t="str">
        <f>IF(SUM('Sales by Agent'!R519:T519)&gt;0,"YES","NO")</f>
        <v>NO</v>
      </c>
      <c r="U519" s="30" t="str">
        <f>IF(SUM('Sales by Agent'!S519:U519)&gt;0,"YES","NO")</f>
        <v>NO</v>
      </c>
      <c r="V519" s="30" t="str">
        <f>IF(SUM('Sales by Agent'!T519:V519)&gt;0,"YES","NO")</f>
        <v>NO</v>
      </c>
      <c r="W519" s="30" t="str">
        <f>IF(SUM('Sales by Agent'!U519:W519)&gt;0,"YES","NO")</f>
        <v>NO</v>
      </c>
      <c r="X519" s="30" t="str">
        <f>IF(SUM('Sales by Agent'!V519:X519)&gt;0,"YES","NO")</f>
        <v>NO</v>
      </c>
      <c r="Y519" s="30" t="str">
        <f>IF(SUM('Sales by Agent'!W519:Y519)&gt;0,"YES","NO")</f>
        <v>NO</v>
      </c>
      <c r="Z519" s="30" t="str">
        <f>IF(SUM('Sales by Agent'!X519:Z519)&gt;0,"YES","NO")</f>
        <v>NO</v>
      </c>
      <c r="AA519" s="30" t="str">
        <f>IF(SUM('Sales by Agent'!Y519:AA519)&gt;0,"YES","NO")</f>
        <v>NO</v>
      </c>
      <c r="AB519" s="30" t="str">
        <f>IF(SUM('Sales by Agent'!Z519:AB519)&gt;0,"YES","NO")</f>
        <v>NO</v>
      </c>
      <c r="AC519" s="30" t="str">
        <f>IF(SUM('Sales by Agent'!AA519:AC519)&gt;0,"YES","NO")</f>
        <v>NO</v>
      </c>
      <c r="AD519" s="30" t="str">
        <f>IF(SUM('Sales by Agent'!AB519:AD519)&gt;0,"YES","NO")</f>
        <v>NO</v>
      </c>
      <c r="AE519" s="30" t="str">
        <f>IF(SUM('Sales by Agent'!AC519:AE519)&gt;0,"YES","NO")</f>
        <v>NO</v>
      </c>
      <c r="AF519" s="30" t="str">
        <f>IF(SUM('Sales by Agent'!AD519:AF519)&gt;0,"YES","NO")</f>
        <v>NO</v>
      </c>
      <c r="AG519" s="30" t="str">
        <f>IF(SUM('Sales by Agent'!AE519:AG519)&gt;0,"YES","NO")</f>
        <v>YES</v>
      </c>
      <c r="AH519" s="30" t="str">
        <f>IF(SUM('Sales by Agent'!AF519:AH519)&gt;0,"YES","NO")</f>
        <v>YES</v>
      </c>
      <c r="AI519" s="30" t="str">
        <f>IF(SUM('Sales by Agent'!AG519:AI519)&gt;0,"YES","NO")</f>
        <v>YES</v>
      </c>
      <c r="AJ519" s="30" t="str">
        <f>IF(SUM('Sales by Agent'!AH519:AJ519)&gt;0,"YES","NO")</f>
        <v>NO</v>
      </c>
      <c r="AK519" s="30" t="str">
        <f>IF(SUM('Sales by Agent'!AI519:AK519)&gt;0,"YES","NO")</f>
        <v>NO</v>
      </c>
      <c r="AL519" s="30" t="str">
        <f>IF(SUM('Sales by Agent'!AJ519:AL519)&gt;0,"YES","NO")</f>
        <v>NO</v>
      </c>
      <c r="AM519" s="30" t="str">
        <f>IF(SUM('Sales by Agent'!AK519:AM519)&gt;0,"YES","NO")</f>
        <v>NO</v>
      </c>
      <c r="AN519" s="30" t="str">
        <f>IF(SUM('Sales by Agent'!AL519:AN519)&gt;0,"YES","NO")</f>
        <v>NO</v>
      </c>
      <c r="AO519" s="30" t="str">
        <f>IF(SUM('Sales by Agent'!AM519:AO519)&gt;0,"YES","NO")</f>
        <v>NO</v>
      </c>
      <c r="AP519" s="30" t="str">
        <f>IF(SUM('Sales by Agent'!AN519:AP519)&gt;0,"YES","NO")</f>
        <v>NO</v>
      </c>
      <c r="AQ519" s="30" t="str">
        <f>IF(SUM('Sales by Agent'!AO519:AQ519)&gt;0,"YES","NO")</f>
        <v>NO</v>
      </c>
      <c r="AR519" s="30" t="str">
        <f>IF(SUM('Sales by Agent'!AP519:AR519)&gt;0,"YES","NO")</f>
        <v>NO</v>
      </c>
      <c r="AS519" s="30" t="str">
        <f>IF(SUM('Sales by Agent'!AQ519:AS519)&gt;0,"YES","NO")</f>
        <v>NO</v>
      </c>
      <c r="AT519" s="30" t="str">
        <f>IF(SUM('Sales by Agent'!AR519:AT519)&gt;0,"YES","NO")</f>
        <v>NO</v>
      </c>
      <c r="AU519" s="30" t="str">
        <f>IF(SUM('Sales by Agent'!AS519:AU519)&gt;0,"YES","NO")</f>
        <v>NO</v>
      </c>
      <c r="AV519" s="30" t="str">
        <f>IF(SUM('Sales by Agent'!AT519:AV519)&gt;0,"YES","NO")</f>
        <v>NO</v>
      </c>
      <c r="AW519" s="87"/>
      <c r="AX519" t="str">
        <f t="shared" si="90"/>
        <v>NO</v>
      </c>
      <c r="AY519" t="str">
        <f t="shared" si="91"/>
        <v>NO</v>
      </c>
      <c r="AZ519" t="str">
        <f t="shared" si="92"/>
        <v>NO</v>
      </c>
      <c r="BA519" t="str">
        <f t="shared" si="93"/>
        <v>NO</v>
      </c>
      <c r="BB519" t="str">
        <f t="shared" si="94"/>
        <v>NO</v>
      </c>
      <c r="BC519" t="str">
        <f t="shared" si="95"/>
        <v>NEW INACTIVE</v>
      </c>
      <c r="BD519" t="str">
        <f t="shared" si="96"/>
        <v>NO</v>
      </c>
      <c r="BE519" t="str">
        <f t="shared" si="97"/>
        <v>NO</v>
      </c>
      <c r="BF519" t="str">
        <f t="shared" si="98"/>
        <v>NO</v>
      </c>
      <c r="BG519" t="str">
        <f t="shared" si="99"/>
        <v>NO</v>
      </c>
      <c r="BH519" t="str">
        <f t="shared" si="89"/>
        <v>NO</v>
      </c>
    </row>
    <row r="520" spans="1:60">
      <c r="A520" s="564" t="s">
        <v>1195</v>
      </c>
      <c r="B520" s="564" t="s">
        <v>2572</v>
      </c>
      <c r="C520" s="564" t="s">
        <v>775</v>
      </c>
      <c r="D520" s="564" t="s">
        <v>956</v>
      </c>
      <c r="E520" s="564" t="s">
        <v>1005</v>
      </c>
      <c r="F520" s="565">
        <v>44400</v>
      </c>
      <c r="G520" s="30"/>
      <c r="H520" s="30"/>
      <c r="I520" s="30" t="str">
        <f>IF(SUM('Sales by Agent'!G520:I520)&gt;0,"YES","NO")</f>
        <v>NO</v>
      </c>
      <c r="J520" s="30" t="str">
        <f>IF(SUM('Sales by Agent'!H520:J520)&gt;0,"YES","NO")</f>
        <v>NO</v>
      </c>
      <c r="K520" s="30" t="str">
        <f>IF(SUM('Sales by Agent'!I520:K520)&gt;0,"YES","NO")</f>
        <v>NO</v>
      </c>
      <c r="L520" s="30" t="str">
        <f>IF(SUM('Sales by Agent'!J520:L520)&gt;0,"YES","NO")</f>
        <v>NO</v>
      </c>
      <c r="M520" s="30" t="str">
        <f>IF(SUM('Sales by Agent'!K520:M520)&gt;0,"YES","NO")</f>
        <v>NO</v>
      </c>
      <c r="N520" s="30" t="str">
        <f>IF(SUM('Sales by Agent'!L520:N520)&gt;0,"YES","NO")</f>
        <v>NO</v>
      </c>
      <c r="O520" s="30" t="str">
        <f>IF(SUM('Sales by Agent'!M520:O520)&gt;0,"YES","NO")</f>
        <v>NO</v>
      </c>
      <c r="P520" s="30" t="str">
        <f>IF(SUM('Sales by Agent'!N520:P520)&gt;0,"YES","NO")</f>
        <v>NO</v>
      </c>
      <c r="Q520" s="30" t="str">
        <f>IF(SUM('Sales by Agent'!O520:Q520)&gt;0,"YES","NO")</f>
        <v>NO</v>
      </c>
      <c r="R520" s="30" t="str">
        <f>IF(SUM('Sales by Agent'!P520:R520)&gt;0,"YES","NO")</f>
        <v>NO</v>
      </c>
      <c r="S520" s="30" t="str">
        <f>IF(SUM('Sales by Agent'!Q520:S520)&gt;0,"YES","NO")</f>
        <v>NO</v>
      </c>
      <c r="T520" s="30" t="str">
        <f>IF(SUM('Sales by Agent'!R520:T520)&gt;0,"YES","NO")</f>
        <v>NO</v>
      </c>
      <c r="U520" s="30" t="str">
        <f>IF(SUM('Sales by Agent'!S520:U520)&gt;0,"YES","NO")</f>
        <v>NO</v>
      </c>
      <c r="V520" s="30" t="str">
        <f>IF(SUM('Sales by Agent'!T520:V520)&gt;0,"YES","NO")</f>
        <v>NO</v>
      </c>
      <c r="W520" s="30" t="str">
        <f>IF(SUM('Sales by Agent'!U520:W520)&gt;0,"YES","NO")</f>
        <v>NO</v>
      </c>
      <c r="X520" s="30" t="str">
        <f>IF(SUM('Sales by Agent'!V520:X520)&gt;0,"YES","NO")</f>
        <v>NO</v>
      </c>
      <c r="Y520" s="30" t="str">
        <f>IF(SUM('Sales by Agent'!W520:Y520)&gt;0,"YES","NO")</f>
        <v>NO</v>
      </c>
      <c r="Z520" s="30" t="str">
        <f>IF(SUM('Sales by Agent'!X520:Z520)&gt;0,"YES","NO")</f>
        <v>NO</v>
      </c>
      <c r="AA520" s="30" t="str">
        <f>IF(SUM('Sales by Agent'!Y520:AA520)&gt;0,"YES","NO")</f>
        <v>NO</v>
      </c>
      <c r="AB520" s="30" t="str">
        <f>IF(SUM('Sales by Agent'!Z520:AB520)&gt;0,"YES","NO")</f>
        <v>NO</v>
      </c>
      <c r="AC520" s="30" t="str">
        <f>IF(SUM('Sales by Agent'!AA520:AC520)&gt;0,"YES","NO")</f>
        <v>NO</v>
      </c>
      <c r="AD520" s="30" t="str">
        <f>IF(SUM('Sales by Agent'!AB520:AD520)&gt;0,"YES","NO")</f>
        <v>NO</v>
      </c>
      <c r="AE520" s="30" t="str">
        <f>IF(SUM('Sales by Agent'!AC520:AE520)&gt;0,"YES","NO")</f>
        <v>NO</v>
      </c>
      <c r="AF520" s="30" t="str">
        <f>IF(SUM('Sales by Agent'!AD520:AF520)&gt;0,"YES","NO")</f>
        <v>NO</v>
      </c>
      <c r="AG520" s="30" t="str">
        <f>IF(SUM('Sales by Agent'!AE520:AG520)&gt;0,"YES","NO")</f>
        <v>NO</v>
      </c>
      <c r="AH520" s="30" t="str">
        <f>IF(SUM('Sales by Agent'!AF520:AH520)&gt;0,"YES","NO")</f>
        <v>NO</v>
      </c>
      <c r="AI520" s="30" t="str">
        <f>IF(SUM('Sales by Agent'!AG520:AI520)&gt;0,"YES","NO")</f>
        <v>NO</v>
      </c>
      <c r="AJ520" s="30" t="str">
        <f>IF(SUM('Sales by Agent'!AH520:AJ520)&gt;0,"YES","NO")</f>
        <v>NO</v>
      </c>
      <c r="AK520" s="30" t="str">
        <f>IF(SUM('Sales by Agent'!AI520:AK520)&gt;0,"YES","NO")</f>
        <v>NO</v>
      </c>
      <c r="AL520" s="30" t="str">
        <f>IF(SUM('Sales by Agent'!AJ520:AL520)&gt;0,"YES","NO")</f>
        <v>YES</v>
      </c>
      <c r="AM520" s="30" t="str">
        <f>IF(SUM('Sales by Agent'!AK520:AM520)&gt;0,"YES","NO")</f>
        <v>YES</v>
      </c>
      <c r="AN520" s="30" t="str">
        <f>IF(SUM('Sales by Agent'!AL520:AN520)&gt;0,"YES","NO")</f>
        <v>YES</v>
      </c>
      <c r="AO520" s="30" t="str">
        <f>IF(SUM('Sales by Agent'!AM520:AO520)&gt;0,"YES","NO")</f>
        <v>NO</v>
      </c>
      <c r="AP520" s="30" t="str">
        <f>IF(SUM('Sales by Agent'!AN520:AP520)&gt;0,"YES","NO")</f>
        <v>NO</v>
      </c>
      <c r="AQ520" s="30" t="str">
        <f>IF(SUM('Sales by Agent'!AO520:AQ520)&gt;0,"YES","NO")</f>
        <v>NO</v>
      </c>
      <c r="AR520" s="30" t="str">
        <f>IF(SUM('Sales by Agent'!AP520:AR520)&gt;0,"YES","NO")</f>
        <v>NO</v>
      </c>
      <c r="AS520" s="30" t="str">
        <f>IF(SUM('Sales by Agent'!AQ520:AS520)&gt;0,"YES","NO")</f>
        <v>NO</v>
      </c>
      <c r="AT520" s="30" t="str">
        <f>IF(SUM('Sales by Agent'!AR520:AT520)&gt;0,"YES","NO")</f>
        <v>NO</v>
      </c>
      <c r="AU520" s="30" t="str">
        <f>IF(SUM('Sales by Agent'!AS520:AU520)&gt;0,"YES","NO")</f>
        <v>NO</v>
      </c>
      <c r="AV520" s="30" t="str">
        <f>IF(SUM('Sales by Agent'!AT520:AV520)&gt;0,"YES","NO")</f>
        <v>NO</v>
      </c>
      <c r="AW520" s="87"/>
      <c r="AX520" t="str">
        <f t="shared" si="90"/>
        <v>NO</v>
      </c>
      <c r="AY520" t="str">
        <f t="shared" si="91"/>
        <v>NO</v>
      </c>
      <c r="AZ520" t="str">
        <f t="shared" si="92"/>
        <v>NO</v>
      </c>
      <c r="BA520" t="str">
        <f t="shared" si="93"/>
        <v>NO</v>
      </c>
      <c r="BB520" t="str">
        <f t="shared" si="94"/>
        <v>NO</v>
      </c>
      <c r="BC520" t="str">
        <f t="shared" si="95"/>
        <v>NO</v>
      </c>
      <c r="BD520" t="str">
        <f t="shared" si="96"/>
        <v>NO</v>
      </c>
      <c r="BE520" t="str">
        <f t="shared" si="97"/>
        <v>NO</v>
      </c>
      <c r="BF520" t="str">
        <f t="shared" si="98"/>
        <v>NO</v>
      </c>
      <c r="BG520" t="str">
        <f t="shared" si="99"/>
        <v>NO</v>
      </c>
      <c r="BH520" t="str">
        <f t="shared" si="89"/>
        <v>NEW INACTIVE</v>
      </c>
    </row>
    <row r="521" spans="1:60">
      <c r="A521" s="564" t="s">
        <v>406</v>
      </c>
      <c r="B521" s="564" t="s">
        <v>2578</v>
      </c>
      <c r="C521" s="564" t="s">
        <v>775</v>
      </c>
      <c r="D521" s="564" t="s">
        <v>956</v>
      </c>
      <c r="E521" s="564" t="s">
        <v>1005</v>
      </c>
      <c r="F521" s="565">
        <v>39800</v>
      </c>
      <c r="G521" s="86"/>
      <c r="H521" s="86"/>
      <c r="I521" s="30" t="str">
        <f>IF(SUM('Sales by Agent'!G521:I521)&gt;0,"YES","NO")</f>
        <v>NO</v>
      </c>
      <c r="J521" s="30" t="str">
        <f>IF(SUM('Sales by Agent'!H521:J521)&gt;0,"YES","NO")</f>
        <v>NO</v>
      </c>
      <c r="K521" s="30" t="str">
        <f>IF(SUM('Sales by Agent'!I521:K521)&gt;0,"YES","NO")</f>
        <v>NO</v>
      </c>
      <c r="L521" s="30" t="str">
        <f>IF(SUM('Sales by Agent'!J521:L521)&gt;0,"YES","NO")</f>
        <v>NO</v>
      </c>
      <c r="M521" s="30" t="str">
        <f>IF(SUM('Sales by Agent'!K521:M521)&gt;0,"YES","NO")</f>
        <v>NO</v>
      </c>
      <c r="N521" s="30" t="str">
        <f>IF(SUM('Sales by Agent'!L521:N521)&gt;0,"YES","NO")</f>
        <v>NO</v>
      </c>
      <c r="O521" s="30" t="str">
        <f>IF(SUM('Sales by Agent'!M521:O521)&gt;0,"YES","NO")</f>
        <v>NO</v>
      </c>
      <c r="P521" s="30" t="str">
        <f>IF(SUM('Sales by Agent'!N521:P521)&gt;0,"YES","NO")</f>
        <v>NO</v>
      </c>
      <c r="Q521" s="30" t="str">
        <f>IF(SUM('Sales by Agent'!O521:Q521)&gt;0,"YES","NO")</f>
        <v>NO</v>
      </c>
      <c r="R521" s="30" t="str">
        <f>IF(SUM('Sales by Agent'!P521:R521)&gt;0,"YES","NO")</f>
        <v>NO</v>
      </c>
      <c r="S521" s="30" t="str">
        <f>IF(SUM('Sales by Agent'!Q521:S521)&gt;0,"YES","NO")</f>
        <v>NO</v>
      </c>
      <c r="T521" s="30" t="str">
        <f>IF(SUM('Sales by Agent'!R521:T521)&gt;0,"YES","NO")</f>
        <v>NO</v>
      </c>
      <c r="U521" s="30" t="str">
        <f>IF(SUM('Sales by Agent'!S521:U521)&gt;0,"YES","NO")</f>
        <v>NO</v>
      </c>
      <c r="V521" s="30" t="str">
        <f>IF(SUM('Sales by Agent'!T521:V521)&gt;0,"YES","NO")</f>
        <v>NO</v>
      </c>
      <c r="W521" s="30" t="str">
        <f>IF(SUM('Sales by Agent'!U521:W521)&gt;0,"YES","NO")</f>
        <v>NO</v>
      </c>
      <c r="X521" s="30" t="str">
        <f>IF(SUM('Sales by Agent'!V521:X521)&gt;0,"YES","NO")</f>
        <v>NO</v>
      </c>
      <c r="Y521" s="30" t="str">
        <f>IF(SUM('Sales by Agent'!W521:Y521)&gt;0,"YES","NO")</f>
        <v>NO</v>
      </c>
      <c r="Z521" s="30" t="str">
        <f>IF(SUM('Sales by Agent'!X521:Z521)&gt;0,"YES","NO")</f>
        <v>NO</v>
      </c>
      <c r="AA521" s="30" t="str">
        <f>IF(SUM('Sales by Agent'!Y521:AA521)&gt;0,"YES","NO")</f>
        <v>NO</v>
      </c>
      <c r="AB521" s="30" t="str">
        <f>IF(SUM('Sales by Agent'!Z521:AB521)&gt;0,"YES","NO")</f>
        <v>NO</v>
      </c>
      <c r="AC521" s="30" t="str">
        <f>IF(SUM('Sales by Agent'!AA521:AC521)&gt;0,"YES","NO")</f>
        <v>NO</v>
      </c>
      <c r="AD521" s="30" t="str">
        <f>IF(SUM('Sales by Agent'!AB521:AD521)&gt;0,"YES","NO")</f>
        <v>NO</v>
      </c>
      <c r="AE521" s="30" t="str">
        <f>IF(SUM('Sales by Agent'!AC521:AE521)&gt;0,"YES","NO")</f>
        <v>NO</v>
      </c>
      <c r="AF521" s="30" t="str">
        <f>IF(SUM('Sales by Agent'!AD521:AF521)&gt;0,"YES","NO")</f>
        <v>NO</v>
      </c>
      <c r="AG521" s="30" t="str">
        <f>IF(SUM('Sales by Agent'!AE521:AG521)&gt;0,"YES","NO")</f>
        <v>NO</v>
      </c>
      <c r="AH521" s="30" t="str">
        <f>IF(SUM('Sales by Agent'!AF521:AH521)&gt;0,"YES","NO")</f>
        <v>YES</v>
      </c>
      <c r="AI521" s="30" t="str">
        <f>IF(SUM('Sales by Agent'!AG521:AI521)&gt;0,"YES","NO")</f>
        <v>YES</v>
      </c>
      <c r="AJ521" s="30" t="str">
        <f>IF(SUM('Sales by Agent'!AH521:AJ521)&gt;0,"YES","NO")</f>
        <v>YES</v>
      </c>
      <c r="AK521" s="30" t="str">
        <f>IF(SUM('Sales by Agent'!AI521:AK521)&gt;0,"YES","NO")</f>
        <v>NO</v>
      </c>
      <c r="AL521" s="30" t="str">
        <f>IF(SUM('Sales by Agent'!AJ521:AL521)&gt;0,"YES","NO")</f>
        <v>NO</v>
      </c>
      <c r="AM521" s="30" t="str">
        <f>IF(SUM('Sales by Agent'!AK521:AM521)&gt;0,"YES","NO")</f>
        <v>NO</v>
      </c>
      <c r="AN521" s="30" t="str">
        <f>IF(SUM('Sales by Agent'!AL521:AN521)&gt;0,"YES","NO")</f>
        <v>NO</v>
      </c>
      <c r="AO521" s="30" t="str">
        <f>IF(SUM('Sales by Agent'!AM521:AO521)&gt;0,"YES","NO")</f>
        <v>NO</v>
      </c>
      <c r="AP521" s="30" t="str">
        <f>IF(SUM('Sales by Agent'!AN521:AP521)&gt;0,"YES","NO")</f>
        <v>NO</v>
      </c>
      <c r="AQ521" s="30" t="str">
        <f>IF(SUM('Sales by Agent'!AO521:AQ521)&gt;0,"YES","NO")</f>
        <v>NO</v>
      </c>
      <c r="AR521" s="30" t="str">
        <f>IF(SUM('Sales by Agent'!AP521:AR521)&gt;0,"YES","NO")</f>
        <v>NO</v>
      </c>
      <c r="AS521" s="30" t="str">
        <f>IF(SUM('Sales by Agent'!AQ521:AS521)&gt;0,"YES","NO")</f>
        <v>NO</v>
      </c>
      <c r="AT521" s="30" t="str">
        <f>IF(SUM('Sales by Agent'!AR521:AT521)&gt;0,"YES","NO")</f>
        <v>NO</v>
      </c>
      <c r="AU521" s="30" t="str">
        <f>IF(SUM('Sales by Agent'!AS521:AU521)&gt;0,"YES","NO")</f>
        <v>NO</v>
      </c>
      <c r="AV521" s="30" t="str">
        <f>IF(SUM('Sales by Agent'!AT521:AV521)&gt;0,"YES","NO")</f>
        <v>NO</v>
      </c>
      <c r="AW521" s="87"/>
      <c r="AX521" t="str">
        <f t="shared" si="90"/>
        <v>NO</v>
      </c>
      <c r="AY521" t="str">
        <f t="shared" si="91"/>
        <v>NO</v>
      </c>
      <c r="AZ521" t="str">
        <f t="shared" si="92"/>
        <v>NO</v>
      </c>
      <c r="BA521" t="str">
        <f t="shared" si="93"/>
        <v>NO</v>
      </c>
      <c r="BB521" t="str">
        <f t="shared" si="94"/>
        <v>NO</v>
      </c>
      <c r="BC521" t="str">
        <f t="shared" si="95"/>
        <v>NO</v>
      </c>
      <c r="BD521" t="str">
        <f t="shared" si="96"/>
        <v>NEW INACTIVE</v>
      </c>
      <c r="BE521" t="str">
        <f t="shared" si="97"/>
        <v>NO</v>
      </c>
      <c r="BF521" t="str">
        <f t="shared" si="98"/>
        <v>NO</v>
      </c>
      <c r="BG521" t="str">
        <f t="shared" si="99"/>
        <v>NO</v>
      </c>
      <c r="BH521" t="str">
        <f t="shared" si="89"/>
        <v>NO</v>
      </c>
    </row>
    <row r="522" spans="1:60">
      <c r="A522" s="564" t="s">
        <v>836</v>
      </c>
      <c r="B522" s="564" t="s">
        <v>2825</v>
      </c>
      <c r="C522" s="564" t="s">
        <v>775</v>
      </c>
      <c r="D522" s="564" t="s">
        <v>956</v>
      </c>
      <c r="E522" s="564" t="s">
        <v>1005</v>
      </c>
      <c r="F522" s="565">
        <v>989661.5</v>
      </c>
      <c r="G522" s="87"/>
      <c r="H522" s="87"/>
      <c r="I522" s="30" t="str">
        <f>IF(SUM('Sales by Agent'!G522:I522)&gt;0,"YES","NO")</f>
        <v>NO</v>
      </c>
      <c r="J522" s="30" t="str">
        <f>IF(SUM('Sales by Agent'!H522:J522)&gt;0,"YES","NO")</f>
        <v>NO</v>
      </c>
      <c r="K522" s="30" t="str">
        <f>IF(SUM('Sales by Agent'!I522:K522)&gt;0,"YES","NO")</f>
        <v>NO</v>
      </c>
      <c r="L522" s="30" t="str">
        <f>IF(SUM('Sales by Agent'!J522:L522)&gt;0,"YES","NO")</f>
        <v>NO</v>
      </c>
      <c r="M522" s="30" t="str">
        <f>IF(SUM('Sales by Agent'!K522:M522)&gt;0,"YES","NO")</f>
        <v>NO</v>
      </c>
      <c r="N522" s="30" t="str">
        <f>IF(SUM('Sales by Agent'!L522:N522)&gt;0,"YES","NO")</f>
        <v>NO</v>
      </c>
      <c r="O522" s="30" t="str">
        <f>IF(SUM('Sales by Agent'!M522:O522)&gt;0,"YES","NO")</f>
        <v>NO</v>
      </c>
      <c r="P522" s="30" t="str">
        <f>IF(SUM('Sales by Agent'!N522:P522)&gt;0,"YES","NO")</f>
        <v>NO</v>
      </c>
      <c r="Q522" s="30" t="str">
        <f>IF(SUM('Sales by Agent'!O522:Q522)&gt;0,"YES","NO")</f>
        <v>NO</v>
      </c>
      <c r="R522" s="30" t="str">
        <f>IF(SUM('Sales by Agent'!P522:R522)&gt;0,"YES","NO")</f>
        <v>NO</v>
      </c>
      <c r="S522" s="30" t="str">
        <f>IF(SUM('Sales by Agent'!Q522:S522)&gt;0,"YES","NO")</f>
        <v>NO</v>
      </c>
      <c r="T522" s="30" t="str">
        <f>IF(SUM('Sales by Agent'!R522:T522)&gt;0,"YES","NO")</f>
        <v>NO</v>
      </c>
      <c r="U522" s="30" t="str">
        <f>IF(SUM('Sales by Agent'!S522:U522)&gt;0,"YES","NO")</f>
        <v>NO</v>
      </c>
      <c r="V522" s="30" t="str">
        <f>IF(SUM('Sales by Agent'!T522:V522)&gt;0,"YES","NO")</f>
        <v>NO</v>
      </c>
      <c r="W522" s="30" t="str">
        <f>IF(SUM('Sales by Agent'!U522:W522)&gt;0,"YES","NO")</f>
        <v>NO</v>
      </c>
      <c r="X522" s="30" t="str">
        <f>IF(SUM('Sales by Agent'!V522:X522)&gt;0,"YES","NO")</f>
        <v>NO</v>
      </c>
      <c r="Y522" s="30" t="str">
        <f>IF(SUM('Sales by Agent'!W522:Y522)&gt;0,"YES","NO")</f>
        <v>NO</v>
      </c>
      <c r="Z522" s="30" t="str">
        <f>IF(SUM('Sales by Agent'!X522:Z522)&gt;0,"YES","NO")</f>
        <v>NO</v>
      </c>
      <c r="AA522" s="30" t="str">
        <f>IF(SUM('Sales by Agent'!Y522:AA522)&gt;0,"YES","NO")</f>
        <v>NO</v>
      </c>
      <c r="AB522" s="30" t="str">
        <f>IF(SUM('Sales by Agent'!Z522:AB522)&gt;0,"YES","NO")</f>
        <v>NO</v>
      </c>
      <c r="AC522" s="30" t="str">
        <f>IF(SUM('Sales by Agent'!AA522:AC522)&gt;0,"YES","NO")</f>
        <v>NO</v>
      </c>
      <c r="AD522" s="30" t="str">
        <f>IF(SUM('Sales by Agent'!AB522:AD522)&gt;0,"YES","NO")</f>
        <v>NO</v>
      </c>
      <c r="AE522" s="30" t="str">
        <f>IF(SUM('Sales by Agent'!AC522:AE522)&gt;0,"YES","NO")</f>
        <v>NO</v>
      </c>
      <c r="AF522" s="30" t="str">
        <f>IF(SUM('Sales by Agent'!AD522:AF522)&gt;0,"YES","NO")</f>
        <v>YES</v>
      </c>
      <c r="AG522" s="30" t="str">
        <f>IF(SUM('Sales by Agent'!AE522:AG522)&gt;0,"YES","NO")</f>
        <v>YES</v>
      </c>
      <c r="AH522" s="30" t="str">
        <f>IF(SUM('Sales by Agent'!AF522:AH522)&gt;0,"YES","NO")</f>
        <v>YES</v>
      </c>
      <c r="AI522" s="30" t="str">
        <f>IF(SUM('Sales by Agent'!AG522:AI522)&gt;0,"YES","NO")</f>
        <v>YES</v>
      </c>
      <c r="AJ522" s="30" t="str">
        <f>IF(SUM('Sales by Agent'!AH522:AJ522)&gt;0,"YES","NO")</f>
        <v>YES</v>
      </c>
      <c r="AK522" s="30" t="str">
        <f>IF(SUM('Sales by Agent'!AI522:AK522)&gt;0,"YES","NO")</f>
        <v>YES</v>
      </c>
      <c r="AL522" s="30" t="str">
        <f>IF(SUM('Sales by Agent'!AJ522:AL522)&gt;0,"YES","NO")</f>
        <v>YES</v>
      </c>
      <c r="AM522" s="30" t="str">
        <f>IF(SUM('Sales by Agent'!AK522:AM522)&gt;0,"YES","NO")</f>
        <v>YES</v>
      </c>
      <c r="AN522" s="30" t="str">
        <f>IF(SUM('Sales by Agent'!AL522:AN522)&gt;0,"YES","NO")</f>
        <v>YES</v>
      </c>
      <c r="AO522" s="30" t="str">
        <f>IF(SUM('Sales by Agent'!AM522:AO522)&gt;0,"YES","NO")</f>
        <v>YES</v>
      </c>
      <c r="AP522" s="30" t="str">
        <f>IF(SUM('Sales by Agent'!AN522:AP522)&gt;0,"YES","NO")</f>
        <v>YES</v>
      </c>
      <c r="AQ522" s="30" t="str">
        <f>IF(SUM('Sales by Agent'!AO522:AQ522)&gt;0,"YES","NO")</f>
        <v>YES</v>
      </c>
      <c r="AR522" s="30" t="str">
        <f>IF(SUM('Sales by Agent'!AP522:AR522)&gt;0,"YES","NO")</f>
        <v>YES</v>
      </c>
      <c r="AS522" s="30" t="str">
        <f>IF(SUM('Sales by Agent'!AQ522:AS522)&gt;0,"YES","NO")</f>
        <v>YES</v>
      </c>
      <c r="AT522" s="30" t="str">
        <f>IF(SUM('Sales by Agent'!AR522:AT522)&gt;0,"YES","NO")</f>
        <v>YES</v>
      </c>
      <c r="AU522" s="30" t="str">
        <f>IF(SUM('Sales by Agent'!AS522:AU522)&gt;0,"YES","NO")</f>
        <v>YES</v>
      </c>
      <c r="AV522" s="30" t="str">
        <f>IF(SUM('Sales by Agent'!AT522:AV522)&gt;0,"YES","NO")</f>
        <v>YES</v>
      </c>
      <c r="AW522" s="87"/>
      <c r="AX522" t="str">
        <f t="shared" si="90"/>
        <v>NO</v>
      </c>
      <c r="AY522" t="str">
        <f t="shared" si="91"/>
        <v>NO</v>
      </c>
      <c r="AZ522" t="str">
        <f t="shared" si="92"/>
        <v>NO</v>
      </c>
      <c r="BA522" t="str">
        <f t="shared" si="93"/>
        <v>NO</v>
      </c>
      <c r="BB522" t="str">
        <f t="shared" si="94"/>
        <v>NO</v>
      </c>
      <c r="BC522" t="str">
        <f t="shared" si="95"/>
        <v>NO</v>
      </c>
      <c r="BD522" t="str">
        <f t="shared" si="96"/>
        <v>NO</v>
      </c>
      <c r="BE522" t="str">
        <f t="shared" si="97"/>
        <v>NO</v>
      </c>
      <c r="BF522" t="str">
        <f t="shared" si="98"/>
        <v>NO</v>
      </c>
      <c r="BG522" t="str">
        <f t="shared" si="99"/>
        <v>NO</v>
      </c>
      <c r="BH522" t="str">
        <f t="shared" si="89"/>
        <v>NO</v>
      </c>
    </row>
    <row r="523" spans="1:60">
      <c r="A523" s="564" t="s">
        <v>1536</v>
      </c>
      <c r="B523" s="564" t="s">
        <v>2826</v>
      </c>
      <c r="C523" s="564" t="s">
        <v>775</v>
      </c>
      <c r="D523" s="564" t="s">
        <v>956</v>
      </c>
      <c r="E523" s="564" t="s">
        <v>1005</v>
      </c>
      <c r="F523" s="565">
        <v>6651232.4000000004</v>
      </c>
      <c r="G523" s="86"/>
      <c r="H523" s="86"/>
      <c r="I523" s="30" t="str">
        <f>IF(SUM('Sales by Agent'!G523:I523)&gt;0,"YES","NO")</f>
        <v>NO</v>
      </c>
      <c r="J523" s="30" t="str">
        <f>IF(SUM('Sales by Agent'!H523:J523)&gt;0,"YES","NO")</f>
        <v>NO</v>
      </c>
      <c r="K523" s="30" t="str">
        <f>IF(SUM('Sales by Agent'!I523:K523)&gt;0,"YES","NO")</f>
        <v>NO</v>
      </c>
      <c r="L523" s="30" t="str">
        <f>IF(SUM('Sales by Agent'!J523:L523)&gt;0,"YES","NO")</f>
        <v>NO</v>
      </c>
      <c r="M523" s="30" t="str">
        <f>IF(SUM('Sales by Agent'!K523:M523)&gt;0,"YES","NO")</f>
        <v>NO</v>
      </c>
      <c r="N523" s="30" t="str">
        <f>IF(SUM('Sales by Agent'!L523:N523)&gt;0,"YES","NO")</f>
        <v>NO</v>
      </c>
      <c r="O523" s="30" t="str">
        <f>IF(SUM('Sales by Agent'!M523:O523)&gt;0,"YES","NO")</f>
        <v>NO</v>
      </c>
      <c r="P523" s="30" t="str">
        <f>IF(SUM('Sales by Agent'!N523:P523)&gt;0,"YES","NO")</f>
        <v>NO</v>
      </c>
      <c r="Q523" s="30" t="str">
        <f>IF(SUM('Sales by Agent'!O523:Q523)&gt;0,"YES","NO")</f>
        <v>NO</v>
      </c>
      <c r="R523" s="30" t="str">
        <f>IF(SUM('Sales by Agent'!P523:R523)&gt;0,"YES","NO")</f>
        <v>NO</v>
      </c>
      <c r="S523" s="30" t="str">
        <f>IF(SUM('Sales by Agent'!Q523:S523)&gt;0,"YES","NO")</f>
        <v>NO</v>
      </c>
      <c r="T523" s="30" t="str">
        <f>IF(SUM('Sales by Agent'!R523:T523)&gt;0,"YES","NO")</f>
        <v>NO</v>
      </c>
      <c r="U523" s="30" t="str">
        <f>IF(SUM('Sales by Agent'!S523:U523)&gt;0,"YES","NO")</f>
        <v>NO</v>
      </c>
      <c r="V523" s="30" t="str">
        <f>IF(SUM('Sales by Agent'!T523:V523)&gt;0,"YES","NO")</f>
        <v>NO</v>
      </c>
      <c r="W523" s="30" t="str">
        <f>IF(SUM('Sales by Agent'!U523:W523)&gt;0,"YES","NO")</f>
        <v>NO</v>
      </c>
      <c r="X523" s="30" t="str">
        <f>IF(SUM('Sales by Agent'!V523:X523)&gt;0,"YES","NO")</f>
        <v>NO</v>
      </c>
      <c r="Y523" s="30" t="str">
        <f>IF(SUM('Sales by Agent'!W523:Y523)&gt;0,"YES","NO")</f>
        <v>NO</v>
      </c>
      <c r="Z523" s="30" t="str">
        <f>IF(SUM('Sales by Agent'!X523:Z523)&gt;0,"YES","NO")</f>
        <v>NO</v>
      </c>
      <c r="AA523" s="30" t="str">
        <f>IF(SUM('Sales by Agent'!Y523:AA523)&gt;0,"YES","NO")</f>
        <v>NO</v>
      </c>
      <c r="AB523" s="30" t="str">
        <f>IF(SUM('Sales by Agent'!Z523:AB523)&gt;0,"YES","NO")</f>
        <v>NO</v>
      </c>
      <c r="AC523" s="30" t="str">
        <f>IF(SUM('Sales by Agent'!AA523:AC523)&gt;0,"YES","NO")</f>
        <v>NO</v>
      </c>
      <c r="AD523" s="30" t="str">
        <f>IF(SUM('Sales by Agent'!AB523:AD523)&gt;0,"YES","NO")</f>
        <v>NO</v>
      </c>
      <c r="AE523" s="30" t="str">
        <f>IF(SUM('Sales by Agent'!AC523:AE523)&gt;0,"YES","NO")</f>
        <v>NO</v>
      </c>
      <c r="AF523" s="30" t="str">
        <f>IF(SUM('Sales by Agent'!AD523:AF523)&gt;0,"YES","NO")</f>
        <v>NO</v>
      </c>
      <c r="AG523" s="30" t="str">
        <f>IF(SUM('Sales by Agent'!AE523:AG523)&gt;0,"YES","NO")</f>
        <v>NO</v>
      </c>
      <c r="AH523" s="30" t="str">
        <f>IF(SUM('Sales by Agent'!AF523:AH523)&gt;0,"YES","NO")</f>
        <v>NO</v>
      </c>
      <c r="AI523" s="30" t="str">
        <f>IF(SUM('Sales by Agent'!AG523:AI523)&gt;0,"YES","NO")</f>
        <v>NO</v>
      </c>
      <c r="AJ523" s="30" t="str">
        <f>IF(SUM('Sales by Agent'!AH523:AJ523)&gt;0,"YES","NO")</f>
        <v>NO</v>
      </c>
      <c r="AK523" s="30" t="str">
        <f>IF(SUM('Sales by Agent'!AI523:AK523)&gt;0,"YES","NO")</f>
        <v>NO</v>
      </c>
      <c r="AL523" s="30" t="str">
        <f>IF(SUM('Sales by Agent'!AJ523:AL523)&gt;0,"YES","NO")</f>
        <v>NO</v>
      </c>
      <c r="AM523" s="30" t="str">
        <f>IF(SUM('Sales by Agent'!AK523:AM523)&gt;0,"YES","NO")</f>
        <v>NO</v>
      </c>
      <c r="AN523" s="30" t="str">
        <f>IF(SUM('Sales by Agent'!AL523:AN523)&gt;0,"YES","NO")</f>
        <v>NO</v>
      </c>
      <c r="AO523" s="30" t="str">
        <f>IF(SUM('Sales by Agent'!AM523:AO523)&gt;0,"YES","NO")</f>
        <v>YES</v>
      </c>
      <c r="AP523" s="30" t="str">
        <f>IF(SUM('Sales by Agent'!AN523:AP523)&gt;0,"YES","NO")</f>
        <v>YES</v>
      </c>
      <c r="AQ523" s="30" t="str">
        <f>IF(SUM('Sales by Agent'!AO523:AQ523)&gt;0,"YES","NO")</f>
        <v>YES</v>
      </c>
      <c r="AR523" s="30" t="str">
        <f>IF(SUM('Sales by Agent'!AP523:AR523)&gt;0,"YES","NO")</f>
        <v>YES</v>
      </c>
      <c r="AS523" s="30" t="str">
        <f>IF(SUM('Sales by Agent'!AQ523:AS523)&gt;0,"YES","NO")</f>
        <v>YES</v>
      </c>
      <c r="AT523" s="30" t="str">
        <f>IF(SUM('Sales by Agent'!AR523:AT523)&gt;0,"YES","NO")</f>
        <v>YES</v>
      </c>
      <c r="AU523" s="30" t="str">
        <f>IF(SUM('Sales by Agent'!AS523:AU523)&gt;0,"YES","NO")</f>
        <v>YES</v>
      </c>
      <c r="AV523" s="30" t="str">
        <f>IF(SUM('Sales by Agent'!AT523:AV523)&gt;0,"YES","NO")</f>
        <v>NO</v>
      </c>
      <c r="AW523" s="87"/>
      <c r="AX523" t="str">
        <f t="shared" si="90"/>
        <v>NO</v>
      </c>
      <c r="AY523" t="str">
        <f t="shared" si="91"/>
        <v>NO</v>
      </c>
      <c r="AZ523" t="str">
        <f t="shared" si="92"/>
        <v>NO</v>
      </c>
      <c r="BA523" t="str">
        <f t="shared" si="93"/>
        <v>NO</v>
      </c>
      <c r="BB523" t="str">
        <f t="shared" si="94"/>
        <v>NO</v>
      </c>
      <c r="BC523" t="str">
        <f t="shared" si="95"/>
        <v>NO</v>
      </c>
      <c r="BD523" t="str">
        <f t="shared" si="96"/>
        <v>NO</v>
      </c>
      <c r="BE523" t="str">
        <f t="shared" si="97"/>
        <v>NO</v>
      </c>
      <c r="BF523" t="str">
        <f t="shared" si="98"/>
        <v>NO</v>
      </c>
      <c r="BG523" t="str">
        <f t="shared" si="99"/>
        <v>NO</v>
      </c>
      <c r="BH523" t="str">
        <f t="shared" si="89"/>
        <v>NO</v>
      </c>
    </row>
    <row r="524" spans="1:60">
      <c r="A524" s="564" t="s">
        <v>1944</v>
      </c>
      <c r="B524" s="564" t="s">
        <v>2827</v>
      </c>
      <c r="C524" s="564" t="s">
        <v>775</v>
      </c>
      <c r="D524" s="564" t="s">
        <v>956</v>
      </c>
      <c r="E524" s="564" t="s">
        <v>1005</v>
      </c>
      <c r="F524" s="565">
        <v>16700</v>
      </c>
      <c r="G524" s="87"/>
      <c r="H524" s="87"/>
      <c r="I524" s="30" t="str">
        <f>IF(SUM('Sales by Agent'!G524:I524)&gt;0,"YES","NO")</f>
        <v>NO</v>
      </c>
      <c r="J524" s="30" t="str">
        <f>IF(SUM('Sales by Agent'!H524:J524)&gt;0,"YES","NO")</f>
        <v>NO</v>
      </c>
      <c r="K524" s="30" t="str">
        <f>IF(SUM('Sales by Agent'!I524:K524)&gt;0,"YES","NO")</f>
        <v>NO</v>
      </c>
      <c r="L524" s="30" t="str">
        <f>IF(SUM('Sales by Agent'!J524:L524)&gt;0,"YES","NO")</f>
        <v>NO</v>
      </c>
      <c r="M524" s="30" t="str">
        <f>IF(SUM('Sales by Agent'!K524:M524)&gt;0,"YES","NO")</f>
        <v>NO</v>
      </c>
      <c r="N524" s="30" t="str">
        <f>IF(SUM('Sales by Agent'!L524:N524)&gt;0,"YES","NO")</f>
        <v>NO</v>
      </c>
      <c r="O524" s="30" t="str">
        <f>IF(SUM('Sales by Agent'!M524:O524)&gt;0,"YES","NO")</f>
        <v>NO</v>
      </c>
      <c r="P524" s="30" t="str">
        <f>IF(SUM('Sales by Agent'!N524:P524)&gt;0,"YES","NO")</f>
        <v>NO</v>
      </c>
      <c r="Q524" s="30" t="str">
        <f>IF(SUM('Sales by Agent'!O524:Q524)&gt;0,"YES","NO")</f>
        <v>NO</v>
      </c>
      <c r="R524" s="30" t="str">
        <f>IF(SUM('Sales by Agent'!P524:R524)&gt;0,"YES","NO")</f>
        <v>NO</v>
      </c>
      <c r="S524" s="30" t="str">
        <f>IF(SUM('Sales by Agent'!Q524:S524)&gt;0,"YES","NO")</f>
        <v>NO</v>
      </c>
      <c r="T524" s="30" t="str">
        <f>IF(SUM('Sales by Agent'!R524:T524)&gt;0,"YES","NO")</f>
        <v>NO</v>
      </c>
      <c r="U524" s="30" t="str">
        <f>IF(SUM('Sales by Agent'!S524:U524)&gt;0,"YES","NO")</f>
        <v>NO</v>
      </c>
      <c r="V524" s="30" t="str">
        <f>IF(SUM('Sales by Agent'!T524:V524)&gt;0,"YES","NO")</f>
        <v>NO</v>
      </c>
      <c r="W524" s="30" t="str">
        <f>IF(SUM('Sales by Agent'!U524:W524)&gt;0,"YES","NO")</f>
        <v>NO</v>
      </c>
      <c r="X524" s="30" t="str">
        <f>IF(SUM('Sales by Agent'!V524:X524)&gt;0,"YES","NO")</f>
        <v>NO</v>
      </c>
      <c r="Y524" s="30" t="str">
        <f>IF(SUM('Sales by Agent'!W524:Y524)&gt;0,"YES","NO")</f>
        <v>NO</v>
      </c>
      <c r="Z524" s="30" t="str">
        <f>IF(SUM('Sales by Agent'!X524:Z524)&gt;0,"YES","NO")</f>
        <v>NO</v>
      </c>
      <c r="AA524" s="30" t="str">
        <f>IF(SUM('Sales by Agent'!Y524:AA524)&gt;0,"YES","NO")</f>
        <v>NO</v>
      </c>
      <c r="AB524" s="30" t="str">
        <f>IF(SUM('Sales by Agent'!Z524:AB524)&gt;0,"YES","NO")</f>
        <v>NO</v>
      </c>
      <c r="AC524" s="30" t="str">
        <f>IF(SUM('Sales by Agent'!AA524:AC524)&gt;0,"YES","NO")</f>
        <v>NO</v>
      </c>
      <c r="AD524" s="30" t="str">
        <f>IF(SUM('Sales by Agent'!AB524:AD524)&gt;0,"YES","NO")</f>
        <v>NO</v>
      </c>
      <c r="AE524" s="30" t="str">
        <f>IF(SUM('Sales by Agent'!AC524:AE524)&gt;0,"YES","NO")</f>
        <v>NO</v>
      </c>
      <c r="AF524" s="30" t="str">
        <f>IF(SUM('Sales by Agent'!AD524:AF524)&gt;0,"YES","NO")</f>
        <v>NO</v>
      </c>
      <c r="AG524" s="30" t="str">
        <f>IF(SUM('Sales by Agent'!AE524:AG524)&gt;0,"YES","NO")</f>
        <v>NO</v>
      </c>
      <c r="AH524" s="30" t="str">
        <f>IF(SUM('Sales by Agent'!AF524:AH524)&gt;0,"YES","NO")</f>
        <v>NO</v>
      </c>
      <c r="AI524" s="30" t="str">
        <f>IF(SUM('Sales by Agent'!AG524:AI524)&gt;0,"YES","NO")</f>
        <v>YES</v>
      </c>
      <c r="AJ524" s="30" t="str">
        <f>IF(SUM('Sales by Agent'!AH524:AJ524)&gt;0,"YES","NO")</f>
        <v>YES</v>
      </c>
      <c r="AK524" s="30" t="str">
        <f>IF(SUM('Sales by Agent'!AI524:AK524)&gt;0,"YES","NO")</f>
        <v>YES</v>
      </c>
      <c r="AL524" s="30" t="str">
        <f>IF(SUM('Sales by Agent'!AJ524:AL524)&gt;0,"YES","NO")</f>
        <v>NO</v>
      </c>
      <c r="AM524" s="30" t="str">
        <f>IF(SUM('Sales by Agent'!AK524:AM524)&gt;0,"YES","NO")</f>
        <v>NO</v>
      </c>
      <c r="AN524" s="30" t="str">
        <f>IF(SUM('Sales by Agent'!AL524:AN524)&gt;0,"YES","NO")</f>
        <v>NO</v>
      </c>
      <c r="AO524" s="30" t="str">
        <f>IF(SUM('Sales by Agent'!AM524:AO524)&gt;0,"YES","NO")</f>
        <v>NO</v>
      </c>
      <c r="AP524" s="30" t="str">
        <f>IF(SUM('Sales by Agent'!AN524:AP524)&gt;0,"YES","NO")</f>
        <v>NO</v>
      </c>
      <c r="AQ524" s="30" t="str">
        <f>IF(SUM('Sales by Agent'!AO524:AQ524)&gt;0,"YES","NO")</f>
        <v>NO</v>
      </c>
      <c r="AR524" s="30" t="str">
        <f>IF(SUM('Sales by Agent'!AP524:AR524)&gt;0,"YES","NO")</f>
        <v>NO</v>
      </c>
      <c r="AS524" s="30" t="str">
        <f>IF(SUM('Sales by Agent'!AQ524:AS524)&gt;0,"YES","NO")</f>
        <v>NO</v>
      </c>
      <c r="AT524" s="30" t="str">
        <f>IF(SUM('Sales by Agent'!AR524:AT524)&gt;0,"YES","NO")</f>
        <v>NO</v>
      </c>
      <c r="AU524" s="30" t="str">
        <f>IF(SUM('Sales by Agent'!AS524:AU524)&gt;0,"YES","NO")</f>
        <v>NO</v>
      </c>
      <c r="AV524" s="30" t="str">
        <f>IF(SUM('Sales by Agent'!AT524:AV524)&gt;0,"YES","NO")</f>
        <v>NO</v>
      </c>
      <c r="AW524" s="87"/>
      <c r="AX524" t="str">
        <f t="shared" si="90"/>
        <v>NO</v>
      </c>
      <c r="AY524" t="str">
        <f t="shared" si="91"/>
        <v>NO</v>
      </c>
      <c r="AZ524" t="str">
        <f t="shared" si="92"/>
        <v>NO</v>
      </c>
      <c r="BA524" t="str">
        <f t="shared" si="93"/>
        <v>NO</v>
      </c>
      <c r="BB524" t="str">
        <f t="shared" si="94"/>
        <v>NO</v>
      </c>
      <c r="BC524" t="str">
        <f t="shared" si="95"/>
        <v>NO</v>
      </c>
      <c r="BD524" t="str">
        <f t="shared" si="96"/>
        <v>NO</v>
      </c>
      <c r="BE524" t="str">
        <f t="shared" si="97"/>
        <v>NEW INACTIVE</v>
      </c>
      <c r="BF524" t="str">
        <f t="shared" si="98"/>
        <v>NO</v>
      </c>
      <c r="BG524" t="str">
        <f t="shared" si="99"/>
        <v>NO</v>
      </c>
      <c r="BH524" t="str">
        <f t="shared" si="89"/>
        <v>NO</v>
      </c>
    </row>
    <row r="525" spans="1:60">
      <c r="A525" s="564" t="s">
        <v>852</v>
      </c>
      <c r="B525" s="564" t="s">
        <v>2828</v>
      </c>
      <c r="C525" s="564" t="s">
        <v>775</v>
      </c>
      <c r="D525" s="564" t="s">
        <v>956</v>
      </c>
      <c r="E525" s="564" t="s">
        <v>1005</v>
      </c>
      <c r="F525" s="565">
        <v>873050</v>
      </c>
      <c r="G525" s="31"/>
      <c r="H525" s="31"/>
      <c r="I525" s="30" t="str">
        <f>IF(SUM('Sales by Agent'!G525:I525)&gt;0,"YES","NO")</f>
        <v>NO</v>
      </c>
      <c r="J525" s="30" t="str">
        <f>IF(SUM('Sales by Agent'!H525:J525)&gt;0,"YES","NO")</f>
        <v>NO</v>
      </c>
      <c r="K525" s="30" t="str">
        <f>IF(SUM('Sales by Agent'!I525:K525)&gt;0,"YES","NO")</f>
        <v>NO</v>
      </c>
      <c r="L525" s="30" t="str">
        <f>IF(SUM('Sales by Agent'!J525:L525)&gt;0,"YES","NO")</f>
        <v>NO</v>
      </c>
      <c r="M525" s="30" t="str">
        <f>IF(SUM('Sales by Agent'!K525:M525)&gt;0,"YES","NO")</f>
        <v>NO</v>
      </c>
      <c r="N525" s="30" t="str">
        <f>IF(SUM('Sales by Agent'!L525:N525)&gt;0,"YES","NO")</f>
        <v>NO</v>
      </c>
      <c r="O525" s="30" t="str">
        <f>IF(SUM('Sales by Agent'!M525:O525)&gt;0,"YES","NO")</f>
        <v>NO</v>
      </c>
      <c r="P525" s="30" t="str">
        <f>IF(SUM('Sales by Agent'!N525:P525)&gt;0,"YES","NO")</f>
        <v>NO</v>
      </c>
      <c r="Q525" s="30" t="str">
        <f>IF(SUM('Sales by Agent'!O525:Q525)&gt;0,"YES","NO")</f>
        <v>NO</v>
      </c>
      <c r="R525" s="30" t="str">
        <f>IF(SUM('Sales by Agent'!P525:R525)&gt;0,"YES","NO")</f>
        <v>NO</v>
      </c>
      <c r="S525" s="30" t="str">
        <f>IF(SUM('Sales by Agent'!Q525:S525)&gt;0,"YES","NO")</f>
        <v>NO</v>
      </c>
      <c r="T525" s="30" t="str">
        <f>IF(SUM('Sales by Agent'!R525:T525)&gt;0,"YES","NO")</f>
        <v>NO</v>
      </c>
      <c r="U525" s="30" t="str">
        <f>IF(SUM('Sales by Agent'!S525:U525)&gt;0,"YES","NO")</f>
        <v>NO</v>
      </c>
      <c r="V525" s="30" t="str">
        <f>IF(SUM('Sales by Agent'!T525:V525)&gt;0,"YES","NO")</f>
        <v>NO</v>
      </c>
      <c r="W525" s="30" t="str">
        <f>IF(SUM('Sales by Agent'!U525:W525)&gt;0,"YES","NO")</f>
        <v>NO</v>
      </c>
      <c r="X525" s="30" t="str">
        <f>IF(SUM('Sales by Agent'!V525:X525)&gt;0,"YES","NO")</f>
        <v>NO</v>
      </c>
      <c r="Y525" s="30" t="str">
        <f>IF(SUM('Sales by Agent'!W525:Y525)&gt;0,"YES","NO")</f>
        <v>NO</v>
      </c>
      <c r="Z525" s="30" t="str">
        <f>IF(SUM('Sales by Agent'!X525:Z525)&gt;0,"YES","NO")</f>
        <v>NO</v>
      </c>
      <c r="AA525" s="30" t="str">
        <f>IF(SUM('Sales by Agent'!Y525:AA525)&gt;0,"YES","NO")</f>
        <v>NO</v>
      </c>
      <c r="AB525" s="30" t="str">
        <f>IF(SUM('Sales by Agent'!Z525:AB525)&gt;0,"YES","NO")</f>
        <v>NO</v>
      </c>
      <c r="AC525" s="30" t="str">
        <f>IF(SUM('Sales by Agent'!AA525:AC525)&gt;0,"YES","NO")</f>
        <v>NO</v>
      </c>
      <c r="AD525" s="30" t="str">
        <f>IF(SUM('Sales by Agent'!AB525:AD525)&gt;0,"YES","NO")</f>
        <v>YES</v>
      </c>
      <c r="AE525" s="30" t="str">
        <f>IF(SUM('Sales by Agent'!AC525:AE525)&gt;0,"YES","NO")</f>
        <v>YES</v>
      </c>
      <c r="AF525" s="30" t="str">
        <f>IF(SUM('Sales by Agent'!AD525:AF525)&gt;0,"YES","NO")</f>
        <v>YES</v>
      </c>
      <c r="AG525" s="30" t="str">
        <f>IF(SUM('Sales by Agent'!AE525:AG525)&gt;0,"YES","NO")</f>
        <v>YES</v>
      </c>
      <c r="AH525" s="30" t="str">
        <f>IF(SUM('Sales by Agent'!AF525:AH525)&gt;0,"YES","NO")</f>
        <v>YES</v>
      </c>
      <c r="AI525" s="30" t="str">
        <f>IF(SUM('Sales by Agent'!AG525:AI525)&gt;0,"YES","NO")</f>
        <v>YES</v>
      </c>
      <c r="AJ525" s="30" t="str">
        <f>IF(SUM('Sales by Agent'!AH525:AJ525)&gt;0,"YES","NO")</f>
        <v>YES</v>
      </c>
      <c r="AK525" s="30" t="str">
        <f>IF(SUM('Sales by Agent'!AI525:AK525)&gt;0,"YES","NO")</f>
        <v>YES</v>
      </c>
      <c r="AL525" s="30" t="str">
        <f>IF(SUM('Sales by Agent'!AJ525:AL525)&gt;0,"YES","NO")</f>
        <v>YES</v>
      </c>
      <c r="AM525" s="30" t="str">
        <f>IF(SUM('Sales by Agent'!AK525:AM525)&gt;0,"YES","NO")</f>
        <v>YES</v>
      </c>
      <c r="AN525" s="30" t="str">
        <f>IF(SUM('Sales by Agent'!AL525:AN525)&gt;0,"YES","NO")</f>
        <v>YES</v>
      </c>
      <c r="AO525" s="30" t="str">
        <f>IF(SUM('Sales by Agent'!AM525:AO525)&gt;0,"YES","NO")</f>
        <v>YES</v>
      </c>
      <c r="AP525" s="30" t="str">
        <f>IF(SUM('Sales by Agent'!AN525:AP525)&gt;0,"YES","NO")</f>
        <v>YES</v>
      </c>
      <c r="AQ525" s="30" t="str">
        <f>IF(SUM('Sales by Agent'!AO525:AQ525)&gt;0,"YES","NO")</f>
        <v>YES</v>
      </c>
      <c r="AR525" s="30" t="str">
        <f>IF(SUM('Sales by Agent'!AP525:AR525)&gt;0,"YES","NO")</f>
        <v>YES</v>
      </c>
      <c r="AS525" s="30" t="str">
        <f>IF(SUM('Sales by Agent'!AQ525:AS525)&gt;0,"YES","NO")</f>
        <v>YES</v>
      </c>
      <c r="AT525" s="30" t="str">
        <f>IF(SUM('Sales by Agent'!AR525:AT525)&gt;0,"YES","NO")</f>
        <v>YES</v>
      </c>
      <c r="AU525" s="30" t="str">
        <f>IF(SUM('Sales by Agent'!AS525:AU525)&gt;0,"YES","NO")</f>
        <v>YES</v>
      </c>
      <c r="AV525" s="30" t="str">
        <f>IF(SUM('Sales by Agent'!AT525:AV525)&gt;0,"YES","NO")</f>
        <v>YES</v>
      </c>
      <c r="AW525" s="87"/>
      <c r="AX525" t="str">
        <f t="shared" si="90"/>
        <v>NO</v>
      </c>
      <c r="AY525" t="str">
        <f t="shared" si="91"/>
        <v>NO</v>
      </c>
      <c r="AZ525" t="str">
        <f t="shared" si="92"/>
        <v>NO</v>
      </c>
      <c r="BA525" t="str">
        <f t="shared" si="93"/>
        <v>NO</v>
      </c>
      <c r="BB525" t="str">
        <f t="shared" si="94"/>
        <v>NO</v>
      </c>
      <c r="BC525" t="str">
        <f t="shared" si="95"/>
        <v>NO</v>
      </c>
      <c r="BD525" t="str">
        <f t="shared" si="96"/>
        <v>NO</v>
      </c>
      <c r="BE525" t="str">
        <f t="shared" si="97"/>
        <v>NO</v>
      </c>
      <c r="BF525" t="str">
        <f t="shared" si="98"/>
        <v>NO</v>
      </c>
      <c r="BG525" t="str">
        <f t="shared" si="99"/>
        <v>NO</v>
      </c>
      <c r="BH525" t="str">
        <f t="shared" si="89"/>
        <v>NO</v>
      </c>
    </row>
    <row r="526" spans="1:60">
      <c r="A526" s="564" t="s">
        <v>881</v>
      </c>
      <c r="B526" s="564" t="s">
        <v>2829</v>
      </c>
      <c r="C526" s="564" t="s">
        <v>775</v>
      </c>
      <c r="D526" s="564" t="s">
        <v>956</v>
      </c>
      <c r="E526" s="564" t="s">
        <v>1005</v>
      </c>
      <c r="F526" s="565">
        <v>2160700</v>
      </c>
      <c r="G526" s="86"/>
      <c r="H526" s="86"/>
      <c r="I526" s="30" t="str">
        <f>IF(SUM('Sales by Agent'!G526:I526)&gt;0,"YES","NO")</f>
        <v>NO</v>
      </c>
      <c r="J526" s="30" t="str">
        <f>IF(SUM('Sales by Agent'!H526:J526)&gt;0,"YES","NO")</f>
        <v>NO</v>
      </c>
      <c r="K526" s="30" t="str">
        <f>IF(SUM('Sales by Agent'!I526:K526)&gt;0,"YES","NO")</f>
        <v>NO</v>
      </c>
      <c r="L526" s="30" t="str">
        <f>IF(SUM('Sales by Agent'!J526:L526)&gt;0,"YES","NO")</f>
        <v>NO</v>
      </c>
      <c r="M526" s="30" t="str">
        <f>IF(SUM('Sales by Agent'!K526:M526)&gt;0,"YES","NO")</f>
        <v>NO</v>
      </c>
      <c r="N526" s="30" t="str">
        <f>IF(SUM('Sales by Agent'!L526:N526)&gt;0,"YES","NO")</f>
        <v>NO</v>
      </c>
      <c r="O526" s="30" t="str">
        <f>IF(SUM('Sales by Agent'!M526:O526)&gt;0,"YES","NO")</f>
        <v>NO</v>
      </c>
      <c r="P526" s="30" t="str">
        <f>IF(SUM('Sales by Agent'!N526:P526)&gt;0,"YES","NO")</f>
        <v>NO</v>
      </c>
      <c r="Q526" s="30" t="str">
        <f>IF(SUM('Sales by Agent'!O526:Q526)&gt;0,"YES","NO")</f>
        <v>NO</v>
      </c>
      <c r="R526" s="30" t="str">
        <f>IF(SUM('Sales by Agent'!P526:R526)&gt;0,"YES","NO")</f>
        <v>NO</v>
      </c>
      <c r="S526" s="30" t="str">
        <f>IF(SUM('Sales by Agent'!Q526:S526)&gt;0,"YES","NO")</f>
        <v>NO</v>
      </c>
      <c r="T526" s="30" t="str">
        <f>IF(SUM('Sales by Agent'!R526:T526)&gt;0,"YES","NO")</f>
        <v>NO</v>
      </c>
      <c r="U526" s="30" t="str">
        <f>IF(SUM('Sales by Agent'!S526:U526)&gt;0,"YES","NO")</f>
        <v>NO</v>
      </c>
      <c r="V526" s="30" t="str">
        <f>IF(SUM('Sales by Agent'!T526:V526)&gt;0,"YES","NO")</f>
        <v>NO</v>
      </c>
      <c r="W526" s="30" t="str">
        <f>IF(SUM('Sales by Agent'!U526:W526)&gt;0,"YES","NO")</f>
        <v>NO</v>
      </c>
      <c r="X526" s="30" t="str">
        <f>IF(SUM('Sales by Agent'!V526:X526)&gt;0,"YES","NO")</f>
        <v>NO</v>
      </c>
      <c r="Y526" s="30" t="str">
        <f>IF(SUM('Sales by Agent'!W526:Y526)&gt;0,"YES","NO")</f>
        <v>NO</v>
      </c>
      <c r="Z526" s="30" t="str">
        <f>IF(SUM('Sales by Agent'!X526:Z526)&gt;0,"YES","NO")</f>
        <v>NO</v>
      </c>
      <c r="AA526" s="30" t="str">
        <f>IF(SUM('Sales by Agent'!Y526:AA526)&gt;0,"YES","NO")</f>
        <v>NO</v>
      </c>
      <c r="AB526" s="30" t="str">
        <f>IF(SUM('Sales by Agent'!Z526:AB526)&gt;0,"YES","NO")</f>
        <v>NO</v>
      </c>
      <c r="AC526" s="30" t="str">
        <f>IF(SUM('Sales by Agent'!AA526:AC526)&gt;0,"YES","NO")</f>
        <v>NO</v>
      </c>
      <c r="AD526" s="30" t="str">
        <f>IF(SUM('Sales by Agent'!AB526:AD526)&gt;0,"YES","NO")</f>
        <v>YES</v>
      </c>
      <c r="AE526" s="30" t="str">
        <f>IF(SUM('Sales by Agent'!AC526:AE526)&gt;0,"YES","NO")</f>
        <v>YES</v>
      </c>
      <c r="AF526" s="30" t="str">
        <f>IF(SUM('Sales by Agent'!AD526:AF526)&gt;0,"YES","NO")</f>
        <v>YES</v>
      </c>
      <c r="AG526" s="30" t="str">
        <f>IF(SUM('Sales by Agent'!AE526:AG526)&gt;0,"YES","NO")</f>
        <v>NO</v>
      </c>
      <c r="AH526" s="30" t="str">
        <f>IF(SUM('Sales by Agent'!AF526:AH526)&gt;0,"YES","NO")</f>
        <v>NO</v>
      </c>
      <c r="AI526" s="30" t="str">
        <f>IF(SUM('Sales by Agent'!AG526:AI526)&gt;0,"YES","NO")</f>
        <v>YES</v>
      </c>
      <c r="AJ526" s="30" t="str">
        <f>IF(SUM('Sales by Agent'!AH526:AJ526)&gt;0,"YES","NO")</f>
        <v>YES</v>
      </c>
      <c r="AK526" s="30" t="str">
        <f>IF(SUM('Sales by Agent'!AI526:AK526)&gt;0,"YES","NO")</f>
        <v>YES</v>
      </c>
      <c r="AL526" s="30" t="str">
        <f>IF(SUM('Sales by Agent'!AJ526:AL526)&gt;0,"YES","NO")</f>
        <v>YES</v>
      </c>
      <c r="AM526" s="30" t="str">
        <f>IF(SUM('Sales by Agent'!AK526:AM526)&gt;0,"YES","NO")</f>
        <v>YES</v>
      </c>
      <c r="AN526" s="30" t="str">
        <f>IF(SUM('Sales by Agent'!AL526:AN526)&gt;0,"YES","NO")</f>
        <v>YES</v>
      </c>
      <c r="AO526" s="30" t="str">
        <f>IF(SUM('Sales by Agent'!AM526:AO526)&gt;0,"YES","NO")</f>
        <v>NO</v>
      </c>
      <c r="AP526" s="30" t="str">
        <f>IF(SUM('Sales by Agent'!AN526:AP526)&gt;0,"YES","NO")</f>
        <v>NO</v>
      </c>
      <c r="AQ526" s="30" t="str">
        <f>IF(SUM('Sales by Agent'!AO526:AQ526)&gt;0,"YES","NO")</f>
        <v>NO</v>
      </c>
      <c r="AR526" s="30" t="str">
        <f>IF(SUM('Sales by Agent'!AP526:AR526)&gt;0,"YES","NO")</f>
        <v>YES</v>
      </c>
      <c r="AS526" s="30" t="str">
        <f>IF(SUM('Sales by Agent'!AQ526:AS526)&gt;0,"YES","NO")</f>
        <v>YES</v>
      </c>
      <c r="AT526" s="30" t="str">
        <f>IF(SUM('Sales by Agent'!AR526:AT526)&gt;0,"YES","NO")</f>
        <v>YES</v>
      </c>
      <c r="AU526" s="30" t="str">
        <f>IF(SUM('Sales by Agent'!AS526:AU526)&gt;0,"YES","NO")</f>
        <v>YES</v>
      </c>
      <c r="AV526" s="30" t="str">
        <f>IF(SUM('Sales by Agent'!AT526:AV526)&gt;0,"YES","NO")</f>
        <v>YES</v>
      </c>
      <c r="AW526" s="87"/>
      <c r="AX526" t="str">
        <f t="shared" si="90"/>
        <v>NO</v>
      </c>
      <c r="AY526" t="str">
        <f t="shared" si="91"/>
        <v>NO</v>
      </c>
      <c r="AZ526" t="str">
        <f t="shared" si="92"/>
        <v>NEW INACTIVE</v>
      </c>
      <c r="BA526" t="str">
        <f t="shared" si="93"/>
        <v>NO</v>
      </c>
      <c r="BB526" t="str">
        <f t="shared" si="94"/>
        <v>NO</v>
      </c>
      <c r="BC526" t="str">
        <f t="shared" si="95"/>
        <v>NO</v>
      </c>
      <c r="BD526" t="str">
        <f t="shared" si="96"/>
        <v>NO</v>
      </c>
      <c r="BE526" t="str">
        <f t="shared" si="97"/>
        <v>NO</v>
      </c>
      <c r="BF526" t="str">
        <f t="shared" si="98"/>
        <v>NO</v>
      </c>
      <c r="BG526" t="str">
        <f t="shared" si="99"/>
        <v>NO</v>
      </c>
      <c r="BH526" t="str">
        <f t="shared" si="89"/>
        <v>NEW INACTIVE</v>
      </c>
    </row>
    <row r="527" spans="1:60">
      <c r="A527" s="564" t="s">
        <v>326</v>
      </c>
      <c r="B527" s="564" t="s">
        <v>2700</v>
      </c>
      <c r="C527" s="564" t="s">
        <v>775</v>
      </c>
      <c r="D527" s="564" t="s">
        <v>956</v>
      </c>
      <c r="E527" s="564" t="s">
        <v>1005</v>
      </c>
      <c r="F527" s="565">
        <v>2747600</v>
      </c>
      <c r="G527" s="88"/>
      <c r="H527" s="88"/>
      <c r="I527" s="30" t="str">
        <f>IF(SUM('Sales by Agent'!G527:I527)&gt;0,"YES","NO")</f>
        <v>NO</v>
      </c>
      <c r="J527" s="30" t="str">
        <f>IF(SUM('Sales by Agent'!H527:J527)&gt;0,"YES","NO")</f>
        <v>NO</v>
      </c>
      <c r="K527" s="30" t="str">
        <f>IF(SUM('Sales by Agent'!I527:K527)&gt;0,"YES","NO")</f>
        <v>NO</v>
      </c>
      <c r="L527" s="30" t="str">
        <f>IF(SUM('Sales by Agent'!J527:L527)&gt;0,"YES","NO")</f>
        <v>NO</v>
      </c>
      <c r="M527" s="30" t="str">
        <f>IF(SUM('Sales by Agent'!K527:M527)&gt;0,"YES","NO")</f>
        <v>NO</v>
      </c>
      <c r="N527" s="30" t="str">
        <f>IF(SUM('Sales by Agent'!L527:N527)&gt;0,"YES","NO")</f>
        <v>NO</v>
      </c>
      <c r="O527" s="30" t="str">
        <f>IF(SUM('Sales by Agent'!M527:O527)&gt;0,"YES","NO")</f>
        <v>NO</v>
      </c>
      <c r="P527" s="30" t="str">
        <f>IF(SUM('Sales by Agent'!N527:P527)&gt;0,"YES","NO")</f>
        <v>NO</v>
      </c>
      <c r="Q527" s="30" t="str">
        <f>IF(SUM('Sales by Agent'!O527:Q527)&gt;0,"YES","NO")</f>
        <v>NO</v>
      </c>
      <c r="R527" s="30" t="str">
        <f>IF(SUM('Sales by Agent'!P527:R527)&gt;0,"YES","NO")</f>
        <v>NO</v>
      </c>
      <c r="S527" s="30" t="str">
        <f>IF(SUM('Sales by Agent'!Q527:S527)&gt;0,"YES","NO")</f>
        <v>NO</v>
      </c>
      <c r="T527" s="30" t="str">
        <f>IF(SUM('Sales by Agent'!R527:T527)&gt;0,"YES","NO")</f>
        <v>NO</v>
      </c>
      <c r="U527" s="30" t="str">
        <f>IF(SUM('Sales by Agent'!S527:U527)&gt;0,"YES","NO")</f>
        <v>NO</v>
      </c>
      <c r="V527" s="30" t="str">
        <f>IF(SUM('Sales by Agent'!T527:V527)&gt;0,"YES","NO")</f>
        <v>NO</v>
      </c>
      <c r="W527" s="30" t="str">
        <f>IF(SUM('Sales by Agent'!U527:W527)&gt;0,"YES","NO")</f>
        <v>NO</v>
      </c>
      <c r="X527" s="30" t="str">
        <f>IF(SUM('Sales by Agent'!V527:X527)&gt;0,"YES","NO")</f>
        <v>NO</v>
      </c>
      <c r="Y527" s="30" t="str">
        <f>IF(SUM('Sales by Agent'!W527:Y527)&gt;0,"YES","NO")</f>
        <v>NO</v>
      </c>
      <c r="Z527" s="30" t="str">
        <f>IF(SUM('Sales by Agent'!X527:Z527)&gt;0,"YES","NO")</f>
        <v>NO</v>
      </c>
      <c r="AA527" s="30" t="str">
        <f>IF(SUM('Sales by Agent'!Y527:AA527)&gt;0,"YES","NO")</f>
        <v>NO</v>
      </c>
      <c r="AB527" s="30" t="str">
        <f>IF(SUM('Sales by Agent'!Z527:AB527)&gt;0,"YES","NO")</f>
        <v>NO</v>
      </c>
      <c r="AC527" s="30" t="str">
        <f>IF(SUM('Sales by Agent'!AA527:AC527)&gt;0,"YES","NO")</f>
        <v>NO</v>
      </c>
      <c r="AD527" s="30" t="str">
        <f>IF(SUM('Sales by Agent'!AB527:AD527)&gt;0,"YES","NO")</f>
        <v>YES</v>
      </c>
      <c r="AE527" s="30" t="str">
        <f>IF(SUM('Sales by Agent'!AC527:AE527)&gt;0,"YES","NO")</f>
        <v>YES</v>
      </c>
      <c r="AF527" s="30" t="str">
        <f>IF(SUM('Sales by Agent'!AD527:AF527)&gt;0,"YES","NO")</f>
        <v>YES</v>
      </c>
      <c r="AG527" s="30" t="str">
        <f>IF(SUM('Sales by Agent'!AE527:AG527)&gt;0,"YES","NO")</f>
        <v>YES</v>
      </c>
      <c r="AH527" s="30" t="str">
        <f>IF(SUM('Sales by Agent'!AF527:AH527)&gt;0,"YES","NO")</f>
        <v>YES</v>
      </c>
      <c r="AI527" s="30" t="str">
        <f>IF(SUM('Sales by Agent'!AG527:AI527)&gt;0,"YES","NO")</f>
        <v>YES</v>
      </c>
      <c r="AJ527" s="30" t="str">
        <f>IF(SUM('Sales by Agent'!AH527:AJ527)&gt;0,"YES","NO")</f>
        <v>YES</v>
      </c>
      <c r="AK527" s="30" t="str">
        <f>IF(SUM('Sales by Agent'!AI527:AK527)&gt;0,"YES","NO")</f>
        <v>YES</v>
      </c>
      <c r="AL527" s="30" t="str">
        <f>IF(SUM('Sales by Agent'!AJ527:AL527)&gt;0,"YES","NO")</f>
        <v>YES</v>
      </c>
      <c r="AM527" s="30" t="str">
        <f>IF(SUM('Sales by Agent'!AK527:AM527)&gt;0,"YES","NO")</f>
        <v>YES</v>
      </c>
      <c r="AN527" s="30" t="str">
        <f>IF(SUM('Sales by Agent'!AL527:AN527)&gt;0,"YES","NO")</f>
        <v>YES</v>
      </c>
      <c r="AO527" s="30" t="str">
        <f>IF(SUM('Sales by Agent'!AM527:AO527)&gt;0,"YES","NO")</f>
        <v>YES</v>
      </c>
      <c r="AP527" s="30" t="str">
        <f>IF(SUM('Sales by Agent'!AN527:AP527)&gt;0,"YES","NO")</f>
        <v>YES</v>
      </c>
      <c r="AQ527" s="30" t="str">
        <f>IF(SUM('Sales by Agent'!AO527:AQ527)&gt;0,"YES","NO")</f>
        <v>YES</v>
      </c>
      <c r="AR527" s="30" t="str">
        <f>IF(SUM('Sales by Agent'!AP527:AR527)&gt;0,"YES","NO")</f>
        <v>YES</v>
      </c>
      <c r="AS527" s="30" t="str">
        <f>IF(SUM('Sales by Agent'!AQ527:AS527)&gt;0,"YES","NO")</f>
        <v>YES</v>
      </c>
      <c r="AT527" s="30" t="str">
        <f>IF(SUM('Sales by Agent'!AR527:AT527)&gt;0,"YES","NO")</f>
        <v>YES</v>
      </c>
      <c r="AU527" s="30" t="str">
        <f>IF(SUM('Sales by Agent'!AS527:AU527)&gt;0,"YES","NO")</f>
        <v>YES</v>
      </c>
      <c r="AV527" s="30" t="str">
        <f>IF(SUM('Sales by Agent'!AT527:AV527)&gt;0,"YES","NO")</f>
        <v>YES</v>
      </c>
      <c r="AW527" s="87"/>
      <c r="AX527" t="str">
        <f t="shared" si="90"/>
        <v>NO</v>
      </c>
      <c r="AY527" t="str">
        <f t="shared" si="91"/>
        <v>NO</v>
      </c>
      <c r="AZ527" t="str">
        <f t="shared" si="92"/>
        <v>NO</v>
      </c>
      <c r="BA527" t="str">
        <f t="shared" si="93"/>
        <v>NO</v>
      </c>
      <c r="BB527" t="str">
        <f t="shared" si="94"/>
        <v>NO</v>
      </c>
      <c r="BC527" t="str">
        <f t="shared" si="95"/>
        <v>NO</v>
      </c>
      <c r="BD527" t="str">
        <f t="shared" si="96"/>
        <v>NO</v>
      </c>
      <c r="BE527" t="str">
        <f t="shared" si="97"/>
        <v>NO</v>
      </c>
      <c r="BF527" t="str">
        <f t="shared" si="98"/>
        <v>NO</v>
      </c>
      <c r="BG527" t="str">
        <f t="shared" si="99"/>
        <v>NO</v>
      </c>
      <c r="BH527" t="str">
        <f t="shared" si="89"/>
        <v>NO</v>
      </c>
    </row>
    <row r="528" spans="1:60">
      <c r="A528" s="564" t="s">
        <v>778</v>
      </c>
      <c r="B528" s="564" t="s">
        <v>2830</v>
      </c>
      <c r="C528" s="564" t="s">
        <v>775</v>
      </c>
      <c r="D528" s="564" t="s">
        <v>956</v>
      </c>
      <c r="E528" s="564" t="s">
        <v>1005</v>
      </c>
      <c r="F528" s="565">
        <v>11779200</v>
      </c>
      <c r="G528" s="87"/>
      <c r="H528" s="87"/>
      <c r="I528" s="30" t="str">
        <f>IF(SUM('Sales by Agent'!G528:I528)&gt;0,"YES","NO")</f>
        <v>NO</v>
      </c>
      <c r="J528" s="30" t="str">
        <f>IF(SUM('Sales by Agent'!H528:J528)&gt;0,"YES","NO")</f>
        <v>NO</v>
      </c>
      <c r="K528" s="30" t="str">
        <f>IF(SUM('Sales by Agent'!I528:K528)&gt;0,"YES","NO")</f>
        <v>NO</v>
      </c>
      <c r="L528" s="30" t="str">
        <f>IF(SUM('Sales by Agent'!J528:L528)&gt;0,"YES","NO")</f>
        <v>NO</v>
      </c>
      <c r="M528" s="30" t="str">
        <f>IF(SUM('Sales by Agent'!K528:M528)&gt;0,"YES","NO")</f>
        <v>NO</v>
      </c>
      <c r="N528" s="30" t="str">
        <f>IF(SUM('Sales by Agent'!L528:N528)&gt;0,"YES","NO")</f>
        <v>NO</v>
      </c>
      <c r="O528" s="30" t="str">
        <f>IF(SUM('Sales by Agent'!M528:O528)&gt;0,"YES","NO")</f>
        <v>NO</v>
      </c>
      <c r="P528" s="30" t="str">
        <f>IF(SUM('Sales by Agent'!N528:P528)&gt;0,"YES","NO")</f>
        <v>NO</v>
      </c>
      <c r="Q528" s="30" t="str">
        <f>IF(SUM('Sales by Agent'!O528:Q528)&gt;0,"YES","NO")</f>
        <v>NO</v>
      </c>
      <c r="R528" s="30" t="str">
        <f>IF(SUM('Sales by Agent'!P528:R528)&gt;0,"YES","NO")</f>
        <v>NO</v>
      </c>
      <c r="S528" s="30" t="str">
        <f>IF(SUM('Sales by Agent'!Q528:S528)&gt;0,"YES","NO")</f>
        <v>NO</v>
      </c>
      <c r="T528" s="30" t="str">
        <f>IF(SUM('Sales by Agent'!R528:T528)&gt;0,"YES","NO")</f>
        <v>NO</v>
      </c>
      <c r="U528" s="30" t="str">
        <f>IF(SUM('Sales by Agent'!S528:U528)&gt;0,"YES","NO")</f>
        <v>NO</v>
      </c>
      <c r="V528" s="30" t="str">
        <f>IF(SUM('Sales by Agent'!T528:V528)&gt;0,"YES","NO")</f>
        <v>NO</v>
      </c>
      <c r="W528" s="30" t="str">
        <f>IF(SUM('Sales by Agent'!U528:W528)&gt;0,"YES","NO")</f>
        <v>NO</v>
      </c>
      <c r="X528" s="30" t="str">
        <f>IF(SUM('Sales by Agent'!V528:X528)&gt;0,"YES","NO")</f>
        <v>NO</v>
      </c>
      <c r="Y528" s="30" t="str">
        <f>IF(SUM('Sales by Agent'!W528:Y528)&gt;0,"YES","NO")</f>
        <v>NO</v>
      </c>
      <c r="Z528" s="30" t="str">
        <f>IF(SUM('Sales by Agent'!X528:Z528)&gt;0,"YES","NO")</f>
        <v>NO</v>
      </c>
      <c r="AA528" s="30" t="str">
        <f>IF(SUM('Sales by Agent'!Y528:AA528)&gt;0,"YES","NO")</f>
        <v>NO</v>
      </c>
      <c r="AB528" s="30" t="str">
        <f>IF(SUM('Sales by Agent'!Z528:AB528)&gt;0,"YES","NO")</f>
        <v>NO</v>
      </c>
      <c r="AC528" s="30" t="str">
        <f>IF(SUM('Sales by Agent'!AA528:AC528)&gt;0,"YES","NO")</f>
        <v>NO</v>
      </c>
      <c r="AD528" s="30" t="str">
        <f>IF(SUM('Sales by Agent'!AB528:AD528)&gt;0,"YES","NO")</f>
        <v>YES</v>
      </c>
      <c r="AE528" s="30" t="str">
        <f>IF(SUM('Sales by Agent'!AC528:AE528)&gt;0,"YES","NO")</f>
        <v>YES</v>
      </c>
      <c r="AF528" s="30" t="str">
        <f>IF(SUM('Sales by Agent'!AD528:AF528)&gt;0,"YES","NO")</f>
        <v>YES</v>
      </c>
      <c r="AG528" s="30" t="str">
        <f>IF(SUM('Sales by Agent'!AE528:AG528)&gt;0,"YES","NO")</f>
        <v>YES</v>
      </c>
      <c r="AH528" s="30" t="str">
        <f>IF(SUM('Sales by Agent'!AF528:AH528)&gt;0,"YES","NO")</f>
        <v>YES</v>
      </c>
      <c r="AI528" s="30" t="str">
        <f>IF(SUM('Sales by Agent'!AG528:AI528)&gt;0,"YES","NO")</f>
        <v>YES</v>
      </c>
      <c r="AJ528" s="30" t="str">
        <f>IF(SUM('Sales by Agent'!AH528:AJ528)&gt;0,"YES","NO")</f>
        <v>YES</v>
      </c>
      <c r="AK528" s="30" t="str">
        <f>IF(SUM('Sales by Agent'!AI528:AK528)&gt;0,"YES","NO")</f>
        <v>YES</v>
      </c>
      <c r="AL528" s="30" t="str">
        <f>IF(SUM('Sales by Agent'!AJ528:AL528)&gt;0,"YES","NO")</f>
        <v>YES</v>
      </c>
      <c r="AM528" s="30" t="str">
        <f>IF(SUM('Sales by Agent'!AK528:AM528)&gt;0,"YES","NO")</f>
        <v>YES</v>
      </c>
      <c r="AN528" s="30" t="str">
        <f>IF(SUM('Sales by Agent'!AL528:AN528)&gt;0,"YES","NO")</f>
        <v>YES</v>
      </c>
      <c r="AO528" s="30" t="str">
        <f>IF(SUM('Sales by Agent'!AM528:AO528)&gt;0,"YES","NO")</f>
        <v>YES</v>
      </c>
      <c r="AP528" s="30" t="str">
        <f>IF(SUM('Sales by Agent'!AN528:AP528)&gt;0,"YES","NO")</f>
        <v>YES</v>
      </c>
      <c r="AQ528" s="30" t="str">
        <f>IF(SUM('Sales by Agent'!AO528:AQ528)&gt;0,"YES","NO")</f>
        <v>YES</v>
      </c>
      <c r="AR528" s="30" t="str">
        <f>IF(SUM('Sales by Agent'!AP528:AR528)&gt;0,"YES","NO")</f>
        <v>YES</v>
      </c>
      <c r="AS528" s="30" t="str">
        <f>IF(SUM('Sales by Agent'!AQ528:AS528)&gt;0,"YES","NO")</f>
        <v>YES</v>
      </c>
      <c r="AT528" s="30" t="str">
        <f>IF(SUM('Sales by Agent'!AR528:AT528)&gt;0,"YES","NO")</f>
        <v>YES</v>
      </c>
      <c r="AU528" s="30" t="str">
        <f>IF(SUM('Sales by Agent'!AS528:AU528)&gt;0,"YES","NO")</f>
        <v>YES</v>
      </c>
      <c r="AV528" s="30" t="str">
        <f>IF(SUM('Sales by Agent'!AT528:AV528)&gt;0,"YES","NO")</f>
        <v>YES</v>
      </c>
      <c r="AW528" s="87"/>
      <c r="AX528" t="str">
        <f t="shared" si="90"/>
        <v>NO</v>
      </c>
      <c r="AY528" t="str">
        <f t="shared" si="91"/>
        <v>NO</v>
      </c>
      <c r="AZ528" t="str">
        <f t="shared" si="92"/>
        <v>NO</v>
      </c>
      <c r="BA528" t="str">
        <f t="shared" si="93"/>
        <v>NO</v>
      </c>
      <c r="BB528" t="str">
        <f t="shared" si="94"/>
        <v>NO</v>
      </c>
      <c r="BC528" t="str">
        <f t="shared" si="95"/>
        <v>NO</v>
      </c>
      <c r="BD528" t="str">
        <f t="shared" si="96"/>
        <v>NO</v>
      </c>
      <c r="BE528" t="str">
        <f t="shared" si="97"/>
        <v>NO</v>
      </c>
      <c r="BF528" t="str">
        <f t="shared" si="98"/>
        <v>NO</v>
      </c>
      <c r="BG528" t="str">
        <f t="shared" si="99"/>
        <v>NO</v>
      </c>
      <c r="BH528" t="str">
        <f t="shared" si="89"/>
        <v>NO</v>
      </c>
    </row>
    <row r="529" spans="1:60">
      <c r="A529" s="564" t="s">
        <v>821</v>
      </c>
      <c r="B529" s="564" t="s">
        <v>2831</v>
      </c>
      <c r="C529" s="564" t="s">
        <v>775</v>
      </c>
      <c r="D529" s="564" t="s">
        <v>956</v>
      </c>
      <c r="E529" s="564" t="s">
        <v>1005</v>
      </c>
      <c r="F529" s="565">
        <v>369000</v>
      </c>
      <c r="G529" s="88"/>
      <c r="H529" s="88"/>
      <c r="I529" s="30" t="str">
        <f>IF(SUM('Sales by Agent'!G529:I529)&gt;0,"YES","NO")</f>
        <v>NO</v>
      </c>
      <c r="J529" s="30" t="str">
        <f>IF(SUM('Sales by Agent'!H529:J529)&gt;0,"YES","NO")</f>
        <v>NO</v>
      </c>
      <c r="K529" s="30" t="str">
        <f>IF(SUM('Sales by Agent'!I529:K529)&gt;0,"YES","NO")</f>
        <v>NO</v>
      </c>
      <c r="L529" s="30" t="str">
        <f>IF(SUM('Sales by Agent'!J529:L529)&gt;0,"YES","NO")</f>
        <v>NO</v>
      </c>
      <c r="M529" s="30" t="str">
        <f>IF(SUM('Sales by Agent'!K529:M529)&gt;0,"YES","NO")</f>
        <v>NO</v>
      </c>
      <c r="N529" s="30" t="str">
        <f>IF(SUM('Sales by Agent'!L529:N529)&gt;0,"YES","NO")</f>
        <v>NO</v>
      </c>
      <c r="O529" s="30" t="str">
        <f>IF(SUM('Sales by Agent'!M529:O529)&gt;0,"YES","NO")</f>
        <v>NO</v>
      </c>
      <c r="P529" s="30" t="str">
        <f>IF(SUM('Sales by Agent'!N529:P529)&gt;0,"YES","NO")</f>
        <v>NO</v>
      </c>
      <c r="Q529" s="30" t="str">
        <f>IF(SUM('Sales by Agent'!O529:Q529)&gt;0,"YES","NO")</f>
        <v>NO</v>
      </c>
      <c r="R529" s="30" t="str">
        <f>IF(SUM('Sales by Agent'!P529:R529)&gt;0,"YES","NO")</f>
        <v>NO</v>
      </c>
      <c r="S529" s="30" t="str">
        <f>IF(SUM('Sales by Agent'!Q529:S529)&gt;0,"YES","NO")</f>
        <v>NO</v>
      </c>
      <c r="T529" s="30" t="str">
        <f>IF(SUM('Sales by Agent'!R529:T529)&gt;0,"YES","NO")</f>
        <v>NO</v>
      </c>
      <c r="U529" s="30" t="str">
        <f>IF(SUM('Sales by Agent'!S529:U529)&gt;0,"YES","NO")</f>
        <v>NO</v>
      </c>
      <c r="V529" s="30" t="str">
        <f>IF(SUM('Sales by Agent'!T529:V529)&gt;0,"YES","NO")</f>
        <v>NO</v>
      </c>
      <c r="W529" s="30" t="str">
        <f>IF(SUM('Sales by Agent'!U529:W529)&gt;0,"YES","NO")</f>
        <v>NO</v>
      </c>
      <c r="X529" s="30" t="str">
        <f>IF(SUM('Sales by Agent'!V529:X529)&gt;0,"YES","NO")</f>
        <v>NO</v>
      </c>
      <c r="Y529" s="30" t="str">
        <f>IF(SUM('Sales by Agent'!W529:Y529)&gt;0,"YES","NO")</f>
        <v>NO</v>
      </c>
      <c r="Z529" s="30" t="str">
        <f>IF(SUM('Sales by Agent'!X529:Z529)&gt;0,"YES","NO")</f>
        <v>NO</v>
      </c>
      <c r="AA529" s="30" t="str">
        <f>IF(SUM('Sales by Agent'!Y529:AA529)&gt;0,"YES","NO")</f>
        <v>NO</v>
      </c>
      <c r="AB529" s="30" t="str">
        <f>IF(SUM('Sales by Agent'!Z529:AB529)&gt;0,"YES","NO")</f>
        <v>NO</v>
      </c>
      <c r="AC529" s="30" t="str">
        <f>IF(SUM('Sales by Agent'!AA529:AC529)&gt;0,"YES","NO")</f>
        <v>NO</v>
      </c>
      <c r="AD529" s="30" t="str">
        <f>IF(SUM('Sales by Agent'!AB529:AD529)&gt;0,"YES","NO")</f>
        <v>YES</v>
      </c>
      <c r="AE529" s="30" t="str">
        <f>IF(SUM('Sales by Agent'!AC529:AE529)&gt;0,"YES","NO")</f>
        <v>YES</v>
      </c>
      <c r="AF529" s="30" t="str">
        <f>IF(SUM('Sales by Agent'!AD529:AF529)&gt;0,"YES","NO")</f>
        <v>YES</v>
      </c>
      <c r="AG529" s="30" t="str">
        <f>IF(SUM('Sales by Agent'!AE529:AG529)&gt;0,"YES","NO")</f>
        <v>NO</v>
      </c>
      <c r="AH529" s="30" t="str">
        <f>IF(SUM('Sales by Agent'!AF529:AH529)&gt;0,"YES","NO")</f>
        <v>NO</v>
      </c>
      <c r="AI529" s="30" t="str">
        <f>IF(SUM('Sales by Agent'!AG529:AI529)&gt;0,"YES","NO")</f>
        <v>NO</v>
      </c>
      <c r="AJ529" s="30" t="str">
        <f>IF(SUM('Sales by Agent'!AH529:AJ529)&gt;0,"YES","NO")</f>
        <v>NO</v>
      </c>
      <c r="AK529" s="30" t="str">
        <f>IF(SUM('Sales by Agent'!AI529:AK529)&gt;0,"YES","NO")</f>
        <v>NO</v>
      </c>
      <c r="AL529" s="30" t="str">
        <f>IF(SUM('Sales by Agent'!AJ529:AL529)&gt;0,"YES","NO")</f>
        <v>NO</v>
      </c>
      <c r="AM529" s="30" t="str">
        <f>IF(SUM('Sales by Agent'!AK529:AM529)&gt;0,"YES","NO")</f>
        <v>NO</v>
      </c>
      <c r="AN529" s="30" t="str">
        <f>IF(SUM('Sales by Agent'!AL529:AN529)&gt;0,"YES","NO")</f>
        <v>NO</v>
      </c>
      <c r="AO529" s="30" t="str">
        <f>IF(SUM('Sales by Agent'!AM529:AO529)&gt;0,"YES","NO")</f>
        <v>NO</v>
      </c>
      <c r="AP529" s="30" t="str">
        <f>IF(SUM('Sales by Agent'!AN529:AP529)&gt;0,"YES","NO")</f>
        <v>NO</v>
      </c>
      <c r="AQ529" s="30" t="str">
        <f>IF(SUM('Sales by Agent'!AO529:AQ529)&gt;0,"YES","NO")</f>
        <v>NO</v>
      </c>
      <c r="AR529" s="30" t="str">
        <f>IF(SUM('Sales by Agent'!AP529:AR529)&gt;0,"YES","NO")</f>
        <v>NO</v>
      </c>
      <c r="AS529" s="30" t="str">
        <f>IF(SUM('Sales by Agent'!AQ529:AS529)&gt;0,"YES","NO")</f>
        <v>NO</v>
      </c>
      <c r="AT529" s="30" t="str">
        <f>IF(SUM('Sales by Agent'!AR529:AT529)&gt;0,"YES","NO")</f>
        <v>NO</v>
      </c>
      <c r="AU529" s="30" t="str">
        <f>IF(SUM('Sales by Agent'!AS529:AU529)&gt;0,"YES","NO")</f>
        <v>NO</v>
      </c>
      <c r="AV529" s="30" t="str">
        <f>IF(SUM('Sales by Agent'!AT529:AV529)&gt;0,"YES","NO")</f>
        <v>NO</v>
      </c>
      <c r="AW529" s="87"/>
      <c r="AX529" t="str">
        <f t="shared" si="90"/>
        <v>NO</v>
      </c>
      <c r="AY529" t="str">
        <f t="shared" si="91"/>
        <v>NO</v>
      </c>
      <c r="AZ529" t="str">
        <f t="shared" si="92"/>
        <v>NEW INACTIVE</v>
      </c>
      <c r="BA529" t="str">
        <f t="shared" si="93"/>
        <v>NO</v>
      </c>
      <c r="BB529" t="str">
        <f t="shared" si="94"/>
        <v>NO</v>
      </c>
      <c r="BC529" t="str">
        <f t="shared" si="95"/>
        <v>NO</v>
      </c>
      <c r="BD529" t="str">
        <f t="shared" si="96"/>
        <v>NO</v>
      </c>
      <c r="BE529" t="str">
        <f t="shared" si="97"/>
        <v>NO</v>
      </c>
      <c r="BF529" t="str">
        <f t="shared" si="98"/>
        <v>NO</v>
      </c>
      <c r="BG529" t="str">
        <f t="shared" si="99"/>
        <v>NO</v>
      </c>
      <c r="BH529" t="str">
        <f t="shared" si="89"/>
        <v>NO</v>
      </c>
    </row>
    <row r="530" spans="1:60">
      <c r="A530" s="564" t="s">
        <v>329</v>
      </c>
      <c r="B530" s="564" t="s">
        <v>2580</v>
      </c>
      <c r="C530" s="564" t="s">
        <v>775</v>
      </c>
      <c r="D530" s="564" t="s">
        <v>956</v>
      </c>
      <c r="E530" s="564" t="s">
        <v>1005</v>
      </c>
      <c r="F530" s="565">
        <v>8400</v>
      </c>
      <c r="G530" s="88"/>
      <c r="H530" s="88"/>
      <c r="I530" s="30" t="str">
        <f>IF(SUM('Sales by Agent'!G530:I530)&gt;0,"YES","NO")</f>
        <v>NO</v>
      </c>
      <c r="J530" s="30" t="str">
        <f>IF(SUM('Sales by Agent'!H530:J530)&gt;0,"YES","NO")</f>
        <v>NO</v>
      </c>
      <c r="K530" s="30" t="str">
        <f>IF(SUM('Sales by Agent'!I530:K530)&gt;0,"YES","NO")</f>
        <v>NO</v>
      </c>
      <c r="L530" s="30" t="str">
        <f>IF(SUM('Sales by Agent'!J530:L530)&gt;0,"YES","NO")</f>
        <v>NO</v>
      </c>
      <c r="M530" s="30" t="str">
        <f>IF(SUM('Sales by Agent'!K530:M530)&gt;0,"YES","NO")</f>
        <v>NO</v>
      </c>
      <c r="N530" s="30" t="str">
        <f>IF(SUM('Sales by Agent'!L530:N530)&gt;0,"YES","NO")</f>
        <v>NO</v>
      </c>
      <c r="O530" s="30" t="str">
        <f>IF(SUM('Sales by Agent'!M530:O530)&gt;0,"YES","NO")</f>
        <v>NO</v>
      </c>
      <c r="P530" s="30" t="str">
        <f>IF(SUM('Sales by Agent'!N530:P530)&gt;0,"YES","NO")</f>
        <v>NO</v>
      </c>
      <c r="Q530" s="30" t="str">
        <f>IF(SUM('Sales by Agent'!O530:Q530)&gt;0,"YES","NO")</f>
        <v>NO</v>
      </c>
      <c r="R530" s="30" t="str">
        <f>IF(SUM('Sales by Agent'!P530:R530)&gt;0,"YES","NO")</f>
        <v>NO</v>
      </c>
      <c r="S530" s="30" t="str">
        <f>IF(SUM('Sales by Agent'!Q530:S530)&gt;0,"YES","NO")</f>
        <v>NO</v>
      </c>
      <c r="T530" s="30" t="str">
        <f>IF(SUM('Sales by Agent'!R530:T530)&gt;0,"YES","NO")</f>
        <v>NO</v>
      </c>
      <c r="U530" s="30" t="str">
        <f>IF(SUM('Sales by Agent'!S530:U530)&gt;0,"YES","NO")</f>
        <v>NO</v>
      </c>
      <c r="V530" s="30" t="str">
        <f>IF(SUM('Sales by Agent'!T530:V530)&gt;0,"YES","NO")</f>
        <v>NO</v>
      </c>
      <c r="W530" s="30" t="str">
        <f>IF(SUM('Sales by Agent'!U530:W530)&gt;0,"YES","NO")</f>
        <v>NO</v>
      </c>
      <c r="X530" s="30" t="str">
        <f>IF(SUM('Sales by Agent'!V530:X530)&gt;0,"YES","NO")</f>
        <v>NO</v>
      </c>
      <c r="Y530" s="30" t="str">
        <f>IF(SUM('Sales by Agent'!W530:Y530)&gt;0,"YES","NO")</f>
        <v>NO</v>
      </c>
      <c r="Z530" s="30" t="str">
        <f>IF(SUM('Sales by Agent'!X530:Z530)&gt;0,"YES","NO")</f>
        <v>NO</v>
      </c>
      <c r="AA530" s="30" t="str">
        <f>IF(SUM('Sales by Agent'!Y530:AA530)&gt;0,"YES","NO")</f>
        <v>NO</v>
      </c>
      <c r="AB530" s="30" t="str">
        <f>IF(SUM('Sales by Agent'!Z530:AB530)&gt;0,"YES","NO")</f>
        <v>NO</v>
      </c>
      <c r="AC530" s="30" t="str">
        <f>IF(SUM('Sales by Agent'!AA530:AC530)&gt;0,"YES","NO")</f>
        <v>NO</v>
      </c>
      <c r="AD530" s="30" t="str">
        <f>IF(SUM('Sales by Agent'!AB530:AD530)&gt;0,"YES","NO")</f>
        <v>NO</v>
      </c>
      <c r="AE530" s="30" t="str">
        <f>IF(SUM('Sales by Agent'!AC530:AE530)&gt;0,"YES","NO")</f>
        <v>NO</v>
      </c>
      <c r="AF530" s="30" t="str">
        <f>IF(SUM('Sales by Agent'!AD530:AF530)&gt;0,"YES","NO")</f>
        <v>NO</v>
      </c>
      <c r="AG530" s="30" t="str">
        <f>IF(SUM('Sales by Agent'!AE530:AG530)&gt;0,"YES","NO")</f>
        <v>NO</v>
      </c>
      <c r="AH530" s="30" t="str">
        <f>IF(SUM('Sales by Agent'!AF530:AH530)&gt;0,"YES","NO")</f>
        <v>NO</v>
      </c>
      <c r="AI530" s="30" t="str">
        <f>IF(SUM('Sales by Agent'!AG530:AI530)&gt;0,"YES","NO")</f>
        <v>YES</v>
      </c>
      <c r="AJ530" s="30" t="str">
        <f>IF(SUM('Sales by Agent'!AH530:AJ530)&gt;0,"YES","NO")</f>
        <v>YES</v>
      </c>
      <c r="AK530" s="30" t="str">
        <f>IF(SUM('Sales by Agent'!AI530:AK530)&gt;0,"YES","NO")</f>
        <v>YES</v>
      </c>
      <c r="AL530" s="30" t="str">
        <f>IF(SUM('Sales by Agent'!AJ530:AL530)&gt;0,"YES","NO")</f>
        <v>NO</v>
      </c>
      <c r="AM530" s="30" t="str">
        <f>IF(SUM('Sales by Agent'!AK530:AM530)&gt;0,"YES","NO")</f>
        <v>NO</v>
      </c>
      <c r="AN530" s="30" t="str">
        <f>IF(SUM('Sales by Agent'!AL530:AN530)&gt;0,"YES","NO")</f>
        <v>NO</v>
      </c>
      <c r="AO530" s="30" t="str">
        <f>IF(SUM('Sales by Agent'!AM530:AO530)&gt;0,"YES","NO")</f>
        <v>NO</v>
      </c>
      <c r="AP530" s="30" t="str">
        <f>IF(SUM('Sales by Agent'!AN530:AP530)&gt;0,"YES","NO")</f>
        <v>NO</v>
      </c>
      <c r="AQ530" s="30" t="str">
        <f>IF(SUM('Sales by Agent'!AO530:AQ530)&gt;0,"YES","NO")</f>
        <v>NO</v>
      </c>
      <c r="AR530" s="30" t="str">
        <f>IF(SUM('Sales by Agent'!AP530:AR530)&gt;0,"YES","NO")</f>
        <v>NO</v>
      </c>
      <c r="AS530" s="30" t="str">
        <f>IF(SUM('Sales by Agent'!AQ530:AS530)&gt;0,"YES","NO")</f>
        <v>NO</v>
      </c>
      <c r="AT530" s="30" t="str">
        <f>IF(SUM('Sales by Agent'!AR530:AT530)&gt;0,"YES","NO")</f>
        <v>NO</v>
      </c>
      <c r="AU530" s="30" t="str">
        <f>IF(SUM('Sales by Agent'!AS530:AU530)&gt;0,"YES","NO")</f>
        <v>NO</v>
      </c>
      <c r="AV530" s="30" t="str">
        <f>IF(SUM('Sales by Agent'!AT530:AV530)&gt;0,"YES","NO")</f>
        <v>NO</v>
      </c>
      <c r="AW530" s="87"/>
      <c r="AX530" t="str">
        <f t="shared" si="90"/>
        <v>NO</v>
      </c>
      <c r="AY530" t="str">
        <f t="shared" si="91"/>
        <v>NO</v>
      </c>
      <c r="AZ530" t="str">
        <f t="shared" si="92"/>
        <v>NO</v>
      </c>
      <c r="BA530" t="str">
        <f t="shared" si="93"/>
        <v>NO</v>
      </c>
      <c r="BB530" t="str">
        <f t="shared" si="94"/>
        <v>NO</v>
      </c>
      <c r="BC530" t="str">
        <f t="shared" si="95"/>
        <v>NO</v>
      </c>
      <c r="BD530" t="str">
        <f t="shared" si="96"/>
        <v>NO</v>
      </c>
      <c r="BE530" t="str">
        <f t="shared" si="97"/>
        <v>NEW INACTIVE</v>
      </c>
      <c r="BF530" t="str">
        <f t="shared" si="98"/>
        <v>NO</v>
      </c>
      <c r="BG530" t="str">
        <f t="shared" si="99"/>
        <v>NO</v>
      </c>
      <c r="BH530" t="str">
        <f t="shared" si="89"/>
        <v>NO</v>
      </c>
    </row>
    <row r="531" spans="1:60">
      <c r="A531" s="564" t="s">
        <v>920</v>
      </c>
      <c r="B531" s="564" t="s">
        <v>2832</v>
      </c>
      <c r="C531" s="564" t="s">
        <v>775</v>
      </c>
      <c r="D531" s="564" t="s">
        <v>956</v>
      </c>
      <c r="E531" s="564" t="s">
        <v>1005</v>
      </c>
      <c r="F531" s="565">
        <v>484600</v>
      </c>
      <c r="G531" s="88"/>
      <c r="H531" s="88"/>
      <c r="I531" s="30" t="str">
        <f>IF(SUM('Sales by Agent'!G531:I531)&gt;0,"YES","NO")</f>
        <v>NO</v>
      </c>
      <c r="J531" s="30" t="str">
        <f>IF(SUM('Sales by Agent'!H531:J531)&gt;0,"YES","NO")</f>
        <v>NO</v>
      </c>
      <c r="K531" s="30" t="str">
        <f>IF(SUM('Sales by Agent'!I531:K531)&gt;0,"YES","NO")</f>
        <v>NO</v>
      </c>
      <c r="L531" s="30" t="str">
        <f>IF(SUM('Sales by Agent'!J531:L531)&gt;0,"YES","NO")</f>
        <v>NO</v>
      </c>
      <c r="M531" s="30" t="str">
        <f>IF(SUM('Sales by Agent'!K531:M531)&gt;0,"YES","NO")</f>
        <v>NO</v>
      </c>
      <c r="N531" s="30" t="str">
        <f>IF(SUM('Sales by Agent'!L531:N531)&gt;0,"YES","NO")</f>
        <v>NO</v>
      </c>
      <c r="O531" s="30" t="str">
        <f>IF(SUM('Sales by Agent'!M531:O531)&gt;0,"YES","NO")</f>
        <v>NO</v>
      </c>
      <c r="P531" s="30" t="str">
        <f>IF(SUM('Sales by Agent'!N531:P531)&gt;0,"YES","NO")</f>
        <v>NO</v>
      </c>
      <c r="Q531" s="30" t="str">
        <f>IF(SUM('Sales by Agent'!O531:Q531)&gt;0,"YES","NO")</f>
        <v>NO</v>
      </c>
      <c r="R531" s="30" t="str">
        <f>IF(SUM('Sales by Agent'!P531:R531)&gt;0,"YES","NO")</f>
        <v>NO</v>
      </c>
      <c r="S531" s="30" t="str">
        <f>IF(SUM('Sales by Agent'!Q531:S531)&gt;0,"YES","NO")</f>
        <v>NO</v>
      </c>
      <c r="T531" s="30" t="str">
        <f>IF(SUM('Sales by Agent'!R531:T531)&gt;0,"YES","NO")</f>
        <v>NO</v>
      </c>
      <c r="U531" s="30" t="str">
        <f>IF(SUM('Sales by Agent'!S531:U531)&gt;0,"YES","NO")</f>
        <v>NO</v>
      </c>
      <c r="V531" s="30" t="str">
        <f>IF(SUM('Sales by Agent'!T531:V531)&gt;0,"YES","NO")</f>
        <v>NO</v>
      </c>
      <c r="W531" s="30" t="str">
        <f>IF(SUM('Sales by Agent'!U531:W531)&gt;0,"YES","NO")</f>
        <v>NO</v>
      </c>
      <c r="X531" s="30" t="str">
        <f>IF(SUM('Sales by Agent'!V531:X531)&gt;0,"YES","NO")</f>
        <v>NO</v>
      </c>
      <c r="Y531" s="30" t="str">
        <f>IF(SUM('Sales by Agent'!W531:Y531)&gt;0,"YES","NO")</f>
        <v>NO</v>
      </c>
      <c r="Z531" s="30" t="str">
        <f>IF(SUM('Sales by Agent'!X531:Z531)&gt;0,"YES","NO")</f>
        <v>NO</v>
      </c>
      <c r="AA531" s="30" t="str">
        <f>IF(SUM('Sales by Agent'!Y531:AA531)&gt;0,"YES","NO")</f>
        <v>NO</v>
      </c>
      <c r="AB531" s="30" t="str">
        <f>IF(SUM('Sales by Agent'!Z531:AB531)&gt;0,"YES","NO")</f>
        <v>NO</v>
      </c>
      <c r="AC531" s="30" t="str">
        <f>IF(SUM('Sales by Agent'!AA531:AC531)&gt;0,"YES","NO")</f>
        <v>NO</v>
      </c>
      <c r="AD531" s="30" t="str">
        <f>IF(SUM('Sales by Agent'!AB531:AD531)&gt;0,"YES","NO")</f>
        <v>NO</v>
      </c>
      <c r="AE531" s="30" t="str">
        <f>IF(SUM('Sales by Agent'!AC531:AE531)&gt;0,"YES","NO")</f>
        <v>NO</v>
      </c>
      <c r="AF531" s="30" t="str">
        <f>IF(SUM('Sales by Agent'!AD531:AF531)&gt;0,"YES","NO")</f>
        <v>NO</v>
      </c>
      <c r="AG531" s="30" t="str">
        <f>IF(SUM('Sales by Agent'!AE531:AG531)&gt;0,"YES","NO")</f>
        <v>YES</v>
      </c>
      <c r="AH531" s="30" t="str">
        <f>IF(SUM('Sales by Agent'!AF531:AH531)&gt;0,"YES","NO")</f>
        <v>YES</v>
      </c>
      <c r="AI531" s="30" t="str">
        <f>IF(SUM('Sales by Agent'!AG531:AI531)&gt;0,"YES","NO")</f>
        <v>YES</v>
      </c>
      <c r="AJ531" s="30" t="str">
        <f>IF(SUM('Sales by Agent'!AH531:AJ531)&gt;0,"YES","NO")</f>
        <v>YES</v>
      </c>
      <c r="AK531" s="30" t="str">
        <f>IF(SUM('Sales by Agent'!AI531:AK531)&gt;0,"YES","NO")</f>
        <v>YES</v>
      </c>
      <c r="AL531" s="30" t="str">
        <f>IF(SUM('Sales by Agent'!AJ531:AL531)&gt;0,"YES","NO")</f>
        <v>YES</v>
      </c>
      <c r="AM531" s="30" t="str">
        <f>IF(SUM('Sales by Agent'!AK531:AM531)&gt;0,"YES","NO")</f>
        <v>YES</v>
      </c>
      <c r="AN531" s="30" t="str">
        <f>IF(SUM('Sales by Agent'!AL531:AN531)&gt;0,"YES","NO")</f>
        <v>YES</v>
      </c>
      <c r="AO531" s="30" t="str">
        <f>IF(SUM('Sales by Agent'!AM531:AO531)&gt;0,"YES","NO")</f>
        <v>YES</v>
      </c>
      <c r="AP531" s="30" t="str">
        <f>IF(SUM('Sales by Agent'!AN531:AP531)&gt;0,"YES","NO")</f>
        <v>YES</v>
      </c>
      <c r="AQ531" s="30" t="str">
        <f>IF(SUM('Sales by Agent'!AO531:AQ531)&gt;0,"YES","NO")</f>
        <v>YES</v>
      </c>
      <c r="AR531" s="30" t="str">
        <f>IF(SUM('Sales by Agent'!AP531:AR531)&gt;0,"YES","NO")</f>
        <v>YES</v>
      </c>
      <c r="AS531" s="30" t="str">
        <f>IF(SUM('Sales by Agent'!AQ531:AS531)&gt;0,"YES","NO")</f>
        <v>YES</v>
      </c>
      <c r="AT531" s="30" t="str">
        <f>IF(SUM('Sales by Agent'!AR531:AT531)&gt;0,"YES","NO")</f>
        <v>YES</v>
      </c>
      <c r="AU531" s="30" t="str">
        <f>IF(SUM('Sales by Agent'!AS531:AU531)&gt;0,"YES","NO")</f>
        <v>YES</v>
      </c>
      <c r="AV531" s="30" t="str">
        <f>IF(SUM('Sales by Agent'!AT531:AV531)&gt;0,"YES","NO")</f>
        <v>YES</v>
      </c>
      <c r="AW531" s="87"/>
      <c r="AX531" t="str">
        <f t="shared" si="90"/>
        <v>NO</v>
      </c>
      <c r="AY531" t="str">
        <f t="shared" si="91"/>
        <v>NO</v>
      </c>
      <c r="AZ531" t="str">
        <f t="shared" si="92"/>
        <v>NO</v>
      </c>
      <c r="BA531" t="str">
        <f t="shared" si="93"/>
        <v>NO</v>
      </c>
      <c r="BB531" t="str">
        <f t="shared" si="94"/>
        <v>NO</v>
      </c>
      <c r="BC531" t="str">
        <f t="shared" si="95"/>
        <v>NO</v>
      </c>
      <c r="BD531" t="str">
        <f t="shared" si="96"/>
        <v>NO</v>
      </c>
      <c r="BE531" t="str">
        <f t="shared" si="97"/>
        <v>NO</v>
      </c>
      <c r="BF531" t="str">
        <f t="shared" si="98"/>
        <v>NO</v>
      </c>
      <c r="BG531" t="str">
        <f t="shared" si="99"/>
        <v>NO</v>
      </c>
      <c r="BH531" t="str">
        <f t="shared" si="89"/>
        <v>NO</v>
      </c>
    </row>
    <row r="532" spans="1:60">
      <c r="A532" s="564" t="s">
        <v>1469</v>
      </c>
      <c r="B532" s="564" t="s">
        <v>2833</v>
      </c>
      <c r="C532" s="564" t="s">
        <v>775</v>
      </c>
      <c r="D532" s="564" t="s">
        <v>956</v>
      </c>
      <c r="E532" s="564" t="s">
        <v>1005</v>
      </c>
      <c r="F532" s="565">
        <v>11310107.4</v>
      </c>
      <c r="G532" s="88"/>
      <c r="H532" s="88"/>
      <c r="I532" s="30" t="str">
        <f>IF(SUM('Sales by Agent'!G532:I532)&gt;0,"YES","NO")</f>
        <v>NO</v>
      </c>
      <c r="J532" s="30" t="str">
        <f>IF(SUM('Sales by Agent'!H532:J532)&gt;0,"YES","NO")</f>
        <v>NO</v>
      </c>
      <c r="K532" s="30" t="str">
        <f>IF(SUM('Sales by Agent'!I532:K532)&gt;0,"YES","NO")</f>
        <v>NO</v>
      </c>
      <c r="L532" s="30" t="str">
        <f>IF(SUM('Sales by Agent'!J532:L532)&gt;0,"YES","NO")</f>
        <v>NO</v>
      </c>
      <c r="M532" s="30" t="str">
        <f>IF(SUM('Sales by Agent'!K532:M532)&gt;0,"YES","NO")</f>
        <v>NO</v>
      </c>
      <c r="N532" s="30" t="str">
        <f>IF(SUM('Sales by Agent'!L532:N532)&gt;0,"YES","NO")</f>
        <v>NO</v>
      </c>
      <c r="O532" s="30" t="str">
        <f>IF(SUM('Sales by Agent'!M532:O532)&gt;0,"YES","NO")</f>
        <v>NO</v>
      </c>
      <c r="P532" s="30" t="str">
        <f>IF(SUM('Sales by Agent'!N532:P532)&gt;0,"YES","NO")</f>
        <v>NO</v>
      </c>
      <c r="Q532" s="30" t="str">
        <f>IF(SUM('Sales by Agent'!O532:Q532)&gt;0,"YES","NO")</f>
        <v>NO</v>
      </c>
      <c r="R532" s="30" t="str">
        <f>IF(SUM('Sales by Agent'!P532:R532)&gt;0,"YES","NO")</f>
        <v>NO</v>
      </c>
      <c r="S532" s="30" t="str">
        <f>IF(SUM('Sales by Agent'!Q532:S532)&gt;0,"YES","NO")</f>
        <v>NO</v>
      </c>
      <c r="T532" s="30" t="str">
        <f>IF(SUM('Sales by Agent'!R532:T532)&gt;0,"YES","NO")</f>
        <v>NO</v>
      </c>
      <c r="U532" s="30" t="str">
        <f>IF(SUM('Sales by Agent'!S532:U532)&gt;0,"YES","NO")</f>
        <v>NO</v>
      </c>
      <c r="V532" s="30" t="str">
        <f>IF(SUM('Sales by Agent'!T532:V532)&gt;0,"YES","NO")</f>
        <v>NO</v>
      </c>
      <c r="W532" s="30" t="str">
        <f>IF(SUM('Sales by Agent'!U532:W532)&gt;0,"YES","NO")</f>
        <v>NO</v>
      </c>
      <c r="X532" s="30" t="str">
        <f>IF(SUM('Sales by Agent'!V532:X532)&gt;0,"YES","NO")</f>
        <v>NO</v>
      </c>
      <c r="Y532" s="30" t="str">
        <f>IF(SUM('Sales by Agent'!W532:Y532)&gt;0,"YES","NO")</f>
        <v>NO</v>
      </c>
      <c r="Z532" s="30" t="str">
        <f>IF(SUM('Sales by Agent'!X532:Z532)&gt;0,"YES","NO")</f>
        <v>NO</v>
      </c>
      <c r="AA532" s="30" t="str">
        <f>IF(SUM('Sales by Agent'!Y532:AA532)&gt;0,"YES","NO")</f>
        <v>NO</v>
      </c>
      <c r="AB532" s="30" t="str">
        <f>IF(SUM('Sales by Agent'!Z532:AB532)&gt;0,"YES","NO")</f>
        <v>NO</v>
      </c>
      <c r="AC532" s="30" t="str">
        <f>IF(SUM('Sales by Agent'!AA532:AC532)&gt;0,"YES","NO")</f>
        <v>NO</v>
      </c>
      <c r="AD532" s="30" t="str">
        <f>IF(SUM('Sales by Agent'!AB532:AD532)&gt;0,"YES","NO")</f>
        <v>NO</v>
      </c>
      <c r="AE532" s="30" t="str">
        <f>IF(SUM('Sales by Agent'!AC532:AE532)&gt;0,"YES","NO")</f>
        <v>NO</v>
      </c>
      <c r="AF532" s="30" t="str">
        <f>IF(SUM('Sales by Agent'!AD532:AF532)&gt;0,"YES","NO")</f>
        <v>NO</v>
      </c>
      <c r="AG532" s="30" t="str">
        <f>IF(SUM('Sales by Agent'!AE532:AG532)&gt;0,"YES","NO")</f>
        <v>NO</v>
      </c>
      <c r="AH532" s="30" t="str">
        <f>IF(SUM('Sales by Agent'!AF532:AH532)&gt;0,"YES","NO")</f>
        <v>NO</v>
      </c>
      <c r="AI532" s="30" t="str">
        <f>IF(SUM('Sales by Agent'!AG532:AI532)&gt;0,"YES","NO")</f>
        <v>NO</v>
      </c>
      <c r="AJ532" s="30" t="str">
        <f>IF(SUM('Sales by Agent'!AH532:AJ532)&gt;0,"YES","NO")</f>
        <v>NO</v>
      </c>
      <c r="AK532" s="30" t="str">
        <f>IF(SUM('Sales by Agent'!AI532:AK532)&gt;0,"YES","NO")</f>
        <v>NO</v>
      </c>
      <c r="AL532" s="30" t="str">
        <f>IF(SUM('Sales by Agent'!AJ532:AL532)&gt;0,"YES","NO")</f>
        <v>NO</v>
      </c>
      <c r="AM532" s="30" t="str">
        <f>IF(SUM('Sales by Agent'!AK532:AM532)&gt;0,"YES","NO")</f>
        <v>NO</v>
      </c>
      <c r="AN532" s="30" t="str">
        <f>IF(SUM('Sales by Agent'!AL532:AN532)&gt;0,"YES","NO")</f>
        <v>YES</v>
      </c>
      <c r="AO532" s="30" t="str">
        <f>IF(SUM('Sales by Agent'!AM532:AO532)&gt;0,"YES","NO")</f>
        <v>YES</v>
      </c>
      <c r="AP532" s="30" t="str">
        <f>IF(SUM('Sales by Agent'!AN532:AP532)&gt;0,"YES","NO")</f>
        <v>YES</v>
      </c>
      <c r="AQ532" s="30" t="str">
        <f>IF(SUM('Sales by Agent'!AO532:AQ532)&gt;0,"YES","NO")</f>
        <v>YES</v>
      </c>
      <c r="AR532" s="30" t="str">
        <f>IF(SUM('Sales by Agent'!AP532:AR532)&gt;0,"YES","NO")</f>
        <v>YES</v>
      </c>
      <c r="AS532" s="30" t="str">
        <f>IF(SUM('Sales by Agent'!AQ532:AS532)&gt;0,"YES","NO")</f>
        <v>YES</v>
      </c>
      <c r="AT532" s="30" t="str">
        <f>IF(SUM('Sales by Agent'!AR532:AT532)&gt;0,"YES","NO")</f>
        <v>YES</v>
      </c>
      <c r="AU532" s="30" t="str">
        <f>IF(SUM('Sales by Agent'!AS532:AU532)&gt;0,"YES","NO")</f>
        <v>YES</v>
      </c>
      <c r="AV532" s="30" t="str">
        <f>IF(SUM('Sales by Agent'!AT532:AV532)&gt;0,"YES","NO")</f>
        <v>YES</v>
      </c>
      <c r="AW532" s="87"/>
      <c r="AX532" t="str">
        <f t="shared" si="90"/>
        <v>NO</v>
      </c>
      <c r="AY532" t="str">
        <f t="shared" si="91"/>
        <v>NO</v>
      </c>
      <c r="AZ532" t="str">
        <f t="shared" si="92"/>
        <v>NO</v>
      </c>
      <c r="BA532" t="str">
        <f t="shared" si="93"/>
        <v>NO</v>
      </c>
      <c r="BB532" t="str">
        <f t="shared" si="94"/>
        <v>NO</v>
      </c>
      <c r="BC532" t="str">
        <f t="shared" si="95"/>
        <v>NO</v>
      </c>
      <c r="BD532" t="str">
        <f t="shared" si="96"/>
        <v>NO</v>
      </c>
      <c r="BE532" t="str">
        <f t="shared" si="97"/>
        <v>NO</v>
      </c>
      <c r="BF532" t="str">
        <f t="shared" si="98"/>
        <v>NO</v>
      </c>
      <c r="BG532" t="str">
        <f t="shared" si="99"/>
        <v>NO</v>
      </c>
      <c r="BH532" t="str">
        <f t="shared" si="89"/>
        <v>NO</v>
      </c>
    </row>
    <row r="533" spans="1:60">
      <c r="A533" s="564" t="s">
        <v>1203</v>
      </c>
      <c r="B533" s="564" t="s">
        <v>2834</v>
      </c>
      <c r="C533" s="564" t="s">
        <v>775</v>
      </c>
      <c r="D533" s="564" t="s">
        <v>956</v>
      </c>
      <c r="E533" s="564" t="s">
        <v>1005</v>
      </c>
      <c r="F533" s="565">
        <v>55000</v>
      </c>
      <c r="G533" s="31"/>
      <c r="H533" s="31"/>
      <c r="I533" s="30" t="str">
        <f>IF(SUM('Sales by Agent'!G533:I533)&gt;0,"YES","NO")</f>
        <v>NO</v>
      </c>
      <c r="J533" s="30" t="str">
        <f>IF(SUM('Sales by Agent'!H533:J533)&gt;0,"YES","NO")</f>
        <v>NO</v>
      </c>
      <c r="K533" s="30" t="str">
        <f>IF(SUM('Sales by Agent'!I533:K533)&gt;0,"YES","NO")</f>
        <v>NO</v>
      </c>
      <c r="L533" s="30" t="str">
        <f>IF(SUM('Sales by Agent'!J533:L533)&gt;0,"YES","NO")</f>
        <v>NO</v>
      </c>
      <c r="M533" s="30" t="str">
        <f>IF(SUM('Sales by Agent'!K533:M533)&gt;0,"YES","NO")</f>
        <v>NO</v>
      </c>
      <c r="N533" s="30" t="str">
        <f>IF(SUM('Sales by Agent'!L533:N533)&gt;0,"YES","NO")</f>
        <v>NO</v>
      </c>
      <c r="O533" s="30" t="str">
        <f>IF(SUM('Sales by Agent'!M533:O533)&gt;0,"YES","NO")</f>
        <v>NO</v>
      </c>
      <c r="P533" s="30" t="str">
        <f>IF(SUM('Sales by Agent'!N533:P533)&gt;0,"YES","NO")</f>
        <v>NO</v>
      </c>
      <c r="Q533" s="30" t="str">
        <f>IF(SUM('Sales by Agent'!O533:Q533)&gt;0,"YES","NO")</f>
        <v>NO</v>
      </c>
      <c r="R533" s="30" t="str">
        <f>IF(SUM('Sales by Agent'!P533:R533)&gt;0,"YES","NO")</f>
        <v>NO</v>
      </c>
      <c r="S533" s="30" t="str">
        <f>IF(SUM('Sales by Agent'!Q533:S533)&gt;0,"YES","NO")</f>
        <v>NO</v>
      </c>
      <c r="T533" s="30" t="str">
        <f>IF(SUM('Sales by Agent'!R533:T533)&gt;0,"YES","NO")</f>
        <v>NO</v>
      </c>
      <c r="U533" s="30" t="str">
        <f>IF(SUM('Sales by Agent'!S533:U533)&gt;0,"YES","NO")</f>
        <v>NO</v>
      </c>
      <c r="V533" s="30" t="str">
        <f>IF(SUM('Sales by Agent'!T533:V533)&gt;0,"YES","NO")</f>
        <v>NO</v>
      </c>
      <c r="W533" s="30" t="str">
        <f>IF(SUM('Sales by Agent'!U533:W533)&gt;0,"YES","NO")</f>
        <v>NO</v>
      </c>
      <c r="X533" s="30" t="str">
        <f>IF(SUM('Sales by Agent'!V533:X533)&gt;0,"YES","NO")</f>
        <v>NO</v>
      </c>
      <c r="Y533" s="30" t="str">
        <f>IF(SUM('Sales by Agent'!W533:Y533)&gt;0,"YES","NO")</f>
        <v>NO</v>
      </c>
      <c r="Z533" s="30" t="str">
        <f>IF(SUM('Sales by Agent'!X533:Z533)&gt;0,"YES","NO")</f>
        <v>NO</v>
      </c>
      <c r="AA533" s="30" t="str">
        <f>IF(SUM('Sales by Agent'!Y533:AA533)&gt;0,"YES","NO")</f>
        <v>NO</v>
      </c>
      <c r="AB533" s="30" t="str">
        <f>IF(SUM('Sales by Agent'!Z533:AB533)&gt;0,"YES","NO")</f>
        <v>NO</v>
      </c>
      <c r="AC533" s="30" t="str">
        <f>IF(SUM('Sales by Agent'!AA533:AC533)&gt;0,"YES","NO")</f>
        <v>NO</v>
      </c>
      <c r="AD533" s="30" t="str">
        <f>IF(SUM('Sales by Agent'!AB533:AD533)&gt;0,"YES","NO")</f>
        <v>NO</v>
      </c>
      <c r="AE533" s="30" t="str">
        <f>IF(SUM('Sales by Agent'!AC533:AE533)&gt;0,"YES","NO")</f>
        <v>NO</v>
      </c>
      <c r="AF533" s="30" t="str">
        <f>IF(SUM('Sales by Agent'!AD533:AF533)&gt;0,"YES","NO")</f>
        <v>NO</v>
      </c>
      <c r="AG533" s="30" t="str">
        <f>IF(SUM('Sales by Agent'!AE533:AG533)&gt;0,"YES","NO")</f>
        <v>NO</v>
      </c>
      <c r="AH533" s="30" t="str">
        <f>IF(SUM('Sales by Agent'!AF533:AH533)&gt;0,"YES","NO")</f>
        <v>NO</v>
      </c>
      <c r="AI533" s="30" t="str">
        <f>IF(SUM('Sales by Agent'!AG533:AI533)&gt;0,"YES","NO")</f>
        <v>NO</v>
      </c>
      <c r="AJ533" s="30" t="str">
        <f>IF(SUM('Sales by Agent'!AH533:AJ533)&gt;0,"YES","NO")</f>
        <v>NO</v>
      </c>
      <c r="AK533" s="30" t="str">
        <f>IF(SUM('Sales by Agent'!AI533:AK533)&gt;0,"YES","NO")</f>
        <v>YES</v>
      </c>
      <c r="AL533" s="30" t="str">
        <f>IF(SUM('Sales by Agent'!AJ533:AL533)&gt;0,"YES","NO")</f>
        <v>YES</v>
      </c>
      <c r="AM533" s="30" t="str">
        <f>IF(SUM('Sales by Agent'!AK533:AM533)&gt;0,"YES","NO")</f>
        <v>YES</v>
      </c>
      <c r="AN533" s="30" t="str">
        <f>IF(SUM('Sales by Agent'!AL533:AN533)&gt;0,"YES","NO")</f>
        <v>NO</v>
      </c>
      <c r="AO533" s="30" t="str">
        <f>IF(SUM('Sales by Agent'!AM533:AO533)&gt;0,"YES","NO")</f>
        <v>NO</v>
      </c>
      <c r="AP533" s="30" t="str">
        <f>IF(SUM('Sales by Agent'!AN533:AP533)&gt;0,"YES","NO")</f>
        <v>NO</v>
      </c>
      <c r="AQ533" s="30" t="str">
        <f>IF(SUM('Sales by Agent'!AO533:AQ533)&gt;0,"YES","NO")</f>
        <v>NO</v>
      </c>
      <c r="AR533" s="30" t="str">
        <f>IF(SUM('Sales by Agent'!AP533:AR533)&gt;0,"YES","NO")</f>
        <v>NO</v>
      </c>
      <c r="AS533" s="30" t="str">
        <f>IF(SUM('Sales by Agent'!AQ533:AS533)&gt;0,"YES","NO")</f>
        <v>NO</v>
      </c>
      <c r="AT533" s="30" t="str">
        <f>IF(SUM('Sales by Agent'!AR533:AT533)&gt;0,"YES","NO")</f>
        <v>NO</v>
      </c>
      <c r="AU533" s="30" t="str">
        <f>IF(SUM('Sales by Agent'!AS533:AU533)&gt;0,"YES","NO")</f>
        <v>NO</v>
      </c>
      <c r="AV533" s="30" t="str">
        <f>IF(SUM('Sales by Agent'!AT533:AV533)&gt;0,"YES","NO")</f>
        <v>NO</v>
      </c>
      <c r="AW533" s="87"/>
      <c r="AX533" t="str">
        <f t="shared" si="90"/>
        <v>NO</v>
      </c>
      <c r="AY533" t="str">
        <f t="shared" si="91"/>
        <v>NO</v>
      </c>
      <c r="AZ533" t="str">
        <f t="shared" si="92"/>
        <v>NO</v>
      </c>
      <c r="BA533" t="str">
        <f t="shared" si="93"/>
        <v>NO</v>
      </c>
      <c r="BB533" t="str">
        <f t="shared" si="94"/>
        <v>NO</v>
      </c>
      <c r="BC533" t="str">
        <f t="shared" si="95"/>
        <v>NO</v>
      </c>
      <c r="BD533" t="str">
        <f t="shared" si="96"/>
        <v>NO</v>
      </c>
      <c r="BE533" t="str">
        <f t="shared" si="97"/>
        <v>NO</v>
      </c>
      <c r="BF533" t="str">
        <f t="shared" si="98"/>
        <v>NO</v>
      </c>
      <c r="BG533" t="str">
        <f t="shared" si="99"/>
        <v>NEW INACTIVE</v>
      </c>
      <c r="BH533" t="str">
        <f t="shared" si="89"/>
        <v>NO</v>
      </c>
    </row>
    <row r="534" spans="1:60">
      <c r="A534" s="564" t="s">
        <v>1535</v>
      </c>
      <c r="B534" s="564" t="s">
        <v>2835</v>
      </c>
      <c r="C534" s="564" t="s">
        <v>775</v>
      </c>
      <c r="D534" s="564" t="s">
        <v>956</v>
      </c>
      <c r="E534" s="564" t="s">
        <v>1005</v>
      </c>
      <c r="F534" s="565">
        <v>5600</v>
      </c>
      <c r="G534" s="88"/>
      <c r="H534" s="88"/>
      <c r="I534" s="30" t="str">
        <f>IF(SUM('Sales by Agent'!G534:I534)&gt;0,"YES","NO")</f>
        <v>NO</v>
      </c>
      <c r="J534" s="30" t="str">
        <f>IF(SUM('Sales by Agent'!H534:J534)&gt;0,"YES","NO")</f>
        <v>NO</v>
      </c>
      <c r="K534" s="30" t="str">
        <f>IF(SUM('Sales by Agent'!I534:K534)&gt;0,"YES","NO")</f>
        <v>NO</v>
      </c>
      <c r="L534" s="30" t="str">
        <f>IF(SUM('Sales by Agent'!J534:L534)&gt;0,"YES","NO")</f>
        <v>NO</v>
      </c>
      <c r="M534" s="30" t="str">
        <f>IF(SUM('Sales by Agent'!K534:M534)&gt;0,"YES","NO")</f>
        <v>NO</v>
      </c>
      <c r="N534" s="30" t="str">
        <f>IF(SUM('Sales by Agent'!L534:N534)&gt;0,"YES","NO")</f>
        <v>NO</v>
      </c>
      <c r="O534" s="30" t="str">
        <f>IF(SUM('Sales by Agent'!M534:O534)&gt;0,"YES","NO")</f>
        <v>NO</v>
      </c>
      <c r="P534" s="30" t="str">
        <f>IF(SUM('Sales by Agent'!N534:P534)&gt;0,"YES","NO")</f>
        <v>NO</v>
      </c>
      <c r="Q534" s="30" t="str">
        <f>IF(SUM('Sales by Agent'!O534:Q534)&gt;0,"YES","NO")</f>
        <v>NO</v>
      </c>
      <c r="R534" s="30" t="str">
        <f>IF(SUM('Sales by Agent'!P534:R534)&gt;0,"YES","NO")</f>
        <v>NO</v>
      </c>
      <c r="S534" s="30" t="str">
        <f>IF(SUM('Sales by Agent'!Q534:S534)&gt;0,"YES","NO")</f>
        <v>NO</v>
      </c>
      <c r="T534" s="30" t="str">
        <f>IF(SUM('Sales by Agent'!R534:T534)&gt;0,"YES","NO")</f>
        <v>NO</v>
      </c>
      <c r="U534" s="30" t="str">
        <f>IF(SUM('Sales by Agent'!S534:U534)&gt;0,"YES","NO")</f>
        <v>NO</v>
      </c>
      <c r="V534" s="30" t="str">
        <f>IF(SUM('Sales by Agent'!T534:V534)&gt;0,"YES","NO")</f>
        <v>NO</v>
      </c>
      <c r="W534" s="30" t="str">
        <f>IF(SUM('Sales by Agent'!U534:W534)&gt;0,"YES","NO")</f>
        <v>NO</v>
      </c>
      <c r="X534" s="30" t="str">
        <f>IF(SUM('Sales by Agent'!V534:X534)&gt;0,"YES","NO")</f>
        <v>NO</v>
      </c>
      <c r="Y534" s="30" t="str">
        <f>IF(SUM('Sales by Agent'!W534:Y534)&gt;0,"YES","NO")</f>
        <v>NO</v>
      </c>
      <c r="Z534" s="30" t="str">
        <f>IF(SUM('Sales by Agent'!X534:Z534)&gt;0,"YES","NO")</f>
        <v>NO</v>
      </c>
      <c r="AA534" s="30" t="str">
        <f>IF(SUM('Sales by Agent'!Y534:AA534)&gt;0,"YES","NO")</f>
        <v>NO</v>
      </c>
      <c r="AB534" s="30" t="str">
        <f>IF(SUM('Sales by Agent'!Z534:AB534)&gt;0,"YES","NO")</f>
        <v>NO</v>
      </c>
      <c r="AC534" s="30" t="str">
        <f>IF(SUM('Sales by Agent'!AA534:AC534)&gt;0,"YES","NO")</f>
        <v>NO</v>
      </c>
      <c r="AD534" s="30" t="str">
        <f>IF(SUM('Sales by Agent'!AB534:AD534)&gt;0,"YES","NO")</f>
        <v>NO</v>
      </c>
      <c r="AE534" s="30" t="str">
        <f>IF(SUM('Sales by Agent'!AC534:AE534)&gt;0,"YES","NO")</f>
        <v>NO</v>
      </c>
      <c r="AF534" s="30" t="str">
        <f>IF(SUM('Sales by Agent'!AD534:AF534)&gt;0,"YES","NO")</f>
        <v>NO</v>
      </c>
      <c r="AG534" s="30" t="str">
        <f>IF(SUM('Sales by Agent'!AE534:AG534)&gt;0,"YES","NO")</f>
        <v>NO</v>
      </c>
      <c r="AH534" s="30" t="str">
        <f>IF(SUM('Sales by Agent'!AF534:AH534)&gt;0,"YES","NO")</f>
        <v>NO</v>
      </c>
      <c r="AI534" s="30" t="str">
        <f>IF(SUM('Sales by Agent'!AG534:AI534)&gt;0,"YES","NO")</f>
        <v>NO</v>
      </c>
      <c r="AJ534" s="30" t="str">
        <f>IF(SUM('Sales by Agent'!AH534:AJ534)&gt;0,"YES","NO")</f>
        <v>NO</v>
      </c>
      <c r="AK534" s="30" t="str">
        <f>IF(SUM('Sales by Agent'!AI534:AK534)&gt;0,"YES","NO")</f>
        <v>NO</v>
      </c>
      <c r="AL534" s="30" t="str">
        <f>IF(SUM('Sales by Agent'!AJ534:AL534)&gt;0,"YES","NO")</f>
        <v>NO</v>
      </c>
      <c r="AM534" s="30" t="str">
        <f>IF(SUM('Sales by Agent'!AK534:AM534)&gt;0,"YES","NO")</f>
        <v>NO</v>
      </c>
      <c r="AN534" s="30" t="str">
        <f>IF(SUM('Sales by Agent'!AL534:AN534)&gt;0,"YES","NO")</f>
        <v>NO</v>
      </c>
      <c r="AO534" s="30" t="str">
        <f>IF(SUM('Sales by Agent'!AM534:AO534)&gt;0,"YES","NO")</f>
        <v>YES</v>
      </c>
      <c r="AP534" s="30" t="str">
        <f>IF(SUM('Sales by Agent'!AN534:AP534)&gt;0,"YES","NO")</f>
        <v>YES</v>
      </c>
      <c r="AQ534" s="30" t="str">
        <f>IF(SUM('Sales by Agent'!AO534:AQ534)&gt;0,"YES","NO")</f>
        <v>YES</v>
      </c>
      <c r="AR534" s="30" t="str">
        <f>IF(SUM('Sales by Agent'!AP534:AR534)&gt;0,"YES","NO")</f>
        <v>NO</v>
      </c>
      <c r="AS534" s="30" t="str">
        <f>IF(SUM('Sales by Agent'!AQ534:AS534)&gt;0,"YES","NO")</f>
        <v>NO</v>
      </c>
      <c r="AT534" s="30" t="str">
        <f>IF(SUM('Sales by Agent'!AR534:AT534)&gt;0,"YES","NO")</f>
        <v>NO</v>
      </c>
      <c r="AU534" s="30" t="str">
        <f>IF(SUM('Sales by Agent'!AS534:AU534)&gt;0,"YES","NO")</f>
        <v>NO</v>
      </c>
      <c r="AV534" s="30" t="str">
        <f>IF(SUM('Sales by Agent'!AT534:AV534)&gt;0,"YES","NO")</f>
        <v>NO</v>
      </c>
      <c r="AW534" s="87"/>
      <c r="AX534" t="str">
        <f t="shared" si="90"/>
        <v>NO</v>
      </c>
      <c r="AY534" t="str">
        <f t="shared" si="91"/>
        <v>NO</v>
      </c>
      <c r="AZ534" t="str">
        <f t="shared" si="92"/>
        <v>NO</v>
      </c>
      <c r="BA534" t="str">
        <f t="shared" si="93"/>
        <v>NO</v>
      </c>
      <c r="BB534" t="str">
        <f t="shared" si="94"/>
        <v>NO</v>
      </c>
      <c r="BC534" t="str">
        <f t="shared" si="95"/>
        <v>NO</v>
      </c>
      <c r="BD534" t="str">
        <f t="shared" si="96"/>
        <v>NO</v>
      </c>
      <c r="BE534" t="str">
        <f t="shared" si="97"/>
        <v>NO</v>
      </c>
      <c r="BF534" t="str">
        <f t="shared" si="98"/>
        <v>NO</v>
      </c>
      <c r="BG534" t="str">
        <f t="shared" si="99"/>
        <v>NO</v>
      </c>
      <c r="BH534" t="str">
        <f t="shared" si="89"/>
        <v>NO</v>
      </c>
    </row>
    <row r="535" spans="1:60">
      <c r="A535" s="564" t="s">
        <v>848</v>
      </c>
      <c r="B535" s="564" t="s">
        <v>2836</v>
      </c>
      <c r="C535" s="564" t="s">
        <v>775</v>
      </c>
      <c r="D535" s="564" t="s">
        <v>956</v>
      </c>
      <c r="E535" s="564" t="s">
        <v>1005</v>
      </c>
      <c r="F535" s="565">
        <v>465000</v>
      </c>
      <c r="G535" s="31"/>
      <c r="H535" s="31"/>
      <c r="I535" s="30" t="str">
        <f>IF(SUM('Sales by Agent'!G535:I535)&gt;0,"YES","NO")</f>
        <v>NO</v>
      </c>
      <c r="J535" s="30" t="str">
        <f>IF(SUM('Sales by Agent'!H535:J535)&gt;0,"YES","NO")</f>
        <v>NO</v>
      </c>
      <c r="K535" s="30" t="str">
        <f>IF(SUM('Sales by Agent'!I535:K535)&gt;0,"YES","NO")</f>
        <v>NO</v>
      </c>
      <c r="L535" s="30" t="str">
        <f>IF(SUM('Sales by Agent'!J535:L535)&gt;0,"YES","NO")</f>
        <v>NO</v>
      </c>
      <c r="M535" s="30" t="str">
        <f>IF(SUM('Sales by Agent'!K535:M535)&gt;0,"YES","NO")</f>
        <v>NO</v>
      </c>
      <c r="N535" s="30" t="str">
        <f>IF(SUM('Sales by Agent'!L535:N535)&gt;0,"YES","NO")</f>
        <v>NO</v>
      </c>
      <c r="O535" s="30" t="str">
        <f>IF(SUM('Sales by Agent'!M535:O535)&gt;0,"YES","NO")</f>
        <v>NO</v>
      </c>
      <c r="P535" s="30" t="str">
        <f>IF(SUM('Sales by Agent'!N535:P535)&gt;0,"YES","NO")</f>
        <v>NO</v>
      </c>
      <c r="Q535" s="30" t="str">
        <f>IF(SUM('Sales by Agent'!O535:Q535)&gt;0,"YES","NO")</f>
        <v>NO</v>
      </c>
      <c r="R535" s="30" t="str">
        <f>IF(SUM('Sales by Agent'!P535:R535)&gt;0,"YES","NO")</f>
        <v>NO</v>
      </c>
      <c r="S535" s="30" t="str">
        <f>IF(SUM('Sales by Agent'!Q535:S535)&gt;0,"YES","NO")</f>
        <v>NO</v>
      </c>
      <c r="T535" s="30" t="str">
        <f>IF(SUM('Sales by Agent'!R535:T535)&gt;0,"YES","NO")</f>
        <v>NO</v>
      </c>
      <c r="U535" s="30" t="str">
        <f>IF(SUM('Sales by Agent'!S535:U535)&gt;0,"YES","NO")</f>
        <v>NO</v>
      </c>
      <c r="V535" s="30" t="str">
        <f>IF(SUM('Sales by Agent'!T535:V535)&gt;0,"YES","NO")</f>
        <v>NO</v>
      </c>
      <c r="W535" s="30" t="str">
        <f>IF(SUM('Sales by Agent'!U535:W535)&gt;0,"YES","NO")</f>
        <v>NO</v>
      </c>
      <c r="X535" s="30" t="str">
        <f>IF(SUM('Sales by Agent'!V535:X535)&gt;0,"YES","NO")</f>
        <v>NO</v>
      </c>
      <c r="Y535" s="30" t="str">
        <f>IF(SUM('Sales by Agent'!W535:Y535)&gt;0,"YES","NO")</f>
        <v>NO</v>
      </c>
      <c r="Z535" s="30" t="str">
        <f>IF(SUM('Sales by Agent'!X535:Z535)&gt;0,"YES","NO")</f>
        <v>NO</v>
      </c>
      <c r="AA535" s="30" t="str">
        <f>IF(SUM('Sales by Agent'!Y535:AA535)&gt;0,"YES","NO")</f>
        <v>NO</v>
      </c>
      <c r="AB535" s="30" t="str">
        <f>IF(SUM('Sales by Agent'!Z535:AB535)&gt;0,"YES","NO")</f>
        <v>NO</v>
      </c>
      <c r="AC535" s="30" t="str">
        <f>IF(SUM('Sales by Agent'!AA535:AC535)&gt;0,"YES","NO")</f>
        <v>NO</v>
      </c>
      <c r="AD535" s="30" t="str">
        <f>IF(SUM('Sales by Agent'!AB535:AD535)&gt;0,"YES","NO")</f>
        <v>NO</v>
      </c>
      <c r="AE535" s="30" t="str">
        <f>IF(SUM('Sales by Agent'!AC535:AE535)&gt;0,"YES","NO")</f>
        <v>NO</v>
      </c>
      <c r="AF535" s="30" t="str">
        <f>IF(SUM('Sales by Agent'!AD535:AF535)&gt;0,"YES","NO")</f>
        <v>NO</v>
      </c>
      <c r="AG535" s="30" t="str">
        <f>IF(SUM('Sales by Agent'!AE535:AG535)&gt;0,"YES","NO")</f>
        <v>YES</v>
      </c>
      <c r="AH535" s="30" t="str">
        <f>IF(SUM('Sales by Agent'!AF535:AH535)&gt;0,"YES","NO")</f>
        <v>YES</v>
      </c>
      <c r="AI535" s="30" t="str">
        <f>IF(SUM('Sales by Agent'!AG535:AI535)&gt;0,"YES","NO")</f>
        <v>YES</v>
      </c>
      <c r="AJ535" s="30" t="str">
        <f>IF(SUM('Sales by Agent'!AH535:AJ535)&gt;0,"YES","NO")</f>
        <v>NO</v>
      </c>
      <c r="AK535" s="30" t="str">
        <f>IF(SUM('Sales by Agent'!AI535:AK535)&gt;0,"YES","NO")</f>
        <v>NO</v>
      </c>
      <c r="AL535" s="30" t="str">
        <f>IF(SUM('Sales by Agent'!AJ535:AL535)&gt;0,"YES","NO")</f>
        <v>YES</v>
      </c>
      <c r="AM535" s="30" t="str">
        <f>IF(SUM('Sales by Agent'!AK535:AM535)&gt;0,"YES","NO")</f>
        <v>YES</v>
      </c>
      <c r="AN535" s="30" t="str">
        <f>IF(SUM('Sales by Agent'!AL535:AN535)&gt;0,"YES","NO")</f>
        <v>YES</v>
      </c>
      <c r="AO535" s="30" t="str">
        <f>IF(SUM('Sales by Agent'!AM535:AO535)&gt;0,"YES","NO")</f>
        <v>YES</v>
      </c>
      <c r="AP535" s="30" t="str">
        <f>IF(SUM('Sales by Agent'!AN535:AP535)&gt;0,"YES","NO")</f>
        <v>YES</v>
      </c>
      <c r="AQ535" s="30" t="str">
        <f>IF(SUM('Sales by Agent'!AO535:AQ535)&gt;0,"YES","NO")</f>
        <v>NO</v>
      </c>
      <c r="AR535" s="30" t="str">
        <f>IF(SUM('Sales by Agent'!AP535:AR535)&gt;0,"YES","NO")</f>
        <v>NO</v>
      </c>
      <c r="AS535" s="30" t="str">
        <f>IF(SUM('Sales by Agent'!AQ535:AS535)&gt;0,"YES","NO")</f>
        <v>NO</v>
      </c>
      <c r="AT535" s="30" t="str">
        <f>IF(SUM('Sales by Agent'!AR535:AT535)&gt;0,"YES","NO")</f>
        <v>NO</v>
      </c>
      <c r="AU535" s="30" t="str">
        <f>IF(SUM('Sales by Agent'!AS535:AU535)&gt;0,"YES","NO")</f>
        <v>NO</v>
      </c>
      <c r="AV535" s="30" t="str">
        <f>IF(SUM('Sales by Agent'!AT535:AV535)&gt;0,"YES","NO")</f>
        <v>NO</v>
      </c>
      <c r="AW535" s="87"/>
      <c r="AX535" t="str">
        <f t="shared" si="90"/>
        <v>NO</v>
      </c>
      <c r="AY535" t="str">
        <f t="shared" si="91"/>
        <v>NO</v>
      </c>
      <c r="AZ535" t="str">
        <f t="shared" si="92"/>
        <v>NO</v>
      </c>
      <c r="BA535" t="str">
        <f t="shared" si="93"/>
        <v>NO</v>
      </c>
      <c r="BB535" t="str">
        <f t="shared" si="94"/>
        <v>NO</v>
      </c>
      <c r="BC535" t="str">
        <f t="shared" si="95"/>
        <v>NEW INACTIVE</v>
      </c>
      <c r="BD535" t="str">
        <f t="shared" si="96"/>
        <v>NO</v>
      </c>
      <c r="BE535" t="str">
        <f t="shared" si="97"/>
        <v>NO</v>
      </c>
      <c r="BF535" t="str">
        <f t="shared" si="98"/>
        <v>NO</v>
      </c>
      <c r="BG535" t="str">
        <f t="shared" si="99"/>
        <v>NO</v>
      </c>
      <c r="BH535" t="str">
        <f t="shared" si="89"/>
        <v>NO</v>
      </c>
    </row>
    <row r="536" spans="1:60">
      <c r="A536" s="564" t="s">
        <v>924</v>
      </c>
      <c r="B536" s="564" t="s">
        <v>2837</v>
      </c>
      <c r="C536" s="564" t="s">
        <v>775</v>
      </c>
      <c r="D536" s="564" t="s">
        <v>956</v>
      </c>
      <c r="E536" s="564" t="s">
        <v>1005</v>
      </c>
      <c r="F536" s="565">
        <v>268650</v>
      </c>
      <c r="G536" s="88"/>
      <c r="H536" s="88"/>
      <c r="I536" s="30" t="str">
        <f>IF(SUM('Sales by Agent'!G536:I536)&gt;0,"YES","NO")</f>
        <v>NO</v>
      </c>
      <c r="J536" s="30" t="str">
        <f>IF(SUM('Sales by Agent'!H536:J536)&gt;0,"YES","NO")</f>
        <v>NO</v>
      </c>
      <c r="K536" s="30" t="str">
        <f>IF(SUM('Sales by Agent'!I536:K536)&gt;0,"YES","NO")</f>
        <v>NO</v>
      </c>
      <c r="L536" s="30" t="str">
        <f>IF(SUM('Sales by Agent'!J536:L536)&gt;0,"YES","NO")</f>
        <v>NO</v>
      </c>
      <c r="M536" s="30" t="str">
        <f>IF(SUM('Sales by Agent'!K536:M536)&gt;0,"YES","NO")</f>
        <v>NO</v>
      </c>
      <c r="N536" s="30" t="str">
        <f>IF(SUM('Sales by Agent'!L536:N536)&gt;0,"YES","NO")</f>
        <v>NO</v>
      </c>
      <c r="O536" s="30" t="str">
        <f>IF(SUM('Sales by Agent'!M536:O536)&gt;0,"YES","NO")</f>
        <v>NO</v>
      </c>
      <c r="P536" s="30" t="str">
        <f>IF(SUM('Sales by Agent'!N536:P536)&gt;0,"YES","NO")</f>
        <v>NO</v>
      </c>
      <c r="Q536" s="30" t="str">
        <f>IF(SUM('Sales by Agent'!O536:Q536)&gt;0,"YES","NO")</f>
        <v>NO</v>
      </c>
      <c r="R536" s="30" t="str">
        <f>IF(SUM('Sales by Agent'!P536:R536)&gt;0,"YES","NO")</f>
        <v>NO</v>
      </c>
      <c r="S536" s="30" t="str">
        <f>IF(SUM('Sales by Agent'!Q536:S536)&gt;0,"YES","NO")</f>
        <v>NO</v>
      </c>
      <c r="T536" s="30" t="str">
        <f>IF(SUM('Sales by Agent'!R536:T536)&gt;0,"YES","NO")</f>
        <v>NO</v>
      </c>
      <c r="U536" s="30" t="str">
        <f>IF(SUM('Sales by Agent'!S536:U536)&gt;0,"YES","NO")</f>
        <v>NO</v>
      </c>
      <c r="V536" s="30" t="str">
        <f>IF(SUM('Sales by Agent'!T536:V536)&gt;0,"YES","NO")</f>
        <v>NO</v>
      </c>
      <c r="W536" s="30" t="str">
        <f>IF(SUM('Sales by Agent'!U536:W536)&gt;0,"YES","NO")</f>
        <v>NO</v>
      </c>
      <c r="X536" s="30" t="str">
        <f>IF(SUM('Sales by Agent'!V536:X536)&gt;0,"YES","NO")</f>
        <v>NO</v>
      </c>
      <c r="Y536" s="30" t="str">
        <f>IF(SUM('Sales by Agent'!W536:Y536)&gt;0,"YES","NO")</f>
        <v>NO</v>
      </c>
      <c r="Z536" s="30" t="str">
        <f>IF(SUM('Sales by Agent'!X536:Z536)&gt;0,"YES","NO")</f>
        <v>NO</v>
      </c>
      <c r="AA536" s="30" t="str">
        <f>IF(SUM('Sales by Agent'!Y536:AA536)&gt;0,"YES","NO")</f>
        <v>NO</v>
      </c>
      <c r="AB536" s="30" t="str">
        <f>IF(SUM('Sales by Agent'!Z536:AB536)&gt;0,"YES","NO")</f>
        <v>NO</v>
      </c>
      <c r="AC536" s="30" t="str">
        <f>IF(SUM('Sales by Agent'!AA536:AC536)&gt;0,"YES","NO")</f>
        <v>NO</v>
      </c>
      <c r="AD536" s="30" t="str">
        <f>IF(SUM('Sales by Agent'!AB536:AD536)&gt;0,"YES","NO")</f>
        <v>YES</v>
      </c>
      <c r="AE536" s="30" t="str">
        <f>IF(SUM('Sales by Agent'!AC536:AE536)&gt;0,"YES","NO")</f>
        <v>YES</v>
      </c>
      <c r="AF536" s="30" t="str">
        <f>IF(SUM('Sales by Agent'!AD536:AF536)&gt;0,"YES","NO")</f>
        <v>YES</v>
      </c>
      <c r="AG536" s="30" t="str">
        <f>IF(SUM('Sales by Agent'!AE536:AG536)&gt;0,"YES","NO")</f>
        <v>NO</v>
      </c>
      <c r="AH536" s="30" t="str">
        <f>IF(SUM('Sales by Agent'!AF536:AH536)&gt;0,"YES","NO")</f>
        <v>NO</v>
      </c>
      <c r="AI536" s="30" t="str">
        <f>IF(SUM('Sales by Agent'!AG536:AI536)&gt;0,"YES","NO")</f>
        <v>NO</v>
      </c>
      <c r="AJ536" s="30" t="str">
        <f>IF(SUM('Sales by Agent'!AH536:AJ536)&gt;0,"YES","NO")</f>
        <v>NO</v>
      </c>
      <c r="AK536" s="30" t="str">
        <f>IF(SUM('Sales by Agent'!AI536:AK536)&gt;0,"YES","NO")</f>
        <v>NO</v>
      </c>
      <c r="AL536" s="30" t="str">
        <f>IF(SUM('Sales by Agent'!AJ536:AL536)&gt;0,"YES","NO")</f>
        <v>NO</v>
      </c>
      <c r="AM536" s="30" t="str">
        <f>IF(SUM('Sales by Agent'!AK536:AM536)&gt;0,"YES","NO")</f>
        <v>NO</v>
      </c>
      <c r="AN536" s="30" t="str">
        <f>IF(SUM('Sales by Agent'!AL536:AN536)&gt;0,"YES","NO")</f>
        <v>NO</v>
      </c>
      <c r="AO536" s="30" t="str">
        <f>IF(SUM('Sales by Agent'!AM536:AO536)&gt;0,"YES","NO")</f>
        <v>YES</v>
      </c>
      <c r="AP536" s="30" t="str">
        <f>IF(SUM('Sales by Agent'!AN536:AP536)&gt;0,"YES","NO")</f>
        <v>YES</v>
      </c>
      <c r="AQ536" s="30" t="str">
        <f>IF(SUM('Sales by Agent'!AO536:AQ536)&gt;0,"YES","NO")</f>
        <v>YES</v>
      </c>
      <c r="AR536" s="30" t="str">
        <f>IF(SUM('Sales by Agent'!AP536:AR536)&gt;0,"YES","NO")</f>
        <v>YES</v>
      </c>
      <c r="AS536" s="30" t="str">
        <f>IF(SUM('Sales by Agent'!AQ536:AS536)&gt;0,"YES","NO")</f>
        <v>YES</v>
      </c>
      <c r="AT536" s="30" t="str">
        <f>IF(SUM('Sales by Agent'!AR536:AT536)&gt;0,"YES","NO")</f>
        <v>YES</v>
      </c>
      <c r="AU536" s="30" t="str">
        <f>IF(SUM('Sales by Agent'!AS536:AU536)&gt;0,"YES","NO")</f>
        <v>YES</v>
      </c>
      <c r="AV536" s="30" t="str">
        <f>IF(SUM('Sales by Agent'!AT536:AV536)&gt;0,"YES","NO")</f>
        <v>YES</v>
      </c>
      <c r="AW536" s="87"/>
      <c r="AX536" t="str">
        <f t="shared" si="90"/>
        <v>NO</v>
      </c>
      <c r="AY536" t="str">
        <f t="shared" si="91"/>
        <v>NO</v>
      </c>
      <c r="AZ536" t="str">
        <f t="shared" si="92"/>
        <v>NEW INACTIVE</v>
      </c>
      <c r="BA536" t="str">
        <f t="shared" si="93"/>
        <v>NO</v>
      </c>
      <c r="BB536" t="str">
        <f t="shared" si="94"/>
        <v>NO</v>
      </c>
      <c r="BC536" t="str">
        <f t="shared" si="95"/>
        <v>NO</v>
      </c>
      <c r="BD536" t="str">
        <f t="shared" si="96"/>
        <v>NO</v>
      </c>
      <c r="BE536" t="str">
        <f t="shared" si="97"/>
        <v>NO</v>
      </c>
      <c r="BF536" t="str">
        <f t="shared" si="98"/>
        <v>NO</v>
      </c>
      <c r="BG536" t="str">
        <f t="shared" si="99"/>
        <v>NO</v>
      </c>
      <c r="BH536" t="str">
        <f t="shared" si="89"/>
        <v>NO</v>
      </c>
    </row>
    <row r="537" spans="1:60">
      <c r="A537" s="564" t="s">
        <v>828</v>
      </c>
      <c r="B537" s="564" t="s">
        <v>2838</v>
      </c>
      <c r="C537" s="564" t="s">
        <v>775</v>
      </c>
      <c r="D537" s="564" t="s">
        <v>956</v>
      </c>
      <c r="E537" s="564" t="s">
        <v>1005</v>
      </c>
      <c r="F537" s="565">
        <v>1943400</v>
      </c>
      <c r="G537" s="30"/>
      <c r="H537" s="30"/>
      <c r="I537" s="30" t="str">
        <f>IF(SUM('Sales by Agent'!G537:I537)&gt;0,"YES","NO")</f>
        <v>NO</v>
      </c>
      <c r="J537" s="30" t="str">
        <f>IF(SUM('Sales by Agent'!H537:J537)&gt;0,"YES","NO")</f>
        <v>NO</v>
      </c>
      <c r="K537" s="30" t="str">
        <f>IF(SUM('Sales by Agent'!I537:K537)&gt;0,"YES","NO")</f>
        <v>NO</v>
      </c>
      <c r="L537" s="30" t="str">
        <f>IF(SUM('Sales by Agent'!J537:L537)&gt;0,"YES","NO")</f>
        <v>NO</v>
      </c>
      <c r="M537" s="30" t="str">
        <f>IF(SUM('Sales by Agent'!K537:M537)&gt;0,"YES","NO")</f>
        <v>NO</v>
      </c>
      <c r="N537" s="30" t="str">
        <f>IF(SUM('Sales by Agent'!L537:N537)&gt;0,"YES","NO")</f>
        <v>NO</v>
      </c>
      <c r="O537" s="30" t="str">
        <f>IF(SUM('Sales by Agent'!M537:O537)&gt;0,"YES","NO")</f>
        <v>NO</v>
      </c>
      <c r="P537" s="30" t="str">
        <f>IF(SUM('Sales by Agent'!N537:P537)&gt;0,"YES","NO")</f>
        <v>NO</v>
      </c>
      <c r="Q537" s="30" t="str">
        <f>IF(SUM('Sales by Agent'!O537:Q537)&gt;0,"YES","NO")</f>
        <v>NO</v>
      </c>
      <c r="R537" s="30" t="str">
        <f>IF(SUM('Sales by Agent'!P537:R537)&gt;0,"YES","NO")</f>
        <v>NO</v>
      </c>
      <c r="S537" s="30" t="str">
        <f>IF(SUM('Sales by Agent'!Q537:S537)&gt;0,"YES","NO")</f>
        <v>NO</v>
      </c>
      <c r="T537" s="30" t="str">
        <f>IF(SUM('Sales by Agent'!R537:T537)&gt;0,"YES","NO")</f>
        <v>NO</v>
      </c>
      <c r="U537" s="30" t="str">
        <f>IF(SUM('Sales by Agent'!S537:U537)&gt;0,"YES","NO")</f>
        <v>NO</v>
      </c>
      <c r="V537" s="30" t="str">
        <f>IF(SUM('Sales by Agent'!T537:V537)&gt;0,"YES","NO")</f>
        <v>NO</v>
      </c>
      <c r="W537" s="30" t="str">
        <f>IF(SUM('Sales by Agent'!U537:W537)&gt;0,"YES","NO")</f>
        <v>NO</v>
      </c>
      <c r="X537" s="30" t="str">
        <f>IF(SUM('Sales by Agent'!V537:X537)&gt;0,"YES","NO")</f>
        <v>NO</v>
      </c>
      <c r="Y537" s="30" t="str">
        <f>IF(SUM('Sales by Agent'!W537:Y537)&gt;0,"YES","NO")</f>
        <v>NO</v>
      </c>
      <c r="Z537" s="30" t="str">
        <f>IF(SUM('Sales by Agent'!X537:Z537)&gt;0,"YES","NO")</f>
        <v>NO</v>
      </c>
      <c r="AA537" s="30" t="str">
        <f>IF(SUM('Sales by Agent'!Y537:AA537)&gt;0,"YES","NO")</f>
        <v>NO</v>
      </c>
      <c r="AB537" s="30" t="str">
        <f>IF(SUM('Sales by Agent'!Z537:AB537)&gt;0,"YES","NO")</f>
        <v>NO</v>
      </c>
      <c r="AC537" s="30" t="str">
        <f>IF(SUM('Sales by Agent'!AA537:AC537)&gt;0,"YES","NO")</f>
        <v>NO</v>
      </c>
      <c r="AD537" s="30" t="str">
        <f>IF(SUM('Sales by Agent'!AB537:AD537)&gt;0,"YES","NO")</f>
        <v>NO</v>
      </c>
      <c r="AE537" s="30" t="str">
        <f>IF(SUM('Sales by Agent'!AC537:AE537)&gt;0,"YES","NO")</f>
        <v>NO</v>
      </c>
      <c r="AF537" s="30" t="str">
        <f>IF(SUM('Sales by Agent'!AD537:AF537)&gt;0,"YES","NO")</f>
        <v>YES</v>
      </c>
      <c r="AG537" s="30" t="str">
        <f>IF(SUM('Sales by Agent'!AE537:AG537)&gt;0,"YES","NO")</f>
        <v>YES</v>
      </c>
      <c r="AH537" s="30" t="str">
        <f>IF(SUM('Sales by Agent'!AF537:AH537)&gt;0,"YES","NO")</f>
        <v>YES</v>
      </c>
      <c r="AI537" s="30" t="str">
        <f>IF(SUM('Sales by Agent'!AG537:AI537)&gt;0,"YES","NO")</f>
        <v>YES</v>
      </c>
      <c r="AJ537" s="30" t="str">
        <f>IF(SUM('Sales by Agent'!AH537:AJ537)&gt;0,"YES","NO")</f>
        <v>YES</v>
      </c>
      <c r="AK537" s="30" t="str">
        <f>IF(SUM('Sales by Agent'!AI537:AK537)&gt;0,"YES","NO")</f>
        <v>YES</v>
      </c>
      <c r="AL537" s="30" t="str">
        <f>IF(SUM('Sales by Agent'!AJ537:AL537)&gt;0,"YES","NO")</f>
        <v>YES</v>
      </c>
      <c r="AM537" s="30" t="str">
        <f>IF(SUM('Sales by Agent'!AK537:AM537)&gt;0,"YES","NO")</f>
        <v>YES</v>
      </c>
      <c r="AN537" s="30" t="str">
        <f>IF(SUM('Sales by Agent'!AL537:AN537)&gt;0,"YES","NO")</f>
        <v>YES</v>
      </c>
      <c r="AO537" s="30" t="str">
        <f>IF(SUM('Sales by Agent'!AM537:AO537)&gt;0,"YES","NO")</f>
        <v>YES</v>
      </c>
      <c r="AP537" s="30" t="str">
        <f>IF(SUM('Sales by Agent'!AN537:AP537)&gt;0,"YES","NO")</f>
        <v>YES</v>
      </c>
      <c r="AQ537" s="30" t="str">
        <f>IF(SUM('Sales by Agent'!AO537:AQ537)&gt;0,"YES","NO")</f>
        <v>YES</v>
      </c>
      <c r="AR537" s="30" t="str">
        <f>IF(SUM('Sales by Agent'!AP537:AR537)&gt;0,"YES","NO")</f>
        <v>NO</v>
      </c>
      <c r="AS537" s="30" t="str">
        <f>IF(SUM('Sales by Agent'!AQ537:AS537)&gt;0,"YES","NO")</f>
        <v>NO</v>
      </c>
      <c r="AT537" s="30" t="str">
        <f>IF(SUM('Sales by Agent'!AR537:AT537)&gt;0,"YES","NO")</f>
        <v>NO</v>
      </c>
      <c r="AU537" s="30" t="str">
        <f>IF(SUM('Sales by Agent'!AS537:AU537)&gt;0,"YES","NO")</f>
        <v>YES</v>
      </c>
      <c r="AV537" s="30" t="str">
        <f>IF(SUM('Sales by Agent'!AT537:AV537)&gt;0,"YES","NO")</f>
        <v>YES</v>
      </c>
      <c r="AW537" s="87"/>
      <c r="AX537" t="str">
        <f t="shared" si="90"/>
        <v>NO</v>
      </c>
      <c r="AY537" t="str">
        <f t="shared" si="91"/>
        <v>NO</v>
      </c>
      <c r="AZ537" t="str">
        <f t="shared" si="92"/>
        <v>NO</v>
      </c>
      <c r="BA537" t="str">
        <f t="shared" si="93"/>
        <v>NO</v>
      </c>
      <c r="BB537" t="str">
        <f t="shared" si="94"/>
        <v>NO</v>
      </c>
      <c r="BC537" t="str">
        <f t="shared" si="95"/>
        <v>NO</v>
      </c>
      <c r="BD537" t="str">
        <f t="shared" si="96"/>
        <v>NO</v>
      </c>
      <c r="BE537" t="str">
        <f t="shared" si="97"/>
        <v>NO</v>
      </c>
      <c r="BF537" t="str">
        <f t="shared" si="98"/>
        <v>NO</v>
      </c>
      <c r="BG537" t="str">
        <f t="shared" si="99"/>
        <v>NO</v>
      </c>
      <c r="BH537" t="str">
        <f t="shared" si="89"/>
        <v>NO</v>
      </c>
    </row>
    <row r="538" spans="1:60">
      <c r="A538" s="564" t="s">
        <v>1255</v>
      </c>
      <c r="B538" s="564" t="s">
        <v>2839</v>
      </c>
      <c r="C538" s="564" t="s">
        <v>775</v>
      </c>
      <c r="D538" s="564" t="s">
        <v>956</v>
      </c>
      <c r="E538" s="564" t="s">
        <v>1005</v>
      </c>
      <c r="F538" s="565">
        <v>269107.40000000002</v>
      </c>
      <c r="G538" s="88"/>
      <c r="H538" s="88"/>
      <c r="I538" s="30" t="str">
        <f>IF(SUM('Sales by Agent'!G538:I538)&gt;0,"YES","NO")</f>
        <v>NO</v>
      </c>
      <c r="J538" s="30" t="str">
        <f>IF(SUM('Sales by Agent'!H538:J538)&gt;0,"YES","NO")</f>
        <v>NO</v>
      </c>
      <c r="K538" s="30" t="str">
        <f>IF(SUM('Sales by Agent'!I538:K538)&gt;0,"YES","NO")</f>
        <v>NO</v>
      </c>
      <c r="L538" s="30" t="str">
        <f>IF(SUM('Sales by Agent'!J538:L538)&gt;0,"YES","NO")</f>
        <v>NO</v>
      </c>
      <c r="M538" s="30" t="str">
        <f>IF(SUM('Sales by Agent'!K538:M538)&gt;0,"YES","NO")</f>
        <v>NO</v>
      </c>
      <c r="N538" s="30" t="str">
        <f>IF(SUM('Sales by Agent'!L538:N538)&gt;0,"YES","NO")</f>
        <v>NO</v>
      </c>
      <c r="O538" s="30" t="str">
        <f>IF(SUM('Sales by Agent'!M538:O538)&gt;0,"YES","NO")</f>
        <v>NO</v>
      </c>
      <c r="P538" s="30" t="str">
        <f>IF(SUM('Sales by Agent'!N538:P538)&gt;0,"YES","NO")</f>
        <v>NO</v>
      </c>
      <c r="Q538" s="30" t="str">
        <f>IF(SUM('Sales by Agent'!O538:Q538)&gt;0,"YES","NO")</f>
        <v>NO</v>
      </c>
      <c r="R538" s="30" t="str">
        <f>IF(SUM('Sales by Agent'!P538:R538)&gt;0,"YES","NO")</f>
        <v>NO</v>
      </c>
      <c r="S538" s="30" t="str">
        <f>IF(SUM('Sales by Agent'!Q538:S538)&gt;0,"YES","NO")</f>
        <v>NO</v>
      </c>
      <c r="T538" s="30" t="str">
        <f>IF(SUM('Sales by Agent'!R538:T538)&gt;0,"YES","NO")</f>
        <v>NO</v>
      </c>
      <c r="U538" s="30" t="str">
        <f>IF(SUM('Sales by Agent'!S538:U538)&gt;0,"YES","NO")</f>
        <v>NO</v>
      </c>
      <c r="V538" s="30" t="str">
        <f>IF(SUM('Sales by Agent'!T538:V538)&gt;0,"YES","NO")</f>
        <v>NO</v>
      </c>
      <c r="W538" s="30" t="str">
        <f>IF(SUM('Sales by Agent'!U538:W538)&gt;0,"YES","NO")</f>
        <v>NO</v>
      </c>
      <c r="X538" s="30" t="str">
        <f>IF(SUM('Sales by Agent'!V538:X538)&gt;0,"YES","NO")</f>
        <v>NO</v>
      </c>
      <c r="Y538" s="30" t="str">
        <f>IF(SUM('Sales by Agent'!W538:Y538)&gt;0,"YES","NO")</f>
        <v>NO</v>
      </c>
      <c r="Z538" s="30" t="str">
        <f>IF(SUM('Sales by Agent'!X538:Z538)&gt;0,"YES","NO")</f>
        <v>NO</v>
      </c>
      <c r="AA538" s="30" t="str">
        <f>IF(SUM('Sales by Agent'!Y538:AA538)&gt;0,"YES","NO")</f>
        <v>NO</v>
      </c>
      <c r="AB538" s="30" t="str">
        <f>IF(SUM('Sales by Agent'!Z538:AB538)&gt;0,"YES","NO")</f>
        <v>NO</v>
      </c>
      <c r="AC538" s="30" t="str">
        <f>IF(SUM('Sales by Agent'!AA538:AC538)&gt;0,"YES","NO")</f>
        <v>NO</v>
      </c>
      <c r="AD538" s="30" t="str">
        <f>IF(SUM('Sales by Agent'!AB538:AD538)&gt;0,"YES","NO")</f>
        <v>NO</v>
      </c>
      <c r="AE538" s="30" t="str">
        <f>IF(SUM('Sales by Agent'!AC538:AE538)&gt;0,"YES","NO")</f>
        <v>NO</v>
      </c>
      <c r="AF538" s="30" t="str">
        <f>IF(SUM('Sales by Agent'!AD538:AF538)&gt;0,"YES","NO")</f>
        <v>NO</v>
      </c>
      <c r="AG538" s="30" t="str">
        <f>IF(SUM('Sales by Agent'!AE538:AG538)&gt;0,"YES","NO")</f>
        <v>NO</v>
      </c>
      <c r="AH538" s="30" t="str">
        <f>IF(SUM('Sales by Agent'!AF538:AH538)&gt;0,"YES","NO")</f>
        <v>NO</v>
      </c>
      <c r="AI538" s="30" t="str">
        <f>IF(SUM('Sales by Agent'!AG538:AI538)&gt;0,"YES","NO")</f>
        <v>NO</v>
      </c>
      <c r="AJ538" s="30" t="str">
        <f>IF(SUM('Sales by Agent'!AH538:AJ538)&gt;0,"YES","NO")</f>
        <v>NO</v>
      </c>
      <c r="AK538" s="30" t="str">
        <f>IF(SUM('Sales by Agent'!AI538:AK538)&gt;0,"YES","NO")</f>
        <v>NO</v>
      </c>
      <c r="AL538" s="30" t="str">
        <f>IF(SUM('Sales by Agent'!AJ538:AL538)&gt;0,"YES","NO")</f>
        <v>YES</v>
      </c>
      <c r="AM538" s="30" t="str">
        <f>IF(SUM('Sales by Agent'!AK538:AM538)&gt;0,"YES","NO")</f>
        <v>YES</v>
      </c>
      <c r="AN538" s="30" t="str">
        <f>IF(SUM('Sales by Agent'!AL538:AN538)&gt;0,"YES","NO")</f>
        <v>YES</v>
      </c>
      <c r="AO538" s="30" t="str">
        <f>IF(SUM('Sales by Agent'!AM538:AO538)&gt;0,"YES","NO")</f>
        <v>YES</v>
      </c>
      <c r="AP538" s="30" t="str">
        <f>IF(SUM('Sales by Agent'!AN538:AP538)&gt;0,"YES","NO")</f>
        <v>YES</v>
      </c>
      <c r="AQ538" s="30" t="str">
        <f>IF(SUM('Sales by Agent'!AO538:AQ538)&gt;0,"YES","NO")</f>
        <v>YES</v>
      </c>
      <c r="AR538" s="30" t="str">
        <f>IF(SUM('Sales by Agent'!AP538:AR538)&gt;0,"YES","NO")</f>
        <v>YES</v>
      </c>
      <c r="AS538" s="30" t="str">
        <f>IF(SUM('Sales by Agent'!AQ538:AS538)&gt;0,"YES","NO")</f>
        <v>YES</v>
      </c>
      <c r="AT538" s="30" t="str">
        <f>IF(SUM('Sales by Agent'!AR538:AT538)&gt;0,"YES","NO")</f>
        <v>YES</v>
      </c>
      <c r="AU538" s="30" t="str">
        <f>IF(SUM('Sales by Agent'!AS538:AU538)&gt;0,"YES","NO")</f>
        <v>YES</v>
      </c>
      <c r="AV538" s="30" t="str">
        <f>IF(SUM('Sales by Agent'!AT538:AV538)&gt;0,"YES","NO")</f>
        <v>YES</v>
      </c>
      <c r="AW538" s="87"/>
      <c r="AX538" t="str">
        <f t="shared" si="90"/>
        <v>NO</v>
      </c>
      <c r="AY538" t="str">
        <f t="shared" si="91"/>
        <v>NO</v>
      </c>
      <c r="AZ538" t="str">
        <f t="shared" si="92"/>
        <v>NO</v>
      </c>
      <c r="BA538" t="str">
        <f t="shared" si="93"/>
        <v>NO</v>
      </c>
      <c r="BB538" t="str">
        <f t="shared" si="94"/>
        <v>NO</v>
      </c>
      <c r="BC538" t="str">
        <f t="shared" si="95"/>
        <v>NO</v>
      </c>
      <c r="BD538" t="str">
        <f t="shared" si="96"/>
        <v>NO</v>
      </c>
      <c r="BE538" t="str">
        <f t="shared" si="97"/>
        <v>NO</v>
      </c>
      <c r="BF538" t="str">
        <f t="shared" si="98"/>
        <v>NO</v>
      </c>
      <c r="BG538" t="str">
        <f t="shared" si="99"/>
        <v>NO</v>
      </c>
      <c r="BH538" t="str">
        <f t="shared" si="89"/>
        <v>NO</v>
      </c>
    </row>
    <row r="539" spans="1:60">
      <c r="A539" s="564" t="s">
        <v>1018</v>
      </c>
      <c r="B539" s="564" t="s">
        <v>2840</v>
      </c>
      <c r="C539" s="564" t="s">
        <v>775</v>
      </c>
      <c r="D539" s="564" t="s">
        <v>956</v>
      </c>
      <c r="E539" s="564" t="s">
        <v>1005</v>
      </c>
      <c r="F539" s="565">
        <v>218825</v>
      </c>
      <c r="G539" s="88"/>
      <c r="H539" s="88"/>
      <c r="I539" s="30" t="str">
        <f>IF(SUM('Sales by Agent'!G539:I539)&gt;0,"YES","NO")</f>
        <v>NO</v>
      </c>
      <c r="J539" s="30" t="str">
        <f>IF(SUM('Sales by Agent'!H539:J539)&gt;0,"YES","NO")</f>
        <v>NO</v>
      </c>
      <c r="K539" s="30" t="str">
        <f>IF(SUM('Sales by Agent'!I539:K539)&gt;0,"YES","NO")</f>
        <v>NO</v>
      </c>
      <c r="L539" s="30" t="str">
        <f>IF(SUM('Sales by Agent'!J539:L539)&gt;0,"YES","NO")</f>
        <v>NO</v>
      </c>
      <c r="M539" s="30" t="str">
        <f>IF(SUM('Sales by Agent'!K539:M539)&gt;0,"YES","NO")</f>
        <v>NO</v>
      </c>
      <c r="N539" s="30" t="str">
        <f>IF(SUM('Sales by Agent'!L539:N539)&gt;0,"YES","NO")</f>
        <v>NO</v>
      </c>
      <c r="O539" s="30" t="str">
        <f>IF(SUM('Sales by Agent'!M539:O539)&gt;0,"YES","NO")</f>
        <v>NO</v>
      </c>
      <c r="P539" s="30" t="str">
        <f>IF(SUM('Sales by Agent'!N539:P539)&gt;0,"YES","NO")</f>
        <v>NO</v>
      </c>
      <c r="Q539" s="30" t="str">
        <f>IF(SUM('Sales by Agent'!O539:Q539)&gt;0,"YES","NO")</f>
        <v>NO</v>
      </c>
      <c r="R539" s="30" t="str">
        <f>IF(SUM('Sales by Agent'!P539:R539)&gt;0,"YES","NO")</f>
        <v>NO</v>
      </c>
      <c r="S539" s="30" t="str">
        <f>IF(SUM('Sales by Agent'!Q539:S539)&gt;0,"YES","NO")</f>
        <v>NO</v>
      </c>
      <c r="T539" s="30" t="str">
        <f>IF(SUM('Sales by Agent'!R539:T539)&gt;0,"YES","NO")</f>
        <v>NO</v>
      </c>
      <c r="U539" s="30" t="str">
        <f>IF(SUM('Sales by Agent'!S539:U539)&gt;0,"YES","NO")</f>
        <v>NO</v>
      </c>
      <c r="V539" s="30" t="str">
        <f>IF(SUM('Sales by Agent'!T539:V539)&gt;0,"YES","NO")</f>
        <v>NO</v>
      </c>
      <c r="W539" s="30" t="str">
        <f>IF(SUM('Sales by Agent'!U539:W539)&gt;0,"YES","NO")</f>
        <v>NO</v>
      </c>
      <c r="X539" s="30" t="str">
        <f>IF(SUM('Sales by Agent'!V539:X539)&gt;0,"YES","NO")</f>
        <v>NO</v>
      </c>
      <c r="Y539" s="30" t="str">
        <f>IF(SUM('Sales by Agent'!W539:Y539)&gt;0,"YES","NO")</f>
        <v>NO</v>
      </c>
      <c r="Z539" s="30" t="str">
        <f>IF(SUM('Sales by Agent'!X539:Z539)&gt;0,"YES","NO")</f>
        <v>NO</v>
      </c>
      <c r="AA539" s="30" t="str">
        <f>IF(SUM('Sales by Agent'!Y539:AA539)&gt;0,"YES","NO")</f>
        <v>NO</v>
      </c>
      <c r="AB539" s="30" t="str">
        <f>IF(SUM('Sales by Agent'!Z539:AB539)&gt;0,"YES","NO")</f>
        <v>NO</v>
      </c>
      <c r="AC539" s="30" t="str">
        <f>IF(SUM('Sales by Agent'!AA539:AC539)&gt;0,"YES","NO")</f>
        <v>NO</v>
      </c>
      <c r="AD539" s="30" t="str">
        <f>IF(SUM('Sales by Agent'!AB539:AD539)&gt;0,"YES","NO")</f>
        <v>NO</v>
      </c>
      <c r="AE539" s="30" t="str">
        <f>IF(SUM('Sales by Agent'!AC539:AE539)&gt;0,"YES","NO")</f>
        <v>NO</v>
      </c>
      <c r="AF539" s="30" t="str">
        <f>IF(SUM('Sales by Agent'!AD539:AF539)&gt;0,"YES","NO")</f>
        <v>NO</v>
      </c>
      <c r="AG539" s="30" t="str">
        <f>IF(SUM('Sales by Agent'!AE539:AG539)&gt;0,"YES","NO")</f>
        <v>NO</v>
      </c>
      <c r="AH539" s="30" t="str">
        <f>IF(SUM('Sales by Agent'!AF539:AH539)&gt;0,"YES","NO")</f>
        <v>NO</v>
      </c>
      <c r="AI539" s="30" t="str">
        <f>IF(SUM('Sales by Agent'!AG539:AI539)&gt;0,"YES","NO")</f>
        <v>YES</v>
      </c>
      <c r="AJ539" s="30" t="str">
        <f>IF(SUM('Sales by Agent'!AH539:AJ539)&gt;0,"YES","NO")</f>
        <v>YES</v>
      </c>
      <c r="AK539" s="30" t="str">
        <f>IF(SUM('Sales by Agent'!AI539:AK539)&gt;0,"YES","NO")</f>
        <v>YES</v>
      </c>
      <c r="AL539" s="30" t="str">
        <f>IF(SUM('Sales by Agent'!AJ539:AL539)&gt;0,"YES","NO")</f>
        <v>YES</v>
      </c>
      <c r="AM539" s="30" t="str">
        <f>IF(SUM('Sales by Agent'!AK539:AM539)&gt;0,"YES","NO")</f>
        <v>YES</v>
      </c>
      <c r="AN539" s="30" t="str">
        <f>IF(SUM('Sales by Agent'!AL539:AN539)&gt;0,"YES","NO")</f>
        <v>YES</v>
      </c>
      <c r="AO539" s="30" t="str">
        <f>IF(SUM('Sales by Agent'!AM539:AO539)&gt;0,"YES","NO")</f>
        <v>NO</v>
      </c>
      <c r="AP539" s="30" t="str">
        <f>IF(SUM('Sales by Agent'!AN539:AP539)&gt;0,"YES","NO")</f>
        <v>YES</v>
      </c>
      <c r="AQ539" s="30" t="str">
        <f>IF(SUM('Sales by Agent'!AO539:AQ539)&gt;0,"YES","NO")</f>
        <v>YES</v>
      </c>
      <c r="AR539" s="30" t="str">
        <f>IF(SUM('Sales by Agent'!AP539:AR539)&gt;0,"YES","NO")</f>
        <v>YES</v>
      </c>
      <c r="AS539" s="30" t="str">
        <f>IF(SUM('Sales by Agent'!AQ539:AS539)&gt;0,"YES","NO")</f>
        <v>YES</v>
      </c>
      <c r="AT539" s="30" t="str">
        <f>IF(SUM('Sales by Agent'!AR539:AT539)&gt;0,"YES","NO")</f>
        <v>YES</v>
      </c>
      <c r="AU539" s="30" t="str">
        <f>IF(SUM('Sales by Agent'!AS539:AU539)&gt;0,"YES","NO")</f>
        <v>YES</v>
      </c>
      <c r="AV539" s="30" t="str">
        <f>IF(SUM('Sales by Agent'!AT539:AV539)&gt;0,"YES","NO")</f>
        <v>NO</v>
      </c>
      <c r="AW539" s="87"/>
      <c r="AX539" t="str">
        <f t="shared" si="90"/>
        <v>NO</v>
      </c>
      <c r="AY539" t="str">
        <f t="shared" si="91"/>
        <v>NO</v>
      </c>
      <c r="AZ539" t="str">
        <f t="shared" si="92"/>
        <v>NO</v>
      </c>
      <c r="BA539" t="str">
        <f t="shared" si="93"/>
        <v>NO</v>
      </c>
      <c r="BB539" t="str">
        <f t="shared" si="94"/>
        <v>NO</v>
      </c>
      <c r="BC539" t="str">
        <f t="shared" si="95"/>
        <v>NO</v>
      </c>
      <c r="BD539" t="str">
        <f t="shared" si="96"/>
        <v>NO</v>
      </c>
      <c r="BE539" t="str">
        <f t="shared" si="97"/>
        <v>NO</v>
      </c>
      <c r="BF539" t="str">
        <f t="shared" si="98"/>
        <v>NO</v>
      </c>
      <c r="BG539" t="str">
        <f t="shared" si="99"/>
        <v>NO</v>
      </c>
      <c r="BH539" t="str">
        <f t="shared" si="89"/>
        <v>NEW INACTIVE</v>
      </c>
    </row>
    <row r="540" spans="1:60">
      <c r="A540" s="564" t="s">
        <v>876</v>
      </c>
      <c r="B540" s="564" t="s">
        <v>2841</v>
      </c>
      <c r="C540" s="564" t="s">
        <v>775</v>
      </c>
      <c r="D540" s="564" t="s">
        <v>956</v>
      </c>
      <c r="E540" s="564" t="s">
        <v>1005</v>
      </c>
      <c r="F540" s="565">
        <v>121500</v>
      </c>
      <c r="G540" s="31"/>
      <c r="H540" s="31"/>
      <c r="I540" s="30" t="str">
        <f>IF(SUM('Sales by Agent'!G540:I540)&gt;0,"YES","NO")</f>
        <v>NO</v>
      </c>
      <c r="J540" s="30" t="str">
        <f>IF(SUM('Sales by Agent'!H540:J540)&gt;0,"YES","NO")</f>
        <v>NO</v>
      </c>
      <c r="K540" s="30" t="str">
        <f>IF(SUM('Sales by Agent'!I540:K540)&gt;0,"YES","NO")</f>
        <v>NO</v>
      </c>
      <c r="L540" s="30" t="str">
        <f>IF(SUM('Sales by Agent'!J540:L540)&gt;0,"YES","NO")</f>
        <v>NO</v>
      </c>
      <c r="M540" s="30" t="str">
        <f>IF(SUM('Sales by Agent'!K540:M540)&gt;0,"YES","NO")</f>
        <v>NO</v>
      </c>
      <c r="N540" s="30" t="str">
        <f>IF(SUM('Sales by Agent'!L540:N540)&gt;0,"YES","NO")</f>
        <v>NO</v>
      </c>
      <c r="O540" s="30" t="str">
        <f>IF(SUM('Sales by Agent'!M540:O540)&gt;0,"YES","NO")</f>
        <v>NO</v>
      </c>
      <c r="P540" s="30" t="str">
        <f>IF(SUM('Sales by Agent'!N540:P540)&gt;0,"YES","NO")</f>
        <v>NO</v>
      </c>
      <c r="Q540" s="30" t="str">
        <f>IF(SUM('Sales by Agent'!O540:Q540)&gt;0,"YES","NO")</f>
        <v>NO</v>
      </c>
      <c r="R540" s="30" t="str">
        <f>IF(SUM('Sales by Agent'!P540:R540)&gt;0,"YES","NO")</f>
        <v>NO</v>
      </c>
      <c r="S540" s="30" t="str">
        <f>IF(SUM('Sales by Agent'!Q540:S540)&gt;0,"YES","NO")</f>
        <v>NO</v>
      </c>
      <c r="T540" s="30" t="str">
        <f>IF(SUM('Sales by Agent'!R540:T540)&gt;0,"YES","NO")</f>
        <v>NO</v>
      </c>
      <c r="U540" s="30" t="str">
        <f>IF(SUM('Sales by Agent'!S540:U540)&gt;0,"YES","NO")</f>
        <v>NO</v>
      </c>
      <c r="V540" s="30" t="str">
        <f>IF(SUM('Sales by Agent'!T540:V540)&gt;0,"YES","NO")</f>
        <v>NO</v>
      </c>
      <c r="W540" s="30" t="str">
        <f>IF(SUM('Sales by Agent'!U540:W540)&gt;0,"YES","NO")</f>
        <v>NO</v>
      </c>
      <c r="X540" s="30" t="str">
        <f>IF(SUM('Sales by Agent'!V540:X540)&gt;0,"YES","NO")</f>
        <v>NO</v>
      </c>
      <c r="Y540" s="30" t="str">
        <f>IF(SUM('Sales by Agent'!W540:Y540)&gt;0,"YES","NO")</f>
        <v>NO</v>
      </c>
      <c r="Z540" s="30" t="str">
        <f>IF(SUM('Sales by Agent'!X540:Z540)&gt;0,"YES","NO")</f>
        <v>NO</v>
      </c>
      <c r="AA540" s="30" t="str">
        <f>IF(SUM('Sales by Agent'!Y540:AA540)&gt;0,"YES","NO")</f>
        <v>NO</v>
      </c>
      <c r="AB540" s="30" t="str">
        <f>IF(SUM('Sales by Agent'!Z540:AB540)&gt;0,"YES","NO")</f>
        <v>NO</v>
      </c>
      <c r="AC540" s="30" t="str">
        <f>IF(SUM('Sales by Agent'!AA540:AC540)&gt;0,"YES","NO")</f>
        <v>NO</v>
      </c>
      <c r="AD540" s="30" t="str">
        <f>IF(SUM('Sales by Agent'!AB540:AD540)&gt;0,"YES","NO")</f>
        <v>YES</v>
      </c>
      <c r="AE540" s="30" t="str">
        <f>IF(SUM('Sales by Agent'!AC540:AE540)&gt;0,"YES","NO")</f>
        <v>YES</v>
      </c>
      <c r="AF540" s="30" t="str">
        <f>IF(SUM('Sales by Agent'!AD540:AF540)&gt;0,"YES","NO")</f>
        <v>YES</v>
      </c>
      <c r="AG540" s="30" t="str">
        <f>IF(SUM('Sales by Agent'!AE540:AG540)&gt;0,"YES","NO")</f>
        <v>NO</v>
      </c>
      <c r="AH540" s="30" t="str">
        <f>IF(SUM('Sales by Agent'!AF540:AH540)&gt;0,"YES","NO")</f>
        <v>NO</v>
      </c>
      <c r="AI540" s="30" t="str">
        <f>IF(SUM('Sales by Agent'!AG540:AI540)&gt;0,"YES","NO")</f>
        <v>NO</v>
      </c>
      <c r="AJ540" s="30" t="str">
        <f>IF(SUM('Sales by Agent'!AH540:AJ540)&gt;0,"YES","NO")</f>
        <v>NO</v>
      </c>
      <c r="AK540" s="30" t="str">
        <f>IF(SUM('Sales by Agent'!AI540:AK540)&gt;0,"YES","NO")</f>
        <v>NO</v>
      </c>
      <c r="AL540" s="30" t="str">
        <f>IF(SUM('Sales by Agent'!AJ540:AL540)&gt;0,"YES","NO")</f>
        <v>NO</v>
      </c>
      <c r="AM540" s="30" t="str">
        <f>IF(SUM('Sales by Agent'!AK540:AM540)&gt;0,"YES","NO")</f>
        <v>NO</v>
      </c>
      <c r="AN540" s="30" t="str">
        <f>IF(SUM('Sales by Agent'!AL540:AN540)&gt;0,"YES","NO")</f>
        <v>NO</v>
      </c>
      <c r="AO540" s="30" t="str">
        <f>IF(SUM('Sales by Agent'!AM540:AO540)&gt;0,"YES","NO")</f>
        <v>NO</v>
      </c>
      <c r="AP540" s="30" t="str">
        <f>IF(SUM('Sales by Agent'!AN540:AP540)&gt;0,"YES","NO")</f>
        <v>NO</v>
      </c>
      <c r="AQ540" s="30" t="str">
        <f>IF(SUM('Sales by Agent'!AO540:AQ540)&gt;0,"YES","NO")</f>
        <v>NO</v>
      </c>
      <c r="AR540" s="30" t="str">
        <f>IF(SUM('Sales by Agent'!AP540:AR540)&gt;0,"YES","NO")</f>
        <v>NO</v>
      </c>
      <c r="AS540" s="30" t="str">
        <f>IF(SUM('Sales by Agent'!AQ540:AS540)&gt;0,"YES","NO")</f>
        <v>NO</v>
      </c>
      <c r="AT540" s="30" t="str">
        <f>IF(SUM('Sales by Agent'!AR540:AT540)&gt;0,"YES","NO")</f>
        <v>NO</v>
      </c>
      <c r="AU540" s="30" t="str">
        <f>IF(SUM('Sales by Agent'!AS540:AU540)&gt;0,"YES","NO")</f>
        <v>NO</v>
      </c>
      <c r="AV540" s="30" t="str">
        <f>IF(SUM('Sales by Agent'!AT540:AV540)&gt;0,"YES","NO")</f>
        <v>NO</v>
      </c>
      <c r="AW540" s="87"/>
      <c r="AX540" t="str">
        <f t="shared" si="90"/>
        <v>NO</v>
      </c>
      <c r="AY540" t="str">
        <f t="shared" si="91"/>
        <v>NO</v>
      </c>
      <c r="AZ540" t="str">
        <f t="shared" si="92"/>
        <v>NEW INACTIVE</v>
      </c>
      <c r="BA540" t="str">
        <f t="shared" si="93"/>
        <v>NO</v>
      </c>
      <c r="BB540" t="str">
        <f t="shared" si="94"/>
        <v>NO</v>
      </c>
      <c r="BC540" t="str">
        <f t="shared" si="95"/>
        <v>NO</v>
      </c>
      <c r="BD540" t="str">
        <f t="shared" si="96"/>
        <v>NO</v>
      </c>
      <c r="BE540" t="str">
        <f t="shared" si="97"/>
        <v>NO</v>
      </c>
      <c r="BF540" t="str">
        <f t="shared" si="98"/>
        <v>NO</v>
      </c>
      <c r="BG540" t="str">
        <f t="shared" si="99"/>
        <v>NO</v>
      </c>
      <c r="BH540" t="str">
        <f t="shared" si="89"/>
        <v>NO</v>
      </c>
    </row>
    <row r="541" spans="1:60">
      <c r="A541" s="564" t="s">
        <v>339</v>
      </c>
      <c r="B541" s="564" t="s">
        <v>2842</v>
      </c>
      <c r="C541" s="564" t="s">
        <v>775</v>
      </c>
      <c r="D541" s="564" t="s">
        <v>956</v>
      </c>
      <c r="E541" s="564" t="s">
        <v>1005</v>
      </c>
      <c r="F541" s="565">
        <v>1400</v>
      </c>
      <c r="G541" s="87"/>
      <c r="H541" s="87"/>
      <c r="I541" s="30" t="str">
        <f>IF(SUM('Sales by Agent'!G541:I541)&gt;0,"YES","NO")</f>
        <v>NO</v>
      </c>
      <c r="J541" s="30" t="str">
        <f>IF(SUM('Sales by Agent'!H541:J541)&gt;0,"YES","NO")</f>
        <v>NO</v>
      </c>
      <c r="K541" s="30" t="str">
        <f>IF(SUM('Sales by Agent'!I541:K541)&gt;0,"YES","NO")</f>
        <v>NO</v>
      </c>
      <c r="L541" s="30" t="str">
        <f>IF(SUM('Sales by Agent'!J541:L541)&gt;0,"YES","NO")</f>
        <v>NO</v>
      </c>
      <c r="M541" s="30" t="str">
        <f>IF(SUM('Sales by Agent'!K541:M541)&gt;0,"YES","NO")</f>
        <v>NO</v>
      </c>
      <c r="N541" s="30" t="str">
        <f>IF(SUM('Sales by Agent'!L541:N541)&gt;0,"YES","NO")</f>
        <v>NO</v>
      </c>
      <c r="O541" s="30" t="str">
        <f>IF(SUM('Sales by Agent'!M541:O541)&gt;0,"YES","NO")</f>
        <v>NO</v>
      </c>
      <c r="P541" s="30" t="str">
        <f>IF(SUM('Sales by Agent'!N541:P541)&gt;0,"YES","NO")</f>
        <v>NO</v>
      </c>
      <c r="Q541" s="30" t="str">
        <f>IF(SUM('Sales by Agent'!O541:Q541)&gt;0,"YES","NO")</f>
        <v>NO</v>
      </c>
      <c r="R541" s="30" t="str">
        <f>IF(SUM('Sales by Agent'!P541:R541)&gt;0,"YES","NO")</f>
        <v>NO</v>
      </c>
      <c r="S541" s="30" t="str">
        <f>IF(SUM('Sales by Agent'!Q541:S541)&gt;0,"YES","NO")</f>
        <v>NO</v>
      </c>
      <c r="T541" s="30" t="str">
        <f>IF(SUM('Sales by Agent'!R541:T541)&gt;0,"YES","NO")</f>
        <v>NO</v>
      </c>
      <c r="U541" s="30" t="str">
        <f>IF(SUM('Sales by Agent'!S541:U541)&gt;0,"YES","NO")</f>
        <v>NO</v>
      </c>
      <c r="V541" s="30" t="str">
        <f>IF(SUM('Sales by Agent'!T541:V541)&gt;0,"YES","NO")</f>
        <v>NO</v>
      </c>
      <c r="W541" s="30" t="str">
        <f>IF(SUM('Sales by Agent'!U541:W541)&gt;0,"YES","NO")</f>
        <v>NO</v>
      </c>
      <c r="X541" s="30" t="str">
        <f>IF(SUM('Sales by Agent'!V541:X541)&gt;0,"YES","NO")</f>
        <v>NO</v>
      </c>
      <c r="Y541" s="30" t="str">
        <f>IF(SUM('Sales by Agent'!W541:Y541)&gt;0,"YES","NO")</f>
        <v>NO</v>
      </c>
      <c r="Z541" s="30" t="str">
        <f>IF(SUM('Sales by Agent'!X541:Z541)&gt;0,"YES","NO")</f>
        <v>NO</v>
      </c>
      <c r="AA541" s="30" t="str">
        <f>IF(SUM('Sales by Agent'!Y541:AA541)&gt;0,"YES","NO")</f>
        <v>NO</v>
      </c>
      <c r="AB541" s="30" t="str">
        <f>IF(SUM('Sales by Agent'!Z541:AB541)&gt;0,"YES","NO")</f>
        <v>NO</v>
      </c>
      <c r="AC541" s="30" t="str">
        <f>IF(SUM('Sales by Agent'!AA541:AC541)&gt;0,"YES","NO")</f>
        <v>NO</v>
      </c>
      <c r="AD541" s="30" t="str">
        <f>IF(SUM('Sales by Agent'!AB541:AD541)&gt;0,"YES","NO")</f>
        <v>NO</v>
      </c>
      <c r="AE541" s="30" t="str">
        <f>IF(SUM('Sales by Agent'!AC541:AE541)&gt;0,"YES","NO")</f>
        <v>NO</v>
      </c>
      <c r="AF541" s="30" t="str">
        <f>IF(SUM('Sales by Agent'!AD541:AF541)&gt;0,"YES","NO")</f>
        <v>NO</v>
      </c>
      <c r="AG541" s="30" t="str">
        <f>IF(SUM('Sales by Agent'!AE541:AG541)&gt;0,"YES","NO")</f>
        <v>NO</v>
      </c>
      <c r="AH541" s="30" t="str">
        <f>IF(SUM('Sales by Agent'!AF541:AH541)&gt;0,"YES","NO")</f>
        <v>NO</v>
      </c>
      <c r="AI541" s="30" t="str">
        <f>IF(SUM('Sales by Agent'!AG541:AI541)&gt;0,"YES","NO")</f>
        <v>NO</v>
      </c>
      <c r="AJ541" s="30" t="str">
        <f>IF(SUM('Sales by Agent'!AH541:AJ541)&gt;0,"YES","NO")</f>
        <v>NO</v>
      </c>
      <c r="AK541" s="30" t="str">
        <f>IF(SUM('Sales by Agent'!AI541:AK541)&gt;0,"YES","NO")</f>
        <v>NO</v>
      </c>
      <c r="AL541" s="30" t="str">
        <f>IF(SUM('Sales by Agent'!AJ541:AL541)&gt;0,"YES","NO")</f>
        <v>YES</v>
      </c>
      <c r="AM541" s="30" t="str">
        <f>IF(SUM('Sales by Agent'!AK541:AM541)&gt;0,"YES","NO")</f>
        <v>YES</v>
      </c>
      <c r="AN541" s="30" t="str">
        <f>IF(SUM('Sales by Agent'!AL541:AN541)&gt;0,"YES","NO")</f>
        <v>YES</v>
      </c>
      <c r="AO541" s="30" t="str">
        <f>IF(SUM('Sales by Agent'!AM541:AO541)&gt;0,"YES","NO")</f>
        <v>NO</v>
      </c>
      <c r="AP541" s="30" t="str">
        <f>IF(SUM('Sales by Agent'!AN541:AP541)&gt;0,"YES","NO")</f>
        <v>NO</v>
      </c>
      <c r="AQ541" s="30" t="str">
        <f>IF(SUM('Sales by Agent'!AO541:AQ541)&gt;0,"YES","NO")</f>
        <v>NO</v>
      </c>
      <c r="AR541" s="30" t="str">
        <f>IF(SUM('Sales by Agent'!AP541:AR541)&gt;0,"YES","NO")</f>
        <v>NO</v>
      </c>
      <c r="AS541" s="30" t="str">
        <f>IF(SUM('Sales by Agent'!AQ541:AS541)&gt;0,"YES","NO")</f>
        <v>NO</v>
      </c>
      <c r="AT541" s="30" t="str">
        <f>IF(SUM('Sales by Agent'!AR541:AT541)&gt;0,"YES","NO")</f>
        <v>NO</v>
      </c>
      <c r="AU541" s="30" t="str">
        <f>IF(SUM('Sales by Agent'!AS541:AU541)&gt;0,"YES","NO")</f>
        <v>NO</v>
      </c>
      <c r="AV541" s="30" t="str">
        <f>IF(SUM('Sales by Agent'!AT541:AV541)&gt;0,"YES","NO")</f>
        <v>NO</v>
      </c>
      <c r="AW541" s="87"/>
      <c r="AX541" t="str">
        <f t="shared" si="90"/>
        <v>NO</v>
      </c>
      <c r="AY541" t="str">
        <f t="shared" si="91"/>
        <v>NO</v>
      </c>
      <c r="AZ541" t="str">
        <f t="shared" si="92"/>
        <v>NO</v>
      </c>
      <c r="BA541" t="str">
        <f t="shared" si="93"/>
        <v>NO</v>
      </c>
      <c r="BB541" t="str">
        <f t="shared" si="94"/>
        <v>NO</v>
      </c>
      <c r="BC541" t="str">
        <f t="shared" si="95"/>
        <v>NO</v>
      </c>
      <c r="BD541" t="str">
        <f t="shared" si="96"/>
        <v>NO</v>
      </c>
      <c r="BE541" t="str">
        <f t="shared" si="97"/>
        <v>NO</v>
      </c>
      <c r="BF541" t="str">
        <f t="shared" si="98"/>
        <v>NO</v>
      </c>
      <c r="BG541" t="str">
        <f t="shared" si="99"/>
        <v>NO</v>
      </c>
      <c r="BH541" t="str">
        <f t="shared" si="89"/>
        <v>NEW INACTIVE</v>
      </c>
    </row>
    <row r="542" spans="1:60">
      <c r="A542" s="564" t="s">
        <v>340</v>
      </c>
      <c r="B542" s="564" t="s">
        <v>2705</v>
      </c>
      <c r="C542" s="564" t="s">
        <v>775</v>
      </c>
      <c r="D542" s="564" t="s">
        <v>956</v>
      </c>
      <c r="E542" s="564" t="s">
        <v>1005</v>
      </c>
      <c r="F542" s="565">
        <v>587020</v>
      </c>
      <c r="G542" s="88"/>
      <c r="H542" s="88"/>
      <c r="I542" s="30" t="str">
        <f>IF(SUM('Sales by Agent'!G542:I542)&gt;0,"YES","NO")</f>
        <v>NO</v>
      </c>
      <c r="J542" s="30" t="str">
        <f>IF(SUM('Sales by Agent'!H542:J542)&gt;0,"YES","NO")</f>
        <v>NO</v>
      </c>
      <c r="K542" s="30" t="str">
        <f>IF(SUM('Sales by Agent'!I542:K542)&gt;0,"YES","NO")</f>
        <v>NO</v>
      </c>
      <c r="L542" s="30" t="str">
        <f>IF(SUM('Sales by Agent'!J542:L542)&gt;0,"YES","NO")</f>
        <v>NO</v>
      </c>
      <c r="M542" s="30" t="str">
        <f>IF(SUM('Sales by Agent'!K542:M542)&gt;0,"YES","NO")</f>
        <v>NO</v>
      </c>
      <c r="N542" s="30" t="str">
        <f>IF(SUM('Sales by Agent'!L542:N542)&gt;0,"YES","NO")</f>
        <v>NO</v>
      </c>
      <c r="O542" s="30" t="str">
        <f>IF(SUM('Sales by Agent'!M542:O542)&gt;0,"YES","NO")</f>
        <v>NO</v>
      </c>
      <c r="P542" s="30" t="str">
        <f>IF(SUM('Sales by Agent'!N542:P542)&gt;0,"YES","NO")</f>
        <v>NO</v>
      </c>
      <c r="Q542" s="30" t="str">
        <f>IF(SUM('Sales by Agent'!O542:Q542)&gt;0,"YES","NO")</f>
        <v>NO</v>
      </c>
      <c r="R542" s="30" t="str">
        <f>IF(SUM('Sales by Agent'!P542:R542)&gt;0,"YES","NO")</f>
        <v>NO</v>
      </c>
      <c r="S542" s="30" t="str">
        <f>IF(SUM('Sales by Agent'!Q542:S542)&gt;0,"YES","NO")</f>
        <v>NO</v>
      </c>
      <c r="T542" s="30" t="str">
        <f>IF(SUM('Sales by Agent'!R542:T542)&gt;0,"YES","NO")</f>
        <v>NO</v>
      </c>
      <c r="U542" s="30" t="str">
        <f>IF(SUM('Sales by Agent'!S542:U542)&gt;0,"YES","NO")</f>
        <v>NO</v>
      </c>
      <c r="V542" s="30" t="str">
        <f>IF(SUM('Sales by Agent'!T542:V542)&gt;0,"YES","NO")</f>
        <v>NO</v>
      </c>
      <c r="W542" s="30" t="str">
        <f>IF(SUM('Sales by Agent'!U542:W542)&gt;0,"YES","NO")</f>
        <v>NO</v>
      </c>
      <c r="X542" s="30" t="str">
        <f>IF(SUM('Sales by Agent'!V542:X542)&gt;0,"YES","NO")</f>
        <v>NO</v>
      </c>
      <c r="Y542" s="30" t="str">
        <f>IF(SUM('Sales by Agent'!W542:Y542)&gt;0,"YES","NO")</f>
        <v>NO</v>
      </c>
      <c r="Z542" s="30" t="str">
        <f>IF(SUM('Sales by Agent'!X542:Z542)&gt;0,"YES","NO")</f>
        <v>NO</v>
      </c>
      <c r="AA542" s="30" t="str">
        <f>IF(SUM('Sales by Agent'!Y542:AA542)&gt;0,"YES","NO")</f>
        <v>NO</v>
      </c>
      <c r="AB542" s="30" t="str">
        <f>IF(SUM('Sales by Agent'!Z542:AB542)&gt;0,"YES","NO")</f>
        <v>NO</v>
      </c>
      <c r="AC542" s="30" t="str">
        <f>IF(SUM('Sales by Agent'!AA542:AC542)&gt;0,"YES","NO")</f>
        <v>NO</v>
      </c>
      <c r="AD542" s="30" t="str">
        <f>IF(SUM('Sales by Agent'!AB542:AD542)&gt;0,"YES","NO")</f>
        <v>YES</v>
      </c>
      <c r="AE542" s="30" t="str">
        <f>IF(SUM('Sales by Agent'!AC542:AE542)&gt;0,"YES","NO")</f>
        <v>YES</v>
      </c>
      <c r="AF542" s="30" t="str">
        <f>IF(SUM('Sales by Agent'!AD542:AF542)&gt;0,"YES","NO")</f>
        <v>YES</v>
      </c>
      <c r="AG542" s="30" t="str">
        <f>IF(SUM('Sales by Agent'!AE542:AG542)&gt;0,"YES","NO")</f>
        <v>YES</v>
      </c>
      <c r="AH542" s="30" t="str">
        <f>IF(SUM('Sales by Agent'!AF542:AH542)&gt;0,"YES","NO")</f>
        <v>YES</v>
      </c>
      <c r="AI542" s="30" t="str">
        <f>IF(SUM('Sales by Agent'!AG542:AI542)&gt;0,"YES","NO")</f>
        <v>YES</v>
      </c>
      <c r="AJ542" s="30" t="str">
        <f>IF(SUM('Sales by Agent'!AH542:AJ542)&gt;0,"YES","NO")</f>
        <v>YES</v>
      </c>
      <c r="AK542" s="30" t="str">
        <f>IF(SUM('Sales by Agent'!AI542:AK542)&gt;0,"YES","NO")</f>
        <v>YES</v>
      </c>
      <c r="AL542" s="30" t="str">
        <f>IF(SUM('Sales by Agent'!AJ542:AL542)&gt;0,"YES","NO")</f>
        <v>YES</v>
      </c>
      <c r="AM542" s="30" t="str">
        <f>IF(SUM('Sales by Agent'!AK542:AM542)&gt;0,"YES","NO")</f>
        <v>YES</v>
      </c>
      <c r="AN542" s="30" t="str">
        <f>IF(SUM('Sales by Agent'!AL542:AN542)&gt;0,"YES","NO")</f>
        <v>YES</v>
      </c>
      <c r="AO542" s="30" t="str">
        <f>IF(SUM('Sales by Agent'!AM542:AO542)&gt;0,"YES","NO")</f>
        <v>YES</v>
      </c>
      <c r="AP542" s="30" t="str">
        <f>IF(SUM('Sales by Agent'!AN542:AP542)&gt;0,"YES","NO")</f>
        <v>YES</v>
      </c>
      <c r="AQ542" s="30" t="str">
        <f>IF(SUM('Sales by Agent'!AO542:AQ542)&gt;0,"YES","NO")</f>
        <v>YES</v>
      </c>
      <c r="AR542" s="30" t="str">
        <f>IF(SUM('Sales by Agent'!AP542:AR542)&gt;0,"YES","NO")</f>
        <v>YES</v>
      </c>
      <c r="AS542" s="30" t="str">
        <f>IF(SUM('Sales by Agent'!AQ542:AS542)&gt;0,"YES","NO")</f>
        <v>YES</v>
      </c>
      <c r="AT542" s="30" t="str">
        <f>IF(SUM('Sales by Agent'!AR542:AT542)&gt;0,"YES","NO")</f>
        <v>YES</v>
      </c>
      <c r="AU542" s="30" t="str">
        <f>IF(SUM('Sales by Agent'!AS542:AU542)&gt;0,"YES","NO")</f>
        <v>YES</v>
      </c>
      <c r="AV542" s="30" t="str">
        <f>IF(SUM('Sales by Agent'!AT542:AV542)&gt;0,"YES","NO")</f>
        <v>YES</v>
      </c>
      <c r="AW542" s="87"/>
      <c r="AX542" t="str">
        <f t="shared" si="90"/>
        <v>NO</v>
      </c>
      <c r="AY542" t="str">
        <f t="shared" si="91"/>
        <v>NO</v>
      </c>
      <c r="AZ542" t="str">
        <f t="shared" si="92"/>
        <v>NO</v>
      </c>
      <c r="BA542" t="str">
        <f t="shared" si="93"/>
        <v>NO</v>
      </c>
      <c r="BB542" t="str">
        <f t="shared" si="94"/>
        <v>NO</v>
      </c>
      <c r="BC542" t="str">
        <f t="shared" si="95"/>
        <v>NO</v>
      </c>
      <c r="BD542" t="str">
        <f t="shared" si="96"/>
        <v>NO</v>
      </c>
      <c r="BE542" t="str">
        <f t="shared" si="97"/>
        <v>NO</v>
      </c>
      <c r="BF542" t="str">
        <f t="shared" si="98"/>
        <v>NO</v>
      </c>
      <c r="BG542" t="str">
        <f t="shared" si="99"/>
        <v>NO</v>
      </c>
      <c r="BH542" t="str">
        <f t="shared" si="89"/>
        <v>NO</v>
      </c>
    </row>
    <row r="543" spans="1:60">
      <c r="A543" s="564" t="s">
        <v>779</v>
      </c>
      <c r="B543" s="564" t="s">
        <v>2843</v>
      </c>
      <c r="C543" s="564" t="s">
        <v>775</v>
      </c>
      <c r="D543" s="564" t="s">
        <v>956</v>
      </c>
      <c r="E543" s="564" t="s">
        <v>1005</v>
      </c>
      <c r="F543" s="565">
        <v>5496754</v>
      </c>
      <c r="G543" s="31"/>
      <c r="H543" s="31"/>
      <c r="I543" s="30" t="str">
        <f>IF(SUM('Sales by Agent'!G543:I543)&gt;0,"YES","NO")</f>
        <v>NO</v>
      </c>
      <c r="J543" s="30" t="str">
        <f>IF(SUM('Sales by Agent'!H543:J543)&gt;0,"YES","NO")</f>
        <v>NO</v>
      </c>
      <c r="K543" s="30" t="str">
        <f>IF(SUM('Sales by Agent'!I543:K543)&gt;0,"YES","NO")</f>
        <v>NO</v>
      </c>
      <c r="L543" s="30" t="str">
        <f>IF(SUM('Sales by Agent'!J543:L543)&gt;0,"YES","NO")</f>
        <v>NO</v>
      </c>
      <c r="M543" s="30" t="str">
        <f>IF(SUM('Sales by Agent'!K543:M543)&gt;0,"YES","NO")</f>
        <v>NO</v>
      </c>
      <c r="N543" s="30" t="str">
        <f>IF(SUM('Sales by Agent'!L543:N543)&gt;0,"YES","NO")</f>
        <v>NO</v>
      </c>
      <c r="O543" s="30" t="str">
        <f>IF(SUM('Sales by Agent'!M543:O543)&gt;0,"YES","NO")</f>
        <v>NO</v>
      </c>
      <c r="P543" s="30" t="str">
        <f>IF(SUM('Sales by Agent'!N543:P543)&gt;0,"YES","NO")</f>
        <v>NO</v>
      </c>
      <c r="Q543" s="30" t="str">
        <f>IF(SUM('Sales by Agent'!O543:Q543)&gt;0,"YES","NO")</f>
        <v>NO</v>
      </c>
      <c r="R543" s="30" t="str">
        <f>IF(SUM('Sales by Agent'!P543:R543)&gt;0,"YES","NO")</f>
        <v>NO</v>
      </c>
      <c r="S543" s="30" t="str">
        <f>IF(SUM('Sales by Agent'!Q543:S543)&gt;0,"YES","NO")</f>
        <v>NO</v>
      </c>
      <c r="T543" s="30" t="str">
        <f>IF(SUM('Sales by Agent'!R543:T543)&gt;0,"YES","NO")</f>
        <v>NO</v>
      </c>
      <c r="U543" s="30" t="str">
        <f>IF(SUM('Sales by Agent'!S543:U543)&gt;0,"YES","NO")</f>
        <v>NO</v>
      </c>
      <c r="V543" s="30" t="str">
        <f>IF(SUM('Sales by Agent'!T543:V543)&gt;0,"YES","NO")</f>
        <v>NO</v>
      </c>
      <c r="W543" s="30" t="str">
        <f>IF(SUM('Sales by Agent'!U543:W543)&gt;0,"YES","NO")</f>
        <v>NO</v>
      </c>
      <c r="X543" s="30" t="str">
        <f>IF(SUM('Sales by Agent'!V543:X543)&gt;0,"YES","NO")</f>
        <v>NO</v>
      </c>
      <c r="Y543" s="30" t="str">
        <f>IF(SUM('Sales by Agent'!W543:Y543)&gt;0,"YES","NO")</f>
        <v>NO</v>
      </c>
      <c r="Z543" s="30" t="str">
        <f>IF(SUM('Sales by Agent'!X543:Z543)&gt;0,"YES","NO")</f>
        <v>NO</v>
      </c>
      <c r="AA543" s="30" t="str">
        <f>IF(SUM('Sales by Agent'!Y543:AA543)&gt;0,"YES","NO")</f>
        <v>NO</v>
      </c>
      <c r="AB543" s="30" t="str">
        <f>IF(SUM('Sales by Agent'!Z543:AB543)&gt;0,"YES","NO")</f>
        <v>NO</v>
      </c>
      <c r="AC543" s="30" t="str">
        <f>IF(SUM('Sales by Agent'!AA543:AC543)&gt;0,"YES","NO")</f>
        <v>NO</v>
      </c>
      <c r="AD543" s="30" t="str">
        <f>IF(SUM('Sales by Agent'!AB543:AD543)&gt;0,"YES","NO")</f>
        <v>YES</v>
      </c>
      <c r="AE543" s="30" t="str">
        <f>IF(SUM('Sales by Agent'!AC543:AE543)&gt;0,"YES","NO")</f>
        <v>YES</v>
      </c>
      <c r="AF543" s="30" t="str">
        <f>IF(SUM('Sales by Agent'!AD543:AF543)&gt;0,"YES","NO")</f>
        <v>YES</v>
      </c>
      <c r="AG543" s="30" t="str">
        <f>IF(SUM('Sales by Agent'!AE543:AG543)&gt;0,"YES","NO")</f>
        <v>YES</v>
      </c>
      <c r="AH543" s="30" t="str">
        <f>IF(SUM('Sales by Agent'!AF543:AH543)&gt;0,"YES","NO")</f>
        <v>YES</v>
      </c>
      <c r="AI543" s="30" t="str">
        <f>IF(SUM('Sales by Agent'!AG543:AI543)&gt;0,"YES","NO")</f>
        <v>YES</v>
      </c>
      <c r="AJ543" s="30" t="str">
        <f>IF(SUM('Sales by Agent'!AH543:AJ543)&gt;0,"YES","NO")</f>
        <v>YES</v>
      </c>
      <c r="AK543" s="30" t="str">
        <f>IF(SUM('Sales by Agent'!AI543:AK543)&gt;0,"YES","NO")</f>
        <v>YES</v>
      </c>
      <c r="AL543" s="30" t="str">
        <f>IF(SUM('Sales by Agent'!AJ543:AL543)&gt;0,"YES","NO")</f>
        <v>YES</v>
      </c>
      <c r="AM543" s="30" t="str">
        <f>IF(SUM('Sales by Agent'!AK543:AM543)&gt;0,"YES","NO")</f>
        <v>YES</v>
      </c>
      <c r="AN543" s="30" t="str">
        <f>IF(SUM('Sales by Agent'!AL543:AN543)&gt;0,"YES","NO")</f>
        <v>YES</v>
      </c>
      <c r="AO543" s="30" t="str">
        <f>IF(SUM('Sales by Agent'!AM543:AO543)&gt;0,"YES","NO")</f>
        <v>YES</v>
      </c>
      <c r="AP543" s="30" t="str">
        <f>IF(SUM('Sales by Agent'!AN543:AP543)&gt;0,"YES","NO")</f>
        <v>NO</v>
      </c>
      <c r="AQ543" s="30" t="str">
        <f>IF(SUM('Sales by Agent'!AO543:AQ543)&gt;0,"YES","NO")</f>
        <v>YES</v>
      </c>
      <c r="AR543" s="30" t="str">
        <f>IF(SUM('Sales by Agent'!AP543:AR543)&gt;0,"YES","NO")</f>
        <v>YES</v>
      </c>
      <c r="AS543" s="30" t="str">
        <f>IF(SUM('Sales by Agent'!AQ543:AS543)&gt;0,"YES","NO")</f>
        <v>YES</v>
      </c>
      <c r="AT543" s="30" t="str">
        <f>IF(SUM('Sales by Agent'!AR543:AT543)&gt;0,"YES","NO")</f>
        <v>YES</v>
      </c>
      <c r="AU543" s="30" t="str">
        <f>IF(SUM('Sales by Agent'!AS543:AU543)&gt;0,"YES","NO")</f>
        <v>YES</v>
      </c>
      <c r="AV543" s="30" t="str">
        <f>IF(SUM('Sales by Agent'!AT543:AV543)&gt;0,"YES","NO")</f>
        <v>YES</v>
      </c>
      <c r="AW543" s="87"/>
      <c r="AX543" t="str">
        <f t="shared" si="90"/>
        <v>NO</v>
      </c>
      <c r="AY543" t="str">
        <f t="shared" si="91"/>
        <v>NO</v>
      </c>
      <c r="AZ543" t="str">
        <f t="shared" si="92"/>
        <v>NO</v>
      </c>
      <c r="BA543" t="str">
        <f t="shared" si="93"/>
        <v>NO</v>
      </c>
      <c r="BB543" t="str">
        <f t="shared" si="94"/>
        <v>NO</v>
      </c>
      <c r="BC543" t="str">
        <f t="shared" si="95"/>
        <v>NO</v>
      </c>
      <c r="BD543" t="str">
        <f t="shared" si="96"/>
        <v>NO</v>
      </c>
      <c r="BE543" t="str">
        <f t="shared" si="97"/>
        <v>NO</v>
      </c>
      <c r="BF543" t="str">
        <f t="shared" si="98"/>
        <v>NO</v>
      </c>
      <c r="BG543" t="str">
        <f t="shared" si="99"/>
        <v>NO</v>
      </c>
      <c r="BH543" t="str">
        <f t="shared" si="89"/>
        <v>NO</v>
      </c>
    </row>
    <row r="544" spans="1:60">
      <c r="A544" s="564" t="s">
        <v>960</v>
      </c>
      <c r="B544" s="564" t="s">
        <v>2844</v>
      </c>
      <c r="C544" s="564" t="s">
        <v>775</v>
      </c>
      <c r="D544" s="564" t="s">
        <v>956</v>
      </c>
      <c r="E544" s="564" t="s">
        <v>1005</v>
      </c>
      <c r="F544" s="565">
        <v>837725</v>
      </c>
      <c r="G544" s="31"/>
      <c r="H544" s="31"/>
      <c r="I544" s="30" t="str">
        <f>IF(SUM('Sales by Agent'!G544:I544)&gt;0,"YES","NO")</f>
        <v>NO</v>
      </c>
      <c r="J544" s="30" t="str">
        <f>IF(SUM('Sales by Agent'!H544:J544)&gt;0,"YES","NO")</f>
        <v>NO</v>
      </c>
      <c r="K544" s="30" t="str">
        <f>IF(SUM('Sales by Agent'!I544:K544)&gt;0,"YES","NO")</f>
        <v>NO</v>
      </c>
      <c r="L544" s="30" t="str">
        <f>IF(SUM('Sales by Agent'!J544:L544)&gt;0,"YES","NO")</f>
        <v>NO</v>
      </c>
      <c r="M544" s="30" t="str">
        <f>IF(SUM('Sales by Agent'!K544:M544)&gt;0,"YES","NO")</f>
        <v>NO</v>
      </c>
      <c r="N544" s="30" t="str">
        <f>IF(SUM('Sales by Agent'!L544:N544)&gt;0,"YES","NO")</f>
        <v>NO</v>
      </c>
      <c r="O544" s="30" t="str">
        <f>IF(SUM('Sales by Agent'!M544:O544)&gt;0,"YES","NO")</f>
        <v>NO</v>
      </c>
      <c r="P544" s="30" t="str">
        <f>IF(SUM('Sales by Agent'!N544:P544)&gt;0,"YES","NO")</f>
        <v>NO</v>
      </c>
      <c r="Q544" s="30" t="str">
        <f>IF(SUM('Sales by Agent'!O544:Q544)&gt;0,"YES","NO")</f>
        <v>NO</v>
      </c>
      <c r="R544" s="30" t="str">
        <f>IF(SUM('Sales by Agent'!P544:R544)&gt;0,"YES","NO")</f>
        <v>NO</v>
      </c>
      <c r="S544" s="30" t="str">
        <f>IF(SUM('Sales by Agent'!Q544:S544)&gt;0,"YES","NO")</f>
        <v>NO</v>
      </c>
      <c r="T544" s="30" t="str">
        <f>IF(SUM('Sales by Agent'!R544:T544)&gt;0,"YES","NO")</f>
        <v>NO</v>
      </c>
      <c r="U544" s="30" t="str">
        <f>IF(SUM('Sales by Agent'!S544:U544)&gt;0,"YES","NO")</f>
        <v>NO</v>
      </c>
      <c r="V544" s="30" t="str">
        <f>IF(SUM('Sales by Agent'!T544:V544)&gt;0,"YES","NO")</f>
        <v>NO</v>
      </c>
      <c r="W544" s="30" t="str">
        <f>IF(SUM('Sales by Agent'!U544:W544)&gt;0,"YES","NO")</f>
        <v>NO</v>
      </c>
      <c r="X544" s="30" t="str">
        <f>IF(SUM('Sales by Agent'!V544:X544)&gt;0,"YES","NO")</f>
        <v>NO</v>
      </c>
      <c r="Y544" s="30" t="str">
        <f>IF(SUM('Sales by Agent'!W544:Y544)&gt;0,"YES","NO")</f>
        <v>NO</v>
      </c>
      <c r="Z544" s="30" t="str">
        <f>IF(SUM('Sales by Agent'!X544:Z544)&gt;0,"YES","NO")</f>
        <v>NO</v>
      </c>
      <c r="AA544" s="30" t="str">
        <f>IF(SUM('Sales by Agent'!Y544:AA544)&gt;0,"YES","NO")</f>
        <v>NO</v>
      </c>
      <c r="AB544" s="30" t="str">
        <f>IF(SUM('Sales by Agent'!Z544:AB544)&gt;0,"YES","NO")</f>
        <v>NO</v>
      </c>
      <c r="AC544" s="30" t="str">
        <f>IF(SUM('Sales by Agent'!AA544:AC544)&gt;0,"YES","NO")</f>
        <v>NO</v>
      </c>
      <c r="AD544" s="30" t="str">
        <f>IF(SUM('Sales by Agent'!AB544:AD544)&gt;0,"YES","NO")</f>
        <v>NO</v>
      </c>
      <c r="AE544" s="30" t="str">
        <f>IF(SUM('Sales by Agent'!AC544:AE544)&gt;0,"YES","NO")</f>
        <v>NO</v>
      </c>
      <c r="AF544" s="30" t="str">
        <f>IF(SUM('Sales by Agent'!AD544:AF544)&gt;0,"YES","NO")</f>
        <v>NO</v>
      </c>
      <c r="AG544" s="30" t="str">
        <f>IF(SUM('Sales by Agent'!AE544:AG544)&gt;0,"YES","NO")</f>
        <v>YES</v>
      </c>
      <c r="AH544" s="30" t="str">
        <f>IF(SUM('Sales by Agent'!AF544:AH544)&gt;0,"YES","NO")</f>
        <v>YES</v>
      </c>
      <c r="AI544" s="30" t="str">
        <f>IF(SUM('Sales by Agent'!AG544:AI544)&gt;0,"YES","NO")</f>
        <v>YES</v>
      </c>
      <c r="AJ544" s="30" t="str">
        <f>IF(SUM('Sales by Agent'!AH544:AJ544)&gt;0,"YES","NO")</f>
        <v>YES</v>
      </c>
      <c r="AK544" s="30" t="str">
        <f>IF(SUM('Sales by Agent'!AI544:AK544)&gt;0,"YES","NO")</f>
        <v>YES</v>
      </c>
      <c r="AL544" s="30" t="str">
        <f>IF(SUM('Sales by Agent'!AJ544:AL544)&gt;0,"YES","NO")</f>
        <v>YES</v>
      </c>
      <c r="AM544" s="30" t="str">
        <f>IF(SUM('Sales by Agent'!AK544:AM544)&gt;0,"YES","NO")</f>
        <v>YES</v>
      </c>
      <c r="AN544" s="30" t="str">
        <f>IF(SUM('Sales by Agent'!AL544:AN544)&gt;0,"YES","NO")</f>
        <v>YES</v>
      </c>
      <c r="AO544" s="30" t="str">
        <f>IF(SUM('Sales by Agent'!AM544:AO544)&gt;0,"YES","NO")</f>
        <v>YES</v>
      </c>
      <c r="AP544" s="30" t="str">
        <f>IF(SUM('Sales by Agent'!AN544:AP544)&gt;0,"YES","NO")</f>
        <v>YES</v>
      </c>
      <c r="AQ544" s="30" t="str">
        <f>IF(SUM('Sales by Agent'!AO544:AQ544)&gt;0,"YES","NO")</f>
        <v>YES</v>
      </c>
      <c r="AR544" s="30" t="str">
        <f>IF(SUM('Sales by Agent'!AP544:AR544)&gt;0,"YES","NO")</f>
        <v>YES</v>
      </c>
      <c r="AS544" s="30" t="str">
        <f>IF(SUM('Sales by Agent'!AQ544:AS544)&gt;0,"YES","NO")</f>
        <v>YES</v>
      </c>
      <c r="AT544" s="30" t="str">
        <f>IF(SUM('Sales by Agent'!AR544:AT544)&gt;0,"YES","NO")</f>
        <v>YES</v>
      </c>
      <c r="AU544" s="30" t="str">
        <f>IF(SUM('Sales by Agent'!AS544:AU544)&gt;0,"YES","NO")</f>
        <v>YES</v>
      </c>
      <c r="AV544" s="30" t="str">
        <f>IF(SUM('Sales by Agent'!AT544:AV544)&gt;0,"YES","NO")</f>
        <v>YES</v>
      </c>
      <c r="AW544" s="87"/>
      <c r="AX544" t="str">
        <f t="shared" si="90"/>
        <v>NO</v>
      </c>
      <c r="AY544" t="str">
        <f t="shared" si="91"/>
        <v>NO</v>
      </c>
      <c r="AZ544" t="str">
        <f t="shared" si="92"/>
        <v>NO</v>
      </c>
      <c r="BA544" t="str">
        <f t="shared" si="93"/>
        <v>NO</v>
      </c>
      <c r="BB544" t="str">
        <f t="shared" si="94"/>
        <v>NO</v>
      </c>
      <c r="BC544" t="str">
        <f t="shared" si="95"/>
        <v>NO</v>
      </c>
      <c r="BD544" t="str">
        <f t="shared" si="96"/>
        <v>NO</v>
      </c>
      <c r="BE544" t="str">
        <f t="shared" si="97"/>
        <v>NO</v>
      </c>
      <c r="BF544" t="str">
        <f t="shared" si="98"/>
        <v>NO</v>
      </c>
      <c r="BG544" t="str">
        <f t="shared" si="99"/>
        <v>NO</v>
      </c>
      <c r="BH544" t="str">
        <f t="shared" si="89"/>
        <v>NO</v>
      </c>
    </row>
    <row r="545" spans="1:60">
      <c r="A545" s="564" t="s">
        <v>343</v>
      </c>
      <c r="B545" s="564" t="s">
        <v>2707</v>
      </c>
      <c r="C545" s="564" t="s">
        <v>775</v>
      </c>
      <c r="D545" s="564" t="s">
        <v>956</v>
      </c>
      <c r="E545" s="564" t="s">
        <v>1005</v>
      </c>
      <c r="F545" s="565">
        <v>1927200</v>
      </c>
      <c r="G545" s="87"/>
      <c r="H545" s="87"/>
      <c r="I545" s="30" t="str">
        <f>IF(SUM('Sales by Agent'!G545:I545)&gt;0,"YES","NO")</f>
        <v>NO</v>
      </c>
      <c r="J545" s="30" t="str">
        <f>IF(SUM('Sales by Agent'!H545:J545)&gt;0,"YES","NO")</f>
        <v>NO</v>
      </c>
      <c r="K545" s="30" t="str">
        <f>IF(SUM('Sales by Agent'!I545:K545)&gt;0,"YES","NO")</f>
        <v>NO</v>
      </c>
      <c r="L545" s="30" t="str">
        <f>IF(SUM('Sales by Agent'!J545:L545)&gt;0,"YES","NO")</f>
        <v>NO</v>
      </c>
      <c r="M545" s="30" t="str">
        <f>IF(SUM('Sales by Agent'!K545:M545)&gt;0,"YES","NO")</f>
        <v>NO</v>
      </c>
      <c r="N545" s="30" t="str">
        <f>IF(SUM('Sales by Agent'!L545:N545)&gt;0,"YES","NO")</f>
        <v>NO</v>
      </c>
      <c r="O545" s="30" t="str">
        <f>IF(SUM('Sales by Agent'!M545:O545)&gt;0,"YES","NO")</f>
        <v>NO</v>
      </c>
      <c r="P545" s="30" t="str">
        <f>IF(SUM('Sales by Agent'!N545:P545)&gt;0,"YES","NO")</f>
        <v>NO</v>
      </c>
      <c r="Q545" s="30" t="str">
        <f>IF(SUM('Sales by Agent'!O545:Q545)&gt;0,"YES","NO")</f>
        <v>NO</v>
      </c>
      <c r="R545" s="30" t="str">
        <f>IF(SUM('Sales by Agent'!P545:R545)&gt;0,"YES","NO")</f>
        <v>NO</v>
      </c>
      <c r="S545" s="30" t="str">
        <f>IF(SUM('Sales by Agent'!Q545:S545)&gt;0,"YES","NO")</f>
        <v>NO</v>
      </c>
      <c r="T545" s="30" t="str">
        <f>IF(SUM('Sales by Agent'!R545:T545)&gt;0,"YES","NO")</f>
        <v>NO</v>
      </c>
      <c r="U545" s="30" t="str">
        <f>IF(SUM('Sales by Agent'!S545:U545)&gt;0,"YES","NO")</f>
        <v>NO</v>
      </c>
      <c r="V545" s="30" t="str">
        <f>IF(SUM('Sales by Agent'!T545:V545)&gt;0,"YES","NO")</f>
        <v>NO</v>
      </c>
      <c r="W545" s="30" t="str">
        <f>IF(SUM('Sales by Agent'!U545:W545)&gt;0,"YES","NO")</f>
        <v>NO</v>
      </c>
      <c r="X545" s="30" t="str">
        <f>IF(SUM('Sales by Agent'!V545:X545)&gt;0,"YES","NO")</f>
        <v>NO</v>
      </c>
      <c r="Y545" s="30" t="str">
        <f>IF(SUM('Sales by Agent'!W545:Y545)&gt;0,"YES","NO")</f>
        <v>NO</v>
      </c>
      <c r="Z545" s="30" t="str">
        <f>IF(SUM('Sales by Agent'!X545:Z545)&gt;0,"YES","NO")</f>
        <v>NO</v>
      </c>
      <c r="AA545" s="30" t="str">
        <f>IF(SUM('Sales by Agent'!Y545:AA545)&gt;0,"YES","NO")</f>
        <v>NO</v>
      </c>
      <c r="AB545" s="30" t="str">
        <f>IF(SUM('Sales by Agent'!Z545:AB545)&gt;0,"YES","NO")</f>
        <v>NO</v>
      </c>
      <c r="AC545" s="30" t="str">
        <f>IF(SUM('Sales by Agent'!AA545:AC545)&gt;0,"YES","NO")</f>
        <v>NO</v>
      </c>
      <c r="AD545" s="30" t="str">
        <f>IF(SUM('Sales by Agent'!AB545:AD545)&gt;0,"YES","NO")</f>
        <v>YES</v>
      </c>
      <c r="AE545" s="30" t="str">
        <f>IF(SUM('Sales by Agent'!AC545:AE545)&gt;0,"YES","NO")</f>
        <v>YES</v>
      </c>
      <c r="AF545" s="30" t="str">
        <f>IF(SUM('Sales by Agent'!AD545:AF545)&gt;0,"YES","NO")</f>
        <v>YES</v>
      </c>
      <c r="AG545" s="30" t="str">
        <f>IF(SUM('Sales by Agent'!AE545:AG545)&gt;0,"YES","NO")</f>
        <v>YES</v>
      </c>
      <c r="AH545" s="30" t="str">
        <f>IF(SUM('Sales by Agent'!AF545:AH545)&gt;0,"YES","NO")</f>
        <v>YES</v>
      </c>
      <c r="AI545" s="30" t="str">
        <f>IF(SUM('Sales by Agent'!AG545:AI545)&gt;0,"YES","NO")</f>
        <v>YES</v>
      </c>
      <c r="AJ545" s="30" t="str">
        <f>IF(SUM('Sales by Agent'!AH545:AJ545)&gt;0,"YES","NO")</f>
        <v>YES</v>
      </c>
      <c r="AK545" s="30" t="str">
        <f>IF(SUM('Sales by Agent'!AI545:AK545)&gt;0,"YES","NO")</f>
        <v>YES</v>
      </c>
      <c r="AL545" s="30" t="str">
        <f>IF(SUM('Sales by Agent'!AJ545:AL545)&gt;0,"YES","NO")</f>
        <v>YES</v>
      </c>
      <c r="AM545" s="30" t="str">
        <f>IF(SUM('Sales by Agent'!AK545:AM545)&gt;0,"YES","NO")</f>
        <v>YES</v>
      </c>
      <c r="AN545" s="30" t="str">
        <f>IF(SUM('Sales by Agent'!AL545:AN545)&gt;0,"YES","NO")</f>
        <v>YES</v>
      </c>
      <c r="AO545" s="30" t="str">
        <f>IF(SUM('Sales by Agent'!AM545:AO545)&gt;0,"YES","NO")</f>
        <v>YES</v>
      </c>
      <c r="AP545" s="30" t="str">
        <f>IF(SUM('Sales by Agent'!AN545:AP545)&gt;0,"YES","NO")</f>
        <v>YES</v>
      </c>
      <c r="AQ545" s="30" t="str">
        <f>IF(SUM('Sales by Agent'!AO545:AQ545)&gt;0,"YES","NO")</f>
        <v>YES</v>
      </c>
      <c r="AR545" s="30" t="str">
        <f>IF(SUM('Sales by Agent'!AP545:AR545)&gt;0,"YES","NO")</f>
        <v>YES</v>
      </c>
      <c r="AS545" s="30" t="str">
        <f>IF(SUM('Sales by Agent'!AQ545:AS545)&gt;0,"YES","NO")</f>
        <v>YES</v>
      </c>
      <c r="AT545" s="30" t="str">
        <f>IF(SUM('Sales by Agent'!AR545:AT545)&gt;0,"YES","NO")</f>
        <v>YES</v>
      </c>
      <c r="AU545" s="30" t="str">
        <f>IF(SUM('Sales by Agent'!AS545:AU545)&gt;0,"YES","NO")</f>
        <v>YES</v>
      </c>
      <c r="AV545" s="30" t="str">
        <f>IF(SUM('Sales by Agent'!AT545:AV545)&gt;0,"YES","NO")</f>
        <v>YES</v>
      </c>
      <c r="AW545" s="87"/>
      <c r="AX545" t="str">
        <f t="shared" si="90"/>
        <v>NO</v>
      </c>
      <c r="AY545" t="str">
        <f t="shared" si="91"/>
        <v>NO</v>
      </c>
      <c r="AZ545" t="str">
        <f t="shared" si="92"/>
        <v>NO</v>
      </c>
      <c r="BA545" t="str">
        <f t="shared" si="93"/>
        <v>NO</v>
      </c>
      <c r="BB545" t="str">
        <f t="shared" si="94"/>
        <v>NO</v>
      </c>
      <c r="BC545" t="str">
        <f t="shared" si="95"/>
        <v>NO</v>
      </c>
      <c r="BD545" t="str">
        <f t="shared" si="96"/>
        <v>NO</v>
      </c>
      <c r="BE545" t="str">
        <f t="shared" si="97"/>
        <v>NO</v>
      </c>
      <c r="BF545" t="str">
        <f t="shared" si="98"/>
        <v>NO</v>
      </c>
      <c r="BG545" t="str">
        <f t="shared" si="99"/>
        <v>NO</v>
      </c>
      <c r="BH545" t="str">
        <f t="shared" si="89"/>
        <v>NO</v>
      </c>
    </row>
    <row r="546" spans="1:60">
      <c r="A546" s="564" t="s">
        <v>843</v>
      </c>
      <c r="B546" s="564" t="s">
        <v>2845</v>
      </c>
      <c r="C546" s="564" t="s">
        <v>775</v>
      </c>
      <c r="D546" s="564" t="s">
        <v>956</v>
      </c>
      <c r="E546" s="564" t="s">
        <v>1005</v>
      </c>
      <c r="F546" s="565">
        <v>563850</v>
      </c>
      <c r="G546" s="88"/>
      <c r="H546" s="88"/>
      <c r="I546" s="30" t="str">
        <f>IF(SUM('Sales by Agent'!G546:I546)&gt;0,"YES","NO")</f>
        <v>NO</v>
      </c>
      <c r="J546" s="30" t="str">
        <f>IF(SUM('Sales by Agent'!H546:J546)&gt;0,"YES","NO")</f>
        <v>NO</v>
      </c>
      <c r="K546" s="30" t="str">
        <f>IF(SUM('Sales by Agent'!I546:K546)&gt;0,"YES","NO")</f>
        <v>NO</v>
      </c>
      <c r="L546" s="30" t="str">
        <f>IF(SUM('Sales by Agent'!J546:L546)&gt;0,"YES","NO")</f>
        <v>NO</v>
      </c>
      <c r="M546" s="30" t="str">
        <f>IF(SUM('Sales by Agent'!K546:M546)&gt;0,"YES","NO")</f>
        <v>NO</v>
      </c>
      <c r="N546" s="30" t="str">
        <f>IF(SUM('Sales by Agent'!L546:N546)&gt;0,"YES","NO")</f>
        <v>NO</v>
      </c>
      <c r="O546" s="30" t="str">
        <f>IF(SUM('Sales by Agent'!M546:O546)&gt;0,"YES","NO")</f>
        <v>NO</v>
      </c>
      <c r="P546" s="30" t="str">
        <f>IF(SUM('Sales by Agent'!N546:P546)&gt;0,"YES","NO")</f>
        <v>NO</v>
      </c>
      <c r="Q546" s="30" t="str">
        <f>IF(SUM('Sales by Agent'!O546:Q546)&gt;0,"YES","NO")</f>
        <v>NO</v>
      </c>
      <c r="R546" s="30" t="str">
        <f>IF(SUM('Sales by Agent'!P546:R546)&gt;0,"YES","NO")</f>
        <v>NO</v>
      </c>
      <c r="S546" s="30" t="str">
        <f>IF(SUM('Sales by Agent'!Q546:S546)&gt;0,"YES","NO")</f>
        <v>NO</v>
      </c>
      <c r="T546" s="30" t="str">
        <f>IF(SUM('Sales by Agent'!R546:T546)&gt;0,"YES","NO")</f>
        <v>NO</v>
      </c>
      <c r="U546" s="30" t="str">
        <f>IF(SUM('Sales by Agent'!S546:U546)&gt;0,"YES","NO")</f>
        <v>NO</v>
      </c>
      <c r="V546" s="30" t="str">
        <f>IF(SUM('Sales by Agent'!T546:V546)&gt;0,"YES","NO")</f>
        <v>NO</v>
      </c>
      <c r="W546" s="30" t="str">
        <f>IF(SUM('Sales by Agent'!U546:W546)&gt;0,"YES","NO")</f>
        <v>NO</v>
      </c>
      <c r="X546" s="30" t="str">
        <f>IF(SUM('Sales by Agent'!V546:X546)&gt;0,"YES","NO")</f>
        <v>NO</v>
      </c>
      <c r="Y546" s="30" t="str">
        <f>IF(SUM('Sales by Agent'!W546:Y546)&gt;0,"YES","NO")</f>
        <v>NO</v>
      </c>
      <c r="Z546" s="30" t="str">
        <f>IF(SUM('Sales by Agent'!X546:Z546)&gt;0,"YES","NO")</f>
        <v>NO</v>
      </c>
      <c r="AA546" s="30" t="str">
        <f>IF(SUM('Sales by Agent'!Y546:AA546)&gt;0,"YES","NO")</f>
        <v>NO</v>
      </c>
      <c r="AB546" s="30" t="str">
        <f>IF(SUM('Sales by Agent'!Z546:AB546)&gt;0,"YES","NO")</f>
        <v>NO</v>
      </c>
      <c r="AC546" s="30" t="str">
        <f>IF(SUM('Sales by Agent'!AA546:AC546)&gt;0,"YES","NO")</f>
        <v>NO</v>
      </c>
      <c r="AD546" s="30" t="str">
        <f>IF(SUM('Sales by Agent'!AB546:AD546)&gt;0,"YES","NO")</f>
        <v>YES</v>
      </c>
      <c r="AE546" s="30" t="str">
        <f>IF(SUM('Sales by Agent'!AC546:AE546)&gt;0,"YES","NO")</f>
        <v>YES</v>
      </c>
      <c r="AF546" s="30" t="str">
        <f>IF(SUM('Sales by Agent'!AD546:AF546)&gt;0,"YES","NO")</f>
        <v>YES</v>
      </c>
      <c r="AG546" s="30" t="str">
        <f>IF(SUM('Sales by Agent'!AE546:AG546)&gt;0,"YES","NO")</f>
        <v>YES</v>
      </c>
      <c r="AH546" s="30" t="str">
        <f>IF(SUM('Sales by Agent'!AF546:AH546)&gt;0,"YES","NO")</f>
        <v>YES</v>
      </c>
      <c r="AI546" s="30" t="str">
        <f>IF(SUM('Sales by Agent'!AG546:AI546)&gt;0,"YES","NO")</f>
        <v>YES</v>
      </c>
      <c r="AJ546" s="30" t="str">
        <f>IF(SUM('Sales by Agent'!AH546:AJ546)&gt;0,"YES","NO")</f>
        <v>YES</v>
      </c>
      <c r="AK546" s="30" t="str">
        <f>IF(SUM('Sales by Agent'!AI546:AK546)&gt;0,"YES","NO")</f>
        <v>YES</v>
      </c>
      <c r="AL546" s="30" t="str">
        <f>IF(SUM('Sales by Agent'!AJ546:AL546)&gt;0,"YES","NO")</f>
        <v>YES</v>
      </c>
      <c r="AM546" s="30" t="str">
        <f>IF(SUM('Sales by Agent'!AK546:AM546)&gt;0,"YES","NO")</f>
        <v>YES</v>
      </c>
      <c r="AN546" s="30" t="str">
        <f>IF(SUM('Sales by Agent'!AL546:AN546)&gt;0,"YES","NO")</f>
        <v>YES</v>
      </c>
      <c r="AO546" s="30" t="str">
        <f>IF(SUM('Sales by Agent'!AM546:AO546)&gt;0,"YES","NO")</f>
        <v>YES</v>
      </c>
      <c r="AP546" s="30" t="str">
        <f>IF(SUM('Sales by Agent'!AN546:AP546)&gt;0,"YES","NO")</f>
        <v>YES</v>
      </c>
      <c r="AQ546" s="30" t="str">
        <f>IF(SUM('Sales by Agent'!AO546:AQ546)&gt;0,"YES","NO")</f>
        <v>YES</v>
      </c>
      <c r="AR546" s="30" t="str">
        <f>IF(SUM('Sales by Agent'!AP546:AR546)&gt;0,"YES","NO")</f>
        <v>YES</v>
      </c>
      <c r="AS546" s="30" t="str">
        <f>IF(SUM('Sales by Agent'!AQ546:AS546)&gt;0,"YES","NO")</f>
        <v>YES</v>
      </c>
      <c r="AT546" s="30" t="str">
        <f>IF(SUM('Sales by Agent'!AR546:AT546)&gt;0,"YES","NO")</f>
        <v>YES</v>
      </c>
      <c r="AU546" s="30" t="str">
        <f>IF(SUM('Sales by Agent'!AS546:AU546)&gt;0,"YES","NO")</f>
        <v>YES</v>
      </c>
      <c r="AV546" s="30" t="str">
        <f>IF(SUM('Sales by Agent'!AT546:AV546)&gt;0,"YES","NO")</f>
        <v>YES</v>
      </c>
      <c r="AW546" s="87"/>
      <c r="AX546" t="str">
        <f t="shared" si="90"/>
        <v>NO</v>
      </c>
      <c r="AY546" t="str">
        <f t="shared" si="91"/>
        <v>NO</v>
      </c>
      <c r="AZ546" t="str">
        <f t="shared" si="92"/>
        <v>NO</v>
      </c>
      <c r="BA546" t="str">
        <f t="shared" si="93"/>
        <v>NO</v>
      </c>
      <c r="BB546" t="str">
        <f t="shared" si="94"/>
        <v>NO</v>
      </c>
      <c r="BC546" t="str">
        <f t="shared" si="95"/>
        <v>NO</v>
      </c>
      <c r="BD546" t="str">
        <f t="shared" si="96"/>
        <v>NO</v>
      </c>
      <c r="BE546" t="str">
        <f t="shared" si="97"/>
        <v>NO</v>
      </c>
      <c r="BF546" t="str">
        <f t="shared" si="98"/>
        <v>NO</v>
      </c>
      <c r="BG546" t="str">
        <f t="shared" si="99"/>
        <v>NO</v>
      </c>
      <c r="BH546" t="str">
        <f t="shared" si="89"/>
        <v>NO</v>
      </c>
    </row>
    <row r="547" spans="1:60">
      <c r="A547" s="564" t="s">
        <v>877</v>
      </c>
      <c r="B547" s="564" t="s">
        <v>2846</v>
      </c>
      <c r="C547" s="564" t="s">
        <v>775</v>
      </c>
      <c r="D547" s="564" t="s">
        <v>956</v>
      </c>
      <c r="E547" s="564" t="s">
        <v>1005</v>
      </c>
      <c r="F547" s="565">
        <v>121500</v>
      </c>
      <c r="G547" s="86"/>
      <c r="H547" s="86"/>
      <c r="I547" s="30" t="str">
        <f>IF(SUM('Sales by Agent'!G547:I547)&gt;0,"YES","NO")</f>
        <v>NO</v>
      </c>
      <c r="J547" s="30" t="str">
        <f>IF(SUM('Sales by Agent'!H547:J547)&gt;0,"YES","NO")</f>
        <v>NO</v>
      </c>
      <c r="K547" s="30" t="str">
        <f>IF(SUM('Sales by Agent'!I547:K547)&gt;0,"YES","NO")</f>
        <v>NO</v>
      </c>
      <c r="L547" s="30" t="str">
        <f>IF(SUM('Sales by Agent'!J547:L547)&gt;0,"YES","NO")</f>
        <v>NO</v>
      </c>
      <c r="M547" s="30" t="str">
        <f>IF(SUM('Sales by Agent'!K547:M547)&gt;0,"YES","NO")</f>
        <v>NO</v>
      </c>
      <c r="N547" s="30" t="str">
        <f>IF(SUM('Sales by Agent'!L547:N547)&gt;0,"YES","NO")</f>
        <v>NO</v>
      </c>
      <c r="O547" s="30" t="str">
        <f>IF(SUM('Sales by Agent'!M547:O547)&gt;0,"YES","NO")</f>
        <v>NO</v>
      </c>
      <c r="P547" s="30" t="str">
        <f>IF(SUM('Sales by Agent'!N547:P547)&gt;0,"YES","NO")</f>
        <v>NO</v>
      </c>
      <c r="Q547" s="30" t="str">
        <f>IF(SUM('Sales by Agent'!O547:Q547)&gt;0,"YES","NO")</f>
        <v>NO</v>
      </c>
      <c r="R547" s="30" t="str">
        <f>IF(SUM('Sales by Agent'!P547:R547)&gt;0,"YES","NO")</f>
        <v>NO</v>
      </c>
      <c r="S547" s="30" t="str">
        <f>IF(SUM('Sales by Agent'!Q547:S547)&gt;0,"YES","NO")</f>
        <v>NO</v>
      </c>
      <c r="T547" s="30" t="str">
        <f>IF(SUM('Sales by Agent'!R547:T547)&gt;0,"YES","NO")</f>
        <v>NO</v>
      </c>
      <c r="U547" s="30" t="str">
        <f>IF(SUM('Sales by Agent'!S547:U547)&gt;0,"YES","NO")</f>
        <v>NO</v>
      </c>
      <c r="V547" s="30" t="str">
        <f>IF(SUM('Sales by Agent'!T547:V547)&gt;0,"YES","NO")</f>
        <v>NO</v>
      </c>
      <c r="W547" s="30" t="str">
        <f>IF(SUM('Sales by Agent'!U547:W547)&gt;0,"YES","NO")</f>
        <v>NO</v>
      </c>
      <c r="X547" s="30" t="str">
        <f>IF(SUM('Sales by Agent'!V547:X547)&gt;0,"YES","NO")</f>
        <v>NO</v>
      </c>
      <c r="Y547" s="30" t="str">
        <f>IF(SUM('Sales by Agent'!W547:Y547)&gt;0,"YES","NO")</f>
        <v>NO</v>
      </c>
      <c r="Z547" s="30" t="str">
        <f>IF(SUM('Sales by Agent'!X547:Z547)&gt;0,"YES","NO")</f>
        <v>NO</v>
      </c>
      <c r="AA547" s="30" t="str">
        <f>IF(SUM('Sales by Agent'!Y547:AA547)&gt;0,"YES","NO")</f>
        <v>NO</v>
      </c>
      <c r="AB547" s="30" t="str">
        <f>IF(SUM('Sales by Agent'!Z547:AB547)&gt;0,"YES","NO")</f>
        <v>NO</v>
      </c>
      <c r="AC547" s="30" t="str">
        <f>IF(SUM('Sales by Agent'!AA547:AC547)&gt;0,"YES","NO")</f>
        <v>NO</v>
      </c>
      <c r="AD547" s="30" t="str">
        <f>IF(SUM('Sales by Agent'!AB547:AD547)&gt;0,"YES","NO")</f>
        <v>YES</v>
      </c>
      <c r="AE547" s="30" t="str">
        <f>IF(SUM('Sales by Agent'!AC547:AE547)&gt;0,"YES","NO")</f>
        <v>YES</v>
      </c>
      <c r="AF547" s="30" t="str">
        <f>IF(SUM('Sales by Agent'!AD547:AF547)&gt;0,"YES","NO")</f>
        <v>YES</v>
      </c>
      <c r="AG547" s="30" t="str">
        <f>IF(SUM('Sales by Agent'!AE547:AG547)&gt;0,"YES","NO")</f>
        <v>NO</v>
      </c>
      <c r="AH547" s="30" t="str">
        <f>IF(SUM('Sales by Agent'!AF547:AH547)&gt;0,"YES","NO")</f>
        <v>NO</v>
      </c>
      <c r="AI547" s="30" t="str">
        <f>IF(SUM('Sales by Agent'!AG547:AI547)&gt;0,"YES","NO")</f>
        <v>NO</v>
      </c>
      <c r="AJ547" s="30" t="str">
        <f>IF(SUM('Sales by Agent'!AH547:AJ547)&gt;0,"YES","NO")</f>
        <v>NO</v>
      </c>
      <c r="AK547" s="30" t="str">
        <f>IF(SUM('Sales by Agent'!AI547:AK547)&gt;0,"YES","NO")</f>
        <v>NO</v>
      </c>
      <c r="AL547" s="30" t="str">
        <f>IF(SUM('Sales by Agent'!AJ547:AL547)&gt;0,"YES","NO")</f>
        <v>NO</v>
      </c>
      <c r="AM547" s="30" t="str">
        <f>IF(SUM('Sales by Agent'!AK547:AM547)&gt;0,"YES","NO")</f>
        <v>NO</v>
      </c>
      <c r="AN547" s="30" t="str">
        <f>IF(SUM('Sales by Agent'!AL547:AN547)&gt;0,"YES","NO")</f>
        <v>NO</v>
      </c>
      <c r="AO547" s="30" t="str">
        <f>IF(SUM('Sales by Agent'!AM547:AO547)&gt;0,"YES","NO")</f>
        <v>NO</v>
      </c>
      <c r="AP547" s="30" t="str">
        <f>IF(SUM('Sales by Agent'!AN547:AP547)&gt;0,"YES","NO")</f>
        <v>NO</v>
      </c>
      <c r="AQ547" s="30" t="str">
        <f>IF(SUM('Sales by Agent'!AO547:AQ547)&gt;0,"YES","NO")</f>
        <v>NO</v>
      </c>
      <c r="AR547" s="30" t="str">
        <f>IF(SUM('Sales by Agent'!AP547:AR547)&gt;0,"YES","NO")</f>
        <v>NO</v>
      </c>
      <c r="AS547" s="30" t="str">
        <f>IF(SUM('Sales by Agent'!AQ547:AS547)&gt;0,"YES","NO")</f>
        <v>NO</v>
      </c>
      <c r="AT547" s="30" t="str">
        <f>IF(SUM('Sales by Agent'!AR547:AT547)&gt;0,"YES","NO")</f>
        <v>NO</v>
      </c>
      <c r="AU547" s="30" t="str">
        <f>IF(SUM('Sales by Agent'!AS547:AU547)&gt;0,"YES","NO")</f>
        <v>NO</v>
      </c>
      <c r="AV547" s="30" t="str">
        <f>IF(SUM('Sales by Agent'!AT547:AV547)&gt;0,"YES","NO")</f>
        <v>NO</v>
      </c>
      <c r="AW547" s="87"/>
      <c r="AX547" t="str">
        <f t="shared" si="90"/>
        <v>NO</v>
      </c>
      <c r="AY547" t="str">
        <f t="shared" si="91"/>
        <v>NO</v>
      </c>
      <c r="AZ547" t="str">
        <f t="shared" si="92"/>
        <v>NEW INACTIVE</v>
      </c>
      <c r="BA547" t="str">
        <f t="shared" si="93"/>
        <v>NO</v>
      </c>
      <c r="BB547" t="str">
        <f t="shared" si="94"/>
        <v>NO</v>
      </c>
      <c r="BC547" t="str">
        <f t="shared" si="95"/>
        <v>NO</v>
      </c>
      <c r="BD547" t="str">
        <f t="shared" si="96"/>
        <v>NO</v>
      </c>
      <c r="BE547" t="str">
        <f t="shared" si="97"/>
        <v>NO</v>
      </c>
      <c r="BF547" t="str">
        <f t="shared" si="98"/>
        <v>NO</v>
      </c>
      <c r="BG547" t="str">
        <f t="shared" si="99"/>
        <v>NO</v>
      </c>
      <c r="BH547" t="str">
        <f t="shared" si="89"/>
        <v>NO</v>
      </c>
    </row>
    <row r="548" spans="1:60">
      <c r="A548" s="564" t="s">
        <v>841</v>
      </c>
      <c r="B548" s="564" t="s">
        <v>2847</v>
      </c>
      <c r="C548" s="564" t="s">
        <v>775</v>
      </c>
      <c r="D548" s="564" t="s">
        <v>956</v>
      </c>
      <c r="E548" s="564" t="s">
        <v>1005</v>
      </c>
      <c r="F548" s="565">
        <v>6671050</v>
      </c>
      <c r="G548" s="31"/>
      <c r="H548" s="31"/>
      <c r="I548" s="30" t="str">
        <f>IF(SUM('Sales by Agent'!G548:I548)&gt;0,"YES","NO")</f>
        <v>NO</v>
      </c>
      <c r="J548" s="30" t="str">
        <f>IF(SUM('Sales by Agent'!H548:J548)&gt;0,"YES","NO")</f>
        <v>NO</v>
      </c>
      <c r="K548" s="30" t="str">
        <f>IF(SUM('Sales by Agent'!I548:K548)&gt;0,"YES","NO")</f>
        <v>NO</v>
      </c>
      <c r="L548" s="30" t="str">
        <f>IF(SUM('Sales by Agent'!J548:L548)&gt;0,"YES","NO")</f>
        <v>NO</v>
      </c>
      <c r="M548" s="30" t="str">
        <f>IF(SUM('Sales by Agent'!K548:M548)&gt;0,"YES","NO")</f>
        <v>NO</v>
      </c>
      <c r="N548" s="30" t="str">
        <f>IF(SUM('Sales by Agent'!L548:N548)&gt;0,"YES","NO")</f>
        <v>NO</v>
      </c>
      <c r="O548" s="30" t="str">
        <f>IF(SUM('Sales by Agent'!M548:O548)&gt;0,"YES","NO")</f>
        <v>NO</v>
      </c>
      <c r="P548" s="30" t="str">
        <f>IF(SUM('Sales by Agent'!N548:P548)&gt;0,"YES","NO")</f>
        <v>NO</v>
      </c>
      <c r="Q548" s="30" t="str">
        <f>IF(SUM('Sales by Agent'!O548:Q548)&gt;0,"YES","NO")</f>
        <v>NO</v>
      </c>
      <c r="R548" s="30" t="str">
        <f>IF(SUM('Sales by Agent'!P548:R548)&gt;0,"YES","NO")</f>
        <v>NO</v>
      </c>
      <c r="S548" s="30" t="str">
        <f>IF(SUM('Sales by Agent'!Q548:S548)&gt;0,"YES","NO")</f>
        <v>NO</v>
      </c>
      <c r="T548" s="30" t="str">
        <f>IF(SUM('Sales by Agent'!R548:T548)&gt;0,"YES","NO")</f>
        <v>NO</v>
      </c>
      <c r="U548" s="30" t="str">
        <f>IF(SUM('Sales by Agent'!S548:U548)&gt;0,"YES","NO")</f>
        <v>NO</v>
      </c>
      <c r="V548" s="30" t="str">
        <f>IF(SUM('Sales by Agent'!T548:V548)&gt;0,"YES","NO")</f>
        <v>NO</v>
      </c>
      <c r="W548" s="30" t="str">
        <f>IF(SUM('Sales by Agent'!U548:W548)&gt;0,"YES","NO")</f>
        <v>NO</v>
      </c>
      <c r="X548" s="30" t="str">
        <f>IF(SUM('Sales by Agent'!V548:X548)&gt;0,"YES","NO")</f>
        <v>NO</v>
      </c>
      <c r="Y548" s="30" t="str">
        <f>IF(SUM('Sales by Agent'!W548:Y548)&gt;0,"YES","NO")</f>
        <v>NO</v>
      </c>
      <c r="Z548" s="30" t="str">
        <f>IF(SUM('Sales by Agent'!X548:Z548)&gt;0,"YES","NO")</f>
        <v>NO</v>
      </c>
      <c r="AA548" s="30" t="str">
        <f>IF(SUM('Sales by Agent'!Y548:AA548)&gt;0,"YES","NO")</f>
        <v>NO</v>
      </c>
      <c r="AB548" s="30" t="str">
        <f>IF(SUM('Sales by Agent'!Z548:AB548)&gt;0,"YES","NO")</f>
        <v>NO</v>
      </c>
      <c r="AC548" s="30" t="str">
        <f>IF(SUM('Sales by Agent'!AA548:AC548)&gt;0,"YES","NO")</f>
        <v>NO</v>
      </c>
      <c r="AD548" s="30" t="str">
        <f>IF(SUM('Sales by Agent'!AB548:AD548)&gt;0,"YES","NO")</f>
        <v>NO</v>
      </c>
      <c r="AE548" s="30" t="str">
        <f>IF(SUM('Sales by Agent'!AC548:AE548)&gt;0,"YES","NO")</f>
        <v>NO</v>
      </c>
      <c r="AF548" s="30" t="str">
        <f>IF(SUM('Sales by Agent'!AD548:AF548)&gt;0,"YES","NO")</f>
        <v>NO</v>
      </c>
      <c r="AG548" s="30" t="str">
        <f>IF(SUM('Sales by Agent'!AE548:AG548)&gt;0,"YES","NO")</f>
        <v>YES</v>
      </c>
      <c r="AH548" s="30" t="str">
        <f>IF(SUM('Sales by Agent'!AF548:AH548)&gt;0,"YES","NO")</f>
        <v>YES</v>
      </c>
      <c r="AI548" s="30" t="str">
        <f>IF(SUM('Sales by Agent'!AG548:AI548)&gt;0,"YES","NO")</f>
        <v>YES</v>
      </c>
      <c r="AJ548" s="30" t="str">
        <f>IF(SUM('Sales by Agent'!AH548:AJ548)&gt;0,"YES","NO")</f>
        <v>YES</v>
      </c>
      <c r="AK548" s="30" t="str">
        <f>IF(SUM('Sales by Agent'!AI548:AK548)&gt;0,"YES","NO")</f>
        <v>YES</v>
      </c>
      <c r="AL548" s="30" t="str">
        <f>IF(SUM('Sales by Agent'!AJ548:AL548)&gt;0,"YES","NO")</f>
        <v>YES</v>
      </c>
      <c r="AM548" s="30" t="str">
        <f>IF(SUM('Sales by Agent'!AK548:AM548)&gt;0,"YES","NO")</f>
        <v>YES</v>
      </c>
      <c r="AN548" s="30" t="str">
        <f>IF(SUM('Sales by Agent'!AL548:AN548)&gt;0,"YES","NO")</f>
        <v>YES</v>
      </c>
      <c r="AO548" s="30" t="str">
        <f>IF(SUM('Sales by Agent'!AM548:AO548)&gt;0,"YES","NO")</f>
        <v>NO</v>
      </c>
      <c r="AP548" s="30" t="str">
        <f>IF(SUM('Sales by Agent'!AN548:AP548)&gt;0,"YES","NO")</f>
        <v>NO</v>
      </c>
      <c r="AQ548" s="30" t="str">
        <f>IF(SUM('Sales by Agent'!AO548:AQ548)&gt;0,"YES","NO")</f>
        <v>YES</v>
      </c>
      <c r="AR548" s="30" t="str">
        <f>IF(SUM('Sales by Agent'!AP548:AR548)&gt;0,"YES","NO")</f>
        <v>YES</v>
      </c>
      <c r="AS548" s="30" t="str">
        <f>IF(SUM('Sales by Agent'!AQ548:AS548)&gt;0,"YES","NO")</f>
        <v>YES</v>
      </c>
      <c r="AT548" s="30" t="str">
        <f>IF(SUM('Sales by Agent'!AR548:AT548)&gt;0,"YES","NO")</f>
        <v>YES</v>
      </c>
      <c r="AU548" s="30" t="str">
        <f>IF(SUM('Sales by Agent'!AS548:AU548)&gt;0,"YES","NO")</f>
        <v>YES</v>
      </c>
      <c r="AV548" s="30" t="str">
        <f>IF(SUM('Sales by Agent'!AT548:AV548)&gt;0,"YES","NO")</f>
        <v>YES</v>
      </c>
      <c r="AW548" s="87"/>
      <c r="AX548" t="str">
        <f t="shared" si="90"/>
        <v>NO</v>
      </c>
      <c r="AY548" t="str">
        <f t="shared" si="91"/>
        <v>NO</v>
      </c>
      <c r="AZ548" t="str">
        <f t="shared" si="92"/>
        <v>NO</v>
      </c>
      <c r="BA548" t="str">
        <f t="shared" si="93"/>
        <v>NO</v>
      </c>
      <c r="BB548" t="str">
        <f t="shared" si="94"/>
        <v>NO</v>
      </c>
      <c r="BC548" t="str">
        <f t="shared" si="95"/>
        <v>NO</v>
      </c>
      <c r="BD548" t="str">
        <f t="shared" si="96"/>
        <v>NO</v>
      </c>
      <c r="BE548" t="str">
        <f t="shared" si="97"/>
        <v>NO</v>
      </c>
      <c r="BF548" t="str">
        <f t="shared" si="98"/>
        <v>NO</v>
      </c>
      <c r="BG548" t="str">
        <f t="shared" si="99"/>
        <v>NO</v>
      </c>
      <c r="BH548" t="str">
        <f t="shared" si="89"/>
        <v>NEW INACTIVE</v>
      </c>
    </row>
    <row r="549" spans="1:60">
      <c r="A549" s="564" t="s">
        <v>902</v>
      </c>
      <c r="B549" s="564" t="s">
        <v>2848</v>
      </c>
      <c r="C549" s="564" t="s">
        <v>775</v>
      </c>
      <c r="D549" s="564" t="s">
        <v>956</v>
      </c>
      <c r="E549" s="564" t="s">
        <v>1005</v>
      </c>
      <c r="F549" s="565">
        <v>322750</v>
      </c>
      <c r="G549" s="87"/>
      <c r="H549" s="31"/>
      <c r="I549" s="30" t="str">
        <f>IF(SUM('Sales by Agent'!G549:I549)&gt;0,"YES","NO")</f>
        <v>NO</v>
      </c>
      <c r="J549" s="30" t="str">
        <f>IF(SUM('Sales by Agent'!H549:J549)&gt;0,"YES","NO")</f>
        <v>NO</v>
      </c>
      <c r="K549" s="30" t="str">
        <f>IF(SUM('Sales by Agent'!I549:K549)&gt;0,"YES","NO")</f>
        <v>NO</v>
      </c>
      <c r="L549" s="30" t="str">
        <f>IF(SUM('Sales by Agent'!J549:L549)&gt;0,"YES","NO")</f>
        <v>NO</v>
      </c>
      <c r="M549" s="30" t="str">
        <f>IF(SUM('Sales by Agent'!K549:M549)&gt;0,"YES","NO")</f>
        <v>NO</v>
      </c>
      <c r="N549" s="30" t="str">
        <f>IF(SUM('Sales by Agent'!L549:N549)&gt;0,"YES","NO")</f>
        <v>NO</v>
      </c>
      <c r="O549" s="30" t="str">
        <f>IF(SUM('Sales by Agent'!M549:O549)&gt;0,"YES","NO")</f>
        <v>NO</v>
      </c>
      <c r="P549" s="30" t="str">
        <f>IF(SUM('Sales by Agent'!N549:P549)&gt;0,"YES","NO")</f>
        <v>NO</v>
      </c>
      <c r="Q549" s="30" t="str">
        <f>IF(SUM('Sales by Agent'!O549:Q549)&gt;0,"YES","NO")</f>
        <v>NO</v>
      </c>
      <c r="R549" s="30" t="str">
        <f>IF(SUM('Sales by Agent'!P549:R549)&gt;0,"YES","NO")</f>
        <v>NO</v>
      </c>
      <c r="S549" s="30" t="str">
        <f>IF(SUM('Sales by Agent'!Q549:S549)&gt;0,"YES","NO")</f>
        <v>NO</v>
      </c>
      <c r="T549" s="30" t="str">
        <f>IF(SUM('Sales by Agent'!R549:T549)&gt;0,"YES","NO")</f>
        <v>NO</v>
      </c>
      <c r="U549" s="30" t="str">
        <f>IF(SUM('Sales by Agent'!S549:U549)&gt;0,"YES","NO")</f>
        <v>NO</v>
      </c>
      <c r="V549" s="30" t="str">
        <f>IF(SUM('Sales by Agent'!T549:V549)&gt;0,"YES","NO")</f>
        <v>NO</v>
      </c>
      <c r="W549" s="30" t="str">
        <f>IF(SUM('Sales by Agent'!U549:W549)&gt;0,"YES","NO")</f>
        <v>NO</v>
      </c>
      <c r="X549" s="30" t="str">
        <f>IF(SUM('Sales by Agent'!V549:X549)&gt;0,"YES","NO")</f>
        <v>NO</v>
      </c>
      <c r="Y549" s="30" t="str">
        <f>IF(SUM('Sales by Agent'!W549:Y549)&gt;0,"YES","NO")</f>
        <v>NO</v>
      </c>
      <c r="Z549" s="30" t="str">
        <f>IF(SUM('Sales by Agent'!X549:Z549)&gt;0,"YES","NO")</f>
        <v>NO</v>
      </c>
      <c r="AA549" s="30" t="str">
        <f>IF(SUM('Sales by Agent'!Y549:AA549)&gt;0,"YES","NO")</f>
        <v>NO</v>
      </c>
      <c r="AB549" s="30" t="str">
        <f>IF(SUM('Sales by Agent'!Z549:AB549)&gt;0,"YES","NO")</f>
        <v>NO</v>
      </c>
      <c r="AC549" s="30" t="str">
        <f>IF(SUM('Sales by Agent'!AA549:AC549)&gt;0,"YES","NO")</f>
        <v>NO</v>
      </c>
      <c r="AD549" s="30" t="str">
        <f>IF(SUM('Sales by Agent'!AB549:AD549)&gt;0,"YES","NO")</f>
        <v>NO</v>
      </c>
      <c r="AE549" s="30" t="str">
        <f>IF(SUM('Sales by Agent'!AC549:AE549)&gt;0,"YES","NO")</f>
        <v>NO</v>
      </c>
      <c r="AF549" s="30" t="str">
        <f>IF(SUM('Sales by Agent'!AD549:AF549)&gt;0,"YES","NO")</f>
        <v>NO</v>
      </c>
      <c r="AG549" s="30" t="str">
        <f>IF(SUM('Sales by Agent'!AE549:AG549)&gt;0,"YES","NO")</f>
        <v>YES</v>
      </c>
      <c r="AH549" s="30" t="str">
        <f>IF(SUM('Sales by Agent'!AF549:AH549)&gt;0,"YES","NO")</f>
        <v>YES</v>
      </c>
      <c r="AI549" s="30" t="str">
        <f>IF(SUM('Sales by Agent'!AG549:AI549)&gt;0,"YES","NO")</f>
        <v>YES</v>
      </c>
      <c r="AJ549" s="30" t="str">
        <f>IF(SUM('Sales by Agent'!AH549:AJ549)&gt;0,"YES","NO")</f>
        <v>YES</v>
      </c>
      <c r="AK549" s="30" t="str">
        <f>IF(SUM('Sales by Agent'!AI549:AK549)&gt;0,"YES","NO")</f>
        <v>YES</v>
      </c>
      <c r="AL549" s="30" t="str">
        <f>IF(SUM('Sales by Agent'!AJ549:AL549)&gt;0,"YES","NO")</f>
        <v>YES</v>
      </c>
      <c r="AM549" s="30" t="str">
        <f>IF(SUM('Sales by Agent'!AK549:AM549)&gt;0,"YES","NO")</f>
        <v>NO</v>
      </c>
      <c r="AN549" s="30" t="str">
        <f>IF(SUM('Sales by Agent'!AL549:AN549)&gt;0,"YES","NO")</f>
        <v>NO</v>
      </c>
      <c r="AO549" s="30" t="str">
        <f>IF(SUM('Sales by Agent'!AM549:AO549)&gt;0,"YES","NO")</f>
        <v>NO</v>
      </c>
      <c r="AP549" s="30" t="str">
        <f>IF(SUM('Sales by Agent'!AN549:AP549)&gt;0,"YES","NO")</f>
        <v>YES</v>
      </c>
      <c r="AQ549" s="30" t="str">
        <f>IF(SUM('Sales by Agent'!AO549:AQ549)&gt;0,"YES","NO")</f>
        <v>YES</v>
      </c>
      <c r="AR549" s="30" t="str">
        <f>IF(SUM('Sales by Agent'!AP549:AR549)&gt;0,"YES","NO")</f>
        <v>YES</v>
      </c>
      <c r="AS549" s="30" t="str">
        <f>IF(SUM('Sales by Agent'!AQ549:AS549)&gt;0,"YES","NO")</f>
        <v>YES</v>
      </c>
      <c r="AT549" s="30" t="str">
        <f>IF(SUM('Sales by Agent'!AR549:AT549)&gt;0,"YES","NO")</f>
        <v>YES</v>
      </c>
      <c r="AU549" s="30" t="str">
        <f>IF(SUM('Sales by Agent'!AS549:AU549)&gt;0,"YES","NO")</f>
        <v>YES</v>
      </c>
      <c r="AV549" s="30" t="str">
        <f>IF(SUM('Sales by Agent'!AT549:AV549)&gt;0,"YES","NO")</f>
        <v>YES</v>
      </c>
      <c r="AW549" s="87"/>
      <c r="AX549" t="str">
        <f t="shared" si="90"/>
        <v>NO</v>
      </c>
      <c r="AY549" t="str">
        <f t="shared" si="91"/>
        <v>NO</v>
      </c>
      <c r="AZ549" t="str">
        <f t="shared" si="92"/>
        <v>NO</v>
      </c>
      <c r="BA549" t="str">
        <f t="shared" si="93"/>
        <v>NO</v>
      </c>
      <c r="BB549" t="str">
        <f t="shared" si="94"/>
        <v>NO</v>
      </c>
      <c r="BC549" t="str">
        <f t="shared" si="95"/>
        <v>NO</v>
      </c>
      <c r="BD549" t="str">
        <f t="shared" si="96"/>
        <v>NO</v>
      </c>
      <c r="BE549" t="str">
        <f t="shared" si="97"/>
        <v>NO</v>
      </c>
      <c r="BF549" t="str">
        <f t="shared" si="98"/>
        <v>NEW INACTIVE</v>
      </c>
      <c r="BG549" t="str">
        <f t="shared" si="99"/>
        <v>NO</v>
      </c>
      <c r="BH549" t="str">
        <f t="shared" si="89"/>
        <v>NO</v>
      </c>
    </row>
    <row r="550" spans="1:60">
      <c r="A550" s="564" t="s">
        <v>839</v>
      </c>
      <c r="B550" s="564" t="s">
        <v>2849</v>
      </c>
      <c r="C550" s="564" t="s">
        <v>775</v>
      </c>
      <c r="D550" s="564" t="s">
        <v>956</v>
      </c>
      <c r="E550" s="564" t="s">
        <v>1005</v>
      </c>
      <c r="F550" s="565">
        <v>923950</v>
      </c>
      <c r="G550" s="31"/>
      <c r="H550" s="31"/>
      <c r="I550" s="30" t="str">
        <f>IF(SUM('Sales by Agent'!G550:I550)&gt;0,"YES","NO")</f>
        <v>NO</v>
      </c>
      <c r="J550" s="30" t="str">
        <f>IF(SUM('Sales by Agent'!H550:J550)&gt;0,"YES","NO")</f>
        <v>NO</v>
      </c>
      <c r="K550" s="30" t="str">
        <f>IF(SUM('Sales by Agent'!I550:K550)&gt;0,"YES","NO")</f>
        <v>NO</v>
      </c>
      <c r="L550" s="30" t="str">
        <f>IF(SUM('Sales by Agent'!J550:L550)&gt;0,"YES","NO")</f>
        <v>NO</v>
      </c>
      <c r="M550" s="30" t="str">
        <f>IF(SUM('Sales by Agent'!K550:M550)&gt;0,"YES","NO")</f>
        <v>NO</v>
      </c>
      <c r="N550" s="30" t="str">
        <f>IF(SUM('Sales by Agent'!L550:N550)&gt;0,"YES","NO")</f>
        <v>NO</v>
      </c>
      <c r="O550" s="30" t="str">
        <f>IF(SUM('Sales by Agent'!M550:O550)&gt;0,"YES","NO")</f>
        <v>NO</v>
      </c>
      <c r="P550" s="30" t="str">
        <f>IF(SUM('Sales by Agent'!N550:P550)&gt;0,"YES","NO")</f>
        <v>NO</v>
      </c>
      <c r="Q550" s="30" t="str">
        <f>IF(SUM('Sales by Agent'!O550:Q550)&gt;0,"YES","NO")</f>
        <v>NO</v>
      </c>
      <c r="R550" s="30" t="str">
        <f>IF(SUM('Sales by Agent'!P550:R550)&gt;0,"YES","NO")</f>
        <v>NO</v>
      </c>
      <c r="S550" s="30" t="str">
        <f>IF(SUM('Sales by Agent'!Q550:S550)&gt;0,"YES","NO")</f>
        <v>NO</v>
      </c>
      <c r="T550" s="30" t="str">
        <f>IF(SUM('Sales by Agent'!R550:T550)&gt;0,"YES","NO")</f>
        <v>NO</v>
      </c>
      <c r="U550" s="30" t="str">
        <f>IF(SUM('Sales by Agent'!S550:U550)&gt;0,"YES","NO")</f>
        <v>NO</v>
      </c>
      <c r="V550" s="30" t="str">
        <f>IF(SUM('Sales by Agent'!T550:V550)&gt;0,"YES","NO")</f>
        <v>NO</v>
      </c>
      <c r="W550" s="30" t="str">
        <f>IF(SUM('Sales by Agent'!U550:W550)&gt;0,"YES","NO")</f>
        <v>NO</v>
      </c>
      <c r="X550" s="30" t="str">
        <f>IF(SUM('Sales by Agent'!V550:X550)&gt;0,"YES","NO")</f>
        <v>NO</v>
      </c>
      <c r="Y550" s="30" t="str">
        <f>IF(SUM('Sales by Agent'!W550:Y550)&gt;0,"YES","NO")</f>
        <v>NO</v>
      </c>
      <c r="Z550" s="30" t="str">
        <f>IF(SUM('Sales by Agent'!X550:Z550)&gt;0,"YES","NO")</f>
        <v>NO</v>
      </c>
      <c r="AA550" s="30" t="str">
        <f>IF(SUM('Sales by Agent'!Y550:AA550)&gt;0,"YES","NO")</f>
        <v>NO</v>
      </c>
      <c r="AB550" s="30" t="str">
        <f>IF(SUM('Sales by Agent'!Z550:AB550)&gt;0,"YES","NO")</f>
        <v>NO</v>
      </c>
      <c r="AC550" s="30" t="str">
        <f>IF(SUM('Sales by Agent'!AA550:AC550)&gt;0,"YES","NO")</f>
        <v>NO</v>
      </c>
      <c r="AD550" s="30" t="str">
        <f>IF(SUM('Sales by Agent'!AB550:AD550)&gt;0,"YES","NO")</f>
        <v>YES</v>
      </c>
      <c r="AE550" s="30" t="str">
        <f>IF(SUM('Sales by Agent'!AC550:AE550)&gt;0,"YES","NO")</f>
        <v>YES</v>
      </c>
      <c r="AF550" s="30" t="str">
        <f>IF(SUM('Sales by Agent'!AD550:AF550)&gt;0,"YES","NO")</f>
        <v>YES</v>
      </c>
      <c r="AG550" s="30" t="str">
        <f>IF(SUM('Sales by Agent'!AE550:AG550)&gt;0,"YES","NO")</f>
        <v>YES</v>
      </c>
      <c r="AH550" s="30" t="str">
        <f>IF(SUM('Sales by Agent'!AF550:AH550)&gt;0,"YES","NO")</f>
        <v>YES</v>
      </c>
      <c r="AI550" s="30" t="str">
        <f>IF(SUM('Sales by Agent'!AG550:AI550)&gt;0,"YES","NO")</f>
        <v>YES</v>
      </c>
      <c r="AJ550" s="30" t="str">
        <f>IF(SUM('Sales by Agent'!AH550:AJ550)&gt;0,"YES","NO")</f>
        <v>YES</v>
      </c>
      <c r="AK550" s="30" t="str">
        <f>IF(SUM('Sales by Agent'!AI550:AK550)&gt;0,"YES","NO")</f>
        <v>YES</v>
      </c>
      <c r="AL550" s="30" t="str">
        <f>IF(SUM('Sales by Agent'!AJ550:AL550)&gt;0,"YES","NO")</f>
        <v>YES</v>
      </c>
      <c r="AM550" s="30" t="str">
        <f>IF(SUM('Sales by Agent'!AK550:AM550)&gt;0,"YES","NO")</f>
        <v>YES</v>
      </c>
      <c r="AN550" s="30" t="str">
        <f>IF(SUM('Sales by Agent'!AL550:AN550)&gt;0,"YES","NO")</f>
        <v>YES</v>
      </c>
      <c r="AO550" s="30" t="str">
        <f>IF(SUM('Sales by Agent'!AM550:AO550)&gt;0,"YES","NO")</f>
        <v>YES</v>
      </c>
      <c r="AP550" s="30" t="str">
        <f>IF(SUM('Sales by Agent'!AN550:AP550)&gt;0,"YES","NO")</f>
        <v>YES</v>
      </c>
      <c r="AQ550" s="30" t="str">
        <f>IF(SUM('Sales by Agent'!AO550:AQ550)&gt;0,"YES","NO")</f>
        <v>YES</v>
      </c>
      <c r="AR550" s="30" t="str">
        <f>IF(SUM('Sales by Agent'!AP550:AR550)&gt;0,"YES","NO")</f>
        <v>YES</v>
      </c>
      <c r="AS550" s="30" t="str">
        <f>IF(SUM('Sales by Agent'!AQ550:AS550)&gt;0,"YES","NO")</f>
        <v>YES</v>
      </c>
      <c r="AT550" s="30" t="str">
        <f>IF(SUM('Sales by Agent'!AR550:AT550)&gt;0,"YES","NO")</f>
        <v>YES</v>
      </c>
      <c r="AU550" s="30" t="str">
        <f>IF(SUM('Sales by Agent'!AS550:AU550)&gt;0,"YES","NO")</f>
        <v>YES</v>
      </c>
      <c r="AV550" s="30" t="str">
        <f>IF(SUM('Sales by Agent'!AT550:AV550)&gt;0,"YES","NO")</f>
        <v>YES</v>
      </c>
      <c r="AW550" s="87"/>
      <c r="AX550" t="str">
        <f t="shared" si="90"/>
        <v>NO</v>
      </c>
      <c r="AY550" t="str">
        <f t="shared" si="91"/>
        <v>NO</v>
      </c>
      <c r="AZ550" t="str">
        <f t="shared" si="92"/>
        <v>NO</v>
      </c>
      <c r="BA550" t="str">
        <f t="shared" si="93"/>
        <v>NO</v>
      </c>
      <c r="BB550" t="str">
        <f t="shared" si="94"/>
        <v>NO</v>
      </c>
      <c r="BC550" t="str">
        <f t="shared" si="95"/>
        <v>NO</v>
      </c>
      <c r="BD550" t="str">
        <f t="shared" si="96"/>
        <v>NO</v>
      </c>
      <c r="BE550" t="str">
        <f t="shared" si="97"/>
        <v>NO</v>
      </c>
      <c r="BF550" t="str">
        <f t="shared" si="98"/>
        <v>NO</v>
      </c>
      <c r="BG550" t="str">
        <f t="shared" si="99"/>
        <v>NO</v>
      </c>
      <c r="BH550" t="str">
        <f t="shared" si="89"/>
        <v>NO</v>
      </c>
    </row>
    <row r="551" spans="1:60">
      <c r="A551" s="564" t="s">
        <v>804</v>
      </c>
      <c r="B551" s="564" t="s">
        <v>2850</v>
      </c>
      <c r="C551" s="564" t="s">
        <v>775</v>
      </c>
      <c r="D551" s="564" t="s">
        <v>956</v>
      </c>
      <c r="E551" s="564" t="s">
        <v>1005</v>
      </c>
      <c r="F551" s="565">
        <v>1256000</v>
      </c>
      <c r="G551" s="87"/>
      <c r="H551" s="87"/>
      <c r="I551" s="30" t="str">
        <f>IF(SUM('Sales by Agent'!G551:I551)&gt;0,"YES","NO")</f>
        <v>NO</v>
      </c>
      <c r="J551" s="30" t="str">
        <f>IF(SUM('Sales by Agent'!H551:J551)&gt;0,"YES","NO")</f>
        <v>NO</v>
      </c>
      <c r="K551" s="30" t="str">
        <f>IF(SUM('Sales by Agent'!I551:K551)&gt;0,"YES","NO")</f>
        <v>NO</v>
      </c>
      <c r="L551" s="30" t="str">
        <f>IF(SUM('Sales by Agent'!J551:L551)&gt;0,"YES","NO")</f>
        <v>NO</v>
      </c>
      <c r="M551" s="30" t="str">
        <f>IF(SUM('Sales by Agent'!K551:M551)&gt;0,"YES","NO")</f>
        <v>NO</v>
      </c>
      <c r="N551" s="30" t="str">
        <f>IF(SUM('Sales by Agent'!L551:N551)&gt;0,"YES","NO")</f>
        <v>NO</v>
      </c>
      <c r="O551" s="30" t="str">
        <f>IF(SUM('Sales by Agent'!M551:O551)&gt;0,"YES","NO")</f>
        <v>NO</v>
      </c>
      <c r="P551" s="30" t="str">
        <f>IF(SUM('Sales by Agent'!N551:P551)&gt;0,"YES","NO")</f>
        <v>NO</v>
      </c>
      <c r="Q551" s="30" t="str">
        <f>IF(SUM('Sales by Agent'!O551:Q551)&gt;0,"YES","NO")</f>
        <v>NO</v>
      </c>
      <c r="R551" s="30" t="str">
        <f>IF(SUM('Sales by Agent'!P551:R551)&gt;0,"YES","NO")</f>
        <v>NO</v>
      </c>
      <c r="S551" s="30" t="str">
        <f>IF(SUM('Sales by Agent'!Q551:S551)&gt;0,"YES","NO")</f>
        <v>NO</v>
      </c>
      <c r="T551" s="30" t="str">
        <f>IF(SUM('Sales by Agent'!R551:T551)&gt;0,"YES","NO")</f>
        <v>NO</v>
      </c>
      <c r="U551" s="30" t="str">
        <f>IF(SUM('Sales by Agent'!S551:U551)&gt;0,"YES","NO")</f>
        <v>NO</v>
      </c>
      <c r="V551" s="30" t="str">
        <f>IF(SUM('Sales by Agent'!T551:V551)&gt;0,"YES","NO")</f>
        <v>NO</v>
      </c>
      <c r="W551" s="30" t="str">
        <f>IF(SUM('Sales by Agent'!U551:W551)&gt;0,"YES","NO")</f>
        <v>NO</v>
      </c>
      <c r="X551" s="30" t="str">
        <f>IF(SUM('Sales by Agent'!V551:X551)&gt;0,"YES","NO")</f>
        <v>NO</v>
      </c>
      <c r="Y551" s="30" t="str">
        <f>IF(SUM('Sales by Agent'!W551:Y551)&gt;0,"YES","NO")</f>
        <v>NO</v>
      </c>
      <c r="Z551" s="30" t="str">
        <f>IF(SUM('Sales by Agent'!X551:Z551)&gt;0,"YES","NO")</f>
        <v>NO</v>
      </c>
      <c r="AA551" s="30" t="str">
        <f>IF(SUM('Sales by Agent'!Y551:AA551)&gt;0,"YES","NO")</f>
        <v>NO</v>
      </c>
      <c r="AB551" s="30" t="str">
        <f>IF(SUM('Sales by Agent'!Z551:AB551)&gt;0,"YES","NO")</f>
        <v>NO</v>
      </c>
      <c r="AC551" s="30" t="str">
        <f>IF(SUM('Sales by Agent'!AA551:AC551)&gt;0,"YES","NO")</f>
        <v>NO</v>
      </c>
      <c r="AD551" s="30" t="str">
        <f>IF(SUM('Sales by Agent'!AB551:AD551)&gt;0,"YES","NO")</f>
        <v>NO</v>
      </c>
      <c r="AE551" s="30" t="str">
        <f>IF(SUM('Sales by Agent'!AC551:AE551)&gt;0,"YES","NO")</f>
        <v>NO</v>
      </c>
      <c r="AF551" s="30" t="str">
        <f>IF(SUM('Sales by Agent'!AD551:AF551)&gt;0,"YES","NO")</f>
        <v>NO</v>
      </c>
      <c r="AG551" s="30" t="str">
        <f>IF(SUM('Sales by Agent'!AE551:AG551)&gt;0,"YES","NO")</f>
        <v>YES</v>
      </c>
      <c r="AH551" s="30" t="str">
        <f>IF(SUM('Sales by Agent'!AF551:AH551)&gt;0,"YES","NO")</f>
        <v>YES</v>
      </c>
      <c r="AI551" s="30" t="str">
        <f>IF(SUM('Sales by Agent'!AG551:AI551)&gt;0,"YES","NO")</f>
        <v>YES</v>
      </c>
      <c r="AJ551" s="30" t="str">
        <f>IF(SUM('Sales by Agent'!AH551:AJ551)&gt;0,"YES","NO")</f>
        <v>NO</v>
      </c>
      <c r="AK551" s="30" t="str">
        <f>IF(SUM('Sales by Agent'!AI551:AK551)&gt;0,"YES","NO")</f>
        <v>YES</v>
      </c>
      <c r="AL551" s="30" t="str">
        <f>IF(SUM('Sales by Agent'!AJ551:AL551)&gt;0,"YES","NO")</f>
        <v>YES</v>
      </c>
      <c r="AM551" s="30" t="str">
        <f>IF(SUM('Sales by Agent'!AK551:AM551)&gt;0,"YES","NO")</f>
        <v>YES</v>
      </c>
      <c r="AN551" s="30" t="str">
        <f>IF(SUM('Sales by Agent'!AL551:AN551)&gt;0,"YES","NO")</f>
        <v>YES</v>
      </c>
      <c r="AO551" s="30" t="str">
        <f>IF(SUM('Sales by Agent'!AM551:AO551)&gt;0,"YES","NO")</f>
        <v>NO</v>
      </c>
      <c r="AP551" s="30" t="str">
        <f>IF(SUM('Sales by Agent'!AN551:AP551)&gt;0,"YES","NO")</f>
        <v>NO</v>
      </c>
      <c r="AQ551" s="30" t="str">
        <f>IF(SUM('Sales by Agent'!AO551:AQ551)&gt;0,"YES","NO")</f>
        <v>NO</v>
      </c>
      <c r="AR551" s="30" t="str">
        <f>IF(SUM('Sales by Agent'!AP551:AR551)&gt;0,"YES","NO")</f>
        <v>NO</v>
      </c>
      <c r="AS551" s="30" t="str">
        <f>IF(SUM('Sales by Agent'!AQ551:AS551)&gt;0,"YES","NO")</f>
        <v>NO</v>
      </c>
      <c r="AT551" s="30" t="str">
        <f>IF(SUM('Sales by Agent'!AR551:AT551)&gt;0,"YES","NO")</f>
        <v>NO</v>
      </c>
      <c r="AU551" s="30" t="str">
        <f>IF(SUM('Sales by Agent'!AS551:AU551)&gt;0,"YES","NO")</f>
        <v>NO</v>
      </c>
      <c r="AV551" s="30" t="str">
        <f>IF(SUM('Sales by Agent'!AT551:AV551)&gt;0,"YES","NO")</f>
        <v>NO</v>
      </c>
      <c r="AW551" s="87"/>
      <c r="AX551" t="str">
        <f t="shared" si="90"/>
        <v>NO</v>
      </c>
      <c r="AY551" t="str">
        <f t="shared" si="91"/>
        <v>NO</v>
      </c>
      <c r="AZ551" t="str">
        <f t="shared" si="92"/>
        <v>NO</v>
      </c>
      <c r="BA551" t="str">
        <f t="shared" si="93"/>
        <v>NO</v>
      </c>
      <c r="BB551" t="str">
        <f t="shared" si="94"/>
        <v>NO</v>
      </c>
      <c r="BC551" t="str">
        <f t="shared" si="95"/>
        <v>NEW INACTIVE</v>
      </c>
      <c r="BD551" t="str">
        <f t="shared" si="96"/>
        <v>NO</v>
      </c>
      <c r="BE551" t="str">
        <f t="shared" si="97"/>
        <v>NO</v>
      </c>
      <c r="BF551" t="str">
        <f t="shared" si="98"/>
        <v>NO</v>
      </c>
      <c r="BG551" t="str">
        <f t="shared" si="99"/>
        <v>NO</v>
      </c>
      <c r="BH551" t="str">
        <f t="shared" si="89"/>
        <v>NEW INACTIVE</v>
      </c>
    </row>
    <row r="552" spans="1:60">
      <c r="A552" s="564" t="s">
        <v>906</v>
      </c>
      <c r="B552" s="564" t="s">
        <v>2851</v>
      </c>
      <c r="C552" s="564" t="s">
        <v>775</v>
      </c>
      <c r="D552" s="564" t="s">
        <v>956</v>
      </c>
      <c r="E552" s="564" t="s">
        <v>1005</v>
      </c>
      <c r="F552" s="565">
        <v>61200</v>
      </c>
      <c r="G552" s="31"/>
      <c r="H552" s="31"/>
      <c r="I552" s="30" t="str">
        <f>IF(SUM('Sales by Agent'!G552:I552)&gt;0,"YES","NO")</f>
        <v>NO</v>
      </c>
      <c r="J552" s="30" t="str">
        <f>IF(SUM('Sales by Agent'!H552:J552)&gt;0,"YES","NO")</f>
        <v>NO</v>
      </c>
      <c r="K552" s="30" t="str">
        <f>IF(SUM('Sales by Agent'!I552:K552)&gt;0,"YES","NO")</f>
        <v>NO</v>
      </c>
      <c r="L552" s="30" t="str">
        <f>IF(SUM('Sales by Agent'!J552:L552)&gt;0,"YES","NO")</f>
        <v>NO</v>
      </c>
      <c r="M552" s="30" t="str">
        <f>IF(SUM('Sales by Agent'!K552:M552)&gt;0,"YES","NO")</f>
        <v>NO</v>
      </c>
      <c r="N552" s="30" t="str">
        <f>IF(SUM('Sales by Agent'!L552:N552)&gt;0,"YES","NO")</f>
        <v>NO</v>
      </c>
      <c r="O552" s="30" t="str">
        <f>IF(SUM('Sales by Agent'!M552:O552)&gt;0,"YES","NO")</f>
        <v>NO</v>
      </c>
      <c r="P552" s="30" t="str">
        <f>IF(SUM('Sales by Agent'!N552:P552)&gt;0,"YES","NO")</f>
        <v>NO</v>
      </c>
      <c r="Q552" s="30" t="str">
        <f>IF(SUM('Sales by Agent'!O552:Q552)&gt;0,"YES","NO")</f>
        <v>NO</v>
      </c>
      <c r="R552" s="30" t="str">
        <f>IF(SUM('Sales by Agent'!P552:R552)&gt;0,"YES","NO")</f>
        <v>NO</v>
      </c>
      <c r="S552" s="30" t="str">
        <f>IF(SUM('Sales by Agent'!Q552:S552)&gt;0,"YES","NO")</f>
        <v>NO</v>
      </c>
      <c r="T552" s="30" t="str">
        <f>IF(SUM('Sales by Agent'!R552:T552)&gt;0,"YES","NO")</f>
        <v>NO</v>
      </c>
      <c r="U552" s="30" t="str">
        <f>IF(SUM('Sales by Agent'!S552:U552)&gt;0,"YES","NO")</f>
        <v>NO</v>
      </c>
      <c r="V552" s="30" t="str">
        <f>IF(SUM('Sales by Agent'!T552:V552)&gt;0,"YES","NO")</f>
        <v>NO</v>
      </c>
      <c r="W552" s="30" t="str">
        <f>IF(SUM('Sales by Agent'!U552:W552)&gt;0,"YES","NO")</f>
        <v>NO</v>
      </c>
      <c r="X552" s="30" t="str">
        <f>IF(SUM('Sales by Agent'!V552:X552)&gt;0,"YES","NO")</f>
        <v>NO</v>
      </c>
      <c r="Y552" s="30" t="str">
        <f>IF(SUM('Sales by Agent'!W552:Y552)&gt;0,"YES","NO")</f>
        <v>NO</v>
      </c>
      <c r="Z552" s="30" t="str">
        <f>IF(SUM('Sales by Agent'!X552:Z552)&gt;0,"YES","NO")</f>
        <v>NO</v>
      </c>
      <c r="AA552" s="30" t="str">
        <f>IF(SUM('Sales by Agent'!Y552:AA552)&gt;0,"YES","NO")</f>
        <v>NO</v>
      </c>
      <c r="AB552" s="30" t="str">
        <f>IF(SUM('Sales by Agent'!Z552:AB552)&gt;0,"YES","NO")</f>
        <v>NO</v>
      </c>
      <c r="AC552" s="30" t="str">
        <f>IF(SUM('Sales by Agent'!AA552:AC552)&gt;0,"YES","NO")</f>
        <v>NO</v>
      </c>
      <c r="AD552" s="30" t="str">
        <f>IF(SUM('Sales by Agent'!AB552:AD552)&gt;0,"YES","NO")</f>
        <v>NO</v>
      </c>
      <c r="AE552" s="30" t="str">
        <f>IF(SUM('Sales by Agent'!AC552:AE552)&gt;0,"YES","NO")</f>
        <v>NO</v>
      </c>
      <c r="AF552" s="30" t="str">
        <f>IF(SUM('Sales by Agent'!AD552:AF552)&gt;0,"YES","NO")</f>
        <v>NO</v>
      </c>
      <c r="AG552" s="30" t="str">
        <f>IF(SUM('Sales by Agent'!AE552:AG552)&gt;0,"YES","NO")</f>
        <v>YES</v>
      </c>
      <c r="AH552" s="30" t="str">
        <f>IF(SUM('Sales by Agent'!AF552:AH552)&gt;0,"YES","NO")</f>
        <v>YES</v>
      </c>
      <c r="AI552" s="30" t="str">
        <f>IF(SUM('Sales by Agent'!AG552:AI552)&gt;0,"YES","NO")</f>
        <v>YES</v>
      </c>
      <c r="AJ552" s="30" t="str">
        <f>IF(SUM('Sales by Agent'!AH552:AJ552)&gt;0,"YES","NO")</f>
        <v>NO</v>
      </c>
      <c r="AK552" s="30" t="str">
        <f>IF(SUM('Sales by Agent'!AI552:AK552)&gt;0,"YES","NO")</f>
        <v>NO</v>
      </c>
      <c r="AL552" s="30" t="str">
        <f>IF(SUM('Sales by Agent'!AJ552:AL552)&gt;0,"YES","NO")</f>
        <v>NO</v>
      </c>
      <c r="AM552" s="30" t="str">
        <f>IF(SUM('Sales by Agent'!AK552:AM552)&gt;0,"YES","NO")</f>
        <v>NO</v>
      </c>
      <c r="AN552" s="30" t="str">
        <f>IF(SUM('Sales by Agent'!AL552:AN552)&gt;0,"YES","NO")</f>
        <v>NO</v>
      </c>
      <c r="AO552" s="30" t="str">
        <f>IF(SUM('Sales by Agent'!AM552:AO552)&gt;0,"YES","NO")</f>
        <v>NO</v>
      </c>
      <c r="AP552" s="30" t="str">
        <f>IF(SUM('Sales by Agent'!AN552:AP552)&gt;0,"YES","NO")</f>
        <v>NO</v>
      </c>
      <c r="AQ552" s="30" t="str">
        <f>IF(SUM('Sales by Agent'!AO552:AQ552)&gt;0,"YES","NO")</f>
        <v>NO</v>
      </c>
      <c r="AR552" s="30" t="str">
        <f>IF(SUM('Sales by Agent'!AP552:AR552)&gt;0,"YES","NO")</f>
        <v>NO</v>
      </c>
      <c r="AS552" s="30" t="str">
        <f>IF(SUM('Sales by Agent'!AQ552:AS552)&gt;0,"YES","NO")</f>
        <v>NO</v>
      </c>
      <c r="AT552" s="30" t="str">
        <f>IF(SUM('Sales by Agent'!AR552:AT552)&gt;0,"YES","NO")</f>
        <v>NO</v>
      </c>
      <c r="AU552" s="30" t="str">
        <f>IF(SUM('Sales by Agent'!AS552:AU552)&gt;0,"YES","NO")</f>
        <v>NO</v>
      </c>
      <c r="AV552" s="30" t="str">
        <f>IF(SUM('Sales by Agent'!AT552:AV552)&gt;0,"YES","NO")</f>
        <v>NO</v>
      </c>
      <c r="AW552" s="87"/>
      <c r="AX552" t="str">
        <f t="shared" si="90"/>
        <v>NO</v>
      </c>
      <c r="AY552" t="str">
        <f t="shared" si="91"/>
        <v>NO</v>
      </c>
      <c r="AZ552" t="str">
        <f t="shared" si="92"/>
        <v>NO</v>
      </c>
      <c r="BA552" t="str">
        <f t="shared" si="93"/>
        <v>NO</v>
      </c>
      <c r="BB552" t="str">
        <f t="shared" si="94"/>
        <v>NO</v>
      </c>
      <c r="BC552" t="str">
        <f t="shared" si="95"/>
        <v>NEW INACTIVE</v>
      </c>
      <c r="BD552" t="str">
        <f t="shared" si="96"/>
        <v>NO</v>
      </c>
      <c r="BE552" t="str">
        <f t="shared" si="97"/>
        <v>NO</v>
      </c>
      <c r="BF552" t="str">
        <f t="shared" si="98"/>
        <v>NO</v>
      </c>
      <c r="BG552" t="str">
        <f t="shared" si="99"/>
        <v>NO</v>
      </c>
      <c r="BH552" t="str">
        <f t="shared" si="89"/>
        <v>NO</v>
      </c>
    </row>
    <row r="553" spans="1:60">
      <c r="A553" s="564" t="s">
        <v>918</v>
      </c>
      <c r="B553" s="564" t="s">
        <v>2852</v>
      </c>
      <c r="C553" s="564" t="s">
        <v>775</v>
      </c>
      <c r="D553" s="564" t="s">
        <v>956</v>
      </c>
      <c r="E553" s="564" t="s">
        <v>1005</v>
      </c>
      <c r="F553" s="565">
        <v>262800</v>
      </c>
      <c r="G553" s="87"/>
      <c r="H553" s="87"/>
      <c r="I553" s="30" t="str">
        <f>IF(SUM('Sales by Agent'!G553:I553)&gt;0,"YES","NO")</f>
        <v>NO</v>
      </c>
      <c r="J553" s="30" t="str">
        <f>IF(SUM('Sales by Agent'!H553:J553)&gt;0,"YES","NO")</f>
        <v>NO</v>
      </c>
      <c r="K553" s="30" t="str">
        <f>IF(SUM('Sales by Agent'!I553:K553)&gt;0,"YES","NO")</f>
        <v>NO</v>
      </c>
      <c r="L553" s="30" t="str">
        <f>IF(SUM('Sales by Agent'!J553:L553)&gt;0,"YES","NO")</f>
        <v>NO</v>
      </c>
      <c r="M553" s="30" t="str">
        <f>IF(SUM('Sales by Agent'!K553:M553)&gt;0,"YES","NO")</f>
        <v>NO</v>
      </c>
      <c r="N553" s="30" t="str">
        <f>IF(SUM('Sales by Agent'!L553:N553)&gt;0,"YES","NO")</f>
        <v>NO</v>
      </c>
      <c r="O553" s="30" t="str">
        <f>IF(SUM('Sales by Agent'!M553:O553)&gt;0,"YES","NO")</f>
        <v>NO</v>
      </c>
      <c r="P553" s="30" t="str">
        <f>IF(SUM('Sales by Agent'!N553:P553)&gt;0,"YES","NO")</f>
        <v>NO</v>
      </c>
      <c r="Q553" s="30" t="str">
        <f>IF(SUM('Sales by Agent'!O553:Q553)&gt;0,"YES","NO")</f>
        <v>NO</v>
      </c>
      <c r="R553" s="30" t="str">
        <f>IF(SUM('Sales by Agent'!P553:R553)&gt;0,"YES","NO")</f>
        <v>NO</v>
      </c>
      <c r="S553" s="30" t="str">
        <f>IF(SUM('Sales by Agent'!Q553:S553)&gt;0,"YES","NO")</f>
        <v>NO</v>
      </c>
      <c r="T553" s="30" t="str">
        <f>IF(SUM('Sales by Agent'!R553:T553)&gt;0,"YES","NO")</f>
        <v>NO</v>
      </c>
      <c r="U553" s="30" t="str">
        <f>IF(SUM('Sales by Agent'!S553:U553)&gt;0,"YES","NO")</f>
        <v>NO</v>
      </c>
      <c r="V553" s="30" t="str">
        <f>IF(SUM('Sales by Agent'!T553:V553)&gt;0,"YES","NO")</f>
        <v>NO</v>
      </c>
      <c r="W553" s="30" t="str">
        <f>IF(SUM('Sales by Agent'!U553:W553)&gt;0,"YES","NO")</f>
        <v>NO</v>
      </c>
      <c r="X553" s="30" t="str">
        <f>IF(SUM('Sales by Agent'!V553:X553)&gt;0,"YES","NO")</f>
        <v>NO</v>
      </c>
      <c r="Y553" s="30" t="str">
        <f>IF(SUM('Sales by Agent'!W553:Y553)&gt;0,"YES","NO")</f>
        <v>NO</v>
      </c>
      <c r="Z553" s="30" t="str">
        <f>IF(SUM('Sales by Agent'!X553:Z553)&gt;0,"YES","NO")</f>
        <v>NO</v>
      </c>
      <c r="AA553" s="30" t="str">
        <f>IF(SUM('Sales by Agent'!Y553:AA553)&gt;0,"YES","NO")</f>
        <v>NO</v>
      </c>
      <c r="AB553" s="30" t="str">
        <f>IF(SUM('Sales by Agent'!Z553:AB553)&gt;0,"YES","NO")</f>
        <v>NO</v>
      </c>
      <c r="AC553" s="30" t="str">
        <f>IF(SUM('Sales by Agent'!AA553:AC553)&gt;0,"YES","NO")</f>
        <v>NO</v>
      </c>
      <c r="AD553" s="30" t="str">
        <f>IF(SUM('Sales by Agent'!AB553:AD553)&gt;0,"YES","NO")</f>
        <v>YES</v>
      </c>
      <c r="AE553" s="30" t="str">
        <f>IF(SUM('Sales by Agent'!AC553:AE553)&gt;0,"YES","NO")</f>
        <v>YES</v>
      </c>
      <c r="AF553" s="30" t="str">
        <f>IF(SUM('Sales by Agent'!AD553:AF553)&gt;0,"YES","NO")</f>
        <v>YES</v>
      </c>
      <c r="AG553" s="30" t="str">
        <f>IF(SUM('Sales by Agent'!AE553:AG553)&gt;0,"YES","NO")</f>
        <v>YES</v>
      </c>
      <c r="AH553" s="30" t="str">
        <f>IF(SUM('Sales by Agent'!AF553:AH553)&gt;0,"YES","NO")</f>
        <v>YES</v>
      </c>
      <c r="AI553" s="30" t="str">
        <f>IF(SUM('Sales by Agent'!AG553:AI553)&gt;0,"YES","NO")</f>
        <v>YES</v>
      </c>
      <c r="AJ553" s="30" t="str">
        <f>IF(SUM('Sales by Agent'!AH553:AJ553)&gt;0,"YES","NO")</f>
        <v>YES</v>
      </c>
      <c r="AK553" s="30" t="str">
        <f>IF(SUM('Sales by Agent'!AI553:AK553)&gt;0,"YES","NO")</f>
        <v>YES</v>
      </c>
      <c r="AL553" s="30" t="str">
        <f>IF(SUM('Sales by Agent'!AJ553:AL553)&gt;0,"YES","NO")</f>
        <v>YES</v>
      </c>
      <c r="AM553" s="30" t="str">
        <f>IF(SUM('Sales by Agent'!AK553:AM553)&gt;0,"YES","NO")</f>
        <v>YES</v>
      </c>
      <c r="AN553" s="30" t="str">
        <f>IF(SUM('Sales by Agent'!AL553:AN553)&gt;0,"YES","NO")</f>
        <v>YES</v>
      </c>
      <c r="AO553" s="30" t="str">
        <f>IF(SUM('Sales by Agent'!AM553:AO553)&gt;0,"YES","NO")</f>
        <v>YES</v>
      </c>
      <c r="AP553" s="30" t="str">
        <f>IF(SUM('Sales by Agent'!AN553:AP553)&gt;0,"YES","NO")</f>
        <v>YES</v>
      </c>
      <c r="AQ553" s="30" t="str">
        <f>IF(SUM('Sales by Agent'!AO553:AQ553)&gt;0,"YES","NO")</f>
        <v>NO</v>
      </c>
      <c r="AR553" s="30" t="str">
        <f>IF(SUM('Sales by Agent'!AP553:AR553)&gt;0,"YES","NO")</f>
        <v>NO</v>
      </c>
      <c r="AS553" s="30" t="str">
        <f>IF(SUM('Sales by Agent'!AQ553:AS553)&gt;0,"YES","NO")</f>
        <v>NO</v>
      </c>
      <c r="AT553" s="30" t="str">
        <f>IF(SUM('Sales by Agent'!AR553:AT553)&gt;0,"YES","NO")</f>
        <v>YES</v>
      </c>
      <c r="AU553" s="30" t="str">
        <f>IF(SUM('Sales by Agent'!AS553:AU553)&gt;0,"YES","NO")</f>
        <v>YES</v>
      </c>
      <c r="AV553" s="30" t="str">
        <f>IF(SUM('Sales by Agent'!AT553:AV553)&gt;0,"YES","NO")</f>
        <v>YES</v>
      </c>
      <c r="AW553" s="87"/>
      <c r="AX553" t="str">
        <f t="shared" si="90"/>
        <v>NO</v>
      </c>
      <c r="AY553" t="str">
        <f t="shared" si="91"/>
        <v>NO</v>
      </c>
      <c r="AZ553" t="str">
        <f t="shared" si="92"/>
        <v>NO</v>
      </c>
      <c r="BA553" t="str">
        <f t="shared" si="93"/>
        <v>NO</v>
      </c>
      <c r="BB553" t="str">
        <f t="shared" si="94"/>
        <v>NO</v>
      </c>
      <c r="BC553" t="str">
        <f t="shared" si="95"/>
        <v>NO</v>
      </c>
      <c r="BD553" t="str">
        <f t="shared" si="96"/>
        <v>NO</v>
      </c>
      <c r="BE553" t="str">
        <f t="shared" si="97"/>
        <v>NO</v>
      </c>
      <c r="BF553" t="str">
        <f t="shared" si="98"/>
        <v>NO</v>
      </c>
      <c r="BG553" t="str">
        <f t="shared" si="99"/>
        <v>NO</v>
      </c>
      <c r="BH553" t="str">
        <f t="shared" si="89"/>
        <v>NO</v>
      </c>
    </row>
    <row r="554" spans="1:60">
      <c r="A554" s="564" t="s">
        <v>812</v>
      </c>
      <c r="B554" s="564" t="s">
        <v>2853</v>
      </c>
      <c r="C554" s="564" t="s">
        <v>775</v>
      </c>
      <c r="D554" s="564" t="s">
        <v>956</v>
      </c>
      <c r="E554" s="564" t="s">
        <v>1005</v>
      </c>
      <c r="F554" s="565">
        <v>697180</v>
      </c>
      <c r="G554" s="31"/>
      <c r="H554" s="31"/>
      <c r="I554" s="30" t="str">
        <f>IF(SUM('Sales by Agent'!G554:I554)&gt;0,"YES","NO")</f>
        <v>NO</v>
      </c>
      <c r="J554" s="30" t="str">
        <f>IF(SUM('Sales by Agent'!H554:J554)&gt;0,"YES","NO")</f>
        <v>NO</v>
      </c>
      <c r="K554" s="30" t="str">
        <f>IF(SUM('Sales by Agent'!I554:K554)&gt;0,"YES","NO")</f>
        <v>NO</v>
      </c>
      <c r="L554" s="30" t="str">
        <f>IF(SUM('Sales by Agent'!J554:L554)&gt;0,"YES","NO")</f>
        <v>NO</v>
      </c>
      <c r="M554" s="30" t="str">
        <f>IF(SUM('Sales by Agent'!K554:M554)&gt;0,"YES","NO")</f>
        <v>NO</v>
      </c>
      <c r="N554" s="30" t="str">
        <f>IF(SUM('Sales by Agent'!L554:N554)&gt;0,"YES","NO")</f>
        <v>NO</v>
      </c>
      <c r="O554" s="30" t="str">
        <f>IF(SUM('Sales by Agent'!M554:O554)&gt;0,"YES","NO")</f>
        <v>NO</v>
      </c>
      <c r="P554" s="30" t="str">
        <f>IF(SUM('Sales by Agent'!N554:P554)&gt;0,"YES","NO")</f>
        <v>NO</v>
      </c>
      <c r="Q554" s="30" t="str">
        <f>IF(SUM('Sales by Agent'!O554:Q554)&gt;0,"YES","NO")</f>
        <v>NO</v>
      </c>
      <c r="R554" s="30" t="str">
        <f>IF(SUM('Sales by Agent'!P554:R554)&gt;0,"YES","NO")</f>
        <v>NO</v>
      </c>
      <c r="S554" s="30" t="str">
        <f>IF(SUM('Sales by Agent'!Q554:S554)&gt;0,"YES","NO")</f>
        <v>NO</v>
      </c>
      <c r="T554" s="30" t="str">
        <f>IF(SUM('Sales by Agent'!R554:T554)&gt;0,"YES","NO")</f>
        <v>NO</v>
      </c>
      <c r="U554" s="30" t="str">
        <f>IF(SUM('Sales by Agent'!S554:U554)&gt;0,"YES","NO")</f>
        <v>NO</v>
      </c>
      <c r="V554" s="30" t="str">
        <f>IF(SUM('Sales by Agent'!T554:V554)&gt;0,"YES","NO")</f>
        <v>NO</v>
      </c>
      <c r="W554" s="30" t="str">
        <f>IF(SUM('Sales by Agent'!U554:W554)&gt;0,"YES","NO")</f>
        <v>NO</v>
      </c>
      <c r="X554" s="30" t="str">
        <f>IF(SUM('Sales by Agent'!V554:X554)&gt;0,"YES","NO")</f>
        <v>NO</v>
      </c>
      <c r="Y554" s="30" t="str">
        <f>IF(SUM('Sales by Agent'!W554:Y554)&gt;0,"YES","NO")</f>
        <v>NO</v>
      </c>
      <c r="Z554" s="30" t="str">
        <f>IF(SUM('Sales by Agent'!X554:Z554)&gt;0,"YES","NO")</f>
        <v>NO</v>
      </c>
      <c r="AA554" s="30" t="str">
        <f>IF(SUM('Sales by Agent'!Y554:AA554)&gt;0,"YES","NO")</f>
        <v>NO</v>
      </c>
      <c r="AB554" s="30" t="str">
        <f>IF(SUM('Sales by Agent'!Z554:AB554)&gt;0,"YES","NO")</f>
        <v>NO</v>
      </c>
      <c r="AC554" s="30" t="str">
        <f>IF(SUM('Sales by Agent'!AA554:AC554)&gt;0,"YES","NO")</f>
        <v>NO</v>
      </c>
      <c r="AD554" s="30" t="str">
        <f>IF(SUM('Sales by Agent'!AB554:AD554)&gt;0,"YES","NO")</f>
        <v>NO</v>
      </c>
      <c r="AE554" s="30" t="str">
        <f>IF(SUM('Sales by Agent'!AC554:AE554)&gt;0,"YES","NO")</f>
        <v>YES</v>
      </c>
      <c r="AF554" s="30" t="str">
        <f>IF(SUM('Sales by Agent'!AD554:AF554)&gt;0,"YES","NO")</f>
        <v>YES</v>
      </c>
      <c r="AG554" s="30" t="str">
        <f>IF(SUM('Sales by Agent'!AE554:AG554)&gt;0,"YES","NO")</f>
        <v>YES</v>
      </c>
      <c r="AH554" s="30" t="str">
        <f>IF(SUM('Sales by Agent'!AF554:AH554)&gt;0,"YES","NO")</f>
        <v>YES</v>
      </c>
      <c r="AI554" s="30" t="str">
        <f>IF(SUM('Sales by Agent'!AG554:AI554)&gt;0,"YES","NO")</f>
        <v>YES</v>
      </c>
      <c r="AJ554" s="30" t="str">
        <f>IF(SUM('Sales by Agent'!AH554:AJ554)&gt;0,"YES","NO")</f>
        <v>NO</v>
      </c>
      <c r="AK554" s="30" t="str">
        <f>IF(SUM('Sales by Agent'!AI554:AK554)&gt;0,"YES","NO")</f>
        <v>NO</v>
      </c>
      <c r="AL554" s="30" t="str">
        <f>IF(SUM('Sales by Agent'!AJ554:AL554)&gt;0,"YES","NO")</f>
        <v>NO</v>
      </c>
      <c r="AM554" s="30" t="str">
        <f>IF(SUM('Sales by Agent'!AK554:AM554)&gt;0,"YES","NO")</f>
        <v>NO</v>
      </c>
      <c r="AN554" s="30" t="str">
        <f>IF(SUM('Sales by Agent'!AL554:AN554)&gt;0,"YES","NO")</f>
        <v>NO</v>
      </c>
      <c r="AO554" s="30" t="str">
        <f>IF(SUM('Sales by Agent'!AM554:AO554)&gt;0,"YES","NO")</f>
        <v>NO</v>
      </c>
      <c r="AP554" s="30" t="str">
        <f>IF(SUM('Sales by Agent'!AN554:AP554)&gt;0,"YES","NO")</f>
        <v>NO</v>
      </c>
      <c r="AQ554" s="30" t="str">
        <f>IF(SUM('Sales by Agent'!AO554:AQ554)&gt;0,"YES","NO")</f>
        <v>NO</v>
      </c>
      <c r="AR554" s="30" t="str">
        <f>IF(SUM('Sales by Agent'!AP554:AR554)&gt;0,"YES","NO")</f>
        <v>YES</v>
      </c>
      <c r="AS554" s="30" t="str">
        <f>IF(SUM('Sales by Agent'!AQ554:AS554)&gt;0,"YES","NO")</f>
        <v>YES</v>
      </c>
      <c r="AT554" s="30" t="str">
        <f>IF(SUM('Sales by Agent'!AR554:AT554)&gt;0,"YES","NO")</f>
        <v>YES</v>
      </c>
      <c r="AU554" s="30" t="str">
        <f>IF(SUM('Sales by Agent'!AS554:AU554)&gt;0,"YES","NO")</f>
        <v>YES</v>
      </c>
      <c r="AV554" s="30" t="str">
        <f>IF(SUM('Sales by Agent'!AT554:AV554)&gt;0,"YES","NO")</f>
        <v>YES</v>
      </c>
      <c r="AW554" s="87"/>
      <c r="AX554" t="str">
        <f t="shared" si="90"/>
        <v>NO</v>
      </c>
      <c r="AY554" t="str">
        <f t="shared" si="91"/>
        <v>NO</v>
      </c>
      <c r="AZ554" t="str">
        <f t="shared" si="92"/>
        <v>NO</v>
      </c>
      <c r="BA554" t="str">
        <f t="shared" si="93"/>
        <v>NO</v>
      </c>
      <c r="BB554" t="str">
        <f t="shared" si="94"/>
        <v>NO</v>
      </c>
      <c r="BC554" t="str">
        <f t="shared" si="95"/>
        <v>NEW INACTIVE</v>
      </c>
      <c r="BD554" t="str">
        <f t="shared" si="96"/>
        <v>NO</v>
      </c>
      <c r="BE554" t="str">
        <f t="shared" si="97"/>
        <v>NO</v>
      </c>
      <c r="BF554" t="str">
        <f t="shared" si="98"/>
        <v>NO</v>
      </c>
      <c r="BG554" t="str">
        <f t="shared" si="99"/>
        <v>NO</v>
      </c>
      <c r="BH554" t="str">
        <f t="shared" si="89"/>
        <v>NO</v>
      </c>
    </row>
    <row r="555" spans="1:60">
      <c r="A555" s="564" t="s">
        <v>857</v>
      </c>
      <c r="B555" s="564" t="s">
        <v>2854</v>
      </c>
      <c r="C555" s="564" t="s">
        <v>775</v>
      </c>
      <c r="D555" s="564" t="s">
        <v>956</v>
      </c>
      <c r="E555" s="564" t="s">
        <v>1005</v>
      </c>
      <c r="F555" s="565">
        <v>2640850</v>
      </c>
      <c r="G555" s="31"/>
      <c r="H555" s="31"/>
      <c r="I555" s="30" t="str">
        <f>IF(SUM('Sales by Agent'!G555:I555)&gt;0,"YES","NO")</f>
        <v>NO</v>
      </c>
      <c r="J555" s="30" t="str">
        <f>IF(SUM('Sales by Agent'!H555:J555)&gt;0,"YES","NO")</f>
        <v>NO</v>
      </c>
      <c r="K555" s="30" t="str">
        <f>IF(SUM('Sales by Agent'!I555:K555)&gt;0,"YES","NO")</f>
        <v>NO</v>
      </c>
      <c r="L555" s="30" t="str">
        <f>IF(SUM('Sales by Agent'!J555:L555)&gt;0,"YES","NO")</f>
        <v>NO</v>
      </c>
      <c r="M555" s="30" t="str">
        <f>IF(SUM('Sales by Agent'!K555:M555)&gt;0,"YES","NO")</f>
        <v>NO</v>
      </c>
      <c r="N555" s="30" t="str">
        <f>IF(SUM('Sales by Agent'!L555:N555)&gt;0,"YES","NO")</f>
        <v>NO</v>
      </c>
      <c r="O555" s="30" t="str">
        <f>IF(SUM('Sales by Agent'!M555:O555)&gt;0,"YES","NO")</f>
        <v>NO</v>
      </c>
      <c r="P555" s="30" t="str">
        <f>IF(SUM('Sales by Agent'!N555:P555)&gt;0,"YES","NO")</f>
        <v>NO</v>
      </c>
      <c r="Q555" s="30" t="str">
        <f>IF(SUM('Sales by Agent'!O555:Q555)&gt;0,"YES","NO")</f>
        <v>NO</v>
      </c>
      <c r="R555" s="30" t="str">
        <f>IF(SUM('Sales by Agent'!P555:R555)&gt;0,"YES","NO")</f>
        <v>NO</v>
      </c>
      <c r="S555" s="30" t="str">
        <f>IF(SUM('Sales by Agent'!Q555:S555)&gt;0,"YES","NO")</f>
        <v>NO</v>
      </c>
      <c r="T555" s="30" t="str">
        <f>IF(SUM('Sales by Agent'!R555:T555)&gt;0,"YES","NO")</f>
        <v>NO</v>
      </c>
      <c r="U555" s="30" t="str">
        <f>IF(SUM('Sales by Agent'!S555:U555)&gt;0,"YES","NO")</f>
        <v>NO</v>
      </c>
      <c r="V555" s="30" t="str">
        <f>IF(SUM('Sales by Agent'!T555:V555)&gt;0,"YES","NO")</f>
        <v>NO</v>
      </c>
      <c r="W555" s="30" t="str">
        <f>IF(SUM('Sales by Agent'!U555:W555)&gt;0,"YES","NO")</f>
        <v>NO</v>
      </c>
      <c r="X555" s="30" t="str">
        <f>IF(SUM('Sales by Agent'!V555:X555)&gt;0,"YES","NO")</f>
        <v>NO</v>
      </c>
      <c r="Y555" s="30" t="str">
        <f>IF(SUM('Sales by Agent'!W555:Y555)&gt;0,"YES","NO")</f>
        <v>NO</v>
      </c>
      <c r="Z555" s="30" t="str">
        <f>IF(SUM('Sales by Agent'!X555:Z555)&gt;0,"YES","NO")</f>
        <v>NO</v>
      </c>
      <c r="AA555" s="30" t="str">
        <f>IF(SUM('Sales by Agent'!Y555:AA555)&gt;0,"YES","NO")</f>
        <v>NO</v>
      </c>
      <c r="AB555" s="30" t="str">
        <f>IF(SUM('Sales by Agent'!Z555:AB555)&gt;0,"YES","NO")</f>
        <v>NO</v>
      </c>
      <c r="AC555" s="30" t="str">
        <f>IF(SUM('Sales by Agent'!AA555:AC555)&gt;0,"YES","NO")</f>
        <v>NO</v>
      </c>
      <c r="AD555" s="30" t="str">
        <f>IF(SUM('Sales by Agent'!AB555:AD555)&gt;0,"YES","NO")</f>
        <v>NO</v>
      </c>
      <c r="AE555" s="30" t="str">
        <f>IF(SUM('Sales by Agent'!AC555:AE555)&gt;0,"YES","NO")</f>
        <v>NO</v>
      </c>
      <c r="AF555" s="30" t="str">
        <f>IF(SUM('Sales by Agent'!AD555:AF555)&gt;0,"YES","NO")</f>
        <v>YES</v>
      </c>
      <c r="AG555" s="30" t="str">
        <f>IF(SUM('Sales by Agent'!AE555:AG555)&gt;0,"YES","NO")</f>
        <v>YES</v>
      </c>
      <c r="AH555" s="30" t="str">
        <f>IF(SUM('Sales by Agent'!AF555:AH555)&gt;0,"YES","NO")</f>
        <v>YES</v>
      </c>
      <c r="AI555" s="30" t="str">
        <f>IF(SUM('Sales by Agent'!AG555:AI555)&gt;0,"YES","NO")</f>
        <v>YES</v>
      </c>
      <c r="AJ555" s="30" t="str">
        <f>IF(SUM('Sales by Agent'!AH555:AJ555)&gt;0,"YES","NO")</f>
        <v>YES</v>
      </c>
      <c r="AK555" s="30" t="str">
        <f>IF(SUM('Sales by Agent'!AI555:AK555)&gt;0,"YES","NO")</f>
        <v>YES</v>
      </c>
      <c r="AL555" s="30" t="str">
        <f>IF(SUM('Sales by Agent'!AJ555:AL555)&gt;0,"YES","NO")</f>
        <v>YES</v>
      </c>
      <c r="AM555" s="30" t="str">
        <f>IF(SUM('Sales by Agent'!AK555:AM555)&gt;0,"YES","NO")</f>
        <v>YES</v>
      </c>
      <c r="AN555" s="30" t="str">
        <f>IF(SUM('Sales by Agent'!AL555:AN555)&gt;0,"YES","NO")</f>
        <v>YES</v>
      </c>
      <c r="AO555" s="30" t="str">
        <f>IF(SUM('Sales by Agent'!AM555:AO555)&gt;0,"YES","NO")</f>
        <v>YES</v>
      </c>
      <c r="AP555" s="30" t="str">
        <f>IF(SUM('Sales by Agent'!AN555:AP555)&gt;0,"YES","NO")</f>
        <v>YES</v>
      </c>
      <c r="AQ555" s="30" t="str">
        <f>IF(SUM('Sales by Agent'!AO555:AQ555)&gt;0,"YES","NO")</f>
        <v>NO</v>
      </c>
      <c r="AR555" s="30" t="str">
        <f>IF(SUM('Sales by Agent'!AP555:AR555)&gt;0,"YES","NO")</f>
        <v>NO</v>
      </c>
      <c r="AS555" s="30" t="str">
        <f>IF(SUM('Sales by Agent'!AQ555:AS555)&gt;0,"YES","NO")</f>
        <v>NO</v>
      </c>
      <c r="AT555" s="30" t="str">
        <f>IF(SUM('Sales by Agent'!AR555:AT555)&gt;0,"YES","NO")</f>
        <v>NO</v>
      </c>
      <c r="AU555" s="30" t="str">
        <f>IF(SUM('Sales by Agent'!AS555:AU555)&gt;0,"YES","NO")</f>
        <v>YES</v>
      </c>
      <c r="AV555" s="30" t="str">
        <f>IF(SUM('Sales by Agent'!AT555:AV555)&gt;0,"YES","NO")</f>
        <v>YES</v>
      </c>
      <c r="AW555" s="87"/>
      <c r="AX555" t="str">
        <f t="shared" si="90"/>
        <v>NO</v>
      </c>
      <c r="AY555" t="str">
        <f t="shared" si="91"/>
        <v>NO</v>
      </c>
      <c r="AZ555" t="str">
        <f t="shared" si="92"/>
        <v>NO</v>
      </c>
      <c r="BA555" t="str">
        <f t="shared" si="93"/>
        <v>NO</v>
      </c>
      <c r="BB555" t="str">
        <f t="shared" si="94"/>
        <v>NO</v>
      </c>
      <c r="BC555" t="str">
        <f t="shared" si="95"/>
        <v>NO</v>
      </c>
      <c r="BD555" t="str">
        <f t="shared" si="96"/>
        <v>NO</v>
      </c>
      <c r="BE555" t="str">
        <f t="shared" si="97"/>
        <v>NO</v>
      </c>
      <c r="BF555" t="str">
        <f t="shared" si="98"/>
        <v>NO</v>
      </c>
      <c r="BG555" t="str">
        <f t="shared" si="99"/>
        <v>NO</v>
      </c>
      <c r="BH555" t="str">
        <f t="shared" si="89"/>
        <v>NO</v>
      </c>
    </row>
    <row r="556" spans="1:60">
      <c r="A556" s="564" t="s">
        <v>1206</v>
      </c>
      <c r="B556" s="564" t="s">
        <v>2855</v>
      </c>
      <c r="C556" s="564" t="s">
        <v>775</v>
      </c>
      <c r="D556" s="564" t="s">
        <v>956</v>
      </c>
      <c r="E556" s="564" t="s">
        <v>1005</v>
      </c>
      <c r="F556" s="565">
        <v>2803450</v>
      </c>
      <c r="G556" s="31"/>
      <c r="H556" s="31"/>
      <c r="I556" s="30" t="str">
        <f>IF(SUM('Sales by Agent'!G556:I556)&gt;0,"YES","NO")</f>
        <v>NO</v>
      </c>
      <c r="J556" s="30" t="str">
        <f>IF(SUM('Sales by Agent'!H556:J556)&gt;0,"YES","NO")</f>
        <v>NO</v>
      </c>
      <c r="K556" s="30" t="str">
        <f>IF(SUM('Sales by Agent'!I556:K556)&gt;0,"YES","NO")</f>
        <v>NO</v>
      </c>
      <c r="L556" s="30" t="str">
        <f>IF(SUM('Sales by Agent'!J556:L556)&gt;0,"YES","NO")</f>
        <v>NO</v>
      </c>
      <c r="M556" s="30" t="str">
        <f>IF(SUM('Sales by Agent'!K556:M556)&gt;0,"YES","NO")</f>
        <v>NO</v>
      </c>
      <c r="N556" s="30" t="str">
        <f>IF(SUM('Sales by Agent'!L556:N556)&gt;0,"YES","NO")</f>
        <v>NO</v>
      </c>
      <c r="O556" s="30" t="str">
        <f>IF(SUM('Sales by Agent'!M556:O556)&gt;0,"YES","NO")</f>
        <v>NO</v>
      </c>
      <c r="P556" s="30" t="str">
        <f>IF(SUM('Sales by Agent'!N556:P556)&gt;0,"YES","NO")</f>
        <v>NO</v>
      </c>
      <c r="Q556" s="30" t="str">
        <f>IF(SUM('Sales by Agent'!O556:Q556)&gt;0,"YES","NO")</f>
        <v>NO</v>
      </c>
      <c r="R556" s="30" t="str">
        <f>IF(SUM('Sales by Agent'!P556:R556)&gt;0,"YES","NO")</f>
        <v>NO</v>
      </c>
      <c r="S556" s="30" t="str">
        <f>IF(SUM('Sales by Agent'!Q556:S556)&gt;0,"YES","NO")</f>
        <v>NO</v>
      </c>
      <c r="T556" s="30" t="str">
        <f>IF(SUM('Sales by Agent'!R556:T556)&gt;0,"YES","NO")</f>
        <v>NO</v>
      </c>
      <c r="U556" s="30" t="str">
        <f>IF(SUM('Sales by Agent'!S556:U556)&gt;0,"YES","NO")</f>
        <v>NO</v>
      </c>
      <c r="V556" s="30" t="str">
        <f>IF(SUM('Sales by Agent'!T556:V556)&gt;0,"YES","NO")</f>
        <v>NO</v>
      </c>
      <c r="W556" s="30" t="str">
        <f>IF(SUM('Sales by Agent'!U556:W556)&gt;0,"YES","NO")</f>
        <v>NO</v>
      </c>
      <c r="X556" s="30" t="str">
        <f>IF(SUM('Sales by Agent'!V556:X556)&gt;0,"YES","NO")</f>
        <v>NO</v>
      </c>
      <c r="Y556" s="30" t="str">
        <f>IF(SUM('Sales by Agent'!W556:Y556)&gt;0,"YES","NO")</f>
        <v>NO</v>
      </c>
      <c r="Z556" s="30" t="str">
        <f>IF(SUM('Sales by Agent'!X556:Z556)&gt;0,"YES","NO")</f>
        <v>NO</v>
      </c>
      <c r="AA556" s="30" t="str">
        <f>IF(SUM('Sales by Agent'!Y556:AA556)&gt;0,"YES","NO")</f>
        <v>NO</v>
      </c>
      <c r="AB556" s="30" t="str">
        <f>IF(SUM('Sales by Agent'!Z556:AB556)&gt;0,"YES","NO")</f>
        <v>NO</v>
      </c>
      <c r="AC556" s="30" t="str">
        <f>IF(SUM('Sales by Agent'!AA556:AC556)&gt;0,"YES","NO")</f>
        <v>NO</v>
      </c>
      <c r="AD556" s="30" t="str">
        <f>IF(SUM('Sales by Agent'!AB556:AD556)&gt;0,"YES","NO")</f>
        <v>NO</v>
      </c>
      <c r="AE556" s="30" t="str">
        <f>IF(SUM('Sales by Agent'!AC556:AE556)&gt;0,"YES","NO")</f>
        <v>NO</v>
      </c>
      <c r="AF556" s="30" t="str">
        <f>IF(SUM('Sales by Agent'!AD556:AF556)&gt;0,"YES","NO")</f>
        <v>NO</v>
      </c>
      <c r="AG556" s="30" t="str">
        <f>IF(SUM('Sales by Agent'!AE556:AG556)&gt;0,"YES","NO")</f>
        <v>NO</v>
      </c>
      <c r="AH556" s="30" t="str">
        <f>IF(SUM('Sales by Agent'!AF556:AH556)&gt;0,"YES","NO")</f>
        <v>NO</v>
      </c>
      <c r="AI556" s="30" t="str">
        <f>IF(SUM('Sales by Agent'!AG556:AI556)&gt;0,"YES","NO")</f>
        <v>NO</v>
      </c>
      <c r="AJ556" s="30" t="str">
        <f>IF(SUM('Sales by Agent'!AH556:AJ556)&gt;0,"YES","NO")</f>
        <v>NO</v>
      </c>
      <c r="AK556" s="30" t="str">
        <f>IF(SUM('Sales by Agent'!AI556:AK556)&gt;0,"YES","NO")</f>
        <v>NO</v>
      </c>
      <c r="AL556" s="30" t="str">
        <f>IF(SUM('Sales by Agent'!AJ556:AL556)&gt;0,"YES","NO")</f>
        <v>YES</v>
      </c>
      <c r="AM556" s="30" t="str">
        <f>IF(SUM('Sales by Agent'!AK556:AM556)&gt;0,"YES","NO")</f>
        <v>YES</v>
      </c>
      <c r="AN556" s="30" t="str">
        <f>IF(SUM('Sales by Agent'!AL556:AN556)&gt;0,"YES","NO")</f>
        <v>YES</v>
      </c>
      <c r="AO556" s="30" t="str">
        <f>IF(SUM('Sales by Agent'!AM556:AO556)&gt;0,"YES","NO")</f>
        <v>YES</v>
      </c>
      <c r="AP556" s="30" t="str">
        <f>IF(SUM('Sales by Agent'!AN556:AP556)&gt;0,"YES","NO")</f>
        <v>YES</v>
      </c>
      <c r="AQ556" s="30" t="str">
        <f>IF(SUM('Sales by Agent'!AO556:AQ556)&gt;0,"YES","NO")</f>
        <v>YES</v>
      </c>
      <c r="AR556" s="30" t="str">
        <f>IF(SUM('Sales by Agent'!AP556:AR556)&gt;0,"YES","NO")</f>
        <v>YES</v>
      </c>
      <c r="AS556" s="30" t="str">
        <f>IF(SUM('Sales by Agent'!AQ556:AS556)&gt;0,"YES","NO")</f>
        <v>YES</v>
      </c>
      <c r="AT556" s="30" t="str">
        <f>IF(SUM('Sales by Agent'!AR556:AT556)&gt;0,"YES","NO")</f>
        <v>YES</v>
      </c>
      <c r="AU556" s="30" t="str">
        <f>IF(SUM('Sales by Agent'!AS556:AU556)&gt;0,"YES","NO")</f>
        <v>YES</v>
      </c>
      <c r="AV556" s="30" t="str">
        <f>IF(SUM('Sales by Agent'!AT556:AV556)&gt;0,"YES","NO")</f>
        <v>YES</v>
      </c>
      <c r="AW556" s="87"/>
      <c r="AX556" t="str">
        <f t="shared" si="90"/>
        <v>NO</v>
      </c>
      <c r="AY556" t="str">
        <f t="shared" si="91"/>
        <v>NO</v>
      </c>
      <c r="AZ556" t="str">
        <f t="shared" si="92"/>
        <v>NO</v>
      </c>
      <c r="BA556" t="str">
        <f t="shared" si="93"/>
        <v>NO</v>
      </c>
      <c r="BB556" t="str">
        <f t="shared" si="94"/>
        <v>NO</v>
      </c>
      <c r="BC556" t="str">
        <f t="shared" si="95"/>
        <v>NO</v>
      </c>
      <c r="BD556" t="str">
        <f t="shared" si="96"/>
        <v>NO</v>
      </c>
      <c r="BE556" t="str">
        <f t="shared" si="97"/>
        <v>NO</v>
      </c>
      <c r="BF556" t="str">
        <f t="shared" si="98"/>
        <v>NO</v>
      </c>
      <c r="BG556" t="str">
        <f t="shared" si="99"/>
        <v>NO</v>
      </c>
      <c r="BH556" t="str">
        <f t="shared" si="89"/>
        <v>NO</v>
      </c>
    </row>
    <row r="557" spans="1:60">
      <c r="A557" s="564" t="s">
        <v>1204</v>
      </c>
      <c r="B557" s="564" t="s">
        <v>2855</v>
      </c>
      <c r="C557" s="564" t="s">
        <v>775</v>
      </c>
      <c r="D557" s="564" t="s">
        <v>956</v>
      </c>
      <c r="E557" s="564" t="s">
        <v>1005</v>
      </c>
      <c r="F557" s="565">
        <v>305965.40000000002</v>
      </c>
      <c r="G557" s="31"/>
      <c r="H557" s="31"/>
      <c r="I557" s="30" t="str">
        <f>IF(SUM('Sales by Agent'!G557:I557)&gt;0,"YES","NO")</f>
        <v>NO</v>
      </c>
      <c r="J557" s="30" t="str">
        <f>IF(SUM('Sales by Agent'!H557:J557)&gt;0,"YES","NO")</f>
        <v>NO</v>
      </c>
      <c r="K557" s="30" t="str">
        <f>IF(SUM('Sales by Agent'!I557:K557)&gt;0,"YES","NO")</f>
        <v>NO</v>
      </c>
      <c r="L557" s="30" t="str">
        <f>IF(SUM('Sales by Agent'!J557:L557)&gt;0,"YES","NO")</f>
        <v>NO</v>
      </c>
      <c r="M557" s="30" t="str">
        <f>IF(SUM('Sales by Agent'!K557:M557)&gt;0,"YES","NO")</f>
        <v>NO</v>
      </c>
      <c r="N557" s="30" t="str">
        <f>IF(SUM('Sales by Agent'!L557:N557)&gt;0,"YES","NO")</f>
        <v>NO</v>
      </c>
      <c r="O557" s="30" t="str">
        <f>IF(SUM('Sales by Agent'!M557:O557)&gt;0,"YES","NO")</f>
        <v>NO</v>
      </c>
      <c r="P557" s="30" t="str">
        <f>IF(SUM('Sales by Agent'!N557:P557)&gt;0,"YES","NO")</f>
        <v>NO</v>
      </c>
      <c r="Q557" s="30" t="str">
        <f>IF(SUM('Sales by Agent'!O557:Q557)&gt;0,"YES","NO")</f>
        <v>NO</v>
      </c>
      <c r="R557" s="30" t="str">
        <f>IF(SUM('Sales by Agent'!P557:R557)&gt;0,"YES","NO")</f>
        <v>NO</v>
      </c>
      <c r="S557" s="30" t="str">
        <f>IF(SUM('Sales by Agent'!Q557:S557)&gt;0,"YES","NO")</f>
        <v>NO</v>
      </c>
      <c r="T557" s="30" t="str">
        <f>IF(SUM('Sales by Agent'!R557:T557)&gt;0,"YES","NO")</f>
        <v>NO</v>
      </c>
      <c r="U557" s="30" t="str">
        <f>IF(SUM('Sales by Agent'!S557:U557)&gt;0,"YES","NO")</f>
        <v>NO</v>
      </c>
      <c r="V557" s="30" t="str">
        <f>IF(SUM('Sales by Agent'!T557:V557)&gt;0,"YES","NO")</f>
        <v>NO</v>
      </c>
      <c r="W557" s="30" t="str">
        <f>IF(SUM('Sales by Agent'!U557:W557)&gt;0,"YES","NO")</f>
        <v>NO</v>
      </c>
      <c r="X557" s="30" t="str">
        <f>IF(SUM('Sales by Agent'!V557:X557)&gt;0,"YES","NO")</f>
        <v>NO</v>
      </c>
      <c r="Y557" s="30" t="str">
        <f>IF(SUM('Sales by Agent'!W557:Y557)&gt;0,"YES","NO")</f>
        <v>NO</v>
      </c>
      <c r="Z557" s="30" t="str">
        <f>IF(SUM('Sales by Agent'!X557:Z557)&gt;0,"YES","NO")</f>
        <v>NO</v>
      </c>
      <c r="AA557" s="30" t="str">
        <f>IF(SUM('Sales by Agent'!Y557:AA557)&gt;0,"YES","NO")</f>
        <v>NO</v>
      </c>
      <c r="AB557" s="30" t="str">
        <f>IF(SUM('Sales by Agent'!Z557:AB557)&gt;0,"YES","NO")</f>
        <v>NO</v>
      </c>
      <c r="AC557" s="30" t="str">
        <f>IF(SUM('Sales by Agent'!AA557:AC557)&gt;0,"YES","NO")</f>
        <v>NO</v>
      </c>
      <c r="AD557" s="30" t="str">
        <f>IF(SUM('Sales by Agent'!AB557:AD557)&gt;0,"YES","NO")</f>
        <v>NO</v>
      </c>
      <c r="AE557" s="30" t="str">
        <f>IF(SUM('Sales by Agent'!AC557:AE557)&gt;0,"YES","NO")</f>
        <v>NO</v>
      </c>
      <c r="AF557" s="30" t="str">
        <f>IF(SUM('Sales by Agent'!AD557:AF557)&gt;0,"YES","NO")</f>
        <v>NO</v>
      </c>
      <c r="AG557" s="30" t="str">
        <f>IF(SUM('Sales by Agent'!AE557:AG557)&gt;0,"YES","NO")</f>
        <v>NO</v>
      </c>
      <c r="AH557" s="30" t="str">
        <f>IF(SUM('Sales by Agent'!AF557:AH557)&gt;0,"YES","NO")</f>
        <v>NO</v>
      </c>
      <c r="AI557" s="30" t="str">
        <f>IF(SUM('Sales by Agent'!AG557:AI557)&gt;0,"YES","NO")</f>
        <v>NO</v>
      </c>
      <c r="AJ557" s="30" t="str">
        <f>IF(SUM('Sales by Agent'!AH557:AJ557)&gt;0,"YES","NO")</f>
        <v>NO</v>
      </c>
      <c r="AK557" s="30" t="str">
        <f>IF(SUM('Sales by Agent'!AI557:AK557)&gt;0,"YES","NO")</f>
        <v>YES</v>
      </c>
      <c r="AL557" s="30" t="str">
        <f>IF(SUM('Sales by Agent'!AJ557:AL557)&gt;0,"YES","NO")</f>
        <v>YES</v>
      </c>
      <c r="AM557" s="30" t="str">
        <f>IF(SUM('Sales by Agent'!AK557:AM557)&gt;0,"YES","NO")</f>
        <v>YES</v>
      </c>
      <c r="AN557" s="30" t="str">
        <f>IF(SUM('Sales by Agent'!AL557:AN557)&gt;0,"YES","NO")</f>
        <v>NO</v>
      </c>
      <c r="AO557" s="30" t="str">
        <f>IF(SUM('Sales by Agent'!AM557:AO557)&gt;0,"YES","NO")</f>
        <v>NO</v>
      </c>
      <c r="AP557" s="30" t="str">
        <f>IF(SUM('Sales by Agent'!AN557:AP557)&gt;0,"YES","NO")</f>
        <v>NO</v>
      </c>
      <c r="AQ557" s="30" t="str">
        <f>IF(SUM('Sales by Agent'!AO557:AQ557)&gt;0,"YES","NO")</f>
        <v>NO</v>
      </c>
      <c r="AR557" s="30" t="str">
        <f>IF(SUM('Sales by Agent'!AP557:AR557)&gt;0,"YES","NO")</f>
        <v>NO</v>
      </c>
      <c r="AS557" s="30" t="str">
        <f>IF(SUM('Sales by Agent'!AQ557:AS557)&gt;0,"YES","NO")</f>
        <v>NO</v>
      </c>
      <c r="AT557" s="30" t="str">
        <f>IF(SUM('Sales by Agent'!AR557:AT557)&gt;0,"YES","NO")</f>
        <v>NO</v>
      </c>
      <c r="AU557" s="30" t="str">
        <f>IF(SUM('Sales by Agent'!AS557:AU557)&gt;0,"YES","NO")</f>
        <v>NO</v>
      </c>
      <c r="AV557" s="30" t="str">
        <f>IF(SUM('Sales by Agent'!AT557:AV557)&gt;0,"YES","NO")</f>
        <v>NO</v>
      </c>
      <c r="AW557" s="87"/>
      <c r="AX557" t="str">
        <f t="shared" si="90"/>
        <v>NO</v>
      </c>
      <c r="AY557" t="str">
        <f t="shared" si="91"/>
        <v>NO</v>
      </c>
      <c r="AZ557" t="str">
        <f t="shared" si="92"/>
        <v>NO</v>
      </c>
      <c r="BA557" t="str">
        <f t="shared" si="93"/>
        <v>NO</v>
      </c>
      <c r="BB557" t="str">
        <f t="shared" si="94"/>
        <v>NO</v>
      </c>
      <c r="BC557" t="str">
        <f t="shared" si="95"/>
        <v>NO</v>
      </c>
      <c r="BD557" t="str">
        <f t="shared" si="96"/>
        <v>NO</v>
      </c>
      <c r="BE557" t="str">
        <f t="shared" si="97"/>
        <v>NO</v>
      </c>
      <c r="BF557" t="str">
        <f t="shared" si="98"/>
        <v>NO</v>
      </c>
      <c r="BG557" t="str">
        <f t="shared" si="99"/>
        <v>NEW INACTIVE</v>
      </c>
      <c r="BH557" t="str">
        <f t="shared" si="89"/>
        <v>NO</v>
      </c>
    </row>
    <row r="558" spans="1:60">
      <c r="A558" s="564" t="s">
        <v>885</v>
      </c>
      <c r="B558" s="564" t="s">
        <v>2856</v>
      </c>
      <c r="C558" s="564" t="s">
        <v>775</v>
      </c>
      <c r="D558" s="564" t="s">
        <v>956</v>
      </c>
      <c r="E558" s="564" t="s">
        <v>1005</v>
      </c>
      <c r="F558" s="565">
        <v>199500</v>
      </c>
      <c r="G558" s="31"/>
      <c r="H558" s="31"/>
      <c r="I558" s="30" t="str">
        <f>IF(SUM('Sales by Agent'!G558:I558)&gt;0,"YES","NO")</f>
        <v>NO</v>
      </c>
      <c r="J558" s="30" t="str">
        <f>IF(SUM('Sales by Agent'!H558:J558)&gt;0,"YES","NO")</f>
        <v>NO</v>
      </c>
      <c r="K558" s="30" t="str">
        <f>IF(SUM('Sales by Agent'!I558:K558)&gt;0,"YES","NO")</f>
        <v>NO</v>
      </c>
      <c r="L558" s="30" t="str">
        <f>IF(SUM('Sales by Agent'!J558:L558)&gt;0,"YES","NO")</f>
        <v>NO</v>
      </c>
      <c r="M558" s="30" t="str">
        <f>IF(SUM('Sales by Agent'!K558:M558)&gt;0,"YES","NO")</f>
        <v>NO</v>
      </c>
      <c r="N558" s="30" t="str">
        <f>IF(SUM('Sales by Agent'!L558:N558)&gt;0,"YES","NO")</f>
        <v>NO</v>
      </c>
      <c r="O558" s="30" t="str">
        <f>IF(SUM('Sales by Agent'!M558:O558)&gt;0,"YES","NO")</f>
        <v>NO</v>
      </c>
      <c r="P558" s="30" t="str">
        <f>IF(SUM('Sales by Agent'!N558:P558)&gt;0,"YES","NO")</f>
        <v>NO</v>
      </c>
      <c r="Q558" s="30" t="str">
        <f>IF(SUM('Sales by Agent'!O558:Q558)&gt;0,"YES","NO")</f>
        <v>NO</v>
      </c>
      <c r="R558" s="30" t="str">
        <f>IF(SUM('Sales by Agent'!P558:R558)&gt;0,"YES","NO")</f>
        <v>NO</v>
      </c>
      <c r="S558" s="30" t="str">
        <f>IF(SUM('Sales by Agent'!Q558:S558)&gt;0,"YES","NO")</f>
        <v>NO</v>
      </c>
      <c r="T558" s="30" t="str">
        <f>IF(SUM('Sales by Agent'!R558:T558)&gt;0,"YES","NO")</f>
        <v>NO</v>
      </c>
      <c r="U558" s="30" t="str">
        <f>IF(SUM('Sales by Agent'!S558:U558)&gt;0,"YES","NO")</f>
        <v>NO</v>
      </c>
      <c r="V558" s="30" t="str">
        <f>IF(SUM('Sales by Agent'!T558:V558)&gt;0,"YES","NO")</f>
        <v>NO</v>
      </c>
      <c r="W558" s="30" t="str">
        <f>IF(SUM('Sales by Agent'!U558:W558)&gt;0,"YES","NO")</f>
        <v>NO</v>
      </c>
      <c r="X558" s="30" t="str">
        <f>IF(SUM('Sales by Agent'!V558:X558)&gt;0,"YES","NO")</f>
        <v>NO</v>
      </c>
      <c r="Y558" s="30" t="str">
        <f>IF(SUM('Sales by Agent'!W558:Y558)&gt;0,"YES","NO")</f>
        <v>NO</v>
      </c>
      <c r="Z558" s="30" t="str">
        <f>IF(SUM('Sales by Agent'!X558:Z558)&gt;0,"YES","NO")</f>
        <v>NO</v>
      </c>
      <c r="AA558" s="30" t="str">
        <f>IF(SUM('Sales by Agent'!Y558:AA558)&gt;0,"YES","NO")</f>
        <v>NO</v>
      </c>
      <c r="AB558" s="30" t="str">
        <f>IF(SUM('Sales by Agent'!Z558:AB558)&gt;0,"YES","NO")</f>
        <v>NO</v>
      </c>
      <c r="AC558" s="30" t="str">
        <f>IF(SUM('Sales by Agent'!AA558:AC558)&gt;0,"YES","NO")</f>
        <v>NO</v>
      </c>
      <c r="AD558" s="30" t="str">
        <f>IF(SUM('Sales by Agent'!AB558:AD558)&gt;0,"YES","NO")</f>
        <v>NO</v>
      </c>
      <c r="AE558" s="30" t="str">
        <f>IF(SUM('Sales by Agent'!AC558:AE558)&gt;0,"YES","NO")</f>
        <v>NO</v>
      </c>
      <c r="AF558" s="30" t="str">
        <f>IF(SUM('Sales by Agent'!AD558:AF558)&gt;0,"YES","NO")</f>
        <v>NO</v>
      </c>
      <c r="AG558" s="30" t="str">
        <f>IF(SUM('Sales by Agent'!AE558:AG558)&gt;0,"YES","NO")</f>
        <v>YES</v>
      </c>
      <c r="AH558" s="30" t="str">
        <f>IF(SUM('Sales by Agent'!AF558:AH558)&gt;0,"YES","NO")</f>
        <v>YES</v>
      </c>
      <c r="AI558" s="30" t="str">
        <f>IF(SUM('Sales by Agent'!AG558:AI558)&gt;0,"YES","NO")</f>
        <v>YES</v>
      </c>
      <c r="AJ558" s="30" t="str">
        <f>IF(SUM('Sales by Agent'!AH558:AJ558)&gt;0,"YES","NO")</f>
        <v>YES</v>
      </c>
      <c r="AK558" s="30" t="str">
        <f>IF(SUM('Sales by Agent'!AI558:AK558)&gt;0,"YES","NO")</f>
        <v>NO</v>
      </c>
      <c r="AL558" s="30" t="str">
        <f>IF(SUM('Sales by Agent'!AJ558:AL558)&gt;0,"YES","NO")</f>
        <v>NO</v>
      </c>
      <c r="AM558" s="30" t="str">
        <f>IF(SUM('Sales by Agent'!AK558:AM558)&gt;0,"YES","NO")</f>
        <v>NO</v>
      </c>
      <c r="AN558" s="30" t="str">
        <f>IF(SUM('Sales by Agent'!AL558:AN558)&gt;0,"YES","NO")</f>
        <v>NO</v>
      </c>
      <c r="AO558" s="30" t="str">
        <f>IF(SUM('Sales by Agent'!AM558:AO558)&gt;0,"YES","NO")</f>
        <v>NO</v>
      </c>
      <c r="AP558" s="30" t="str">
        <f>IF(SUM('Sales by Agent'!AN558:AP558)&gt;0,"YES","NO")</f>
        <v>NO</v>
      </c>
      <c r="AQ558" s="30" t="str">
        <f>IF(SUM('Sales by Agent'!AO558:AQ558)&gt;0,"YES","NO")</f>
        <v>NO</v>
      </c>
      <c r="AR558" s="30" t="str">
        <f>IF(SUM('Sales by Agent'!AP558:AR558)&gt;0,"YES","NO")</f>
        <v>NO</v>
      </c>
      <c r="AS558" s="30" t="str">
        <f>IF(SUM('Sales by Agent'!AQ558:AS558)&gt;0,"YES","NO")</f>
        <v>NO</v>
      </c>
      <c r="AT558" s="30" t="str">
        <f>IF(SUM('Sales by Agent'!AR558:AT558)&gt;0,"YES","NO")</f>
        <v>NO</v>
      </c>
      <c r="AU558" s="30" t="str">
        <f>IF(SUM('Sales by Agent'!AS558:AU558)&gt;0,"YES","NO")</f>
        <v>NO</v>
      </c>
      <c r="AV558" s="30" t="str">
        <f>IF(SUM('Sales by Agent'!AT558:AV558)&gt;0,"YES","NO")</f>
        <v>NO</v>
      </c>
      <c r="AW558" s="87"/>
      <c r="AX558" t="str">
        <f t="shared" si="90"/>
        <v>NO</v>
      </c>
      <c r="AY558" t="str">
        <f t="shared" si="91"/>
        <v>NO</v>
      </c>
      <c r="AZ558" t="str">
        <f t="shared" si="92"/>
        <v>NO</v>
      </c>
      <c r="BA558" t="str">
        <f t="shared" si="93"/>
        <v>NO</v>
      </c>
      <c r="BB558" t="str">
        <f t="shared" si="94"/>
        <v>NO</v>
      </c>
      <c r="BC558" t="str">
        <f t="shared" si="95"/>
        <v>NO</v>
      </c>
      <c r="BD558" t="str">
        <f t="shared" si="96"/>
        <v>NEW INACTIVE</v>
      </c>
      <c r="BE558" t="str">
        <f t="shared" si="97"/>
        <v>NO</v>
      </c>
      <c r="BF558" t="str">
        <f t="shared" si="98"/>
        <v>NO</v>
      </c>
      <c r="BG558" t="str">
        <f t="shared" si="99"/>
        <v>NO</v>
      </c>
      <c r="BH558" t="str">
        <f t="shared" si="89"/>
        <v>NO</v>
      </c>
    </row>
    <row r="559" spans="1:60">
      <c r="A559" s="564" t="s">
        <v>829</v>
      </c>
      <c r="B559" s="564" t="s">
        <v>2856</v>
      </c>
      <c r="C559" s="564" t="s">
        <v>775</v>
      </c>
      <c r="D559" s="564" t="s">
        <v>956</v>
      </c>
      <c r="E559" s="564" t="s">
        <v>1005</v>
      </c>
      <c r="F559" s="565">
        <v>315000</v>
      </c>
      <c r="G559" s="87"/>
      <c r="H559" s="87"/>
      <c r="I559" s="30" t="str">
        <f>IF(SUM('Sales by Agent'!G559:I559)&gt;0,"YES","NO")</f>
        <v>NO</v>
      </c>
      <c r="J559" s="30" t="str">
        <f>IF(SUM('Sales by Agent'!H559:J559)&gt;0,"YES","NO")</f>
        <v>NO</v>
      </c>
      <c r="K559" s="30" t="str">
        <f>IF(SUM('Sales by Agent'!I559:K559)&gt;0,"YES","NO")</f>
        <v>NO</v>
      </c>
      <c r="L559" s="30" t="str">
        <f>IF(SUM('Sales by Agent'!J559:L559)&gt;0,"YES","NO")</f>
        <v>NO</v>
      </c>
      <c r="M559" s="30" t="str">
        <f>IF(SUM('Sales by Agent'!K559:M559)&gt;0,"YES","NO")</f>
        <v>NO</v>
      </c>
      <c r="N559" s="30" t="str">
        <f>IF(SUM('Sales by Agent'!L559:N559)&gt;0,"YES","NO")</f>
        <v>NO</v>
      </c>
      <c r="O559" s="30" t="str">
        <f>IF(SUM('Sales by Agent'!M559:O559)&gt;0,"YES","NO")</f>
        <v>NO</v>
      </c>
      <c r="P559" s="30" t="str">
        <f>IF(SUM('Sales by Agent'!N559:P559)&gt;0,"YES","NO")</f>
        <v>NO</v>
      </c>
      <c r="Q559" s="30" t="str">
        <f>IF(SUM('Sales by Agent'!O559:Q559)&gt;0,"YES","NO")</f>
        <v>NO</v>
      </c>
      <c r="R559" s="30" t="str">
        <f>IF(SUM('Sales by Agent'!P559:R559)&gt;0,"YES","NO")</f>
        <v>NO</v>
      </c>
      <c r="S559" s="30" t="str">
        <f>IF(SUM('Sales by Agent'!Q559:S559)&gt;0,"YES","NO")</f>
        <v>NO</v>
      </c>
      <c r="T559" s="30" t="str">
        <f>IF(SUM('Sales by Agent'!R559:T559)&gt;0,"YES","NO")</f>
        <v>NO</v>
      </c>
      <c r="U559" s="30" t="str">
        <f>IF(SUM('Sales by Agent'!S559:U559)&gt;0,"YES","NO")</f>
        <v>NO</v>
      </c>
      <c r="V559" s="30" t="str">
        <f>IF(SUM('Sales by Agent'!T559:V559)&gt;0,"YES","NO")</f>
        <v>NO</v>
      </c>
      <c r="W559" s="30" t="str">
        <f>IF(SUM('Sales by Agent'!U559:W559)&gt;0,"YES","NO")</f>
        <v>NO</v>
      </c>
      <c r="X559" s="30" t="str">
        <f>IF(SUM('Sales by Agent'!V559:X559)&gt;0,"YES","NO")</f>
        <v>NO</v>
      </c>
      <c r="Y559" s="30" t="str">
        <f>IF(SUM('Sales by Agent'!W559:Y559)&gt;0,"YES","NO")</f>
        <v>NO</v>
      </c>
      <c r="Z559" s="30" t="str">
        <f>IF(SUM('Sales by Agent'!X559:Z559)&gt;0,"YES","NO")</f>
        <v>NO</v>
      </c>
      <c r="AA559" s="30" t="str">
        <f>IF(SUM('Sales by Agent'!Y559:AA559)&gt;0,"YES","NO")</f>
        <v>NO</v>
      </c>
      <c r="AB559" s="30" t="str">
        <f>IF(SUM('Sales by Agent'!Z559:AB559)&gt;0,"YES","NO")</f>
        <v>NO</v>
      </c>
      <c r="AC559" s="30" t="str">
        <f>IF(SUM('Sales by Agent'!AA559:AC559)&gt;0,"YES","NO")</f>
        <v>NO</v>
      </c>
      <c r="AD559" s="30" t="str">
        <f>IF(SUM('Sales by Agent'!AB559:AD559)&gt;0,"YES","NO")</f>
        <v>NO</v>
      </c>
      <c r="AE559" s="30" t="str">
        <f>IF(SUM('Sales by Agent'!AC559:AE559)&gt;0,"YES","NO")</f>
        <v>NO</v>
      </c>
      <c r="AF559" s="30" t="str">
        <f>IF(SUM('Sales by Agent'!AD559:AF559)&gt;0,"YES","NO")</f>
        <v>NO</v>
      </c>
      <c r="AG559" s="30" t="str">
        <f>IF(SUM('Sales by Agent'!AE559:AG559)&gt;0,"YES","NO")</f>
        <v>YES</v>
      </c>
      <c r="AH559" s="30" t="str">
        <f>IF(SUM('Sales by Agent'!AF559:AH559)&gt;0,"YES","NO")</f>
        <v>YES</v>
      </c>
      <c r="AI559" s="30" t="str">
        <f>IF(SUM('Sales by Agent'!AG559:AI559)&gt;0,"YES","NO")</f>
        <v>YES</v>
      </c>
      <c r="AJ559" s="30" t="str">
        <f>IF(SUM('Sales by Agent'!AH559:AJ559)&gt;0,"YES","NO")</f>
        <v>NO</v>
      </c>
      <c r="AK559" s="30" t="str">
        <f>IF(SUM('Sales by Agent'!AI559:AK559)&gt;0,"YES","NO")</f>
        <v>NO</v>
      </c>
      <c r="AL559" s="30" t="str">
        <f>IF(SUM('Sales by Agent'!AJ559:AL559)&gt;0,"YES","NO")</f>
        <v>NO</v>
      </c>
      <c r="AM559" s="30" t="str">
        <f>IF(SUM('Sales by Agent'!AK559:AM559)&gt;0,"YES","NO")</f>
        <v>NO</v>
      </c>
      <c r="AN559" s="30" t="str">
        <f>IF(SUM('Sales by Agent'!AL559:AN559)&gt;0,"YES","NO")</f>
        <v>NO</v>
      </c>
      <c r="AO559" s="30" t="str">
        <f>IF(SUM('Sales by Agent'!AM559:AO559)&gt;0,"YES","NO")</f>
        <v>NO</v>
      </c>
      <c r="AP559" s="30" t="str">
        <f>IF(SUM('Sales by Agent'!AN559:AP559)&gt;0,"YES","NO")</f>
        <v>NO</v>
      </c>
      <c r="AQ559" s="30" t="str">
        <f>IF(SUM('Sales by Agent'!AO559:AQ559)&gt;0,"YES","NO")</f>
        <v>NO</v>
      </c>
      <c r="AR559" s="30" t="str">
        <f>IF(SUM('Sales by Agent'!AP559:AR559)&gt;0,"YES","NO")</f>
        <v>NO</v>
      </c>
      <c r="AS559" s="30" t="str">
        <f>IF(SUM('Sales by Agent'!AQ559:AS559)&gt;0,"YES","NO")</f>
        <v>NO</v>
      </c>
      <c r="AT559" s="30" t="str">
        <f>IF(SUM('Sales by Agent'!AR559:AT559)&gt;0,"YES","NO")</f>
        <v>NO</v>
      </c>
      <c r="AU559" s="30" t="str">
        <f>IF(SUM('Sales by Agent'!AS559:AU559)&gt;0,"YES","NO")</f>
        <v>NO</v>
      </c>
      <c r="AV559" s="30" t="str">
        <f>IF(SUM('Sales by Agent'!AT559:AV559)&gt;0,"YES","NO")</f>
        <v>NO</v>
      </c>
      <c r="AW559" s="87"/>
      <c r="AX559" t="str">
        <f t="shared" si="90"/>
        <v>NO</v>
      </c>
      <c r="AY559" t="str">
        <f t="shared" si="91"/>
        <v>NO</v>
      </c>
      <c r="AZ559" t="str">
        <f t="shared" si="92"/>
        <v>NO</v>
      </c>
      <c r="BA559" t="str">
        <f t="shared" si="93"/>
        <v>NO</v>
      </c>
      <c r="BB559" t="str">
        <f t="shared" si="94"/>
        <v>NO</v>
      </c>
      <c r="BC559" t="str">
        <f t="shared" si="95"/>
        <v>NEW INACTIVE</v>
      </c>
      <c r="BD559" t="str">
        <f t="shared" si="96"/>
        <v>NO</v>
      </c>
      <c r="BE559" t="str">
        <f t="shared" si="97"/>
        <v>NO</v>
      </c>
      <c r="BF559" t="str">
        <f t="shared" si="98"/>
        <v>NO</v>
      </c>
      <c r="BG559" t="str">
        <f t="shared" si="99"/>
        <v>NO</v>
      </c>
      <c r="BH559" t="str">
        <f t="shared" si="89"/>
        <v>NO</v>
      </c>
    </row>
    <row r="560" spans="1:60">
      <c r="A560" s="564" t="s">
        <v>796</v>
      </c>
      <c r="B560" s="564" t="s">
        <v>2857</v>
      </c>
      <c r="C560" s="564" t="s">
        <v>775</v>
      </c>
      <c r="D560" s="564" t="s">
        <v>956</v>
      </c>
      <c r="E560" s="564" t="s">
        <v>1005</v>
      </c>
      <c r="F560" s="565">
        <v>1417250</v>
      </c>
      <c r="G560" s="31"/>
      <c r="H560" s="31"/>
      <c r="I560" s="30" t="str">
        <f>IF(SUM('Sales by Agent'!G560:I560)&gt;0,"YES","NO")</f>
        <v>NO</v>
      </c>
      <c r="J560" s="30" t="str">
        <f>IF(SUM('Sales by Agent'!H560:J560)&gt;0,"YES","NO")</f>
        <v>NO</v>
      </c>
      <c r="K560" s="30" t="str">
        <f>IF(SUM('Sales by Agent'!I560:K560)&gt;0,"YES","NO")</f>
        <v>NO</v>
      </c>
      <c r="L560" s="30" t="str">
        <f>IF(SUM('Sales by Agent'!J560:L560)&gt;0,"YES","NO")</f>
        <v>NO</v>
      </c>
      <c r="M560" s="30" t="str">
        <f>IF(SUM('Sales by Agent'!K560:M560)&gt;0,"YES","NO")</f>
        <v>NO</v>
      </c>
      <c r="N560" s="30" t="str">
        <f>IF(SUM('Sales by Agent'!L560:N560)&gt;0,"YES","NO")</f>
        <v>NO</v>
      </c>
      <c r="O560" s="30" t="str">
        <f>IF(SUM('Sales by Agent'!M560:O560)&gt;0,"YES","NO")</f>
        <v>NO</v>
      </c>
      <c r="P560" s="30" t="str">
        <f>IF(SUM('Sales by Agent'!N560:P560)&gt;0,"YES","NO")</f>
        <v>NO</v>
      </c>
      <c r="Q560" s="30" t="str">
        <f>IF(SUM('Sales by Agent'!O560:Q560)&gt;0,"YES","NO")</f>
        <v>NO</v>
      </c>
      <c r="R560" s="30" t="str">
        <f>IF(SUM('Sales by Agent'!P560:R560)&gt;0,"YES","NO")</f>
        <v>NO</v>
      </c>
      <c r="S560" s="30" t="str">
        <f>IF(SUM('Sales by Agent'!Q560:S560)&gt;0,"YES","NO")</f>
        <v>NO</v>
      </c>
      <c r="T560" s="30" t="str">
        <f>IF(SUM('Sales by Agent'!R560:T560)&gt;0,"YES","NO")</f>
        <v>NO</v>
      </c>
      <c r="U560" s="30" t="str">
        <f>IF(SUM('Sales by Agent'!S560:U560)&gt;0,"YES","NO")</f>
        <v>NO</v>
      </c>
      <c r="V560" s="30" t="str">
        <f>IF(SUM('Sales by Agent'!T560:V560)&gt;0,"YES","NO")</f>
        <v>NO</v>
      </c>
      <c r="W560" s="30" t="str">
        <f>IF(SUM('Sales by Agent'!U560:W560)&gt;0,"YES","NO")</f>
        <v>NO</v>
      </c>
      <c r="X560" s="30" t="str">
        <f>IF(SUM('Sales by Agent'!V560:X560)&gt;0,"YES","NO")</f>
        <v>NO</v>
      </c>
      <c r="Y560" s="30" t="str">
        <f>IF(SUM('Sales by Agent'!W560:Y560)&gt;0,"YES","NO")</f>
        <v>NO</v>
      </c>
      <c r="Z560" s="30" t="str">
        <f>IF(SUM('Sales by Agent'!X560:Z560)&gt;0,"YES","NO")</f>
        <v>NO</v>
      </c>
      <c r="AA560" s="30" t="str">
        <f>IF(SUM('Sales by Agent'!Y560:AA560)&gt;0,"YES","NO")</f>
        <v>NO</v>
      </c>
      <c r="AB560" s="30" t="str">
        <f>IF(SUM('Sales by Agent'!Z560:AB560)&gt;0,"YES","NO")</f>
        <v>NO</v>
      </c>
      <c r="AC560" s="30" t="str">
        <f>IF(SUM('Sales by Agent'!AA560:AC560)&gt;0,"YES","NO")</f>
        <v>NO</v>
      </c>
      <c r="AD560" s="30" t="str">
        <f>IF(SUM('Sales by Agent'!AB560:AD560)&gt;0,"YES","NO")</f>
        <v>NO</v>
      </c>
      <c r="AE560" s="30" t="str">
        <f>IF(SUM('Sales by Agent'!AC560:AE560)&gt;0,"YES","NO")</f>
        <v>NO</v>
      </c>
      <c r="AF560" s="30" t="str">
        <f>IF(SUM('Sales by Agent'!AD560:AF560)&gt;0,"YES","NO")</f>
        <v>NO</v>
      </c>
      <c r="AG560" s="30" t="str">
        <f>IF(SUM('Sales by Agent'!AE560:AG560)&gt;0,"YES","NO")</f>
        <v>YES</v>
      </c>
      <c r="AH560" s="30" t="str">
        <f>IF(SUM('Sales by Agent'!AF560:AH560)&gt;0,"YES","NO")</f>
        <v>YES</v>
      </c>
      <c r="AI560" s="30" t="str">
        <f>IF(SUM('Sales by Agent'!AG560:AI560)&gt;0,"YES","NO")</f>
        <v>YES</v>
      </c>
      <c r="AJ560" s="30" t="str">
        <f>IF(SUM('Sales by Agent'!AH560:AJ560)&gt;0,"YES","NO")</f>
        <v>NO</v>
      </c>
      <c r="AK560" s="30" t="str">
        <f>IF(SUM('Sales by Agent'!AI560:AK560)&gt;0,"YES","NO")</f>
        <v>NO</v>
      </c>
      <c r="AL560" s="30" t="str">
        <f>IF(SUM('Sales by Agent'!AJ560:AL560)&gt;0,"YES","NO")</f>
        <v>YES</v>
      </c>
      <c r="AM560" s="30" t="str">
        <f>IF(SUM('Sales by Agent'!AK560:AM560)&gt;0,"YES","NO")</f>
        <v>YES</v>
      </c>
      <c r="AN560" s="30" t="str">
        <f>IF(SUM('Sales by Agent'!AL560:AN560)&gt;0,"YES","NO")</f>
        <v>YES</v>
      </c>
      <c r="AO560" s="30" t="str">
        <f>IF(SUM('Sales by Agent'!AM560:AO560)&gt;0,"YES","NO")</f>
        <v>NO</v>
      </c>
      <c r="AP560" s="30" t="str">
        <f>IF(SUM('Sales by Agent'!AN560:AP560)&gt;0,"YES","NO")</f>
        <v>NO</v>
      </c>
      <c r="AQ560" s="30" t="str">
        <f>IF(SUM('Sales by Agent'!AO560:AQ560)&gt;0,"YES","NO")</f>
        <v>NO</v>
      </c>
      <c r="AR560" s="30" t="str">
        <f>IF(SUM('Sales by Agent'!AP560:AR560)&gt;0,"YES","NO")</f>
        <v>NO</v>
      </c>
      <c r="AS560" s="30" t="str">
        <f>IF(SUM('Sales by Agent'!AQ560:AS560)&gt;0,"YES","NO")</f>
        <v>NO</v>
      </c>
      <c r="AT560" s="30" t="str">
        <f>IF(SUM('Sales by Agent'!AR560:AT560)&gt;0,"YES","NO")</f>
        <v>NO</v>
      </c>
      <c r="AU560" s="30" t="str">
        <f>IF(SUM('Sales by Agent'!AS560:AU560)&gt;0,"YES","NO")</f>
        <v>NO</v>
      </c>
      <c r="AV560" s="30" t="str">
        <f>IF(SUM('Sales by Agent'!AT560:AV560)&gt;0,"YES","NO")</f>
        <v>NO</v>
      </c>
      <c r="AW560" s="87"/>
      <c r="AX560" t="str">
        <f t="shared" si="90"/>
        <v>NO</v>
      </c>
      <c r="AY560" t="str">
        <f t="shared" si="91"/>
        <v>NO</v>
      </c>
      <c r="AZ560" t="str">
        <f t="shared" si="92"/>
        <v>NO</v>
      </c>
      <c r="BA560" t="str">
        <f t="shared" si="93"/>
        <v>NO</v>
      </c>
      <c r="BB560" t="str">
        <f t="shared" si="94"/>
        <v>NO</v>
      </c>
      <c r="BC560" t="str">
        <f t="shared" si="95"/>
        <v>NEW INACTIVE</v>
      </c>
      <c r="BD560" t="str">
        <f t="shared" si="96"/>
        <v>NO</v>
      </c>
      <c r="BE560" t="str">
        <f t="shared" si="97"/>
        <v>NO</v>
      </c>
      <c r="BF560" t="str">
        <f t="shared" si="98"/>
        <v>NO</v>
      </c>
      <c r="BG560" t="str">
        <f t="shared" si="99"/>
        <v>NO</v>
      </c>
      <c r="BH560" t="str">
        <f t="shared" si="89"/>
        <v>NEW INACTIVE</v>
      </c>
    </row>
    <row r="561" spans="1:60">
      <c r="A561" s="564" t="s">
        <v>817</v>
      </c>
      <c r="B561" s="564" t="s">
        <v>2858</v>
      </c>
      <c r="C561" s="564" t="s">
        <v>775</v>
      </c>
      <c r="D561" s="564" t="s">
        <v>956</v>
      </c>
      <c r="E561" s="564" t="s">
        <v>1005</v>
      </c>
      <c r="F561" s="565">
        <v>2014100</v>
      </c>
      <c r="G561" s="31"/>
      <c r="H561" s="87"/>
      <c r="I561" s="30" t="str">
        <f>IF(SUM('Sales by Agent'!G561:I561)&gt;0,"YES","NO")</f>
        <v>NO</v>
      </c>
      <c r="J561" s="30" t="str">
        <f>IF(SUM('Sales by Agent'!H561:J561)&gt;0,"YES","NO")</f>
        <v>NO</v>
      </c>
      <c r="K561" s="30" t="str">
        <f>IF(SUM('Sales by Agent'!I561:K561)&gt;0,"YES","NO")</f>
        <v>NO</v>
      </c>
      <c r="L561" s="30" t="str">
        <f>IF(SUM('Sales by Agent'!J561:L561)&gt;0,"YES","NO")</f>
        <v>NO</v>
      </c>
      <c r="M561" s="30" t="str">
        <f>IF(SUM('Sales by Agent'!K561:M561)&gt;0,"YES","NO")</f>
        <v>NO</v>
      </c>
      <c r="N561" s="30" t="str">
        <f>IF(SUM('Sales by Agent'!L561:N561)&gt;0,"YES","NO")</f>
        <v>NO</v>
      </c>
      <c r="O561" s="30" t="str">
        <f>IF(SUM('Sales by Agent'!M561:O561)&gt;0,"YES","NO")</f>
        <v>NO</v>
      </c>
      <c r="P561" s="30" t="str">
        <f>IF(SUM('Sales by Agent'!N561:P561)&gt;0,"YES","NO")</f>
        <v>NO</v>
      </c>
      <c r="Q561" s="30" t="str">
        <f>IF(SUM('Sales by Agent'!O561:Q561)&gt;0,"YES","NO")</f>
        <v>NO</v>
      </c>
      <c r="R561" s="30" t="str">
        <f>IF(SUM('Sales by Agent'!P561:R561)&gt;0,"YES","NO")</f>
        <v>NO</v>
      </c>
      <c r="S561" s="30" t="str">
        <f>IF(SUM('Sales by Agent'!Q561:S561)&gt;0,"YES","NO")</f>
        <v>NO</v>
      </c>
      <c r="T561" s="30" t="str">
        <f>IF(SUM('Sales by Agent'!R561:T561)&gt;0,"YES","NO")</f>
        <v>NO</v>
      </c>
      <c r="U561" s="30" t="str">
        <f>IF(SUM('Sales by Agent'!S561:U561)&gt;0,"YES","NO")</f>
        <v>NO</v>
      </c>
      <c r="V561" s="30" t="str">
        <f>IF(SUM('Sales by Agent'!T561:V561)&gt;0,"YES","NO")</f>
        <v>NO</v>
      </c>
      <c r="W561" s="30" t="str">
        <f>IF(SUM('Sales by Agent'!U561:W561)&gt;0,"YES","NO")</f>
        <v>NO</v>
      </c>
      <c r="X561" s="30" t="str">
        <f>IF(SUM('Sales by Agent'!V561:X561)&gt;0,"YES","NO")</f>
        <v>NO</v>
      </c>
      <c r="Y561" s="30" t="str">
        <f>IF(SUM('Sales by Agent'!W561:Y561)&gt;0,"YES","NO")</f>
        <v>NO</v>
      </c>
      <c r="Z561" s="30" t="str">
        <f>IF(SUM('Sales by Agent'!X561:Z561)&gt;0,"YES","NO")</f>
        <v>NO</v>
      </c>
      <c r="AA561" s="30" t="str">
        <f>IF(SUM('Sales by Agent'!Y561:AA561)&gt;0,"YES","NO")</f>
        <v>NO</v>
      </c>
      <c r="AB561" s="30" t="str">
        <f>IF(SUM('Sales by Agent'!Z561:AB561)&gt;0,"YES","NO")</f>
        <v>NO</v>
      </c>
      <c r="AC561" s="30" t="str">
        <f>IF(SUM('Sales by Agent'!AA561:AC561)&gt;0,"YES","NO")</f>
        <v>NO</v>
      </c>
      <c r="AD561" s="30" t="str">
        <f>IF(SUM('Sales by Agent'!AB561:AD561)&gt;0,"YES","NO")</f>
        <v>YES</v>
      </c>
      <c r="AE561" s="30" t="str">
        <f>IF(SUM('Sales by Agent'!AC561:AE561)&gt;0,"YES","NO")</f>
        <v>YES</v>
      </c>
      <c r="AF561" s="30" t="str">
        <f>IF(SUM('Sales by Agent'!AD561:AF561)&gt;0,"YES","NO")</f>
        <v>YES</v>
      </c>
      <c r="AG561" s="30" t="str">
        <f>IF(SUM('Sales by Agent'!AE561:AG561)&gt;0,"YES","NO")</f>
        <v>YES</v>
      </c>
      <c r="AH561" s="30" t="str">
        <f>IF(SUM('Sales by Agent'!AF561:AH561)&gt;0,"YES","NO")</f>
        <v>YES</v>
      </c>
      <c r="AI561" s="30" t="str">
        <f>IF(SUM('Sales by Agent'!AG561:AI561)&gt;0,"YES","NO")</f>
        <v>YES</v>
      </c>
      <c r="AJ561" s="30" t="str">
        <f>IF(SUM('Sales by Agent'!AH561:AJ561)&gt;0,"YES","NO")</f>
        <v>YES</v>
      </c>
      <c r="AK561" s="30" t="str">
        <f>IF(SUM('Sales by Agent'!AI561:AK561)&gt;0,"YES","NO")</f>
        <v>YES</v>
      </c>
      <c r="AL561" s="30" t="str">
        <f>IF(SUM('Sales by Agent'!AJ561:AL561)&gt;0,"YES","NO")</f>
        <v>YES</v>
      </c>
      <c r="AM561" s="30" t="str">
        <f>IF(SUM('Sales by Agent'!AK561:AM561)&gt;0,"YES","NO")</f>
        <v>YES</v>
      </c>
      <c r="AN561" s="30" t="str">
        <f>IF(SUM('Sales by Agent'!AL561:AN561)&gt;0,"YES","NO")</f>
        <v>YES</v>
      </c>
      <c r="AO561" s="30" t="str">
        <f>IF(SUM('Sales by Agent'!AM561:AO561)&gt;0,"YES","NO")</f>
        <v>YES</v>
      </c>
      <c r="AP561" s="30" t="str">
        <f>IF(SUM('Sales by Agent'!AN561:AP561)&gt;0,"YES","NO")</f>
        <v>YES</v>
      </c>
      <c r="AQ561" s="30" t="str">
        <f>IF(SUM('Sales by Agent'!AO561:AQ561)&gt;0,"YES","NO")</f>
        <v>YES</v>
      </c>
      <c r="AR561" s="30" t="str">
        <f>IF(SUM('Sales by Agent'!AP561:AR561)&gt;0,"YES","NO")</f>
        <v>YES</v>
      </c>
      <c r="AS561" s="30" t="str">
        <f>IF(SUM('Sales by Agent'!AQ561:AS561)&gt;0,"YES","NO")</f>
        <v>YES</v>
      </c>
      <c r="AT561" s="30" t="str">
        <f>IF(SUM('Sales by Agent'!AR561:AT561)&gt;0,"YES","NO")</f>
        <v>NO</v>
      </c>
      <c r="AU561" s="30" t="str">
        <f>IF(SUM('Sales by Agent'!AS561:AU561)&gt;0,"YES","NO")</f>
        <v>NO</v>
      </c>
      <c r="AV561" s="30" t="str">
        <f>IF(SUM('Sales by Agent'!AT561:AV561)&gt;0,"YES","NO")</f>
        <v>YES</v>
      </c>
      <c r="AW561" s="87"/>
      <c r="AX561" t="str">
        <f t="shared" si="90"/>
        <v>NO</v>
      </c>
      <c r="AY561" t="str">
        <f t="shared" si="91"/>
        <v>NO</v>
      </c>
      <c r="AZ561" t="str">
        <f t="shared" si="92"/>
        <v>NO</v>
      </c>
      <c r="BA561" t="str">
        <f t="shared" si="93"/>
        <v>NO</v>
      </c>
      <c r="BB561" t="str">
        <f t="shared" si="94"/>
        <v>NO</v>
      </c>
      <c r="BC561" t="str">
        <f t="shared" si="95"/>
        <v>NO</v>
      </c>
      <c r="BD561" t="str">
        <f t="shared" si="96"/>
        <v>NO</v>
      </c>
      <c r="BE561" t="str">
        <f t="shared" si="97"/>
        <v>NO</v>
      </c>
      <c r="BF561" t="str">
        <f t="shared" si="98"/>
        <v>NO</v>
      </c>
      <c r="BG561" t="str">
        <f t="shared" si="99"/>
        <v>NO</v>
      </c>
      <c r="BH561" t="str">
        <f t="shared" si="89"/>
        <v>NO</v>
      </c>
    </row>
    <row r="562" spans="1:60">
      <c r="A562" s="564" t="s">
        <v>1252</v>
      </c>
      <c r="B562" s="564" t="s">
        <v>2859</v>
      </c>
      <c r="C562" s="564" t="s">
        <v>775</v>
      </c>
      <c r="D562" s="564" t="s">
        <v>956</v>
      </c>
      <c r="E562" s="564" t="s">
        <v>1005</v>
      </c>
      <c r="F562" s="565">
        <v>618757.4</v>
      </c>
      <c r="G562" s="87"/>
      <c r="H562" s="87"/>
      <c r="I562" s="30" t="str">
        <f>IF(SUM('Sales by Agent'!G562:I562)&gt;0,"YES","NO")</f>
        <v>NO</v>
      </c>
      <c r="J562" s="30" t="str">
        <f>IF(SUM('Sales by Agent'!H562:J562)&gt;0,"YES","NO")</f>
        <v>NO</v>
      </c>
      <c r="K562" s="30" t="str">
        <f>IF(SUM('Sales by Agent'!I562:K562)&gt;0,"YES","NO")</f>
        <v>NO</v>
      </c>
      <c r="L562" s="30" t="str">
        <f>IF(SUM('Sales by Agent'!J562:L562)&gt;0,"YES","NO")</f>
        <v>NO</v>
      </c>
      <c r="M562" s="30" t="str">
        <f>IF(SUM('Sales by Agent'!K562:M562)&gt;0,"YES","NO")</f>
        <v>NO</v>
      </c>
      <c r="N562" s="30" t="str">
        <f>IF(SUM('Sales by Agent'!L562:N562)&gt;0,"YES","NO")</f>
        <v>NO</v>
      </c>
      <c r="O562" s="30" t="str">
        <f>IF(SUM('Sales by Agent'!M562:O562)&gt;0,"YES","NO")</f>
        <v>NO</v>
      </c>
      <c r="P562" s="30" t="str">
        <f>IF(SUM('Sales by Agent'!N562:P562)&gt;0,"YES","NO")</f>
        <v>NO</v>
      </c>
      <c r="Q562" s="30" t="str">
        <f>IF(SUM('Sales by Agent'!O562:Q562)&gt;0,"YES","NO")</f>
        <v>NO</v>
      </c>
      <c r="R562" s="30" t="str">
        <f>IF(SUM('Sales by Agent'!P562:R562)&gt;0,"YES","NO")</f>
        <v>NO</v>
      </c>
      <c r="S562" s="30" t="str">
        <f>IF(SUM('Sales by Agent'!Q562:S562)&gt;0,"YES","NO")</f>
        <v>NO</v>
      </c>
      <c r="T562" s="30" t="str">
        <f>IF(SUM('Sales by Agent'!R562:T562)&gt;0,"YES","NO")</f>
        <v>NO</v>
      </c>
      <c r="U562" s="30" t="str">
        <f>IF(SUM('Sales by Agent'!S562:U562)&gt;0,"YES","NO")</f>
        <v>NO</v>
      </c>
      <c r="V562" s="30" t="str">
        <f>IF(SUM('Sales by Agent'!T562:V562)&gt;0,"YES","NO")</f>
        <v>NO</v>
      </c>
      <c r="W562" s="30" t="str">
        <f>IF(SUM('Sales by Agent'!U562:W562)&gt;0,"YES","NO")</f>
        <v>NO</v>
      </c>
      <c r="X562" s="30" t="str">
        <f>IF(SUM('Sales by Agent'!V562:X562)&gt;0,"YES","NO")</f>
        <v>NO</v>
      </c>
      <c r="Y562" s="30" t="str">
        <f>IF(SUM('Sales by Agent'!W562:Y562)&gt;0,"YES","NO")</f>
        <v>NO</v>
      </c>
      <c r="Z562" s="30" t="str">
        <f>IF(SUM('Sales by Agent'!X562:Z562)&gt;0,"YES","NO")</f>
        <v>NO</v>
      </c>
      <c r="AA562" s="30" t="str">
        <f>IF(SUM('Sales by Agent'!Y562:AA562)&gt;0,"YES","NO")</f>
        <v>NO</v>
      </c>
      <c r="AB562" s="30" t="str">
        <f>IF(SUM('Sales by Agent'!Z562:AB562)&gt;0,"YES","NO")</f>
        <v>NO</v>
      </c>
      <c r="AC562" s="30" t="str">
        <f>IF(SUM('Sales by Agent'!AA562:AC562)&gt;0,"YES","NO")</f>
        <v>NO</v>
      </c>
      <c r="AD562" s="30" t="str">
        <f>IF(SUM('Sales by Agent'!AB562:AD562)&gt;0,"YES","NO")</f>
        <v>NO</v>
      </c>
      <c r="AE562" s="30" t="str">
        <f>IF(SUM('Sales by Agent'!AC562:AE562)&gt;0,"YES","NO")</f>
        <v>NO</v>
      </c>
      <c r="AF562" s="30" t="str">
        <f>IF(SUM('Sales by Agent'!AD562:AF562)&gt;0,"YES","NO")</f>
        <v>NO</v>
      </c>
      <c r="AG562" s="30" t="str">
        <f>IF(SUM('Sales by Agent'!AE562:AG562)&gt;0,"YES","NO")</f>
        <v>NO</v>
      </c>
      <c r="AH562" s="30" t="str">
        <f>IF(SUM('Sales by Agent'!AF562:AH562)&gt;0,"YES","NO")</f>
        <v>NO</v>
      </c>
      <c r="AI562" s="30" t="str">
        <f>IF(SUM('Sales by Agent'!AG562:AI562)&gt;0,"YES","NO")</f>
        <v>NO</v>
      </c>
      <c r="AJ562" s="30" t="str">
        <f>IF(SUM('Sales by Agent'!AH562:AJ562)&gt;0,"YES","NO")</f>
        <v>NO</v>
      </c>
      <c r="AK562" s="30" t="str">
        <f>IF(SUM('Sales by Agent'!AI562:AK562)&gt;0,"YES","NO")</f>
        <v>NO</v>
      </c>
      <c r="AL562" s="30" t="str">
        <f>IF(SUM('Sales by Agent'!AJ562:AL562)&gt;0,"YES","NO")</f>
        <v>YES</v>
      </c>
      <c r="AM562" s="30" t="str">
        <f>IF(SUM('Sales by Agent'!AK562:AM562)&gt;0,"YES","NO")</f>
        <v>YES</v>
      </c>
      <c r="AN562" s="30" t="str">
        <f>IF(SUM('Sales by Agent'!AL562:AN562)&gt;0,"YES","NO")</f>
        <v>YES</v>
      </c>
      <c r="AO562" s="30" t="str">
        <f>IF(SUM('Sales by Agent'!AM562:AO562)&gt;0,"YES","NO")</f>
        <v>YES</v>
      </c>
      <c r="AP562" s="30" t="str">
        <f>IF(SUM('Sales by Agent'!AN562:AP562)&gt;0,"YES","NO")</f>
        <v>YES</v>
      </c>
      <c r="AQ562" s="30" t="str">
        <f>IF(SUM('Sales by Agent'!AO562:AQ562)&gt;0,"YES","NO")</f>
        <v>YES</v>
      </c>
      <c r="AR562" s="30" t="str">
        <f>IF(SUM('Sales by Agent'!AP562:AR562)&gt;0,"YES","NO")</f>
        <v>YES</v>
      </c>
      <c r="AS562" s="30" t="str">
        <f>IF(SUM('Sales by Agent'!AQ562:AS562)&gt;0,"YES","NO")</f>
        <v>YES</v>
      </c>
      <c r="AT562" s="30" t="str">
        <f>IF(SUM('Sales by Agent'!AR562:AT562)&gt;0,"YES","NO")</f>
        <v>YES</v>
      </c>
      <c r="AU562" s="30" t="str">
        <f>IF(SUM('Sales by Agent'!AS562:AU562)&gt;0,"YES","NO")</f>
        <v>YES</v>
      </c>
      <c r="AV562" s="30" t="str">
        <f>IF(SUM('Sales by Agent'!AT562:AV562)&gt;0,"YES","NO")</f>
        <v>YES</v>
      </c>
      <c r="AW562" s="87"/>
      <c r="AX562" t="str">
        <f t="shared" si="90"/>
        <v>NO</v>
      </c>
      <c r="AY562" t="str">
        <f t="shared" si="91"/>
        <v>NO</v>
      </c>
      <c r="AZ562" t="str">
        <f t="shared" si="92"/>
        <v>NO</v>
      </c>
      <c r="BA562" t="str">
        <f t="shared" si="93"/>
        <v>NO</v>
      </c>
      <c r="BB562" t="str">
        <f t="shared" si="94"/>
        <v>NO</v>
      </c>
      <c r="BC562" t="str">
        <f t="shared" si="95"/>
        <v>NO</v>
      </c>
      <c r="BD562" t="str">
        <f t="shared" si="96"/>
        <v>NO</v>
      </c>
      <c r="BE562" t="str">
        <f t="shared" si="97"/>
        <v>NO</v>
      </c>
      <c r="BF562" t="str">
        <f t="shared" si="98"/>
        <v>NO</v>
      </c>
      <c r="BG562" t="str">
        <f t="shared" si="99"/>
        <v>NO</v>
      </c>
      <c r="BH562" t="str">
        <f t="shared" si="89"/>
        <v>NO</v>
      </c>
    </row>
    <row r="563" spans="1:60">
      <c r="A563" s="564" t="s">
        <v>888</v>
      </c>
      <c r="B563" s="564" t="s">
        <v>2860</v>
      </c>
      <c r="C563" s="564" t="s">
        <v>775</v>
      </c>
      <c r="D563" s="564" t="s">
        <v>956</v>
      </c>
      <c r="E563" s="564" t="s">
        <v>1005</v>
      </c>
      <c r="F563" s="565">
        <v>189400</v>
      </c>
      <c r="G563" s="31"/>
      <c r="H563" s="87"/>
      <c r="I563" s="30" t="str">
        <f>IF(SUM('Sales by Agent'!G563:I563)&gt;0,"YES","NO")</f>
        <v>NO</v>
      </c>
      <c r="J563" s="30" t="str">
        <f>IF(SUM('Sales by Agent'!H563:J563)&gt;0,"YES","NO")</f>
        <v>NO</v>
      </c>
      <c r="K563" s="30" t="str">
        <f>IF(SUM('Sales by Agent'!I563:K563)&gt;0,"YES","NO")</f>
        <v>NO</v>
      </c>
      <c r="L563" s="30" t="str">
        <f>IF(SUM('Sales by Agent'!J563:L563)&gt;0,"YES","NO")</f>
        <v>NO</v>
      </c>
      <c r="M563" s="30" t="str">
        <f>IF(SUM('Sales by Agent'!K563:M563)&gt;0,"YES","NO")</f>
        <v>NO</v>
      </c>
      <c r="N563" s="30" t="str">
        <f>IF(SUM('Sales by Agent'!L563:N563)&gt;0,"YES","NO")</f>
        <v>NO</v>
      </c>
      <c r="O563" s="30" t="str">
        <f>IF(SUM('Sales by Agent'!M563:O563)&gt;0,"YES","NO")</f>
        <v>NO</v>
      </c>
      <c r="P563" s="30" t="str">
        <f>IF(SUM('Sales by Agent'!N563:P563)&gt;0,"YES","NO")</f>
        <v>NO</v>
      </c>
      <c r="Q563" s="30" t="str">
        <f>IF(SUM('Sales by Agent'!O563:Q563)&gt;0,"YES","NO")</f>
        <v>NO</v>
      </c>
      <c r="R563" s="30" t="str">
        <f>IF(SUM('Sales by Agent'!P563:R563)&gt;0,"YES","NO")</f>
        <v>NO</v>
      </c>
      <c r="S563" s="30" t="str">
        <f>IF(SUM('Sales by Agent'!Q563:S563)&gt;0,"YES","NO")</f>
        <v>NO</v>
      </c>
      <c r="T563" s="30" t="str">
        <f>IF(SUM('Sales by Agent'!R563:T563)&gt;0,"YES","NO")</f>
        <v>NO</v>
      </c>
      <c r="U563" s="30" t="str">
        <f>IF(SUM('Sales by Agent'!S563:U563)&gt;0,"YES","NO")</f>
        <v>NO</v>
      </c>
      <c r="V563" s="30" t="str">
        <f>IF(SUM('Sales by Agent'!T563:V563)&gt;0,"YES","NO")</f>
        <v>NO</v>
      </c>
      <c r="W563" s="30" t="str">
        <f>IF(SUM('Sales by Agent'!U563:W563)&gt;0,"YES","NO")</f>
        <v>NO</v>
      </c>
      <c r="X563" s="30" t="str">
        <f>IF(SUM('Sales by Agent'!V563:X563)&gt;0,"YES","NO")</f>
        <v>NO</v>
      </c>
      <c r="Y563" s="30" t="str">
        <f>IF(SUM('Sales by Agent'!W563:Y563)&gt;0,"YES","NO")</f>
        <v>NO</v>
      </c>
      <c r="Z563" s="30" t="str">
        <f>IF(SUM('Sales by Agent'!X563:Z563)&gt;0,"YES","NO")</f>
        <v>NO</v>
      </c>
      <c r="AA563" s="30" t="str">
        <f>IF(SUM('Sales by Agent'!Y563:AA563)&gt;0,"YES","NO")</f>
        <v>NO</v>
      </c>
      <c r="AB563" s="30" t="str">
        <f>IF(SUM('Sales by Agent'!Z563:AB563)&gt;0,"YES","NO")</f>
        <v>NO</v>
      </c>
      <c r="AC563" s="30" t="str">
        <f>IF(SUM('Sales by Agent'!AA563:AC563)&gt;0,"YES","NO")</f>
        <v>NO</v>
      </c>
      <c r="AD563" s="30" t="str">
        <f>IF(SUM('Sales by Agent'!AB563:AD563)&gt;0,"YES","NO")</f>
        <v>YES</v>
      </c>
      <c r="AE563" s="30" t="str">
        <f>IF(SUM('Sales by Agent'!AC563:AE563)&gt;0,"YES","NO")</f>
        <v>YES</v>
      </c>
      <c r="AF563" s="30" t="str">
        <f>IF(SUM('Sales by Agent'!AD563:AF563)&gt;0,"YES","NO")</f>
        <v>YES</v>
      </c>
      <c r="AG563" s="30" t="str">
        <f>IF(SUM('Sales by Agent'!AE563:AG563)&gt;0,"YES","NO")</f>
        <v>YES</v>
      </c>
      <c r="AH563" s="30" t="str">
        <f>IF(SUM('Sales by Agent'!AF563:AH563)&gt;0,"YES","NO")</f>
        <v>YES</v>
      </c>
      <c r="AI563" s="30" t="str">
        <f>IF(SUM('Sales by Agent'!AG563:AI563)&gt;0,"YES","NO")</f>
        <v>YES</v>
      </c>
      <c r="AJ563" s="30" t="str">
        <f>IF(SUM('Sales by Agent'!AH563:AJ563)&gt;0,"YES","NO")</f>
        <v>YES</v>
      </c>
      <c r="AK563" s="30" t="str">
        <f>IF(SUM('Sales by Agent'!AI563:AK563)&gt;0,"YES","NO")</f>
        <v>YES</v>
      </c>
      <c r="AL563" s="30" t="str">
        <f>IF(SUM('Sales by Agent'!AJ563:AL563)&gt;0,"YES","NO")</f>
        <v>YES</v>
      </c>
      <c r="AM563" s="30" t="str">
        <f>IF(SUM('Sales by Agent'!AK563:AM563)&gt;0,"YES","NO")</f>
        <v>YES</v>
      </c>
      <c r="AN563" s="30" t="str">
        <f>IF(SUM('Sales by Agent'!AL563:AN563)&gt;0,"YES","NO")</f>
        <v>YES</v>
      </c>
      <c r="AO563" s="30" t="str">
        <f>IF(SUM('Sales by Agent'!AM563:AO563)&gt;0,"YES","NO")</f>
        <v>YES</v>
      </c>
      <c r="AP563" s="30" t="str">
        <f>IF(SUM('Sales by Agent'!AN563:AP563)&gt;0,"YES","NO")</f>
        <v>YES</v>
      </c>
      <c r="AQ563" s="30" t="str">
        <f>IF(SUM('Sales by Agent'!AO563:AQ563)&gt;0,"YES","NO")</f>
        <v>YES</v>
      </c>
      <c r="AR563" s="30" t="str">
        <f>IF(SUM('Sales by Agent'!AP563:AR563)&gt;0,"YES","NO")</f>
        <v>NO</v>
      </c>
      <c r="AS563" s="30" t="str">
        <f>IF(SUM('Sales by Agent'!AQ563:AS563)&gt;0,"YES","NO")</f>
        <v>NO</v>
      </c>
      <c r="AT563" s="30" t="str">
        <f>IF(SUM('Sales by Agent'!AR563:AT563)&gt;0,"YES","NO")</f>
        <v>NO</v>
      </c>
      <c r="AU563" s="30" t="str">
        <f>IF(SUM('Sales by Agent'!AS563:AU563)&gt;0,"YES","NO")</f>
        <v>NO</v>
      </c>
      <c r="AV563" s="30" t="str">
        <f>IF(SUM('Sales by Agent'!AT563:AV563)&gt;0,"YES","NO")</f>
        <v>NO</v>
      </c>
      <c r="AW563" s="87"/>
      <c r="AX563" t="str">
        <f t="shared" si="90"/>
        <v>NO</v>
      </c>
      <c r="AY563" t="str">
        <f t="shared" si="91"/>
        <v>NO</v>
      </c>
      <c r="AZ563" t="str">
        <f t="shared" si="92"/>
        <v>NO</v>
      </c>
      <c r="BA563" t="str">
        <f t="shared" si="93"/>
        <v>NO</v>
      </c>
      <c r="BB563" t="str">
        <f t="shared" si="94"/>
        <v>NO</v>
      </c>
      <c r="BC563" t="str">
        <f t="shared" si="95"/>
        <v>NO</v>
      </c>
      <c r="BD563" t="str">
        <f t="shared" si="96"/>
        <v>NO</v>
      </c>
      <c r="BE563" t="str">
        <f t="shared" si="97"/>
        <v>NO</v>
      </c>
      <c r="BF563" t="str">
        <f t="shared" si="98"/>
        <v>NO</v>
      </c>
      <c r="BG563" t="str">
        <f t="shared" si="99"/>
        <v>NO</v>
      </c>
      <c r="BH563" t="str">
        <f t="shared" si="89"/>
        <v>NO</v>
      </c>
    </row>
    <row r="564" spans="1:60">
      <c r="A564" s="564" t="s">
        <v>824</v>
      </c>
      <c r="B564" s="564" t="s">
        <v>2861</v>
      </c>
      <c r="C564" s="564" t="s">
        <v>775</v>
      </c>
      <c r="D564" s="564" t="s">
        <v>956</v>
      </c>
      <c r="E564" s="564" t="s">
        <v>1005</v>
      </c>
      <c r="F564" s="565">
        <v>395400</v>
      </c>
      <c r="G564" s="86"/>
      <c r="H564" s="86"/>
      <c r="I564" s="30" t="str">
        <f>IF(SUM('Sales by Agent'!G564:I564)&gt;0,"YES","NO")</f>
        <v>NO</v>
      </c>
      <c r="J564" s="30" t="str">
        <f>IF(SUM('Sales by Agent'!H564:J564)&gt;0,"YES","NO")</f>
        <v>NO</v>
      </c>
      <c r="K564" s="30" t="str">
        <f>IF(SUM('Sales by Agent'!I564:K564)&gt;0,"YES","NO")</f>
        <v>NO</v>
      </c>
      <c r="L564" s="30" t="str">
        <f>IF(SUM('Sales by Agent'!J564:L564)&gt;0,"YES","NO")</f>
        <v>NO</v>
      </c>
      <c r="M564" s="30" t="str">
        <f>IF(SUM('Sales by Agent'!K564:M564)&gt;0,"YES","NO")</f>
        <v>NO</v>
      </c>
      <c r="N564" s="30" t="str">
        <f>IF(SUM('Sales by Agent'!L564:N564)&gt;0,"YES","NO")</f>
        <v>NO</v>
      </c>
      <c r="O564" s="30" t="str">
        <f>IF(SUM('Sales by Agent'!M564:O564)&gt;0,"YES","NO")</f>
        <v>NO</v>
      </c>
      <c r="P564" s="30" t="str">
        <f>IF(SUM('Sales by Agent'!N564:P564)&gt;0,"YES","NO")</f>
        <v>NO</v>
      </c>
      <c r="Q564" s="30" t="str">
        <f>IF(SUM('Sales by Agent'!O564:Q564)&gt;0,"YES","NO")</f>
        <v>NO</v>
      </c>
      <c r="R564" s="30" t="str">
        <f>IF(SUM('Sales by Agent'!P564:R564)&gt;0,"YES","NO")</f>
        <v>NO</v>
      </c>
      <c r="S564" s="30" t="str">
        <f>IF(SUM('Sales by Agent'!Q564:S564)&gt;0,"YES","NO")</f>
        <v>NO</v>
      </c>
      <c r="T564" s="30" t="str">
        <f>IF(SUM('Sales by Agent'!R564:T564)&gt;0,"YES","NO")</f>
        <v>NO</v>
      </c>
      <c r="U564" s="30" t="str">
        <f>IF(SUM('Sales by Agent'!S564:U564)&gt;0,"YES","NO")</f>
        <v>NO</v>
      </c>
      <c r="V564" s="30" t="str">
        <f>IF(SUM('Sales by Agent'!T564:V564)&gt;0,"YES","NO")</f>
        <v>NO</v>
      </c>
      <c r="W564" s="30" t="str">
        <f>IF(SUM('Sales by Agent'!U564:W564)&gt;0,"YES","NO")</f>
        <v>NO</v>
      </c>
      <c r="X564" s="30" t="str">
        <f>IF(SUM('Sales by Agent'!V564:X564)&gt;0,"YES","NO")</f>
        <v>NO</v>
      </c>
      <c r="Y564" s="30" t="str">
        <f>IF(SUM('Sales by Agent'!W564:Y564)&gt;0,"YES","NO")</f>
        <v>NO</v>
      </c>
      <c r="Z564" s="30" t="str">
        <f>IF(SUM('Sales by Agent'!X564:Z564)&gt;0,"YES","NO")</f>
        <v>NO</v>
      </c>
      <c r="AA564" s="30" t="str">
        <f>IF(SUM('Sales by Agent'!Y564:AA564)&gt;0,"YES","NO")</f>
        <v>NO</v>
      </c>
      <c r="AB564" s="30" t="str">
        <f>IF(SUM('Sales by Agent'!Z564:AB564)&gt;0,"YES","NO")</f>
        <v>NO</v>
      </c>
      <c r="AC564" s="30" t="str">
        <f>IF(SUM('Sales by Agent'!AA564:AC564)&gt;0,"YES","NO")</f>
        <v>NO</v>
      </c>
      <c r="AD564" s="30" t="str">
        <f>IF(SUM('Sales by Agent'!AB564:AD564)&gt;0,"YES","NO")</f>
        <v>YES</v>
      </c>
      <c r="AE564" s="30" t="str">
        <f>IF(SUM('Sales by Agent'!AC564:AE564)&gt;0,"YES","NO")</f>
        <v>YES</v>
      </c>
      <c r="AF564" s="30" t="str">
        <f>IF(SUM('Sales by Agent'!AD564:AF564)&gt;0,"YES","NO")</f>
        <v>YES</v>
      </c>
      <c r="AG564" s="30" t="str">
        <f>IF(SUM('Sales by Agent'!AE564:AG564)&gt;0,"YES","NO")</f>
        <v>YES</v>
      </c>
      <c r="AH564" s="30" t="str">
        <f>IF(SUM('Sales by Agent'!AF564:AH564)&gt;0,"YES","NO")</f>
        <v>YES</v>
      </c>
      <c r="AI564" s="30" t="str">
        <f>IF(SUM('Sales by Agent'!AG564:AI564)&gt;0,"YES","NO")</f>
        <v>YES</v>
      </c>
      <c r="AJ564" s="30" t="str">
        <f>IF(SUM('Sales by Agent'!AH564:AJ564)&gt;0,"YES","NO")</f>
        <v>YES</v>
      </c>
      <c r="AK564" s="30" t="str">
        <f>IF(SUM('Sales by Agent'!AI564:AK564)&gt;0,"YES","NO")</f>
        <v>NO</v>
      </c>
      <c r="AL564" s="30" t="str">
        <f>IF(SUM('Sales by Agent'!AJ564:AL564)&gt;0,"YES","NO")</f>
        <v>NO</v>
      </c>
      <c r="AM564" s="30" t="str">
        <f>IF(SUM('Sales by Agent'!AK564:AM564)&gt;0,"YES","NO")</f>
        <v>NO</v>
      </c>
      <c r="AN564" s="30" t="str">
        <f>IF(SUM('Sales by Agent'!AL564:AN564)&gt;0,"YES","NO")</f>
        <v>NO</v>
      </c>
      <c r="AO564" s="30" t="str">
        <f>IF(SUM('Sales by Agent'!AM564:AO564)&gt;0,"YES","NO")</f>
        <v>NO</v>
      </c>
      <c r="AP564" s="30" t="str">
        <f>IF(SUM('Sales by Agent'!AN564:AP564)&gt;0,"YES","NO")</f>
        <v>NO</v>
      </c>
      <c r="AQ564" s="30" t="str">
        <f>IF(SUM('Sales by Agent'!AO564:AQ564)&gt;0,"YES","NO")</f>
        <v>NO</v>
      </c>
      <c r="AR564" s="30" t="str">
        <f>IF(SUM('Sales by Agent'!AP564:AR564)&gt;0,"YES","NO")</f>
        <v>NO</v>
      </c>
      <c r="AS564" s="30" t="str">
        <f>IF(SUM('Sales by Agent'!AQ564:AS564)&gt;0,"YES","NO")</f>
        <v>NO</v>
      </c>
      <c r="AT564" s="30" t="str">
        <f>IF(SUM('Sales by Agent'!AR564:AT564)&gt;0,"YES","NO")</f>
        <v>NO</v>
      </c>
      <c r="AU564" s="30" t="str">
        <f>IF(SUM('Sales by Agent'!AS564:AU564)&gt;0,"YES","NO")</f>
        <v>NO</v>
      </c>
      <c r="AV564" s="30" t="str">
        <f>IF(SUM('Sales by Agent'!AT564:AV564)&gt;0,"YES","NO")</f>
        <v>NO</v>
      </c>
      <c r="AW564" s="87"/>
      <c r="AX564" t="str">
        <f t="shared" si="90"/>
        <v>NO</v>
      </c>
      <c r="AY564" t="str">
        <f t="shared" si="91"/>
        <v>NO</v>
      </c>
      <c r="AZ564" t="str">
        <f t="shared" si="92"/>
        <v>NO</v>
      </c>
      <c r="BA564" t="str">
        <f t="shared" si="93"/>
        <v>NO</v>
      </c>
      <c r="BB564" t="str">
        <f t="shared" si="94"/>
        <v>NO</v>
      </c>
      <c r="BC564" t="str">
        <f t="shared" si="95"/>
        <v>NO</v>
      </c>
      <c r="BD564" t="str">
        <f t="shared" si="96"/>
        <v>NEW INACTIVE</v>
      </c>
      <c r="BE564" t="str">
        <f t="shared" si="97"/>
        <v>NO</v>
      </c>
      <c r="BF564" t="str">
        <f t="shared" si="98"/>
        <v>NO</v>
      </c>
      <c r="BG564" t="str">
        <f t="shared" si="99"/>
        <v>NO</v>
      </c>
      <c r="BH564" t="str">
        <f t="shared" si="89"/>
        <v>NO</v>
      </c>
    </row>
    <row r="565" spans="1:60">
      <c r="A565" s="564" t="s">
        <v>794</v>
      </c>
      <c r="B565" s="564" t="s">
        <v>2862</v>
      </c>
      <c r="C565" s="564" t="s">
        <v>775</v>
      </c>
      <c r="D565" s="564" t="s">
        <v>956</v>
      </c>
      <c r="E565" s="564" t="s">
        <v>1005</v>
      </c>
      <c r="F565" s="565">
        <v>1538200</v>
      </c>
      <c r="G565" s="86"/>
      <c r="H565" s="86"/>
      <c r="I565" s="30" t="str">
        <f>IF(SUM('Sales by Agent'!G565:I565)&gt;0,"YES","NO")</f>
        <v>NO</v>
      </c>
      <c r="J565" s="30" t="str">
        <f>IF(SUM('Sales by Agent'!H565:J565)&gt;0,"YES","NO")</f>
        <v>NO</v>
      </c>
      <c r="K565" s="30" t="str">
        <f>IF(SUM('Sales by Agent'!I565:K565)&gt;0,"YES","NO")</f>
        <v>NO</v>
      </c>
      <c r="L565" s="30" t="str">
        <f>IF(SUM('Sales by Agent'!J565:L565)&gt;0,"YES","NO")</f>
        <v>NO</v>
      </c>
      <c r="M565" s="30" t="str">
        <f>IF(SUM('Sales by Agent'!K565:M565)&gt;0,"YES","NO")</f>
        <v>NO</v>
      </c>
      <c r="N565" s="30" t="str">
        <f>IF(SUM('Sales by Agent'!L565:N565)&gt;0,"YES","NO")</f>
        <v>NO</v>
      </c>
      <c r="O565" s="30" t="str">
        <f>IF(SUM('Sales by Agent'!M565:O565)&gt;0,"YES","NO")</f>
        <v>NO</v>
      </c>
      <c r="P565" s="30" t="str">
        <f>IF(SUM('Sales by Agent'!N565:P565)&gt;0,"YES","NO")</f>
        <v>NO</v>
      </c>
      <c r="Q565" s="30" t="str">
        <f>IF(SUM('Sales by Agent'!O565:Q565)&gt;0,"YES","NO")</f>
        <v>NO</v>
      </c>
      <c r="R565" s="30" t="str">
        <f>IF(SUM('Sales by Agent'!P565:R565)&gt;0,"YES","NO")</f>
        <v>NO</v>
      </c>
      <c r="S565" s="30" t="str">
        <f>IF(SUM('Sales by Agent'!Q565:S565)&gt;0,"YES","NO")</f>
        <v>NO</v>
      </c>
      <c r="T565" s="30" t="str">
        <f>IF(SUM('Sales by Agent'!R565:T565)&gt;0,"YES","NO")</f>
        <v>NO</v>
      </c>
      <c r="U565" s="30" t="str">
        <f>IF(SUM('Sales by Agent'!S565:U565)&gt;0,"YES","NO")</f>
        <v>NO</v>
      </c>
      <c r="V565" s="30" t="str">
        <f>IF(SUM('Sales by Agent'!T565:V565)&gt;0,"YES","NO")</f>
        <v>NO</v>
      </c>
      <c r="W565" s="30" t="str">
        <f>IF(SUM('Sales by Agent'!U565:W565)&gt;0,"YES","NO")</f>
        <v>NO</v>
      </c>
      <c r="X565" s="30" t="str">
        <f>IF(SUM('Sales by Agent'!V565:X565)&gt;0,"YES","NO")</f>
        <v>NO</v>
      </c>
      <c r="Y565" s="30" t="str">
        <f>IF(SUM('Sales by Agent'!W565:Y565)&gt;0,"YES","NO")</f>
        <v>NO</v>
      </c>
      <c r="Z565" s="30" t="str">
        <f>IF(SUM('Sales by Agent'!X565:Z565)&gt;0,"YES","NO")</f>
        <v>NO</v>
      </c>
      <c r="AA565" s="30" t="str">
        <f>IF(SUM('Sales by Agent'!Y565:AA565)&gt;0,"YES","NO")</f>
        <v>NO</v>
      </c>
      <c r="AB565" s="30" t="str">
        <f>IF(SUM('Sales by Agent'!Z565:AB565)&gt;0,"YES","NO")</f>
        <v>NO</v>
      </c>
      <c r="AC565" s="30" t="str">
        <f>IF(SUM('Sales by Agent'!AA565:AC565)&gt;0,"YES","NO")</f>
        <v>NO</v>
      </c>
      <c r="AD565" s="30" t="str">
        <f>IF(SUM('Sales by Agent'!AB565:AD565)&gt;0,"YES","NO")</f>
        <v>YES</v>
      </c>
      <c r="AE565" s="30" t="str">
        <f>IF(SUM('Sales by Agent'!AC565:AE565)&gt;0,"YES","NO")</f>
        <v>YES</v>
      </c>
      <c r="AF565" s="30" t="str">
        <f>IF(SUM('Sales by Agent'!AD565:AF565)&gt;0,"YES","NO")</f>
        <v>YES</v>
      </c>
      <c r="AG565" s="30" t="str">
        <f>IF(SUM('Sales by Agent'!AE565:AG565)&gt;0,"YES","NO")</f>
        <v>YES</v>
      </c>
      <c r="AH565" s="30" t="str">
        <f>IF(SUM('Sales by Agent'!AF565:AH565)&gt;0,"YES","NO")</f>
        <v>YES</v>
      </c>
      <c r="AI565" s="30" t="str">
        <f>IF(SUM('Sales by Agent'!AG565:AI565)&gt;0,"YES","NO")</f>
        <v>YES</v>
      </c>
      <c r="AJ565" s="30" t="str">
        <f>IF(SUM('Sales by Agent'!AH565:AJ565)&gt;0,"YES","NO")</f>
        <v>YES</v>
      </c>
      <c r="AK565" s="30" t="str">
        <f>IF(SUM('Sales by Agent'!AI565:AK565)&gt;0,"YES","NO")</f>
        <v>YES</v>
      </c>
      <c r="AL565" s="30" t="str">
        <f>IF(SUM('Sales by Agent'!AJ565:AL565)&gt;0,"YES","NO")</f>
        <v>YES</v>
      </c>
      <c r="AM565" s="30" t="str">
        <f>IF(SUM('Sales by Agent'!AK565:AM565)&gt;0,"YES","NO")</f>
        <v>NO</v>
      </c>
      <c r="AN565" s="30" t="str">
        <f>IF(SUM('Sales by Agent'!AL565:AN565)&gt;0,"YES","NO")</f>
        <v>NO</v>
      </c>
      <c r="AO565" s="30" t="str">
        <f>IF(SUM('Sales by Agent'!AM565:AO565)&gt;0,"YES","NO")</f>
        <v>NO</v>
      </c>
      <c r="AP565" s="30" t="str">
        <f>IF(SUM('Sales by Agent'!AN565:AP565)&gt;0,"YES","NO")</f>
        <v>NO</v>
      </c>
      <c r="AQ565" s="30" t="str">
        <f>IF(SUM('Sales by Agent'!AO565:AQ565)&gt;0,"YES","NO")</f>
        <v>NO</v>
      </c>
      <c r="AR565" s="30" t="str">
        <f>IF(SUM('Sales by Agent'!AP565:AR565)&gt;0,"YES","NO")</f>
        <v>NO</v>
      </c>
      <c r="AS565" s="30" t="str">
        <f>IF(SUM('Sales by Agent'!AQ565:AS565)&gt;0,"YES","NO")</f>
        <v>NO</v>
      </c>
      <c r="AT565" s="30" t="str">
        <f>IF(SUM('Sales by Agent'!AR565:AT565)&gt;0,"YES","NO")</f>
        <v>NO</v>
      </c>
      <c r="AU565" s="30" t="str">
        <f>IF(SUM('Sales by Agent'!AS565:AU565)&gt;0,"YES","NO")</f>
        <v>NO</v>
      </c>
      <c r="AV565" s="30" t="str">
        <f>IF(SUM('Sales by Agent'!AT565:AV565)&gt;0,"YES","NO")</f>
        <v>YES</v>
      </c>
      <c r="AW565" s="87"/>
      <c r="AX565" t="str">
        <f t="shared" si="90"/>
        <v>NO</v>
      </c>
      <c r="AY565" t="str">
        <f t="shared" si="91"/>
        <v>NO</v>
      </c>
      <c r="AZ565" t="str">
        <f t="shared" si="92"/>
        <v>NO</v>
      </c>
      <c r="BA565" t="str">
        <f t="shared" si="93"/>
        <v>NO</v>
      </c>
      <c r="BB565" t="str">
        <f t="shared" si="94"/>
        <v>NO</v>
      </c>
      <c r="BC565" t="str">
        <f t="shared" si="95"/>
        <v>NO</v>
      </c>
      <c r="BD565" t="str">
        <f t="shared" si="96"/>
        <v>NO</v>
      </c>
      <c r="BE565" t="str">
        <f t="shared" si="97"/>
        <v>NO</v>
      </c>
      <c r="BF565" t="str">
        <f t="shared" si="98"/>
        <v>NEW INACTIVE</v>
      </c>
      <c r="BG565" t="str">
        <f t="shared" si="99"/>
        <v>NO</v>
      </c>
      <c r="BH565" t="str">
        <f t="shared" si="89"/>
        <v>NO</v>
      </c>
    </row>
    <row r="566" spans="1:60">
      <c r="A566" s="564" t="s">
        <v>872</v>
      </c>
      <c r="B566" s="564" t="s">
        <v>2863</v>
      </c>
      <c r="C566" s="564" t="s">
        <v>775</v>
      </c>
      <c r="D566" s="564" t="s">
        <v>956</v>
      </c>
      <c r="E566" s="564" t="s">
        <v>1005</v>
      </c>
      <c r="F566" s="565">
        <v>161050</v>
      </c>
      <c r="G566" s="87"/>
      <c r="H566" s="87"/>
      <c r="I566" s="30" t="str">
        <f>IF(SUM('Sales by Agent'!G566:I566)&gt;0,"YES","NO")</f>
        <v>NO</v>
      </c>
      <c r="J566" s="30" t="str">
        <f>IF(SUM('Sales by Agent'!H566:J566)&gt;0,"YES","NO")</f>
        <v>NO</v>
      </c>
      <c r="K566" s="30" t="str">
        <f>IF(SUM('Sales by Agent'!I566:K566)&gt;0,"YES","NO")</f>
        <v>NO</v>
      </c>
      <c r="L566" s="30" t="str">
        <f>IF(SUM('Sales by Agent'!J566:L566)&gt;0,"YES","NO")</f>
        <v>NO</v>
      </c>
      <c r="M566" s="30" t="str">
        <f>IF(SUM('Sales by Agent'!K566:M566)&gt;0,"YES","NO")</f>
        <v>NO</v>
      </c>
      <c r="N566" s="30" t="str">
        <f>IF(SUM('Sales by Agent'!L566:N566)&gt;0,"YES","NO")</f>
        <v>NO</v>
      </c>
      <c r="O566" s="30" t="str">
        <f>IF(SUM('Sales by Agent'!M566:O566)&gt;0,"YES","NO")</f>
        <v>NO</v>
      </c>
      <c r="P566" s="30" t="str">
        <f>IF(SUM('Sales by Agent'!N566:P566)&gt;0,"YES","NO")</f>
        <v>NO</v>
      </c>
      <c r="Q566" s="30" t="str">
        <f>IF(SUM('Sales by Agent'!O566:Q566)&gt;0,"YES","NO")</f>
        <v>NO</v>
      </c>
      <c r="R566" s="30" t="str">
        <f>IF(SUM('Sales by Agent'!P566:R566)&gt;0,"YES","NO")</f>
        <v>NO</v>
      </c>
      <c r="S566" s="30" t="str">
        <f>IF(SUM('Sales by Agent'!Q566:S566)&gt;0,"YES","NO")</f>
        <v>NO</v>
      </c>
      <c r="T566" s="30" t="str">
        <f>IF(SUM('Sales by Agent'!R566:T566)&gt;0,"YES","NO")</f>
        <v>NO</v>
      </c>
      <c r="U566" s="30" t="str">
        <f>IF(SUM('Sales by Agent'!S566:U566)&gt;0,"YES","NO")</f>
        <v>NO</v>
      </c>
      <c r="V566" s="30" t="str">
        <f>IF(SUM('Sales by Agent'!T566:V566)&gt;0,"YES","NO")</f>
        <v>NO</v>
      </c>
      <c r="W566" s="30" t="str">
        <f>IF(SUM('Sales by Agent'!U566:W566)&gt;0,"YES","NO")</f>
        <v>NO</v>
      </c>
      <c r="X566" s="30" t="str">
        <f>IF(SUM('Sales by Agent'!V566:X566)&gt;0,"YES","NO")</f>
        <v>NO</v>
      </c>
      <c r="Y566" s="30" t="str">
        <f>IF(SUM('Sales by Agent'!W566:Y566)&gt;0,"YES","NO")</f>
        <v>NO</v>
      </c>
      <c r="Z566" s="30" t="str">
        <f>IF(SUM('Sales by Agent'!X566:Z566)&gt;0,"YES","NO")</f>
        <v>NO</v>
      </c>
      <c r="AA566" s="30" t="str">
        <f>IF(SUM('Sales by Agent'!Y566:AA566)&gt;0,"YES","NO")</f>
        <v>NO</v>
      </c>
      <c r="AB566" s="30" t="str">
        <f>IF(SUM('Sales by Agent'!Z566:AB566)&gt;0,"YES","NO")</f>
        <v>NO</v>
      </c>
      <c r="AC566" s="30" t="str">
        <f>IF(SUM('Sales by Agent'!AA566:AC566)&gt;0,"YES","NO")</f>
        <v>NO</v>
      </c>
      <c r="AD566" s="30" t="str">
        <f>IF(SUM('Sales by Agent'!AB566:AD566)&gt;0,"YES","NO")</f>
        <v>YES</v>
      </c>
      <c r="AE566" s="30" t="str">
        <f>IF(SUM('Sales by Agent'!AC566:AE566)&gt;0,"YES","NO")</f>
        <v>YES</v>
      </c>
      <c r="AF566" s="30" t="str">
        <f>IF(SUM('Sales by Agent'!AD566:AF566)&gt;0,"YES","NO")</f>
        <v>YES</v>
      </c>
      <c r="AG566" s="30" t="str">
        <f>IF(SUM('Sales by Agent'!AE566:AG566)&gt;0,"YES","NO")</f>
        <v>YES</v>
      </c>
      <c r="AH566" s="30" t="str">
        <f>IF(SUM('Sales by Agent'!AF566:AH566)&gt;0,"YES","NO")</f>
        <v>YES</v>
      </c>
      <c r="AI566" s="30" t="str">
        <f>IF(SUM('Sales by Agent'!AG566:AI566)&gt;0,"YES","NO")</f>
        <v>NO</v>
      </c>
      <c r="AJ566" s="30" t="str">
        <f>IF(SUM('Sales by Agent'!AH566:AJ566)&gt;0,"YES","NO")</f>
        <v>NO</v>
      </c>
      <c r="AK566" s="30" t="str">
        <f>IF(SUM('Sales by Agent'!AI566:AK566)&gt;0,"YES","NO")</f>
        <v>NO</v>
      </c>
      <c r="AL566" s="30" t="str">
        <f>IF(SUM('Sales by Agent'!AJ566:AL566)&gt;0,"YES","NO")</f>
        <v>YES</v>
      </c>
      <c r="AM566" s="30" t="str">
        <f>IF(SUM('Sales by Agent'!AK566:AM566)&gt;0,"YES","NO")</f>
        <v>YES</v>
      </c>
      <c r="AN566" s="30" t="str">
        <f>IF(SUM('Sales by Agent'!AL566:AN566)&gt;0,"YES","NO")</f>
        <v>YES</v>
      </c>
      <c r="AO566" s="30" t="str">
        <f>IF(SUM('Sales by Agent'!AM566:AO566)&gt;0,"YES","NO")</f>
        <v>NO</v>
      </c>
      <c r="AP566" s="30" t="str">
        <f>IF(SUM('Sales by Agent'!AN566:AP566)&gt;0,"YES","NO")</f>
        <v>NO</v>
      </c>
      <c r="AQ566" s="30" t="str">
        <f>IF(SUM('Sales by Agent'!AO566:AQ566)&gt;0,"YES","NO")</f>
        <v>YES</v>
      </c>
      <c r="AR566" s="30" t="str">
        <f>IF(SUM('Sales by Agent'!AP566:AR566)&gt;0,"YES","NO")</f>
        <v>YES</v>
      </c>
      <c r="AS566" s="30" t="str">
        <f>IF(SUM('Sales by Agent'!AQ566:AS566)&gt;0,"YES","NO")</f>
        <v>YES</v>
      </c>
      <c r="AT566" s="30" t="str">
        <f>IF(SUM('Sales by Agent'!AR566:AT566)&gt;0,"YES","NO")</f>
        <v>NO</v>
      </c>
      <c r="AU566" s="30" t="str">
        <f>IF(SUM('Sales by Agent'!AS566:AU566)&gt;0,"YES","NO")</f>
        <v>NO</v>
      </c>
      <c r="AV566" s="30" t="str">
        <f>IF(SUM('Sales by Agent'!AT566:AV566)&gt;0,"YES","NO")</f>
        <v>NO</v>
      </c>
      <c r="AW566" s="87"/>
      <c r="AX566" t="str">
        <f t="shared" si="90"/>
        <v>NO</v>
      </c>
      <c r="AY566" t="str">
        <f t="shared" si="91"/>
        <v>NO</v>
      </c>
      <c r="AZ566" t="str">
        <f t="shared" si="92"/>
        <v>NO</v>
      </c>
      <c r="BA566" t="str">
        <f t="shared" si="93"/>
        <v>NO</v>
      </c>
      <c r="BB566" t="str">
        <f t="shared" si="94"/>
        <v>NEW INACTIVE</v>
      </c>
      <c r="BC566" t="str">
        <f t="shared" si="95"/>
        <v>NO</v>
      </c>
      <c r="BD566" t="str">
        <f t="shared" si="96"/>
        <v>NO</v>
      </c>
      <c r="BE566" t="str">
        <f t="shared" si="97"/>
        <v>NO</v>
      </c>
      <c r="BF566" t="str">
        <f t="shared" si="98"/>
        <v>NO</v>
      </c>
      <c r="BG566" t="str">
        <f t="shared" si="99"/>
        <v>NO</v>
      </c>
      <c r="BH566" t="str">
        <f t="shared" si="89"/>
        <v>NEW INACTIVE</v>
      </c>
    </row>
    <row r="567" spans="1:60">
      <c r="A567" s="564" t="s">
        <v>1043</v>
      </c>
      <c r="B567" s="564" t="s">
        <v>2864</v>
      </c>
      <c r="C567" s="564" t="s">
        <v>775</v>
      </c>
      <c r="D567" s="564" t="s">
        <v>956</v>
      </c>
      <c r="E567" s="564" t="s">
        <v>1005</v>
      </c>
      <c r="F567" s="565">
        <v>778240</v>
      </c>
      <c r="G567" s="31"/>
      <c r="H567" s="31"/>
      <c r="I567" s="30" t="str">
        <f>IF(SUM('Sales by Agent'!G567:I567)&gt;0,"YES","NO")</f>
        <v>NO</v>
      </c>
      <c r="J567" s="30" t="str">
        <f>IF(SUM('Sales by Agent'!H567:J567)&gt;0,"YES","NO")</f>
        <v>NO</v>
      </c>
      <c r="K567" s="30" t="str">
        <f>IF(SUM('Sales by Agent'!I567:K567)&gt;0,"YES","NO")</f>
        <v>NO</v>
      </c>
      <c r="L567" s="30" t="str">
        <f>IF(SUM('Sales by Agent'!J567:L567)&gt;0,"YES","NO")</f>
        <v>NO</v>
      </c>
      <c r="M567" s="30" t="str">
        <f>IF(SUM('Sales by Agent'!K567:M567)&gt;0,"YES","NO")</f>
        <v>NO</v>
      </c>
      <c r="N567" s="30" t="str">
        <f>IF(SUM('Sales by Agent'!L567:N567)&gt;0,"YES","NO")</f>
        <v>NO</v>
      </c>
      <c r="O567" s="30" t="str">
        <f>IF(SUM('Sales by Agent'!M567:O567)&gt;0,"YES","NO")</f>
        <v>NO</v>
      </c>
      <c r="P567" s="30" t="str">
        <f>IF(SUM('Sales by Agent'!N567:P567)&gt;0,"YES","NO")</f>
        <v>NO</v>
      </c>
      <c r="Q567" s="30" t="str">
        <f>IF(SUM('Sales by Agent'!O567:Q567)&gt;0,"YES","NO")</f>
        <v>NO</v>
      </c>
      <c r="R567" s="30" t="str">
        <f>IF(SUM('Sales by Agent'!P567:R567)&gt;0,"YES","NO")</f>
        <v>NO</v>
      </c>
      <c r="S567" s="30" t="str">
        <f>IF(SUM('Sales by Agent'!Q567:S567)&gt;0,"YES","NO")</f>
        <v>NO</v>
      </c>
      <c r="T567" s="30" t="str">
        <f>IF(SUM('Sales by Agent'!R567:T567)&gt;0,"YES","NO")</f>
        <v>NO</v>
      </c>
      <c r="U567" s="30" t="str">
        <f>IF(SUM('Sales by Agent'!S567:U567)&gt;0,"YES","NO")</f>
        <v>NO</v>
      </c>
      <c r="V567" s="30" t="str">
        <f>IF(SUM('Sales by Agent'!T567:V567)&gt;0,"YES","NO")</f>
        <v>NO</v>
      </c>
      <c r="W567" s="30" t="str">
        <f>IF(SUM('Sales by Agent'!U567:W567)&gt;0,"YES","NO")</f>
        <v>NO</v>
      </c>
      <c r="X567" s="30" t="str">
        <f>IF(SUM('Sales by Agent'!V567:X567)&gt;0,"YES","NO")</f>
        <v>NO</v>
      </c>
      <c r="Y567" s="30" t="str">
        <f>IF(SUM('Sales by Agent'!W567:Y567)&gt;0,"YES","NO")</f>
        <v>NO</v>
      </c>
      <c r="Z567" s="30" t="str">
        <f>IF(SUM('Sales by Agent'!X567:Z567)&gt;0,"YES","NO")</f>
        <v>NO</v>
      </c>
      <c r="AA567" s="30" t="str">
        <f>IF(SUM('Sales by Agent'!Y567:AA567)&gt;0,"YES","NO")</f>
        <v>NO</v>
      </c>
      <c r="AB567" s="30" t="str">
        <f>IF(SUM('Sales by Agent'!Z567:AB567)&gt;0,"YES","NO")</f>
        <v>NO</v>
      </c>
      <c r="AC567" s="30" t="str">
        <f>IF(SUM('Sales by Agent'!AA567:AC567)&gt;0,"YES","NO")</f>
        <v>NO</v>
      </c>
      <c r="AD567" s="30" t="str">
        <f>IF(SUM('Sales by Agent'!AB567:AD567)&gt;0,"YES","NO")</f>
        <v>NO</v>
      </c>
      <c r="AE567" s="30" t="str">
        <f>IF(SUM('Sales by Agent'!AC567:AE567)&gt;0,"YES","NO")</f>
        <v>NO</v>
      </c>
      <c r="AF567" s="30" t="str">
        <f>IF(SUM('Sales by Agent'!AD567:AF567)&gt;0,"YES","NO")</f>
        <v>NO</v>
      </c>
      <c r="AG567" s="30" t="str">
        <f>IF(SUM('Sales by Agent'!AE567:AG567)&gt;0,"YES","NO")</f>
        <v>NO</v>
      </c>
      <c r="AH567" s="30" t="str">
        <f>IF(SUM('Sales by Agent'!AF567:AH567)&gt;0,"YES","NO")</f>
        <v>NO</v>
      </c>
      <c r="AI567" s="30" t="str">
        <f>IF(SUM('Sales by Agent'!AG567:AI567)&gt;0,"YES","NO")</f>
        <v>NO</v>
      </c>
      <c r="AJ567" s="30" t="str">
        <f>IF(SUM('Sales by Agent'!AH567:AJ567)&gt;0,"YES","NO")</f>
        <v>YES</v>
      </c>
      <c r="AK567" s="30" t="str">
        <f>IF(SUM('Sales by Agent'!AI567:AK567)&gt;0,"YES","NO")</f>
        <v>YES</v>
      </c>
      <c r="AL567" s="30" t="str">
        <f>IF(SUM('Sales by Agent'!AJ567:AL567)&gt;0,"YES","NO")</f>
        <v>YES</v>
      </c>
      <c r="AM567" s="30" t="str">
        <f>IF(SUM('Sales by Agent'!AK567:AM567)&gt;0,"YES","NO")</f>
        <v>YES</v>
      </c>
      <c r="AN567" s="30" t="str">
        <f>IF(SUM('Sales by Agent'!AL567:AN567)&gt;0,"YES","NO")</f>
        <v>YES</v>
      </c>
      <c r="AO567" s="30" t="str">
        <f>IF(SUM('Sales by Agent'!AM567:AO567)&gt;0,"YES","NO")</f>
        <v>YES</v>
      </c>
      <c r="AP567" s="30" t="str">
        <f>IF(SUM('Sales by Agent'!AN567:AP567)&gt;0,"YES","NO")</f>
        <v>YES</v>
      </c>
      <c r="AQ567" s="30" t="str">
        <f>IF(SUM('Sales by Agent'!AO567:AQ567)&gt;0,"YES","NO")</f>
        <v>YES</v>
      </c>
      <c r="AR567" s="30" t="str">
        <f>IF(SUM('Sales by Agent'!AP567:AR567)&gt;0,"YES","NO")</f>
        <v>YES</v>
      </c>
      <c r="AS567" s="30" t="str">
        <f>IF(SUM('Sales by Agent'!AQ567:AS567)&gt;0,"YES","NO")</f>
        <v>YES</v>
      </c>
      <c r="AT567" s="30" t="str">
        <f>IF(SUM('Sales by Agent'!AR567:AT567)&gt;0,"YES","NO")</f>
        <v>YES</v>
      </c>
      <c r="AU567" s="30" t="str">
        <f>IF(SUM('Sales by Agent'!AS567:AU567)&gt;0,"YES","NO")</f>
        <v>YES</v>
      </c>
      <c r="AV567" s="30" t="str">
        <f>IF(SUM('Sales by Agent'!AT567:AV567)&gt;0,"YES","NO")</f>
        <v>YES</v>
      </c>
      <c r="AW567" s="87"/>
      <c r="AX567" t="str">
        <f t="shared" si="90"/>
        <v>NO</v>
      </c>
      <c r="AY567" t="str">
        <f t="shared" si="91"/>
        <v>NO</v>
      </c>
      <c r="AZ567" t="str">
        <f t="shared" si="92"/>
        <v>NO</v>
      </c>
      <c r="BA567" t="str">
        <f t="shared" si="93"/>
        <v>NO</v>
      </c>
      <c r="BB567" t="str">
        <f t="shared" si="94"/>
        <v>NO</v>
      </c>
      <c r="BC567" t="str">
        <f t="shared" si="95"/>
        <v>NO</v>
      </c>
      <c r="BD567" t="str">
        <f t="shared" si="96"/>
        <v>NO</v>
      </c>
      <c r="BE567" t="str">
        <f t="shared" si="97"/>
        <v>NO</v>
      </c>
      <c r="BF567" t="str">
        <f t="shared" si="98"/>
        <v>NO</v>
      </c>
      <c r="BG567" t="str">
        <f t="shared" si="99"/>
        <v>NO</v>
      </c>
      <c r="BH567" t="str">
        <f t="shared" si="89"/>
        <v>NO</v>
      </c>
    </row>
    <row r="568" spans="1:60">
      <c r="A568" s="564" t="s">
        <v>830</v>
      </c>
      <c r="B568" s="564" t="s">
        <v>2865</v>
      </c>
      <c r="C568" s="564" t="s">
        <v>775</v>
      </c>
      <c r="D568" s="564" t="s">
        <v>956</v>
      </c>
      <c r="E568" s="564" t="s">
        <v>1005</v>
      </c>
      <c r="F568" s="565">
        <v>1694450</v>
      </c>
      <c r="G568" s="86"/>
      <c r="H568" s="86"/>
      <c r="I568" s="30" t="str">
        <f>IF(SUM('Sales by Agent'!G568:I568)&gt;0,"YES","NO")</f>
        <v>NO</v>
      </c>
      <c r="J568" s="30" t="str">
        <f>IF(SUM('Sales by Agent'!H568:J568)&gt;0,"YES","NO")</f>
        <v>NO</v>
      </c>
      <c r="K568" s="30" t="str">
        <f>IF(SUM('Sales by Agent'!I568:K568)&gt;0,"YES","NO")</f>
        <v>NO</v>
      </c>
      <c r="L568" s="30" t="str">
        <f>IF(SUM('Sales by Agent'!J568:L568)&gt;0,"YES","NO")</f>
        <v>NO</v>
      </c>
      <c r="M568" s="30" t="str">
        <f>IF(SUM('Sales by Agent'!K568:M568)&gt;0,"YES","NO")</f>
        <v>NO</v>
      </c>
      <c r="N568" s="30" t="str">
        <f>IF(SUM('Sales by Agent'!L568:N568)&gt;0,"YES","NO")</f>
        <v>NO</v>
      </c>
      <c r="O568" s="30" t="str">
        <f>IF(SUM('Sales by Agent'!M568:O568)&gt;0,"YES","NO")</f>
        <v>NO</v>
      </c>
      <c r="P568" s="30" t="str">
        <f>IF(SUM('Sales by Agent'!N568:P568)&gt;0,"YES","NO")</f>
        <v>NO</v>
      </c>
      <c r="Q568" s="30" t="str">
        <f>IF(SUM('Sales by Agent'!O568:Q568)&gt;0,"YES","NO")</f>
        <v>NO</v>
      </c>
      <c r="R568" s="30" t="str">
        <f>IF(SUM('Sales by Agent'!P568:R568)&gt;0,"YES","NO")</f>
        <v>NO</v>
      </c>
      <c r="S568" s="30" t="str">
        <f>IF(SUM('Sales by Agent'!Q568:S568)&gt;0,"YES","NO")</f>
        <v>NO</v>
      </c>
      <c r="T568" s="30" t="str">
        <f>IF(SUM('Sales by Agent'!R568:T568)&gt;0,"YES","NO")</f>
        <v>NO</v>
      </c>
      <c r="U568" s="30" t="str">
        <f>IF(SUM('Sales by Agent'!S568:U568)&gt;0,"YES","NO")</f>
        <v>NO</v>
      </c>
      <c r="V568" s="30" t="str">
        <f>IF(SUM('Sales by Agent'!T568:V568)&gt;0,"YES","NO")</f>
        <v>NO</v>
      </c>
      <c r="W568" s="30" t="str">
        <f>IF(SUM('Sales by Agent'!U568:W568)&gt;0,"YES","NO")</f>
        <v>NO</v>
      </c>
      <c r="X568" s="30" t="str">
        <f>IF(SUM('Sales by Agent'!V568:X568)&gt;0,"YES","NO")</f>
        <v>NO</v>
      </c>
      <c r="Y568" s="30" t="str">
        <f>IF(SUM('Sales by Agent'!W568:Y568)&gt;0,"YES","NO")</f>
        <v>NO</v>
      </c>
      <c r="Z568" s="30" t="str">
        <f>IF(SUM('Sales by Agent'!X568:Z568)&gt;0,"YES","NO")</f>
        <v>NO</v>
      </c>
      <c r="AA568" s="30" t="str">
        <f>IF(SUM('Sales by Agent'!Y568:AA568)&gt;0,"YES","NO")</f>
        <v>NO</v>
      </c>
      <c r="AB568" s="30" t="str">
        <f>IF(SUM('Sales by Agent'!Z568:AB568)&gt;0,"YES","NO")</f>
        <v>NO</v>
      </c>
      <c r="AC568" s="30" t="str">
        <f>IF(SUM('Sales by Agent'!AA568:AC568)&gt;0,"YES","NO")</f>
        <v>NO</v>
      </c>
      <c r="AD568" s="30" t="str">
        <f>IF(SUM('Sales by Agent'!AB568:AD568)&gt;0,"YES","NO")</f>
        <v>NO</v>
      </c>
      <c r="AE568" s="30" t="str">
        <f>IF(SUM('Sales by Agent'!AC568:AE568)&gt;0,"YES","NO")</f>
        <v>NO</v>
      </c>
      <c r="AF568" s="30" t="str">
        <f>IF(SUM('Sales by Agent'!AD568:AF568)&gt;0,"YES","NO")</f>
        <v>NO</v>
      </c>
      <c r="AG568" s="30" t="str">
        <f>IF(SUM('Sales by Agent'!AE568:AG568)&gt;0,"YES","NO")</f>
        <v>YES</v>
      </c>
      <c r="AH568" s="30" t="str">
        <f>IF(SUM('Sales by Agent'!AF568:AH568)&gt;0,"YES","NO")</f>
        <v>YES</v>
      </c>
      <c r="AI568" s="30" t="str">
        <f>IF(SUM('Sales by Agent'!AG568:AI568)&gt;0,"YES","NO")</f>
        <v>YES</v>
      </c>
      <c r="AJ568" s="30" t="str">
        <f>IF(SUM('Sales by Agent'!AH568:AJ568)&gt;0,"YES","NO")</f>
        <v>NO</v>
      </c>
      <c r="AK568" s="30" t="str">
        <f>IF(SUM('Sales by Agent'!AI568:AK568)&gt;0,"YES","NO")</f>
        <v>NO</v>
      </c>
      <c r="AL568" s="30" t="str">
        <f>IF(SUM('Sales by Agent'!AJ568:AL568)&gt;0,"YES","NO")</f>
        <v>NO</v>
      </c>
      <c r="AM568" s="30" t="str">
        <f>IF(SUM('Sales by Agent'!AK568:AM568)&gt;0,"YES","NO")</f>
        <v>NO</v>
      </c>
      <c r="AN568" s="30" t="str">
        <f>IF(SUM('Sales by Agent'!AL568:AN568)&gt;0,"YES","NO")</f>
        <v>YES</v>
      </c>
      <c r="AO568" s="30" t="str">
        <f>IF(SUM('Sales by Agent'!AM568:AO568)&gt;0,"YES","NO")</f>
        <v>YES</v>
      </c>
      <c r="AP568" s="30" t="str">
        <f>IF(SUM('Sales by Agent'!AN568:AP568)&gt;0,"YES","NO")</f>
        <v>YES</v>
      </c>
      <c r="AQ568" s="30" t="str">
        <f>IF(SUM('Sales by Agent'!AO568:AQ568)&gt;0,"YES","NO")</f>
        <v>YES</v>
      </c>
      <c r="AR568" s="30" t="str">
        <f>IF(SUM('Sales by Agent'!AP568:AR568)&gt;0,"YES","NO")</f>
        <v>NO</v>
      </c>
      <c r="AS568" s="30" t="str">
        <f>IF(SUM('Sales by Agent'!AQ568:AS568)&gt;0,"YES","NO")</f>
        <v>NO</v>
      </c>
      <c r="AT568" s="30" t="str">
        <f>IF(SUM('Sales by Agent'!AR568:AT568)&gt;0,"YES","NO")</f>
        <v>YES</v>
      </c>
      <c r="AU568" s="30" t="str">
        <f>IF(SUM('Sales by Agent'!AS568:AU568)&gt;0,"YES","NO")</f>
        <v>YES</v>
      </c>
      <c r="AV568" s="30" t="str">
        <f>IF(SUM('Sales by Agent'!AT568:AV568)&gt;0,"YES","NO")</f>
        <v>YES</v>
      </c>
      <c r="AW568" s="87"/>
      <c r="AX568" t="str">
        <f t="shared" si="90"/>
        <v>NO</v>
      </c>
      <c r="AY568" t="str">
        <f t="shared" si="91"/>
        <v>NO</v>
      </c>
      <c r="AZ568" t="str">
        <f t="shared" si="92"/>
        <v>NO</v>
      </c>
      <c r="BA568" t="str">
        <f t="shared" si="93"/>
        <v>NO</v>
      </c>
      <c r="BB568" t="str">
        <f t="shared" si="94"/>
        <v>NO</v>
      </c>
      <c r="BC568" t="str">
        <f t="shared" si="95"/>
        <v>NEW INACTIVE</v>
      </c>
      <c r="BD568" t="str">
        <f t="shared" si="96"/>
        <v>NO</v>
      </c>
      <c r="BE568" t="str">
        <f t="shared" si="97"/>
        <v>NO</v>
      </c>
      <c r="BF568" t="str">
        <f t="shared" si="98"/>
        <v>NO</v>
      </c>
      <c r="BG568" t="str">
        <f t="shared" si="99"/>
        <v>NO</v>
      </c>
      <c r="BH568" t="str">
        <f t="shared" si="89"/>
        <v>NO</v>
      </c>
    </row>
    <row r="569" spans="1:60">
      <c r="A569" s="564" t="s">
        <v>873</v>
      </c>
      <c r="B569" s="564" t="s">
        <v>2866</v>
      </c>
      <c r="C569" s="564" t="s">
        <v>775</v>
      </c>
      <c r="D569" s="564" t="s">
        <v>956</v>
      </c>
      <c r="E569" s="564" t="s">
        <v>1005</v>
      </c>
      <c r="F569" s="565">
        <v>157800</v>
      </c>
      <c r="G569" s="86"/>
      <c r="H569" s="86"/>
      <c r="I569" s="30" t="str">
        <f>IF(SUM('Sales by Agent'!G569:I569)&gt;0,"YES","NO")</f>
        <v>NO</v>
      </c>
      <c r="J569" s="30" t="str">
        <f>IF(SUM('Sales by Agent'!H569:J569)&gt;0,"YES","NO")</f>
        <v>NO</v>
      </c>
      <c r="K569" s="30" t="str">
        <f>IF(SUM('Sales by Agent'!I569:K569)&gt;0,"YES","NO")</f>
        <v>NO</v>
      </c>
      <c r="L569" s="30" t="str">
        <f>IF(SUM('Sales by Agent'!J569:L569)&gt;0,"YES","NO")</f>
        <v>NO</v>
      </c>
      <c r="M569" s="30" t="str">
        <f>IF(SUM('Sales by Agent'!K569:M569)&gt;0,"YES","NO")</f>
        <v>NO</v>
      </c>
      <c r="N569" s="30" t="str">
        <f>IF(SUM('Sales by Agent'!L569:N569)&gt;0,"YES","NO")</f>
        <v>NO</v>
      </c>
      <c r="O569" s="30" t="str">
        <f>IF(SUM('Sales by Agent'!M569:O569)&gt;0,"YES","NO")</f>
        <v>NO</v>
      </c>
      <c r="P569" s="30" t="str">
        <f>IF(SUM('Sales by Agent'!N569:P569)&gt;0,"YES","NO")</f>
        <v>NO</v>
      </c>
      <c r="Q569" s="30" t="str">
        <f>IF(SUM('Sales by Agent'!O569:Q569)&gt;0,"YES","NO")</f>
        <v>NO</v>
      </c>
      <c r="R569" s="30" t="str">
        <f>IF(SUM('Sales by Agent'!P569:R569)&gt;0,"YES","NO")</f>
        <v>NO</v>
      </c>
      <c r="S569" s="30" t="str">
        <f>IF(SUM('Sales by Agent'!Q569:S569)&gt;0,"YES","NO")</f>
        <v>NO</v>
      </c>
      <c r="T569" s="30" t="str">
        <f>IF(SUM('Sales by Agent'!R569:T569)&gt;0,"YES","NO")</f>
        <v>NO</v>
      </c>
      <c r="U569" s="30" t="str">
        <f>IF(SUM('Sales by Agent'!S569:U569)&gt;0,"YES","NO")</f>
        <v>NO</v>
      </c>
      <c r="V569" s="30" t="str">
        <f>IF(SUM('Sales by Agent'!T569:V569)&gt;0,"YES","NO")</f>
        <v>NO</v>
      </c>
      <c r="W569" s="30" t="str">
        <f>IF(SUM('Sales by Agent'!U569:W569)&gt;0,"YES","NO")</f>
        <v>NO</v>
      </c>
      <c r="X569" s="30" t="str">
        <f>IF(SUM('Sales by Agent'!V569:X569)&gt;0,"YES","NO")</f>
        <v>NO</v>
      </c>
      <c r="Y569" s="30" t="str">
        <f>IF(SUM('Sales by Agent'!W569:Y569)&gt;0,"YES","NO")</f>
        <v>NO</v>
      </c>
      <c r="Z569" s="30" t="str">
        <f>IF(SUM('Sales by Agent'!X569:Z569)&gt;0,"YES","NO")</f>
        <v>NO</v>
      </c>
      <c r="AA569" s="30" t="str">
        <f>IF(SUM('Sales by Agent'!Y569:AA569)&gt;0,"YES","NO")</f>
        <v>NO</v>
      </c>
      <c r="AB569" s="30" t="str">
        <f>IF(SUM('Sales by Agent'!Z569:AB569)&gt;0,"YES","NO")</f>
        <v>NO</v>
      </c>
      <c r="AC569" s="30" t="str">
        <f>IF(SUM('Sales by Agent'!AA569:AC569)&gt;0,"YES","NO")</f>
        <v>NO</v>
      </c>
      <c r="AD569" s="30" t="str">
        <f>IF(SUM('Sales by Agent'!AB569:AD569)&gt;0,"YES","NO")</f>
        <v>YES</v>
      </c>
      <c r="AE569" s="30" t="str">
        <f>IF(SUM('Sales by Agent'!AC569:AE569)&gt;0,"YES","NO")</f>
        <v>YES</v>
      </c>
      <c r="AF569" s="30" t="str">
        <f>IF(SUM('Sales by Agent'!AD569:AF569)&gt;0,"YES","NO")</f>
        <v>YES</v>
      </c>
      <c r="AG569" s="30" t="str">
        <f>IF(SUM('Sales by Agent'!AE569:AG569)&gt;0,"YES","NO")</f>
        <v>NO</v>
      </c>
      <c r="AH569" s="30" t="str">
        <f>IF(SUM('Sales by Agent'!AF569:AH569)&gt;0,"YES","NO")</f>
        <v>YES</v>
      </c>
      <c r="AI569" s="30" t="str">
        <f>IF(SUM('Sales by Agent'!AG569:AI569)&gt;0,"YES","NO")</f>
        <v>YES</v>
      </c>
      <c r="AJ569" s="30" t="str">
        <f>IF(SUM('Sales by Agent'!AH569:AJ569)&gt;0,"YES","NO")</f>
        <v>YES</v>
      </c>
      <c r="AK569" s="30" t="str">
        <f>IF(SUM('Sales by Agent'!AI569:AK569)&gt;0,"YES","NO")</f>
        <v>NO</v>
      </c>
      <c r="AL569" s="30" t="str">
        <f>IF(SUM('Sales by Agent'!AJ569:AL569)&gt;0,"YES","NO")</f>
        <v>NO</v>
      </c>
      <c r="AM569" s="30" t="str">
        <f>IF(SUM('Sales by Agent'!AK569:AM569)&gt;0,"YES","NO")</f>
        <v>NO</v>
      </c>
      <c r="AN569" s="30" t="str">
        <f>IF(SUM('Sales by Agent'!AL569:AN569)&gt;0,"YES","NO")</f>
        <v>NO</v>
      </c>
      <c r="AO569" s="30" t="str">
        <f>IF(SUM('Sales by Agent'!AM569:AO569)&gt;0,"YES","NO")</f>
        <v>NO</v>
      </c>
      <c r="AP569" s="30" t="str">
        <f>IF(SUM('Sales by Agent'!AN569:AP569)&gt;0,"YES","NO")</f>
        <v>NO</v>
      </c>
      <c r="AQ569" s="30" t="str">
        <f>IF(SUM('Sales by Agent'!AO569:AQ569)&gt;0,"YES","NO")</f>
        <v>NO</v>
      </c>
      <c r="AR569" s="30" t="str">
        <f>IF(SUM('Sales by Agent'!AP569:AR569)&gt;0,"YES","NO")</f>
        <v>NO</v>
      </c>
      <c r="AS569" s="30" t="str">
        <f>IF(SUM('Sales by Agent'!AQ569:AS569)&gt;0,"YES","NO")</f>
        <v>NO</v>
      </c>
      <c r="AT569" s="30" t="str">
        <f>IF(SUM('Sales by Agent'!AR569:AT569)&gt;0,"YES","NO")</f>
        <v>NO</v>
      </c>
      <c r="AU569" s="30" t="str">
        <f>IF(SUM('Sales by Agent'!AS569:AU569)&gt;0,"YES","NO")</f>
        <v>NO</v>
      </c>
      <c r="AV569" s="30" t="str">
        <f>IF(SUM('Sales by Agent'!AT569:AV569)&gt;0,"YES","NO")</f>
        <v>NO</v>
      </c>
      <c r="AW569" s="87"/>
      <c r="AX569" t="str">
        <f t="shared" si="90"/>
        <v>NO</v>
      </c>
      <c r="AY569" t="str">
        <f t="shared" si="91"/>
        <v>NO</v>
      </c>
      <c r="AZ569" t="str">
        <f t="shared" si="92"/>
        <v>NEW INACTIVE</v>
      </c>
      <c r="BA569" t="str">
        <f t="shared" si="93"/>
        <v>NO</v>
      </c>
      <c r="BB569" t="str">
        <f t="shared" si="94"/>
        <v>NO</v>
      </c>
      <c r="BC569" t="str">
        <f t="shared" si="95"/>
        <v>NO</v>
      </c>
      <c r="BD569" t="str">
        <f t="shared" si="96"/>
        <v>NEW INACTIVE</v>
      </c>
      <c r="BE569" t="str">
        <f t="shared" si="97"/>
        <v>NO</v>
      </c>
      <c r="BF569" t="str">
        <f t="shared" si="98"/>
        <v>NO</v>
      </c>
      <c r="BG569" t="str">
        <f t="shared" si="99"/>
        <v>NO</v>
      </c>
      <c r="BH569" t="str">
        <f t="shared" si="89"/>
        <v>NO</v>
      </c>
    </row>
    <row r="570" spans="1:60">
      <c r="A570" s="564" t="s">
        <v>896</v>
      </c>
      <c r="B570" s="564" t="s">
        <v>2867</v>
      </c>
      <c r="C570" s="564" t="s">
        <v>775</v>
      </c>
      <c r="D570" s="564" t="s">
        <v>956</v>
      </c>
      <c r="E570" s="564" t="s">
        <v>1005</v>
      </c>
      <c r="F570" s="565">
        <v>81000</v>
      </c>
      <c r="G570" s="86"/>
      <c r="H570" s="86"/>
      <c r="I570" s="30" t="str">
        <f>IF(SUM('Sales by Agent'!G570:I570)&gt;0,"YES","NO")</f>
        <v>NO</v>
      </c>
      <c r="J570" s="30" t="str">
        <f>IF(SUM('Sales by Agent'!H570:J570)&gt;0,"YES","NO")</f>
        <v>NO</v>
      </c>
      <c r="K570" s="30" t="str">
        <f>IF(SUM('Sales by Agent'!I570:K570)&gt;0,"YES","NO")</f>
        <v>NO</v>
      </c>
      <c r="L570" s="30" t="str">
        <f>IF(SUM('Sales by Agent'!J570:L570)&gt;0,"YES","NO")</f>
        <v>NO</v>
      </c>
      <c r="M570" s="30" t="str">
        <f>IF(SUM('Sales by Agent'!K570:M570)&gt;0,"YES","NO")</f>
        <v>NO</v>
      </c>
      <c r="N570" s="30" t="str">
        <f>IF(SUM('Sales by Agent'!L570:N570)&gt;0,"YES","NO")</f>
        <v>NO</v>
      </c>
      <c r="O570" s="30" t="str">
        <f>IF(SUM('Sales by Agent'!M570:O570)&gt;0,"YES","NO")</f>
        <v>NO</v>
      </c>
      <c r="P570" s="30" t="str">
        <f>IF(SUM('Sales by Agent'!N570:P570)&gt;0,"YES","NO")</f>
        <v>NO</v>
      </c>
      <c r="Q570" s="30" t="str">
        <f>IF(SUM('Sales by Agent'!O570:Q570)&gt;0,"YES","NO")</f>
        <v>NO</v>
      </c>
      <c r="R570" s="30" t="str">
        <f>IF(SUM('Sales by Agent'!P570:R570)&gt;0,"YES","NO")</f>
        <v>NO</v>
      </c>
      <c r="S570" s="30" t="str">
        <f>IF(SUM('Sales by Agent'!Q570:S570)&gt;0,"YES","NO")</f>
        <v>NO</v>
      </c>
      <c r="T570" s="30" t="str">
        <f>IF(SUM('Sales by Agent'!R570:T570)&gt;0,"YES","NO")</f>
        <v>NO</v>
      </c>
      <c r="U570" s="30" t="str">
        <f>IF(SUM('Sales by Agent'!S570:U570)&gt;0,"YES","NO")</f>
        <v>NO</v>
      </c>
      <c r="V570" s="30" t="str">
        <f>IF(SUM('Sales by Agent'!T570:V570)&gt;0,"YES","NO")</f>
        <v>NO</v>
      </c>
      <c r="W570" s="30" t="str">
        <f>IF(SUM('Sales by Agent'!U570:W570)&gt;0,"YES","NO")</f>
        <v>NO</v>
      </c>
      <c r="X570" s="30" t="str">
        <f>IF(SUM('Sales by Agent'!V570:X570)&gt;0,"YES","NO")</f>
        <v>NO</v>
      </c>
      <c r="Y570" s="30" t="str">
        <f>IF(SUM('Sales by Agent'!W570:Y570)&gt;0,"YES","NO")</f>
        <v>NO</v>
      </c>
      <c r="Z570" s="30" t="str">
        <f>IF(SUM('Sales by Agent'!X570:Z570)&gt;0,"YES","NO")</f>
        <v>NO</v>
      </c>
      <c r="AA570" s="30" t="str">
        <f>IF(SUM('Sales by Agent'!Y570:AA570)&gt;0,"YES","NO")</f>
        <v>NO</v>
      </c>
      <c r="AB570" s="30" t="str">
        <f>IF(SUM('Sales by Agent'!Z570:AB570)&gt;0,"YES","NO")</f>
        <v>NO</v>
      </c>
      <c r="AC570" s="30" t="str">
        <f>IF(SUM('Sales by Agent'!AA570:AC570)&gt;0,"YES","NO")</f>
        <v>NO</v>
      </c>
      <c r="AD570" s="30" t="str">
        <f>IF(SUM('Sales by Agent'!AB570:AD570)&gt;0,"YES","NO")</f>
        <v>YES</v>
      </c>
      <c r="AE570" s="30" t="str">
        <f>IF(SUM('Sales by Agent'!AC570:AE570)&gt;0,"YES","NO")</f>
        <v>YES</v>
      </c>
      <c r="AF570" s="30" t="str">
        <f>IF(SUM('Sales by Agent'!AD570:AF570)&gt;0,"YES","NO")</f>
        <v>YES</v>
      </c>
      <c r="AG570" s="30" t="str">
        <f>IF(SUM('Sales by Agent'!AE570:AG570)&gt;0,"YES","NO")</f>
        <v>NO</v>
      </c>
      <c r="AH570" s="30" t="str">
        <f>IF(SUM('Sales by Agent'!AF570:AH570)&gt;0,"YES","NO")</f>
        <v>NO</v>
      </c>
      <c r="AI570" s="30" t="str">
        <f>IF(SUM('Sales by Agent'!AG570:AI570)&gt;0,"YES","NO")</f>
        <v>NO</v>
      </c>
      <c r="AJ570" s="30" t="str">
        <f>IF(SUM('Sales by Agent'!AH570:AJ570)&gt;0,"YES","NO")</f>
        <v>NO</v>
      </c>
      <c r="AK570" s="30" t="str">
        <f>IF(SUM('Sales by Agent'!AI570:AK570)&gt;0,"YES","NO")</f>
        <v>NO</v>
      </c>
      <c r="AL570" s="30" t="str">
        <f>IF(SUM('Sales by Agent'!AJ570:AL570)&gt;0,"YES","NO")</f>
        <v>NO</v>
      </c>
      <c r="AM570" s="30" t="str">
        <f>IF(SUM('Sales by Agent'!AK570:AM570)&gt;0,"YES","NO")</f>
        <v>NO</v>
      </c>
      <c r="AN570" s="30" t="str">
        <f>IF(SUM('Sales by Agent'!AL570:AN570)&gt;0,"YES","NO")</f>
        <v>NO</v>
      </c>
      <c r="AO570" s="30" t="str">
        <f>IF(SUM('Sales by Agent'!AM570:AO570)&gt;0,"YES","NO")</f>
        <v>NO</v>
      </c>
      <c r="AP570" s="30" t="str">
        <f>IF(SUM('Sales by Agent'!AN570:AP570)&gt;0,"YES","NO")</f>
        <v>NO</v>
      </c>
      <c r="AQ570" s="30" t="str">
        <f>IF(SUM('Sales by Agent'!AO570:AQ570)&gt;0,"YES","NO")</f>
        <v>NO</v>
      </c>
      <c r="AR570" s="30" t="str">
        <f>IF(SUM('Sales by Agent'!AP570:AR570)&gt;0,"YES","NO")</f>
        <v>NO</v>
      </c>
      <c r="AS570" s="30" t="str">
        <f>IF(SUM('Sales by Agent'!AQ570:AS570)&gt;0,"YES","NO")</f>
        <v>NO</v>
      </c>
      <c r="AT570" s="30" t="str">
        <f>IF(SUM('Sales by Agent'!AR570:AT570)&gt;0,"YES","NO")</f>
        <v>NO</v>
      </c>
      <c r="AU570" s="30" t="str">
        <f>IF(SUM('Sales by Agent'!AS570:AU570)&gt;0,"YES","NO")</f>
        <v>NO</v>
      </c>
      <c r="AV570" s="30" t="str">
        <f>IF(SUM('Sales by Agent'!AT570:AV570)&gt;0,"YES","NO")</f>
        <v>NO</v>
      </c>
      <c r="AW570" s="87"/>
      <c r="AX570" t="str">
        <f t="shared" si="90"/>
        <v>NO</v>
      </c>
      <c r="AY570" t="str">
        <f t="shared" si="91"/>
        <v>NO</v>
      </c>
      <c r="AZ570" t="str">
        <f t="shared" si="92"/>
        <v>NEW INACTIVE</v>
      </c>
      <c r="BA570" t="str">
        <f t="shared" si="93"/>
        <v>NO</v>
      </c>
      <c r="BB570" t="str">
        <f t="shared" si="94"/>
        <v>NO</v>
      </c>
      <c r="BC570" t="str">
        <f t="shared" si="95"/>
        <v>NO</v>
      </c>
      <c r="BD570" t="str">
        <f t="shared" si="96"/>
        <v>NO</v>
      </c>
      <c r="BE570" t="str">
        <f t="shared" si="97"/>
        <v>NO</v>
      </c>
      <c r="BF570" t="str">
        <f t="shared" si="98"/>
        <v>NO</v>
      </c>
      <c r="BG570" t="str">
        <f t="shared" si="99"/>
        <v>NO</v>
      </c>
      <c r="BH570" t="str">
        <f t="shared" si="89"/>
        <v>NO</v>
      </c>
    </row>
    <row r="571" spans="1:60">
      <c r="A571" s="564" t="s">
        <v>892</v>
      </c>
      <c r="B571" s="564" t="s">
        <v>2868</v>
      </c>
      <c r="C571" s="564" t="s">
        <v>775</v>
      </c>
      <c r="D571" s="564" t="s">
        <v>956</v>
      </c>
      <c r="E571" s="564" t="s">
        <v>1005</v>
      </c>
      <c r="F571" s="565">
        <v>133400</v>
      </c>
      <c r="G571" s="31"/>
      <c r="H571" s="31"/>
      <c r="I571" s="30" t="str">
        <f>IF(SUM('Sales by Agent'!G571:I571)&gt;0,"YES","NO")</f>
        <v>NO</v>
      </c>
      <c r="J571" s="30" t="str">
        <f>IF(SUM('Sales by Agent'!H571:J571)&gt;0,"YES","NO")</f>
        <v>NO</v>
      </c>
      <c r="K571" s="30" t="str">
        <f>IF(SUM('Sales by Agent'!I571:K571)&gt;0,"YES","NO")</f>
        <v>NO</v>
      </c>
      <c r="L571" s="30" t="str">
        <f>IF(SUM('Sales by Agent'!J571:L571)&gt;0,"YES","NO")</f>
        <v>NO</v>
      </c>
      <c r="M571" s="30" t="str">
        <f>IF(SUM('Sales by Agent'!K571:M571)&gt;0,"YES","NO")</f>
        <v>NO</v>
      </c>
      <c r="N571" s="30" t="str">
        <f>IF(SUM('Sales by Agent'!L571:N571)&gt;0,"YES","NO")</f>
        <v>NO</v>
      </c>
      <c r="O571" s="30" t="str">
        <f>IF(SUM('Sales by Agent'!M571:O571)&gt;0,"YES","NO")</f>
        <v>NO</v>
      </c>
      <c r="P571" s="30" t="str">
        <f>IF(SUM('Sales by Agent'!N571:P571)&gt;0,"YES","NO")</f>
        <v>NO</v>
      </c>
      <c r="Q571" s="30" t="str">
        <f>IF(SUM('Sales by Agent'!O571:Q571)&gt;0,"YES","NO")</f>
        <v>NO</v>
      </c>
      <c r="R571" s="30" t="str">
        <f>IF(SUM('Sales by Agent'!P571:R571)&gt;0,"YES","NO")</f>
        <v>NO</v>
      </c>
      <c r="S571" s="30" t="str">
        <f>IF(SUM('Sales by Agent'!Q571:S571)&gt;0,"YES","NO")</f>
        <v>NO</v>
      </c>
      <c r="T571" s="30" t="str">
        <f>IF(SUM('Sales by Agent'!R571:T571)&gt;0,"YES","NO")</f>
        <v>NO</v>
      </c>
      <c r="U571" s="30" t="str">
        <f>IF(SUM('Sales by Agent'!S571:U571)&gt;0,"YES","NO")</f>
        <v>NO</v>
      </c>
      <c r="V571" s="30" t="str">
        <f>IF(SUM('Sales by Agent'!T571:V571)&gt;0,"YES","NO")</f>
        <v>NO</v>
      </c>
      <c r="W571" s="30" t="str">
        <f>IF(SUM('Sales by Agent'!U571:W571)&gt;0,"YES","NO")</f>
        <v>NO</v>
      </c>
      <c r="X571" s="30" t="str">
        <f>IF(SUM('Sales by Agent'!V571:X571)&gt;0,"YES","NO")</f>
        <v>NO</v>
      </c>
      <c r="Y571" s="30" t="str">
        <f>IF(SUM('Sales by Agent'!W571:Y571)&gt;0,"YES","NO")</f>
        <v>NO</v>
      </c>
      <c r="Z571" s="30" t="str">
        <f>IF(SUM('Sales by Agent'!X571:Z571)&gt;0,"YES","NO")</f>
        <v>NO</v>
      </c>
      <c r="AA571" s="30" t="str">
        <f>IF(SUM('Sales by Agent'!Y571:AA571)&gt;0,"YES","NO")</f>
        <v>NO</v>
      </c>
      <c r="AB571" s="30" t="str">
        <f>IF(SUM('Sales by Agent'!Z571:AB571)&gt;0,"YES","NO")</f>
        <v>NO</v>
      </c>
      <c r="AC571" s="30" t="str">
        <f>IF(SUM('Sales by Agent'!AA571:AC571)&gt;0,"YES","NO")</f>
        <v>NO</v>
      </c>
      <c r="AD571" s="30" t="str">
        <f>IF(SUM('Sales by Agent'!AB571:AD571)&gt;0,"YES","NO")</f>
        <v>YES</v>
      </c>
      <c r="AE571" s="30" t="str">
        <f>IF(SUM('Sales by Agent'!AC571:AE571)&gt;0,"YES","NO")</f>
        <v>YES</v>
      </c>
      <c r="AF571" s="30" t="str">
        <f>IF(SUM('Sales by Agent'!AD571:AF571)&gt;0,"YES","NO")</f>
        <v>YES</v>
      </c>
      <c r="AG571" s="30" t="str">
        <f>IF(SUM('Sales by Agent'!AE571:AG571)&gt;0,"YES","NO")</f>
        <v>YES</v>
      </c>
      <c r="AH571" s="30" t="str">
        <f>IF(SUM('Sales by Agent'!AF571:AH571)&gt;0,"YES","NO")</f>
        <v>YES</v>
      </c>
      <c r="AI571" s="30" t="str">
        <f>IF(SUM('Sales by Agent'!AG571:AI571)&gt;0,"YES","NO")</f>
        <v>YES</v>
      </c>
      <c r="AJ571" s="30" t="str">
        <f>IF(SUM('Sales by Agent'!AH571:AJ571)&gt;0,"YES","NO")</f>
        <v>YES</v>
      </c>
      <c r="AK571" s="30" t="str">
        <f>IF(SUM('Sales by Agent'!AI571:AK571)&gt;0,"YES","NO")</f>
        <v>YES</v>
      </c>
      <c r="AL571" s="30" t="str">
        <f>IF(SUM('Sales by Agent'!AJ571:AL571)&gt;0,"YES","NO")</f>
        <v>NO</v>
      </c>
      <c r="AM571" s="30" t="str">
        <f>IF(SUM('Sales by Agent'!AK571:AM571)&gt;0,"YES","NO")</f>
        <v>NO</v>
      </c>
      <c r="AN571" s="30" t="str">
        <f>IF(SUM('Sales by Agent'!AL571:AN571)&gt;0,"YES","NO")</f>
        <v>NO</v>
      </c>
      <c r="AO571" s="30" t="str">
        <f>IF(SUM('Sales by Agent'!AM571:AO571)&gt;0,"YES","NO")</f>
        <v>NO</v>
      </c>
      <c r="AP571" s="30" t="str">
        <f>IF(SUM('Sales by Agent'!AN571:AP571)&gt;0,"YES","NO")</f>
        <v>NO</v>
      </c>
      <c r="AQ571" s="30" t="str">
        <f>IF(SUM('Sales by Agent'!AO571:AQ571)&gt;0,"YES","NO")</f>
        <v>NO</v>
      </c>
      <c r="AR571" s="30" t="str">
        <f>IF(SUM('Sales by Agent'!AP571:AR571)&gt;0,"YES","NO")</f>
        <v>YES</v>
      </c>
      <c r="AS571" s="30" t="str">
        <f>IF(SUM('Sales by Agent'!AQ571:AS571)&gt;0,"YES","NO")</f>
        <v>YES</v>
      </c>
      <c r="AT571" s="30" t="str">
        <f>IF(SUM('Sales by Agent'!AR571:AT571)&gt;0,"YES","NO")</f>
        <v>YES</v>
      </c>
      <c r="AU571" s="30" t="str">
        <f>IF(SUM('Sales by Agent'!AS571:AU571)&gt;0,"YES","NO")</f>
        <v>NO</v>
      </c>
      <c r="AV571" s="30" t="str">
        <f>IF(SUM('Sales by Agent'!AT571:AV571)&gt;0,"YES","NO")</f>
        <v>NO</v>
      </c>
      <c r="AW571" s="87"/>
      <c r="AX571" t="str">
        <f t="shared" si="90"/>
        <v>NO</v>
      </c>
      <c r="AY571" t="str">
        <f t="shared" si="91"/>
        <v>NO</v>
      </c>
      <c r="AZ571" t="str">
        <f t="shared" si="92"/>
        <v>NO</v>
      </c>
      <c r="BA571" t="str">
        <f t="shared" si="93"/>
        <v>NO</v>
      </c>
      <c r="BB571" t="str">
        <f t="shared" si="94"/>
        <v>NO</v>
      </c>
      <c r="BC571" t="str">
        <f t="shared" si="95"/>
        <v>NO</v>
      </c>
      <c r="BD571" t="str">
        <f t="shared" si="96"/>
        <v>NO</v>
      </c>
      <c r="BE571" t="str">
        <f t="shared" si="97"/>
        <v>NEW INACTIVE</v>
      </c>
      <c r="BF571" t="str">
        <f t="shared" si="98"/>
        <v>NO</v>
      </c>
      <c r="BG571" t="str">
        <f t="shared" si="99"/>
        <v>NO</v>
      </c>
      <c r="BH571" t="str">
        <f t="shared" si="89"/>
        <v>NO</v>
      </c>
    </row>
    <row r="572" spans="1:60">
      <c r="A572" s="564" t="s">
        <v>783</v>
      </c>
      <c r="B572" s="564" t="s">
        <v>2869</v>
      </c>
      <c r="C572" s="564" t="s">
        <v>775</v>
      </c>
      <c r="D572" s="564" t="s">
        <v>956</v>
      </c>
      <c r="E572" s="564" t="s">
        <v>1005</v>
      </c>
      <c r="F572" s="565">
        <v>1818350</v>
      </c>
      <c r="G572" s="87"/>
      <c r="H572" s="87"/>
      <c r="I572" s="30" t="str">
        <f>IF(SUM('Sales by Agent'!G572:I572)&gt;0,"YES","NO")</f>
        <v>NO</v>
      </c>
      <c r="J572" s="30" t="str">
        <f>IF(SUM('Sales by Agent'!H572:J572)&gt;0,"YES","NO")</f>
        <v>NO</v>
      </c>
      <c r="K572" s="30" t="str">
        <f>IF(SUM('Sales by Agent'!I572:K572)&gt;0,"YES","NO")</f>
        <v>NO</v>
      </c>
      <c r="L572" s="30" t="str">
        <f>IF(SUM('Sales by Agent'!J572:L572)&gt;0,"YES","NO")</f>
        <v>NO</v>
      </c>
      <c r="M572" s="30" t="str">
        <f>IF(SUM('Sales by Agent'!K572:M572)&gt;0,"YES","NO")</f>
        <v>NO</v>
      </c>
      <c r="N572" s="30" t="str">
        <f>IF(SUM('Sales by Agent'!L572:N572)&gt;0,"YES","NO")</f>
        <v>NO</v>
      </c>
      <c r="O572" s="30" t="str">
        <f>IF(SUM('Sales by Agent'!M572:O572)&gt;0,"YES","NO")</f>
        <v>NO</v>
      </c>
      <c r="P572" s="30" t="str">
        <f>IF(SUM('Sales by Agent'!N572:P572)&gt;0,"YES","NO")</f>
        <v>NO</v>
      </c>
      <c r="Q572" s="30" t="str">
        <f>IF(SUM('Sales by Agent'!O572:Q572)&gt;0,"YES","NO")</f>
        <v>NO</v>
      </c>
      <c r="R572" s="30" t="str">
        <f>IF(SUM('Sales by Agent'!P572:R572)&gt;0,"YES","NO")</f>
        <v>NO</v>
      </c>
      <c r="S572" s="30" t="str">
        <f>IF(SUM('Sales by Agent'!Q572:S572)&gt;0,"YES","NO")</f>
        <v>NO</v>
      </c>
      <c r="T572" s="30" t="str">
        <f>IF(SUM('Sales by Agent'!R572:T572)&gt;0,"YES","NO")</f>
        <v>NO</v>
      </c>
      <c r="U572" s="30" t="str">
        <f>IF(SUM('Sales by Agent'!S572:U572)&gt;0,"YES","NO")</f>
        <v>NO</v>
      </c>
      <c r="V572" s="30" t="str">
        <f>IF(SUM('Sales by Agent'!T572:V572)&gt;0,"YES","NO")</f>
        <v>NO</v>
      </c>
      <c r="W572" s="30" t="str">
        <f>IF(SUM('Sales by Agent'!U572:W572)&gt;0,"YES","NO")</f>
        <v>NO</v>
      </c>
      <c r="X572" s="30" t="str">
        <f>IF(SUM('Sales by Agent'!V572:X572)&gt;0,"YES","NO")</f>
        <v>NO</v>
      </c>
      <c r="Y572" s="30" t="str">
        <f>IF(SUM('Sales by Agent'!W572:Y572)&gt;0,"YES","NO")</f>
        <v>NO</v>
      </c>
      <c r="Z572" s="30" t="str">
        <f>IF(SUM('Sales by Agent'!X572:Z572)&gt;0,"YES","NO")</f>
        <v>NO</v>
      </c>
      <c r="AA572" s="30" t="str">
        <f>IF(SUM('Sales by Agent'!Y572:AA572)&gt;0,"YES","NO")</f>
        <v>NO</v>
      </c>
      <c r="AB572" s="30" t="str">
        <f>IF(SUM('Sales by Agent'!Z572:AB572)&gt;0,"YES","NO")</f>
        <v>NO</v>
      </c>
      <c r="AC572" s="30" t="str">
        <f>IF(SUM('Sales by Agent'!AA572:AC572)&gt;0,"YES","NO")</f>
        <v>NO</v>
      </c>
      <c r="AD572" s="30" t="str">
        <f>IF(SUM('Sales by Agent'!AB572:AD572)&gt;0,"YES","NO")</f>
        <v>YES</v>
      </c>
      <c r="AE572" s="30" t="str">
        <f>IF(SUM('Sales by Agent'!AC572:AE572)&gt;0,"YES","NO")</f>
        <v>YES</v>
      </c>
      <c r="AF572" s="30" t="str">
        <f>IF(SUM('Sales by Agent'!AD572:AF572)&gt;0,"YES","NO")</f>
        <v>YES</v>
      </c>
      <c r="AG572" s="30" t="str">
        <f>IF(SUM('Sales by Agent'!AE572:AG572)&gt;0,"YES","NO")</f>
        <v>YES</v>
      </c>
      <c r="AH572" s="30" t="str">
        <f>IF(SUM('Sales by Agent'!AF572:AH572)&gt;0,"YES","NO")</f>
        <v>NO</v>
      </c>
      <c r="AI572" s="30" t="str">
        <f>IF(SUM('Sales by Agent'!AG572:AI572)&gt;0,"YES","NO")</f>
        <v>NO</v>
      </c>
      <c r="AJ572" s="30" t="str">
        <f>IF(SUM('Sales by Agent'!AH572:AJ572)&gt;0,"YES","NO")</f>
        <v>NO</v>
      </c>
      <c r="AK572" s="30" t="str">
        <f>IF(SUM('Sales by Agent'!AI572:AK572)&gt;0,"YES","NO")</f>
        <v>NO</v>
      </c>
      <c r="AL572" s="30" t="str">
        <f>IF(SUM('Sales by Agent'!AJ572:AL572)&gt;0,"YES","NO")</f>
        <v>NO</v>
      </c>
      <c r="AM572" s="30" t="str">
        <f>IF(SUM('Sales by Agent'!AK572:AM572)&gt;0,"YES","NO")</f>
        <v>NO</v>
      </c>
      <c r="AN572" s="30" t="str">
        <f>IF(SUM('Sales by Agent'!AL572:AN572)&gt;0,"YES","NO")</f>
        <v>NO</v>
      </c>
      <c r="AO572" s="30" t="str">
        <f>IF(SUM('Sales by Agent'!AM572:AO572)&gt;0,"YES","NO")</f>
        <v>NO</v>
      </c>
      <c r="AP572" s="30" t="str">
        <f>IF(SUM('Sales by Agent'!AN572:AP572)&gt;0,"YES","NO")</f>
        <v>NO</v>
      </c>
      <c r="AQ572" s="30" t="str">
        <f>IF(SUM('Sales by Agent'!AO572:AQ572)&gt;0,"YES","NO")</f>
        <v>NO</v>
      </c>
      <c r="AR572" s="30" t="str">
        <f>IF(SUM('Sales by Agent'!AP572:AR572)&gt;0,"YES","NO")</f>
        <v>NO</v>
      </c>
      <c r="AS572" s="30" t="str">
        <f>IF(SUM('Sales by Agent'!AQ572:AS572)&gt;0,"YES","NO")</f>
        <v>NO</v>
      </c>
      <c r="AT572" s="30" t="str">
        <f>IF(SUM('Sales by Agent'!AR572:AT572)&gt;0,"YES","NO")</f>
        <v>NO</v>
      </c>
      <c r="AU572" s="30" t="str">
        <f>IF(SUM('Sales by Agent'!AS572:AU572)&gt;0,"YES","NO")</f>
        <v>NO</v>
      </c>
      <c r="AV572" s="30" t="str">
        <f>IF(SUM('Sales by Agent'!AT572:AV572)&gt;0,"YES","NO")</f>
        <v>NO</v>
      </c>
      <c r="AW572" s="87"/>
      <c r="AX572" t="str">
        <f t="shared" si="90"/>
        <v>NO</v>
      </c>
      <c r="AY572" t="str">
        <f t="shared" si="91"/>
        <v>NO</v>
      </c>
      <c r="AZ572" t="str">
        <f t="shared" si="92"/>
        <v>NO</v>
      </c>
      <c r="BA572" t="str">
        <f t="shared" si="93"/>
        <v>NEW INACTIVE</v>
      </c>
      <c r="BB572" t="str">
        <f t="shared" si="94"/>
        <v>NO</v>
      </c>
      <c r="BC572" t="str">
        <f t="shared" si="95"/>
        <v>NO</v>
      </c>
      <c r="BD572" t="str">
        <f t="shared" si="96"/>
        <v>NO</v>
      </c>
      <c r="BE572" t="str">
        <f t="shared" si="97"/>
        <v>NO</v>
      </c>
      <c r="BF572" t="str">
        <f t="shared" si="98"/>
        <v>NO</v>
      </c>
      <c r="BG572" t="str">
        <f t="shared" si="99"/>
        <v>NO</v>
      </c>
      <c r="BH572" t="str">
        <f t="shared" si="89"/>
        <v>NO</v>
      </c>
    </row>
    <row r="573" spans="1:60">
      <c r="A573" s="564" t="s">
        <v>795</v>
      </c>
      <c r="B573" s="564" t="s">
        <v>2870</v>
      </c>
      <c r="C573" s="564" t="s">
        <v>775</v>
      </c>
      <c r="D573" s="564" t="s">
        <v>956</v>
      </c>
      <c r="E573" s="564" t="s">
        <v>1005</v>
      </c>
      <c r="F573" s="565">
        <v>1695150</v>
      </c>
      <c r="G573" s="87"/>
      <c r="H573" s="87"/>
      <c r="I573" s="30" t="str">
        <f>IF(SUM('Sales by Agent'!G573:I573)&gt;0,"YES","NO")</f>
        <v>NO</v>
      </c>
      <c r="J573" s="30" t="str">
        <f>IF(SUM('Sales by Agent'!H573:J573)&gt;0,"YES","NO")</f>
        <v>NO</v>
      </c>
      <c r="K573" s="30" t="str">
        <f>IF(SUM('Sales by Agent'!I573:K573)&gt;0,"YES","NO")</f>
        <v>NO</v>
      </c>
      <c r="L573" s="30" t="str">
        <f>IF(SUM('Sales by Agent'!J573:L573)&gt;0,"YES","NO")</f>
        <v>NO</v>
      </c>
      <c r="M573" s="30" t="str">
        <f>IF(SUM('Sales by Agent'!K573:M573)&gt;0,"YES","NO")</f>
        <v>NO</v>
      </c>
      <c r="N573" s="30" t="str">
        <f>IF(SUM('Sales by Agent'!L573:N573)&gt;0,"YES","NO")</f>
        <v>NO</v>
      </c>
      <c r="O573" s="30" t="str">
        <f>IF(SUM('Sales by Agent'!M573:O573)&gt;0,"YES","NO")</f>
        <v>NO</v>
      </c>
      <c r="P573" s="30" t="str">
        <f>IF(SUM('Sales by Agent'!N573:P573)&gt;0,"YES","NO")</f>
        <v>NO</v>
      </c>
      <c r="Q573" s="30" t="str">
        <f>IF(SUM('Sales by Agent'!O573:Q573)&gt;0,"YES","NO")</f>
        <v>NO</v>
      </c>
      <c r="R573" s="30" t="str">
        <f>IF(SUM('Sales by Agent'!P573:R573)&gt;0,"YES","NO")</f>
        <v>NO</v>
      </c>
      <c r="S573" s="30" t="str">
        <f>IF(SUM('Sales by Agent'!Q573:S573)&gt;0,"YES","NO")</f>
        <v>NO</v>
      </c>
      <c r="T573" s="30" t="str">
        <f>IF(SUM('Sales by Agent'!R573:T573)&gt;0,"YES","NO")</f>
        <v>NO</v>
      </c>
      <c r="U573" s="30" t="str">
        <f>IF(SUM('Sales by Agent'!S573:U573)&gt;0,"YES","NO")</f>
        <v>NO</v>
      </c>
      <c r="V573" s="30" t="str">
        <f>IF(SUM('Sales by Agent'!T573:V573)&gt;0,"YES","NO")</f>
        <v>NO</v>
      </c>
      <c r="W573" s="30" t="str">
        <f>IF(SUM('Sales by Agent'!U573:W573)&gt;0,"YES","NO")</f>
        <v>NO</v>
      </c>
      <c r="X573" s="30" t="str">
        <f>IF(SUM('Sales by Agent'!V573:X573)&gt;0,"YES","NO")</f>
        <v>NO</v>
      </c>
      <c r="Y573" s="30" t="str">
        <f>IF(SUM('Sales by Agent'!W573:Y573)&gt;0,"YES","NO")</f>
        <v>NO</v>
      </c>
      <c r="Z573" s="30" t="str">
        <f>IF(SUM('Sales by Agent'!X573:Z573)&gt;0,"YES","NO")</f>
        <v>NO</v>
      </c>
      <c r="AA573" s="30" t="str">
        <f>IF(SUM('Sales by Agent'!Y573:AA573)&gt;0,"YES","NO")</f>
        <v>NO</v>
      </c>
      <c r="AB573" s="30" t="str">
        <f>IF(SUM('Sales by Agent'!Z573:AB573)&gt;0,"YES","NO")</f>
        <v>NO</v>
      </c>
      <c r="AC573" s="30" t="str">
        <f>IF(SUM('Sales by Agent'!AA573:AC573)&gt;0,"YES","NO")</f>
        <v>NO</v>
      </c>
      <c r="AD573" s="30" t="str">
        <f>IF(SUM('Sales by Agent'!AB573:AD573)&gt;0,"YES","NO")</f>
        <v>YES</v>
      </c>
      <c r="AE573" s="30" t="str">
        <f>IF(SUM('Sales by Agent'!AC573:AE573)&gt;0,"YES","NO")</f>
        <v>YES</v>
      </c>
      <c r="AF573" s="30" t="str">
        <f>IF(SUM('Sales by Agent'!AD573:AF573)&gt;0,"YES","NO")</f>
        <v>YES</v>
      </c>
      <c r="AG573" s="30" t="str">
        <f>IF(SUM('Sales by Agent'!AE573:AG573)&gt;0,"YES","NO")</f>
        <v>YES</v>
      </c>
      <c r="AH573" s="30" t="str">
        <f>IF(SUM('Sales by Agent'!AF573:AH573)&gt;0,"YES","NO")</f>
        <v>YES</v>
      </c>
      <c r="AI573" s="30" t="str">
        <f>IF(SUM('Sales by Agent'!AG573:AI573)&gt;0,"YES","NO")</f>
        <v>YES</v>
      </c>
      <c r="AJ573" s="30" t="str">
        <f>IF(SUM('Sales by Agent'!AH573:AJ573)&gt;0,"YES","NO")</f>
        <v>NO</v>
      </c>
      <c r="AK573" s="30" t="str">
        <f>IF(SUM('Sales by Agent'!AI573:AK573)&gt;0,"YES","NO")</f>
        <v>NO</v>
      </c>
      <c r="AL573" s="30" t="str">
        <f>IF(SUM('Sales by Agent'!AJ573:AL573)&gt;0,"YES","NO")</f>
        <v>YES</v>
      </c>
      <c r="AM573" s="30" t="str">
        <f>IF(SUM('Sales by Agent'!AK573:AM573)&gt;0,"YES","NO")</f>
        <v>YES</v>
      </c>
      <c r="AN573" s="30" t="str">
        <f>IF(SUM('Sales by Agent'!AL573:AN573)&gt;0,"YES","NO")</f>
        <v>YES</v>
      </c>
      <c r="AO573" s="30" t="str">
        <f>IF(SUM('Sales by Agent'!AM573:AO573)&gt;0,"YES","NO")</f>
        <v>YES</v>
      </c>
      <c r="AP573" s="30" t="str">
        <f>IF(SUM('Sales by Agent'!AN573:AP573)&gt;0,"YES","NO")</f>
        <v>YES</v>
      </c>
      <c r="AQ573" s="30" t="str">
        <f>IF(SUM('Sales by Agent'!AO573:AQ573)&gt;0,"YES","NO")</f>
        <v>YES</v>
      </c>
      <c r="AR573" s="30" t="str">
        <f>IF(SUM('Sales by Agent'!AP573:AR573)&gt;0,"YES","NO")</f>
        <v>YES</v>
      </c>
      <c r="AS573" s="30" t="str">
        <f>IF(SUM('Sales by Agent'!AQ573:AS573)&gt;0,"YES","NO")</f>
        <v>YES</v>
      </c>
      <c r="AT573" s="30" t="str">
        <f>IF(SUM('Sales by Agent'!AR573:AT573)&gt;0,"YES","NO")</f>
        <v>YES</v>
      </c>
      <c r="AU573" s="30" t="str">
        <f>IF(SUM('Sales by Agent'!AS573:AU573)&gt;0,"YES","NO")</f>
        <v>YES</v>
      </c>
      <c r="AV573" s="30" t="str">
        <f>IF(SUM('Sales by Agent'!AT573:AV573)&gt;0,"YES","NO")</f>
        <v>NO</v>
      </c>
      <c r="AW573" s="87"/>
      <c r="AX573" t="str">
        <f t="shared" si="90"/>
        <v>NO</v>
      </c>
      <c r="AY573" t="str">
        <f t="shared" si="91"/>
        <v>NO</v>
      </c>
      <c r="AZ573" t="str">
        <f t="shared" si="92"/>
        <v>NO</v>
      </c>
      <c r="BA573" t="str">
        <f t="shared" si="93"/>
        <v>NO</v>
      </c>
      <c r="BB573" t="str">
        <f t="shared" si="94"/>
        <v>NO</v>
      </c>
      <c r="BC573" t="str">
        <f t="shared" si="95"/>
        <v>NEW INACTIVE</v>
      </c>
      <c r="BD573" t="str">
        <f t="shared" si="96"/>
        <v>NO</v>
      </c>
      <c r="BE573" t="str">
        <f t="shared" si="97"/>
        <v>NO</v>
      </c>
      <c r="BF573" t="str">
        <f t="shared" si="98"/>
        <v>NO</v>
      </c>
      <c r="BG573" t="str">
        <f t="shared" si="99"/>
        <v>NO</v>
      </c>
      <c r="BH573" t="str">
        <f t="shared" si="89"/>
        <v>NO</v>
      </c>
    </row>
    <row r="574" spans="1:60">
      <c r="A574" s="564" t="s">
        <v>788</v>
      </c>
      <c r="B574" s="564" t="s">
        <v>2871</v>
      </c>
      <c r="C574" s="564" t="s">
        <v>775</v>
      </c>
      <c r="D574" s="564" t="s">
        <v>956</v>
      </c>
      <c r="E574" s="564" t="s">
        <v>1005</v>
      </c>
      <c r="F574" s="565">
        <v>10115745</v>
      </c>
      <c r="G574" s="31"/>
      <c r="H574" s="31"/>
      <c r="I574" s="30" t="str">
        <f>IF(SUM('Sales by Agent'!G574:I574)&gt;0,"YES","NO")</f>
        <v>NO</v>
      </c>
      <c r="J574" s="30" t="str">
        <f>IF(SUM('Sales by Agent'!H574:J574)&gt;0,"YES","NO")</f>
        <v>NO</v>
      </c>
      <c r="K574" s="30" t="str">
        <f>IF(SUM('Sales by Agent'!I574:K574)&gt;0,"YES","NO")</f>
        <v>NO</v>
      </c>
      <c r="L574" s="30" t="str">
        <f>IF(SUM('Sales by Agent'!J574:L574)&gt;0,"YES","NO")</f>
        <v>NO</v>
      </c>
      <c r="M574" s="30" t="str">
        <f>IF(SUM('Sales by Agent'!K574:M574)&gt;0,"YES","NO")</f>
        <v>NO</v>
      </c>
      <c r="N574" s="30" t="str">
        <f>IF(SUM('Sales by Agent'!L574:N574)&gt;0,"YES","NO")</f>
        <v>NO</v>
      </c>
      <c r="O574" s="30" t="str">
        <f>IF(SUM('Sales by Agent'!M574:O574)&gt;0,"YES","NO")</f>
        <v>NO</v>
      </c>
      <c r="P574" s="30" t="str">
        <f>IF(SUM('Sales by Agent'!N574:P574)&gt;0,"YES","NO")</f>
        <v>NO</v>
      </c>
      <c r="Q574" s="30" t="str">
        <f>IF(SUM('Sales by Agent'!O574:Q574)&gt;0,"YES","NO")</f>
        <v>NO</v>
      </c>
      <c r="R574" s="30" t="str">
        <f>IF(SUM('Sales by Agent'!P574:R574)&gt;0,"YES","NO")</f>
        <v>NO</v>
      </c>
      <c r="S574" s="30" t="str">
        <f>IF(SUM('Sales by Agent'!Q574:S574)&gt;0,"YES","NO")</f>
        <v>NO</v>
      </c>
      <c r="T574" s="30" t="str">
        <f>IF(SUM('Sales by Agent'!R574:T574)&gt;0,"YES","NO")</f>
        <v>NO</v>
      </c>
      <c r="U574" s="30" t="str">
        <f>IF(SUM('Sales by Agent'!S574:U574)&gt;0,"YES","NO")</f>
        <v>NO</v>
      </c>
      <c r="V574" s="30" t="str">
        <f>IF(SUM('Sales by Agent'!T574:V574)&gt;0,"YES","NO")</f>
        <v>NO</v>
      </c>
      <c r="W574" s="30" t="str">
        <f>IF(SUM('Sales by Agent'!U574:W574)&gt;0,"YES","NO")</f>
        <v>NO</v>
      </c>
      <c r="X574" s="30" t="str">
        <f>IF(SUM('Sales by Agent'!V574:X574)&gt;0,"YES","NO")</f>
        <v>NO</v>
      </c>
      <c r="Y574" s="30" t="str">
        <f>IF(SUM('Sales by Agent'!W574:Y574)&gt;0,"YES","NO")</f>
        <v>NO</v>
      </c>
      <c r="Z574" s="30" t="str">
        <f>IF(SUM('Sales by Agent'!X574:Z574)&gt;0,"YES","NO")</f>
        <v>NO</v>
      </c>
      <c r="AA574" s="30" t="str">
        <f>IF(SUM('Sales by Agent'!Y574:AA574)&gt;0,"YES","NO")</f>
        <v>NO</v>
      </c>
      <c r="AB574" s="30" t="str">
        <f>IF(SUM('Sales by Agent'!Z574:AB574)&gt;0,"YES","NO")</f>
        <v>NO</v>
      </c>
      <c r="AC574" s="30" t="str">
        <f>IF(SUM('Sales by Agent'!AA574:AC574)&gt;0,"YES","NO")</f>
        <v>NO</v>
      </c>
      <c r="AD574" s="30" t="str">
        <f>IF(SUM('Sales by Agent'!AB574:AD574)&gt;0,"YES","NO")</f>
        <v>YES</v>
      </c>
      <c r="AE574" s="30" t="str">
        <f>IF(SUM('Sales by Agent'!AC574:AE574)&gt;0,"YES","NO")</f>
        <v>YES</v>
      </c>
      <c r="AF574" s="30" t="str">
        <f>IF(SUM('Sales by Agent'!AD574:AF574)&gt;0,"YES","NO")</f>
        <v>YES</v>
      </c>
      <c r="AG574" s="30" t="str">
        <f>IF(SUM('Sales by Agent'!AE574:AG574)&gt;0,"YES","NO")</f>
        <v>YES</v>
      </c>
      <c r="AH574" s="30" t="str">
        <f>IF(SUM('Sales by Agent'!AF574:AH574)&gt;0,"YES","NO")</f>
        <v>YES</v>
      </c>
      <c r="AI574" s="30" t="str">
        <f>IF(SUM('Sales by Agent'!AG574:AI574)&gt;0,"YES","NO")</f>
        <v>YES</v>
      </c>
      <c r="AJ574" s="30" t="str">
        <f>IF(SUM('Sales by Agent'!AH574:AJ574)&gt;0,"YES","NO")</f>
        <v>YES</v>
      </c>
      <c r="AK574" s="30" t="str">
        <f>IF(SUM('Sales by Agent'!AI574:AK574)&gt;0,"YES","NO")</f>
        <v>YES</v>
      </c>
      <c r="AL574" s="30" t="str">
        <f>IF(SUM('Sales by Agent'!AJ574:AL574)&gt;0,"YES","NO")</f>
        <v>YES</v>
      </c>
      <c r="AM574" s="30" t="str">
        <f>IF(SUM('Sales by Agent'!AK574:AM574)&gt;0,"YES","NO")</f>
        <v>YES</v>
      </c>
      <c r="AN574" s="30" t="str">
        <f>IF(SUM('Sales by Agent'!AL574:AN574)&gt;0,"YES","NO")</f>
        <v>YES</v>
      </c>
      <c r="AO574" s="30" t="str">
        <f>IF(SUM('Sales by Agent'!AM574:AO574)&gt;0,"YES","NO")</f>
        <v>YES</v>
      </c>
      <c r="AP574" s="30" t="str">
        <f>IF(SUM('Sales by Agent'!AN574:AP574)&gt;0,"YES","NO")</f>
        <v>YES</v>
      </c>
      <c r="AQ574" s="30" t="str">
        <f>IF(SUM('Sales by Agent'!AO574:AQ574)&gt;0,"YES","NO")</f>
        <v>YES</v>
      </c>
      <c r="AR574" s="30" t="str">
        <f>IF(SUM('Sales by Agent'!AP574:AR574)&gt;0,"YES","NO")</f>
        <v>YES</v>
      </c>
      <c r="AS574" s="30" t="str">
        <f>IF(SUM('Sales by Agent'!AQ574:AS574)&gt;0,"YES","NO")</f>
        <v>YES</v>
      </c>
      <c r="AT574" s="30" t="str">
        <f>IF(SUM('Sales by Agent'!AR574:AT574)&gt;0,"YES","NO")</f>
        <v>YES</v>
      </c>
      <c r="AU574" s="30" t="str">
        <f>IF(SUM('Sales by Agent'!AS574:AU574)&gt;0,"YES","NO")</f>
        <v>YES</v>
      </c>
      <c r="AV574" s="30" t="str">
        <f>IF(SUM('Sales by Agent'!AT574:AV574)&gt;0,"YES","NO")</f>
        <v>YES</v>
      </c>
      <c r="AW574" s="87"/>
      <c r="AX574" t="str">
        <f t="shared" si="90"/>
        <v>NO</v>
      </c>
      <c r="AY574" t="str">
        <f t="shared" si="91"/>
        <v>NO</v>
      </c>
      <c r="AZ574" t="str">
        <f t="shared" si="92"/>
        <v>NO</v>
      </c>
      <c r="BA574" t="str">
        <f t="shared" si="93"/>
        <v>NO</v>
      </c>
      <c r="BB574" t="str">
        <f t="shared" si="94"/>
        <v>NO</v>
      </c>
      <c r="BC574" t="str">
        <f t="shared" si="95"/>
        <v>NO</v>
      </c>
      <c r="BD574" t="str">
        <f t="shared" si="96"/>
        <v>NO</v>
      </c>
      <c r="BE574" t="str">
        <f t="shared" si="97"/>
        <v>NO</v>
      </c>
      <c r="BF574" t="str">
        <f t="shared" si="98"/>
        <v>NO</v>
      </c>
      <c r="BG574" t="str">
        <f t="shared" si="99"/>
        <v>NO</v>
      </c>
      <c r="BH574" t="str">
        <f t="shared" si="89"/>
        <v>NO</v>
      </c>
    </row>
    <row r="575" spans="1:60">
      <c r="A575" s="564" t="s">
        <v>1205</v>
      </c>
      <c r="B575" s="564" t="s">
        <v>2872</v>
      </c>
      <c r="C575" s="564" t="s">
        <v>775</v>
      </c>
      <c r="D575" s="564" t="s">
        <v>956</v>
      </c>
      <c r="E575" s="564" t="s">
        <v>1005</v>
      </c>
      <c r="F575" s="565">
        <v>328300</v>
      </c>
      <c r="G575" s="87"/>
      <c r="H575" s="87"/>
      <c r="I575" s="30" t="str">
        <f>IF(SUM('Sales by Agent'!G575:I575)&gt;0,"YES","NO")</f>
        <v>NO</v>
      </c>
      <c r="J575" s="30" t="str">
        <f>IF(SUM('Sales by Agent'!H575:J575)&gt;0,"YES","NO")</f>
        <v>NO</v>
      </c>
      <c r="K575" s="30" t="str">
        <f>IF(SUM('Sales by Agent'!I575:K575)&gt;0,"YES","NO")</f>
        <v>NO</v>
      </c>
      <c r="L575" s="30" t="str">
        <f>IF(SUM('Sales by Agent'!J575:L575)&gt;0,"YES","NO")</f>
        <v>NO</v>
      </c>
      <c r="M575" s="30" t="str">
        <f>IF(SUM('Sales by Agent'!K575:M575)&gt;0,"YES","NO")</f>
        <v>NO</v>
      </c>
      <c r="N575" s="30" t="str">
        <f>IF(SUM('Sales by Agent'!L575:N575)&gt;0,"YES","NO")</f>
        <v>NO</v>
      </c>
      <c r="O575" s="30" t="str">
        <f>IF(SUM('Sales by Agent'!M575:O575)&gt;0,"YES","NO")</f>
        <v>NO</v>
      </c>
      <c r="P575" s="30" t="str">
        <f>IF(SUM('Sales by Agent'!N575:P575)&gt;0,"YES","NO")</f>
        <v>NO</v>
      </c>
      <c r="Q575" s="30" t="str">
        <f>IF(SUM('Sales by Agent'!O575:Q575)&gt;0,"YES","NO")</f>
        <v>NO</v>
      </c>
      <c r="R575" s="30" t="str">
        <f>IF(SUM('Sales by Agent'!P575:R575)&gt;0,"YES","NO")</f>
        <v>NO</v>
      </c>
      <c r="S575" s="30" t="str">
        <f>IF(SUM('Sales by Agent'!Q575:S575)&gt;0,"YES","NO")</f>
        <v>NO</v>
      </c>
      <c r="T575" s="30" t="str">
        <f>IF(SUM('Sales by Agent'!R575:T575)&gt;0,"YES","NO")</f>
        <v>NO</v>
      </c>
      <c r="U575" s="30" t="str">
        <f>IF(SUM('Sales by Agent'!S575:U575)&gt;0,"YES","NO")</f>
        <v>NO</v>
      </c>
      <c r="V575" s="30" t="str">
        <f>IF(SUM('Sales by Agent'!T575:V575)&gt;0,"YES","NO")</f>
        <v>NO</v>
      </c>
      <c r="W575" s="30" t="str">
        <f>IF(SUM('Sales by Agent'!U575:W575)&gt;0,"YES","NO")</f>
        <v>NO</v>
      </c>
      <c r="X575" s="30" t="str">
        <f>IF(SUM('Sales by Agent'!V575:X575)&gt;0,"YES","NO")</f>
        <v>NO</v>
      </c>
      <c r="Y575" s="30" t="str">
        <f>IF(SUM('Sales by Agent'!W575:Y575)&gt;0,"YES","NO")</f>
        <v>NO</v>
      </c>
      <c r="Z575" s="30" t="str">
        <f>IF(SUM('Sales by Agent'!X575:Z575)&gt;0,"YES","NO")</f>
        <v>NO</v>
      </c>
      <c r="AA575" s="30" t="str">
        <f>IF(SUM('Sales by Agent'!Y575:AA575)&gt;0,"YES","NO")</f>
        <v>NO</v>
      </c>
      <c r="AB575" s="30" t="str">
        <f>IF(SUM('Sales by Agent'!Z575:AB575)&gt;0,"YES","NO")</f>
        <v>NO</v>
      </c>
      <c r="AC575" s="30" t="str">
        <f>IF(SUM('Sales by Agent'!AA575:AC575)&gt;0,"YES","NO")</f>
        <v>NO</v>
      </c>
      <c r="AD575" s="30" t="str">
        <f>IF(SUM('Sales by Agent'!AB575:AD575)&gt;0,"YES","NO")</f>
        <v>NO</v>
      </c>
      <c r="AE575" s="30" t="str">
        <f>IF(SUM('Sales by Agent'!AC575:AE575)&gt;0,"YES","NO")</f>
        <v>NO</v>
      </c>
      <c r="AF575" s="30" t="str">
        <f>IF(SUM('Sales by Agent'!AD575:AF575)&gt;0,"YES","NO")</f>
        <v>NO</v>
      </c>
      <c r="AG575" s="30" t="str">
        <f>IF(SUM('Sales by Agent'!AE575:AG575)&gt;0,"YES","NO")</f>
        <v>NO</v>
      </c>
      <c r="AH575" s="30" t="str">
        <f>IF(SUM('Sales by Agent'!AF575:AH575)&gt;0,"YES","NO")</f>
        <v>NO</v>
      </c>
      <c r="AI575" s="30" t="str">
        <f>IF(SUM('Sales by Agent'!AG575:AI575)&gt;0,"YES","NO")</f>
        <v>NO</v>
      </c>
      <c r="AJ575" s="30" t="str">
        <f>IF(SUM('Sales by Agent'!AH575:AJ575)&gt;0,"YES","NO")</f>
        <v>NO</v>
      </c>
      <c r="AK575" s="30" t="str">
        <f>IF(SUM('Sales by Agent'!AI575:AK575)&gt;0,"YES","NO")</f>
        <v>YES</v>
      </c>
      <c r="AL575" s="30" t="str">
        <f>IF(SUM('Sales by Agent'!AJ575:AL575)&gt;0,"YES","NO")</f>
        <v>YES</v>
      </c>
      <c r="AM575" s="30" t="str">
        <f>IF(SUM('Sales by Agent'!AK575:AM575)&gt;0,"YES","NO")</f>
        <v>YES</v>
      </c>
      <c r="AN575" s="30" t="str">
        <f>IF(SUM('Sales by Agent'!AL575:AN575)&gt;0,"YES","NO")</f>
        <v>YES</v>
      </c>
      <c r="AO575" s="30" t="str">
        <f>IF(SUM('Sales by Agent'!AM575:AO575)&gt;0,"YES","NO")</f>
        <v>YES</v>
      </c>
      <c r="AP575" s="30" t="str">
        <f>IF(SUM('Sales by Agent'!AN575:AP575)&gt;0,"YES","NO")</f>
        <v>YES</v>
      </c>
      <c r="AQ575" s="30" t="str">
        <f>IF(SUM('Sales by Agent'!AO575:AQ575)&gt;0,"YES","NO")</f>
        <v>NO</v>
      </c>
      <c r="AR575" s="30" t="str">
        <f>IF(SUM('Sales by Agent'!AP575:AR575)&gt;0,"YES","NO")</f>
        <v>NO</v>
      </c>
      <c r="AS575" s="30" t="str">
        <f>IF(SUM('Sales by Agent'!AQ575:AS575)&gt;0,"YES","NO")</f>
        <v>NO</v>
      </c>
      <c r="AT575" s="30" t="str">
        <f>IF(SUM('Sales by Agent'!AR575:AT575)&gt;0,"YES","NO")</f>
        <v>NO</v>
      </c>
      <c r="AU575" s="30" t="str">
        <f>IF(SUM('Sales by Agent'!AS575:AU575)&gt;0,"YES","NO")</f>
        <v>NO</v>
      </c>
      <c r="AV575" s="30" t="str">
        <f>IF(SUM('Sales by Agent'!AT575:AV575)&gt;0,"YES","NO")</f>
        <v>NO</v>
      </c>
      <c r="AW575" s="87"/>
      <c r="AX575" t="str">
        <f t="shared" si="90"/>
        <v>NO</v>
      </c>
      <c r="AY575" t="str">
        <f t="shared" si="91"/>
        <v>NO</v>
      </c>
      <c r="AZ575" t="str">
        <f t="shared" si="92"/>
        <v>NO</v>
      </c>
      <c r="BA575" t="str">
        <f t="shared" si="93"/>
        <v>NO</v>
      </c>
      <c r="BB575" t="str">
        <f t="shared" si="94"/>
        <v>NO</v>
      </c>
      <c r="BC575" t="str">
        <f t="shared" si="95"/>
        <v>NO</v>
      </c>
      <c r="BD575" t="str">
        <f t="shared" si="96"/>
        <v>NO</v>
      </c>
      <c r="BE575" t="str">
        <f t="shared" si="97"/>
        <v>NO</v>
      </c>
      <c r="BF575" t="str">
        <f t="shared" si="98"/>
        <v>NO</v>
      </c>
      <c r="BG575" t="str">
        <f t="shared" si="99"/>
        <v>NO</v>
      </c>
      <c r="BH575" t="str">
        <f t="shared" si="89"/>
        <v>NO</v>
      </c>
    </row>
    <row r="576" spans="1:60">
      <c r="A576" s="564" t="s">
        <v>1433</v>
      </c>
      <c r="B576" s="564" t="s">
        <v>2873</v>
      </c>
      <c r="C576" s="564" t="s">
        <v>775</v>
      </c>
      <c r="D576" s="564" t="s">
        <v>956</v>
      </c>
      <c r="E576" s="564" t="s">
        <v>1005</v>
      </c>
      <c r="F576" s="565">
        <v>1534957.4</v>
      </c>
      <c r="G576" s="87"/>
      <c r="H576" s="87"/>
      <c r="I576" s="30" t="str">
        <f>IF(SUM('Sales by Agent'!G576:I576)&gt;0,"YES","NO")</f>
        <v>NO</v>
      </c>
      <c r="J576" s="30" t="str">
        <f>IF(SUM('Sales by Agent'!H576:J576)&gt;0,"YES","NO")</f>
        <v>NO</v>
      </c>
      <c r="K576" s="30" t="str">
        <f>IF(SUM('Sales by Agent'!I576:K576)&gt;0,"YES","NO")</f>
        <v>NO</v>
      </c>
      <c r="L576" s="30" t="str">
        <f>IF(SUM('Sales by Agent'!J576:L576)&gt;0,"YES","NO")</f>
        <v>NO</v>
      </c>
      <c r="M576" s="30" t="str">
        <f>IF(SUM('Sales by Agent'!K576:M576)&gt;0,"YES","NO")</f>
        <v>NO</v>
      </c>
      <c r="N576" s="30" t="str">
        <f>IF(SUM('Sales by Agent'!L576:N576)&gt;0,"YES","NO")</f>
        <v>NO</v>
      </c>
      <c r="O576" s="30" t="str">
        <f>IF(SUM('Sales by Agent'!M576:O576)&gt;0,"YES","NO")</f>
        <v>NO</v>
      </c>
      <c r="P576" s="30" t="str">
        <f>IF(SUM('Sales by Agent'!N576:P576)&gt;0,"YES","NO")</f>
        <v>NO</v>
      </c>
      <c r="Q576" s="30" t="str">
        <f>IF(SUM('Sales by Agent'!O576:Q576)&gt;0,"YES","NO")</f>
        <v>NO</v>
      </c>
      <c r="R576" s="30" t="str">
        <f>IF(SUM('Sales by Agent'!P576:R576)&gt;0,"YES","NO")</f>
        <v>NO</v>
      </c>
      <c r="S576" s="30" t="str">
        <f>IF(SUM('Sales by Agent'!Q576:S576)&gt;0,"YES","NO")</f>
        <v>NO</v>
      </c>
      <c r="T576" s="30" t="str">
        <f>IF(SUM('Sales by Agent'!R576:T576)&gt;0,"YES","NO")</f>
        <v>NO</v>
      </c>
      <c r="U576" s="30" t="str">
        <f>IF(SUM('Sales by Agent'!S576:U576)&gt;0,"YES","NO")</f>
        <v>NO</v>
      </c>
      <c r="V576" s="30" t="str">
        <f>IF(SUM('Sales by Agent'!T576:V576)&gt;0,"YES","NO")</f>
        <v>NO</v>
      </c>
      <c r="W576" s="30" t="str">
        <f>IF(SUM('Sales by Agent'!U576:W576)&gt;0,"YES","NO")</f>
        <v>NO</v>
      </c>
      <c r="X576" s="30" t="str">
        <f>IF(SUM('Sales by Agent'!V576:X576)&gt;0,"YES","NO")</f>
        <v>NO</v>
      </c>
      <c r="Y576" s="30" t="str">
        <f>IF(SUM('Sales by Agent'!W576:Y576)&gt;0,"YES","NO")</f>
        <v>NO</v>
      </c>
      <c r="Z576" s="30" t="str">
        <f>IF(SUM('Sales by Agent'!X576:Z576)&gt;0,"YES","NO")</f>
        <v>NO</v>
      </c>
      <c r="AA576" s="30" t="str">
        <f>IF(SUM('Sales by Agent'!Y576:AA576)&gt;0,"YES","NO")</f>
        <v>NO</v>
      </c>
      <c r="AB576" s="30" t="str">
        <f>IF(SUM('Sales by Agent'!Z576:AB576)&gt;0,"YES","NO")</f>
        <v>NO</v>
      </c>
      <c r="AC576" s="30" t="str">
        <f>IF(SUM('Sales by Agent'!AA576:AC576)&gt;0,"YES","NO")</f>
        <v>NO</v>
      </c>
      <c r="AD576" s="30" t="str">
        <f>IF(SUM('Sales by Agent'!AB576:AD576)&gt;0,"YES","NO")</f>
        <v>NO</v>
      </c>
      <c r="AE576" s="30" t="str">
        <f>IF(SUM('Sales by Agent'!AC576:AE576)&gt;0,"YES","NO")</f>
        <v>NO</v>
      </c>
      <c r="AF576" s="30" t="str">
        <f>IF(SUM('Sales by Agent'!AD576:AF576)&gt;0,"YES","NO")</f>
        <v>NO</v>
      </c>
      <c r="AG576" s="30" t="str">
        <f>IF(SUM('Sales by Agent'!AE576:AG576)&gt;0,"YES","NO")</f>
        <v>NO</v>
      </c>
      <c r="AH576" s="30" t="str">
        <f>IF(SUM('Sales by Agent'!AF576:AH576)&gt;0,"YES","NO")</f>
        <v>NO</v>
      </c>
      <c r="AI576" s="30" t="str">
        <f>IF(SUM('Sales by Agent'!AG576:AI576)&gt;0,"YES","NO")</f>
        <v>NO</v>
      </c>
      <c r="AJ576" s="30" t="str">
        <f>IF(SUM('Sales by Agent'!AH576:AJ576)&gt;0,"YES","NO")</f>
        <v>NO</v>
      </c>
      <c r="AK576" s="30" t="str">
        <f>IF(SUM('Sales by Agent'!AI576:AK576)&gt;0,"YES","NO")</f>
        <v>YES</v>
      </c>
      <c r="AL576" s="30" t="str">
        <f>IF(SUM('Sales by Agent'!AJ576:AL576)&gt;0,"YES","NO")</f>
        <v>YES</v>
      </c>
      <c r="AM576" s="30" t="str">
        <f>IF(SUM('Sales by Agent'!AK576:AM576)&gt;0,"YES","NO")</f>
        <v>YES</v>
      </c>
      <c r="AN576" s="30" t="str">
        <f>IF(SUM('Sales by Agent'!AL576:AN576)&gt;0,"YES","NO")</f>
        <v>YES</v>
      </c>
      <c r="AO576" s="30" t="str">
        <f>IF(SUM('Sales by Agent'!AM576:AO576)&gt;0,"YES","NO")</f>
        <v>YES</v>
      </c>
      <c r="AP576" s="30" t="str">
        <f>IF(SUM('Sales by Agent'!AN576:AP576)&gt;0,"YES","NO")</f>
        <v>NO</v>
      </c>
      <c r="AQ576" s="30" t="str">
        <f>IF(SUM('Sales by Agent'!AO576:AQ576)&gt;0,"YES","NO")</f>
        <v>NO</v>
      </c>
      <c r="AR576" s="30" t="str">
        <f>IF(SUM('Sales by Agent'!AP576:AR576)&gt;0,"YES","NO")</f>
        <v>NO</v>
      </c>
      <c r="AS576" s="30" t="str">
        <f>IF(SUM('Sales by Agent'!AQ576:AS576)&gt;0,"YES","NO")</f>
        <v>YES</v>
      </c>
      <c r="AT576" s="30" t="str">
        <f>IF(SUM('Sales by Agent'!AR576:AT576)&gt;0,"YES","NO")</f>
        <v>YES</v>
      </c>
      <c r="AU576" s="30" t="str">
        <f>IF(SUM('Sales by Agent'!AS576:AU576)&gt;0,"YES","NO")</f>
        <v>YES</v>
      </c>
      <c r="AV576" s="30" t="str">
        <f>IF(SUM('Sales by Agent'!AT576:AV576)&gt;0,"YES","NO")</f>
        <v>YES</v>
      </c>
      <c r="AW576" s="87"/>
      <c r="AX576" t="str">
        <f t="shared" si="90"/>
        <v>NO</v>
      </c>
      <c r="AY576" t="str">
        <f t="shared" si="91"/>
        <v>NO</v>
      </c>
      <c r="AZ576" t="str">
        <f t="shared" si="92"/>
        <v>NO</v>
      </c>
      <c r="BA576" t="str">
        <f t="shared" si="93"/>
        <v>NO</v>
      </c>
      <c r="BB576" t="str">
        <f t="shared" si="94"/>
        <v>NO</v>
      </c>
      <c r="BC576" t="str">
        <f t="shared" si="95"/>
        <v>NO</v>
      </c>
      <c r="BD576" t="str">
        <f t="shared" si="96"/>
        <v>NO</v>
      </c>
      <c r="BE576" t="str">
        <f t="shared" si="97"/>
        <v>NO</v>
      </c>
      <c r="BF576" t="str">
        <f t="shared" si="98"/>
        <v>NO</v>
      </c>
      <c r="BG576" t="str">
        <f t="shared" si="99"/>
        <v>NO</v>
      </c>
      <c r="BH576" t="str">
        <f t="shared" si="89"/>
        <v>NO</v>
      </c>
    </row>
    <row r="577" spans="1:60">
      <c r="A577" s="564" t="s">
        <v>880</v>
      </c>
      <c r="B577" s="564" t="s">
        <v>2874</v>
      </c>
      <c r="C577" s="564" t="s">
        <v>775</v>
      </c>
      <c r="D577" s="564" t="s">
        <v>956</v>
      </c>
      <c r="E577" s="564" t="s">
        <v>1005</v>
      </c>
      <c r="F577" s="565">
        <v>717300</v>
      </c>
      <c r="G577" s="31"/>
      <c r="H577" s="86"/>
      <c r="I577" s="30" t="str">
        <f>IF(SUM('Sales by Agent'!G577:I577)&gt;0,"YES","NO")</f>
        <v>NO</v>
      </c>
      <c r="J577" s="30" t="str">
        <f>IF(SUM('Sales by Agent'!H577:J577)&gt;0,"YES","NO")</f>
        <v>NO</v>
      </c>
      <c r="K577" s="30" t="str">
        <f>IF(SUM('Sales by Agent'!I577:K577)&gt;0,"YES","NO")</f>
        <v>NO</v>
      </c>
      <c r="L577" s="30" t="str">
        <f>IF(SUM('Sales by Agent'!J577:L577)&gt;0,"YES","NO")</f>
        <v>NO</v>
      </c>
      <c r="M577" s="30" t="str">
        <f>IF(SUM('Sales by Agent'!K577:M577)&gt;0,"YES","NO")</f>
        <v>NO</v>
      </c>
      <c r="N577" s="30" t="str">
        <f>IF(SUM('Sales by Agent'!L577:N577)&gt;0,"YES","NO")</f>
        <v>NO</v>
      </c>
      <c r="O577" s="30" t="str">
        <f>IF(SUM('Sales by Agent'!M577:O577)&gt;0,"YES","NO")</f>
        <v>NO</v>
      </c>
      <c r="P577" s="30" t="str">
        <f>IF(SUM('Sales by Agent'!N577:P577)&gt;0,"YES","NO")</f>
        <v>NO</v>
      </c>
      <c r="Q577" s="30" t="str">
        <f>IF(SUM('Sales by Agent'!O577:Q577)&gt;0,"YES","NO")</f>
        <v>NO</v>
      </c>
      <c r="R577" s="30" t="str">
        <f>IF(SUM('Sales by Agent'!P577:R577)&gt;0,"YES","NO")</f>
        <v>NO</v>
      </c>
      <c r="S577" s="30" t="str">
        <f>IF(SUM('Sales by Agent'!Q577:S577)&gt;0,"YES","NO")</f>
        <v>NO</v>
      </c>
      <c r="T577" s="30" t="str">
        <f>IF(SUM('Sales by Agent'!R577:T577)&gt;0,"YES","NO")</f>
        <v>NO</v>
      </c>
      <c r="U577" s="30" t="str">
        <f>IF(SUM('Sales by Agent'!S577:U577)&gt;0,"YES","NO")</f>
        <v>NO</v>
      </c>
      <c r="V577" s="30" t="str">
        <f>IF(SUM('Sales by Agent'!T577:V577)&gt;0,"YES","NO")</f>
        <v>NO</v>
      </c>
      <c r="W577" s="30" t="str">
        <f>IF(SUM('Sales by Agent'!U577:W577)&gt;0,"YES","NO")</f>
        <v>NO</v>
      </c>
      <c r="X577" s="30" t="str">
        <f>IF(SUM('Sales by Agent'!V577:X577)&gt;0,"YES","NO")</f>
        <v>NO</v>
      </c>
      <c r="Y577" s="30" t="str">
        <f>IF(SUM('Sales by Agent'!W577:Y577)&gt;0,"YES","NO")</f>
        <v>NO</v>
      </c>
      <c r="Z577" s="30" t="str">
        <f>IF(SUM('Sales by Agent'!X577:Z577)&gt;0,"YES","NO")</f>
        <v>NO</v>
      </c>
      <c r="AA577" s="30" t="str">
        <f>IF(SUM('Sales by Agent'!Y577:AA577)&gt;0,"YES","NO")</f>
        <v>NO</v>
      </c>
      <c r="AB577" s="30" t="str">
        <f>IF(SUM('Sales by Agent'!Z577:AB577)&gt;0,"YES","NO")</f>
        <v>NO</v>
      </c>
      <c r="AC577" s="30" t="str">
        <f>IF(SUM('Sales by Agent'!AA577:AC577)&gt;0,"YES","NO")</f>
        <v>NO</v>
      </c>
      <c r="AD577" s="30" t="str">
        <f>IF(SUM('Sales by Agent'!AB577:AD577)&gt;0,"YES","NO")</f>
        <v>YES</v>
      </c>
      <c r="AE577" s="30" t="str">
        <f>IF(SUM('Sales by Agent'!AC577:AE577)&gt;0,"YES","NO")</f>
        <v>YES</v>
      </c>
      <c r="AF577" s="30" t="str">
        <f>IF(SUM('Sales by Agent'!AD577:AF577)&gt;0,"YES","NO")</f>
        <v>YES</v>
      </c>
      <c r="AG577" s="30" t="str">
        <f>IF(SUM('Sales by Agent'!AE577:AG577)&gt;0,"YES","NO")</f>
        <v>YES</v>
      </c>
      <c r="AH577" s="30" t="str">
        <f>IF(SUM('Sales by Agent'!AF577:AH577)&gt;0,"YES","NO")</f>
        <v>YES</v>
      </c>
      <c r="AI577" s="30" t="str">
        <f>IF(SUM('Sales by Agent'!AG577:AI577)&gt;0,"YES","NO")</f>
        <v>YES</v>
      </c>
      <c r="AJ577" s="30" t="str">
        <f>IF(SUM('Sales by Agent'!AH577:AJ577)&gt;0,"YES","NO")</f>
        <v>YES</v>
      </c>
      <c r="AK577" s="30" t="str">
        <f>IF(SUM('Sales by Agent'!AI577:AK577)&gt;0,"YES","NO")</f>
        <v>YES</v>
      </c>
      <c r="AL577" s="30" t="str">
        <f>IF(SUM('Sales by Agent'!AJ577:AL577)&gt;0,"YES","NO")</f>
        <v>NO</v>
      </c>
      <c r="AM577" s="30" t="str">
        <f>IF(SUM('Sales by Agent'!AK577:AM577)&gt;0,"YES","NO")</f>
        <v>YES</v>
      </c>
      <c r="AN577" s="30" t="str">
        <f>IF(SUM('Sales by Agent'!AL577:AN577)&gt;0,"YES","NO")</f>
        <v>YES</v>
      </c>
      <c r="AO577" s="30" t="str">
        <f>IF(SUM('Sales by Agent'!AM577:AO577)&gt;0,"YES","NO")</f>
        <v>YES</v>
      </c>
      <c r="AP577" s="30" t="str">
        <f>IF(SUM('Sales by Agent'!AN577:AP577)&gt;0,"YES","NO")</f>
        <v>YES</v>
      </c>
      <c r="AQ577" s="30" t="str">
        <f>IF(SUM('Sales by Agent'!AO577:AQ577)&gt;0,"YES","NO")</f>
        <v>YES</v>
      </c>
      <c r="AR577" s="30" t="str">
        <f>IF(SUM('Sales by Agent'!AP577:AR577)&gt;0,"YES","NO")</f>
        <v>YES</v>
      </c>
      <c r="AS577" s="30" t="str">
        <f>IF(SUM('Sales by Agent'!AQ577:AS577)&gt;0,"YES","NO")</f>
        <v>YES</v>
      </c>
      <c r="AT577" s="30" t="str">
        <f>IF(SUM('Sales by Agent'!AR577:AT577)&gt;0,"YES","NO")</f>
        <v>YES</v>
      </c>
      <c r="AU577" s="30" t="str">
        <f>IF(SUM('Sales by Agent'!AS577:AU577)&gt;0,"YES","NO")</f>
        <v>YES</v>
      </c>
      <c r="AV577" s="30" t="str">
        <f>IF(SUM('Sales by Agent'!AT577:AV577)&gt;0,"YES","NO")</f>
        <v>YES</v>
      </c>
      <c r="AW577" s="87"/>
      <c r="AX577" t="str">
        <f t="shared" si="90"/>
        <v>NO</v>
      </c>
      <c r="AY577" t="str">
        <f t="shared" si="91"/>
        <v>NO</v>
      </c>
      <c r="AZ577" t="str">
        <f t="shared" si="92"/>
        <v>NO</v>
      </c>
      <c r="BA577" t="str">
        <f t="shared" si="93"/>
        <v>NO</v>
      </c>
      <c r="BB577" t="str">
        <f t="shared" si="94"/>
        <v>NO</v>
      </c>
      <c r="BC577" t="str">
        <f t="shared" si="95"/>
        <v>NO</v>
      </c>
      <c r="BD577" t="str">
        <f t="shared" si="96"/>
        <v>NO</v>
      </c>
      <c r="BE577" t="str">
        <f t="shared" si="97"/>
        <v>NEW INACTIVE</v>
      </c>
      <c r="BF577" t="str">
        <f t="shared" si="98"/>
        <v>NO</v>
      </c>
      <c r="BG577" t="str">
        <f t="shared" si="99"/>
        <v>NO</v>
      </c>
      <c r="BH577" t="str">
        <f t="shared" si="89"/>
        <v>NO</v>
      </c>
    </row>
    <row r="578" spans="1:60">
      <c r="A578" s="564" t="s">
        <v>818</v>
      </c>
      <c r="B578" s="564" t="s">
        <v>2875</v>
      </c>
      <c r="C578" s="564" t="s">
        <v>775</v>
      </c>
      <c r="D578" s="564" t="s">
        <v>956</v>
      </c>
      <c r="E578" s="564" t="s">
        <v>1005</v>
      </c>
      <c r="F578" s="565">
        <v>7410750</v>
      </c>
      <c r="G578" s="86"/>
      <c r="H578" s="86"/>
      <c r="I578" s="30" t="str">
        <f>IF(SUM('Sales by Agent'!G578:I578)&gt;0,"YES","NO")</f>
        <v>NO</v>
      </c>
      <c r="J578" s="30" t="str">
        <f>IF(SUM('Sales by Agent'!H578:J578)&gt;0,"YES","NO")</f>
        <v>NO</v>
      </c>
      <c r="K578" s="30" t="str">
        <f>IF(SUM('Sales by Agent'!I578:K578)&gt;0,"YES","NO")</f>
        <v>NO</v>
      </c>
      <c r="L578" s="30" t="str">
        <f>IF(SUM('Sales by Agent'!J578:L578)&gt;0,"YES","NO")</f>
        <v>NO</v>
      </c>
      <c r="M578" s="30" t="str">
        <f>IF(SUM('Sales by Agent'!K578:M578)&gt;0,"YES","NO")</f>
        <v>NO</v>
      </c>
      <c r="N578" s="30" t="str">
        <f>IF(SUM('Sales by Agent'!L578:N578)&gt;0,"YES","NO")</f>
        <v>NO</v>
      </c>
      <c r="O578" s="30" t="str">
        <f>IF(SUM('Sales by Agent'!M578:O578)&gt;0,"YES","NO")</f>
        <v>NO</v>
      </c>
      <c r="P578" s="30" t="str">
        <f>IF(SUM('Sales by Agent'!N578:P578)&gt;0,"YES","NO")</f>
        <v>NO</v>
      </c>
      <c r="Q578" s="30" t="str">
        <f>IF(SUM('Sales by Agent'!O578:Q578)&gt;0,"YES","NO")</f>
        <v>NO</v>
      </c>
      <c r="R578" s="30" t="str">
        <f>IF(SUM('Sales by Agent'!P578:R578)&gt;0,"YES","NO")</f>
        <v>NO</v>
      </c>
      <c r="S578" s="30" t="str">
        <f>IF(SUM('Sales by Agent'!Q578:S578)&gt;0,"YES","NO")</f>
        <v>NO</v>
      </c>
      <c r="T578" s="30" t="str">
        <f>IF(SUM('Sales by Agent'!R578:T578)&gt;0,"YES","NO")</f>
        <v>NO</v>
      </c>
      <c r="U578" s="30" t="str">
        <f>IF(SUM('Sales by Agent'!S578:U578)&gt;0,"YES","NO")</f>
        <v>NO</v>
      </c>
      <c r="V578" s="30" t="str">
        <f>IF(SUM('Sales by Agent'!T578:V578)&gt;0,"YES","NO")</f>
        <v>NO</v>
      </c>
      <c r="W578" s="30" t="str">
        <f>IF(SUM('Sales by Agent'!U578:W578)&gt;0,"YES","NO")</f>
        <v>NO</v>
      </c>
      <c r="X578" s="30" t="str">
        <f>IF(SUM('Sales by Agent'!V578:X578)&gt;0,"YES","NO")</f>
        <v>NO</v>
      </c>
      <c r="Y578" s="30" t="str">
        <f>IF(SUM('Sales by Agent'!W578:Y578)&gt;0,"YES","NO")</f>
        <v>NO</v>
      </c>
      <c r="Z578" s="30" t="str">
        <f>IF(SUM('Sales by Agent'!X578:Z578)&gt;0,"YES","NO")</f>
        <v>NO</v>
      </c>
      <c r="AA578" s="30" t="str">
        <f>IF(SUM('Sales by Agent'!Y578:AA578)&gt;0,"YES","NO")</f>
        <v>NO</v>
      </c>
      <c r="AB578" s="30" t="str">
        <f>IF(SUM('Sales by Agent'!Z578:AB578)&gt;0,"YES","NO")</f>
        <v>NO</v>
      </c>
      <c r="AC578" s="30" t="str">
        <f>IF(SUM('Sales by Agent'!AA578:AC578)&gt;0,"YES","NO")</f>
        <v>NO</v>
      </c>
      <c r="AD578" s="30" t="str">
        <f>IF(SUM('Sales by Agent'!AB578:AD578)&gt;0,"YES","NO")</f>
        <v>NO</v>
      </c>
      <c r="AE578" s="30" t="str">
        <f>IF(SUM('Sales by Agent'!AC578:AE578)&gt;0,"YES","NO")</f>
        <v>NO</v>
      </c>
      <c r="AF578" s="30" t="str">
        <f>IF(SUM('Sales by Agent'!AD578:AF578)&gt;0,"YES","NO")</f>
        <v>NO</v>
      </c>
      <c r="AG578" s="30" t="str">
        <f>IF(SUM('Sales by Agent'!AE578:AG578)&gt;0,"YES","NO")</f>
        <v>YES</v>
      </c>
      <c r="AH578" s="30" t="str">
        <f>IF(SUM('Sales by Agent'!AF578:AH578)&gt;0,"YES","NO")</f>
        <v>YES</v>
      </c>
      <c r="AI578" s="30" t="str">
        <f>IF(SUM('Sales by Agent'!AG578:AI578)&gt;0,"YES","NO")</f>
        <v>YES</v>
      </c>
      <c r="AJ578" s="30" t="str">
        <f>IF(SUM('Sales by Agent'!AH578:AJ578)&gt;0,"YES","NO")</f>
        <v>YES</v>
      </c>
      <c r="AK578" s="30" t="str">
        <f>IF(SUM('Sales by Agent'!AI578:AK578)&gt;0,"YES","NO")</f>
        <v>YES</v>
      </c>
      <c r="AL578" s="30" t="str">
        <f>IF(SUM('Sales by Agent'!AJ578:AL578)&gt;0,"YES","NO")</f>
        <v>YES</v>
      </c>
      <c r="AM578" s="30" t="str">
        <f>IF(SUM('Sales by Agent'!AK578:AM578)&gt;0,"YES","NO")</f>
        <v>YES</v>
      </c>
      <c r="AN578" s="30" t="str">
        <f>IF(SUM('Sales by Agent'!AL578:AN578)&gt;0,"YES","NO")</f>
        <v>YES</v>
      </c>
      <c r="AO578" s="30" t="str">
        <f>IF(SUM('Sales by Agent'!AM578:AO578)&gt;0,"YES","NO")</f>
        <v>NO</v>
      </c>
      <c r="AP578" s="30" t="str">
        <f>IF(SUM('Sales by Agent'!AN578:AP578)&gt;0,"YES","NO")</f>
        <v>NO</v>
      </c>
      <c r="AQ578" s="30" t="str">
        <f>IF(SUM('Sales by Agent'!AO578:AQ578)&gt;0,"YES","NO")</f>
        <v>YES</v>
      </c>
      <c r="AR578" s="30" t="str">
        <f>IF(SUM('Sales by Agent'!AP578:AR578)&gt;0,"YES","NO")</f>
        <v>YES</v>
      </c>
      <c r="AS578" s="30" t="str">
        <f>IF(SUM('Sales by Agent'!AQ578:AS578)&gt;0,"YES","NO")</f>
        <v>YES</v>
      </c>
      <c r="AT578" s="30" t="str">
        <f>IF(SUM('Sales by Agent'!AR578:AT578)&gt;0,"YES","NO")</f>
        <v>YES</v>
      </c>
      <c r="AU578" s="30" t="str">
        <f>IF(SUM('Sales by Agent'!AS578:AU578)&gt;0,"YES","NO")</f>
        <v>YES</v>
      </c>
      <c r="AV578" s="30" t="str">
        <f>IF(SUM('Sales by Agent'!AT578:AV578)&gt;0,"YES","NO")</f>
        <v>YES</v>
      </c>
      <c r="AW578" s="87"/>
      <c r="AX578" t="str">
        <f t="shared" si="90"/>
        <v>NO</v>
      </c>
      <c r="AY578" t="str">
        <f t="shared" si="91"/>
        <v>NO</v>
      </c>
      <c r="AZ578" t="str">
        <f t="shared" si="92"/>
        <v>NO</v>
      </c>
      <c r="BA578" t="str">
        <f t="shared" si="93"/>
        <v>NO</v>
      </c>
      <c r="BB578" t="str">
        <f t="shared" si="94"/>
        <v>NO</v>
      </c>
      <c r="BC578" t="str">
        <f t="shared" si="95"/>
        <v>NO</v>
      </c>
      <c r="BD578" t="str">
        <f t="shared" si="96"/>
        <v>NO</v>
      </c>
      <c r="BE578" t="str">
        <f t="shared" si="97"/>
        <v>NO</v>
      </c>
      <c r="BF578" t="str">
        <f t="shared" si="98"/>
        <v>NO</v>
      </c>
      <c r="BG578" t="str">
        <f t="shared" si="99"/>
        <v>NO</v>
      </c>
      <c r="BH578" t="str">
        <f t="shared" ref="BH578:BH641" si="100">IF(AND(AN578="YES",AO578="NO"),"NEW INACTIVE","NO")</f>
        <v>NEW INACTIVE</v>
      </c>
    </row>
    <row r="579" spans="1:60">
      <c r="A579" s="564" t="s">
        <v>874</v>
      </c>
      <c r="B579" s="564" t="s">
        <v>2876</v>
      </c>
      <c r="C579" s="564" t="s">
        <v>775</v>
      </c>
      <c r="D579" s="564" t="s">
        <v>956</v>
      </c>
      <c r="E579" s="564" t="s">
        <v>1005</v>
      </c>
      <c r="F579" s="565">
        <v>453650</v>
      </c>
      <c r="G579" s="87"/>
      <c r="H579" s="87"/>
      <c r="I579" s="30" t="str">
        <f>IF(SUM('Sales by Agent'!G579:I579)&gt;0,"YES","NO")</f>
        <v>NO</v>
      </c>
      <c r="J579" s="30" t="str">
        <f>IF(SUM('Sales by Agent'!H579:J579)&gt;0,"YES","NO")</f>
        <v>NO</v>
      </c>
      <c r="K579" s="30" t="str">
        <f>IF(SUM('Sales by Agent'!I579:K579)&gt;0,"YES","NO")</f>
        <v>NO</v>
      </c>
      <c r="L579" s="30" t="str">
        <f>IF(SUM('Sales by Agent'!J579:L579)&gt;0,"YES","NO")</f>
        <v>NO</v>
      </c>
      <c r="M579" s="30" t="str">
        <f>IF(SUM('Sales by Agent'!K579:M579)&gt;0,"YES","NO")</f>
        <v>NO</v>
      </c>
      <c r="N579" s="30" t="str">
        <f>IF(SUM('Sales by Agent'!L579:N579)&gt;0,"YES","NO")</f>
        <v>NO</v>
      </c>
      <c r="O579" s="30" t="str">
        <f>IF(SUM('Sales by Agent'!M579:O579)&gt;0,"YES","NO")</f>
        <v>NO</v>
      </c>
      <c r="P579" s="30" t="str">
        <f>IF(SUM('Sales by Agent'!N579:P579)&gt;0,"YES","NO")</f>
        <v>NO</v>
      </c>
      <c r="Q579" s="30" t="str">
        <f>IF(SUM('Sales by Agent'!O579:Q579)&gt;0,"YES","NO")</f>
        <v>NO</v>
      </c>
      <c r="R579" s="30" t="str">
        <f>IF(SUM('Sales by Agent'!P579:R579)&gt;0,"YES","NO")</f>
        <v>NO</v>
      </c>
      <c r="S579" s="30" t="str">
        <f>IF(SUM('Sales by Agent'!Q579:S579)&gt;0,"YES","NO")</f>
        <v>NO</v>
      </c>
      <c r="T579" s="30" t="str">
        <f>IF(SUM('Sales by Agent'!R579:T579)&gt;0,"YES","NO")</f>
        <v>NO</v>
      </c>
      <c r="U579" s="30" t="str">
        <f>IF(SUM('Sales by Agent'!S579:U579)&gt;0,"YES","NO")</f>
        <v>NO</v>
      </c>
      <c r="V579" s="30" t="str">
        <f>IF(SUM('Sales by Agent'!T579:V579)&gt;0,"YES","NO")</f>
        <v>NO</v>
      </c>
      <c r="W579" s="30" t="str">
        <f>IF(SUM('Sales by Agent'!U579:W579)&gt;0,"YES","NO")</f>
        <v>NO</v>
      </c>
      <c r="X579" s="30" t="str">
        <f>IF(SUM('Sales by Agent'!V579:X579)&gt;0,"YES","NO")</f>
        <v>NO</v>
      </c>
      <c r="Y579" s="30" t="str">
        <f>IF(SUM('Sales by Agent'!W579:Y579)&gt;0,"YES","NO")</f>
        <v>NO</v>
      </c>
      <c r="Z579" s="30" t="str">
        <f>IF(SUM('Sales by Agent'!X579:Z579)&gt;0,"YES","NO")</f>
        <v>NO</v>
      </c>
      <c r="AA579" s="30" t="str">
        <f>IF(SUM('Sales by Agent'!Y579:AA579)&gt;0,"YES","NO")</f>
        <v>NO</v>
      </c>
      <c r="AB579" s="30" t="str">
        <f>IF(SUM('Sales by Agent'!Z579:AB579)&gt;0,"YES","NO")</f>
        <v>NO</v>
      </c>
      <c r="AC579" s="30" t="str">
        <f>IF(SUM('Sales by Agent'!AA579:AC579)&gt;0,"YES","NO")</f>
        <v>NO</v>
      </c>
      <c r="AD579" s="30" t="str">
        <f>IF(SUM('Sales by Agent'!AB579:AD579)&gt;0,"YES","NO")</f>
        <v>NO</v>
      </c>
      <c r="AE579" s="30" t="str">
        <f>IF(SUM('Sales by Agent'!AC579:AE579)&gt;0,"YES","NO")</f>
        <v>NO</v>
      </c>
      <c r="AF579" s="30" t="str">
        <f>IF(SUM('Sales by Agent'!AD579:AF579)&gt;0,"YES","NO")</f>
        <v>NO</v>
      </c>
      <c r="AG579" s="30" t="str">
        <f>IF(SUM('Sales by Agent'!AE579:AG579)&gt;0,"YES","NO")</f>
        <v>YES</v>
      </c>
      <c r="AH579" s="30" t="str">
        <f>IF(SUM('Sales by Agent'!AF579:AH579)&gt;0,"YES","NO")</f>
        <v>YES</v>
      </c>
      <c r="AI579" s="30" t="str">
        <f>IF(SUM('Sales by Agent'!AG579:AI579)&gt;0,"YES","NO")</f>
        <v>YES</v>
      </c>
      <c r="AJ579" s="30" t="str">
        <f>IF(SUM('Sales by Agent'!AH579:AJ579)&gt;0,"YES","NO")</f>
        <v>YES</v>
      </c>
      <c r="AK579" s="30" t="str">
        <f>IF(SUM('Sales by Agent'!AI579:AK579)&gt;0,"YES","NO")</f>
        <v>NO</v>
      </c>
      <c r="AL579" s="30" t="str">
        <f>IF(SUM('Sales by Agent'!AJ579:AL579)&gt;0,"YES","NO")</f>
        <v>YES</v>
      </c>
      <c r="AM579" s="30" t="str">
        <f>IF(SUM('Sales by Agent'!AK579:AM579)&gt;0,"YES","NO")</f>
        <v>YES</v>
      </c>
      <c r="AN579" s="30" t="str">
        <f>IF(SUM('Sales by Agent'!AL579:AN579)&gt;0,"YES","NO")</f>
        <v>YES</v>
      </c>
      <c r="AO579" s="30" t="str">
        <f>IF(SUM('Sales by Agent'!AM579:AO579)&gt;0,"YES","NO")</f>
        <v>NO</v>
      </c>
      <c r="AP579" s="30" t="str">
        <f>IF(SUM('Sales by Agent'!AN579:AP579)&gt;0,"YES","NO")</f>
        <v>NO</v>
      </c>
      <c r="AQ579" s="30" t="str">
        <f>IF(SUM('Sales by Agent'!AO579:AQ579)&gt;0,"YES","NO")</f>
        <v>NO</v>
      </c>
      <c r="AR579" s="30" t="str">
        <f>IF(SUM('Sales by Agent'!AP579:AR579)&gt;0,"YES","NO")</f>
        <v>NO</v>
      </c>
      <c r="AS579" s="30" t="str">
        <f>IF(SUM('Sales by Agent'!AQ579:AS579)&gt;0,"YES","NO")</f>
        <v>NO</v>
      </c>
      <c r="AT579" s="30" t="str">
        <f>IF(SUM('Sales by Agent'!AR579:AT579)&gt;0,"YES","NO")</f>
        <v>NO</v>
      </c>
      <c r="AU579" s="30" t="str">
        <f>IF(SUM('Sales by Agent'!AS579:AU579)&gt;0,"YES","NO")</f>
        <v>YES</v>
      </c>
      <c r="AV579" s="30" t="str">
        <f>IF(SUM('Sales by Agent'!AT579:AV579)&gt;0,"YES","NO")</f>
        <v>YES</v>
      </c>
      <c r="AW579" s="87"/>
      <c r="AX579" t="str">
        <f t="shared" ref="AX579:AX642" si="101">IF(AND(AD579="YES",AE579="NO"),"NEW INACTIVE","NO")</f>
        <v>NO</v>
      </c>
      <c r="AY579" t="str">
        <f t="shared" ref="AY579:AY642" si="102">IF(AND(AE579="YES",AF579="NO"),"NEW INACTIVE","NO")</f>
        <v>NO</v>
      </c>
      <c r="AZ579" t="str">
        <f t="shared" ref="AZ579:AZ642" si="103">IF(AND(AF579="YES",AG579="NO"),"NEW INACTIVE","NO")</f>
        <v>NO</v>
      </c>
      <c r="BA579" t="str">
        <f t="shared" ref="BA579:BA642" si="104">IF(AND(AG579="YES",AH579="NO"),"NEW INACTIVE","NO")</f>
        <v>NO</v>
      </c>
      <c r="BB579" t="str">
        <f t="shared" ref="BB579:BB642" si="105">IF(AND(AH579="YES",AI579="NO"),"NEW INACTIVE","NO")</f>
        <v>NO</v>
      </c>
      <c r="BC579" t="str">
        <f t="shared" ref="BC579:BC642" si="106">IF(AND(AI579="YES",AJ579="NO"),"NEW INACTIVE","NO")</f>
        <v>NO</v>
      </c>
      <c r="BD579" t="str">
        <f t="shared" ref="BD579:BD642" si="107">IF(AND(AJ579="YES",AK579="NO"),"NEW INACTIVE","NO")</f>
        <v>NEW INACTIVE</v>
      </c>
      <c r="BE579" t="str">
        <f t="shared" ref="BE579:BE642" si="108">IF(AND(AK579="YES",AL579="NO"),"NEW INACTIVE","NO")</f>
        <v>NO</v>
      </c>
      <c r="BF579" t="str">
        <f t="shared" ref="BF579:BF642" si="109">IF(AND(AL579="YES",AM579="NO"),"NEW INACTIVE","NO")</f>
        <v>NO</v>
      </c>
      <c r="BG579" t="str">
        <f t="shared" ref="BG579:BG642" si="110">IF(AND(AM579="YES",AN579="NO"),"NEW INACTIVE","NO")</f>
        <v>NO</v>
      </c>
      <c r="BH579" t="str">
        <f t="shared" si="100"/>
        <v>NEW INACTIVE</v>
      </c>
    </row>
    <row r="580" spans="1:60">
      <c r="A580" s="564" t="s">
        <v>803</v>
      </c>
      <c r="B580" s="564" t="s">
        <v>2877</v>
      </c>
      <c r="C580" s="564" t="s">
        <v>775</v>
      </c>
      <c r="D580" s="564" t="s">
        <v>956</v>
      </c>
      <c r="E580" s="564" t="s">
        <v>1005</v>
      </c>
      <c r="F580" s="565">
        <v>1517000</v>
      </c>
      <c r="G580" s="31"/>
      <c r="H580" s="31"/>
      <c r="I580" s="30" t="str">
        <f>IF(SUM('Sales by Agent'!G580:I580)&gt;0,"YES","NO")</f>
        <v>NO</v>
      </c>
      <c r="J580" s="30" t="str">
        <f>IF(SUM('Sales by Agent'!H580:J580)&gt;0,"YES","NO")</f>
        <v>NO</v>
      </c>
      <c r="K580" s="30" t="str">
        <f>IF(SUM('Sales by Agent'!I580:K580)&gt;0,"YES","NO")</f>
        <v>NO</v>
      </c>
      <c r="L580" s="30" t="str">
        <f>IF(SUM('Sales by Agent'!J580:L580)&gt;0,"YES","NO")</f>
        <v>NO</v>
      </c>
      <c r="M580" s="30" t="str">
        <f>IF(SUM('Sales by Agent'!K580:M580)&gt;0,"YES","NO")</f>
        <v>NO</v>
      </c>
      <c r="N580" s="30" t="str">
        <f>IF(SUM('Sales by Agent'!L580:N580)&gt;0,"YES","NO")</f>
        <v>NO</v>
      </c>
      <c r="O580" s="30" t="str">
        <f>IF(SUM('Sales by Agent'!M580:O580)&gt;0,"YES","NO")</f>
        <v>NO</v>
      </c>
      <c r="P580" s="30" t="str">
        <f>IF(SUM('Sales by Agent'!N580:P580)&gt;0,"YES","NO")</f>
        <v>NO</v>
      </c>
      <c r="Q580" s="30" t="str">
        <f>IF(SUM('Sales by Agent'!O580:Q580)&gt;0,"YES","NO")</f>
        <v>NO</v>
      </c>
      <c r="R580" s="30" t="str">
        <f>IF(SUM('Sales by Agent'!P580:R580)&gt;0,"YES","NO")</f>
        <v>NO</v>
      </c>
      <c r="S580" s="30" t="str">
        <f>IF(SUM('Sales by Agent'!Q580:S580)&gt;0,"YES","NO")</f>
        <v>NO</v>
      </c>
      <c r="T580" s="30" t="str">
        <f>IF(SUM('Sales by Agent'!R580:T580)&gt;0,"YES","NO")</f>
        <v>NO</v>
      </c>
      <c r="U580" s="30" t="str">
        <f>IF(SUM('Sales by Agent'!S580:U580)&gt;0,"YES","NO")</f>
        <v>NO</v>
      </c>
      <c r="V580" s="30" t="str">
        <f>IF(SUM('Sales by Agent'!T580:V580)&gt;0,"YES","NO")</f>
        <v>NO</v>
      </c>
      <c r="W580" s="30" t="str">
        <f>IF(SUM('Sales by Agent'!U580:W580)&gt;0,"YES","NO")</f>
        <v>NO</v>
      </c>
      <c r="X580" s="30" t="str">
        <f>IF(SUM('Sales by Agent'!V580:X580)&gt;0,"YES","NO")</f>
        <v>NO</v>
      </c>
      <c r="Y580" s="30" t="str">
        <f>IF(SUM('Sales by Agent'!W580:Y580)&gt;0,"YES","NO")</f>
        <v>NO</v>
      </c>
      <c r="Z580" s="30" t="str">
        <f>IF(SUM('Sales by Agent'!X580:Z580)&gt;0,"YES","NO")</f>
        <v>NO</v>
      </c>
      <c r="AA580" s="30" t="str">
        <f>IF(SUM('Sales by Agent'!Y580:AA580)&gt;0,"YES","NO")</f>
        <v>NO</v>
      </c>
      <c r="AB580" s="30" t="str">
        <f>IF(SUM('Sales by Agent'!Z580:AB580)&gt;0,"YES","NO")</f>
        <v>NO</v>
      </c>
      <c r="AC580" s="30" t="str">
        <f>IF(SUM('Sales by Agent'!AA580:AC580)&gt;0,"YES","NO")</f>
        <v>NO</v>
      </c>
      <c r="AD580" s="30" t="str">
        <f>IF(SUM('Sales by Agent'!AB580:AD580)&gt;0,"YES","NO")</f>
        <v>YES</v>
      </c>
      <c r="AE580" s="30" t="str">
        <f>IF(SUM('Sales by Agent'!AC580:AE580)&gt;0,"YES","NO")</f>
        <v>YES</v>
      </c>
      <c r="AF580" s="30" t="str">
        <f>IF(SUM('Sales by Agent'!AD580:AF580)&gt;0,"YES","NO")</f>
        <v>YES</v>
      </c>
      <c r="AG580" s="30" t="str">
        <f>IF(SUM('Sales by Agent'!AE580:AG580)&gt;0,"YES","NO")</f>
        <v>YES</v>
      </c>
      <c r="AH580" s="30" t="str">
        <f>IF(SUM('Sales by Agent'!AF580:AH580)&gt;0,"YES","NO")</f>
        <v>YES</v>
      </c>
      <c r="AI580" s="30" t="str">
        <f>IF(SUM('Sales by Agent'!AG580:AI580)&gt;0,"YES","NO")</f>
        <v>YES</v>
      </c>
      <c r="AJ580" s="30" t="str">
        <f>IF(SUM('Sales by Agent'!AH580:AJ580)&gt;0,"YES","NO")</f>
        <v>YES</v>
      </c>
      <c r="AK580" s="30" t="str">
        <f>IF(SUM('Sales by Agent'!AI580:AK580)&gt;0,"YES","NO")</f>
        <v>YES</v>
      </c>
      <c r="AL580" s="30" t="str">
        <f>IF(SUM('Sales by Agent'!AJ580:AL580)&gt;0,"YES","NO")</f>
        <v>YES</v>
      </c>
      <c r="AM580" s="30" t="str">
        <f>IF(SUM('Sales by Agent'!AK580:AM580)&gt;0,"YES","NO")</f>
        <v>YES</v>
      </c>
      <c r="AN580" s="30" t="str">
        <f>IF(SUM('Sales by Agent'!AL580:AN580)&gt;0,"YES","NO")</f>
        <v>YES</v>
      </c>
      <c r="AO580" s="30" t="str">
        <f>IF(SUM('Sales by Agent'!AM580:AO580)&gt;0,"YES","NO")</f>
        <v>YES</v>
      </c>
      <c r="AP580" s="30" t="str">
        <f>IF(SUM('Sales by Agent'!AN580:AP580)&gt;0,"YES","NO")</f>
        <v>YES</v>
      </c>
      <c r="AQ580" s="30" t="str">
        <f>IF(SUM('Sales by Agent'!AO580:AQ580)&gt;0,"YES","NO")</f>
        <v>YES</v>
      </c>
      <c r="AR580" s="30" t="str">
        <f>IF(SUM('Sales by Agent'!AP580:AR580)&gt;0,"YES","NO")</f>
        <v>YES</v>
      </c>
      <c r="AS580" s="30" t="str">
        <f>IF(SUM('Sales by Agent'!AQ580:AS580)&gt;0,"YES","NO")</f>
        <v>YES</v>
      </c>
      <c r="AT580" s="30" t="str">
        <f>IF(SUM('Sales by Agent'!AR580:AT580)&gt;0,"YES","NO")</f>
        <v>YES</v>
      </c>
      <c r="AU580" s="30" t="str">
        <f>IF(SUM('Sales by Agent'!AS580:AU580)&gt;0,"YES","NO")</f>
        <v>YES</v>
      </c>
      <c r="AV580" s="30" t="str">
        <f>IF(SUM('Sales by Agent'!AT580:AV580)&gt;0,"YES","NO")</f>
        <v>YES</v>
      </c>
      <c r="AW580" s="87"/>
      <c r="AX580" t="str">
        <f t="shared" si="101"/>
        <v>NO</v>
      </c>
      <c r="AY580" t="str">
        <f t="shared" si="102"/>
        <v>NO</v>
      </c>
      <c r="AZ580" t="str">
        <f t="shared" si="103"/>
        <v>NO</v>
      </c>
      <c r="BA580" t="str">
        <f t="shared" si="104"/>
        <v>NO</v>
      </c>
      <c r="BB580" t="str">
        <f t="shared" si="105"/>
        <v>NO</v>
      </c>
      <c r="BC580" t="str">
        <f t="shared" si="106"/>
        <v>NO</v>
      </c>
      <c r="BD580" t="str">
        <f t="shared" si="107"/>
        <v>NO</v>
      </c>
      <c r="BE580" t="str">
        <f t="shared" si="108"/>
        <v>NO</v>
      </c>
      <c r="BF580" t="str">
        <f t="shared" si="109"/>
        <v>NO</v>
      </c>
      <c r="BG580" t="str">
        <f t="shared" si="110"/>
        <v>NO</v>
      </c>
      <c r="BH580" t="str">
        <f t="shared" si="100"/>
        <v>NO</v>
      </c>
    </row>
    <row r="581" spans="1:60">
      <c r="A581" s="564" t="s">
        <v>867</v>
      </c>
      <c r="B581" s="564" t="s">
        <v>2878</v>
      </c>
      <c r="C581" s="564" t="s">
        <v>775</v>
      </c>
      <c r="D581" s="564" t="s">
        <v>956</v>
      </c>
      <c r="E581" s="564" t="s">
        <v>1005</v>
      </c>
      <c r="F581" s="565">
        <v>147990</v>
      </c>
      <c r="G581" s="86"/>
      <c r="H581" s="86"/>
      <c r="I581" s="30" t="str">
        <f>IF(SUM('Sales by Agent'!G581:I581)&gt;0,"YES","NO")</f>
        <v>NO</v>
      </c>
      <c r="J581" s="30" t="str">
        <f>IF(SUM('Sales by Agent'!H581:J581)&gt;0,"YES","NO")</f>
        <v>NO</v>
      </c>
      <c r="K581" s="30" t="str">
        <f>IF(SUM('Sales by Agent'!I581:K581)&gt;0,"YES","NO")</f>
        <v>NO</v>
      </c>
      <c r="L581" s="30" t="str">
        <f>IF(SUM('Sales by Agent'!J581:L581)&gt;0,"YES","NO")</f>
        <v>NO</v>
      </c>
      <c r="M581" s="30" t="str">
        <f>IF(SUM('Sales by Agent'!K581:M581)&gt;0,"YES","NO")</f>
        <v>NO</v>
      </c>
      <c r="N581" s="30" t="str">
        <f>IF(SUM('Sales by Agent'!L581:N581)&gt;0,"YES","NO")</f>
        <v>NO</v>
      </c>
      <c r="O581" s="30" t="str">
        <f>IF(SUM('Sales by Agent'!M581:O581)&gt;0,"YES","NO")</f>
        <v>NO</v>
      </c>
      <c r="P581" s="30" t="str">
        <f>IF(SUM('Sales by Agent'!N581:P581)&gt;0,"YES","NO")</f>
        <v>NO</v>
      </c>
      <c r="Q581" s="30" t="str">
        <f>IF(SUM('Sales by Agent'!O581:Q581)&gt;0,"YES","NO")</f>
        <v>NO</v>
      </c>
      <c r="R581" s="30" t="str">
        <f>IF(SUM('Sales by Agent'!P581:R581)&gt;0,"YES","NO")</f>
        <v>NO</v>
      </c>
      <c r="S581" s="30" t="str">
        <f>IF(SUM('Sales by Agent'!Q581:S581)&gt;0,"YES","NO")</f>
        <v>NO</v>
      </c>
      <c r="T581" s="30" t="str">
        <f>IF(SUM('Sales by Agent'!R581:T581)&gt;0,"YES","NO")</f>
        <v>NO</v>
      </c>
      <c r="U581" s="30" t="str">
        <f>IF(SUM('Sales by Agent'!S581:U581)&gt;0,"YES","NO")</f>
        <v>NO</v>
      </c>
      <c r="V581" s="30" t="str">
        <f>IF(SUM('Sales by Agent'!T581:V581)&gt;0,"YES","NO")</f>
        <v>NO</v>
      </c>
      <c r="W581" s="30" t="str">
        <f>IF(SUM('Sales by Agent'!U581:W581)&gt;0,"YES","NO")</f>
        <v>NO</v>
      </c>
      <c r="X581" s="30" t="str">
        <f>IF(SUM('Sales by Agent'!V581:X581)&gt;0,"YES","NO")</f>
        <v>NO</v>
      </c>
      <c r="Y581" s="30" t="str">
        <f>IF(SUM('Sales by Agent'!W581:Y581)&gt;0,"YES","NO")</f>
        <v>NO</v>
      </c>
      <c r="Z581" s="30" t="str">
        <f>IF(SUM('Sales by Agent'!X581:Z581)&gt;0,"YES","NO")</f>
        <v>NO</v>
      </c>
      <c r="AA581" s="30" t="str">
        <f>IF(SUM('Sales by Agent'!Y581:AA581)&gt;0,"YES","NO")</f>
        <v>NO</v>
      </c>
      <c r="AB581" s="30" t="str">
        <f>IF(SUM('Sales by Agent'!Z581:AB581)&gt;0,"YES","NO")</f>
        <v>NO</v>
      </c>
      <c r="AC581" s="30" t="str">
        <f>IF(SUM('Sales by Agent'!AA581:AC581)&gt;0,"YES","NO")</f>
        <v>NO</v>
      </c>
      <c r="AD581" s="30" t="str">
        <f>IF(SUM('Sales by Agent'!AB581:AD581)&gt;0,"YES","NO")</f>
        <v>YES</v>
      </c>
      <c r="AE581" s="30" t="str">
        <f>IF(SUM('Sales by Agent'!AC581:AE581)&gt;0,"YES","NO")</f>
        <v>YES</v>
      </c>
      <c r="AF581" s="30" t="str">
        <f>IF(SUM('Sales by Agent'!AD581:AF581)&gt;0,"YES","NO")</f>
        <v>YES</v>
      </c>
      <c r="AG581" s="30" t="str">
        <f>IF(SUM('Sales by Agent'!AE581:AG581)&gt;0,"YES","NO")</f>
        <v>NO</v>
      </c>
      <c r="AH581" s="30" t="str">
        <f>IF(SUM('Sales by Agent'!AF581:AH581)&gt;0,"YES","NO")</f>
        <v>NO</v>
      </c>
      <c r="AI581" s="30" t="str">
        <f>IF(SUM('Sales by Agent'!AG581:AI581)&gt;0,"YES","NO")</f>
        <v>NO</v>
      </c>
      <c r="AJ581" s="30" t="str">
        <f>IF(SUM('Sales by Agent'!AH581:AJ581)&gt;0,"YES","NO")</f>
        <v>NO</v>
      </c>
      <c r="AK581" s="30" t="str">
        <f>IF(SUM('Sales by Agent'!AI581:AK581)&gt;0,"YES","NO")</f>
        <v>NO</v>
      </c>
      <c r="AL581" s="30" t="str">
        <f>IF(SUM('Sales by Agent'!AJ581:AL581)&gt;0,"YES","NO")</f>
        <v>NO</v>
      </c>
      <c r="AM581" s="30" t="str">
        <f>IF(SUM('Sales by Agent'!AK581:AM581)&gt;0,"YES","NO")</f>
        <v>NO</v>
      </c>
      <c r="AN581" s="30" t="str">
        <f>IF(SUM('Sales by Agent'!AL581:AN581)&gt;0,"YES","NO")</f>
        <v>NO</v>
      </c>
      <c r="AO581" s="30" t="str">
        <f>IF(SUM('Sales by Agent'!AM581:AO581)&gt;0,"YES","NO")</f>
        <v>NO</v>
      </c>
      <c r="AP581" s="30" t="str">
        <f>IF(SUM('Sales by Agent'!AN581:AP581)&gt;0,"YES","NO")</f>
        <v>NO</v>
      </c>
      <c r="AQ581" s="30" t="str">
        <f>IF(SUM('Sales by Agent'!AO581:AQ581)&gt;0,"YES","NO")</f>
        <v>NO</v>
      </c>
      <c r="AR581" s="30" t="str">
        <f>IF(SUM('Sales by Agent'!AP581:AR581)&gt;0,"YES","NO")</f>
        <v>NO</v>
      </c>
      <c r="AS581" s="30" t="str">
        <f>IF(SUM('Sales by Agent'!AQ581:AS581)&gt;0,"YES","NO")</f>
        <v>NO</v>
      </c>
      <c r="AT581" s="30" t="str">
        <f>IF(SUM('Sales by Agent'!AR581:AT581)&gt;0,"YES","NO")</f>
        <v>NO</v>
      </c>
      <c r="AU581" s="30" t="str">
        <f>IF(SUM('Sales by Agent'!AS581:AU581)&gt;0,"YES","NO")</f>
        <v>NO</v>
      </c>
      <c r="AV581" s="30" t="str">
        <f>IF(SUM('Sales by Agent'!AT581:AV581)&gt;0,"YES","NO")</f>
        <v>NO</v>
      </c>
      <c r="AW581" s="87"/>
      <c r="AX581" t="str">
        <f t="shared" si="101"/>
        <v>NO</v>
      </c>
      <c r="AY581" t="str">
        <f t="shared" si="102"/>
        <v>NO</v>
      </c>
      <c r="AZ581" t="str">
        <f t="shared" si="103"/>
        <v>NEW INACTIVE</v>
      </c>
      <c r="BA581" t="str">
        <f t="shared" si="104"/>
        <v>NO</v>
      </c>
      <c r="BB581" t="str">
        <f t="shared" si="105"/>
        <v>NO</v>
      </c>
      <c r="BC581" t="str">
        <f t="shared" si="106"/>
        <v>NO</v>
      </c>
      <c r="BD581" t="str">
        <f t="shared" si="107"/>
        <v>NO</v>
      </c>
      <c r="BE581" t="str">
        <f t="shared" si="108"/>
        <v>NO</v>
      </c>
      <c r="BF581" t="str">
        <f t="shared" si="109"/>
        <v>NO</v>
      </c>
      <c r="BG581" t="str">
        <f t="shared" si="110"/>
        <v>NO</v>
      </c>
      <c r="BH581" t="str">
        <f t="shared" si="100"/>
        <v>NO</v>
      </c>
    </row>
    <row r="582" spans="1:60">
      <c r="A582" s="564" t="s">
        <v>961</v>
      </c>
      <c r="B582" s="564" t="s">
        <v>2879</v>
      </c>
      <c r="C582" s="564" t="s">
        <v>775</v>
      </c>
      <c r="D582" s="564" t="s">
        <v>956</v>
      </c>
      <c r="E582" s="564" t="s">
        <v>1005</v>
      </c>
      <c r="F582" s="565">
        <v>168650</v>
      </c>
      <c r="G582" s="86"/>
      <c r="H582" s="86"/>
      <c r="I582" s="30" t="str">
        <f>IF(SUM('Sales by Agent'!G582:I582)&gt;0,"YES","NO")</f>
        <v>NO</v>
      </c>
      <c r="J582" s="30" t="str">
        <f>IF(SUM('Sales by Agent'!H582:J582)&gt;0,"YES","NO")</f>
        <v>NO</v>
      </c>
      <c r="K582" s="30" t="str">
        <f>IF(SUM('Sales by Agent'!I582:K582)&gt;0,"YES","NO")</f>
        <v>NO</v>
      </c>
      <c r="L582" s="30" t="str">
        <f>IF(SUM('Sales by Agent'!J582:L582)&gt;0,"YES","NO")</f>
        <v>NO</v>
      </c>
      <c r="M582" s="30" t="str">
        <f>IF(SUM('Sales by Agent'!K582:M582)&gt;0,"YES","NO")</f>
        <v>NO</v>
      </c>
      <c r="N582" s="30" t="str">
        <f>IF(SUM('Sales by Agent'!L582:N582)&gt;0,"YES","NO")</f>
        <v>NO</v>
      </c>
      <c r="O582" s="30" t="str">
        <f>IF(SUM('Sales by Agent'!M582:O582)&gt;0,"YES","NO")</f>
        <v>NO</v>
      </c>
      <c r="P582" s="30" t="str">
        <f>IF(SUM('Sales by Agent'!N582:P582)&gt;0,"YES","NO")</f>
        <v>NO</v>
      </c>
      <c r="Q582" s="30" t="str">
        <f>IF(SUM('Sales by Agent'!O582:Q582)&gt;0,"YES","NO")</f>
        <v>NO</v>
      </c>
      <c r="R582" s="30" t="str">
        <f>IF(SUM('Sales by Agent'!P582:R582)&gt;0,"YES","NO")</f>
        <v>NO</v>
      </c>
      <c r="S582" s="30" t="str">
        <f>IF(SUM('Sales by Agent'!Q582:S582)&gt;0,"YES","NO")</f>
        <v>NO</v>
      </c>
      <c r="T582" s="30" t="str">
        <f>IF(SUM('Sales by Agent'!R582:T582)&gt;0,"YES","NO")</f>
        <v>NO</v>
      </c>
      <c r="U582" s="30" t="str">
        <f>IF(SUM('Sales by Agent'!S582:U582)&gt;0,"YES","NO")</f>
        <v>NO</v>
      </c>
      <c r="V582" s="30" t="str">
        <f>IF(SUM('Sales by Agent'!T582:V582)&gt;0,"YES","NO")</f>
        <v>NO</v>
      </c>
      <c r="W582" s="30" t="str">
        <f>IF(SUM('Sales by Agent'!U582:W582)&gt;0,"YES","NO")</f>
        <v>NO</v>
      </c>
      <c r="X582" s="30" t="str">
        <f>IF(SUM('Sales by Agent'!V582:X582)&gt;0,"YES","NO")</f>
        <v>NO</v>
      </c>
      <c r="Y582" s="30" t="str">
        <f>IF(SUM('Sales by Agent'!W582:Y582)&gt;0,"YES","NO")</f>
        <v>NO</v>
      </c>
      <c r="Z582" s="30" t="str">
        <f>IF(SUM('Sales by Agent'!X582:Z582)&gt;0,"YES","NO")</f>
        <v>NO</v>
      </c>
      <c r="AA582" s="30" t="str">
        <f>IF(SUM('Sales by Agent'!Y582:AA582)&gt;0,"YES","NO")</f>
        <v>NO</v>
      </c>
      <c r="AB582" s="30" t="str">
        <f>IF(SUM('Sales by Agent'!Z582:AB582)&gt;0,"YES","NO")</f>
        <v>NO</v>
      </c>
      <c r="AC582" s="30" t="str">
        <f>IF(SUM('Sales by Agent'!AA582:AC582)&gt;0,"YES","NO")</f>
        <v>NO</v>
      </c>
      <c r="AD582" s="30" t="str">
        <f>IF(SUM('Sales by Agent'!AB582:AD582)&gt;0,"YES","NO")</f>
        <v>NO</v>
      </c>
      <c r="AE582" s="30" t="str">
        <f>IF(SUM('Sales by Agent'!AC582:AE582)&gt;0,"YES","NO")</f>
        <v>NO</v>
      </c>
      <c r="AF582" s="30" t="str">
        <f>IF(SUM('Sales by Agent'!AD582:AF582)&gt;0,"YES","NO")</f>
        <v>NO</v>
      </c>
      <c r="AG582" s="30" t="str">
        <f>IF(SUM('Sales by Agent'!AE582:AG582)&gt;0,"YES","NO")</f>
        <v>NO</v>
      </c>
      <c r="AH582" s="30" t="str">
        <f>IF(SUM('Sales by Agent'!AF582:AH582)&gt;0,"YES","NO")</f>
        <v>YES</v>
      </c>
      <c r="AI582" s="30" t="str">
        <f>IF(SUM('Sales by Agent'!AG582:AI582)&gt;0,"YES","NO")</f>
        <v>YES</v>
      </c>
      <c r="AJ582" s="30" t="str">
        <f>IF(SUM('Sales by Agent'!AH582:AJ582)&gt;0,"YES","NO")</f>
        <v>YES</v>
      </c>
      <c r="AK582" s="30" t="str">
        <f>IF(SUM('Sales by Agent'!AI582:AK582)&gt;0,"YES","NO")</f>
        <v>NO</v>
      </c>
      <c r="AL582" s="30" t="str">
        <f>IF(SUM('Sales by Agent'!AJ582:AL582)&gt;0,"YES","NO")</f>
        <v>NO</v>
      </c>
      <c r="AM582" s="30" t="str">
        <f>IF(SUM('Sales by Agent'!AK582:AM582)&gt;0,"YES","NO")</f>
        <v>NO</v>
      </c>
      <c r="AN582" s="30" t="str">
        <f>IF(SUM('Sales by Agent'!AL582:AN582)&gt;0,"YES","NO")</f>
        <v>NO</v>
      </c>
      <c r="AO582" s="30" t="str">
        <f>IF(SUM('Sales by Agent'!AM582:AO582)&gt;0,"YES","NO")</f>
        <v>NO</v>
      </c>
      <c r="AP582" s="30" t="str">
        <f>IF(SUM('Sales by Agent'!AN582:AP582)&gt;0,"YES","NO")</f>
        <v>NO</v>
      </c>
      <c r="AQ582" s="30" t="str">
        <f>IF(SUM('Sales by Agent'!AO582:AQ582)&gt;0,"YES","NO")</f>
        <v>NO</v>
      </c>
      <c r="AR582" s="30" t="str">
        <f>IF(SUM('Sales by Agent'!AP582:AR582)&gt;0,"YES","NO")</f>
        <v>NO</v>
      </c>
      <c r="AS582" s="30" t="str">
        <f>IF(SUM('Sales by Agent'!AQ582:AS582)&gt;0,"YES","NO")</f>
        <v>NO</v>
      </c>
      <c r="AT582" s="30" t="str">
        <f>IF(SUM('Sales by Agent'!AR582:AT582)&gt;0,"YES","NO")</f>
        <v>NO</v>
      </c>
      <c r="AU582" s="30" t="str">
        <f>IF(SUM('Sales by Agent'!AS582:AU582)&gt;0,"YES","NO")</f>
        <v>YES</v>
      </c>
      <c r="AV582" s="30" t="str">
        <f>IF(SUM('Sales by Agent'!AT582:AV582)&gt;0,"YES","NO")</f>
        <v>YES</v>
      </c>
      <c r="AW582" s="87"/>
      <c r="AX582" t="str">
        <f t="shared" si="101"/>
        <v>NO</v>
      </c>
      <c r="AY582" t="str">
        <f t="shared" si="102"/>
        <v>NO</v>
      </c>
      <c r="AZ582" t="str">
        <f t="shared" si="103"/>
        <v>NO</v>
      </c>
      <c r="BA582" t="str">
        <f t="shared" si="104"/>
        <v>NO</v>
      </c>
      <c r="BB582" t="str">
        <f t="shared" si="105"/>
        <v>NO</v>
      </c>
      <c r="BC582" t="str">
        <f t="shared" si="106"/>
        <v>NO</v>
      </c>
      <c r="BD582" t="str">
        <f t="shared" si="107"/>
        <v>NEW INACTIVE</v>
      </c>
      <c r="BE582" t="str">
        <f t="shared" si="108"/>
        <v>NO</v>
      </c>
      <c r="BF582" t="str">
        <f t="shared" si="109"/>
        <v>NO</v>
      </c>
      <c r="BG582" t="str">
        <f t="shared" si="110"/>
        <v>NO</v>
      </c>
      <c r="BH582" t="str">
        <f t="shared" si="100"/>
        <v>NO</v>
      </c>
    </row>
    <row r="583" spans="1:60">
      <c r="A583" s="564" t="s">
        <v>962</v>
      </c>
      <c r="B583" s="564" t="s">
        <v>2880</v>
      </c>
      <c r="C583" s="564" t="s">
        <v>775</v>
      </c>
      <c r="D583" s="564" t="s">
        <v>956</v>
      </c>
      <c r="E583" s="564" t="s">
        <v>1005</v>
      </c>
      <c r="F583" s="565">
        <v>317280.5</v>
      </c>
      <c r="G583" s="87"/>
      <c r="H583" s="87"/>
      <c r="I583" s="30" t="str">
        <f>IF(SUM('Sales by Agent'!G583:I583)&gt;0,"YES","NO")</f>
        <v>NO</v>
      </c>
      <c r="J583" s="30" t="str">
        <f>IF(SUM('Sales by Agent'!H583:J583)&gt;0,"YES","NO")</f>
        <v>NO</v>
      </c>
      <c r="K583" s="30" t="str">
        <f>IF(SUM('Sales by Agent'!I583:K583)&gt;0,"YES","NO")</f>
        <v>NO</v>
      </c>
      <c r="L583" s="30" t="str">
        <f>IF(SUM('Sales by Agent'!J583:L583)&gt;0,"YES","NO")</f>
        <v>NO</v>
      </c>
      <c r="M583" s="30" t="str">
        <f>IF(SUM('Sales by Agent'!K583:M583)&gt;0,"YES","NO")</f>
        <v>NO</v>
      </c>
      <c r="N583" s="30" t="str">
        <f>IF(SUM('Sales by Agent'!L583:N583)&gt;0,"YES","NO")</f>
        <v>NO</v>
      </c>
      <c r="O583" s="30" t="str">
        <f>IF(SUM('Sales by Agent'!M583:O583)&gt;0,"YES","NO")</f>
        <v>NO</v>
      </c>
      <c r="P583" s="30" t="str">
        <f>IF(SUM('Sales by Agent'!N583:P583)&gt;0,"YES","NO")</f>
        <v>NO</v>
      </c>
      <c r="Q583" s="30" t="str">
        <f>IF(SUM('Sales by Agent'!O583:Q583)&gt;0,"YES","NO")</f>
        <v>NO</v>
      </c>
      <c r="R583" s="30" t="str">
        <f>IF(SUM('Sales by Agent'!P583:R583)&gt;0,"YES","NO")</f>
        <v>NO</v>
      </c>
      <c r="S583" s="30" t="str">
        <f>IF(SUM('Sales by Agent'!Q583:S583)&gt;0,"YES","NO")</f>
        <v>NO</v>
      </c>
      <c r="T583" s="30" t="str">
        <f>IF(SUM('Sales by Agent'!R583:T583)&gt;0,"YES","NO")</f>
        <v>NO</v>
      </c>
      <c r="U583" s="30" t="str">
        <f>IF(SUM('Sales by Agent'!S583:U583)&gt;0,"YES","NO")</f>
        <v>NO</v>
      </c>
      <c r="V583" s="30" t="str">
        <f>IF(SUM('Sales by Agent'!T583:V583)&gt;0,"YES","NO")</f>
        <v>NO</v>
      </c>
      <c r="W583" s="30" t="str">
        <f>IF(SUM('Sales by Agent'!U583:W583)&gt;0,"YES","NO")</f>
        <v>NO</v>
      </c>
      <c r="X583" s="30" t="str">
        <f>IF(SUM('Sales by Agent'!V583:X583)&gt;0,"YES","NO")</f>
        <v>NO</v>
      </c>
      <c r="Y583" s="30" t="str">
        <f>IF(SUM('Sales by Agent'!W583:Y583)&gt;0,"YES","NO")</f>
        <v>NO</v>
      </c>
      <c r="Z583" s="30" t="str">
        <f>IF(SUM('Sales by Agent'!X583:Z583)&gt;0,"YES","NO")</f>
        <v>NO</v>
      </c>
      <c r="AA583" s="30" t="str">
        <f>IF(SUM('Sales by Agent'!Y583:AA583)&gt;0,"YES","NO")</f>
        <v>NO</v>
      </c>
      <c r="AB583" s="30" t="str">
        <f>IF(SUM('Sales by Agent'!Z583:AB583)&gt;0,"YES","NO")</f>
        <v>NO</v>
      </c>
      <c r="AC583" s="30" t="str">
        <f>IF(SUM('Sales by Agent'!AA583:AC583)&gt;0,"YES","NO")</f>
        <v>NO</v>
      </c>
      <c r="AD583" s="30" t="str">
        <f>IF(SUM('Sales by Agent'!AB583:AD583)&gt;0,"YES","NO")</f>
        <v>NO</v>
      </c>
      <c r="AE583" s="30" t="str">
        <f>IF(SUM('Sales by Agent'!AC583:AE583)&gt;0,"YES","NO")</f>
        <v>NO</v>
      </c>
      <c r="AF583" s="30" t="str">
        <f>IF(SUM('Sales by Agent'!AD583:AF583)&gt;0,"YES","NO")</f>
        <v>NO</v>
      </c>
      <c r="AG583" s="30" t="str">
        <f>IF(SUM('Sales by Agent'!AE583:AG583)&gt;0,"YES","NO")</f>
        <v>NO</v>
      </c>
      <c r="AH583" s="30" t="str">
        <f>IF(SUM('Sales by Agent'!AF583:AH583)&gt;0,"YES","NO")</f>
        <v>YES</v>
      </c>
      <c r="AI583" s="30" t="str">
        <f>IF(SUM('Sales by Agent'!AG583:AI583)&gt;0,"YES","NO")</f>
        <v>YES</v>
      </c>
      <c r="AJ583" s="30" t="str">
        <f>IF(SUM('Sales by Agent'!AH583:AJ583)&gt;0,"YES","NO")</f>
        <v>YES</v>
      </c>
      <c r="AK583" s="30" t="str">
        <f>IF(SUM('Sales by Agent'!AI583:AK583)&gt;0,"YES","NO")</f>
        <v>YES</v>
      </c>
      <c r="AL583" s="30" t="str">
        <f>IF(SUM('Sales by Agent'!AJ583:AL583)&gt;0,"YES","NO")</f>
        <v>YES</v>
      </c>
      <c r="AM583" s="30" t="str">
        <f>IF(SUM('Sales by Agent'!AK583:AM583)&gt;0,"YES","NO")</f>
        <v>YES</v>
      </c>
      <c r="AN583" s="30" t="str">
        <f>IF(SUM('Sales by Agent'!AL583:AN583)&gt;0,"YES","NO")</f>
        <v>YES</v>
      </c>
      <c r="AO583" s="30" t="str">
        <f>IF(SUM('Sales by Agent'!AM583:AO583)&gt;0,"YES","NO")</f>
        <v>YES</v>
      </c>
      <c r="AP583" s="30" t="str">
        <f>IF(SUM('Sales by Agent'!AN583:AP583)&gt;0,"YES","NO")</f>
        <v>YES</v>
      </c>
      <c r="AQ583" s="30" t="str">
        <f>IF(SUM('Sales by Agent'!AO583:AQ583)&gt;0,"YES","NO")</f>
        <v>YES</v>
      </c>
      <c r="AR583" s="30" t="str">
        <f>IF(SUM('Sales by Agent'!AP583:AR583)&gt;0,"YES","NO")</f>
        <v>NO</v>
      </c>
      <c r="AS583" s="30" t="str">
        <f>IF(SUM('Sales by Agent'!AQ583:AS583)&gt;0,"YES","NO")</f>
        <v>YES</v>
      </c>
      <c r="AT583" s="30" t="str">
        <f>IF(SUM('Sales by Agent'!AR583:AT583)&gt;0,"YES","NO")</f>
        <v>YES</v>
      </c>
      <c r="AU583" s="30" t="str">
        <f>IF(SUM('Sales by Agent'!AS583:AU583)&gt;0,"YES","NO")</f>
        <v>YES</v>
      </c>
      <c r="AV583" s="30" t="str">
        <f>IF(SUM('Sales by Agent'!AT583:AV583)&gt;0,"YES","NO")</f>
        <v>YES</v>
      </c>
      <c r="AW583" s="87"/>
      <c r="AX583" t="str">
        <f t="shared" si="101"/>
        <v>NO</v>
      </c>
      <c r="AY583" t="str">
        <f t="shared" si="102"/>
        <v>NO</v>
      </c>
      <c r="AZ583" t="str">
        <f t="shared" si="103"/>
        <v>NO</v>
      </c>
      <c r="BA583" t="str">
        <f t="shared" si="104"/>
        <v>NO</v>
      </c>
      <c r="BB583" t="str">
        <f t="shared" si="105"/>
        <v>NO</v>
      </c>
      <c r="BC583" t="str">
        <f t="shared" si="106"/>
        <v>NO</v>
      </c>
      <c r="BD583" t="str">
        <f t="shared" si="107"/>
        <v>NO</v>
      </c>
      <c r="BE583" t="str">
        <f t="shared" si="108"/>
        <v>NO</v>
      </c>
      <c r="BF583" t="str">
        <f t="shared" si="109"/>
        <v>NO</v>
      </c>
      <c r="BG583" t="str">
        <f t="shared" si="110"/>
        <v>NO</v>
      </c>
      <c r="BH583" t="str">
        <f t="shared" si="100"/>
        <v>NO</v>
      </c>
    </row>
    <row r="584" spans="1:60">
      <c r="A584" s="564" t="s">
        <v>790</v>
      </c>
      <c r="B584" s="564" t="s">
        <v>2881</v>
      </c>
      <c r="C584" s="564" t="s">
        <v>775</v>
      </c>
      <c r="D584" s="564" t="s">
        <v>956</v>
      </c>
      <c r="E584" s="564" t="s">
        <v>1005</v>
      </c>
      <c r="F584" s="565">
        <v>1654500</v>
      </c>
      <c r="G584" s="87"/>
      <c r="H584" s="87"/>
      <c r="I584" s="30" t="str">
        <f>IF(SUM('Sales by Agent'!G584:I584)&gt;0,"YES","NO")</f>
        <v>NO</v>
      </c>
      <c r="J584" s="30" t="str">
        <f>IF(SUM('Sales by Agent'!H584:J584)&gt;0,"YES","NO")</f>
        <v>NO</v>
      </c>
      <c r="K584" s="30" t="str">
        <f>IF(SUM('Sales by Agent'!I584:K584)&gt;0,"YES","NO")</f>
        <v>NO</v>
      </c>
      <c r="L584" s="30" t="str">
        <f>IF(SUM('Sales by Agent'!J584:L584)&gt;0,"YES","NO")</f>
        <v>NO</v>
      </c>
      <c r="M584" s="30" t="str">
        <f>IF(SUM('Sales by Agent'!K584:M584)&gt;0,"YES","NO")</f>
        <v>NO</v>
      </c>
      <c r="N584" s="30" t="str">
        <f>IF(SUM('Sales by Agent'!L584:N584)&gt;0,"YES","NO")</f>
        <v>NO</v>
      </c>
      <c r="O584" s="30" t="str">
        <f>IF(SUM('Sales by Agent'!M584:O584)&gt;0,"YES","NO")</f>
        <v>NO</v>
      </c>
      <c r="P584" s="30" t="str">
        <f>IF(SUM('Sales by Agent'!N584:P584)&gt;0,"YES","NO")</f>
        <v>NO</v>
      </c>
      <c r="Q584" s="30" t="str">
        <f>IF(SUM('Sales by Agent'!O584:Q584)&gt;0,"YES","NO")</f>
        <v>NO</v>
      </c>
      <c r="R584" s="30" t="str">
        <f>IF(SUM('Sales by Agent'!P584:R584)&gt;0,"YES","NO")</f>
        <v>NO</v>
      </c>
      <c r="S584" s="30" t="str">
        <f>IF(SUM('Sales by Agent'!Q584:S584)&gt;0,"YES","NO")</f>
        <v>NO</v>
      </c>
      <c r="T584" s="30" t="str">
        <f>IF(SUM('Sales by Agent'!R584:T584)&gt;0,"YES","NO")</f>
        <v>NO</v>
      </c>
      <c r="U584" s="30" t="str">
        <f>IF(SUM('Sales by Agent'!S584:U584)&gt;0,"YES","NO")</f>
        <v>NO</v>
      </c>
      <c r="V584" s="30" t="str">
        <f>IF(SUM('Sales by Agent'!T584:V584)&gt;0,"YES","NO")</f>
        <v>NO</v>
      </c>
      <c r="W584" s="30" t="str">
        <f>IF(SUM('Sales by Agent'!U584:W584)&gt;0,"YES","NO")</f>
        <v>NO</v>
      </c>
      <c r="X584" s="30" t="str">
        <f>IF(SUM('Sales by Agent'!V584:X584)&gt;0,"YES","NO")</f>
        <v>NO</v>
      </c>
      <c r="Y584" s="30" t="str">
        <f>IF(SUM('Sales by Agent'!W584:Y584)&gt;0,"YES","NO")</f>
        <v>NO</v>
      </c>
      <c r="Z584" s="30" t="str">
        <f>IF(SUM('Sales by Agent'!X584:Z584)&gt;0,"YES","NO")</f>
        <v>NO</v>
      </c>
      <c r="AA584" s="30" t="str">
        <f>IF(SUM('Sales by Agent'!Y584:AA584)&gt;0,"YES","NO")</f>
        <v>NO</v>
      </c>
      <c r="AB584" s="30" t="str">
        <f>IF(SUM('Sales by Agent'!Z584:AB584)&gt;0,"YES","NO")</f>
        <v>NO</v>
      </c>
      <c r="AC584" s="30" t="str">
        <f>IF(SUM('Sales by Agent'!AA584:AC584)&gt;0,"YES","NO")</f>
        <v>NO</v>
      </c>
      <c r="AD584" s="30" t="str">
        <f>IF(SUM('Sales by Agent'!AB584:AD584)&gt;0,"YES","NO")</f>
        <v>NO</v>
      </c>
      <c r="AE584" s="30" t="str">
        <f>IF(SUM('Sales by Agent'!AC584:AE584)&gt;0,"YES","NO")</f>
        <v>NO</v>
      </c>
      <c r="AF584" s="30" t="str">
        <f>IF(SUM('Sales by Agent'!AD584:AF584)&gt;0,"YES","NO")</f>
        <v>NO</v>
      </c>
      <c r="AG584" s="30" t="str">
        <f>IF(SUM('Sales by Agent'!AE584:AG584)&gt;0,"YES","NO")</f>
        <v>YES</v>
      </c>
      <c r="AH584" s="30" t="str">
        <f>IF(SUM('Sales by Agent'!AF584:AH584)&gt;0,"YES","NO")</f>
        <v>YES</v>
      </c>
      <c r="AI584" s="30" t="str">
        <f>IF(SUM('Sales by Agent'!AG584:AI584)&gt;0,"YES","NO")</f>
        <v>YES</v>
      </c>
      <c r="AJ584" s="30" t="str">
        <f>IF(SUM('Sales by Agent'!AH584:AJ584)&gt;0,"YES","NO")</f>
        <v>YES</v>
      </c>
      <c r="AK584" s="30" t="str">
        <f>IF(SUM('Sales by Agent'!AI584:AK584)&gt;0,"YES","NO")</f>
        <v>NO</v>
      </c>
      <c r="AL584" s="30" t="str">
        <f>IF(SUM('Sales by Agent'!AJ584:AL584)&gt;0,"YES","NO")</f>
        <v>NO</v>
      </c>
      <c r="AM584" s="30" t="str">
        <f>IF(SUM('Sales by Agent'!AK584:AM584)&gt;0,"YES","NO")</f>
        <v>NO</v>
      </c>
      <c r="AN584" s="30" t="str">
        <f>IF(SUM('Sales by Agent'!AL584:AN584)&gt;0,"YES","NO")</f>
        <v>NO</v>
      </c>
      <c r="AO584" s="30" t="str">
        <f>IF(SUM('Sales by Agent'!AM584:AO584)&gt;0,"YES","NO")</f>
        <v>YES</v>
      </c>
      <c r="AP584" s="30" t="str">
        <f>IF(SUM('Sales by Agent'!AN584:AP584)&gt;0,"YES","NO")</f>
        <v>YES</v>
      </c>
      <c r="AQ584" s="30" t="str">
        <f>IF(SUM('Sales by Agent'!AO584:AQ584)&gt;0,"YES","NO")</f>
        <v>YES</v>
      </c>
      <c r="AR584" s="30" t="str">
        <f>IF(SUM('Sales by Agent'!AP584:AR584)&gt;0,"YES","NO")</f>
        <v>YES</v>
      </c>
      <c r="AS584" s="30" t="str">
        <f>IF(SUM('Sales by Agent'!AQ584:AS584)&gt;0,"YES","NO")</f>
        <v>YES</v>
      </c>
      <c r="AT584" s="30" t="str">
        <f>IF(SUM('Sales by Agent'!AR584:AT584)&gt;0,"YES","NO")</f>
        <v>NO</v>
      </c>
      <c r="AU584" s="30" t="str">
        <f>IF(SUM('Sales by Agent'!AS584:AU584)&gt;0,"YES","NO")</f>
        <v>NO</v>
      </c>
      <c r="AV584" s="30" t="str">
        <f>IF(SUM('Sales by Agent'!AT584:AV584)&gt;0,"YES","NO")</f>
        <v>YES</v>
      </c>
      <c r="AW584" s="87"/>
      <c r="AX584" t="str">
        <f t="shared" si="101"/>
        <v>NO</v>
      </c>
      <c r="AY584" t="str">
        <f t="shared" si="102"/>
        <v>NO</v>
      </c>
      <c r="AZ584" t="str">
        <f t="shared" si="103"/>
        <v>NO</v>
      </c>
      <c r="BA584" t="str">
        <f t="shared" si="104"/>
        <v>NO</v>
      </c>
      <c r="BB584" t="str">
        <f t="shared" si="105"/>
        <v>NO</v>
      </c>
      <c r="BC584" t="str">
        <f t="shared" si="106"/>
        <v>NO</v>
      </c>
      <c r="BD584" t="str">
        <f t="shared" si="107"/>
        <v>NEW INACTIVE</v>
      </c>
      <c r="BE584" t="str">
        <f t="shared" si="108"/>
        <v>NO</v>
      </c>
      <c r="BF584" t="str">
        <f t="shared" si="109"/>
        <v>NO</v>
      </c>
      <c r="BG584" t="str">
        <f t="shared" si="110"/>
        <v>NO</v>
      </c>
      <c r="BH584" t="str">
        <f t="shared" si="100"/>
        <v>NO</v>
      </c>
    </row>
    <row r="585" spans="1:60">
      <c r="A585" s="564" t="s">
        <v>864</v>
      </c>
      <c r="B585" s="564" t="s">
        <v>2882</v>
      </c>
      <c r="C585" s="564" t="s">
        <v>775</v>
      </c>
      <c r="D585" s="564" t="s">
        <v>956</v>
      </c>
      <c r="E585" s="564" t="s">
        <v>1005</v>
      </c>
      <c r="F585" s="565">
        <v>714525</v>
      </c>
      <c r="G585" s="86"/>
      <c r="H585" s="86"/>
      <c r="I585" s="30" t="str">
        <f>IF(SUM('Sales by Agent'!G585:I585)&gt;0,"YES","NO")</f>
        <v>NO</v>
      </c>
      <c r="J585" s="30" t="str">
        <f>IF(SUM('Sales by Agent'!H585:J585)&gt;0,"YES","NO")</f>
        <v>NO</v>
      </c>
      <c r="K585" s="30" t="str">
        <f>IF(SUM('Sales by Agent'!I585:K585)&gt;0,"YES","NO")</f>
        <v>NO</v>
      </c>
      <c r="L585" s="30" t="str">
        <f>IF(SUM('Sales by Agent'!J585:L585)&gt;0,"YES","NO")</f>
        <v>NO</v>
      </c>
      <c r="M585" s="30" t="str">
        <f>IF(SUM('Sales by Agent'!K585:M585)&gt;0,"YES","NO")</f>
        <v>NO</v>
      </c>
      <c r="N585" s="30" t="str">
        <f>IF(SUM('Sales by Agent'!L585:N585)&gt;0,"YES","NO")</f>
        <v>NO</v>
      </c>
      <c r="O585" s="30" t="str">
        <f>IF(SUM('Sales by Agent'!M585:O585)&gt;0,"YES","NO")</f>
        <v>NO</v>
      </c>
      <c r="P585" s="30" t="str">
        <f>IF(SUM('Sales by Agent'!N585:P585)&gt;0,"YES","NO")</f>
        <v>NO</v>
      </c>
      <c r="Q585" s="30" t="str">
        <f>IF(SUM('Sales by Agent'!O585:Q585)&gt;0,"YES","NO")</f>
        <v>NO</v>
      </c>
      <c r="R585" s="30" t="str">
        <f>IF(SUM('Sales by Agent'!P585:R585)&gt;0,"YES","NO")</f>
        <v>NO</v>
      </c>
      <c r="S585" s="30" t="str">
        <f>IF(SUM('Sales by Agent'!Q585:S585)&gt;0,"YES","NO")</f>
        <v>NO</v>
      </c>
      <c r="T585" s="30" t="str">
        <f>IF(SUM('Sales by Agent'!R585:T585)&gt;0,"YES","NO")</f>
        <v>NO</v>
      </c>
      <c r="U585" s="30" t="str">
        <f>IF(SUM('Sales by Agent'!S585:U585)&gt;0,"YES","NO")</f>
        <v>NO</v>
      </c>
      <c r="V585" s="30" t="str">
        <f>IF(SUM('Sales by Agent'!T585:V585)&gt;0,"YES","NO")</f>
        <v>NO</v>
      </c>
      <c r="W585" s="30" t="str">
        <f>IF(SUM('Sales by Agent'!U585:W585)&gt;0,"YES","NO")</f>
        <v>NO</v>
      </c>
      <c r="X585" s="30" t="str">
        <f>IF(SUM('Sales by Agent'!V585:X585)&gt;0,"YES","NO")</f>
        <v>NO</v>
      </c>
      <c r="Y585" s="30" t="str">
        <f>IF(SUM('Sales by Agent'!W585:Y585)&gt;0,"YES","NO")</f>
        <v>NO</v>
      </c>
      <c r="Z585" s="30" t="str">
        <f>IF(SUM('Sales by Agent'!X585:Z585)&gt;0,"YES","NO")</f>
        <v>NO</v>
      </c>
      <c r="AA585" s="30" t="str">
        <f>IF(SUM('Sales by Agent'!Y585:AA585)&gt;0,"YES","NO")</f>
        <v>NO</v>
      </c>
      <c r="AB585" s="30" t="str">
        <f>IF(SUM('Sales by Agent'!Z585:AB585)&gt;0,"YES","NO")</f>
        <v>NO</v>
      </c>
      <c r="AC585" s="30" t="str">
        <f>IF(SUM('Sales by Agent'!AA585:AC585)&gt;0,"YES","NO")</f>
        <v>NO</v>
      </c>
      <c r="AD585" s="30" t="str">
        <f>IF(SUM('Sales by Agent'!AB585:AD585)&gt;0,"YES","NO")</f>
        <v>NO</v>
      </c>
      <c r="AE585" s="30" t="str">
        <f>IF(SUM('Sales by Agent'!AC585:AE585)&gt;0,"YES","NO")</f>
        <v>NO</v>
      </c>
      <c r="AF585" s="30" t="str">
        <f>IF(SUM('Sales by Agent'!AD585:AF585)&gt;0,"YES","NO")</f>
        <v>YES</v>
      </c>
      <c r="AG585" s="30" t="str">
        <f>IF(SUM('Sales by Agent'!AE585:AG585)&gt;0,"YES","NO")</f>
        <v>YES</v>
      </c>
      <c r="AH585" s="30" t="str">
        <f>IF(SUM('Sales by Agent'!AF585:AH585)&gt;0,"YES","NO")</f>
        <v>YES</v>
      </c>
      <c r="AI585" s="30" t="str">
        <f>IF(SUM('Sales by Agent'!AG585:AI585)&gt;0,"YES","NO")</f>
        <v>YES</v>
      </c>
      <c r="AJ585" s="30" t="str">
        <f>IF(SUM('Sales by Agent'!AH585:AJ585)&gt;0,"YES","NO")</f>
        <v>YES</v>
      </c>
      <c r="AK585" s="30" t="str">
        <f>IF(SUM('Sales by Agent'!AI585:AK585)&gt;0,"YES","NO")</f>
        <v>YES</v>
      </c>
      <c r="AL585" s="30" t="str">
        <f>IF(SUM('Sales by Agent'!AJ585:AL585)&gt;0,"YES","NO")</f>
        <v>YES</v>
      </c>
      <c r="AM585" s="30" t="str">
        <f>IF(SUM('Sales by Agent'!AK585:AM585)&gt;0,"YES","NO")</f>
        <v>YES</v>
      </c>
      <c r="AN585" s="30" t="str">
        <f>IF(SUM('Sales by Agent'!AL585:AN585)&gt;0,"YES","NO")</f>
        <v>YES</v>
      </c>
      <c r="AO585" s="30" t="str">
        <f>IF(SUM('Sales by Agent'!AM585:AO585)&gt;0,"YES","NO")</f>
        <v>YES</v>
      </c>
      <c r="AP585" s="30" t="str">
        <f>IF(SUM('Sales by Agent'!AN585:AP585)&gt;0,"YES","NO")</f>
        <v>NO</v>
      </c>
      <c r="AQ585" s="30" t="str">
        <f>IF(SUM('Sales by Agent'!AO585:AQ585)&gt;0,"YES","NO")</f>
        <v>NO</v>
      </c>
      <c r="AR585" s="30" t="str">
        <f>IF(SUM('Sales by Agent'!AP585:AR585)&gt;0,"YES","NO")</f>
        <v>YES</v>
      </c>
      <c r="AS585" s="30" t="str">
        <f>IF(SUM('Sales by Agent'!AQ585:AS585)&gt;0,"YES","NO")</f>
        <v>YES</v>
      </c>
      <c r="AT585" s="30" t="str">
        <f>IF(SUM('Sales by Agent'!AR585:AT585)&gt;0,"YES","NO")</f>
        <v>YES</v>
      </c>
      <c r="AU585" s="30" t="str">
        <f>IF(SUM('Sales by Agent'!AS585:AU585)&gt;0,"YES","NO")</f>
        <v>YES</v>
      </c>
      <c r="AV585" s="30" t="str">
        <f>IF(SUM('Sales by Agent'!AT585:AV585)&gt;0,"YES","NO")</f>
        <v>YES</v>
      </c>
      <c r="AW585" s="87"/>
      <c r="AX585" t="str">
        <f t="shared" si="101"/>
        <v>NO</v>
      </c>
      <c r="AY585" t="str">
        <f t="shared" si="102"/>
        <v>NO</v>
      </c>
      <c r="AZ585" t="str">
        <f t="shared" si="103"/>
        <v>NO</v>
      </c>
      <c r="BA585" t="str">
        <f t="shared" si="104"/>
        <v>NO</v>
      </c>
      <c r="BB585" t="str">
        <f t="shared" si="105"/>
        <v>NO</v>
      </c>
      <c r="BC585" t="str">
        <f t="shared" si="106"/>
        <v>NO</v>
      </c>
      <c r="BD585" t="str">
        <f t="shared" si="107"/>
        <v>NO</v>
      </c>
      <c r="BE585" t="str">
        <f t="shared" si="108"/>
        <v>NO</v>
      </c>
      <c r="BF585" t="str">
        <f t="shared" si="109"/>
        <v>NO</v>
      </c>
      <c r="BG585" t="str">
        <f t="shared" si="110"/>
        <v>NO</v>
      </c>
      <c r="BH585" t="str">
        <f t="shared" si="100"/>
        <v>NO</v>
      </c>
    </row>
    <row r="586" spans="1:60">
      <c r="A586" s="564" t="s">
        <v>1466</v>
      </c>
      <c r="B586" s="564" t="s">
        <v>2883</v>
      </c>
      <c r="C586" s="564" t="s">
        <v>775</v>
      </c>
      <c r="D586" s="564" t="s">
        <v>956</v>
      </c>
      <c r="E586" s="564" t="s">
        <v>1005</v>
      </c>
      <c r="F586" s="565">
        <v>343607.4</v>
      </c>
      <c r="G586" s="31"/>
      <c r="H586" s="31"/>
      <c r="I586" s="30" t="str">
        <f>IF(SUM('Sales by Agent'!G586:I586)&gt;0,"YES","NO")</f>
        <v>NO</v>
      </c>
      <c r="J586" s="30" t="str">
        <f>IF(SUM('Sales by Agent'!H586:J586)&gt;0,"YES","NO")</f>
        <v>NO</v>
      </c>
      <c r="K586" s="30" t="str">
        <f>IF(SUM('Sales by Agent'!I586:K586)&gt;0,"YES","NO")</f>
        <v>NO</v>
      </c>
      <c r="L586" s="30" t="str">
        <f>IF(SUM('Sales by Agent'!J586:L586)&gt;0,"YES","NO")</f>
        <v>NO</v>
      </c>
      <c r="M586" s="30" t="str">
        <f>IF(SUM('Sales by Agent'!K586:M586)&gt;0,"YES","NO")</f>
        <v>NO</v>
      </c>
      <c r="N586" s="30" t="str">
        <f>IF(SUM('Sales by Agent'!L586:N586)&gt;0,"YES","NO")</f>
        <v>NO</v>
      </c>
      <c r="O586" s="30" t="str">
        <f>IF(SUM('Sales by Agent'!M586:O586)&gt;0,"YES","NO")</f>
        <v>NO</v>
      </c>
      <c r="P586" s="30" t="str">
        <f>IF(SUM('Sales by Agent'!N586:P586)&gt;0,"YES","NO")</f>
        <v>NO</v>
      </c>
      <c r="Q586" s="30" t="str">
        <f>IF(SUM('Sales by Agent'!O586:Q586)&gt;0,"YES","NO")</f>
        <v>NO</v>
      </c>
      <c r="R586" s="30" t="str">
        <f>IF(SUM('Sales by Agent'!P586:R586)&gt;0,"YES","NO")</f>
        <v>NO</v>
      </c>
      <c r="S586" s="30" t="str">
        <f>IF(SUM('Sales by Agent'!Q586:S586)&gt;0,"YES","NO")</f>
        <v>NO</v>
      </c>
      <c r="T586" s="30" t="str">
        <f>IF(SUM('Sales by Agent'!R586:T586)&gt;0,"YES","NO")</f>
        <v>NO</v>
      </c>
      <c r="U586" s="30" t="str">
        <f>IF(SUM('Sales by Agent'!S586:U586)&gt;0,"YES","NO")</f>
        <v>NO</v>
      </c>
      <c r="V586" s="30" t="str">
        <f>IF(SUM('Sales by Agent'!T586:V586)&gt;0,"YES","NO")</f>
        <v>NO</v>
      </c>
      <c r="W586" s="30" t="str">
        <f>IF(SUM('Sales by Agent'!U586:W586)&gt;0,"YES","NO")</f>
        <v>NO</v>
      </c>
      <c r="X586" s="30" t="str">
        <f>IF(SUM('Sales by Agent'!V586:X586)&gt;0,"YES","NO")</f>
        <v>NO</v>
      </c>
      <c r="Y586" s="30" t="str">
        <f>IF(SUM('Sales by Agent'!W586:Y586)&gt;0,"YES","NO")</f>
        <v>NO</v>
      </c>
      <c r="Z586" s="30" t="str">
        <f>IF(SUM('Sales by Agent'!X586:Z586)&gt;0,"YES","NO")</f>
        <v>NO</v>
      </c>
      <c r="AA586" s="30" t="str">
        <f>IF(SUM('Sales by Agent'!Y586:AA586)&gt;0,"YES","NO")</f>
        <v>NO</v>
      </c>
      <c r="AB586" s="30" t="str">
        <f>IF(SUM('Sales by Agent'!Z586:AB586)&gt;0,"YES","NO")</f>
        <v>NO</v>
      </c>
      <c r="AC586" s="30" t="str">
        <f>IF(SUM('Sales by Agent'!AA586:AC586)&gt;0,"YES","NO")</f>
        <v>NO</v>
      </c>
      <c r="AD586" s="30" t="str">
        <f>IF(SUM('Sales by Agent'!AB586:AD586)&gt;0,"YES","NO")</f>
        <v>NO</v>
      </c>
      <c r="AE586" s="30" t="str">
        <f>IF(SUM('Sales by Agent'!AC586:AE586)&gt;0,"YES","NO")</f>
        <v>NO</v>
      </c>
      <c r="AF586" s="30" t="str">
        <f>IF(SUM('Sales by Agent'!AD586:AF586)&gt;0,"YES","NO")</f>
        <v>NO</v>
      </c>
      <c r="AG586" s="30" t="str">
        <f>IF(SUM('Sales by Agent'!AE586:AG586)&gt;0,"YES","NO")</f>
        <v>NO</v>
      </c>
      <c r="AH586" s="30" t="str">
        <f>IF(SUM('Sales by Agent'!AF586:AH586)&gt;0,"YES","NO")</f>
        <v>NO</v>
      </c>
      <c r="AI586" s="30" t="str">
        <f>IF(SUM('Sales by Agent'!AG586:AI586)&gt;0,"YES","NO")</f>
        <v>NO</v>
      </c>
      <c r="AJ586" s="30" t="str">
        <f>IF(SUM('Sales by Agent'!AH586:AJ586)&gt;0,"YES","NO")</f>
        <v>NO</v>
      </c>
      <c r="AK586" s="30" t="str">
        <f>IF(SUM('Sales by Agent'!AI586:AK586)&gt;0,"YES","NO")</f>
        <v>NO</v>
      </c>
      <c r="AL586" s="30" t="str">
        <f>IF(SUM('Sales by Agent'!AJ586:AL586)&gt;0,"YES","NO")</f>
        <v>NO</v>
      </c>
      <c r="AM586" s="30" t="str">
        <f>IF(SUM('Sales by Agent'!AK586:AM586)&gt;0,"YES","NO")</f>
        <v>NO</v>
      </c>
      <c r="AN586" s="30" t="str">
        <f>IF(SUM('Sales by Agent'!AL586:AN586)&gt;0,"YES","NO")</f>
        <v>YES</v>
      </c>
      <c r="AO586" s="30" t="str">
        <f>IF(SUM('Sales by Agent'!AM586:AO586)&gt;0,"YES","NO")</f>
        <v>YES</v>
      </c>
      <c r="AP586" s="30" t="str">
        <f>IF(SUM('Sales by Agent'!AN586:AP586)&gt;0,"YES","NO")</f>
        <v>YES</v>
      </c>
      <c r="AQ586" s="30" t="str">
        <f>IF(SUM('Sales by Agent'!AO586:AQ586)&gt;0,"YES","NO")</f>
        <v>YES</v>
      </c>
      <c r="AR586" s="30" t="str">
        <f>IF(SUM('Sales by Agent'!AP586:AR586)&gt;0,"YES","NO")</f>
        <v>YES</v>
      </c>
      <c r="AS586" s="30" t="str">
        <f>IF(SUM('Sales by Agent'!AQ586:AS586)&gt;0,"YES","NO")</f>
        <v>YES</v>
      </c>
      <c r="AT586" s="30" t="str">
        <f>IF(SUM('Sales by Agent'!AR586:AT586)&gt;0,"YES","NO")</f>
        <v>YES</v>
      </c>
      <c r="AU586" s="30" t="str">
        <f>IF(SUM('Sales by Agent'!AS586:AU586)&gt;0,"YES","NO")</f>
        <v>YES</v>
      </c>
      <c r="AV586" s="30" t="str">
        <f>IF(SUM('Sales by Agent'!AT586:AV586)&gt;0,"YES","NO")</f>
        <v>YES</v>
      </c>
      <c r="AW586" s="87"/>
      <c r="AX586" t="str">
        <f t="shared" si="101"/>
        <v>NO</v>
      </c>
      <c r="AY586" t="str">
        <f t="shared" si="102"/>
        <v>NO</v>
      </c>
      <c r="AZ586" t="str">
        <f t="shared" si="103"/>
        <v>NO</v>
      </c>
      <c r="BA586" t="str">
        <f t="shared" si="104"/>
        <v>NO</v>
      </c>
      <c r="BB586" t="str">
        <f t="shared" si="105"/>
        <v>NO</v>
      </c>
      <c r="BC586" t="str">
        <f t="shared" si="106"/>
        <v>NO</v>
      </c>
      <c r="BD586" t="str">
        <f t="shared" si="107"/>
        <v>NO</v>
      </c>
      <c r="BE586" t="str">
        <f t="shared" si="108"/>
        <v>NO</v>
      </c>
      <c r="BF586" t="str">
        <f t="shared" si="109"/>
        <v>NO</v>
      </c>
      <c r="BG586" t="str">
        <f t="shared" si="110"/>
        <v>NO</v>
      </c>
      <c r="BH586" t="str">
        <f t="shared" si="100"/>
        <v>NO</v>
      </c>
    </row>
    <row r="587" spans="1:60">
      <c r="A587" s="564" t="s">
        <v>1434</v>
      </c>
      <c r="B587" s="564" t="s">
        <v>2884</v>
      </c>
      <c r="C587" s="564" t="s">
        <v>775</v>
      </c>
      <c r="D587" s="564" t="s">
        <v>956</v>
      </c>
      <c r="E587" s="564" t="s">
        <v>1005</v>
      </c>
      <c r="F587" s="565">
        <v>10539107.4</v>
      </c>
      <c r="G587" s="86"/>
      <c r="H587" s="31"/>
      <c r="I587" s="30" t="str">
        <f>IF(SUM('Sales by Agent'!G587:I587)&gt;0,"YES","NO")</f>
        <v>NO</v>
      </c>
      <c r="J587" s="30" t="str">
        <f>IF(SUM('Sales by Agent'!H587:J587)&gt;0,"YES","NO")</f>
        <v>NO</v>
      </c>
      <c r="K587" s="30" t="str">
        <f>IF(SUM('Sales by Agent'!I587:K587)&gt;0,"YES","NO")</f>
        <v>NO</v>
      </c>
      <c r="L587" s="30" t="str">
        <f>IF(SUM('Sales by Agent'!J587:L587)&gt;0,"YES","NO")</f>
        <v>NO</v>
      </c>
      <c r="M587" s="30" t="str">
        <f>IF(SUM('Sales by Agent'!K587:M587)&gt;0,"YES","NO")</f>
        <v>NO</v>
      </c>
      <c r="N587" s="30" t="str">
        <f>IF(SUM('Sales by Agent'!L587:N587)&gt;0,"YES","NO")</f>
        <v>NO</v>
      </c>
      <c r="O587" s="30" t="str">
        <f>IF(SUM('Sales by Agent'!M587:O587)&gt;0,"YES","NO")</f>
        <v>NO</v>
      </c>
      <c r="P587" s="30" t="str">
        <f>IF(SUM('Sales by Agent'!N587:P587)&gt;0,"YES","NO")</f>
        <v>NO</v>
      </c>
      <c r="Q587" s="30" t="str">
        <f>IF(SUM('Sales by Agent'!O587:Q587)&gt;0,"YES","NO")</f>
        <v>NO</v>
      </c>
      <c r="R587" s="30" t="str">
        <f>IF(SUM('Sales by Agent'!P587:R587)&gt;0,"YES","NO")</f>
        <v>NO</v>
      </c>
      <c r="S587" s="30" t="str">
        <f>IF(SUM('Sales by Agent'!Q587:S587)&gt;0,"YES","NO")</f>
        <v>NO</v>
      </c>
      <c r="T587" s="30" t="str">
        <f>IF(SUM('Sales by Agent'!R587:T587)&gt;0,"YES","NO")</f>
        <v>NO</v>
      </c>
      <c r="U587" s="30" t="str">
        <f>IF(SUM('Sales by Agent'!S587:U587)&gt;0,"YES","NO")</f>
        <v>NO</v>
      </c>
      <c r="V587" s="30" t="str">
        <f>IF(SUM('Sales by Agent'!T587:V587)&gt;0,"YES","NO")</f>
        <v>NO</v>
      </c>
      <c r="W587" s="30" t="str">
        <f>IF(SUM('Sales by Agent'!U587:W587)&gt;0,"YES","NO")</f>
        <v>NO</v>
      </c>
      <c r="X587" s="30" t="str">
        <f>IF(SUM('Sales by Agent'!V587:X587)&gt;0,"YES","NO")</f>
        <v>NO</v>
      </c>
      <c r="Y587" s="30" t="str">
        <f>IF(SUM('Sales by Agent'!W587:Y587)&gt;0,"YES","NO")</f>
        <v>NO</v>
      </c>
      <c r="Z587" s="30" t="str">
        <f>IF(SUM('Sales by Agent'!X587:Z587)&gt;0,"YES","NO")</f>
        <v>NO</v>
      </c>
      <c r="AA587" s="30" t="str">
        <f>IF(SUM('Sales by Agent'!Y587:AA587)&gt;0,"YES","NO")</f>
        <v>NO</v>
      </c>
      <c r="AB587" s="30" t="str">
        <f>IF(SUM('Sales by Agent'!Z587:AB587)&gt;0,"YES","NO")</f>
        <v>NO</v>
      </c>
      <c r="AC587" s="30" t="str">
        <f>IF(SUM('Sales by Agent'!AA587:AC587)&gt;0,"YES","NO")</f>
        <v>NO</v>
      </c>
      <c r="AD587" s="30" t="str">
        <f>IF(SUM('Sales by Agent'!AB587:AD587)&gt;0,"YES","NO")</f>
        <v>NO</v>
      </c>
      <c r="AE587" s="30" t="str">
        <f>IF(SUM('Sales by Agent'!AC587:AE587)&gt;0,"YES","NO")</f>
        <v>NO</v>
      </c>
      <c r="AF587" s="30" t="str">
        <f>IF(SUM('Sales by Agent'!AD587:AF587)&gt;0,"YES","NO")</f>
        <v>NO</v>
      </c>
      <c r="AG587" s="30" t="str">
        <f>IF(SUM('Sales by Agent'!AE587:AG587)&gt;0,"YES","NO")</f>
        <v>NO</v>
      </c>
      <c r="AH587" s="30" t="str">
        <f>IF(SUM('Sales by Agent'!AF587:AH587)&gt;0,"YES","NO")</f>
        <v>NO</v>
      </c>
      <c r="AI587" s="30" t="str">
        <f>IF(SUM('Sales by Agent'!AG587:AI587)&gt;0,"YES","NO")</f>
        <v>NO</v>
      </c>
      <c r="AJ587" s="30" t="str">
        <f>IF(SUM('Sales by Agent'!AH587:AJ587)&gt;0,"YES","NO")</f>
        <v>NO</v>
      </c>
      <c r="AK587" s="30" t="str">
        <f>IF(SUM('Sales by Agent'!AI587:AK587)&gt;0,"YES","NO")</f>
        <v>NO</v>
      </c>
      <c r="AL587" s="30" t="str">
        <f>IF(SUM('Sales by Agent'!AJ587:AL587)&gt;0,"YES","NO")</f>
        <v>NO</v>
      </c>
      <c r="AM587" s="30" t="str">
        <f>IF(SUM('Sales by Agent'!AK587:AM587)&gt;0,"YES","NO")</f>
        <v>YES</v>
      </c>
      <c r="AN587" s="30" t="str">
        <f>IF(SUM('Sales by Agent'!AL587:AN587)&gt;0,"YES","NO")</f>
        <v>YES</v>
      </c>
      <c r="AO587" s="30" t="str">
        <f>IF(SUM('Sales by Agent'!AM587:AO587)&gt;0,"YES","NO")</f>
        <v>YES</v>
      </c>
      <c r="AP587" s="30" t="str">
        <f>IF(SUM('Sales by Agent'!AN587:AP587)&gt;0,"YES","NO")</f>
        <v>YES</v>
      </c>
      <c r="AQ587" s="30" t="str">
        <f>IF(SUM('Sales by Agent'!AO587:AQ587)&gt;0,"YES","NO")</f>
        <v>YES</v>
      </c>
      <c r="AR587" s="30" t="str">
        <f>IF(SUM('Sales by Agent'!AP587:AR587)&gt;0,"YES","NO")</f>
        <v>YES</v>
      </c>
      <c r="AS587" s="30" t="str">
        <f>IF(SUM('Sales by Agent'!AQ587:AS587)&gt;0,"YES","NO")</f>
        <v>YES</v>
      </c>
      <c r="AT587" s="30" t="str">
        <f>IF(SUM('Sales by Agent'!AR587:AT587)&gt;0,"YES","NO")</f>
        <v>YES</v>
      </c>
      <c r="AU587" s="30" t="str">
        <f>IF(SUM('Sales by Agent'!AS587:AU587)&gt;0,"YES","NO")</f>
        <v>YES</v>
      </c>
      <c r="AV587" s="30" t="str">
        <f>IF(SUM('Sales by Agent'!AT587:AV587)&gt;0,"YES","NO")</f>
        <v>YES</v>
      </c>
      <c r="AW587" s="87"/>
      <c r="AX587" t="str">
        <f t="shared" si="101"/>
        <v>NO</v>
      </c>
      <c r="AY587" t="str">
        <f t="shared" si="102"/>
        <v>NO</v>
      </c>
      <c r="AZ587" t="str">
        <f t="shared" si="103"/>
        <v>NO</v>
      </c>
      <c r="BA587" t="str">
        <f t="shared" si="104"/>
        <v>NO</v>
      </c>
      <c r="BB587" t="str">
        <f t="shared" si="105"/>
        <v>NO</v>
      </c>
      <c r="BC587" t="str">
        <f t="shared" si="106"/>
        <v>NO</v>
      </c>
      <c r="BD587" t="str">
        <f t="shared" si="107"/>
        <v>NO</v>
      </c>
      <c r="BE587" t="str">
        <f t="shared" si="108"/>
        <v>NO</v>
      </c>
      <c r="BF587" t="str">
        <f t="shared" si="109"/>
        <v>NO</v>
      </c>
      <c r="BG587" t="str">
        <f t="shared" si="110"/>
        <v>NO</v>
      </c>
      <c r="BH587" t="str">
        <f t="shared" si="100"/>
        <v>NO</v>
      </c>
    </row>
    <row r="588" spans="1:60">
      <c r="A588" s="564" t="s">
        <v>1467</v>
      </c>
      <c r="B588" s="564" t="s">
        <v>2885</v>
      </c>
      <c r="C588" s="564" t="s">
        <v>775</v>
      </c>
      <c r="D588" s="564" t="s">
        <v>956</v>
      </c>
      <c r="E588" s="564" t="s">
        <v>1005</v>
      </c>
      <c r="F588" s="565">
        <v>1017507.4</v>
      </c>
      <c r="G588" s="86"/>
      <c r="H588" s="86"/>
      <c r="I588" s="30" t="str">
        <f>IF(SUM('Sales by Agent'!G588:I588)&gt;0,"YES","NO")</f>
        <v>NO</v>
      </c>
      <c r="J588" s="30" t="str">
        <f>IF(SUM('Sales by Agent'!H588:J588)&gt;0,"YES","NO")</f>
        <v>NO</v>
      </c>
      <c r="K588" s="30" t="str">
        <f>IF(SUM('Sales by Agent'!I588:K588)&gt;0,"YES","NO")</f>
        <v>NO</v>
      </c>
      <c r="L588" s="30" t="str">
        <f>IF(SUM('Sales by Agent'!J588:L588)&gt;0,"YES","NO")</f>
        <v>NO</v>
      </c>
      <c r="M588" s="30" t="str">
        <f>IF(SUM('Sales by Agent'!K588:M588)&gt;0,"YES","NO")</f>
        <v>NO</v>
      </c>
      <c r="N588" s="30" t="str">
        <f>IF(SUM('Sales by Agent'!L588:N588)&gt;0,"YES","NO")</f>
        <v>NO</v>
      </c>
      <c r="O588" s="30" t="str">
        <f>IF(SUM('Sales by Agent'!M588:O588)&gt;0,"YES","NO")</f>
        <v>NO</v>
      </c>
      <c r="P588" s="30" t="str">
        <f>IF(SUM('Sales by Agent'!N588:P588)&gt;0,"YES","NO")</f>
        <v>NO</v>
      </c>
      <c r="Q588" s="30" t="str">
        <f>IF(SUM('Sales by Agent'!O588:Q588)&gt;0,"YES","NO")</f>
        <v>NO</v>
      </c>
      <c r="R588" s="30" t="str">
        <f>IF(SUM('Sales by Agent'!P588:R588)&gt;0,"YES","NO")</f>
        <v>NO</v>
      </c>
      <c r="S588" s="30" t="str">
        <f>IF(SUM('Sales by Agent'!Q588:S588)&gt;0,"YES","NO")</f>
        <v>NO</v>
      </c>
      <c r="T588" s="30" t="str">
        <f>IF(SUM('Sales by Agent'!R588:T588)&gt;0,"YES","NO")</f>
        <v>NO</v>
      </c>
      <c r="U588" s="30" t="str">
        <f>IF(SUM('Sales by Agent'!S588:U588)&gt;0,"YES","NO")</f>
        <v>NO</v>
      </c>
      <c r="V588" s="30" t="str">
        <f>IF(SUM('Sales by Agent'!T588:V588)&gt;0,"YES","NO")</f>
        <v>NO</v>
      </c>
      <c r="W588" s="30" t="str">
        <f>IF(SUM('Sales by Agent'!U588:W588)&gt;0,"YES","NO")</f>
        <v>NO</v>
      </c>
      <c r="X588" s="30" t="str">
        <f>IF(SUM('Sales by Agent'!V588:X588)&gt;0,"YES","NO")</f>
        <v>NO</v>
      </c>
      <c r="Y588" s="30" t="str">
        <f>IF(SUM('Sales by Agent'!W588:Y588)&gt;0,"YES","NO")</f>
        <v>NO</v>
      </c>
      <c r="Z588" s="30" t="str">
        <f>IF(SUM('Sales by Agent'!X588:Z588)&gt;0,"YES","NO")</f>
        <v>NO</v>
      </c>
      <c r="AA588" s="30" t="str">
        <f>IF(SUM('Sales by Agent'!Y588:AA588)&gt;0,"YES","NO")</f>
        <v>NO</v>
      </c>
      <c r="AB588" s="30" t="str">
        <f>IF(SUM('Sales by Agent'!Z588:AB588)&gt;0,"YES","NO")</f>
        <v>NO</v>
      </c>
      <c r="AC588" s="30" t="str">
        <f>IF(SUM('Sales by Agent'!AA588:AC588)&gt;0,"YES","NO")</f>
        <v>NO</v>
      </c>
      <c r="AD588" s="30" t="str">
        <f>IF(SUM('Sales by Agent'!AB588:AD588)&gt;0,"YES","NO")</f>
        <v>NO</v>
      </c>
      <c r="AE588" s="30" t="str">
        <f>IF(SUM('Sales by Agent'!AC588:AE588)&gt;0,"YES","NO")</f>
        <v>NO</v>
      </c>
      <c r="AF588" s="30" t="str">
        <f>IF(SUM('Sales by Agent'!AD588:AF588)&gt;0,"YES","NO")</f>
        <v>NO</v>
      </c>
      <c r="AG588" s="30" t="str">
        <f>IF(SUM('Sales by Agent'!AE588:AG588)&gt;0,"YES","NO")</f>
        <v>NO</v>
      </c>
      <c r="AH588" s="30" t="str">
        <f>IF(SUM('Sales by Agent'!AF588:AH588)&gt;0,"YES","NO")</f>
        <v>NO</v>
      </c>
      <c r="AI588" s="30" t="str">
        <f>IF(SUM('Sales by Agent'!AG588:AI588)&gt;0,"YES","NO")</f>
        <v>NO</v>
      </c>
      <c r="AJ588" s="30" t="str">
        <f>IF(SUM('Sales by Agent'!AH588:AJ588)&gt;0,"YES","NO")</f>
        <v>NO</v>
      </c>
      <c r="AK588" s="30" t="str">
        <f>IF(SUM('Sales by Agent'!AI588:AK588)&gt;0,"YES","NO")</f>
        <v>NO</v>
      </c>
      <c r="AL588" s="30" t="str">
        <f>IF(SUM('Sales by Agent'!AJ588:AL588)&gt;0,"YES","NO")</f>
        <v>NO</v>
      </c>
      <c r="AM588" s="30" t="str">
        <f>IF(SUM('Sales by Agent'!AK588:AM588)&gt;0,"YES","NO")</f>
        <v>NO</v>
      </c>
      <c r="AN588" s="30" t="str">
        <f>IF(SUM('Sales by Agent'!AL588:AN588)&gt;0,"YES","NO")</f>
        <v>YES</v>
      </c>
      <c r="AO588" s="30" t="str">
        <f>IF(SUM('Sales by Agent'!AM588:AO588)&gt;0,"YES","NO")</f>
        <v>YES</v>
      </c>
      <c r="AP588" s="30" t="str">
        <f>IF(SUM('Sales by Agent'!AN588:AP588)&gt;0,"YES","NO")</f>
        <v>YES</v>
      </c>
      <c r="AQ588" s="30" t="str">
        <f>IF(SUM('Sales by Agent'!AO588:AQ588)&gt;0,"YES","NO")</f>
        <v>YES</v>
      </c>
      <c r="AR588" s="30" t="str">
        <f>IF(SUM('Sales by Agent'!AP588:AR588)&gt;0,"YES","NO")</f>
        <v>YES</v>
      </c>
      <c r="AS588" s="30" t="str">
        <f>IF(SUM('Sales by Agent'!AQ588:AS588)&gt;0,"YES","NO")</f>
        <v>YES</v>
      </c>
      <c r="AT588" s="30" t="str">
        <f>IF(SUM('Sales by Agent'!AR588:AT588)&gt;0,"YES","NO")</f>
        <v>YES</v>
      </c>
      <c r="AU588" s="30" t="str">
        <f>IF(SUM('Sales by Agent'!AS588:AU588)&gt;0,"YES","NO")</f>
        <v>YES</v>
      </c>
      <c r="AV588" s="30" t="str">
        <f>IF(SUM('Sales by Agent'!AT588:AV588)&gt;0,"YES","NO")</f>
        <v>YES</v>
      </c>
      <c r="AW588" s="87"/>
      <c r="AX588" t="str">
        <f t="shared" si="101"/>
        <v>NO</v>
      </c>
      <c r="AY588" t="str">
        <f t="shared" si="102"/>
        <v>NO</v>
      </c>
      <c r="AZ588" t="str">
        <f t="shared" si="103"/>
        <v>NO</v>
      </c>
      <c r="BA588" t="str">
        <f t="shared" si="104"/>
        <v>NO</v>
      </c>
      <c r="BB588" t="str">
        <f t="shared" si="105"/>
        <v>NO</v>
      </c>
      <c r="BC588" t="str">
        <f t="shared" si="106"/>
        <v>NO</v>
      </c>
      <c r="BD588" t="str">
        <f t="shared" si="107"/>
        <v>NO</v>
      </c>
      <c r="BE588" t="str">
        <f t="shared" si="108"/>
        <v>NO</v>
      </c>
      <c r="BF588" t="str">
        <f t="shared" si="109"/>
        <v>NO</v>
      </c>
      <c r="BG588" t="str">
        <f t="shared" si="110"/>
        <v>NO</v>
      </c>
      <c r="BH588" t="str">
        <f t="shared" si="100"/>
        <v>NO</v>
      </c>
    </row>
    <row r="589" spans="1:60">
      <c r="A589" s="564" t="s">
        <v>815</v>
      </c>
      <c r="B589" s="564" t="s">
        <v>2886</v>
      </c>
      <c r="C589" s="564" t="s">
        <v>775</v>
      </c>
      <c r="D589" s="564" t="s">
        <v>956</v>
      </c>
      <c r="E589" s="564" t="s">
        <v>1005</v>
      </c>
      <c r="F589" s="565">
        <v>2016200</v>
      </c>
      <c r="G589" s="31"/>
      <c r="H589" s="31"/>
      <c r="I589" s="30" t="str">
        <f>IF(SUM('Sales by Agent'!G589:I589)&gt;0,"YES","NO")</f>
        <v>NO</v>
      </c>
      <c r="J589" s="30" t="str">
        <f>IF(SUM('Sales by Agent'!H589:J589)&gt;0,"YES","NO")</f>
        <v>NO</v>
      </c>
      <c r="K589" s="30" t="str">
        <f>IF(SUM('Sales by Agent'!I589:K589)&gt;0,"YES","NO")</f>
        <v>NO</v>
      </c>
      <c r="L589" s="30" t="str">
        <f>IF(SUM('Sales by Agent'!J589:L589)&gt;0,"YES","NO")</f>
        <v>NO</v>
      </c>
      <c r="M589" s="30" t="str">
        <f>IF(SUM('Sales by Agent'!K589:M589)&gt;0,"YES","NO")</f>
        <v>NO</v>
      </c>
      <c r="N589" s="30" t="str">
        <f>IF(SUM('Sales by Agent'!L589:N589)&gt;0,"YES","NO")</f>
        <v>NO</v>
      </c>
      <c r="O589" s="30" t="str">
        <f>IF(SUM('Sales by Agent'!M589:O589)&gt;0,"YES","NO")</f>
        <v>NO</v>
      </c>
      <c r="P589" s="30" t="str">
        <f>IF(SUM('Sales by Agent'!N589:P589)&gt;0,"YES","NO")</f>
        <v>NO</v>
      </c>
      <c r="Q589" s="30" t="str">
        <f>IF(SUM('Sales by Agent'!O589:Q589)&gt;0,"YES","NO")</f>
        <v>NO</v>
      </c>
      <c r="R589" s="30" t="str">
        <f>IF(SUM('Sales by Agent'!P589:R589)&gt;0,"YES","NO")</f>
        <v>NO</v>
      </c>
      <c r="S589" s="30" t="str">
        <f>IF(SUM('Sales by Agent'!Q589:S589)&gt;0,"YES","NO")</f>
        <v>NO</v>
      </c>
      <c r="T589" s="30" t="str">
        <f>IF(SUM('Sales by Agent'!R589:T589)&gt;0,"YES","NO")</f>
        <v>NO</v>
      </c>
      <c r="U589" s="30" t="str">
        <f>IF(SUM('Sales by Agent'!S589:U589)&gt;0,"YES","NO")</f>
        <v>NO</v>
      </c>
      <c r="V589" s="30" t="str">
        <f>IF(SUM('Sales by Agent'!T589:V589)&gt;0,"YES","NO")</f>
        <v>NO</v>
      </c>
      <c r="W589" s="30" t="str">
        <f>IF(SUM('Sales by Agent'!U589:W589)&gt;0,"YES","NO")</f>
        <v>NO</v>
      </c>
      <c r="X589" s="30" t="str">
        <f>IF(SUM('Sales by Agent'!V589:X589)&gt;0,"YES","NO")</f>
        <v>NO</v>
      </c>
      <c r="Y589" s="30" t="str">
        <f>IF(SUM('Sales by Agent'!W589:Y589)&gt;0,"YES","NO")</f>
        <v>NO</v>
      </c>
      <c r="Z589" s="30" t="str">
        <f>IF(SUM('Sales by Agent'!X589:Z589)&gt;0,"YES","NO")</f>
        <v>NO</v>
      </c>
      <c r="AA589" s="30" t="str">
        <f>IF(SUM('Sales by Agent'!Y589:AA589)&gt;0,"YES","NO")</f>
        <v>NO</v>
      </c>
      <c r="AB589" s="30" t="str">
        <f>IF(SUM('Sales by Agent'!Z589:AB589)&gt;0,"YES","NO")</f>
        <v>NO</v>
      </c>
      <c r="AC589" s="30" t="str">
        <f>IF(SUM('Sales by Agent'!AA589:AC589)&gt;0,"YES","NO")</f>
        <v>NO</v>
      </c>
      <c r="AD589" s="30" t="str">
        <f>IF(SUM('Sales by Agent'!AB589:AD589)&gt;0,"YES","NO")</f>
        <v>YES</v>
      </c>
      <c r="AE589" s="30" t="str">
        <f>IF(SUM('Sales by Agent'!AC589:AE589)&gt;0,"YES","NO")</f>
        <v>YES</v>
      </c>
      <c r="AF589" s="30" t="str">
        <f>IF(SUM('Sales by Agent'!AD589:AF589)&gt;0,"YES","NO")</f>
        <v>YES</v>
      </c>
      <c r="AG589" s="30" t="str">
        <f>IF(SUM('Sales by Agent'!AE589:AG589)&gt;0,"YES","NO")</f>
        <v>YES</v>
      </c>
      <c r="AH589" s="30" t="str">
        <f>IF(SUM('Sales by Agent'!AF589:AH589)&gt;0,"YES","NO")</f>
        <v>YES</v>
      </c>
      <c r="AI589" s="30" t="str">
        <f>IF(SUM('Sales by Agent'!AG589:AI589)&gt;0,"YES","NO")</f>
        <v>YES</v>
      </c>
      <c r="AJ589" s="30" t="str">
        <f>IF(SUM('Sales by Agent'!AH589:AJ589)&gt;0,"YES","NO")</f>
        <v>YES</v>
      </c>
      <c r="AK589" s="30" t="str">
        <f>IF(SUM('Sales by Agent'!AI589:AK589)&gt;0,"YES","NO")</f>
        <v>YES</v>
      </c>
      <c r="AL589" s="30" t="str">
        <f>IF(SUM('Sales by Agent'!AJ589:AL589)&gt;0,"YES","NO")</f>
        <v>YES</v>
      </c>
      <c r="AM589" s="30" t="str">
        <f>IF(SUM('Sales by Agent'!AK589:AM589)&gt;0,"YES","NO")</f>
        <v>YES</v>
      </c>
      <c r="AN589" s="30" t="str">
        <f>IF(SUM('Sales by Agent'!AL589:AN589)&gt;0,"YES","NO")</f>
        <v>YES</v>
      </c>
      <c r="AO589" s="30" t="str">
        <f>IF(SUM('Sales by Agent'!AM589:AO589)&gt;0,"YES","NO")</f>
        <v>YES</v>
      </c>
      <c r="AP589" s="30" t="str">
        <f>IF(SUM('Sales by Agent'!AN589:AP589)&gt;0,"YES","NO")</f>
        <v>YES</v>
      </c>
      <c r="AQ589" s="30" t="str">
        <f>IF(SUM('Sales by Agent'!AO589:AQ589)&gt;0,"YES","NO")</f>
        <v>YES</v>
      </c>
      <c r="AR589" s="30" t="str">
        <f>IF(SUM('Sales by Agent'!AP589:AR589)&gt;0,"YES","NO")</f>
        <v>NO</v>
      </c>
      <c r="AS589" s="30" t="str">
        <f>IF(SUM('Sales by Agent'!AQ589:AS589)&gt;0,"YES","NO")</f>
        <v>NO</v>
      </c>
      <c r="AT589" s="30" t="str">
        <f>IF(SUM('Sales by Agent'!AR589:AT589)&gt;0,"YES","NO")</f>
        <v>NO</v>
      </c>
      <c r="AU589" s="30" t="str">
        <f>IF(SUM('Sales by Agent'!AS589:AU589)&gt;0,"YES","NO")</f>
        <v>NO</v>
      </c>
      <c r="AV589" s="30" t="str">
        <f>IF(SUM('Sales by Agent'!AT589:AV589)&gt;0,"YES","NO")</f>
        <v>NO</v>
      </c>
      <c r="AW589" s="87"/>
      <c r="AX589" t="str">
        <f t="shared" si="101"/>
        <v>NO</v>
      </c>
      <c r="AY589" t="str">
        <f t="shared" si="102"/>
        <v>NO</v>
      </c>
      <c r="AZ589" t="str">
        <f t="shared" si="103"/>
        <v>NO</v>
      </c>
      <c r="BA589" t="str">
        <f t="shared" si="104"/>
        <v>NO</v>
      </c>
      <c r="BB589" t="str">
        <f t="shared" si="105"/>
        <v>NO</v>
      </c>
      <c r="BC589" t="str">
        <f t="shared" si="106"/>
        <v>NO</v>
      </c>
      <c r="BD589" t="str">
        <f t="shared" si="107"/>
        <v>NO</v>
      </c>
      <c r="BE589" t="str">
        <f t="shared" si="108"/>
        <v>NO</v>
      </c>
      <c r="BF589" t="str">
        <f t="shared" si="109"/>
        <v>NO</v>
      </c>
      <c r="BG589" t="str">
        <f t="shared" si="110"/>
        <v>NO</v>
      </c>
      <c r="BH589" t="str">
        <f t="shared" si="100"/>
        <v>NO</v>
      </c>
    </row>
    <row r="590" spans="1:60">
      <c r="A590" s="564" t="s">
        <v>849</v>
      </c>
      <c r="B590" s="564" t="s">
        <v>2887</v>
      </c>
      <c r="C590" s="564" t="s">
        <v>775</v>
      </c>
      <c r="D590" s="564" t="s">
        <v>956</v>
      </c>
      <c r="E590" s="564" t="s">
        <v>1005</v>
      </c>
      <c r="F590" s="565">
        <v>207000</v>
      </c>
      <c r="G590" s="87"/>
      <c r="H590" s="87"/>
      <c r="I590" s="30" t="str">
        <f>IF(SUM('Sales by Agent'!G590:I590)&gt;0,"YES","NO")</f>
        <v>NO</v>
      </c>
      <c r="J590" s="30" t="str">
        <f>IF(SUM('Sales by Agent'!H590:J590)&gt;0,"YES","NO")</f>
        <v>NO</v>
      </c>
      <c r="K590" s="30" t="str">
        <f>IF(SUM('Sales by Agent'!I590:K590)&gt;0,"YES","NO")</f>
        <v>NO</v>
      </c>
      <c r="L590" s="30" t="str">
        <f>IF(SUM('Sales by Agent'!J590:L590)&gt;0,"YES","NO")</f>
        <v>NO</v>
      </c>
      <c r="M590" s="30" t="str">
        <f>IF(SUM('Sales by Agent'!K590:M590)&gt;0,"YES","NO")</f>
        <v>NO</v>
      </c>
      <c r="N590" s="30" t="str">
        <f>IF(SUM('Sales by Agent'!L590:N590)&gt;0,"YES","NO")</f>
        <v>NO</v>
      </c>
      <c r="O590" s="30" t="str">
        <f>IF(SUM('Sales by Agent'!M590:O590)&gt;0,"YES","NO")</f>
        <v>NO</v>
      </c>
      <c r="P590" s="30" t="str">
        <f>IF(SUM('Sales by Agent'!N590:P590)&gt;0,"YES","NO")</f>
        <v>NO</v>
      </c>
      <c r="Q590" s="30" t="str">
        <f>IF(SUM('Sales by Agent'!O590:Q590)&gt;0,"YES","NO")</f>
        <v>NO</v>
      </c>
      <c r="R590" s="30" t="str">
        <f>IF(SUM('Sales by Agent'!P590:R590)&gt;0,"YES","NO")</f>
        <v>NO</v>
      </c>
      <c r="S590" s="30" t="str">
        <f>IF(SUM('Sales by Agent'!Q590:S590)&gt;0,"YES","NO")</f>
        <v>NO</v>
      </c>
      <c r="T590" s="30" t="str">
        <f>IF(SUM('Sales by Agent'!R590:T590)&gt;0,"YES","NO")</f>
        <v>NO</v>
      </c>
      <c r="U590" s="30" t="str">
        <f>IF(SUM('Sales by Agent'!S590:U590)&gt;0,"YES","NO")</f>
        <v>NO</v>
      </c>
      <c r="V590" s="30" t="str">
        <f>IF(SUM('Sales by Agent'!T590:V590)&gt;0,"YES","NO")</f>
        <v>NO</v>
      </c>
      <c r="W590" s="30" t="str">
        <f>IF(SUM('Sales by Agent'!U590:W590)&gt;0,"YES","NO")</f>
        <v>NO</v>
      </c>
      <c r="X590" s="30" t="str">
        <f>IF(SUM('Sales by Agent'!V590:X590)&gt;0,"YES","NO")</f>
        <v>NO</v>
      </c>
      <c r="Y590" s="30" t="str">
        <f>IF(SUM('Sales by Agent'!W590:Y590)&gt;0,"YES","NO")</f>
        <v>NO</v>
      </c>
      <c r="Z590" s="30" t="str">
        <f>IF(SUM('Sales by Agent'!X590:Z590)&gt;0,"YES","NO")</f>
        <v>NO</v>
      </c>
      <c r="AA590" s="30" t="str">
        <f>IF(SUM('Sales by Agent'!Y590:AA590)&gt;0,"YES","NO")</f>
        <v>NO</v>
      </c>
      <c r="AB590" s="30" t="str">
        <f>IF(SUM('Sales by Agent'!Z590:AB590)&gt;0,"YES","NO")</f>
        <v>NO</v>
      </c>
      <c r="AC590" s="30" t="str">
        <f>IF(SUM('Sales by Agent'!AA590:AC590)&gt;0,"YES","NO")</f>
        <v>NO</v>
      </c>
      <c r="AD590" s="30" t="str">
        <f>IF(SUM('Sales by Agent'!AB590:AD590)&gt;0,"YES","NO")</f>
        <v>NO</v>
      </c>
      <c r="AE590" s="30" t="str">
        <f>IF(SUM('Sales by Agent'!AC590:AE590)&gt;0,"YES","NO")</f>
        <v>NO</v>
      </c>
      <c r="AF590" s="30" t="str">
        <f>IF(SUM('Sales by Agent'!AD590:AF590)&gt;0,"YES","NO")</f>
        <v>NO</v>
      </c>
      <c r="AG590" s="30" t="str">
        <f>IF(SUM('Sales by Agent'!AE590:AG590)&gt;0,"YES","NO")</f>
        <v>YES</v>
      </c>
      <c r="AH590" s="30" t="str">
        <f>IF(SUM('Sales by Agent'!AF590:AH590)&gt;0,"YES","NO")</f>
        <v>YES</v>
      </c>
      <c r="AI590" s="30" t="str">
        <f>IF(SUM('Sales by Agent'!AG590:AI590)&gt;0,"YES","NO")</f>
        <v>YES</v>
      </c>
      <c r="AJ590" s="30" t="str">
        <f>IF(SUM('Sales by Agent'!AH590:AJ590)&gt;0,"YES","NO")</f>
        <v>NO</v>
      </c>
      <c r="AK590" s="30" t="str">
        <f>IF(SUM('Sales by Agent'!AI590:AK590)&gt;0,"YES","NO")</f>
        <v>NO</v>
      </c>
      <c r="AL590" s="30" t="str">
        <f>IF(SUM('Sales by Agent'!AJ590:AL590)&gt;0,"YES","NO")</f>
        <v>NO</v>
      </c>
      <c r="AM590" s="30" t="str">
        <f>IF(SUM('Sales by Agent'!AK590:AM590)&gt;0,"YES","NO")</f>
        <v>NO</v>
      </c>
      <c r="AN590" s="30" t="str">
        <f>IF(SUM('Sales by Agent'!AL590:AN590)&gt;0,"YES","NO")</f>
        <v>NO</v>
      </c>
      <c r="AO590" s="30" t="str">
        <f>IF(SUM('Sales by Agent'!AM590:AO590)&gt;0,"YES","NO")</f>
        <v>NO</v>
      </c>
      <c r="AP590" s="30" t="str">
        <f>IF(SUM('Sales by Agent'!AN590:AP590)&gt;0,"YES","NO")</f>
        <v>NO</v>
      </c>
      <c r="AQ590" s="30" t="str">
        <f>IF(SUM('Sales by Agent'!AO590:AQ590)&gt;0,"YES","NO")</f>
        <v>NO</v>
      </c>
      <c r="AR590" s="30" t="str">
        <f>IF(SUM('Sales by Agent'!AP590:AR590)&gt;0,"YES","NO")</f>
        <v>NO</v>
      </c>
      <c r="AS590" s="30" t="str">
        <f>IF(SUM('Sales by Agent'!AQ590:AS590)&gt;0,"YES","NO")</f>
        <v>NO</v>
      </c>
      <c r="AT590" s="30" t="str">
        <f>IF(SUM('Sales by Agent'!AR590:AT590)&gt;0,"YES","NO")</f>
        <v>NO</v>
      </c>
      <c r="AU590" s="30" t="str">
        <f>IF(SUM('Sales by Agent'!AS590:AU590)&gt;0,"YES","NO")</f>
        <v>NO</v>
      </c>
      <c r="AV590" s="30" t="str">
        <f>IF(SUM('Sales by Agent'!AT590:AV590)&gt;0,"YES","NO")</f>
        <v>NO</v>
      </c>
      <c r="AW590" s="87"/>
      <c r="AX590" t="str">
        <f t="shared" si="101"/>
        <v>NO</v>
      </c>
      <c r="AY590" t="str">
        <f t="shared" si="102"/>
        <v>NO</v>
      </c>
      <c r="AZ590" t="str">
        <f t="shared" si="103"/>
        <v>NO</v>
      </c>
      <c r="BA590" t="str">
        <f t="shared" si="104"/>
        <v>NO</v>
      </c>
      <c r="BB590" t="str">
        <f t="shared" si="105"/>
        <v>NO</v>
      </c>
      <c r="BC590" t="str">
        <f t="shared" si="106"/>
        <v>NEW INACTIVE</v>
      </c>
      <c r="BD590" t="str">
        <f t="shared" si="107"/>
        <v>NO</v>
      </c>
      <c r="BE590" t="str">
        <f t="shared" si="108"/>
        <v>NO</v>
      </c>
      <c r="BF590" t="str">
        <f t="shared" si="109"/>
        <v>NO</v>
      </c>
      <c r="BG590" t="str">
        <f t="shared" si="110"/>
        <v>NO</v>
      </c>
      <c r="BH590" t="str">
        <f t="shared" si="100"/>
        <v>NO</v>
      </c>
    </row>
    <row r="591" spans="1:60">
      <c r="A591" s="564" t="s">
        <v>814</v>
      </c>
      <c r="B591" s="564" t="s">
        <v>2888</v>
      </c>
      <c r="C591" s="564" t="s">
        <v>775</v>
      </c>
      <c r="D591" s="564" t="s">
        <v>956</v>
      </c>
      <c r="E591" s="564" t="s">
        <v>1005</v>
      </c>
      <c r="F591" s="565">
        <v>1420450</v>
      </c>
      <c r="G591" s="31"/>
      <c r="H591" s="31"/>
      <c r="I591" s="30" t="str">
        <f>IF(SUM('Sales by Agent'!G591:I591)&gt;0,"YES","NO")</f>
        <v>NO</v>
      </c>
      <c r="J591" s="30" t="str">
        <f>IF(SUM('Sales by Agent'!H591:J591)&gt;0,"YES","NO")</f>
        <v>NO</v>
      </c>
      <c r="K591" s="30" t="str">
        <f>IF(SUM('Sales by Agent'!I591:K591)&gt;0,"YES","NO")</f>
        <v>NO</v>
      </c>
      <c r="L591" s="30" t="str">
        <f>IF(SUM('Sales by Agent'!J591:L591)&gt;0,"YES","NO")</f>
        <v>NO</v>
      </c>
      <c r="M591" s="30" t="str">
        <f>IF(SUM('Sales by Agent'!K591:M591)&gt;0,"YES","NO")</f>
        <v>NO</v>
      </c>
      <c r="N591" s="30" t="str">
        <f>IF(SUM('Sales by Agent'!L591:N591)&gt;0,"YES","NO")</f>
        <v>NO</v>
      </c>
      <c r="O591" s="30" t="str">
        <f>IF(SUM('Sales by Agent'!M591:O591)&gt;0,"YES","NO")</f>
        <v>NO</v>
      </c>
      <c r="P591" s="30" t="str">
        <f>IF(SUM('Sales by Agent'!N591:P591)&gt;0,"YES","NO")</f>
        <v>NO</v>
      </c>
      <c r="Q591" s="30" t="str">
        <f>IF(SUM('Sales by Agent'!O591:Q591)&gt;0,"YES","NO")</f>
        <v>NO</v>
      </c>
      <c r="R591" s="30" t="str">
        <f>IF(SUM('Sales by Agent'!P591:R591)&gt;0,"YES","NO")</f>
        <v>NO</v>
      </c>
      <c r="S591" s="30" t="str">
        <f>IF(SUM('Sales by Agent'!Q591:S591)&gt;0,"YES","NO")</f>
        <v>NO</v>
      </c>
      <c r="T591" s="30" t="str">
        <f>IF(SUM('Sales by Agent'!R591:T591)&gt;0,"YES","NO")</f>
        <v>NO</v>
      </c>
      <c r="U591" s="30" t="str">
        <f>IF(SUM('Sales by Agent'!S591:U591)&gt;0,"YES","NO")</f>
        <v>NO</v>
      </c>
      <c r="V591" s="30" t="str">
        <f>IF(SUM('Sales by Agent'!T591:V591)&gt;0,"YES","NO")</f>
        <v>NO</v>
      </c>
      <c r="W591" s="30" t="str">
        <f>IF(SUM('Sales by Agent'!U591:W591)&gt;0,"YES","NO")</f>
        <v>NO</v>
      </c>
      <c r="X591" s="30" t="str">
        <f>IF(SUM('Sales by Agent'!V591:X591)&gt;0,"YES","NO")</f>
        <v>NO</v>
      </c>
      <c r="Y591" s="30" t="str">
        <f>IF(SUM('Sales by Agent'!W591:Y591)&gt;0,"YES","NO")</f>
        <v>NO</v>
      </c>
      <c r="Z591" s="30" t="str">
        <f>IF(SUM('Sales by Agent'!X591:Z591)&gt;0,"YES","NO")</f>
        <v>NO</v>
      </c>
      <c r="AA591" s="30" t="str">
        <f>IF(SUM('Sales by Agent'!Y591:AA591)&gt;0,"YES","NO")</f>
        <v>NO</v>
      </c>
      <c r="AB591" s="30" t="str">
        <f>IF(SUM('Sales by Agent'!Z591:AB591)&gt;0,"YES","NO")</f>
        <v>NO</v>
      </c>
      <c r="AC591" s="30" t="str">
        <f>IF(SUM('Sales by Agent'!AA591:AC591)&gt;0,"YES","NO")</f>
        <v>NO</v>
      </c>
      <c r="AD591" s="30" t="str">
        <f>IF(SUM('Sales by Agent'!AB591:AD591)&gt;0,"YES","NO")</f>
        <v>YES</v>
      </c>
      <c r="AE591" s="30" t="str">
        <f>IF(SUM('Sales by Agent'!AC591:AE591)&gt;0,"YES","NO")</f>
        <v>YES</v>
      </c>
      <c r="AF591" s="30" t="str">
        <f>IF(SUM('Sales by Agent'!AD591:AF591)&gt;0,"YES","NO")</f>
        <v>YES</v>
      </c>
      <c r="AG591" s="30" t="str">
        <f>IF(SUM('Sales by Agent'!AE591:AG591)&gt;0,"YES","NO")</f>
        <v>YES</v>
      </c>
      <c r="AH591" s="30" t="str">
        <f>IF(SUM('Sales by Agent'!AF591:AH591)&gt;0,"YES","NO")</f>
        <v>YES</v>
      </c>
      <c r="AI591" s="30" t="str">
        <f>IF(SUM('Sales by Agent'!AG591:AI591)&gt;0,"YES","NO")</f>
        <v>YES</v>
      </c>
      <c r="AJ591" s="30" t="str">
        <f>IF(SUM('Sales by Agent'!AH591:AJ591)&gt;0,"YES","NO")</f>
        <v>YES</v>
      </c>
      <c r="AK591" s="30" t="str">
        <f>IF(SUM('Sales by Agent'!AI591:AK591)&gt;0,"YES","NO")</f>
        <v>YES</v>
      </c>
      <c r="AL591" s="30" t="str">
        <f>IF(SUM('Sales by Agent'!AJ591:AL591)&gt;0,"YES","NO")</f>
        <v>YES</v>
      </c>
      <c r="AM591" s="30" t="str">
        <f>IF(SUM('Sales by Agent'!AK591:AM591)&gt;0,"YES","NO")</f>
        <v>YES</v>
      </c>
      <c r="AN591" s="30" t="str">
        <f>IF(SUM('Sales by Agent'!AL591:AN591)&gt;0,"YES","NO")</f>
        <v>YES</v>
      </c>
      <c r="AO591" s="30" t="str">
        <f>IF(SUM('Sales by Agent'!AM591:AO591)&gt;0,"YES","NO")</f>
        <v>YES</v>
      </c>
      <c r="AP591" s="30" t="str">
        <f>IF(SUM('Sales by Agent'!AN591:AP591)&gt;0,"YES","NO")</f>
        <v>YES</v>
      </c>
      <c r="AQ591" s="30" t="str">
        <f>IF(SUM('Sales by Agent'!AO591:AQ591)&gt;0,"YES","NO")</f>
        <v>YES</v>
      </c>
      <c r="AR591" s="30" t="str">
        <f>IF(SUM('Sales by Agent'!AP591:AR591)&gt;0,"YES","NO")</f>
        <v>YES</v>
      </c>
      <c r="AS591" s="30" t="str">
        <f>IF(SUM('Sales by Agent'!AQ591:AS591)&gt;0,"YES","NO")</f>
        <v>YES</v>
      </c>
      <c r="AT591" s="30" t="str">
        <f>IF(SUM('Sales by Agent'!AR591:AT591)&gt;0,"YES","NO")</f>
        <v>YES</v>
      </c>
      <c r="AU591" s="30" t="str">
        <f>IF(SUM('Sales by Agent'!AS591:AU591)&gt;0,"YES","NO")</f>
        <v>YES</v>
      </c>
      <c r="AV591" s="30" t="str">
        <f>IF(SUM('Sales by Agent'!AT591:AV591)&gt;0,"YES","NO")</f>
        <v>YES</v>
      </c>
      <c r="AW591" s="87"/>
      <c r="AX591" t="str">
        <f t="shared" si="101"/>
        <v>NO</v>
      </c>
      <c r="AY591" t="str">
        <f t="shared" si="102"/>
        <v>NO</v>
      </c>
      <c r="AZ591" t="str">
        <f t="shared" si="103"/>
        <v>NO</v>
      </c>
      <c r="BA591" t="str">
        <f t="shared" si="104"/>
        <v>NO</v>
      </c>
      <c r="BB591" t="str">
        <f t="shared" si="105"/>
        <v>NO</v>
      </c>
      <c r="BC591" t="str">
        <f t="shared" si="106"/>
        <v>NO</v>
      </c>
      <c r="BD591" t="str">
        <f t="shared" si="107"/>
        <v>NO</v>
      </c>
      <c r="BE591" t="str">
        <f t="shared" si="108"/>
        <v>NO</v>
      </c>
      <c r="BF591" t="str">
        <f t="shared" si="109"/>
        <v>NO</v>
      </c>
      <c r="BG591" t="str">
        <f t="shared" si="110"/>
        <v>NO</v>
      </c>
      <c r="BH591" t="str">
        <f t="shared" si="100"/>
        <v>NO</v>
      </c>
    </row>
    <row r="592" spans="1:60">
      <c r="A592" s="564" t="s">
        <v>894</v>
      </c>
      <c r="B592" s="564" t="s">
        <v>2889</v>
      </c>
      <c r="C592" s="564" t="s">
        <v>775</v>
      </c>
      <c r="D592" s="564" t="s">
        <v>956</v>
      </c>
      <c r="E592" s="564" t="s">
        <v>1005</v>
      </c>
      <c r="F592" s="565">
        <v>267250</v>
      </c>
      <c r="G592" s="31"/>
      <c r="H592" s="87"/>
      <c r="I592" s="30" t="str">
        <f>IF(SUM('Sales by Agent'!G592:I592)&gt;0,"YES","NO")</f>
        <v>NO</v>
      </c>
      <c r="J592" s="30" t="str">
        <f>IF(SUM('Sales by Agent'!H592:J592)&gt;0,"YES","NO")</f>
        <v>NO</v>
      </c>
      <c r="K592" s="30" t="str">
        <f>IF(SUM('Sales by Agent'!I592:K592)&gt;0,"YES","NO")</f>
        <v>NO</v>
      </c>
      <c r="L592" s="30" t="str">
        <f>IF(SUM('Sales by Agent'!J592:L592)&gt;0,"YES","NO")</f>
        <v>NO</v>
      </c>
      <c r="M592" s="30" t="str">
        <f>IF(SUM('Sales by Agent'!K592:M592)&gt;0,"YES","NO")</f>
        <v>NO</v>
      </c>
      <c r="N592" s="30" t="str">
        <f>IF(SUM('Sales by Agent'!L592:N592)&gt;0,"YES","NO")</f>
        <v>NO</v>
      </c>
      <c r="O592" s="30" t="str">
        <f>IF(SUM('Sales by Agent'!M592:O592)&gt;0,"YES","NO")</f>
        <v>NO</v>
      </c>
      <c r="P592" s="30" t="str">
        <f>IF(SUM('Sales by Agent'!N592:P592)&gt;0,"YES","NO")</f>
        <v>NO</v>
      </c>
      <c r="Q592" s="30" t="str">
        <f>IF(SUM('Sales by Agent'!O592:Q592)&gt;0,"YES","NO")</f>
        <v>NO</v>
      </c>
      <c r="R592" s="30" t="str">
        <f>IF(SUM('Sales by Agent'!P592:R592)&gt;0,"YES","NO")</f>
        <v>NO</v>
      </c>
      <c r="S592" s="30" t="str">
        <f>IF(SUM('Sales by Agent'!Q592:S592)&gt;0,"YES","NO")</f>
        <v>NO</v>
      </c>
      <c r="T592" s="30" t="str">
        <f>IF(SUM('Sales by Agent'!R592:T592)&gt;0,"YES","NO")</f>
        <v>NO</v>
      </c>
      <c r="U592" s="30" t="str">
        <f>IF(SUM('Sales by Agent'!S592:U592)&gt;0,"YES","NO")</f>
        <v>NO</v>
      </c>
      <c r="V592" s="30" t="str">
        <f>IF(SUM('Sales by Agent'!T592:V592)&gt;0,"YES","NO")</f>
        <v>NO</v>
      </c>
      <c r="W592" s="30" t="str">
        <f>IF(SUM('Sales by Agent'!U592:W592)&gt;0,"YES","NO")</f>
        <v>NO</v>
      </c>
      <c r="X592" s="30" t="str">
        <f>IF(SUM('Sales by Agent'!V592:X592)&gt;0,"YES","NO")</f>
        <v>NO</v>
      </c>
      <c r="Y592" s="30" t="str">
        <f>IF(SUM('Sales by Agent'!W592:Y592)&gt;0,"YES","NO")</f>
        <v>NO</v>
      </c>
      <c r="Z592" s="30" t="str">
        <f>IF(SUM('Sales by Agent'!X592:Z592)&gt;0,"YES","NO")</f>
        <v>NO</v>
      </c>
      <c r="AA592" s="30" t="str">
        <f>IF(SUM('Sales by Agent'!Y592:AA592)&gt;0,"YES","NO")</f>
        <v>NO</v>
      </c>
      <c r="AB592" s="30" t="str">
        <f>IF(SUM('Sales by Agent'!Z592:AB592)&gt;0,"YES","NO")</f>
        <v>NO</v>
      </c>
      <c r="AC592" s="30" t="str">
        <f>IF(SUM('Sales by Agent'!AA592:AC592)&gt;0,"YES","NO")</f>
        <v>NO</v>
      </c>
      <c r="AD592" s="30" t="str">
        <f>IF(SUM('Sales by Agent'!AB592:AD592)&gt;0,"YES","NO")</f>
        <v>NO</v>
      </c>
      <c r="AE592" s="30" t="str">
        <f>IF(SUM('Sales by Agent'!AC592:AE592)&gt;0,"YES","NO")</f>
        <v>NO</v>
      </c>
      <c r="AF592" s="30" t="str">
        <f>IF(SUM('Sales by Agent'!AD592:AF592)&gt;0,"YES","NO")</f>
        <v>NO</v>
      </c>
      <c r="AG592" s="30" t="str">
        <f>IF(SUM('Sales by Agent'!AE592:AG592)&gt;0,"YES","NO")</f>
        <v>YES</v>
      </c>
      <c r="AH592" s="30" t="str">
        <f>IF(SUM('Sales by Agent'!AF592:AH592)&gt;0,"YES","NO")</f>
        <v>YES</v>
      </c>
      <c r="AI592" s="30" t="str">
        <f>IF(SUM('Sales by Agent'!AG592:AI592)&gt;0,"YES","NO")</f>
        <v>YES</v>
      </c>
      <c r="AJ592" s="30" t="str">
        <f>IF(SUM('Sales by Agent'!AH592:AJ592)&gt;0,"YES","NO")</f>
        <v>NO</v>
      </c>
      <c r="AK592" s="30" t="str">
        <f>IF(SUM('Sales by Agent'!AI592:AK592)&gt;0,"YES","NO")</f>
        <v>NO</v>
      </c>
      <c r="AL592" s="30" t="str">
        <f>IF(SUM('Sales by Agent'!AJ592:AL592)&gt;0,"YES","NO")</f>
        <v>NO</v>
      </c>
      <c r="AM592" s="30" t="str">
        <f>IF(SUM('Sales by Agent'!AK592:AM592)&gt;0,"YES","NO")</f>
        <v>NO</v>
      </c>
      <c r="AN592" s="30" t="str">
        <f>IF(SUM('Sales by Agent'!AL592:AN592)&gt;0,"YES","NO")</f>
        <v>NO</v>
      </c>
      <c r="AO592" s="30" t="str">
        <f>IF(SUM('Sales by Agent'!AM592:AO592)&gt;0,"YES","NO")</f>
        <v>NO</v>
      </c>
      <c r="AP592" s="30" t="str">
        <f>IF(SUM('Sales by Agent'!AN592:AP592)&gt;0,"YES","NO")</f>
        <v>NO</v>
      </c>
      <c r="AQ592" s="30" t="str">
        <f>IF(SUM('Sales by Agent'!AO592:AQ592)&gt;0,"YES","NO")</f>
        <v>YES</v>
      </c>
      <c r="AR592" s="30" t="str">
        <f>IF(SUM('Sales by Agent'!AP592:AR592)&gt;0,"YES","NO")</f>
        <v>YES</v>
      </c>
      <c r="AS592" s="30" t="str">
        <f>IF(SUM('Sales by Agent'!AQ592:AS592)&gt;0,"YES","NO")</f>
        <v>YES</v>
      </c>
      <c r="AT592" s="30" t="str">
        <f>IF(SUM('Sales by Agent'!AR592:AT592)&gt;0,"YES","NO")</f>
        <v>YES</v>
      </c>
      <c r="AU592" s="30" t="str">
        <f>IF(SUM('Sales by Agent'!AS592:AU592)&gt;0,"YES","NO")</f>
        <v>YES</v>
      </c>
      <c r="AV592" s="30" t="str">
        <f>IF(SUM('Sales by Agent'!AT592:AV592)&gt;0,"YES","NO")</f>
        <v>YES</v>
      </c>
      <c r="AW592" s="87"/>
      <c r="AX592" t="str">
        <f t="shared" si="101"/>
        <v>NO</v>
      </c>
      <c r="AY592" t="str">
        <f t="shared" si="102"/>
        <v>NO</v>
      </c>
      <c r="AZ592" t="str">
        <f t="shared" si="103"/>
        <v>NO</v>
      </c>
      <c r="BA592" t="str">
        <f t="shared" si="104"/>
        <v>NO</v>
      </c>
      <c r="BB592" t="str">
        <f t="shared" si="105"/>
        <v>NO</v>
      </c>
      <c r="BC592" t="str">
        <f t="shared" si="106"/>
        <v>NEW INACTIVE</v>
      </c>
      <c r="BD592" t="str">
        <f t="shared" si="107"/>
        <v>NO</v>
      </c>
      <c r="BE592" t="str">
        <f t="shared" si="108"/>
        <v>NO</v>
      </c>
      <c r="BF592" t="str">
        <f t="shared" si="109"/>
        <v>NO</v>
      </c>
      <c r="BG592" t="str">
        <f t="shared" si="110"/>
        <v>NO</v>
      </c>
      <c r="BH592" t="str">
        <f t="shared" si="100"/>
        <v>NO</v>
      </c>
    </row>
    <row r="593" spans="1:60">
      <c r="A593" s="564" t="s">
        <v>882</v>
      </c>
      <c r="B593" s="564" t="s">
        <v>2890</v>
      </c>
      <c r="C593" s="564" t="s">
        <v>775</v>
      </c>
      <c r="D593" s="564" t="s">
        <v>956</v>
      </c>
      <c r="E593" s="564" t="s">
        <v>1005</v>
      </c>
      <c r="F593" s="565">
        <v>703200</v>
      </c>
      <c r="G593" s="31"/>
      <c r="H593" s="31"/>
      <c r="I593" s="30" t="str">
        <f>IF(SUM('Sales by Agent'!G593:I593)&gt;0,"YES","NO")</f>
        <v>NO</v>
      </c>
      <c r="J593" s="30" t="str">
        <f>IF(SUM('Sales by Agent'!H593:J593)&gt;0,"YES","NO")</f>
        <v>NO</v>
      </c>
      <c r="K593" s="30" t="str">
        <f>IF(SUM('Sales by Agent'!I593:K593)&gt;0,"YES","NO")</f>
        <v>NO</v>
      </c>
      <c r="L593" s="30" t="str">
        <f>IF(SUM('Sales by Agent'!J593:L593)&gt;0,"YES","NO")</f>
        <v>NO</v>
      </c>
      <c r="M593" s="30" t="str">
        <f>IF(SUM('Sales by Agent'!K593:M593)&gt;0,"YES","NO")</f>
        <v>NO</v>
      </c>
      <c r="N593" s="30" t="str">
        <f>IF(SUM('Sales by Agent'!L593:N593)&gt;0,"YES","NO")</f>
        <v>NO</v>
      </c>
      <c r="O593" s="30" t="str">
        <f>IF(SUM('Sales by Agent'!M593:O593)&gt;0,"YES","NO")</f>
        <v>NO</v>
      </c>
      <c r="P593" s="30" t="str">
        <f>IF(SUM('Sales by Agent'!N593:P593)&gt;0,"YES","NO")</f>
        <v>NO</v>
      </c>
      <c r="Q593" s="30" t="str">
        <f>IF(SUM('Sales by Agent'!O593:Q593)&gt;0,"YES","NO")</f>
        <v>NO</v>
      </c>
      <c r="R593" s="30" t="str">
        <f>IF(SUM('Sales by Agent'!P593:R593)&gt;0,"YES","NO")</f>
        <v>NO</v>
      </c>
      <c r="S593" s="30" t="str">
        <f>IF(SUM('Sales by Agent'!Q593:S593)&gt;0,"YES","NO")</f>
        <v>NO</v>
      </c>
      <c r="T593" s="30" t="str">
        <f>IF(SUM('Sales by Agent'!R593:T593)&gt;0,"YES","NO")</f>
        <v>NO</v>
      </c>
      <c r="U593" s="30" t="str">
        <f>IF(SUM('Sales by Agent'!S593:U593)&gt;0,"YES","NO")</f>
        <v>NO</v>
      </c>
      <c r="V593" s="30" t="str">
        <f>IF(SUM('Sales by Agent'!T593:V593)&gt;0,"YES","NO")</f>
        <v>NO</v>
      </c>
      <c r="W593" s="30" t="str">
        <f>IF(SUM('Sales by Agent'!U593:W593)&gt;0,"YES","NO")</f>
        <v>NO</v>
      </c>
      <c r="X593" s="30" t="str">
        <f>IF(SUM('Sales by Agent'!V593:X593)&gt;0,"YES","NO")</f>
        <v>NO</v>
      </c>
      <c r="Y593" s="30" t="str">
        <f>IF(SUM('Sales by Agent'!W593:Y593)&gt;0,"YES","NO")</f>
        <v>NO</v>
      </c>
      <c r="Z593" s="30" t="str">
        <f>IF(SUM('Sales by Agent'!X593:Z593)&gt;0,"YES","NO")</f>
        <v>NO</v>
      </c>
      <c r="AA593" s="30" t="str">
        <f>IF(SUM('Sales by Agent'!Y593:AA593)&gt;0,"YES","NO")</f>
        <v>NO</v>
      </c>
      <c r="AB593" s="30" t="str">
        <f>IF(SUM('Sales by Agent'!Z593:AB593)&gt;0,"YES","NO")</f>
        <v>NO</v>
      </c>
      <c r="AC593" s="30" t="str">
        <f>IF(SUM('Sales by Agent'!AA593:AC593)&gt;0,"YES","NO")</f>
        <v>NO</v>
      </c>
      <c r="AD593" s="30" t="str">
        <f>IF(SUM('Sales by Agent'!AB593:AD593)&gt;0,"YES","NO")</f>
        <v>YES</v>
      </c>
      <c r="AE593" s="30" t="str">
        <f>IF(SUM('Sales by Agent'!AC593:AE593)&gt;0,"YES","NO")</f>
        <v>YES</v>
      </c>
      <c r="AF593" s="30" t="str">
        <f>IF(SUM('Sales by Agent'!AD593:AF593)&gt;0,"YES","NO")</f>
        <v>YES</v>
      </c>
      <c r="AG593" s="30" t="str">
        <f>IF(SUM('Sales by Agent'!AE593:AG593)&gt;0,"YES","NO")</f>
        <v>NO</v>
      </c>
      <c r="AH593" s="30" t="str">
        <f>IF(SUM('Sales by Agent'!AF593:AH593)&gt;0,"YES","NO")</f>
        <v>NO</v>
      </c>
      <c r="AI593" s="30" t="str">
        <f>IF(SUM('Sales by Agent'!AG593:AI593)&gt;0,"YES","NO")</f>
        <v>YES</v>
      </c>
      <c r="AJ593" s="30" t="str">
        <f>IF(SUM('Sales by Agent'!AH593:AJ593)&gt;0,"YES","NO")</f>
        <v>YES</v>
      </c>
      <c r="AK593" s="30" t="str">
        <f>IF(SUM('Sales by Agent'!AI593:AK593)&gt;0,"YES","NO")</f>
        <v>YES</v>
      </c>
      <c r="AL593" s="30" t="str">
        <f>IF(SUM('Sales by Agent'!AJ593:AL593)&gt;0,"YES","NO")</f>
        <v>YES</v>
      </c>
      <c r="AM593" s="30" t="str">
        <f>IF(SUM('Sales by Agent'!AK593:AM593)&gt;0,"YES","NO")</f>
        <v>YES</v>
      </c>
      <c r="AN593" s="30" t="str">
        <f>IF(SUM('Sales by Agent'!AL593:AN593)&gt;0,"YES","NO")</f>
        <v>YES</v>
      </c>
      <c r="AO593" s="30" t="str">
        <f>IF(SUM('Sales by Agent'!AM593:AO593)&gt;0,"YES","NO")</f>
        <v>YES</v>
      </c>
      <c r="AP593" s="30" t="str">
        <f>IF(SUM('Sales by Agent'!AN593:AP593)&gt;0,"YES","NO")</f>
        <v>NO</v>
      </c>
      <c r="AQ593" s="30" t="str">
        <f>IF(SUM('Sales by Agent'!AO593:AQ593)&gt;0,"YES","NO")</f>
        <v>NO</v>
      </c>
      <c r="AR593" s="30" t="str">
        <f>IF(SUM('Sales by Agent'!AP593:AR593)&gt;0,"YES","NO")</f>
        <v>YES</v>
      </c>
      <c r="AS593" s="30" t="str">
        <f>IF(SUM('Sales by Agent'!AQ593:AS593)&gt;0,"YES","NO")</f>
        <v>YES</v>
      </c>
      <c r="AT593" s="30" t="str">
        <f>IF(SUM('Sales by Agent'!AR593:AT593)&gt;0,"YES","NO")</f>
        <v>YES</v>
      </c>
      <c r="AU593" s="30" t="str">
        <f>IF(SUM('Sales by Agent'!AS593:AU593)&gt;0,"YES","NO")</f>
        <v>NO</v>
      </c>
      <c r="AV593" s="30" t="str">
        <f>IF(SUM('Sales by Agent'!AT593:AV593)&gt;0,"YES","NO")</f>
        <v>NO</v>
      </c>
      <c r="AW593" s="87"/>
      <c r="AX593" t="str">
        <f t="shared" si="101"/>
        <v>NO</v>
      </c>
      <c r="AY593" t="str">
        <f t="shared" si="102"/>
        <v>NO</v>
      </c>
      <c r="AZ593" t="str">
        <f t="shared" si="103"/>
        <v>NEW INACTIVE</v>
      </c>
      <c r="BA593" t="str">
        <f t="shared" si="104"/>
        <v>NO</v>
      </c>
      <c r="BB593" t="str">
        <f t="shared" si="105"/>
        <v>NO</v>
      </c>
      <c r="BC593" t="str">
        <f t="shared" si="106"/>
        <v>NO</v>
      </c>
      <c r="BD593" t="str">
        <f t="shared" si="107"/>
        <v>NO</v>
      </c>
      <c r="BE593" t="str">
        <f t="shared" si="108"/>
        <v>NO</v>
      </c>
      <c r="BF593" t="str">
        <f t="shared" si="109"/>
        <v>NO</v>
      </c>
      <c r="BG593" t="str">
        <f t="shared" si="110"/>
        <v>NO</v>
      </c>
      <c r="BH593" t="str">
        <f t="shared" si="100"/>
        <v>NO</v>
      </c>
    </row>
    <row r="594" spans="1:60">
      <c r="A594" s="564" t="s">
        <v>777</v>
      </c>
      <c r="B594" s="564" t="s">
        <v>2891</v>
      </c>
      <c r="C594" s="564" t="s">
        <v>775</v>
      </c>
      <c r="D594" s="564" t="s">
        <v>956</v>
      </c>
      <c r="E594" s="564" t="s">
        <v>1005</v>
      </c>
      <c r="F594" s="565">
        <v>5642100</v>
      </c>
      <c r="G594" s="87"/>
      <c r="H594" s="87"/>
      <c r="I594" s="30" t="str">
        <f>IF(SUM('Sales by Agent'!G594:I594)&gt;0,"YES","NO")</f>
        <v>NO</v>
      </c>
      <c r="J594" s="30" t="str">
        <f>IF(SUM('Sales by Agent'!H594:J594)&gt;0,"YES","NO")</f>
        <v>NO</v>
      </c>
      <c r="K594" s="30" t="str">
        <f>IF(SUM('Sales by Agent'!I594:K594)&gt;0,"YES","NO")</f>
        <v>NO</v>
      </c>
      <c r="L594" s="30" t="str">
        <f>IF(SUM('Sales by Agent'!J594:L594)&gt;0,"YES","NO")</f>
        <v>NO</v>
      </c>
      <c r="M594" s="30" t="str">
        <f>IF(SUM('Sales by Agent'!K594:M594)&gt;0,"YES","NO")</f>
        <v>NO</v>
      </c>
      <c r="N594" s="30" t="str">
        <f>IF(SUM('Sales by Agent'!L594:N594)&gt;0,"YES","NO")</f>
        <v>NO</v>
      </c>
      <c r="O594" s="30" t="str">
        <f>IF(SUM('Sales by Agent'!M594:O594)&gt;0,"YES","NO")</f>
        <v>NO</v>
      </c>
      <c r="P594" s="30" t="str">
        <f>IF(SUM('Sales by Agent'!N594:P594)&gt;0,"YES","NO")</f>
        <v>NO</v>
      </c>
      <c r="Q594" s="30" t="str">
        <f>IF(SUM('Sales by Agent'!O594:Q594)&gt;0,"YES","NO")</f>
        <v>NO</v>
      </c>
      <c r="R594" s="30" t="str">
        <f>IF(SUM('Sales by Agent'!P594:R594)&gt;0,"YES","NO")</f>
        <v>NO</v>
      </c>
      <c r="S594" s="30" t="str">
        <f>IF(SUM('Sales by Agent'!Q594:S594)&gt;0,"YES","NO")</f>
        <v>NO</v>
      </c>
      <c r="T594" s="30" t="str">
        <f>IF(SUM('Sales by Agent'!R594:T594)&gt;0,"YES","NO")</f>
        <v>NO</v>
      </c>
      <c r="U594" s="30" t="str">
        <f>IF(SUM('Sales by Agent'!S594:U594)&gt;0,"YES","NO")</f>
        <v>NO</v>
      </c>
      <c r="V594" s="30" t="str">
        <f>IF(SUM('Sales by Agent'!T594:V594)&gt;0,"YES","NO")</f>
        <v>NO</v>
      </c>
      <c r="W594" s="30" t="str">
        <f>IF(SUM('Sales by Agent'!U594:W594)&gt;0,"YES","NO")</f>
        <v>NO</v>
      </c>
      <c r="X594" s="30" t="str">
        <f>IF(SUM('Sales by Agent'!V594:X594)&gt;0,"YES","NO")</f>
        <v>NO</v>
      </c>
      <c r="Y594" s="30" t="str">
        <f>IF(SUM('Sales by Agent'!W594:Y594)&gt;0,"YES","NO")</f>
        <v>NO</v>
      </c>
      <c r="Z594" s="30" t="str">
        <f>IF(SUM('Sales by Agent'!X594:Z594)&gt;0,"YES","NO")</f>
        <v>NO</v>
      </c>
      <c r="AA594" s="30" t="str">
        <f>IF(SUM('Sales by Agent'!Y594:AA594)&gt;0,"YES","NO")</f>
        <v>NO</v>
      </c>
      <c r="AB594" s="30" t="str">
        <f>IF(SUM('Sales by Agent'!Z594:AB594)&gt;0,"YES","NO")</f>
        <v>NO</v>
      </c>
      <c r="AC594" s="30" t="str">
        <f>IF(SUM('Sales by Agent'!AA594:AC594)&gt;0,"YES","NO")</f>
        <v>NO</v>
      </c>
      <c r="AD594" s="30" t="str">
        <f>IF(SUM('Sales by Agent'!AB594:AD594)&gt;0,"YES","NO")</f>
        <v>YES</v>
      </c>
      <c r="AE594" s="30" t="str">
        <f>IF(SUM('Sales by Agent'!AC594:AE594)&gt;0,"YES","NO")</f>
        <v>YES</v>
      </c>
      <c r="AF594" s="30" t="str">
        <f>IF(SUM('Sales by Agent'!AD594:AF594)&gt;0,"YES","NO")</f>
        <v>YES</v>
      </c>
      <c r="AG594" s="30" t="str">
        <f>IF(SUM('Sales by Agent'!AE594:AG594)&gt;0,"YES","NO")</f>
        <v>YES</v>
      </c>
      <c r="AH594" s="30" t="str">
        <f>IF(SUM('Sales by Agent'!AF594:AH594)&gt;0,"YES","NO")</f>
        <v>YES</v>
      </c>
      <c r="AI594" s="30" t="str">
        <f>IF(SUM('Sales by Agent'!AG594:AI594)&gt;0,"YES","NO")</f>
        <v>YES</v>
      </c>
      <c r="AJ594" s="30" t="str">
        <f>IF(SUM('Sales by Agent'!AH594:AJ594)&gt;0,"YES","NO")</f>
        <v>YES</v>
      </c>
      <c r="AK594" s="30" t="str">
        <f>IF(SUM('Sales by Agent'!AI594:AK594)&gt;0,"YES","NO")</f>
        <v>YES</v>
      </c>
      <c r="AL594" s="30" t="str">
        <f>IF(SUM('Sales by Agent'!AJ594:AL594)&gt;0,"YES","NO")</f>
        <v>NO</v>
      </c>
      <c r="AM594" s="30" t="str">
        <f>IF(SUM('Sales by Agent'!AK594:AM594)&gt;0,"YES","NO")</f>
        <v>YES</v>
      </c>
      <c r="AN594" s="30" t="str">
        <f>IF(SUM('Sales by Agent'!AL594:AN594)&gt;0,"YES","NO")</f>
        <v>YES</v>
      </c>
      <c r="AO594" s="30" t="str">
        <f>IF(SUM('Sales by Agent'!AM594:AO594)&gt;0,"YES","NO")</f>
        <v>YES</v>
      </c>
      <c r="AP594" s="30" t="str">
        <f>IF(SUM('Sales by Agent'!AN594:AP594)&gt;0,"YES","NO")</f>
        <v>YES</v>
      </c>
      <c r="AQ594" s="30" t="str">
        <f>IF(SUM('Sales by Agent'!AO594:AQ594)&gt;0,"YES","NO")</f>
        <v>YES</v>
      </c>
      <c r="AR594" s="30" t="str">
        <f>IF(SUM('Sales by Agent'!AP594:AR594)&gt;0,"YES","NO")</f>
        <v>YES</v>
      </c>
      <c r="AS594" s="30" t="str">
        <f>IF(SUM('Sales by Agent'!AQ594:AS594)&gt;0,"YES","NO")</f>
        <v>YES</v>
      </c>
      <c r="AT594" s="30" t="str">
        <f>IF(SUM('Sales by Agent'!AR594:AT594)&gt;0,"YES","NO")</f>
        <v>YES</v>
      </c>
      <c r="AU594" s="30" t="str">
        <f>IF(SUM('Sales by Agent'!AS594:AU594)&gt;0,"YES","NO")</f>
        <v>YES</v>
      </c>
      <c r="AV594" s="30" t="str">
        <f>IF(SUM('Sales by Agent'!AT594:AV594)&gt;0,"YES","NO")</f>
        <v>YES</v>
      </c>
      <c r="AW594" s="87"/>
      <c r="AX594" t="str">
        <f t="shared" si="101"/>
        <v>NO</v>
      </c>
      <c r="AY594" t="str">
        <f t="shared" si="102"/>
        <v>NO</v>
      </c>
      <c r="AZ594" t="str">
        <f t="shared" si="103"/>
        <v>NO</v>
      </c>
      <c r="BA594" t="str">
        <f t="shared" si="104"/>
        <v>NO</v>
      </c>
      <c r="BB594" t="str">
        <f t="shared" si="105"/>
        <v>NO</v>
      </c>
      <c r="BC594" t="str">
        <f t="shared" si="106"/>
        <v>NO</v>
      </c>
      <c r="BD594" t="str">
        <f t="shared" si="107"/>
        <v>NO</v>
      </c>
      <c r="BE594" t="str">
        <f t="shared" si="108"/>
        <v>NEW INACTIVE</v>
      </c>
      <c r="BF594" t="str">
        <f t="shared" si="109"/>
        <v>NO</v>
      </c>
      <c r="BG594" t="str">
        <f t="shared" si="110"/>
        <v>NO</v>
      </c>
      <c r="BH594" t="str">
        <f t="shared" si="100"/>
        <v>NO</v>
      </c>
    </row>
    <row r="595" spans="1:60">
      <c r="A595" s="564" t="s">
        <v>856</v>
      </c>
      <c r="B595" s="564" t="s">
        <v>2892</v>
      </c>
      <c r="C595" s="564" t="s">
        <v>775</v>
      </c>
      <c r="D595" s="564" t="s">
        <v>956</v>
      </c>
      <c r="E595" s="564" t="s">
        <v>1005</v>
      </c>
      <c r="F595" s="565">
        <v>287250</v>
      </c>
      <c r="G595" s="86"/>
      <c r="H595" s="86"/>
      <c r="I595" s="30" t="str">
        <f>IF(SUM('Sales by Agent'!G595:I595)&gt;0,"YES","NO")</f>
        <v>NO</v>
      </c>
      <c r="J595" s="30" t="str">
        <f>IF(SUM('Sales by Agent'!H595:J595)&gt;0,"YES","NO")</f>
        <v>NO</v>
      </c>
      <c r="K595" s="30" t="str">
        <f>IF(SUM('Sales by Agent'!I595:K595)&gt;0,"YES","NO")</f>
        <v>NO</v>
      </c>
      <c r="L595" s="30" t="str">
        <f>IF(SUM('Sales by Agent'!J595:L595)&gt;0,"YES","NO")</f>
        <v>NO</v>
      </c>
      <c r="M595" s="30" t="str">
        <f>IF(SUM('Sales by Agent'!K595:M595)&gt;0,"YES","NO")</f>
        <v>NO</v>
      </c>
      <c r="N595" s="30" t="str">
        <f>IF(SUM('Sales by Agent'!L595:N595)&gt;0,"YES","NO")</f>
        <v>NO</v>
      </c>
      <c r="O595" s="30" t="str">
        <f>IF(SUM('Sales by Agent'!M595:O595)&gt;0,"YES","NO")</f>
        <v>NO</v>
      </c>
      <c r="P595" s="30" t="str">
        <f>IF(SUM('Sales by Agent'!N595:P595)&gt;0,"YES","NO")</f>
        <v>NO</v>
      </c>
      <c r="Q595" s="30" t="str">
        <f>IF(SUM('Sales by Agent'!O595:Q595)&gt;0,"YES","NO")</f>
        <v>NO</v>
      </c>
      <c r="R595" s="30" t="str">
        <f>IF(SUM('Sales by Agent'!P595:R595)&gt;0,"YES","NO")</f>
        <v>NO</v>
      </c>
      <c r="S595" s="30" t="str">
        <f>IF(SUM('Sales by Agent'!Q595:S595)&gt;0,"YES","NO")</f>
        <v>NO</v>
      </c>
      <c r="T595" s="30" t="str">
        <f>IF(SUM('Sales by Agent'!R595:T595)&gt;0,"YES","NO")</f>
        <v>NO</v>
      </c>
      <c r="U595" s="30" t="str">
        <f>IF(SUM('Sales by Agent'!S595:U595)&gt;0,"YES","NO")</f>
        <v>NO</v>
      </c>
      <c r="V595" s="30" t="str">
        <f>IF(SUM('Sales by Agent'!T595:V595)&gt;0,"YES","NO")</f>
        <v>NO</v>
      </c>
      <c r="W595" s="30" t="str">
        <f>IF(SUM('Sales by Agent'!U595:W595)&gt;0,"YES","NO")</f>
        <v>NO</v>
      </c>
      <c r="X595" s="30" t="str">
        <f>IF(SUM('Sales by Agent'!V595:X595)&gt;0,"YES","NO")</f>
        <v>NO</v>
      </c>
      <c r="Y595" s="30" t="str">
        <f>IF(SUM('Sales by Agent'!W595:Y595)&gt;0,"YES","NO")</f>
        <v>NO</v>
      </c>
      <c r="Z595" s="30" t="str">
        <f>IF(SUM('Sales by Agent'!X595:Z595)&gt;0,"YES","NO")</f>
        <v>NO</v>
      </c>
      <c r="AA595" s="30" t="str">
        <f>IF(SUM('Sales by Agent'!Y595:AA595)&gt;0,"YES","NO")</f>
        <v>NO</v>
      </c>
      <c r="AB595" s="30" t="str">
        <f>IF(SUM('Sales by Agent'!Z595:AB595)&gt;0,"YES","NO")</f>
        <v>NO</v>
      </c>
      <c r="AC595" s="30" t="str">
        <f>IF(SUM('Sales by Agent'!AA595:AC595)&gt;0,"YES","NO")</f>
        <v>NO</v>
      </c>
      <c r="AD595" s="30" t="str">
        <f>IF(SUM('Sales by Agent'!AB595:AD595)&gt;0,"YES","NO")</f>
        <v>YES</v>
      </c>
      <c r="AE595" s="30" t="str">
        <f>IF(SUM('Sales by Agent'!AC595:AE595)&gt;0,"YES","NO")</f>
        <v>YES</v>
      </c>
      <c r="AF595" s="30" t="str">
        <f>IF(SUM('Sales by Agent'!AD595:AF595)&gt;0,"YES","NO")</f>
        <v>YES</v>
      </c>
      <c r="AG595" s="30" t="str">
        <f>IF(SUM('Sales by Agent'!AE595:AG595)&gt;0,"YES","NO")</f>
        <v>YES</v>
      </c>
      <c r="AH595" s="30" t="str">
        <f>IF(SUM('Sales by Agent'!AF595:AH595)&gt;0,"YES","NO")</f>
        <v>YES</v>
      </c>
      <c r="AI595" s="30" t="str">
        <f>IF(SUM('Sales by Agent'!AG595:AI595)&gt;0,"YES","NO")</f>
        <v>YES</v>
      </c>
      <c r="AJ595" s="30" t="str">
        <f>IF(SUM('Sales by Agent'!AH595:AJ595)&gt;0,"YES","NO")</f>
        <v>YES</v>
      </c>
      <c r="AK595" s="30" t="str">
        <f>IF(SUM('Sales by Agent'!AI595:AK595)&gt;0,"YES","NO")</f>
        <v>YES</v>
      </c>
      <c r="AL595" s="30" t="str">
        <f>IF(SUM('Sales by Agent'!AJ595:AL595)&gt;0,"YES","NO")</f>
        <v>YES</v>
      </c>
      <c r="AM595" s="30" t="str">
        <f>IF(SUM('Sales by Agent'!AK595:AM595)&gt;0,"YES","NO")</f>
        <v>YES</v>
      </c>
      <c r="AN595" s="30" t="str">
        <f>IF(SUM('Sales by Agent'!AL595:AN595)&gt;0,"YES","NO")</f>
        <v>YES</v>
      </c>
      <c r="AO595" s="30" t="str">
        <f>IF(SUM('Sales by Agent'!AM595:AO595)&gt;0,"YES","NO")</f>
        <v>YES</v>
      </c>
      <c r="AP595" s="30" t="str">
        <f>IF(SUM('Sales by Agent'!AN595:AP595)&gt;0,"YES","NO")</f>
        <v>YES</v>
      </c>
      <c r="AQ595" s="30" t="str">
        <f>IF(SUM('Sales by Agent'!AO595:AQ595)&gt;0,"YES","NO")</f>
        <v>NO</v>
      </c>
      <c r="AR595" s="30" t="str">
        <f>IF(SUM('Sales by Agent'!AP595:AR595)&gt;0,"YES","NO")</f>
        <v>YES</v>
      </c>
      <c r="AS595" s="30" t="str">
        <f>IF(SUM('Sales by Agent'!AQ595:AS595)&gt;0,"YES","NO")</f>
        <v>YES</v>
      </c>
      <c r="AT595" s="30" t="str">
        <f>IF(SUM('Sales by Agent'!AR595:AT595)&gt;0,"YES","NO")</f>
        <v>YES</v>
      </c>
      <c r="AU595" s="30" t="str">
        <f>IF(SUM('Sales by Agent'!AS595:AU595)&gt;0,"YES","NO")</f>
        <v>NO</v>
      </c>
      <c r="AV595" s="30" t="str">
        <f>IF(SUM('Sales by Agent'!AT595:AV595)&gt;0,"YES","NO")</f>
        <v>YES</v>
      </c>
      <c r="AW595" s="87"/>
      <c r="AX595" t="str">
        <f t="shared" si="101"/>
        <v>NO</v>
      </c>
      <c r="AY595" t="str">
        <f t="shared" si="102"/>
        <v>NO</v>
      </c>
      <c r="AZ595" t="str">
        <f t="shared" si="103"/>
        <v>NO</v>
      </c>
      <c r="BA595" t="str">
        <f t="shared" si="104"/>
        <v>NO</v>
      </c>
      <c r="BB595" t="str">
        <f t="shared" si="105"/>
        <v>NO</v>
      </c>
      <c r="BC595" t="str">
        <f t="shared" si="106"/>
        <v>NO</v>
      </c>
      <c r="BD595" t="str">
        <f t="shared" si="107"/>
        <v>NO</v>
      </c>
      <c r="BE595" t="str">
        <f t="shared" si="108"/>
        <v>NO</v>
      </c>
      <c r="BF595" t="str">
        <f t="shared" si="109"/>
        <v>NO</v>
      </c>
      <c r="BG595" t="str">
        <f t="shared" si="110"/>
        <v>NO</v>
      </c>
      <c r="BH595" t="str">
        <f t="shared" si="100"/>
        <v>NO</v>
      </c>
    </row>
    <row r="596" spans="1:60">
      <c r="A596" s="564" t="s">
        <v>1470</v>
      </c>
      <c r="B596" s="564" t="s">
        <v>2893</v>
      </c>
      <c r="C596" s="564" t="s">
        <v>775</v>
      </c>
      <c r="D596" s="564" t="s">
        <v>956</v>
      </c>
      <c r="E596" s="564" t="s">
        <v>1005</v>
      </c>
      <c r="F596" s="565">
        <v>719758</v>
      </c>
      <c r="G596" s="31"/>
      <c r="H596" s="31"/>
      <c r="I596" s="30" t="str">
        <f>IF(SUM('Sales by Agent'!G596:I596)&gt;0,"YES","NO")</f>
        <v>NO</v>
      </c>
      <c r="J596" s="30" t="str">
        <f>IF(SUM('Sales by Agent'!H596:J596)&gt;0,"YES","NO")</f>
        <v>NO</v>
      </c>
      <c r="K596" s="30" t="str">
        <f>IF(SUM('Sales by Agent'!I596:K596)&gt;0,"YES","NO")</f>
        <v>NO</v>
      </c>
      <c r="L596" s="30" t="str">
        <f>IF(SUM('Sales by Agent'!J596:L596)&gt;0,"YES","NO")</f>
        <v>NO</v>
      </c>
      <c r="M596" s="30" t="str">
        <f>IF(SUM('Sales by Agent'!K596:M596)&gt;0,"YES","NO")</f>
        <v>NO</v>
      </c>
      <c r="N596" s="30" t="str">
        <f>IF(SUM('Sales by Agent'!L596:N596)&gt;0,"YES","NO")</f>
        <v>NO</v>
      </c>
      <c r="O596" s="30" t="str">
        <f>IF(SUM('Sales by Agent'!M596:O596)&gt;0,"YES","NO")</f>
        <v>NO</v>
      </c>
      <c r="P596" s="30" t="str">
        <f>IF(SUM('Sales by Agent'!N596:P596)&gt;0,"YES","NO")</f>
        <v>NO</v>
      </c>
      <c r="Q596" s="30" t="str">
        <f>IF(SUM('Sales by Agent'!O596:Q596)&gt;0,"YES","NO")</f>
        <v>NO</v>
      </c>
      <c r="R596" s="30" t="str">
        <f>IF(SUM('Sales by Agent'!P596:R596)&gt;0,"YES","NO")</f>
        <v>NO</v>
      </c>
      <c r="S596" s="30" t="str">
        <f>IF(SUM('Sales by Agent'!Q596:S596)&gt;0,"YES","NO")</f>
        <v>NO</v>
      </c>
      <c r="T596" s="30" t="str">
        <f>IF(SUM('Sales by Agent'!R596:T596)&gt;0,"YES","NO")</f>
        <v>NO</v>
      </c>
      <c r="U596" s="30" t="str">
        <f>IF(SUM('Sales by Agent'!S596:U596)&gt;0,"YES","NO")</f>
        <v>NO</v>
      </c>
      <c r="V596" s="30" t="str">
        <f>IF(SUM('Sales by Agent'!T596:V596)&gt;0,"YES","NO")</f>
        <v>NO</v>
      </c>
      <c r="W596" s="30" t="str">
        <f>IF(SUM('Sales by Agent'!U596:W596)&gt;0,"YES","NO")</f>
        <v>NO</v>
      </c>
      <c r="X596" s="30" t="str">
        <f>IF(SUM('Sales by Agent'!V596:X596)&gt;0,"YES","NO")</f>
        <v>NO</v>
      </c>
      <c r="Y596" s="30" t="str">
        <f>IF(SUM('Sales by Agent'!W596:Y596)&gt;0,"YES","NO")</f>
        <v>NO</v>
      </c>
      <c r="Z596" s="30" t="str">
        <f>IF(SUM('Sales by Agent'!X596:Z596)&gt;0,"YES","NO")</f>
        <v>NO</v>
      </c>
      <c r="AA596" s="30" t="str">
        <f>IF(SUM('Sales by Agent'!Y596:AA596)&gt;0,"YES","NO")</f>
        <v>NO</v>
      </c>
      <c r="AB596" s="30" t="str">
        <f>IF(SUM('Sales by Agent'!Z596:AB596)&gt;0,"YES","NO")</f>
        <v>NO</v>
      </c>
      <c r="AC596" s="30" t="str">
        <f>IF(SUM('Sales by Agent'!AA596:AC596)&gt;0,"YES","NO")</f>
        <v>NO</v>
      </c>
      <c r="AD596" s="30" t="str">
        <f>IF(SUM('Sales by Agent'!AB596:AD596)&gt;0,"YES","NO")</f>
        <v>NO</v>
      </c>
      <c r="AE596" s="30" t="str">
        <f>IF(SUM('Sales by Agent'!AC596:AE596)&gt;0,"YES","NO")</f>
        <v>NO</v>
      </c>
      <c r="AF596" s="30" t="str">
        <f>IF(SUM('Sales by Agent'!AD596:AF596)&gt;0,"YES","NO")</f>
        <v>NO</v>
      </c>
      <c r="AG596" s="30" t="str">
        <f>IF(SUM('Sales by Agent'!AE596:AG596)&gt;0,"YES","NO")</f>
        <v>NO</v>
      </c>
      <c r="AH596" s="30" t="str">
        <f>IF(SUM('Sales by Agent'!AF596:AH596)&gt;0,"YES","NO")</f>
        <v>NO</v>
      </c>
      <c r="AI596" s="30" t="str">
        <f>IF(SUM('Sales by Agent'!AG596:AI596)&gt;0,"YES","NO")</f>
        <v>NO</v>
      </c>
      <c r="AJ596" s="30" t="str">
        <f>IF(SUM('Sales by Agent'!AH596:AJ596)&gt;0,"YES","NO")</f>
        <v>NO</v>
      </c>
      <c r="AK596" s="30" t="str">
        <f>IF(SUM('Sales by Agent'!AI596:AK596)&gt;0,"YES","NO")</f>
        <v>NO</v>
      </c>
      <c r="AL596" s="30" t="str">
        <f>IF(SUM('Sales by Agent'!AJ596:AL596)&gt;0,"YES","NO")</f>
        <v>NO</v>
      </c>
      <c r="AM596" s="30" t="str">
        <f>IF(SUM('Sales by Agent'!AK596:AM596)&gt;0,"YES","NO")</f>
        <v>NO</v>
      </c>
      <c r="AN596" s="30" t="str">
        <f>IF(SUM('Sales by Agent'!AL596:AN596)&gt;0,"YES","NO")</f>
        <v>YES</v>
      </c>
      <c r="AO596" s="30" t="str">
        <f>IF(SUM('Sales by Agent'!AM596:AO596)&gt;0,"YES","NO")</f>
        <v>YES</v>
      </c>
      <c r="AP596" s="30" t="str">
        <f>IF(SUM('Sales by Agent'!AN596:AP596)&gt;0,"YES","NO")</f>
        <v>YES</v>
      </c>
      <c r="AQ596" s="30" t="str">
        <f>IF(SUM('Sales by Agent'!AO596:AQ596)&gt;0,"YES","NO")</f>
        <v>YES</v>
      </c>
      <c r="AR596" s="30" t="str">
        <f>IF(SUM('Sales by Agent'!AP596:AR596)&gt;0,"YES","NO")</f>
        <v>YES</v>
      </c>
      <c r="AS596" s="30" t="str">
        <f>IF(SUM('Sales by Agent'!AQ596:AS596)&gt;0,"YES","NO")</f>
        <v>YES</v>
      </c>
      <c r="AT596" s="30" t="str">
        <f>IF(SUM('Sales by Agent'!AR596:AT596)&gt;0,"YES","NO")</f>
        <v>YES</v>
      </c>
      <c r="AU596" s="30" t="str">
        <f>IF(SUM('Sales by Agent'!AS596:AU596)&gt;0,"YES","NO")</f>
        <v>YES</v>
      </c>
      <c r="AV596" s="30" t="str">
        <f>IF(SUM('Sales by Agent'!AT596:AV596)&gt;0,"YES","NO")</f>
        <v>YES</v>
      </c>
      <c r="AW596" s="87"/>
      <c r="AX596" t="str">
        <f t="shared" si="101"/>
        <v>NO</v>
      </c>
      <c r="AY596" t="str">
        <f t="shared" si="102"/>
        <v>NO</v>
      </c>
      <c r="AZ596" t="str">
        <f t="shared" si="103"/>
        <v>NO</v>
      </c>
      <c r="BA596" t="str">
        <f t="shared" si="104"/>
        <v>NO</v>
      </c>
      <c r="BB596" t="str">
        <f t="shared" si="105"/>
        <v>NO</v>
      </c>
      <c r="BC596" t="str">
        <f t="shared" si="106"/>
        <v>NO</v>
      </c>
      <c r="BD596" t="str">
        <f t="shared" si="107"/>
        <v>NO</v>
      </c>
      <c r="BE596" t="str">
        <f t="shared" si="108"/>
        <v>NO</v>
      </c>
      <c r="BF596" t="str">
        <f t="shared" si="109"/>
        <v>NO</v>
      </c>
      <c r="BG596" t="str">
        <f t="shared" si="110"/>
        <v>NO</v>
      </c>
      <c r="BH596" t="str">
        <f t="shared" si="100"/>
        <v>NO</v>
      </c>
    </row>
    <row r="597" spans="1:60">
      <c r="A597" s="564" t="s">
        <v>1537</v>
      </c>
      <c r="B597" s="564" t="s">
        <v>2894</v>
      </c>
      <c r="C597" s="564" t="s">
        <v>775</v>
      </c>
      <c r="D597" s="564" t="s">
        <v>956</v>
      </c>
      <c r="E597" s="564" t="s">
        <v>1005</v>
      </c>
      <c r="F597" s="565">
        <v>3518675</v>
      </c>
      <c r="G597" s="87"/>
      <c r="H597" s="87"/>
      <c r="I597" s="30" t="str">
        <f>IF(SUM('Sales by Agent'!G597:I597)&gt;0,"YES","NO")</f>
        <v>NO</v>
      </c>
      <c r="J597" s="30" t="str">
        <f>IF(SUM('Sales by Agent'!H597:J597)&gt;0,"YES","NO")</f>
        <v>NO</v>
      </c>
      <c r="K597" s="30" t="str">
        <f>IF(SUM('Sales by Agent'!I597:K597)&gt;0,"YES","NO")</f>
        <v>NO</v>
      </c>
      <c r="L597" s="30" t="str">
        <f>IF(SUM('Sales by Agent'!J597:L597)&gt;0,"YES","NO")</f>
        <v>NO</v>
      </c>
      <c r="M597" s="30" t="str">
        <f>IF(SUM('Sales by Agent'!K597:M597)&gt;0,"YES","NO")</f>
        <v>NO</v>
      </c>
      <c r="N597" s="30" t="str">
        <f>IF(SUM('Sales by Agent'!L597:N597)&gt;0,"YES","NO")</f>
        <v>NO</v>
      </c>
      <c r="O597" s="30" t="str">
        <f>IF(SUM('Sales by Agent'!M597:O597)&gt;0,"YES","NO")</f>
        <v>NO</v>
      </c>
      <c r="P597" s="30" t="str">
        <f>IF(SUM('Sales by Agent'!N597:P597)&gt;0,"YES","NO")</f>
        <v>NO</v>
      </c>
      <c r="Q597" s="30" t="str">
        <f>IF(SUM('Sales by Agent'!O597:Q597)&gt;0,"YES","NO")</f>
        <v>NO</v>
      </c>
      <c r="R597" s="30" t="str">
        <f>IF(SUM('Sales by Agent'!P597:R597)&gt;0,"YES","NO")</f>
        <v>NO</v>
      </c>
      <c r="S597" s="30" t="str">
        <f>IF(SUM('Sales by Agent'!Q597:S597)&gt;0,"YES","NO")</f>
        <v>NO</v>
      </c>
      <c r="T597" s="30" t="str">
        <f>IF(SUM('Sales by Agent'!R597:T597)&gt;0,"YES","NO")</f>
        <v>NO</v>
      </c>
      <c r="U597" s="30" t="str">
        <f>IF(SUM('Sales by Agent'!S597:U597)&gt;0,"YES","NO")</f>
        <v>NO</v>
      </c>
      <c r="V597" s="30" t="str">
        <f>IF(SUM('Sales by Agent'!T597:V597)&gt;0,"YES","NO")</f>
        <v>NO</v>
      </c>
      <c r="W597" s="30" t="str">
        <f>IF(SUM('Sales by Agent'!U597:W597)&gt;0,"YES","NO")</f>
        <v>NO</v>
      </c>
      <c r="X597" s="30" t="str">
        <f>IF(SUM('Sales by Agent'!V597:X597)&gt;0,"YES","NO")</f>
        <v>NO</v>
      </c>
      <c r="Y597" s="30" t="str">
        <f>IF(SUM('Sales by Agent'!W597:Y597)&gt;0,"YES","NO")</f>
        <v>NO</v>
      </c>
      <c r="Z597" s="30" t="str">
        <f>IF(SUM('Sales by Agent'!X597:Z597)&gt;0,"YES","NO")</f>
        <v>NO</v>
      </c>
      <c r="AA597" s="30" t="str">
        <f>IF(SUM('Sales by Agent'!Y597:AA597)&gt;0,"YES","NO")</f>
        <v>NO</v>
      </c>
      <c r="AB597" s="30" t="str">
        <f>IF(SUM('Sales by Agent'!Z597:AB597)&gt;0,"YES","NO")</f>
        <v>NO</v>
      </c>
      <c r="AC597" s="30" t="str">
        <f>IF(SUM('Sales by Agent'!AA597:AC597)&gt;0,"YES","NO")</f>
        <v>NO</v>
      </c>
      <c r="AD597" s="30" t="str">
        <f>IF(SUM('Sales by Agent'!AB597:AD597)&gt;0,"YES","NO")</f>
        <v>YES</v>
      </c>
      <c r="AE597" s="30" t="str">
        <f>IF(SUM('Sales by Agent'!AC597:AE597)&gt;0,"YES","NO")</f>
        <v>YES</v>
      </c>
      <c r="AF597" s="30" t="str">
        <f>IF(SUM('Sales by Agent'!AD597:AF597)&gt;0,"YES","NO")</f>
        <v>YES</v>
      </c>
      <c r="AG597" s="30" t="str">
        <f>IF(SUM('Sales by Agent'!AE597:AG597)&gt;0,"YES","NO")</f>
        <v>YES</v>
      </c>
      <c r="AH597" s="30" t="str">
        <f>IF(SUM('Sales by Agent'!AF597:AH597)&gt;0,"YES","NO")</f>
        <v>YES</v>
      </c>
      <c r="AI597" s="30" t="str">
        <f>IF(SUM('Sales by Agent'!AG597:AI597)&gt;0,"YES","NO")</f>
        <v>YES</v>
      </c>
      <c r="AJ597" s="30" t="str">
        <f>IF(SUM('Sales by Agent'!AH597:AJ597)&gt;0,"YES","NO")</f>
        <v>YES</v>
      </c>
      <c r="AK597" s="30" t="str">
        <f>IF(SUM('Sales by Agent'!AI597:AK597)&gt;0,"YES","NO")</f>
        <v>YES</v>
      </c>
      <c r="AL597" s="30" t="str">
        <f>IF(SUM('Sales by Agent'!AJ597:AL597)&gt;0,"YES","NO")</f>
        <v>YES</v>
      </c>
      <c r="AM597" s="30" t="str">
        <f>IF(SUM('Sales by Agent'!AK597:AM597)&gt;0,"YES","NO")</f>
        <v>YES</v>
      </c>
      <c r="AN597" s="30" t="str">
        <f>IF(SUM('Sales by Agent'!AL597:AN597)&gt;0,"YES","NO")</f>
        <v>YES</v>
      </c>
      <c r="AO597" s="30" t="str">
        <f>IF(SUM('Sales by Agent'!AM597:AO597)&gt;0,"YES","NO")</f>
        <v>YES</v>
      </c>
      <c r="AP597" s="30" t="str">
        <f>IF(SUM('Sales by Agent'!AN597:AP597)&gt;0,"YES","NO")</f>
        <v>YES</v>
      </c>
      <c r="AQ597" s="30" t="str">
        <f>IF(SUM('Sales by Agent'!AO597:AQ597)&gt;0,"YES","NO")</f>
        <v>YES</v>
      </c>
      <c r="AR597" s="30" t="str">
        <f>IF(SUM('Sales by Agent'!AP597:AR597)&gt;0,"YES","NO")</f>
        <v>YES</v>
      </c>
      <c r="AS597" s="30" t="str">
        <f>IF(SUM('Sales by Agent'!AQ597:AS597)&gt;0,"YES","NO")</f>
        <v>YES</v>
      </c>
      <c r="AT597" s="30" t="str">
        <f>IF(SUM('Sales by Agent'!AR597:AT597)&gt;0,"YES","NO")</f>
        <v>YES</v>
      </c>
      <c r="AU597" s="30" t="str">
        <f>IF(SUM('Sales by Agent'!AS597:AU597)&gt;0,"YES","NO")</f>
        <v>YES</v>
      </c>
      <c r="AV597" s="30" t="str">
        <f>IF(SUM('Sales by Agent'!AT597:AV597)&gt;0,"YES","NO")</f>
        <v>YES</v>
      </c>
      <c r="AW597" s="87"/>
      <c r="AX597" t="str">
        <f t="shared" si="101"/>
        <v>NO</v>
      </c>
      <c r="AY597" t="str">
        <f t="shared" si="102"/>
        <v>NO</v>
      </c>
      <c r="AZ597" t="str">
        <f t="shared" si="103"/>
        <v>NO</v>
      </c>
      <c r="BA597" t="str">
        <f t="shared" si="104"/>
        <v>NO</v>
      </c>
      <c r="BB597" t="str">
        <f t="shared" si="105"/>
        <v>NO</v>
      </c>
      <c r="BC597" t="str">
        <f t="shared" si="106"/>
        <v>NO</v>
      </c>
      <c r="BD597" t="str">
        <f t="shared" si="107"/>
        <v>NO</v>
      </c>
      <c r="BE597" t="str">
        <f t="shared" si="108"/>
        <v>NO</v>
      </c>
      <c r="BF597" t="str">
        <f t="shared" si="109"/>
        <v>NO</v>
      </c>
      <c r="BG597" t="str">
        <f t="shared" si="110"/>
        <v>NO</v>
      </c>
      <c r="BH597" t="str">
        <f t="shared" si="100"/>
        <v>NO</v>
      </c>
    </row>
    <row r="598" spans="1:60">
      <c r="A598" s="564" t="s">
        <v>923</v>
      </c>
      <c r="B598" s="564" t="s">
        <v>2895</v>
      </c>
      <c r="C598" s="564" t="s">
        <v>775</v>
      </c>
      <c r="D598" s="564" t="s">
        <v>956</v>
      </c>
      <c r="E598" s="564" t="s">
        <v>1005</v>
      </c>
      <c r="F598" s="565">
        <v>98500</v>
      </c>
      <c r="G598" s="31"/>
      <c r="H598" s="31"/>
      <c r="I598" s="30" t="str">
        <f>IF(SUM('Sales by Agent'!G598:I598)&gt;0,"YES","NO")</f>
        <v>NO</v>
      </c>
      <c r="J598" s="30" t="str">
        <f>IF(SUM('Sales by Agent'!H598:J598)&gt;0,"YES","NO")</f>
        <v>NO</v>
      </c>
      <c r="K598" s="30" t="str">
        <f>IF(SUM('Sales by Agent'!I598:K598)&gt;0,"YES","NO")</f>
        <v>NO</v>
      </c>
      <c r="L598" s="30" t="str">
        <f>IF(SUM('Sales by Agent'!J598:L598)&gt;0,"YES","NO")</f>
        <v>NO</v>
      </c>
      <c r="M598" s="30" t="str">
        <f>IF(SUM('Sales by Agent'!K598:M598)&gt;0,"YES","NO")</f>
        <v>NO</v>
      </c>
      <c r="N598" s="30" t="str">
        <f>IF(SUM('Sales by Agent'!L598:N598)&gt;0,"YES","NO")</f>
        <v>NO</v>
      </c>
      <c r="O598" s="30" t="str">
        <f>IF(SUM('Sales by Agent'!M598:O598)&gt;0,"YES","NO")</f>
        <v>NO</v>
      </c>
      <c r="P598" s="30" t="str">
        <f>IF(SUM('Sales by Agent'!N598:P598)&gt;0,"YES","NO")</f>
        <v>NO</v>
      </c>
      <c r="Q598" s="30" t="str">
        <f>IF(SUM('Sales by Agent'!O598:Q598)&gt;0,"YES","NO")</f>
        <v>NO</v>
      </c>
      <c r="R598" s="30" t="str">
        <f>IF(SUM('Sales by Agent'!P598:R598)&gt;0,"YES","NO")</f>
        <v>NO</v>
      </c>
      <c r="S598" s="30" t="str">
        <f>IF(SUM('Sales by Agent'!Q598:S598)&gt;0,"YES","NO")</f>
        <v>NO</v>
      </c>
      <c r="T598" s="30" t="str">
        <f>IF(SUM('Sales by Agent'!R598:T598)&gt;0,"YES","NO")</f>
        <v>NO</v>
      </c>
      <c r="U598" s="30" t="str">
        <f>IF(SUM('Sales by Agent'!S598:U598)&gt;0,"YES","NO")</f>
        <v>NO</v>
      </c>
      <c r="V598" s="30" t="str">
        <f>IF(SUM('Sales by Agent'!T598:V598)&gt;0,"YES","NO")</f>
        <v>NO</v>
      </c>
      <c r="W598" s="30" t="str">
        <f>IF(SUM('Sales by Agent'!U598:W598)&gt;0,"YES","NO")</f>
        <v>NO</v>
      </c>
      <c r="X598" s="30" t="str">
        <f>IF(SUM('Sales by Agent'!V598:X598)&gt;0,"YES","NO")</f>
        <v>NO</v>
      </c>
      <c r="Y598" s="30" t="str">
        <f>IF(SUM('Sales by Agent'!W598:Y598)&gt;0,"YES","NO")</f>
        <v>NO</v>
      </c>
      <c r="Z598" s="30" t="str">
        <f>IF(SUM('Sales by Agent'!X598:Z598)&gt;0,"YES","NO")</f>
        <v>NO</v>
      </c>
      <c r="AA598" s="30" t="str">
        <f>IF(SUM('Sales by Agent'!Y598:AA598)&gt;0,"YES","NO")</f>
        <v>NO</v>
      </c>
      <c r="AB598" s="30" t="str">
        <f>IF(SUM('Sales by Agent'!Z598:AB598)&gt;0,"YES","NO")</f>
        <v>NO</v>
      </c>
      <c r="AC598" s="30" t="str">
        <f>IF(SUM('Sales by Agent'!AA598:AC598)&gt;0,"YES","NO")</f>
        <v>NO</v>
      </c>
      <c r="AD598" s="30" t="str">
        <f>IF(SUM('Sales by Agent'!AB598:AD598)&gt;0,"YES","NO")</f>
        <v>YES</v>
      </c>
      <c r="AE598" s="30" t="str">
        <f>IF(SUM('Sales by Agent'!AC598:AE598)&gt;0,"YES","NO")</f>
        <v>YES</v>
      </c>
      <c r="AF598" s="30" t="str">
        <f>IF(SUM('Sales by Agent'!AD598:AF598)&gt;0,"YES","NO")</f>
        <v>YES</v>
      </c>
      <c r="AG598" s="30" t="str">
        <f>IF(SUM('Sales by Agent'!AE598:AG598)&gt;0,"YES","NO")</f>
        <v>NO</v>
      </c>
      <c r="AH598" s="30" t="str">
        <f>IF(SUM('Sales by Agent'!AF598:AH598)&gt;0,"YES","NO")</f>
        <v>NO</v>
      </c>
      <c r="AI598" s="30" t="str">
        <f>IF(SUM('Sales by Agent'!AG598:AI598)&gt;0,"YES","NO")</f>
        <v>NO</v>
      </c>
      <c r="AJ598" s="30" t="str">
        <f>IF(SUM('Sales by Agent'!AH598:AJ598)&gt;0,"YES","NO")</f>
        <v>NO</v>
      </c>
      <c r="AK598" s="30" t="str">
        <f>IF(SUM('Sales by Agent'!AI598:AK598)&gt;0,"YES","NO")</f>
        <v>NO</v>
      </c>
      <c r="AL598" s="30" t="str">
        <f>IF(SUM('Sales by Agent'!AJ598:AL598)&gt;0,"YES","NO")</f>
        <v>NO</v>
      </c>
      <c r="AM598" s="30" t="str">
        <f>IF(SUM('Sales by Agent'!AK598:AM598)&gt;0,"YES","NO")</f>
        <v>NO</v>
      </c>
      <c r="AN598" s="30" t="str">
        <f>IF(SUM('Sales by Agent'!AL598:AN598)&gt;0,"YES","NO")</f>
        <v>NO</v>
      </c>
      <c r="AO598" s="30" t="str">
        <f>IF(SUM('Sales by Agent'!AM598:AO598)&gt;0,"YES","NO")</f>
        <v>YES</v>
      </c>
      <c r="AP598" s="30" t="str">
        <f>IF(SUM('Sales by Agent'!AN598:AP598)&gt;0,"YES","NO")</f>
        <v>YES</v>
      </c>
      <c r="AQ598" s="30" t="str">
        <f>IF(SUM('Sales by Agent'!AO598:AQ598)&gt;0,"YES","NO")</f>
        <v>YES</v>
      </c>
      <c r="AR598" s="30" t="str">
        <f>IF(SUM('Sales by Agent'!AP598:AR598)&gt;0,"YES","NO")</f>
        <v>NO</v>
      </c>
      <c r="AS598" s="30" t="str">
        <f>IF(SUM('Sales by Agent'!AQ598:AS598)&gt;0,"YES","NO")</f>
        <v>NO</v>
      </c>
      <c r="AT598" s="30" t="str">
        <f>IF(SUM('Sales by Agent'!AR598:AT598)&gt;0,"YES","NO")</f>
        <v>NO</v>
      </c>
      <c r="AU598" s="30" t="str">
        <f>IF(SUM('Sales by Agent'!AS598:AU598)&gt;0,"YES","NO")</f>
        <v>NO</v>
      </c>
      <c r="AV598" s="30" t="str">
        <f>IF(SUM('Sales by Agent'!AT598:AV598)&gt;0,"YES","NO")</f>
        <v>NO</v>
      </c>
      <c r="AW598" s="87"/>
      <c r="AX598" t="str">
        <f t="shared" si="101"/>
        <v>NO</v>
      </c>
      <c r="AY598" t="str">
        <f t="shared" si="102"/>
        <v>NO</v>
      </c>
      <c r="AZ598" t="str">
        <f t="shared" si="103"/>
        <v>NEW INACTIVE</v>
      </c>
      <c r="BA598" t="str">
        <f t="shared" si="104"/>
        <v>NO</v>
      </c>
      <c r="BB598" t="str">
        <f t="shared" si="105"/>
        <v>NO</v>
      </c>
      <c r="BC598" t="str">
        <f t="shared" si="106"/>
        <v>NO</v>
      </c>
      <c r="BD598" t="str">
        <f t="shared" si="107"/>
        <v>NO</v>
      </c>
      <c r="BE598" t="str">
        <f t="shared" si="108"/>
        <v>NO</v>
      </c>
      <c r="BF598" t="str">
        <f t="shared" si="109"/>
        <v>NO</v>
      </c>
      <c r="BG598" t="str">
        <f t="shared" si="110"/>
        <v>NO</v>
      </c>
      <c r="BH598" t="str">
        <f t="shared" si="100"/>
        <v>NO</v>
      </c>
    </row>
    <row r="599" spans="1:60">
      <c r="A599" s="564" t="s">
        <v>854</v>
      </c>
      <c r="B599" s="564" t="s">
        <v>2896</v>
      </c>
      <c r="C599" s="564" t="s">
        <v>775</v>
      </c>
      <c r="D599" s="564" t="s">
        <v>956</v>
      </c>
      <c r="E599" s="564" t="s">
        <v>1005</v>
      </c>
      <c r="F599" s="565">
        <v>1013175</v>
      </c>
      <c r="G599" s="86"/>
      <c r="H599" s="31"/>
      <c r="I599" s="30" t="str">
        <f>IF(SUM('Sales by Agent'!G599:I599)&gt;0,"YES","NO")</f>
        <v>NO</v>
      </c>
      <c r="J599" s="30" t="str">
        <f>IF(SUM('Sales by Agent'!H599:J599)&gt;0,"YES","NO")</f>
        <v>NO</v>
      </c>
      <c r="K599" s="30" t="str">
        <f>IF(SUM('Sales by Agent'!I599:K599)&gt;0,"YES","NO")</f>
        <v>NO</v>
      </c>
      <c r="L599" s="30" t="str">
        <f>IF(SUM('Sales by Agent'!J599:L599)&gt;0,"YES","NO")</f>
        <v>NO</v>
      </c>
      <c r="M599" s="30" t="str">
        <f>IF(SUM('Sales by Agent'!K599:M599)&gt;0,"YES","NO")</f>
        <v>NO</v>
      </c>
      <c r="N599" s="30" t="str">
        <f>IF(SUM('Sales by Agent'!L599:N599)&gt;0,"YES","NO")</f>
        <v>NO</v>
      </c>
      <c r="O599" s="30" t="str">
        <f>IF(SUM('Sales by Agent'!M599:O599)&gt;0,"YES","NO")</f>
        <v>NO</v>
      </c>
      <c r="P599" s="30" t="str">
        <f>IF(SUM('Sales by Agent'!N599:P599)&gt;0,"YES","NO")</f>
        <v>NO</v>
      </c>
      <c r="Q599" s="30" t="str">
        <f>IF(SUM('Sales by Agent'!O599:Q599)&gt;0,"YES","NO")</f>
        <v>NO</v>
      </c>
      <c r="R599" s="30" t="str">
        <f>IF(SUM('Sales by Agent'!P599:R599)&gt;0,"YES","NO")</f>
        <v>NO</v>
      </c>
      <c r="S599" s="30" t="str">
        <f>IF(SUM('Sales by Agent'!Q599:S599)&gt;0,"YES","NO")</f>
        <v>NO</v>
      </c>
      <c r="T599" s="30" t="str">
        <f>IF(SUM('Sales by Agent'!R599:T599)&gt;0,"YES","NO")</f>
        <v>NO</v>
      </c>
      <c r="U599" s="30" t="str">
        <f>IF(SUM('Sales by Agent'!S599:U599)&gt;0,"YES","NO")</f>
        <v>NO</v>
      </c>
      <c r="V599" s="30" t="str">
        <f>IF(SUM('Sales by Agent'!T599:V599)&gt;0,"YES","NO")</f>
        <v>NO</v>
      </c>
      <c r="W599" s="30" t="str">
        <f>IF(SUM('Sales by Agent'!U599:W599)&gt;0,"YES","NO")</f>
        <v>NO</v>
      </c>
      <c r="X599" s="30" t="str">
        <f>IF(SUM('Sales by Agent'!V599:X599)&gt;0,"YES","NO")</f>
        <v>NO</v>
      </c>
      <c r="Y599" s="30" t="str">
        <f>IF(SUM('Sales by Agent'!W599:Y599)&gt;0,"YES","NO")</f>
        <v>NO</v>
      </c>
      <c r="Z599" s="30" t="str">
        <f>IF(SUM('Sales by Agent'!X599:Z599)&gt;0,"YES","NO")</f>
        <v>NO</v>
      </c>
      <c r="AA599" s="30" t="str">
        <f>IF(SUM('Sales by Agent'!Y599:AA599)&gt;0,"YES","NO")</f>
        <v>NO</v>
      </c>
      <c r="AB599" s="30" t="str">
        <f>IF(SUM('Sales by Agent'!Z599:AB599)&gt;0,"YES","NO")</f>
        <v>NO</v>
      </c>
      <c r="AC599" s="30" t="str">
        <f>IF(SUM('Sales by Agent'!AA599:AC599)&gt;0,"YES","NO")</f>
        <v>NO</v>
      </c>
      <c r="AD599" s="30" t="str">
        <f>IF(SUM('Sales by Agent'!AB599:AD599)&gt;0,"YES","NO")</f>
        <v>NO</v>
      </c>
      <c r="AE599" s="30" t="str">
        <f>IF(SUM('Sales by Agent'!AC599:AE599)&gt;0,"YES","NO")</f>
        <v>NO</v>
      </c>
      <c r="AF599" s="30" t="str">
        <f>IF(SUM('Sales by Agent'!AD599:AF599)&gt;0,"YES","NO")</f>
        <v>YES</v>
      </c>
      <c r="AG599" s="30" t="str">
        <f>IF(SUM('Sales by Agent'!AE599:AG599)&gt;0,"YES","NO")</f>
        <v>YES</v>
      </c>
      <c r="AH599" s="30" t="str">
        <f>IF(SUM('Sales by Agent'!AF599:AH599)&gt;0,"YES","NO")</f>
        <v>YES</v>
      </c>
      <c r="AI599" s="30" t="str">
        <f>IF(SUM('Sales by Agent'!AG599:AI599)&gt;0,"YES","NO")</f>
        <v>YES</v>
      </c>
      <c r="AJ599" s="30" t="str">
        <f>IF(SUM('Sales by Agent'!AH599:AJ599)&gt;0,"YES","NO")</f>
        <v>YES</v>
      </c>
      <c r="AK599" s="30" t="str">
        <f>IF(SUM('Sales by Agent'!AI599:AK599)&gt;0,"YES","NO")</f>
        <v>YES</v>
      </c>
      <c r="AL599" s="30" t="str">
        <f>IF(SUM('Sales by Agent'!AJ599:AL599)&gt;0,"YES","NO")</f>
        <v>YES</v>
      </c>
      <c r="AM599" s="30" t="str">
        <f>IF(SUM('Sales by Agent'!AK599:AM599)&gt;0,"YES","NO")</f>
        <v>YES</v>
      </c>
      <c r="AN599" s="30" t="str">
        <f>IF(SUM('Sales by Agent'!AL599:AN599)&gt;0,"YES","NO")</f>
        <v>YES</v>
      </c>
      <c r="AO599" s="30" t="str">
        <f>IF(SUM('Sales by Agent'!AM599:AO599)&gt;0,"YES","NO")</f>
        <v>YES</v>
      </c>
      <c r="AP599" s="30" t="str">
        <f>IF(SUM('Sales by Agent'!AN599:AP599)&gt;0,"YES","NO")</f>
        <v>YES</v>
      </c>
      <c r="AQ599" s="30" t="str">
        <f>IF(SUM('Sales by Agent'!AO599:AQ599)&gt;0,"YES","NO")</f>
        <v>YES</v>
      </c>
      <c r="AR599" s="30" t="str">
        <f>IF(SUM('Sales by Agent'!AP599:AR599)&gt;0,"YES","NO")</f>
        <v>YES</v>
      </c>
      <c r="AS599" s="30" t="str">
        <f>IF(SUM('Sales by Agent'!AQ599:AS599)&gt;0,"YES","NO")</f>
        <v>YES</v>
      </c>
      <c r="AT599" s="30" t="str">
        <f>IF(SUM('Sales by Agent'!AR599:AT599)&gt;0,"YES","NO")</f>
        <v>YES</v>
      </c>
      <c r="AU599" s="30" t="str">
        <f>IF(SUM('Sales by Agent'!AS599:AU599)&gt;0,"YES","NO")</f>
        <v>YES</v>
      </c>
      <c r="AV599" s="30" t="str">
        <f>IF(SUM('Sales by Agent'!AT599:AV599)&gt;0,"YES","NO")</f>
        <v>YES</v>
      </c>
      <c r="AW599" s="87"/>
      <c r="AX599" t="str">
        <f t="shared" si="101"/>
        <v>NO</v>
      </c>
      <c r="AY599" t="str">
        <f t="shared" si="102"/>
        <v>NO</v>
      </c>
      <c r="AZ599" t="str">
        <f t="shared" si="103"/>
        <v>NO</v>
      </c>
      <c r="BA599" t="str">
        <f t="shared" si="104"/>
        <v>NO</v>
      </c>
      <c r="BB599" t="str">
        <f t="shared" si="105"/>
        <v>NO</v>
      </c>
      <c r="BC599" t="str">
        <f t="shared" si="106"/>
        <v>NO</v>
      </c>
      <c r="BD599" t="str">
        <f t="shared" si="107"/>
        <v>NO</v>
      </c>
      <c r="BE599" t="str">
        <f t="shared" si="108"/>
        <v>NO</v>
      </c>
      <c r="BF599" t="str">
        <f t="shared" si="109"/>
        <v>NO</v>
      </c>
      <c r="BG599" t="str">
        <f t="shared" si="110"/>
        <v>NO</v>
      </c>
      <c r="BH599" t="str">
        <f t="shared" si="100"/>
        <v>NO</v>
      </c>
    </row>
    <row r="600" spans="1:60">
      <c r="A600" s="564" t="s">
        <v>1437</v>
      </c>
      <c r="B600" s="564" t="s">
        <v>2897</v>
      </c>
      <c r="C600" s="564" t="s">
        <v>775</v>
      </c>
      <c r="D600" s="564" t="s">
        <v>956</v>
      </c>
      <c r="E600" s="564" t="s">
        <v>1005</v>
      </c>
      <c r="F600" s="565">
        <v>5600</v>
      </c>
      <c r="G600" s="86"/>
      <c r="H600" s="86"/>
      <c r="I600" s="30" t="str">
        <f>IF(SUM('Sales by Agent'!G600:I600)&gt;0,"YES","NO")</f>
        <v>NO</v>
      </c>
      <c r="J600" s="30" t="str">
        <f>IF(SUM('Sales by Agent'!H600:J600)&gt;0,"YES","NO")</f>
        <v>NO</v>
      </c>
      <c r="K600" s="30" t="str">
        <f>IF(SUM('Sales by Agent'!I600:K600)&gt;0,"YES","NO")</f>
        <v>NO</v>
      </c>
      <c r="L600" s="30" t="str">
        <f>IF(SUM('Sales by Agent'!J600:L600)&gt;0,"YES","NO")</f>
        <v>NO</v>
      </c>
      <c r="M600" s="30" t="str">
        <f>IF(SUM('Sales by Agent'!K600:M600)&gt;0,"YES","NO")</f>
        <v>NO</v>
      </c>
      <c r="N600" s="30" t="str">
        <f>IF(SUM('Sales by Agent'!L600:N600)&gt;0,"YES","NO")</f>
        <v>NO</v>
      </c>
      <c r="O600" s="30" t="str">
        <f>IF(SUM('Sales by Agent'!M600:O600)&gt;0,"YES","NO")</f>
        <v>NO</v>
      </c>
      <c r="P600" s="30" t="str">
        <f>IF(SUM('Sales by Agent'!N600:P600)&gt;0,"YES","NO")</f>
        <v>NO</v>
      </c>
      <c r="Q600" s="30" t="str">
        <f>IF(SUM('Sales by Agent'!O600:Q600)&gt;0,"YES","NO")</f>
        <v>NO</v>
      </c>
      <c r="R600" s="30" t="str">
        <f>IF(SUM('Sales by Agent'!P600:R600)&gt;0,"YES","NO")</f>
        <v>NO</v>
      </c>
      <c r="S600" s="30" t="str">
        <f>IF(SUM('Sales by Agent'!Q600:S600)&gt;0,"YES","NO")</f>
        <v>NO</v>
      </c>
      <c r="T600" s="30" t="str">
        <f>IF(SUM('Sales by Agent'!R600:T600)&gt;0,"YES","NO")</f>
        <v>NO</v>
      </c>
      <c r="U600" s="30" t="str">
        <f>IF(SUM('Sales by Agent'!S600:U600)&gt;0,"YES","NO")</f>
        <v>NO</v>
      </c>
      <c r="V600" s="30" t="str">
        <f>IF(SUM('Sales by Agent'!T600:V600)&gt;0,"YES","NO")</f>
        <v>NO</v>
      </c>
      <c r="W600" s="30" t="str">
        <f>IF(SUM('Sales by Agent'!U600:W600)&gt;0,"YES","NO")</f>
        <v>NO</v>
      </c>
      <c r="X600" s="30" t="str">
        <f>IF(SUM('Sales by Agent'!V600:X600)&gt;0,"YES","NO")</f>
        <v>NO</v>
      </c>
      <c r="Y600" s="30" t="str">
        <f>IF(SUM('Sales by Agent'!W600:Y600)&gt;0,"YES","NO")</f>
        <v>NO</v>
      </c>
      <c r="Z600" s="30" t="str">
        <f>IF(SUM('Sales by Agent'!X600:Z600)&gt;0,"YES","NO")</f>
        <v>NO</v>
      </c>
      <c r="AA600" s="30" t="str">
        <f>IF(SUM('Sales by Agent'!Y600:AA600)&gt;0,"YES","NO")</f>
        <v>NO</v>
      </c>
      <c r="AB600" s="30" t="str">
        <f>IF(SUM('Sales by Agent'!Z600:AB600)&gt;0,"YES","NO")</f>
        <v>NO</v>
      </c>
      <c r="AC600" s="30" t="str">
        <f>IF(SUM('Sales by Agent'!AA600:AC600)&gt;0,"YES","NO")</f>
        <v>NO</v>
      </c>
      <c r="AD600" s="30" t="str">
        <f>IF(SUM('Sales by Agent'!AB600:AD600)&gt;0,"YES","NO")</f>
        <v>NO</v>
      </c>
      <c r="AE600" s="30" t="str">
        <f>IF(SUM('Sales by Agent'!AC600:AE600)&gt;0,"YES","NO")</f>
        <v>NO</v>
      </c>
      <c r="AF600" s="30" t="str">
        <f>IF(SUM('Sales by Agent'!AD600:AF600)&gt;0,"YES","NO")</f>
        <v>NO</v>
      </c>
      <c r="AG600" s="30" t="str">
        <f>IF(SUM('Sales by Agent'!AE600:AG600)&gt;0,"YES","NO")</f>
        <v>NO</v>
      </c>
      <c r="AH600" s="30" t="str">
        <f>IF(SUM('Sales by Agent'!AF600:AH600)&gt;0,"YES","NO")</f>
        <v>NO</v>
      </c>
      <c r="AI600" s="30" t="str">
        <f>IF(SUM('Sales by Agent'!AG600:AI600)&gt;0,"YES","NO")</f>
        <v>NO</v>
      </c>
      <c r="AJ600" s="30" t="str">
        <f>IF(SUM('Sales by Agent'!AH600:AJ600)&gt;0,"YES","NO")</f>
        <v>NO</v>
      </c>
      <c r="AK600" s="30" t="str">
        <f>IF(SUM('Sales by Agent'!AI600:AK600)&gt;0,"YES","NO")</f>
        <v>NO</v>
      </c>
      <c r="AL600" s="30" t="str">
        <f>IF(SUM('Sales by Agent'!AJ600:AL600)&gt;0,"YES","NO")</f>
        <v>NO</v>
      </c>
      <c r="AM600" s="30" t="str">
        <f>IF(SUM('Sales by Agent'!AK600:AM600)&gt;0,"YES","NO")</f>
        <v>YES</v>
      </c>
      <c r="AN600" s="30" t="str">
        <f>IF(SUM('Sales by Agent'!AL600:AN600)&gt;0,"YES","NO")</f>
        <v>YES</v>
      </c>
      <c r="AO600" s="30" t="str">
        <f>IF(SUM('Sales by Agent'!AM600:AO600)&gt;0,"YES","NO")</f>
        <v>YES</v>
      </c>
      <c r="AP600" s="30" t="str">
        <f>IF(SUM('Sales by Agent'!AN600:AP600)&gt;0,"YES","NO")</f>
        <v>NO</v>
      </c>
      <c r="AQ600" s="30" t="str">
        <f>IF(SUM('Sales by Agent'!AO600:AQ600)&gt;0,"YES","NO")</f>
        <v>NO</v>
      </c>
      <c r="AR600" s="30" t="str">
        <f>IF(SUM('Sales by Agent'!AP600:AR600)&gt;0,"YES","NO")</f>
        <v>NO</v>
      </c>
      <c r="AS600" s="30" t="str">
        <f>IF(SUM('Sales by Agent'!AQ600:AS600)&gt;0,"YES","NO")</f>
        <v>NO</v>
      </c>
      <c r="AT600" s="30" t="str">
        <f>IF(SUM('Sales by Agent'!AR600:AT600)&gt;0,"YES","NO")</f>
        <v>NO</v>
      </c>
      <c r="AU600" s="30" t="str">
        <f>IF(SUM('Sales by Agent'!AS600:AU600)&gt;0,"YES","NO")</f>
        <v>NO</v>
      </c>
      <c r="AV600" s="30" t="str">
        <f>IF(SUM('Sales by Agent'!AT600:AV600)&gt;0,"YES","NO")</f>
        <v>NO</v>
      </c>
      <c r="AW600" s="87"/>
      <c r="AX600" t="str">
        <f t="shared" si="101"/>
        <v>NO</v>
      </c>
      <c r="AY600" t="str">
        <f t="shared" si="102"/>
        <v>NO</v>
      </c>
      <c r="AZ600" t="str">
        <f t="shared" si="103"/>
        <v>NO</v>
      </c>
      <c r="BA600" t="str">
        <f t="shared" si="104"/>
        <v>NO</v>
      </c>
      <c r="BB600" t="str">
        <f t="shared" si="105"/>
        <v>NO</v>
      </c>
      <c r="BC600" t="str">
        <f t="shared" si="106"/>
        <v>NO</v>
      </c>
      <c r="BD600" t="str">
        <f t="shared" si="107"/>
        <v>NO</v>
      </c>
      <c r="BE600" t="str">
        <f t="shared" si="108"/>
        <v>NO</v>
      </c>
      <c r="BF600" t="str">
        <f t="shared" si="109"/>
        <v>NO</v>
      </c>
      <c r="BG600" t="str">
        <f t="shared" si="110"/>
        <v>NO</v>
      </c>
      <c r="BH600" t="str">
        <f t="shared" si="100"/>
        <v>NO</v>
      </c>
    </row>
    <row r="601" spans="1:60">
      <c r="A601" s="564" t="s">
        <v>834</v>
      </c>
      <c r="B601" s="564" t="s">
        <v>2898</v>
      </c>
      <c r="C601" s="564" t="s">
        <v>775</v>
      </c>
      <c r="D601" s="564" t="s">
        <v>956</v>
      </c>
      <c r="E601" s="564" t="s">
        <v>1005</v>
      </c>
      <c r="F601" s="565">
        <v>641800</v>
      </c>
      <c r="G601" s="31"/>
      <c r="H601" s="87"/>
      <c r="I601" s="30" t="str">
        <f>IF(SUM('Sales by Agent'!G601:I601)&gt;0,"YES","NO")</f>
        <v>NO</v>
      </c>
      <c r="J601" s="30" t="str">
        <f>IF(SUM('Sales by Agent'!H601:J601)&gt;0,"YES","NO")</f>
        <v>NO</v>
      </c>
      <c r="K601" s="30" t="str">
        <f>IF(SUM('Sales by Agent'!I601:K601)&gt;0,"YES","NO")</f>
        <v>NO</v>
      </c>
      <c r="L601" s="30" t="str">
        <f>IF(SUM('Sales by Agent'!J601:L601)&gt;0,"YES","NO")</f>
        <v>NO</v>
      </c>
      <c r="M601" s="30" t="str">
        <f>IF(SUM('Sales by Agent'!K601:M601)&gt;0,"YES","NO")</f>
        <v>NO</v>
      </c>
      <c r="N601" s="30" t="str">
        <f>IF(SUM('Sales by Agent'!L601:N601)&gt;0,"YES","NO")</f>
        <v>NO</v>
      </c>
      <c r="O601" s="30" t="str">
        <f>IF(SUM('Sales by Agent'!M601:O601)&gt;0,"YES","NO")</f>
        <v>NO</v>
      </c>
      <c r="P601" s="30" t="str">
        <f>IF(SUM('Sales by Agent'!N601:P601)&gt;0,"YES","NO")</f>
        <v>NO</v>
      </c>
      <c r="Q601" s="30" t="str">
        <f>IF(SUM('Sales by Agent'!O601:Q601)&gt;0,"YES","NO")</f>
        <v>NO</v>
      </c>
      <c r="R601" s="30" t="str">
        <f>IF(SUM('Sales by Agent'!P601:R601)&gt;0,"YES","NO")</f>
        <v>NO</v>
      </c>
      <c r="S601" s="30" t="str">
        <f>IF(SUM('Sales by Agent'!Q601:S601)&gt;0,"YES","NO")</f>
        <v>NO</v>
      </c>
      <c r="T601" s="30" t="str">
        <f>IF(SUM('Sales by Agent'!R601:T601)&gt;0,"YES","NO")</f>
        <v>NO</v>
      </c>
      <c r="U601" s="30" t="str">
        <f>IF(SUM('Sales by Agent'!S601:U601)&gt;0,"YES","NO")</f>
        <v>NO</v>
      </c>
      <c r="V601" s="30" t="str">
        <f>IF(SUM('Sales by Agent'!T601:V601)&gt;0,"YES","NO")</f>
        <v>NO</v>
      </c>
      <c r="W601" s="30" t="str">
        <f>IF(SUM('Sales by Agent'!U601:W601)&gt;0,"YES","NO")</f>
        <v>NO</v>
      </c>
      <c r="X601" s="30" t="str">
        <f>IF(SUM('Sales by Agent'!V601:X601)&gt;0,"YES","NO")</f>
        <v>NO</v>
      </c>
      <c r="Y601" s="30" t="str">
        <f>IF(SUM('Sales by Agent'!W601:Y601)&gt;0,"YES","NO")</f>
        <v>NO</v>
      </c>
      <c r="Z601" s="30" t="str">
        <f>IF(SUM('Sales by Agent'!X601:Z601)&gt;0,"YES","NO")</f>
        <v>NO</v>
      </c>
      <c r="AA601" s="30" t="str">
        <f>IF(SUM('Sales by Agent'!Y601:AA601)&gt;0,"YES","NO")</f>
        <v>NO</v>
      </c>
      <c r="AB601" s="30" t="str">
        <f>IF(SUM('Sales by Agent'!Z601:AB601)&gt;0,"YES","NO")</f>
        <v>NO</v>
      </c>
      <c r="AC601" s="30" t="str">
        <f>IF(SUM('Sales by Agent'!AA601:AC601)&gt;0,"YES","NO")</f>
        <v>NO</v>
      </c>
      <c r="AD601" s="30" t="str">
        <f>IF(SUM('Sales by Agent'!AB601:AD601)&gt;0,"YES","NO")</f>
        <v>YES</v>
      </c>
      <c r="AE601" s="30" t="str">
        <f>IF(SUM('Sales by Agent'!AC601:AE601)&gt;0,"YES","NO")</f>
        <v>YES</v>
      </c>
      <c r="AF601" s="30" t="str">
        <f>IF(SUM('Sales by Agent'!AD601:AF601)&gt;0,"YES","NO")</f>
        <v>YES</v>
      </c>
      <c r="AG601" s="30" t="str">
        <f>IF(SUM('Sales by Agent'!AE601:AG601)&gt;0,"YES","NO")</f>
        <v>YES</v>
      </c>
      <c r="AH601" s="30" t="str">
        <f>IF(SUM('Sales by Agent'!AF601:AH601)&gt;0,"YES","NO")</f>
        <v>YES</v>
      </c>
      <c r="AI601" s="30" t="str">
        <f>IF(SUM('Sales by Agent'!AG601:AI601)&gt;0,"YES","NO")</f>
        <v>YES</v>
      </c>
      <c r="AJ601" s="30" t="str">
        <f>IF(SUM('Sales by Agent'!AH601:AJ601)&gt;0,"YES","NO")</f>
        <v>YES</v>
      </c>
      <c r="AK601" s="30" t="str">
        <f>IF(SUM('Sales by Agent'!AI601:AK601)&gt;0,"YES","NO")</f>
        <v>YES</v>
      </c>
      <c r="AL601" s="30" t="str">
        <f>IF(SUM('Sales by Agent'!AJ601:AL601)&gt;0,"YES","NO")</f>
        <v>NO</v>
      </c>
      <c r="AM601" s="30" t="str">
        <f>IF(SUM('Sales by Agent'!AK601:AM601)&gt;0,"YES","NO")</f>
        <v>NO</v>
      </c>
      <c r="AN601" s="30" t="str">
        <f>IF(SUM('Sales by Agent'!AL601:AN601)&gt;0,"YES","NO")</f>
        <v>NO</v>
      </c>
      <c r="AO601" s="30" t="str">
        <f>IF(SUM('Sales by Agent'!AM601:AO601)&gt;0,"YES","NO")</f>
        <v>NO</v>
      </c>
      <c r="AP601" s="30" t="str">
        <f>IF(SUM('Sales by Agent'!AN601:AP601)&gt;0,"YES","NO")</f>
        <v>NO</v>
      </c>
      <c r="AQ601" s="30" t="str">
        <f>IF(SUM('Sales by Agent'!AO601:AQ601)&gt;0,"YES","NO")</f>
        <v>NO</v>
      </c>
      <c r="AR601" s="30" t="str">
        <f>IF(SUM('Sales by Agent'!AP601:AR601)&gt;0,"YES","NO")</f>
        <v>NO</v>
      </c>
      <c r="AS601" s="30" t="str">
        <f>IF(SUM('Sales by Agent'!AQ601:AS601)&gt;0,"YES","NO")</f>
        <v>NO</v>
      </c>
      <c r="AT601" s="30" t="str">
        <f>IF(SUM('Sales by Agent'!AR601:AT601)&gt;0,"YES","NO")</f>
        <v>NO</v>
      </c>
      <c r="AU601" s="30" t="str">
        <f>IF(SUM('Sales by Agent'!AS601:AU601)&gt;0,"YES","NO")</f>
        <v>NO</v>
      </c>
      <c r="AV601" s="30" t="str">
        <f>IF(SUM('Sales by Agent'!AT601:AV601)&gt;0,"YES","NO")</f>
        <v>NO</v>
      </c>
      <c r="AW601" s="87"/>
      <c r="AX601" t="str">
        <f t="shared" si="101"/>
        <v>NO</v>
      </c>
      <c r="AY601" t="str">
        <f t="shared" si="102"/>
        <v>NO</v>
      </c>
      <c r="AZ601" t="str">
        <f t="shared" si="103"/>
        <v>NO</v>
      </c>
      <c r="BA601" t="str">
        <f t="shared" si="104"/>
        <v>NO</v>
      </c>
      <c r="BB601" t="str">
        <f t="shared" si="105"/>
        <v>NO</v>
      </c>
      <c r="BC601" t="str">
        <f t="shared" si="106"/>
        <v>NO</v>
      </c>
      <c r="BD601" t="str">
        <f t="shared" si="107"/>
        <v>NO</v>
      </c>
      <c r="BE601" t="str">
        <f t="shared" si="108"/>
        <v>NEW INACTIVE</v>
      </c>
      <c r="BF601" t="str">
        <f t="shared" si="109"/>
        <v>NO</v>
      </c>
      <c r="BG601" t="str">
        <f t="shared" si="110"/>
        <v>NO</v>
      </c>
      <c r="BH601" t="str">
        <f t="shared" si="100"/>
        <v>NO</v>
      </c>
    </row>
    <row r="602" spans="1:60">
      <c r="A602" s="564" t="s">
        <v>863</v>
      </c>
      <c r="B602" s="564" t="s">
        <v>2899</v>
      </c>
      <c r="C602" s="564" t="s">
        <v>775</v>
      </c>
      <c r="D602" s="564" t="s">
        <v>956</v>
      </c>
      <c r="E602" s="564" t="s">
        <v>1005</v>
      </c>
      <c r="F602" s="565">
        <v>554300</v>
      </c>
      <c r="G602" s="31"/>
      <c r="H602" s="31"/>
      <c r="I602" s="30" t="str">
        <f>IF(SUM('Sales by Agent'!G602:I602)&gt;0,"YES","NO")</f>
        <v>NO</v>
      </c>
      <c r="J602" s="30" t="str">
        <f>IF(SUM('Sales by Agent'!H602:J602)&gt;0,"YES","NO")</f>
        <v>NO</v>
      </c>
      <c r="K602" s="30" t="str">
        <f>IF(SUM('Sales by Agent'!I602:K602)&gt;0,"YES","NO")</f>
        <v>NO</v>
      </c>
      <c r="L602" s="30" t="str">
        <f>IF(SUM('Sales by Agent'!J602:L602)&gt;0,"YES","NO")</f>
        <v>NO</v>
      </c>
      <c r="M602" s="30" t="str">
        <f>IF(SUM('Sales by Agent'!K602:M602)&gt;0,"YES","NO")</f>
        <v>NO</v>
      </c>
      <c r="N602" s="30" t="str">
        <f>IF(SUM('Sales by Agent'!L602:N602)&gt;0,"YES","NO")</f>
        <v>NO</v>
      </c>
      <c r="O602" s="30" t="str">
        <f>IF(SUM('Sales by Agent'!M602:O602)&gt;0,"YES","NO")</f>
        <v>NO</v>
      </c>
      <c r="P602" s="30" t="str">
        <f>IF(SUM('Sales by Agent'!N602:P602)&gt;0,"YES","NO")</f>
        <v>NO</v>
      </c>
      <c r="Q602" s="30" t="str">
        <f>IF(SUM('Sales by Agent'!O602:Q602)&gt;0,"YES","NO")</f>
        <v>NO</v>
      </c>
      <c r="R602" s="30" t="str">
        <f>IF(SUM('Sales by Agent'!P602:R602)&gt;0,"YES","NO")</f>
        <v>NO</v>
      </c>
      <c r="S602" s="30" t="str">
        <f>IF(SUM('Sales by Agent'!Q602:S602)&gt;0,"YES","NO")</f>
        <v>NO</v>
      </c>
      <c r="T602" s="30" t="str">
        <f>IF(SUM('Sales by Agent'!R602:T602)&gt;0,"YES","NO")</f>
        <v>NO</v>
      </c>
      <c r="U602" s="30" t="str">
        <f>IF(SUM('Sales by Agent'!S602:U602)&gt;0,"YES","NO")</f>
        <v>NO</v>
      </c>
      <c r="V602" s="30" t="str">
        <f>IF(SUM('Sales by Agent'!T602:V602)&gt;0,"YES","NO")</f>
        <v>NO</v>
      </c>
      <c r="W602" s="30" t="str">
        <f>IF(SUM('Sales by Agent'!U602:W602)&gt;0,"YES","NO")</f>
        <v>NO</v>
      </c>
      <c r="X602" s="30" t="str">
        <f>IF(SUM('Sales by Agent'!V602:X602)&gt;0,"YES","NO")</f>
        <v>NO</v>
      </c>
      <c r="Y602" s="30" t="str">
        <f>IF(SUM('Sales by Agent'!W602:Y602)&gt;0,"YES","NO")</f>
        <v>NO</v>
      </c>
      <c r="Z602" s="30" t="str">
        <f>IF(SUM('Sales by Agent'!X602:Z602)&gt;0,"YES","NO")</f>
        <v>NO</v>
      </c>
      <c r="AA602" s="30" t="str">
        <f>IF(SUM('Sales by Agent'!Y602:AA602)&gt;0,"YES","NO")</f>
        <v>NO</v>
      </c>
      <c r="AB602" s="30" t="str">
        <f>IF(SUM('Sales by Agent'!Z602:AB602)&gt;0,"YES","NO")</f>
        <v>NO</v>
      </c>
      <c r="AC602" s="30" t="str">
        <f>IF(SUM('Sales by Agent'!AA602:AC602)&gt;0,"YES","NO")</f>
        <v>NO</v>
      </c>
      <c r="AD602" s="30" t="str">
        <f>IF(SUM('Sales by Agent'!AB602:AD602)&gt;0,"YES","NO")</f>
        <v>NO</v>
      </c>
      <c r="AE602" s="30" t="str">
        <f>IF(SUM('Sales by Agent'!AC602:AE602)&gt;0,"YES","NO")</f>
        <v>NO</v>
      </c>
      <c r="AF602" s="30" t="str">
        <f>IF(SUM('Sales by Agent'!AD602:AF602)&gt;0,"YES","NO")</f>
        <v>YES</v>
      </c>
      <c r="AG602" s="30" t="str">
        <f>IF(SUM('Sales by Agent'!AE602:AG602)&gt;0,"YES","NO")</f>
        <v>YES</v>
      </c>
      <c r="AH602" s="30" t="str">
        <f>IF(SUM('Sales by Agent'!AF602:AH602)&gt;0,"YES","NO")</f>
        <v>YES</v>
      </c>
      <c r="AI602" s="30" t="str">
        <f>IF(SUM('Sales by Agent'!AG602:AI602)&gt;0,"YES","NO")</f>
        <v>YES</v>
      </c>
      <c r="AJ602" s="30" t="str">
        <f>IF(SUM('Sales by Agent'!AH602:AJ602)&gt;0,"YES","NO")</f>
        <v>YES</v>
      </c>
      <c r="AK602" s="30" t="str">
        <f>IF(SUM('Sales by Agent'!AI602:AK602)&gt;0,"YES","NO")</f>
        <v>YES</v>
      </c>
      <c r="AL602" s="30" t="str">
        <f>IF(SUM('Sales by Agent'!AJ602:AL602)&gt;0,"YES","NO")</f>
        <v>YES</v>
      </c>
      <c r="AM602" s="30" t="str">
        <f>IF(SUM('Sales by Agent'!AK602:AM602)&gt;0,"YES","NO")</f>
        <v>YES</v>
      </c>
      <c r="AN602" s="30" t="str">
        <f>IF(SUM('Sales by Agent'!AL602:AN602)&gt;0,"YES","NO")</f>
        <v>YES</v>
      </c>
      <c r="AO602" s="30" t="str">
        <f>IF(SUM('Sales by Agent'!AM602:AO602)&gt;0,"YES","NO")</f>
        <v>YES</v>
      </c>
      <c r="AP602" s="30" t="str">
        <f>IF(SUM('Sales by Agent'!AN602:AP602)&gt;0,"YES","NO")</f>
        <v>YES</v>
      </c>
      <c r="AQ602" s="30" t="str">
        <f>IF(SUM('Sales by Agent'!AO602:AQ602)&gt;0,"YES","NO")</f>
        <v>YES</v>
      </c>
      <c r="AR602" s="30" t="str">
        <f>IF(SUM('Sales by Agent'!AP602:AR602)&gt;0,"YES","NO")</f>
        <v>YES</v>
      </c>
      <c r="AS602" s="30" t="str">
        <f>IF(SUM('Sales by Agent'!AQ602:AS602)&gt;0,"YES","NO")</f>
        <v>YES</v>
      </c>
      <c r="AT602" s="30" t="str">
        <f>IF(SUM('Sales by Agent'!AR602:AT602)&gt;0,"YES","NO")</f>
        <v>YES</v>
      </c>
      <c r="AU602" s="30" t="str">
        <f>IF(SUM('Sales by Agent'!AS602:AU602)&gt;0,"YES","NO")</f>
        <v>YES</v>
      </c>
      <c r="AV602" s="30" t="str">
        <f>IF(SUM('Sales by Agent'!AT602:AV602)&gt;0,"YES","NO")</f>
        <v>YES</v>
      </c>
      <c r="AW602" s="87"/>
      <c r="AX602" t="str">
        <f t="shared" si="101"/>
        <v>NO</v>
      </c>
      <c r="AY602" t="str">
        <f t="shared" si="102"/>
        <v>NO</v>
      </c>
      <c r="AZ602" t="str">
        <f t="shared" si="103"/>
        <v>NO</v>
      </c>
      <c r="BA602" t="str">
        <f t="shared" si="104"/>
        <v>NO</v>
      </c>
      <c r="BB602" t="str">
        <f t="shared" si="105"/>
        <v>NO</v>
      </c>
      <c r="BC602" t="str">
        <f t="shared" si="106"/>
        <v>NO</v>
      </c>
      <c r="BD602" t="str">
        <f t="shared" si="107"/>
        <v>NO</v>
      </c>
      <c r="BE602" t="str">
        <f t="shared" si="108"/>
        <v>NO</v>
      </c>
      <c r="BF602" t="str">
        <f t="shared" si="109"/>
        <v>NO</v>
      </c>
      <c r="BG602" t="str">
        <f t="shared" si="110"/>
        <v>NO</v>
      </c>
      <c r="BH602" t="str">
        <f t="shared" si="100"/>
        <v>NO</v>
      </c>
    </row>
    <row r="603" spans="1:60">
      <c r="A603" s="564" t="s">
        <v>799</v>
      </c>
      <c r="B603" s="564" t="s">
        <v>2900</v>
      </c>
      <c r="C603" s="564" t="s">
        <v>775</v>
      </c>
      <c r="D603" s="564" t="s">
        <v>956</v>
      </c>
      <c r="E603" s="564" t="s">
        <v>1005</v>
      </c>
      <c r="F603" s="565">
        <v>36342500</v>
      </c>
      <c r="G603" s="31"/>
      <c r="H603" s="31"/>
      <c r="I603" s="30" t="str">
        <f>IF(SUM('Sales by Agent'!G603:I603)&gt;0,"YES","NO")</f>
        <v>NO</v>
      </c>
      <c r="J603" s="30" t="str">
        <f>IF(SUM('Sales by Agent'!H603:J603)&gt;0,"YES","NO")</f>
        <v>NO</v>
      </c>
      <c r="K603" s="30" t="str">
        <f>IF(SUM('Sales by Agent'!I603:K603)&gt;0,"YES","NO")</f>
        <v>NO</v>
      </c>
      <c r="L603" s="30" t="str">
        <f>IF(SUM('Sales by Agent'!J603:L603)&gt;0,"YES","NO")</f>
        <v>NO</v>
      </c>
      <c r="M603" s="30" t="str">
        <f>IF(SUM('Sales by Agent'!K603:M603)&gt;0,"YES","NO")</f>
        <v>NO</v>
      </c>
      <c r="N603" s="30" t="str">
        <f>IF(SUM('Sales by Agent'!L603:N603)&gt;0,"YES","NO")</f>
        <v>NO</v>
      </c>
      <c r="O603" s="30" t="str">
        <f>IF(SUM('Sales by Agent'!M603:O603)&gt;0,"YES","NO")</f>
        <v>NO</v>
      </c>
      <c r="P603" s="30" t="str">
        <f>IF(SUM('Sales by Agent'!N603:P603)&gt;0,"YES","NO")</f>
        <v>NO</v>
      </c>
      <c r="Q603" s="30" t="str">
        <f>IF(SUM('Sales by Agent'!O603:Q603)&gt;0,"YES","NO")</f>
        <v>NO</v>
      </c>
      <c r="R603" s="30" t="str">
        <f>IF(SUM('Sales by Agent'!P603:R603)&gt;0,"YES","NO")</f>
        <v>NO</v>
      </c>
      <c r="S603" s="30" t="str">
        <f>IF(SUM('Sales by Agent'!Q603:S603)&gt;0,"YES","NO")</f>
        <v>NO</v>
      </c>
      <c r="T603" s="30" t="str">
        <f>IF(SUM('Sales by Agent'!R603:T603)&gt;0,"YES","NO")</f>
        <v>NO</v>
      </c>
      <c r="U603" s="30" t="str">
        <f>IF(SUM('Sales by Agent'!S603:U603)&gt;0,"YES","NO")</f>
        <v>NO</v>
      </c>
      <c r="V603" s="30" t="str">
        <f>IF(SUM('Sales by Agent'!T603:V603)&gt;0,"YES","NO")</f>
        <v>NO</v>
      </c>
      <c r="W603" s="30" t="str">
        <f>IF(SUM('Sales by Agent'!U603:W603)&gt;0,"YES","NO")</f>
        <v>NO</v>
      </c>
      <c r="X603" s="30" t="str">
        <f>IF(SUM('Sales by Agent'!V603:X603)&gt;0,"YES","NO")</f>
        <v>NO</v>
      </c>
      <c r="Y603" s="30" t="str">
        <f>IF(SUM('Sales by Agent'!W603:Y603)&gt;0,"YES","NO")</f>
        <v>NO</v>
      </c>
      <c r="Z603" s="30" t="str">
        <f>IF(SUM('Sales by Agent'!X603:Z603)&gt;0,"YES","NO")</f>
        <v>NO</v>
      </c>
      <c r="AA603" s="30" t="str">
        <f>IF(SUM('Sales by Agent'!Y603:AA603)&gt;0,"YES","NO")</f>
        <v>NO</v>
      </c>
      <c r="AB603" s="30" t="str">
        <f>IF(SUM('Sales by Agent'!Z603:AB603)&gt;0,"YES","NO")</f>
        <v>NO</v>
      </c>
      <c r="AC603" s="30" t="str">
        <f>IF(SUM('Sales by Agent'!AA603:AC603)&gt;0,"YES","NO")</f>
        <v>NO</v>
      </c>
      <c r="AD603" s="30" t="str">
        <f>IF(SUM('Sales by Agent'!AB603:AD603)&gt;0,"YES","NO")</f>
        <v>NO</v>
      </c>
      <c r="AE603" s="30" t="str">
        <f>IF(SUM('Sales by Agent'!AC603:AE603)&gt;0,"YES","NO")</f>
        <v>NO</v>
      </c>
      <c r="AF603" s="30" t="str">
        <f>IF(SUM('Sales by Agent'!AD603:AF603)&gt;0,"YES","NO")</f>
        <v>YES</v>
      </c>
      <c r="AG603" s="30" t="str">
        <f>IF(SUM('Sales by Agent'!AE603:AG603)&gt;0,"YES","NO")</f>
        <v>YES</v>
      </c>
      <c r="AH603" s="30" t="str">
        <f>IF(SUM('Sales by Agent'!AF603:AH603)&gt;0,"YES","NO")</f>
        <v>YES</v>
      </c>
      <c r="AI603" s="30" t="str">
        <f>IF(SUM('Sales by Agent'!AG603:AI603)&gt;0,"YES","NO")</f>
        <v>YES</v>
      </c>
      <c r="AJ603" s="30" t="str">
        <f>IF(SUM('Sales by Agent'!AH603:AJ603)&gt;0,"YES","NO")</f>
        <v>YES</v>
      </c>
      <c r="AK603" s="30" t="str">
        <f>IF(SUM('Sales by Agent'!AI603:AK603)&gt;0,"YES","NO")</f>
        <v>YES</v>
      </c>
      <c r="AL603" s="30" t="str">
        <f>IF(SUM('Sales by Agent'!AJ603:AL603)&gt;0,"YES","NO")</f>
        <v>YES</v>
      </c>
      <c r="AM603" s="30" t="str">
        <f>IF(SUM('Sales by Agent'!AK603:AM603)&gt;0,"YES","NO")</f>
        <v>YES</v>
      </c>
      <c r="AN603" s="30" t="str">
        <f>IF(SUM('Sales by Agent'!AL603:AN603)&gt;0,"YES","NO")</f>
        <v>YES</v>
      </c>
      <c r="AO603" s="30" t="str">
        <f>IF(SUM('Sales by Agent'!AM603:AO603)&gt;0,"YES","NO")</f>
        <v>YES</v>
      </c>
      <c r="AP603" s="30" t="str">
        <f>IF(SUM('Sales by Agent'!AN603:AP603)&gt;0,"YES","NO")</f>
        <v>YES</v>
      </c>
      <c r="AQ603" s="30" t="str">
        <f>IF(SUM('Sales by Agent'!AO603:AQ603)&gt;0,"YES","NO")</f>
        <v>YES</v>
      </c>
      <c r="AR603" s="30" t="str">
        <f>IF(SUM('Sales by Agent'!AP603:AR603)&gt;0,"YES","NO")</f>
        <v>YES</v>
      </c>
      <c r="AS603" s="30" t="str">
        <f>IF(SUM('Sales by Agent'!AQ603:AS603)&gt;0,"YES","NO")</f>
        <v>YES</v>
      </c>
      <c r="AT603" s="30" t="str">
        <f>IF(SUM('Sales by Agent'!AR603:AT603)&gt;0,"YES","NO")</f>
        <v>YES</v>
      </c>
      <c r="AU603" s="30" t="str">
        <f>IF(SUM('Sales by Agent'!AS603:AU603)&gt;0,"YES","NO")</f>
        <v>YES</v>
      </c>
      <c r="AV603" s="30" t="str">
        <f>IF(SUM('Sales by Agent'!AT603:AV603)&gt;0,"YES","NO")</f>
        <v>YES</v>
      </c>
      <c r="AW603" s="87"/>
      <c r="AX603" t="str">
        <f t="shared" si="101"/>
        <v>NO</v>
      </c>
      <c r="AY603" t="str">
        <f t="shared" si="102"/>
        <v>NO</v>
      </c>
      <c r="AZ603" t="str">
        <f t="shared" si="103"/>
        <v>NO</v>
      </c>
      <c r="BA603" t="str">
        <f t="shared" si="104"/>
        <v>NO</v>
      </c>
      <c r="BB603" t="str">
        <f t="shared" si="105"/>
        <v>NO</v>
      </c>
      <c r="BC603" t="str">
        <f t="shared" si="106"/>
        <v>NO</v>
      </c>
      <c r="BD603" t="str">
        <f t="shared" si="107"/>
        <v>NO</v>
      </c>
      <c r="BE603" t="str">
        <f t="shared" si="108"/>
        <v>NO</v>
      </c>
      <c r="BF603" t="str">
        <f t="shared" si="109"/>
        <v>NO</v>
      </c>
      <c r="BG603" t="str">
        <f t="shared" si="110"/>
        <v>NO</v>
      </c>
      <c r="BH603" t="str">
        <f t="shared" si="100"/>
        <v>NO</v>
      </c>
    </row>
    <row r="604" spans="1:60">
      <c r="A604" s="564" t="s">
        <v>879</v>
      </c>
      <c r="B604" s="564" t="s">
        <v>2901</v>
      </c>
      <c r="C604" s="564" t="s">
        <v>775</v>
      </c>
      <c r="D604" s="564" t="s">
        <v>956</v>
      </c>
      <c r="E604" s="564" t="s">
        <v>1005</v>
      </c>
      <c r="F604" s="565">
        <v>115500</v>
      </c>
      <c r="G604" s="86"/>
      <c r="H604" s="86"/>
      <c r="I604" s="30" t="str">
        <f>IF(SUM('Sales by Agent'!G604:I604)&gt;0,"YES","NO")</f>
        <v>NO</v>
      </c>
      <c r="J604" s="30" t="str">
        <f>IF(SUM('Sales by Agent'!H604:J604)&gt;0,"YES","NO")</f>
        <v>NO</v>
      </c>
      <c r="K604" s="30" t="str">
        <f>IF(SUM('Sales by Agent'!I604:K604)&gt;0,"YES","NO")</f>
        <v>NO</v>
      </c>
      <c r="L604" s="30" t="str">
        <f>IF(SUM('Sales by Agent'!J604:L604)&gt;0,"YES","NO")</f>
        <v>NO</v>
      </c>
      <c r="M604" s="30" t="str">
        <f>IF(SUM('Sales by Agent'!K604:M604)&gt;0,"YES","NO")</f>
        <v>NO</v>
      </c>
      <c r="N604" s="30" t="str">
        <f>IF(SUM('Sales by Agent'!L604:N604)&gt;0,"YES","NO")</f>
        <v>NO</v>
      </c>
      <c r="O604" s="30" t="str">
        <f>IF(SUM('Sales by Agent'!M604:O604)&gt;0,"YES","NO")</f>
        <v>NO</v>
      </c>
      <c r="P604" s="30" t="str">
        <f>IF(SUM('Sales by Agent'!N604:P604)&gt;0,"YES","NO")</f>
        <v>NO</v>
      </c>
      <c r="Q604" s="30" t="str">
        <f>IF(SUM('Sales by Agent'!O604:Q604)&gt;0,"YES","NO")</f>
        <v>NO</v>
      </c>
      <c r="R604" s="30" t="str">
        <f>IF(SUM('Sales by Agent'!P604:R604)&gt;0,"YES","NO")</f>
        <v>NO</v>
      </c>
      <c r="S604" s="30" t="str">
        <f>IF(SUM('Sales by Agent'!Q604:S604)&gt;0,"YES","NO")</f>
        <v>NO</v>
      </c>
      <c r="T604" s="30" t="str">
        <f>IF(SUM('Sales by Agent'!R604:T604)&gt;0,"YES","NO")</f>
        <v>NO</v>
      </c>
      <c r="U604" s="30" t="str">
        <f>IF(SUM('Sales by Agent'!S604:U604)&gt;0,"YES","NO")</f>
        <v>NO</v>
      </c>
      <c r="V604" s="30" t="str">
        <f>IF(SUM('Sales by Agent'!T604:V604)&gt;0,"YES","NO")</f>
        <v>NO</v>
      </c>
      <c r="W604" s="30" t="str">
        <f>IF(SUM('Sales by Agent'!U604:W604)&gt;0,"YES","NO")</f>
        <v>NO</v>
      </c>
      <c r="X604" s="30" t="str">
        <f>IF(SUM('Sales by Agent'!V604:X604)&gt;0,"YES","NO")</f>
        <v>NO</v>
      </c>
      <c r="Y604" s="30" t="str">
        <f>IF(SUM('Sales by Agent'!W604:Y604)&gt;0,"YES","NO")</f>
        <v>NO</v>
      </c>
      <c r="Z604" s="30" t="str">
        <f>IF(SUM('Sales by Agent'!X604:Z604)&gt;0,"YES","NO")</f>
        <v>NO</v>
      </c>
      <c r="AA604" s="30" t="str">
        <f>IF(SUM('Sales by Agent'!Y604:AA604)&gt;0,"YES","NO")</f>
        <v>NO</v>
      </c>
      <c r="AB604" s="30" t="str">
        <f>IF(SUM('Sales by Agent'!Z604:AB604)&gt;0,"YES","NO")</f>
        <v>NO</v>
      </c>
      <c r="AC604" s="30" t="str">
        <f>IF(SUM('Sales by Agent'!AA604:AC604)&gt;0,"YES","NO")</f>
        <v>NO</v>
      </c>
      <c r="AD604" s="30" t="str">
        <f>IF(SUM('Sales by Agent'!AB604:AD604)&gt;0,"YES","NO")</f>
        <v>NO</v>
      </c>
      <c r="AE604" s="30" t="str">
        <f>IF(SUM('Sales by Agent'!AC604:AE604)&gt;0,"YES","NO")</f>
        <v>NO</v>
      </c>
      <c r="AF604" s="30" t="str">
        <f>IF(SUM('Sales by Agent'!AD604:AF604)&gt;0,"YES","NO")</f>
        <v>YES</v>
      </c>
      <c r="AG604" s="30" t="str">
        <f>IF(SUM('Sales by Agent'!AE604:AG604)&gt;0,"YES","NO")</f>
        <v>YES</v>
      </c>
      <c r="AH604" s="30" t="str">
        <f>IF(SUM('Sales by Agent'!AF604:AH604)&gt;0,"YES","NO")</f>
        <v>YES</v>
      </c>
      <c r="AI604" s="30" t="str">
        <f>IF(SUM('Sales by Agent'!AG604:AI604)&gt;0,"YES","NO")</f>
        <v>YES</v>
      </c>
      <c r="AJ604" s="30" t="str">
        <f>IF(SUM('Sales by Agent'!AH604:AJ604)&gt;0,"YES","NO")</f>
        <v>NO</v>
      </c>
      <c r="AK604" s="30" t="str">
        <f>IF(SUM('Sales by Agent'!AI604:AK604)&gt;0,"YES","NO")</f>
        <v>NO</v>
      </c>
      <c r="AL604" s="30" t="str">
        <f>IF(SUM('Sales by Agent'!AJ604:AL604)&gt;0,"YES","NO")</f>
        <v>NO</v>
      </c>
      <c r="AM604" s="30" t="str">
        <f>IF(SUM('Sales by Agent'!AK604:AM604)&gt;0,"YES","NO")</f>
        <v>NO</v>
      </c>
      <c r="AN604" s="30" t="str">
        <f>IF(SUM('Sales by Agent'!AL604:AN604)&gt;0,"YES","NO")</f>
        <v>NO</v>
      </c>
      <c r="AO604" s="30" t="str">
        <f>IF(SUM('Sales by Agent'!AM604:AO604)&gt;0,"YES","NO")</f>
        <v>NO</v>
      </c>
      <c r="AP604" s="30" t="str">
        <f>IF(SUM('Sales by Agent'!AN604:AP604)&gt;0,"YES","NO")</f>
        <v>NO</v>
      </c>
      <c r="AQ604" s="30" t="str">
        <f>IF(SUM('Sales by Agent'!AO604:AQ604)&gt;0,"YES","NO")</f>
        <v>NO</v>
      </c>
      <c r="AR604" s="30" t="str">
        <f>IF(SUM('Sales by Agent'!AP604:AR604)&gt;0,"YES","NO")</f>
        <v>NO</v>
      </c>
      <c r="AS604" s="30" t="str">
        <f>IF(SUM('Sales by Agent'!AQ604:AS604)&gt;0,"YES","NO")</f>
        <v>NO</v>
      </c>
      <c r="AT604" s="30" t="str">
        <f>IF(SUM('Sales by Agent'!AR604:AT604)&gt;0,"YES","NO")</f>
        <v>NO</v>
      </c>
      <c r="AU604" s="30" t="str">
        <f>IF(SUM('Sales by Agent'!AS604:AU604)&gt;0,"YES","NO")</f>
        <v>NO</v>
      </c>
      <c r="AV604" s="30" t="str">
        <f>IF(SUM('Sales by Agent'!AT604:AV604)&gt;0,"YES","NO")</f>
        <v>NO</v>
      </c>
      <c r="AW604" s="87"/>
      <c r="AX604" t="str">
        <f t="shared" si="101"/>
        <v>NO</v>
      </c>
      <c r="AY604" t="str">
        <f t="shared" si="102"/>
        <v>NO</v>
      </c>
      <c r="AZ604" t="str">
        <f t="shared" si="103"/>
        <v>NO</v>
      </c>
      <c r="BA604" t="str">
        <f t="shared" si="104"/>
        <v>NO</v>
      </c>
      <c r="BB604" t="str">
        <f t="shared" si="105"/>
        <v>NO</v>
      </c>
      <c r="BC604" t="str">
        <f t="shared" si="106"/>
        <v>NEW INACTIVE</v>
      </c>
      <c r="BD604" t="str">
        <f t="shared" si="107"/>
        <v>NO</v>
      </c>
      <c r="BE604" t="str">
        <f t="shared" si="108"/>
        <v>NO</v>
      </c>
      <c r="BF604" t="str">
        <f t="shared" si="109"/>
        <v>NO</v>
      </c>
      <c r="BG604" t="str">
        <f t="shared" si="110"/>
        <v>NO</v>
      </c>
      <c r="BH604" t="str">
        <f t="shared" si="100"/>
        <v>NO</v>
      </c>
    </row>
    <row r="605" spans="1:60">
      <c r="A605" s="564" t="s">
        <v>838</v>
      </c>
      <c r="B605" s="564" t="s">
        <v>2902</v>
      </c>
      <c r="C605" s="564" t="s">
        <v>775</v>
      </c>
      <c r="D605" s="564" t="s">
        <v>956</v>
      </c>
      <c r="E605" s="564" t="s">
        <v>1005</v>
      </c>
      <c r="F605" s="565">
        <v>1041120</v>
      </c>
      <c r="G605" s="86"/>
      <c r="H605" s="31"/>
      <c r="I605" s="30" t="str">
        <f>IF(SUM('Sales by Agent'!G605:I605)&gt;0,"YES","NO")</f>
        <v>NO</v>
      </c>
      <c r="J605" s="30" t="str">
        <f>IF(SUM('Sales by Agent'!H605:J605)&gt;0,"YES","NO")</f>
        <v>NO</v>
      </c>
      <c r="K605" s="30" t="str">
        <f>IF(SUM('Sales by Agent'!I605:K605)&gt;0,"YES","NO")</f>
        <v>NO</v>
      </c>
      <c r="L605" s="30" t="str">
        <f>IF(SUM('Sales by Agent'!J605:L605)&gt;0,"YES","NO")</f>
        <v>NO</v>
      </c>
      <c r="M605" s="30" t="str">
        <f>IF(SUM('Sales by Agent'!K605:M605)&gt;0,"YES","NO")</f>
        <v>NO</v>
      </c>
      <c r="N605" s="30" t="str">
        <f>IF(SUM('Sales by Agent'!L605:N605)&gt;0,"YES","NO")</f>
        <v>NO</v>
      </c>
      <c r="O605" s="30" t="str">
        <f>IF(SUM('Sales by Agent'!M605:O605)&gt;0,"YES","NO")</f>
        <v>NO</v>
      </c>
      <c r="P605" s="30" t="str">
        <f>IF(SUM('Sales by Agent'!N605:P605)&gt;0,"YES","NO")</f>
        <v>NO</v>
      </c>
      <c r="Q605" s="30" t="str">
        <f>IF(SUM('Sales by Agent'!O605:Q605)&gt;0,"YES","NO")</f>
        <v>NO</v>
      </c>
      <c r="R605" s="30" t="str">
        <f>IF(SUM('Sales by Agent'!P605:R605)&gt;0,"YES","NO")</f>
        <v>NO</v>
      </c>
      <c r="S605" s="30" t="str">
        <f>IF(SUM('Sales by Agent'!Q605:S605)&gt;0,"YES","NO")</f>
        <v>NO</v>
      </c>
      <c r="T605" s="30" t="str">
        <f>IF(SUM('Sales by Agent'!R605:T605)&gt;0,"YES","NO")</f>
        <v>NO</v>
      </c>
      <c r="U605" s="30" t="str">
        <f>IF(SUM('Sales by Agent'!S605:U605)&gt;0,"YES","NO")</f>
        <v>NO</v>
      </c>
      <c r="V605" s="30" t="str">
        <f>IF(SUM('Sales by Agent'!T605:V605)&gt;0,"YES","NO")</f>
        <v>NO</v>
      </c>
      <c r="W605" s="30" t="str">
        <f>IF(SUM('Sales by Agent'!U605:W605)&gt;0,"YES","NO")</f>
        <v>NO</v>
      </c>
      <c r="X605" s="30" t="str">
        <f>IF(SUM('Sales by Agent'!V605:X605)&gt;0,"YES","NO")</f>
        <v>NO</v>
      </c>
      <c r="Y605" s="30" t="str">
        <f>IF(SUM('Sales by Agent'!W605:Y605)&gt;0,"YES","NO")</f>
        <v>NO</v>
      </c>
      <c r="Z605" s="30" t="str">
        <f>IF(SUM('Sales by Agent'!X605:Z605)&gt;0,"YES","NO")</f>
        <v>NO</v>
      </c>
      <c r="AA605" s="30" t="str">
        <f>IF(SUM('Sales by Agent'!Y605:AA605)&gt;0,"YES","NO")</f>
        <v>NO</v>
      </c>
      <c r="AB605" s="30" t="str">
        <f>IF(SUM('Sales by Agent'!Z605:AB605)&gt;0,"YES","NO")</f>
        <v>NO</v>
      </c>
      <c r="AC605" s="30" t="str">
        <f>IF(SUM('Sales by Agent'!AA605:AC605)&gt;0,"YES","NO")</f>
        <v>NO</v>
      </c>
      <c r="AD605" s="30" t="str">
        <f>IF(SUM('Sales by Agent'!AB605:AD605)&gt;0,"YES","NO")</f>
        <v>YES</v>
      </c>
      <c r="AE605" s="30" t="str">
        <f>IF(SUM('Sales by Agent'!AC605:AE605)&gt;0,"YES","NO")</f>
        <v>YES</v>
      </c>
      <c r="AF605" s="30" t="str">
        <f>IF(SUM('Sales by Agent'!AD605:AF605)&gt;0,"YES","NO")</f>
        <v>YES</v>
      </c>
      <c r="AG605" s="30" t="str">
        <f>IF(SUM('Sales by Agent'!AE605:AG605)&gt;0,"YES","NO")</f>
        <v>YES</v>
      </c>
      <c r="AH605" s="30" t="str">
        <f>IF(SUM('Sales by Agent'!AF605:AH605)&gt;0,"YES","NO")</f>
        <v>YES</v>
      </c>
      <c r="AI605" s="30" t="str">
        <f>IF(SUM('Sales by Agent'!AG605:AI605)&gt;0,"YES","NO")</f>
        <v>YES</v>
      </c>
      <c r="AJ605" s="30" t="str">
        <f>IF(SUM('Sales by Agent'!AH605:AJ605)&gt;0,"YES","NO")</f>
        <v>YES</v>
      </c>
      <c r="AK605" s="30" t="str">
        <f>IF(SUM('Sales by Agent'!AI605:AK605)&gt;0,"YES","NO")</f>
        <v>YES</v>
      </c>
      <c r="AL605" s="30" t="str">
        <f>IF(SUM('Sales by Agent'!AJ605:AL605)&gt;0,"YES","NO")</f>
        <v>YES</v>
      </c>
      <c r="AM605" s="30" t="str">
        <f>IF(SUM('Sales by Agent'!AK605:AM605)&gt;0,"YES","NO")</f>
        <v>YES</v>
      </c>
      <c r="AN605" s="30" t="str">
        <f>IF(SUM('Sales by Agent'!AL605:AN605)&gt;0,"YES","NO")</f>
        <v>YES</v>
      </c>
      <c r="AO605" s="30" t="str">
        <f>IF(SUM('Sales by Agent'!AM605:AO605)&gt;0,"YES","NO")</f>
        <v>YES</v>
      </c>
      <c r="AP605" s="30" t="str">
        <f>IF(SUM('Sales by Agent'!AN605:AP605)&gt;0,"YES","NO")</f>
        <v>YES</v>
      </c>
      <c r="AQ605" s="30" t="str">
        <f>IF(SUM('Sales by Agent'!AO605:AQ605)&gt;0,"YES","NO")</f>
        <v>YES</v>
      </c>
      <c r="AR605" s="30" t="str">
        <f>IF(SUM('Sales by Agent'!AP605:AR605)&gt;0,"YES","NO")</f>
        <v>YES</v>
      </c>
      <c r="AS605" s="30" t="str">
        <f>IF(SUM('Sales by Agent'!AQ605:AS605)&gt;0,"YES","NO")</f>
        <v>YES</v>
      </c>
      <c r="AT605" s="30" t="str">
        <f>IF(SUM('Sales by Agent'!AR605:AT605)&gt;0,"YES","NO")</f>
        <v>YES</v>
      </c>
      <c r="AU605" s="30" t="str">
        <f>IF(SUM('Sales by Agent'!AS605:AU605)&gt;0,"YES","NO")</f>
        <v>YES</v>
      </c>
      <c r="AV605" s="30" t="str">
        <f>IF(SUM('Sales by Agent'!AT605:AV605)&gt;0,"YES","NO")</f>
        <v>YES</v>
      </c>
      <c r="AW605" s="87"/>
      <c r="AX605" t="str">
        <f t="shared" si="101"/>
        <v>NO</v>
      </c>
      <c r="AY605" t="str">
        <f t="shared" si="102"/>
        <v>NO</v>
      </c>
      <c r="AZ605" t="str">
        <f t="shared" si="103"/>
        <v>NO</v>
      </c>
      <c r="BA605" t="str">
        <f t="shared" si="104"/>
        <v>NO</v>
      </c>
      <c r="BB605" t="str">
        <f t="shared" si="105"/>
        <v>NO</v>
      </c>
      <c r="BC605" t="str">
        <f t="shared" si="106"/>
        <v>NO</v>
      </c>
      <c r="BD605" t="str">
        <f t="shared" si="107"/>
        <v>NO</v>
      </c>
      <c r="BE605" t="str">
        <f t="shared" si="108"/>
        <v>NO</v>
      </c>
      <c r="BF605" t="str">
        <f t="shared" si="109"/>
        <v>NO</v>
      </c>
      <c r="BG605" t="str">
        <f t="shared" si="110"/>
        <v>NO</v>
      </c>
      <c r="BH605" t="str">
        <f t="shared" si="100"/>
        <v>NO</v>
      </c>
    </row>
    <row r="606" spans="1:60">
      <c r="A606" s="564" t="s">
        <v>1207</v>
      </c>
      <c r="B606" s="564" t="s">
        <v>2903</v>
      </c>
      <c r="C606" s="564" t="s">
        <v>775</v>
      </c>
      <c r="D606" s="564" t="s">
        <v>956</v>
      </c>
      <c r="E606" s="564" t="s">
        <v>1005</v>
      </c>
      <c r="F606" s="565">
        <v>455032.4</v>
      </c>
      <c r="G606" s="31"/>
      <c r="H606" s="31"/>
      <c r="I606" s="30" t="str">
        <f>IF(SUM('Sales by Agent'!G606:I606)&gt;0,"YES","NO")</f>
        <v>NO</v>
      </c>
      <c r="J606" s="30" t="str">
        <f>IF(SUM('Sales by Agent'!H606:J606)&gt;0,"YES","NO")</f>
        <v>NO</v>
      </c>
      <c r="K606" s="30" t="str">
        <f>IF(SUM('Sales by Agent'!I606:K606)&gt;0,"YES","NO")</f>
        <v>NO</v>
      </c>
      <c r="L606" s="30" t="str">
        <f>IF(SUM('Sales by Agent'!J606:L606)&gt;0,"YES","NO")</f>
        <v>NO</v>
      </c>
      <c r="M606" s="30" t="str">
        <f>IF(SUM('Sales by Agent'!K606:M606)&gt;0,"YES","NO")</f>
        <v>NO</v>
      </c>
      <c r="N606" s="30" t="str">
        <f>IF(SUM('Sales by Agent'!L606:N606)&gt;0,"YES","NO")</f>
        <v>NO</v>
      </c>
      <c r="O606" s="30" t="str">
        <f>IF(SUM('Sales by Agent'!M606:O606)&gt;0,"YES","NO")</f>
        <v>NO</v>
      </c>
      <c r="P606" s="30" t="str">
        <f>IF(SUM('Sales by Agent'!N606:P606)&gt;0,"YES","NO")</f>
        <v>NO</v>
      </c>
      <c r="Q606" s="30" t="str">
        <f>IF(SUM('Sales by Agent'!O606:Q606)&gt;0,"YES","NO")</f>
        <v>NO</v>
      </c>
      <c r="R606" s="30" t="str">
        <f>IF(SUM('Sales by Agent'!P606:R606)&gt;0,"YES","NO")</f>
        <v>NO</v>
      </c>
      <c r="S606" s="30" t="str">
        <f>IF(SUM('Sales by Agent'!Q606:S606)&gt;0,"YES","NO")</f>
        <v>NO</v>
      </c>
      <c r="T606" s="30" t="str">
        <f>IF(SUM('Sales by Agent'!R606:T606)&gt;0,"YES","NO")</f>
        <v>NO</v>
      </c>
      <c r="U606" s="30" t="str">
        <f>IF(SUM('Sales by Agent'!S606:U606)&gt;0,"YES","NO")</f>
        <v>NO</v>
      </c>
      <c r="V606" s="30" t="str">
        <f>IF(SUM('Sales by Agent'!T606:V606)&gt;0,"YES","NO")</f>
        <v>NO</v>
      </c>
      <c r="W606" s="30" t="str">
        <f>IF(SUM('Sales by Agent'!U606:W606)&gt;0,"YES","NO")</f>
        <v>NO</v>
      </c>
      <c r="X606" s="30" t="str">
        <f>IF(SUM('Sales by Agent'!V606:X606)&gt;0,"YES","NO")</f>
        <v>NO</v>
      </c>
      <c r="Y606" s="30" t="str">
        <f>IF(SUM('Sales by Agent'!W606:Y606)&gt;0,"YES","NO")</f>
        <v>NO</v>
      </c>
      <c r="Z606" s="30" t="str">
        <f>IF(SUM('Sales by Agent'!X606:Z606)&gt;0,"YES","NO")</f>
        <v>NO</v>
      </c>
      <c r="AA606" s="30" t="str">
        <f>IF(SUM('Sales by Agent'!Y606:AA606)&gt;0,"YES","NO")</f>
        <v>NO</v>
      </c>
      <c r="AB606" s="30" t="str">
        <f>IF(SUM('Sales by Agent'!Z606:AB606)&gt;0,"YES","NO")</f>
        <v>NO</v>
      </c>
      <c r="AC606" s="30" t="str">
        <f>IF(SUM('Sales by Agent'!AA606:AC606)&gt;0,"YES","NO")</f>
        <v>NO</v>
      </c>
      <c r="AD606" s="30" t="str">
        <f>IF(SUM('Sales by Agent'!AB606:AD606)&gt;0,"YES","NO")</f>
        <v>NO</v>
      </c>
      <c r="AE606" s="30" t="str">
        <f>IF(SUM('Sales by Agent'!AC606:AE606)&gt;0,"YES","NO")</f>
        <v>NO</v>
      </c>
      <c r="AF606" s="30" t="str">
        <f>IF(SUM('Sales by Agent'!AD606:AF606)&gt;0,"YES","NO")</f>
        <v>NO</v>
      </c>
      <c r="AG606" s="30" t="str">
        <f>IF(SUM('Sales by Agent'!AE606:AG606)&gt;0,"YES","NO")</f>
        <v>NO</v>
      </c>
      <c r="AH606" s="30" t="str">
        <f>IF(SUM('Sales by Agent'!AF606:AH606)&gt;0,"YES","NO")</f>
        <v>NO</v>
      </c>
      <c r="AI606" s="30" t="str">
        <f>IF(SUM('Sales by Agent'!AG606:AI606)&gt;0,"YES","NO")</f>
        <v>NO</v>
      </c>
      <c r="AJ606" s="30" t="str">
        <f>IF(SUM('Sales by Agent'!AH606:AJ606)&gt;0,"YES","NO")</f>
        <v>NO</v>
      </c>
      <c r="AK606" s="30" t="str">
        <f>IF(SUM('Sales by Agent'!AI606:AK606)&gt;0,"YES","NO")</f>
        <v>YES</v>
      </c>
      <c r="AL606" s="30" t="str">
        <f>IF(SUM('Sales by Agent'!AJ606:AL606)&gt;0,"YES","NO")</f>
        <v>YES</v>
      </c>
      <c r="AM606" s="30" t="str">
        <f>IF(SUM('Sales by Agent'!AK606:AM606)&gt;0,"YES","NO")</f>
        <v>YES</v>
      </c>
      <c r="AN606" s="30" t="str">
        <f>IF(SUM('Sales by Agent'!AL606:AN606)&gt;0,"YES","NO")</f>
        <v>YES</v>
      </c>
      <c r="AO606" s="30" t="str">
        <f>IF(SUM('Sales by Agent'!AM606:AO606)&gt;0,"YES","NO")</f>
        <v>NO</v>
      </c>
      <c r="AP606" s="30" t="str">
        <f>IF(SUM('Sales by Agent'!AN606:AP606)&gt;0,"YES","NO")</f>
        <v>NO</v>
      </c>
      <c r="AQ606" s="30" t="str">
        <f>IF(SUM('Sales by Agent'!AO606:AQ606)&gt;0,"YES","NO")</f>
        <v>YES</v>
      </c>
      <c r="AR606" s="30" t="str">
        <f>IF(SUM('Sales by Agent'!AP606:AR606)&gt;0,"YES","NO")</f>
        <v>YES</v>
      </c>
      <c r="AS606" s="30" t="str">
        <f>IF(SUM('Sales by Agent'!AQ606:AS606)&gt;0,"YES","NO")</f>
        <v>YES</v>
      </c>
      <c r="AT606" s="30" t="str">
        <f>IF(SUM('Sales by Agent'!AR606:AT606)&gt;0,"YES","NO")</f>
        <v>YES</v>
      </c>
      <c r="AU606" s="30" t="str">
        <f>IF(SUM('Sales by Agent'!AS606:AU606)&gt;0,"YES","NO")</f>
        <v>YES</v>
      </c>
      <c r="AV606" s="30" t="str">
        <f>IF(SUM('Sales by Agent'!AT606:AV606)&gt;0,"YES","NO")</f>
        <v>YES</v>
      </c>
      <c r="AW606" s="87"/>
      <c r="AX606" t="str">
        <f t="shared" si="101"/>
        <v>NO</v>
      </c>
      <c r="AY606" t="str">
        <f t="shared" si="102"/>
        <v>NO</v>
      </c>
      <c r="AZ606" t="str">
        <f t="shared" si="103"/>
        <v>NO</v>
      </c>
      <c r="BA606" t="str">
        <f t="shared" si="104"/>
        <v>NO</v>
      </c>
      <c r="BB606" t="str">
        <f t="shared" si="105"/>
        <v>NO</v>
      </c>
      <c r="BC606" t="str">
        <f t="shared" si="106"/>
        <v>NO</v>
      </c>
      <c r="BD606" t="str">
        <f t="shared" si="107"/>
        <v>NO</v>
      </c>
      <c r="BE606" t="str">
        <f t="shared" si="108"/>
        <v>NO</v>
      </c>
      <c r="BF606" t="str">
        <f t="shared" si="109"/>
        <v>NO</v>
      </c>
      <c r="BG606" t="str">
        <f t="shared" si="110"/>
        <v>NO</v>
      </c>
      <c r="BH606" t="str">
        <f t="shared" si="100"/>
        <v>NEW INACTIVE</v>
      </c>
    </row>
    <row r="607" spans="1:60">
      <c r="A607" s="564" t="s">
        <v>811</v>
      </c>
      <c r="B607" s="564" t="s">
        <v>2904</v>
      </c>
      <c r="C607" s="564" t="s">
        <v>775</v>
      </c>
      <c r="D607" s="564" t="s">
        <v>956</v>
      </c>
      <c r="E607" s="564" t="s">
        <v>1005</v>
      </c>
      <c r="F607" s="565">
        <v>1185750</v>
      </c>
      <c r="G607" s="86"/>
      <c r="H607" s="86"/>
      <c r="I607" s="30" t="str">
        <f>IF(SUM('Sales by Agent'!G607:I607)&gt;0,"YES","NO")</f>
        <v>NO</v>
      </c>
      <c r="J607" s="30" t="str">
        <f>IF(SUM('Sales by Agent'!H607:J607)&gt;0,"YES","NO")</f>
        <v>NO</v>
      </c>
      <c r="K607" s="30" t="str">
        <f>IF(SUM('Sales by Agent'!I607:K607)&gt;0,"YES","NO")</f>
        <v>NO</v>
      </c>
      <c r="L607" s="30" t="str">
        <f>IF(SUM('Sales by Agent'!J607:L607)&gt;0,"YES","NO")</f>
        <v>NO</v>
      </c>
      <c r="M607" s="30" t="str">
        <f>IF(SUM('Sales by Agent'!K607:M607)&gt;0,"YES","NO")</f>
        <v>NO</v>
      </c>
      <c r="N607" s="30" t="str">
        <f>IF(SUM('Sales by Agent'!L607:N607)&gt;0,"YES","NO")</f>
        <v>NO</v>
      </c>
      <c r="O607" s="30" t="str">
        <f>IF(SUM('Sales by Agent'!M607:O607)&gt;0,"YES","NO")</f>
        <v>NO</v>
      </c>
      <c r="P607" s="30" t="str">
        <f>IF(SUM('Sales by Agent'!N607:P607)&gt;0,"YES","NO")</f>
        <v>NO</v>
      </c>
      <c r="Q607" s="30" t="str">
        <f>IF(SUM('Sales by Agent'!O607:Q607)&gt;0,"YES","NO")</f>
        <v>NO</v>
      </c>
      <c r="R607" s="30" t="str">
        <f>IF(SUM('Sales by Agent'!P607:R607)&gt;0,"YES","NO")</f>
        <v>NO</v>
      </c>
      <c r="S607" s="30" t="str">
        <f>IF(SUM('Sales by Agent'!Q607:S607)&gt;0,"YES","NO")</f>
        <v>NO</v>
      </c>
      <c r="T607" s="30" t="str">
        <f>IF(SUM('Sales by Agent'!R607:T607)&gt;0,"YES","NO")</f>
        <v>NO</v>
      </c>
      <c r="U607" s="30" t="str">
        <f>IF(SUM('Sales by Agent'!S607:U607)&gt;0,"YES","NO")</f>
        <v>NO</v>
      </c>
      <c r="V607" s="30" t="str">
        <f>IF(SUM('Sales by Agent'!T607:V607)&gt;0,"YES","NO")</f>
        <v>NO</v>
      </c>
      <c r="W607" s="30" t="str">
        <f>IF(SUM('Sales by Agent'!U607:W607)&gt;0,"YES","NO")</f>
        <v>NO</v>
      </c>
      <c r="X607" s="30" t="str">
        <f>IF(SUM('Sales by Agent'!V607:X607)&gt;0,"YES","NO")</f>
        <v>NO</v>
      </c>
      <c r="Y607" s="30" t="str">
        <f>IF(SUM('Sales by Agent'!W607:Y607)&gt;0,"YES","NO")</f>
        <v>NO</v>
      </c>
      <c r="Z607" s="30" t="str">
        <f>IF(SUM('Sales by Agent'!X607:Z607)&gt;0,"YES","NO")</f>
        <v>NO</v>
      </c>
      <c r="AA607" s="30" t="str">
        <f>IF(SUM('Sales by Agent'!Y607:AA607)&gt;0,"YES","NO")</f>
        <v>NO</v>
      </c>
      <c r="AB607" s="30" t="str">
        <f>IF(SUM('Sales by Agent'!Z607:AB607)&gt;0,"YES","NO")</f>
        <v>NO</v>
      </c>
      <c r="AC607" s="30" t="str">
        <f>IF(SUM('Sales by Agent'!AA607:AC607)&gt;0,"YES","NO")</f>
        <v>NO</v>
      </c>
      <c r="AD607" s="30" t="str">
        <f>IF(SUM('Sales by Agent'!AB607:AD607)&gt;0,"YES","NO")</f>
        <v>YES</v>
      </c>
      <c r="AE607" s="30" t="str">
        <f>IF(SUM('Sales by Agent'!AC607:AE607)&gt;0,"YES","NO")</f>
        <v>YES</v>
      </c>
      <c r="AF607" s="30" t="str">
        <f>IF(SUM('Sales by Agent'!AD607:AF607)&gt;0,"YES","NO")</f>
        <v>YES</v>
      </c>
      <c r="AG607" s="30" t="str">
        <f>IF(SUM('Sales by Agent'!AE607:AG607)&gt;0,"YES","NO")</f>
        <v>YES</v>
      </c>
      <c r="AH607" s="30" t="str">
        <f>IF(SUM('Sales by Agent'!AF607:AH607)&gt;0,"YES","NO")</f>
        <v>YES</v>
      </c>
      <c r="AI607" s="30" t="str">
        <f>IF(SUM('Sales by Agent'!AG607:AI607)&gt;0,"YES","NO")</f>
        <v>YES</v>
      </c>
      <c r="AJ607" s="30" t="str">
        <f>IF(SUM('Sales by Agent'!AH607:AJ607)&gt;0,"YES","NO")</f>
        <v>YES</v>
      </c>
      <c r="AK607" s="30" t="str">
        <f>IF(SUM('Sales by Agent'!AI607:AK607)&gt;0,"YES","NO")</f>
        <v>YES</v>
      </c>
      <c r="AL607" s="30" t="str">
        <f>IF(SUM('Sales by Agent'!AJ607:AL607)&gt;0,"YES","NO")</f>
        <v>YES</v>
      </c>
      <c r="AM607" s="30" t="str">
        <f>IF(SUM('Sales by Agent'!AK607:AM607)&gt;0,"YES","NO")</f>
        <v>YES</v>
      </c>
      <c r="AN607" s="30" t="str">
        <f>IF(SUM('Sales by Agent'!AL607:AN607)&gt;0,"YES","NO")</f>
        <v>YES</v>
      </c>
      <c r="AO607" s="30" t="str">
        <f>IF(SUM('Sales by Agent'!AM607:AO607)&gt;0,"YES","NO")</f>
        <v>YES</v>
      </c>
      <c r="AP607" s="30" t="str">
        <f>IF(SUM('Sales by Agent'!AN607:AP607)&gt;0,"YES","NO")</f>
        <v>YES</v>
      </c>
      <c r="AQ607" s="30" t="str">
        <f>IF(SUM('Sales by Agent'!AO607:AQ607)&gt;0,"YES","NO")</f>
        <v>YES</v>
      </c>
      <c r="AR607" s="30" t="str">
        <f>IF(SUM('Sales by Agent'!AP607:AR607)&gt;0,"YES","NO")</f>
        <v>YES</v>
      </c>
      <c r="AS607" s="30" t="str">
        <f>IF(SUM('Sales by Agent'!AQ607:AS607)&gt;0,"YES","NO")</f>
        <v>YES</v>
      </c>
      <c r="AT607" s="30" t="str">
        <f>IF(SUM('Sales by Agent'!AR607:AT607)&gt;0,"YES","NO")</f>
        <v>YES</v>
      </c>
      <c r="AU607" s="30" t="str">
        <f>IF(SUM('Sales by Agent'!AS607:AU607)&gt;0,"YES","NO")</f>
        <v>YES</v>
      </c>
      <c r="AV607" s="30" t="str">
        <f>IF(SUM('Sales by Agent'!AT607:AV607)&gt;0,"YES","NO")</f>
        <v>YES</v>
      </c>
      <c r="AW607" s="87"/>
      <c r="AX607" t="str">
        <f t="shared" si="101"/>
        <v>NO</v>
      </c>
      <c r="AY607" t="str">
        <f t="shared" si="102"/>
        <v>NO</v>
      </c>
      <c r="AZ607" t="str">
        <f t="shared" si="103"/>
        <v>NO</v>
      </c>
      <c r="BA607" t="str">
        <f t="shared" si="104"/>
        <v>NO</v>
      </c>
      <c r="BB607" t="str">
        <f t="shared" si="105"/>
        <v>NO</v>
      </c>
      <c r="BC607" t="str">
        <f t="shared" si="106"/>
        <v>NO</v>
      </c>
      <c r="BD607" t="str">
        <f t="shared" si="107"/>
        <v>NO</v>
      </c>
      <c r="BE607" t="str">
        <f t="shared" si="108"/>
        <v>NO</v>
      </c>
      <c r="BF607" t="str">
        <f t="shared" si="109"/>
        <v>NO</v>
      </c>
      <c r="BG607" t="str">
        <f t="shared" si="110"/>
        <v>NO</v>
      </c>
      <c r="BH607" t="str">
        <f t="shared" si="100"/>
        <v>NO</v>
      </c>
    </row>
    <row r="608" spans="1:60">
      <c r="A608" s="564" t="s">
        <v>840</v>
      </c>
      <c r="B608" s="564" t="s">
        <v>2905</v>
      </c>
      <c r="C608" s="564" t="s">
        <v>775</v>
      </c>
      <c r="D608" s="564" t="s">
        <v>956</v>
      </c>
      <c r="E608" s="564" t="s">
        <v>1005</v>
      </c>
      <c r="F608" s="565">
        <v>807600</v>
      </c>
      <c r="G608" s="31"/>
      <c r="H608" s="31"/>
      <c r="I608" s="30" t="str">
        <f>IF(SUM('Sales by Agent'!G608:I608)&gt;0,"YES","NO")</f>
        <v>NO</v>
      </c>
      <c r="J608" s="30" t="str">
        <f>IF(SUM('Sales by Agent'!H608:J608)&gt;0,"YES","NO")</f>
        <v>NO</v>
      </c>
      <c r="K608" s="30" t="str">
        <f>IF(SUM('Sales by Agent'!I608:K608)&gt;0,"YES","NO")</f>
        <v>NO</v>
      </c>
      <c r="L608" s="30" t="str">
        <f>IF(SUM('Sales by Agent'!J608:L608)&gt;0,"YES","NO")</f>
        <v>NO</v>
      </c>
      <c r="M608" s="30" t="str">
        <f>IF(SUM('Sales by Agent'!K608:M608)&gt;0,"YES","NO")</f>
        <v>NO</v>
      </c>
      <c r="N608" s="30" t="str">
        <f>IF(SUM('Sales by Agent'!L608:N608)&gt;0,"YES","NO")</f>
        <v>NO</v>
      </c>
      <c r="O608" s="30" t="str">
        <f>IF(SUM('Sales by Agent'!M608:O608)&gt;0,"YES","NO")</f>
        <v>NO</v>
      </c>
      <c r="P608" s="30" t="str">
        <f>IF(SUM('Sales by Agent'!N608:P608)&gt;0,"YES","NO")</f>
        <v>NO</v>
      </c>
      <c r="Q608" s="30" t="str">
        <f>IF(SUM('Sales by Agent'!O608:Q608)&gt;0,"YES","NO")</f>
        <v>NO</v>
      </c>
      <c r="R608" s="30" t="str">
        <f>IF(SUM('Sales by Agent'!P608:R608)&gt;0,"YES","NO")</f>
        <v>NO</v>
      </c>
      <c r="S608" s="30" t="str">
        <f>IF(SUM('Sales by Agent'!Q608:S608)&gt;0,"YES","NO")</f>
        <v>NO</v>
      </c>
      <c r="T608" s="30" t="str">
        <f>IF(SUM('Sales by Agent'!R608:T608)&gt;0,"YES","NO")</f>
        <v>NO</v>
      </c>
      <c r="U608" s="30" t="str">
        <f>IF(SUM('Sales by Agent'!S608:U608)&gt;0,"YES","NO")</f>
        <v>NO</v>
      </c>
      <c r="V608" s="30" t="str">
        <f>IF(SUM('Sales by Agent'!T608:V608)&gt;0,"YES","NO")</f>
        <v>NO</v>
      </c>
      <c r="W608" s="30" t="str">
        <f>IF(SUM('Sales by Agent'!U608:W608)&gt;0,"YES","NO")</f>
        <v>NO</v>
      </c>
      <c r="X608" s="30" t="str">
        <f>IF(SUM('Sales by Agent'!V608:X608)&gt;0,"YES","NO")</f>
        <v>NO</v>
      </c>
      <c r="Y608" s="30" t="str">
        <f>IF(SUM('Sales by Agent'!W608:Y608)&gt;0,"YES","NO")</f>
        <v>NO</v>
      </c>
      <c r="Z608" s="30" t="str">
        <f>IF(SUM('Sales by Agent'!X608:Z608)&gt;0,"YES","NO")</f>
        <v>NO</v>
      </c>
      <c r="AA608" s="30" t="str">
        <f>IF(SUM('Sales by Agent'!Y608:AA608)&gt;0,"YES","NO")</f>
        <v>NO</v>
      </c>
      <c r="AB608" s="30" t="str">
        <f>IF(SUM('Sales by Agent'!Z608:AB608)&gt;0,"YES","NO")</f>
        <v>NO</v>
      </c>
      <c r="AC608" s="30" t="str">
        <f>IF(SUM('Sales by Agent'!AA608:AC608)&gt;0,"YES","NO")</f>
        <v>NO</v>
      </c>
      <c r="AD608" s="30" t="str">
        <f>IF(SUM('Sales by Agent'!AB608:AD608)&gt;0,"YES","NO")</f>
        <v>NO</v>
      </c>
      <c r="AE608" s="30" t="str">
        <f>IF(SUM('Sales by Agent'!AC608:AE608)&gt;0,"YES","NO")</f>
        <v>NO</v>
      </c>
      <c r="AF608" s="30" t="str">
        <f>IF(SUM('Sales by Agent'!AD608:AF608)&gt;0,"YES","NO")</f>
        <v>YES</v>
      </c>
      <c r="AG608" s="30" t="str">
        <f>IF(SUM('Sales by Agent'!AE608:AG608)&gt;0,"YES","NO")</f>
        <v>YES</v>
      </c>
      <c r="AH608" s="30" t="str">
        <f>IF(SUM('Sales by Agent'!AF608:AH608)&gt;0,"YES","NO")</f>
        <v>YES</v>
      </c>
      <c r="AI608" s="30" t="str">
        <f>IF(SUM('Sales by Agent'!AG608:AI608)&gt;0,"YES","NO")</f>
        <v>NO</v>
      </c>
      <c r="AJ608" s="30" t="str">
        <f>IF(SUM('Sales by Agent'!AH608:AJ608)&gt;0,"YES","NO")</f>
        <v>NO</v>
      </c>
      <c r="AK608" s="30" t="str">
        <f>IF(SUM('Sales by Agent'!AI608:AK608)&gt;0,"YES","NO")</f>
        <v>NO</v>
      </c>
      <c r="AL608" s="30" t="str">
        <f>IF(SUM('Sales by Agent'!AJ608:AL608)&gt;0,"YES","NO")</f>
        <v>YES</v>
      </c>
      <c r="AM608" s="30" t="str">
        <f>IF(SUM('Sales by Agent'!AK608:AM608)&gt;0,"YES","NO")</f>
        <v>YES</v>
      </c>
      <c r="AN608" s="30" t="str">
        <f>IF(SUM('Sales by Agent'!AL608:AN608)&gt;0,"YES","NO")</f>
        <v>YES</v>
      </c>
      <c r="AO608" s="30" t="str">
        <f>IF(SUM('Sales by Agent'!AM608:AO608)&gt;0,"YES","NO")</f>
        <v>NO</v>
      </c>
      <c r="AP608" s="30" t="str">
        <f>IF(SUM('Sales by Agent'!AN608:AP608)&gt;0,"YES","NO")</f>
        <v>NO</v>
      </c>
      <c r="AQ608" s="30" t="str">
        <f>IF(SUM('Sales by Agent'!AO608:AQ608)&gt;0,"YES","NO")</f>
        <v>NO</v>
      </c>
      <c r="AR608" s="30" t="str">
        <f>IF(SUM('Sales by Agent'!AP608:AR608)&gt;0,"YES","NO")</f>
        <v>YES</v>
      </c>
      <c r="AS608" s="30" t="str">
        <f>IF(SUM('Sales by Agent'!AQ608:AS608)&gt;0,"YES","NO")</f>
        <v>YES</v>
      </c>
      <c r="AT608" s="30" t="str">
        <f>IF(SUM('Sales by Agent'!AR608:AT608)&gt;0,"YES","NO")</f>
        <v>YES</v>
      </c>
      <c r="AU608" s="30" t="str">
        <f>IF(SUM('Sales by Agent'!AS608:AU608)&gt;0,"YES","NO")</f>
        <v>YES</v>
      </c>
      <c r="AV608" s="30" t="str">
        <f>IF(SUM('Sales by Agent'!AT608:AV608)&gt;0,"YES","NO")</f>
        <v>YES</v>
      </c>
      <c r="AW608" s="87"/>
      <c r="AX608" t="str">
        <f t="shared" si="101"/>
        <v>NO</v>
      </c>
      <c r="AY608" t="str">
        <f t="shared" si="102"/>
        <v>NO</v>
      </c>
      <c r="AZ608" t="str">
        <f t="shared" si="103"/>
        <v>NO</v>
      </c>
      <c r="BA608" t="str">
        <f t="shared" si="104"/>
        <v>NO</v>
      </c>
      <c r="BB608" t="str">
        <f t="shared" si="105"/>
        <v>NEW INACTIVE</v>
      </c>
      <c r="BC608" t="str">
        <f t="shared" si="106"/>
        <v>NO</v>
      </c>
      <c r="BD608" t="str">
        <f t="shared" si="107"/>
        <v>NO</v>
      </c>
      <c r="BE608" t="str">
        <f t="shared" si="108"/>
        <v>NO</v>
      </c>
      <c r="BF608" t="str">
        <f t="shared" si="109"/>
        <v>NO</v>
      </c>
      <c r="BG608" t="str">
        <f t="shared" si="110"/>
        <v>NO</v>
      </c>
      <c r="BH608" t="str">
        <f t="shared" si="100"/>
        <v>NEW INACTIVE</v>
      </c>
    </row>
    <row r="609" spans="1:60">
      <c r="A609" s="564" t="s">
        <v>787</v>
      </c>
      <c r="B609" s="564" t="s">
        <v>2906</v>
      </c>
      <c r="C609" s="564" t="s">
        <v>775</v>
      </c>
      <c r="D609" s="564" t="s">
        <v>956</v>
      </c>
      <c r="E609" s="564" t="s">
        <v>1005</v>
      </c>
      <c r="F609" s="565">
        <v>2712100</v>
      </c>
      <c r="G609" s="31"/>
      <c r="H609" s="31"/>
      <c r="I609" s="30" t="str">
        <f>IF(SUM('Sales by Agent'!G609:I609)&gt;0,"YES","NO")</f>
        <v>NO</v>
      </c>
      <c r="J609" s="30" t="str">
        <f>IF(SUM('Sales by Agent'!H609:J609)&gt;0,"YES","NO")</f>
        <v>NO</v>
      </c>
      <c r="K609" s="30" t="str">
        <f>IF(SUM('Sales by Agent'!I609:K609)&gt;0,"YES","NO")</f>
        <v>NO</v>
      </c>
      <c r="L609" s="30" t="str">
        <f>IF(SUM('Sales by Agent'!J609:L609)&gt;0,"YES","NO")</f>
        <v>NO</v>
      </c>
      <c r="M609" s="30" t="str">
        <f>IF(SUM('Sales by Agent'!K609:M609)&gt;0,"YES","NO")</f>
        <v>NO</v>
      </c>
      <c r="N609" s="30" t="str">
        <f>IF(SUM('Sales by Agent'!L609:N609)&gt;0,"YES","NO")</f>
        <v>NO</v>
      </c>
      <c r="O609" s="30" t="str">
        <f>IF(SUM('Sales by Agent'!M609:O609)&gt;0,"YES","NO")</f>
        <v>NO</v>
      </c>
      <c r="P609" s="30" t="str">
        <f>IF(SUM('Sales by Agent'!N609:P609)&gt;0,"YES","NO")</f>
        <v>NO</v>
      </c>
      <c r="Q609" s="30" t="str">
        <f>IF(SUM('Sales by Agent'!O609:Q609)&gt;0,"YES","NO")</f>
        <v>NO</v>
      </c>
      <c r="R609" s="30" t="str">
        <f>IF(SUM('Sales by Agent'!P609:R609)&gt;0,"YES","NO")</f>
        <v>NO</v>
      </c>
      <c r="S609" s="30" t="str">
        <f>IF(SUM('Sales by Agent'!Q609:S609)&gt;0,"YES","NO")</f>
        <v>NO</v>
      </c>
      <c r="T609" s="30" t="str">
        <f>IF(SUM('Sales by Agent'!R609:T609)&gt;0,"YES","NO")</f>
        <v>NO</v>
      </c>
      <c r="U609" s="30" t="str">
        <f>IF(SUM('Sales by Agent'!S609:U609)&gt;0,"YES","NO")</f>
        <v>NO</v>
      </c>
      <c r="V609" s="30" t="str">
        <f>IF(SUM('Sales by Agent'!T609:V609)&gt;0,"YES","NO")</f>
        <v>NO</v>
      </c>
      <c r="W609" s="30" t="str">
        <f>IF(SUM('Sales by Agent'!U609:W609)&gt;0,"YES","NO")</f>
        <v>NO</v>
      </c>
      <c r="X609" s="30" t="str">
        <f>IF(SUM('Sales by Agent'!V609:X609)&gt;0,"YES","NO")</f>
        <v>NO</v>
      </c>
      <c r="Y609" s="30" t="str">
        <f>IF(SUM('Sales by Agent'!W609:Y609)&gt;0,"YES","NO")</f>
        <v>NO</v>
      </c>
      <c r="Z609" s="30" t="str">
        <f>IF(SUM('Sales by Agent'!X609:Z609)&gt;0,"YES","NO")</f>
        <v>NO</v>
      </c>
      <c r="AA609" s="30" t="str">
        <f>IF(SUM('Sales by Agent'!Y609:AA609)&gt;0,"YES","NO")</f>
        <v>NO</v>
      </c>
      <c r="AB609" s="30" t="str">
        <f>IF(SUM('Sales by Agent'!Z609:AB609)&gt;0,"YES","NO")</f>
        <v>NO</v>
      </c>
      <c r="AC609" s="30" t="str">
        <f>IF(SUM('Sales by Agent'!AA609:AC609)&gt;0,"YES","NO")</f>
        <v>NO</v>
      </c>
      <c r="AD609" s="30" t="str">
        <f>IF(SUM('Sales by Agent'!AB609:AD609)&gt;0,"YES","NO")</f>
        <v>NO</v>
      </c>
      <c r="AE609" s="30" t="str">
        <f>IF(SUM('Sales by Agent'!AC609:AE609)&gt;0,"YES","NO")</f>
        <v>NO</v>
      </c>
      <c r="AF609" s="30" t="str">
        <f>IF(SUM('Sales by Agent'!AD609:AF609)&gt;0,"YES","NO")</f>
        <v>YES</v>
      </c>
      <c r="AG609" s="30" t="str">
        <f>IF(SUM('Sales by Agent'!AE609:AG609)&gt;0,"YES","NO")</f>
        <v>YES</v>
      </c>
      <c r="AH609" s="30" t="str">
        <f>IF(SUM('Sales by Agent'!AF609:AH609)&gt;0,"YES","NO")</f>
        <v>YES</v>
      </c>
      <c r="AI609" s="30" t="str">
        <f>IF(SUM('Sales by Agent'!AG609:AI609)&gt;0,"YES","NO")</f>
        <v>YES</v>
      </c>
      <c r="AJ609" s="30" t="str">
        <f>IF(SUM('Sales by Agent'!AH609:AJ609)&gt;0,"YES","NO")</f>
        <v>YES</v>
      </c>
      <c r="AK609" s="30" t="str">
        <f>IF(SUM('Sales by Agent'!AI609:AK609)&gt;0,"YES","NO")</f>
        <v>YES</v>
      </c>
      <c r="AL609" s="30" t="str">
        <f>IF(SUM('Sales by Agent'!AJ609:AL609)&gt;0,"YES","NO")</f>
        <v>YES</v>
      </c>
      <c r="AM609" s="30" t="str">
        <f>IF(SUM('Sales by Agent'!AK609:AM609)&gt;0,"YES","NO")</f>
        <v>YES</v>
      </c>
      <c r="AN609" s="30" t="str">
        <f>IF(SUM('Sales by Agent'!AL609:AN609)&gt;0,"YES","NO")</f>
        <v>YES</v>
      </c>
      <c r="AO609" s="30" t="str">
        <f>IF(SUM('Sales by Agent'!AM609:AO609)&gt;0,"YES","NO")</f>
        <v>NO</v>
      </c>
      <c r="AP609" s="30" t="str">
        <f>IF(SUM('Sales by Agent'!AN609:AP609)&gt;0,"YES","NO")</f>
        <v>NO</v>
      </c>
      <c r="AQ609" s="30" t="str">
        <f>IF(SUM('Sales by Agent'!AO609:AQ609)&gt;0,"YES","NO")</f>
        <v>YES</v>
      </c>
      <c r="AR609" s="30" t="str">
        <f>IF(SUM('Sales by Agent'!AP609:AR609)&gt;0,"YES","NO")</f>
        <v>YES</v>
      </c>
      <c r="AS609" s="30" t="str">
        <f>IF(SUM('Sales by Agent'!AQ609:AS609)&gt;0,"YES","NO")</f>
        <v>YES</v>
      </c>
      <c r="AT609" s="30" t="str">
        <f>IF(SUM('Sales by Agent'!AR609:AT609)&gt;0,"YES","NO")</f>
        <v>YES</v>
      </c>
      <c r="AU609" s="30" t="str">
        <f>IF(SUM('Sales by Agent'!AS609:AU609)&gt;0,"YES","NO")</f>
        <v>YES</v>
      </c>
      <c r="AV609" s="30" t="str">
        <f>IF(SUM('Sales by Agent'!AT609:AV609)&gt;0,"YES","NO")</f>
        <v>YES</v>
      </c>
      <c r="AW609" s="87"/>
      <c r="AX609" t="str">
        <f t="shared" si="101"/>
        <v>NO</v>
      </c>
      <c r="AY609" t="str">
        <f t="shared" si="102"/>
        <v>NO</v>
      </c>
      <c r="AZ609" t="str">
        <f t="shared" si="103"/>
        <v>NO</v>
      </c>
      <c r="BA609" t="str">
        <f t="shared" si="104"/>
        <v>NO</v>
      </c>
      <c r="BB609" t="str">
        <f t="shared" si="105"/>
        <v>NO</v>
      </c>
      <c r="BC609" t="str">
        <f t="shared" si="106"/>
        <v>NO</v>
      </c>
      <c r="BD609" t="str">
        <f t="shared" si="107"/>
        <v>NO</v>
      </c>
      <c r="BE609" t="str">
        <f t="shared" si="108"/>
        <v>NO</v>
      </c>
      <c r="BF609" t="str">
        <f t="shared" si="109"/>
        <v>NO</v>
      </c>
      <c r="BG609" t="str">
        <f t="shared" si="110"/>
        <v>NO</v>
      </c>
      <c r="BH609" t="str">
        <f t="shared" si="100"/>
        <v>NEW INACTIVE</v>
      </c>
    </row>
    <row r="610" spans="1:60">
      <c r="A610" s="564" t="s">
        <v>865</v>
      </c>
      <c r="B610" s="564" t="s">
        <v>2907</v>
      </c>
      <c r="C610" s="564" t="s">
        <v>775</v>
      </c>
      <c r="D610" s="564" t="s">
        <v>956</v>
      </c>
      <c r="E610" s="564" t="s">
        <v>1005</v>
      </c>
      <c r="F610" s="565">
        <v>158500</v>
      </c>
      <c r="G610" s="31"/>
      <c r="H610" s="31"/>
      <c r="I610" s="30" t="str">
        <f>IF(SUM('Sales by Agent'!G610:I610)&gt;0,"YES","NO")</f>
        <v>NO</v>
      </c>
      <c r="J610" s="30" t="str">
        <f>IF(SUM('Sales by Agent'!H610:J610)&gt;0,"YES","NO")</f>
        <v>NO</v>
      </c>
      <c r="K610" s="30" t="str">
        <f>IF(SUM('Sales by Agent'!I610:K610)&gt;0,"YES","NO")</f>
        <v>NO</v>
      </c>
      <c r="L610" s="30" t="str">
        <f>IF(SUM('Sales by Agent'!J610:L610)&gt;0,"YES","NO")</f>
        <v>NO</v>
      </c>
      <c r="M610" s="30" t="str">
        <f>IF(SUM('Sales by Agent'!K610:M610)&gt;0,"YES","NO")</f>
        <v>NO</v>
      </c>
      <c r="N610" s="30" t="str">
        <f>IF(SUM('Sales by Agent'!L610:N610)&gt;0,"YES","NO")</f>
        <v>NO</v>
      </c>
      <c r="O610" s="30" t="str">
        <f>IF(SUM('Sales by Agent'!M610:O610)&gt;0,"YES","NO")</f>
        <v>NO</v>
      </c>
      <c r="P610" s="30" t="str">
        <f>IF(SUM('Sales by Agent'!N610:P610)&gt;0,"YES","NO")</f>
        <v>NO</v>
      </c>
      <c r="Q610" s="30" t="str">
        <f>IF(SUM('Sales by Agent'!O610:Q610)&gt;0,"YES","NO")</f>
        <v>NO</v>
      </c>
      <c r="R610" s="30" t="str">
        <f>IF(SUM('Sales by Agent'!P610:R610)&gt;0,"YES","NO")</f>
        <v>NO</v>
      </c>
      <c r="S610" s="30" t="str">
        <f>IF(SUM('Sales by Agent'!Q610:S610)&gt;0,"YES","NO")</f>
        <v>NO</v>
      </c>
      <c r="T610" s="30" t="str">
        <f>IF(SUM('Sales by Agent'!R610:T610)&gt;0,"YES","NO")</f>
        <v>NO</v>
      </c>
      <c r="U610" s="30" t="str">
        <f>IF(SUM('Sales by Agent'!S610:U610)&gt;0,"YES","NO")</f>
        <v>NO</v>
      </c>
      <c r="V610" s="30" t="str">
        <f>IF(SUM('Sales by Agent'!T610:V610)&gt;0,"YES","NO")</f>
        <v>NO</v>
      </c>
      <c r="W610" s="30" t="str">
        <f>IF(SUM('Sales by Agent'!U610:W610)&gt;0,"YES","NO")</f>
        <v>NO</v>
      </c>
      <c r="X610" s="30" t="str">
        <f>IF(SUM('Sales by Agent'!V610:X610)&gt;0,"YES","NO")</f>
        <v>NO</v>
      </c>
      <c r="Y610" s="30" t="str">
        <f>IF(SUM('Sales by Agent'!W610:Y610)&gt;0,"YES","NO")</f>
        <v>NO</v>
      </c>
      <c r="Z610" s="30" t="str">
        <f>IF(SUM('Sales by Agent'!X610:Z610)&gt;0,"YES","NO")</f>
        <v>NO</v>
      </c>
      <c r="AA610" s="30" t="str">
        <f>IF(SUM('Sales by Agent'!Y610:AA610)&gt;0,"YES","NO")</f>
        <v>NO</v>
      </c>
      <c r="AB610" s="30" t="str">
        <f>IF(SUM('Sales by Agent'!Z610:AB610)&gt;0,"YES","NO")</f>
        <v>NO</v>
      </c>
      <c r="AC610" s="30" t="str">
        <f>IF(SUM('Sales by Agent'!AA610:AC610)&gt;0,"YES","NO")</f>
        <v>NO</v>
      </c>
      <c r="AD610" s="30" t="str">
        <f>IF(SUM('Sales by Agent'!AB610:AD610)&gt;0,"YES","NO")</f>
        <v>NO</v>
      </c>
      <c r="AE610" s="30" t="str">
        <f>IF(SUM('Sales by Agent'!AC610:AE610)&gt;0,"YES","NO")</f>
        <v>NO</v>
      </c>
      <c r="AF610" s="30" t="str">
        <f>IF(SUM('Sales by Agent'!AD610:AF610)&gt;0,"YES","NO")</f>
        <v>YES</v>
      </c>
      <c r="AG610" s="30" t="str">
        <f>IF(SUM('Sales by Agent'!AE610:AG610)&gt;0,"YES","NO")</f>
        <v>YES</v>
      </c>
      <c r="AH610" s="30" t="str">
        <f>IF(SUM('Sales by Agent'!AF610:AH610)&gt;0,"YES","NO")</f>
        <v>YES</v>
      </c>
      <c r="AI610" s="30" t="str">
        <f>IF(SUM('Sales by Agent'!AG610:AI610)&gt;0,"YES","NO")</f>
        <v>NO</v>
      </c>
      <c r="AJ610" s="30" t="str">
        <f>IF(SUM('Sales by Agent'!AH610:AJ610)&gt;0,"YES","NO")</f>
        <v>NO</v>
      </c>
      <c r="AK610" s="30" t="str">
        <f>IF(SUM('Sales by Agent'!AI610:AK610)&gt;0,"YES","NO")</f>
        <v>NO</v>
      </c>
      <c r="AL610" s="30" t="str">
        <f>IF(SUM('Sales by Agent'!AJ610:AL610)&gt;0,"YES","NO")</f>
        <v>NO</v>
      </c>
      <c r="AM610" s="30" t="str">
        <f>IF(SUM('Sales by Agent'!AK610:AM610)&gt;0,"YES","NO")</f>
        <v>NO</v>
      </c>
      <c r="AN610" s="30" t="str">
        <f>IF(SUM('Sales by Agent'!AL610:AN610)&gt;0,"YES","NO")</f>
        <v>NO</v>
      </c>
      <c r="AO610" s="30" t="str">
        <f>IF(SUM('Sales by Agent'!AM610:AO610)&gt;0,"YES","NO")</f>
        <v>NO</v>
      </c>
      <c r="AP610" s="30" t="str">
        <f>IF(SUM('Sales by Agent'!AN610:AP610)&gt;0,"YES","NO")</f>
        <v>NO</v>
      </c>
      <c r="AQ610" s="30" t="str">
        <f>IF(SUM('Sales by Agent'!AO610:AQ610)&gt;0,"YES","NO")</f>
        <v>NO</v>
      </c>
      <c r="AR610" s="30" t="str">
        <f>IF(SUM('Sales by Agent'!AP610:AR610)&gt;0,"YES","NO")</f>
        <v>NO</v>
      </c>
      <c r="AS610" s="30" t="str">
        <f>IF(SUM('Sales by Agent'!AQ610:AS610)&gt;0,"YES","NO")</f>
        <v>NO</v>
      </c>
      <c r="AT610" s="30" t="str">
        <f>IF(SUM('Sales by Agent'!AR610:AT610)&gt;0,"YES","NO")</f>
        <v>NO</v>
      </c>
      <c r="AU610" s="30" t="str">
        <f>IF(SUM('Sales by Agent'!AS610:AU610)&gt;0,"YES","NO")</f>
        <v>NO</v>
      </c>
      <c r="AV610" s="30" t="str">
        <f>IF(SUM('Sales by Agent'!AT610:AV610)&gt;0,"YES","NO")</f>
        <v>NO</v>
      </c>
      <c r="AW610" s="87"/>
      <c r="AX610" t="str">
        <f t="shared" si="101"/>
        <v>NO</v>
      </c>
      <c r="AY610" t="str">
        <f t="shared" si="102"/>
        <v>NO</v>
      </c>
      <c r="AZ610" t="str">
        <f t="shared" si="103"/>
        <v>NO</v>
      </c>
      <c r="BA610" t="str">
        <f t="shared" si="104"/>
        <v>NO</v>
      </c>
      <c r="BB610" t="str">
        <f t="shared" si="105"/>
        <v>NEW INACTIVE</v>
      </c>
      <c r="BC610" t="str">
        <f t="shared" si="106"/>
        <v>NO</v>
      </c>
      <c r="BD610" t="str">
        <f t="shared" si="107"/>
        <v>NO</v>
      </c>
      <c r="BE610" t="str">
        <f t="shared" si="108"/>
        <v>NO</v>
      </c>
      <c r="BF610" t="str">
        <f t="shared" si="109"/>
        <v>NO</v>
      </c>
      <c r="BG610" t="str">
        <f t="shared" si="110"/>
        <v>NO</v>
      </c>
      <c r="BH610" t="str">
        <f t="shared" si="100"/>
        <v>NO</v>
      </c>
    </row>
    <row r="611" spans="1:60">
      <c r="A611" s="564" t="s">
        <v>782</v>
      </c>
      <c r="B611" s="564" t="s">
        <v>2908</v>
      </c>
      <c r="C611" s="564" t="s">
        <v>775</v>
      </c>
      <c r="D611" s="564" t="s">
        <v>956</v>
      </c>
      <c r="E611" s="564" t="s">
        <v>1005</v>
      </c>
      <c r="F611" s="565">
        <v>2773750</v>
      </c>
      <c r="G611" s="87"/>
      <c r="H611" s="87"/>
      <c r="I611" s="30" t="str">
        <f>IF(SUM('Sales by Agent'!G611:I611)&gt;0,"YES","NO")</f>
        <v>NO</v>
      </c>
      <c r="J611" s="30" t="str">
        <f>IF(SUM('Sales by Agent'!H611:J611)&gt;0,"YES","NO")</f>
        <v>NO</v>
      </c>
      <c r="K611" s="30" t="str">
        <f>IF(SUM('Sales by Agent'!I611:K611)&gt;0,"YES","NO")</f>
        <v>NO</v>
      </c>
      <c r="L611" s="30" t="str">
        <f>IF(SUM('Sales by Agent'!J611:L611)&gt;0,"YES","NO")</f>
        <v>NO</v>
      </c>
      <c r="M611" s="30" t="str">
        <f>IF(SUM('Sales by Agent'!K611:M611)&gt;0,"YES","NO")</f>
        <v>NO</v>
      </c>
      <c r="N611" s="30" t="str">
        <f>IF(SUM('Sales by Agent'!L611:N611)&gt;0,"YES","NO")</f>
        <v>NO</v>
      </c>
      <c r="O611" s="30" t="str">
        <f>IF(SUM('Sales by Agent'!M611:O611)&gt;0,"YES","NO")</f>
        <v>NO</v>
      </c>
      <c r="P611" s="30" t="str">
        <f>IF(SUM('Sales by Agent'!N611:P611)&gt;0,"YES","NO")</f>
        <v>NO</v>
      </c>
      <c r="Q611" s="30" t="str">
        <f>IF(SUM('Sales by Agent'!O611:Q611)&gt;0,"YES","NO")</f>
        <v>NO</v>
      </c>
      <c r="R611" s="30" t="str">
        <f>IF(SUM('Sales by Agent'!P611:R611)&gt;0,"YES","NO")</f>
        <v>NO</v>
      </c>
      <c r="S611" s="30" t="str">
        <f>IF(SUM('Sales by Agent'!Q611:S611)&gt;0,"YES","NO")</f>
        <v>NO</v>
      </c>
      <c r="T611" s="30" t="str">
        <f>IF(SUM('Sales by Agent'!R611:T611)&gt;0,"YES","NO")</f>
        <v>NO</v>
      </c>
      <c r="U611" s="30" t="str">
        <f>IF(SUM('Sales by Agent'!S611:U611)&gt;0,"YES","NO")</f>
        <v>NO</v>
      </c>
      <c r="V611" s="30" t="str">
        <f>IF(SUM('Sales by Agent'!T611:V611)&gt;0,"YES","NO")</f>
        <v>NO</v>
      </c>
      <c r="W611" s="30" t="str">
        <f>IF(SUM('Sales by Agent'!U611:W611)&gt;0,"YES","NO")</f>
        <v>NO</v>
      </c>
      <c r="X611" s="30" t="str">
        <f>IF(SUM('Sales by Agent'!V611:X611)&gt;0,"YES","NO")</f>
        <v>NO</v>
      </c>
      <c r="Y611" s="30" t="str">
        <f>IF(SUM('Sales by Agent'!W611:Y611)&gt;0,"YES","NO")</f>
        <v>NO</v>
      </c>
      <c r="Z611" s="30" t="str">
        <f>IF(SUM('Sales by Agent'!X611:Z611)&gt;0,"YES","NO")</f>
        <v>NO</v>
      </c>
      <c r="AA611" s="30" t="str">
        <f>IF(SUM('Sales by Agent'!Y611:AA611)&gt;0,"YES","NO")</f>
        <v>NO</v>
      </c>
      <c r="AB611" s="30" t="str">
        <f>IF(SUM('Sales by Agent'!Z611:AB611)&gt;0,"YES","NO")</f>
        <v>NO</v>
      </c>
      <c r="AC611" s="30" t="str">
        <f>IF(SUM('Sales by Agent'!AA611:AC611)&gt;0,"YES","NO")</f>
        <v>NO</v>
      </c>
      <c r="AD611" s="30" t="str">
        <f>IF(SUM('Sales by Agent'!AB611:AD611)&gt;0,"YES","NO")</f>
        <v>NO</v>
      </c>
      <c r="AE611" s="30" t="str">
        <f>IF(SUM('Sales by Agent'!AC611:AE611)&gt;0,"YES","NO")</f>
        <v>NO</v>
      </c>
      <c r="AF611" s="30" t="str">
        <f>IF(SUM('Sales by Agent'!AD611:AF611)&gt;0,"YES","NO")</f>
        <v>YES</v>
      </c>
      <c r="AG611" s="30" t="str">
        <f>IF(SUM('Sales by Agent'!AE611:AG611)&gt;0,"YES","NO")</f>
        <v>YES</v>
      </c>
      <c r="AH611" s="30" t="str">
        <f>IF(SUM('Sales by Agent'!AF611:AH611)&gt;0,"YES","NO")</f>
        <v>YES</v>
      </c>
      <c r="AI611" s="30" t="str">
        <f>IF(SUM('Sales by Agent'!AG611:AI611)&gt;0,"YES","NO")</f>
        <v>YES</v>
      </c>
      <c r="AJ611" s="30" t="str">
        <f>IF(SUM('Sales by Agent'!AH611:AJ611)&gt;0,"YES","NO")</f>
        <v>YES</v>
      </c>
      <c r="AK611" s="30" t="str">
        <f>IF(SUM('Sales by Agent'!AI611:AK611)&gt;0,"YES","NO")</f>
        <v>YES</v>
      </c>
      <c r="AL611" s="30" t="str">
        <f>IF(SUM('Sales by Agent'!AJ611:AL611)&gt;0,"YES","NO")</f>
        <v>NO</v>
      </c>
      <c r="AM611" s="30" t="str">
        <f>IF(SUM('Sales by Agent'!AK611:AM611)&gt;0,"YES","NO")</f>
        <v>NO</v>
      </c>
      <c r="AN611" s="30" t="str">
        <f>IF(SUM('Sales by Agent'!AL611:AN611)&gt;0,"YES","NO")</f>
        <v>NO</v>
      </c>
      <c r="AO611" s="30" t="str">
        <f>IF(SUM('Sales by Agent'!AM611:AO611)&gt;0,"YES","NO")</f>
        <v>NO</v>
      </c>
      <c r="AP611" s="30" t="str">
        <f>IF(SUM('Sales by Agent'!AN611:AP611)&gt;0,"YES","NO")</f>
        <v>NO</v>
      </c>
      <c r="AQ611" s="30" t="str">
        <f>IF(SUM('Sales by Agent'!AO611:AQ611)&gt;0,"YES","NO")</f>
        <v>NO</v>
      </c>
      <c r="AR611" s="30" t="str">
        <f>IF(SUM('Sales by Agent'!AP611:AR611)&gt;0,"YES","NO")</f>
        <v>NO</v>
      </c>
      <c r="AS611" s="30" t="str">
        <f>IF(SUM('Sales by Agent'!AQ611:AS611)&gt;0,"YES","NO")</f>
        <v>YES</v>
      </c>
      <c r="AT611" s="30" t="str">
        <f>IF(SUM('Sales by Agent'!AR611:AT611)&gt;0,"YES","NO")</f>
        <v>YES</v>
      </c>
      <c r="AU611" s="30" t="str">
        <f>IF(SUM('Sales by Agent'!AS611:AU611)&gt;0,"YES","NO")</f>
        <v>YES</v>
      </c>
      <c r="AV611" s="30" t="str">
        <f>IF(SUM('Sales by Agent'!AT611:AV611)&gt;0,"YES","NO")</f>
        <v>NO</v>
      </c>
      <c r="AW611" s="87"/>
      <c r="AX611" t="str">
        <f t="shared" si="101"/>
        <v>NO</v>
      </c>
      <c r="AY611" t="str">
        <f t="shared" si="102"/>
        <v>NO</v>
      </c>
      <c r="AZ611" t="str">
        <f t="shared" si="103"/>
        <v>NO</v>
      </c>
      <c r="BA611" t="str">
        <f t="shared" si="104"/>
        <v>NO</v>
      </c>
      <c r="BB611" t="str">
        <f t="shared" si="105"/>
        <v>NO</v>
      </c>
      <c r="BC611" t="str">
        <f t="shared" si="106"/>
        <v>NO</v>
      </c>
      <c r="BD611" t="str">
        <f t="shared" si="107"/>
        <v>NO</v>
      </c>
      <c r="BE611" t="str">
        <f t="shared" si="108"/>
        <v>NEW INACTIVE</v>
      </c>
      <c r="BF611" t="str">
        <f t="shared" si="109"/>
        <v>NO</v>
      </c>
      <c r="BG611" t="str">
        <f t="shared" si="110"/>
        <v>NO</v>
      </c>
      <c r="BH611" t="str">
        <f t="shared" si="100"/>
        <v>NO</v>
      </c>
    </row>
    <row r="612" spans="1:60">
      <c r="A612" s="564" t="s">
        <v>1256</v>
      </c>
      <c r="B612" s="564" t="s">
        <v>2909</v>
      </c>
      <c r="C612" s="564" t="s">
        <v>775</v>
      </c>
      <c r="D612" s="564" t="s">
        <v>956</v>
      </c>
      <c r="E612" s="564" t="s">
        <v>1005</v>
      </c>
      <c r="F612" s="565">
        <v>105000</v>
      </c>
      <c r="G612" s="31"/>
      <c r="H612" s="31"/>
      <c r="I612" s="30" t="str">
        <f>IF(SUM('Sales by Agent'!G612:I612)&gt;0,"YES","NO")</f>
        <v>NO</v>
      </c>
      <c r="J612" s="30" t="str">
        <f>IF(SUM('Sales by Agent'!H612:J612)&gt;0,"YES","NO")</f>
        <v>NO</v>
      </c>
      <c r="K612" s="30" t="str">
        <f>IF(SUM('Sales by Agent'!I612:K612)&gt;0,"YES","NO")</f>
        <v>NO</v>
      </c>
      <c r="L612" s="30" t="str">
        <f>IF(SUM('Sales by Agent'!J612:L612)&gt;0,"YES","NO")</f>
        <v>NO</v>
      </c>
      <c r="M612" s="30" t="str">
        <f>IF(SUM('Sales by Agent'!K612:M612)&gt;0,"YES","NO")</f>
        <v>NO</v>
      </c>
      <c r="N612" s="30" t="str">
        <f>IF(SUM('Sales by Agent'!L612:N612)&gt;0,"YES","NO")</f>
        <v>NO</v>
      </c>
      <c r="O612" s="30" t="str">
        <f>IF(SUM('Sales by Agent'!M612:O612)&gt;0,"YES","NO")</f>
        <v>NO</v>
      </c>
      <c r="P612" s="30" t="str">
        <f>IF(SUM('Sales by Agent'!N612:P612)&gt;0,"YES","NO")</f>
        <v>NO</v>
      </c>
      <c r="Q612" s="30" t="str">
        <f>IF(SUM('Sales by Agent'!O612:Q612)&gt;0,"YES","NO")</f>
        <v>NO</v>
      </c>
      <c r="R612" s="30" t="str">
        <f>IF(SUM('Sales by Agent'!P612:R612)&gt;0,"YES","NO")</f>
        <v>NO</v>
      </c>
      <c r="S612" s="30" t="str">
        <f>IF(SUM('Sales by Agent'!Q612:S612)&gt;0,"YES","NO")</f>
        <v>NO</v>
      </c>
      <c r="T612" s="30" t="str">
        <f>IF(SUM('Sales by Agent'!R612:T612)&gt;0,"YES","NO")</f>
        <v>NO</v>
      </c>
      <c r="U612" s="30" t="str">
        <f>IF(SUM('Sales by Agent'!S612:U612)&gt;0,"YES","NO")</f>
        <v>NO</v>
      </c>
      <c r="V612" s="30" t="str">
        <f>IF(SUM('Sales by Agent'!T612:V612)&gt;0,"YES","NO")</f>
        <v>NO</v>
      </c>
      <c r="W612" s="30" t="str">
        <f>IF(SUM('Sales by Agent'!U612:W612)&gt;0,"YES","NO")</f>
        <v>NO</v>
      </c>
      <c r="X612" s="30" t="str">
        <f>IF(SUM('Sales by Agent'!V612:X612)&gt;0,"YES","NO")</f>
        <v>NO</v>
      </c>
      <c r="Y612" s="30" t="str">
        <f>IF(SUM('Sales by Agent'!W612:Y612)&gt;0,"YES","NO")</f>
        <v>NO</v>
      </c>
      <c r="Z612" s="30" t="str">
        <f>IF(SUM('Sales by Agent'!X612:Z612)&gt;0,"YES","NO")</f>
        <v>NO</v>
      </c>
      <c r="AA612" s="30" t="str">
        <f>IF(SUM('Sales by Agent'!Y612:AA612)&gt;0,"YES","NO")</f>
        <v>NO</v>
      </c>
      <c r="AB612" s="30" t="str">
        <f>IF(SUM('Sales by Agent'!Z612:AB612)&gt;0,"YES","NO")</f>
        <v>NO</v>
      </c>
      <c r="AC612" s="30" t="str">
        <f>IF(SUM('Sales by Agent'!AA612:AC612)&gt;0,"YES","NO")</f>
        <v>NO</v>
      </c>
      <c r="AD612" s="30" t="str">
        <f>IF(SUM('Sales by Agent'!AB612:AD612)&gt;0,"YES","NO")</f>
        <v>NO</v>
      </c>
      <c r="AE612" s="30" t="str">
        <f>IF(SUM('Sales by Agent'!AC612:AE612)&gt;0,"YES","NO")</f>
        <v>NO</v>
      </c>
      <c r="AF612" s="30" t="str">
        <f>IF(SUM('Sales by Agent'!AD612:AF612)&gt;0,"YES","NO")</f>
        <v>NO</v>
      </c>
      <c r="AG612" s="30" t="str">
        <f>IF(SUM('Sales by Agent'!AE612:AG612)&gt;0,"YES","NO")</f>
        <v>NO</v>
      </c>
      <c r="AH612" s="30" t="str">
        <f>IF(SUM('Sales by Agent'!AF612:AH612)&gt;0,"YES","NO")</f>
        <v>NO</v>
      </c>
      <c r="AI612" s="30" t="str">
        <f>IF(SUM('Sales by Agent'!AG612:AI612)&gt;0,"YES","NO")</f>
        <v>NO</v>
      </c>
      <c r="AJ612" s="30" t="str">
        <f>IF(SUM('Sales by Agent'!AH612:AJ612)&gt;0,"YES","NO")</f>
        <v>NO</v>
      </c>
      <c r="AK612" s="30" t="str">
        <f>IF(SUM('Sales by Agent'!AI612:AK612)&gt;0,"YES","NO")</f>
        <v>NO</v>
      </c>
      <c r="AL612" s="30" t="str">
        <f>IF(SUM('Sales by Agent'!AJ612:AL612)&gt;0,"YES","NO")</f>
        <v>YES</v>
      </c>
      <c r="AM612" s="30" t="str">
        <f>IF(SUM('Sales by Agent'!AK612:AM612)&gt;0,"YES","NO")</f>
        <v>YES</v>
      </c>
      <c r="AN612" s="30" t="str">
        <f>IF(SUM('Sales by Agent'!AL612:AN612)&gt;0,"YES","NO")</f>
        <v>YES</v>
      </c>
      <c r="AO612" s="30" t="str">
        <f>IF(SUM('Sales by Agent'!AM612:AO612)&gt;0,"YES","NO")</f>
        <v>NO</v>
      </c>
      <c r="AP612" s="30" t="str">
        <f>IF(SUM('Sales by Agent'!AN612:AP612)&gt;0,"YES","NO")</f>
        <v>NO</v>
      </c>
      <c r="AQ612" s="30" t="str">
        <f>IF(SUM('Sales by Agent'!AO612:AQ612)&gt;0,"YES","NO")</f>
        <v>NO</v>
      </c>
      <c r="AR612" s="30" t="str">
        <f>IF(SUM('Sales by Agent'!AP612:AR612)&gt;0,"YES","NO")</f>
        <v>NO</v>
      </c>
      <c r="AS612" s="30" t="str">
        <f>IF(SUM('Sales by Agent'!AQ612:AS612)&gt;0,"YES","NO")</f>
        <v>NO</v>
      </c>
      <c r="AT612" s="30" t="str">
        <f>IF(SUM('Sales by Agent'!AR612:AT612)&gt;0,"YES","NO")</f>
        <v>NO</v>
      </c>
      <c r="AU612" s="30" t="str">
        <f>IF(SUM('Sales by Agent'!AS612:AU612)&gt;0,"YES","NO")</f>
        <v>NO</v>
      </c>
      <c r="AV612" s="30" t="str">
        <f>IF(SUM('Sales by Agent'!AT612:AV612)&gt;0,"YES","NO")</f>
        <v>NO</v>
      </c>
      <c r="AW612" s="87"/>
      <c r="AX612" t="str">
        <f t="shared" si="101"/>
        <v>NO</v>
      </c>
      <c r="AY612" t="str">
        <f t="shared" si="102"/>
        <v>NO</v>
      </c>
      <c r="AZ612" t="str">
        <f t="shared" si="103"/>
        <v>NO</v>
      </c>
      <c r="BA612" t="str">
        <f t="shared" si="104"/>
        <v>NO</v>
      </c>
      <c r="BB612" t="str">
        <f t="shared" si="105"/>
        <v>NO</v>
      </c>
      <c r="BC612" t="str">
        <f t="shared" si="106"/>
        <v>NO</v>
      </c>
      <c r="BD612" t="str">
        <f t="shared" si="107"/>
        <v>NO</v>
      </c>
      <c r="BE612" t="str">
        <f t="shared" si="108"/>
        <v>NO</v>
      </c>
      <c r="BF612" t="str">
        <f t="shared" si="109"/>
        <v>NO</v>
      </c>
      <c r="BG612" t="str">
        <f t="shared" si="110"/>
        <v>NO</v>
      </c>
      <c r="BH612" t="str">
        <f t="shared" si="100"/>
        <v>NEW INACTIVE</v>
      </c>
    </row>
    <row r="613" spans="1:60">
      <c r="A613" s="564" t="s">
        <v>845</v>
      </c>
      <c r="B613" s="564" t="s">
        <v>2909</v>
      </c>
      <c r="C613" s="564" t="s">
        <v>775</v>
      </c>
      <c r="D613" s="564" t="s">
        <v>956</v>
      </c>
      <c r="E613" s="564" t="s">
        <v>1005</v>
      </c>
      <c r="F613" s="565">
        <v>3253600</v>
      </c>
      <c r="G613" s="86"/>
      <c r="H613" s="86"/>
      <c r="I613" s="30" t="str">
        <f>IF(SUM('Sales by Agent'!G613:I613)&gt;0,"YES","NO")</f>
        <v>NO</v>
      </c>
      <c r="J613" s="30" t="str">
        <f>IF(SUM('Sales by Agent'!H613:J613)&gt;0,"YES","NO")</f>
        <v>NO</v>
      </c>
      <c r="K613" s="30" t="str">
        <f>IF(SUM('Sales by Agent'!I613:K613)&gt;0,"YES","NO")</f>
        <v>NO</v>
      </c>
      <c r="L613" s="30" t="str">
        <f>IF(SUM('Sales by Agent'!J613:L613)&gt;0,"YES","NO")</f>
        <v>NO</v>
      </c>
      <c r="M613" s="30" t="str">
        <f>IF(SUM('Sales by Agent'!K613:M613)&gt;0,"YES","NO")</f>
        <v>NO</v>
      </c>
      <c r="N613" s="30" t="str">
        <f>IF(SUM('Sales by Agent'!L613:N613)&gt;0,"YES","NO")</f>
        <v>NO</v>
      </c>
      <c r="O613" s="30" t="str">
        <f>IF(SUM('Sales by Agent'!M613:O613)&gt;0,"YES","NO")</f>
        <v>NO</v>
      </c>
      <c r="P613" s="30" t="str">
        <f>IF(SUM('Sales by Agent'!N613:P613)&gt;0,"YES","NO")</f>
        <v>NO</v>
      </c>
      <c r="Q613" s="30" t="str">
        <f>IF(SUM('Sales by Agent'!O613:Q613)&gt;0,"YES","NO")</f>
        <v>NO</v>
      </c>
      <c r="R613" s="30" t="str">
        <f>IF(SUM('Sales by Agent'!P613:R613)&gt;0,"YES","NO")</f>
        <v>NO</v>
      </c>
      <c r="S613" s="30" t="str">
        <f>IF(SUM('Sales by Agent'!Q613:S613)&gt;0,"YES","NO")</f>
        <v>NO</v>
      </c>
      <c r="T613" s="30" t="str">
        <f>IF(SUM('Sales by Agent'!R613:T613)&gt;0,"YES","NO")</f>
        <v>NO</v>
      </c>
      <c r="U613" s="30" t="str">
        <f>IF(SUM('Sales by Agent'!S613:U613)&gt;0,"YES","NO")</f>
        <v>NO</v>
      </c>
      <c r="V613" s="30" t="str">
        <f>IF(SUM('Sales by Agent'!T613:V613)&gt;0,"YES","NO")</f>
        <v>NO</v>
      </c>
      <c r="W613" s="30" t="str">
        <f>IF(SUM('Sales by Agent'!U613:W613)&gt;0,"YES","NO")</f>
        <v>NO</v>
      </c>
      <c r="X613" s="30" t="str">
        <f>IF(SUM('Sales by Agent'!V613:X613)&gt;0,"YES","NO")</f>
        <v>NO</v>
      </c>
      <c r="Y613" s="30" t="str">
        <f>IF(SUM('Sales by Agent'!W613:Y613)&gt;0,"YES","NO")</f>
        <v>NO</v>
      </c>
      <c r="Z613" s="30" t="str">
        <f>IF(SUM('Sales by Agent'!X613:Z613)&gt;0,"YES","NO")</f>
        <v>NO</v>
      </c>
      <c r="AA613" s="30" t="str">
        <f>IF(SUM('Sales by Agent'!Y613:AA613)&gt;0,"YES","NO")</f>
        <v>NO</v>
      </c>
      <c r="AB613" s="30" t="str">
        <f>IF(SUM('Sales by Agent'!Z613:AB613)&gt;0,"YES","NO")</f>
        <v>NO</v>
      </c>
      <c r="AC613" s="30" t="str">
        <f>IF(SUM('Sales by Agent'!AA613:AC613)&gt;0,"YES","NO")</f>
        <v>NO</v>
      </c>
      <c r="AD613" s="30" t="str">
        <f>IF(SUM('Sales by Agent'!AB613:AD613)&gt;0,"YES","NO")</f>
        <v>NO</v>
      </c>
      <c r="AE613" s="30" t="str">
        <f>IF(SUM('Sales by Agent'!AC613:AE613)&gt;0,"YES","NO")</f>
        <v>NO</v>
      </c>
      <c r="AF613" s="30" t="str">
        <f>IF(SUM('Sales by Agent'!AD613:AF613)&gt;0,"YES","NO")</f>
        <v>NO</v>
      </c>
      <c r="AG613" s="30" t="str">
        <f>IF(SUM('Sales by Agent'!AE613:AG613)&gt;0,"YES","NO")</f>
        <v>YES</v>
      </c>
      <c r="AH613" s="30" t="str">
        <f>IF(SUM('Sales by Agent'!AF613:AH613)&gt;0,"YES","NO")</f>
        <v>YES</v>
      </c>
      <c r="AI613" s="30" t="str">
        <f>IF(SUM('Sales by Agent'!AG613:AI613)&gt;0,"YES","NO")</f>
        <v>YES</v>
      </c>
      <c r="AJ613" s="30" t="str">
        <f>IF(SUM('Sales by Agent'!AH613:AJ613)&gt;0,"YES","NO")</f>
        <v>YES</v>
      </c>
      <c r="AK613" s="30" t="str">
        <f>IF(SUM('Sales by Agent'!AI613:AK613)&gt;0,"YES","NO")</f>
        <v>YES</v>
      </c>
      <c r="AL613" s="30" t="str">
        <f>IF(SUM('Sales by Agent'!AJ613:AL613)&gt;0,"YES","NO")</f>
        <v>YES</v>
      </c>
      <c r="AM613" s="30" t="str">
        <f>IF(SUM('Sales by Agent'!AK613:AM613)&gt;0,"YES","NO")</f>
        <v>NO</v>
      </c>
      <c r="AN613" s="30" t="str">
        <f>IF(SUM('Sales by Agent'!AL613:AN613)&gt;0,"YES","NO")</f>
        <v>YES</v>
      </c>
      <c r="AO613" s="30" t="str">
        <f>IF(SUM('Sales by Agent'!AM613:AO613)&gt;0,"YES","NO")</f>
        <v>YES</v>
      </c>
      <c r="AP613" s="30" t="str">
        <f>IF(SUM('Sales by Agent'!AN613:AP613)&gt;0,"YES","NO")</f>
        <v>YES</v>
      </c>
      <c r="AQ613" s="30" t="str">
        <f>IF(SUM('Sales by Agent'!AO613:AQ613)&gt;0,"YES","NO")</f>
        <v>YES</v>
      </c>
      <c r="AR613" s="30" t="str">
        <f>IF(SUM('Sales by Agent'!AP613:AR613)&gt;0,"YES","NO")</f>
        <v>NO</v>
      </c>
      <c r="AS613" s="30" t="str">
        <f>IF(SUM('Sales by Agent'!AQ613:AS613)&gt;0,"YES","NO")</f>
        <v>NO</v>
      </c>
      <c r="AT613" s="30" t="str">
        <f>IF(SUM('Sales by Agent'!AR613:AT613)&gt;0,"YES","NO")</f>
        <v>YES</v>
      </c>
      <c r="AU613" s="30" t="str">
        <f>IF(SUM('Sales by Agent'!AS613:AU613)&gt;0,"YES","NO")</f>
        <v>YES</v>
      </c>
      <c r="AV613" s="30" t="str">
        <f>IF(SUM('Sales by Agent'!AT613:AV613)&gt;0,"YES","NO")</f>
        <v>YES</v>
      </c>
      <c r="AW613" s="87"/>
      <c r="AX613" t="str">
        <f t="shared" si="101"/>
        <v>NO</v>
      </c>
      <c r="AY613" t="str">
        <f t="shared" si="102"/>
        <v>NO</v>
      </c>
      <c r="AZ613" t="str">
        <f t="shared" si="103"/>
        <v>NO</v>
      </c>
      <c r="BA613" t="str">
        <f t="shared" si="104"/>
        <v>NO</v>
      </c>
      <c r="BB613" t="str">
        <f t="shared" si="105"/>
        <v>NO</v>
      </c>
      <c r="BC613" t="str">
        <f t="shared" si="106"/>
        <v>NO</v>
      </c>
      <c r="BD613" t="str">
        <f t="shared" si="107"/>
        <v>NO</v>
      </c>
      <c r="BE613" t="str">
        <f t="shared" si="108"/>
        <v>NO</v>
      </c>
      <c r="BF613" t="str">
        <f t="shared" si="109"/>
        <v>NEW INACTIVE</v>
      </c>
      <c r="BG613" t="str">
        <f t="shared" si="110"/>
        <v>NO</v>
      </c>
      <c r="BH613" t="str">
        <f t="shared" si="100"/>
        <v>NO</v>
      </c>
    </row>
    <row r="614" spans="1:60">
      <c r="A614" s="564" t="s">
        <v>897</v>
      </c>
      <c r="B614" s="564" t="s">
        <v>2910</v>
      </c>
      <c r="C614" s="564" t="s">
        <v>775</v>
      </c>
      <c r="D614" s="564" t="s">
        <v>956</v>
      </c>
      <c r="E614" s="564" t="s">
        <v>1005</v>
      </c>
      <c r="F614" s="565">
        <v>81000</v>
      </c>
      <c r="G614" s="31"/>
      <c r="H614" s="31"/>
      <c r="I614" s="30" t="str">
        <f>IF(SUM('Sales by Agent'!G614:I614)&gt;0,"YES","NO")</f>
        <v>NO</v>
      </c>
      <c r="J614" s="30" t="str">
        <f>IF(SUM('Sales by Agent'!H614:J614)&gt;0,"YES","NO")</f>
        <v>NO</v>
      </c>
      <c r="K614" s="30" t="str">
        <f>IF(SUM('Sales by Agent'!I614:K614)&gt;0,"YES","NO")</f>
        <v>NO</v>
      </c>
      <c r="L614" s="30" t="str">
        <f>IF(SUM('Sales by Agent'!J614:L614)&gt;0,"YES","NO")</f>
        <v>NO</v>
      </c>
      <c r="M614" s="30" t="str">
        <f>IF(SUM('Sales by Agent'!K614:M614)&gt;0,"YES","NO")</f>
        <v>NO</v>
      </c>
      <c r="N614" s="30" t="str">
        <f>IF(SUM('Sales by Agent'!L614:N614)&gt;0,"YES","NO")</f>
        <v>NO</v>
      </c>
      <c r="O614" s="30" t="str">
        <f>IF(SUM('Sales by Agent'!M614:O614)&gt;0,"YES","NO")</f>
        <v>NO</v>
      </c>
      <c r="P614" s="30" t="str">
        <f>IF(SUM('Sales by Agent'!N614:P614)&gt;0,"YES","NO")</f>
        <v>NO</v>
      </c>
      <c r="Q614" s="30" t="str">
        <f>IF(SUM('Sales by Agent'!O614:Q614)&gt;0,"YES","NO")</f>
        <v>NO</v>
      </c>
      <c r="R614" s="30" t="str">
        <f>IF(SUM('Sales by Agent'!P614:R614)&gt;0,"YES","NO")</f>
        <v>NO</v>
      </c>
      <c r="S614" s="30" t="str">
        <f>IF(SUM('Sales by Agent'!Q614:S614)&gt;0,"YES","NO")</f>
        <v>NO</v>
      </c>
      <c r="T614" s="30" t="str">
        <f>IF(SUM('Sales by Agent'!R614:T614)&gt;0,"YES","NO")</f>
        <v>NO</v>
      </c>
      <c r="U614" s="30" t="str">
        <f>IF(SUM('Sales by Agent'!S614:U614)&gt;0,"YES","NO")</f>
        <v>NO</v>
      </c>
      <c r="V614" s="30" t="str">
        <f>IF(SUM('Sales by Agent'!T614:V614)&gt;0,"YES","NO")</f>
        <v>NO</v>
      </c>
      <c r="W614" s="30" t="str">
        <f>IF(SUM('Sales by Agent'!U614:W614)&gt;0,"YES","NO")</f>
        <v>NO</v>
      </c>
      <c r="X614" s="30" t="str">
        <f>IF(SUM('Sales by Agent'!V614:X614)&gt;0,"YES","NO")</f>
        <v>NO</v>
      </c>
      <c r="Y614" s="30" t="str">
        <f>IF(SUM('Sales by Agent'!W614:Y614)&gt;0,"YES","NO")</f>
        <v>NO</v>
      </c>
      <c r="Z614" s="30" t="str">
        <f>IF(SUM('Sales by Agent'!X614:Z614)&gt;0,"YES","NO")</f>
        <v>NO</v>
      </c>
      <c r="AA614" s="30" t="str">
        <f>IF(SUM('Sales by Agent'!Y614:AA614)&gt;0,"YES","NO")</f>
        <v>NO</v>
      </c>
      <c r="AB614" s="30" t="str">
        <f>IF(SUM('Sales by Agent'!Z614:AB614)&gt;0,"YES","NO")</f>
        <v>NO</v>
      </c>
      <c r="AC614" s="30" t="str">
        <f>IF(SUM('Sales by Agent'!AA614:AC614)&gt;0,"YES","NO")</f>
        <v>NO</v>
      </c>
      <c r="AD614" s="30" t="str">
        <f>IF(SUM('Sales by Agent'!AB614:AD614)&gt;0,"YES","NO")</f>
        <v>YES</v>
      </c>
      <c r="AE614" s="30" t="str">
        <f>IF(SUM('Sales by Agent'!AC614:AE614)&gt;0,"YES","NO")</f>
        <v>YES</v>
      </c>
      <c r="AF614" s="30" t="str">
        <f>IF(SUM('Sales by Agent'!AD614:AF614)&gt;0,"YES","NO")</f>
        <v>YES</v>
      </c>
      <c r="AG614" s="30" t="str">
        <f>IF(SUM('Sales by Agent'!AE614:AG614)&gt;0,"YES","NO")</f>
        <v>NO</v>
      </c>
      <c r="AH614" s="30" t="str">
        <f>IF(SUM('Sales by Agent'!AF614:AH614)&gt;0,"YES","NO")</f>
        <v>NO</v>
      </c>
      <c r="AI614" s="30" t="str">
        <f>IF(SUM('Sales by Agent'!AG614:AI614)&gt;0,"YES","NO")</f>
        <v>NO</v>
      </c>
      <c r="AJ614" s="30" t="str">
        <f>IF(SUM('Sales by Agent'!AH614:AJ614)&gt;0,"YES","NO")</f>
        <v>NO</v>
      </c>
      <c r="AK614" s="30" t="str">
        <f>IF(SUM('Sales by Agent'!AI614:AK614)&gt;0,"YES","NO")</f>
        <v>NO</v>
      </c>
      <c r="AL614" s="30" t="str">
        <f>IF(SUM('Sales by Agent'!AJ614:AL614)&gt;0,"YES","NO")</f>
        <v>NO</v>
      </c>
      <c r="AM614" s="30" t="str">
        <f>IF(SUM('Sales by Agent'!AK614:AM614)&gt;0,"YES","NO")</f>
        <v>NO</v>
      </c>
      <c r="AN614" s="30" t="str">
        <f>IF(SUM('Sales by Agent'!AL614:AN614)&gt;0,"YES","NO")</f>
        <v>NO</v>
      </c>
      <c r="AO614" s="30" t="str">
        <f>IF(SUM('Sales by Agent'!AM614:AO614)&gt;0,"YES","NO")</f>
        <v>NO</v>
      </c>
      <c r="AP614" s="30" t="str">
        <f>IF(SUM('Sales by Agent'!AN614:AP614)&gt;0,"YES","NO")</f>
        <v>NO</v>
      </c>
      <c r="AQ614" s="30" t="str">
        <f>IF(SUM('Sales by Agent'!AO614:AQ614)&gt;0,"YES","NO")</f>
        <v>NO</v>
      </c>
      <c r="AR614" s="30" t="str">
        <f>IF(SUM('Sales by Agent'!AP614:AR614)&gt;0,"YES","NO")</f>
        <v>NO</v>
      </c>
      <c r="AS614" s="30" t="str">
        <f>IF(SUM('Sales by Agent'!AQ614:AS614)&gt;0,"YES","NO")</f>
        <v>NO</v>
      </c>
      <c r="AT614" s="30" t="str">
        <f>IF(SUM('Sales by Agent'!AR614:AT614)&gt;0,"YES","NO")</f>
        <v>NO</v>
      </c>
      <c r="AU614" s="30" t="str">
        <f>IF(SUM('Sales by Agent'!AS614:AU614)&gt;0,"YES","NO")</f>
        <v>NO</v>
      </c>
      <c r="AV614" s="30" t="str">
        <f>IF(SUM('Sales by Agent'!AT614:AV614)&gt;0,"YES","NO")</f>
        <v>NO</v>
      </c>
      <c r="AW614" s="87"/>
      <c r="AX614" t="str">
        <f t="shared" si="101"/>
        <v>NO</v>
      </c>
      <c r="AY614" t="str">
        <f t="shared" si="102"/>
        <v>NO</v>
      </c>
      <c r="AZ614" t="str">
        <f t="shared" si="103"/>
        <v>NEW INACTIVE</v>
      </c>
      <c r="BA614" t="str">
        <f t="shared" si="104"/>
        <v>NO</v>
      </c>
      <c r="BB614" t="str">
        <f t="shared" si="105"/>
        <v>NO</v>
      </c>
      <c r="BC614" t="str">
        <f t="shared" si="106"/>
        <v>NO</v>
      </c>
      <c r="BD614" t="str">
        <f t="shared" si="107"/>
        <v>NO</v>
      </c>
      <c r="BE614" t="str">
        <f t="shared" si="108"/>
        <v>NO</v>
      </c>
      <c r="BF614" t="str">
        <f t="shared" si="109"/>
        <v>NO</v>
      </c>
      <c r="BG614" t="str">
        <f t="shared" si="110"/>
        <v>NO</v>
      </c>
      <c r="BH614" t="str">
        <f t="shared" si="100"/>
        <v>NO</v>
      </c>
    </row>
    <row r="615" spans="1:60">
      <c r="A615" s="564" t="s">
        <v>774</v>
      </c>
      <c r="B615" s="564" t="s">
        <v>2911</v>
      </c>
      <c r="C615" s="564" t="s">
        <v>775</v>
      </c>
      <c r="D615" s="564" t="s">
        <v>956</v>
      </c>
      <c r="E615" s="564" t="s">
        <v>1005</v>
      </c>
      <c r="F615" s="565">
        <v>7447450</v>
      </c>
      <c r="G615" s="31"/>
      <c r="H615" s="31"/>
      <c r="I615" s="30" t="str">
        <f>IF(SUM('Sales by Agent'!G615:I615)&gt;0,"YES","NO")</f>
        <v>NO</v>
      </c>
      <c r="J615" s="30" t="str">
        <f>IF(SUM('Sales by Agent'!H615:J615)&gt;0,"YES","NO")</f>
        <v>NO</v>
      </c>
      <c r="K615" s="30" t="str">
        <f>IF(SUM('Sales by Agent'!I615:K615)&gt;0,"YES","NO")</f>
        <v>NO</v>
      </c>
      <c r="L615" s="30" t="str">
        <f>IF(SUM('Sales by Agent'!J615:L615)&gt;0,"YES","NO")</f>
        <v>NO</v>
      </c>
      <c r="M615" s="30" t="str">
        <f>IF(SUM('Sales by Agent'!K615:M615)&gt;0,"YES","NO")</f>
        <v>NO</v>
      </c>
      <c r="N615" s="30" t="str">
        <f>IF(SUM('Sales by Agent'!L615:N615)&gt;0,"YES","NO")</f>
        <v>NO</v>
      </c>
      <c r="O615" s="30" t="str">
        <f>IF(SUM('Sales by Agent'!M615:O615)&gt;0,"YES","NO")</f>
        <v>NO</v>
      </c>
      <c r="P615" s="30" t="str">
        <f>IF(SUM('Sales by Agent'!N615:P615)&gt;0,"YES","NO")</f>
        <v>NO</v>
      </c>
      <c r="Q615" s="30" t="str">
        <f>IF(SUM('Sales by Agent'!O615:Q615)&gt;0,"YES","NO")</f>
        <v>NO</v>
      </c>
      <c r="R615" s="30" t="str">
        <f>IF(SUM('Sales by Agent'!P615:R615)&gt;0,"YES","NO")</f>
        <v>NO</v>
      </c>
      <c r="S615" s="30" t="str">
        <f>IF(SUM('Sales by Agent'!Q615:S615)&gt;0,"YES","NO")</f>
        <v>NO</v>
      </c>
      <c r="T615" s="30" t="str">
        <f>IF(SUM('Sales by Agent'!R615:T615)&gt;0,"YES","NO")</f>
        <v>NO</v>
      </c>
      <c r="U615" s="30" t="str">
        <f>IF(SUM('Sales by Agent'!S615:U615)&gt;0,"YES","NO")</f>
        <v>NO</v>
      </c>
      <c r="V615" s="30" t="str">
        <f>IF(SUM('Sales by Agent'!T615:V615)&gt;0,"YES","NO")</f>
        <v>NO</v>
      </c>
      <c r="W615" s="30" t="str">
        <f>IF(SUM('Sales by Agent'!U615:W615)&gt;0,"YES","NO")</f>
        <v>NO</v>
      </c>
      <c r="X615" s="30" t="str">
        <f>IF(SUM('Sales by Agent'!V615:X615)&gt;0,"YES","NO")</f>
        <v>NO</v>
      </c>
      <c r="Y615" s="30" t="str">
        <f>IF(SUM('Sales by Agent'!W615:Y615)&gt;0,"YES","NO")</f>
        <v>NO</v>
      </c>
      <c r="Z615" s="30" t="str">
        <f>IF(SUM('Sales by Agent'!X615:Z615)&gt;0,"YES","NO")</f>
        <v>NO</v>
      </c>
      <c r="AA615" s="30" t="str">
        <f>IF(SUM('Sales by Agent'!Y615:AA615)&gt;0,"YES","NO")</f>
        <v>NO</v>
      </c>
      <c r="AB615" s="30" t="str">
        <f>IF(SUM('Sales by Agent'!Z615:AB615)&gt;0,"YES","NO")</f>
        <v>NO</v>
      </c>
      <c r="AC615" s="30" t="str">
        <f>IF(SUM('Sales by Agent'!AA615:AC615)&gt;0,"YES","NO")</f>
        <v>NO</v>
      </c>
      <c r="AD615" s="30" t="str">
        <f>IF(SUM('Sales by Agent'!AB615:AD615)&gt;0,"YES","NO")</f>
        <v>YES</v>
      </c>
      <c r="AE615" s="30" t="str">
        <f>IF(SUM('Sales by Agent'!AC615:AE615)&gt;0,"YES","NO")</f>
        <v>YES</v>
      </c>
      <c r="AF615" s="30" t="str">
        <f>IF(SUM('Sales by Agent'!AD615:AF615)&gt;0,"YES","NO")</f>
        <v>YES</v>
      </c>
      <c r="AG615" s="30" t="str">
        <f>IF(SUM('Sales by Agent'!AE615:AG615)&gt;0,"YES","NO")</f>
        <v>YES</v>
      </c>
      <c r="AH615" s="30" t="str">
        <f>IF(SUM('Sales by Agent'!AF615:AH615)&gt;0,"YES","NO")</f>
        <v>YES</v>
      </c>
      <c r="AI615" s="30" t="str">
        <f>IF(SUM('Sales by Agent'!AG615:AI615)&gt;0,"YES","NO")</f>
        <v>YES</v>
      </c>
      <c r="AJ615" s="30" t="str">
        <f>IF(SUM('Sales by Agent'!AH615:AJ615)&gt;0,"YES","NO")</f>
        <v>YES</v>
      </c>
      <c r="AK615" s="30" t="str">
        <f>IF(SUM('Sales by Agent'!AI615:AK615)&gt;0,"YES","NO")</f>
        <v>YES</v>
      </c>
      <c r="AL615" s="30" t="str">
        <f>IF(SUM('Sales by Agent'!AJ615:AL615)&gt;0,"YES","NO")</f>
        <v>YES</v>
      </c>
      <c r="AM615" s="30" t="str">
        <f>IF(SUM('Sales by Agent'!AK615:AM615)&gt;0,"YES","NO")</f>
        <v>YES</v>
      </c>
      <c r="AN615" s="30" t="str">
        <f>IF(SUM('Sales by Agent'!AL615:AN615)&gt;0,"YES","NO")</f>
        <v>YES</v>
      </c>
      <c r="AO615" s="30" t="str">
        <f>IF(SUM('Sales by Agent'!AM615:AO615)&gt;0,"YES","NO")</f>
        <v>NO</v>
      </c>
      <c r="AP615" s="30" t="str">
        <f>IF(SUM('Sales by Agent'!AN615:AP615)&gt;0,"YES","NO")</f>
        <v>NO</v>
      </c>
      <c r="AQ615" s="30" t="str">
        <f>IF(SUM('Sales by Agent'!AO615:AQ615)&gt;0,"YES","NO")</f>
        <v>YES</v>
      </c>
      <c r="AR615" s="30" t="str">
        <f>IF(SUM('Sales by Agent'!AP615:AR615)&gt;0,"YES","NO")</f>
        <v>YES</v>
      </c>
      <c r="AS615" s="30" t="str">
        <f>IF(SUM('Sales by Agent'!AQ615:AS615)&gt;0,"YES","NO")</f>
        <v>YES</v>
      </c>
      <c r="AT615" s="30" t="str">
        <f>IF(SUM('Sales by Agent'!AR615:AT615)&gt;0,"YES","NO")</f>
        <v>YES</v>
      </c>
      <c r="AU615" s="30" t="str">
        <f>IF(SUM('Sales by Agent'!AS615:AU615)&gt;0,"YES","NO")</f>
        <v>YES</v>
      </c>
      <c r="AV615" s="30" t="str">
        <f>IF(SUM('Sales by Agent'!AT615:AV615)&gt;0,"YES","NO")</f>
        <v>NO</v>
      </c>
      <c r="AW615" s="87"/>
      <c r="AX615" t="str">
        <f t="shared" si="101"/>
        <v>NO</v>
      </c>
      <c r="AY615" t="str">
        <f t="shared" si="102"/>
        <v>NO</v>
      </c>
      <c r="AZ615" t="str">
        <f t="shared" si="103"/>
        <v>NO</v>
      </c>
      <c r="BA615" t="str">
        <f t="shared" si="104"/>
        <v>NO</v>
      </c>
      <c r="BB615" t="str">
        <f t="shared" si="105"/>
        <v>NO</v>
      </c>
      <c r="BC615" t="str">
        <f t="shared" si="106"/>
        <v>NO</v>
      </c>
      <c r="BD615" t="str">
        <f t="shared" si="107"/>
        <v>NO</v>
      </c>
      <c r="BE615" t="str">
        <f t="shared" si="108"/>
        <v>NO</v>
      </c>
      <c r="BF615" t="str">
        <f t="shared" si="109"/>
        <v>NO</v>
      </c>
      <c r="BG615" t="str">
        <f t="shared" si="110"/>
        <v>NO</v>
      </c>
      <c r="BH615" t="str">
        <f t="shared" si="100"/>
        <v>NEW INACTIVE</v>
      </c>
    </row>
    <row r="616" spans="1:60">
      <c r="A616" s="564" t="s">
        <v>1019</v>
      </c>
      <c r="B616" s="564" t="s">
        <v>2912</v>
      </c>
      <c r="C616" s="564" t="s">
        <v>775</v>
      </c>
      <c r="D616" s="564" t="s">
        <v>956</v>
      </c>
      <c r="E616" s="564" t="s">
        <v>1005</v>
      </c>
      <c r="F616" s="565">
        <v>11100</v>
      </c>
      <c r="G616" s="87"/>
      <c r="H616" s="87"/>
      <c r="I616" s="30" t="str">
        <f>IF(SUM('Sales by Agent'!G616:I616)&gt;0,"YES","NO")</f>
        <v>NO</v>
      </c>
      <c r="J616" s="30" t="str">
        <f>IF(SUM('Sales by Agent'!H616:J616)&gt;0,"YES","NO")</f>
        <v>NO</v>
      </c>
      <c r="K616" s="30" t="str">
        <f>IF(SUM('Sales by Agent'!I616:K616)&gt;0,"YES","NO")</f>
        <v>NO</v>
      </c>
      <c r="L616" s="30" t="str">
        <f>IF(SUM('Sales by Agent'!J616:L616)&gt;0,"YES","NO")</f>
        <v>NO</v>
      </c>
      <c r="M616" s="30" t="str">
        <f>IF(SUM('Sales by Agent'!K616:M616)&gt;0,"YES","NO")</f>
        <v>NO</v>
      </c>
      <c r="N616" s="30" t="str">
        <f>IF(SUM('Sales by Agent'!L616:N616)&gt;0,"YES","NO")</f>
        <v>NO</v>
      </c>
      <c r="O616" s="30" t="str">
        <f>IF(SUM('Sales by Agent'!M616:O616)&gt;0,"YES","NO")</f>
        <v>NO</v>
      </c>
      <c r="P616" s="30" t="str">
        <f>IF(SUM('Sales by Agent'!N616:P616)&gt;0,"YES","NO")</f>
        <v>NO</v>
      </c>
      <c r="Q616" s="30" t="str">
        <f>IF(SUM('Sales by Agent'!O616:Q616)&gt;0,"YES","NO")</f>
        <v>NO</v>
      </c>
      <c r="R616" s="30" t="str">
        <f>IF(SUM('Sales by Agent'!P616:R616)&gt;0,"YES","NO")</f>
        <v>NO</v>
      </c>
      <c r="S616" s="30" t="str">
        <f>IF(SUM('Sales by Agent'!Q616:S616)&gt;0,"YES","NO")</f>
        <v>NO</v>
      </c>
      <c r="T616" s="30" t="str">
        <f>IF(SUM('Sales by Agent'!R616:T616)&gt;0,"YES","NO")</f>
        <v>NO</v>
      </c>
      <c r="U616" s="30" t="str">
        <f>IF(SUM('Sales by Agent'!S616:U616)&gt;0,"YES","NO")</f>
        <v>NO</v>
      </c>
      <c r="V616" s="30" t="str">
        <f>IF(SUM('Sales by Agent'!T616:V616)&gt;0,"YES","NO")</f>
        <v>NO</v>
      </c>
      <c r="W616" s="30" t="str">
        <f>IF(SUM('Sales by Agent'!U616:W616)&gt;0,"YES","NO")</f>
        <v>NO</v>
      </c>
      <c r="X616" s="30" t="str">
        <f>IF(SUM('Sales by Agent'!V616:X616)&gt;0,"YES","NO")</f>
        <v>NO</v>
      </c>
      <c r="Y616" s="30" t="str">
        <f>IF(SUM('Sales by Agent'!W616:Y616)&gt;0,"YES","NO")</f>
        <v>NO</v>
      </c>
      <c r="Z616" s="30" t="str">
        <f>IF(SUM('Sales by Agent'!X616:Z616)&gt;0,"YES","NO")</f>
        <v>NO</v>
      </c>
      <c r="AA616" s="30" t="str">
        <f>IF(SUM('Sales by Agent'!Y616:AA616)&gt;0,"YES","NO")</f>
        <v>NO</v>
      </c>
      <c r="AB616" s="30" t="str">
        <f>IF(SUM('Sales by Agent'!Z616:AB616)&gt;0,"YES","NO")</f>
        <v>NO</v>
      </c>
      <c r="AC616" s="30" t="str">
        <f>IF(SUM('Sales by Agent'!AA616:AC616)&gt;0,"YES","NO")</f>
        <v>NO</v>
      </c>
      <c r="AD616" s="30" t="str">
        <f>IF(SUM('Sales by Agent'!AB616:AD616)&gt;0,"YES","NO")</f>
        <v>NO</v>
      </c>
      <c r="AE616" s="30" t="str">
        <f>IF(SUM('Sales by Agent'!AC616:AE616)&gt;0,"YES","NO")</f>
        <v>NO</v>
      </c>
      <c r="AF616" s="30" t="str">
        <f>IF(SUM('Sales by Agent'!AD616:AF616)&gt;0,"YES","NO")</f>
        <v>NO</v>
      </c>
      <c r="AG616" s="30" t="str">
        <f>IF(SUM('Sales by Agent'!AE616:AG616)&gt;0,"YES","NO")</f>
        <v>NO</v>
      </c>
      <c r="AH616" s="30" t="str">
        <f>IF(SUM('Sales by Agent'!AF616:AH616)&gt;0,"YES","NO")</f>
        <v>NO</v>
      </c>
      <c r="AI616" s="30" t="str">
        <f>IF(SUM('Sales by Agent'!AG616:AI616)&gt;0,"YES","NO")</f>
        <v>YES</v>
      </c>
      <c r="AJ616" s="30" t="str">
        <f>IF(SUM('Sales by Agent'!AH616:AJ616)&gt;0,"YES","NO")</f>
        <v>YES</v>
      </c>
      <c r="AK616" s="30" t="str">
        <f>IF(SUM('Sales by Agent'!AI616:AK616)&gt;0,"YES","NO")</f>
        <v>YES</v>
      </c>
      <c r="AL616" s="30" t="str">
        <f>IF(SUM('Sales by Agent'!AJ616:AL616)&gt;0,"YES","NO")</f>
        <v>NO</v>
      </c>
      <c r="AM616" s="30" t="str">
        <f>IF(SUM('Sales by Agent'!AK616:AM616)&gt;0,"YES","NO")</f>
        <v>NO</v>
      </c>
      <c r="AN616" s="30" t="str">
        <f>IF(SUM('Sales by Agent'!AL616:AN616)&gt;0,"YES","NO")</f>
        <v>NO</v>
      </c>
      <c r="AO616" s="30" t="str">
        <f>IF(SUM('Sales by Agent'!AM616:AO616)&gt;0,"YES","NO")</f>
        <v>NO</v>
      </c>
      <c r="AP616" s="30" t="str">
        <f>IF(SUM('Sales by Agent'!AN616:AP616)&gt;0,"YES","NO")</f>
        <v>NO</v>
      </c>
      <c r="AQ616" s="30" t="str">
        <f>IF(SUM('Sales by Agent'!AO616:AQ616)&gt;0,"YES","NO")</f>
        <v>NO</v>
      </c>
      <c r="AR616" s="30" t="str">
        <f>IF(SUM('Sales by Agent'!AP616:AR616)&gt;0,"YES","NO")</f>
        <v>NO</v>
      </c>
      <c r="AS616" s="30" t="str">
        <f>IF(SUM('Sales by Agent'!AQ616:AS616)&gt;0,"YES","NO")</f>
        <v>NO</v>
      </c>
      <c r="AT616" s="30" t="str">
        <f>IF(SUM('Sales by Agent'!AR616:AT616)&gt;0,"YES","NO")</f>
        <v>NO</v>
      </c>
      <c r="AU616" s="30" t="str">
        <f>IF(SUM('Sales by Agent'!AS616:AU616)&gt;0,"YES","NO")</f>
        <v>NO</v>
      </c>
      <c r="AV616" s="30" t="str">
        <f>IF(SUM('Sales by Agent'!AT616:AV616)&gt;0,"YES","NO")</f>
        <v>NO</v>
      </c>
      <c r="AW616" s="87"/>
      <c r="AX616" t="str">
        <f t="shared" si="101"/>
        <v>NO</v>
      </c>
      <c r="AY616" t="str">
        <f t="shared" si="102"/>
        <v>NO</v>
      </c>
      <c r="AZ616" t="str">
        <f t="shared" si="103"/>
        <v>NO</v>
      </c>
      <c r="BA616" t="str">
        <f t="shared" si="104"/>
        <v>NO</v>
      </c>
      <c r="BB616" t="str">
        <f t="shared" si="105"/>
        <v>NO</v>
      </c>
      <c r="BC616" t="str">
        <f t="shared" si="106"/>
        <v>NO</v>
      </c>
      <c r="BD616" t="str">
        <f t="shared" si="107"/>
        <v>NO</v>
      </c>
      <c r="BE616" t="str">
        <f t="shared" si="108"/>
        <v>NEW INACTIVE</v>
      </c>
      <c r="BF616" t="str">
        <f t="shared" si="109"/>
        <v>NO</v>
      </c>
      <c r="BG616" t="str">
        <f t="shared" si="110"/>
        <v>NO</v>
      </c>
      <c r="BH616" t="str">
        <f t="shared" si="100"/>
        <v>NO</v>
      </c>
    </row>
    <row r="617" spans="1:60">
      <c r="A617" s="564" t="s">
        <v>890</v>
      </c>
      <c r="B617" s="564" t="s">
        <v>2912</v>
      </c>
      <c r="C617" s="564" t="s">
        <v>775</v>
      </c>
      <c r="D617" s="564" t="s">
        <v>956</v>
      </c>
      <c r="E617" s="564" t="s">
        <v>1005</v>
      </c>
      <c r="F617" s="565">
        <v>89500</v>
      </c>
      <c r="G617" s="31"/>
      <c r="H617" s="31"/>
      <c r="I617" s="30" t="str">
        <f>IF(SUM('Sales by Agent'!G617:I617)&gt;0,"YES","NO")</f>
        <v>NO</v>
      </c>
      <c r="J617" s="30" t="str">
        <f>IF(SUM('Sales by Agent'!H617:J617)&gt;0,"YES","NO")</f>
        <v>NO</v>
      </c>
      <c r="K617" s="30" t="str">
        <f>IF(SUM('Sales by Agent'!I617:K617)&gt;0,"YES","NO")</f>
        <v>NO</v>
      </c>
      <c r="L617" s="30" t="str">
        <f>IF(SUM('Sales by Agent'!J617:L617)&gt;0,"YES","NO")</f>
        <v>NO</v>
      </c>
      <c r="M617" s="30" t="str">
        <f>IF(SUM('Sales by Agent'!K617:M617)&gt;0,"YES","NO")</f>
        <v>NO</v>
      </c>
      <c r="N617" s="30" t="str">
        <f>IF(SUM('Sales by Agent'!L617:N617)&gt;0,"YES","NO")</f>
        <v>NO</v>
      </c>
      <c r="O617" s="30" t="str">
        <f>IF(SUM('Sales by Agent'!M617:O617)&gt;0,"YES","NO")</f>
        <v>NO</v>
      </c>
      <c r="P617" s="30" t="str">
        <f>IF(SUM('Sales by Agent'!N617:P617)&gt;0,"YES","NO")</f>
        <v>NO</v>
      </c>
      <c r="Q617" s="30" t="str">
        <f>IF(SUM('Sales by Agent'!O617:Q617)&gt;0,"YES","NO")</f>
        <v>NO</v>
      </c>
      <c r="R617" s="30" t="str">
        <f>IF(SUM('Sales by Agent'!P617:R617)&gt;0,"YES","NO")</f>
        <v>NO</v>
      </c>
      <c r="S617" s="30" t="str">
        <f>IF(SUM('Sales by Agent'!Q617:S617)&gt;0,"YES","NO")</f>
        <v>NO</v>
      </c>
      <c r="T617" s="30" t="str">
        <f>IF(SUM('Sales by Agent'!R617:T617)&gt;0,"YES","NO")</f>
        <v>NO</v>
      </c>
      <c r="U617" s="30" t="str">
        <f>IF(SUM('Sales by Agent'!S617:U617)&gt;0,"YES","NO")</f>
        <v>NO</v>
      </c>
      <c r="V617" s="30" t="str">
        <f>IF(SUM('Sales by Agent'!T617:V617)&gt;0,"YES","NO")</f>
        <v>NO</v>
      </c>
      <c r="W617" s="30" t="str">
        <f>IF(SUM('Sales by Agent'!U617:W617)&gt;0,"YES","NO")</f>
        <v>NO</v>
      </c>
      <c r="X617" s="30" t="str">
        <f>IF(SUM('Sales by Agent'!V617:X617)&gt;0,"YES","NO")</f>
        <v>NO</v>
      </c>
      <c r="Y617" s="30" t="str">
        <f>IF(SUM('Sales by Agent'!W617:Y617)&gt;0,"YES","NO")</f>
        <v>NO</v>
      </c>
      <c r="Z617" s="30" t="str">
        <f>IF(SUM('Sales by Agent'!X617:Z617)&gt;0,"YES","NO")</f>
        <v>NO</v>
      </c>
      <c r="AA617" s="30" t="str">
        <f>IF(SUM('Sales by Agent'!Y617:AA617)&gt;0,"YES","NO")</f>
        <v>NO</v>
      </c>
      <c r="AB617" s="30" t="str">
        <f>IF(SUM('Sales by Agent'!Z617:AB617)&gt;0,"YES","NO")</f>
        <v>NO</v>
      </c>
      <c r="AC617" s="30" t="str">
        <f>IF(SUM('Sales by Agent'!AA617:AC617)&gt;0,"YES","NO")</f>
        <v>NO</v>
      </c>
      <c r="AD617" s="30" t="str">
        <f>IF(SUM('Sales by Agent'!AB617:AD617)&gt;0,"YES","NO")</f>
        <v>NO</v>
      </c>
      <c r="AE617" s="30" t="str">
        <f>IF(SUM('Sales by Agent'!AC617:AE617)&gt;0,"YES","NO")</f>
        <v>NO</v>
      </c>
      <c r="AF617" s="30" t="str">
        <f>IF(SUM('Sales by Agent'!AD617:AF617)&gt;0,"YES","NO")</f>
        <v>NO</v>
      </c>
      <c r="AG617" s="30" t="str">
        <f>IF(SUM('Sales by Agent'!AE617:AG617)&gt;0,"YES","NO")</f>
        <v>YES</v>
      </c>
      <c r="AH617" s="30" t="str">
        <f>IF(SUM('Sales by Agent'!AF617:AH617)&gt;0,"YES","NO")</f>
        <v>YES</v>
      </c>
      <c r="AI617" s="30" t="str">
        <f>IF(SUM('Sales by Agent'!AG617:AI617)&gt;0,"YES","NO")</f>
        <v>YES</v>
      </c>
      <c r="AJ617" s="30" t="str">
        <f>IF(SUM('Sales by Agent'!AH617:AJ617)&gt;0,"YES","NO")</f>
        <v>NO</v>
      </c>
      <c r="AK617" s="30" t="str">
        <f>IF(SUM('Sales by Agent'!AI617:AK617)&gt;0,"YES","NO")</f>
        <v>NO</v>
      </c>
      <c r="AL617" s="30" t="str">
        <f>IF(SUM('Sales by Agent'!AJ617:AL617)&gt;0,"YES","NO")</f>
        <v>NO</v>
      </c>
      <c r="AM617" s="30" t="str">
        <f>IF(SUM('Sales by Agent'!AK617:AM617)&gt;0,"YES","NO")</f>
        <v>NO</v>
      </c>
      <c r="AN617" s="30" t="str">
        <f>IF(SUM('Sales by Agent'!AL617:AN617)&gt;0,"YES","NO")</f>
        <v>NO</v>
      </c>
      <c r="AO617" s="30" t="str">
        <f>IF(SUM('Sales by Agent'!AM617:AO617)&gt;0,"YES","NO")</f>
        <v>NO</v>
      </c>
      <c r="AP617" s="30" t="str">
        <f>IF(SUM('Sales by Agent'!AN617:AP617)&gt;0,"YES","NO")</f>
        <v>NO</v>
      </c>
      <c r="AQ617" s="30" t="str">
        <f>IF(SUM('Sales by Agent'!AO617:AQ617)&gt;0,"YES","NO")</f>
        <v>NO</v>
      </c>
      <c r="AR617" s="30" t="str">
        <f>IF(SUM('Sales by Agent'!AP617:AR617)&gt;0,"YES","NO")</f>
        <v>NO</v>
      </c>
      <c r="AS617" s="30" t="str">
        <f>IF(SUM('Sales by Agent'!AQ617:AS617)&gt;0,"YES","NO")</f>
        <v>NO</v>
      </c>
      <c r="AT617" s="30" t="str">
        <f>IF(SUM('Sales by Agent'!AR617:AT617)&gt;0,"YES","NO")</f>
        <v>NO</v>
      </c>
      <c r="AU617" s="30" t="str">
        <f>IF(SUM('Sales by Agent'!AS617:AU617)&gt;0,"YES","NO")</f>
        <v>NO</v>
      </c>
      <c r="AV617" s="30" t="str">
        <f>IF(SUM('Sales by Agent'!AT617:AV617)&gt;0,"YES","NO")</f>
        <v>NO</v>
      </c>
      <c r="AW617" s="87"/>
      <c r="AX617" t="str">
        <f t="shared" si="101"/>
        <v>NO</v>
      </c>
      <c r="AY617" t="str">
        <f t="shared" si="102"/>
        <v>NO</v>
      </c>
      <c r="AZ617" t="str">
        <f t="shared" si="103"/>
        <v>NO</v>
      </c>
      <c r="BA617" t="str">
        <f t="shared" si="104"/>
        <v>NO</v>
      </c>
      <c r="BB617" t="str">
        <f t="shared" si="105"/>
        <v>NO</v>
      </c>
      <c r="BC617" t="str">
        <f t="shared" si="106"/>
        <v>NEW INACTIVE</v>
      </c>
      <c r="BD617" t="str">
        <f t="shared" si="107"/>
        <v>NO</v>
      </c>
      <c r="BE617" t="str">
        <f t="shared" si="108"/>
        <v>NO</v>
      </c>
      <c r="BF617" t="str">
        <f t="shared" si="109"/>
        <v>NO</v>
      </c>
      <c r="BG617" t="str">
        <f t="shared" si="110"/>
        <v>NO</v>
      </c>
      <c r="BH617" t="str">
        <f t="shared" si="100"/>
        <v>NO</v>
      </c>
    </row>
    <row r="618" spans="1:60">
      <c r="A618" s="564" t="s">
        <v>850</v>
      </c>
      <c r="B618" s="564" t="s">
        <v>2913</v>
      </c>
      <c r="C618" s="564" t="s">
        <v>775</v>
      </c>
      <c r="D618" s="564" t="s">
        <v>956</v>
      </c>
      <c r="E618" s="564" t="s">
        <v>1005</v>
      </c>
      <c r="F618" s="565">
        <v>207000</v>
      </c>
      <c r="G618" s="31"/>
      <c r="H618" s="31"/>
      <c r="I618" s="30" t="str">
        <f>IF(SUM('Sales by Agent'!G618:I618)&gt;0,"YES","NO")</f>
        <v>NO</v>
      </c>
      <c r="J618" s="30" t="str">
        <f>IF(SUM('Sales by Agent'!H618:J618)&gt;0,"YES","NO")</f>
        <v>NO</v>
      </c>
      <c r="K618" s="30" t="str">
        <f>IF(SUM('Sales by Agent'!I618:K618)&gt;0,"YES","NO")</f>
        <v>NO</v>
      </c>
      <c r="L618" s="30" t="str">
        <f>IF(SUM('Sales by Agent'!J618:L618)&gt;0,"YES","NO")</f>
        <v>NO</v>
      </c>
      <c r="M618" s="30" t="str">
        <f>IF(SUM('Sales by Agent'!K618:M618)&gt;0,"YES","NO")</f>
        <v>NO</v>
      </c>
      <c r="N618" s="30" t="str">
        <f>IF(SUM('Sales by Agent'!L618:N618)&gt;0,"YES","NO")</f>
        <v>NO</v>
      </c>
      <c r="O618" s="30" t="str">
        <f>IF(SUM('Sales by Agent'!M618:O618)&gt;0,"YES","NO")</f>
        <v>NO</v>
      </c>
      <c r="P618" s="30" t="str">
        <f>IF(SUM('Sales by Agent'!N618:P618)&gt;0,"YES","NO")</f>
        <v>NO</v>
      </c>
      <c r="Q618" s="30" t="str">
        <f>IF(SUM('Sales by Agent'!O618:Q618)&gt;0,"YES","NO")</f>
        <v>NO</v>
      </c>
      <c r="R618" s="30" t="str">
        <f>IF(SUM('Sales by Agent'!P618:R618)&gt;0,"YES","NO")</f>
        <v>NO</v>
      </c>
      <c r="S618" s="30" t="str">
        <f>IF(SUM('Sales by Agent'!Q618:S618)&gt;0,"YES","NO")</f>
        <v>NO</v>
      </c>
      <c r="T618" s="30" t="str">
        <f>IF(SUM('Sales by Agent'!R618:T618)&gt;0,"YES","NO")</f>
        <v>NO</v>
      </c>
      <c r="U618" s="30" t="str">
        <f>IF(SUM('Sales by Agent'!S618:U618)&gt;0,"YES","NO")</f>
        <v>NO</v>
      </c>
      <c r="V618" s="30" t="str">
        <f>IF(SUM('Sales by Agent'!T618:V618)&gt;0,"YES","NO")</f>
        <v>NO</v>
      </c>
      <c r="W618" s="30" t="str">
        <f>IF(SUM('Sales by Agent'!U618:W618)&gt;0,"YES","NO")</f>
        <v>NO</v>
      </c>
      <c r="X618" s="30" t="str">
        <f>IF(SUM('Sales by Agent'!V618:X618)&gt;0,"YES","NO")</f>
        <v>NO</v>
      </c>
      <c r="Y618" s="30" t="str">
        <f>IF(SUM('Sales by Agent'!W618:Y618)&gt;0,"YES","NO")</f>
        <v>NO</v>
      </c>
      <c r="Z618" s="30" t="str">
        <f>IF(SUM('Sales by Agent'!X618:Z618)&gt;0,"YES","NO")</f>
        <v>NO</v>
      </c>
      <c r="AA618" s="30" t="str">
        <f>IF(SUM('Sales by Agent'!Y618:AA618)&gt;0,"YES","NO")</f>
        <v>NO</v>
      </c>
      <c r="AB618" s="30" t="str">
        <f>IF(SUM('Sales by Agent'!Z618:AB618)&gt;0,"YES","NO")</f>
        <v>NO</v>
      </c>
      <c r="AC618" s="30" t="str">
        <f>IF(SUM('Sales by Agent'!AA618:AC618)&gt;0,"YES","NO")</f>
        <v>NO</v>
      </c>
      <c r="AD618" s="30" t="str">
        <f>IF(SUM('Sales by Agent'!AB618:AD618)&gt;0,"YES","NO")</f>
        <v>NO</v>
      </c>
      <c r="AE618" s="30" t="str">
        <f>IF(SUM('Sales by Agent'!AC618:AE618)&gt;0,"YES","NO")</f>
        <v>NO</v>
      </c>
      <c r="AF618" s="30" t="str">
        <f>IF(SUM('Sales by Agent'!AD618:AF618)&gt;0,"YES","NO")</f>
        <v>NO</v>
      </c>
      <c r="AG618" s="30" t="str">
        <f>IF(SUM('Sales by Agent'!AE618:AG618)&gt;0,"YES","NO")</f>
        <v>YES</v>
      </c>
      <c r="AH618" s="30" t="str">
        <f>IF(SUM('Sales by Agent'!AF618:AH618)&gt;0,"YES","NO")</f>
        <v>YES</v>
      </c>
      <c r="AI618" s="30" t="str">
        <f>IF(SUM('Sales by Agent'!AG618:AI618)&gt;0,"YES","NO")</f>
        <v>YES</v>
      </c>
      <c r="AJ618" s="30" t="str">
        <f>IF(SUM('Sales by Agent'!AH618:AJ618)&gt;0,"YES","NO")</f>
        <v>NO</v>
      </c>
      <c r="AK618" s="30" t="str">
        <f>IF(SUM('Sales by Agent'!AI618:AK618)&gt;0,"YES","NO")</f>
        <v>NO</v>
      </c>
      <c r="AL618" s="30" t="str">
        <f>IF(SUM('Sales by Agent'!AJ618:AL618)&gt;0,"YES","NO")</f>
        <v>NO</v>
      </c>
      <c r="AM618" s="30" t="str">
        <f>IF(SUM('Sales by Agent'!AK618:AM618)&gt;0,"YES","NO")</f>
        <v>NO</v>
      </c>
      <c r="AN618" s="30" t="str">
        <f>IF(SUM('Sales by Agent'!AL618:AN618)&gt;0,"YES","NO")</f>
        <v>NO</v>
      </c>
      <c r="AO618" s="30" t="str">
        <f>IF(SUM('Sales by Agent'!AM618:AO618)&gt;0,"YES","NO")</f>
        <v>NO</v>
      </c>
      <c r="AP618" s="30" t="str">
        <f>IF(SUM('Sales by Agent'!AN618:AP618)&gt;0,"YES","NO")</f>
        <v>NO</v>
      </c>
      <c r="AQ618" s="30" t="str">
        <f>IF(SUM('Sales by Agent'!AO618:AQ618)&gt;0,"YES","NO")</f>
        <v>NO</v>
      </c>
      <c r="AR618" s="30" t="str">
        <f>IF(SUM('Sales by Agent'!AP618:AR618)&gt;0,"YES","NO")</f>
        <v>NO</v>
      </c>
      <c r="AS618" s="30" t="str">
        <f>IF(SUM('Sales by Agent'!AQ618:AS618)&gt;0,"YES","NO")</f>
        <v>NO</v>
      </c>
      <c r="AT618" s="30" t="str">
        <f>IF(SUM('Sales by Agent'!AR618:AT618)&gt;0,"YES","NO")</f>
        <v>NO</v>
      </c>
      <c r="AU618" s="30" t="str">
        <f>IF(SUM('Sales by Agent'!AS618:AU618)&gt;0,"YES","NO")</f>
        <v>NO</v>
      </c>
      <c r="AV618" s="30" t="str">
        <f>IF(SUM('Sales by Agent'!AT618:AV618)&gt;0,"YES","NO")</f>
        <v>NO</v>
      </c>
      <c r="AW618" s="87"/>
      <c r="AX618" t="str">
        <f t="shared" si="101"/>
        <v>NO</v>
      </c>
      <c r="AY618" t="str">
        <f t="shared" si="102"/>
        <v>NO</v>
      </c>
      <c r="AZ618" t="str">
        <f t="shared" si="103"/>
        <v>NO</v>
      </c>
      <c r="BA618" t="str">
        <f t="shared" si="104"/>
        <v>NO</v>
      </c>
      <c r="BB618" t="str">
        <f t="shared" si="105"/>
        <v>NO</v>
      </c>
      <c r="BC618" t="str">
        <f t="shared" si="106"/>
        <v>NEW INACTIVE</v>
      </c>
      <c r="BD618" t="str">
        <f t="shared" si="107"/>
        <v>NO</v>
      </c>
      <c r="BE618" t="str">
        <f t="shared" si="108"/>
        <v>NO</v>
      </c>
      <c r="BF618" t="str">
        <f t="shared" si="109"/>
        <v>NO</v>
      </c>
      <c r="BG618" t="str">
        <f t="shared" si="110"/>
        <v>NO</v>
      </c>
      <c r="BH618" t="str">
        <f t="shared" si="100"/>
        <v>NO</v>
      </c>
    </row>
    <row r="619" spans="1:60">
      <c r="A619" s="564" t="s">
        <v>875</v>
      </c>
      <c r="B619" s="564" t="s">
        <v>2914</v>
      </c>
      <c r="C619" s="564" t="s">
        <v>775</v>
      </c>
      <c r="D619" s="564" t="s">
        <v>956</v>
      </c>
      <c r="E619" s="564" t="s">
        <v>1005</v>
      </c>
      <c r="F619" s="565">
        <v>123200</v>
      </c>
      <c r="G619" s="87"/>
      <c r="H619" s="87"/>
      <c r="I619" s="30" t="str">
        <f>IF(SUM('Sales by Agent'!G619:I619)&gt;0,"YES","NO")</f>
        <v>NO</v>
      </c>
      <c r="J619" s="30" t="str">
        <f>IF(SUM('Sales by Agent'!H619:J619)&gt;0,"YES","NO")</f>
        <v>NO</v>
      </c>
      <c r="K619" s="30" t="str">
        <f>IF(SUM('Sales by Agent'!I619:K619)&gt;0,"YES","NO")</f>
        <v>NO</v>
      </c>
      <c r="L619" s="30" t="str">
        <f>IF(SUM('Sales by Agent'!J619:L619)&gt;0,"YES","NO")</f>
        <v>NO</v>
      </c>
      <c r="M619" s="30" t="str">
        <f>IF(SUM('Sales by Agent'!K619:M619)&gt;0,"YES","NO")</f>
        <v>NO</v>
      </c>
      <c r="N619" s="30" t="str">
        <f>IF(SUM('Sales by Agent'!L619:N619)&gt;0,"YES","NO")</f>
        <v>NO</v>
      </c>
      <c r="O619" s="30" t="str">
        <f>IF(SUM('Sales by Agent'!M619:O619)&gt;0,"YES","NO")</f>
        <v>NO</v>
      </c>
      <c r="P619" s="30" t="str">
        <f>IF(SUM('Sales by Agent'!N619:P619)&gt;0,"YES","NO")</f>
        <v>NO</v>
      </c>
      <c r="Q619" s="30" t="str">
        <f>IF(SUM('Sales by Agent'!O619:Q619)&gt;0,"YES","NO")</f>
        <v>NO</v>
      </c>
      <c r="R619" s="30" t="str">
        <f>IF(SUM('Sales by Agent'!P619:R619)&gt;0,"YES","NO")</f>
        <v>NO</v>
      </c>
      <c r="S619" s="30" t="str">
        <f>IF(SUM('Sales by Agent'!Q619:S619)&gt;0,"YES","NO")</f>
        <v>NO</v>
      </c>
      <c r="T619" s="30" t="str">
        <f>IF(SUM('Sales by Agent'!R619:T619)&gt;0,"YES","NO")</f>
        <v>NO</v>
      </c>
      <c r="U619" s="30" t="str">
        <f>IF(SUM('Sales by Agent'!S619:U619)&gt;0,"YES","NO")</f>
        <v>NO</v>
      </c>
      <c r="V619" s="30" t="str">
        <f>IF(SUM('Sales by Agent'!T619:V619)&gt;0,"YES","NO")</f>
        <v>NO</v>
      </c>
      <c r="W619" s="30" t="str">
        <f>IF(SUM('Sales by Agent'!U619:W619)&gt;0,"YES","NO")</f>
        <v>NO</v>
      </c>
      <c r="X619" s="30" t="str">
        <f>IF(SUM('Sales by Agent'!V619:X619)&gt;0,"YES","NO")</f>
        <v>NO</v>
      </c>
      <c r="Y619" s="30" t="str">
        <f>IF(SUM('Sales by Agent'!W619:Y619)&gt;0,"YES","NO")</f>
        <v>NO</v>
      </c>
      <c r="Z619" s="30" t="str">
        <f>IF(SUM('Sales by Agent'!X619:Z619)&gt;0,"YES","NO")</f>
        <v>NO</v>
      </c>
      <c r="AA619" s="30" t="str">
        <f>IF(SUM('Sales by Agent'!Y619:AA619)&gt;0,"YES","NO")</f>
        <v>NO</v>
      </c>
      <c r="AB619" s="30" t="str">
        <f>IF(SUM('Sales by Agent'!Z619:AB619)&gt;0,"YES","NO")</f>
        <v>NO</v>
      </c>
      <c r="AC619" s="30" t="str">
        <f>IF(SUM('Sales by Agent'!AA619:AC619)&gt;0,"YES","NO")</f>
        <v>NO</v>
      </c>
      <c r="AD619" s="30" t="str">
        <f>IF(SUM('Sales by Agent'!AB619:AD619)&gt;0,"YES","NO")</f>
        <v>NO</v>
      </c>
      <c r="AE619" s="30" t="str">
        <f>IF(SUM('Sales by Agent'!AC619:AE619)&gt;0,"YES","NO")</f>
        <v>NO</v>
      </c>
      <c r="AF619" s="30" t="str">
        <f>IF(SUM('Sales by Agent'!AD619:AF619)&gt;0,"YES","NO")</f>
        <v>YES</v>
      </c>
      <c r="AG619" s="30" t="str">
        <f>IF(SUM('Sales by Agent'!AE619:AG619)&gt;0,"YES","NO")</f>
        <v>YES</v>
      </c>
      <c r="AH619" s="30" t="str">
        <f>IF(SUM('Sales by Agent'!AF619:AH619)&gt;0,"YES","NO")</f>
        <v>YES</v>
      </c>
      <c r="AI619" s="30" t="str">
        <f>IF(SUM('Sales by Agent'!AG619:AI619)&gt;0,"YES","NO")</f>
        <v>NO</v>
      </c>
      <c r="AJ619" s="30" t="str">
        <f>IF(SUM('Sales by Agent'!AH619:AJ619)&gt;0,"YES","NO")</f>
        <v>NO</v>
      </c>
      <c r="AK619" s="30" t="str">
        <f>IF(SUM('Sales by Agent'!AI619:AK619)&gt;0,"YES","NO")</f>
        <v>NO</v>
      </c>
      <c r="AL619" s="30" t="str">
        <f>IF(SUM('Sales by Agent'!AJ619:AL619)&gt;0,"YES","NO")</f>
        <v>NO</v>
      </c>
      <c r="AM619" s="30" t="str">
        <f>IF(SUM('Sales by Agent'!AK619:AM619)&gt;0,"YES","NO")</f>
        <v>NO</v>
      </c>
      <c r="AN619" s="30" t="str">
        <f>IF(SUM('Sales by Agent'!AL619:AN619)&gt;0,"YES","NO")</f>
        <v>NO</v>
      </c>
      <c r="AO619" s="30" t="str">
        <f>IF(SUM('Sales by Agent'!AM619:AO619)&gt;0,"YES","NO")</f>
        <v>NO</v>
      </c>
      <c r="AP619" s="30" t="str">
        <f>IF(SUM('Sales by Agent'!AN619:AP619)&gt;0,"YES","NO")</f>
        <v>NO</v>
      </c>
      <c r="AQ619" s="30" t="str">
        <f>IF(SUM('Sales by Agent'!AO619:AQ619)&gt;0,"YES","NO")</f>
        <v>NO</v>
      </c>
      <c r="AR619" s="30" t="str">
        <f>IF(SUM('Sales by Agent'!AP619:AR619)&gt;0,"YES","NO")</f>
        <v>NO</v>
      </c>
      <c r="AS619" s="30" t="str">
        <f>IF(SUM('Sales by Agent'!AQ619:AS619)&gt;0,"YES","NO")</f>
        <v>NO</v>
      </c>
      <c r="AT619" s="30" t="str">
        <f>IF(SUM('Sales by Agent'!AR619:AT619)&gt;0,"YES","NO")</f>
        <v>NO</v>
      </c>
      <c r="AU619" s="30" t="str">
        <f>IF(SUM('Sales by Agent'!AS619:AU619)&gt;0,"YES","NO")</f>
        <v>NO</v>
      </c>
      <c r="AV619" s="30" t="str">
        <f>IF(SUM('Sales by Agent'!AT619:AV619)&gt;0,"YES","NO")</f>
        <v>NO</v>
      </c>
      <c r="AW619" s="87"/>
      <c r="AX619" t="str">
        <f t="shared" si="101"/>
        <v>NO</v>
      </c>
      <c r="AY619" t="str">
        <f t="shared" si="102"/>
        <v>NO</v>
      </c>
      <c r="AZ619" t="str">
        <f t="shared" si="103"/>
        <v>NO</v>
      </c>
      <c r="BA619" t="str">
        <f t="shared" si="104"/>
        <v>NO</v>
      </c>
      <c r="BB619" t="str">
        <f t="shared" si="105"/>
        <v>NEW INACTIVE</v>
      </c>
      <c r="BC619" t="str">
        <f t="shared" si="106"/>
        <v>NO</v>
      </c>
      <c r="BD619" t="str">
        <f t="shared" si="107"/>
        <v>NO</v>
      </c>
      <c r="BE619" t="str">
        <f t="shared" si="108"/>
        <v>NO</v>
      </c>
      <c r="BF619" t="str">
        <f t="shared" si="109"/>
        <v>NO</v>
      </c>
      <c r="BG619" t="str">
        <f t="shared" si="110"/>
        <v>NO</v>
      </c>
      <c r="BH619" t="str">
        <f t="shared" si="100"/>
        <v>NO</v>
      </c>
    </row>
    <row r="620" spans="1:60">
      <c r="A620" s="564" t="s">
        <v>239</v>
      </c>
      <c r="B620" s="564" t="s">
        <v>2741</v>
      </c>
      <c r="C620" s="564" t="s">
        <v>775</v>
      </c>
      <c r="D620" s="564" t="s">
        <v>956</v>
      </c>
      <c r="E620" s="564" t="s">
        <v>1005</v>
      </c>
      <c r="F620" s="565">
        <v>3200</v>
      </c>
      <c r="G620" s="31"/>
      <c r="H620" s="87"/>
      <c r="I620" s="30" t="str">
        <f>IF(SUM('Sales by Agent'!G620:I620)&gt;0,"YES","NO")</f>
        <v>NO</v>
      </c>
      <c r="J620" s="30" t="str">
        <f>IF(SUM('Sales by Agent'!H620:J620)&gt;0,"YES","NO")</f>
        <v>NO</v>
      </c>
      <c r="K620" s="30" t="str">
        <f>IF(SUM('Sales by Agent'!I620:K620)&gt;0,"YES","NO")</f>
        <v>NO</v>
      </c>
      <c r="L620" s="30" t="str">
        <f>IF(SUM('Sales by Agent'!J620:L620)&gt;0,"YES","NO")</f>
        <v>NO</v>
      </c>
      <c r="M620" s="30" t="str">
        <f>IF(SUM('Sales by Agent'!K620:M620)&gt;0,"YES","NO")</f>
        <v>NO</v>
      </c>
      <c r="N620" s="30" t="str">
        <f>IF(SUM('Sales by Agent'!L620:N620)&gt;0,"YES","NO")</f>
        <v>NO</v>
      </c>
      <c r="O620" s="30" t="str">
        <f>IF(SUM('Sales by Agent'!M620:O620)&gt;0,"YES","NO")</f>
        <v>NO</v>
      </c>
      <c r="P620" s="30" t="str">
        <f>IF(SUM('Sales by Agent'!N620:P620)&gt;0,"YES","NO")</f>
        <v>NO</v>
      </c>
      <c r="Q620" s="30" t="str">
        <f>IF(SUM('Sales by Agent'!O620:Q620)&gt;0,"YES","NO")</f>
        <v>NO</v>
      </c>
      <c r="R620" s="30" t="str">
        <f>IF(SUM('Sales by Agent'!P620:R620)&gt;0,"YES","NO")</f>
        <v>NO</v>
      </c>
      <c r="S620" s="30" t="str">
        <f>IF(SUM('Sales by Agent'!Q620:S620)&gt;0,"YES","NO")</f>
        <v>NO</v>
      </c>
      <c r="T620" s="30" t="str">
        <f>IF(SUM('Sales by Agent'!R620:T620)&gt;0,"YES","NO")</f>
        <v>NO</v>
      </c>
      <c r="U620" s="30" t="str">
        <f>IF(SUM('Sales by Agent'!S620:U620)&gt;0,"YES","NO")</f>
        <v>NO</v>
      </c>
      <c r="V620" s="30" t="str">
        <f>IF(SUM('Sales by Agent'!T620:V620)&gt;0,"YES","NO")</f>
        <v>NO</v>
      </c>
      <c r="W620" s="30" t="str">
        <f>IF(SUM('Sales by Agent'!U620:W620)&gt;0,"YES","NO")</f>
        <v>NO</v>
      </c>
      <c r="X620" s="30" t="str">
        <f>IF(SUM('Sales by Agent'!V620:X620)&gt;0,"YES","NO")</f>
        <v>NO</v>
      </c>
      <c r="Y620" s="30" t="str">
        <f>IF(SUM('Sales by Agent'!W620:Y620)&gt;0,"YES","NO")</f>
        <v>NO</v>
      </c>
      <c r="Z620" s="30" t="str">
        <f>IF(SUM('Sales by Agent'!X620:Z620)&gt;0,"YES","NO")</f>
        <v>NO</v>
      </c>
      <c r="AA620" s="30" t="str">
        <f>IF(SUM('Sales by Agent'!Y620:AA620)&gt;0,"YES","NO")</f>
        <v>NO</v>
      </c>
      <c r="AB620" s="30" t="str">
        <f>IF(SUM('Sales by Agent'!Z620:AB620)&gt;0,"YES","NO")</f>
        <v>NO</v>
      </c>
      <c r="AC620" s="30" t="str">
        <f>IF(SUM('Sales by Agent'!AA620:AC620)&gt;0,"YES","NO")</f>
        <v>NO</v>
      </c>
      <c r="AD620" s="30" t="str">
        <f>IF(SUM('Sales by Agent'!AB620:AD620)&gt;0,"YES","NO")</f>
        <v>NO</v>
      </c>
      <c r="AE620" s="30" t="str">
        <f>IF(SUM('Sales by Agent'!AC620:AE620)&gt;0,"YES","NO")</f>
        <v>NO</v>
      </c>
      <c r="AF620" s="30" t="str">
        <f>IF(SUM('Sales by Agent'!AD620:AF620)&gt;0,"YES","NO")</f>
        <v>NO</v>
      </c>
      <c r="AG620" s="30" t="str">
        <f>IF(SUM('Sales by Agent'!AE620:AG620)&gt;0,"YES","NO")</f>
        <v>NO</v>
      </c>
      <c r="AH620" s="30" t="str">
        <f>IF(SUM('Sales by Agent'!AF620:AH620)&gt;0,"YES","NO")</f>
        <v>NO</v>
      </c>
      <c r="AI620" s="30" t="str">
        <f>IF(SUM('Sales by Agent'!AG620:AI620)&gt;0,"YES","NO")</f>
        <v>NO</v>
      </c>
      <c r="AJ620" s="30" t="str">
        <f>IF(SUM('Sales by Agent'!AH620:AJ620)&gt;0,"YES","NO")</f>
        <v>NO</v>
      </c>
      <c r="AK620" s="30" t="str">
        <f>IF(SUM('Sales by Agent'!AI620:AK620)&gt;0,"YES","NO")</f>
        <v>NO</v>
      </c>
      <c r="AL620" s="30" t="str">
        <f>IF(SUM('Sales by Agent'!AJ620:AL620)&gt;0,"YES","NO")</f>
        <v>YES</v>
      </c>
      <c r="AM620" s="30" t="str">
        <f>IF(SUM('Sales by Agent'!AK620:AM620)&gt;0,"YES","NO")</f>
        <v>YES</v>
      </c>
      <c r="AN620" s="30" t="str">
        <f>IF(SUM('Sales by Agent'!AL620:AN620)&gt;0,"YES","NO")</f>
        <v>YES</v>
      </c>
      <c r="AO620" s="30" t="str">
        <f>IF(SUM('Sales by Agent'!AM620:AO620)&gt;0,"YES","NO")</f>
        <v>NO</v>
      </c>
      <c r="AP620" s="30" t="str">
        <f>IF(SUM('Sales by Agent'!AN620:AP620)&gt;0,"YES","NO")</f>
        <v>NO</v>
      </c>
      <c r="AQ620" s="30" t="str">
        <f>IF(SUM('Sales by Agent'!AO620:AQ620)&gt;0,"YES","NO")</f>
        <v>NO</v>
      </c>
      <c r="AR620" s="30" t="str">
        <f>IF(SUM('Sales by Agent'!AP620:AR620)&gt;0,"YES","NO")</f>
        <v>NO</v>
      </c>
      <c r="AS620" s="30" t="str">
        <f>IF(SUM('Sales by Agent'!AQ620:AS620)&gt;0,"YES","NO")</f>
        <v>NO</v>
      </c>
      <c r="AT620" s="30" t="str">
        <f>IF(SUM('Sales by Agent'!AR620:AT620)&gt;0,"YES","NO")</f>
        <v>NO</v>
      </c>
      <c r="AU620" s="30" t="str">
        <f>IF(SUM('Sales by Agent'!AS620:AU620)&gt;0,"YES","NO")</f>
        <v>NO</v>
      </c>
      <c r="AV620" s="30" t="str">
        <f>IF(SUM('Sales by Agent'!AT620:AV620)&gt;0,"YES","NO")</f>
        <v>NO</v>
      </c>
      <c r="AW620" s="87"/>
      <c r="AX620" t="str">
        <f t="shared" si="101"/>
        <v>NO</v>
      </c>
      <c r="AY620" t="str">
        <f t="shared" si="102"/>
        <v>NO</v>
      </c>
      <c r="AZ620" t="str">
        <f t="shared" si="103"/>
        <v>NO</v>
      </c>
      <c r="BA620" t="str">
        <f t="shared" si="104"/>
        <v>NO</v>
      </c>
      <c r="BB620" t="str">
        <f t="shared" si="105"/>
        <v>NO</v>
      </c>
      <c r="BC620" t="str">
        <f t="shared" si="106"/>
        <v>NO</v>
      </c>
      <c r="BD620" t="str">
        <f t="shared" si="107"/>
        <v>NO</v>
      </c>
      <c r="BE620" t="str">
        <f t="shared" si="108"/>
        <v>NO</v>
      </c>
      <c r="BF620" t="str">
        <f t="shared" si="109"/>
        <v>NO</v>
      </c>
      <c r="BG620" t="str">
        <f t="shared" si="110"/>
        <v>NO</v>
      </c>
      <c r="BH620" t="str">
        <f t="shared" si="100"/>
        <v>NEW INACTIVE</v>
      </c>
    </row>
    <row r="621" spans="1:60">
      <c r="A621" s="564" t="s">
        <v>820</v>
      </c>
      <c r="B621" s="564" t="s">
        <v>2915</v>
      </c>
      <c r="C621" s="564" t="s">
        <v>775</v>
      </c>
      <c r="D621" s="564" t="s">
        <v>956</v>
      </c>
      <c r="E621" s="564" t="s">
        <v>1005</v>
      </c>
      <c r="F621" s="565">
        <v>390250</v>
      </c>
      <c r="G621" s="88"/>
      <c r="H621" s="88"/>
      <c r="I621" s="30" t="str">
        <f>IF(SUM('Sales by Agent'!G621:I621)&gt;0,"YES","NO")</f>
        <v>NO</v>
      </c>
      <c r="J621" s="30" t="str">
        <f>IF(SUM('Sales by Agent'!H621:J621)&gt;0,"YES","NO")</f>
        <v>NO</v>
      </c>
      <c r="K621" s="30" t="str">
        <f>IF(SUM('Sales by Agent'!I621:K621)&gt;0,"YES","NO")</f>
        <v>NO</v>
      </c>
      <c r="L621" s="30" t="str">
        <f>IF(SUM('Sales by Agent'!J621:L621)&gt;0,"YES","NO")</f>
        <v>NO</v>
      </c>
      <c r="M621" s="30" t="str">
        <f>IF(SUM('Sales by Agent'!K621:M621)&gt;0,"YES","NO")</f>
        <v>NO</v>
      </c>
      <c r="N621" s="30" t="str">
        <f>IF(SUM('Sales by Agent'!L621:N621)&gt;0,"YES","NO")</f>
        <v>NO</v>
      </c>
      <c r="O621" s="30" t="str">
        <f>IF(SUM('Sales by Agent'!M621:O621)&gt;0,"YES","NO")</f>
        <v>NO</v>
      </c>
      <c r="P621" s="30" t="str">
        <f>IF(SUM('Sales by Agent'!N621:P621)&gt;0,"YES","NO")</f>
        <v>NO</v>
      </c>
      <c r="Q621" s="30" t="str">
        <f>IF(SUM('Sales by Agent'!O621:Q621)&gt;0,"YES","NO")</f>
        <v>NO</v>
      </c>
      <c r="R621" s="30" t="str">
        <f>IF(SUM('Sales by Agent'!P621:R621)&gt;0,"YES","NO")</f>
        <v>NO</v>
      </c>
      <c r="S621" s="30" t="str">
        <f>IF(SUM('Sales by Agent'!Q621:S621)&gt;0,"YES","NO")</f>
        <v>NO</v>
      </c>
      <c r="T621" s="30" t="str">
        <f>IF(SUM('Sales by Agent'!R621:T621)&gt;0,"YES","NO")</f>
        <v>NO</v>
      </c>
      <c r="U621" s="30" t="str">
        <f>IF(SUM('Sales by Agent'!S621:U621)&gt;0,"YES","NO")</f>
        <v>NO</v>
      </c>
      <c r="V621" s="30" t="str">
        <f>IF(SUM('Sales by Agent'!T621:V621)&gt;0,"YES","NO")</f>
        <v>NO</v>
      </c>
      <c r="W621" s="30" t="str">
        <f>IF(SUM('Sales by Agent'!U621:W621)&gt;0,"YES","NO")</f>
        <v>NO</v>
      </c>
      <c r="X621" s="30" t="str">
        <f>IF(SUM('Sales by Agent'!V621:X621)&gt;0,"YES","NO")</f>
        <v>NO</v>
      </c>
      <c r="Y621" s="30" t="str">
        <f>IF(SUM('Sales by Agent'!W621:Y621)&gt;0,"YES","NO")</f>
        <v>NO</v>
      </c>
      <c r="Z621" s="30" t="str">
        <f>IF(SUM('Sales by Agent'!X621:Z621)&gt;0,"YES","NO")</f>
        <v>NO</v>
      </c>
      <c r="AA621" s="30" t="str">
        <f>IF(SUM('Sales by Agent'!Y621:AA621)&gt;0,"YES","NO")</f>
        <v>NO</v>
      </c>
      <c r="AB621" s="30" t="str">
        <f>IF(SUM('Sales by Agent'!Z621:AB621)&gt;0,"YES","NO")</f>
        <v>NO</v>
      </c>
      <c r="AC621" s="30" t="str">
        <f>IF(SUM('Sales by Agent'!AA621:AC621)&gt;0,"YES","NO")</f>
        <v>NO</v>
      </c>
      <c r="AD621" s="30" t="str">
        <f>IF(SUM('Sales by Agent'!AB621:AD621)&gt;0,"YES","NO")</f>
        <v>YES</v>
      </c>
      <c r="AE621" s="30" t="str">
        <f>IF(SUM('Sales by Agent'!AC621:AE621)&gt;0,"YES","NO")</f>
        <v>YES</v>
      </c>
      <c r="AF621" s="30" t="str">
        <f>IF(SUM('Sales by Agent'!AD621:AF621)&gt;0,"YES","NO")</f>
        <v>YES</v>
      </c>
      <c r="AG621" s="30" t="str">
        <f>IF(SUM('Sales by Agent'!AE621:AG621)&gt;0,"YES","NO")</f>
        <v>NO</v>
      </c>
      <c r="AH621" s="30" t="str">
        <f>IF(SUM('Sales by Agent'!AF621:AH621)&gt;0,"YES","NO")</f>
        <v>NO</v>
      </c>
      <c r="AI621" s="30" t="str">
        <f>IF(SUM('Sales by Agent'!AG621:AI621)&gt;0,"YES","NO")</f>
        <v>NO</v>
      </c>
      <c r="AJ621" s="30" t="str">
        <f>IF(SUM('Sales by Agent'!AH621:AJ621)&gt;0,"YES","NO")</f>
        <v>NO</v>
      </c>
      <c r="AK621" s="30" t="str">
        <f>IF(SUM('Sales by Agent'!AI621:AK621)&gt;0,"YES","NO")</f>
        <v>NO</v>
      </c>
      <c r="AL621" s="30" t="str">
        <f>IF(SUM('Sales by Agent'!AJ621:AL621)&gt;0,"YES","NO")</f>
        <v>NO</v>
      </c>
      <c r="AM621" s="30" t="str">
        <f>IF(SUM('Sales by Agent'!AK621:AM621)&gt;0,"YES","NO")</f>
        <v>NO</v>
      </c>
      <c r="AN621" s="30" t="str">
        <f>IF(SUM('Sales by Agent'!AL621:AN621)&gt;0,"YES","NO")</f>
        <v>NO</v>
      </c>
      <c r="AO621" s="30" t="str">
        <f>IF(SUM('Sales by Agent'!AM621:AO621)&gt;0,"YES","NO")</f>
        <v>NO</v>
      </c>
      <c r="AP621" s="30" t="str">
        <f>IF(SUM('Sales by Agent'!AN621:AP621)&gt;0,"YES","NO")</f>
        <v>NO</v>
      </c>
      <c r="AQ621" s="30" t="str">
        <f>IF(SUM('Sales by Agent'!AO621:AQ621)&gt;0,"YES","NO")</f>
        <v>NO</v>
      </c>
      <c r="AR621" s="30" t="str">
        <f>IF(SUM('Sales by Agent'!AP621:AR621)&gt;0,"YES","NO")</f>
        <v>NO</v>
      </c>
      <c r="AS621" s="30" t="str">
        <f>IF(SUM('Sales by Agent'!AQ621:AS621)&gt;0,"YES","NO")</f>
        <v>NO</v>
      </c>
      <c r="AT621" s="30" t="str">
        <f>IF(SUM('Sales by Agent'!AR621:AT621)&gt;0,"YES","NO")</f>
        <v>NO</v>
      </c>
      <c r="AU621" s="30" t="str">
        <f>IF(SUM('Sales by Agent'!AS621:AU621)&gt;0,"YES","NO")</f>
        <v>NO</v>
      </c>
      <c r="AV621" s="30" t="str">
        <f>IF(SUM('Sales by Agent'!AT621:AV621)&gt;0,"YES","NO")</f>
        <v>NO</v>
      </c>
      <c r="AW621" s="87"/>
      <c r="AX621" t="str">
        <f t="shared" si="101"/>
        <v>NO</v>
      </c>
      <c r="AY621" t="str">
        <f t="shared" si="102"/>
        <v>NO</v>
      </c>
      <c r="AZ621" t="str">
        <f t="shared" si="103"/>
        <v>NEW INACTIVE</v>
      </c>
      <c r="BA621" t="str">
        <f t="shared" si="104"/>
        <v>NO</v>
      </c>
      <c r="BB621" t="str">
        <f t="shared" si="105"/>
        <v>NO</v>
      </c>
      <c r="BC621" t="str">
        <f t="shared" si="106"/>
        <v>NO</v>
      </c>
      <c r="BD621" t="str">
        <f t="shared" si="107"/>
        <v>NO</v>
      </c>
      <c r="BE621" t="str">
        <f t="shared" si="108"/>
        <v>NO</v>
      </c>
      <c r="BF621" t="str">
        <f t="shared" si="109"/>
        <v>NO</v>
      </c>
      <c r="BG621" t="str">
        <f t="shared" si="110"/>
        <v>NO</v>
      </c>
      <c r="BH621" t="str">
        <f t="shared" si="100"/>
        <v>NO</v>
      </c>
    </row>
    <row r="622" spans="1:60">
      <c r="A622" s="564" t="s">
        <v>1945</v>
      </c>
      <c r="B622" s="564" t="s">
        <v>2916</v>
      </c>
      <c r="C622" s="564" t="s">
        <v>775</v>
      </c>
      <c r="D622" s="564" t="s">
        <v>956</v>
      </c>
      <c r="E622" s="564" t="s">
        <v>1005</v>
      </c>
      <c r="F622" s="565">
        <v>21000</v>
      </c>
      <c r="G622" s="31"/>
      <c r="H622" s="31"/>
      <c r="I622" s="30" t="str">
        <f>IF(SUM('Sales by Agent'!G622:I622)&gt;0,"YES","NO")</f>
        <v>NO</v>
      </c>
      <c r="J622" s="30" t="str">
        <f>IF(SUM('Sales by Agent'!H622:J622)&gt;0,"YES","NO")</f>
        <v>NO</v>
      </c>
      <c r="K622" s="30" t="str">
        <f>IF(SUM('Sales by Agent'!I622:K622)&gt;0,"YES","NO")</f>
        <v>NO</v>
      </c>
      <c r="L622" s="30" t="str">
        <f>IF(SUM('Sales by Agent'!J622:L622)&gt;0,"YES","NO")</f>
        <v>NO</v>
      </c>
      <c r="M622" s="30" t="str">
        <f>IF(SUM('Sales by Agent'!K622:M622)&gt;0,"YES","NO")</f>
        <v>NO</v>
      </c>
      <c r="N622" s="30" t="str">
        <f>IF(SUM('Sales by Agent'!L622:N622)&gt;0,"YES","NO")</f>
        <v>NO</v>
      </c>
      <c r="O622" s="30" t="str">
        <f>IF(SUM('Sales by Agent'!M622:O622)&gt;0,"YES","NO")</f>
        <v>NO</v>
      </c>
      <c r="P622" s="30" t="str">
        <f>IF(SUM('Sales by Agent'!N622:P622)&gt;0,"YES","NO")</f>
        <v>NO</v>
      </c>
      <c r="Q622" s="30" t="str">
        <f>IF(SUM('Sales by Agent'!O622:Q622)&gt;0,"YES","NO")</f>
        <v>NO</v>
      </c>
      <c r="R622" s="30" t="str">
        <f>IF(SUM('Sales by Agent'!P622:R622)&gt;0,"YES","NO")</f>
        <v>NO</v>
      </c>
      <c r="S622" s="30" t="str">
        <f>IF(SUM('Sales by Agent'!Q622:S622)&gt;0,"YES","NO")</f>
        <v>NO</v>
      </c>
      <c r="T622" s="30" t="str">
        <f>IF(SUM('Sales by Agent'!R622:T622)&gt;0,"YES","NO")</f>
        <v>NO</v>
      </c>
      <c r="U622" s="30" t="str">
        <f>IF(SUM('Sales by Agent'!S622:U622)&gt;0,"YES","NO")</f>
        <v>NO</v>
      </c>
      <c r="V622" s="30" t="str">
        <f>IF(SUM('Sales by Agent'!T622:V622)&gt;0,"YES","NO")</f>
        <v>NO</v>
      </c>
      <c r="W622" s="30" t="str">
        <f>IF(SUM('Sales by Agent'!U622:W622)&gt;0,"YES","NO")</f>
        <v>NO</v>
      </c>
      <c r="X622" s="30" t="str">
        <f>IF(SUM('Sales by Agent'!V622:X622)&gt;0,"YES","NO")</f>
        <v>NO</v>
      </c>
      <c r="Y622" s="30" t="str">
        <f>IF(SUM('Sales by Agent'!W622:Y622)&gt;0,"YES","NO")</f>
        <v>NO</v>
      </c>
      <c r="Z622" s="30" t="str">
        <f>IF(SUM('Sales by Agent'!X622:Z622)&gt;0,"YES","NO")</f>
        <v>NO</v>
      </c>
      <c r="AA622" s="30" t="str">
        <f>IF(SUM('Sales by Agent'!Y622:AA622)&gt;0,"YES","NO")</f>
        <v>NO</v>
      </c>
      <c r="AB622" s="30" t="str">
        <f>IF(SUM('Sales by Agent'!Z622:AB622)&gt;0,"YES","NO")</f>
        <v>NO</v>
      </c>
      <c r="AC622" s="30" t="str">
        <f>IF(SUM('Sales by Agent'!AA622:AC622)&gt;0,"YES","NO")</f>
        <v>NO</v>
      </c>
      <c r="AD622" s="30" t="str">
        <f>IF(SUM('Sales by Agent'!AB622:AD622)&gt;0,"YES","NO")</f>
        <v>NO</v>
      </c>
      <c r="AE622" s="30" t="str">
        <f>IF(SUM('Sales by Agent'!AC622:AE622)&gt;0,"YES","NO")</f>
        <v>NO</v>
      </c>
      <c r="AF622" s="30" t="str">
        <f>IF(SUM('Sales by Agent'!AD622:AF622)&gt;0,"YES","NO")</f>
        <v>NO</v>
      </c>
      <c r="AG622" s="30" t="str">
        <f>IF(SUM('Sales by Agent'!AE622:AG622)&gt;0,"YES","NO")</f>
        <v>NO</v>
      </c>
      <c r="AH622" s="30" t="str">
        <f>IF(SUM('Sales by Agent'!AF622:AH622)&gt;0,"YES","NO")</f>
        <v>NO</v>
      </c>
      <c r="AI622" s="30" t="str">
        <f>IF(SUM('Sales by Agent'!AG622:AI622)&gt;0,"YES","NO")</f>
        <v>NO</v>
      </c>
      <c r="AJ622" s="30" t="str">
        <f>IF(SUM('Sales by Agent'!AH622:AJ622)&gt;0,"YES","NO")</f>
        <v>NO</v>
      </c>
      <c r="AK622" s="30" t="str">
        <f>IF(SUM('Sales by Agent'!AI622:AK622)&gt;0,"YES","NO")</f>
        <v>YES</v>
      </c>
      <c r="AL622" s="30" t="str">
        <f>IF(SUM('Sales by Agent'!AJ622:AL622)&gt;0,"YES","NO")</f>
        <v>YES</v>
      </c>
      <c r="AM622" s="30" t="str">
        <f>IF(SUM('Sales by Agent'!AK622:AM622)&gt;0,"YES","NO")</f>
        <v>YES</v>
      </c>
      <c r="AN622" s="30" t="str">
        <f>IF(SUM('Sales by Agent'!AL622:AN622)&gt;0,"YES","NO")</f>
        <v>NO</v>
      </c>
      <c r="AO622" s="30" t="str">
        <f>IF(SUM('Sales by Agent'!AM622:AO622)&gt;0,"YES","NO")</f>
        <v>NO</v>
      </c>
      <c r="AP622" s="30" t="str">
        <f>IF(SUM('Sales by Agent'!AN622:AP622)&gt;0,"YES","NO")</f>
        <v>NO</v>
      </c>
      <c r="AQ622" s="30" t="str">
        <f>IF(SUM('Sales by Agent'!AO622:AQ622)&gt;0,"YES","NO")</f>
        <v>NO</v>
      </c>
      <c r="AR622" s="30" t="str">
        <f>IF(SUM('Sales by Agent'!AP622:AR622)&gt;0,"YES","NO")</f>
        <v>NO</v>
      </c>
      <c r="AS622" s="30" t="str">
        <f>IF(SUM('Sales by Agent'!AQ622:AS622)&gt;0,"YES","NO")</f>
        <v>NO</v>
      </c>
      <c r="AT622" s="30" t="str">
        <f>IF(SUM('Sales by Agent'!AR622:AT622)&gt;0,"YES","NO")</f>
        <v>NO</v>
      </c>
      <c r="AU622" s="30" t="str">
        <f>IF(SUM('Sales by Agent'!AS622:AU622)&gt;0,"YES","NO")</f>
        <v>NO</v>
      </c>
      <c r="AV622" s="30" t="str">
        <f>IF(SUM('Sales by Agent'!AT622:AV622)&gt;0,"YES","NO")</f>
        <v>NO</v>
      </c>
      <c r="AW622" s="87"/>
      <c r="AX622" t="str">
        <f t="shared" si="101"/>
        <v>NO</v>
      </c>
      <c r="AY622" t="str">
        <f t="shared" si="102"/>
        <v>NO</v>
      </c>
      <c r="AZ622" t="str">
        <f t="shared" si="103"/>
        <v>NO</v>
      </c>
      <c r="BA622" t="str">
        <f t="shared" si="104"/>
        <v>NO</v>
      </c>
      <c r="BB622" t="str">
        <f t="shared" si="105"/>
        <v>NO</v>
      </c>
      <c r="BC622" t="str">
        <f t="shared" si="106"/>
        <v>NO</v>
      </c>
      <c r="BD622" t="str">
        <f t="shared" si="107"/>
        <v>NO</v>
      </c>
      <c r="BE622" t="str">
        <f t="shared" si="108"/>
        <v>NO</v>
      </c>
      <c r="BF622" t="str">
        <f t="shared" si="109"/>
        <v>NO</v>
      </c>
      <c r="BG622" t="str">
        <f t="shared" si="110"/>
        <v>NEW INACTIVE</v>
      </c>
      <c r="BH622" t="str">
        <f t="shared" si="100"/>
        <v>NO</v>
      </c>
    </row>
    <row r="623" spans="1:60">
      <c r="A623" s="564" t="s">
        <v>1473</v>
      </c>
      <c r="B623" s="564" t="s">
        <v>2917</v>
      </c>
      <c r="C623" s="564" t="s">
        <v>775</v>
      </c>
      <c r="D623" s="564" t="s">
        <v>956</v>
      </c>
      <c r="E623" s="564" t="s">
        <v>1005</v>
      </c>
      <c r="F623" s="565">
        <v>11593332.4</v>
      </c>
      <c r="G623" s="87"/>
      <c r="H623" s="87"/>
      <c r="I623" s="30" t="str">
        <f>IF(SUM('Sales by Agent'!G623:I623)&gt;0,"YES","NO")</f>
        <v>NO</v>
      </c>
      <c r="J623" s="30" t="str">
        <f>IF(SUM('Sales by Agent'!H623:J623)&gt;0,"YES","NO")</f>
        <v>NO</v>
      </c>
      <c r="K623" s="30" t="str">
        <f>IF(SUM('Sales by Agent'!I623:K623)&gt;0,"YES","NO")</f>
        <v>NO</v>
      </c>
      <c r="L623" s="30" t="str">
        <f>IF(SUM('Sales by Agent'!J623:L623)&gt;0,"YES","NO")</f>
        <v>NO</v>
      </c>
      <c r="M623" s="30" t="str">
        <f>IF(SUM('Sales by Agent'!K623:M623)&gt;0,"YES","NO")</f>
        <v>NO</v>
      </c>
      <c r="N623" s="30" t="str">
        <f>IF(SUM('Sales by Agent'!L623:N623)&gt;0,"YES","NO")</f>
        <v>NO</v>
      </c>
      <c r="O623" s="30" t="str">
        <f>IF(SUM('Sales by Agent'!M623:O623)&gt;0,"YES","NO")</f>
        <v>NO</v>
      </c>
      <c r="P623" s="30" t="str">
        <f>IF(SUM('Sales by Agent'!N623:P623)&gt;0,"YES","NO")</f>
        <v>NO</v>
      </c>
      <c r="Q623" s="30" t="str">
        <f>IF(SUM('Sales by Agent'!O623:Q623)&gt;0,"YES","NO")</f>
        <v>NO</v>
      </c>
      <c r="R623" s="30" t="str">
        <f>IF(SUM('Sales by Agent'!P623:R623)&gt;0,"YES","NO")</f>
        <v>NO</v>
      </c>
      <c r="S623" s="30" t="str">
        <f>IF(SUM('Sales by Agent'!Q623:S623)&gt;0,"YES","NO")</f>
        <v>NO</v>
      </c>
      <c r="T623" s="30" t="str">
        <f>IF(SUM('Sales by Agent'!R623:T623)&gt;0,"YES","NO")</f>
        <v>NO</v>
      </c>
      <c r="U623" s="30" t="str">
        <f>IF(SUM('Sales by Agent'!S623:U623)&gt;0,"YES","NO")</f>
        <v>NO</v>
      </c>
      <c r="V623" s="30" t="str">
        <f>IF(SUM('Sales by Agent'!T623:V623)&gt;0,"YES","NO")</f>
        <v>NO</v>
      </c>
      <c r="W623" s="30" t="str">
        <f>IF(SUM('Sales by Agent'!U623:W623)&gt;0,"YES","NO")</f>
        <v>NO</v>
      </c>
      <c r="X623" s="30" t="str">
        <f>IF(SUM('Sales by Agent'!V623:X623)&gt;0,"YES","NO")</f>
        <v>NO</v>
      </c>
      <c r="Y623" s="30" t="str">
        <f>IF(SUM('Sales by Agent'!W623:Y623)&gt;0,"YES","NO")</f>
        <v>NO</v>
      </c>
      <c r="Z623" s="30" t="str">
        <f>IF(SUM('Sales by Agent'!X623:Z623)&gt;0,"YES","NO")</f>
        <v>NO</v>
      </c>
      <c r="AA623" s="30" t="str">
        <f>IF(SUM('Sales by Agent'!Y623:AA623)&gt;0,"YES","NO")</f>
        <v>NO</v>
      </c>
      <c r="AB623" s="30" t="str">
        <f>IF(SUM('Sales by Agent'!Z623:AB623)&gt;0,"YES","NO")</f>
        <v>NO</v>
      </c>
      <c r="AC623" s="30" t="str">
        <f>IF(SUM('Sales by Agent'!AA623:AC623)&gt;0,"YES","NO")</f>
        <v>NO</v>
      </c>
      <c r="AD623" s="30" t="str">
        <f>IF(SUM('Sales by Agent'!AB623:AD623)&gt;0,"YES","NO")</f>
        <v>NO</v>
      </c>
      <c r="AE623" s="30" t="str">
        <f>IF(SUM('Sales by Agent'!AC623:AE623)&gt;0,"YES","NO")</f>
        <v>NO</v>
      </c>
      <c r="AF623" s="30" t="str">
        <f>IF(SUM('Sales by Agent'!AD623:AF623)&gt;0,"YES","NO")</f>
        <v>NO</v>
      </c>
      <c r="AG623" s="30" t="str">
        <f>IF(SUM('Sales by Agent'!AE623:AG623)&gt;0,"YES","NO")</f>
        <v>NO</v>
      </c>
      <c r="AH623" s="30" t="str">
        <f>IF(SUM('Sales by Agent'!AF623:AH623)&gt;0,"YES","NO")</f>
        <v>NO</v>
      </c>
      <c r="AI623" s="30" t="str">
        <f>IF(SUM('Sales by Agent'!AG623:AI623)&gt;0,"YES","NO")</f>
        <v>NO</v>
      </c>
      <c r="AJ623" s="30" t="str">
        <f>IF(SUM('Sales by Agent'!AH623:AJ623)&gt;0,"YES","NO")</f>
        <v>NO</v>
      </c>
      <c r="AK623" s="30" t="str">
        <f>IF(SUM('Sales by Agent'!AI623:AK623)&gt;0,"YES","NO")</f>
        <v>NO</v>
      </c>
      <c r="AL623" s="30" t="str">
        <f>IF(SUM('Sales by Agent'!AJ623:AL623)&gt;0,"YES","NO")</f>
        <v>NO</v>
      </c>
      <c r="AM623" s="30" t="str">
        <f>IF(SUM('Sales by Agent'!AK623:AM623)&gt;0,"YES","NO")</f>
        <v>NO</v>
      </c>
      <c r="AN623" s="30" t="str">
        <f>IF(SUM('Sales by Agent'!AL623:AN623)&gt;0,"YES","NO")</f>
        <v>NO</v>
      </c>
      <c r="AO623" s="30" t="str">
        <f>IF(SUM('Sales by Agent'!AM623:AO623)&gt;0,"YES","NO")</f>
        <v>YES</v>
      </c>
      <c r="AP623" s="30" t="str">
        <f>IF(SUM('Sales by Agent'!AN623:AP623)&gt;0,"YES","NO")</f>
        <v>YES</v>
      </c>
      <c r="AQ623" s="30" t="str">
        <f>IF(SUM('Sales by Agent'!AO623:AQ623)&gt;0,"YES","NO")</f>
        <v>YES</v>
      </c>
      <c r="AR623" s="30" t="str">
        <f>IF(SUM('Sales by Agent'!AP623:AR623)&gt;0,"YES","NO")</f>
        <v>YES</v>
      </c>
      <c r="AS623" s="30" t="str">
        <f>IF(SUM('Sales by Agent'!AQ623:AS623)&gt;0,"YES","NO")</f>
        <v>YES</v>
      </c>
      <c r="AT623" s="30" t="str">
        <f>IF(SUM('Sales by Agent'!AR623:AT623)&gt;0,"YES","NO")</f>
        <v>YES</v>
      </c>
      <c r="AU623" s="30" t="str">
        <f>IF(SUM('Sales by Agent'!AS623:AU623)&gt;0,"YES","NO")</f>
        <v>YES</v>
      </c>
      <c r="AV623" s="30" t="str">
        <f>IF(SUM('Sales by Agent'!AT623:AV623)&gt;0,"YES","NO")</f>
        <v>YES</v>
      </c>
      <c r="AW623" s="87"/>
      <c r="AX623" t="str">
        <f t="shared" si="101"/>
        <v>NO</v>
      </c>
      <c r="AY623" t="str">
        <f t="shared" si="102"/>
        <v>NO</v>
      </c>
      <c r="AZ623" t="str">
        <f t="shared" si="103"/>
        <v>NO</v>
      </c>
      <c r="BA623" t="str">
        <f t="shared" si="104"/>
        <v>NO</v>
      </c>
      <c r="BB623" t="str">
        <f t="shared" si="105"/>
        <v>NO</v>
      </c>
      <c r="BC623" t="str">
        <f t="shared" si="106"/>
        <v>NO</v>
      </c>
      <c r="BD623" t="str">
        <f t="shared" si="107"/>
        <v>NO</v>
      </c>
      <c r="BE623" t="str">
        <f t="shared" si="108"/>
        <v>NO</v>
      </c>
      <c r="BF623" t="str">
        <f t="shared" si="109"/>
        <v>NO</v>
      </c>
      <c r="BG623" t="str">
        <f t="shared" si="110"/>
        <v>NO</v>
      </c>
      <c r="BH623" t="str">
        <f t="shared" si="100"/>
        <v>NO</v>
      </c>
    </row>
    <row r="624" spans="1:60">
      <c r="A624" s="564" t="s">
        <v>1538</v>
      </c>
      <c r="B624" s="564" t="s">
        <v>2918</v>
      </c>
      <c r="C624" s="564" t="s">
        <v>775</v>
      </c>
      <c r="D624" s="564" t="s">
        <v>956</v>
      </c>
      <c r="E624" s="564" t="s">
        <v>1005</v>
      </c>
      <c r="F624" s="565">
        <v>1671450</v>
      </c>
      <c r="G624" s="87"/>
      <c r="H624" s="87"/>
      <c r="I624" s="30" t="str">
        <f>IF(SUM('Sales by Agent'!G624:I624)&gt;0,"YES","NO")</f>
        <v>NO</v>
      </c>
      <c r="J624" s="30" t="str">
        <f>IF(SUM('Sales by Agent'!H624:J624)&gt;0,"YES","NO")</f>
        <v>NO</v>
      </c>
      <c r="K624" s="30" t="str">
        <f>IF(SUM('Sales by Agent'!I624:K624)&gt;0,"YES","NO")</f>
        <v>NO</v>
      </c>
      <c r="L624" s="30" t="str">
        <f>IF(SUM('Sales by Agent'!J624:L624)&gt;0,"YES","NO")</f>
        <v>NO</v>
      </c>
      <c r="M624" s="30" t="str">
        <f>IF(SUM('Sales by Agent'!K624:M624)&gt;0,"YES","NO")</f>
        <v>NO</v>
      </c>
      <c r="N624" s="30" t="str">
        <f>IF(SUM('Sales by Agent'!L624:N624)&gt;0,"YES","NO")</f>
        <v>NO</v>
      </c>
      <c r="O624" s="30" t="str">
        <f>IF(SUM('Sales by Agent'!M624:O624)&gt;0,"YES","NO")</f>
        <v>NO</v>
      </c>
      <c r="P624" s="30" t="str">
        <f>IF(SUM('Sales by Agent'!N624:P624)&gt;0,"YES","NO")</f>
        <v>NO</v>
      </c>
      <c r="Q624" s="30" t="str">
        <f>IF(SUM('Sales by Agent'!O624:Q624)&gt;0,"YES","NO")</f>
        <v>NO</v>
      </c>
      <c r="R624" s="30" t="str">
        <f>IF(SUM('Sales by Agent'!P624:R624)&gt;0,"YES","NO")</f>
        <v>NO</v>
      </c>
      <c r="S624" s="30" t="str">
        <f>IF(SUM('Sales by Agent'!Q624:S624)&gt;0,"YES","NO")</f>
        <v>NO</v>
      </c>
      <c r="T624" s="30" t="str">
        <f>IF(SUM('Sales by Agent'!R624:T624)&gt;0,"YES","NO")</f>
        <v>NO</v>
      </c>
      <c r="U624" s="30" t="str">
        <f>IF(SUM('Sales by Agent'!S624:U624)&gt;0,"YES","NO")</f>
        <v>NO</v>
      </c>
      <c r="V624" s="30" t="str">
        <f>IF(SUM('Sales by Agent'!T624:V624)&gt;0,"YES","NO")</f>
        <v>NO</v>
      </c>
      <c r="W624" s="30" t="str">
        <f>IF(SUM('Sales by Agent'!U624:W624)&gt;0,"YES","NO")</f>
        <v>NO</v>
      </c>
      <c r="X624" s="30" t="str">
        <f>IF(SUM('Sales by Agent'!V624:X624)&gt;0,"YES","NO")</f>
        <v>NO</v>
      </c>
      <c r="Y624" s="30" t="str">
        <f>IF(SUM('Sales by Agent'!W624:Y624)&gt;0,"YES","NO")</f>
        <v>NO</v>
      </c>
      <c r="Z624" s="30" t="str">
        <f>IF(SUM('Sales by Agent'!X624:Z624)&gt;0,"YES","NO")</f>
        <v>NO</v>
      </c>
      <c r="AA624" s="30" t="str">
        <f>IF(SUM('Sales by Agent'!Y624:AA624)&gt;0,"YES","NO")</f>
        <v>NO</v>
      </c>
      <c r="AB624" s="30" t="str">
        <f>IF(SUM('Sales by Agent'!Z624:AB624)&gt;0,"YES","NO")</f>
        <v>NO</v>
      </c>
      <c r="AC624" s="30" t="str">
        <f>IF(SUM('Sales by Agent'!AA624:AC624)&gt;0,"YES","NO")</f>
        <v>NO</v>
      </c>
      <c r="AD624" s="30" t="str">
        <f>IF(SUM('Sales by Agent'!AB624:AD624)&gt;0,"YES","NO")</f>
        <v>YES</v>
      </c>
      <c r="AE624" s="30" t="str">
        <f>IF(SUM('Sales by Agent'!AC624:AE624)&gt;0,"YES","NO")</f>
        <v>YES</v>
      </c>
      <c r="AF624" s="30" t="str">
        <f>IF(SUM('Sales by Agent'!AD624:AF624)&gt;0,"YES","NO")</f>
        <v>YES</v>
      </c>
      <c r="AG624" s="30" t="str">
        <f>IF(SUM('Sales by Agent'!AE624:AG624)&gt;0,"YES","NO")</f>
        <v>YES</v>
      </c>
      <c r="AH624" s="30" t="str">
        <f>IF(SUM('Sales by Agent'!AF624:AH624)&gt;0,"YES","NO")</f>
        <v>YES</v>
      </c>
      <c r="AI624" s="30" t="str">
        <f>IF(SUM('Sales by Agent'!AG624:AI624)&gt;0,"YES","NO")</f>
        <v>YES</v>
      </c>
      <c r="AJ624" s="30" t="str">
        <f>IF(SUM('Sales by Agent'!AH624:AJ624)&gt;0,"YES","NO")</f>
        <v>YES</v>
      </c>
      <c r="AK624" s="30" t="str">
        <f>IF(SUM('Sales by Agent'!AI624:AK624)&gt;0,"YES","NO")</f>
        <v>YES</v>
      </c>
      <c r="AL624" s="30" t="str">
        <f>IF(SUM('Sales by Agent'!AJ624:AL624)&gt;0,"YES","NO")</f>
        <v>YES</v>
      </c>
      <c r="AM624" s="30" t="str">
        <f>IF(SUM('Sales by Agent'!AK624:AM624)&gt;0,"YES","NO")</f>
        <v>YES</v>
      </c>
      <c r="AN624" s="30" t="str">
        <f>IF(SUM('Sales by Agent'!AL624:AN624)&gt;0,"YES","NO")</f>
        <v>YES</v>
      </c>
      <c r="AO624" s="30" t="str">
        <f>IF(SUM('Sales by Agent'!AM624:AO624)&gt;0,"YES","NO")</f>
        <v>YES</v>
      </c>
      <c r="AP624" s="30" t="str">
        <f>IF(SUM('Sales by Agent'!AN624:AP624)&gt;0,"YES","NO")</f>
        <v>YES</v>
      </c>
      <c r="AQ624" s="30" t="str">
        <f>IF(SUM('Sales by Agent'!AO624:AQ624)&gt;0,"YES","NO")</f>
        <v>YES</v>
      </c>
      <c r="AR624" s="30" t="str">
        <f>IF(SUM('Sales by Agent'!AP624:AR624)&gt;0,"YES","NO")</f>
        <v>YES</v>
      </c>
      <c r="AS624" s="30" t="str">
        <f>IF(SUM('Sales by Agent'!AQ624:AS624)&gt;0,"YES","NO")</f>
        <v>YES</v>
      </c>
      <c r="AT624" s="30" t="str">
        <f>IF(SUM('Sales by Agent'!AR624:AT624)&gt;0,"YES","NO")</f>
        <v>YES</v>
      </c>
      <c r="AU624" s="30" t="str">
        <f>IF(SUM('Sales by Agent'!AS624:AU624)&gt;0,"YES","NO")</f>
        <v>YES</v>
      </c>
      <c r="AV624" s="30" t="str">
        <f>IF(SUM('Sales by Agent'!AT624:AV624)&gt;0,"YES","NO")</f>
        <v>YES</v>
      </c>
      <c r="AW624" s="87"/>
      <c r="AX624" t="str">
        <f t="shared" si="101"/>
        <v>NO</v>
      </c>
      <c r="AY624" t="str">
        <f t="shared" si="102"/>
        <v>NO</v>
      </c>
      <c r="AZ624" t="str">
        <f t="shared" si="103"/>
        <v>NO</v>
      </c>
      <c r="BA624" t="str">
        <f t="shared" si="104"/>
        <v>NO</v>
      </c>
      <c r="BB624" t="str">
        <f t="shared" si="105"/>
        <v>NO</v>
      </c>
      <c r="BC624" t="str">
        <f t="shared" si="106"/>
        <v>NO</v>
      </c>
      <c r="BD624" t="str">
        <f t="shared" si="107"/>
        <v>NO</v>
      </c>
      <c r="BE624" t="str">
        <f t="shared" si="108"/>
        <v>NO</v>
      </c>
      <c r="BF624" t="str">
        <f t="shared" si="109"/>
        <v>NO</v>
      </c>
      <c r="BG624" t="str">
        <f t="shared" si="110"/>
        <v>NO</v>
      </c>
      <c r="BH624" t="str">
        <f t="shared" si="100"/>
        <v>NO</v>
      </c>
    </row>
    <row r="625" spans="1:60">
      <c r="A625" s="564" t="s">
        <v>926</v>
      </c>
      <c r="B625" s="564" t="s">
        <v>2919</v>
      </c>
      <c r="C625" s="564" t="s">
        <v>775</v>
      </c>
      <c r="D625" s="564" t="s">
        <v>956</v>
      </c>
      <c r="E625" s="564" t="s">
        <v>1005</v>
      </c>
      <c r="F625" s="565">
        <v>9900</v>
      </c>
      <c r="G625" s="88"/>
      <c r="H625" s="88"/>
      <c r="I625" s="30" t="str">
        <f>IF(SUM('Sales by Agent'!G625:I625)&gt;0,"YES","NO")</f>
        <v>NO</v>
      </c>
      <c r="J625" s="30" t="str">
        <f>IF(SUM('Sales by Agent'!H625:J625)&gt;0,"YES","NO")</f>
        <v>NO</v>
      </c>
      <c r="K625" s="30" t="str">
        <f>IF(SUM('Sales by Agent'!I625:K625)&gt;0,"YES","NO")</f>
        <v>NO</v>
      </c>
      <c r="L625" s="30" t="str">
        <f>IF(SUM('Sales by Agent'!J625:L625)&gt;0,"YES","NO")</f>
        <v>NO</v>
      </c>
      <c r="M625" s="30" t="str">
        <f>IF(SUM('Sales by Agent'!K625:M625)&gt;0,"YES","NO")</f>
        <v>NO</v>
      </c>
      <c r="N625" s="30" t="str">
        <f>IF(SUM('Sales by Agent'!L625:N625)&gt;0,"YES","NO")</f>
        <v>NO</v>
      </c>
      <c r="O625" s="30" t="str">
        <f>IF(SUM('Sales by Agent'!M625:O625)&gt;0,"YES","NO")</f>
        <v>NO</v>
      </c>
      <c r="P625" s="30" t="str">
        <f>IF(SUM('Sales by Agent'!N625:P625)&gt;0,"YES","NO")</f>
        <v>NO</v>
      </c>
      <c r="Q625" s="30" t="str">
        <f>IF(SUM('Sales by Agent'!O625:Q625)&gt;0,"YES","NO")</f>
        <v>NO</v>
      </c>
      <c r="R625" s="30" t="str">
        <f>IF(SUM('Sales by Agent'!P625:R625)&gt;0,"YES","NO")</f>
        <v>NO</v>
      </c>
      <c r="S625" s="30" t="str">
        <f>IF(SUM('Sales by Agent'!Q625:S625)&gt;0,"YES","NO")</f>
        <v>NO</v>
      </c>
      <c r="T625" s="30" t="str">
        <f>IF(SUM('Sales by Agent'!R625:T625)&gt;0,"YES","NO")</f>
        <v>NO</v>
      </c>
      <c r="U625" s="30" t="str">
        <f>IF(SUM('Sales by Agent'!S625:U625)&gt;0,"YES","NO")</f>
        <v>NO</v>
      </c>
      <c r="V625" s="30" t="str">
        <f>IF(SUM('Sales by Agent'!T625:V625)&gt;0,"YES","NO")</f>
        <v>NO</v>
      </c>
      <c r="W625" s="30" t="str">
        <f>IF(SUM('Sales by Agent'!U625:W625)&gt;0,"YES","NO")</f>
        <v>NO</v>
      </c>
      <c r="X625" s="30" t="str">
        <f>IF(SUM('Sales by Agent'!V625:X625)&gt;0,"YES","NO")</f>
        <v>NO</v>
      </c>
      <c r="Y625" s="30" t="str">
        <f>IF(SUM('Sales by Agent'!W625:Y625)&gt;0,"YES","NO")</f>
        <v>NO</v>
      </c>
      <c r="Z625" s="30" t="str">
        <f>IF(SUM('Sales by Agent'!X625:Z625)&gt;0,"YES","NO")</f>
        <v>NO</v>
      </c>
      <c r="AA625" s="30" t="str">
        <f>IF(SUM('Sales by Agent'!Y625:AA625)&gt;0,"YES","NO")</f>
        <v>NO</v>
      </c>
      <c r="AB625" s="30" t="str">
        <f>IF(SUM('Sales by Agent'!Z625:AB625)&gt;0,"YES","NO")</f>
        <v>NO</v>
      </c>
      <c r="AC625" s="30" t="str">
        <f>IF(SUM('Sales by Agent'!AA625:AC625)&gt;0,"YES","NO")</f>
        <v>NO</v>
      </c>
      <c r="AD625" s="30" t="str">
        <f>IF(SUM('Sales by Agent'!AB625:AD625)&gt;0,"YES","NO")</f>
        <v>YES</v>
      </c>
      <c r="AE625" s="30" t="str">
        <f>IF(SUM('Sales by Agent'!AC625:AE625)&gt;0,"YES","NO")</f>
        <v>YES</v>
      </c>
      <c r="AF625" s="30" t="str">
        <f>IF(SUM('Sales by Agent'!AD625:AF625)&gt;0,"YES","NO")</f>
        <v>YES</v>
      </c>
      <c r="AG625" s="30" t="str">
        <f>IF(SUM('Sales by Agent'!AE625:AG625)&gt;0,"YES","NO")</f>
        <v>NO</v>
      </c>
      <c r="AH625" s="30" t="str">
        <f>IF(SUM('Sales by Agent'!AF625:AH625)&gt;0,"YES","NO")</f>
        <v>NO</v>
      </c>
      <c r="AI625" s="30" t="str">
        <f>IF(SUM('Sales by Agent'!AG625:AI625)&gt;0,"YES","NO")</f>
        <v>NO</v>
      </c>
      <c r="AJ625" s="30" t="str">
        <f>IF(SUM('Sales by Agent'!AH625:AJ625)&gt;0,"YES","NO")</f>
        <v>NO</v>
      </c>
      <c r="AK625" s="30" t="str">
        <f>IF(SUM('Sales by Agent'!AI625:AK625)&gt;0,"YES","NO")</f>
        <v>NO</v>
      </c>
      <c r="AL625" s="30" t="str">
        <f>IF(SUM('Sales by Agent'!AJ625:AL625)&gt;0,"YES","NO")</f>
        <v>NO</v>
      </c>
      <c r="AM625" s="30" t="str">
        <f>IF(SUM('Sales by Agent'!AK625:AM625)&gt;0,"YES","NO")</f>
        <v>NO</v>
      </c>
      <c r="AN625" s="30" t="str">
        <f>IF(SUM('Sales by Agent'!AL625:AN625)&gt;0,"YES","NO")</f>
        <v>NO</v>
      </c>
      <c r="AO625" s="30" t="str">
        <f>IF(SUM('Sales by Agent'!AM625:AO625)&gt;0,"YES","NO")</f>
        <v>NO</v>
      </c>
      <c r="AP625" s="30" t="str">
        <f>IF(SUM('Sales by Agent'!AN625:AP625)&gt;0,"YES","NO")</f>
        <v>NO</v>
      </c>
      <c r="AQ625" s="30" t="str">
        <f>IF(SUM('Sales by Agent'!AO625:AQ625)&gt;0,"YES","NO")</f>
        <v>NO</v>
      </c>
      <c r="AR625" s="30" t="str">
        <f>IF(SUM('Sales by Agent'!AP625:AR625)&gt;0,"YES","NO")</f>
        <v>NO</v>
      </c>
      <c r="AS625" s="30" t="str">
        <f>IF(SUM('Sales by Agent'!AQ625:AS625)&gt;0,"YES","NO")</f>
        <v>NO</v>
      </c>
      <c r="AT625" s="30" t="str">
        <f>IF(SUM('Sales by Agent'!AR625:AT625)&gt;0,"YES","NO")</f>
        <v>NO</v>
      </c>
      <c r="AU625" s="30" t="str">
        <f>IF(SUM('Sales by Agent'!AS625:AU625)&gt;0,"YES","NO")</f>
        <v>NO</v>
      </c>
      <c r="AV625" s="30" t="str">
        <f>IF(SUM('Sales by Agent'!AT625:AV625)&gt;0,"YES","NO")</f>
        <v>NO</v>
      </c>
      <c r="AW625" s="87"/>
      <c r="AX625" t="str">
        <f t="shared" si="101"/>
        <v>NO</v>
      </c>
      <c r="AY625" t="str">
        <f t="shared" si="102"/>
        <v>NO</v>
      </c>
      <c r="AZ625" t="str">
        <f t="shared" si="103"/>
        <v>NEW INACTIVE</v>
      </c>
      <c r="BA625" t="str">
        <f t="shared" si="104"/>
        <v>NO</v>
      </c>
      <c r="BB625" t="str">
        <f t="shared" si="105"/>
        <v>NO</v>
      </c>
      <c r="BC625" t="str">
        <f t="shared" si="106"/>
        <v>NO</v>
      </c>
      <c r="BD625" t="str">
        <f t="shared" si="107"/>
        <v>NO</v>
      </c>
      <c r="BE625" t="str">
        <f t="shared" si="108"/>
        <v>NO</v>
      </c>
      <c r="BF625" t="str">
        <f t="shared" si="109"/>
        <v>NO</v>
      </c>
      <c r="BG625" t="str">
        <f t="shared" si="110"/>
        <v>NO</v>
      </c>
      <c r="BH625" t="str">
        <f t="shared" si="100"/>
        <v>NO</v>
      </c>
    </row>
    <row r="626" spans="1:60">
      <c r="A626" s="564" t="s">
        <v>963</v>
      </c>
      <c r="B626" s="564" t="s">
        <v>2920</v>
      </c>
      <c r="C626" s="564" t="s">
        <v>775</v>
      </c>
      <c r="D626" s="564" t="s">
        <v>956</v>
      </c>
      <c r="E626" s="564" t="s">
        <v>1005</v>
      </c>
      <c r="F626" s="565">
        <v>712700</v>
      </c>
      <c r="G626" s="31"/>
      <c r="H626" s="31"/>
      <c r="I626" s="30" t="str">
        <f>IF(SUM('Sales by Agent'!G626:I626)&gt;0,"YES","NO")</f>
        <v>NO</v>
      </c>
      <c r="J626" s="30" t="str">
        <f>IF(SUM('Sales by Agent'!H626:J626)&gt;0,"YES","NO")</f>
        <v>NO</v>
      </c>
      <c r="K626" s="30" t="str">
        <f>IF(SUM('Sales by Agent'!I626:K626)&gt;0,"YES","NO")</f>
        <v>NO</v>
      </c>
      <c r="L626" s="30" t="str">
        <f>IF(SUM('Sales by Agent'!J626:L626)&gt;0,"YES","NO")</f>
        <v>NO</v>
      </c>
      <c r="M626" s="30" t="str">
        <f>IF(SUM('Sales by Agent'!K626:M626)&gt;0,"YES","NO")</f>
        <v>NO</v>
      </c>
      <c r="N626" s="30" t="str">
        <f>IF(SUM('Sales by Agent'!L626:N626)&gt;0,"YES","NO")</f>
        <v>NO</v>
      </c>
      <c r="O626" s="30" t="str">
        <f>IF(SUM('Sales by Agent'!M626:O626)&gt;0,"YES","NO")</f>
        <v>NO</v>
      </c>
      <c r="P626" s="30" t="str">
        <f>IF(SUM('Sales by Agent'!N626:P626)&gt;0,"YES","NO")</f>
        <v>NO</v>
      </c>
      <c r="Q626" s="30" t="str">
        <f>IF(SUM('Sales by Agent'!O626:Q626)&gt;0,"YES","NO")</f>
        <v>NO</v>
      </c>
      <c r="R626" s="30" t="str">
        <f>IF(SUM('Sales by Agent'!P626:R626)&gt;0,"YES","NO")</f>
        <v>NO</v>
      </c>
      <c r="S626" s="30" t="str">
        <f>IF(SUM('Sales by Agent'!Q626:S626)&gt;0,"YES","NO")</f>
        <v>NO</v>
      </c>
      <c r="T626" s="30" t="str">
        <f>IF(SUM('Sales by Agent'!R626:T626)&gt;0,"YES","NO")</f>
        <v>NO</v>
      </c>
      <c r="U626" s="30" t="str">
        <f>IF(SUM('Sales by Agent'!S626:U626)&gt;0,"YES","NO")</f>
        <v>NO</v>
      </c>
      <c r="V626" s="30" t="str">
        <f>IF(SUM('Sales by Agent'!T626:V626)&gt;0,"YES","NO")</f>
        <v>NO</v>
      </c>
      <c r="W626" s="30" t="str">
        <f>IF(SUM('Sales by Agent'!U626:W626)&gt;0,"YES","NO")</f>
        <v>NO</v>
      </c>
      <c r="X626" s="30" t="str">
        <f>IF(SUM('Sales by Agent'!V626:X626)&gt;0,"YES","NO")</f>
        <v>NO</v>
      </c>
      <c r="Y626" s="30" t="str">
        <f>IF(SUM('Sales by Agent'!W626:Y626)&gt;0,"YES","NO")</f>
        <v>NO</v>
      </c>
      <c r="Z626" s="30" t="str">
        <f>IF(SUM('Sales by Agent'!X626:Z626)&gt;0,"YES","NO")</f>
        <v>NO</v>
      </c>
      <c r="AA626" s="30" t="str">
        <f>IF(SUM('Sales by Agent'!Y626:AA626)&gt;0,"YES","NO")</f>
        <v>NO</v>
      </c>
      <c r="AB626" s="30" t="str">
        <f>IF(SUM('Sales by Agent'!Z626:AB626)&gt;0,"YES","NO")</f>
        <v>NO</v>
      </c>
      <c r="AC626" s="30" t="str">
        <f>IF(SUM('Sales by Agent'!AA626:AC626)&gt;0,"YES","NO")</f>
        <v>NO</v>
      </c>
      <c r="AD626" s="30" t="str">
        <f>IF(SUM('Sales by Agent'!AB626:AD626)&gt;0,"YES","NO")</f>
        <v>NO</v>
      </c>
      <c r="AE626" s="30" t="str">
        <f>IF(SUM('Sales by Agent'!AC626:AE626)&gt;0,"YES","NO")</f>
        <v>NO</v>
      </c>
      <c r="AF626" s="30" t="str">
        <f>IF(SUM('Sales by Agent'!AD626:AF626)&gt;0,"YES","NO")</f>
        <v>NO</v>
      </c>
      <c r="AG626" s="30" t="str">
        <f>IF(SUM('Sales by Agent'!AE626:AG626)&gt;0,"YES","NO")</f>
        <v>NO</v>
      </c>
      <c r="AH626" s="30" t="str">
        <f>IF(SUM('Sales by Agent'!AF626:AH626)&gt;0,"YES","NO")</f>
        <v>YES</v>
      </c>
      <c r="AI626" s="30" t="str">
        <f>IF(SUM('Sales by Agent'!AG626:AI626)&gt;0,"YES","NO")</f>
        <v>YES</v>
      </c>
      <c r="AJ626" s="30" t="str">
        <f>IF(SUM('Sales by Agent'!AH626:AJ626)&gt;0,"YES","NO")</f>
        <v>YES</v>
      </c>
      <c r="AK626" s="30" t="str">
        <f>IF(SUM('Sales by Agent'!AI626:AK626)&gt;0,"YES","NO")</f>
        <v>NO</v>
      </c>
      <c r="AL626" s="30" t="str">
        <f>IF(SUM('Sales by Agent'!AJ626:AL626)&gt;0,"YES","NO")</f>
        <v>YES</v>
      </c>
      <c r="AM626" s="30" t="str">
        <f>IF(SUM('Sales by Agent'!AK626:AM626)&gt;0,"YES","NO")</f>
        <v>YES</v>
      </c>
      <c r="AN626" s="30" t="str">
        <f>IF(SUM('Sales by Agent'!AL626:AN626)&gt;0,"YES","NO")</f>
        <v>YES</v>
      </c>
      <c r="AO626" s="30" t="str">
        <f>IF(SUM('Sales by Agent'!AM626:AO626)&gt;0,"YES","NO")</f>
        <v>NO</v>
      </c>
      <c r="AP626" s="30" t="str">
        <f>IF(SUM('Sales by Agent'!AN626:AP626)&gt;0,"YES","NO")</f>
        <v>YES</v>
      </c>
      <c r="AQ626" s="30" t="str">
        <f>IF(SUM('Sales by Agent'!AO626:AQ626)&gt;0,"YES","NO")</f>
        <v>YES</v>
      </c>
      <c r="AR626" s="30" t="str">
        <f>IF(SUM('Sales by Agent'!AP626:AR626)&gt;0,"YES","NO")</f>
        <v>YES</v>
      </c>
      <c r="AS626" s="30" t="str">
        <f>IF(SUM('Sales by Agent'!AQ626:AS626)&gt;0,"YES","NO")</f>
        <v>YES</v>
      </c>
      <c r="AT626" s="30" t="str">
        <f>IF(SUM('Sales by Agent'!AR626:AT626)&gt;0,"YES","NO")</f>
        <v>YES</v>
      </c>
      <c r="AU626" s="30" t="str">
        <f>IF(SUM('Sales by Agent'!AS626:AU626)&gt;0,"YES","NO")</f>
        <v>YES</v>
      </c>
      <c r="AV626" s="30" t="str">
        <f>IF(SUM('Sales by Agent'!AT626:AV626)&gt;0,"YES","NO")</f>
        <v>YES</v>
      </c>
      <c r="AW626" s="87"/>
      <c r="AX626" t="str">
        <f t="shared" si="101"/>
        <v>NO</v>
      </c>
      <c r="AY626" t="str">
        <f t="shared" si="102"/>
        <v>NO</v>
      </c>
      <c r="AZ626" t="str">
        <f t="shared" si="103"/>
        <v>NO</v>
      </c>
      <c r="BA626" t="str">
        <f t="shared" si="104"/>
        <v>NO</v>
      </c>
      <c r="BB626" t="str">
        <f t="shared" si="105"/>
        <v>NO</v>
      </c>
      <c r="BC626" t="str">
        <f t="shared" si="106"/>
        <v>NO</v>
      </c>
      <c r="BD626" t="str">
        <f t="shared" si="107"/>
        <v>NEW INACTIVE</v>
      </c>
      <c r="BE626" t="str">
        <f t="shared" si="108"/>
        <v>NO</v>
      </c>
      <c r="BF626" t="str">
        <f t="shared" si="109"/>
        <v>NO</v>
      </c>
      <c r="BG626" t="str">
        <f t="shared" si="110"/>
        <v>NO</v>
      </c>
      <c r="BH626" t="str">
        <f t="shared" si="100"/>
        <v>NEW INACTIVE</v>
      </c>
    </row>
    <row r="627" spans="1:60">
      <c r="A627" s="564" t="s">
        <v>1813</v>
      </c>
      <c r="B627" s="564" t="s">
        <v>2921</v>
      </c>
      <c r="C627" s="564" t="s">
        <v>775</v>
      </c>
      <c r="D627" s="564" t="s">
        <v>956</v>
      </c>
      <c r="E627" s="564" t="s">
        <v>1005</v>
      </c>
      <c r="F627" s="565">
        <v>379400</v>
      </c>
      <c r="G627" s="87"/>
      <c r="H627" s="87"/>
      <c r="I627" s="30" t="str">
        <f>IF(SUM('Sales by Agent'!G627:I627)&gt;0,"YES","NO")</f>
        <v>NO</v>
      </c>
      <c r="J627" s="30" t="str">
        <f>IF(SUM('Sales by Agent'!H627:J627)&gt;0,"YES","NO")</f>
        <v>NO</v>
      </c>
      <c r="K627" s="30" t="str">
        <f>IF(SUM('Sales by Agent'!I627:K627)&gt;0,"YES","NO")</f>
        <v>NO</v>
      </c>
      <c r="L627" s="30" t="str">
        <f>IF(SUM('Sales by Agent'!J627:L627)&gt;0,"YES","NO")</f>
        <v>NO</v>
      </c>
      <c r="M627" s="30" t="str">
        <f>IF(SUM('Sales by Agent'!K627:M627)&gt;0,"YES","NO")</f>
        <v>NO</v>
      </c>
      <c r="N627" s="30" t="str">
        <f>IF(SUM('Sales by Agent'!L627:N627)&gt;0,"YES","NO")</f>
        <v>NO</v>
      </c>
      <c r="O627" s="30" t="str">
        <f>IF(SUM('Sales by Agent'!M627:O627)&gt;0,"YES","NO")</f>
        <v>NO</v>
      </c>
      <c r="P627" s="30" t="str">
        <f>IF(SUM('Sales by Agent'!N627:P627)&gt;0,"YES","NO")</f>
        <v>NO</v>
      </c>
      <c r="Q627" s="30" t="str">
        <f>IF(SUM('Sales by Agent'!O627:Q627)&gt;0,"YES","NO")</f>
        <v>NO</v>
      </c>
      <c r="R627" s="30" t="str">
        <f>IF(SUM('Sales by Agent'!P627:R627)&gt;0,"YES","NO")</f>
        <v>NO</v>
      </c>
      <c r="S627" s="30" t="str">
        <f>IF(SUM('Sales by Agent'!Q627:S627)&gt;0,"YES","NO")</f>
        <v>NO</v>
      </c>
      <c r="T627" s="30" t="str">
        <f>IF(SUM('Sales by Agent'!R627:T627)&gt;0,"YES","NO")</f>
        <v>NO</v>
      </c>
      <c r="U627" s="30" t="str">
        <f>IF(SUM('Sales by Agent'!S627:U627)&gt;0,"YES","NO")</f>
        <v>NO</v>
      </c>
      <c r="V627" s="30" t="str">
        <f>IF(SUM('Sales by Agent'!T627:V627)&gt;0,"YES","NO")</f>
        <v>NO</v>
      </c>
      <c r="W627" s="30" t="str">
        <f>IF(SUM('Sales by Agent'!U627:W627)&gt;0,"YES","NO")</f>
        <v>NO</v>
      </c>
      <c r="X627" s="30" t="str">
        <f>IF(SUM('Sales by Agent'!V627:X627)&gt;0,"YES","NO")</f>
        <v>NO</v>
      </c>
      <c r="Y627" s="30" t="str">
        <f>IF(SUM('Sales by Agent'!W627:Y627)&gt;0,"YES","NO")</f>
        <v>NO</v>
      </c>
      <c r="Z627" s="30" t="str">
        <f>IF(SUM('Sales by Agent'!X627:Z627)&gt;0,"YES","NO")</f>
        <v>NO</v>
      </c>
      <c r="AA627" s="30" t="str">
        <f>IF(SUM('Sales by Agent'!Y627:AA627)&gt;0,"YES","NO")</f>
        <v>NO</v>
      </c>
      <c r="AB627" s="30" t="str">
        <f>IF(SUM('Sales by Agent'!Z627:AB627)&gt;0,"YES","NO")</f>
        <v>NO</v>
      </c>
      <c r="AC627" s="30" t="str">
        <f>IF(SUM('Sales by Agent'!AA627:AC627)&gt;0,"YES","NO")</f>
        <v>NO</v>
      </c>
      <c r="AD627" s="30" t="str">
        <f>IF(SUM('Sales by Agent'!AB627:AD627)&gt;0,"YES","NO")</f>
        <v>YES</v>
      </c>
      <c r="AE627" s="30" t="str">
        <f>IF(SUM('Sales by Agent'!AC627:AE627)&gt;0,"YES","NO")</f>
        <v>YES</v>
      </c>
      <c r="AF627" s="30" t="str">
        <f>IF(SUM('Sales by Agent'!AD627:AF627)&gt;0,"YES","NO")</f>
        <v>YES</v>
      </c>
      <c r="AG627" s="30" t="str">
        <f>IF(SUM('Sales by Agent'!AE627:AG627)&gt;0,"YES","NO")</f>
        <v>YES</v>
      </c>
      <c r="AH627" s="30" t="str">
        <f>IF(SUM('Sales by Agent'!AF627:AH627)&gt;0,"YES","NO")</f>
        <v>YES</v>
      </c>
      <c r="AI627" s="30" t="str">
        <f>IF(SUM('Sales by Agent'!AG627:AI627)&gt;0,"YES","NO")</f>
        <v>YES</v>
      </c>
      <c r="AJ627" s="30" t="str">
        <f>IF(SUM('Sales by Agent'!AH627:AJ627)&gt;0,"YES","NO")</f>
        <v>YES</v>
      </c>
      <c r="AK627" s="30" t="str">
        <f>IF(SUM('Sales by Agent'!AI627:AK627)&gt;0,"YES","NO")</f>
        <v>YES</v>
      </c>
      <c r="AL627" s="30" t="str">
        <f>IF(SUM('Sales by Agent'!AJ627:AL627)&gt;0,"YES","NO")</f>
        <v>NO</v>
      </c>
      <c r="AM627" s="30" t="str">
        <f>IF(SUM('Sales by Agent'!AK627:AM627)&gt;0,"YES","NO")</f>
        <v>NO</v>
      </c>
      <c r="AN627" s="30" t="str">
        <f>IF(SUM('Sales by Agent'!AL627:AN627)&gt;0,"YES","NO")</f>
        <v>YES</v>
      </c>
      <c r="AO627" s="30" t="str">
        <f>IF(SUM('Sales by Agent'!AM627:AO627)&gt;0,"YES","NO")</f>
        <v>YES</v>
      </c>
      <c r="AP627" s="30" t="str">
        <f>IF(SUM('Sales by Agent'!AN627:AP627)&gt;0,"YES","NO")</f>
        <v>YES</v>
      </c>
      <c r="AQ627" s="30" t="str">
        <f>IF(SUM('Sales by Agent'!AO627:AQ627)&gt;0,"YES","NO")</f>
        <v>NO</v>
      </c>
      <c r="AR627" s="30" t="str">
        <f>IF(SUM('Sales by Agent'!AP627:AR627)&gt;0,"YES","NO")</f>
        <v>YES</v>
      </c>
      <c r="AS627" s="30" t="str">
        <f>IF(SUM('Sales by Agent'!AQ627:AS627)&gt;0,"YES","NO")</f>
        <v>YES</v>
      </c>
      <c r="AT627" s="30" t="str">
        <f>IF(SUM('Sales by Agent'!AR627:AT627)&gt;0,"YES","NO")</f>
        <v>YES</v>
      </c>
      <c r="AU627" s="30" t="str">
        <f>IF(SUM('Sales by Agent'!AS627:AU627)&gt;0,"YES","NO")</f>
        <v>YES</v>
      </c>
      <c r="AV627" s="30" t="str">
        <f>IF(SUM('Sales by Agent'!AT627:AV627)&gt;0,"YES","NO")</f>
        <v>YES</v>
      </c>
      <c r="AW627" s="87"/>
      <c r="AX627" t="str">
        <f t="shared" si="101"/>
        <v>NO</v>
      </c>
      <c r="AY627" t="str">
        <f t="shared" si="102"/>
        <v>NO</v>
      </c>
      <c r="AZ627" t="str">
        <f t="shared" si="103"/>
        <v>NO</v>
      </c>
      <c r="BA627" t="str">
        <f t="shared" si="104"/>
        <v>NO</v>
      </c>
      <c r="BB627" t="str">
        <f t="shared" si="105"/>
        <v>NO</v>
      </c>
      <c r="BC627" t="str">
        <f t="shared" si="106"/>
        <v>NO</v>
      </c>
      <c r="BD627" t="str">
        <f t="shared" si="107"/>
        <v>NO</v>
      </c>
      <c r="BE627" t="str">
        <f t="shared" si="108"/>
        <v>NEW INACTIVE</v>
      </c>
      <c r="BF627" t="str">
        <f t="shared" si="109"/>
        <v>NO</v>
      </c>
      <c r="BG627" t="str">
        <f t="shared" si="110"/>
        <v>NO</v>
      </c>
      <c r="BH627" t="str">
        <f t="shared" si="100"/>
        <v>NO</v>
      </c>
    </row>
    <row r="628" spans="1:60">
      <c r="A628" s="564" t="s">
        <v>813</v>
      </c>
      <c r="B628" s="564" t="s">
        <v>2922</v>
      </c>
      <c r="C628" s="564" t="s">
        <v>775</v>
      </c>
      <c r="D628" s="564" t="s">
        <v>956</v>
      </c>
      <c r="E628" s="564" t="s">
        <v>1005</v>
      </c>
      <c r="F628" s="565">
        <v>2336700</v>
      </c>
      <c r="G628" s="31"/>
      <c r="H628" s="31"/>
      <c r="I628" s="30" t="str">
        <f>IF(SUM('Sales by Agent'!G628:I628)&gt;0,"YES","NO")</f>
        <v>NO</v>
      </c>
      <c r="J628" s="30" t="str">
        <f>IF(SUM('Sales by Agent'!H628:J628)&gt;0,"YES","NO")</f>
        <v>NO</v>
      </c>
      <c r="K628" s="30" t="str">
        <f>IF(SUM('Sales by Agent'!I628:K628)&gt;0,"YES","NO")</f>
        <v>NO</v>
      </c>
      <c r="L628" s="30" t="str">
        <f>IF(SUM('Sales by Agent'!J628:L628)&gt;0,"YES","NO")</f>
        <v>NO</v>
      </c>
      <c r="M628" s="30" t="str">
        <f>IF(SUM('Sales by Agent'!K628:M628)&gt;0,"YES","NO")</f>
        <v>NO</v>
      </c>
      <c r="N628" s="30" t="str">
        <f>IF(SUM('Sales by Agent'!L628:N628)&gt;0,"YES","NO")</f>
        <v>NO</v>
      </c>
      <c r="O628" s="30" t="str">
        <f>IF(SUM('Sales by Agent'!M628:O628)&gt;0,"YES","NO")</f>
        <v>NO</v>
      </c>
      <c r="P628" s="30" t="str">
        <f>IF(SUM('Sales by Agent'!N628:P628)&gt;0,"YES","NO")</f>
        <v>NO</v>
      </c>
      <c r="Q628" s="30" t="str">
        <f>IF(SUM('Sales by Agent'!O628:Q628)&gt;0,"YES","NO")</f>
        <v>NO</v>
      </c>
      <c r="R628" s="30" t="str">
        <f>IF(SUM('Sales by Agent'!P628:R628)&gt;0,"YES","NO")</f>
        <v>NO</v>
      </c>
      <c r="S628" s="30" t="str">
        <f>IF(SUM('Sales by Agent'!Q628:S628)&gt;0,"YES","NO")</f>
        <v>NO</v>
      </c>
      <c r="T628" s="30" t="str">
        <f>IF(SUM('Sales by Agent'!R628:T628)&gt;0,"YES","NO")</f>
        <v>NO</v>
      </c>
      <c r="U628" s="30" t="str">
        <f>IF(SUM('Sales by Agent'!S628:U628)&gt;0,"YES","NO")</f>
        <v>NO</v>
      </c>
      <c r="V628" s="30" t="str">
        <f>IF(SUM('Sales by Agent'!T628:V628)&gt;0,"YES","NO")</f>
        <v>NO</v>
      </c>
      <c r="W628" s="30" t="str">
        <f>IF(SUM('Sales by Agent'!U628:W628)&gt;0,"YES","NO")</f>
        <v>NO</v>
      </c>
      <c r="X628" s="30" t="str">
        <f>IF(SUM('Sales by Agent'!V628:X628)&gt;0,"YES","NO")</f>
        <v>NO</v>
      </c>
      <c r="Y628" s="30" t="str">
        <f>IF(SUM('Sales by Agent'!W628:Y628)&gt;0,"YES","NO")</f>
        <v>NO</v>
      </c>
      <c r="Z628" s="30" t="str">
        <f>IF(SUM('Sales by Agent'!X628:Z628)&gt;0,"YES","NO")</f>
        <v>NO</v>
      </c>
      <c r="AA628" s="30" t="str">
        <f>IF(SUM('Sales by Agent'!Y628:AA628)&gt;0,"YES","NO")</f>
        <v>NO</v>
      </c>
      <c r="AB628" s="30" t="str">
        <f>IF(SUM('Sales by Agent'!Z628:AB628)&gt;0,"YES","NO")</f>
        <v>NO</v>
      </c>
      <c r="AC628" s="30" t="str">
        <f>IF(SUM('Sales by Agent'!AA628:AC628)&gt;0,"YES","NO")</f>
        <v>NO</v>
      </c>
      <c r="AD628" s="30" t="str">
        <f>IF(SUM('Sales by Agent'!AB628:AD628)&gt;0,"YES","NO")</f>
        <v>NO</v>
      </c>
      <c r="AE628" s="30" t="str">
        <f>IF(SUM('Sales by Agent'!AC628:AE628)&gt;0,"YES","NO")</f>
        <v>NO</v>
      </c>
      <c r="AF628" s="30" t="str">
        <f>IF(SUM('Sales by Agent'!AD628:AF628)&gt;0,"YES","NO")</f>
        <v>YES</v>
      </c>
      <c r="AG628" s="30" t="str">
        <f>IF(SUM('Sales by Agent'!AE628:AG628)&gt;0,"YES","NO")</f>
        <v>YES</v>
      </c>
      <c r="AH628" s="30" t="str">
        <f>IF(SUM('Sales by Agent'!AF628:AH628)&gt;0,"YES","NO")</f>
        <v>YES</v>
      </c>
      <c r="AI628" s="30" t="str">
        <f>IF(SUM('Sales by Agent'!AG628:AI628)&gt;0,"YES","NO")</f>
        <v>YES</v>
      </c>
      <c r="AJ628" s="30" t="str">
        <f>IF(SUM('Sales by Agent'!AH628:AJ628)&gt;0,"YES","NO")</f>
        <v>YES</v>
      </c>
      <c r="AK628" s="30" t="str">
        <f>IF(SUM('Sales by Agent'!AI628:AK628)&gt;0,"YES","NO")</f>
        <v>YES</v>
      </c>
      <c r="AL628" s="30" t="str">
        <f>IF(SUM('Sales by Agent'!AJ628:AL628)&gt;0,"YES","NO")</f>
        <v>YES</v>
      </c>
      <c r="AM628" s="30" t="str">
        <f>IF(SUM('Sales by Agent'!AK628:AM628)&gt;0,"YES","NO")</f>
        <v>YES</v>
      </c>
      <c r="AN628" s="30" t="str">
        <f>IF(SUM('Sales by Agent'!AL628:AN628)&gt;0,"YES","NO")</f>
        <v>YES</v>
      </c>
      <c r="AO628" s="30" t="str">
        <f>IF(SUM('Sales by Agent'!AM628:AO628)&gt;0,"YES","NO")</f>
        <v>NO</v>
      </c>
      <c r="AP628" s="30" t="str">
        <f>IF(SUM('Sales by Agent'!AN628:AP628)&gt;0,"YES","NO")</f>
        <v>NO</v>
      </c>
      <c r="AQ628" s="30" t="str">
        <f>IF(SUM('Sales by Agent'!AO628:AQ628)&gt;0,"YES","NO")</f>
        <v>YES</v>
      </c>
      <c r="AR628" s="30" t="str">
        <f>IF(SUM('Sales by Agent'!AP628:AR628)&gt;0,"YES","NO")</f>
        <v>YES</v>
      </c>
      <c r="AS628" s="30" t="str">
        <f>IF(SUM('Sales by Agent'!AQ628:AS628)&gt;0,"YES","NO")</f>
        <v>YES</v>
      </c>
      <c r="AT628" s="30" t="str">
        <f>IF(SUM('Sales by Agent'!AR628:AT628)&gt;0,"YES","NO")</f>
        <v>YES</v>
      </c>
      <c r="AU628" s="30" t="str">
        <f>IF(SUM('Sales by Agent'!AS628:AU628)&gt;0,"YES","NO")</f>
        <v>YES</v>
      </c>
      <c r="AV628" s="30" t="str">
        <f>IF(SUM('Sales by Agent'!AT628:AV628)&gt;0,"YES","NO")</f>
        <v>YES</v>
      </c>
      <c r="AW628" s="87"/>
      <c r="AX628" t="str">
        <f t="shared" si="101"/>
        <v>NO</v>
      </c>
      <c r="AY628" t="str">
        <f t="shared" si="102"/>
        <v>NO</v>
      </c>
      <c r="AZ628" t="str">
        <f t="shared" si="103"/>
        <v>NO</v>
      </c>
      <c r="BA628" t="str">
        <f t="shared" si="104"/>
        <v>NO</v>
      </c>
      <c r="BB628" t="str">
        <f t="shared" si="105"/>
        <v>NO</v>
      </c>
      <c r="BC628" t="str">
        <f t="shared" si="106"/>
        <v>NO</v>
      </c>
      <c r="BD628" t="str">
        <f t="shared" si="107"/>
        <v>NO</v>
      </c>
      <c r="BE628" t="str">
        <f t="shared" si="108"/>
        <v>NO</v>
      </c>
      <c r="BF628" t="str">
        <f t="shared" si="109"/>
        <v>NO</v>
      </c>
      <c r="BG628" t="str">
        <f t="shared" si="110"/>
        <v>NO</v>
      </c>
      <c r="BH628" t="str">
        <f t="shared" si="100"/>
        <v>NEW INACTIVE</v>
      </c>
    </row>
    <row r="629" spans="1:60">
      <c r="A629" s="564" t="s">
        <v>1258</v>
      </c>
      <c r="B629" s="564" t="s">
        <v>2923</v>
      </c>
      <c r="C629" s="564" t="s">
        <v>775</v>
      </c>
      <c r="D629" s="564" t="s">
        <v>956</v>
      </c>
      <c r="E629" s="564" t="s">
        <v>1005</v>
      </c>
      <c r="F629" s="565">
        <v>391269.9</v>
      </c>
      <c r="G629" s="87"/>
      <c r="H629" s="87"/>
      <c r="I629" s="30" t="str">
        <f>IF(SUM('Sales by Agent'!G629:I629)&gt;0,"YES","NO")</f>
        <v>NO</v>
      </c>
      <c r="J629" s="30" t="str">
        <f>IF(SUM('Sales by Agent'!H629:J629)&gt;0,"YES","NO")</f>
        <v>NO</v>
      </c>
      <c r="K629" s="30" t="str">
        <f>IF(SUM('Sales by Agent'!I629:K629)&gt;0,"YES","NO")</f>
        <v>NO</v>
      </c>
      <c r="L629" s="30" t="str">
        <f>IF(SUM('Sales by Agent'!J629:L629)&gt;0,"YES","NO")</f>
        <v>NO</v>
      </c>
      <c r="M629" s="30" t="str">
        <f>IF(SUM('Sales by Agent'!K629:M629)&gt;0,"YES","NO")</f>
        <v>NO</v>
      </c>
      <c r="N629" s="30" t="str">
        <f>IF(SUM('Sales by Agent'!L629:N629)&gt;0,"YES","NO")</f>
        <v>NO</v>
      </c>
      <c r="O629" s="30" t="str">
        <f>IF(SUM('Sales by Agent'!M629:O629)&gt;0,"YES","NO")</f>
        <v>NO</v>
      </c>
      <c r="P629" s="30" t="str">
        <f>IF(SUM('Sales by Agent'!N629:P629)&gt;0,"YES","NO")</f>
        <v>NO</v>
      </c>
      <c r="Q629" s="30" t="str">
        <f>IF(SUM('Sales by Agent'!O629:Q629)&gt;0,"YES","NO")</f>
        <v>NO</v>
      </c>
      <c r="R629" s="30" t="str">
        <f>IF(SUM('Sales by Agent'!P629:R629)&gt;0,"YES","NO")</f>
        <v>NO</v>
      </c>
      <c r="S629" s="30" t="str">
        <f>IF(SUM('Sales by Agent'!Q629:S629)&gt;0,"YES","NO")</f>
        <v>NO</v>
      </c>
      <c r="T629" s="30" t="str">
        <f>IF(SUM('Sales by Agent'!R629:T629)&gt;0,"YES","NO")</f>
        <v>NO</v>
      </c>
      <c r="U629" s="30" t="str">
        <f>IF(SUM('Sales by Agent'!S629:U629)&gt;0,"YES","NO")</f>
        <v>NO</v>
      </c>
      <c r="V629" s="30" t="str">
        <f>IF(SUM('Sales by Agent'!T629:V629)&gt;0,"YES","NO")</f>
        <v>NO</v>
      </c>
      <c r="W629" s="30" t="str">
        <f>IF(SUM('Sales by Agent'!U629:W629)&gt;0,"YES","NO")</f>
        <v>NO</v>
      </c>
      <c r="X629" s="30" t="str">
        <f>IF(SUM('Sales by Agent'!V629:X629)&gt;0,"YES","NO")</f>
        <v>NO</v>
      </c>
      <c r="Y629" s="30" t="str">
        <f>IF(SUM('Sales by Agent'!W629:Y629)&gt;0,"YES","NO")</f>
        <v>NO</v>
      </c>
      <c r="Z629" s="30" t="str">
        <f>IF(SUM('Sales by Agent'!X629:Z629)&gt;0,"YES","NO")</f>
        <v>NO</v>
      </c>
      <c r="AA629" s="30" t="str">
        <f>IF(SUM('Sales by Agent'!Y629:AA629)&gt;0,"YES","NO")</f>
        <v>NO</v>
      </c>
      <c r="AB629" s="30" t="str">
        <f>IF(SUM('Sales by Agent'!Z629:AB629)&gt;0,"YES","NO")</f>
        <v>NO</v>
      </c>
      <c r="AC629" s="30" t="str">
        <f>IF(SUM('Sales by Agent'!AA629:AC629)&gt;0,"YES","NO")</f>
        <v>NO</v>
      </c>
      <c r="AD629" s="30" t="str">
        <f>IF(SUM('Sales by Agent'!AB629:AD629)&gt;0,"YES","NO")</f>
        <v>NO</v>
      </c>
      <c r="AE629" s="30" t="str">
        <f>IF(SUM('Sales by Agent'!AC629:AE629)&gt;0,"YES","NO")</f>
        <v>NO</v>
      </c>
      <c r="AF629" s="30" t="str">
        <f>IF(SUM('Sales by Agent'!AD629:AF629)&gt;0,"YES","NO")</f>
        <v>NO</v>
      </c>
      <c r="AG629" s="30" t="str">
        <f>IF(SUM('Sales by Agent'!AE629:AG629)&gt;0,"YES","NO")</f>
        <v>NO</v>
      </c>
      <c r="AH629" s="30" t="str">
        <f>IF(SUM('Sales by Agent'!AF629:AH629)&gt;0,"YES","NO")</f>
        <v>NO</v>
      </c>
      <c r="AI629" s="30" t="str">
        <f>IF(SUM('Sales by Agent'!AG629:AI629)&gt;0,"YES","NO")</f>
        <v>NO</v>
      </c>
      <c r="AJ629" s="30" t="str">
        <f>IF(SUM('Sales by Agent'!AH629:AJ629)&gt;0,"YES","NO")</f>
        <v>NO</v>
      </c>
      <c r="AK629" s="30" t="str">
        <f>IF(SUM('Sales by Agent'!AI629:AK629)&gt;0,"YES","NO")</f>
        <v>NO</v>
      </c>
      <c r="AL629" s="30" t="str">
        <f>IF(SUM('Sales by Agent'!AJ629:AL629)&gt;0,"YES","NO")</f>
        <v>YES</v>
      </c>
      <c r="AM629" s="30" t="str">
        <f>IF(SUM('Sales by Agent'!AK629:AM629)&gt;0,"YES","NO")</f>
        <v>YES</v>
      </c>
      <c r="AN629" s="30" t="str">
        <f>IF(SUM('Sales by Agent'!AL629:AN629)&gt;0,"YES","NO")</f>
        <v>YES</v>
      </c>
      <c r="AO629" s="30" t="str">
        <f>IF(SUM('Sales by Agent'!AM629:AO629)&gt;0,"YES","NO")</f>
        <v>YES</v>
      </c>
      <c r="AP629" s="30" t="str">
        <f>IF(SUM('Sales by Agent'!AN629:AP629)&gt;0,"YES","NO")</f>
        <v>YES</v>
      </c>
      <c r="AQ629" s="30" t="str">
        <f>IF(SUM('Sales by Agent'!AO629:AQ629)&gt;0,"YES","NO")</f>
        <v>YES</v>
      </c>
      <c r="AR629" s="30" t="str">
        <f>IF(SUM('Sales by Agent'!AP629:AR629)&gt;0,"YES","NO")</f>
        <v>YES</v>
      </c>
      <c r="AS629" s="30" t="str">
        <f>IF(SUM('Sales by Agent'!AQ629:AS629)&gt;0,"YES","NO")</f>
        <v>YES</v>
      </c>
      <c r="AT629" s="30" t="str">
        <f>IF(SUM('Sales by Agent'!AR629:AT629)&gt;0,"YES","NO")</f>
        <v>YES</v>
      </c>
      <c r="AU629" s="30" t="str">
        <f>IF(SUM('Sales by Agent'!AS629:AU629)&gt;0,"YES","NO")</f>
        <v>YES</v>
      </c>
      <c r="AV629" s="30" t="str">
        <f>IF(SUM('Sales by Agent'!AT629:AV629)&gt;0,"YES","NO")</f>
        <v>YES</v>
      </c>
      <c r="AW629" s="87"/>
      <c r="AX629" t="str">
        <f t="shared" si="101"/>
        <v>NO</v>
      </c>
      <c r="AY629" t="str">
        <f t="shared" si="102"/>
        <v>NO</v>
      </c>
      <c r="AZ629" t="str">
        <f t="shared" si="103"/>
        <v>NO</v>
      </c>
      <c r="BA629" t="str">
        <f t="shared" si="104"/>
        <v>NO</v>
      </c>
      <c r="BB629" t="str">
        <f t="shared" si="105"/>
        <v>NO</v>
      </c>
      <c r="BC629" t="str">
        <f t="shared" si="106"/>
        <v>NO</v>
      </c>
      <c r="BD629" t="str">
        <f t="shared" si="107"/>
        <v>NO</v>
      </c>
      <c r="BE629" t="str">
        <f t="shared" si="108"/>
        <v>NO</v>
      </c>
      <c r="BF629" t="str">
        <f t="shared" si="109"/>
        <v>NO</v>
      </c>
      <c r="BG629" t="str">
        <f t="shared" si="110"/>
        <v>NO</v>
      </c>
      <c r="BH629" t="str">
        <f t="shared" si="100"/>
        <v>NO</v>
      </c>
    </row>
    <row r="630" spans="1:60">
      <c r="A630" s="564" t="s">
        <v>833</v>
      </c>
      <c r="B630" s="564" t="s">
        <v>2924</v>
      </c>
      <c r="C630" s="564" t="s">
        <v>775</v>
      </c>
      <c r="D630" s="564" t="s">
        <v>956</v>
      </c>
      <c r="E630" s="564" t="s">
        <v>1005</v>
      </c>
      <c r="F630" s="565">
        <v>4617500</v>
      </c>
      <c r="G630" s="31"/>
      <c r="H630" s="31"/>
      <c r="I630" s="30" t="str">
        <f>IF(SUM('Sales by Agent'!G630:I630)&gt;0,"YES","NO")</f>
        <v>NO</v>
      </c>
      <c r="J630" s="30" t="str">
        <f>IF(SUM('Sales by Agent'!H630:J630)&gt;0,"YES","NO")</f>
        <v>NO</v>
      </c>
      <c r="K630" s="30" t="str">
        <f>IF(SUM('Sales by Agent'!I630:K630)&gt;0,"YES","NO")</f>
        <v>NO</v>
      </c>
      <c r="L630" s="30" t="str">
        <f>IF(SUM('Sales by Agent'!J630:L630)&gt;0,"YES","NO")</f>
        <v>NO</v>
      </c>
      <c r="M630" s="30" t="str">
        <f>IF(SUM('Sales by Agent'!K630:M630)&gt;0,"YES","NO")</f>
        <v>NO</v>
      </c>
      <c r="N630" s="30" t="str">
        <f>IF(SUM('Sales by Agent'!L630:N630)&gt;0,"YES","NO")</f>
        <v>NO</v>
      </c>
      <c r="O630" s="30" t="str">
        <f>IF(SUM('Sales by Agent'!M630:O630)&gt;0,"YES","NO")</f>
        <v>NO</v>
      </c>
      <c r="P630" s="30" t="str">
        <f>IF(SUM('Sales by Agent'!N630:P630)&gt;0,"YES","NO")</f>
        <v>NO</v>
      </c>
      <c r="Q630" s="30" t="str">
        <f>IF(SUM('Sales by Agent'!O630:Q630)&gt;0,"YES","NO")</f>
        <v>NO</v>
      </c>
      <c r="R630" s="30" t="str">
        <f>IF(SUM('Sales by Agent'!P630:R630)&gt;0,"YES","NO")</f>
        <v>NO</v>
      </c>
      <c r="S630" s="30" t="str">
        <f>IF(SUM('Sales by Agent'!Q630:S630)&gt;0,"YES","NO")</f>
        <v>NO</v>
      </c>
      <c r="T630" s="30" t="str">
        <f>IF(SUM('Sales by Agent'!R630:T630)&gt;0,"YES","NO")</f>
        <v>NO</v>
      </c>
      <c r="U630" s="30" t="str">
        <f>IF(SUM('Sales by Agent'!S630:U630)&gt;0,"YES","NO")</f>
        <v>NO</v>
      </c>
      <c r="V630" s="30" t="str">
        <f>IF(SUM('Sales by Agent'!T630:V630)&gt;0,"YES","NO")</f>
        <v>NO</v>
      </c>
      <c r="W630" s="30" t="str">
        <f>IF(SUM('Sales by Agent'!U630:W630)&gt;0,"YES","NO")</f>
        <v>NO</v>
      </c>
      <c r="X630" s="30" t="str">
        <f>IF(SUM('Sales by Agent'!V630:X630)&gt;0,"YES","NO")</f>
        <v>NO</v>
      </c>
      <c r="Y630" s="30" t="str">
        <f>IF(SUM('Sales by Agent'!W630:Y630)&gt;0,"YES","NO")</f>
        <v>NO</v>
      </c>
      <c r="Z630" s="30" t="str">
        <f>IF(SUM('Sales by Agent'!X630:Z630)&gt;0,"YES","NO")</f>
        <v>NO</v>
      </c>
      <c r="AA630" s="30" t="str">
        <f>IF(SUM('Sales by Agent'!Y630:AA630)&gt;0,"YES","NO")</f>
        <v>NO</v>
      </c>
      <c r="AB630" s="30" t="str">
        <f>IF(SUM('Sales by Agent'!Z630:AB630)&gt;0,"YES","NO")</f>
        <v>NO</v>
      </c>
      <c r="AC630" s="30" t="str">
        <f>IF(SUM('Sales by Agent'!AA630:AC630)&gt;0,"YES","NO")</f>
        <v>NO</v>
      </c>
      <c r="AD630" s="30" t="str">
        <f>IF(SUM('Sales by Agent'!AB630:AD630)&gt;0,"YES","NO")</f>
        <v>NO</v>
      </c>
      <c r="AE630" s="30" t="str">
        <f>IF(SUM('Sales by Agent'!AC630:AE630)&gt;0,"YES","NO")</f>
        <v>NO</v>
      </c>
      <c r="AF630" s="30" t="str">
        <f>IF(SUM('Sales by Agent'!AD630:AF630)&gt;0,"YES","NO")</f>
        <v>YES</v>
      </c>
      <c r="AG630" s="30" t="str">
        <f>IF(SUM('Sales by Agent'!AE630:AG630)&gt;0,"YES","NO")</f>
        <v>YES</v>
      </c>
      <c r="AH630" s="30" t="str">
        <f>IF(SUM('Sales by Agent'!AF630:AH630)&gt;0,"YES","NO")</f>
        <v>YES</v>
      </c>
      <c r="AI630" s="30" t="str">
        <f>IF(SUM('Sales by Agent'!AG630:AI630)&gt;0,"YES","NO")</f>
        <v>YES</v>
      </c>
      <c r="AJ630" s="30" t="str">
        <f>IF(SUM('Sales by Agent'!AH630:AJ630)&gt;0,"YES","NO")</f>
        <v>YES</v>
      </c>
      <c r="AK630" s="30" t="str">
        <f>IF(SUM('Sales by Agent'!AI630:AK630)&gt;0,"YES","NO")</f>
        <v>YES</v>
      </c>
      <c r="AL630" s="30" t="str">
        <f>IF(SUM('Sales by Agent'!AJ630:AL630)&gt;0,"YES","NO")</f>
        <v>YES</v>
      </c>
      <c r="AM630" s="30" t="str">
        <f>IF(SUM('Sales by Agent'!AK630:AM630)&gt;0,"YES","NO")</f>
        <v>YES</v>
      </c>
      <c r="AN630" s="30" t="str">
        <f>IF(SUM('Sales by Agent'!AL630:AN630)&gt;0,"YES","NO")</f>
        <v>YES</v>
      </c>
      <c r="AO630" s="30" t="str">
        <f>IF(SUM('Sales by Agent'!AM630:AO630)&gt;0,"YES","NO")</f>
        <v>YES</v>
      </c>
      <c r="AP630" s="30" t="str">
        <f>IF(SUM('Sales by Agent'!AN630:AP630)&gt;0,"YES","NO")</f>
        <v>YES</v>
      </c>
      <c r="AQ630" s="30" t="str">
        <f>IF(SUM('Sales by Agent'!AO630:AQ630)&gt;0,"YES","NO")</f>
        <v>YES</v>
      </c>
      <c r="AR630" s="30" t="str">
        <f>IF(SUM('Sales by Agent'!AP630:AR630)&gt;0,"YES","NO")</f>
        <v>NO</v>
      </c>
      <c r="AS630" s="30" t="str">
        <f>IF(SUM('Sales by Agent'!AQ630:AS630)&gt;0,"YES","NO")</f>
        <v>NO</v>
      </c>
      <c r="AT630" s="30" t="str">
        <f>IF(SUM('Sales by Agent'!AR630:AT630)&gt;0,"YES","NO")</f>
        <v>YES</v>
      </c>
      <c r="AU630" s="30" t="str">
        <f>IF(SUM('Sales by Agent'!AS630:AU630)&gt;0,"YES","NO")</f>
        <v>YES</v>
      </c>
      <c r="AV630" s="30" t="str">
        <f>IF(SUM('Sales by Agent'!AT630:AV630)&gt;0,"YES","NO")</f>
        <v>YES</v>
      </c>
      <c r="AW630" s="87"/>
      <c r="AX630" t="str">
        <f t="shared" si="101"/>
        <v>NO</v>
      </c>
      <c r="AY630" t="str">
        <f t="shared" si="102"/>
        <v>NO</v>
      </c>
      <c r="AZ630" t="str">
        <f t="shared" si="103"/>
        <v>NO</v>
      </c>
      <c r="BA630" t="str">
        <f t="shared" si="104"/>
        <v>NO</v>
      </c>
      <c r="BB630" t="str">
        <f t="shared" si="105"/>
        <v>NO</v>
      </c>
      <c r="BC630" t="str">
        <f t="shared" si="106"/>
        <v>NO</v>
      </c>
      <c r="BD630" t="str">
        <f t="shared" si="107"/>
        <v>NO</v>
      </c>
      <c r="BE630" t="str">
        <f t="shared" si="108"/>
        <v>NO</v>
      </c>
      <c r="BF630" t="str">
        <f t="shared" si="109"/>
        <v>NO</v>
      </c>
      <c r="BG630" t="str">
        <f t="shared" si="110"/>
        <v>NO</v>
      </c>
      <c r="BH630" t="str">
        <f t="shared" si="100"/>
        <v>NO</v>
      </c>
    </row>
    <row r="631" spans="1:60">
      <c r="A631" s="564" t="s">
        <v>1814</v>
      </c>
      <c r="B631" s="564" t="s">
        <v>2925</v>
      </c>
      <c r="C631" s="564" t="s">
        <v>775</v>
      </c>
      <c r="D631" s="564" t="s">
        <v>956</v>
      </c>
      <c r="E631" s="564" t="s">
        <v>1005</v>
      </c>
      <c r="F631" s="565">
        <v>624708</v>
      </c>
      <c r="G631" s="87"/>
      <c r="H631" s="87"/>
      <c r="I631" s="30" t="str">
        <f>IF(SUM('Sales by Agent'!G631:I631)&gt;0,"YES","NO")</f>
        <v>NO</v>
      </c>
      <c r="J631" s="30" t="str">
        <f>IF(SUM('Sales by Agent'!H631:J631)&gt;0,"YES","NO")</f>
        <v>NO</v>
      </c>
      <c r="K631" s="30" t="str">
        <f>IF(SUM('Sales by Agent'!I631:K631)&gt;0,"YES","NO")</f>
        <v>NO</v>
      </c>
      <c r="L631" s="30" t="str">
        <f>IF(SUM('Sales by Agent'!J631:L631)&gt;0,"YES","NO")</f>
        <v>NO</v>
      </c>
      <c r="M631" s="30" t="str">
        <f>IF(SUM('Sales by Agent'!K631:M631)&gt;0,"YES","NO")</f>
        <v>NO</v>
      </c>
      <c r="N631" s="30" t="str">
        <f>IF(SUM('Sales by Agent'!L631:N631)&gt;0,"YES","NO")</f>
        <v>NO</v>
      </c>
      <c r="O631" s="30" t="str">
        <f>IF(SUM('Sales by Agent'!M631:O631)&gt;0,"YES","NO")</f>
        <v>NO</v>
      </c>
      <c r="P631" s="30" t="str">
        <f>IF(SUM('Sales by Agent'!N631:P631)&gt;0,"YES","NO")</f>
        <v>NO</v>
      </c>
      <c r="Q631" s="30" t="str">
        <f>IF(SUM('Sales by Agent'!O631:Q631)&gt;0,"YES","NO")</f>
        <v>NO</v>
      </c>
      <c r="R631" s="30" t="str">
        <f>IF(SUM('Sales by Agent'!P631:R631)&gt;0,"YES","NO")</f>
        <v>NO</v>
      </c>
      <c r="S631" s="30" t="str">
        <f>IF(SUM('Sales by Agent'!Q631:S631)&gt;0,"YES","NO")</f>
        <v>NO</v>
      </c>
      <c r="T631" s="30" t="str">
        <f>IF(SUM('Sales by Agent'!R631:T631)&gt;0,"YES","NO")</f>
        <v>NO</v>
      </c>
      <c r="U631" s="30" t="str">
        <f>IF(SUM('Sales by Agent'!S631:U631)&gt;0,"YES","NO")</f>
        <v>NO</v>
      </c>
      <c r="V631" s="30" t="str">
        <f>IF(SUM('Sales by Agent'!T631:V631)&gt;0,"YES","NO")</f>
        <v>NO</v>
      </c>
      <c r="W631" s="30" t="str">
        <f>IF(SUM('Sales by Agent'!U631:W631)&gt;0,"YES","NO")</f>
        <v>NO</v>
      </c>
      <c r="X631" s="30" t="str">
        <f>IF(SUM('Sales by Agent'!V631:X631)&gt;0,"YES","NO")</f>
        <v>NO</v>
      </c>
      <c r="Y631" s="30" t="str">
        <f>IF(SUM('Sales by Agent'!W631:Y631)&gt;0,"YES","NO")</f>
        <v>NO</v>
      </c>
      <c r="Z631" s="30" t="str">
        <f>IF(SUM('Sales by Agent'!X631:Z631)&gt;0,"YES","NO")</f>
        <v>NO</v>
      </c>
      <c r="AA631" s="30" t="str">
        <f>IF(SUM('Sales by Agent'!Y631:AA631)&gt;0,"YES","NO")</f>
        <v>NO</v>
      </c>
      <c r="AB631" s="30" t="str">
        <f>IF(SUM('Sales by Agent'!Z631:AB631)&gt;0,"YES","NO")</f>
        <v>NO</v>
      </c>
      <c r="AC631" s="30" t="str">
        <f>IF(SUM('Sales by Agent'!AA631:AC631)&gt;0,"YES","NO")</f>
        <v>NO</v>
      </c>
      <c r="AD631" s="30" t="str">
        <f>IF(SUM('Sales by Agent'!AB631:AD631)&gt;0,"YES","NO")</f>
        <v>NO</v>
      </c>
      <c r="AE631" s="30" t="str">
        <f>IF(SUM('Sales by Agent'!AC631:AE631)&gt;0,"YES","NO")</f>
        <v>NO</v>
      </c>
      <c r="AF631" s="30" t="str">
        <f>IF(SUM('Sales by Agent'!AD631:AF631)&gt;0,"YES","NO")</f>
        <v>NO</v>
      </c>
      <c r="AG631" s="30" t="str">
        <f>IF(SUM('Sales by Agent'!AE631:AG631)&gt;0,"YES","NO")</f>
        <v>NO</v>
      </c>
      <c r="AH631" s="30" t="str">
        <f>IF(SUM('Sales by Agent'!AF631:AH631)&gt;0,"YES","NO")</f>
        <v>NO</v>
      </c>
      <c r="AI631" s="30" t="str">
        <f>IF(SUM('Sales by Agent'!AG631:AI631)&gt;0,"YES","NO")</f>
        <v>NO</v>
      </c>
      <c r="AJ631" s="30" t="str">
        <f>IF(SUM('Sales by Agent'!AH631:AJ631)&gt;0,"YES","NO")</f>
        <v>NO</v>
      </c>
      <c r="AK631" s="30" t="str">
        <f>IF(SUM('Sales by Agent'!AI631:AK631)&gt;0,"YES","NO")</f>
        <v>NO</v>
      </c>
      <c r="AL631" s="30" t="str">
        <f>IF(SUM('Sales by Agent'!AJ631:AL631)&gt;0,"YES","NO")</f>
        <v>NO</v>
      </c>
      <c r="AM631" s="30" t="str">
        <f>IF(SUM('Sales by Agent'!AK631:AM631)&gt;0,"YES","NO")</f>
        <v>NO</v>
      </c>
      <c r="AN631" s="30" t="str">
        <f>IF(SUM('Sales by Agent'!AL631:AN631)&gt;0,"YES","NO")</f>
        <v>NO</v>
      </c>
      <c r="AO631" s="30" t="str">
        <f>IF(SUM('Sales by Agent'!AM631:AO631)&gt;0,"YES","NO")</f>
        <v>NO</v>
      </c>
      <c r="AP631" s="30" t="str">
        <f>IF(SUM('Sales by Agent'!AN631:AP631)&gt;0,"YES","NO")</f>
        <v>NO</v>
      </c>
      <c r="AQ631" s="30" t="str">
        <f>IF(SUM('Sales by Agent'!AO631:AQ631)&gt;0,"YES","NO")</f>
        <v>NO</v>
      </c>
      <c r="AR631" s="30" t="str">
        <f>IF(SUM('Sales by Agent'!AP631:AR631)&gt;0,"YES","NO")</f>
        <v>YES</v>
      </c>
      <c r="AS631" s="30" t="str">
        <f>IF(SUM('Sales by Agent'!AQ631:AS631)&gt;0,"YES","NO")</f>
        <v>YES</v>
      </c>
      <c r="AT631" s="30" t="str">
        <f>IF(SUM('Sales by Agent'!AR631:AT631)&gt;0,"YES","NO")</f>
        <v>YES</v>
      </c>
      <c r="AU631" s="30" t="str">
        <f>IF(SUM('Sales by Agent'!AS631:AU631)&gt;0,"YES","NO")</f>
        <v>YES</v>
      </c>
      <c r="AV631" s="30" t="str">
        <f>IF(SUM('Sales by Agent'!AT631:AV631)&gt;0,"YES","NO")</f>
        <v>YES</v>
      </c>
      <c r="AW631" s="87"/>
      <c r="AX631" t="str">
        <f t="shared" si="101"/>
        <v>NO</v>
      </c>
      <c r="AY631" t="str">
        <f t="shared" si="102"/>
        <v>NO</v>
      </c>
      <c r="AZ631" t="str">
        <f t="shared" si="103"/>
        <v>NO</v>
      </c>
      <c r="BA631" t="str">
        <f t="shared" si="104"/>
        <v>NO</v>
      </c>
      <c r="BB631" t="str">
        <f t="shared" si="105"/>
        <v>NO</v>
      </c>
      <c r="BC631" t="str">
        <f t="shared" si="106"/>
        <v>NO</v>
      </c>
      <c r="BD631" t="str">
        <f t="shared" si="107"/>
        <v>NO</v>
      </c>
      <c r="BE631" t="str">
        <f t="shared" si="108"/>
        <v>NO</v>
      </c>
      <c r="BF631" t="str">
        <f t="shared" si="109"/>
        <v>NO</v>
      </c>
      <c r="BG631" t="str">
        <f t="shared" si="110"/>
        <v>NO</v>
      </c>
      <c r="BH631" t="str">
        <f t="shared" si="100"/>
        <v>NO</v>
      </c>
    </row>
    <row r="632" spans="1:60">
      <c r="A632" s="564" t="s">
        <v>921</v>
      </c>
      <c r="B632" s="564" t="s">
        <v>2926</v>
      </c>
      <c r="C632" s="564" t="s">
        <v>775</v>
      </c>
      <c r="D632" s="564" t="s">
        <v>956</v>
      </c>
      <c r="E632" s="564" t="s">
        <v>1005</v>
      </c>
      <c r="F632" s="565">
        <v>876975</v>
      </c>
      <c r="G632" s="31"/>
      <c r="H632" s="31"/>
      <c r="I632" s="30" t="str">
        <f>IF(SUM('Sales by Agent'!G632:I632)&gt;0,"YES","NO")</f>
        <v>NO</v>
      </c>
      <c r="J632" s="30" t="str">
        <f>IF(SUM('Sales by Agent'!H632:J632)&gt;0,"YES","NO")</f>
        <v>NO</v>
      </c>
      <c r="K632" s="30" t="str">
        <f>IF(SUM('Sales by Agent'!I632:K632)&gt;0,"YES","NO")</f>
        <v>NO</v>
      </c>
      <c r="L632" s="30" t="str">
        <f>IF(SUM('Sales by Agent'!J632:L632)&gt;0,"YES","NO")</f>
        <v>NO</v>
      </c>
      <c r="M632" s="30" t="str">
        <f>IF(SUM('Sales by Agent'!K632:M632)&gt;0,"YES","NO")</f>
        <v>NO</v>
      </c>
      <c r="N632" s="30" t="str">
        <f>IF(SUM('Sales by Agent'!L632:N632)&gt;0,"YES","NO")</f>
        <v>NO</v>
      </c>
      <c r="O632" s="30" t="str">
        <f>IF(SUM('Sales by Agent'!M632:O632)&gt;0,"YES","NO")</f>
        <v>NO</v>
      </c>
      <c r="P632" s="30" t="str">
        <f>IF(SUM('Sales by Agent'!N632:P632)&gt;0,"YES","NO")</f>
        <v>NO</v>
      </c>
      <c r="Q632" s="30" t="str">
        <f>IF(SUM('Sales by Agent'!O632:Q632)&gt;0,"YES","NO")</f>
        <v>NO</v>
      </c>
      <c r="R632" s="30" t="str">
        <f>IF(SUM('Sales by Agent'!P632:R632)&gt;0,"YES","NO")</f>
        <v>NO</v>
      </c>
      <c r="S632" s="30" t="str">
        <f>IF(SUM('Sales by Agent'!Q632:S632)&gt;0,"YES","NO")</f>
        <v>NO</v>
      </c>
      <c r="T632" s="30" t="str">
        <f>IF(SUM('Sales by Agent'!R632:T632)&gt;0,"YES","NO")</f>
        <v>NO</v>
      </c>
      <c r="U632" s="30" t="str">
        <f>IF(SUM('Sales by Agent'!S632:U632)&gt;0,"YES","NO")</f>
        <v>NO</v>
      </c>
      <c r="V632" s="30" t="str">
        <f>IF(SUM('Sales by Agent'!T632:V632)&gt;0,"YES","NO")</f>
        <v>NO</v>
      </c>
      <c r="W632" s="30" t="str">
        <f>IF(SUM('Sales by Agent'!U632:W632)&gt;0,"YES","NO")</f>
        <v>NO</v>
      </c>
      <c r="X632" s="30" t="str">
        <f>IF(SUM('Sales by Agent'!V632:X632)&gt;0,"YES","NO")</f>
        <v>NO</v>
      </c>
      <c r="Y632" s="30" t="str">
        <f>IF(SUM('Sales by Agent'!W632:Y632)&gt;0,"YES","NO")</f>
        <v>NO</v>
      </c>
      <c r="Z632" s="30" t="str">
        <f>IF(SUM('Sales by Agent'!X632:Z632)&gt;0,"YES","NO")</f>
        <v>NO</v>
      </c>
      <c r="AA632" s="30" t="str">
        <f>IF(SUM('Sales by Agent'!Y632:AA632)&gt;0,"YES","NO")</f>
        <v>NO</v>
      </c>
      <c r="AB632" s="30" t="str">
        <f>IF(SUM('Sales by Agent'!Z632:AB632)&gt;0,"YES","NO")</f>
        <v>NO</v>
      </c>
      <c r="AC632" s="30" t="str">
        <f>IF(SUM('Sales by Agent'!AA632:AC632)&gt;0,"YES","NO")</f>
        <v>NO</v>
      </c>
      <c r="AD632" s="30" t="str">
        <f>IF(SUM('Sales by Agent'!AB632:AD632)&gt;0,"YES","NO")</f>
        <v>YES</v>
      </c>
      <c r="AE632" s="30" t="str">
        <f>IF(SUM('Sales by Agent'!AC632:AE632)&gt;0,"YES","NO")</f>
        <v>YES</v>
      </c>
      <c r="AF632" s="30" t="str">
        <f>IF(SUM('Sales by Agent'!AD632:AF632)&gt;0,"YES","NO")</f>
        <v>YES</v>
      </c>
      <c r="AG632" s="30" t="str">
        <f>IF(SUM('Sales by Agent'!AE632:AG632)&gt;0,"YES","NO")</f>
        <v>YES</v>
      </c>
      <c r="AH632" s="30" t="str">
        <f>IF(SUM('Sales by Agent'!AF632:AH632)&gt;0,"YES","NO")</f>
        <v>YES</v>
      </c>
      <c r="AI632" s="30" t="str">
        <f>IF(SUM('Sales by Agent'!AG632:AI632)&gt;0,"YES","NO")</f>
        <v>YES</v>
      </c>
      <c r="AJ632" s="30" t="str">
        <f>IF(SUM('Sales by Agent'!AH632:AJ632)&gt;0,"YES","NO")</f>
        <v>YES</v>
      </c>
      <c r="AK632" s="30" t="str">
        <f>IF(SUM('Sales by Agent'!AI632:AK632)&gt;0,"YES","NO")</f>
        <v>YES</v>
      </c>
      <c r="AL632" s="30" t="str">
        <f>IF(SUM('Sales by Agent'!AJ632:AL632)&gt;0,"YES","NO")</f>
        <v>YES</v>
      </c>
      <c r="AM632" s="30" t="str">
        <f>IF(SUM('Sales by Agent'!AK632:AM632)&gt;0,"YES","NO")</f>
        <v>YES</v>
      </c>
      <c r="AN632" s="30" t="str">
        <f>IF(SUM('Sales by Agent'!AL632:AN632)&gt;0,"YES","NO")</f>
        <v>YES</v>
      </c>
      <c r="AO632" s="30" t="str">
        <f>IF(SUM('Sales by Agent'!AM632:AO632)&gt;0,"YES","NO")</f>
        <v>YES</v>
      </c>
      <c r="AP632" s="30" t="str">
        <f>IF(SUM('Sales by Agent'!AN632:AP632)&gt;0,"YES","NO")</f>
        <v>YES</v>
      </c>
      <c r="AQ632" s="30" t="str">
        <f>IF(SUM('Sales by Agent'!AO632:AQ632)&gt;0,"YES","NO")</f>
        <v>YES</v>
      </c>
      <c r="AR632" s="30" t="str">
        <f>IF(SUM('Sales by Agent'!AP632:AR632)&gt;0,"YES","NO")</f>
        <v>YES</v>
      </c>
      <c r="AS632" s="30" t="str">
        <f>IF(SUM('Sales by Agent'!AQ632:AS632)&gt;0,"YES","NO")</f>
        <v>YES</v>
      </c>
      <c r="AT632" s="30" t="str">
        <f>IF(SUM('Sales by Agent'!AR632:AT632)&gt;0,"YES","NO")</f>
        <v>YES</v>
      </c>
      <c r="AU632" s="30" t="str">
        <f>IF(SUM('Sales by Agent'!AS632:AU632)&gt;0,"YES","NO")</f>
        <v>YES</v>
      </c>
      <c r="AV632" s="30" t="str">
        <f>IF(SUM('Sales by Agent'!AT632:AV632)&gt;0,"YES","NO")</f>
        <v>YES</v>
      </c>
      <c r="AW632" s="87"/>
      <c r="AX632" t="str">
        <f t="shared" si="101"/>
        <v>NO</v>
      </c>
      <c r="AY632" t="str">
        <f t="shared" si="102"/>
        <v>NO</v>
      </c>
      <c r="AZ632" t="str">
        <f t="shared" si="103"/>
        <v>NO</v>
      </c>
      <c r="BA632" t="str">
        <f t="shared" si="104"/>
        <v>NO</v>
      </c>
      <c r="BB632" t="str">
        <f t="shared" si="105"/>
        <v>NO</v>
      </c>
      <c r="BC632" t="str">
        <f t="shared" si="106"/>
        <v>NO</v>
      </c>
      <c r="BD632" t="str">
        <f t="shared" si="107"/>
        <v>NO</v>
      </c>
      <c r="BE632" t="str">
        <f t="shared" si="108"/>
        <v>NO</v>
      </c>
      <c r="BF632" t="str">
        <f t="shared" si="109"/>
        <v>NO</v>
      </c>
      <c r="BG632" t="str">
        <f t="shared" si="110"/>
        <v>NO</v>
      </c>
      <c r="BH632" t="str">
        <f t="shared" si="100"/>
        <v>NO</v>
      </c>
    </row>
    <row r="633" spans="1:60">
      <c r="A633" s="564" t="s">
        <v>1602</v>
      </c>
      <c r="B633" s="564" t="s">
        <v>2927</v>
      </c>
      <c r="C633" s="564" t="s">
        <v>775</v>
      </c>
      <c r="D633" s="564" t="s">
        <v>956</v>
      </c>
      <c r="E633" s="564" t="s">
        <v>1005</v>
      </c>
      <c r="F633" s="565">
        <v>1011832.4</v>
      </c>
      <c r="G633" s="31"/>
      <c r="H633" s="31"/>
      <c r="I633" s="30" t="str">
        <f>IF(SUM('Sales by Agent'!G633:I633)&gt;0,"YES","NO")</f>
        <v>NO</v>
      </c>
      <c r="J633" s="30" t="str">
        <f>IF(SUM('Sales by Agent'!H633:J633)&gt;0,"YES","NO")</f>
        <v>NO</v>
      </c>
      <c r="K633" s="30" t="str">
        <f>IF(SUM('Sales by Agent'!I633:K633)&gt;0,"YES","NO")</f>
        <v>NO</v>
      </c>
      <c r="L633" s="30" t="str">
        <f>IF(SUM('Sales by Agent'!J633:L633)&gt;0,"YES","NO")</f>
        <v>NO</v>
      </c>
      <c r="M633" s="30" t="str">
        <f>IF(SUM('Sales by Agent'!K633:M633)&gt;0,"YES","NO")</f>
        <v>NO</v>
      </c>
      <c r="N633" s="30" t="str">
        <f>IF(SUM('Sales by Agent'!L633:N633)&gt;0,"YES","NO")</f>
        <v>NO</v>
      </c>
      <c r="O633" s="30" t="str">
        <f>IF(SUM('Sales by Agent'!M633:O633)&gt;0,"YES","NO")</f>
        <v>NO</v>
      </c>
      <c r="P633" s="30" t="str">
        <f>IF(SUM('Sales by Agent'!N633:P633)&gt;0,"YES","NO")</f>
        <v>NO</v>
      </c>
      <c r="Q633" s="30" t="str">
        <f>IF(SUM('Sales by Agent'!O633:Q633)&gt;0,"YES","NO")</f>
        <v>NO</v>
      </c>
      <c r="R633" s="30" t="str">
        <f>IF(SUM('Sales by Agent'!P633:R633)&gt;0,"YES","NO")</f>
        <v>NO</v>
      </c>
      <c r="S633" s="30" t="str">
        <f>IF(SUM('Sales by Agent'!Q633:S633)&gt;0,"YES","NO")</f>
        <v>NO</v>
      </c>
      <c r="T633" s="30" t="str">
        <f>IF(SUM('Sales by Agent'!R633:T633)&gt;0,"YES","NO")</f>
        <v>NO</v>
      </c>
      <c r="U633" s="30" t="str">
        <f>IF(SUM('Sales by Agent'!S633:U633)&gt;0,"YES","NO")</f>
        <v>NO</v>
      </c>
      <c r="V633" s="30" t="str">
        <f>IF(SUM('Sales by Agent'!T633:V633)&gt;0,"YES","NO")</f>
        <v>NO</v>
      </c>
      <c r="W633" s="30" t="str">
        <f>IF(SUM('Sales by Agent'!U633:W633)&gt;0,"YES","NO")</f>
        <v>NO</v>
      </c>
      <c r="X633" s="30" t="str">
        <f>IF(SUM('Sales by Agent'!V633:X633)&gt;0,"YES","NO")</f>
        <v>NO</v>
      </c>
      <c r="Y633" s="30" t="str">
        <f>IF(SUM('Sales by Agent'!W633:Y633)&gt;0,"YES","NO")</f>
        <v>NO</v>
      </c>
      <c r="Z633" s="30" t="str">
        <f>IF(SUM('Sales by Agent'!X633:Z633)&gt;0,"YES","NO")</f>
        <v>NO</v>
      </c>
      <c r="AA633" s="30" t="str">
        <f>IF(SUM('Sales by Agent'!Y633:AA633)&gt;0,"YES","NO")</f>
        <v>NO</v>
      </c>
      <c r="AB633" s="30" t="str">
        <f>IF(SUM('Sales by Agent'!Z633:AB633)&gt;0,"YES","NO")</f>
        <v>NO</v>
      </c>
      <c r="AC633" s="30" t="str">
        <f>IF(SUM('Sales by Agent'!AA633:AC633)&gt;0,"YES","NO")</f>
        <v>NO</v>
      </c>
      <c r="AD633" s="30" t="str">
        <f>IF(SUM('Sales by Agent'!AB633:AD633)&gt;0,"YES","NO")</f>
        <v>NO</v>
      </c>
      <c r="AE633" s="30" t="str">
        <f>IF(SUM('Sales by Agent'!AC633:AE633)&gt;0,"YES","NO")</f>
        <v>NO</v>
      </c>
      <c r="AF633" s="30" t="str">
        <f>IF(SUM('Sales by Agent'!AD633:AF633)&gt;0,"YES","NO")</f>
        <v>NO</v>
      </c>
      <c r="AG633" s="30" t="str">
        <f>IF(SUM('Sales by Agent'!AE633:AG633)&gt;0,"YES","NO")</f>
        <v>NO</v>
      </c>
      <c r="AH633" s="30" t="str">
        <f>IF(SUM('Sales by Agent'!AF633:AH633)&gt;0,"YES","NO")</f>
        <v>NO</v>
      </c>
      <c r="AI633" s="30" t="str">
        <f>IF(SUM('Sales by Agent'!AG633:AI633)&gt;0,"YES","NO")</f>
        <v>NO</v>
      </c>
      <c r="AJ633" s="30" t="str">
        <f>IF(SUM('Sales by Agent'!AH633:AJ633)&gt;0,"YES","NO")</f>
        <v>NO</v>
      </c>
      <c r="AK633" s="30" t="str">
        <f>IF(SUM('Sales by Agent'!AI633:AK633)&gt;0,"YES","NO")</f>
        <v>NO</v>
      </c>
      <c r="AL633" s="30" t="str">
        <f>IF(SUM('Sales by Agent'!AJ633:AL633)&gt;0,"YES","NO")</f>
        <v>NO</v>
      </c>
      <c r="AM633" s="30" t="str">
        <f>IF(SUM('Sales by Agent'!AK633:AM633)&gt;0,"YES","NO")</f>
        <v>NO</v>
      </c>
      <c r="AN633" s="30" t="str">
        <f>IF(SUM('Sales by Agent'!AL633:AN633)&gt;0,"YES","NO")</f>
        <v>NO</v>
      </c>
      <c r="AO633" s="30" t="str">
        <f>IF(SUM('Sales by Agent'!AM633:AO633)&gt;0,"YES","NO")</f>
        <v>NO</v>
      </c>
      <c r="AP633" s="30" t="str">
        <f>IF(SUM('Sales by Agent'!AN633:AP633)&gt;0,"YES","NO")</f>
        <v>YES</v>
      </c>
      <c r="AQ633" s="30" t="str">
        <f>IF(SUM('Sales by Agent'!AO633:AQ633)&gt;0,"YES","NO")</f>
        <v>YES</v>
      </c>
      <c r="AR633" s="30" t="str">
        <f>IF(SUM('Sales by Agent'!AP633:AR633)&gt;0,"YES","NO")</f>
        <v>YES</v>
      </c>
      <c r="AS633" s="30" t="str">
        <f>IF(SUM('Sales by Agent'!AQ633:AS633)&gt;0,"YES","NO")</f>
        <v>YES</v>
      </c>
      <c r="AT633" s="30" t="str">
        <f>IF(SUM('Sales by Agent'!AR633:AT633)&gt;0,"YES","NO")</f>
        <v>YES</v>
      </c>
      <c r="AU633" s="30" t="str">
        <f>IF(SUM('Sales by Agent'!AS633:AU633)&gt;0,"YES","NO")</f>
        <v>YES</v>
      </c>
      <c r="AV633" s="30" t="str">
        <f>IF(SUM('Sales by Agent'!AT633:AV633)&gt;0,"YES","NO")</f>
        <v>YES</v>
      </c>
      <c r="AW633" s="87"/>
      <c r="AX633" t="str">
        <f t="shared" si="101"/>
        <v>NO</v>
      </c>
      <c r="AY633" t="str">
        <f t="shared" si="102"/>
        <v>NO</v>
      </c>
      <c r="AZ633" t="str">
        <f t="shared" si="103"/>
        <v>NO</v>
      </c>
      <c r="BA633" t="str">
        <f t="shared" si="104"/>
        <v>NO</v>
      </c>
      <c r="BB633" t="str">
        <f t="shared" si="105"/>
        <v>NO</v>
      </c>
      <c r="BC633" t="str">
        <f t="shared" si="106"/>
        <v>NO</v>
      </c>
      <c r="BD633" t="str">
        <f t="shared" si="107"/>
        <v>NO</v>
      </c>
      <c r="BE633" t="str">
        <f t="shared" si="108"/>
        <v>NO</v>
      </c>
      <c r="BF633" t="str">
        <f t="shared" si="109"/>
        <v>NO</v>
      </c>
      <c r="BG633" t="str">
        <f t="shared" si="110"/>
        <v>NO</v>
      </c>
      <c r="BH633" t="str">
        <f t="shared" si="100"/>
        <v>NO</v>
      </c>
    </row>
    <row r="634" spans="1:60">
      <c r="A634" s="564" t="s">
        <v>1472</v>
      </c>
      <c r="B634" s="564" t="s">
        <v>2928</v>
      </c>
      <c r="C634" s="564" t="s">
        <v>775</v>
      </c>
      <c r="D634" s="564" t="s">
        <v>956</v>
      </c>
      <c r="E634" s="564" t="s">
        <v>1005</v>
      </c>
      <c r="F634" s="565">
        <v>1007907.4</v>
      </c>
      <c r="G634" s="87"/>
      <c r="H634" s="87"/>
      <c r="I634" s="30" t="str">
        <f>IF(SUM('Sales by Agent'!G634:I634)&gt;0,"YES","NO")</f>
        <v>NO</v>
      </c>
      <c r="J634" s="30" t="str">
        <f>IF(SUM('Sales by Agent'!H634:J634)&gt;0,"YES","NO")</f>
        <v>NO</v>
      </c>
      <c r="K634" s="30" t="str">
        <f>IF(SUM('Sales by Agent'!I634:K634)&gt;0,"YES","NO")</f>
        <v>NO</v>
      </c>
      <c r="L634" s="30" t="str">
        <f>IF(SUM('Sales by Agent'!J634:L634)&gt;0,"YES","NO")</f>
        <v>NO</v>
      </c>
      <c r="M634" s="30" t="str">
        <f>IF(SUM('Sales by Agent'!K634:M634)&gt;0,"YES","NO")</f>
        <v>NO</v>
      </c>
      <c r="N634" s="30" t="str">
        <f>IF(SUM('Sales by Agent'!L634:N634)&gt;0,"YES","NO")</f>
        <v>NO</v>
      </c>
      <c r="O634" s="30" t="str">
        <f>IF(SUM('Sales by Agent'!M634:O634)&gt;0,"YES","NO")</f>
        <v>NO</v>
      </c>
      <c r="P634" s="30" t="str">
        <f>IF(SUM('Sales by Agent'!N634:P634)&gt;0,"YES","NO")</f>
        <v>NO</v>
      </c>
      <c r="Q634" s="30" t="str">
        <f>IF(SUM('Sales by Agent'!O634:Q634)&gt;0,"YES","NO")</f>
        <v>NO</v>
      </c>
      <c r="R634" s="30" t="str">
        <f>IF(SUM('Sales by Agent'!P634:R634)&gt;0,"YES","NO")</f>
        <v>NO</v>
      </c>
      <c r="S634" s="30" t="str">
        <f>IF(SUM('Sales by Agent'!Q634:S634)&gt;0,"YES","NO")</f>
        <v>NO</v>
      </c>
      <c r="T634" s="30" t="str">
        <f>IF(SUM('Sales by Agent'!R634:T634)&gt;0,"YES","NO")</f>
        <v>NO</v>
      </c>
      <c r="U634" s="30" t="str">
        <f>IF(SUM('Sales by Agent'!S634:U634)&gt;0,"YES","NO")</f>
        <v>NO</v>
      </c>
      <c r="V634" s="30" t="str">
        <f>IF(SUM('Sales by Agent'!T634:V634)&gt;0,"YES","NO")</f>
        <v>NO</v>
      </c>
      <c r="W634" s="30" t="str">
        <f>IF(SUM('Sales by Agent'!U634:W634)&gt;0,"YES","NO")</f>
        <v>NO</v>
      </c>
      <c r="X634" s="30" t="str">
        <f>IF(SUM('Sales by Agent'!V634:X634)&gt;0,"YES","NO")</f>
        <v>NO</v>
      </c>
      <c r="Y634" s="30" t="str">
        <f>IF(SUM('Sales by Agent'!W634:Y634)&gt;0,"YES","NO")</f>
        <v>NO</v>
      </c>
      <c r="Z634" s="30" t="str">
        <f>IF(SUM('Sales by Agent'!X634:Z634)&gt;0,"YES","NO")</f>
        <v>NO</v>
      </c>
      <c r="AA634" s="30" t="str">
        <f>IF(SUM('Sales by Agent'!Y634:AA634)&gt;0,"YES","NO")</f>
        <v>NO</v>
      </c>
      <c r="AB634" s="30" t="str">
        <f>IF(SUM('Sales by Agent'!Z634:AB634)&gt;0,"YES","NO")</f>
        <v>NO</v>
      </c>
      <c r="AC634" s="30" t="str">
        <f>IF(SUM('Sales by Agent'!AA634:AC634)&gt;0,"YES","NO")</f>
        <v>NO</v>
      </c>
      <c r="AD634" s="30" t="str">
        <f>IF(SUM('Sales by Agent'!AB634:AD634)&gt;0,"YES","NO")</f>
        <v>NO</v>
      </c>
      <c r="AE634" s="30" t="str">
        <f>IF(SUM('Sales by Agent'!AC634:AE634)&gt;0,"YES","NO")</f>
        <v>NO</v>
      </c>
      <c r="AF634" s="30" t="str">
        <f>IF(SUM('Sales by Agent'!AD634:AF634)&gt;0,"YES","NO")</f>
        <v>NO</v>
      </c>
      <c r="AG634" s="30" t="str">
        <f>IF(SUM('Sales by Agent'!AE634:AG634)&gt;0,"YES","NO")</f>
        <v>NO</v>
      </c>
      <c r="AH634" s="30" t="str">
        <f>IF(SUM('Sales by Agent'!AF634:AH634)&gt;0,"YES","NO")</f>
        <v>NO</v>
      </c>
      <c r="AI634" s="30" t="str">
        <f>IF(SUM('Sales by Agent'!AG634:AI634)&gt;0,"YES","NO")</f>
        <v>NO</v>
      </c>
      <c r="AJ634" s="30" t="str">
        <f>IF(SUM('Sales by Agent'!AH634:AJ634)&gt;0,"YES","NO")</f>
        <v>NO</v>
      </c>
      <c r="AK634" s="30" t="str">
        <f>IF(SUM('Sales by Agent'!AI634:AK634)&gt;0,"YES","NO")</f>
        <v>NO</v>
      </c>
      <c r="AL634" s="30" t="str">
        <f>IF(SUM('Sales by Agent'!AJ634:AL634)&gt;0,"YES","NO")</f>
        <v>NO</v>
      </c>
      <c r="AM634" s="30" t="str">
        <f>IF(SUM('Sales by Agent'!AK634:AM634)&gt;0,"YES","NO")</f>
        <v>NO</v>
      </c>
      <c r="AN634" s="30" t="str">
        <f>IF(SUM('Sales by Agent'!AL634:AN634)&gt;0,"YES","NO")</f>
        <v>YES</v>
      </c>
      <c r="AO634" s="30" t="str">
        <f>IF(SUM('Sales by Agent'!AM634:AO634)&gt;0,"YES","NO")</f>
        <v>YES</v>
      </c>
      <c r="AP634" s="30" t="str">
        <f>IF(SUM('Sales by Agent'!AN634:AP634)&gt;0,"YES","NO")</f>
        <v>YES</v>
      </c>
      <c r="AQ634" s="30" t="str">
        <f>IF(SUM('Sales by Agent'!AO634:AQ634)&gt;0,"YES","NO")</f>
        <v>YES</v>
      </c>
      <c r="AR634" s="30" t="str">
        <f>IF(SUM('Sales by Agent'!AP634:AR634)&gt;0,"YES","NO")</f>
        <v>YES</v>
      </c>
      <c r="AS634" s="30" t="str">
        <f>IF(SUM('Sales by Agent'!AQ634:AS634)&gt;0,"YES","NO")</f>
        <v>YES</v>
      </c>
      <c r="AT634" s="30" t="str">
        <f>IF(SUM('Sales by Agent'!AR634:AT634)&gt;0,"YES","NO")</f>
        <v>YES</v>
      </c>
      <c r="AU634" s="30" t="str">
        <f>IF(SUM('Sales by Agent'!AS634:AU634)&gt;0,"YES","NO")</f>
        <v>YES</v>
      </c>
      <c r="AV634" s="30" t="str">
        <f>IF(SUM('Sales by Agent'!AT634:AV634)&gt;0,"YES","NO")</f>
        <v>YES</v>
      </c>
      <c r="AW634" s="87"/>
      <c r="AX634" t="str">
        <f t="shared" si="101"/>
        <v>NO</v>
      </c>
      <c r="AY634" t="str">
        <f t="shared" si="102"/>
        <v>NO</v>
      </c>
      <c r="AZ634" t="str">
        <f t="shared" si="103"/>
        <v>NO</v>
      </c>
      <c r="BA634" t="str">
        <f t="shared" si="104"/>
        <v>NO</v>
      </c>
      <c r="BB634" t="str">
        <f t="shared" si="105"/>
        <v>NO</v>
      </c>
      <c r="BC634" t="str">
        <f t="shared" si="106"/>
        <v>NO</v>
      </c>
      <c r="BD634" t="str">
        <f t="shared" si="107"/>
        <v>NO</v>
      </c>
      <c r="BE634" t="str">
        <f t="shared" si="108"/>
        <v>NO</v>
      </c>
      <c r="BF634" t="str">
        <f t="shared" si="109"/>
        <v>NO</v>
      </c>
      <c r="BG634" t="str">
        <f t="shared" si="110"/>
        <v>NO</v>
      </c>
      <c r="BH634" t="str">
        <f t="shared" si="100"/>
        <v>NO</v>
      </c>
    </row>
    <row r="635" spans="1:60">
      <c r="A635" s="564" t="s">
        <v>964</v>
      </c>
      <c r="B635" s="564" t="s">
        <v>2929</v>
      </c>
      <c r="C635" s="564" t="s">
        <v>775</v>
      </c>
      <c r="D635" s="564" t="s">
        <v>956</v>
      </c>
      <c r="E635" s="564" t="s">
        <v>1005</v>
      </c>
      <c r="F635" s="565">
        <v>32300</v>
      </c>
      <c r="G635" s="31"/>
      <c r="H635" s="31"/>
      <c r="I635" s="30" t="str">
        <f>IF(SUM('Sales by Agent'!G635:I635)&gt;0,"YES","NO")</f>
        <v>NO</v>
      </c>
      <c r="J635" s="30" t="str">
        <f>IF(SUM('Sales by Agent'!H635:J635)&gt;0,"YES","NO")</f>
        <v>NO</v>
      </c>
      <c r="K635" s="30" t="str">
        <f>IF(SUM('Sales by Agent'!I635:K635)&gt;0,"YES","NO")</f>
        <v>NO</v>
      </c>
      <c r="L635" s="30" t="str">
        <f>IF(SUM('Sales by Agent'!J635:L635)&gt;0,"YES","NO")</f>
        <v>NO</v>
      </c>
      <c r="M635" s="30" t="str">
        <f>IF(SUM('Sales by Agent'!K635:M635)&gt;0,"YES","NO")</f>
        <v>NO</v>
      </c>
      <c r="N635" s="30" t="str">
        <f>IF(SUM('Sales by Agent'!L635:N635)&gt;0,"YES","NO")</f>
        <v>NO</v>
      </c>
      <c r="O635" s="30" t="str">
        <f>IF(SUM('Sales by Agent'!M635:O635)&gt;0,"YES","NO")</f>
        <v>NO</v>
      </c>
      <c r="P635" s="30" t="str">
        <f>IF(SUM('Sales by Agent'!N635:P635)&gt;0,"YES","NO")</f>
        <v>NO</v>
      </c>
      <c r="Q635" s="30" t="str">
        <f>IF(SUM('Sales by Agent'!O635:Q635)&gt;0,"YES","NO")</f>
        <v>NO</v>
      </c>
      <c r="R635" s="30" t="str">
        <f>IF(SUM('Sales by Agent'!P635:R635)&gt;0,"YES","NO")</f>
        <v>NO</v>
      </c>
      <c r="S635" s="30" t="str">
        <f>IF(SUM('Sales by Agent'!Q635:S635)&gt;0,"YES","NO")</f>
        <v>NO</v>
      </c>
      <c r="T635" s="30" t="str">
        <f>IF(SUM('Sales by Agent'!R635:T635)&gt;0,"YES","NO")</f>
        <v>NO</v>
      </c>
      <c r="U635" s="30" t="str">
        <f>IF(SUM('Sales by Agent'!S635:U635)&gt;0,"YES","NO")</f>
        <v>NO</v>
      </c>
      <c r="V635" s="30" t="str">
        <f>IF(SUM('Sales by Agent'!T635:V635)&gt;0,"YES","NO")</f>
        <v>NO</v>
      </c>
      <c r="W635" s="30" t="str">
        <f>IF(SUM('Sales by Agent'!U635:W635)&gt;0,"YES","NO")</f>
        <v>NO</v>
      </c>
      <c r="X635" s="30" t="str">
        <f>IF(SUM('Sales by Agent'!V635:X635)&gt;0,"YES","NO")</f>
        <v>NO</v>
      </c>
      <c r="Y635" s="30" t="str">
        <f>IF(SUM('Sales by Agent'!W635:Y635)&gt;0,"YES","NO")</f>
        <v>NO</v>
      </c>
      <c r="Z635" s="30" t="str">
        <f>IF(SUM('Sales by Agent'!X635:Z635)&gt;0,"YES","NO")</f>
        <v>NO</v>
      </c>
      <c r="AA635" s="30" t="str">
        <f>IF(SUM('Sales by Agent'!Y635:AA635)&gt;0,"YES","NO")</f>
        <v>NO</v>
      </c>
      <c r="AB635" s="30" t="str">
        <f>IF(SUM('Sales by Agent'!Z635:AB635)&gt;0,"YES","NO")</f>
        <v>NO</v>
      </c>
      <c r="AC635" s="30" t="str">
        <f>IF(SUM('Sales by Agent'!AA635:AC635)&gt;0,"YES","NO")</f>
        <v>NO</v>
      </c>
      <c r="AD635" s="30" t="str">
        <f>IF(SUM('Sales by Agent'!AB635:AD635)&gt;0,"YES","NO")</f>
        <v>NO</v>
      </c>
      <c r="AE635" s="30" t="str">
        <f>IF(SUM('Sales by Agent'!AC635:AE635)&gt;0,"YES","NO")</f>
        <v>NO</v>
      </c>
      <c r="AF635" s="30" t="str">
        <f>IF(SUM('Sales by Agent'!AD635:AF635)&gt;0,"YES","NO")</f>
        <v>NO</v>
      </c>
      <c r="AG635" s="30" t="str">
        <f>IF(SUM('Sales by Agent'!AE635:AG635)&gt;0,"YES","NO")</f>
        <v>NO</v>
      </c>
      <c r="AH635" s="30" t="str">
        <f>IF(SUM('Sales by Agent'!AF635:AH635)&gt;0,"YES","NO")</f>
        <v>YES</v>
      </c>
      <c r="AI635" s="30" t="str">
        <f>IF(SUM('Sales by Agent'!AG635:AI635)&gt;0,"YES","NO")</f>
        <v>YES</v>
      </c>
      <c r="AJ635" s="30" t="str">
        <f>IF(SUM('Sales by Agent'!AH635:AJ635)&gt;0,"YES","NO")</f>
        <v>YES</v>
      </c>
      <c r="AK635" s="30" t="str">
        <f>IF(SUM('Sales by Agent'!AI635:AK635)&gt;0,"YES","NO")</f>
        <v>NO</v>
      </c>
      <c r="AL635" s="30" t="str">
        <f>IF(SUM('Sales by Agent'!AJ635:AL635)&gt;0,"YES","NO")</f>
        <v>NO</v>
      </c>
      <c r="AM635" s="30" t="str">
        <f>IF(SUM('Sales by Agent'!AK635:AM635)&gt;0,"YES","NO")</f>
        <v>NO</v>
      </c>
      <c r="AN635" s="30" t="str">
        <f>IF(SUM('Sales by Agent'!AL635:AN635)&gt;0,"YES","NO")</f>
        <v>NO</v>
      </c>
      <c r="AO635" s="30" t="str">
        <f>IF(SUM('Sales by Agent'!AM635:AO635)&gt;0,"YES","NO")</f>
        <v>NO</v>
      </c>
      <c r="AP635" s="30" t="str">
        <f>IF(SUM('Sales by Agent'!AN635:AP635)&gt;0,"YES","NO")</f>
        <v>NO</v>
      </c>
      <c r="AQ635" s="30" t="str">
        <f>IF(SUM('Sales by Agent'!AO635:AQ635)&gt;0,"YES","NO")</f>
        <v>NO</v>
      </c>
      <c r="AR635" s="30" t="str">
        <f>IF(SUM('Sales by Agent'!AP635:AR635)&gt;0,"YES","NO")</f>
        <v>NO</v>
      </c>
      <c r="AS635" s="30" t="str">
        <f>IF(SUM('Sales by Agent'!AQ635:AS635)&gt;0,"YES","NO")</f>
        <v>NO</v>
      </c>
      <c r="AT635" s="30" t="str">
        <f>IF(SUM('Sales by Agent'!AR635:AT635)&gt;0,"YES","NO")</f>
        <v>NO</v>
      </c>
      <c r="AU635" s="30" t="str">
        <f>IF(SUM('Sales by Agent'!AS635:AU635)&gt;0,"YES","NO")</f>
        <v>NO</v>
      </c>
      <c r="AV635" s="30" t="str">
        <f>IF(SUM('Sales by Agent'!AT635:AV635)&gt;0,"YES","NO")</f>
        <v>NO</v>
      </c>
      <c r="AW635" s="87"/>
      <c r="AX635" t="str">
        <f t="shared" si="101"/>
        <v>NO</v>
      </c>
      <c r="AY635" t="str">
        <f t="shared" si="102"/>
        <v>NO</v>
      </c>
      <c r="AZ635" t="str">
        <f t="shared" si="103"/>
        <v>NO</v>
      </c>
      <c r="BA635" t="str">
        <f t="shared" si="104"/>
        <v>NO</v>
      </c>
      <c r="BB635" t="str">
        <f t="shared" si="105"/>
        <v>NO</v>
      </c>
      <c r="BC635" t="str">
        <f t="shared" si="106"/>
        <v>NO</v>
      </c>
      <c r="BD635" t="str">
        <f t="shared" si="107"/>
        <v>NEW INACTIVE</v>
      </c>
      <c r="BE635" t="str">
        <f t="shared" si="108"/>
        <v>NO</v>
      </c>
      <c r="BF635" t="str">
        <f t="shared" si="109"/>
        <v>NO</v>
      </c>
      <c r="BG635" t="str">
        <f t="shared" si="110"/>
        <v>NO</v>
      </c>
      <c r="BH635" t="str">
        <f t="shared" si="100"/>
        <v>NO</v>
      </c>
    </row>
    <row r="636" spans="1:60">
      <c r="A636" s="564" t="s">
        <v>1259</v>
      </c>
      <c r="B636" s="564" t="s">
        <v>2930</v>
      </c>
      <c r="C636" s="564" t="s">
        <v>775</v>
      </c>
      <c r="D636" s="564" t="s">
        <v>956</v>
      </c>
      <c r="E636" s="564" t="s">
        <v>1005</v>
      </c>
      <c r="F636" s="565">
        <v>1877507.4</v>
      </c>
      <c r="G636" s="31"/>
      <c r="H636" s="31"/>
      <c r="I636" s="30" t="str">
        <f>IF(SUM('Sales by Agent'!G636:I636)&gt;0,"YES","NO")</f>
        <v>NO</v>
      </c>
      <c r="J636" s="30" t="str">
        <f>IF(SUM('Sales by Agent'!H636:J636)&gt;0,"YES","NO")</f>
        <v>NO</v>
      </c>
      <c r="K636" s="30" t="str">
        <f>IF(SUM('Sales by Agent'!I636:K636)&gt;0,"YES","NO")</f>
        <v>NO</v>
      </c>
      <c r="L636" s="30" t="str">
        <f>IF(SUM('Sales by Agent'!J636:L636)&gt;0,"YES","NO")</f>
        <v>NO</v>
      </c>
      <c r="M636" s="30" t="str">
        <f>IF(SUM('Sales by Agent'!K636:M636)&gt;0,"YES","NO")</f>
        <v>NO</v>
      </c>
      <c r="N636" s="30" t="str">
        <f>IF(SUM('Sales by Agent'!L636:N636)&gt;0,"YES","NO")</f>
        <v>NO</v>
      </c>
      <c r="O636" s="30" t="str">
        <f>IF(SUM('Sales by Agent'!M636:O636)&gt;0,"YES","NO")</f>
        <v>NO</v>
      </c>
      <c r="P636" s="30" t="str">
        <f>IF(SUM('Sales by Agent'!N636:P636)&gt;0,"YES","NO")</f>
        <v>NO</v>
      </c>
      <c r="Q636" s="30" t="str">
        <f>IF(SUM('Sales by Agent'!O636:Q636)&gt;0,"YES","NO")</f>
        <v>NO</v>
      </c>
      <c r="R636" s="30" t="str">
        <f>IF(SUM('Sales by Agent'!P636:R636)&gt;0,"YES","NO")</f>
        <v>NO</v>
      </c>
      <c r="S636" s="30" t="str">
        <f>IF(SUM('Sales by Agent'!Q636:S636)&gt;0,"YES","NO")</f>
        <v>NO</v>
      </c>
      <c r="T636" s="30" t="str">
        <f>IF(SUM('Sales by Agent'!R636:T636)&gt;0,"YES","NO")</f>
        <v>NO</v>
      </c>
      <c r="U636" s="30" t="str">
        <f>IF(SUM('Sales by Agent'!S636:U636)&gt;0,"YES","NO")</f>
        <v>NO</v>
      </c>
      <c r="V636" s="30" t="str">
        <f>IF(SUM('Sales by Agent'!T636:V636)&gt;0,"YES","NO")</f>
        <v>NO</v>
      </c>
      <c r="W636" s="30" t="str">
        <f>IF(SUM('Sales by Agent'!U636:W636)&gt;0,"YES","NO")</f>
        <v>NO</v>
      </c>
      <c r="X636" s="30" t="str">
        <f>IF(SUM('Sales by Agent'!V636:X636)&gt;0,"YES","NO")</f>
        <v>NO</v>
      </c>
      <c r="Y636" s="30" t="str">
        <f>IF(SUM('Sales by Agent'!W636:Y636)&gt;0,"YES","NO")</f>
        <v>NO</v>
      </c>
      <c r="Z636" s="30" t="str">
        <f>IF(SUM('Sales by Agent'!X636:Z636)&gt;0,"YES","NO")</f>
        <v>NO</v>
      </c>
      <c r="AA636" s="30" t="str">
        <f>IF(SUM('Sales by Agent'!Y636:AA636)&gt;0,"YES","NO")</f>
        <v>NO</v>
      </c>
      <c r="AB636" s="30" t="str">
        <f>IF(SUM('Sales by Agent'!Z636:AB636)&gt;0,"YES","NO")</f>
        <v>NO</v>
      </c>
      <c r="AC636" s="30" t="str">
        <f>IF(SUM('Sales by Agent'!AA636:AC636)&gt;0,"YES","NO")</f>
        <v>NO</v>
      </c>
      <c r="AD636" s="30" t="str">
        <f>IF(SUM('Sales by Agent'!AB636:AD636)&gt;0,"YES","NO")</f>
        <v>NO</v>
      </c>
      <c r="AE636" s="30" t="str">
        <f>IF(SUM('Sales by Agent'!AC636:AE636)&gt;0,"YES","NO")</f>
        <v>NO</v>
      </c>
      <c r="AF636" s="30" t="str">
        <f>IF(SUM('Sales by Agent'!AD636:AF636)&gt;0,"YES","NO")</f>
        <v>NO</v>
      </c>
      <c r="AG636" s="30" t="str">
        <f>IF(SUM('Sales by Agent'!AE636:AG636)&gt;0,"YES","NO")</f>
        <v>NO</v>
      </c>
      <c r="AH636" s="30" t="str">
        <f>IF(SUM('Sales by Agent'!AF636:AH636)&gt;0,"YES","NO")</f>
        <v>NO</v>
      </c>
      <c r="AI636" s="30" t="str">
        <f>IF(SUM('Sales by Agent'!AG636:AI636)&gt;0,"YES","NO")</f>
        <v>NO</v>
      </c>
      <c r="AJ636" s="30" t="str">
        <f>IF(SUM('Sales by Agent'!AH636:AJ636)&gt;0,"YES","NO")</f>
        <v>NO</v>
      </c>
      <c r="AK636" s="30" t="str">
        <f>IF(SUM('Sales by Agent'!AI636:AK636)&gt;0,"YES","NO")</f>
        <v>YES</v>
      </c>
      <c r="AL636" s="30" t="str">
        <f>IF(SUM('Sales by Agent'!AJ636:AL636)&gt;0,"YES","NO")</f>
        <v>YES</v>
      </c>
      <c r="AM636" s="30" t="str">
        <f>IF(SUM('Sales by Agent'!AK636:AM636)&gt;0,"YES","NO")</f>
        <v>YES</v>
      </c>
      <c r="AN636" s="30" t="str">
        <f>IF(SUM('Sales by Agent'!AL636:AN636)&gt;0,"YES","NO")</f>
        <v>YES</v>
      </c>
      <c r="AO636" s="30" t="str">
        <f>IF(SUM('Sales by Agent'!AM636:AO636)&gt;0,"YES","NO")</f>
        <v>NO</v>
      </c>
      <c r="AP636" s="30" t="str">
        <f>IF(SUM('Sales by Agent'!AN636:AP636)&gt;0,"YES","NO")</f>
        <v>NO</v>
      </c>
      <c r="AQ636" s="30" t="str">
        <f>IF(SUM('Sales by Agent'!AO636:AQ636)&gt;0,"YES","NO")</f>
        <v>NO</v>
      </c>
      <c r="AR636" s="30" t="str">
        <f>IF(SUM('Sales by Agent'!AP636:AR636)&gt;0,"YES","NO")</f>
        <v>YES</v>
      </c>
      <c r="AS636" s="30" t="str">
        <f>IF(SUM('Sales by Agent'!AQ636:AS636)&gt;0,"YES","NO")</f>
        <v>YES</v>
      </c>
      <c r="AT636" s="30" t="str">
        <f>IF(SUM('Sales by Agent'!AR636:AT636)&gt;0,"YES","NO")</f>
        <v>YES</v>
      </c>
      <c r="AU636" s="30" t="str">
        <f>IF(SUM('Sales by Agent'!AS636:AU636)&gt;0,"YES","NO")</f>
        <v>NO</v>
      </c>
      <c r="AV636" s="30" t="str">
        <f>IF(SUM('Sales by Agent'!AT636:AV636)&gt;0,"YES","NO")</f>
        <v>NO</v>
      </c>
      <c r="AW636" s="87"/>
      <c r="AX636" t="str">
        <f t="shared" si="101"/>
        <v>NO</v>
      </c>
      <c r="AY636" t="str">
        <f t="shared" si="102"/>
        <v>NO</v>
      </c>
      <c r="AZ636" t="str">
        <f t="shared" si="103"/>
        <v>NO</v>
      </c>
      <c r="BA636" t="str">
        <f t="shared" si="104"/>
        <v>NO</v>
      </c>
      <c r="BB636" t="str">
        <f t="shared" si="105"/>
        <v>NO</v>
      </c>
      <c r="BC636" t="str">
        <f t="shared" si="106"/>
        <v>NO</v>
      </c>
      <c r="BD636" t="str">
        <f t="shared" si="107"/>
        <v>NO</v>
      </c>
      <c r="BE636" t="str">
        <f t="shared" si="108"/>
        <v>NO</v>
      </c>
      <c r="BF636" t="str">
        <f t="shared" si="109"/>
        <v>NO</v>
      </c>
      <c r="BG636" t="str">
        <f t="shared" si="110"/>
        <v>NO</v>
      </c>
      <c r="BH636" t="str">
        <f t="shared" si="100"/>
        <v>NEW INACTIVE</v>
      </c>
    </row>
    <row r="637" spans="1:60">
      <c r="A637" s="564" t="s">
        <v>889</v>
      </c>
      <c r="B637" s="564" t="s">
        <v>2931</v>
      </c>
      <c r="C637" s="564" t="s">
        <v>775</v>
      </c>
      <c r="D637" s="564" t="s">
        <v>956</v>
      </c>
      <c r="E637" s="564" t="s">
        <v>1005</v>
      </c>
      <c r="F637" s="565">
        <v>686555</v>
      </c>
      <c r="G637" s="86"/>
      <c r="H637" s="86"/>
      <c r="I637" s="30" t="str">
        <f>IF(SUM('Sales by Agent'!G637:I637)&gt;0,"YES","NO")</f>
        <v>NO</v>
      </c>
      <c r="J637" s="30" t="str">
        <f>IF(SUM('Sales by Agent'!H637:J637)&gt;0,"YES","NO")</f>
        <v>NO</v>
      </c>
      <c r="K637" s="30" t="str">
        <f>IF(SUM('Sales by Agent'!I637:K637)&gt;0,"YES","NO")</f>
        <v>NO</v>
      </c>
      <c r="L637" s="30" t="str">
        <f>IF(SUM('Sales by Agent'!J637:L637)&gt;0,"YES","NO")</f>
        <v>NO</v>
      </c>
      <c r="M637" s="30" t="str">
        <f>IF(SUM('Sales by Agent'!K637:M637)&gt;0,"YES","NO")</f>
        <v>NO</v>
      </c>
      <c r="N637" s="30" t="str">
        <f>IF(SUM('Sales by Agent'!L637:N637)&gt;0,"YES","NO")</f>
        <v>NO</v>
      </c>
      <c r="O637" s="30" t="str">
        <f>IF(SUM('Sales by Agent'!M637:O637)&gt;0,"YES","NO")</f>
        <v>NO</v>
      </c>
      <c r="P637" s="30" t="str">
        <f>IF(SUM('Sales by Agent'!N637:P637)&gt;0,"YES","NO")</f>
        <v>NO</v>
      </c>
      <c r="Q637" s="30" t="str">
        <f>IF(SUM('Sales by Agent'!O637:Q637)&gt;0,"YES","NO")</f>
        <v>NO</v>
      </c>
      <c r="R637" s="30" t="str">
        <f>IF(SUM('Sales by Agent'!P637:R637)&gt;0,"YES","NO")</f>
        <v>NO</v>
      </c>
      <c r="S637" s="30" t="str">
        <f>IF(SUM('Sales by Agent'!Q637:S637)&gt;0,"YES","NO")</f>
        <v>NO</v>
      </c>
      <c r="T637" s="30" t="str">
        <f>IF(SUM('Sales by Agent'!R637:T637)&gt;0,"YES","NO")</f>
        <v>NO</v>
      </c>
      <c r="U637" s="30" t="str">
        <f>IF(SUM('Sales by Agent'!S637:U637)&gt;0,"YES","NO")</f>
        <v>NO</v>
      </c>
      <c r="V637" s="30" t="str">
        <f>IF(SUM('Sales by Agent'!T637:V637)&gt;0,"YES","NO")</f>
        <v>NO</v>
      </c>
      <c r="W637" s="30" t="str">
        <f>IF(SUM('Sales by Agent'!U637:W637)&gt;0,"YES","NO")</f>
        <v>NO</v>
      </c>
      <c r="X637" s="30" t="str">
        <f>IF(SUM('Sales by Agent'!V637:X637)&gt;0,"YES","NO")</f>
        <v>NO</v>
      </c>
      <c r="Y637" s="30" t="str">
        <f>IF(SUM('Sales by Agent'!W637:Y637)&gt;0,"YES","NO")</f>
        <v>NO</v>
      </c>
      <c r="Z637" s="30" t="str">
        <f>IF(SUM('Sales by Agent'!X637:Z637)&gt;0,"YES","NO")</f>
        <v>NO</v>
      </c>
      <c r="AA637" s="30" t="str">
        <f>IF(SUM('Sales by Agent'!Y637:AA637)&gt;0,"YES","NO")</f>
        <v>NO</v>
      </c>
      <c r="AB637" s="30" t="str">
        <f>IF(SUM('Sales by Agent'!Z637:AB637)&gt;0,"YES","NO")</f>
        <v>NO</v>
      </c>
      <c r="AC637" s="30" t="str">
        <f>IF(SUM('Sales by Agent'!AA637:AC637)&gt;0,"YES","NO")</f>
        <v>NO</v>
      </c>
      <c r="AD637" s="30" t="str">
        <f>IF(SUM('Sales by Agent'!AB637:AD637)&gt;0,"YES","NO")</f>
        <v>NO</v>
      </c>
      <c r="AE637" s="30" t="str">
        <f>IF(SUM('Sales by Agent'!AC637:AE637)&gt;0,"YES","NO")</f>
        <v>YES</v>
      </c>
      <c r="AF637" s="30" t="str">
        <f>IF(SUM('Sales by Agent'!AD637:AF637)&gt;0,"YES","NO")</f>
        <v>YES</v>
      </c>
      <c r="AG637" s="30" t="str">
        <f>IF(SUM('Sales by Agent'!AE637:AG637)&gt;0,"YES","NO")</f>
        <v>YES</v>
      </c>
      <c r="AH637" s="30" t="str">
        <f>IF(SUM('Sales by Agent'!AF637:AH637)&gt;0,"YES","NO")</f>
        <v>YES</v>
      </c>
      <c r="AI637" s="30" t="str">
        <f>IF(SUM('Sales by Agent'!AG637:AI637)&gt;0,"YES","NO")</f>
        <v>YES</v>
      </c>
      <c r="AJ637" s="30" t="str">
        <f>IF(SUM('Sales by Agent'!AH637:AJ637)&gt;0,"YES","NO")</f>
        <v>YES</v>
      </c>
      <c r="AK637" s="30" t="str">
        <f>IF(SUM('Sales by Agent'!AI637:AK637)&gt;0,"YES","NO")</f>
        <v>YES</v>
      </c>
      <c r="AL637" s="30" t="str">
        <f>IF(SUM('Sales by Agent'!AJ637:AL637)&gt;0,"YES","NO")</f>
        <v>YES</v>
      </c>
      <c r="AM637" s="30" t="str">
        <f>IF(SUM('Sales by Agent'!AK637:AM637)&gt;0,"YES","NO")</f>
        <v>YES</v>
      </c>
      <c r="AN637" s="30" t="str">
        <f>IF(SUM('Sales by Agent'!AL637:AN637)&gt;0,"YES","NO")</f>
        <v>YES</v>
      </c>
      <c r="AO637" s="30" t="str">
        <f>IF(SUM('Sales by Agent'!AM637:AO637)&gt;0,"YES","NO")</f>
        <v>NO</v>
      </c>
      <c r="AP637" s="30" t="str">
        <f>IF(SUM('Sales by Agent'!AN637:AP637)&gt;0,"YES","NO")</f>
        <v>NO</v>
      </c>
      <c r="AQ637" s="30" t="str">
        <f>IF(SUM('Sales by Agent'!AO637:AQ637)&gt;0,"YES","NO")</f>
        <v>YES</v>
      </c>
      <c r="AR637" s="30" t="str">
        <f>IF(SUM('Sales by Agent'!AP637:AR637)&gt;0,"YES","NO")</f>
        <v>YES</v>
      </c>
      <c r="AS637" s="30" t="str">
        <f>IF(SUM('Sales by Agent'!AQ637:AS637)&gt;0,"YES","NO")</f>
        <v>YES</v>
      </c>
      <c r="AT637" s="30" t="str">
        <f>IF(SUM('Sales by Agent'!AR637:AT637)&gt;0,"YES","NO")</f>
        <v>YES</v>
      </c>
      <c r="AU637" s="30" t="str">
        <f>IF(SUM('Sales by Agent'!AS637:AU637)&gt;0,"YES","NO")</f>
        <v>YES</v>
      </c>
      <c r="AV637" s="30" t="str">
        <f>IF(SUM('Sales by Agent'!AT637:AV637)&gt;0,"YES","NO")</f>
        <v>YES</v>
      </c>
      <c r="AW637" s="87"/>
      <c r="AX637" t="str">
        <f t="shared" si="101"/>
        <v>NO</v>
      </c>
      <c r="AY637" t="str">
        <f t="shared" si="102"/>
        <v>NO</v>
      </c>
      <c r="AZ637" t="str">
        <f t="shared" si="103"/>
        <v>NO</v>
      </c>
      <c r="BA637" t="str">
        <f t="shared" si="104"/>
        <v>NO</v>
      </c>
      <c r="BB637" t="str">
        <f t="shared" si="105"/>
        <v>NO</v>
      </c>
      <c r="BC637" t="str">
        <f t="shared" si="106"/>
        <v>NO</v>
      </c>
      <c r="BD637" t="str">
        <f t="shared" si="107"/>
        <v>NO</v>
      </c>
      <c r="BE637" t="str">
        <f t="shared" si="108"/>
        <v>NO</v>
      </c>
      <c r="BF637" t="str">
        <f t="shared" si="109"/>
        <v>NO</v>
      </c>
      <c r="BG637" t="str">
        <f t="shared" si="110"/>
        <v>NO</v>
      </c>
      <c r="BH637" t="str">
        <f t="shared" si="100"/>
        <v>NEW INACTIVE</v>
      </c>
    </row>
    <row r="638" spans="1:60">
      <c r="A638" s="564" t="s">
        <v>925</v>
      </c>
      <c r="B638" s="564" t="s">
        <v>2932</v>
      </c>
      <c r="C638" s="564" t="s">
        <v>775</v>
      </c>
      <c r="D638" s="564" t="s">
        <v>956</v>
      </c>
      <c r="E638" s="564" t="s">
        <v>1005</v>
      </c>
      <c r="F638" s="565">
        <v>56200</v>
      </c>
      <c r="G638" s="86"/>
      <c r="H638" s="86"/>
      <c r="I638" s="30" t="str">
        <f>IF(SUM('Sales by Agent'!G638:I638)&gt;0,"YES","NO")</f>
        <v>NO</v>
      </c>
      <c r="J638" s="30" t="str">
        <f>IF(SUM('Sales by Agent'!H638:J638)&gt;0,"YES","NO")</f>
        <v>NO</v>
      </c>
      <c r="K638" s="30" t="str">
        <f>IF(SUM('Sales by Agent'!I638:K638)&gt;0,"YES","NO")</f>
        <v>NO</v>
      </c>
      <c r="L638" s="30" t="str">
        <f>IF(SUM('Sales by Agent'!J638:L638)&gt;0,"YES","NO")</f>
        <v>NO</v>
      </c>
      <c r="M638" s="30" t="str">
        <f>IF(SUM('Sales by Agent'!K638:M638)&gt;0,"YES","NO")</f>
        <v>NO</v>
      </c>
      <c r="N638" s="30" t="str">
        <f>IF(SUM('Sales by Agent'!L638:N638)&gt;0,"YES","NO")</f>
        <v>NO</v>
      </c>
      <c r="O638" s="30" t="str">
        <f>IF(SUM('Sales by Agent'!M638:O638)&gt;0,"YES","NO")</f>
        <v>NO</v>
      </c>
      <c r="P638" s="30" t="str">
        <f>IF(SUM('Sales by Agent'!N638:P638)&gt;0,"YES","NO")</f>
        <v>NO</v>
      </c>
      <c r="Q638" s="30" t="str">
        <f>IF(SUM('Sales by Agent'!O638:Q638)&gt;0,"YES","NO")</f>
        <v>NO</v>
      </c>
      <c r="R638" s="30" t="str">
        <f>IF(SUM('Sales by Agent'!P638:R638)&gt;0,"YES","NO")</f>
        <v>NO</v>
      </c>
      <c r="S638" s="30" t="str">
        <f>IF(SUM('Sales by Agent'!Q638:S638)&gt;0,"YES","NO")</f>
        <v>NO</v>
      </c>
      <c r="T638" s="30" t="str">
        <f>IF(SUM('Sales by Agent'!R638:T638)&gt;0,"YES","NO")</f>
        <v>NO</v>
      </c>
      <c r="U638" s="30" t="str">
        <f>IF(SUM('Sales by Agent'!S638:U638)&gt;0,"YES","NO")</f>
        <v>NO</v>
      </c>
      <c r="V638" s="30" t="str">
        <f>IF(SUM('Sales by Agent'!T638:V638)&gt;0,"YES","NO")</f>
        <v>NO</v>
      </c>
      <c r="W638" s="30" t="str">
        <f>IF(SUM('Sales by Agent'!U638:W638)&gt;0,"YES","NO")</f>
        <v>NO</v>
      </c>
      <c r="X638" s="30" t="str">
        <f>IF(SUM('Sales by Agent'!V638:X638)&gt;0,"YES","NO")</f>
        <v>NO</v>
      </c>
      <c r="Y638" s="30" t="str">
        <f>IF(SUM('Sales by Agent'!W638:Y638)&gt;0,"YES","NO")</f>
        <v>NO</v>
      </c>
      <c r="Z638" s="30" t="str">
        <f>IF(SUM('Sales by Agent'!X638:Z638)&gt;0,"YES","NO")</f>
        <v>NO</v>
      </c>
      <c r="AA638" s="30" t="str">
        <f>IF(SUM('Sales by Agent'!Y638:AA638)&gt;0,"YES","NO")</f>
        <v>NO</v>
      </c>
      <c r="AB638" s="30" t="str">
        <f>IF(SUM('Sales by Agent'!Z638:AB638)&gt;0,"YES","NO")</f>
        <v>NO</v>
      </c>
      <c r="AC638" s="30" t="str">
        <f>IF(SUM('Sales by Agent'!AA638:AC638)&gt;0,"YES","NO")</f>
        <v>NO</v>
      </c>
      <c r="AD638" s="30" t="str">
        <f>IF(SUM('Sales by Agent'!AB638:AD638)&gt;0,"YES","NO")</f>
        <v>NO</v>
      </c>
      <c r="AE638" s="30" t="str">
        <f>IF(SUM('Sales by Agent'!AC638:AE638)&gt;0,"YES","NO")</f>
        <v>YES</v>
      </c>
      <c r="AF638" s="30" t="str">
        <f>IF(SUM('Sales by Agent'!AD638:AF638)&gt;0,"YES","NO")</f>
        <v>YES</v>
      </c>
      <c r="AG638" s="30" t="str">
        <f>IF(SUM('Sales by Agent'!AE638:AG638)&gt;0,"YES","NO")</f>
        <v>YES</v>
      </c>
      <c r="AH638" s="30" t="str">
        <f>IF(SUM('Sales by Agent'!AF638:AH638)&gt;0,"YES","NO")</f>
        <v>NO</v>
      </c>
      <c r="AI638" s="30" t="str">
        <f>IF(SUM('Sales by Agent'!AG638:AI638)&gt;0,"YES","NO")</f>
        <v>NO</v>
      </c>
      <c r="AJ638" s="30" t="str">
        <f>IF(SUM('Sales by Agent'!AH638:AJ638)&gt;0,"YES","NO")</f>
        <v>NO</v>
      </c>
      <c r="AK638" s="30" t="str">
        <f>IF(SUM('Sales by Agent'!AI638:AK638)&gt;0,"YES","NO")</f>
        <v>NO</v>
      </c>
      <c r="AL638" s="30" t="str">
        <f>IF(SUM('Sales by Agent'!AJ638:AL638)&gt;0,"YES","NO")</f>
        <v>NO</v>
      </c>
      <c r="AM638" s="30" t="str">
        <f>IF(SUM('Sales by Agent'!AK638:AM638)&gt;0,"YES","NO")</f>
        <v>NO</v>
      </c>
      <c r="AN638" s="30" t="str">
        <f>IF(SUM('Sales by Agent'!AL638:AN638)&gt;0,"YES","NO")</f>
        <v>YES</v>
      </c>
      <c r="AO638" s="30" t="str">
        <f>IF(SUM('Sales by Agent'!AM638:AO638)&gt;0,"YES","NO")</f>
        <v>YES</v>
      </c>
      <c r="AP638" s="30" t="str">
        <f>IF(SUM('Sales by Agent'!AN638:AP638)&gt;0,"YES","NO")</f>
        <v>YES</v>
      </c>
      <c r="AQ638" s="30" t="str">
        <f>IF(SUM('Sales by Agent'!AO638:AQ638)&gt;0,"YES","NO")</f>
        <v>NO</v>
      </c>
      <c r="AR638" s="30" t="str">
        <f>IF(SUM('Sales by Agent'!AP638:AR638)&gt;0,"YES","NO")</f>
        <v>NO</v>
      </c>
      <c r="AS638" s="30" t="str">
        <f>IF(SUM('Sales by Agent'!AQ638:AS638)&gt;0,"YES","NO")</f>
        <v>NO</v>
      </c>
      <c r="AT638" s="30" t="str">
        <f>IF(SUM('Sales by Agent'!AR638:AT638)&gt;0,"YES","NO")</f>
        <v>NO</v>
      </c>
      <c r="AU638" s="30" t="str">
        <f>IF(SUM('Sales by Agent'!AS638:AU638)&gt;0,"YES","NO")</f>
        <v>NO</v>
      </c>
      <c r="AV638" s="30" t="str">
        <f>IF(SUM('Sales by Agent'!AT638:AV638)&gt;0,"YES","NO")</f>
        <v>NO</v>
      </c>
      <c r="AW638" s="87"/>
      <c r="AX638" t="str">
        <f t="shared" si="101"/>
        <v>NO</v>
      </c>
      <c r="AY638" t="str">
        <f t="shared" si="102"/>
        <v>NO</v>
      </c>
      <c r="AZ638" t="str">
        <f t="shared" si="103"/>
        <v>NO</v>
      </c>
      <c r="BA638" t="str">
        <f t="shared" si="104"/>
        <v>NEW INACTIVE</v>
      </c>
      <c r="BB638" t="str">
        <f t="shared" si="105"/>
        <v>NO</v>
      </c>
      <c r="BC638" t="str">
        <f t="shared" si="106"/>
        <v>NO</v>
      </c>
      <c r="BD638" t="str">
        <f t="shared" si="107"/>
        <v>NO</v>
      </c>
      <c r="BE638" t="str">
        <f t="shared" si="108"/>
        <v>NO</v>
      </c>
      <c r="BF638" t="str">
        <f t="shared" si="109"/>
        <v>NO</v>
      </c>
      <c r="BG638" t="str">
        <f t="shared" si="110"/>
        <v>NO</v>
      </c>
      <c r="BH638" t="str">
        <f t="shared" si="100"/>
        <v>NO</v>
      </c>
    </row>
    <row r="639" spans="1:60">
      <c r="A639" s="564" t="s">
        <v>915</v>
      </c>
      <c r="B639" s="564" t="s">
        <v>2933</v>
      </c>
      <c r="C639" s="564" t="s">
        <v>775</v>
      </c>
      <c r="D639" s="564" t="s">
        <v>956</v>
      </c>
      <c r="E639" s="564" t="s">
        <v>1005</v>
      </c>
      <c r="F639" s="565">
        <v>111050</v>
      </c>
      <c r="G639" s="87"/>
      <c r="H639" s="87"/>
      <c r="I639" s="30" t="str">
        <f>IF(SUM('Sales by Agent'!G639:I639)&gt;0,"YES","NO")</f>
        <v>NO</v>
      </c>
      <c r="J639" s="30" t="str">
        <f>IF(SUM('Sales by Agent'!H639:J639)&gt;0,"YES","NO")</f>
        <v>NO</v>
      </c>
      <c r="K639" s="30" t="str">
        <f>IF(SUM('Sales by Agent'!I639:K639)&gt;0,"YES","NO")</f>
        <v>NO</v>
      </c>
      <c r="L639" s="30" t="str">
        <f>IF(SUM('Sales by Agent'!J639:L639)&gt;0,"YES","NO")</f>
        <v>NO</v>
      </c>
      <c r="M639" s="30" t="str">
        <f>IF(SUM('Sales by Agent'!K639:M639)&gt;0,"YES","NO")</f>
        <v>NO</v>
      </c>
      <c r="N639" s="30" t="str">
        <f>IF(SUM('Sales by Agent'!L639:N639)&gt;0,"YES","NO")</f>
        <v>NO</v>
      </c>
      <c r="O639" s="30" t="str">
        <f>IF(SUM('Sales by Agent'!M639:O639)&gt;0,"YES","NO")</f>
        <v>NO</v>
      </c>
      <c r="P639" s="30" t="str">
        <f>IF(SUM('Sales by Agent'!N639:P639)&gt;0,"YES","NO")</f>
        <v>NO</v>
      </c>
      <c r="Q639" s="30" t="str">
        <f>IF(SUM('Sales by Agent'!O639:Q639)&gt;0,"YES","NO")</f>
        <v>NO</v>
      </c>
      <c r="R639" s="30" t="str">
        <f>IF(SUM('Sales by Agent'!P639:R639)&gt;0,"YES","NO")</f>
        <v>NO</v>
      </c>
      <c r="S639" s="30" t="str">
        <f>IF(SUM('Sales by Agent'!Q639:S639)&gt;0,"YES","NO")</f>
        <v>NO</v>
      </c>
      <c r="T639" s="30" t="str">
        <f>IF(SUM('Sales by Agent'!R639:T639)&gt;0,"YES","NO")</f>
        <v>NO</v>
      </c>
      <c r="U639" s="30" t="str">
        <f>IF(SUM('Sales by Agent'!S639:U639)&gt;0,"YES","NO")</f>
        <v>NO</v>
      </c>
      <c r="V639" s="30" t="str">
        <f>IF(SUM('Sales by Agent'!T639:V639)&gt;0,"YES","NO")</f>
        <v>NO</v>
      </c>
      <c r="W639" s="30" t="str">
        <f>IF(SUM('Sales by Agent'!U639:W639)&gt;0,"YES","NO")</f>
        <v>NO</v>
      </c>
      <c r="X639" s="30" t="str">
        <f>IF(SUM('Sales by Agent'!V639:X639)&gt;0,"YES","NO")</f>
        <v>NO</v>
      </c>
      <c r="Y639" s="30" t="str">
        <f>IF(SUM('Sales by Agent'!W639:Y639)&gt;0,"YES","NO")</f>
        <v>NO</v>
      </c>
      <c r="Z639" s="30" t="str">
        <f>IF(SUM('Sales by Agent'!X639:Z639)&gt;0,"YES","NO")</f>
        <v>NO</v>
      </c>
      <c r="AA639" s="30" t="str">
        <f>IF(SUM('Sales by Agent'!Y639:AA639)&gt;0,"YES","NO")</f>
        <v>NO</v>
      </c>
      <c r="AB639" s="30" t="str">
        <f>IF(SUM('Sales by Agent'!Z639:AB639)&gt;0,"YES","NO")</f>
        <v>NO</v>
      </c>
      <c r="AC639" s="30" t="str">
        <f>IF(SUM('Sales by Agent'!AA639:AC639)&gt;0,"YES","NO")</f>
        <v>NO</v>
      </c>
      <c r="AD639" s="30" t="str">
        <f>IF(SUM('Sales by Agent'!AB639:AD639)&gt;0,"YES","NO")</f>
        <v>NO</v>
      </c>
      <c r="AE639" s="30" t="str">
        <f>IF(SUM('Sales by Agent'!AC639:AE639)&gt;0,"YES","NO")</f>
        <v>YES</v>
      </c>
      <c r="AF639" s="30" t="str">
        <f>IF(SUM('Sales by Agent'!AD639:AF639)&gt;0,"YES","NO")</f>
        <v>YES</v>
      </c>
      <c r="AG639" s="30" t="str">
        <f>IF(SUM('Sales by Agent'!AE639:AG639)&gt;0,"YES","NO")</f>
        <v>YES</v>
      </c>
      <c r="AH639" s="30" t="str">
        <f>IF(SUM('Sales by Agent'!AF639:AH639)&gt;0,"YES","NO")</f>
        <v>YES</v>
      </c>
      <c r="AI639" s="30" t="str">
        <f>IF(SUM('Sales by Agent'!AG639:AI639)&gt;0,"YES","NO")</f>
        <v>YES</v>
      </c>
      <c r="AJ639" s="30" t="str">
        <f>IF(SUM('Sales by Agent'!AH639:AJ639)&gt;0,"YES","NO")</f>
        <v>YES</v>
      </c>
      <c r="AK639" s="30" t="str">
        <f>IF(SUM('Sales by Agent'!AI639:AK639)&gt;0,"YES","NO")</f>
        <v>NO</v>
      </c>
      <c r="AL639" s="30" t="str">
        <f>IF(SUM('Sales by Agent'!AJ639:AL639)&gt;0,"YES","NO")</f>
        <v>NO</v>
      </c>
      <c r="AM639" s="30" t="str">
        <f>IF(SUM('Sales by Agent'!AK639:AM639)&gt;0,"YES","NO")</f>
        <v>YES</v>
      </c>
      <c r="AN639" s="30" t="str">
        <f>IF(SUM('Sales by Agent'!AL639:AN639)&gt;0,"YES","NO")</f>
        <v>YES</v>
      </c>
      <c r="AO639" s="30" t="str">
        <f>IF(SUM('Sales by Agent'!AM639:AO639)&gt;0,"YES","NO")</f>
        <v>YES</v>
      </c>
      <c r="AP639" s="30" t="str">
        <f>IF(SUM('Sales by Agent'!AN639:AP639)&gt;0,"YES","NO")</f>
        <v>NO</v>
      </c>
      <c r="AQ639" s="30" t="str">
        <f>IF(SUM('Sales by Agent'!AO639:AQ639)&gt;0,"YES","NO")</f>
        <v>YES</v>
      </c>
      <c r="AR639" s="30" t="str">
        <f>IF(SUM('Sales by Agent'!AP639:AR639)&gt;0,"YES","NO")</f>
        <v>YES</v>
      </c>
      <c r="AS639" s="30" t="str">
        <f>IF(SUM('Sales by Agent'!AQ639:AS639)&gt;0,"YES","NO")</f>
        <v>YES</v>
      </c>
      <c r="AT639" s="30" t="str">
        <f>IF(SUM('Sales by Agent'!AR639:AT639)&gt;0,"YES","NO")</f>
        <v>NO</v>
      </c>
      <c r="AU639" s="30" t="str">
        <f>IF(SUM('Sales by Agent'!AS639:AU639)&gt;0,"YES","NO")</f>
        <v>NO</v>
      </c>
      <c r="AV639" s="30" t="str">
        <f>IF(SUM('Sales by Agent'!AT639:AV639)&gt;0,"YES","NO")</f>
        <v>NO</v>
      </c>
      <c r="AW639" s="87"/>
      <c r="AX639" t="str">
        <f t="shared" si="101"/>
        <v>NO</v>
      </c>
      <c r="AY639" t="str">
        <f t="shared" si="102"/>
        <v>NO</v>
      </c>
      <c r="AZ639" t="str">
        <f t="shared" si="103"/>
        <v>NO</v>
      </c>
      <c r="BA639" t="str">
        <f t="shared" si="104"/>
        <v>NO</v>
      </c>
      <c r="BB639" t="str">
        <f t="shared" si="105"/>
        <v>NO</v>
      </c>
      <c r="BC639" t="str">
        <f t="shared" si="106"/>
        <v>NO</v>
      </c>
      <c r="BD639" t="str">
        <f t="shared" si="107"/>
        <v>NEW INACTIVE</v>
      </c>
      <c r="BE639" t="str">
        <f t="shared" si="108"/>
        <v>NO</v>
      </c>
      <c r="BF639" t="str">
        <f t="shared" si="109"/>
        <v>NO</v>
      </c>
      <c r="BG639" t="str">
        <f t="shared" si="110"/>
        <v>NO</v>
      </c>
      <c r="BH639" t="str">
        <f t="shared" si="100"/>
        <v>NO</v>
      </c>
    </row>
    <row r="640" spans="1:60">
      <c r="A640" s="564" t="s">
        <v>895</v>
      </c>
      <c r="B640" s="564" t="s">
        <v>2934</v>
      </c>
      <c r="C640" s="564" t="s">
        <v>775</v>
      </c>
      <c r="D640" s="564" t="s">
        <v>956</v>
      </c>
      <c r="E640" s="564" t="s">
        <v>1005</v>
      </c>
      <c r="F640" s="565">
        <v>81450</v>
      </c>
      <c r="G640" s="31"/>
      <c r="H640" s="31"/>
      <c r="I640" s="30" t="str">
        <f>IF(SUM('Sales by Agent'!G640:I640)&gt;0,"YES","NO")</f>
        <v>NO</v>
      </c>
      <c r="J640" s="30" t="str">
        <f>IF(SUM('Sales by Agent'!H640:J640)&gt;0,"YES","NO")</f>
        <v>NO</v>
      </c>
      <c r="K640" s="30" t="str">
        <f>IF(SUM('Sales by Agent'!I640:K640)&gt;0,"YES","NO")</f>
        <v>NO</v>
      </c>
      <c r="L640" s="30" t="str">
        <f>IF(SUM('Sales by Agent'!J640:L640)&gt;0,"YES","NO")</f>
        <v>NO</v>
      </c>
      <c r="M640" s="30" t="str">
        <f>IF(SUM('Sales by Agent'!K640:M640)&gt;0,"YES","NO")</f>
        <v>NO</v>
      </c>
      <c r="N640" s="30" t="str">
        <f>IF(SUM('Sales by Agent'!L640:N640)&gt;0,"YES","NO")</f>
        <v>NO</v>
      </c>
      <c r="O640" s="30" t="str">
        <f>IF(SUM('Sales by Agent'!M640:O640)&gt;0,"YES","NO")</f>
        <v>NO</v>
      </c>
      <c r="P640" s="30" t="str">
        <f>IF(SUM('Sales by Agent'!N640:P640)&gt;0,"YES","NO")</f>
        <v>NO</v>
      </c>
      <c r="Q640" s="30" t="str">
        <f>IF(SUM('Sales by Agent'!O640:Q640)&gt;0,"YES","NO")</f>
        <v>NO</v>
      </c>
      <c r="R640" s="30" t="str">
        <f>IF(SUM('Sales by Agent'!P640:R640)&gt;0,"YES","NO")</f>
        <v>NO</v>
      </c>
      <c r="S640" s="30" t="str">
        <f>IF(SUM('Sales by Agent'!Q640:S640)&gt;0,"YES","NO")</f>
        <v>NO</v>
      </c>
      <c r="T640" s="30" t="str">
        <f>IF(SUM('Sales by Agent'!R640:T640)&gt;0,"YES","NO")</f>
        <v>NO</v>
      </c>
      <c r="U640" s="30" t="str">
        <f>IF(SUM('Sales by Agent'!S640:U640)&gt;0,"YES","NO")</f>
        <v>NO</v>
      </c>
      <c r="V640" s="30" t="str">
        <f>IF(SUM('Sales by Agent'!T640:V640)&gt;0,"YES","NO")</f>
        <v>NO</v>
      </c>
      <c r="W640" s="30" t="str">
        <f>IF(SUM('Sales by Agent'!U640:W640)&gt;0,"YES","NO")</f>
        <v>NO</v>
      </c>
      <c r="X640" s="30" t="str">
        <f>IF(SUM('Sales by Agent'!V640:X640)&gt;0,"YES","NO")</f>
        <v>NO</v>
      </c>
      <c r="Y640" s="30" t="str">
        <f>IF(SUM('Sales by Agent'!W640:Y640)&gt;0,"YES","NO")</f>
        <v>NO</v>
      </c>
      <c r="Z640" s="30" t="str">
        <f>IF(SUM('Sales by Agent'!X640:Z640)&gt;0,"YES","NO")</f>
        <v>NO</v>
      </c>
      <c r="AA640" s="30" t="str">
        <f>IF(SUM('Sales by Agent'!Y640:AA640)&gt;0,"YES","NO")</f>
        <v>NO</v>
      </c>
      <c r="AB640" s="30" t="str">
        <f>IF(SUM('Sales by Agent'!Z640:AB640)&gt;0,"YES","NO")</f>
        <v>NO</v>
      </c>
      <c r="AC640" s="30" t="str">
        <f>IF(SUM('Sales by Agent'!AA640:AC640)&gt;0,"YES","NO")</f>
        <v>NO</v>
      </c>
      <c r="AD640" s="30" t="str">
        <f>IF(SUM('Sales by Agent'!AB640:AD640)&gt;0,"YES","NO")</f>
        <v>NO</v>
      </c>
      <c r="AE640" s="30" t="str">
        <f>IF(SUM('Sales by Agent'!AC640:AE640)&gt;0,"YES","NO")</f>
        <v>NO</v>
      </c>
      <c r="AF640" s="30" t="str">
        <f>IF(SUM('Sales by Agent'!AD640:AF640)&gt;0,"YES","NO")</f>
        <v>YES</v>
      </c>
      <c r="AG640" s="30" t="str">
        <f>IF(SUM('Sales by Agent'!AE640:AG640)&gt;0,"YES","NO")</f>
        <v>YES</v>
      </c>
      <c r="AH640" s="30" t="str">
        <f>IF(SUM('Sales by Agent'!AF640:AH640)&gt;0,"YES","NO")</f>
        <v>YES</v>
      </c>
      <c r="AI640" s="30" t="str">
        <f>IF(SUM('Sales by Agent'!AG640:AI640)&gt;0,"YES","NO")</f>
        <v>YES</v>
      </c>
      <c r="AJ640" s="30" t="str">
        <f>IF(SUM('Sales by Agent'!AH640:AJ640)&gt;0,"YES","NO")</f>
        <v>NO</v>
      </c>
      <c r="AK640" s="30" t="str">
        <f>IF(SUM('Sales by Agent'!AI640:AK640)&gt;0,"YES","NO")</f>
        <v>NO</v>
      </c>
      <c r="AL640" s="30" t="str">
        <f>IF(SUM('Sales by Agent'!AJ640:AL640)&gt;0,"YES","NO")</f>
        <v>NO</v>
      </c>
      <c r="AM640" s="30" t="str">
        <f>IF(SUM('Sales by Agent'!AK640:AM640)&gt;0,"YES","NO")</f>
        <v>NO</v>
      </c>
      <c r="AN640" s="30" t="str">
        <f>IF(SUM('Sales by Agent'!AL640:AN640)&gt;0,"YES","NO")</f>
        <v>NO</v>
      </c>
      <c r="AO640" s="30" t="str">
        <f>IF(SUM('Sales by Agent'!AM640:AO640)&gt;0,"YES","NO")</f>
        <v>NO</v>
      </c>
      <c r="AP640" s="30" t="str">
        <f>IF(SUM('Sales by Agent'!AN640:AP640)&gt;0,"YES","NO")</f>
        <v>NO</v>
      </c>
      <c r="AQ640" s="30" t="str">
        <f>IF(SUM('Sales by Agent'!AO640:AQ640)&gt;0,"YES","NO")</f>
        <v>NO</v>
      </c>
      <c r="AR640" s="30" t="str">
        <f>IF(SUM('Sales by Agent'!AP640:AR640)&gt;0,"YES","NO")</f>
        <v>NO</v>
      </c>
      <c r="AS640" s="30" t="str">
        <f>IF(SUM('Sales by Agent'!AQ640:AS640)&gt;0,"YES","NO")</f>
        <v>NO</v>
      </c>
      <c r="AT640" s="30" t="str">
        <f>IF(SUM('Sales by Agent'!AR640:AT640)&gt;0,"YES","NO")</f>
        <v>NO</v>
      </c>
      <c r="AU640" s="30" t="str">
        <f>IF(SUM('Sales by Agent'!AS640:AU640)&gt;0,"YES","NO")</f>
        <v>NO</v>
      </c>
      <c r="AV640" s="30" t="str">
        <f>IF(SUM('Sales by Agent'!AT640:AV640)&gt;0,"YES","NO")</f>
        <v>NO</v>
      </c>
      <c r="AW640" s="87"/>
      <c r="AX640" t="str">
        <f t="shared" si="101"/>
        <v>NO</v>
      </c>
      <c r="AY640" t="str">
        <f t="shared" si="102"/>
        <v>NO</v>
      </c>
      <c r="AZ640" t="str">
        <f t="shared" si="103"/>
        <v>NO</v>
      </c>
      <c r="BA640" t="str">
        <f t="shared" si="104"/>
        <v>NO</v>
      </c>
      <c r="BB640" t="str">
        <f t="shared" si="105"/>
        <v>NO</v>
      </c>
      <c r="BC640" t="str">
        <f t="shared" si="106"/>
        <v>NEW INACTIVE</v>
      </c>
      <c r="BD640" t="str">
        <f t="shared" si="107"/>
        <v>NO</v>
      </c>
      <c r="BE640" t="str">
        <f t="shared" si="108"/>
        <v>NO</v>
      </c>
      <c r="BF640" t="str">
        <f t="shared" si="109"/>
        <v>NO</v>
      </c>
      <c r="BG640" t="str">
        <f t="shared" si="110"/>
        <v>NO</v>
      </c>
      <c r="BH640" t="str">
        <f t="shared" si="100"/>
        <v>NO</v>
      </c>
    </row>
    <row r="641" spans="1:60">
      <c r="A641" s="564" t="s">
        <v>899</v>
      </c>
      <c r="B641" s="564" t="s">
        <v>2935</v>
      </c>
      <c r="C641" s="564" t="s">
        <v>775</v>
      </c>
      <c r="D641" s="564" t="s">
        <v>956</v>
      </c>
      <c r="E641" s="564" t="s">
        <v>1005</v>
      </c>
      <c r="F641" s="565">
        <v>175750</v>
      </c>
      <c r="G641" s="88"/>
      <c r="H641" s="88"/>
      <c r="I641" s="30" t="str">
        <f>IF(SUM('Sales by Agent'!G641:I641)&gt;0,"YES","NO")</f>
        <v>NO</v>
      </c>
      <c r="J641" s="30" t="str">
        <f>IF(SUM('Sales by Agent'!H641:J641)&gt;0,"YES","NO")</f>
        <v>NO</v>
      </c>
      <c r="K641" s="30" t="str">
        <f>IF(SUM('Sales by Agent'!I641:K641)&gt;0,"YES","NO")</f>
        <v>NO</v>
      </c>
      <c r="L641" s="30" t="str">
        <f>IF(SUM('Sales by Agent'!J641:L641)&gt;0,"YES","NO")</f>
        <v>NO</v>
      </c>
      <c r="M641" s="30" t="str">
        <f>IF(SUM('Sales by Agent'!K641:M641)&gt;0,"YES","NO")</f>
        <v>NO</v>
      </c>
      <c r="N641" s="30" t="str">
        <f>IF(SUM('Sales by Agent'!L641:N641)&gt;0,"YES","NO")</f>
        <v>NO</v>
      </c>
      <c r="O641" s="30" t="str">
        <f>IF(SUM('Sales by Agent'!M641:O641)&gt;0,"YES","NO")</f>
        <v>NO</v>
      </c>
      <c r="P641" s="30" t="str">
        <f>IF(SUM('Sales by Agent'!N641:P641)&gt;0,"YES","NO")</f>
        <v>NO</v>
      </c>
      <c r="Q641" s="30" t="str">
        <f>IF(SUM('Sales by Agent'!O641:Q641)&gt;0,"YES","NO")</f>
        <v>NO</v>
      </c>
      <c r="R641" s="30" t="str">
        <f>IF(SUM('Sales by Agent'!P641:R641)&gt;0,"YES","NO")</f>
        <v>NO</v>
      </c>
      <c r="S641" s="30" t="str">
        <f>IF(SUM('Sales by Agent'!Q641:S641)&gt;0,"YES","NO")</f>
        <v>NO</v>
      </c>
      <c r="T641" s="30" t="str">
        <f>IF(SUM('Sales by Agent'!R641:T641)&gt;0,"YES","NO")</f>
        <v>NO</v>
      </c>
      <c r="U641" s="30" t="str">
        <f>IF(SUM('Sales by Agent'!S641:U641)&gt;0,"YES","NO")</f>
        <v>NO</v>
      </c>
      <c r="V641" s="30" t="str">
        <f>IF(SUM('Sales by Agent'!T641:V641)&gt;0,"YES","NO")</f>
        <v>NO</v>
      </c>
      <c r="W641" s="30" t="str">
        <f>IF(SUM('Sales by Agent'!U641:W641)&gt;0,"YES","NO")</f>
        <v>NO</v>
      </c>
      <c r="X641" s="30" t="str">
        <f>IF(SUM('Sales by Agent'!V641:X641)&gt;0,"YES","NO")</f>
        <v>NO</v>
      </c>
      <c r="Y641" s="30" t="str">
        <f>IF(SUM('Sales by Agent'!W641:Y641)&gt;0,"YES","NO")</f>
        <v>NO</v>
      </c>
      <c r="Z641" s="30" t="str">
        <f>IF(SUM('Sales by Agent'!X641:Z641)&gt;0,"YES","NO")</f>
        <v>NO</v>
      </c>
      <c r="AA641" s="30" t="str">
        <f>IF(SUM('Sales by Agent'!Y641:AA641)&gt;0,"YES","NO")</f>
        <v>NO</v>
      </c>
      <c r="AB641" s="30" t="str">
        <f>IF(SUM('Sales by Agent'!Z641:AB641)&gt;0,"YES","NO")</f>
        <v>NO</v>
      </c>
      <c r="AC641" s="30" t="str">
        <f>IF(SUM('Sales by Agent'!AA641:AC641)&gt;0,"YES","NO")</f>
        <v>NO</v>
      </c>
      <c r="AD641" s="30" t="str">
        <f>IF(SUM('Sales by Agent'!AB641:AD641)&gt;0,"YES","NO")</f>
        <v>NO</v>
      </c>
      <c r="AE641" s="30" t="str">
        <f>IF(SUM('Sales by Agent'!AC641:AE641)&gt;0,"YES","NO")</f>
        <v>NO</v>
      </c>
      <c r="AF641" s="30" t="str">
        <f>IF(SUM('Sales by Agent'!AD641:AF641)&gt;0,"YES","NO")</f>
        <v>NO</v>
      </c>
      <c r="AG641" s="30" t="str">
        <f>IF(SUM('Sales by Agent'!AE641:AG641)&gt;0,"YES","NO")</f>
        <v>YES</v>
      </c>
      <c r="AH641" s="30" t="str">
        <f>IF(SUM('Sales by Agent'!AF641:AH641)&gt;0,"YES","NO")</f>
        <v>YES</v>
      </c>
      <c r="AI641" s="30" t="str">
        <f>IF(SUM('Sales by Agent'!AG641:AI641)&gt;0,"YES","NO")</f>
        <v>YES</v>
      </c>
      <c r="AJ641" s="30" t="str">
        <f>IF(SUM('Sales by Agent'!AH641:AJ641)&gt;0,"YES","NO")</f>
        <v>YES</v>
      </c>
      <c r="AK641" s="30" t="str">
        <f>IF(SUM('Sales by Agent'!AI641:AK641)&gt;0,"YES","NO")</f>
        <v>YES</v>
      </c>
      <c r="AL641" s="30" t="str">
        <f>IF(SUM('Sales by Agent'!AJ641:AL641)&gt;0,"YES","NO")</f>
        <v>YES</v>
      </c>
      <c r="AM641" s="30" t="str">
        <f>IF(SUM('Sales by Agent'!AK641:AM641)&gt;0,"YES","NO")</f>
        <v>YES</v>
      </c>
      <c r="AN641" s="30" t="str">
        <f>IF(SUM('Sales by Agent'!AL641:AN641)&gt;0,"YES","NO")</f>
        <v>YES</v>
      </c>
      <c r="AO641" s="30" t="str">
        <f>IF(SUM('Sales by Agent'!AM641:AO641)&gt;0,"YES","NO")</f>
        <v>YES</v>
      </c>
      <c r="AP641" s="30" t="str">
        <f>IF(SUM('Sales by Agent'!AN641:AP641)&gt;0,"YES","NO")</f>
        <v>NO</v>
      </c>
      <c r="AQ641" s="30" t="str">
        <f>IF(SUM('Sales by Agent'!AO641:AQ641)&gt;0,"YES","NO")</f>
        <v>NO</v>
      </c>
      <c r="AR641" s="30" t="str">
        <f>IF(SUM('Sales by Agent'!AP641:AR641)&gt;0,"YES","NO")</f>
        <v>YES</v>
      </c>
      <c r="AS641" s="30" t="str">
        <f>IF(SUM('Sales by Agent'!AQ641:AS641)&gt;0,"YES","NO")</f>
        <v>YES</v>
      </c>
      <c r="AT641" s="30" t="str">
        <f>IF(SUM('Sales by Agent'!AR641:AT641)&gt;0,"YES","NO")</f>
        <v>YES</v>
      </c>
      <c r="AU641" s="30" t="str">
        <f>IF(SUM('Sales by Agent'!AS641:AU641)&gt;0,"YES","NO")</f>
        <v>NO</v>
      </c>
      <c r="AV641" s="30" t="str">
        <f>IF(SUM('Sales by Agent'!AT641:AV641)&gt;0,"YES","NO")</f>
        <v>NO</v>
      </c>
      <c r="AW641" s="87"/>
      <c r="AX641" t="str">
        <f t="shared" si="101"/>
        <v>NO</v>
      </c>
      <c r="AY641" t="str">
        <f t="shared" si="102"/>
        <v>NO</v>
      </c>
      <c r="AZ641" t="str">
        <f t="shared" si="103"/>
        <v>NO</v>
      </c>
      <c r="BA641" t="str">
        <f t="shared" si="104"/>
        <v>NO</v>
      </c>
      <c r="BB641" t="str">
        <f t="shared" si="105"/>
        <v>NO</v>
      </c>
      <c r="BC641" t="str">
        <f t="shared" si="106"/>
        <v>NO</v>
      </c>
      <c r="BD641" t="str">
        <f t="shared" si="107"/>
        <v>NO</v>
      </c>
      <c r="BE641" t="str">
        <f t="shared" si="108"/>
        <v>NO</v>
      </c>
      <c r="BF641" t="str">
        <f t="shared" si="109"/>
        <v>NO</v>
      </c>
      <c r="BG641" t="str">
        <f t="shared" si="110"/>
        <v>NO</v>
      </c>
      <c r="BH641" t="str">
        <f t="shared" si="100"/>
        <v>NO</v>
      </c>
    </row>
    <row r="642" spans="1:60">
      <c r="A642" s="564" t="s">
        <v>907</v>
      </c>
      <c r="B642" s="564" t="s">
        <v>2936</v>
      </c>
      <c r="C642" s="564" t="s">
        <v>775</v>
      </c>
      <c r="D642" s="564" t="s">
        <v>956</v>
      </c>
      <c r="E642" s="564" t="s">
        <v>1005</v>
      </c>
      <c r="F642" s="565">
        <v>102000</v>
      </c>
      <c r="G642" s="88"/>
      <c r="H642" s="88"/>
      <c r="I642" s="30" t="str">
        <f>IF(SUM('Sales by Agent'!G642:I642)&gt;0,"YES","NO")</f>
        <v>NO</v>
      </c>
      <c r="J642" s="30" t="str">
        <f>IF(SUM('Sales by Agent'!H642:J642)&gt;0,"YES","NO")</f>
        <v>NO</v>
      </c>
      <c r="K642" s="30" t="str">
        <f>IF(SUM('Sales by Agent'!I642:K642)&gt;0,"YES","NO")</f>
        <v>NO</v>
      </c>
      <c r="L642" s="30" t="str">
        <f>IF(SUM('Sales by Agent'!J642:L642)&gt;0,"YES","NO")</f>
        <v>NO</v>
      </c>
      <c r="M642" s="30" t="str">
        <f>IF(SUM('Sales by Agent'!K642:M642)&gt;0,"YES","NO")</f>
        <v>NO</v>
      </c>
      <c r="N642" s="30" t="str">
        <f>IF(SUM('Sales by Agent'!L642:N642)&gt;0,"YES","NO")</f>
        <v>NO</v>
      </c>
      <c r="O642" s="30" t="str">
        <f>IF(SUM('Sales by Agent'!M642:O642)&gt;0,"YES","NO")</f>
        <v>NO</v>
      </c>
      <c r="P642" s="30" t="str">
        <f>IF(SUM('Sales by Agent'!N642:P642)&gt;0,"YES","NO")</f>
        <v>NO</v>
      </c>
      <c r="Q642" s="30" t="str">
        <f>IF(SUM('Sales by Agent'!O642:Q642)&gt;0,"YES","NO")</f>
        <v>NO</v>
      </c>
      <c r="R642" s="30" t="str">
        <f>IF(SUM('Sales by Agent'!P642:R642)&gt;0,"YES","NO")</f>
        <v>NO</v>
      </c>
      <c r="S642" s="30" t="str">
        <f>IF(SUM('Sales by Agent'!Q642:S642)&gt;0,"YES","NO")</f>
        <v>NO</v>
      </c>
      <c r="T642" s="30" t="str">
        <f>IF(SUM('Sales by Agent'!R642:T642)&gt;0,"YES","NO")</f>
        <v>NO</v>
      </c>
      <c r="U642" s="30" t="str">
        <f>IF(SUM('Sales by Agent'!S642:U642)&gt;0,"YES","NO")</f>
        <v>NO</v>
      </c>
      <c r="V642" s="30" t="str">
        <f>IF(SUM('Sales by Agent'!T642:V642)&gt;0,"YES","NO")</f>
        <v>NO</v>
      </c>
      <c r="W642" s="30" t="str">
        <f>IF(SUM('Sales by Agent'!U642:W642)&gt;0,"YES","NO")</f>
        <v>NO</v>
      </c>
      <c r="X642" s="30" t="str">
        <f>IF(SUM('Sales by Agent'!V642:X642)&gt;0,"YES","NO")</f>
        <v>NO</v>
      </c>
      <c r="Y642" s="30" t="str">
        <f>IF(SUM('Sales by Agent'!W642:Y642)&gt;0,"YES","NO")</f>
        <v>NO</v>
      </c>
      <c r="Z642" s="30" t="str">
        <f>IF(SUM('Sales by Agent'!X642:Z642)&gt;0,"YES","NO")</f>
        <v>NO</v>
      </c>
      <c r="AA642" s="30" t="str">
        <f>IF(SUM('Sales by Agent'!Y642:AA642)&gt;0,"YES","NO")</f>
        <v>NO</v>
      </c>
      <c r="AB642" s="30" t="str">
        <f>IF(SUM('Sales by Agent'!Z642:AB642)&gt;0,"YES","NO")</f>
        <v>NO</v>
      </c>
      <c r="AC642" s="30" t="str">
        <f>IF(SUM('Sales by Agent'!AA642:AC642)&gt;0,"YES","NO")</f>
        <v>NO</v>
      </c>
      <c r="AD642" s="30" t="str">
        <f>IF(SUM('Sales by Agent'!AB642:AD642)&gt;0,"YES","NO")</f>
        <v>NO</v>
      </c>
      <c r="AE642" s="30" t="str">
        <f>IF(SUM('Sales by Agent'!AC642:AE642)&gt;0,"YES","NO")</f>
        <v>NO</v>
      </c>
      <c r="AF642" s="30" t="str">
        <f>IF(SUM('Sales by Agent'!AD642:AF642)&gt;0,"YES","NO")</f>
        <v>NO</v>
      </c>
      <c r="AG642" s="30" t="str">
        <f>IF(SUM('Sales by Agent'!AE642:AG642)&gt;0,"YES","NO")</f>
        <v>YES</v>
      </c>
      <c r="AH642" s="30" t="str">
        <f>IF(SUM('Sales by Agent'!AF642:AH642)&gt;0,"YES","NO")</f>
        <v>YES</v>
      </c>
      <c r="AI642" s="30" t="str">
        <f>IF(SUM('Sales by Agent'!AG642:AI642)&gt;0,"YES","NO")</f>
        <v>YES</v>
      </c>
      <c r="AJ642" s="30" t="str">
        <f>IF(SUM('Sales by Agent'!AH642:AJ642)&gt;0,"YES","NO")</f>
        <v>YES</v>
      </c>
      <c r="AK642" s="30" t="str">
        <f>IF(SUM('Sales by Agent'!AI642:AK642)&gt;0,"YES","NO")</f>
        <v>NO</v>
      </c>
      <c r="AL642" s="30" t="str">
        <f>IF(SUM('Sales by Agent'!AJ642:AL642)&gt;0,"YES","NO")</f>
        <v>NO</v>
      </c>
      <c r="AM642" s="30" t="str">
        <f>IF(SUM('Sales by Agent'!AK642:AM642)&gt;0,"YES","NO")</f>
        <v>NO</v>
      </c>
      <c r="AN642" s="30" t="str">
        <f>IF(SUM('Sales by Agent'!AL642:AN642)&gt;0,"YES","NO")</f>
        <v>NO</v>
      </c>
      <c r="AO642" s="30" t="str">
        <f>IF(SUM('Sales by Agent'!AM642:AO642)&gt;0,"YES","NO")</f>
        <v>NO</v>
      </c>
      <c r="AP642" s="30" t="str">
        <f>IF(SUM('Sales by Agent'!AN642:AP642)&gt;0,"YES","NO")</f>
        <v>NO</v>
      </c>
      <c r="AQ642" s="30" t="str">
        <f>IF(SUM('Sales by Agent'!AO642:AQ642)&gt;0,"YES","NO")</f>
        <v>NO</v>
      </c>
      <c r="AR642" s="30" t="str">
        <f>IF(SUM('Sales by Agent'!AP642:AR642)&gt;0,"YES","NO")</f>
        <v>NO</v>
      </c>
      <c r="AS642" s="30" t="str">
        <f>IF(SUM('Sales by Agent'!AQ642:AS642)&gt;0,"YES","NO")</f>
        <v>NO</v>
      </c>
      <c r="AT642" s="30" t="str">
        <f>IF(SUM('Sales by Agent'!AR642:AT642)&gt;0,"YES","NO")</f>
        <v>NO</v>
      </c>
      <c r="AU642" s="30" t="str">
        <f>IF(SUM('Sales by Agent'!AS642:AU642)&gt;0,"YES","NO")</f>
        <v>NO</v>
      </c>
      <c r="AV642" s="30" t="str">
        <f>IF(SUM('Sales by Agent'!AT642:AV642)&gt;0,"YES","NO")</f>
        <v>NO</v>
      </c>
      <c r="AW642" s="87"/>
      <c r="AX642" t="str">
        <f t="shared" si="101"/>
        <v>NO</v>
      </c>
      <c r="AY642" t="str">
        <f t="shared" si="102"/>
        <v>NO</v>
      </c>
      <c r="AZ642" t="str">
        <f t="shared" si="103"/>
        <v>NO</v>
      </c>
      <c r="BA642" t="str">
        <f t="shared" si="104"/>
        <v>NO</v>
      </c>
      <c r="BB642" t="str">
        <f t="shared" si="105"/>
        <v>NO</v>
      </c>
      <c r="BC642" t="str">
        <f t="shared" si="106"/>
        <v>NO</v>
      </c>
      <c r="BD642" t="str">
        <f t="shared" si="107"/>
        <v>NEW INACTIVE</v>
      </c>
      <c r="BE642" t="str">
        <f t="shared" si="108"/>
        <v>NO</v>
      </c>
      <c r="BF642" t="str">
        <f t="shared" si="109"/>
        <v>NO</v>
      </c>
      <c r="BG642" t="str">
        <f t="shared" si="110"/>
        <v>NO</v>
      </c>
      <c r="BH642" t="str">
        <f t="shared" ref="BH642:BH705" si="111">IF(AND(AN642="YES",AO642="NO"),"NEW INACTIVE","NO")</f>
        <v>NO</v>
      </c>
    </row>
    <row r="643" spans="1:60">
      <c r="A643" s="564" t="s">
        <v>869</v>
      </c>
      <c r="B643" s="564" t="s">
        <v>2937</v>
      </c>
      <c r="C643" s="564" t="s">
        <v>775</v>
      </c>
      <c r="D643" s="564" t="s">
        <v>956</v>
      </c>
      <c r="E643" s="564" t="s">
        <v>1005</v>
      </c>
      <c r="F643" s="565">
        <v>799905</v>
      </c>
      <c r="G643" s="88"/>
      <c r="H643" s="88"/>
      <c r="I643" s="30" t="str">
        <f>IF(SUM('Sales by Agent'!G643:I643)&gt;0,"YES","NO")</f>
        <v>NO</v>
      </c>
      <c r="J643" s="30" t="str">
        <f>IF(SUM('Sales by Agent'!H643:J643)&gt;0,"YES","NO")</f>
        <v>NO</v>
      </c>
      <c r="K643" s="30" t="str">
        <f>IF(SUM('Sales by Agent'!I643:K643)&gt;0,"YES","NO")</f>
        <v>NO</v>
      </c>
      <c r="L643" s="30" t="str">
        <f>IF(SUM('Sales by Agent'!J643:L643)&gt;0,"YES","NO")</f>
        <v>NO</v>
      </c>
      <c r="M643" s="30" t="str">
        <f>IF(SUM('Sales by Agent'!K643:M643)&gt;0,"YES","NO")</f>
        <v>NO</v>
      </c>
      <c r="N643" s="30" t="str">
        <f>IF(SUM('Sales by Agent'!L643:N643)&gt;0,"YES","NO")</f>
        <v>NO</v>
      </c>
      <c r="O643" s="30" t="str">
        <f>IF(SUM('Sales by Agent'!M643:O643)&gt;0,"YES","NO")</f>
        <v>NO</v>
      </c>
      <c r="P643" s="30" t="str">
        <f>IF(SUM('Sales by Agent'!N643:P643)&gt;0,"YES","NO")</f>
        <v>NO</v>
      </c>
      <c r="Q643" s="30" t="str">
        <f>IF(SUM('Sales by Agent'!O643:Q643)&gt;0,"YES","NO")</f>
        <v>NO</v>
      </c>
      <c r="R643" s="30" t="str">
        <f>IF(SUM('Sales by Agent'!P643:R643)&gt;0,"YES","NO")</f>
        <v>NO</v>
      </c>
      <c r="S643" s="30" t="str">
        <f>IF(SUM('Sales by Agent'!Q643:S643)&gt;0,"YES","NO")</f>
        <v>NO</v>
      </c>
      <c r="T643" s="30" t="str">
        <f>IF(SUM('Sales by Agent'!R643:T643)&gt;0,"YES","NO")</f>
        <v>NO</v>
      </c>
      <c r="U643" s="30" t="str">
        <f>IF(SUM('Sales by Agent'!S643:U643)&gt;0,"YES","NO")</f>
        <v>NO</v>
      </c>
      <c r="V643" s="30" t="str">
        <f>IF(SUM('Sales by Agent'!T643:V643)&gt;0,"YES","NO")</f>
        <v>NO</v>
      </c>
      <c r="W643" s="30" t="str">
        <f>IF(SUM('Sales by Agent'!U643:W643)&gt;0,"YES","NO")</f>
        <v>NO</v>
      </c>
      <c r="X643" s="30" t="str">
        <f>IF(SUM('Sales by Agent'!V643:X643)&gt;0,"YES","NO")</f>
        <v>NO</v>
      </c>
      <c r="Y643" s="30" t="str">
        <f>IF(SUM('Sales by Agent'!W643:Y643)&gt;0,"YES","NO")</f>
        <v>NO</v>
      </c>
      <c r="Z643" s="30" t="str">
        <f>IF(SUM('Sales by Agent'!X643:Z643)&gt;0,"YES","NO")</f>
        <v>NO</v>
      </c>
      <c r="AA643" s="30" t="str">
        <f>IF(SUM('Sales by Agent'!Y643:AA643)&gt;0,"YES","NO")</f>
        <v>NO</v>
      </c>
      <c r="AB643" s="30" t="str">
        <f>IF(SUM('Sales by Agent'!Z643:AB643)&gt;0,"YES","NO")</f>
        <v>NO</v>
      </c>
      <c r="AC643" s="30" t="str">
        <f>IF(SUM('Sales by Agent'!AA643:AC643)&gt;0,"YES","NO")</f>
        <v>NO</v>
      </c>
      <c r="AD643" s="30" t="str">
        <f>IF(SUM('Sales by Agent'!AB643:AD643)&gt;0,"YES","NO")</f>
        <v>YES</v>
      </c>
      <c r="AE643" s="30" t="str">
        <f>IF(SUM('Sales by Agent'!AC643:AE643)&gt;0,"YES","NO")</f>
        <v>YES</v>
      </c>
      <c r="AF643" s="30" t="str">
        <f>IF(SUM('Sales by Agent'!AD643:AF643)&gt;0,"YES","NO")</f>
        <v>YES</v>
      </c>
      <c r="AG643" s="30" t="str">
        <f>IF(SUM('Sales by Agent'!AE643:AG643)&gt;0,"YES","NO")</f>
        <v>YES</v>
      </c>
      <c r="AH643" s="30" t="str">
        <f>IF(SUM('Sales by Agent'!AF643:AH643)&gt;0,"YES","NO")</f>
        <v>YES</v>
      </c>
      <c r="AI643" s="30" t="str">
        <f>IF(SUM('Sales by Agent'!AG643:AI643)&gt;0,"YES","NO")</f>
        <v>YES</v>
      </c>
      <c r="AJ643" s="30" t="str">
        <f>IF(SUM('Sales by Agent'!AH643:AJ643)&gt;0,"YES","NO")</f>
        <v>YES</v>
      </c>
      <c r="AK643" s="30" t="str">
        <f>IF(SUM('Sales by Agent'!AI643:AK643)&gt;0,"YES","NO")</f>
        <v>YES</v>
      </c>
      <c r="AL643" s="30" t="str">
        <f>IF(SUM('Sales by Agent'!AJ643:AL643)&gt;0,"YES","NO")</f>
        <v>YES</v>
      </c>
      <c r="AM643" s="30" t="str">
        <f>IF(SUM('Sales by Agent'!AK643:AM643)&gt;0,"YES","NO")</f>
        <v>YES</v>
      </c>
      <c r="AN643" s="30" t="str">
        <f>IF(SUM('Sales by Agent'!AL643:AN643)&gt;0,"YES","NO")</f>
        <v>YES</v>
      </c>
      <c r="AO643" s="30" t="str">
        <f>IF(SUM('Sales by Agent'!AM643:AO643)&gt;0,"YES","NO")</f>
        <v>YES</v>
      </c>
      <c r="AP643" s="30" t="str">
        <f>IF(SUM('Sales by Agent'!AN643:AP643)&gt;0,"YES","NO")</f>
        <v>YES</v>
      </c>
      <c r="AQ643" s="30" t="str">
        <f>IF(SUM('Sales by Agent'!AO643:AQ643)&gt;0,"YES","NO")</f>
        <v>YES</v>
      </c>
      <c r="AR643" s="30" t="str">
        <f>IF(SUM('Sales by Agent'!AP643:AR643)&gt;0,"YES","NO")</f>
        <v>YES</v>
      </c>
      <c r="AS643" s="30" t="str">
        <f>IF(SUM('Sales by Agent'!AQ643:AS643)&gt;0,"YES","NO")</f>
        <v>YES</v>
      </c>
      <c r="AT643" s="30" t="str">
        <f>IF(SUM('Sales by Agent'!AR643:AT643)&gt;0,"YES","NO")</f>
        <v>YES</v>
      </c>
      <c r="AU643" s="30" t="str">
        <f>IF(SUM('Sales by Agent'!AS643:AU643)&gt;0,"YES","NO")</f>
        <v>YES</v>
      </c>
      <c r="AV643" s="30" t="str">
        <f>IF(SUM('Sales by Agent'!AT643:AV643)&gt;0,"YES","NO")</f>
        <v>YES</v>
      </c>
      <c r="AW643" s="87"/>
      <c r="AX643" t="str">
        <f t="shared" ref="AX643:AX706" si="112">IF(AND(AD643="YES",AE643="NO"),"NEW INACTIVE","NO")</f>
        <v>NO</v>
      </c>
      <c r="AY643" t="str">
        <f t="shared" ref="AY643:AY706" si="113">IF(AND(AE643="YES",AF643="NO"),"NEW INACTIVE","NO")</f>
        <v>NO</v>
      </c>
      <c r="AZ643" t="str">
        <f t="shared" ref="AZ643:AZ706" si="114">IF(AND(AF643="YES",AG643="NO"),"NEW INACTIVE","NO")</f>
        <v>NO</v>
      </c>
      <c r="BA643" t="str">
        <f t="shared" ref="BA643:BA706" si="115">IF(AND(AG643="YES",AH643="NO"),"NEW INACTIVE","NO")</f>
        <v>NO</v>
      </c>
      <c r="BB643" t="str">
        <f t="shared" ref="BB643:BB706" si="116">IF(AND(AH643="YES",AI643="NO"),"NEW INACTIVE","NO")</f>
        <v>NO</v>
      </c>
      <c r="BC643" t="str">
        <f t="shared" ref="BC643:BC706" si="117">IF(AND(AI643="YES",AJ643="NO"),"NEW INACTIVE","NO")</f>
        <v>NO</v>
      </c>
      <c r="BD643" t="str">
        <f t="shared" ref="BD643:BD706" si="118">IF(AND(AJ643="YES",AK643="NO"),"NEW INACTIVE","NO")</f>
        <v>NO</v>
      </c>
      <c r="BE643" t="str">
        <f t="shared" ref="BE643:BE706" si="119">IF(AND(AK643="YES",AL643="NO"),"NEW INACTIVE","NO")</f>
        <v>NO</v>
      </c>
      <c r="BF643" t="str">
        <f t="shared" ref="BF643:BF706" si="120">IF(AND(AL643="YES",AM643="NO"),"NEW INACTIVE","NO")</f>
        <v>NO</v>
      </c>
      <c r="BG643" t="str">
        <f t="shared" ref="BG643:BG706" si="121">IF(AND(AM643="YES",AN643="NO"),"NEW INACTIVE","NO")</f>
        <v>NO</v>
      </c>
      <c r="BH643" t="str">
        <f t="shared" si="111"/>
        <v>NO</v>
      </c>
    </row>
    <row r="644" spans="1:60">
      <c r="A644" s="564" t="s">
        <v>965</v>
      </c>
      <c r="B644" s="564" t="s">
        <v>2938</v>
      </c>
      <c r="C644" s="564" t="s">
        <v>775</v>
      </c>
      <c r="D644" s="564" t="s">
        <v>956</v>
      </c>
      <c r="E644" s="564" t="s">
        <v>1005</v>
      </c>
      <c r="F644" s="565">
        <v>208750</v>
      </c>
      <c r="G644" s="88"/>
      <c r="H644" s="88"/>
      <c r="I644" s="30" t="str">
        <f>IF(SUM('Sales by Agent'!G644:I644)&gt;0,"YES","NO")</f>
        <v>NO</v>
      </c>
      <c r="J644" s="30" t="str">
        <f>IF(SUM('Sales by Agent'!H644:J644)&gt;0,"YES","NO")</f>
        <v>NO</v>
      </c>
      <c r="K644" s="30" t="str">
        <f>IF(SUM('Sales by Agent'!I644:K644)&gt;0,"YES","NO")</f>
        <v>NO</v>
      </c>
      <c r="L644" s="30" t="str">
        <f>IF(SUM('Sales by Agent'!J644:L644)&gt;0,"YES","NO")</f>
        <v>NO</v>
      </c>
      <c r="M644" s="30" t="str">
        <f>IF(SUM('Sales by Agent'!K644:M644)&gt;0,"YES","NO")</f>
        <v>NO</v>
      </c>
      <c r="N644" s="30" t="str">
        <f>IF(SUM('Sales by Agent'!L644:N644)&gt;0,"YES","NO")</f>
        <v>NO</v>
      </c>
      <c r="O644" s="30" t="str">
        <f>IF(SUM('Sales by Agent'!M644:O644)&gt;0,"YES","NO")</f>
        <v>NO</v>
      </c>
      <c r="P644" s="30" t="str">
        <f>IF(SUM('Sales by Agent'!N644:P644)&gt;0,"YES","NO")</f>
        <v>NO</v>
      </c>
      <c r="Q644" s="30" t="str">
        <f>IF(SUM('Sales by Agent'!O644:Q644)&gt;0,"YES","NO")</f>
        <v>NO</v>
      </c>
      <c r="R644" s="30" t="str">
        <f>IF(SUM('Sales by Agent'!P644:R644)&gt;0,"YES","NO")</f>
        <v>NO</v>
      </c>
      <c r="S644" s="30" t="str">
        <f>IF(SUM('Sales by Agent'!Q644:S644)&gt;0,"YES","NO")</f>
        <v>NO</v>
      </c>
      <c r="T644" s="30" t="str">
        <f>IF(SUM('Sales by Agent'!R644:T644)&gt;0,"YES","NO")</f>
        <v>NO</v>
      </c>
      <c r="U644" s="30" t="str">
        <f>IF(SUM('Sales by Agent'!S644:U644)&gt;0,"YES","NO")</f>
        <v>NO</v>
      </c>
      <c r="V644" s="30" t="str">
        <f>IF(SUM('Sales by Agent'!T644:V644)&gt;0,"YES","NO")</f>
        <v>NO</v>
      </c>
      <c r="W644" s="30" t="str">
        <f>IF(SUM('Sales by Agent'!U644:W644)&gt;0,"YES","NO")</f>
        <v>NO</v>
      </c>
      <c r="X644" s="30" t="str">
        <f>IF(SUM('Sales by Agent'!V644:X644)&gt;0,"YES","NO")</f>
        <v>NO</v>
      </c>
      <c r="Y644" s="30" t="str">
        <f>IF(SUM('Sales by Agent'!W644:Y644)&gt;0,"YES","NO")</f>
        <v>NO</v>
      </c>
      <c r="Z644" s="30" t="str">
        <f>IF(SUM('Sales by Agent'!X644:Z644)&gt;0,"YES","NO")</f>
        <v>NO</v>
      </c>
      <c r="AA644" s="30" t="str">
        <f>IF(SUM('Sales by Agent'!Y644:AA644)&gt;0,"YES","NO")</f>
        <v>NO</v>
      </c>
      <c r="AB644" s="30" t="str">
        <f>IF(SUM('Sales by Agent'!Z644:AB644)&gt;0,"YES","NO")</f>
        <v>NO</v>
      </c>
      <c r="AC644" s="30" t="str">
        <f>IF(SUM('Sales by Agent'!AA644:AC644)&gt;0,"YES","NO")</f>
        <v>NO</v>
      </c>
      <c r="AD644" s="30" t="str">
        <f>IF(SUM('Sales by Agent'!AB644:AD644)&gt;0,"YES","NO")</f>
        <v>NO</v>
      </c>
      <c r="AE644" s="30" t="str">
        <f>IF(SUM('Sales by Agent'!AC644:AE644)&gt;0,"YES","NO")</f>
        <v>NO</v>
      </c>
      <c r="AF644" s="30" t="str">
        <f>IF(SUM('Sales by Agent'!AD644:AF644)&gt;0,"YES","NO")</f>
        <v>NO</v>
      </c>
      <c r="AG644" s="30" t="str">
        <f>IF(SUM('Sales by Agent'!AE644:AG644)&gt;0,"YES","NO")</f>
        <v>NO</v>
      </c>
      <c r="AH644" s="30" t="str">
        <f>IF(SUM('Sales by Agent'!AF644:AH644)&gt;0,"YES","NO")</f>
        <v>YES</v>
      </c>
      <c r="AI644" s="30" t="str">
        <f>IF(SUM('Sales by Agent'!AG644:AI644)&gt;0,"YES","NO")</f>
        <v>YES</v>
      </c>
      <c r="AJ644" s="30" t="str">
        <f>IF(SUM('Sales by Agent'!AH644:AJ644)&gt;0,"YES","NO")</f>
        <v>YES</v>
      </c>
      <c r="AK644" s="30" t="str">
        <f>IF(SUM('Sales by Agent'!AI644:AK644)&gt;0,"YES","NO")</f>
        <v>NO</v>
      </c>
      <c r="AL644" s="30" t="str">
        <f>IF(SUM('Sales by Agent'!AJ644:AL644)&gt;0,"YES","NO")</f>
        <v>NO</v>
      </c>
      <c r="AM644" s="30" t="str">
        <f>IF(SUM('Sales by Agent'!AK644:AM644)&gt;0,"YES","NO")</f>
        <v>NO</v>
      </c>
      <c r="AN644" s="30" t="str">
        <f>IF(SUM('Sales by Agent'!AL644:AN644)&gt;0,"YES","NO")</f>
        <v>NO</v>
      </c>
      <c r="AO644" s="30" t="str">
        <f>IF(SUM('Sales by Agent'!AM644:AO644)&gt;0,"YES","NO")</f>
        <v>NO</v>
      </c>
      <c r="AP644" s="30" t="str">
        <f>IF(SUM('Sales by Agent'!AN644:AP644)&gt;0,"YES","NO")</f>
        <v>NO</v>
      </c>
      <c r="AQ644" s="30" t="str">
        <f>IF(SUM('Sales by Agent'!AO644:AQ644)&gt;0,"YES","NO")</f>
        <v>YES</v>
      </c>
      <c r="AR644" s="30" t="str">
        <f>IF(SUM('Sales by Agent'!AP644:AR644)&gt;0,"YES","NO")</f>
        <v>YES</v>
      </c>
      <c r="AS644" s="30" t="str">
        <f>IF(SUM('Sales by Agent'!AQ644:AS644)&gt;0,"YES","NO")</f>
        <v>YES</v>
      </c>
      <c r="AT644" s="30" t="str">
        <f>IF(SUM('Sales by Agent'!AR644:AT644)&gt;0,"YES","NO")</f>
        <v>YES</v>
      </c>
      <c r="AU644" s="30" t="str">
        <f>IF(SUM('Sales by Agent'!AS644:AU644)&gt;0,"YES","NO")</f>
        <v>YES</v>
      </c>
      <c r="AV644" s="30" t="str">
        <f>IF(SUM('Sales by Agent'!AT644:AV644)&gt;0,"YES","NO")</f>
        <v>YES</v>
      </c>
      <c r="AW644" s="87"/>
      <c r="AX644" t="str">
        <f t="shared" si="112"/>
        <v>NO</v>
      </c>
      <c r="AY644" t="str">
        <f t="shared" si="113"/>
        <v>NO</v>
      </c>
      <c r="AZ644" t="str">
        <f t="shared" si="114"/>
        <v>NO</v>
      </c>
      <c r="BA644" t="str">
        <f t="shared" si="115"/>
        <v>NO</v>
      </c>
      <c r="BB644" t="str">
        <f t="shared" si="116"/>
        <v>NO</v>
      </c>
      <c r="BC644" t="str">
        <f t="shared" si="117"/>
        <v>NO</v>
      </c>
      <c r="BD644" t="str">
        <f t="shared" si="118"/>
        <v>NEW INACTIVE</v>
      </c>
      <c r="BE644" t="str">
        <f t="shared" si="119"/>
        <v>NO</v>
      </c>
      <c r="BF644" t="str">
        <f t="shared" si="120"/>
        <v>NO</v>
      </c>
      <c r="BG644" t="str">
        <f t="shared" si="121"/>
        <v>NO</v>
      </c>
      <c r="BH644" t="str">
        <f t="shared" si="111"/>
        <v>NO</v>
      </c>
    </row>
    <row r="645" spans="1:60">
      <c r="A645" s="564" t="s">
        <v>1539</v>
      </c>
      <c r="B645" s="564" t="s">
        <v>2939</v>
      </c>
      <c r="C645" s="564" t="s">
        <v>775</v>
      </c>
      <c r="D645" s="564" t="s">
        <v>956</v>
      </c>
      <c r="E645" s="564" t="s">
        <v>1005</v>
      </c>
      <c r="F645" s="565">
        <v>881100</v>
      </c>
      <c r="G645" s="31"/>
      <c r="H645" s="31"/>
      <c r="I645" s="30" t="str">
        <f>IF(SUM('Sales by Agent'!G645:I645)&gt;0,"YES","NO")</f>
        <v>NO</v>
      </c>
      <c r="J645" s="30" t="str">
        <f>IF(SUM('Sales by Agent'!H645:J645)&gt;0,"YES","NO")</f>
        <v>NO</v>
      </c>
      <c r="K645" s="30" t="str">
        <f>IF(SUM('Sales by Agent'!I645:K645)&gt;0,"YES","NO")</f>
        <v>NO</v>
      </c>
      <c r="L645" s="30" t="str">
        <f>IF(SUM('Sales by Agent'!J645:L645)&gt;0,"YES","NO")</f>
        <v>NO</v>
      </c>
      <c r="M645" s="30" t="str">
        <f>IF(SUM('Sales by Agent'!K645:M645)&gt;0,"YES","NO")</f>
        <v>NO</v>
      </c>
      <c r="N645" s="30" t="str">
        <f>IF(SUM('Sales by Agent'!L645:N645)&gt;0,"YES","NO")</f>
        <v>NO</v>
      </c>
      <c r="O645" s="30" t="str">
        <f>IF(SUM('Sales by Agent'!M645:O645)&gt;0,"YES","NO")</f>
        <v>NO</v>
      </c>
      <c r="P645" s="30" t="str">
        <f>IF(SUM('Sales by Agent'!N645:P645)&gt;0,"YES","NO")</f>
        <v>NO</v>
      </c>
      <c r="Q645" s="30" t="str">
        <f>IF(SUM('Sales by Agent'!O645:Q645)&gt;0,"YES","NO")</f>
        <v>NO</v>
      </c>
      <c r="R645" s="30" t="str">
        <f>IF(SUM('Sales by Agent'!P645:R645)&gt;0,"YES","NO")</f>
        <v>NO</v>
      </c>
      <c r="S645" s="30" t="str">
        <f>IF(SUM('Sales by Agent'!Q645:S645)&gt;0,"YES","NO")</f>
        <v>NO</v>
      </c>
      <c r="T645" s="30" t="str">
        <f>IF(SUM('Sales by Agent'!R645:T645)&gt;0,"YES","NO")</f>
        <v>NO</v>
      </c>
      <c r="U645" s="30" t="str">
        <f>IF(SUM('Sales by Agent'!S645:U645)&gt;0,"YES","NO")</f>
        <v>NO</v>
      </c>
      <c r="V645" s="30" t="str">
        <f>IF(SUM('Sales by Agent'!T645:V645)&gt;0,"YES","NO")</f>
        <v>NO</v>
      </c>
      <c r="W645" s="30" t="str">
        <f>IF(SUM('Sales by Agent'!U645:W645)&gt;0,"YES","NO")</f>
        <v>NO</v>
      </c>
      <c r="X645" s="30" t="str">
        <f>IF(SUM('Sales by Agent'!V645:X645)&gt;0,"YES","NO")</f>
        <v>NO</v>
      </c>
      <c r="Y645" s="30" t="str">
        <f>IF(SUM('Sales by Agent'!W645:Y645)&gt;0,"YES","NO")</f>
        <v>NO</v>
      </c>
      <c r="Z645" s="30" t="str">
        <f>IF(SUM('Sales by Agent'!X645:Z645)&gt;0,"YES","NO")</f>
        <v>NO</v>
      </c>
      <c r="AA645" s="30" t="str">
        <f>IF(SUM('Sales by Agent'!Y645:AA645)&gt;0,"YES","NO")</f>
        <v>NO</v>
      </c>
      <c r="AB645" s="30" t="str">
        <f>IF(SUM('Sales by Agent'!Z645:AB645)&gt;0,"YES","NO")</f>
        <v>NO</v>
      </c>
      <c r="AC645" s="30" t="str">
        <f>IF(SUM('Sales by Agent'!AA645:AC645)&gt;0,"YES","NO")</f>
        <v>NO</v>
      </c>
      <c r="AD645" s="30" t="str">
        <f>IF(SUM('Sales by Agent'!AB645:AD645)&gt;0,"YES","NO")</f>
        <v>YES</v>
      </c>
      <c r="AE645" s="30" t="str">
        <f>IF(SUM('Sales by Agent'!AC645:AE645)&gt;0,"YES","NO")</f>
        <v>YES</v>
      </c>
      <c r="AF645" s="30" t="str">
        <f>IF(SUM('Sales by Agent'!AD645:AF645)&gt;0,"YES","NO")</f>
        <v>YES</v>
      </c>
      <c r="AG645" s="30" t="str">
        <f>IF(SUM('Sales by Agent'!AE645:AG645)&gt;0,"YES","NO")</f>
        <v>YES</v>
      </c>
      <c r="AH645" s="30" t="str">
        <f>IF(SUM('Sales by Agent'!AF645:AH645)&gt;0,"YES","NO")</f>
        <v>YES</v>
      </c>
      <c r="AI645" s="30" t="str">
        <f>IF(SUM('Sales by Agent'!AG645:AI645)&gt;0,"YES","NO")</f>
        <v>YES</v>
      </c>
      <c r="AJ645" s="30" t="str">
        <f>IF(SUM('Sales by Agent'!AH645:AJ645)&gt;0,"YES","NO")</f>
        <v>YES</v>
      </c>
      <c r="AK645" s="30" t="str">
        <f>IF(SUM('Sales by Agent'!AI645:AK645)&gt;0,"YES","NO")</f>
        <v>YES</v>
      </c>
      <c r="AL645" s="30" t="str">
        <f>IF(SUM('Sales by Agent'!AJ645:AL645)&gt;0,"YES","NO")</f>
        <v>YES</v>
      </c>
      <c r="AM645" s="30" t="str">
        <f>IF(SUM('Sales by Agent'!AK645:AM645)&gt;0,"YES","NO")</f>
        <v>YES</v>
      </c>
      <c r="AN645" s="30" t="str">
        <f>IF(SUM('Sales by Agent'!AL645:AN645)&gt;0,"YES","NO")</f>
        <v>YES</v>
      </c>
      <c r="AO645" s="30" t="str">
        <f>IF(SUM('Sales by Agent'!AM645:AO645)&gt;0,"YES","NO")</f>
        <v>YES</v>
      </c>
      <c r="AP645" s="30" t="str">
        <f>IF(SUM('Sales by Agent'!AN645:AP645)&gt;0,"YES","NO")</f>
        <v>YES</v>
      </c>
      <c r="AQ645" s="30" t="str">
        <f>IF(SUM('Sales by Agent'!AO645:AQ645)&gt;0,"YES","NO")</f>
        <v>YES</v>
      </c>
      <c r="AR645" s="30" t="str">
        <f>IF(SUM('Sales by Agent'!AP645:AR645)&gt;0,"YES","NO")</f>
        <v>YES</v>
      </c>
      <c r="AS645" s="30" t="str">
        <f>IF(SUM('Sales by Agent'!AQ645:AS645)&gt;0,"YES","NO")</f>
        <v>YES</v>
      </c>
      <c r="AT645" s="30" t="str">
        <f>IF(SUM('Sales by Agent'!AR645:AT645)&gt;0,"YES","NO")</f>
        <v>YES</v>
      </c>
      <c r="AU645" s="30" t="str">
        <f>IF(SUM('Sales by Agent'!AS645:AU645)&gt;0,"YES","NO")</f>
        <v>YES</v>
      </c>
      <c r="AV645" s="30" t="str">
        <f>IF(SUM('Sales by Agent'!AT645:AV645)&gt;0,"YES","NO")</f>
        <v>YES</v>
      </c>
      <c r="AW645" s="87"/>
      <c r="AX645" t="str">
        <f t="shared" si="112"/>
        <v>NO</v>
      </c>
      <c r="AY645" t="str">
        <f t="shared" si="113"/>
        <v>NO</v>
      </c>
      <c r="AZ645" t="str">
        <f t="shared" si="114"/>
        <v>NO</v>
      </c>
      <c r="BA645" t="str">
        <f t="shared" si="115"/>
        <v>NO</v>
      </c>
      <c r="BB645" t="str">
        <f t="shared" si="116"/>
        <v>NO</v>
      </c>
      <c r="BC645" t="str">
        <f t="shared" si="117"/>
        <v>NO</v>
      </c>
      <c r="BD645" t="str">
        <f t="shared" si="118"/>
        <v>NO</v>
      </c>
      <c r="BE645" t="str">
        <f t="shared" si="119"/>
        <v>NO</v>
      </c>
      <c r="BF645" t="str">
        <f t="shared" si="120"/>
        <v>NO</v>
      </c>
      <c r="BG645" t="str">
        <f t="shared" si="121"/>
        <v>NO</v>
      </c>
      <c r="BH645" t="str">
        <f t="shared" si="111"/>
        <v>NO</v>
      </c>
    </row>
    <row r="646" spans="1:60">
      <c r="A646" s="564" t="s">
        <v>904</v>
      </c>
      <c r="B646" s="564" t="s">
        <v>2940</v>
      </c>
      <c r="C646" s="564" t="s">
        <v>775</v>
      </c>
      <c r="D646" s="564" t="s">
        <v>956</v>
      </c>
      <c r="E646" s="564" t="s">
        <v>1005</v>
      </c>
      <c r="F646" s="565">
        <v>448400</v>
      </c>
      <c r="G646" s="88"/>
      <c r="H646" s="88"/>
      <c r="I646" s="30" t="str">
        <f>IF(SUM('Sales by Agent'!G646:I646)&gt;0,"YES","NO")</f>
        <v>NO</v>
      </c>
      <c r="J646" s="30" t="str">
        <f>IF(SUM('Sales by Agent'!H646:J646)&gt;0,"YES","NO")</f>
        <v>NO</v>
      </c>
      <c r="K646" s="30" t="str">
        <f>IF(SUM('Sales by Agent'!I646:K646)&gt;0,"YES","NO")</f>
        <v>NO</v>
      </c>
      <c r="L646" s="30" t="str">
        <f>IF(SUM('Sales by Agent'!J646:L646)&gt;0,"YES","NO")</f>
        <v>NO</v>
      </c>
      <c r="M646" s="30" t="str">
        <f>IF(SUM('Sales by Agent'!K646:M646)&gt;0,"YES","NO")</f>
        <v>NO</v>
      </c>
      <c r="N646" s="30" t="str">
        <f>IF(SUM('Sales by Agent'!L646:N646)&gt;0,"YES","NO")</f>
        <v>NO</v>
      </c>
      <c r="O646" s="30" t="str">
        <f>IF(SUM('Sales by Agent'!M646:O646)&gt;0,"YES","NO")</f>
        <v>NO</v>
      </c>
      <c r="P646" s="30" t="str">
        <f>IF(SUM('Sales by Agent'!N646:P646)&gt;0,"YES","NO")</f>
        <v>NO</v>
      </c>
      <c r="Q646" s="30" t="str">
        <f>IF(SUM('Sales by Agent'!O646:Q646)&gt;0,"YES","NO")</f>
        <v>NO</v>
      </c>
      <c r="R646" s="30" t="str">
        <f>IF(SUM('Sales by Agent'!P646:R646)&gt;0,"YES","NO")</f>
        <v>NO</v>
      </c>
      <c r="S646" s="30" t="str">
        <f>IF(SUM('Sales by Agent'!Q646:S646)&gt;0,"YES","NO")</f>
        <v>NO</v>
      </c>
      <c r="T646" s="30" t="str">
        <f>IF(SUM('Sales by Agent'!R646:T646)&gt;0,"YES","NO")</f>
        <v>NO</v>
      </c>
      <c r="U646" s="30" t="str">
        <f>IF(SUM('Sales by Agent'!S646:U646)&gt;0,"YES","NO")</f>
        <v>NO</v>
      </c>
      <c r="V646" s="30" t="str">
        <f>IF(SUM('Sales by Agent'!T646:V646)&gt;0,"YES","NO")</f>
        <v>NO</v>
      </c>
      <c r="W646" s="30" t="str">
        <f>IF(SUM('Sales by Agent'!U646:W646)&gt;0,"YES","NO")</f>
        <v>NO</v>
      </c>
      <c r="X646" s="30" t="str">
        <f>IF(SUM('Sales by Agent'!V646:X646)&gt;0,"YES","NO")</f>
        <v>NO</v>
      </c>
      <c r="Y646" s="30" t="str">
        <f>IF(SUM('Sales by Agent'!W646:Y646)&gt;0,"YES","NO")</f>
        <v>NO</v>
      </c>
      <c r="Z646" s="30" t="str">
        <f>IF(SUM('Sales by Agent'!X646:Z646)&gt;0,"YES","NO")</f>
        <v>NO</v>
      </c>
      <c r="AA646" s="30" t="str">
        <f>IF(SUM('Sales by Agent'!Y646:AA646)&gt;0,"YES","NO")</f>
        <v>NO</v>
      </c>
      <c r="AB646" s="30" t="str">
        <f>IF(SUM('Sales by Agent'!Z646:AB646)&gt;0,"YES","NO")</f>
        <v>NO</v>
      </c>
      <c r="AC646" s="30" t="str">
        <f>IF(SUM('Sales by Agent'!AA646:AC646)&gt;0,"YES","NO")</f>
        <v>NO</v>
      </c>
      <c r="AD646" s="30" t="str">
        <f>IF(SUM('Sales by Agent'!AB646:AD646)&gt;0,"YES","NO")</f>
        <v>YES</v>
      </c>
      <c r="AE646" s="30" t="str">
        <f>IF(SUM('Sales by Agent'!AC646:AE646)&gt;0,"YES","NO")</f>
        <v>YES</v>
      </c>
      <c r="AF646" s="30" t="str">
        <f>IF(SUM('Sales by Agent'!AD646:AF646)&gt;0,"YES","NO")</f>
        <v>YES</v>
      </c>
      <c r="AG646" s="30" t="str">
        <f>IF(SUM('Sales by Agent'!AE646:AG646)&gt;0,"YES","NO")</f>
        <v>YES</v>
      </c>
      <c r="AH646" s="30" t="str">
        <f>IF(SUM('Sales by Agent'!AF646:AH646)&gt;0,"YES","NO")</f>
        <v>YES</v>
      </c>
      <c r="AI646" s="30" t="str">
        <f>IF(SUM('Sales by Agent'!AG646:AI646)&gt;0,"YES","NO")</f>
        <v>YES</v>
      </c>
      <c r="AJ646" s="30" t="str">
        <f>IF(SUM('Sales by Agent'!AH646:AJ646)&gt;0,"YES","NO")</f>
        <v>YES</v>
      </c>
      <c r="AK646" s="30" t="str">
        <f>IF(SUM('Sales by Agent'!AI646:AK646)&gt;0,"YES","NO")</f>
        <v>YES</v>
      </c>
      <c r="AL646" s="30" t="str">
        <f>IF(SUM('Sales by Agent'!AJ646:AL646)&gt;0,"YES","NO")</f>
        <v>YES</v>
      </c>
      <c r="AM646" s="30" t="str">
        <f>IF(SUM('Sales by Agent'!AK646:AM646)&gt;0,"YES","NO")</f>
        <v>NO</v>
      </c>
      <c r="AN646" s="30" t="str">
        <f>IF(SUM('Sales by Agent'!AL646:AN646)&gt;0,"YES","NO")</f>
        <v>NO</v>
      </c>
      <c r="AO646" s="30" t="str">
        <f>IF(SUM('Sales by Agent'!AM646:AO646)&gt;0,"YES","NO")</f>
        <v>NO</v>
      </c>
      <c r="AP646" s="30" t="str">
        <f>IF(SUM('Sales by Agent'!AN646:AP646)&gt;0,"YES","NO")</f>
        <v>NO</v>
      </c>
      <c r="AQ646" s="30" t="str">
        <f>IF(SUM('Sales by Agent'!AO646:AQ646)&gt;0,"YES","NO")</f>
        <v>NO</v>
      </c>
      <c r="AR646" s="30" t="str">
        <f>IF(SUM('Sales by Agent'!AP646:AR646)&gt;0,"YES","NO")</f>
        <v>YES</v>
      </c>
      <c r="AS646" s="30" t="str">
        <f>IF(SUM('Sales by Agent'!AQ646:AS646)&gt;0,"YES","NO")</f>
        <v>YES</v>
      </c>
      <c r="AT646" s="30" t="str">
        <f>IF(SUM('Sales by Agent'!AR646:AT646)&gt;0,"YES","NO")</f>
        <v>YES</v>
      </c>
      <c r="AU646" s="30" t="str">
        <f>IF(SUM('Sales by Agent'!AS646:AU646)&gt;0,"YES","NO")</f>
        <v>YES</v>
      </c>
      <c r="AV646" s="30" t="str">
        <f>IF(SUM('Sales by Agent'!AT646:AV646)&gt;0,"YES","NO")</f>
        <v>YES</v>
      </c>
      <c r="AW646" s="87"/>
      <c r="AX646" t="str">
        <f t="shared" si="112"/>
        <v>NO</v>
      </c>
      <c r="AY646" t="str">
        <f t="shared" si="113"/>
        <v>NO</v>
      </c>
      <c r="AZ646" t="str">
        <f t="shared" si="114"/>
        <v>NO</v>
      </c>
      <c r="BA646" t="str">
        <f t="shared" si="115"/>
        <v>NO</v>
      </c>
      <c r="BB646" t="str">
        <f t="shared" si="116"/>
        <v>NO</v>
      </c>
      <c r="BC646" t="str">
        <f t="shared" si="117"/>
        <v>NO</v>
      </c>
      <c r="BD646" t="str">
        <f t="shared" si="118"/>
        <v>NO</v>
      </c>
      <c r="BE646" t="str">
        <f t="shared" si="119"/>
        <v>NO</v>
      </c>
      <c r="BF646" t="str">
        <f t="shared" si="120"/>
        <v>NEW INACTIVE</v>
      </c>
      <c r="BG646" t="str">
        <f t="shared" si="121"/>
        <v>NO</v>
      </c>
      <c r="BH646" t="str">
        <f t="shared" si="111"/>
        <v>NO</v>
      </c>
    </row>
    <row r="647" spans="1:60">
      <c r="A647" s="564" t="s">
        <v>1261</v>
      </c>
      <c r="B647" s="564" t="s">
        <v>2941</v>
      </c>
      <c r="C647" s="564" t="s">
        <v>775</v>
      </c>
      <c r="D647" s="564" t="s">
        <v>956</v>
      </c>
      <c r="E647" s="564" t="s">
        <v>1005</v>
      </c>
      <c r="F647" s="565">
        <v>154100</v>
      </c>
      <c r="G647" s="87"/>
      <c r="H647" s="31"/>
      <c r="I647" s="30" t="str">
        <f>IF(SUM('Sales by Agent'!G647:I647)&gt;0,"YES","NO")</f>
        <v>NO</v>
      </c>
      <c r="J647" s="30" t="str">
        <f>IF(SUM('Sales by Agent'!H647:J647)&gt;0,"YES","NO")</f>
        <v>NO</v>
      </c>
      <c r="K647" s="30" t="str">
        <f>IF(SUM('Sales by Agent'!I647:K647)&gt;0,"YES","NO")</f>
        <v>NO</v>
      </c>
      <c r="L647" s="30" t="str">
        <f>IF(SUM('Sales by Agent'!J647:L647)&gt;0,"YES","NO")</f>
        <v>NO</v>
      </c>
      <c r="M647" s="30" t="str">
        <f>IF(SUM('Sales by Agent'!K647:M647)&gt;0,"YES","NO")</f>
        <v>NO</v>
      </c>
      <c r="N647" s="30" t="str">
        <f>IF(SUM('Sales by Agent'!L647:N647)&gt;0,"YES","NO")</f>
        <v>NO</v>
      </c>
      <c r="O647" s="30" t="str">
        <f>IF(SUM('Sales by Agent'!M647:O647)&gt;0,"YES","NO")</f>
        <v>NO</v>
      </c>
      <c r="P647" s="30" t="str">
        <f>IF(SUM('Sales by Agent'!N647:P647)&gt;0,"YES","NO")</f>
        <v>NO</v>
      </c>
      <c r="Q647" s="30" t="str">
        <f>IF(SUM('Sales by Agent'!O647:Q647)&gt;0,"YES","NO")</f>
        <v>NO</v>
      </c>
      <c r="R647" s="30" t="str">
        <f>IF(SUM('Sales by Agent'!P647:R647)&gt;0,"YES","NO")</f>
        <v>NO</v>
      </c>
      <c r="S647" s="30" t="str">
        <f>IF(SUM('Sales by Agent'!Q647:S647)&gt;0,"YES","NO")</f>
        <v>NO</v>
      </c>
      <c r="T647" s="30" t="str">
        <f>IF(SUM('Sales by Agent'!R647:T647)&gt;0,"YES","NO")</f>
        <v>NO</v>
      </c>
      <c r="U647" s="30" t="str">
        <f>IF(SUM('Sales by Agent'!S647:U647)&gt;0,"YES","NO")</f>
        <v>NO</v>
      </c>
      <c r="V647" s="30" t="str">
        <f>IF(SUM('Sales by Agent'!T647:V647)&gt;0,"YES","NO")</f>
        <v>NO</v>
      </c>
      <c r="W647" s="30" t="str">
        <f>IF(SUM('Sales by Agent'!U647:W647)&gt;0,"YES","NO")</f>
        <v>NO</v>
      </c>
      <c r="X647" s="30" t="str">
        <f>IF(SUM('Sales by Agent'!V647:X647)&gt;0,"YES","NO")</f>
        <v>NO</v>
      </c>
      <c r="Y647" s="30" t="str">
        <f>IF(SUM('Sales by Agent'!W647:Y647)&gt;0,"YES","NO")</f>
        <v>NO</v>
      </c>
      <c r="Z647" s="30" t="str">
        <f>IF(SUM('Sales by Agent'!X647:Z647)&gt;0,"YES","NO")</f>
        <v>NO</v>
      </c>
      <c r="AA647" s="30" t="str">
        <f>IF(SUM('Sales by Agent'!Y647:AA647)&gt;0,"YES","NO")</f>
        <v>NO</v>
      </c>
      <c r="AB647" s="30" t="str">
        <f>IF(SUM('Sales by Agent'!Z647:AB647)&gt;0,"YES","NO")</f>
        <v>NO</v>
      </c>
      <c r="AC647" s="30" t="str">
        <f>IF(SUM('Sales by Agent'!AA647:AC647)&gt;0,"YES","NO")</f>
        <v>NO</v>
      </c>
      <c r="AD647" s="30" t="str">
        <f>IF(SUM('Sales by Agent'!AB647:AD647)&gt;0,"YES","NO")</f>
        <v>NO</v>
      </c>
      <c r="AE647" s="30" t="str">
        <f>IF(SUM('Sales by Agent'!AC647:AE647)&gt;0,"YES","NO")</f>
        <v>NO</v>
      </c>
      <c r="AF647" s="30" t="str">
        <f>IF(SUM('Sales by Agent'!AD647:AF647)&gt;0,"YES","NO")</f>
        <v>NO</v>
      </c>
      <c r="AG647" s="30" t="str">
        <f>IF(SUM('Sales by Agent'!AE647:AG647)&gt;0,"YES","NO")</f>
        <v>NO</v>
      </c>
      <c r="AH647" s="30" t="str">
        <f>IF(SUM('Sales by Agent'!AF647:AH647)&gt;0,"YES","NO")</f>
        <v>NO</v>
      </c>
      <c r="AI647" s="30" t="str">
        <f>IF(SUM('Sales by Agent'!AG647:AI647)&gt;0,"YES","NO")</f>
        <v>NO</v>
      </c>
      <c r="AJ647" s="30" t="str">
        <f>IF(SUM('Sales by Agent'!AH647:AJ647)&gt;0,"YES","NO")</f>
        <v>NO</v>
      </c>
      <c r="AK647" s="30" t="str">
        <f>IF(SUM('Sales by Agent'!AI647:AK647)&gt;0,"YES","NO")</f>
        <v>YES</v>
      </c>
      <c r="AL647" s="30" t="str">
        <f>IF(SUM('Sales by Agent'!AJ647:AL647)&gt;0,"YES","NO")</f>
        <v>YES</v>
      </c>
      <c r="AM647" s="30" t="str">
        <f>IF(SUM('Sales by Agent'!AK647:AM647)&gt;0,"YES","NO")</f>
        <v>YES</v>
      </c>
      <c r="AN647" s="30" t="str">
        <f>IF(SUM('Sales by Agent'!AL647:AN647)&gt;0,"YES","NO")</f>
        <v>NO</v>
      </c>
      <c r="AO647" s="30" t="str">
        <f>IF(SUM('Sales by Agent'!AM647:AO647)&gt;0,"YES","NO")</f>
        <v>NO</v>
      </c>
      <c r="AP647" s="30" t="str">
        <f>IF(SUM('Sales by Agent'!AN647:AP647)&gt;0,"YES","NO")</f>
        <v>NO</v>
      </c>
      <c r="AQ647" s="30" t="str">
        <f>IF(SUM('Sales by Agent'!AO647:AQ647)&gt;0,"YES","NO")</f>
        <v>NO</v>
      </c>
      <c r="AR647" s="30" t="str">
        <f>IF(SUM('Sales by Agent'!AP647:AR647)&gt;0,"YES","NO")</f>
        <v>NO</v>
      </c>
      <c r="AS647" s="30" t="str">
        <f>IF(SUM('Sales by Agent'!AQ647:AS647)&gt;0,"YES","NO")</f>
        <v>NO</v>
      </c>
      <c r="AT647" s="30" t="str">
        <f>IF(SUM('Sales by Agent'!AR647:AT647)&gt;0,"YES","NO")</f>
        <v>YES</v>
      </c>
      <c r="AU647" s="30" t="str">
        <f>IF(SUM('Sales by Agent'!AS647:AU647)&gt;0,"YES","NO")</f>
        <v>YES</v>
      </c>
      <c r="AV647" s="30" t="str">
        <f>IF(SUM('Sales by Agent'!AT647:AV647)&gt;0,"YES","NO")</f>
        <v>YES</v>
      </c>
      <c r="AW647" s="87"/>
      <c r="AX647" t="str">
        <f t="shared" si="112"/>
        <v>NO</v>
      </c>
      <c r="AY647" t="str">
        <f t="shared" si="113"/>
        <v>NO</v>
      </c>
      <c r="AZ647" t="str">
        <f t="shared" si="114"/>
        <v>NO</v>
      </c>
      <c r="BA647" t="str">
        <f t="shared" si="115"/>
        <v>NO</v>
      </c>
      <c r="BB647" t="str">
        <f t="shared" si="116"/>
        <v>NO</v>
      </c>
      <c r="BC647" t="str">
        <f t="shared" si="117"/>
        <v>NO</v>
      </c>
      <c r="BD647" t="str">
        <f t="shared" si="118"/>
        <v>NO</v>
      </c>
      <c r="BE647" t="str">
        <f t="shared" si="119"/>
        <v>NO</v>
      </c>
      <c r="BF647" t="str">
        <f t="shared" si="120"/>
        <v>NO</v>
      </c>
      <c r="BG647" t="str">
        <f t="shared" si="121"/>
        <v>NEW INACTIVE</v>
      </c>
      <c r="BH647" t="str">
        <f t="shared" si="111"/>
        <v>NO</v>
      </c>
    </row>
    <row r="648" spans="1:60">
      <c r="A648" s="564" t="s">
        <v>966</v>
      </c>
      <c r="B648" s="564" t="s">
        <v>2942</v>
      </c>
      <c r="C648" s="564" t="s">
        <v>775</v>
      </c>
      <c r="D648" s="564" t="s">
        <v>956</v>
      </c>
      <c r="E648" s="564" t="s">
        <v>1005</v>
      </c>
      <c r="F648" s="565">
        <v>34600</v>
      </c>
      <c r="G648" s="86"/>
      <c r="H648" s="86"/>
      <c r="I648" s="30" t="str">
        <f>IF(SUM('Sales by Agent'!G648:I648)&gt;0,"YES","NO")</f>
        <v>NO</v>
      </c>
      <c r="J648" s="30" t="str">
        <f>IF(SUM('Sales by Agent'!H648:J648)&gt;0,"YES","NO")</f>
        <v>NO</v>
      </c>
      <c r="K648" s="30" t="str">
        <f>IF(SUM('Sales by Agent'!I648:K648)&gt;0,"YES","NO")</f>
        <v>NO</v>
      </c>
      <c r="L648" s="30" t="str">
        <f>IF(SUM('Sales by Agent'!J648:L648)&gt;0,"YES","NO")</f>
        <v>NO</v>
      </c>
      <c r="M648" s="30" t="str">
        <f>IF(SUM('Sales by Agent'!K648:M648)&gt;0,"YES","NO")</f>
        <v>NO</v>
      </c>
      <c r="N648" s="30" t="str">
        <f>IF(SUM('Sales by Agent'!L648:N648)&gt;0,"YES","NO")</f>
        <v>NO</v>
      </c>
      <c r="O648" s="30" t="str">
        <f>IF(SUM('Sales by Agent'!M648:O648)&gt;0,"YES","NO")</f>
        <v>NO</v>
      </c>
      <c r="P648" s="30" t="str">
        <f>IF(SUM('Sales by Agent'!N648:P648)&gt;0,"YES","NO")</f>
        <v>NO</v>
      </c>
      <c r="Q648" s="30" t="str">
        <f>IF(SUM('Sales by Agent'!O648:Q648)&gt;0,"YES","NO")</f>
        <v>NO</v>
      </c>
      <c r="R648" s="30" t="str">
        <f>IF(SUM('Sales by Agent'!P648:R648)&gt;0,"YES","NO")</f>
        <v>NO</v>
      </c>
      <c r="S648" s="30" t="str">
        <f>IF(SUM('Sales by Agent'!Q648:S648)&gt;0,"YES","NO")</f>
        <v>NO</v>
      </c>
      <c r="T648" s="30" t="str">
        <f>IF(SUM('Sales by Agent'!R648:T648)&gt;0,"YES","NO")</f>
        <v>NO</v>
      </c>
      <c r="U648" s="30" t="str">
        <f>IF(SUM('Sales by Agent'!S648:U648)&gt;0,"YES","NO")</f>
        <v>NO</v>
      </c>
      <c r="V648" s="30" t="str">
        <f>IF(SUM('Sales by Agent'!T648:V648)&gt;0,"YES","NO")</f>
        <v>NO</v>
      </c>
      <c r="W648" s="30" t="str">
        <f>IF(SUM('Sales by Agent'!U648:W648)&gt;0,"YES","NO")</f>
        <v>NO</v>
      </c>
      <c r="X648" s="30" t="str">
        <f>IF(SUM('Sales by Agent'!V648:X648)&gt;0,"YES","NO")</f>
        <v>NO</v>
      </c>
      <c r="Y648" s="30" t="str">
        <f>IF(SUM('Sales by Agent'!W648:Y648)&gt;0,"YES","NO")</f>
        <v>NO</v>
      </c>
      <c r="Z648" s="30" t="str">
        <f>IF(SUM('Sales by Agent'!X648:Z648)&gt;0,"YES","NO")</f>
        <v>NO</v>
      </c>
      <c r="AA648" s="30" t="str">
        <f>IF(SUM('Sales by Agent'!Y648:AA648)&gt;0,"YES","NO")</f>
        <v>NO</v>
      </c>
      <c r="AB648" s="30" t="str">
        <f>IF(SUM('Sales by Agent'!Z648:AB648)&gt;0,"YES","NO")</f>
        <v>NO</v>
      </c>
      <c r="AC648" s="30" t="str">
        <f>IF(SUM('Sales by Agent'!AA648:AC648)&gt;0,"YES","NO")</f>
        <v>NO</v>
      </c>
      <c r="AD648" s="30" t="str">
        <f>IF(SUM('Sales by Agent'!AB648:AD648)&gt;0,"YES","NO")</f>
        <v>NO</v>
      </c>
      <c r="AE648" s="30" t="str">
        <f>IF(SUM('Sales by Agent'!AC648:AE648)&gt;0,"YES","NO")</f>
        <v>NO</v>
      </c>
      <c r="AF648" s="30" t="str">
        <f>IF(SUM('Sales by Agent'!AD648:AF648)&gt;0,"YES","NO")</f>
        <v>NO</v>
      </c>
      <c r="AG648" s="30" t="str">
        <f>IF(SUM('Sales by Agent'!AE648:AG648)&gt;0,"YES","NO")</f>
        <v>NO</v>
      </c>
      <c r="AH648" s="30" t="str">
        <f>IF(SUM('Sales by Agent'!AF648:AH648)&gt;0,"YES","NO")</f>
        <v>YES</v>
      </c>
      <c r="AI648" s="30" t="str">
        <f>IF(SUM('Sales by Agent'!AG648:AI648)&gt;0,"YES","NO")</f>
        <v>YES</v>
      </c>
      <c r="AJ648" s="30" t="str">
        <f>IF(SUM('Sales by Agent'!AH648:AJ648)&gt;0,"YES","NO")</f>
        <v>YES</v>
      </c>
      <c r="AK648" s="30" t="str">
        <f>IF(SUM('Sales by Agent'!AI648:AK648)&gt;0,"YES","NO")</f>
        <v>YES</v>
      </c>
      <c r="AL648" s="30" t="str">
        <f>IF(SUM('Sales by Agent'!AJ648:AL648)&gt;0,"YES","NO")</f>
        <v>YES</v>
      </c>
      <c r="AM648" s="30" t="str">
        <f>IF(SUM('Sales by Agent'!AK648:AM648)&gt;0,"YES","NO")</f>
        <v>YES</v>
      </c>
      <c r="AN648" s="30" t="str">
        <f>IF(SUM('Sales by Agent'!AL648:AN648)&gt;0,"YES","NO")</f>
        <v>YES</v>
      </c>
      <c r="AO648" s="30" t="str">
        <f>IF(SUM('Sales by Agent'!AM648:AO648)&gt;0,"YES","NO")</f>
        <v>NO</v>
      </c>
      <c r="AP648" s="30" t="str">
        <f>IF(SUM('Sales by Agent'!AN648:AP648)&gt;0,"YES","NO")</f>
        <v>NO</v>
      </c>
      <c r="AQ648" s="30" t="str">
        <f>IF(SUM('Sales by Agent'!AO648:AQ648)&gt;0,"YES","NO")</f>
        <v>NO</v>
      </c>
      <c r="AR648" s="30" t="str">
        <f>IF(SUM('Sales by Agent'!AP648:AR648)&gt;0,"YES","NO")</f>
        <v>NO</v>
      </c>
      <c r="AS648" s="30" t="str">
        <f>IF(SUM('Sales by Agent'!AQ648:AS648)&gt;0,"YES","NO")</f>
        <v>NO</v>
      </c>
      <c r="AT648" s="30" t="str">
        <f>IF(SUM('Sales by Agent'!AR648:AT648)&gt;0,"YES","NO")</f>
        <v>NO</v>
      </c>
      <c r="AU648" s="30" t="str">
        <f>IF(SUM('Sales by Agent'!AS648:AU648)&gt;0,"YES","NO")</f>
        <v>NO</v>
      </c>
      <c r="AV648" s="30" t="str">
        <f>IF(SUM('Sales by Agent'!AT648:AV648)&gt;0,"YES","NO")</f>
        <v>NO</v>
      </c>
      <c r="AW648" s="87"/>
      <c r="AX648" t="str">
        <f t="shared" si="112"/>
        <v>NO</v>
      </c>
      <c r="AY648" t="str">
        <f t="shared" si="113"/>
        <v>NO</v>
      </c>
      <c r="AZ648" t="str">
        <f t="shared" si="114"/>
        <v>NO</v>
      </c>
      <c r="BA648" t="str">
        <f t="shared" si="115"/>
        <v>NO</v>
      </c>
      <c r="BB648" t="str">
        <f t="shared" si="116"/>
        <v>NO</v>
      </c>
      <c r="BC648" t="str">
        <f t="shared" si="117"/>
        <v>NO</v>
      </c>
      <c r="BD648" t="str">
        <f t="shared" si="118"/>
        <v>NO</v>
      </c>
      <c r="BE648" t="str">
        <f t="shared" si="119"/>
        <v>NO</v>
      </c>
      <c r="BF648" t="str">
        <f t="shared" si="120"/>
        <v>NO</v>
      </c>
      <c r="BG648" t="str">
        <f t="shared" si="121"/>
        <v>NO</v>
      </c>
      <c r="BH648" t="str">
        <f t="shared" si="111"/>
        <v>NEW INACTIVE</v>
      </c>
    </row>
    <row r="649" spans="1:60">
      <c r="A649" s="564" t="s">
        <v>825</v>
      </c>
      <c r="B649" s="564" t="s">
        <v>2943</v>
      </c>
      <c r="C649" s="564" t="s">
        <v>775</v>
      </c>
      <c r="D649" s="564" t="s">
        <v>956</v>
      </c>
      <c r="E649" s="564" t="s">
        <v>1005</v>
      </c>
      <c r="F649" s="565">
        <v>870300</v>
      </c>
      <c r="G649" s="31"/>
      <c r="H649" s="31"/>
      <c r="I649" s="30" t="str">
        <f>IF(SUM('Sales by Agent'!G649:I649)&gt;0,"YES","NO")</f>
        <v>NO</v>
      </c>
      <c r="J649" s="30" t="str">
        <f>IF(SUM('Sales by Agent'!H649:J649)&gt;0,"YES","NO")</f>
        <v>NO</v>
      </c>
      <c r="K649" s="30" t="str">
        <f>IF(SUM('Sales by Agent'!I649:K649)&gt;0,"YES","NO")</f>
        <v>NO</v>
      </c>
      <c r="L649" s="30" t="str">
        <f>IF(SUM('Sales by Agent'!J649:L649)&gt;0,"YES","NO")</f>
        <v>NO</v>
      </c>
      <c r="M649" s="30" t="str">
        <f>IF(SUM('Sales by Agent'!K649:M649)&gt;0,"YES","NO")</f>
        <v>NO</v>
      </c>
      <c r="N649" s="30" t="str">
        <f>IF(SUM('Sales by Agent'!L649:N649)&gt;0,"YES","NO")</f>
        <v>NO</v>
      </c>
      <c r="O649" s="30" t="str">
        <f>IF(SUM('Sales by Agent'!M649:O649)&gt;0,"YES","NO")</f>
        <v>NO</v>
      </c>
      <c r="P649" s="30" t="str">
        <f>IF(SUM('Sales by Agent'!N649:P649)&gt;0,"YES","NO")</f>
        <v>NO</v>
      </c>
      <c r="Q649" s="30" t="str">
        <f>IF(SUM('Sales by Agent'!O649:Q649)&gt;0,"YES","NO")</f>
        <v>NO</v>
      </c>
      <c r="R649" s="30" t="str">
        <f>IF(SUM('Sales by Agent'!P649:R649)&gt;0,"YES","NO")</f>
        <v>NO</v>
      </c>
      <c r="S649" s="30" t="str">
        <f>IF(SUM('Sales by Agent'!Q649:S649)&gt;0,"YES","NO")</f>
        <v>NO</v>
      </c>
      <c r="T649" s="30" t="str">
        <f>IF(SUM('Sales by Agent'!R649:T649)&gt;0,"YES","NO")</f>
        <v>NO</v>
      </c>
      <c r="U649" s="30" t="str">
        <f>IF(SUM('Sales by Agent'!S649:U649)&gt;0,"YES","NO")</f>
        <v>NO</v>
      </c>
      <c r="V649" s="30" t="str">
        <f>IF(SUM('Sales by Agent'!T649:V649)&gt;0,"YES","NO")</f>
        <v>NO</v>
      </c>
      <c r="W649" s="30" t="str">
        <f>IF(SUM('Sales by Agent'!U649:W649)&gt;0,"YES","NO")</f>
        <v>NO</v>
      </c>
      <c r="X649" s="30" t="str">
        <f>IF(SUM('Sales by Agent'!V649:X649)&gt;0,"YES","NO")</f>
        <v>NO</v>
      </c>
      <c r="Y649" s="30" t="str">
        <f>IF(SUM('Sales by Agent'!W649:Y649)&gt;0,"YES","NO")</f>
        <v>NO</v>
      </c>
      <c r="Z649" s="30" t="str">
        <f>IF(SUM('Sales by Agent'!X649:Z649)&gt;0,"YES","NO")</f>
        <v>NO</v>
      </c>
      <c r="AA649" s="30" t="str">
        <f>IF(SUM('Sales by Agent'!Y649:AA649)&gt;0,"YES","NO")</f>
        <v>NO</v>
      </c>
      <c r="AB649" s="30" t="str">
        <f>IF(SUM('Sales by Agent'!Z649:AB649)&gt;0,"YES","NO")</f>
        <v>NO</v>
      </c>
      <c r="AC649" s="30" t="str">
        <f>IF(SUM('Sales by Agent'!AA649:AC649)&gt;0,"YES","NO")</f>
        <v>NO</v>
      </c>
      <c r="AD649" s="30" t="str">
        <f>IF(SUM('Sales by Agent'!AB649:AD649)&gt;0,"YES","NO")</f>
        <v>YES</v>
      </c>
      <c r="AE649" s="30" t="str">
        <f>IF(SUM('Sales by Agent'!AC649:AE649)&gt;0,"YES","NO")</f>
        <v>YES</v>
      </c>
      <c r="AF649" s="30" t="str">
        <f>IF(SUM('Sales by Agent'!AD649:AF649)&gt;0,"YES","NO")</f>
        <v>YES</v>
      </c>
      <c r="AG649" s="30" t="str">
        <f>IF(SUM('Sales by Agent'!AE649:AG649)&gt;0,"YES","NO")</f>
        <v>YES</v>
      </c>
      <c r="AH649" s="30" t="str">
        <f>IF(SUM('Sales by Agent'!AF649:AH649)&gt;0,"YES","NO")</f>
        <v>YES</v>
      </c>
      <c r="AI649" s="30" t="str">
        <f>IF(SUM('Sales by Agent'!AG649:AI649)&gt;0,"YES","NO")</f>
        <v>YES</v>
      </c>
      <c r="AJ649" s="30" t="str">
        <f>IF(SUM('Sales by Agent'!AH649:AJ649)&gt;0,"YES","NO")</f>
        <v>YES</v>
      </c>
      <c r="AK649" s="30" t="str">
        <f>IF(SUM('Sales by Agent'!AI649:AK649)&gt;0,"YES","NO")</f>
        <v>YES</v>
      </c>
      <c r="AL649" s="30" t="str">
        <f>IF(SUM('Sales by Agent'!AJ649:AL649)&gt;0,"YES","NO")</f>
        <v>YES</v>
      </c>
      <c r="AM649" s="30" t="str">
        <f>IF(SUM('Sales by Agent'!AK649:AM649)&gt;0,"YES","NO")</f>
        <v>YES</v>
      </c>
      <c r="AN649" s="30" t="str">
        <f>IF(SUM('Sales by Agent'!AL649:AN649)&gt;0,"YES","NO")</f>
        <v>YES</v>
      </c>
      <c r="AO649" s="30" t="str">
        <f>IF(SUM('Sales by Agent'!AM649:AO649)&gt;0,"YES","NO")</f>
        <v>NO</v>
      </c>
      <c r="AP649" s="30" t="str">
        <f>IF(SUM('Sales by Agent'!AN649:AP649)&gt;0,"YES","NO")</f>
        <v>NO</v>
      </c>
      <c r="AQ649" s="30" t="str">
        <f>IF(SUM('Sales by Agent'!AO649:AQ649)&gt;0,"YES","NO")</f>
        <v>NO</v>
      </c>
      <c r="AR649" s="30" t="str">
        <f>IF(SUM('Sales by Agent'!AP649:AR649)&gt;0,"YES","NO")</f>
        <v>NO</v>
      </c>
      <c r="AS649" s="30" t="str">
        <f>IF(SUM('Sales by Agent'!AQ649:AS649)&gt;0,"YES","NO")</f>
        <v>NO</v>
      </c>
      <c r="AT649" s="30" t="str">
        <f>IF(SUM('Sales by Agent'!AR649:AT649)&gt;0,"YES","NO")</f>
        <v>YES</v>
      </c>
      <c r="AU649" s="30" t="str">
        <f>IF(SUM('Sales by Agent'!AS649:AU649)&gt;0,"YES","NO")</f>
        <v>YES</v>
      </c>
      <c r="AV649" s="30" t="str">
        <f>IF(SUM('Sales by Agent'!AT649:AV649)&gt;0,"YES","NO")</f>
        <v>YES</v>
      </c>
      <c r="AW649" s="87"/>
      <c r="AX649" t="str">
        <f t="shared" si="112"/>
        <v>NO</v>
      </c>
      <c r="AY649" t="str">
        <f t="shared" si="113"/>
        <v>NO</v>
      </c>
      <c r="AZ649" t="str">
        <f t="shared" si="114"/>
        <v>NO</v>
      </c>
      <c r="BA649" t="str">
        <f t="shared" si="115"/>
        <v>NO</v>
      </c>
      <c r="BB649" t="str">
        <f t="shared" si="116"/>
        <v>NO</v>
      </c>
      <c r="BC649" t="str">
        <f t="shared" si="117"/>
        <v>NO</v>
      </c>
      <c r="BD649" t="str">
        <f t="shared" si="118"/>
        <v>NO</v>
      </c>
      <c r="BE649" t="str">
        <f t="shared" si="119"/>
        <v>NO</v>
      </c>
      <c r="BF649" t="str">
        <f t="shared" si="120"/>
        <v>NO</v>
      </c>
      <c r="BG649" t="str">
        <f t="shared" si="121"/>
        <v>NO</v>
      </c>
      <c r="BH649" t="str">
        <f t="shared" si="111"/>
        <v>NEW INACTIVE</v>
      </c>
    </row>
    <row r="650" spans="1:60">
      <c r="A650" s="564" t="s">
        <v>832</v>
      </c>
      <c r="B650" s="564" t="s">
        <v>2944</v>
      </c>
      <c r="C650" s="564" t="s">
        <v>775</v>
      </c>
      <c r="D650" s="564" t="s">
        <v>956</v>
      </c>
      <c r="E650" s="564" t="s">
        <v>1005</v>
      </c>
      <c r="F650" s="565">
        <v>574400</v>
      </c>
      <c r="G650" s="31"/>
      <c r="H650" s="87"/>
      <c r="I650" s="30" t="str">
        <f>IF(SUM('Sales by Agent'!G650:I650)&gt;0,"YES","NO")</f>
        <v>NO</v>
      </c>
      <c r="J650" s="30" t="str">
        <f>IF(SUM('Sales by Agent'!H650:J650)&gt;0,"YES","NO")</f>
        <v>NO</v>
      </c>
      <c r="K650" s="30" t="str">
        <f>IF(SUM('Sales by Agent'!I650:K650)&gt;0,"YES","NO")</f>
        <v>NO</v>
      </c>
      <c r="L650" s="30" t="str">
        <f>IF(SUM('Sales by Agent'!J650:L650)&gt;0,"YES","NO")</f>
        <v>NO</v>
      </c>
      <c r="M650" s="30" t="str">
        <f>IF(SUM('Sales by Agent'!K650:M650)&gt;0,"YES","NO")</f>
        <v>NO</v>
      </c>
      <c r="N650" s="30" t="str">
        <f>IF(SUM('Sales by Agent'!L650:N650)&gt;0,"YES","NO")</f>
        <v>NO</v>
      </c>
      <c r="O650" s="30" t="str">
        <f>IF(SUM('Sales by Agent'!M650:O650)&gt;0,"YES","NO")</f>
        <v>NO</v>
      </c>
      <c r="P650" s="30" t="str">
        <f>IF(SUM('Sales by Agent'!N650:P650)&gt;0,"YES","NO")</f>
        <v>NO</v>
      </c>
      <c r="Q650" s="30" t="str">
        <f>IF(SUM('Sales by Agent'!O650:Q650)&gt;0,"YES","NO")</f>
        <v>NO</v>
      </c>
      <c r="R650" s="30" t="str">
        <f>IF(SUM('Sales by Agent'!P650:R650)&gt;0,"YES","NO")</f>
        <v>NO</v>
      </c>
      <c r="S650" s="30" t="str">
        <f>IF(SUM('Sales by Agent'!Q650:S650)&gt;0,"YES","NO")</f>
        <v>NO</v>
      </c>
      <c r="T650" s="30" t="str">
        <f>IF(SUM('Sales by Agent'!R650:T650)&gt;0,"YES","NO")</f>
        <v>NO</v>
      </c>
      <c r="U650" s="30" t="str">
        <f>IF(SUM('Sales by Agent'!S650:U650)&gt;0,"YES","NO")</f>
        <v>NO</v>
      </c>
      <c r="V650" s="30" t="str">
        <f>IF(SUM('Sales by Agent'!T650:V650)&gt;0,"YES","NO")</f>
        <v>NO</v>
      </c>
      <c r="W650" s="30" t="str">
        <f>IF(SUM('Sales by Agent'!U650:W650)&gt;0,"YES","NO")</f>
        <v>NO</v>
      </c>
      <c r="X650" s="30" t="str">
        <f>IF(SUM('Sales by Agent'!V650:X650)&gt;0,"YES","NO")</f>
        <v>NO</v>
      </c>
      <c r="Y650" s="30" t="str">
        <f>IF(SUM('Sales by Agent'!W650:Y650)&gt;0,"YES","NO")</f>
        <v>NO</v>
      </c>
      <c r="Z650" s="30" t="str">
        <f>IF(SUM('Sales by Agent'!X650:Z650)&gt;0,"YES","NO")</f>
        <v>NO</v>
      </c>
      <c r="AA650" s="30" t="str">
        <f>IF(SUM('Sales by Agent'!Y650:AA650)&gt;0,"YES","NO")</f>
        <v>NO</v>
      </c>
      <c r="AB650" s="30" t="str">
        <f>IF(SUM('Sales by Agent'!Z650:AB650)&gt;0,"YES","NO")</f>
        <v>NO</v>
      </c>
      <c r="AC650" s="30" t="str">
        <f>IF(SUM('Sales by Agent'!AA650:AC650)&gt;0,"YES","NO")</f>
        <v>NO</v>
      </c>
      <c r="AD650" s="30" t="str">
        <f>IF(SUM('Sales by Agent'!AB650:AD650)&gt;0,"YES","NO")</f>
        <v>YES</v>
      </c>
      <c r="AE650" s="30" t="str">
        <f>IF(SUM('Sales by Agent'!AC650:AE650)&gt;0,"YES","NO")</f>
        <v>YES</v>
      </c>
      <c r="AF650" s="30" t="str">
        <f>IF(SUM('Sales by Agent'!AD650:AF650)&gt;0,"YES","NO")</f>
        <v>YES</v>
      </c>
      <c r="AG650" s="30" t="str">
        <f>IF(SUM('Sales by Agent'!AE650:AG650)&gt;0,"YES","NO")</f>
        <v>YES</v>
      </c>
      <c r="AH650" s="30" t="str">
        <f>IF(SUM('Sales by Agent'!AF650:AH650)&gt;0,"YES","NO")</f>
        <v>YES</v>
      </c>
      <c r="AI650" s="30" t="str">
        <f>IF(SUM('Sales by Agent'!AG650:AI650)&gt;0,"YES","NO")</f>
        <v>YES</v>
      </c>
      <c r="AJ650" s="30" t="str">
        <f>IF(SUM('Sales by Agent'!AH650:AJ650)&gt;0,"YES","NO")</f>
        <v>YES</v>
      </c>
      <c r="AK650" s="30" t="str">
        <f>IF(SUM('Sales by Agent'!AI650:AK650)&gt;0,"YES","NO")</f>
        <v>YES</v>
      </c>
      <c r="AL650" s="30" t="str">
        <f>IF(SUM('Sales by Agent'!AJ650:AL650)&gt;0,"YES","NO")</f>
        <v>YES</v>
      </c>
      <c r="AM650" s="30" t="str">
        <f>IF(SUM('Sales by Agent'!AK650:AM650)&gt;0,"YES","NO")</f>
        <v>YES</v>
      </c>
      <c r="AN650" s="30" t="str">
        <f>IF(SUM('Sales by Agent'!AL650:AN650)&gt;0,"YES","NO")</f>
        <v>YES</v>
      </c>
      <c r="AO650" s="30" t="str">
        <f>IF(SUM('Sales by Agent'!AM650:AO650)&gt;0,"YES","NO")</f>
        <v>YES</v>
      </c>
      <c r="AP650" s="30" t="str">
        <f>IF(SUM('Sales by Agent'!AN650:AP650)&gt;0,"YES","NO")</f>
        <v>YES</v>
      </c>
      <c r="AQ650" s="30" t="str">
        <f>IF(SUM('Sales by Agent'!AO650:AQ650)&gt;0,"YES","NO")</f>
        <v>YES</v>
      </c>
      <c r="AR650" s="30" t="str">
        <f>IF(SUM('Sales by Agent'!AP650:AR650)&gt;0,"YES","NO")</f>
        <v>NO</v>
      </c>
      <c r="AS650" s="30" t="str">
        <f>IF(SUM('Sales by Agent'!AQ650:AS650)&gt;0,"YES","NO")</f>
        <v>NO</v>
      </c>
      <c r="AT650" s="30" t="str">
        <f>IF(SUM('Sales by Agent'!AR650:AT650)&gt;0,"YES","NO")</f>
        <v>NO</v>
      </c>
      <c r="AU650" s="30" t="str">
        <f>IF(SUM('Sales by Agent'!AS650:AU650)&gt;0,"YES","NO")</f>
        <v>NO</v>
      </c>
      <c r="AV650" s="30" t="str">
        <f>IF(SUM('Sales by Agent'!AT650:AV650)&gt;0,"YES","NO")</f>
        <v>NO</v>
      </c>
      <c r="AW650" s="87"/>
      <c r="AX650" t="str">
        <f t="shared" si="112"/>
        <v>NO</v>
      </c>
      <c r="AY650" t="str">
        <f t="shared" si="113"/>
        <v>NO</v>
      </c>
      <c r="AZ650" t="str">
        <f t="shared" si="114"/>
        <v>NO</v>
      </c>
      <c r="BA650" t="str">
        <f t="shared" si="115"/>
        <v>NO</v>
      </c>
      <c r="BB650" t="str">
        <f t="shared" si="116"/>
        <v>NO</v>
      </c>
      <c r="BC650" t="str">
        <f t="shared" si="117"/>
        <v>NO</v>
      </c>
      <c r="BD650" t="str">
        <f t="shared" si="118"/>
        <v>NO</v>
      </c>
      <c r="BE650" t="str">
        <f t="shared" si="119"/>
        <v>NO</v>
      </c>
      <c r="BF650" t="str">
        <f t="shared" si="120"/>
        <v>NO</v>
      </c>
      <c r="BG650" t="str">
        <f t="shared" si="121"/>
        <v>NO</v>
      </c>
      <c r="BH650" t="str">
        <f t="shared" si="111"/>
        <v>NO</v>
      </c>
    </row>
    <row r="651" spans="1:60">
      <c r="A651" s="564" t="s">
        <v>859</v>
      </c>
      <c r="B651" s="564" t="s">
        <v>2945</v>
      </c>
      <c r="C651" s="564" t="s">
        <v>775</v>
      </c>
      <c r="D651" s="564" t="s">
        <v>956</v>
      </c>
      <c r="E651" s="564" t="s">
        <v>1005</v>
      </c>
      <c r="F651" s="565">
        <v>190500</v>
      </c>
      <c r="G651" s="86"/>
      <c r="H651" s="86"/>
      <c r="I651" s="30" t="str">
        <f>IF(SUM('Sales by Agent'!G651:I651)&gt;0,"YES","NO")</f>
        <v>NO</v>
      </c>
      <c r="J651" s="30" t="str">
        <f>IF(SUM('Sales by Agent'!H651:J651)&gt;0,"YES","NO")</f>
        <v>NO</v>
      </c>
      <c r="K651" s="30" t="str">
        <f>IF(SUM('Sales by Agent'!I651:K651)&gt;0,"YES","NO")</f>
        <v>NO</v>
      </c>
      <c r="L651" s="30" t="str">
        <f>IF(SUM('Sales by Agent'!J651:L651)&gt;0,"YES","NO")</f>
        <v>NO</v>
      </c>
      <c r="M651" s="30" t="str">
        <f>IF(SUM('Sales by Agent'!K651:M651)&gt;0,"YES","NO")</f>
        <v>NO</v>
      </c>
      <c r="N651" s="30" t="str">
        <f>IF(SUM('Sales by Agent'!L651:N651)&gt;0,"YES","NO")</f>
        <v>NO</v>
      </c>
      <c r="O651" s="30" t="str">
        <f>IF(SUM('Sales by Agent'!M651:O651)&gt;0,"YES","NO")</f>
        <v>NO</v>
      </c>
      <c r="P651" s="30" t="str">
        <f>IF(SUM('Sales by Agent'!N651:P651)&gt;0,"YES","NO")</f>
        <v>NO</v>
      </c>
      <c r="Q651" s="30" t="str">
        <f>IF(SUM('Sales by Agent'!O651:Q651)&gt;0,"YES","NO")</f>
        <v>NO</v>
      </c>
      <c r="R651" s="30" t="str">
        <f>IF(SUM('Sales by Agent'!P651:R651)&gt;0,"YES","NO")</f>
        <v>NO</v>
      </c>
      <c r="S651" s="30" t="str">
        <f>IF(SUM('Sales by Agent'!Q651:S651)&gt;0,"YES","NO")</f>
        <v>NO</v>
      </c>
      <c r="T651" s="30" t="str">
        <f>IF(SUM('Sales by Agent'!R651:T651)&gt;0,"YES","NO")</f>
        <v>NO</v>
      </c>
      <c r="U651" s="30" t="str">
        <f>IF(SUM('Sales by Agent'!S651:U651)&gt;0,"YES","NO")</f>
        <v>NO</v>
      </c>
      <c r="V651" s="30" t="str">
        <f>IF(SUM('Sales by Agent'!T651:V651)&gt;0,"YES","NO")</f>
        <v>NO</v>
      </c>
      <c r="W651" s="30" t="str">
        <f>IF(SUM('Sales by Agent'!U651:W651)&gt;0,"YES","NO")</f>
        <v>NO</v>
      </c>
      <c r="X651" s="30" t="str">
        <f>IF(SUM('Sales by Agent'!V651:X651)&gt;0,"YES","NO")</f>
        <v>NO</v>
      </c>
      <c r="Y651" s="30" t="str">
        <f>IF(SUM('Sales by Agent'!W651:Y651)&gt;0,"YES","NO")</f>
        <v>NO</v>
      </c>
      <c r="Z651" s="30" t="str">
        <f>IF(SUM('Sales by Agent'!X651:Z651)&gt;0,"YES","NO")</f>
        <v>NO</v>
      </c>
      <c r="AA651" s="30" t="str">
        <f>IF(SUM('Sales by Agent'!Y651:AA651)&gt;0,"YES","NO")</f>
        <v>NO</v>
      </c>
      <c r="AB651" s="30" t="str">
        <f>IF(SUM('Sales by Agent'!Z651:AB651)&gt;0,"YES","NO")</f>
        <v>NO</v>
      </c>
      <c r="AC651" s="30" t="str">
        <f>IF(SUM('Sales by Agent'!AA651:AC651)&gt;0,"YES","NO")</f>
        <v>NO</v>
      </c>
      <c r="AD651" s="30" t="str">
        <f>IF(SUM('Sales by Agent'!AB651:AD651)&gt;0,"YES","NO")</f>
        <v>NO</v>
      </c>
      <c r="AE651" s="30" t="str">
        <f>IF(SUM('Sales by Agent'!AC651:AE651)&gt;0,"YES","NO")</f>
        <v>NO</v>
      </c>
      <c r="AF651" s="30" t="str">
        <f>IF(SUM('Sales by Agent'!AD651:AF651)&gt;0,"YES","NO")</f>
        <v>NO</v>
      </c>
      <c r="AG651" s="30" t="str">
        <f>IF(SUM('Sales by Agent'!AE651:AG651)&gt;0,"YES","NO")</f>
        <v>YES</v>
      </c>
      <c r="AH651" s="30" t="str">
        <f>IF(SUM('Sales by Agent'!AF651:AH651)&gt;0,"YES","NO")</f>
        <v>YES</v>
      </c>
      <c r="AI651" s="30" t="str">
        <f>IF(SUM('Sales by Agent'!AG651:AI651)&gt;0,"YES","NO")</f>
        <v>YES</v>
      </c>
      <c r="AJ651" s="30" t="str">
        <f>IF(SUM('Sales by Agent'!AH651:AJ651)&gt;0,"YES","NO")</f>
        <v>NO</v>
      </c>
      <c r="AK651" s="30" t="str">
        <f>IF(SUM('Sales by Agent'!AI651:AK651)&gt;0,"YES","NO")</f>
        <v>NO</v>
      </c>
      <c r="AL651" s="30" t="str">
        <f>IF(SUM('Sales by Agent'!AJ651:AL651)&gt;0,"YES","NO")</f>
        <v>NO</v>
      </c>
      <c r="AM651" s="30" t="str">
        <f>IF(SUM('Sales by Agent'!AK651:AM651)&gt;0,"YES","NO")</f>
        <v>NO</v>
      </c>
      <c r="AN651" s="30" t="str">
        <f>IF(SUM('Sales by Agent'!AL651:AN651)&gt;0,"YES","NO")</f>
        <v>NO</v>
      </c>
      <c r="AO651" s="30" t="str">
        <f>IF(SUM('Sales by Agent'!AM651:AO651)&gt;0,"YES","NO")</f>
        <v>NO</v>
      </c>
      <c r="AP651" s="30" t="str">
        <f>IF(SUM('Sales by Agent'!AN651:AP651)&gt;0,"YES","NO")</f>
        <v>NO</v>
      </c>
      <c r="AQ651" s="30" t="str">
        <f>IF(SUM('Sales by Agent'!AO651:AQ651)&gt;0,"YES","NO")</f>
        <v>NO</v>
      </c>
      <c r="AR651" s="30" t="str">
        <f>IF(SUM('Sales by Agent'!AP651:AR651)&gt;0,"YES","NO")</f>
        <v>NO</v>
      </c>
      <c r="AS651" s="30" t="str">
        <f>IF(SUM('Sales by Agent'!AQ651:AS651)&gt;0,"YES","NO")</f>
        <v>NO</v>
      </c>
      <c r="AT651" s="30" t="str">
        <f>IF(SUM('Sales by Agent'!AR651:AT651)&gt;0,"YES","NO")</f>
        <v>NO</v>
      </c>
      <c r="AU651" s="30" t="str">
        <f>IF(SUM('Sales by Agent'!AS651:AU651)&gt;0,"YES","NO")</f>
        <v>NO</v>
      </c>
      <c r="AV651" s="30" t="str">
        <f>IF(SUM('Sales by Agent'!AT651:AV651)&gt;0,"YES","NO")</f>
        <v>NO</v>
      </c>
      <c r="AW651" s="87"/>
      <c r="AX651" t="str">
        <f t="shared" si="112"/>
        <v>NO</v>
      </c>
      <c r="AY651" t="str">
        <f t="shared" si="113"/>
        <v>NO</v>
      </c>
      <c r="AZ651" t="str">
        <f t="shared" si="114"/>
        <v>NO</v>
      </c>
      <c r="BA651" t="str">
        <f t="shared" si="115"/>
        <v>NO</v>
      </c>
      <c r="BB651" t="str">
        <f t="shared" si="116"/>
        <v>NO</v>
      </c>
      <c r="BC651" t="str">
        <f t="shared" si="117"/>
        <v>NEW INACTIVE</v>
      </c>
      <c r="BD651" t="str">
        <f t="shared" si="118"/>
        <v>NO</v>
      </c>
      <c r="BE651" t="str">
        <f t="shared" si="119"/>
        <v>NO</v>
      </c>
      <c r="BF651" t="str">
        <f t="shared" si="120"/>
        <v>NO</v>
      </c>
      <c r="BG651" t="str">
        <f t="shared" si="121"/>
        <v>NO</v>
      </c>
      <c r="BH651" t="str">
        <f t="shared" si="111"/>
        <v>NO</v>
      </c>
    </row>
    <row r="652" spans="1:60">
      <c r="A652" s="564" t="s">
        <v>893</v>
      </c>
      <c r="B652" s="564" t="s">
        <v>2946</v>
      </c>
      <c r="C652" s="564" t="s">
        <v>775</v>
      </c>
      <c r="D652" s="564" t="s">
        <v>956</v>
      </c>
      <c r="E652" s="564" t="s">
        <v>1005</v>
      </c>
      <c r="F652" s="565">
        <v>734200</v>
      </c>
      <c r="G652" s="31"/>
      <c r="H652" s="31"/>
      <c r="I652" s="30" t="str">
        <f>IF(SUM('Sales by Agent'!G652:I652)&gt;0,"YES","NO")</f>
        <v>NO</v>
      </c>
      <c r="J652" s="30" t="str">
        <f>IF(SUM('Sales by Agent'!H652:J652)&gt;0,"YES","NO")</f>
        <v>NO</v>
      </c>
      <c r="K652" s="30" t="str">
        <f>IF(SUM('Sales by Agent'!I652:K652)&gt;0,"YES","NO")</f>
        <v>NO</v>
      </c>
      <c r="L652" s="30" t="str">
        <f>IF(SUM('Sales by Agent'!J652:L652)&gt;0,"YES","NO")</f>
        <v>NO</v>
      </c>
      <c r="M652" s="30" t="str">
        <f>IF(SUM('Sales by Agent'!K652:M652)&gt;0,"YES","NO")</f>
        <v>NO</v>
      </c>
      <c r="N652" s="30" t="str">
        <f>IF(SUM('Sales by Agent'!L652:N652)&gt;0,"YES","NO")</f>
        <v>NO</v>
      </c>
      <c r="O652" s="30" t="str">
        <f>IF(SUM('Sales by Agent'!M652:O652)&gt;0,"YES","NO")</f>
        <v>NO</v>
      </c>
      <c r="P652" s="30" t="str">
        <f>IF(SUM('Sales by Agent'!N652:P652)&gt;0,"YES","NO")</f>
        <v>NO</v>
      </c>
      <c r="Q652" s="30" t="str">
        <f>IF(SUM('Sales by Agent'!O652:Q652)&gt;0,"YES","NO")</f>
        <v>NO</v>
      </c>
      <c r="R652" s="30" t="str">
        <f>IF(SUM('Sales by Agent'!P652:R652)&gt;0,"YES","NO")</f>
        <v>NO</v>
      </c>
      <c r="S652" s="30" t="str">
        <f>IF(SUM('Sales by Agent'!Q652:S652)&gt;0,"YES","NO")</f>
        <v>NO</v>
      </c>
      <c r="T652" s="30" t="str">
        <f>IF(SUM('Sales by Agent'!R652:T652)&gt;0,"YES","NO")</f>
        <v>NO</v>
      </c>
      <c r="U652" s="30" t="str">
        <f>IF(SUM('Sales by Agent'!S652:U652)&gt;0,"YES","NO")</f>
        <v>NO</v>
      </c>
      <c r="V652" s="30" t="str">
        <f>IF(SUM('Sales by Agent'!T652:V652)&gt;0,"YES","NO")</f>
        <v>NO</v>
      </c>
      <c r="W652" s="30" t="str">
        <f>IF(SUM('Sales by Agent'!U652:W652)&gt;0,"YES","NO")</f>
        <v>NO</v>
      </c>
      <c r="X652" s="30" t="str">
        <f>IF(SUM('Sales by Agent'!V652:X652)&gt;0,"YES","NO")</f>
        <v>NO</v>
      </c>
      <c r="Y652" s="30" t="str">
        <f>IF(SUM('Sales by Agent'!W652:Y652)&gt;0,"YES","NO")</f>
        <v>NO</v>
      </c>
      <c r="Z652" s="30" t="str">
        <f>IF(SUM('Sales by Agent'!X652:Z652)&gt;0,"YES","NO")</f>
        <v>NO</v>
      </c>
      <c r="AA652" s="30" t="str">
        <f>IF(SUM('Sales by Agent'!Y652:AA652)&gt;0,"YES","NO")</f>
        <v>NO</v>
      </c>
      <c r="AB652" s="30" t="str">
        <f>IF(SUM('Sales by Agent'!Z652:AB652)&gt;0,"YES","NO")</f>
        <v>NO</v>
      </c>
      <c r="AC652" s="30" t="str">
        <f>IF(SUM('Sales by Agent'!AA652:AC652)&gt;0,"YES","NO")</f>
        <v>NO</v>
      </c>
      <c r="AD652" s="30" t="str">
        <f>IF(SUM('Sales by Agent'!AB652:AD652)&gt;0,"YES","NO")</f>
        <v>NO</v>
      </c>
      <c r="AE652" s="30" t="str">
        <f>IF(SUM('Sales by Agent'!AC652:AE652)&gt;0,"YES","NO")</f>
        <v>NO</v>
      </c>
      <c r="AF652" s="30" t="str">
        <f>IF(SUM('Sales by Agent'!AD652:AF652)&gt;0,"YES","NO")</f>
        <v>NO</v>
      </c>
      <c r="AG652" s="30" t="str">
        <f>IF(SUM('Sales by Agent'!AE652:AG652)&gt;0,"YES","NO")</f>
        <v>YES</v>
      </c>
      <c r="AH652" s="30" t="str">
        <f>IF(SUM('Sales by Agent'!AF652:AH652)&gt;0,"YES","NO")</f>
        <v>YES</v>
      </c>
      <c r="AI652" s="30" t="str">
        <f>IF(SUM('Sales by Agent'!AG652:AI652)&gt;0,"YES","NO")</f>
        <v>YES</v>
      </c>
      <c r="AJ652" s="30" t="str">
        <f>IF(SUM('Sales by Agent'!AH652:AJ652)&gt;0,"YES","NO")</f>
        <v>YES</v>
      </c>
      <c r="AK652" s="30" t="str">
        <f>IF(SUM('Sales by Agent'!AI652:AK652)&gt;0,"YES","NO")</f>
        <v>YES</v>
      </c>
      <c r="AL652" s="30" t="str">
        <f>IF(SUM('Sales by Agent'!AJ652:AL652)&gt;0,"YES","NO")</f>
        <v>YES</v>
      </c>
      <c r="AM652" s="30" t="str">
        <f>IF(SUM('Sales by Agent'!AK652:AM652)&gt;0,"YES","NO")</f>
        <v>YES</v>
      </c>
      <c r="AN652" s="30" t="str">
        <f>IF(SUM('Sales by Agent'!AL652:AN652)&gt;0,"YES","NO")</f>
        <v>YES</v>
      </c>
      <c r="AO652" s="30" t="str">
        <f>IF(SUM('Sales by Agent'!AM652:AO652)&gt;0,"YES","NO")</f>
        <v>YES</v>
      </c>
      <c r="AP652" s="30" t="str">
        <f>IF(SUM('Sales by Agent'!AN652:AP652)&gt;0,"YES","NO")</f>
        <v>YES</v>
      </c>
      <c r="AQ652" s="30" t="str">
        <f>IF(SUM('Sales by Agent'!AO652:AQ652)&gt;0,"YES","NO")</f>
        <v>YES</v>
      </c>
      <c r="AR652" s="30" t="str">
        <f>IF(SUM('Sales by Agent'!AP652:AR652)&gt;0,"YES","NO")</f>
        <v>YES</v>
      </c>
      <c r="AS652" s="30" t="str">
        <f>IF(SUM('Sales by Agent'!AQ652:AS652)&gt;0,"YES","NO")</f>
        <v>YES</v>
      </c>
      <c r="AT652" s="30" t="str">
        <f>IF(SUM('Sales by Agent'!AR652:AT652)&gt;0,"YES","NO")</f>
        <v>YES</v>
      </c>
      <c r="AU652" s="30" t="str">
        <f>IF(SUM('Sales by Agent'!AS652:AU652)&gt;0,"YES","NO")</f>
        <v>YES</v>
      </c>
      <c r="AV652" s="30" t="str">
        <f>IF(SUM('Sales by Agent'!AT652:AV652)&gt;0,"YES","NO")</f>
        <v>YES</v>
      </c>
      <c r="AW652" s="87"/>
      <c r="AX652" t="str">
        <f t="shared" si="112"/>
        <v>NO</v>
      </c>
      <c r="AY652" t="str">
        <f t="shared" si="113"/>
        <v>NO</v>
      </c>
      <c r="AZ652" t="str">
        <f t="shared" si="114"/>
        <v>NO</v>
      </c>
      <c r="BA652" t="str">
        <f t="shared" si="115"/>
        <v>NO</v>
      </c>
      <c r="BB652" t="str">
        <f t="shared" si="116"/>
        <v>NO</v>
      </c>
      <c r="BC652" t="str">
        <f t="shared" si="117"/>
        <v>NO</v>
      </c>
      <c r="BD652" t="str">
        <f t="shared" si="118"/>
        <v>NO</v>
      </c>
      <c r="BE652" t="str">
        <f t="shared" si="119"/>
        <v>NO</v>
      </c>
      <c r="BF652" t="str">
        <f t="shared" si="120"/>
        <v>NO</v>
      </c>
      <c r="BG652" t="str">
        <f t="shared" si="121"/>
        <v>NO</v>
      </c>
      <c r="BH652" t="str">
        <f t="shared" si="111"/>
        <v>NO</v>
      </c>
    </row>
    <row r="653" spans="1:60">
      <c r="A653" s="564" t="s">
        <v>868</v>
      </c>
      <c r="B653" s="564" t="s">
        <v>2947</v>
      </c>
      <c r="C653" s="564" t="s">
        <v>775</v>
      </c>
      <c r="D653" s="564" t="s">
        <v>956</v>
      </c>
      <c r="E653" s="564" t="s">
        <v>1005</v>
      </c>
      <c r="F653" s="565">
        <v>1518000</v>
      </c>
      <c r="G653" s="31"/>
      <c r="H653" s="31"/>
      <c r="I653" s="30" t="str">
        <f>IF(SUM('Sales by Agent'!G653:I653)&gt;0,"YES","NO")</f>
        <v>NO</v>
      </c>
      <c r="J653" s="30" t="str">
        <f>IF(SUM('Sales by Agent'!H653:J653)&gt;0,"YES","NO")</f>
        <v>NO</v>
      </c>
      <c r="K653" s="30" t="str">
        <f>IF(SUM('Sales by Agent'!I653:K653)&gt;0,"YES","NO")</f>
        <v>NO</v>
      </c>
      <c r="L653" s="30" t="str">
        <f>IF(SUM('Sales by Agent'!J653:L653)&gt;0,"YES","NO")</f>
        <v>NO</v>
      </c>
      <c r="M653" s="30" t="str">
        <f>IF(SUM('Sales by Agent'!K653:M653)&gt;0,"YES","NO")</f>
        <v>NO</v>
      </c>
      <c r="N653" s="30" t="str">
        <f>IF(SUM('Sales by Agent'!L653:N653)&gt;0,"YES","NO")</f>
        <v>NO</v>
      </c>
      <c r="O653" s="30" t="str">
        <f>IF(SUM('Sales by Agent'!M653:O653)&gt;0,"YES","NO")</f>
        <v>NO</v>
      </c>
      <c r="P653" s="30" t="str">
        <f>IF(SUM('Sales by Agent'!N653:P653)&gt;0,"YES","NO")</f>
        <v>NO</v>
      </c>
      <c r="Q653" s="30" t="str">
        <f>IF(SUM('Sales by Agent'!O653:Q653)&gt;0,"YES","NO")</f>
        <v>NO</v>
      </c>
      <c r="R653" s="30" t="str">
        <f>IF(SUM('Sales by Agent'!P653:R653)&gt;0,"YES","NO")</f>
        <v>NO</v>
      </c>
      <c r="S653" s="30" t="str">
        <f>IF(SUM('Sales by Agent'!Q653:S653)&gt;0,"YES","NO")</f>
        <v>NO</v>
      </c>
      <c r="T653" s="30" t="str">
        <f>IF(SUM('Sales by Agent'!R653:T653)&gt;0,"YES","NO")</f>
        <v>NO</v>
      </c>
      <c r="U653" s="30" t="str">
        <f>IF(SUM('Sales by Agent'!S653:U653)&gt;0,"YES","NO")</f>
        <v>NO</v>
      </c>
      <c r="V653" s="30" t="str">
        <f>IF(SUM('Sales by Agent'!T653:V653)&gt;0,"YES","NO")</f>
        <v>NO</v>
      </c>
      <c r="W653" s="30" t="str">
        <f>IF(SUM('Sales by Agent'!U653:W653)&gt;0,"YES","NO")</f>
        <v>NO</v>
      </c>
      <c r="X653" s="30" t="str">
        <f>IF(SUM('Sales by Agent'!V653:X653)&gt;0,"YES","NO")</f>
        <v>NO</v>
      </c>
      <c r="Y653" s="30" t="str">
        <f>IF(SUM('Sales by Agent'!W653:Y653)&gt;0,"YES","NO")</f>
        <v>NO</v>
      </c>
      <c r="Z653" s="30" t="str">
        <f>IF(SUM('Sales by Agent'!X653:Z653)&gt;0,"YES","NO")</f>
        <v>NO</v>
      </c>
      <c r="AA653" s="30" t="str">
        <f>IF(SUM('Sales by Agent'!Y653:AA653)&gt;0,"YES","NO")</f>
        <v>NO</v>
      </c>
      <c r="AB653" s="30" t="str">
        <f>IF(SUM('Sales by Agent'!Z653:AB653)&gt;0,"YES","NO")</f>
        <v>NO</v>
      </c>
      <c r="AC653" s="30" t="str">
        <f>IF(SUM('Sales by Agent'!AA653:AC653)&gt;0,"YES","NO")</f>
        <v>NO</v>
      </c>
      <c r="AD653" s="30" t="str">
        <f>IF(SUM('Sales by Agent'!AB653:AD653)&gt;0,"YES","NO")</f>
        <v>YES</v>
      </c>
      <c r="AE653" s="30" t="str">
        <f>IF(SUM('Sales by Agent'!AC653:AE653)&gt;0,"YES","NO")</f>
        <v>YES</v>
      </c>
      <c r="AF653" s="30" t="str">
        <f>IF(SUM('Sales by Agent'!AD653:AF653)&gt;0,"YES","NO")</f>
        <v>YES</v>
      </c>
      <c r="AG653" s="30" t="str">
        <f>IF(SUM('Sales by Agent'!AE653:AG653)&gt;0,"YES","NO")</f>
        <v>YES</v>
      </c>
      <c r="AH653" s="30" t="str">
        <f>IF(SUM('Sales by Agent'!AF653:AH653)&gt;0,"YES","NO")</f>
        <v>YES</v>
      </c>
      <c r="AI653" s="30" t="str">
        <f>IF(SUM('Sales by Agent'!AG653:AI653)&gt;0,"YES","NO")</f>
        <v>YES</v>
      </c>
      <c r="AJ653" s="30" t="str">
        <f>IF(SUM('Sales by Agent'!AH653:AJ653)&gt;0,"YES","NO")</f>
        <v>YES</v>
      </c>
      <c r="AK653" s="30" t="str">
        <f>IF(SUM('Sales by Agent'!AI653:AK653)&gt;0,"YES","NO")</f>
        <v>YES</v>
      </c>
      <c r="AL653" s="30" t="str">
        <f>IF(SUM('Sales by Agent'!AJ653:AL653)&gt;0,"YES","NO")</f>
        <v>YES</v>
      </c>
      <c r="AM653" s="30" t="str">
        <f>IF(SUM('Sales by Agent'!AK653:AM653)&gt;0,"YES","NO")</f>
        <v>YES</v>
      </c>
      <c r="AN653" s="30" t="str">
        <f>IF(SUM('Sales by Agent'!AL653:AN653)&gt;0,"YES","NO")</f>
        <v>YES</v>
      </c>
      <c r="AO653" s="30" t="str">
        <f>IF(SUM('Sales by Agent'!AM653:AO653)&gt;0,"YES","NO")</f>
        <v>YES</v>
      </c>
      <c r="AP653" s="30" t="str">
        <f>IF(SUM('Sales by Agent'!AN653:AP653)&gt;0,"YES","NO")</f>
        <v>YES</v>
      </c>
      <c r="AQ653" s="30" t="str">
        <f>IF(SUM('Sales by Agent'!AO653:AQ653)&gt;0,"YES","NO")</f>
        <v>YES</v>
      </c>
      <c r="AR653" s="30" t="str">
        <f>IF(SUM('Sales by Agent'!AP653:AR653)&gt;0,"YES","NO")</f>
        <v>YES</v>
      </c>
      <c r="AS653" s="30" t="str">
        <f>IF(SUM('Sales by Agent'!AQ653:AS653)&gt;0,"YES","NO")</f>
        <v>YES</v>
      </c>
      <c r="AT653" s="30" t="str">
        <f>IF(SUM('Sales by Agent'!AR653:AT653)&gt;0,"YES","NO")</f>
        <v>YES</v>
      </c>
      <c r="AU653" s="30" t="str">
        <f>IF(SUM('Sales by Agent'!AS653:AU653)&gt;0,"YES","NO")</f>
        <v>YES</v>
      </c>
      <c r="AV653" s="30" t="str">
        <f>IF(SUM('Sales by Agent'!AT653:AV653)&gt;0,"YES","NO")</f>
        <v>YES</v>
      </c>
      <c r="AW653" s="87"/>
      <c r="AX653" t="str">
        <f t="shared" si="112"/>
        <v>NO</v>
      </c>
      <c r="AY653" t="str">
        <f t="shared" si="113"/>
        <v>NO</v>
      </c>
      <c r="AZ653" t="str">
        <f t="shared" si="114"/>
        <v>NO</v>
      </c>
      <c r="BA653" t="str">
        <f t="shared" si="115"/>
        <v>NO</v>
      </c>
      <c r="BB653" t="str">
        <f t="shared" si="116"/>
        <v>NO</v>
      </c>
      <c r="BC653" t="str">
        <f t="shared" si="117"/>
        <v>NO</v>
      </c>
      <c r="BD653" t="str">
        <f t="shared" si="118"/>
        <v>NO</v>
      </c>
      <c r="BE653" t="str">
        <f t="shared" si="119"/>
        <v>NO</v>
      </c>
      <c r="BF653" t="str">
        <f t="shared" si="120"/>
        <v>NO</v>
      </c>
      <c r="BG653" t="str">
        <f t="shared" si="121"/>
        <v>NO</v>
      </c>
      <c r="BH653" t="str">
        <f t="shared" si="111"/>
        <v>NO</v>
      </c>
    </row>
    <row r="654" spans="1:60">
      <c r="A654" s="564" t="s">
        <v>193</v>
      </c>
      <c r="B654" s="564" t="s">
        <v>2948</v>
      </c>
      <c r="C654" s="564" t="s">
        <v>775</v>
      </c>
      <c r="D654" s="564" t="s">
        <v>956</v>
      </c>
      <c r="E654" s="564" t="s">
        <v>1005</v>
      </c>
      <c r="F654" s="565">
        <v>137200</v>
      </c>
      <c r="G654" s="31"/>
      <c r="H654" s="87"/>
      <c r="I654" s="30" t="str">
        <f>IF(SUM('Sales by Agent'!G654:I654)&gt;0,"YES","NO")</f>
        <v>NO</v>
      </c>
      <c r="J654" s="30" t="str">
        <f>IF(SUM('Sales by Agent'!H654:J654)&gt;0,"YES","NO")</f>
        <v>NO</v>
      </c>
      <c r="K654" s="30" t="str">
        <f>IF(SUM('Sales by Agent'!I654:K654)&gt;0,"YES","NO")</f>
        <v>NO</v>
      </c>
      <c r="L654" s="30" t="str">
        <f>IF(SUM('Sales by Agent'!J654:L654)&gt;0,"YES","NO")</f>
        <v>NO</v>
      </c>
      <c r="M654" s="30" t="str">
        <f>IF(SUM('Sales by Agent'!K654:M654)&gt;0,"YES","NO")</f>
        <v>NO</v>
      </c>
      <c r="N654" s="30" t="str">
        <f>IF(SUM('Sales by Agent'!L654:N654)&gt;0,"YES","NO")</f>
        <v>NO</v>
      </c>
      <c r="O654" s="30" t="str">
        <f>IF(SUM('Sales by Agent'!M654:O654)&gt;0,"YES","NO")</f>
        <v>NO</v>
      </c>
      <c r="P654" s="30" t="str">
        <f>IF(SUM('Sales by Agent'!N654:P654)&gt;0,"YES","NO")</f>
        <v>NO</v>
      </c>
      <c r="Q654" s="30" t="str">
        <f>IF(SUM('Sales by Agent'!O654:Q654)&gt;0,"YES","NO")</f>
        <v>NO</v>
      </c>
      <c r="R654" s="30" t="str">
        <f>IF(SUM('Sales by Agent'!P654:R654)&gt;0,"YES","NO")</f>
        <v>NO</v>
      </c>
      <c r="S654" s="30" t="str">
        <f>IF(SUM('Sales by Agent'!Q654:S654)&gt;0,"YES","NO")</f>
        <v>NO</v>
      </c>
      <c r="T654" s="30" t="str">
        <f>IF(SUM('Sales by Agent'!R654:T654)&gt;0,"YES","NO")</f>
        <v>NO</v>
      </c>
      <c r="U654" s="30" t="str">
        <f>IF(SUM('Sales by Agent'!S654:U654)&gt;0,"YES","NO")</f>
        <v>NO</v>
      </c>
      <c r="V654" s="30" t="str">
        <f>IF(SUM('Sales by Agent'!T654:V654)&gt;0,"YES","NO")</f>
        <v>NO</v>
      </c>
      <c r="W654" s="30" t="str">
        <f>IF(SUM('Sales by Agent'!U654:W654)&gt;0,"YES","NO")</f>
        <v>NO</v>
      </c>
      <c r="X654" s="30" t="str">
        <f>IF(SUM('Sales by Agent'!V654:X654)&gt;0,"YES","NO")</f>
        <v>NO</v>
      </c>
      <c r="Y654" s="30" t="str">
        <f>IF(SUM('Sales by Agent'!W654:Y654)&gt;0,"YES","NO")</f>
        <v>NO</v>
      </c>
      <c r="Z654" s="30" t="str">
        <f>IF(SUM('Sales by Agent'!X654:Z654)&gt;0,"YES","NO")</f>
        <v>NO</v>
      </c>
      <c r="AA654" s="30" t="str">
        <f>IF(SUM('Sales by Agent'!Y654:AA654)&gt;0,"YES","NO")</f>
        <v>NO</v>
      </c>
      <c r="AB654" s="30" t="str">
        <f>IF(SUM('Sales by Agent'!Z654:AB654)&gt;0,"YES","NO")</f>
        <v>NO</v>
      </c>
      <c r="AC654" s="30" t="str">
        <f>IF(SUM('Sales by Agent'!AA654:AC654)&gt;0,"YES","NO")</f>
        <v>NO</v>
      </c>
      <c r="AD654" s="30" t="str">
        <f>IF(SUM('Sales by Agent'!AB654:AD654)&gt;0,"YES","NO")</f>
        <v>NO</v>
      </c>
      <c r="AE654" s="30" t="str">
        <f>IF(SUM('Sales by Agent'!AC654:AE654)&gt;0,"YES","NO")</f>
        <v>NO</v>
      </c>
      <c r="AF654" s="30" t="str">
        <f>IF(SUM('Sales by Agent'!AD654:AF654)&gt;0,"YES","NO")</f>
        <v>NO</v>
      </c>
      <c r="AG654" s="30" t="str">
        <f>IF(SUM('Sales by Agent'!AE654:AG654)&gt;0,"YES","NO")</f>
        <v>NO</v>
      </c>
      <c r="AH654" s="30" t="str">
        <f>IF(SUM('Sales by Agent'!AF654:AH654)&gt;0,"YES","NO")</f>
        <v>NO</v>
      </c>
      <c r="AI654" s="30" t="str">
        <f>IF(SUM('Sales by Agent'!AG654:AI654)&gt;0,"YES","NO")</f>
        <v>NO</v>
      </c>
      <c r="AJ654" s="30" t="str">
        <f>IF(SUM('Sales by Agent'!AH654:AJ654)&gt;0,"YES","NO")</f>
        <v>YES</v>
      </c>
      <c r="AK654" s="30" t="str">
        <f>IF(SUM('Sales by Agent'!AI654:AK654)&gt;0,"YES","NO")</f>
        <v>YES</v>
      </c>
      <c r="AL654" s="30" t="str">
        <f>IF(SUM('Sales by Agent'!AJ654:AL654)&gt;0,"YES","NO")</f>
        <v>YES</v>
      </c>
      <c r="AM654" s="30" t="str">
        <f>IF(SUM('Sales by Agent'!AK654:AM654)&gt;0,"YES","NO")</f>
        <v>NO</v>
      </c>
      <c r="AN654" s="30" t="str">
        <f>IF(SUM('Sales by Agent'!AL654:AN654)&gt;0,"YES","NO")</f>
        <v>NO</v>
      </c>
      <c r="AO654" s="30" t="str">
        <f>IF(SUM('Sales by Agent'!AM654:AO654)&gt;0,"YES","NO")</f>
        <v>NO</v>
      </c>
      <c r="AP654" s="30" t="str">
        <f>IF(SUM('Sales by Agent'!AN654:AP654)&gt;0,"YES","NO")</f>
        <v>NO</v>
      </c>
      <c r="AQ654" s="30" t="str">
        <f>IF(SUM('Sales by Agent'!AO654:AQ654)&gt;0,"YES","NO")</f>
        <v>NO</v>
      </c>
      <c r="AR654" s="30" t="str">
        <f>IF(SUM('Sales by Agent'!AP654:AR654)&gt;0,"YES","NO")</f>
        <v>NO</v>
      </c>
      <c r="AS654" s="30" t="str">
        <f>IF(SUM('Sales by Agent'!AQ654:AS654)&gt;0,"YES","NO")</f>
        <v>NO</v>
      </c>
      <c r="AT654" s="30" t="str">
        <f>IF(SUM('Sales by Agent'!AR654:AT654)&gt;0,"YES","NO")</f>
        <v>NO</v>
      </c>
      <c r="AU654" s="30" t="str">
        <f>IF(SUM('Sales by Agent'!AS654:AU654)&gt;0,"YES","NO")</f>
        <v>NO</v>
      </c>
      <c r="AV654" s="30" t="str">
        <f>IF(SUM('Sales by Agent'!AT654:AV654)&gt;0,"YES","NO")</f>
        <v>NO</v>
      </c>
      <c r="AW654" s="87"/>
      <c r="AX654" t="str">
        <f t="shared" si="112"/>
        <v>NO</v>
      </c>
      <c r="AY654" t="str">
        <f t="shared" si="113"/>
        <v>NO</v>
      </c>
      <c r="AZ654" t="str">
        <f t="shared" si="114"/>
        <v>NO</v>
      </c>
      <c r="BA654" t="str">
        <f t="shared" si="115"/>
        <v>NO</v>
      </c>
      <c r="BB654" t="str">
        <f t="shared" si="116"/>
        <v>NO</v>
      </c>
      <c r="BC654" t="str">
        <f t="shared" si="117"/>
        <v>NO</v>
      </c>
      <c r="BD654" t="str">
        <f t="shared" si="118"/>
        <v>NO</v>
      </c>
      <c r="BE654" t="str">
        <f t="shared" si="119"/>
        <v>NO</v>
      </c>
      <c r="BF654" t="str">
        <f t="shared" si="120"/>
        <v>NEW INACTIVE</v>
      </c>
      <c r="BG654" t="str">
        <f t="shared" si="121"/>
        <v>NO</v>
      </c>
      <c r="BH654" t="str">
        <f t="shared" si="111"/>
        <v>NO</v>
      </c>
    </row>
    <row r="655" spans="1:60">
      <c r="A655" s="564" t="s">
        <v>819</v>
      </c>
      <c r="B655" s="564" t="s">
        <v>2949</v>
      </c>
      <c r="C655" s="564" t="s">
        <v>775</v>
      </c>
      <c r="D655" s="564" t="s">
        <v>956</v>
      </c>
      <c r="E655" s="564" t="s">
        <v>1005</v>
      </c>
      <c r="F655" s="565">
        <v>1587100</v>
      </c>
      <c r="G655" s="88"/>
      <c r="H655" s="88"/>
      <c r="I655" s="30" t="str">
        <f>IF(SUM('Sales by Agent'!G655:I655)&gt;0,"YES","NO")</f>
        <v>NO</v>
      </c>
      <c r="J655" s="30" t="str">
        <f>IF(SUM('Sales by Agent'!H655:J655)&gt;0,"YES","NO")</f>
        <v>NO</v>
      </c>
      <c r="K655" s="30" t="str">
        <f>IF(SUM('Sales by Agent'!I655:K655)&gt;0,"YES","NO")</f>
        <v>NO</v>
      </c>
      <c r="L655" s="30" t="str">
        <f>IF(SUM('Sales by Agent'!J655:L655)&gt;0,"YES","NO")</f>
        <v>NO</v>
      </c>
      <c r="M655" s="30" t="str">
        <f>IF(SUM('Sales by Agent'!K655:M655)&gt;0,"YES","NO")</f>
        <v>NO</v>
      </c>
      <c r="N655" s="30" t="str">
        <f>IF(SUM('Sales by Agent'!L655:N655)&gt;0,"YES","NO")</f>
        <v>NO</v>
      </c>
      <c r="O655" s="30" t="str">
        <f>IF(SUM('Sales by Agent'!M655:O655)&gt;0,"YES","NO")</f>
        <v>NO</v>
      </c>
      <c r="P655" s="30" t="str">
        <f>IF(SUM('Sales by Agent'!N655:P655)&gt;0,"YES","NO")</f>
        <v>NO</v>
      </c>
      <c r="Q655" s="30" t="str">
        <f>IF(SUM('Sales by Agent'!O655:Q655)&gt;0,"YES","NO")</f>
        <v>NO</v>
      </c>
      <c r="R655" s="30" t="str">
        <f>IF(SUM('Sales by Agent'!P655:R655)&gt;0,"YES","NO")</f>
        <v>NO</v>
      </c>
      <c r="S655" s="30" t="str">
        <f>IF(SUM('Sales by Agent'!Q655:S655)&gt;0,"YES","NO")</f>
        <v>NO</v>
      </c>
      <c r="T655" s="30" t="str">
        <f>IF(SUM('Sales by Agent'!R655:T655)&gt;0,"YES","NO")</f>
        <v>NO</v>
      </c>
      <c r="U655" s="30" t="str">
        <f>IF(SUM('Sales by Agent'!S655:U655)&gt;0,"YES","NO")</f>
        <v>NO</v>
      </c>
      <c r="V655" s="30" t="str">
        <f>IF(SUM('Sales by Agent'!T655:V655)&gt;0,"YES","NO")</f>
        <v>NO</v>
      </c>
      <c r="W655" s="30" t="str">
        <f>IF(SUM('Sales by Agent'!U655:W655)&gt;0,"YES","NO")</f>
        <v>NO</v>
      </c>
      <c r="X655" s="30" t="str">
        <f>IF(SUM('Sales by Agent'!V655:X655)&gt;0,"YES","NO")</f>
        <v>NO</v>
      </c>
      <c r="Y655" s="30" t="str">
        <f>IF(SUM('Sales by Agent'!W655:Y655)&gt;0,"YES","NO")</f>
        <v>NO</v>
      </c>
      <c r="Z655" s="30" t="str">
        <f>IF(SUM('Sales by Agent'!X655:Z655)&gt;0,"YES","NO")</f>
        <v>NO</v>
      </c>
      <c r="AA655" s="30" t="str">
        <f>IF(SUM('Sales by Agent'!Y655:AA655)&gt;0,"YES","NO")</f>
        <v>NO</v>
      </c>
      <c r="AB655" s="30" t="str">
        <f>IF(SUM('Sales by Agent'!Z655:AB655)&gt;0,"YES","NO")</f>
        <v>NO</v>
      </c>
      <c r="AC655" s="30" t="str">
        <f>IF(SUM('Sales by Agent'!AA655:AC655)&gt;0,"YES","NO")</f>
        <v>NO</v>
      </c>
      <c r="AD655" s="30" t="str">
        <f>IF(SUM('Sales by Agent'!AB655:AD655)&gt;0,"YES","NO")</f>
        <v>YES</v>
      </c>
      <c r="AE655" s="30" t="str">
        <f>IF(SUM('Sales by Agent'!AC655:AE655)&gt;0,"YES","NO")</f>
        <v>YES</v>
      </c>
      <c r="AF655" s="30" t="str">
        <f>IF(SUM('Sales by Agent'!AD655:AF655)&gt;0,"YES","NO")</f>
        <v>YES</v>
      </c>
      <c r="AG655" s="30" t="str">
        <f>IF(SUM('Sales by Agent'!AE655:AG655)&gt;0,"YES","NO")</f>
        <v>YES</v>
      </c>
      <c r="AH655" s="30" t="str">
        <f>IF(SUM('Sales by Agent'!AF655:AH655)&gt;0,"YES","NO")</f>
        <v>YES</v>
      </c>
      <c r="AI655" s="30" t="str">
        <f>IF(SUM('Sales by Agent'!AG655:AI655)&gt;0,"YES","NO")</f>
        <v>YES</v>
      </c>
      <c r="AJ655" s="30" t="str">
        <f>IF(SUM('Sales by Agent'!AH655:AJ655)&gt;0,"YES","NO")</f>
        <v>YES</v>
      </c>
      <c r="AK655" s="30" t="str">
        <f>IF(SUM('Sales by Agent'!AI655:AK655)&gt;0,"YES","NO")</f>
        <v>YES</v>
      </c>
      <c r="AL655" s="30" t="str">
        <f>IF(SUM('Sales by Agent'!AJ655:AL655)&gt;0,"YES","NO")</f>
        <v>YES</v>
      </c>
      <c r="AM655" s="30" t="str">
        <f>IF(SUM('Sales by Agent'!AK655:AM655)&gt;0,"YES","NO")</f>
        <v>YES</v>
      </c>
      <c r="AN655" s="30" t="str">
        <f>IF(SUM('Sales by Agent'!AL655:AN655)&gt;0,"YES","NO")</f>
        <v>YES</v>
      </c>
      <c r="AO655" s="30" t="str">
        <f>IF(SUM('Sales by Agent'!AM655:AO655)&gt;0,"YES","NO")</f>
        <v>NO</v>
      </c>
      <c r="AP655" s="30" t="str">
        <f>IF(SUM('Sales by Agent'!AN655:AP655)&gt;0,"YES","NO")</f>
        <v>NO</v>
      </c>
      <c r="AQ655" s="30" t="str">
        <f>IF(SUM('Sales by Agent'!AO655:AQ655)&gt;0,"YES","NO")</f>
        <v>NO</v>
      </c>
      <c r="AR655" s="30" t="str">
        <f>IF(SUM('Sales by Agent'!AP655:AR655)&gt;0,"YES","NO")</f>
        <v>NO</v>
      </c>
      <c r="AS655" s="30" t="str">
        <f>IF(SUM('Sales by Agent'!AQ655:AS655)&gt;0,"YES","NO")</f>
        <v>YES</v>
      </c>
      <c r="AT655" s="30" t="str">
        <f>IF(SUM('Sales by Agent'!AR655:AT655)&gt;0,"YES","NO")</f>
        <v>YES</v>
      </c>
      <c r="AU655" s="30" t="str">
        <f>IF(SUM('Sales by Agent'!AS655:AU655)&gt;0,"YES","NO")</f>
        <v>YES</v>
      </c>
      <c r="AV655" s="30" t="str">
        <f>IF(SUM('Sales by Agent'!AT655:AV655)&gt;0,"YES","NO")</f>
        <v>YES</v>
      </c>
      <c r="AW655" s="87"/>
      <c r="AX655" t="str">
        <f t="shared" si="112"/>
        <v>NO</v>
      </c>
      <c r="AY655" t="str">
        <f t="shared" si="113"/>
        <v>NO</v>
      </c>
      <c r="AZ655" t="str">
        <f t="shared" si="114"/>
        <v>NO</v>
      </c>
      <c r="BA655" t="str">
        <f t="shared" si="115"/>
        <v>NO</v>
      </c>
      <c r="BB655" t="str">
        <f t="shared" si="116"/>
        <v>NO</v>
      </c>
      <c r="BC655" t="str">
        <f t="shared" si="117"/>
        <v>NO</v>
      </c>
      <c r="BD655" t="str">
        <f t="shared" si="118"/>
        <v>NO</v>
      </c>
      <c r="BE655" t="str">
        <f t="shared" si="119"/>
        <v>NO</v>
      </c>
      <c r="BF655" t="str">
        <f t="shared" si="120"/>
        <v>NO</v>
      </c>
      <c r="BG655" t="str">
        <f t="shared" si="121"/>
        <v>NO</v>
      </c>
      <c r="BH655" t="str">
        <f t="shared" si="111"/>
        <v>NEW INACTIVE</v>
      </c>
    </row>
    <row r="656" spans="1:60">
      <c r="A656" s="564" t="s">
        <v>913</v>
      </c>
      <c r="B656" s="564" t="s">
        <v>2950</v>
      </c>
      <c r="C656" s="564" t="s">
        <v>775</v>
      </c>
      <c r="D656" s="564" t="s">
        <v>956</v>
      </c>
      <c r="E656" s="564" t="s">
        <v>1005</v>
      </c>
      <c r="F656" s="565">
        <v>50300</v>
      </c>
      <c r="G656" s="88"/>
      <c r="H656" s="88"/>
      <c r="I656" s="30" t="str">
        <f>IF(SUM('Sales by Agent'!G656:I656)&gt;0,"YES","NO")</f>
        <v>NO</v>
      </c>
      <c r="J656" s="30" t="str">
        <f>IF(SUM('Sales by Agent'!H656:J656)&gt;0,"YES","NO")</f>
        <v>NO</v>
      </c>
      <c r="K656" s="30" t="str">
        <f>IF(SUM('Sales by Agent'!I656:K656)&gt;0,"YES","NO")</f>
        <v>NO</v>
      </c>
      <c r="L656" s="30" t="str">
        <f>IF(SUM('Sales by Agent'!J656:L656)&gt;0,"YES","NO")</f>
        <v>NO</v>
      </c>
      <c r="M656" s="30" t="str">
        <f>IF(SUM('Sales by Agent'!K656:M656)&gt;0,"YES","NO")</f>
        <v>NO</v>
      </c>
      <c r="N656" s="30" t="str">
        <f>IF(SUM('Sales by Agent'!L656:N656)&gt;0,"YES","NO")</f>
        <v>NO</v>
      </c>
      <c r="O656" s="30" t="str">
        <f>IF(SUM('Sales by Agent'!M656:O656)&gt;0,"YES","NO")</f>
        <v>NO</v>
      </c>
      <c r="P656" s="30" t="str">
        <f>IF(SUM('Sales by Agent'!N656:P656)&gt;0,"YES","NO")</f>
        <v>NO</v>
      </c>
      <c r="Q656" s="30" t="str">
        <f>IF(SUM('Sales by Agent'!O656:Q656)&gt;0,"YES","NO")</f>
        <v>NO</v>
      </c>
      <c r="R656" s="30" t="str">
        <f>IF(SUM('Sales by Agent'!P656:R656)&gt;0,"YES","NO")</f>
        <v>NO</v>
      </c>
      <c r="S656" s="30" t="str">
        <f>IF(SUM('Sales by Agent'!Q656:S656)&gt;0,"YES","NO")</f>
        <v>NO</v>
      </c>
      <c r="T656" s="30" t="str">
        <f>IF(SUM('Sales by Agent'!R656:T656)&gt;0,"YES","NO")</f>
        <v>NO</v>
      </c>
      <c r="U656" s="30" t="str">
        <f>IF(SUM('Sales by Agent'!S656:U656)&gt;0,"YES","NO")</f>
        <v>NO</v>
      </c>
      <c r="V656" s="30" t="str">
        <f>IF(SUM('Sales by Agent'!T656:V656)&gt;0,"YES","NO")</f>
        <v>NO</v>
      </c>
      <c r="W656" s="30" t="str">
        <f>IF(SUM('Sales by Agent'!U656:W656)&gt;0,"YES","NO")</f>
        <v>NO</v>
      </c>
      <c r="X656" s="30" t="str">
        <f>IF(SUM('Sales by Agent'!V656:X656)&gt;0,"YES","NO")</f>
        <v>NO</v>
      </c>
      <c r="Y656" s="30" t="str">
        <f>IF(SUM('Sales by Agent'!W656:Y656)&gt;0,"YES","NO")</f>
        <v>NO</v>
      </c>
      <c r="Z656" s="30" t="str">
        <f>IF(SUM('Sales by Agent'!X656:Z656)&gt;0,"YES","NO")</f>
        <v>NO</v>
      </c>
      <c r="AA656" s="30" t="str">
        <f>IF(SUM('Sales by Agent'!Y656:AA656)&gt;0,"YES","NO")</f>
        <v>NO</v>
      </c>
      <c r="AB656" s="30" t="str">
        <f>IF(SUM('Sales by Agent'!Z656:AB656)&gt;0,"YES","NO")</f>
        <v>NO</v>
      </c>
      <c r="AC656" s="30" t="str">
        <f>IF(SUM('Sales by Agent'!AA656:AC656)&gt;0,"YES","NO")</f>
        <v>NO</v>
      </c>
      <c r="AD656" s="30" t="str">
        <f>IF(SUM('Sales by Agent'!AB656:AD656)&gt;0,"YES","NO")</f>
        <v>NO</v>
      </c>
      <c r="AE656" s="30" t="str">
        <f>IF(SUM('Sales by Agent'!AC656:AE656)&gt;0,"YES","NO")</f>
        <v>YES</v>
      </c>
      <c r="AF656" s="30" t="str">
        <f>IF(SUM('Sales by Agent'!AD656:AF656)&gt;0,"YES","NO")</f>
        <v>YES</v>
      </c>
      <c r="AG656" s="30" t="str">
        <f>IF(SUM('Sales by Agent'!AE656:AG656)&gt;0,"YES","NO")</f>
        <v>YES</v>
      </c>
      <c r="AH656" s="30" t="str">
        <f>IF(SUM('Sales by Agent'!AF656:AH656)&gt;0,"YES","NO")</f>
        <v>NO</v>
      </c>
      <c r="AI656" s="30" t="str">
        <f>IF(SUM('Sales by Agent'!AG656:AI656)&gt;0,"YES","NO")</f>
        <v>NO</v>
      </c>
      <c r="AJ656" s="30" t="str">
        <f>IF(SUM('Sales by Agent'!AH656:AJ656)&gt;0,"YES","NO")</f>
        <v>NO</v>
      </c>
      <c r="AK656" s="30" t="str">
        <f>IF(SUM('Sales by Agent'!AI656:AK656)&gt;0,"YES","NO")</f>
        <v>NO</v>
      </c>
      <c r="AL656" s="30" t="str">
        <f>IF(SUM('Sales by Agent'!AJ656:AL656)&gt;0,"YES","NO")</f>
        <v>NO</v>
      </c>
      <c r="AM656" s="30" t="str">
        <f>IF(SUM('Sales by Agent'!AK656:AM656)&gt;0,"YES","NO")</f>
        <v>NO</v>
      </c>
      <c r="AN656" s="30" t="str">
        <f>IF(SUM('Sales by Agent'!AL656:AN656)&gt;0,"YES","NO")</f>
        <v>NO</v>
      </c>
      <c r="AO656" s="30" t="str">
        <f>IF(SUM('Sales by Agent'!AM656:AO656)&gt;0,"YES","NO")</f>
        <v>NO</v>
      </c>
      <c r="AP656" s="30" t="str">
        <f>IF(SUM('Sales by Agent'!AN656:AP656)&gt;0,"YES","NO")</f>
        <v>NO</v>
      </c>
      <c r="AQ656" s="30" t="str">
        <f>IF(SUM('Sales by Agent'!AO656:AQ656)&gt;0,"YES","NO")</f>
        <v>NO</v>
      </c>
      <c r="AR656" s="30" t="str">
        <f>IF(SUM('Sales by Agent'!AP656:AR656)&gt;0,"YES","NO")</f>
        <v>NO</v>
      </c>
      <c r="AS656" s="30" t="str">
        <f>IF(SUM('Sales by Agent'!AQ656:AS656)&gt;0,"YES","NO")</f>
        <v>NO</v>
      </c>
      <c r="AT656" s="30" t="str">
        <f>IF(SUM('Sales by Agent'!AR656:AT656)&gt;0,"YES","NO")</f>
        <v>NO</v>
      </c>
      <c r="AU656" s="30" t="str">
        <f>IF(SUM('Sales by Agent'!AS656:AU656)&gt;0,"YES","NO")</f>
        <v>NO</v>
      </c>
      <c r="AV656" s="30" t="str">
        <f>IF(SUM('Sales by Agent'!AT656:AV656)&gt;0,"YES","NO")</f>
        <v>NO</v>
      </c>
      <c r="AW656" s="87"/>
      <c r="AX656" t="str">
        <f t="shared" si="112"/>
        <v>NO</v>
      </c>
      <c r="AY656" t="str">
        <f t="shared" si="113"/>
        <v>NO</v>
      </c>
      <c r="AZ656" t="str">
        <f t="shared" si="114"/>
        <v>NO</v>
      </c>
      <c r="BA656" t="str">
        <f t="shared" si="115"/>
        <v>NEW INACTIVE</v>
      </c>
      <c r="BB656" t="str">
        <f t="shared" si="116"/>
        <v>NO</v>
      </c>
      <c r="BC656" t="str">
        <f t="shared" si="117"/>
        <v>NO</v>
      </c>
      <c r="BD656" t="str">
        <f t="shared" si="118"/>
        <v>NO</v>
      </c>
      <c r="BE656" t="str">
        <f t="shared" si="119"/>
        <v>NO</v>
      </c>
      <c r="BF656" t="str">
        <f t="shared" si="120"/>
        <v>NO</v>
      </c>
      <c r="BG656" t="str">
        <f t="shared" si="121"/>
        <v>NO</v>
      </c>
      <c r="BH656" t="str">
        <f t="shared" si="111"/>
        <v>NO</v>
      </c>
    </row>
    <row r="657" spans="1:60">
      <c r="A657" s="564" t="s">
        <v>866</v>
      </c>
      <c r="B657" s="564" t="s">
        <v>2951</v>
      </c>
      <c r="C657" s="564" t="s">
        <v>775</v>
      </c>
      <c r="D657" s="564" t="s">
        <v>956</v>
      </c>
      <c r="E657" s="564" t="s">
        <v>1005</v>
      </c>
      <c r="F657" s="565">
        <v>933500</v>
      </c>
      <c r="G657" s="31"/>
      <c r="H657" s="86"/>
      <c r="I657" s="30" t="str">
        <f>IF(SUM('Sales by Agent'!G657:I657)&gt;0,"YES","NO")</f>
        <v>NO</v>
      </c>
      <c r="J657" s="30" t="str">
        <f>IF(SUM('Sales by Agent'!H657:J657)&gt;0,"YES","NO")</f>
        <v>NO</v>
      </c>
      <c r="K657" s="30" t="str">
        <f>IF(SUM('Sales by Agent'!I657:K657)&gt;0,"YES","NO")</f>
        <v>NO</v>
      </c>
      <c r="L657" s="30" t="str">
        <f>IF(SUM('Sales by Agent'!J657:L657)&gt;0,"YES","NO")</f>
        <v>NO</v>
      </c>
      <c r="M657" s="30" t="str">
        <f>IF(SUM('Sales by Agent'!K657:M657)&gt;0,"YES","NO")</f>
        <v>NO</v>
      </c>
      <c r="N657" s="30" t="str">
        <f>IF(SUM('Sales by Agent'!L657:N657)&gt;0,"YES","NO")</f>
        <v>NO</v>
      </c>
      <c r="O657" s="30" t="str">
        <f>IF(SUM('Sales by Agent'!M657:O657)&gt;0,"YES","NO")</f>
        <v>NO</v>
      </c>
      <c r="P657" s="30" t="str">
        <f>IF(SUM('Sales by Agent'!N657:P657)&gt;0,"YES","NO")</f>
        <v>NO</v>
      </c>
      <c r="Q657" s="30" t="str">
        <f>IF(SUM('Sales by Agent'!O657:Q657)&gt;0,"YES","NO")</f>
        <v>NO</v>
      </c>
      <c r="R657" s="30" t="str">
        <f>IF(SUM('Sales by Agent'!P657:R657)&gt;0,"YES","NO")</f>
        <v>NO</v>
      </c>
      <c r="S657" s="30" t="str">
        <f>IF(SUM('Sales by Agent'!Q657:S657)&gt;0,"YES","NO")</f>
        <v>NO</v>
      </c>
      <c r="T657" s="30" t="str">
        <f>IF(SUM('Sales by Agent'!R657:T657)&gt;0,"YES","NO")</f>
        <v>NO</v>
      </c>
      <c r="U657" s="30" t="str">
        <f>IF(SUM('Sales by Agent'!S657:U657)&gt;0,"YES","NO")</f>
        <v>NO</v>
      </c>
      <c r="V657" s="30" t="str">
        <f>IF(SUM('Sales by Agent'!T657:V657)&gt;0,"YES","NO")</f>
        <v>NO</v>
      </c>
      <c r="W657" s="30" t="str">
        <f>IF(SUM('Sales by Agent'!U657:W657)&gt;0,"YES","NO")</f>
        <v>NO</v>
      </c>
      <c r="X657" s="30" t="str">
        <f>IF(SUM('Sales by Agent'!V657:X657)&gt;0,"YES","NO")</f>
        <v>NO</v>
      </c>
      <c r="Y657" s="30" t="str">
        <f>IF(SUM('Sales by Agent'!W657:Y657)&gt;0,"YES","NO")</f>
        <v>NO</v>
      </c>
      <c r="Z657" s="30" t="str">
        <f>IF(SUM('Sales by Agent'!X657:Z657)&gt;0,"YES","NO")</f>
        <v>NO</v>
      </c>
      <c r="AA657" s="30" t="str">
        <f>IF(SUM('Sales by Agent'!Y657:AA657)&gt;0,"YES","NO")</f>
        <v>NO</v>
      </c>
      <c r="AB657" s="30" t="str">
        <f>IF(SUM('Sales by Agent'!Z657:AB657)&gt;0,"YES","NO")</f>
        <v>NO</v>
      </c>
      <c r="AC657" s="30" t="str">
        <f>IF(SUM('Sales by Agent'!AA657:AC657)&gt;0,"YES","NO")</f>
        <v>NO</v>
      </c>
      <c r="AD657" s="30" t="str">
        <f>IF(SUM('Sales by Agent'!AB657:AD657)&gt;0,"YES","NO")</f>
        <v>YES</v>
      </c>
      <c r="AE657" s="30" t="str">
        <f>IF(SUM('Sales by Agent'!AC657:AE657)&gt;0,"YES","NO")</f>
        <v>YES</v>
      </c>
      <c r="AF657" s="30" t="str">
        <f>IF(SUM('Sales by Agent'!AD657:AF657)&gt;0,"YES","NO")</f>
        <v>YES</v>
      </c>
      <c r="AG657" s="30" t="str">
        <f>IF(SUM('Sales by Agent'!AE657:AG657)&gt;0,"YES","NO")</f>
        <v>YES</v>
      </c>
      <c r="AH657" s="30" t="str">
        <f>IF(SUM('Sales by Agent'!AF657:AH657)&gt;0,"YES","NO")</f>
        <v>YES</v>
      </c>
      <c r="AI657" s="30" t="str">
        <f>IF(SUM('Sales by Agent'!AG657:AI657)&gt;0,"YES","NO")</f>
        <v>YES</v>
      </c>
      <c r="AJ657" s="30" t="str">
        <f>IF(SUM('Sales by Agent'!AH657:AJ657)&gt;0,"YES","NO")</f>
        <v>YES</v>
      </c>
      <c r="AK657" s="30" t="str">
        <f>IF(SUM('Sales by Agent'!AI657:AK657)&gt;0,"YES","NO")</f>
        <v>YES</v>
      </c>
      <c r="AL657" s="30" t="str">
        <f>IF(SUM('Sales by Agent'!AJ657:AL657)&gt;0,"YES","NO")</f>
        <v>YES</v>
      </c>
      <c r="AM657" s="30" t="str">
        <f>IF(SUM('Sales by Agent'!AK657:AM657)&gt;0,"YES","NO")</f>
        <v>YES</v>
      </c>
      <c r="AN657" s="30" t="str">
        <f>IF(SUM('Sales by Agent'!AL657:AN657)&gt;0,"YES","NO")</f>
        <v>YES</v>
      </c>
      <c r="AO657" s="30" t="str">
        <f>IF(SUM('Sales by Agent'!AM657:AO657)&gt;0,"YES","NO")</f>
        <v>YES</v>
      </c>
      <c r="AP657" s="30" t="str">
        <f>IF(SUM('Sales by Agent'!AN657:AP657)&gt;0,"YES","NO")</f>
        <v>YES</v>
      </c>
      <c r="AQ657" s="30" t="str">
        <f>IF(SUM('Sales by Agent'!AO657:AQ657)&gt;0,"YES","NO")</f>
        <v>YES</v>
      </c>
      <c r="AR657" s="30" t="str">
        <f>IF(SUM('Sales by Agent'!AP657:AR657)&gt;0,"YES","NO")</f>
        <v>YES</v>
      </c>
      <c r="AS657" s="30" t="str">
        <f>IF(SUM('Sales by Agent'!AQ657:AS657)&gt;0,"YES","NO")</f>
        <v>YES</v>
      </c>
      <c r="AT657" s="30" t="str">
        <f>IF(SUM('Sales by Agent'!AR657:AT657)&gt;0,"YES","NO")</f>
        <v>YES</v>
      </c>
      <c r="AU657" s="30" t="str">
        <f>IF(SUM('Sales by Agent'!AS657:AU657)&gt;0,"YES","NO")</f>
        <v>YES</v>
      </c>
      <c r="AV657" s="30" t="str">
        <f>IF(SUM('Sales by Agent'!AT657:AV657)&gt;0,"YES","NO")</f>
        <v>YES</v>
      </c>
      <c r="AW657" s="87"/>
      <c r="AX657" t="str">
        <f t="shared" si="112"/>
        <v>NO</v>
      </c>
      <c r="AY657" t="str">
        <f t="shared" si="113"/>
        <v>NO</v>
      </c>
      <c r="AZ657" t="str">
        <f t="shared" si="114"/>
        <v>NO</v>
      </c>
      <c r="BA657" t="str">
        <f t="shared" si="115"/>
        <v>NO</v>
      </c>
      <c r="BB657" t="str">
        <f t="shared" si="116"/>
        <v>NO</v>
      </c>
      <c r="BC657" t="str">
        <f t="shared" si="117"/>
        <v>NO</v>
      </c>
      <c r="BD657" t="str">
        <f t="shared" si="118"/>
        <v>NO</v>
      </c>
      <c r="BE657" t="str">
        <f t="shared" si="119"/>
        <v>NO</v>
      </c>
      <c r="BF657" t="str">
        <f t="shared" si="120"/>
        <v>NO</v>
      </c>
      <c r="BG657" t="str">
        <f t="shared" si="121"/>
        <v>NO</v>
      </c>
      <c r="BH657" t="str">
        <f t="shared" si="111"/>
        <v>NO</v>
      </c>
    </row>
    <row r="658" spans="1:60">
      <c r="A658" s="564" t="s">
        <v>1540</v>
      </c>
      <c r="B658" s="564" t="s">
        <v>2952</v>
      </c>
      <c r="C658" s="564" t="s">
        <v>775</v>
      </c>
      <c r="D658" s="564" t="s">
        <v>956</v>
      </c>
      <c r="E658" s="564" t="s">
        <v>1005</v>
      </c>
      <c r="F658" s="565">
        <v>749708</v>
      </c>
      <c r="G658" s="88"/>
      <c r="H658" s="88"/>
      <c r="I658" s="30" t="str">
        <f>IF(SUM('Sales by Agent'!G658:I658)&gt;0,"YES","NO")</f>
        <v>NO</v>
      </c>
      <c r="J658" s="30" t="str">
        <f>IF(SUM('Sales by Agent'!H658:J658)&gt;0,"YES","NO")</f>
        <v>NO</v>
      </c>
      <c r="K658" s="30" t="str">
        <f>IF(SUM('Sales by Agent'!I658:K658)&gt;0,"YES","NO")</f>
        <v>NO</v>
      </c>
      <c r="L658" s="30" t="str">
        <f>IF(SUM('Sales by Agent'!J658:L658)&gt;0,"YES","NO")</f>
        <v>NO</v>
      </c>
      <c r="M658" s="30" t="str">
        <f>IF(SUM('Sales by Agent'!K658:M658)&gt;0,"YES","NO")</f>
        <v>NO</v>
      </c>
      <c r="N658" s="30" t="str">
        <f>IF(SUM('Sales by Agent'!L658:N658)&gt;0,"YES","NO")</f>
        <v>NO</v>
      </c>
      <c r="O658" s="30" t="str">
        <f>IF(SUM('Sales by Agent'!M658:O658)&gt;0,"YES","NO")</f>
        <v>NO</v>
      </c>
      <c r="P658" s="30" t="str">
        <f>IF(SUM('Sales by Agent'!N658:P658)&gt;0,"YES","NO")</f>
        <v>NO</v>
      </c>
      <c r="Q658" s="30" t="str">
        <f>IF(SUM('Sales by Agent'!O658:Q658)&gt;0,"YES","NO")</f>
        <v>NO</v>
      </c>
      <c r="R658" s="30" t="str">
        <f>IF(SUM('Sales by Agent'!P658:R658)&gt;0,"YES","NO")</f>
        <v>NO</v>
      </c>
      <c r="S658" s="30" t="str">
        <f>IF(SUM('Sales by Agent'!Q658:S658)&gt;0,"YES","NO")</f>
        <v>NO</v>
      </c>
      <c r="T658" s="30" t="str">
        <f>IF(SUM('Sales by Agent'!R658:T658)&gt;0,"YES","NO")</f>
        <v>NO</v>
      </c>
      <c r="U658" s="30" t="str">
        <f>IF(SUM('Sales by Agent'!S658:U658)&gt;0,"YES","NO")</f>
        <v>NO</v>
      </c>
      <c r="V658" s="30" t="str">
        <f>IF(SUM('Sales by Agent'!T658:V658)&gt;0,"YES","NO")</f>
        <v>NO</v>
      </c>
      <c r="W658" s="30" t="str">
        <f>IF(SUM('Sales by Agent'!U658:W658)&gt;0,"YES","NO")</f>
        <v>NO</v>
      </c>
      <c r="X658" s="30" t="str">
        <f>IF(SUM('Sales by Agent'!V658:X658)&gt;0,"YES","NO")</f>
        <v>NO</v>
      </c>
      <c r="Y658" s="30" t="str">
        <f>IF(SUM('Sales by Agent'!W658:Y658)&gt;0,"YES","NO")</f>
        <v>NO</v>
      </c>
      <c r="Z658" s="30" t="str">
        <f>IF(SUM('Sales by Agent'!X658:Z658)&gt;0,"YES","NO")</f>
        <v>NO</v>
      </c>
      <c r="AA658" s="30" t="str">
        <f>IF(SUM('Sales by Agent'!Y658:AA658)&gt;0,"YES","NO")</f>
        <v>NO</v>
      </c>
      <c r="AB658" s="30" t="str">
        <f>IF(SUM('Sales by Agent'!Z658:AB658)&gt;0,"YES","NO")</f>
        <v>NO</v>
      </c>
      <c r="AC658" s="30" t="str">
        <f>IF(SUM('Sales by Agent'!AA658:AC658)&gt;0,"YES","NO")</f>
        <v>NO</v>
      </c>
      <c r="AD658" s="30" t="str">
        <f>IF(SUM('Sales by Agent'!AB658:AD658)&gt;0,"YES","NO")</f>
        <v>NO</v>
      </c>
      <c r="AE658" s="30" t="str">
        <f>IF(SUM('Sales by Agent'!AC658:AE658)&gt;0,"YES","NO")</f>
        <v>NO</v>
      </c>
      <c r="AF658" s="30" t="str">
        <f>IF(SUM('Sales by Agent'!AD658:AF658)&gt;0,"YES","NO")</f>
        <v>NO</v>
      </c>
      <c r="AG658" s="30" t="str">
        <f>IF(SUM('Sales by Agent'!AE658:AG658)&gt;0,"YES","NO")</f>
        <v>NO</v>
      </c>
      <c r="AH658" s="30" t="str">
        <f>IF(SUM('Sales by Agent'!AF658:AH658)&gt;0,"YES","NO")</f>
        <v>NO</v>
      </c>
      <c r="AI658" s="30" t="str">
        <f>IF(SUM('Sales by Agent'!AG658:AI658)&gt;0,"YES","NO")</f>
        <v>NO</v>
      </c>
      <c r="AJ658" s="30" t="str">
        <f>IF(SUM('Sales by Agent'!AH658:AJ658)&gt;0,"YES","NO")</f>
        <v>NO</v>
      </c>
      <c r="AK658" s="30" t="str">
        <f>IF(SUM('Sales by Agent'!AI658:AK658)&gt;0,"YES","NO")</f>
        <v>NO</v>
      </c>
      <c r="AL658" s="30" t="str">
        <f>IF(SUM('Sales by Agent'!AJ658:AL658)&gt;0,"YES","NO")</f>
        <v>NO</v>
      </c>
      <c r="AM658" s="30" t="str">
        <f>IF(SUM('Sales by Agent'!AK658:AM658)&gt;0,"YES","NO")</f>
        <v>NO</v>
      </c>
      <c r="AN658" s="30" t="str">
        <f>IF(SUM('Sales by Agent'!AL658:AN658)&gt;0,"YES","NO")</f>
        <v>NO</v>
      </c>
      <c r="AO658" s="30" t="str">
        <f>IF(SUM('Sales by Agent'!AM658:AO658)&gt;0,"YES","NO")</f>
        <v>YES</v>
      </c>
      <c r="AP658" s="30" t="str">
        <f>IF(SUM('Sales by Agent'!AN658:AP658)&gt;0,"YES","NO")</f>
        <v>YES</v>
      </c>
      <c r="AQ658" s="30" t="str">
        <f>IF(SUM('Sales by Agent'!AO658:AQ658)&gt;0,"YES","NO")</f>
        <v>YES</v>
      </c>
      <c r="AR658" s="30" t="str">
        <f>IF(SUM('Sales by Agent'!AP658:AR658)&gt;0,"YES","NO")</f>
        <v>YES</v>
      </c>
      <c r="AS658" s="30" t="str">
        <f>IF(SUM('Sales by Agent'!AQ658:AS658)&gt;0,"YES","NO")</f>
        <v>YES</v>
      </c>
      <c r="AT658" s="30" t="str">
        <f>IF(SUM('Sales by Agent'!AR658:AT658)&gt;0,"YES","NO")</f>
        <v>YES</v>
      </c>
      <c r="AU658" s="30" t="str">
        <f>IF(SUM('Sales by Agent'!AS658:AU658)&gt;0,"YES","NO")</f>
        <v>YES</v>
      </c>
      <c r="AV658" s="30" t="str">
        <f>IF(SUM('Sales by Agent'!AT658:AV658)&gt;0,"YES","NO")</f>
        <v>YES</v>
      </c>
      <c r="AW658" s="87"/>
      <c r="AX658" t="str">
        <f t="shared" si="112"/>
        <v>NO</v>
      </c>
      <c r="AY658" t="str">
        <f t="shared" si="113"/>
        <v>NO</v>
      </c>
      <c r="AZ658" t="str">
        <f t="shared" si="114"/>
        <v>NO</v>
      </c>
      <c r="BA658" t="str">
        <f t="shared" si="115"/>
        <v>NO</v>
      </c>
      <c r="BB658" t="str">
        <f t="shared" si="116"/>
        <v>NO</v>
      </c>
      <c r="BC658" t="str">
        <f t="shared" si="117"/>
        <v>NO</v>
      </c>
      <c r="BD658" t="str">
        <f t="shared" si="118"/>
        <v>NO</v>
      </c>
      <c r="BE658" t="str">
        <f t="shared" si="119"/>
        <v>NO</v>
      </c>
      <c r="BF658" t="str">
        <f t="shared" si="120"/>
        <v>NO</v>
      </c>
      <c r="BG658" t="str">
        <f t="shared" si="121"/>
        <v>NO</v>
      </c>
      <c r="BH658" t="str">
        <f t="shared" si="111"/>
        <v>NO</v>
      </c>
    </row>
    <row r="659" spans="1:60">
      <c r="A659" s="564" t="s">
        <v>908</v>
      </c>
      <c r="B659" s="564" t="s">
        <v>2953</v>
      </c>
      <c r="C659" s="564" t="s">
        <v>775</v>
      </c>
      <c r="D659" s="564" t="s">
        <v>956</v>
      </c>
      <c r="E659" s="564" t="s">
        <v>1005</v>
      </c>
      <c r="F659" s="565">
        <v>489250</v>
      </c>
      <c r="G659" s="31"/>
      <c r="H659" s="31"/>
      <c r="I659" s="30" t="str">
        <f>IF(SUM('Sales by Agent'!G659:I659)&gt;0,"YES","NO")</f>
        <v>NO</v>
      </c>
      <c r="J659" s="30" t="str">
        <f>IF(SUM('Sales by Agent'!H659:J659)&gt;0,"YES","NO")</f>
        <v>NO</v>
      </c>
      <c r="K659" s="30" t="str">
        <f>IF(SUM('Sales by Agent'!I659:K659)&gt;0,"YES","NO")</f>
        <v>NO</v>
      </c>
      <c r="L659" s="30" t="str">
        <f>IF(SUM('Sales by Agent'!J659:L659)&gt;0,"YES","NO")</f>
        <v>NO</v>
      </c>
      <c r="M659" s="30" t="str">
        <f>IF(SUM('Sales by Agent'!K659:M659)&gt;0,"YES","NO")</f>
        <v>NO</v>
      </c>
      <c r="N659" s="30" t="str">
        <f>IF(SUM('Sales by Agent'!L659:N659)&gt;0,"YES","NO")</f>
        <v>NO</v>
      </c>
      <c r="O659" s="30" t="str">
        <f>IF(SUM('Sales by Agent'!M659:O659)&gt;0,"YES","NO")</f>
        <v>NO</v>
      </c>
      <c r="P659" s="30" t="str">
        <f>IF(SUM('Sales by Agent'!N659:P659)&gt;0,"YES","NO")</f>
        <v>NO</v>
      </c>
      <c r="Q659" s="30" t="str">
        <f>IF(SUM('Sales by Agent'!O659:Q659)&gt;0,"YES","NO")</f>
        <v>NO</v>
      </c>
      <c r="R659" s="30" t="str">
        <f>IF(SUM('Sales by Agent'!P659:R659)&gt;0,"YES","NO")</f>
        <v>NO</v>
      </c>
      <c r="S659" s="30" t="str">
        <f>IF(SUM('Sales by Agent'!Q659:S659)&gt;0,"YES","NO")</f>
        <v>NO</v>
      </c>
      <c r="T659" s="30" t="str">
        <f>IF(SUM('Sales by Agent'!R659:T659)&gt;0,"YES","NO")</f>
        <v>NO</v>
      </c>
      <c r="U659" s="30" t="str">
        <f>IF(SUM('Sales by Agent'!S659:U659)&gt;0,"YES","NO")</f>
        <v>NO</v>
      </c>
      <c r="V659" s="30" t="str">
        <f>IF(SUM('Sales by Agent'!T659:V659)&gt;0,"YES","NO")</f>
        <v>NO</v>
      </c>
      <c r="W659" s="30" t="str">
        <f>IF(SUM('Sales by Agent'!U659:W659)&gt;0,"YES","NO")</f>
        <v>NO</v>
      </c>
      <c r="X659" s="30" t="str">
        <f>IF(SUM('Sales by Agent'!V659:X659)&gt;0,"YES","NO")</f>
        <v>NO</v>
      </c>
      <c r="Y659" s="30" t="str">
        <f>IF(SUM('Sales by Agent'!W659:Y659)&gt;0,"YES","NO")</f>
        <v>NO</v>
      </c>
      <c r="Z659" s="30" t="str">
        <f>IF(SUM('Sales by Agent'!X659:Z659)&gt;0,"YES","NO")</f>
        <v>NO</v>
      </c>
      <c r="AA659" s="30" t="str">
        <f>IF(SUM('Sales by Agent'!Y659:AA659)&gt;0,"YES","NO")</f>
        <v>NO</v>
      </c>
      <c r="AB659" s="30" t="str">
        <f>IF(SUM('Sales by Agent'!Z659:AB659)&gt;0,"YES","NO")</f>
        <v>NO</v>
      </c>
      <c r="AC659" s="30" t="str">
        <f>IF(SUM('Sales by Agent'!AA659:AC659)&gt;0,"YES","NO")</f>
        <v>NO</v>
      </c>
      <c r="AD659" s="30" t="str">
        <f>IF(SUM('Sales by Agent'!AB659:AD659)&gt;0,"YES","NO")</f>
        <v>YES</v>
      </c>
      <c r="AE659" s="30" t="str">
        <f>IF(SUM('Sales by Agent'!AC659:AE659)&gt;0,"YES","NO")</f>
        <v>YES</v>
      </c>
      <c r="AF659" s="30" t="str">
        <f>IF(SUM('Sales by Agent'!AD659:AF659)&gt;0,"YES","NO")</f>
        <v>YES</v>
      </c>
      <c r="AG659" s="30" t="str">
        <f>IF(SUM('Sales by Agent'!AE659:AG659)&gt;0,"YES","NO")</f>
        <v>YES</v>
      </c>
      <c r="AH659" s="30" t="str">
        <f>IF(SUM('Sales by Agent'!AF659:AH659)&gt;0,"YES","NO")</f>
        <v>YES</v>
      </c>
      <c r="AI659" s="30" t="str">
        <f>IF(SUM('Sales by Agent'!AG659:AI659)&gt;0,"YES","NO")</f>
        <v>YES</v>
      </c>
      <c r="AJ659" s="30" t="str">
        <f>IF(SUM('Sales by Agent'!AH659:AJ659)&gt;0,"YES","NO")</f>
        <v>YES</v>
      </c>
      <c r="AK659" s="30" t="str">
        <f>IF(SUM('Sales by Agent'!AI659:AK659)&gt;0,"YES","NO")</f>
        <v>YES</v>
      </c>
      <c r="AL659" s="30" t="str">
        <f>IF(SUM('Sales by Agent'!AJ659:AL659)&gt;0,"YES","NO")</f>
        <v>YES</v>
      </c>
      <c r="AM659" s="30" t="str">
        <f>IF(SUM('Sales by Agent'!AK659:AM659)&gt;0,"YES","NO")</f>
        <v>YES</v>
      </c>
      <c r="AN659" s="30" t="str">
        <f>IF(SUM('Sales by Agent'!AL659:AN659)&gt;0,"YES","NO")</f>
        <v>YES</v>
      </c>
      <c r="AO659" s="30" t="str">
        <f>IF(SUM('Sales by Agent'!AM659:AO659)&gt;0,"YES","NO")</f>
        <v>YES</v>
      </c>
      <c r="AP659" s="30" t="str">
        <f>IF(SUM('Sales by Agent'!AN659:AP659)&gt;0,"YES","NO")</f>
        <v>YES</v>
      </c>
      <c r="AQ659" s="30" t="str">
        <f>IF(SUM('Sales by Agent'!AO659:AQ659)&gt;0,"YES","NO")</f>
        <v>NO</v>
      </c>
      <c r="AR659" s="30" t="str">
        <f>IF(SUM('Sales by Agent'!AP659:AR659)&gt;0,"YES","NO")</f>
        <v>NO</v>
      </c>
      <c r="AS659" s="30" t="str">
        <f>IF(SUM('Sales by Agent'!AQ659:AS659)&gt;0,"YES","NO")</f>
        <v>NO</v>
      </c>
      <c r="AT659" s="30" t="str">
        <f>IF(SUM('Sales by Agent'!AR659:AT659)&gt;0,"YES","NO")</f>
        <v>NO</v>
      </c>
      <c r="AU659" s="30" t="str">
        <f>IF(SUM('Sales by Agent'!AS659:AU659)&gt;0,"YES","NO")</f>
        <v>NO</v>
      </c>
      <c r="AV659" s="30" t="str">
        <f>IF(SUM('Sales by Agent'!AT659:AV659)&gt;0,"YES","NO")</f>
        <v>NO</v>
      </c>
      <c r="AW659" s="87"/>
      <c r="AX659" t="str">
        <f t="shared" si="112"/>
        <v>NO</v>
      </c>
      <c r="AY659" t="str">
        <f t="shared" si="113"/>
        <v>NO</v>
      </c>
      <c r="AZ659" t="str">
        <f t="shared" si="114"/>
        <v>NO</v>
      </c>
      <c r="BA659" t="str">
        <f t="shared" si="115"/>
        <v>NO</v>
      </c>
      <c r="BB659" t="str">
        <f t="shared" si="116"/>
        <v>NO</v>
      </c>
      <c r="BC659" t="str">
        <f t="shared" si="117"/>
        <v>NO</v>
      </c>
      <c r="BD659" t="str">
        <f t="shared" si="118"/>
        <v>NO</v>
      </c>
      <c r="BE659" t="str">
        <f t="shared" si="119"/>
        <v>NO</v>
      </c>
      <c r="BF659" t="str">
        <f t="shared" si="120"/>
        <v>NO</v>
      </c>
      <c r="BG659" t="str">
        <f t="shared" si="121"/>
        <v>NO</v>
      </c>
      <c r="BH659" t="str">
        <f t="shared" si="111"/>
        <v>NO</v>
      </c>
    </row>
    <row r="660" spans="1:60">
      <c r="A660" s="564" t="s">
        <v>917</v>
      </c>
      <c r="B660" s="564" t="s">
        <v>2954</v>
      </c>
      <c r="C660" s="564" t="s">
        <v>775</v>
      </c>
      <c r="D660" s="564" t="s">
        <v>956</v>
      </c>
      <c r="E660" s="564" t="s">
        <v>1005</v>
      </c>
      <c r="F660" s="565">
        <v>885150</v>
      </c>
      <c r="G660" s="31"/>
      <c r="H660" s="31"/>
      <c r="I660" s="30" t="str">
        <f>IF(SUM('Sales by Agent'!G660:I660)&gt;0,"YES","NO")</f>
        <v>NO</v>
      </c>
      <c r="J660" s="30" t="str">
        <f>IF(SUM('Sales by Agent'!H660:J660)&gt;0,"YES","NO")</f>
        <v>NO</v>
      </c>
      <c r="K660" s="30" t="str">
        <f>IF(SUM('Sales by Agent'!I660:K660)&gt;0,"YES","NO")</f>
        <v>NO</v>
      </c>
      <c r="L660" s="30" t="str">
        <f>IF(SUM('Sales by Agent'!J660:L660)&gt;0,"YES","NO")</f>
        <v>NO</v>
      </c>
      <c r="M660" s="30" t="str">
        <f>IF(SUM('Sales by Agent'!K660:M660)&gt;0,"YES","NO")</f>
        <v>NO</v>
      </c>
      <c r="N660" s="30" t="str">
        <f>IF(SUM('Sales by Agent'!L660:N660)&gt;0,"YES","NO")</f>
        <v>NO</v>
      </c>
      <c r="O660" s="30" t="str">
        <f>IF(SUM('Sales by Agent'!M660:O660)&gt;0,"YES","NO")</f>
        <v>NO</v>
      </c>
      <c r="P660" s="30" t="str">
        <f>IF(SUM('Sales by Agent'!N660:P660)&gt;0,"YES","NO")</f>
        <v>NO</v>
      </c>
      <c r="Q660" s="30" t="str">
        <f>IF(SUM('Sales by Agent'!O660:Q660)&gt;0,"YES","NO")</f>
        <v>NO</v>
      </c>
      <c r="R660" s="30" t="str">
        <f>IF(SUM('Sales by Agent'!P660:R660)&gt;0,"YES","NO")</f>
        <v>NO</v>
      </c>
      <c r="S660" s="30" t="str">
        <f>IF(SUM('Sales by Agent'!Q660:S660)&gt;0,"YES","NO")</f>
        <v>NO</v>
      </c>
      <c r="T660" s="30" t="str">
        <f>IF(SUM('Sales by Agent'!R660:T660)&gt;0,"YES","NO")</f>
        <v>NO</v>
      </c>
      <c r="U660" s="30" t="str">
        <f>IF(SUM('Sales by Agent'!S660:U660)&gt;0,"YES","NO")</f>
        <v>NO</v>
      </c>
      <c r="V660" s="30" t="str">
        <f>IF(SUM('Sales by Agent'!T660:V660)&gt;0,"YES","NO")</f>
        <v>NO</v>
      </c>
      <c r="W660" s="30" t="str">
        <f>IF(SUM('Sales by Agent'!U660:W660)&gt;0,"YES","NO")</f>
        <v>NO</v>
      </c>
      <c r="X660" s="30" t="str">
        <f>IF(SUM('Sales by Agent'!V660:X660)&gt;0,"YES","NO")</f>
        <v>NO</v>
      </c>
      <c r="Y660" s="30" t="str">
        <f>IF(SUM('Sales by Agent'!W660:Y660)&gt;0,"YES","NO")</f>
        <v>NO</v>
      </c>
      <c r="Z660" s="30" t="str">
        <f>IF(SUM('Sales by Agent'!X660:Z660)&gt;0,"YES","NO")</f>
        <v>NO</v>
      </c>
      <c r="AA660" s="30" t="str">
        <f>IF(SUM('Sales by Agent'!Y660:AA660)&gt;0,"YES","NO")</f>
        <v>NO</v>
      </c>
      <c r="AB660" s="30" t="str">
        <f>IF(SUM('Sales by Agent'!Z660:AB660)&gt;0,"YES","NO")</f>
        <v>NO</v>
      </c>
      <c r="AC660" s="30" t="str">
        <f>IF(SUM('Sales by Agent'!AA660:AC660)&gt;0,"YES","NO")</f>
        <v>NO</v>
      </c>
      <c r="AD660" s="30" t="str">
        <f>IF(SUM('Sales by Agent'!AB660:AD660)&gt;0,"YES","NO")</f>
        <v>NO</v>
      </c>
      <c r="AE660" s="30" t="str">
        <f>IF(SUM('Sales by Agent'!AC660:AE660)&gt;0,"YES","NO")</f>
        <v>NO</v>
      </c>
      <c r="AF660" s="30" t="str">
        <f>IF(SUM('Sales by Agent'!AD660:AF660)&gt;0,"YES","NO")</f>
        <v>NO</v>
      </c>
      <c r="AG660" s="30" t="str">
        <f>IF(SUM('Sales by Agent'!AE660:AG660)&gt;0,"YES","NO")</f>
        <v>YES</v>
      </c>
      <c r="AH660" s="30" t="str">
        <f>IF(SUM('Sales by Agent'!AF660:AH660)&gt;0,"YES","NO")</f>
        <v>YES</v>
      </c>
      <c r="AI660" s="30" t="str">
        <f>IF(SUM('Sales by Agent'!AG660:AI660)&gt;0,"YES","NO")</f>
        <v>YES</v>
      </c>
      <c r="AJ660" s="30" t="str">
        <f>IF(SUM('Sales by Agent'!AH660:AJ660)&gt;0,"YES","NO")</f>
        <v>YES</v>
      </c>
      <c r="AK660" s="30" t="str">
        <f>IF(SUM('Sales by Agent'!AI660:AK660)&gt;0,"YES","NO")</f>
        <v>YES</v>
      </c>
      <c r="AL660" s="30" t="str">
        <f>IF(SUM('Sales by Agent'!AJ660:AL660)&gt;0,"YES","NO")</f>
        <v>YES</v>
      </c>
      <c r="AM660" s="30" t="str">
        <f>IF(SUM('Sales by Agent'!AK660:AM660)&gt;0,"YES","NO")</f>
        <v>NO</v>
      </c>
      <c r="AN660" s="30" t="str">
        <f>IF(SUM('Sales by Agent'!AL660:AN660)&gt;0,"YES","NO")</f>
        <v>NO</v>
      </c>
      <c r="AO660" s="30" t="str">
        <f>IF(SUM('Sales by Agent'!AM660:AO660)&gt;0,"YES","NO")</f>
        <v>YES</v>
      </c>
      <c r="AP660" s="30" t="str">
        <f>IF(SUM('Sales by Agent'!AN660:AP660)&gt;0,"YES","NO")</f>
        <v>YES</v>
      </c>
      <c r="AQ660" s="30" t="str">
        <f>IF(SUM('Sales by Agent'!AO660:AQ660)&gt;0,"YES","NO")</f>
        <v>YES</v>
      </c>
      <c r="AR660" s="30" t="str">
        <f>IF(SUM('Sales by Agent'!AP660:AR660)&gt;0,"YES","NO")</f>
        <v>YES</v>
      </c>
      <c r="AS660" s="30" t="str">
        <f>IF(SUM('Sales by Agent'!AQ660:AS660)&gt;0,"YES","NO")</f>
        <v>YES</v>
      </c>
      <c r="AT660" s="30" t="str">
        <f>IF(SUM('Sales by Agent'!AR660:AT660)&gt;0,"YES","NO")</f>
        <v>YES</v>
      </c>
      <c r="AU660" s="30" t="str">
        <f>IF(SUM('Sales by Agent'!AS660:AU660)&gt;0,"YES","NO")</f>
        <v>YES</v>
      </c>
      <c r="AV660" s="30" t="str">
        <f>IF(SUM('Sales by Agent'!AT660:AV660)&gt;0,"YES","NO")</f>
        <v>YES</v>
      </c>
      <c r="AW660" s="87"/>
      <c r="AX660" t="str">
        <f t="shared" si="112"/>
        <v>NO</v>
      </c>
      <c r="AY660" t="str">
        <f t="shared" si="113"/>
        <v>NO</v>
      </c>
      <c r="AZ660" t="str">
        <f t="shared" si="114"/>
        <v>NO</v>
      </c>
      <c r="BA660" t="str">
        <f t="shared" si="115"/>
        <v>NO</v>
      </c>
      <c r="BB660" t="str">
        <f t="shared" si="116"/>
        <v>NO</v>
      </c>
      <c r="BC660" t="str">
        <f t="shared" si="117"/>
        <v>NO</v>
      </c>
      <c r="BD660" t="str">
        <f t="shared" si="118"/>
        <v>NO</v>
      </c>
      <c r="BE660" t="str">
        <f t="shared" si="119"/>
        <v>NO</v>
      </c>
      <c r="BF660" t="str">
        <f t="shared" si="120"/>
        <v>NEW INACTIVE</v>
      </c>
      <c r="BG660" t="str">
        <f t="shared" si="121"/>
        <v>NO</v>
      </c>
      <c r="BH660" t="str">
        <f t="shared" si="111"/>
        <v>NO</v>
      </c>
    </row>
    <row r="661" spans="1:60">
      <c r="A661" s="564" t="s">
        <v>806</v>
      </c>
      <c r="B661" s="564" t="s">
        <v>2955</v>
      </c>
      <c r="C661" s="564" t="s">
        <v>775</v>
      </c>
      <c r="D661" s="564" t="s">
        <v>956</v>
      </c>
      <c r="E661" s="564" t="s">
        <v>1005</v>
      </c>
      <c r="F661" s="565">
        <v>1954550</v>
      </c>
      <c r="G661" s="88"/>
      <c r="H661" s="88"/>
      <c r="I661" s="30" t="str">
        <f>IF(SUM('Sales by Agent'!G661:I661)&gt;0,"YES","NO")</f>
        <v>NO</v>
      </c>
      <c r="J661" s="30" t="str">
        <f>IF(SUM('Sales by Agent'!H661:J661)&gt;0,"YES","NO")</f>
        <v>NO</v>
      </c>
      <c r="K661" s="30" t="str">
        <f>IF(SUM('Sales by Agent'!I661:K661)&gt;0,"YES","NO")</f>
        <v>NO</v>
      </c>
      <c r="L661" s="30" t="str">
        <f>IF(SUM('Sales by Agent'!J661:L661)&gt;0,"YES","NO")</f>
        <v>NO</v>
      </c>
      <c r="M661" s="30" t="str">
        <f>IF(SUM('Sales by Agent'!K661:M661)&gt;0,"YES","NO")</f>
        <v>NO</v>
      </c>
      <c r="N661" s="30" t="str">
        <f>IF(SUM('Sales by Agent'!L661:N661)&gt;0,"YES","NO")</f>
        <v>NO</v>
      </c>
      <c r="O661" s="30" t="str">
        <f>IF(SUM('Sales by Agent'!M661:O661)&gt;0,"YES","NO")</f>
        <v>NO</v>
      </c>
      <c r="P661" s="30" t="str">
        <f>IF(SUM('Sales by Agent'!N661:P661)&gt;0,"YES","NO")</f>
        <v>NO</v>
      </c>
      <c r="Q661" s="30" t="str">
        <f>IF(SUM('Sales by Agent'!O661:Q661)&gt;0,"YES","NO")</f>
        <v>NO</v>
      </c>
      <c r="R661" s="30" t="str">
        <f>IF(SUM('Sales by Agent'!P661:R661)&gt;0,"YES","NO")</f>
        <v>NO</v>
      </c>
      <c r="S661" s="30" t="str">
        <f>IF(SUM('Sales by Agent'!Q661:S661)&gt;0,"YES","NO")</f>
        <v>NO</v>
      </c>
      <c r="T661" s="30" t="str">
        <f>IF(SUM('Sales by Agent'!R661:T661)&gt;0,"YES","NO")</f>
        <v>NO</v>
      </c>
      <c r="U661" s="30" t="str">
        <f>IF(SUM('Sales by Agent'!S661:U661)&gt;0,"YES","NO")</f>
        <v>NO</v>
      </c>
      <c r="V661" s="30" t="str">
        <f>IF(SUM('Sales by Agent'!T661:V661)&gt;0,"YES","NO")</f>
        <v>NO</v>
      </c>
      <c r="W661" s="30" t="str">
        <f>IF(SUM('Sales by Agent'!U661:W661)&gt;0,"YES","NO")</f>
        <v>NO</v>
      </c>
      <c r="X661" s="30" t="str">
        <f>IF(SUM('Sales by Agent'!V661:X661)&gt;0,"YES","NO")</f>
        <v>NO</v>
      </c>
      <c r="Y661" s="30" t="str">
        <f>IF(SUM('Sales by Agent'!W661:Y661)&gt;0,"YES","NO")</f>
        <v>NO</v>
      </c>
      <c r="Z661" s="30" t="str">
        <f>IF(SUM('Sales by Agent'!X661:Z661)&gt;0,"YES","NO")</f>
        <v>NO</v>
      </c>
      <c r="AA661" s="30" t="str">
        <f>IF(SUM('Sales by Agent'!Y661:AA661)&gt;0,"YES","NO")</f>
        <v>NO</v>
      </c>
      <c r="AB661" s="30" t="str">
        <f>IF(SUM('Sales by Agent'!Z661:AB661)&gt;0,"YES","NO")</f>
        <v>NO</v>
      </c>
      <c r="AC661" s="30" t="str">
        <f>IF(SUM('Sales by Agent'!AA661:AC661)&gt;0,"YES","NO")</f>
        <v>NO</v>
      </c>
      <c r="AD661" s="30" t="str">
        <f>IF(SUM('Sales by Agent'!AB661:AD661)&gt;0,"YES","NO")</f>
        <v>NO</v>
      </c>
      <c r="AE661" s="30" t="str">
        <f>IF(SUM('Sales by Agent'!AC661:AE661)&gt;0,"YES","NO")</f>
        <v>NO</v>
      </c>
      <c r="AF661" s="30" t="str">
        <f>IF(SUM('Sales by Agent'!AD661:AF661)&gt;0,"YES","NO")</f>
        <v>NO</v>
      </c>
      <c r="AG661" s="30" t="str">
        <f>IF(SUM('Sales by Agent'!AE661:AG661)&gt;0,"YES","NO")</f>
        <v>YES</v>
      </c>
      <c r="AH661" s="30" t="str">
        <f>IF(SUM('Sales by Agent'!AF661:AH661)&gt;0,"YES","NO")</f>
        <v>YES</v>
      </c>
      <c r="AI661" s="30" t="str">
        <f>IF(SUM('Sales by Agent'!AG661:AI661)&gt;0,"YES","NO")</f>
        <v>YES</v>
      </c>
      <c r="AJ661" s="30" t="str">
        <f>IF(SUM('Sales by Agent'!AH661:AJ661)&gt;0,"YES","NO")</f>
        <v>YES</v>
      </c>
      <c r="AK661" s="30" t="str">
        <f>IF(SUM('Sales by Agent'!AI661:AK661)&gt;0,"YES","NO")</f>
        <v>YES</v>
      </c>
      <c r="AL661" s="30" t="str">
        <f>IF(SUM('Sales by Agent'!AJ661:AL661)&gt;0,"YES","NO")</f>
        <v>YES</v>
      </c>
      <c r="AM661" s="30" t="str">
        <f>IF(SUM('Sales by Agent'!AK661:AM661)&gt;0,"YES","NO")</f>
        <v>YES</v>
      </c>
      <c r="AN661" s="30" t="str">
        <f>IF(SUM('Sales by Agent'!AL661:AN661)&gt;0,"YES","NO")</f>
        <v>YES</v>
      </c>
      <c r="AO661" s="30" t="str">
        <f>IF(SUM('Sales by Agent'!AM661:AO661)&gt;0,"YES","NO")</f>
        <v>YES</v>
      </c>
      <c r="AP661" s="30" t="str">
        <f>IF(SUM('Sales by Agent'!AN661:AP661)&gt;0,"YES","NO")</f>
        <v>YES</v>
      </c>
      <c r="AQ661" s="30" t="str">
        <f>IF(SUM('Sales by Agent'!AO661:AQ661)&gt;0,"YES","NO")</f>
        <v>YES</v>
      </c>
      <c r="AR661" s="30" t="str">
        <f>IF(SUM('Sales by Agent'!AP661:AR661)&gt;0,"YES","NO")</f>
        <v>YES</v>
      </c>
      <c r="AS661" s="30" t="str">
        <f>IF(SUM('Sales by Agent'!AQ661:AS661)&gt;0,"YES","NO")</f>
        <v>YES</v>
      </c>
      <c r="AT661" s="30" t="str">
        <f>IF(SUM('Sales by Agent'!AR661:AT661)&gt;0,"YES","NO")</f>
        <v>YES</v>
      </c>
      <c r="AU661" s="30" t="str">
        <f>IF(SUM('Sales by Agent'!AS661:AU661)&gt;0,"YES","NO")</f>
        <v>YES</v>
      </c>
      <c r="AV661" s="30" t="str">
        <f>IF(SUM('Sales by Agent'!AT661:AV661)&gt;0,"YES","NO")</f>
        <v>YES</v>
      </c>
      <c r="AW661" s="87"/>
      <c r="AX661" t="str">
        <f t="shared" si="112"/>
        <v>NO</v>
      </c>
      <c r="AY661" t="str">
        <f t="shared" si="113"/>
        <v>NO</v>
      </c>
      <c r="AZ661" t="str">
        <f t="shared" si="114"/>
        <v>NO</v>
      </c>
      <c r="BA661" t="str">
        <f t="shared" si="115"/>
        <v>NO</v>
      </c>
      <c r="BB661" t="str">
        <f t="shared" si="116"/>
        <v>NO</v>
      </c>
      <c r="BC661" t="str">
        <f t="shared" si="117"/>
        <v>NO</v>
      </c>
      <c r="BD661" t="str">
        <f t="shared" si="118"/>
        <v>NO</v>
      </c>
      <c r="BE661" t="str">
        <f t="shared" si="119"/>
        <v>NO</v>
      </c>
      <c r="BF661" t="str">
        <f t="shared" si="120"/>
        <v>NO</v>
      </c>
      <c r="BG661" t="str">
        <f t="shared" si="121"/>
        <v>NO</v>
      </c>
      <c r="BH661" t="str">
        <f t="shared" si="111"/>
        <v>NO</v>
      </c>
    </row>
    <row r="662" spans="1:60">
      <c r="A662" s="564" t="s">
        <v>883</v>
      </c>
      <c r="B662" s="564" t="s">
        <v>2956</v>
      </c>
      <c r="C662" s="564" t="s">
        <v>775</v>
      </c>
      <c r="D662" s="564" t="s">
        <v>956</v>
      </c>
      <c r="E662" s="564" t="s">
        <v>1005</v>
      </c>
      <c r="F662" s="565">
        <v>922577.5</v>
      </c>
      <c r="G662" s="88"/>
      <c r="H662" s="88"/>
      <c r="I662" s="30" t="str">
        <f>IF(SUM('Sales by Agent'!G662:I662)&gt;0,"YES","NO")</f>
        <v>NO</v>
      </c>
      <c r="J662" s="30" t="str">
        <f>IF(SUM('Sales by Agent'!H662:J662)&gt;0,"YES","NO")</f>
        <v>NO</v>
      </c>
      <c r="K662" s="30" t="str">
        <f>IF(SUM('Sales by Agent'!I662:K662)&gt;0,"YES","NO")</f>
        <v>NO</v>
      </c>
      <c r="L662" s="30" t="str">
        <f>IF(SUM('Sales by Agent'!J662:L662)&gt;0,"YES","NO")</f>
        <v>NO</v>
      </c>
      <c r="M662" s="30" t="str">
        <f>IF(SUM('Sales by Agent'!K662:M662)&gt;0,"YES","NO")</f>
        <v>NO</v>
      </c>
      <c r="N662" s="30" t="str">
        <f>IF(SUM('Sales by Agent'!L662:N662)&gt;0,"YES","NO")</f>
        <v>NO</v>
      </c>
      <c r="O662" s="30" t="str">
        <f>IF(SUM('Sales by Agent'!M662:O662)&gt;0,"YES","NO")</f>
        <v>NO</v>
      </c>
      <c r="P662" s="30" t="str">
        <f>IF(SUM('Sales by Agent'!N662:P662)&gt;0,"YES","NO")</f>
        <v>NO</v>
      </c>
      <c r="Q662" s="30" t="str">
        <f>IF(SUM('Sales by Agent'!O662:Q662)&gt;0,"YES","NO")</f>
        <v>NO</v>
      </c>
      <c r="R662" s="30" t="str">
        <f>IF(SUM('Sales by Agent'!P662:R662)&gt;0,"YES","NO")</f>
        <v>NO</v>
      </c>
      <c r="S662" s="30" t="str">
        <f>IF(SUM('Sales by Agent'!Q662:S662)&gt;0,"YES","NO")</f>
        <v>NO</v>
      </c>
      <c r="T662" s="30" t="str">
        <f>IF(SUM('Sales by Agent'!R662:T662)&gt;0,"YES","NO")</f>
        <v>NO</v>
      </c>
      <c r="U662" s="30" t="str">
        <f>IF(SUM('Sales by Agent'!S662:U662)&gt;0,"YES","NO")</f>
        <v>NO</v>
      </c>
      <c r="V662" s="30" t="str">
        <f>IF(SUM('Sales by Agent'!T662:V662)&gt;0,"YES","NO")</f>
        <v>NO</v>
      </c>
      <c r="W662" s="30" t="str">
        <f>IF(SUM('Sales by Agent'!U662:W662)&gt;0,"YES","NO")</f>
        <v>NO</v>
      </c>
      <c r="X662" s="30" t="str">
        <f>IF(SUM('Sales by Agent'!V662:X662)&gt;0,"YES","NO")</f>
        <v>NO</v>
      </c>
      <c r="Y662" s="30" t="str">
        <f>IF(SUM('Sales by Agent'!W662:Y662)&gt;0,"YES","NO")</f>
        <v>NO</v>
      </c>
      <c r="Z662" s="30" t="str">
        <f>IF(SUM('Sales by Agent'!X662:Z662)&gt;0,"YES","NO")</f>
        <v>NO</v>
      </c>
      <c r="AA662" s="30" t="str">
        <f>IF(SUM('Sales by Agent'!Y662:AA662)&gt;0,"YES","NO")</f>
        <v>NO</v>
      </c>
      <c r="AB662" s="30" t="str">
        <f>IF(SUM('Sales by Agent'!Z662:AB662)&gt;0,"YES","NO")</f>
        <v>NO</v>
      </c>
      <c r="AC662" s="30" t="str">
        <f>IF(SUM('Sales by Agent'!AA662:AC662)&gt;0,"YES","NO")</f>
        <v>NO</v>
      </c>
      <c r="AD662" s="30" t="str">
        <f>IF(SUM('Sales by Agent'!AB662:AD662)&gt;0,"YES","NO")</f>
        <v>YES</v>
      </c>
      <c r="AE662" s="30" t="str">
        <f>IF(SUM('Sales by Agent'!AC662:AE662)&gt;0,"YES","NO")</f>
        <v>YES</v>
      </c>
      <c r="AF662" s="30" t="str">
        <f>IF(SUM('Sales by Agent'!AD662:AF662)&gt;0,"YES","NO")</f>
        <v>YES</v>
      </c>
      <c r="AG662" s="30" t="str">
        <f>IF(SUM('Sales by Agent'!AE662:AG662)&gt;0,"YES","NO")</f>
        <v>YES</v>
      </c>
      <c r="AH662" s="30" t="str">
        <f>IF(SUM('Sales by Agent'!AF662:AH662)&gt;0,"YES","NO")</f>
        <v>YES</v>
      </c>
      <c r="AI662" s="30" t="str">
        <f>IF(SUM('Sales by Agent'!AG662:AI662)&gt;0,"YES","NO")</f>
        <v>YES</v>
      </c>
      <c r="AJ662" s="30" t="str">
        <f>IF(SUM('Sales by Agent'!AH662:AJ662)&gt;0,"YES","NO")</f>
        <v>YES</v>
      </c>
      <c r="AK662" s="30" t="str">
        <f>IF(SUM('Sales by Agent'!AI662:AK662)&gt;0,"YES","NO")</f>
        <v>YES</v>
      </c>
      <c r="AL662" s="30" t="str">
        <f>IF(SUM('Sales by Agent'!AJ662:AL662)&gt;0,"YES","NO")</f>
        <v>YES</v>
      </c>
      <c r="AM662" s="30" t="str">
        <f>IF(SUM('Sales by Agent'!AK662:AM662)&gt;0,"YES","NO")</f>
        <v>YES</v>
      </c>
      <c r="AN662" s="30" t="str">
        <f>IF(SUM('Sales by Agent'!AL662:AN662)&gt;0,"YES","NO")</f>
        <v>YES</v>
      </c>
      <c r="AO662" s="30" t="str">
        <f>IF(SUM('Sales by Agent'!AM662:AO662)&gt;0,"YES","NO")</f>
        <v>YES</v>
      </c>
      <c r="AP662" s="30" t="str">
        <f>IF(SUM('Sales by Agent'!AN662:AP662)&gt;0,"YES","NO")</f>
        <v>YES</v>
      </c>
      <c r="AQ662" s="30" t="str">
        <f>IF(SUM('Sales by Agent'!AO662:AQ662)&gt;0,"YES","NO")</f>
        <v>YES</v>
      </c>
      <c r="AR662" s="30" t="str">
        <f>IF(SUM('Sales by Agent'!AP662:AR662)&gt;0,"YES","NO")</f>
        <v>YES</v>
      </c>
      <c r="AS662" s="30" t="str">
        <f>IF(SUM('Sales by Agent'!AQ662:AS662)&gt;0,"YES","NO")</f>
        <v>YES</v>
      </c>
      <c r="AT662" s="30" t="str">
        <f>IF(SUM('Sales by Agent'!AR662:AT662)&gt;0,"YES","NO")</f>
        <v>YES</v>
      </c>
      <c r="AU662" s="30" t="str">
        <f>IF(SUM('Sales by Agent'!AS662:AU662)&gt;0,"YES","NO")</f>
        <v>YES</v>
      </c>
      <c r="AV662" s="30" t="str">
        <f>IF(SUM('Sales by Agent'!AT662:AV662)&gt;0,"YES","NO")</f>
        <v>NO</v>
      </c>
      <c r="AW662" s="87"/>
      <c r="AX662" t="str">
        <f t="shared" si="112"/>
        <v>NO</v>
      </c>
      <c r="AY662" t="str">
        <f t="shared" si="113"/>
        <v>NO</v>
      </c>
      <c r="AZ662" t="str">
        <f t="shared" si="114"/>
        <v>NO</v>
      </c>
      <c r="BA662" t="str">
        <f t="shared" si="115"/>
        <v>NO</v>
      </c>
      <c r="BB662" t="str">
        <f t="shared" si="116"/>
        <v>NO</v>
      </c>
      <c r="BC662" t="str">
        <f t="shared" si="117"/>
        <v>NO</v>
      </c>
      <c r="BD662" t="str">
        <f t="shared" si="118"/>
        <v>NO</v>
      </c>
      <c r="BE662" t="str">
        <f t="shared" si="119"/>
        <v>NO</v>
      </c>
      <c r="BF662" t="str">
        <f t="shared" si="120"/>
        <v>NO</v>
      </c>
      <c r="BG662" t="str">
        <f t="shared" si="121"/>
        <v>NO</v>
      </c>
      <c r="BH662" t="str">
        <f t="shared" si="111"/>
        <v>NO</v>
      </c>
    </row>
    <row r="663" spans="1:60">
      <c r="A663" s="564" t="s">
        <v>1627</v>
      </c>
      <c r="B663" s="564" t="s">
        <v>2957</v>
      </c>
      <c r="C663" s="564" t="s">
        <v>775</v>
      </c>
      <c r="D663" s="564" t="s">
        <v>956</v>
      </c>
      <c r="E663" s="564" t="s">
        <v>1005</v>
      </c>
      <c r="F663" s="565">
        <v>571900</v>
      </c>
      <c r="G663" s="87"/>
      <c r="H663" s="87"/>
      <c r="I663" s="30" t="str">
        <f>IF(SUM('Sales by Agent'!G663:I663)&gt;0,"YES","NO")</f>
        <v>NO</v>
      </c>
      <c r="J663" s="30" t="str">
        <f>IF(SUM('Sales by Agent'!H663:J663)&gt;0,"YES","NO")</f>
        <v>NO</v>
      </c>
      <c r="K663" s="30" t="str">
        <f>IF(SUM('Sales by Agent'!I663:K663)&gt;0,"YES","NO")</f>
        <v>NO</v>
      </c>
      <c r="L663" s="30" t="str">
        <f>IF(SUM('Sales by Agent'!J663:L663)&gt;0,"YES","NO")</f>
        <v>NO</v>
      </c>
      <c r="M663" s="30" t="str">
        <f>IF(SUM('Sales by Agent'!K663:M663)&gt;0,"YES","NO")</f>
        <v>NO</v>
      </c>
      <c r="N663" s="30" t="str">
        <f>IF(SUM('Sales by Agent'!L663:N663)&gt;0,"YES","NO")</f>
        <v>NO</v>
      </c>
      <c r="O663" s="30" t="str">
        <f>IF(SUM('Sales by Agent'!M663:O663)&gt;0,"YES","NO")</f>
        <v>NO</v>
      </c>
      <c r="P663" s="30" t="str">
        <f>IF(SUM('Sales by Agent'!N663:P663)&gt;0,"YES","NO")</f>
        <v>NO</v>
      </c>
      <c r="Q663" s="30" t="str">
        <f>IF(SUM('Sales by Agent'!O663:Q663)&gt;0,"YES","NO")</f>
        <v>NO</v>
      </c>
      <c r="R663" s="30" t="str">
        <f>IF(SUM('Sales by Agent'!P663:R663)&gt;0,"YES","NO")</f>
        <v>NO</v>
      </c>
      <c r="S663" s="30" t="str">
        <f>IF(SUM('Sales by Agent'!Q663:S663)&gt;0,"YES","NO")</f>
        <v>NO</v>
      </c>
      <c r="T663" s="30" t="str">
        <f>IF(SUM('Sales by Agent'!R663:T663)&gt;0,"YES","NO")</f>
        <v>NO</v>
      </c>
      <c r="U663" s="30" t="str">
        <f>IF(SUM('Sales by Agent'!S663:U663)&gt;0,"YES","NO")</f>
        <v>NO</v>
      </c>
      <c r="V663" s="30" t="str">
        <f>IF(SUM('Sales by Agent'!T663:V663)&gt;0,"YES","NO")</f>
        <v>NO</v>
      </c>
      <c r="W663" s="30" t="str">
        <f>IF(SUM('Sales by Agent'!U663:W663)&gt;0,"YES","NO")</f>
        <v>NO</v>
      </c>
      <c r="X663" s="30" t="str">
        <f>IF(SUM('Sales by Agent'!V663:X663)&gt;0,"YES","NO")</f>
        <v>NO</v>
      </c>
      <c r="Y663" s="30" t="str">
        <f>IF(SUM('Sales by Agent'!W663:Y663)&gt;0,"YES","NO")</f>
        <v>NO</v>
      </c>
      <c r="Z663" s="30" t="str">
        <f>IF(SUM('Sales by Agent'!X663:Z663)&gt;0,"YES","NO")</f>
        <v>NO</v>
      </c>
      <c r="AA663" s="30" t="str">
        <f>IF(SUM('Sales by Agent'!Y663:AA663)&gt;0,"YES","NO")</f>
        <v>NO</v>
      </c>
      <c r="AB663" s="30" t="str">
        <f>IF(SUM('Sales by Agent'!Z663:AB663)&gt;0,"YES","NO")</f>
        <v>NO</v>
      </c>
      <c r="AC663" s="30" t="str">
        <f>IF(SUM('Sales by Agent'!AA663:AC663)&gt;0,"YES","NO")</f>
        <v>NO</v>
      </c>
      <c r="AD663" s="30" t="str">
        <f>IF(SUM('Sales by Agent'!AB663:AD663)&gt;0,"YES","NO")</f>
        <v>YES</v>
      </c>
      <c r="AE663" s="30" t="str">
        <f>IF(SUM('Sales by Agent'!AC663:AE663)&gt;0,"YES","NO")</f>
        <v>YES</v>
      </c>
      <c r="AF663" s="30" t="str">
        <f>IF(SUM('Sales by Agent'!AD663:AF663)&gt;0,"YES","NO")</f>
        <v>YES</v>
      </c>
      <c r="AG663" s="30" t="str">
        <f>IF(SUM('Sales by Agent'!AE663:AG663)&gt;0,"YES","NO")</f>
        <v>YES</v>
      </c>
      <c r="AH663" s="30" t="str">
        <f>IF(SUM('Sales by Agent'!AF663:AH663)&gt;0,"YES","NO")</f>
        <v>YES</v>
      </c>
      <c r="AI663" s="30" t="str">
        <f>IF(SUM('Sales by Agent'!AG663:AI663)&gt;0,"YES","NO")</f>
        <v>YES</v>
      </c>
      <c r="AJ663" s="30" t="str">
        <f>IF(SUM('Sales by Agent'!AH663:AJ663)&gt;0,"YES","NO")</f>
        <v>YES</v>
      </c>
      <c r="AK663" s="30" t="str">
        <f>IF(SUM('Sales by Agent'!AI663:AK663)&gt;0,"YES","NO")</f>
        <v>YES</v>
      </c>
      <c r="AL663" s="30" t="str">
        <f>IF(SUM('Sales by Agent'!AJ663:AL663)&gt;0,"YES","NO")</f>
        <v>YES</v>
      </c>
      <c r="AM663" s="30" t="str">
        <f>IF(SUM('Sales by Agent'!AK663:AM663)&gt;0,"YES","NO")</f>
        <v>YES</v>
      </c>
      <c r="AN663" s="30" t="str">
        <f>IF(SUM('Sales by Agent'!AL663:AN663)&gt;0,"YES","NO")</f>
        <v>YES</v>
      </c>
      <c r="AO663" s="30" t="str">
        <f>IF(SUM('Sales by Agent'!AM663:AO663)&gt;0,"YES","NO")</f>
        <v>YES</v>
      </c>
      <c r="AP663" s="30" t="str">
        <f>IF(SUM('Sales by Agent'!AN663:AP663)&gt;0,"YES","NO")</f>
        <v>YES</v>
      </c>
      <c r="AQ663" s="30" t="str">
        <f>IF(SUM('Sales by Agent'!AO663:AQ663)&gt;0,"YES","NO")</f>
        <v>YES</v>
      </c>
      <c r="AR663" s="30" t="str">
        <f>IF(SUM('Sales by Agent'!AP663:AR663)&gt;0,"YES","NO")</f>
        <v>YES</v>
      </c>
      <c r="AS663" s="30" t="str">
        <f>IF(SUM('Sales by Agent'!AQ663:AS663)&gt;0,"YES","NO")</f>
        <v>YES</v>
      </c>
      <c r="AT663" s="30" t="str">
        <f>IF(SUM('Sales by Agent'!AR663:AT663)&gt;0,"YES","NO")</f>
        <v>YES</v>
      </c>
      <c r="AU663" s="30" t="str">
        <f>IF(SUM('Sales by Agent'!AS663:AU663)&gt;0,"YES","NO")</f>
        <v>YES</v>
      </c>
      <c r="AV663" s="30" t="str">
        <f>IF(SUM('Sales by Agent'!AT663:AV663)&gt;0,"YES","NO")</f>
        <v>YES</v>
      </c>
      <c r="AW663" s="87"/>
      <c r="AX663" t="str">
        <f t="shared" si="112"/>
        <v>NO</v>
      </c>
      <c r="AY663" t="str">
        <f t="shared" si="113"/>
        <v>NO</v>
      </c>
      <c r="AZ663" t="str">
        <f t="shared" si="114"/>
        <v>NO</v>
      </c>
      <c r="BA663" t="str">
        <f t="shared" si="115"/>
        <v>NO</v>
      </c>
      <c r="BB663" t="str">
        <f t="shared" si="116"/>
        <v>NO</v>
      </c>
      <c r="BC663" t="str">
        <f t="shared" si="117"/>
        <v>NO</v>
      </c>
      <c r="BD663" t="str">
        <f t="shared" si="118"/>
        <v>NO</v>
      </c>
      <c r="BE663" t="str">
        <f t="shared" si="119"/>
        <v>NO</v>
      </c>
      <c r="BF663" t="str">
        <f t="shared" si="120"/>
        <v>NO</v>
      </c>
      <c r="BG663" t="str">
        <f t="shared" si="121"/>
        <v>NO</v>
      </c>
      <c r="BH663" t="str">
        <f t="shared" si="111"/>
        <v>NO</v>
      </c>
    </row>
    <row r="664" spans="1:60">
      <c r="A664" s="564" t="s">
        <v>1603</v>
      </c>
      <c r="B664" s="564" t="s">
        <v>2958</v>
      </c>
      <c r="C664" s="564" t="s">
        <v>775</v>
      </c>
      <c r="D664" s="564" t="s">
        <v>956</v>
      </c>
      <c r="E664" s="564" t="s">
        <v>1005</v>
      </c>
      <c r="F664" s="565">
        <v>344157.4</v>
      </c>
      <c r="G664" s="88"/>
      <c r="H664" s="31"/>
      <c r="I664" s="30" t="str">
        <f>IF(SUM('Sales by Agent'!G664:I664)&gt;0,"YES","NO")</f>
        <v>NO</v>
      </c>
      <c r="J664" s="30" t="str">
        <f>IF(SUM('Sales by Agent'!H664:J664)&gt;0,"YES","NO")</f>
        <v>NO</v>
      </c>
      <c r="K664" s="30" t="str">
        <f>IF(SUM('Sales by Agent'!I664:K664)&gt;0,"YES","NO")</f>
        <v>NO</v>
      </c>
      <c r="L664" s="30" t="str">
        <f>IF(SUM('Sales by Agent'!J664:L664)&gt;0,"YES","NO")</f>
        <v>NO</v>
      </c>
      <c r="M664" s="30" t="str">
        <f>IF(SUM('Sales by Agent'!K664:M664)&gt;0,"YES","NO")</f>
        <v>NO</v>
      </c>
      <c r="N664" s="30" t="str">
        <f>IF(SUM('Sales by Agent'!L664:N664)&gt;0,"YES","NO")</f>
        <v>NO</v>
      </c>
      <c r="O664" s="30" t="str">
        <f>IF(SUM('Sales by Agent'!M664:O664)&gt;0,"YES","NO")</f>
        <v>NO</v>
      </c>
      <c r="P664" s="30" t="str">
        <f>IF(SUM('Sales by Agent'!N664:P664)&gt;0,"YES","NO")</f>
        <v>NO</v>
      </c>
      <c r="Q664" s="30" t="str">
        <f>IF(SUM('Sales by Agent'!O664:Q664)&gt;0,"YES","NO")</f>
        <v>NO</v>
      </c>
      <c r="R664" s="30" t="str">
        <f>IF(SUM('Sales by Agent'!P664:R664)&gt;0,"YES","NO")</f>
        <v>NO</v>
      </c>
      <c r="S664" s="30" t="str">
        <f>IF(SUM('Sales by Agent'!Q664:S664)&gt;0,"YES","NO")</f>
        <v>NO</v>
      </c>
      <c r="T664" s="30" t="str">
        <f>IF(SUM('Sales by Agent'!R664:T664)&gt;0,"YES","NO")</f>
        <v>NO</v>
      </c>
      <c r="U664" s="30" t="str">
        <f>IF(SUM('Sales by Agent'!S664:U664)&gt;0,"YES","NO")</f>
        <v>NO</v>
      </c>
      <c r="V664" s="30" t="str">
        <f>IF(SUM('Sales by Agent'!T664:V664)&gt;0,"YES","NO")</f>
        <v>NO</v>
      </c>
      <c r="W664" s="30" t="str">
        <f>IF(SUM('Sales by Agent'!U664:W664)&gt;0,"YES","NO")</f>
        <v>NO</v>
      </c>
      <c r="X664" s="30" t="str">
        <f>IF(SUM('Sales by Agent'!V664:X664)&gt;0,"YES","NO")</f>
        <v>NO</v>
      </c>
      <c r="Y664" s="30" t="str">
        <f>IF(SUM('Sales by Agent'!W664:Y664)&gt;0,"YES","NO")</f>
        <v>NO</v>
      </c>
      <c r="Z664" s="30" t="str">
        <f>IF(SUM('Sales by Agent'!X664:Z664)&gt;0,"YES","NO")</f>
        <v>NO</v>
      </c>
      <c r="AA664" s="30" t="str">
        <f>IF(SUM('Sales by Agent'!Y664:AA664)&gt;0,"YES","NO")</f>
        <v>NO</v>
      </c>
      <c r="AB664" s="30" t="str">
        <f>IF(SUM('Sales by Agent'!Z664:AB664)&gt;0,"YES","NO")</f>
        <v>NO</v>
      </c>
      <c r="AC664" s="30" t="str">
        <f>IF(SUM('Sales by Agent'!AA664:AC664)&gt;0,"YES","NO")</f>
        <v>NO</v>
      </c>
      <c r="AD664" s="30" t="str">
        <f>IF(SUM('Sales by Agent'!AB664:AD664)&gt;0,"YES","NO")</f>
        <v>NO</v>
      </c>
      <c r="AE664" s="30" t="str">
        <f>IF(SUM('Sales by Agent'!AC664:AE664)&gt;0,"YES","NO")</f>
        <v>NO</v>
      </c>
      <c r="AF664" s="30" t="str">
        <f>IF(SUM('Sales by Agent'!AD664:AF664)&gt;0,"YES","NO")</f>
        <v>NO</v>
      </c>
      <c r="AG664" s="30" t="str">
        <f>IF(SUM('Sales by Agent'!AE664:AG664)&gt;0,"YES","NO")</f>
        <v>NO</v>
      </c>
      <c r="AH664" s="30" t="str">
        <f>IF(SUM('Sales by Agent'!AF664:AH664)&gt;0,"YES","NO")</f>
        <v>NO</v>
      </c>
      <c r="AI664" s="30" t="str">
        <f>IF(SUM('Sales by Agent'!AG664:AI664)&gt;0,"YES","NO")</f>
        <v>NO</v>
      </c>
      <c r="AJ664" s="30" t="str">
        <f>IF(SUM('Sales by Agent'!AH664:AJ664)&gt;0,"YES","NO")</f>
        <v>NO</v>
      </c>
      <c r="AK664" s="30" t="str">
        <f>IF(SUM('Sales by Agent'!AI664:AK664)&gt;0,"YES","NO")</f>
        <v>NO</v>
      </c>
      <c r="AL664" s="30" t="str">
        <f>IF(SUM('Sales by Agent'!AJ664:AL664)&gt;0,"YES","NO")</f>
        <v>NO</v>
      </c>
      <c r="AM664" s="30" t="str">
        <f>IF(SUM('Sales by Agent'!AK664:AM664)&gt;0,"YES","NO")</f>
        <v>NO</v>
      </c>
      <c r="AN664" s="30" t="str">
        <f>IF(SUM('Sales by Agent'!AL664:AN664)&gt;0,"YES","NO")</f>
        <v>NO</v>
      </c>
      <c r="AO664" s="30" t="str">
        <f>IF(SUM('Sales by Agent'!AM664:AO664)&gt;0,"YES","NO")</f>
        <v>NO</v>
      </c>
      <c r="AP664" s="30" t="str">
        <f>IF(SUM('Sales by Agent'!AN664:AP664)&gt;0,"YES","NO")</f>
        <v>YES</v>
      </c>
      <c r="AQ664" s="30" t="str">
        <f>IF(SUM('Sales by Agent'!AO664:AQ664)&gt;0,"YES","NO")</f>
        <v>YES</v>
      </c>
      <c r="AR664" s="30" t="str">
        <f>IF(SUM('Sales by Agent'!AP664:AR664)&gt;0,"YES","NO")</f>
        <v>YES</v>
      </c>
      <c r="AS664" s="30" t="str">
        <f>IF(SUM('Sales by Agent'!AQ664:AS664)&gt;0,"YES","NO")</f>
        <v>YES</v>
      </c>
      <c r="AT664" s="30" t="str">
        <f>IF(SUM('Sales by Agent'!AR664:AT664)&gt;0,"YES","NO")</f>
        <v>YES</v>
      </c>
      <c r="AU664" s="30" t="str">
        <f>IF(SUM('Sales by Agent'!AS664:AU664)&gt;0,"YES","NO")</f>
        <v>YES</v>
      </c>
      <c r="AV664" s="30" t="str">
        <f>IF(SUM('Sales by Agent'!AT664:AV664)&gt;0,"YES","NO")</f>
        <v>YES</v>
      </c>
      <c r="AW664" s="87"/>
      <c r="AX664" t="str">
        <f t="shared" si="112"/>
        <v>NO</v>
      </c>
      <c r="AY664" t="str">
        <f t="shared" si="113"/>
        <v>NO</v>
      </c>
      <c r="AZ664" t="str">
        <f t="shared" si="114"/>
        <v>NO</v>
      </c>
      <c r="BA664" t="str">
        <f t="shared" si="115"/>
        <v>NO</v>
      </c>
      <c r="BB664" t="str">
        <f t="shared" si="116"/>
        <v>NO</v>
      </c>
      <c r="BC664" t="str">
        <f t="shared" si="117"/>
        <v>NO</v>
      </c>
      <c r="BD664" t="str">
        <f t="shared" si="118"/>
        <v>NO</v>
      </c>
      <c r="BE664" t="str">
        <f t="shared" si="119"/>
        <v>NO</v>
      </c>
      <c r="BF664" t="str">
        <f t="shared" si="120"/>
        <v>NO</v>
      </c>
      <c r="BG664" t="str">
        <f t="shared" si="121"/>
        <v>NO</v>
      </c>
      <c r="BH664" t="str">
        <f t="shared" si="111"/>
        <v>NO</v>
      </c>
    </row>
    <row r="665" spans="1:60">
      <c r="A665" s="564" t="s">
        <v>967</v>
      </c>
      <c r="B665" s="564" t="s">
        <v>2959</v>
      </c>
      <c r="C665" s="564" t="s">
        <v>775</v>
      </c>
      <c r="D665" s="564" t="s">
        <v>956</v>
      </c>
      <c r="E665" s="564" t="s">
        <v>1005</v>
      </c>
      <c r="F665" s="565">
        <v>2151200</v>
      </c>
      <c r="G665" s="30"/>
      <c r="H665" s="30"/>
      <c r="I665" s="30" t="str">
        <f>IF(SUM('Sales by Agent'!G665:I665)&gt;0,"YES","NO")</f>
        <v>NO</v>
      </c>
      <c r="J665" s="30" t="str">
        <f>IF(SUM('Sales by Agent'!H665:J665)&gt;0,"YES","NO")</f>
        <v>NO</v>
      </c>
      <c r="K665" s="30" t="str">
        <f>IF(SUM('Sales by Agent'!I665:K665)&gt;0,"YES","NO")</f>
        <v>NO</v>
      </c>
      <c r="L665" s="30" t="str">
        <f>IF(SUM('Sales by Agent'!J665:L665)&gt;0,"YES","NO")</f>
        <v>NO</v>
      </c>
      <c r="M665" s="30" t="str">
        <f>IF(SUM('Sales by Agent'!K665:M665)&gt;0,"YES","NO")</f>
        <v>NO</v>
      </c>
      <c r="N665" s="30" t="str">
        <f>IF(SUM('Sales by Agent'!L665:N665)&gt;0,"YES","NO")</f>
        <v>NO</v>
      </c>
      <c r="O665" s="30" t="str">
        <f>IF(SUM('Sales by Agent'!M665:O665)&gt;0,"YES","NO")</f>
        <v>NO</v>
      </c>
      <c r="P665" s="30" t="str">
        <f>IF(SUM('Sales by Agent'!N665:P665)&gt;0,"YES","NO")</f>
        <v>NO</v>
      </c>
      <c r="Q665" s="30" t="str">
        <f>IF(SUM('Sales by Agent'!O665:Q665)&gt;0,"YES","NO")</f>
        <v>NO</v>
      </c>
      <c r="R665" s="30" t="str">
        <f>IF(SUM('Sales by Agent'!P665:R665)&gt;0,"YES","NO")</f>
        <v>NO</v>
      </c>
      <c r="S665" s="30" t="str">
        <f>IF(SUM('Sales by Agent'!Q665:S665)&gt;0,"YES","NO")</f>
        <v>NO</v>
      </c>
      <c r="T665" s="30" t="str">
        <f>IF(SUM('Sales by Agent'!R665:T665)&gt;0,"YES","NO")</f>
        <v>NO</v>
      </c>
      <c r="U665" s="30" t="str">
        <f>IF(SUM('Sales by Agent'!S665:U665)&gt;0,"YES","NO")</f>
        <v>NO</v>
      </c>
      <c r="V665" s="30" t="str">
        <f>IF(SUM('Sales by Agent'!T665:V665)&gt;0,"YES","NO")</f>
        <v>NO</v>
      </c>
      <c r="W665" s="30" t="str">
        <f>IF(SUM('Sales by Agent'!U665:W665)&gt;0,"YES","NO")</f>
        <v>NO</v>
      </c>
      <c r="X665" s="30" t="str">
        <f>IF(SUM('Sales by Agent'!V665:X665)&gt;0,"YES","NO")</f>
        <v>NO</v>
      </c>
      <c r="Y665" s="30" t="str">
        <f>IF(SUM('Sales by Agent'!W665:Y665)&gt;0,"YES","NO")</f>
        <v>NO</v>
      </c>
      <c r="Z665" s="30" t="str">
        <f>IF(SUM('Sales by Agent'!X665:Z665)&gt;0,"YES","NO")</f>
        <v>NO</v>
      </c>
      <c r="AA665" s="30" t="str">
        <f>IF(SUM('Sales by Agent'!Y665:AA665)&gt;0,"YES","NO")</f>
        <v>NO</v>
      </c>
      <c r="AB665" s="30" t="str">
        <f>IF(SUM('Sales by Agent'!Z665:AB665)&gt;0,"YES","NO")</f>
        <v>NO</v>
      </c>
      <c r="AC665" s="30" t="str">
        <f>IF(SUM('Sales by Agent'!AA665:AC665)&gt;0,"YES","NO")</f>
        <v>NO</v>
      </c>
      <c r="AD665" s="30" t="str">
        <f>IF(SUM('Sales by Agent'!AB665:AD665)&gt;0,"YES","NO")</f>
        <v>NO</v>
      </c>
      <c r="AE665" s="30" t="str">
        <f>IF(SUM('Sales by Agent'!AC665:AE665)&gt;0,"YES","NO")</f>
        <v>NO</v>
      </c>
      <c r="AF665" s="30" t="str">
        <f>IF(SUM('Sales by Agent'!AD665:AF665)&gt;0,"YES","NO")</f>
        <v>NO</v>
      </c>
      <c r="AG665" s="30" t="str">
        <f>IF(SUM('Sales by Agent'!AE665:AG665)&gt;0,"YES","NO")</f>
        <v>NO</v>
      </c>
      <c r="AH665" s="30" t="str">
        <f>IF(SUM('Sales by Agent'!AF665:AH665)&gt;0,"YES","NO")</f>
        <v>YES</v>
      </c>
      <c r="AI665" s="30" t="str">
        <f>IF(SUM('Sales by Agent'!AG665:AI665)&gt;0,"YES","NO")</f>
        <v>YES</v>
      </c>
      <c r="AJ665" s="30" t="str">
        <f>IF(SUM('Sales by Agent'!AH665:AJ665)&gt;0,"YES","NO")</f>
        <v>YES</v>
      </c>
      <c r="AK665" s="30" t="str">
        <f>IF(SUM('Sales by Agent'!AI665:AK665)&gt;0,"YES","NO")</f>
        <v>YES</v>
      </c>
      <c r="AL665" s="30" t="str">
        <f>IF(SUM('Sales by Agent'!AJ665:AL665)&gt;0,"YES","NO")</f>
        <v>YES</v>
      </c>
      <c r="AM665" s="30" t="str">
        <f>IF(SUM('Sales by Agent'!AK665:AM665)&gt;0,"YES","NO")</f>
        <v>YES</v>
      </c>
      <c r="AN665" s="30" t="str">
        <f>IF(SUM('Sales by Agent'!AL665:AN665)&gt;0,"YES","NO")</f>
        <v>YES</v>
      </c>
      <c r="AO665" s="30" t="str">
        <f>IF(SUM('Sales by Agent'!AM665:AO665)&gt;0,"YES","NO")</f>
        <v>NO</v>
      </c>
      <c r="AP665" s="30" t="str">
        <f>IF(SUM('Sales by Agent'!AN665:AP665)&gt;0,"YES","NO")</f>
        <v>NO</v>
      </c>
      <c r="AQ665" s="30" t="str">
        <f>IF(SUM('Sales by Agent'!AO665:AQ665)&gt;0,"YES","NO")</f>
        <v>NO</v>
      </c>
      <c r="AR665" s="30" t="str">
        <f>IF(SUM('Sales by Agent'!AP665:AR665)&gt;0,"YES","NO")</f>
        <v>NO</v>
      </c>
      <c r="AS665" s="30" t="str">
        <f>IF(SUM('Sales by Agent'!AQ665:AS665)&gt;0,"YES","NO")</f>
        <v>NO</v>
      </c>
      <c r="AT665" s="30" t="str">
        <f>IF(SUM('Sales by Agent'!AR665:AT665)&gt;0,"YES","NO")</f>
        <v>NO</v>
      </c>
      <c r="AU665" s="30" t="str">
        <f>IF(SUM('Sales by Agent'!AS665:AU665)&gt;0,"YES","NO")</f>
        <v>NO</v>
      </c>
      <c r="AV665" s="30" t="str">
        <f>IF(SUM('Sales by Agent'!AT665:AV665)&gt;0,"YES","NO")</f>
        <v>NO</v>
      </c>
      <c r="AW665" s="87"/>
      <c r="AX665" t="str">
        <f t="shared" si="112"/>
        <v>NO</v>
      </c>
      <c r="AY665" t="str">
        <f t="shared" si="113"/>
        <v>NO</v>
      </c>
      <c r="AZ665" t="str">
        <f t="shared" si="114"/>
        <v>NO</v>
      </c>
      <c r="BA665" t="str">
        <f t="shared" si="115"/>
        <v>NO</v>
      </c>
      <c r="BB665" t="str">
        <f t="shared" si="116"/>
        <v>NO</v>
      </c>
      <c r="BC665" t="str">
        <f t="shared" si="117"/>
        <v>NO</v>
      </c>
      <c r="BD665" t="str">
        <f t="shared" si="118"/>
        <v>NO</v>
      </c>
      <c r="BE665" t="str">
        <f t="shared" si="119"/>
        <v>NO</v>
      </c>
      <c r="BF665" t="str">
        <f t="shared" si="120"/>
        <v>NO</v>
      </c>
      <c r="BG665" t="str">
        <f t="shared" si="121"/>
        <v>NO</v>
      </c>
      <c r="BH665" t="str">
        <f t="shared" si="111"/>
        <v>NEW INACTIVE</v>
      </c>
    </row>
    <row r="666" spans="1:60">
      <c r="A666" s="564" t="s">
        <v>831</v>
      </c>
      <c r="B666" s="564" t="s">
        <v>2960</v>
      </c>
      <c r="C666" s="564" t="s">
        <v>775</v>
      </c>
      <c r="D666" s="564" t="s">
        <v>956</v>
      </c>
      <c r="E666" s="564" t="s">
        <v>1005</v>
      </c>
      <c r="F666" s="565">
        <v>776250</v>
      </c>
      <c r="G666" s="31"/>
      <c r="H666" s="31"/>
      <c r="I666" s="30" t="str">
        <f>IF(SUM('Sales by Agent'!G666:I666)&gt;0,"YES","NO")</f>
        <v>NO</v>
      </c>
      <c r="J666" s="30" t="str">
        <f>IF(SUM('Sales by Agent'!H666:J666)&gt;0,"YES","NO")</f>
        <v>NO</v>
      </c>
      <c r="K666" s="30" t="str">
        <f>IF(SUM('Sales by Agent'!I666:K666)&gt;0,"YES","NO")</f>
        <v>NO</v>
      </c>
      <c r="L666" s="30" t="str">
        <f>IF(SUM('Sales by Agent'!J666:L666)&gt;0,"YES","NO")</f>
        <v>NO</v>
      </c>
      <c r="M666" s="30" t="str">
        <f>IF(SUM('Sales by Agent'!K666:M666)&gt;0,"YES","NO")</f>
        <v>NO</v>
      </c>
      <c r="N666" s="30" t="str">
        <f>IF(SUM('Sales by Agent'!L666:N666)&gt;0,"YES","NO")</f>
        <v>NO</v>
      </c>
      <c r="O666" s="30" t="str">
        <f>IF(SUM('Sales by Agent'!M666:O666)&gt;0,"YES","NO")</f>
        <v>NO</v>
      </c>
      <c r="P666" s="30" t="str">
        <f>IF(SUM('Sales by Agent'!N666:P666)&gt;0,"YES","NO")</f>
        <v>NO</v>
      </c>
      <c r="Q666" s="30" t="str">
        <f>IF(SUM('Sales by Agent'!O666:Q666)&gt;0,"YES","NO")</f>
        <v>NO</v>
      </c>
      <c r="R666" s="30" t="str">
        <f>IF(SUM('Sales by Agent'!P666:R666)&gt;0,"YES","NO")</f>
        <v>NO</v>
      </c>
      <c r="S666" s="30" t="str">
        <f>IF(SUM('Sales by Agent'!Q666:S666)&gt;0,"YES","NO")</f>
        <v>NO</v>
      </c>
      <c r="T666" s="30" t="str">
        <f>IF(SUM('Sales by Agent'!R666:T666)&gt;0,"YES","NO")</f>
        <v>NO</v>
      </c>
      <c r="U666" s="30" t="str">
        <f>IF(SUM('Sales by Agent'!S666:U666)&gt;0,"YES","NO")</f>
        <v>NO</v>
      </c>
      <c r="V666" s="30" t="str">
        <f>IF(SUM('Sales by Agent'!T666:V666)&gt;0,"YES","NO")</f>
        <v>NO</v>
      </c>
      <c r="W666" s="30" t="str">
        <f>IF(SUM('Sales by Agent'!U666:W666)&gt;0,"YES","NO")</f>
        <v>NO</v>
      </c>
      <c r="X666" s="30" t="str">
        <f>IF(SUM('Sales by Agent'!V666:X666)&gt;0,"YES","NO")</f>
        <v>NO</v>
      </c>
      <c r="Y666" s="30" t="str">
        <f>IF(SUM('Sales by Agent'!W666:Y666)&gt;0,"YES","NO")</f>
        <v>NO</v>
      </c>
      <c r="Z666" s="30" t="str">
        <f>IF(SUM('Sales by Agent'!X666:Z666)&gt;0,"YES","NO")</f>
        <v>NO</v>
      </c>
      <c r="AA666" s="30" t="str">
        <f>IF(SUM('Sales by Agent'!Y666:AA666)&gt;0,"YES","NO")</f>
        <v>NO</v>
      </c>
      <c r="AB666" s="30" t="str">
        <f>IF(SUM('Sales by Agent'!Z666:AB666)&gt;0,"YES","NO")</f>
        <v>NO</v>
      </c>
      <c r="AC666" s="30" t="str">
        <f>IF(SUM('Sales by Agent'!AA666:AC666)&gt;0,"YES","NO")</f>
        <v>NO</v>
      </c>
      <c r="AD666" s="30" t="str">
        <f>IF(SUM('Sales by Agent'!AB666:AD666)&gt;0,"YES","NO")</f>
        <v>NO</v>
      </c>
      <c r="AE666" s="30" t="str">
        <f>IF(SUM('Sales by Agent'!AC666:AE666)&gt;0,"YES","NO")</f>
        <v>NO</v>
      </c>
      <c r="AF666" s="30" t="str">
        <f>IF(SUM('Sales by Agent'!AD666:AF666)&gt;0,"YES","NO")</f>
        <v>YES</v>
      </c>
      <c r="AG666" s="30" t="str">
        <f>IF(SUM('Sales by Agent'!AE666:AG666)&gt;0,"YES","NO")</f>
        <v>YES</v>
      </c>
      <c r="AH666" s="30" t="str">
        <f>IF(SUM('Sales by Agent'!AF666:AH666)&gt;0,"YES","NO")</f>
        <v>YES</v>
      </c>
      <c r="AI666" s="30" t="str">
        <f>IF(SUM('Sales by Agent'!AG666:AI666)&gt;0,"YES","NO")</f>
        <v>YES</v>
      </c>
      <c r="AJ666" s="30" t="str">
        <f>IF(SUM('Sales by Agent'!AH666:AJ666)&gt;0,"YES","NO")</f>
        <v>YES</v>
      </c>
      <c r="AK666" s="30" t="str">
        <f>IF(SUM('Sales by Agent'!AI666:AK666)&gt;0,"YES","NO")</f>
        <v>YES</v>
      </c>
      <c r="AL666" s="30" t="str">
        <f>IF(SUM('Sales by Agent'!AJ666:AL666)&gt;0,"YES","NO")</f>
        <v>YES</v>
      </c>
      <c r="AM666" s="30" t="str">
        <f>IF(SUM('Sales by Agent'!AK666:AM666)&gt;0,"YES","NO")</f>
        <v>YES</v>
      </c>
      <c r="AN666" s="30" t="str">
        <f>IF(SUM('Sales by Agent'!AL666:AN666)&gt;0,"YES","NO")</f>
        <v>YES</v>
      </c>
      <c r="AO666" s="30" t="str">
        <f>IF(SUM('Sales by Agent'!AM666:AO666)&gt;0,"YES","NO")</f>
        <v>YES</v>
      </c>
      <c r="AP666" s="30" t="str">
        <f>IF(SUM('Sales by Agent'!AN666:AP666)&gt;0,"YES","NO")</f>
        <v>YES</v>
      </c>
      <c r="AQ666" s="30" t="str">
        <f>IF(SUM('Sales by Agent'!AO666:AQ666)&gt;0,"YES","NO")</f>
        <v>YES</v>
      </c>
      <c r="AR666" s="30" t="str">
        <f>IF(SUM('Sales by Agent'!AP666:AR666)&gt;0,"YES","NO")</f>
        <v>YES</v>
      </c>
      <c r="AS666" s="30" t="str">
        <f>IF(SUM('Sales by Agent'!AQ666:AS666)&gt;0,"YES","NO")</f>
        <v>YES</v>
      </c>
      <c r="AT666" s="30" t="str">
        <f>IF(SUM('Sales by Agent'!AR666:AT666)&gt;0,"YES","NO")</f>
        <v>YES</v>
      </c>
      <c r="AU666" s="30" t="str">
        <f>IF(SUM('Sales by Agent'!AS666:AU666)&gt;0,"YES","NO")</f>
        <v>YES</v>
      </c>
      <c r="AV666" s="30" t="str">
        <f>IF(SUM('Sales by Agent'!AT666:AV666)&gt;0,"YES","NO")</f>
        <v>YES</v>
      </c>
      <c r="AW666" s="87"/>
      <c r="AX666" t="str">
        <f t="shared" si="112"/>
        <v>NO</v>
      </c>
      <c r="AY666" t="str">
        <f t="shared" si="113"/>
        <v>NO</v>
      </c>
      <c r="AZ666" t="str">
        <f t="shared" si="114"/>
        <v>NO</v>
      </c>
      <c r="BA666" t="str">
        <f t="shared" si="115"/>
        <v>NO</v>
      </c>
      <c r="BB666" t="str">
        <f t="shared" si="116"/>
        <v>NO</v>
      </c>
      <c r="BC666" t="str">
        <f t="shared" si="117"/>
        <v>NO</v>
      </c>
      <c r="BD666" t="str">
        <f t="shared" si="118"/>
        <v>NO</v>
      </c>
      <c r="BE666" t="str">
        <f t="shared" si="119"/>
        <v>NO</v>
      </c>
      <c r="BF666" t="str">
        <f t="shared" si="120"/>
        <v>NO</v>
      </c>
      <c r="BG666" t="str">
        <f t="shared" si="121"/>
        <v>NO</v>
      </c>
      <c r="BH666" t="str">
        <f t="shared" si="111"/>
        <v>NO</v>
      </c>
    </row>
    <row r="667" spans="1:60">
      <c r="A667" s="564" t="s">
        <v>858</v>
      </c>
      <c r="B667" s="564" t="s">
        <v>2961</v>
      </c>
      <c r="C667" s="564" t="s">
        <v>775</v>
      </c>
      <c r="D667" s="564" t="s">
        <v>956</v>
      </c>
      <c r="E667" s="564" t="s">
        <v>1005</v>
      </c>
      <c r="F667" s="565">
        <v>1057600</v>
      </c>
      <c r="G667" s="86"/>
      <c r="H667" s="86"/>
      <c r="I667" s="30" t="str">
        <f>IF(SUM('Sales by Agent'!G667:I667)&gt;0,"YES","NO")</f>
        <v>NO</v>
      </c>
      <c r="J667" s="30" t="str">
        <f>IF(SUM('Sales by Agent'!H667:J667)&gt;0,"YES","NO")</f>
        <v>NO</v>
      </c>
      <c r="K667" s="30" t="str">
        <f>IF(SUM('Sales by Agent'!I667:K667)&gt;0,"YES","NO")</f>
        <v>NO</v>
      </c>
      <c r="L667" s="30" t="str">
        <f>IF(SUM('Sales by Agent'!J667:L667)&gt;0,"YES","NO")</f>
        <v>NO</v>
      </c>
      <c r="M667" s="30" t="str">
        <f>IF(SUM('Sales by Agent'!K667:M667)&gt;0,"YES","NO")</f>
        <v>NO</v>
      </c>
      <c r="N667" s="30" t="str">
        <f>IF(SUM('Sales by Agent'!L667:N667)&gt;0,"YES","NO")</f>
        <v>NO</v>
      </c>
      <c r="O667" s="30" t="str">
        <f>IF(SUM('Sales by Agent'!M667:O667)&gt;0,"YES","NO")</f>
        <v>NO</v>
      </c>
      <c r="P667" s="30" t="str">
        <f>IF(SUM('Sales by Agent'!N667:P667)&gt;0,"YES","NO")</f>
        <v>NO</v>
      </c>
      <c r="Q667" s="30" t="str">
        <f>IF(SUM('Sales by Agent'!O667:Q667)&gt;0,"YES","NO")</f>
        <v>NO</v>
      </c>
      <c r="R667" s="30" t="str">
        <f>IF(SUM('Sales by Agent'!P667:R667)&gt;0,"YES","NO")</f>
        <v>NO</v>
      </c>
      <c r="S667" s="30" t="str">
        <f>IF(SUM('Sales by Agent'!Q667:S667)&gt;0,"YES","NO")</f>
        <v>NO</v>
      </c>
      <c r="T667" s="30" t="str">
        <f>IF(SUM('Sales by Agent'!R667:T667)&gt;0,"YES","NO")</f>
        <v>NO</v>
      </c>
      <c r="U667" s="30" t="str">
        <f>IF(SUM('Sales by Agent'!S667:U667)&gt;0,"YES","NO")</f>
        <v>NO</v>
      </c>
      <c r="V667" s="30" t="str">
        <f>IF(SUM('Sales by Agent'!T667:V667)&gt;0,"YES","NO")</f>
        <v>NO</v>
      </c>
      <c r="W667" s="30" t="str">
        <f>IF(SUM('Sales by Agent'!U667:W667)&gt;0,"YES","NO")</f>
        <v>NO</v>
      </c>
      <c r="X667" s="30" t="str">
        <f>IF(SUM('Sales by Agent'!V667:X667)&gt;0,"YES","NO")</f>
        <v>NO</v>
      </c>
      <c r="Y667" s="30" t="str">
        <f>IF(SUM('Sales by Agent'!W667:Y667)&gt;0,"YES","NO")</f>
        <v>NO</v>
      </c>
      <c r="Z667" s="30" t="str">
        <f>IF(SUM('Sales by Agent'!X667:Z667)&gt;0,"YES","NO")</f>
        <v>NO</v>
      </c>
      <c r="AA667" s="30" t="str">
        <f>IF(SUM('Sales by Agent'!Y667:AA667)&gt;0,"YES","NO")</f>
        <v>NO</v>
      </c>
      <c r="AB667" s="30" t="str">
        <f>IF(SUM('Sales by Agent'!Z667:AB667)&gt;0,"YES","NO")</f>
        <v>NO</v>
      </c>
      <c r="AC667" s="30" t="str">
        <f>IF(SUM('Sales by Agent'!AA667:AC667)&gt;0,"YES","NO")</f>
        <v>NO</v>
      </c>
      <c r="AD667" s="30" t="str">
        <f>IF(SUM('Sales by Agent'!AB667:AD667)&gt;0,"YES","NO")</f>
        <v>YES</v>
      </c>
      <c r="AE667" s="30" t="str">
        <f>IF(SUM('Sales by Agent'!AC667:AE667)&gt;0,"YES","NO")</f>
        <v>YES</v>
      </c>
      <c r="AF667" s="30" t="str">
        <f>IF(SUM('Sales by Agent'!AD667:AF667)&gt;0,"YES","NO")</f>
        <v>YES</v>
      </c>
      <c r="AG667" s="30" t="str">
        <f>IF(SUM('Sales by Agent'!AE667:AG667)&gt;0,"YES","NO")</f>
        <v>YES</v>
      </c>
      <c r="AH667" s="30" t="str">
        <f>IF(SUM('Sales by Agent'!AF667:AH667)&gt;0,"YES","NO")</f>
        <v>YES</v>
      </c>
      <c r="AI667" s="30" t="str">
        <f>IF(SUM('Sales by Agent'!AG667:AI667)&gt;0,"YES","NO")</f>
        <v>YES</v>
      </c>
      <c r="AJ667" s="30" t="str">
        <f>IF(SUM('Sales by Agent'!AH667:AJ667)&gt;0,"YES","NO")</f>
        <v>YES</v>
      </c>
      <c r="AK667" s="30" t="str">
        <f>IF(SUM('Sales by Agent'!AI667:AK667)&gt;0,"YES","NO")</f>
        <v>YES</v>
      </c>
      <c r="AL667" s="30" t="str">
        <f>IF(SUM('Sales by Agent'!AJ667:AL667)&gt;0,"YES","NO")</f>
        <v>YES</v>
      </c>
      <c r="AM667" s="30" t="str">
        <f>IF(SUM('Sales by Agent'!AK667:AM667)&gt;0,"YES","NO")</f>
        <v>YES</v>
      </c>
      <c r="AN667" s="30" t="str">
        <f>IF(SUM('Sales by Agent'!AL667:AN667)&gt;0,"YES","NO")</f>
        <v>YES</v>
      </c>
      <c r="AO667" s="30" t="str">
        <f>IF(SUM('Sales by Agent'!AM667:AO667)&gt;0,"YES","NO")</f>
        <v>YES</v>
      </c>
      <c r="AP667" s="30" t="str">
        <f>IF(SUM('Sales by Agent'!AN667:AP667)&gt;0,"YES","NO")</f>
        <v>YES</v>
      </c>
      <c r="AQ667" s="30" t="str">
        <f>IF(SUM('Sales by Agent'!AO667:AQ667)&gt;0,"YES","NO")</f>
        <v>YES</v>
      </c>
      <c r="AR667" s="30" t="str">
        <f>IF(SUM('Sales by Agent'!AP667:AR667)&gt;0,"YES","NO")</f>
        <v>YES</v>
      </c>
      <c r="AS667" s="30" t="str">
        <f>IF(SUM('Sales by Agent'!AQ667:AS667)&gt;0,"YES","NO")</f>
        <v>YES</v>
      </c>
      <c r="AT667" s="30" t="str">
        <f>IF(SUM('Sales by Agent'!AR667:AT667)&gt;0,"YES","NO")</f>
        <v>YES</v>
      </c>
      <c r="AU667" s="30" t="str">
        <f>IF(SUM('Sales by Agent'!AS667:AU667)&gt;0,"YES","NO")</f>
        <v>YES</v>
      </c>
      <c r="AV667" s="30" t="str">
        <f>IF(SUM('Sales by Agent'!AT667:AV667)&gt;0,"YES","NO")</f>
        <v>YES</v>
      </c>
      <c r="AW667" s="87"/>
      <c r="AX667" t="str">
        <f t="shared" si="112"/>
        <v>NO</v>
      </c>
      <c r="AY667" t="str">
        <f t="shared" si="113"/>
        <v>NO</v>
      </c>
      <c r="AZ667" t="str">
        <f t="shared" si="114"/>
        <v>NO</v>
      </c>
      <c r="BA667" t="str">
        <f t="shared" si="115"/>
        <v>NO</v>
      </c>
      <c r="BB667" t="str">
        <f t="shared" si="116"/>
        <v>NO</v>
      </c>
      <c r="BC667" t="str">
        <f t="shared" si="117"/>
        <v>NO</v>
      </c>
      <c r="BD667" t="str">
        <f t="shared" si="118"/>
        <v>NO</v>
      </c>
      <c r="BE667" t="str">
        <f t="shared" si="119"/>
        <v>NO</v>
      </c>
      <c r="BF667" t="str">
        <f t="shared" si="120"/>
        <v>NO</v>
      </c>
      <c r="BG667" t="str">
        <f t="shared" si="121"/>
        <v>NO</v>
      </c>
      <c r="BH667" t="str">
        <f t="shared" si="111"/>
        <v>NO</v>
      </c>
    </row>
    <row r="668" spans="1:60">
      <c r="A668" s="564" t="s">
        <v>1020</v>
      </c>
      <c r="B668" s="564" t="s">
        <v>2962</v>
      </c>
      <c r="C668" s="564" t="s">
        <v>775</v>
      </c>
      <c r="D668" s="564" t="s">
        <v>956</v>
      </c>
      <c r="E668" s="564" t="s">
        <v>1005</v>
      </c>
      <c r="F668" s="565">
        <v>44700</v>
      </c>
      <c r="G668" s="87"/>
      <c r="H668" s="30"/>
      <c r="I668" s="30" t="str">
        <f>IF(SUM('Sales by Agent'!G668:I668)&gt;0,"YES","NO")</f>
        <v>NO</v>
      </c>
      <c r="J668" s="30" t="str">
        <f>IF(SUM('Sales by Agent'!H668:J668)&gt;0,"YES","NO")</f>
        <v>NO</v>
      </c>
      <c r="K668" s="30" t="str">
        <f>IF(SUM('Sales by Agent'!I668:K668)&gt;0,"YES","NO")</f>
        <v>NO</v>
      </c>
      <c r="L668" s="30" t="str">
        <f>IF(SUM('Sales by Agent'!J668:L668)&gt;0,"YES","NO")</f>
        <v>NO</v>
      </c>
      <c r="M668" s="30" t="str">
        <f>IF(SUM('Sales by Agent'!K668:M668)&gt;0,"YES","NO")</f>
        <v>NO</v>
      </c>
      <c r="N668" s="30" t="str">
        <f>IF(SUM('Sales by Agent'!L668:N668)&gt;0,"YES","NO")</f>
        <v>NO</v>
      </c>
      <c r="O668" s="30" t="str">
        <f>IF(SUM('Sales by Agent'!M668:O668)&gt;0,"YES","NO")</f>
        <v>NO</v>
      </c>
      <c r="P668" s="30" t="str">
        <f>IF(SUM('Sales by Agent'!N668:P668)&gt;0,"YES","NO")</f>
        <v>NO</v>
      </c>
      <c r="Q668" s="30" t="str">
        <f>IF(SUM('Sales by Agent'!O668:Q668)&gt;0,"YES","NO")</f>
        <v>NO</v>
      </c>
      <c r="R668" s="30" t="str">
        <f>IF(SUM('Sales by Agent'!P668:R668)&gt;0,"YES","NO")</f>
        <v>NO</v>
      </c>
      <c r="S668" s="30" t="str">
        <f>IF(SUM('Sales by Agent'!Q668:S668)&gt;0,"YES","NO")</f>
        <v>NO</v>
      </c>
      <c r="T668" s="30" t="str">
        <f>IF(SUM('Sales by Agent'!R668:T668)&gt;0,"YES","NO")</f>
        <v>NO</v>
      </c>
      <c r="U668" s="30" t="str">
        <f>IF(SUM('Sales by Agent'!S668:U668)&gt;0,"YES","NO")</f>
        <v>NO</v>
      </c>
      <c r="V668" s="30" t="str">
        <f>IF(SUM('Sales by Agent'!T668:V668)&gt;0,"YES","NO")</f>
        <v>NO</v>
      </c>
      <c r="W668" s="30" t="str">
        <f>IF(SUM('Sales by Agent'!U668:W668)&gt;0,"YES","NO")</f>
        <v>NO</v>
      </c>
      <c r="X668" s="30" t="str">
        <f>IF(SUM('Sales by Agent'!V668:X668)&gt;0,"YES","NO")</f>
        <v>NO</v>
      </c>
      <c r="Y668" s="30" t="str">
        <f>IF(SUM('Sales by Agent'!W668:Y668)&gt;0,"YES","NO")</f>
        <v>NO</v>
      </c>
      <c r="Z668" s="30" t="str">
        <f>IF(SUM('Sales by Agent'!X668:Z668)&gt;0,"YES","NO")</f>
        <v>NO</v>
      </c>
      <c r="AA668" s="30" t="str">
        <f>IF(SUM('Sales by Agent'!Y668:AA668)&gt;0,"YES","NO")</f>
        <v>NO</v>
      </c>
      <c r="AB668" s="30" t="str">
        <f>IF(SUM('Sales by Agent'!Z668:AB668)&gt;0,"YES","NO")</f>
        <v>NO</v>
      </c>
      <c r="AC668" s="30" t="str">
        <f>IF(SUM('Sales by Agent'!AA668:AC668)&gt;0,"YES","NO")</f>
        <v>NO</v>
      </c>
      <c r="AD668" s="30" t="str">
        <f>IF(SUM('Sales by Agent'!AB668:AD668)&gt;0,"YES","NO")</f>
        <v>NO</v>
      </c>
      <c r="AE668" s="30" t="str">
        <f>IF(SUM('Sales by Agent'!AC668:AE668)&gt;0,"YES","NO")</f>
        <v>NO</v>
      </c>
      <c r="AF668" s="30" t="str">
        <f>IF(SUM('Sales by Agent'!AD668:AF668)&gt;0,"YES","NO")</f>
        <v>NO</v>
      </c>
      <c r="AG668" s="30" t="str">
        <f>IF(SUM('Sales by Agent'!AE668:AG668)&gt;0,"YES","NO")</f>
        <v>NO</v>
      </c>
      <c r="AH668" s="30" t="str">
        <f>IF(SUM('Sales by Agent'!AF668:AH668)&gt;0,"YES","NO")</f>
        <v>NO</v>
      </c>
      <c r="AI668" s="30" t="str">
        <f>IF(SUM('Sales by Agent'!AG668:AI668)&gt;0,"YES","NO")</f>
        <v>YES</v>
      </c>
      <c r="AJ668" s="30" t="str">
        <f>IF(SUM('Sales by Agent'!AH668:AJ668)&gt;0,"YES","NO")</f>
        <v>YES</v>
      </c>
      <c r="AK668" s="30" t="str">
        <f>IF(SUM('Sales by Agent'!AI668:AK668)&gt;0,"YES","NO")</f>
        <v>YES</v>
      </c>
      <c r="AL668" s="30" t="str">
        <f>IF(SUM('Sales by Agent'!AJ668:AL668)&gt;0,"YES","NO")</f>
        <v>NO</v>
      </c>
      <c r="AM668" s="30" t="str">
        <f>IF(SUM('Sales by Agent'!AK668:AM668)&gt;0,"YES","NO")</f>
        <v>NO</v>
      </c>
      <c r="AN668" s="30" t="str">
        <f>IF(SUM('Sales by Agent'!AL668:AN668)&gt;0,"YES","NO")</f>
        <v>NO</v>
      </c>
      <c r="AO668" s="30" t="str">
        <f>IF(SUM('Sales by Agent'!AM668:AO668)&gt;0,"YES","NO")</f>
        <v>NO</v>
      </c>
      <c r="AP668" s="30" t="str">
        <f>IF(SUM('Sales by Agent'!AN668:AP668)&gt;0,"YES","NO")</f>
        <v>NO</v>
      </c>
      <c r="AQ668" s="30" t="str">
        <f>IF(SUM('Sales by Agent'!AO668:AQ668)&gt;0,"YES","NO")</f>
        <v>NO</v>
      </c>
      <c r="AR668" s="30" t="str">
        <f>IF(SUM('Sales by Agent'!AP668:AR668)&gt;0,"YES","NO")</f>
        <v>NO</v>
      </c>
      <c r="AS668" s="30" t="str">
        <f>IF(SUM('Sales by Agent'!AQ668:AS668)&gt;0,"YES","NO")</f>
        <v>NO</v>
      </c>
      <c r="AT668" s="30" t="str">
        <f>IF(SUM('Sales by Agent'!AR668:AT668)&gt;0,"YES","NO")</f>
        <v>NO</v>
      </c>
      <c r="AU668" s="30" t="str">
        <f>IF(SUM('Sales by Agent'!AS668:AU668)&gt;0,"YES","NO")</f>
        <v>NO</v>
      </c>
      <c r="AV668" s="30" t="str">
        <f>IF(SUM('Sales by Agent'!AT668:AV668)&gt;0,"YES","NO")</f>
        <v>NO</v>
      </c>
      <c r="AW668" s="87"/>
      <c r="AX668" t="str">
        <f t="shared" si="112"/>
        <v>NO</v>
      </c>
      <c r="AY668" t="str">
        <f t="shared" si="113"/>
        <v>NO</v>
      </c>
      <c r="AZ668" t="str">
        <f t="shared" si="114"/>
        <v>NO</v>
      </c>
      <c r="BA668" t="str">
        <f t="shared" si="115"/>
        <v>NO</v>
      </c>
      <c r="BB668" t="str">
        <f t="shared" si="116"/>
        <v>NO</v>
      </c>
      <c r="BC668" t="str">
        <f t="shared" si="117"/>
        <v>NO</v>
      </c>
      <c r="BD668" t="str">
        <f t="shared" si="118"/>
        <v>NO</v>
      </c>
      <c r="BE668" t="str">
        <f t="shared" si="119"/>
        <v>NEW INACTIVE</v>
      </c>
      <c r="BF668" t="str">
        <f t="shared" si="120"/>
        <v>NO</v>
      </c>
      <c r="BG668" t="str">
        <f t="shared" si="121"/>
        <v>NO</v>
      </c>
      <c r="BH668" t="str">
        <f t="shared" si="111"/>
        <v>NO</v>
      </c>
    </row>
    <row r="669" spans="1:60">
      <c r="A669" s="564" t="s">
        <v>901</v>
      </c>
      <c r="B669" s="564" t="s">
        <v>2963</v>
      </c>
      <c r="C669" s="564" t="s">
        <v>775</v>
      </c>
      <c r="D669" s="564" t="s">
        <v>956</v>
      </c>
      <c r="E669" s="564" t="s">
        <v>1005</v>
      </c>
      <c r="F669" s="565">
        <v>395350</v>
      </c>
      <c r="G669" s="88"/>
      <c r="H669" s="86"/>
      <c r="I669" s="30" t="str">
        <f>IF(SUM('Sales by Agent'!G669:I669)&gt;0,"YES","NO")</f>
        <v>NO</v>
      </c>
      <c r="J669" s="30" t="str">
        <f>IF(SUM('Sales by Agent'!H669:J669)&gt;0,"YES","NO")</f>
        <v>NO</v>
      </c>
      <c r="K669" s="30" t="str">
        <f>IF(SUM('Sales by Agent'!I669:K669)&gt;0,"YES","NO")</f>
        <v>NO</v>
      </c>
      <c r="L669" s="30" t="str">
        <f>IF(SUM('Sales by Agent'!J669:L669)&gt;0,"YES","NO")</f>
        <v>NO</v>
      </c>
      <c r="M669" s="30" t="str">
        <f>IF(SUM('Sales by Agent'!K669:M669)&gt;0,"YES","NO")</f>
        <v>NO</v>
      </c>
      <c r="N669" s="30" t="str">
        <f>IF(SUM('Sales by Agent'!L669:N669)&gt;0,"YES","NO")</f>
        <v>NO</v>
      </c>
      <c r="O669" s="30" t="str">
        <f>IF(SUM('Sales by Agent'!M669:O669)&gt;0,"YES","NO")</f>
        <v>NO</v>
      </c>
      <c r="P669" s="30" t="str">
        <f>IF(SUM('Sales by Agent'!N669:P669)&gt;0,"YES","NO")</f>
        <v>NO</v>
      </c>
      <c r="Q669" s="30" t="str">
        <f>IF(SUM('Sales by Agent'!O669:Q669)&gt;0,"YES","NO")</f>
        <v>NO</v>
      </c>
      <c r="R669" s="30" t="str">
        <f>IF(SUM('Sales by Agent'!P669:R669)&gt;0,"YES","NO")</f>
        <v>NO</v>
      </c>
      <c r="S669" s="30" t="str">
        <f>IF(SUM('Sales by Agent'!Q669:S669)&gt;0,"YES","NO")</f>
        <v>NO</v>
      </c>
      <c r="T669" s="30" t="str">
        <f>IF(SUM('Sales by Agent'!R669:T669)&gt;0,"YES","NO")</f>
        <v>NO</v>
      </c>
      <c r="U669" s="30" t="str">
        <f>IF(SUM('Sales by Agent'!S669:U669)&gt;0,"YES","NO")</f>
        <v>NO</v>
      </c>
      <c r="V669" s="30" t="str">
        <f>IF(SUM('Sales by Agent'!T669:V669)&gt;0,"YES","NO")</f>
        <v>NO</v>
      </c>
      <c r="W669" s="30" t="str">
        <f>IF(SUM('Sales by Agent'!U669:W669)&gt;0,"YES","NO")</f>
        <v>NO</v>
      </c>
      <c r="X669" s="30" t="str">
        <f>IF(SUM('Sales by Agent'!V669:X669)&gt;0,"YES","NO")</f>
        <v>NO</v>
      </c>
      <c r="Y669" s="30" t="str">
        <f>IF(SUM('Sales by Agent'!W669:Y669)&gt;0,"YES","NO")</f>
        <v>NO</v>
      </c>
      <c r="Z669" s="30" t="str">
        <f>IF(SUM('Sales by Agent'!X669:Z669)&gt;0,"YES","NO")</f>
        <v>NO</v>
      </c>
      <c r="AA669" s="30" t="str">
        <f>IF(SUM('Sales by Agent'!Y669:AA669)&gt;0,"YES","NO")</f>
        <v>NO</v>
      </c>
      <c r="AB669" s="30" t="str">
        <f>IF(SUM('Sales by Agent'!Z669:AB669)&gt;0,"YES","NO")</f>
        <v>NO</v>
      </c>
      <c r="AC669" s="30" t="str">
        <f>IF(SUM('Sales by Agent'!AA669:AC669)&gt;0,"YES","NO")</f>
        <v>NO</v>
      </c>
      <c r="AD669" s="30" t="str">
        <f>IF(SUM('Sales by Agent'!AB669:AD669)&gt;0,"YES","NO")</f>
        <v>NO</v>
      </c>
      <c r="AE669" s="30" t="str">
        <f>IF(SUM('Sales by Agent'!AC669:AE669)&gt;0,"YES","NO")</f>
        <v>NO</v>
      </c>
      <c r="AF669" s="30" t="str">
        <f>IF(SUM('Sales by Agent'!AD669:AF669)&gt;0,"YES","NO")</f>
        <v>YES</v>
      </c>
      <c r="AG669" s="30" t="str">
        <f>IF(SUM('Sales by Agent'!AE669:AG669)&gt;0,"YES","NO")</f>
        <v>YES</v>
      </c>
      <c r="AH669" s="30" t="str">
        <f>IF(SUM('Sales by Agent'!AF669:AH669)&gt;0,"YES","NO")</f>
        <v>YES</v>
      </c>
      <c r="AI669" s="30" t="str">
        <f>IF(SUM('Sales by Agent'!AG669:AI669)&gt;0,"YES","NO")</f>
        <v>YES</v>
      </c>
      <c r="AJ669" s="30" t="str">
        <f>IF(SUM('Sales by Agent'!AH669:AJ669)&gt;0,"YES","NO")</f>
        <v>YES</v>
      </c>
      <c r="AK669" s="30" t="str">
        <f>IF(SUM('Sales by Agent'!AI669:AK669)&gt;0,"YES","NO")</f>
        <v>YES</v>
      </c>
      <c r="AL669" s="30" t="str">
        <f>IF(SUM('Sales by Agent'!AJ669:AL669)&gt;0,"YES","NO")</f>
        <v>NO</v>
      </c>
      <c r="AM669" s="30" t="str">
        <f>IF(SUM('Sales by Agent'!AK669:AM669)&gt;0,"YES","NO")</f>
        <v>NO</v>
      </c>
      <c r="AN669" s="30" t="str">
        <f>IF(SUM('Sales by Agent'!AL669:AN669)&gt;0,"YES","NO")</f>
        <v>NO</v>
      </c>
      <c r="AO669" s="30" t="str">
        <f>IF(SUM('Sales by Agent'!AM669:AO669)&gt;0,"YES","NO")</f>
        <v>YES</v>
      </c>
      <c r="AP669" s="30" t="str">
        <f>IF(SUM('Sales by Agent'!AN669:AP669)&gt;0,"YES","NO")</f>
        <v>YES</v>
      </c>
      <c r="AQ669" s="30" t="str">
        <f>IF(SUM('Sales by Agent'!AO669:AQ669)&gt;0,"YES","NO")</f>
        <v>YES</v>
      </c>
      <c r="AR669" s="30" t="str">
        <f>IF(SUM('Sales by Agent'!AP669:AR669)&gt;0,"YES","NO")</f>
        <v>YES</v>
      </c>
      <c r="AS669" s="30" t="str">
        <f>IF(SUM('Sales by Agent'!AQ669:AS669)&gt;0,"YES","NO")</f>
        <v>YES</v>
      </c>
      <c r="AT669" s="30" t="str">
        <f>IF(SUM('Sales by Agent'!AR669:AT669)&gt;0,"YES","NO")</f>
        <v>YES</v>
      </c>
      <c r="AU669" s="30" t="str">
        <f>IF(SUM('Sales by Agent'!AS669:AU669)&gt;0,"YES","NO")</f>
        <v>YES</v>
      </c>
      <c r="AV669" s="30" t="str">
        <f>IF(SUM('Sales by Agent'!AT669:AV669)&gt;0,"YES","NO")</f>
        <v>YES</v>
      </c>
      <c r="AW669" s="87"/>
      <c r="AX669" t="str">
        <f t="shared" si="112"/>
        <v>NO</v>
      </c>
      <c r="AY669" t="str">
        <f t="shared" si="113"/>
        <v>NO</v>
      </c>
      <c r="AZ669" t="str">
        <f t="shared" si="114"/>
        <v>NO</v>
      </c>
      <c r="BA669" t="str">
        <f t="shared" si="115"/>
        <v>NO</v>
      </c>
      <c r="BB669" t="str">
        <f t="shared" si="116"/>
        <v>NO</v>
      </c>
      <c r="BC669" t="str">
        <f t="shared" si="117"/>
        <v>NO</v>
      </c>
      <c r="BD669" t="str">
        <f t="shared" si="118"/>
        <v>NO</v>
      </c>
      <c r="BE669" t="str">
        <f t="shared" si="119"/>
        <v>NEW INACTIVE</v>
      </c>
      <c r="BF669" t="str">
        <f t="shared" si="120"/>
        <v>NO</v>
      </c>
      <c r="BG669" t="str">
        <f t="shared" si="121"/>
        <v>NO</v>
      </c>
      <c r="BH669" t="str">
        <f t="shared" si="111"/>
        <v>NO</v>
      </c>
    </row>
    <row r="670" spans="1:60">
      <c r="A670" s="564" t="s">
        <v>909</v>
      </c>
      <c r="B670" s="564" t="s">
        <v>2964</v>
      </c>
      <c r="C670" s="564" t="s">
        <v>775</v>
      </c>
      <c r="D670" s="564" t="s">
        <v>956</v>
      </c>
      <c r="E670" s="564" t="s">
        <v>1005</v>
      </c>
      <c r="F670" s="565">
        <v>111250</v>
      </c>
      <c r="G670" s="31"/>
      <c r="H670" s="86"/>
      <c r="I670" s="30" t="str">
        <f>IF(SUM('Sales by Agent'!G670:I670)&gt;0,"YES","NO")</f>
        <v>NO</v>
      </c>
      <c r="J670" s="30" t="str">
        <f>IF(SUM('Sales by Agent'!H670:J670)&gt;0,"YES","NO")</f>
        <v>NO</v>
      </c>
      <c r="K670" s="30" t="str">
        <f>IF(SUM('Sales by Agent'!I670:K670)&gt;0,"YES","NO")</f>
        <v>NO</v>
      </c>
      <c r="L670" s="30" t="str">
        <f>IF(SUM('Sales by Agent'!J670:L670)&gt;0,"YES","NO")</f>
        <v>NO</v>
      </c>
      <c r="M670" s="30" t="str">
        <f>IF(SUM('Sales by Agent'!K670:M670)&gt;0,"YES","NO")</f>
        <v>NO</v>
      </c>
      <c r="N670" s="30" t="str">
        <f>IF(SUM('Sales by Agent'!L670:N670)&gt;0,"YES","NO")</f>
        <v>NO</v>
      </c>
      <c r="O670" s="30" t="str">
        <f>IF(SUM('Sales by Agent'!M670:O670)&gt;0,"YES","NO")</f>
        <v>NO</v>
      </c>
      <c r="P670" s="30" t="str">
        <f>IF(SUM('Sales by Agent'!N670:P670)&gt;0,"YES","NO")</f>
        <v>NO</v>
      </c>
      <c r="Q670" s="30" t="str">
        <f>IF(SUM('Sales by Agent'!O670:Q670)&gt;0,"YES","NO")</f>
        <v>NO</v>
      </c>
      <c r="R670" s="30" t="str">
        <f>IF(SUM('Sales by Agent'!P670:R670)&gt;0,"YES","NO")</f>
        <v>NO</v>
      </c>
      <c r="S670" s="30" t="str">
        <f>IF(SUM('Sales by Agent'!Q670:S670)&gt;0,"YES","NO")</f>
        <v>NO</v>
      </c>
      <c r="T670" s="30" t="str">
        <f>IF(SUM('Sales by Agent'!R670:T670)&gt;0,"YES","NO")</f>
        <v>NO</v>
      </c>
      <c r="U670" s="30" t="str">
        <f>IF(SUM('Sales by Agent'!S670:U670)&gt;0,"YES","NO")</f>
        <v>NO</v>
      </c>
      <c r="V670" s="30" t="str">
        <f>IF(SUM('Sales by Agent'!T670:V670)&gt;0,"YES","NO")</f>
        <v>NO</v>
      </c>
      <c r="W670" s="30" t="str">
        <f>IF(SUM('Sales by Agent'!U670:W670)&gt;0,"YES","NO")</f>
        <v>NO</v>
      </c>
      <c r="X670" s="30" t="str">
        <f>IF(SUM('Sales by Agent'!V670:X670)&gt;0,"YES","NO")</f>
        <v>NO</v>
      </c>
      <c r="Y670" s="30" t="str">
        <f>IF(SUM('Sales by Agent'!W670:Y670)&gt;0,"YES","NO")</f>
        <v>NO</v>
      </c>
      <c r="Z670" s="30" t="str">
        <f>IF(SUM('Sales by Agent'!X670:Z670)&gt;0,"YES","NO")</f>
        <v>NO</v>
      </c>
      <c r="AA670" s="30" t="str">
        <f>IF(SUM('Sales by Agent'!Y670:AA670)&gt;0,"YES","NO")</f>
        <v>NO</v>
      </c>
      <c r="AB670" s="30" t="str">
        <f>IF(SUM('Sales by Agent'!Z670:AB670)&gt;0,"YES","NO")</f>
        <v>NO</v>
      </c>
      <c r="AC670" s="30" t="str">
        <f>IF(SUM('Sales by Agent'!AA670:AC670)&gt;0,"YES","NO")</f>
        <v>NO</v>
      </c>
      <c r="AD670" s="30" t="str">
        <f>IF(SUM('Sales by Agent'!AB670:AD670)&gt;0,"YES","NO")</f>
        <v>YES</v>
      </c>
      <c r="AE670" s="30" t="str">
        <f>IF(SUM('Sales by Agent'!AC670:AE670)&gt;0,"YES","NO")</f>
        <v>YES</v>
      </c>
      <c r="AF670" s="30" t="str">
        <f>IF(SUM('Sales by Agent'!AD670:AF670)&gt;0,"YES","NO")</f>
        <v>YES</v>
      </c>
      <c r="AG670" s="30" t="str">
        <f>IF(SUM('Sales by Agent'!AE670:AG670)&gt;0,"YES","NO")</f>
        <v>YES</v>
      </c>
      <c r="AH670" s="30" t="str">
        <f>IF(SUM('Sales by Agent'!AF670:AH670)&gt;0,"YES","NO")</f>
        <v>YES</v>
      </c>
      <c r="AI670" s="30" t="str">
        <f>IF(SUM('Sales by Agent'!AG670:AI670)&gt;0,"YES","NO")</f>
        <v>YES</v>
      </c>
      <c r="AJ670" s="30" t="str">
        <f>IF(SUM('Sales by Agent'!AH670:AJ670)&gt;0,"YES","NO")</f>
        <v>YES</v>
      </c>
      <c r="AK670" s="30" t="str">
        <f>IF(SUM('Sales by Agent'!AI670:AK670)&gt;0,"YES","NO")</f>
        <v>YES</v>
      </c>
      <c r="AL670" s="30" t="str">
        <f>IF(SUM('Sales by Agent'!AJ670:AL670)&gt;0,"YES","NO")</f>
        <v>NO</v>
      </c>
      <c r="AM670" s="30" t="str">
        <f>IF(SUM('Sales by Agent'!AK670:AM670)&gt;0,"YES","NO")</f>
        <v>NO</v>
      </c>
      <c r="AN670" s="30" t="str">
        <f>IF(SUM('Sales by Agent'!AL670:AN670)&gt;0,"YES","NO")</f>
        <v>YES</v>
      </c>
      <c r="AO670" s="30" t="str">
        <f>IF(SUM('Sales by Agent'!AM670:AO670)&gt;0,"YES","NO")</f>
        <v>YES</v>
      </c>
      <c r="AP670" s="30" t="str">
        <f>IF(SUM('Sales by Agent'!AN670:AP670)&gt;0,"YES","NO")</f>
        <v>YES</v>
      </c>
      <c r="AQ670" s="30" t="str">
        <f>IF(SUM('Sales by Agent'!AO670:AQ670)&gt;0,"YES","NO")</f>
        <v>NO</v>
      </c>
      <c r="AR670" s="30" t="str">
        <f>IF(SUM('Sales by Agent'!AP670:AR670)&gt;0,"YES","NO")</f>
        <v>NO</v>
      </c>
      <c r="AS670" s="30" t="str">
        <f>IF(SUM('Sales by Agent'!AQ670:AS670)&gt;0,"YES","NO")</f>
        <v>NO</v>
      </c>
      <c r="AT670" s="30" t="str">
        <f>IF(SUM('Sales by Agent'!AR670:AT670)&gt;0,"YES","NO")</f>
        <v>NO</v>
      </c>
      <c r="AU670" s="30" t="str">
        <f>IF(SUM('Sales by Agent'!AS670:AU670)&gt;0,"YES","NO")</f>
        <v>NO</v>
      </c>
      <c r="AV670" s="30" t="str">
        <f>IF(SUM('Sales by Agent'!AT670:AV670)&gt;0,"YES","NO")</f>
        <v>NO</v>
      </c>
      <c r="AW670" s="87"/>
      <c r="AX670" t="str">
        <f t="shared" si="112"/>
        <v>NO</v>
      </c>
      <c r="AY670" t="str">
        <f t="shared" si="113"/>
        <v>NO</v>
      </c>
      <c r="AZ670" t="str">
        <f t="shared" si="114"/>
        <v>NO</v>
      </c>
      <c r="BA670" t="str">
        <f t="shared" si="115"/>
        <v>NO</v>
      </c>
      <c r="BB670" t="str">
        <f t="shared" si="116"/>
        <v>NO</v>
      </c>
      <c r="BC670" t="str">
        <f t="shared" si="117"/>
        <v>NO</v>
      </c>
      <c r="BD670" t="str">
        <f t="shared" si="118"/>
        <v>NO</v>
      </c>
      <c r="BE670" t="str">
        <f t="shared" si="119"/>
        <v>NEW INACTIVE</v>
      </c>
      <c r="BF670" t="str">
        <f t="shared" si="120"/>
        <v>NO</v>
      </c>
      <c r="BG670" t="str">
        <f t="shared" si="121"/>
        <v>NO</v>
      </c>
      <c r="BH670" t="str">
        <f t="shared" si="111"/>
        <v>NO</v>
      </c>
    </row>
    <row r="671" spans="1:60">
      <c r="A671" s="564" t="s">
        <v>919</v>
      </c>
      <c r="B671" s="564" t="s">
        <v>2965</v>
      </c>
      <c r="C671" s="564" t="s">
        <v>775</v>
      </c>
      <c r="D671" s="564" t="s">
        <v>956</v>
      </c>
      <c r="E671" s="564" t="s">
        <v>1005</v>
      </c>
      <c r="F671" s="565">
        <v>41400</v>
      </c>
      <c r="G671" s="87"/>
      <c r="H671" s="87"/>
      <c r="I671" s="30" t="str">
        <f>IF(SUM('Sales by Agent'!G671:I671)&gt;0,"YES","NO")</f>
        <v>NO</v>
      </c>
      <c r="J671" s="30" t="str">
        <f>IF(SUM('Sales by Agent'!H671:J671)&gt;0,"YES","NO")</f>
        <v>NO</v>
      </c>
      <c r="K671" s="30" t="str">
        <f>IF(SUM('Sales by Agent'!I671:K671)&gt;0,"YES","NO")</f>
        <v>NO</v>
      </c>
      <c r="L671" s="30" t="str">
        <f>IF(SUM('Sales by Agent'!J671:L671)&gt;0,"YES","NO")</f>
        <v>NO</v>
      </c>
      <c r="M671" s="30" t="str">
        <f>IF(SUM('Sales by Agent'!K671:M671)&gt;0,"YES","NO")</f>
        <v>NO</v>
      </c>
      <c r="N671" s="30" t="str">
        <f>IF(SUM('Sales by Agent'!L671:N671)&gt;0,"YES","NO")</f>
        <v>NO</v>
      </c>
      <c r="O671" s="30" t="str">
        <f>IF(SUM('Sales by Agent'!M671:O671)&gt;0,"YES","NO")</f>
        <v>NO</v>
      </c>
      <c r="P671" s="30" t="str">
        <f>IF(SUM('Sales by Agent'!N671:P671)&gt;0,"YES","NO")</f>
        <v>NO</v>
      </c>
      <c r="Q671" s="30" t="str">
        <f>IF(SUM('Sales by Agent'!O671:Q671)&gt;0,"YES","NO")</f>
        <v>NO</v>
      </c>
      <c r="R671" s="30" t="str">
        <f>IF(SUM('Sales by Agent'!P671:R671)&gt;0,"YES","NO")</f>
        <v>NO</v>
      </c>
      <c r="S671" s="30" t="str">
        <f>IF(SUM('Sales by Agent'!Q671:S671)&gt;0,"YES","NO")</f>
        <v>NO</v>
      </c>
      <c r="T671" s="30" t="str">
        <f>IF(SUM('Sales by Agent'!R671:T671)&gt;0,"YES","NO")</f>
        <v>NO</v>
      </c>
      <c r="U671" s="30" t="str">
        <f>IF(SUM('Sales by Agent'!S671:U671)&gt;0,"YES","NO")</f>
        <v>NO</v>
      </c>
      <c r="V671" s="30" t="str">
        <f>IF(SUM('Sales by Agent'!T671:V671)&gt;0,"YES","NO")</f>
        <v>NO</v>
      </c>
      <c r="W671" s="30" t="str">
        <f>IF(SUM('Sales by Agent'!U671:W671)&gt;0,"YES","NO")</f>
        <v>NO</v>
      </c>
      <c r="X671" s="30" t="str">
        <f>IF(SUM('Sales by Agent'!V671:X671)&gt;0,"YES","NO")</f>
        <v>NO</v>
      </c>
      <c r="Y671" s="30" t="str">
        <f>IF(SUM('Sales by Agent'!W671:Y671)&gt;0,"YES","NO")</f>
        <v>NO</v>
      </c>
      <c r="Z671" s="30" t="str">
        <f>IF(SUM('Sales by Agent'!X671:Z671)&gt;0,"YES","NO")</f>
        <v>NO</v>
      </c>
      <c r="AA671" s="30" t="str">
        <f>IF(SUM('Sales by Agent'!Y671:AA671)&gt;0,"YES","NO")</f>
        <v>NO</v>
      </c>
      <c r="AB671" s="30" t="str">
        <f>IF(SUM('Sales by Agent'!Z671:AB671)&gt;0,"YES","NO")</f>
        <v>NO</v>
      </c>
      <c r="AC671" s="30" t="str">
        <f>IF(SUM('Sales by Agent'!AA671:AC671)&gt;0,"YES","NO")</f>
        <v>NO</v>
      </c>
      <c r="AD671" s="30" t="str">
        <f>IF(SUM('Sales by Agent'!AB671:AD671)&gt;0,"YES","NO")</f>
        <v>YES</v>
      </c>
      <c r="AE671" s="30" t="str">
        <f>IF(SUM('Sales by Agent'!AC671:AE671)&gt;0,"YES","NO")</f>
        <v>YES</v>
      </c>
      <c r="AF671" s="30" t="str">
        <f>IF(SUM('Sales by Agent'!AD671:AF671)&gt;0,"YES","NO")</f>
        <v>YES</v>
      </c>
      <c r="AG671" s="30" t="str">
        <f>IF(SUM('Sales by Agent'!AE671:AG671)&gt;0,"YES","NO")</f>
        <v>YES</v>
      </c>
      <c r="AH671" s="30" t="str">
        <f>IF(SUM('Sales by Agent'!AF671:AH671)&gt;0,"YES","NO")</f>
        <v>YES</v>
      </c>
      <c r="AI671" s="30" t="str">
        <f>IF(SUM('Sales by Agent'!AG671:AI671)&gt;0,"YES","NO")</f>
        <v>NO</v>
      </c>
      <c r="AJ671" s="30" t="str">
        <f>IF(SUM('Sales by Agent'!AH671:AJ671)&gt;0,"YES","NO")</f>
        <v>NO</v>
      </c>
      <c r="AK671" s="30" t="str">
        <f>IF(SUM('Sales by Agent'!AI671:AK671)&gt;0,"YES","NO")</f>
        <v>NO</v>
      </c>
      <c r="AL671" s="30" t="str">
        <f>IF(SUM('Sales by Agent'!AJ671:AL671)&gt;0,"YES","NO")</f>
        <v>NO</v>
      </c>
      <c r="AM671" s="30" t="str">
        <f>IF(SUM('Sales by Agent'!AK671:AM671)&gt;0,"YES","NO")</f>
        <v>NO</v>
      </c>
      <c r="AN671" s="30" t="str">
        <f>IF(SUM('Sales by Agent'!AL671:AN671)&gt;0,"YES","NO")</f>
        <v>NO</v>
      </c>
      <c r="AO671" s="30" t="str">
        <f>IF(SUM('Sales by Agent'!AM671:AO671)&gt;0,"YES","NO")</f>
        <v>NO</v>
      </c>
      <c r="AP671" s="30" t="str">
        <f>IF(SUM('Sales by Agent'!AN671:AP671)&gt;0,"YES","NO")</f>
        <v>NO</v>
      </c>
      <c r="AQ671" s="30" t="str">
        <f>IF(SUM('Sales by Agent'!AO671:AQ671)&gt;0,"YES","NO")</f>
        <v>NO</v>
      </c>
      <c r="AR671" s="30" t="str">
        <f>IF(SUM('Sales by Agent'!AP671:AR671)&gt;0,"YES","NO")</f>
        <v>NO</v>
      </c>
      <c r="AS671" s="30" t="str">
        <f>IF(SUM('Sales by Agent'!AQ671:AS671)&gt;0,"YES","NO")</f>
        <v>NO</v>
      </c>
      <c r="AT671" s="30" t="str">
        <f>IF(SUM('Sales by Agent'!AR671:AT671)&gt;0,"YES","NO")</f>
        <v>NO</v>
      </c>
      <c r="AU671" s="30" t="str">
        <f>IF(SUM('Sales by Agent'!AS671:AU671)&gt;0,"YES","NO")</f>
        <v>NO</v>
      </c>
      <c r="AV671" s="30" t="str">
        <f>IF(SUM('Sales by Agent'!AT671:AV671)&gt;0,"YES","NO")</f>
        <v>NO</v>
      </c>
      <c r="AW671" s="87"/>
      <c r="AX671" t="str">
        <f t="shared" si="112"/>
        <v>NO</v>
      </c>
      <c r="AY671" t="str">
        <f t="shared" si="113"/>
        <v>NO</v>
      </c>
      <c r="AZ671" t="str">
        <f t="shared" si="114"/>
        <v>NO</v>
      </c>
      <c r="BA671" t="str">
        <f t="shared" si="115"/>
        <v>NO</v>
      </c>
      <c r="BB671" t="str">
        <f t="shared" si="116"/>
        <v>NEW INACTIVE</v>
      </c>
      <c r="BC671" t="str">
        <f t="shared" si="117"/>
        <v>NO</v>
      </c>
      <c r="BD671" t="str">
        <f t="shared" si="118"/>
        <v>NO</v>
      </c>
      <c r="BE671" t="str">
        <f t="shared" si="119"/>
        <v>NO</v>
      </c>
      <c r="BF671" t="str">
        <f t="shared" si="120"/>
        <v>NO</v>
      </c>
      <c r="BG671" t="str">
        <f t="shared" si="121"/>
        <v>NO</v>
      </c>
      <c r="BH671" t="str">
        <f t="shared" si="111"/>
        <v>NO</v>
      </c>
    </row>
    <row r="672" spans="1:60">
      <c r="A672" s="564" t="s">
        <v>837</v>
      </c>
      <c r="B672" s="564" t="s">
        <v>2966</v>
      </c>
      <c r="C672" s="564" t="s">
        <v>775</v>
      </c>
      <c r="D672" s="564" t="s">
        <v>956</v>
      </c>
      <c r="E672" s="564" t="s">
        <v>1005</v>
      </c>
      <c r="F672" s="565">
        <v>878500</v>
      </c>
      <c r="G672" s="31"/>
      <c r="H672" s="31"/>
      <c r="I672" s="30" t="str">
        <f>IF(SUM('Sales by Agent'!G672:I672)&gt;0,"YES","NO")</f>
        <v>NO</v>
      </c>
      <c r="J672" s="30" t="str">
        <f>IF(SUM('Sales by Agent'!H672:J672)&gt;0,"YES","NO")</f>
        <v>NO</v>
      </c>
      <c r="K672" s="30" t="str">
        <f>IF(SUM('Sales by Agent'!I672:K672)&gt;0,"YES","NO")</f>
        <v>NO</v>
      </c>
      <c r="L672" s="30" t="str">
        <f>IF(SUM('Sales by Agent'!J672:L672)&gt;0,"YES","NO")</f>
        <v>NO</v>
      </c>
      <c r="M672" s="30" t="str">
        <f>IF(SUM('Sales by Agent'!K672:M672)&gt;0,"YES","NO")</f>
        <v>NO</v>
      </c>
      <c r="N672" s="30" t="str">
        <f>IF(SUM('Sales by Agent'!L672:N672)&gt;0,"YES","NO")</f>
        <v>NO</v>
      </c>
      <c r="O672" s="30" t="str">
        <f>IF(SUM('Sales by Agent'!M672:O672)&gt;0,"YES","NO")</f>
        <v>NO</v>
      </c>
      <c r="P672" s="30" t="str">
        <f>IF(SUM('Sales by Agent'!N672:P672)&gt;0,"YES","NO")</f>
        <v>NO</v>
      </c>
      <c r="Q672" s="30" t="str">
        <f>IF(SUM('Sales by Agent'!O672:Q672)&gt;0,"YES","NO")</f>
        <v>NO</v>
      </c>
      <c r="R672" s="30" t="str">
        <f>IF(SUM('Sales by Agent'!P672:R672)&gt;0,"YES","NO")</f>
        <v>NO</v>
      </c>
      <c r="S672" s="30" t="str">
        <f>IF(SUM('Sales by Agent'!Q672:S672)&gt;0,"YES","NO")</f>
        <v>NO</v>
      </c>
      <c r="T672" s="30" t="str">
        <f>IF(SUM('Sales by Agent'!R672:T672)&gt;0,"YES","NO")</f>
        <v>NO</v>
      </c>
      <c r="U672" s="30" t="str">
        <f>IF(SUM('Sales by Agent'!S672:U672)&gt;0,"YES","NO")</f>
        <v>NO</v>
      </c>
      <c r="V672" s="30" t="str">
        <f>IF(SUM('Sales by Agent'!T672:V672)&gt;0,"YES","NO")</f>
        <v>NO</v>
      </c>
      <c r="W672" s="30" t="str">
        <f>IF(SUM('Sales by Agent'!U672:W672)&gt;0,"YES","NO")</f>
        <v>NO</v>
      </c>
      <c r="X672" s="30" t="str">
        <f>IF(SUM('Sales by Agent'!V672:X672)&gt;0,"YES","NO")</f>
        <v>NO</v>
      </c>
      <c r="Y672" s="30" t="str">
        <f>IF(SUM('Sales by Agent'!W672:Y672)&gt;0,"YES","NO")</f>
        <v>NO</v>
      </c>
      <c r="Z672" s="30" t="str">
        <f>IF(SUM('Sales by Agent'!X672:Z672)&gt;0,"YES","NO")</f>
        <v>NO</v>
      </c>
      <c r="AA672" s="30" t="str">
        <f>IF(SUM('Sales by Agent'!Y672:AA672)&gt;0,"YES","NO")</f>
        <v>NO</v>
      </c>
      <c r="AB672" s="30" t="str">
        <f>IF(SUM('Sales by Agent'!Z672:AB672)&gt;0,"YES","NO")</f>
        <v>NO</v>
      </c>
      <c r="AC672" s="30" t="str">
        <f>IF(SUM('Sales by Agent'!AA672:AC672)&gt;0,"YES","NO")</f>
        <v>NO</v>
      </c>
      <c r="AD672" s="30" t="str">
        <f>IF(SUM('Sales by Agent'!AB672:AD672)&gt;0,"YES","NO")</f>
        <v>YES</v>
      </c>
      <c r="AE672" s="30" t="str">
        <f>IF(SUM('Sales by Agent'!AC672:AE672)&gt;0,"YES","NO")</f>
        <v>YES</v>
      </c>
      <c r="AF672" s="30" t="str">
        <f>IF(SUM('Sales by Agent'!AD672:AF672)&gt;0,"YES","NO")</f>
        <v>YES</v>
      </c>
      <c r="AG672" s="30" t="str">
        <f>IF(SUM('Sales by Agent'!AE672:AG672)&gt;0,"YES","NO")</f>
        <v>YES</v>
      </c>
      <c r="AH672" s="30" t="str">
        <f>IF(SUM('Sales by Agent'!AF672:AH672)&gt;0,"YES","NO")</f>
        <v>YES</v>
      </c>
      <c r="AI672" s="30" t="str">
        <f>IF(SUM('Sales by Agent'!AG672:AI672)&gt;0,"YES","NO")</f>
        <v>YES</v>
      </c>
      <c r="AJ672" s="30" t="str">
        <f>IF(SUM('Sales by Agent'!AH672:AJ672)&gt;0,"YES","NO")</f>
        <v>YES</v>
      </c>
      <c r="AK672" s="30" t="str">
        <f>IF(SUM('Sales by Agent'!AI672:AK672)&gt;0,"YES","NO")</f>
        <v>NO</v>
      </c>
      <c r="AL672" s="30" t="str">
        <f>IF(SUM('Sales by Agent'!AJ672:AL672)&gt;0,"YES","NO")</f>
        <v>YES</v>
      </c>
      <c r="AM672" s="30" t="str">
        <f>IF(SUM('Sales by Agent'!AK672:AM672)&gt;0,"YES","NO")</f>
        <v>YES</v>
      </c>
      <c r="AN672" s="30" t="str">
        <f>IF(SUM('Sales by Agent'!AL672:AN672)&gt;0,"YES","NO")</f>
        <v>YES</v>
      </c>
      <c r="AO672" s="30" t="str">
        <f>IF(SUM('Sales by Agent'!AM672:AO672)&gt;0,"YES","NO")</f>
        <v>YES</v>
      </c>
      <c r="AP672" s="30" t="str">
        <f>IF(SUM('Sales by Agent'!AN672:AP672)&gt;0,"YES","NO")</f>
        <v>YES</v>
      </c>
      <c r="AQ672" s="30" t="str">
        <f>IF(SUM('Sales by Agent'!AO672:AQ672)&gt;0,"YES","NO")</f>
        <v>NO</v>
      </c>
      <c r="AR672" s="30" t="str">
        <f>IF(SUM('Sales by Agent'!AP672:AR672)&gt;0,"YES","NO")</f>
        <v>NO</v>
      </c>
      <c r="AS672" s="30" t="str">
        <f>IF(SUM('Sales by Agent'!AQ672:AS672)&gt;0,"YES","NO")</f>
        <v>YES</v>
      </c>
      <c r="AT672" s="30" t="str">
        <f>IF(SUM('Sales by Agent'!AR672:AT672)&gt;0,"YES","NO")</f>
        <v>YES</v>
      </c>
      <c r="AU672" s="30" t="str">
        <f>IF(SUM('Sales by Agent'!AS672:AU672)&gt;0,"YES","NO")</f>
        <v>YES</v>
      </c>
      <c r="AV672" s="30" t="str">
        <f>IF(SUM('Sales by Agent'!AT672:AV672)&gt;0,"YES","NO")</f>
        <v>YES</v>
      </c>
      <c r="AW672" s="87"/>
      <c r="AX672" t="str">
        <f t="shared" si="112"/>
        <v>NO</v>
      </c>
      <c r="AY672" t="str">
        <f t="shared" si="113"/>
        <v>NO</v>
      </c>
      <c r="AZ672" t="str">
        <f t="shared" si="114"/>
        <v>NO</v>
      </c>
      <c r="BA672" t="str">
        <f t="shared" si="115"/>
        <v>NO</v>
      </c>
      <c r="BB672" t="str">
        <f t="shared" si="116"/>
        <v>NO</v>
      </c>
      <c r="BC672" t="str">
        <f t="shared" si="117"/>
        <v>NO</v>
      </c>
      <c r="BD672" t="str">
        <f t="shared" si="118"/>
        <v>NEW INACTIVE</v>
      </c>
      <c r="BE672" t="str">
        <f t="shared" si="119"/>
        <v>NO</v>
      </c>
      <c r="BF672" t="str">
        <f t="shared" si="120"/>
        <v>NO</v>
      </c>
      <c r="BG672" t="str">
        <f t="shared" si="121"/>
        <v>NO</v>
      </c>
      <c r="BH672" t="str">
        <f t="shared" si="111"/>
        <v>NO</v>
      </c>
    </row>
    <row r="673" spans="1:60">
      <c r="A673" s="564" t="s">
        <v>822</v>
      </c>
      <c r="B673" s="564" t="s">
        <v>2967</v>
      </c>
      <c r="C673" s="564" t="s">
        <v>775</v>
      </c>
      <c r="D673" s="564" t="s">
        <v>956</v>
      </c>
      <c r="E673" s="564" t="s">
        <v>1005</v>
      </c>
      <c r="F673" s="565">
        <v>355900</v>
      </c>
      <c r="G673" s="31"/>
      <c r="H673" s="86"/>
      <c r="I673" s="30" t="str">
        <f>IF(SUM('Sales by Agent'!G673:I673)&gt;0,"YES","NO")</f>
        <v>NO</v>
      </c>
      <c r="J673" s="30" t="str">
        <f>IF(SUM('Sales by Agent'!H673:J673)&gt;0,"YES","NO")</f>
        <v>NO</v>
      </c>
      <c r="K673" s="30" t="str">
        <f>IF(SUM('Sales by Agent'!I673:K673)&gt;0,"YES","NO")</f>
        <v>NO</v>
      </c>
      <c r="L673" s="30" t="str">
        <f>IF(SUM('Sales by Agent'!J673:L673)&gt;0,"YES","NO")</f>
        <v>NO</v>
      </c>
      <c r="M673" s="30" t="str">
        <f>IF(SUM('Sales by Agent'!K673:M673)&gt;0,"YES","NO")</f>
        <v>NO</v>
      </c>
      <c r="N673" s="30" t="str">
        <f>IF(SUM('Sales by Agent'!L673:N673)&gt;0,"YES","NO")</f>
        <v>NO</v>
      </c>
      <c r="O673" s="30" t="str">
        <f>IF(SUM('Sales by Agent'!M673:O673)&gt;0,"YES","NO")</f>
        <v>NO</v>
      </c>
      <c r="P673" s="30" t="str">
        <f>IF(SUM('Sales by Agent'!N673:P673)&gt;0,"YES","NO")</f>
        <v>NO</v>
      </c>
      <c r="Q673" s="30" t="str">
        <f>IF(SUM('Sales by Agent'!O673:Q673)&gt;0,"YES","NO")</f>
        <v>NO</v>
      </c>
      <c r="R673" s="30" t="str">
        <f>IF(SUM('Sales by Agent'!P673:R673)&gt;0,"YES","NO")</f>
        <v>NO</v>
      </c>
      <c r="S673" s="30" t="str">
        <f>IF(SUM('Sales by Agent'!Q673:S673)&gt;0,"YES","NO")</f>
        <v>NO</v>
      </c>
      <c r="T673" s="30" t="str">
        <f>IF(SUM('Sales by Agent'!R673:T673)&gt;0,"YES","NO")</f>
        <v>NO</v>
      </c>
      <c r="U673" s="30" t="str">
        <f>IF(SUM('Sales by Agent'!S673:U673)&gt;0,"YES","NO")</f>
        <v>NO</v>
      </c>
      <c r="V673" s="30" t="str">
        <f>IF(SUM('Sales by Agent'!T673:V673)&gt;0,"YES","NO")</f>
        <v>NO</v>
      </c>
      <c r="W673" s="30" t="str">
        <f>IF(SUM('Sales by Agent'!U673:W673)&gt;0,"YES","NO")</f>
        <v>NO</v>
      </c>
      <c r="X673" s="30" t="str">
        <f>IF(SUM('Sales by Agent'!V673:X673)&gt;0,"YES","NO")</f>
        <v>NO</v>
      </c>
      <c r="Y673" s="30" t="str">
        <f>IF(SUM('Sales by Agent'!W673:Y673)&gt;0,"YES","NO")</f>
        <v>NO</v>
      </c>
      <c r="Z673" s="30" t="str">
        <f>IF(SUM('Sales by Agent'!X673:Z673)&gt;0,"YES","NO")</f>
        <v>NO</v>
      </c>
      <c r="AA673" s="30" t="str">
        <f>IF(SUM('Sales by Agent'!Y673:AA673)&gt;0,"YES","NO")</f>
        <v>NO</v>
      </c>
      <c r="AB673" s="30" t="str">
        <f>IF(SUM('Sales by Agent'!Z673:AB673)&gt;0,"YES","NO")</f>
        <v>NO</v>
      </c>
      <c r="AC673" s="30" t="str">
        <f>IF(SUM('Sales by Agent'!AA673:AC673)&gt;0,"YES","NO")</f>
        <v>NO</v>
      </c>
      <c r="AD673" s="30" t="str">
        <f>IF(SUM('Sales by Agent'!AB673:AD673)&gt;0,"YES","NO")</f>
        <v>YES</v>
      </c>
      <c r="AE673" s="30" t="str">
        <f>IF(SUM('Sales by Agent'!AC673:AE673)&gt;0,"YES","NO")</f>
        <v>YES</v>
      </c>
      <c r="AF673" s="30" t="str">
        <f>IF(SUM('Sales by Agent'!AD673:AF673)&gt;0,"YES","NO")</f>
        <v>YES</v>
      </c>
      <c r="AG673" s="30" t="str">
        <f>IF(SUM('Sales by Agent'!AE673:AG673)&gt;0,"YES","NO")</f>
        <v>YES</v>
      </c>
      <c r="AH673" s="30" t="str">
        <f>IF(SUM('Sales by Agent'!AF673:AH673)&gt;0,"YES","NO")</f>
        <v>YES</v>
      </c>
      <c r="AI673" s="30" t="str">
        <f>IF(SUM('Sales by Agent'!AG673:AI673)&gt;0,"YES","NO")</f>
        <v>YES</v>
      </c>
      <c r="AJ673" s="30" t="str">
        <f>IF(SUM('Sales by Agent'!AH673:AJ673)&gt;0,"YES","NO")</f>
        <v>YES</v>
      </c>
      <c r="AK673" s="30" t="str">
        <f>IF(SUM('Sales by Agent'!AI673:AK673)&gt;0,"YES","NO")</f>
        <v>NO</v>
      </c>
      <c r="AL673" s="30" t="str">
        <f>IF(SUM('Sales by Agent'!AJ673:AL673)&gt;0,"YES","NO")</f>
        <v>NO</v>
      </c>
      <c r="AM673" s="30" t="str">
        <f>IF(SUM('Sales by Agent'!AK673:AM673)&gt;0,"YES","NO")</f>
        <v>NO</v>
      </c>
      <c r="AN673" s="30" t="str">
        <f>IF(SUM('Sales by Agent'!AL673:AN673)&gt;0,"YES","NO")</f>
        <v>NO</v>
      </c>
      <c r="AO673" s="30" t="str">
        <f>IF(SUM('Sales by Agent'!AM673:AO673)&gt;0,"YES","NO")</f>
        <v>NO</v>
      </c>
      <c r="AP673" s="30" t="str">
        <f>IF(SUM('Sales by Agent'!AN673:AP673)&gt;0,"YES","NO")</f>
        <v>NO</v>
      </c>
      <c r="AQ673" s="30" t="str">
        <f>IF(SUM('Sales by Agent'!AO673:AQ673)&gt;0,"YES","NO")</f>
        <v>NO</v>
      </c>
      <c r="AR673" s="30" t="str">
        <f>IF(SUM('Sales by Agent'!AP673:AR673)&gt;0,"YES","NO")</f>
        <v>NO</v>
      </c>
      <c r="AS673" s="30" t="str">
        <f>IF(SUM('Sales by Agent'!AQ673:AS673)&gt;0,"YES","NO")</f>
        <v>NO</v>
      </c>
      <c r="AT673" s="30" t="str">
        <f>IF(SUM('Sales by Agent'!AR673:AT673)&gt;0,"YES","NO")</f>
        <v>NO</v>
      </c>
      <c r="AU673" s="30" t="str">
        <f>IF(SUM('Sales by Agent'!AS673:AU673)&gt;0,"YES","NO")</f>
        <v>NO</v>
      </c>
      <c r="AV673" s="30" t="str">
        <f>IF(SUM('Sales by Agent'!AT673:AV673)&gt;0,"YES","NO")</f>
        <v>NO</v>
      </c>
      <c r="AW673" s="87"/>
      <c r="AX673" t="str">
        <f t="shared" si="112"/>
        <v>NO</v>
      </c>
      <c r="AY673" t="str">
        <f t="shared" si="113"/>
        <v>NO</v>
      </c>
      <c r="AZ673" t="str">
        <f t="shared" si="114"/>
        <v>NO</v>
      </c>
      <c r="BA673" t="str">
        <f t="shared" si="115"/>
        <v>NO</v>
      </c>
      <c r="BB673" t="str">
        <f t="shared" si="116"/>
        <v>NO</v>
      </c>
      <c r="BC673" t="str">
        <f t="shared" si="117"/>
        <v>NO</v>
      </c>
      <c r="BD673" t="str">
        <f t="shared" si="118"/>
        <v>NEW INACTIVE</v>
      </c>
      <c r="BE673" t="str">
        <f t="shared" si="119"/>
        <v>NO</v>
      </c>
      <c r="BF673" t="str">
        <f t="shared" si="120"/>
        <v>NO</v>
      </c>
      <c r="BG673" t="str">
        <f t="shared" si="121"/>
        <v>NO</v>
      </c>
      <c r="BH673" t="str">
        <f t="shared" si="111"/>
        <v>NO</v>
      </c>
    </row>
    <row r="674" spans="1:60">
      <c r="A674" s="564" t="s">
        <v>968</v>
      </c>
      <c r="B674" s="564" t="s">
        <v>2968</v>
      </c>
      <c r="C674" s="564" t="s">
        <v>775</v>
      </c>
      <c r="D674" s="564" t="s">
        <v>956</v>
      </c>
      <c r="E674" s="564" t="s">
        <v>1005</v>
      </c>
      <c r="F674" s="565">
        <v>471800</v>
      </c>
      <c r="G674" s="88"/>
      <c r="H674" s="88"/>
      <c r="I674" s="30" t="str">
        <f>IF(SUM('Sales by Agent'!G674:I674)&gt;0,"YES","NO")</f>
        <v>NO</v>
      </c>
      <c r="J674" s="30" t="str">
        <f>IF(SUM('Sales by Agent'!H674:J674)&gt;0,"YES","NO")</f>
        <v>NO</v>
      </c>
      <c r="K674" s="30" t="str">
        <f>IF(SUM('Sales by Agent'!I674:K674)&gt;0,"YES","NO")</f>
        <v>NO</v>
      </c>
      <c r="L674" s="30" t="str">
        <f>IF(SUM('Sales by Agent'!J674:L674)&gt;0,"YES","NO")</f>
        <v>NO</v>
      </c>
      <c r="M674" s="30" t="str">
        <f>IF(SUM('Sales by Agent'!K674:M674)&gt;0,"YES","NO")</f>
        <v>NO</v>
      </c>
      <c r="N674" s="30" t="str">
        <f>IF(SUM('Sales by Agent'!L674:N674)&gt;0,"YES","NO")</f>
        <v>NO</v>
      </c>
      <c r="O674" s="30" t="str">
        <f>IF(SUM('Sales by Agent'!M674:O674)&gt;0,"YES","NO")</f>
        <v>NO</v>
      </c>
      <c r="P674" s="30" t="str">
        <f>IF(SUM('Sales by Agent'!N674:P674)&gt;0,"YES","NO")</f>
        <v>NO</v>
      </c>
      <c r="Q674" s="30" t="str">
        <f>IF(SUM('Sales by Agent'!O674:Q674)&gt;0,"YES","NO")</f>
        <v>NO</v>
      </c>
      <c r="R674" s="30" t="str">
        <f>IF(SUM('Sales by Agent'!P674:R674)&gt;0,"YES","NO")</f>
        <v>NO</v>
      </c>
      <c r="S674" s="30" t="str">
        <f>IF(SUM('Sales by Agent'!Q674:S674)&gt;0,"YES","NO")</f>
        <v>NO</v>
      </c>
      <c r="T674" s="30" t="str">
        <f>IF(SUM('Sales by Agent'!R674:T674)&gt;0,"YES","NO")</f>
        <v>NO</v>
      </c>
      <c r="U674" s="30" t="str">
        <f>IF(SUM('Sales by Agent'!S674:U674)&gt;0,"YES","NO")</f>
        <v>NO</v>
      </c>
      <c r="V674" s="30" t="str">
        <f>IF(SUM('Sales by Agent'!T674:V674)&gt;0,"YES","NO")</f>
        <v>NO</v>
      </c>
      <c r="W674" s="30" t="str">
        <f>IF(SUM('Sales by Agent'!U674:W674)&gt;0,"YES","NO")</f>
        <v>NO</v>
      </c>
      <c r="X674" s="30" t="str">
        <f>IF(SUM('Sales by Agent'!V674:X674)&gt;0,"YES","NO")</f>
        <v>NO</v>
      </c>
      <c r="Y674" s="30" t="str">
        <f>IF(SUM('Sales by Agent'!W674:Y674)&gt;0,"YES","NO")</f>
        <v>NO</v>
      </c>
      <c r="Z674" s="30" t="str">
        <f>IF(SUM('Sales by Agent'!X674:Z674)&gt;0,"YES","NO")</f>
        <v>NO</v>
      </c>
      <c r="AA674" s="30" t="str">
        <f>IF(SUM('Sales by Agent'!Y674:AA674)&gt;0,"YES","NO")</f>
        <v>NO</v>
      </c>
      <c r="AB674" s="30" t="str">
        <f>IF(SUM('Sales by Agent'!Z674:AB674)&gt;0,"YES","NO")</f>
        <v>NO</v>
      </c>
      <c r="AC674" s="30" t="str">
        <f>IF(SUM('Sales by Agent'!AA674:AC674)&gt;0,"YES","NO")</f>
        <v>NO</v>
      </c>
      <c r="AD674" s="30" t="str">
        <f>IF(SUM('Sales by Agent'!AB674:AD674)&gt;0,"YES","NO")</f>
        <v>NO</v>
      </c>
      <c r="AE674" s="30" t="str">
        <f>IF(SUM('Sales by Agent'!AC674:AE674)&gt;0,"YES","NO")</f>
        <v>NO</v>
      </c>
      <c r="AF674" s="30" t="str">
        <f>IF(SUM('Sales by Agent'!AD674:AF674)&gt;0,"YES","NO")</f>
        <v>NO</v>
      </c>
      <c r="AG674" s="30" t="str">
        <f>IF(SUM('Sales by Agent'!AE674:AG674)&gt;0,"YES","NO")</f>
        <v>NO</v>
      </c>
      <c r="AH674" s="30" t="str">
        <f>IF(SUM('Sales by Agent'!AF674:AH674)&gt;0,"YES","NO")</f>
        <v>YES</v>
      </c>
      <c r="AI674" s="30" t="str">
        <f>IF(SUM('Sales by Agent'!AG674:AI674)&gt;0,"YES","NO")</f>
        <v>YES</v>
      </c>
      <c r="AJ674" s="30" t="str">
        <f>IF(SUM('Sales by Agent'!AH674:AJ674)&gt;0,"YES","NO")</f>
        <v>YES</v>
      </c>
      <c r="AK674" s="30" t="str">
        <f>IF(SUM('Sales by Agent'!AI674:AK674)&gt;0,"YES","NO")</f>
        <v>NO</v>
      </c>
      <c r="AL674" s="30" t="str">
        <f>IF(SUM('Sales by Agent'!AJ674:AL674)&gt;0,"YES","NO")</f>
        <v>YES</v>
      </c>
      <c r="AM674" s="30" t="str">
        <f>IF(SUM('Sales by Agent'!AK674:AM674)&gt;0,"YES","NO")</f>
        <v>YES</v>
      </c>
      <c r="AN674" s="30" t="str">
        <f>IF(SUM('Sales by Agent'!AL674:AN674)&gt;0,"YES","NO")</f>
        <v>YES</v>
      </c>
      <c r="AO674" s="30" t="str">
        <f>IF(SUM('Sales by Agent'!AM674:AO674)&gt;0,"YES","NO")</f>
        <v>YES</v>
      </c>
      <c r="AP674" s="30" t="str">
        <f>IF(SUM('Sales by Agent'!AN674:AP674)&gt;0,"YES","NO")</f>
        <v>YES</v>
      </c>
      <c r="AQ674" s="30" t="str">
        <f>IF(SUM('Sales by Agent'!AO674:AQ674)&gt;0,"YES","NO")</f>
        <v>YES</v>
      </c>
      <c r="AR674" s="30" t="str">
        <f>IF(SUM('Sales by Agent'!AP674:AR674)&gt;0,"YES","NO")</f>
        <v>YES</v>
      </c>
      <c r="AS674" s="30" t="str">
        <f>IF(SUM('Sales by Agent'!AQ674:AS674)&gt;0,"YES","NO")</f>
        <v>YES</v>
      </c>
      <c r="AT674" s="30" t="str">
        <f>IF(SUM('Sales by Agent'!AR674:AT674)&gt;0,"YES","NO")</f>
        <v>YES</v>
      </c>
      <c r="AU674" s="30" t="str">
        <f>IF(SUM('Sales by Agent'!AS674:AU674)&gt;0,"YES","NO")</f>
        <v>YES</v>
      </c>
      <c r="AV674" s="30" t="str">
        <f>IF(SUM('Sales by Agent'!AT674:AV674)&gt;0,"YES","NO")</f>
        <v>YES</v>
      </c>
      <c r="AW674" s="87"/>
      <c r="AX674" t="str">
        <f t="shared" si="112"/>
        <v>NO</v>
      </c>
      <c r="AY674" t="str">
        <f t="shared" si="113"/>
        <v>NO</v>
      </c>
      <c r="AZ674" t="str">
        <f t="shared" si="114"/>
        <v>NO</v>
      </c>
      <c r="BA674" t="str">
        <f t="shared" si="115"/>
        <v>NO</v>
      </c>
      <c r="BB674" t="str">
        <f t="shared" si="116"/>
        <v>NO</v>
      </c>
      <c r="BC674" t="str">
        <f t="shared" si="117"/>
        <v>NO</v>
      </c>
      <c r="BD674" t="str">
        <f t="shared" si="118"/>
        <v>NEW INACTIVE</v>
      </c>
      <c r="BE674" t="str">
        <f t="shared" si="119"/>
        <v>NO</v>
      </c>
      <c r="BF674" t="str">
        <f t="shared" si="120"/>
        <v>NO</v>
      </c>
      <c r="BG674" t="str">
        <f t="shared" si="121"/>
        <v>NO</v>
      </c>
      <c r="BH674" t="str">
        <f t="shared" si="111"/>
        <v>NO</v>
      </c>
    </row>
    <row r="675" spans="1:60">
      <c r="A675" s="564" t="s">
        <v>969</v>
      </c>
      <c r="B675" s="564" t="s">
        <v>2969</v>
      </c>
      <c r="C675" s="564" t="s">
        <v>775</v>
      </c>
      <c r="D675" s="564" t="s">
        <v>956</v>
      </c>
      <c r="E675" s="564" t="s">
        <v>1005</v>
      </c>
      <c r="F675" s="565">
        <v>2120300</v>
      </c>
      <c r="G675" s="88"/>
      <c r="H675" s="30"/>
      <c r="I675" s="30" t="str">
        <f>IF(SUM('Sales by Agent'!G675:I675)&gt;0,"YES","NO")</f>
        <v>NO</v>
      </c>
      <c r="J675" s="30" t="str">
        <f>IF(SUM('Sales by Agent'!H675:J675)&gt;0,"YES","NO")</f>
        <v>NO</v>
      </c>
      <c r="K675" s="30" t="str">
        <f>IF(SUM('Sales by Agent'!I675:K675)&gt;0,"YES","NO")</f>
        <v>NO</v>
      </c>
      <c r="L675" s="30" t="str">
        <f>IF(SUM('Sales by Agent'!J675:L675)&gt;0,"YES","NO")</f>
        <v>NO</v>
      </c>
      <c r="M675" s="30" t="str">
        <f>IF(SUM('Sales by Agent'!K675:M675)&gt;0,"YES","NO")</f>
        <v>NO</v>
      </c>
      <c r="N675" s="30" t="str">
        <f>IF(SUM('Sales by Agent'!L675:N675)&gt;0,"YES","NO")</f>
        <v>NO</v>
      </c>
      <c r="O675" s="30" t="str">
        <f>IF(SUM('Sales by Agent'!M675:O675)&gt;0,"YES","NO")</f>
        <v>NO</v>
      </c>
      <c r="P675" s="30" t="str">
        <f>IF(SUM('Sales by Agent'!N675:P675)&gt;0,"YES","NO")</f>
        <v>NO</v>
      </c>
      <c r="Q675" s="30" t="str">
        <f>IF(SUM('Sales by Agent'!O675:Q675)&gt;0,"YES","NO")</f>
        <v>NO</v>
      </c>
      <c r="R675" s="30" t="str">
        <f>IF(SUM('Sales by Agent'!P675:R675)&gt;0,"YES","NO")</f>
        <v>NO</v>
      </c>
      <c r="S675" s="30" t="str">
        <f>IF(SUM('Sales by Agent'!Q675:S675)&gt;0,"YES","NO")</f>
        <v>NO</v>
      </c>
      <c r="T675" s="30" t="str">
        <f>IF(SUM('Sales by Agent'!R675:T675)&gt;0,"YES","NO")</f>
        <v>NO</v>
      </c>
      <c r="U675" s="30" t="str">
        <f>IF(SUM('Sales by Agent'!S675:U675)&gt;0,"YES","NO")</f>
        <v>NO</v>
      </c>
      <c r="V675" s="30" t="str">
        <f>IF(SUM('Sales by Agent'!T675:V675)&gt;0,"YES","NO")</f>
        <v>NO</v>
      </c>
      <c r="W675" s="30" t="str">
        <f>IF(SUM('Sales by Agent'!U675:W675)&gt;0,"YES","NO")</f>
        <v>NO</v>
      </c>
      <c r="X675" s="30" t="str">
        <f>IF(SUM('Sales by Agent'!V675:X675)&gt;0,"YES","NO")</f>
        <v>NO</v>
      </c>
      <c r="Y675" s="30" t="str">
        <f>IF(SUM('Sales by Agent'!W675:Y675)&gt;0,"YES","NO")</f>
        <v>NO</v>
      </c>
      <c r="Z675" s="30" t="str">
        <f>IF(SUM('Sales by Agent'!X675:Z675)&gt;0,"YES","NO")</f>
        <v>NO</v>
      </c>
      <c r="AA675" s="30" t="str">
        <f>IF(SUM('Sales by Agent'!Y675:AA675)&gt;0,"YES","NO")</f>
        <v>NO</v>
      </c>
      <c r="AB675" s="30" t="str">
        <f>IF(SUM('Sales by Agent'!Z675:AB675)&gt;0,"YES","NO")</f>
        <v>NO</v>
      </c>
      <c r="AC675" s="30" t="str">
        <f>IF(SUM('Sales by Agent'!AA675:AC675)&gt;0,"YES","NO")</f>
        <v>NO</v>
      </c>
      <c r="AD675" s="30" t="str">
        <f>IF(SUM('Sales by Agent'!AB675:AD675)&gt;0,"YES","NO")</f>
        <v>NO</v>
      </c>
      <c r="AE675" s="30" t="str">
        <f>IF(SUM('Sales by Agent'!AC675:AE675)&gt;0,"YES","NO")</f>
        <v>NO</v>
      </c>
      <c r="AF675" s="30" t="str">
        <f>IF(SUM('Sales by Agent'!AD675:AF675)&gt;0,"YES","NO")</f>
        <v>NO</v>
      </c>
      <c r="AG675" s="30" t="str">
        <f>IF(SUM('Sales by Agent'!AE675:AG675)&gt;0,"YES","NO")</f>
        <v>NO</v>
      </c>
      <c r="AH675" s="30" t="str">
        <f>IF(SUM('Sales by Agent'!AF675:AH675)&gt;0,"YES","NO")</f>
        <v>YES</v>
      </c>
      <c r="AI675" s="30" t="str">
        <f>IF(SUM('Sales by Agent'!AG675:AI675)&gt;0,"YES","NO")</f>
        <v>YES</v>
      </c>
      <c r="AJ675" s="30" t="str">
        <f>IF(SUM('Sales by Agent'!AH675:AJ675)&gt;0,"YES","NO")</f>
        <v>YES</v>
      </c>
      <c r="AK675" s="30" t="str">
        <f>IF(SUM('Sales by Agent'!AI675:AK675)&gt;0,"YES","NO")</f>
        <v>YES</v>
      </c>
      <c r="AL675" s="30" t="str">
        <f>IF(SUM('Sales by Agent'!AJ675:AL675)&gt;0,"YES","NO")</f>
        <v>YES</v>
      </c>
      <c r="AM675" s="30" t="str">
        <f>IF(SUM('Sales by Agent'!AK675:AM675)&gt;0,"YES","NO")</f>
        <v>YES</v>
      </c>
      <c r="AN675" s="30" t="str">
        <f>IF(SUM('Sales by Agent'!AL675:AN675)&gt;0,"YES","NO")</f>
        <v>YES</v>
      </c>
      <c r="AO675" s="30" t="str">
        <f>IF(SUM('Sales by Agent'!AM675:AO675)&gt;0,"YES","NO")</f>
        <v>NO</v>
      </c>
      <c r="AP675" s="30" t="str">
        <f>IF(SUM('Sales by Agent'!AN675:AP675)&gt;0,"YES","NO")</f>
        <v>NO</v>
      </c>
      <c r="AQ675" s="30" t="str">
        <f>IF(SUM('Sales by Agent'!AO675:AQ675)&gt;0,"YES","NO")</f>
        <v>NO</v>
      </c>
      <c r="AR675" s="30" t="str">
        <f>IF(SUM('Sales by Agent'!AP675:AR675)&gt;0,"YES","NO")</f>
        <v>NO</v>
      </c>
      <c r="AS675" s="30" t="str">
        <f>IF(SUM('Sales by Agent'!AQ675:AS675)&gt;0,"YES","NO")</f>
        <v>NO</v>
      </c>
      <c r="AT675" s="30" t="str">
        <f>IF(SUM('Sales by Agent'!AR675:AT675)&gt;0,"YES","NO")</f>
        <v>NO</v>
      </c>
      <c r="AU675" s="30" t="str">
        <f>IF(SUM('Sales by Agent'!AS675:AU675)&gt;0,"YES","NO")</f>
        <v>NO</v>
      </c>
      <c r="AV675" s="30" t="str">
        <f>IF(SUM('Sales by Agent'!AT675:AV675)&gt;0,"YES","NO")</f>
        <v>NO</v>
      </c>
      <c r="AW675" s="87"/>
      <c r="AX675" t="str">
        <f t="shared" si="112"/>
        <v>NO</v>
      </c>
      <c r="AY675" t="str">
        <f t="shared" si="113"/>
        <v>NO</v>
      </c>
      <c r="AZ675" t="str">
        <f t="shared" si="114"/>
        <v>NO</v>
      </c>
      <c r="BA675" t="str">
        <f t="shared" si="115"/>
        <v>NO</v>
      </c>
      <c r="BB675" t="str">
        <f t="shared" si="116"/>
        <v>NO</v>
      </c>
      <c r="BC675" t="str">
        <f t="shared" si="117"/>
        <v>NO</v>
      </c>
      <c r="BD675" t="str">
        <f t="shared" si="118"/>
        <v>NO</v>
      </c>
      <c r="BE675" t="str">
        <f t="shared" si="119"/>
        <v>NO</v>
      </c>
      <c r="BF675" t="str">
        <f t="shared" si="120"/>
        <v>NO</v>
      </c>
      <c r="BG675" t="str">
        <f t="shared" si="121"/>
        <v>NO</v>
      </c>
      <c r="BH675" t="str">
        <f t="shared" si="111"/>
        <v>NEW INACTIVE</v>
      </c>
    </row>
    <row r="676" spans="1:60">
      <c r="A676" s="564" t="s">
        <v>802</v>
      </c>
      <c r="B676" s="564" t="s">
        <v>2970</v>
      </c>
      <c r="C676" s="564" t="s">
        <v>775</v>
      </c>
      <c r="D676" s="564" t="s">
        <v>956</v>
      </c>
      <c r="E676" s="564" t="s">
        <v>1005</v>
      </c>
      <c r="F676" s="565">
        <v>1367625</v>
      </c>
      <c r="G676" s="30"/>
      <c r="H676" s="30"/>
      <c r="I676" s="30" t="str">
        <f>IF(SUM('Sales by Agent'!G676:I676)&gt;0,"YES","NO")</f>
        <v>NO</v>
      </c>
      <c r="J676" s="30" t="str">
        <f>IF(SUM('Sales by Agent'!H676:J676)&gt;0,"YES","NO")</f>
        <v>NO</v>
      </c>
      <c r="K676" s="30" t="str">
        <f>IF(SUM('Sales by Agent'!I676:K676)&gt;0,"YES","NO")</f>
        <v>NO</v>
      </c>
      <c r="L676" s="30" t="str">
        <f>IF(SUM('Sales by Agent'!J676:L676)&gt;0,"YES","NO")</f>
        <v>NO</v>
      </c>
      <c r="M676" s="30" t="str">
        <f>IF(SUM('Sales by Agent'!K676:M676)&gt;0,"YES","NO")</f>
        <v>NO</v>
      </c>
      <c r="N676" s="30" t="str">
        <f>IF(SUM('Sales by Agent'!L676:N676)&gt;0,"YES","NO")</f>
        <v>NO</v>
      </c>
      <c r="O676" s="30" t="str">
        <f>IF(SUM('Sales by Agent'!M676:O676)&gt;0,"YES","NO")</f>
        <v>NO</v>
      </c>
      <c r="P676" s="30" t="str">
        <f>IF(SUM('Sales by Agent'!N676:P676)&gt;0,"YES","NO")</f>
        <v>NO</v>
      </c>
      <c r="Q676" s="30" t="str">
        <f>IF(SUM('Sales by Agent'!O676:Q676)&gt;0,"YES","NO")</f>
        <v>NO</v>
      </c>
      <c r="R676" s="30" t="str">
        <f>IF(SUM('Sales by Agent'!P676:R676)&gt;0,"YES","NO")</f>
        <v>NO</v>
      </c>
      <c r="S676" s="30" t="str">
        <f>IF(SUM('Sales by Agent'!Q676:S676)&gt;0,"YES","NO")</f>
        <v>NO</v>
      </c>
      <c r="T676" s="30" t="str">
        <f>IF(SUM('Sales by Agent'!R676:T676)&gt;0,"YES","NO")</f>
        <v>NO</v>
      </c>
      <c r="U676" s="30" t="str">
        <f>IF(SUM('Sales by Agent'!S676:U676)&gt;0,"YES","NO")</f>
        <v>NO</v>
      </c>
      <c r="V676" s="30" t="str">
        <f>IF(SUM('Sales by Agent'!T676:V676)&gt;0,"YES","NO")</f>
        <v>NO</v>
      </c>
      <c r="W676" s="30" t="str">
        <f>IF(SUM('Sales by Agent'!U676:W676)&gt;0,"YES","NO")</f>
        <v>NO</v>
      </c>
      <c r="X676" s="30" t="str">
        <f>IF(SUM('Sales by Agent'!V676:X676)&gt;0,"YES","NO")</f>
        <v>NO</v>
      </c>
      <c r="Y676" s="30" t="str">
        <f>IF(SUM('Sales by Agent'!W676:Y676)&gt;0,"YES","NO")</f>
        <v>NO</v>
      </c>
      <c r="Z676" s="30" t="str">
        <f>IF(SUM('Sales by Agent'!X676:Z676)&gt;0,"YES","NO")</f>
        <v>NO</v>
      </c>
      <c r="AA676" s="30" t="str">
        <f>IF(SUM('Sales by Agent'!Y676:AA676)&gt;0,"YES","NO")</f>
        <v>NO</v>
      </c>
      <c r="AB676" s="30" t="str">
        <f>IF(SUM('Sales by Agent'!Z676:AB676)&gt;0,"YES","NO")</f>
        <v>NO</v>
      </c>
      <c r="AC676" s="30" t="str">
        <f>IF(SUM('Sales by Agent'!AA676:AC676)&gt;0,"YES","NO")</f>
        <v>NO</v>
      </c>
      <c r="AD676" s="30" t="str">
        <f>IF(SUM('Sales by Agent'!AB676:AD676)&gt;0,"YES","NO")</f>
        <v>YES</v>
      </c>
      <c r="AE676" s="30" t="str">
        <f>IF(SUM('Sales by Agent'!AC676:AE676)&gt;0,"YES","NO")</f>
        <v>YES</v>
      </c>
      <c r="AF676" s="30" t="str">
        <f>IF(SUM('Sales by Agent'!AD676:AF676)&gt;0,"YES","NO")</f>
        <v>YES</v>
      </c>
      <c r="AG676" s="30" t="str">
        <f>IF(SUM('Sales by Agent'!AE676:AG676)&gt;0,"YES","NO")</f>
        <v>YES</v>
      </c>
      <c r="AH676" s="30" t="str">
        <f>IF(SUM('Sales by Agent'!AF676:AH676)&gt;0,"YES","NO")</f>
        <v>YES</v>
      </c>
      <c r="AI676" s="30" t="str">
        <f>IF(SUM('Sales by Agent'!AG676:AI676)&gt;0,"YES","NO")</f>
        <v>YES</v>
      </c>
      <c r="AJ676" s="30" t="str">
        <f>IF(SUM('Sales by Agent'!AH676:AJ676)&gt;0,"YES","NO")</f>
        <v>YES</v>
      </c>
      <c r="AK676" s="30" t="str">
        <f>IF(SUM('Sales by Agent'!AI676:AK676)&gt;0,"YES","NO")</f>
        <v>YES</v>
      </c>
      <c r="AL676" s="30" t="str">
        <f>IF(SUM('Sales by Agent'!AJ676:AL676)&gt;0,"YES","NO")</f>
        <v>YES</v>
      </c>
      <c r="AM676" s="30" t="str">
        <f>IF(SUM('Sales by Agent'!AK676:AM676)&gt;0,"YES","NO")</f>
        <v>YES</v>
      </c>
      <c r="AN676" s="30" t="str">
        <f>IF(SUM('Sales by Agent'!AL676:AN676)&gt;0,"YES","NO")</f>
        <v>YES</v>
      </c>
      <c r="AO676" s="30" t="str">
        <f>IF(SUM('Sales by Agent'!AM676:AO676)&gt;0,"YES","NO")</f>
        <v>YES</v>
      </c>
      <c r="AP676" s="30" t="str">
        <f>IF(SUM('Sales by Agent'!AN676:AP676)&gt;0,"YES","NO")</f>
        <v>YES</v>
      </c>
      <c r="AQ676" s="30" t="str">
        <f>IF(SUM('Sales by Agent'!AO676:AQ676)&gt;0,"YES","NO")</f>
        <v>YES</v>
      </c>
      <c r="AR676" s="30" t="str">
        <f>IF(SUM('Sales by Agent'!AP676:AR676)&gt;0,"YES","NO")</f>
        <v>YES</v>
      </c>
      <c r="AS676" s="30" t="str">
        <f>IF(SUM('Sales by Agent'!AQ676:AS676)&gt;0,"YES","NO")</f>
        <v>YES</v>
      </c>
      <c r="AT676" s="30" t="str">
        <f>IF(SUM('Sales by Agent'!AR676:AT676)&gt;0,"YES","NO")</f>
        <v>YES</v>
      </c>
      <c r="AU676" s="30" t="str">
        <f>IF(SUM('Sales by Agent'!AS676:AU676)&gt;0,"YES","NO")</f>
        <v>YES</v>
      </c>
      <c r="AV676" s="30" t="str">
        <f>IF(SUM('Sales by Agent'!AT676:AV676)&gt;0,"YES","NO")</f>
        <v>YES</v>
      </c>
      <c r="AW676" s="87"/>
      <c r="AX676" t="str">
        <f t="shared" si="112"/>
        <v>NO</v>
      </c>
      <c r="AY676" t="str">
        <f t="shared" si="113"/>
        <v>NO</v>
      </c>
      <c r="AZ676" t="str">
        <f t="shared" si="114"/>
        <v>NO</v>
      </c>
      <c r="BA676" t="str">
        <f t="shared" si="115"/>
        <v>NO</v>
      </c>
      <c r="BB676" t="str">
        <f t="shared" si="116"/>
        <v>NO</v>
      </c>
      <c r="BC676" t="str">
        <f t="shared" si="117"/>
        <v>NO</v>
      </c>
      <c r="BD676" t="str">
        <f t="shared" si="118"/>
        <v>NO</v>
      </c>
      <c r="BE676" t="str">
        <f t="shared" si="119"/>
        <v>NO</v>
      </c>
      <c r="BF676" t="str">
        <f t="shared" si="120"/>
        <v>NO</v>
      </c>
      <c r="BG676" t="str">
        <f t="shared" si="121"/>
        <v>NO</v>
      </c>
      <c r="BH676" t="str">
        <f t="shared" si="111"/>
        <v>NO</v>
      </c>
    </row>
    <row r="677" spans="1:60">
      <c r="A677" s="564" t="s">
        <v>786</v>
      </c>
      <c r="B677" s="564" t="s">
        <v>2971</v>
      </c>
      <c r="C677" s="564" t="s">
        <v>775</v>
      </c>
      <c r="D677" s="564" t="s">
        <v>956</v>
      </c>
      <c r="E677" s="564" t="s">
        <v>1005</v>
      </c>
      <c r="F677" s="565">
        <v>2682820</v>
      </c>
      <c r="G677" s="86"/>
      <c r="H677" s="86"/>
      <c r="I677" s="30" t="str">
        <f>IF(SUM('Sales by Agent'!G677:I677)&gt;0,"YES","NO")</f>
        <v>NO</v>
      </c>
      <c r="J677" s="30" t="str">
        <f>IF(SUM('Sales by Agent'!H677:J677)&gt;0,"YES","NO")</f>
        <v>NO</v>
      </c>
      <c r="K677" s="30" t="str">
        <f>IF(SUM('Sales by Agent'!I677:K677)&gt;0,"YES","NO")</f>
        <v>NO</v>
      </c>
      <c r="L677" s="30" t="str">
        <f>IF(SUM('Sales by Agent'!J677:L677)&gt;0,"YES","NO")</f>
        <v>NO</v>
      </c>
      <c r="M677" s="30" t="str">
        <f>IF(SUM('Sales by Agent'!K677:M677)&gt;0,"YES","NO")</f>
        <v>NO</v>
      </c>
      <c r="N677" s="30" t="str">
        <f>IF(SUM('Sales by Agent'!L677:N677)&gt;0,"YES","NO")</f>
        <v>NO</v>
      </c>
      <c r="O677" s="30" t="str">
        <f>IF(SUM('Sales by Agent'!M677:O677)&gt;0,"YES","NO")</f>
        <v>NO</v>
      </c>
      <c r="P677" s="30" t="str">
        <f>IF(SUM('Sales by Agent'!N677:P677)&gt;0,"YES","NO")</f>
        <v>NO</v>
      </c>
      <c r="Q677" s="30" t="str">
        <f>IF(SUM('Sales by Agent'!O677:Q677)&gt;0,"YES","NO")</f>
        <v>NO</v>
      </c>
      <c r="R677" s="30" t="str">
        <f>IF(SUM('Sales by Agent'!P677:R677)&gt;0,"YES","NO")</f>
        <v>NO</v>
      </c>
      <c r="S677" s="30" t="str">
        <f>IF(SUM('Sales by Agent'!Q677:S677)&gt;0,"YES","NO")</f>
        <v>NO</v>
      </c>
      <c r="T677" s="30" t="str">
        <f>IF(SUM('Sales by Agent'!R677:T677)&gt;0,"YES","NO")</f>
        <v>NO</v>
      </c>
      <c r="U677" s="30" t="str">
        <f>IF(SUM('Sales by Agent'!S677:U677)&gt;0,"YES","NO")</f>
        <v>NO</v>
      </c>
      <c r="V677" s="30" t="str">
        <f>IF(SUM('Sales by Agent'!T677:V677)&gt;0,"YES","NO")</f>
        <v>NO</v>
      </c>
      <c r="W677" s="30" t="str">
        <f>IF(SUM('Sales by Agent'!U677:W677)&gt;0,"YES","NO")</f>
        <v>NO</v>
      </c>
      <c r="X677" s="30" t="str">
        <f>IF(SUM('Sales by Agent'!V677:X677)&gt;0,"YES","NO")</f>
        <v>NO</v>
      </c>
      <c r="Y677" s="30" t="str">
        <f>IF(SUM('Sales by Agent'!W677:Y677)&gt;0,"YES","NO")</f>
        <v>NO</v>
      </c>
      <c r="Z677" s="30" t="str">
        <f>IF(SUM('Sales by Agent'!X677:Z677)&gt;0,"YES","NO")</f>
        <v>NO</v>
      </c>
      <c r="AA677" s="30" t="str">
        <f>IF(SUM('Sales by Agent'!Y677:AA677)&gt;0,"YES","NO")</f>
        <v>NO</v>
      </c>
      <c r="AB677" s="30" t="str">
        <f>IF(SUM('Sales by Agent'!Z677:AB677)&gt;0,"YES","NO")</f>
        <v>NO</v>
      </c>
      <c r="AC677" s="30" t="str">
        <f>IF(SUM('Sales by Agent'!AA677:AC677)&gt;0,"YES","NO")</f>
        <v>NO</v>
      </c>
      <c r="AD677" s="30" t="str">
        <f>IF(SUM('Sales by Agent'!AB677:AD677)&gt;0,"YES","NO")</f>
        <v>YES</v>
      </c>
      <c r="AE677" s="30" t="str">
        <f>IF(SUM('Sales by Agent'!AC677:AE677)&gt;0,"YES","NO")</f>
        <v>YES</v>
      </c>
      <c r="AF677" s="30" t="str">
        <f>IF(SUM('Sales by Agent'!AD677:AF677)&gt;0,"YES","NO")</f>
        <v>YES</v>
      </c>
      <c r="AG677" s="30" t="str">
        <f>IF(SUM('Sales by Agent'!AE677:AG677)&gt;0,"YES","NO")</f>
        <v>YES</v>
      </c>
      <c r="AH677" s="30" t="str">
        <f>IF(SUM('Sales by Agent'!AF677:AH677)&gt;0,"YES","NO")</f>
        <v>YES</v>
      </c>
      <c r="AI677" s="30" t="str">
        <f>IF(SUM('Sales by Agent'!AG677:AI677)&gt;0,"YES","NO")</f>
        <v>YES</v>
      </c>
      <c r="AJ677" s="30" t="str">
        <f>IF(SUM('Sales by Agent'!AH677:AJ677)&gt;0,"YES","NO")</f>
        <v>YES</v>
      </c>
      <c r="AK677" s="30" t="str">
        <f>IF(SUM('Sales by Agent'!AI677:AK677)&gt;0,"YES","NO")</f>
        <v>YES</v>
      </c>
      <c r="AL677" s="30" t="str">
        <f>IF(SUM('Sales by Agent'!AJ677:AL677)&gt;0,"YES","NO")</f>
        <v>YES</v>
      </c>
      <c r="AM677" s="30" t="str">
        <f>IF(SUM('Sales by Agent'!AK677:AM677)&gt;0,"YES","NO")</f>
        <v>YES</v>
      </c>
      <c r="AN677" s="30" t="str">
        <f>IF(SUM('Sales by Agent'!AL677:AN677)&gt;0,"YES","NO")</f>
        <v>YES</v>
      </c>
      <c r="AO677" s="30" t="str">
        <f>IF(SUM('Sales by Agent'!AM677:AO677)&gt;0,"YES","NO")</f>
        <v>YES</v>
      </c>
      <c r="AP677" s="30" t="str">
        <f>IF(SUM('Sales by Agent'!AN677:AP677)&gt;0,"YES","NO")</f>
        <v>YES</v>
      </c>
      <c r="AQ677" s="30" t="str">
        <f>IF(SUM('Sales by Agent'!AO677:AQ677)&gt;0,"YES","NO")</f>
        <v>YES</v>
      </c>
      <c r="AR677" s="30" t="str">
        <f>IF(SUM('Sales by Agent'!AP677:AR677)&gt;0,"YES","NO")</f>
        <v>YES</v>
      </c>
      <c r="AS677" s="30" t="str">
        <f>IF(SUM('Sales by Agent'!AQ677:AS677)&gt;0,"YES","NO")</f>
        <v>YES</v>
      </c>
      <c r="AT677" s="30" t="str">
        <f>IF(SUM('Sales by Agent'!AR677:AT677)&gt;0,"YES","NO")</f>
        <v>YES</v>
      </c>
      <c r="AU677" s="30" t="str">
        <f>IF(SUM('Sales by Agent'!AS677:AU677)&gt;0,"YES","NO")</f>
        <v>YES</v>
      </c>
      <c r="AV677" s="30" t="str">
        <f>IF(SUM('Sales by Agent'!AT677:AV677)&gt;0,"YES","NO")</f>
        <v>YES</v>
      </c>
      <c r="AW677" s="87"/>
      <c r="AX677" t="str">
        <f t="shared" si="112"/>
        <v>NO</v>
      </c>
      <c r="AY677" t="str">
        <f t="shared" si="113"/>
        <v>NO</v>
      </c>
      <c r="AZ677" t="str">
        <f t="shared" si="114"/>
        <v>NO</v>
      </c>
      <c r="BA677" t="str">
        <f t="shared" si="115"/>
        <v>NO</v>
      </c>
      <c r="BB677" t="str">
        <f t="shared" si="116"/>
        <v>NO</v>
      </c>
      <c r="BC677" t="str">
        <f t="shared" si="117"/>
        <v>NO</v>
      </c>
      <c r="BD677" t="str">
        <f t="shared" si="118"/>
        <v>NO</v>
      </c>
      <c r="BE677" t="str">
        <f t="shared" si="119"/>
        <v>NO</v>
      </c>
      <c r="BF677" t="str">
        <f t="shared" si="120"/>
        <v>NO</v>
      </c>
      <c r="BG677" t="str">
        <f t="shared" si="121"/>
        <v>NO</v>
      </c>
      <c r="BH677" t="str">
        <f t="shared" si="111"/>
        <v>NO</v>
      </c>
    </row>
    <row r="678" spans="1:60">
      <c r="A678" s="564" t="s">
        <v>903</v>
      </c>
      <c r="B678" s="564" t="s">
        <v>2972</v>
      </c>
      <c r="C678" s="564" t="s">
        <v>775</v>
      </c>
      <c r="D678" s="564" t="s">
        <v>956</v>
      </c>
      <c r="E678" s="564" t="s">
        <v>1005</v>
      </c>
      <c r="F678" s="565">
        <v>67300</v>
      </c>
      <c r="G678" s="88"/>
      <c r="H678" s="86"/>
      <c r="I678" s="30" t="str">
        <f>IF(SUM('Sales by Agent'!G678:I678)&gt;0,"YES","NO")</f>
        <v>NO</v>
      </c>
      <c r="J678" s="30" t="str">
        <f>IF(SUM('Sales by Agent'!H678:J678)&gt;0,"YES","NO")</f>
        <v>NO</v>
      </c>
      <c r="K678" s="30" t="str">
        <f>IF(SUM('Sales by Agent'!I678:K678)&gt;0,"YES","NO")</f>
        <v>NO</v>
      </c>
      <c r="L678" s="30" t="str">
        <f>IF(SUM('Sales by Agent'!J678:L678)&gt;0,"YES","NO")</f>
        <v>NO</v>
      </c>
      <c r="M678" s="30" t="str">
        <f>IF(SUM('Sales by Agent'!K678:M678)&gt;0,"YES","NO")</f>
        <v>NO</v>
      </c>
      <c r="N678" s="30" t="str">
        <f>IF(SUM('Sales by Agent'!L678:N678)&gt;0,"YES","NO")</f>
        <v>NO</v>
      </c>
      <c r="O678" s="30" t="str">
        <f>IF(SUM('Sales by Agent'!M678:O678)&gt;0,"YES","NO")</f>
        <v>NO</v>
      </c>
      <c r="P678" s="30" t="str">
        <f>IF(SUM('Sales by Agent'!N678:P678)&gt;0,"YES","NO")</f>
        <v>NO</v>
      </c>
      <c r="Q678" s="30" t="str">
        <f>IF(SUM('Sales by Agent'!O678:Q678)&gt;0,"YES","NO")</f>
        <v>NO</v>
      </c>
      <c r="R678" s="30" t="str">
        <f>IF(SUM('Sales by Agent'!P678:R678)&gt;0,"YES","NO")</f>
        <v>NO</v>
      </c>
      <c r="S678" s="30" t="str">
        <f>IF(SUM('Sales by Agent'!Q678:S678)&gt;0,"YES","NO")</f>
        <v>NO</v>
      </c>
      <c r="T678" s="30" t="str">
        <f>IF(SUM('Sales by Agent'!R678:T678)&gt;0,"YES","NO")</f>
        <v>NO</v>
      </c>
      <c r="U678" s="30" t="str">
        <f>IF(SUM('Sales by Agent'!S678:U678)&gt;0,"YES","NO")</f>
        <v>NO</v>
      </c>
      <c r="V678" s="30" t="str">
        <f>IF(SUM('Sales by Agent'!T678:V678)&gt;0,"YES","NO")</f>
        <v>NO</v>
      </c>
      <c r="W678" s="30" t="str">
        <f>IF(SUM('Sales by Agent'!U678:W678)&gt;0,"YES","NO")</f>
        <v>NO</v>
      </c>
      <c r="X678" s="30" t="str">
        <f>IF(SUM('Sales by Agent'!V678:X678)&gt;0,"YES","NO")</f>
        <v>NO</v>
      </c>
      <c r="Y678" s="30" t="str">
        <f>IF(SUM('Sales by Agent'!W678:Y678)&gt;0,"YES","NO")</f>
        <v>NO</v>
      </c>
      <c r="Z678" s="30" t="str">
        <f>IF(SUM('Sales by Agent'!X678:Z678)&gt;0,"YES","NO")</f>
        <v>NO</v>
      </c>
      <c r="AA678" s="30" t="str">
        <f>IF(SUM('Sales by Agent'!Y678:AA678)&gt;0,"YES","NO")</f>
        <v>NO</v>
      </c>
      <c r="AB678" s="30" t="str">
        <f>IF(SUM('Sales by Agent'!Z678:AB678)&gt;0,"YES","NO")</f>
        <v>NO</v>
      </c>
      <c r="AC678" s="30" t="str">
        <f>IF(SUM('Sales by Agent'!AA678:AC678)&gt;0,"YES","NO")</f>
        <v>NO</v>
      </c>
      <c r="AD678" s="30" t="str">
        <f>IF(SUM('Sales by Agent'!AB678:AD678)&gt;0,"YES","NO")</f>
        <v>NO</v>
      </c>
      <c r="AE678" s="30" t="str">
        <f>IF(SUM('Sales by Agent'!AC678:AE678)&gt;0,"YES","NO")</f>
        <v>NO</v>
      </c>
      <c r="AF678" s="30" t="str">
        <f>IF(SUM('Sales by Agent'!AD678:AF678)&gt;0,"YES","NO")</f>
        <v>NO</v>
      </c>
      <c r="AG678" s="30" t="str">
        <f>IF(SUM('Sales by Agent'!AE678:AG678)&gt;0,"YES","NO")</f>
        <v>YES</v>
      </c>
      <c r="AH678" s="30" t="str">
        <f>IF(SUM('Sales by Agent'!AF678:AH678)&gt;0,"YES","NO")</f>
        <v>YES</v>
      </c>
      <c r="AI678" s="30" t="str">
        <f>IF(SUM('Sales by Agent'!AG678:AI678)&gt;0,"YES","NO")</f>
        <v>YES</v>
      </c>
      <c r="AJ678" s="30" t="str">
        <f>IF(SUM('Sales by Agent'!AH678:AJ678)&gt;0,"YES","NO")</f>
        <v>NO</v>
      </c>
      <c r="AK678" s="30" t="str">
        <f>IF(SUM('Sales by Agent'!AI678:AK678)&gt;0,"YES","NO")</f>
        <v>NO</v>
      </c>
      <c r="AL678" s="30" t="str">
        <f>IF(SUM('Sales by Agent'!AJ678:AL678)&gt;0,"YES","NO")</f>
        <v>NO</v>
      </c>
      <c r="AM678" s="30" t="str">
        <f>IF(SUM('Sales by Agent'!AK678:AM678)&gt;0,"YES","NO")</f>
        <v>NO</v>
      </c>
      <c r="AN678" s="30" t="str">
        <f>IF(SUM('Sales by Agent'!AL678:AN678)&gt;0,"YES","NO")</f>
        <v>NO</v>
      </c>
      <c r="AO678" s="30" t="str">
        <f>IF(SUM('Sales by Agent'!AM678:AO678)&gt;0,"YES","NO")</f>
        <v>NO</v>
      </c>
      <c r="AP678" s="30" t="str">
        <f>IF(SUM('Sales by Agent'!AN678:AP678)&gt;0,"YES","NO")</f>
        <v>NO</v>
      </c>
      <c r="AQ678" s="30" t="str">
        <f>IF(SUM('Sales by Agent'!AO678:AQ678)&gt;0,"YES","NO")</f>
        <v>NO</v>
      </c>
      <c r="AR678" s="30" t="str">
        <f>IF(SUM('Sales by Agent'!AP678:AR678)&gt;0,"YES","NO")</f>
        <v>NO</v>
      </c>
      <c r="AS678" s="30" t="str">
        <f>IF(SUM('Sales by Agent'!AQ678:AS678)&gt;0,"YES","NO")</f>
        <v>NO</v>
      </c>
      <c r="AT678" s="30" t="str">
        <f>IF(SUM('Sales by Agent'!AR678:AT678)&gt;0,"YES","NO")</f>
        <v>NO</v>
      </c>
      <c r="AU678" s="30" t="str">
        <f>IF(SUM('Sales by Agent'!AS678:AU678)&gt;0,"YES","NO")</f>
        <v>NO</v>
      </c>
      <c r="AV678" s="30" t="str">
        <f>IF(SUM('Sales by Agent'!AT678:AV678)&gt;0,"YES","NO")</f>
        <v>NO</v>
      </c>
      <c r="AW678" s="87"/>
      <c r="AX678" t="str">
        <f t="shared" si="112"/>
        <v>NO</v>
      </c>
      <c r="AY678" t="str">
        <f t="shared" si="113"/>
        <v>NO</v>
      </c>
      <c r="AZ678" t="str">
        <f t="shared" si="114"/>
        <v>NO</v>
      </c>
      <c r="BA678" t="str">
        <f t="shared" si="115"/>
        <v>NO</v>
      </c>
      <c r="BB678" t="str">
        <f t="shared" si="116"/>
        <v>NO</v>
      </c>
      <c r="BC678" t="str">
        <f t="shared" si="117"/>
        <v>NEW INACTIVE</v>
      </c>
      <c r="BD678" t="str">
        <f t="shared" si="118"/>
        <v>NO</v>
      </c>
      <c r="BE678" t="str">
        <f t="shared" si="119"/>
        <v>NO</v>
      </c>
      <c r="BF678" t="str">
        <f t="shared" si="120"/>
        <v>NO</v>
      </c>
      <c r="BG678" t="str">
        <f t="shared" si="121"/>
        <v>NO</v>
      </c>
      <c r="BH678" t="str">
        <f t="shared" si="111"/>
        <v>NO</v>
      </c>
    </row>
    <row r="679" spans="1:60">
      <c r="A679" s="564" t="s">
        <v>785</v>
      </c>
      <c r="B679" s="564" t="s">
        <v>2973</v>
      </c>
      <c r="C679" s="564" t="s">
        <v>775</v>
      </c>
      <c r="D679" s="564" t="s">
        <v>956</v>
      </c>
      <c r="E679" s="564" t="s">
        <v>1005</v>
      </c>
      <c r="F679" s="565">
        <v>7345850</v>
      </c>
      <c r="G679" s="88"/>
      <c r="H679" s="88"/>
      <c r="I679" s="30" t="str">
        <f>IF(SUM('Sales by Agent'!G679:I679)&gt;0,"YES","NO")</f>
        <v>NO</v>
      </c>
      <c r="J679" s="30" t="str">
        <f>IF(SUM('Sales by Agent'!H679:J679)&gt;0,"YES","NO")</f>
        <v>NO</v>
      </c>
      <c r="K679" s="30" t="str">
        <f>IF(SUM('Sales by Agent'!I679:K679)&gt;0,"YES","NO")</f>
        <v>NO</v>
      </c>
      <c r="L679" s="30" t="str">
        <f>IF(SUM('Sales by Agent'!J679:L679)&gt;0,"YES","NO")</f>
        <v>NO</v>
      </c>
      <c r="M679" s="30" t="str">
        <f>IF(SUM('Sales by Agent'!K679:M679)&gt;0,"YES","NO")</f>
        <v>NO</v>
      </c>
      <c r="N679" s="30" t="str">
        <f>IF(SUM('Sales by Agent'!L679:N679)&gt;0,"YES","NO")</f>
        <v>NO</v>
      </c>
      <c r="O679" s="30" t="str">
        <f>IF(SUM('Sales by Agent'!M679:O679)&gt;0,"YES","NO")</f>
        <v>NO</v>
      </c>
      <c r="P679" s="30" t="str">
        <f>IF(SUM('Sales by Agent'!N679:P679)&gt;0,"YES","NO")</f>
        <v>NO</v>
      </c>
      <c r="Q679" s="30" t="str">
        <f>IF(SUM('Sales by Agent'!O679:Q679)&gt;0,"YES","NO")</f>
        <v>NO</v>
      </c>
      <c r="R679" s="30" t="str">
        <f>IF(SUM('Sales by Agent'!P679:R679)&gt;0,"YES","NO")</f>
        <v>NO</v>
      </c>
      <c r="S679" s="30" t="str">
        <f>IF(SUM('Sales by Agent'!Q679:S679)&gt;0,"YES","NO")</f>
        <v>NO</v>
      </c>
      <c r="T679" s="30" t="str">
        <f>IF(SUM('Sales by Agent'!R679:T679)&gt;0,"YES","NO")</f>
        <v>NO</v>
      </c>
      <c r="U679" s="30" t="str">
        <f>IF(SUM('Sales by Agent'!S679:U679)&gt;0,"YES","NO")</f>
        <v>NO</v>
      </c>
      <c r="V679" s="30" t="str">
        <f>IF(SUM('Sales by Agent'!T679:V679)&gt;0,"YES","NO")</f>
        <v>NO</v>
      </c>
      <c r="W679" s="30" t="str">
        <f>IF(SUM('Sales by Agent'!U679:W679)&gt;0,"YES","NO")</f>
        <v>NO</v>
      </c>
      <c r="X679" s="30" t="str">
        <f>IF(SUM('Sales by Agent'!V679:X679)&gt;0,"YES","NO")</f>
        <v>NO</v>
      </c>
      <c r="Y679" s="30" t="str">
        <f>IF(SUM('Sales by Agent'!W679:Y679)&gt;0,"YES","NO")</f>
        <v>NO</v>
      </c>
      <c r="Z679" s="30" t="str">
        <f>IF(SUM('Sales by Agent'!X679:Z679)&gt;0,"YES","NO")</f>
        <v>NO</v>
      </c>
      <c r="AA679" s="30" t="str">
        <f>IF(SUM('Sales by Agent'!Y679:AA679)&gt;0,"YES","NO")</f>
        <v>NO</v>
      </c>
      <c r="AB679" s="30" t="str">
        <f>IF(SUM('Sales by Agent'!Z679:AB679)&gt;0,"YES","NO")</f>
        <v>NO</v>
      </c>
      <c r="AC679" s="30" t="str">
        <f>IF(SUM('Sales by Agent'!AA679:AC679)&gt;0,"YES","NO")</f>
        <v>NO</v>
      </c>
      <c r="AD679" s="30" t="str">
        <f>IF(SUM('Sales by Agent'!AB679:AD679)&gt;0,"YES","NO")</f>
        <v>NO</v>
      </c>
      <c r="AE679" s="30" t="str">
        <f>IF(SUM('Sales by Agent'!AC679:AE679)&gt;0,"YES","NO")</f>
        <v>NO</v>
      </c>
      <c r="AF679" s="30" t="str">
        <f>IF(SUM('Sales by Agent'!AD679:AF679)&gt;0,"YES","NO")</f>
        <v>YES</v>
      </c>
      <c r="AG679" s="30" t="str">
        <f>IF(SUM('Sales by Agent'!AE679:AG679)&gt;0,"YES","NO")</f>
        <v>YES</v>
      </c>
      <c r="AH679" s="30" t="str">
        <f>IF(SUM('Sales by Agent'!AF679:AH679)&gt;0,"YES","NO")</f>
        <v>YES</v>
      </c>
      <c r="AI679" s="30" t="str">
        <f>IF(SUM('Sales by Agent'!AG679:AI679)&gt;0,"YES","NO")</f>
        <v>YES</v>
      </c>
      <c r="AJ679" s="30" t="str">
        <f>IF(SUM('Sales by Agent'!AH679:AJ679)&gt;0,"YES","NO")</f>
        <v>YES</v>
      </c>
      <c r="AK679" s="30" t="str">
        <f>IF(SUM('Sales by Agent'!AI679:AK679)&gt;0,"YES","NO")</f>
        <v>YES</v>
      </c>
      <c r="AL679" s="30" t="str">
        <f>IF(SUM('Sales by Agent'!AJ679:AL679)&gt;0,"YES","NO")</f>
        <v>YES</v>
      </c>
      <c r="AM679" s="30" t="str">
        <f>IF(SUM('Sales by Agent'!AK679:AM679)&gt;0,"YES","NO")</f>
        <v>YES</v>
      </c>
      <c r="AN679" s="30" t="str">
        <f>IF(SUM('Sales by Agent'!AL679:AN679)&gt;0,"YES","NO")</f>
        <v>YES</v>
      </c>
      <c r="AO679" s="30" t="str">
        <f>IF(SUM('Sales by Agent'!AM679:AO679)&gt;0,"YES","NO")</f>
        <v>YES</v>
      </c>
      <c r="AP679" s="30" t="str">
        <f>IF(SUM('Sales by Agent'!AN679:AP679)&gt;0,"YES","NO")</f>
        <v>YES</v>
      </c>
      <c r="AQ679" s="30" t="str">
        <f>IF(SUM('Sales by Agent'!AO679:AQ679)&gt;0,"YES","NO")</f>
        <v>YES</v>
      </c>
      <c r="AR679" s="30" t="str">
        <f>IF(SUM('Sales by Agent'!AP679:AR679)&gt;0,"YES","NO")</f>
        <v>NO</v>
      </c>
      <c r="AS679" s="30" t="str">
        <f>IF(SUM('Sales by Agent'!AQ679:AS679)&gt;0,"YES","NO")</f>
        <v>NO</v>
      </c>
      <c r="AT679" s="30" t="str">
        <f>IF(SUM('Sales by Agent'!AR679:AT679)&gt;0,"YES","NO")</f>
        <v>YES</v>
      </c>
      <c r="AU679" s="30" t="str">
        <f>IF(SUM('Sales by Agent'!AS679:AU679)&gt;0,"YES","NO")</f>
        <v>YES</v>
      </c>
      <c r="AV679" s="30" t="str">
        <f>IF(SUM('Sales by Agent'!AT679:AV679)&gt;0,"YES","NO")</f>
        <v>YES</v>
      </c>
      <c r="AW679" s="87"/>
      <c r="AX679" t="str">
        <f t="shared" si="112"/>
        <v>NO</v>
      </c>
      <c r="AY679" t="str">
        <f t="shared" si="113"/>
        <v>NO</v>
      </c>
      <c r="AZ679" t="str">
        <f t="shared" si="114"/>
        <v>NO</v>
      </c>
      <c r="BA679" t="str">
        <f t="shared" si="115"/>
        <v>NO</v>
      </c>
      <c r="BB679" t="str">
        <f t="shared" si="116"/>
        <v>NO</v>
      </c>
      <c r="BC679" t="str">
        <f t="shared" si="117"/>
        <v>NO</v>
      </c>
      <c r="BD679" t="str">
        <f t="shared" si="118"/>
        <v>NO</v>
      </c>
      <c r="BE679" t="str">
        <f t="shared" si="119"/>
        <v>NO</v>
      </c>
      <c r="BF679" t="str">
        <f t="shared" si="120"/>
        <v>NO</v>
      </c>
      <c r="BG679" t="str">
        <f t="shared" si="121"/>
        <v>NO</v>
      </c>
      <c r="BH679" t="str">
        <f t="shared" si="111"/>
        <v>NO</v>
      </c>
    </row>
    <row r="680" spans="1:60">
      <c r="A680" s="564" t="s">
        <v>922</v>
      </c>
      <c r="B680" s="564" t="s">
        <v>2974</v>
      </c>
      <c r="C680" s="564" t="s">
        <v>775</v>
      </c>
      <c r="D680" s="564" t="s">
        <v>956</v>
      </c>
      <c r="E680" s="564" t="s">
        <v>1005</v>
      </c>
      <c r="F680" s="565">
        <v>667000</v>
      </c>
      <c r="G680" s="31"/>
      <c r="H680" s="31"/>
      <c r="I680" s="30" t="str">
        <f>IF(SUM('Sales by Agent'!G680:I680)&gt;0,"YES","NO")</f>
        <v>NO</v>
      </c>
      <c r="J680" s="30" t="str">
        <f>IF(SUM('Sales by Agent'!H680:J680)&gt;0,"YES","NO")</f>
        <v>NO</v>
      </c>
      <c r="K680" s="30" t="str">
        <f>IF(SUM('Sales by Agent'!I680:K680)&gt;0,"YES","NO")</f>
        <v>NO</v>
      </c>
      <c r="L680" s="30" t="str">
        <f>IF(SUM('Sales by Agent'!J680:L680)&gt;0,"YES","NO")</f>
        <v>NO</v>
      </c>
      <c r="M680" s="30" t="str">
        <f>IF(SUM('Sales by Agent'!K680:M680)&gt;0,"YES","NO")</f>
        <v>NO</v>
      </c>
      <c r="N680" s="30" t="str">
        <f>IF(SUM('Sales by Agent'!L680:N680)&gt;0,"YES","NO")</f>
        <v>NO</v>
      </c>
      <c r="O680" s="30" t="str">
        <f>IF(SUM('Sales by Agent'!M680:O680)&gt;0,"YES","NO")</f>
        <v>NO</v>
      </c>
      <c r="P680" s="30" t="str">
        <f>IF(SUM('Sales by Agent'!N680:P680)&gt;0,"YES","NO")</f>
        <v>NO</v>
      </c>
      <c r="Q680" s="30" t="str">
        <f>IF(SUM('Sales by Agent'!O680:Q680)&gt;0,"YES","NO")</f>
        <v>NO</v>
      </c>
      <c r="R680" s="30" t="str">
        <f>IF(SUM('Sales by Agent'!P680:R680)&gt;0,"YES","NO")</f>
        <v>NO</v>
      </c>
      <c r="S680" s="30" t="str">
        <f>IF(SUM('Sales by Agent'!Q680:S680)&gt;0,"YES","NO")</f>
        <v>NO</v>
      </c>
      <c r="T680" s="30" t="str">
        <f>IF(SUM('Sales by Agent'!R680:T680)&gt;0,"YES","NO")</f>
        <v>NO</v>
      </c>
      <c r="U680" s="30" t="str">
        <f>IF(SUM('Sales by Agent'!S680:U680)&gt;0,"YES","NO")</f>
        <v>NO</v>
      </c>
      <c r="V680" s="30" t="str">
        <f>IF(SUM('Sales by Agent'!T680:V680)&gt;0,"YES","NO")</f>
        <v>NO</v>
      </c>
      <c r="W680" s="30" t="str">
        <f>IF(SUM('Sales by Agent'!U680:W680)&gt;0,"YES","NO")</f>
        <v>NO</v>
      </c>
      <c r="X680" s="30" t="str">
        <f>IF(SUM('Sales by Agent'!V680:X680)&gt;0,"YES","NO")</f>
        <v>NO</v>
      </c>
      <c r="Y680" s="30" t="str">
        <f>IF(SUM('Sales by Agent'!W680:Y680)&gt;0,"YES","NO")</f>
        <v>NO</v>
      </c>
      <c r="Z680" s="30" t="str">
        <f>IF(SUM('Sales by Agent'!X680:Z680)&gt;0,"YES","NO")</f>
        <v>NO</v>
      </c>
      <c r="AA680" s="30" t="str">
        <f>IF(SUM('Sales by Agent'!Y680:AA680)&gt;0,"YES","NO")</f>
        <v>NO</v>
      </c>
      <c r="AB680" s="30" t="str">
        <f>IF(SUM('Sales by Agent'!Z680:AB680)&gt;0,"YES","NO")</f>
        <v>NO</v>
      </c>
      <c r="AC680" s="30" t="str">
        <f>IF(SUM('Sales by Agent'!AA680:AC680)&gt;0,"YES","NO")</f>
        <v>NO</v>
      </c>
      <c r="AD680" s="30" t="str">
        <f>IF(SUM('Sales by Agent'!AB680:AD680)&gt;0,"YES","NO")</f>
        <v>YES</v>
      </c>
      <c r="AE680" s="30" t="str">
        <f>IF(SUM('Sales by Agent'!AC680:AE680)&gt;0,"YES","NO")</f>
        <v>YES</v>
      </c>
      <c r="AF680" s="30" t="str">
        <f>IF(SUM('Sales by Agent'!AD680:AF680)&gt;0,"YES","NO")</f>
        <v>YES</v>
      </c>
      <c r="AG680" s="30" t="str">
        <f>IF(SUM('Sales by Agent'!AE680:AG680)&gt;0,"YES","NO")</f>
        <v>YES</v>
      </c>
      <c r="AH680" s="30" t="str">
        <f>IF(SUM('Sales by Agent'!AF680:AH680)&gt;0,"YES","NO")</f>
        <v>YES</v>
      </c>
      <c r="AI680" s="30" t="str">
        <f>IF(SUM('Sales by Agent'!AG680:AI680)&gt;0,"YES","NO")</f>
        <v>YES</v>
      </c>
      <c r="AJ680" s="30" t="str">
        <f>IF(SUM('Sales by Agent'!AH680:AJ680)&gt;0,"YES","NO")</f>
        <v>YES</v>
      </c>
      <c r="AK680" s="30" t="str">
        <f>IF(SUM('Sales by Agent'!AI680:AK680)&gt;0,"YES","NO")</f>
        <v>YES</v>
      </c>
      <c r="AL680" s="30" t="str">
        <f>IF(SUM('Sales by Agent'!AJ680:AL680)&gt;0,"YES","NO")</f>
        <v>YES</v>
      </c>
      <c r="AM680" s="30" t="str">
        <f>IF(SUM('Sales by Agent'!AK680:AM680)&gt;0,"YES","NO")</f>
        <v>YES</v>
      </c>
      <c r="AN680" s="30" t="str">
        <f>IF(SUM('Sales by Agent'!AL680:AN680)&gt;0,"YES","NO")</f>
        <v>YES</v>
      </c>
      <c r="AO680" s="30" t="str">
        <f>IF(SUM('Sales by Agent'!AM680:AO680)&gt;0,"YES","NO")</f>
        <v>YES</v>
      </c>
      <c r="AP680" s="30" t="str">
        <f>IF(SUM('Sales by Agent'!AN680:AP680)&gt;0,"YES","NO")</f>
        <v>YES</v>
      </c>
      <c r="AQ680" s="30" t="str">
        <f>IF(SUM('Sales by Agent'!AO680:AQ680)&gt;0,"YES","NO")</f>
        <v>YES</v>
      </c>
      <c r="AR680" s="30" t="str">
        <f>IF(SUM('Sales by Agent'!AP680:AR680)&gt;0,"YES","NO")</f>
        <v>YES</v>
      </c>
      <c r="AS680" s="30" t="str">
        <f>IF(SUM('Sales by Agent'!AQ680:AS680)&gt;0,"YES","NO")</f>
        <v>YES</v>
      </c>
      <c r="AT680" s="30" t="str">
        <f>IF(SUM('Sales by Agent'!AR680:AT680)&gt;0,"YES","NO")</f>
        <v>YES</v>
      </c>
      <c r="AU680" s="30" t="str">
        <f>IF(SUM('Sales by Agent'!AS680:AU680)&gt;0,"YES","NO")</f>
        <v>YES</v>
      </c>
      <c r="AV680" s="30" t="str">
        <f>IF(SUM('Sales by Agent'!AT680:AV680)&gt;0,"YES","NO")</f>
        <v>YES</v>
      </c>
      <c r="AW680" s="87"/>
      <c r="AX680" t="str">
        <f t="shared" si="112"/>
        <v>NO</v>
      </c>
      <c r="AY680" t="str">
        <f t="shared" si="113"/>
        <v>NO</v>
      </c>
      <c r="AZ680" t="str">
        <f t="shared" si="114"/>
        <v>NO</v>
      </c>
      <c r="BA680" t="str">
        <f t="shared" si="115"/>
        <v>NO</v>
      </c>
      <c r="BB680" t="str">
        <f t="shared" si="116"/>
        <v>NO</v>
      </c>
      <c r="BC680" t="str">
        <f t="shared" si="117"/>
        <v>NO</v>
      </c>
      <c r="BD680" t="str">
        <f t="shared" si="118"/>
        <v>NO</v>
      </c>
      <c r="BE680" t="str">
        <f t="shared" si="119"/>
        <v>NO</v>
      </c>
      <c r="BF680" t="str">
        <f t="shared" si="120"/>
        <v>NO</v>
      </c>
      <c r="BG680" t="str">
        <f t="shared" si="121"/>
        <v>NO</v>
      </c>
      <c r="BH680" t="str">
        <f t="shared" si="111"/>
        <v>NO</v>
      </c>
    </row>
    <row r="681" spans="1:60">
      <c r="A681" s="564" t="s">
        <v>145</v>
      </c>
      <c r="B681" s="564" t="s">
        <v>2975</v>
      </c>
      <c r="C681" s="564" t="s">
        <v>775</v>
      </c>
      <c r="D681" s="564" t="s">
        <v>956</v>
      </c>
      <c r="E681" s="564" t="s">
        <v>1005</v>
      </c>
      <c r="F681" s="565">
        <v>1400</v>
      </c>
      <c r="G681" s="31"/>
      <c r="H681" s="31"/>
      <c r="I681" s="30" t="str">
        <f>IF(SUM('Sales by Agent'!G681:I681)&gt;0,"YES","NO")</f>
        <v>NO</v>
      </c>
      <c r="J681" s="30" t="str">
        <f>IF(SUM('Sales by Agent'!H681:J681)&gt;0,"YES","NO")</f>
        <v>NO</v>
      </c>
      <c r="K681" s="30" t="str">
        <f>IF(SUM('Sales by Agent'!I681:K681)&gt;0,"YES","NO")</f>
        <v>NO</v>
      </c>
      <c r="L681" s="30" t="str">
        <f>IF(SUM('Sales by Agent'!J681:L681)&gt;0,"YES","NO")</f>
        <v>NO</v>
      </c>
      <c r="M681" s="30" t="str">
        <f>IF(SUM('Sales by Agent'!K681:M681)&gt;0,"YES","NO")</f>
        <v>NO</v>
      </c>
      <c r="N681" s="30" t="str">
        <f>IF(SUM('Sales by Agent'!L681:N681)&gt;0,"YES","NO")</f>
        <v>NO</v>
      </c>
      <c r="O681" s="30" t="str">
        <f>IF(SUM('Sales by Agent'!M681:O681)&gt;0,"YES","NO")</f>
        <v>NO</v>
      </c>
      <c r="P681" s="30" t="str">
        <f>IF(SUM('Sales by Agent'!N681:P681)&gt;0,"YES","NO")</f>
        <v>NO</v>
      </c>
      <c r="Q681" s="30" t="str">
        <f>IF(SUM('Sales by Agent'!O681:Q681)&gt;0,"YES","NO")</f>
        <v>NO</v>
      </c>
      <c r="R681" s="30" t="str">
        <f>IF(SUM('Sales by Agent'!P681:R681)&gt;0,"YES","NO")</f>
        <v>NO</v>
      </c>
      <c r="S681" s="30" t="str">
        <f>IF(SUM('Sales by Agent'!Q681:S681)&gt;0,"YES","NO")</f>
        <v>NO</v>
      </c>
      <c r="T681" s="30" t="str">
        <f>IF(SUM('Sales by Agent'!R681:T681)&gt;0,"YES","NO")</f>
        <v>NO</v>
      </c>
      <c r="U681" s="30" t="str">
        <f>IF(SUM('Sales by Agent'!S681:U681)&gt;0,"YES","NO")</f>
        <v>NO</v>
      </c>
      <c r="V681" s="30" t="str">
        <f>IF(SUM('Sales by Agent'!T681:V681)&gt;0,"YES","NO")</f>
        <v>NO</v>
      </c>
      <c r="W681" s="30" t="str">
        <f>IF(SUM('Sales by Agent'!U681:W681)&gt;0,"YES","NO")</f>
        <v>NO</v>
      </c>
      <c r="X681" s="30" t="str">
        <f>IF(SUM('Sales by Agent'!V681:X681)&gt;0,"YES","NO")</f>
        <v>NO</v>
      </c>
      <c r="Y681" s="30" t="str">
        <f>IF(SUM('Sales by Agent'!W681:Y681)&gt;0,"YES","NO")</f>
        <v>NO</v>
      </c>
      <c r="Z681" s="30" t="str">
        <f>IF(SUM('Sales by Agent'!X681:Z681)&gt;0,"YES","NO")</f>
        <v>NO</v>
      </c>
      <c r="AA681" s="30" t="str">
        <f>IF(SUM('Sales by Agent'!Y681:AA681)&gt;0,"YES","NO")</f>
        <v>NO</v>
      </c>
      <c r="AB681" s="30" t="str">
        <f>IF(SUM('Sales by Agent'!Z681:AB681)&gt;0,"YES","NO")</f>
        <v>NO</v>
      </c>
      <c r="AC681" s="30" t="str">
        <f>IF(SUM('Sales by Agent'!AA681:AC681)&gt;0,"YES","NO")</f>
        <v>NO</v>
      </c>
      <c r="AD681" s="30" t="str">
        <f>IF(SUM('Sales by Agent'!AB681:AD681)&gt;0,"YES","NO")</f>
        <v>NO</v>
      </c>
      <c r="AE681" s="30" t="str">
        <f>IF(SUM('Sales by Agent'!AC681:AE681)&gt;0,"YES","NO")</f>
        <v>NO</v>
      </c>
      <c r="AF681" s="30" t="str">
        <f>IF(SUM('Sales by Agent'!AD681:AF681)&gt;0,"YES","NO")</f>
        <v>NO</v>
      </c>
      <c r="AG681" s="30" t="str">
        <f>IF(SUM('Sales by Agent'!AE681:AG681)&gt;0,"YES","NO")</f>
        <v>NO</v>
      </c>
      <c r="AH681" s="30" t="str">
        <f>IF(SUM('Sales by Agent'!AF681:AH681)&gt;0,"YES","NO")</f>
        <v>NO</v>
      </c>
      <c r="AI681" s="30" t="str">
        <f>IF(SUM('Sales by Agent'!AG681:AI681)&gt;0,"YES","NO")</f>
        <v>NO</v>
      </c>
      <c r="AJ681" s="30" t="str">
        <f>IF(SUM('Sales by Agent'!AH681:AJ681)&gt;0,"YES","NO")</f>
        <v>YES</v>
      </c>
      <c r="AK681" s="30" t="str">
        <f>IF(SUM('Sales by Agent'!AI681:AK681)&gt;0,"YES","NO")</f>
        <v>YES</v>
      </c>
      <c r="AL681" s="30" t="str">
        <f>IF(SUM('Sales by Agent'!AJ681:AL681)&gt;0,"YES","NO")</f>
        <v>YES</v>
      </c>
      <c r="AM681" s="30" t="str">
        <f>IF(SUM('Sales by Agent'!AK681:AM681)&gt;0,"YES","NO")</f>
        <v>NO</v>
      </c>
      <c r="AN681" s="30" t="str">
        <f>IF(SUM('Sales by Agent'!AL681:AN681)&gt;0,"YES","NO")</f>
        <v>NO</v>
      </c>
      <c r="AO681" s="30" t="str">
        <f>IF(SUM('Sales by Agent'!AM681:AO681)&gt;0,"YES","NO")</f>
        <v>NO</v>
      </c>
      <c r="AP681" s="30" t="str">
        <f>IF(SUM('Sales by Agent'!AN681:AP681)&gt;0,"YES","NO")</f>
        <v>NO</v>
      </c>
      <c r="AQ681" s="30" t="str">
        <f>IF(SUM('Sales by Agent'!AO681:AQ681)&gt;0,"YES","NO")</f>
        <v>NO</v>
      </c>
      <c r="AR681" s="30" t="str">
        <f>IF(SUM('Sales by Agent'!AP681:AR681)&gt;0,"YES","NO")</f>
        <v>NO</v>
      </c>
      <c r="AS681" s="30" t="str">
        <f>IF(SUM('Sales by Agent'!AQ681:AS681)&gt;0,"YES","NO")</f>
        <v>NO</v>
      </c>
      <c r="AT681" s="30" t="str">
        <f>IF(SUM('Sales by Agent'!AR681:AT681)&gt;0,"YES","NO")</f>
        <v>NO</v>
      </c>
      <c r="AU681" s="30" t="str">
        <f>IF(SUM('Sales by Agent'!AS681:AU681)&gt;0,"YES","NO")</f>
        <v>NO</v>
      </c>
      <c r="AV681" s="30" t="str">
        <f>IF(SUM('Sales by Agent'!AT681:AV681)&gt;0,"YES","NO")</f>
        <v>NO</v>
      </c>
      <c r="AW681" s="87"/>
      <c r="AX681" t="str">
        <f t="shared" si="112"/>
        <v>NO</v>
      </c>
      <c r="AY681" t="str">
        <f t="shared" si="113"/>
        <v>NO</v>
      </c>
      <c r="AZ681" t="str">
        <f t="shared" si="114"/>
        <v>NO</v>
      </c>
      <c r="BA681" t="str">
        <f t="shared" si="115"/>
        <v>NO</v>
      </c>
      <c r="BB681" t="str">
        <f t="shared" si="116"/>
        <v>NO</v>
      </c>
      <c r="BC681" t="str">
        <f t="shared" si="117"/>
        <v>NO</v>
      </c>
      <c r="BD681" t="str">
        <f t="shared" si="118"/>
        <v>NO</v>
      </c>
      <c r="BE681" t="str">
        <f t="shared" si="119"/>
        <v>NO</v>
      </c>
      <c r="BF681" t="str">
        <f t="shared" si="120"/>
        <v>NEW INACTIVE</v>
      </c>
      <c r="BG681" t="str">
        <f t="shared" si="121"/>
        <v>NO</v>
      </c>
      <c r="BH681" t="str">
        <f t="shared" si="111"/>
        <v>NO</v>
      </c>
    </row>
    <row r="682" spans="1:60">
      <c r="A682" s="564" t="s">
        <v>887</v>
      </c>
      <c r="B682" s="564" t="s">
        <v>2976</v>
      </c>
      <c r="C682" s="564" t="s">
        <v>775</v>
      </c>
      <c r="D682" s="564" t="s">
        <v>956</v>
      </c>
      <c r="E682" s="564" t="s">
        <v>1005</v>
      </c>
      <c r="F682" s="565">
        <v>132840</v>
      </c>
      <c r="G682" s="86"/>
      <c r="H682" s="87"/>
      <c r="I682" s="30" t="str">
        <f>IF(SUM('Sales by Agent'!G682:I682)&gt;0,"YES","NO")</f>
        <v>NO</v>
      </c>
      <c r="J682" s="30" t="str">
        <f>IF(SUM('Sales by Agent'!H682:J682)&gt;0,"YES","NO")</f>
        <v>NO</v>
      </c>
      <c r="K682" s="30" t="str">
        <f>IF(SUM('Sales by Agent'!I682:K682)&gt;0,"YES","NO")</f>
        <v>NO</v>
      </c>
      <c r="L682" s="30" t="str">
        <f>IF(SUM('Sales by Agent'!J682:L682)&gt;0,"YES","NO")</f>
        <v>NO</v>
      </c>
      <c r="M682" s="30" t="str">
        <f>IF(SUM('Sales by Agent'!K682:M682)&gt;0,"YES","NO")</f>
        <v>NO</v>
      </c>
      <c r="N682" s="30" t="str">
        <f>IF(SUM('Sales by Agent'!L682:N682)&gt;0,"YES","NO")</f>
        <v>NO</v>
      </c>
      <c r="O682" s="30" t="str">
        <f>IF(SUM('Sales by Agent'!M682:O682)&gt;0,"YES","NO")</f>
        <v>NO</v>
      </c>
      <c r="P682" s="30" t="str">
        <f>IF(SUM('Sales by Agent'!N682:P682)&gt;0,"YES","NO")</f>
        <v>NO</v>
      </c>
      <c r="Q682" s="30" t="str">
        <f>IF(SUM('Sales by Agent'!O682:Q682)&gt;0,"YES","NO")</f>
        <v>NO</v>
      </c>
      <c r="R682" s="30" t="str">
        <f>IF(SUM('Sales by Agent'!P682:R682)&gt;0,"YES","NO")</f>
        <v>NO</v>
      </c>
      <c r="S682" s="30" t="str">
        <f>IF(SUM('Sales by Agent'!Q682:S682)&gt;0,"YES","NO")</f>
        <v>NO</v>
      </c>
      <c r="T682" s="30" t="str">
        <f>IF(SUM('Sales by Agent'!R682:T682)&gt;0,"YES","NO")</f>
        <v>NO</v>
      </c>
      <c r="U682" s="30" t="str">
        <f>IF(SUM('Sales by Agent'!S682:U682)&gt;0,"YES","NO")</f>
        <v>NO</v>
      </c>
      <c r="V682" s="30" t="str">
        <f>IF(SUM('Sales by Agent'!T682:V682)&gt;0,"YES","NO")</f>
        <v>NO</v>
      </c>
      <c r="W682" s="30" t="str">
        <f>IF(SUM('Sales by Agent'!U682:W682)&gt;0,"YES","NO")</f>
        <v>NO</v>
      </c>
      <c r="X682" s="30" t="str">
        <f>IF(SUM('Sales by Agent'!V682:X682)&gt;0,"YES","NO")</f>
        <v>NO</v>
      </c>
      <c r="Y682" s="30" t="str">
        <f>IF(SUM('Sales by Agent'!W682:Y682)&gt;0,"YES","NO")</f>
        <v>NO</v>
      </c>
      <c r="Z682" s="30" t="str">
        <f>IF(SUM('Sales by Agent'!X682:Z682)&gt;0,"YES","NO")</f>
        <v>NO</v>
      </c>
      <c r="AA682" s="30" t="str">
        <f>IF(SUM('Sales by Agent'!Y682:AA682)&gt;0,"YES","NO")</f>
        <v>NO</v>
      </c>
      <c r="AB682" s="30" t="str">
        <f>IF(SUM('Sales by Agent'!Z682:AB682)&gt;0,"YES","NO")</f>
        <v>NO</v>
      </c>
      <c r="AC682" s="30" t="str">
        <f>IF(SUM('Sales by Agent'!AA682:AC682)&gt;0,"YES","NO")</f>
        <v>NO</v>
      </c>
      <c r="AD682" s="30" t="str">
        <f>IF(SUM('Sales by Agent'!AB682:AD682)&gt;0,"YES","NO")</f>
        <v>NO</v>
      </c>
      <c r="AE682" s="30" t="str">
        <f>IF(SUM('Sales by Agent'!AC682:AE682)&gt;0,"YES","NO")</f>
        <v>YES</v>
      </c>
      <c r="AF682" s="30" t="str">
        <f>IF(SUM('Sales by Agent'!AD682:AF682)&gt;0,"YES","NO")</f>
        <v>YES</v>
      </c>
      <c r="AG682" s="30" t="str">
        <f>IF(SUM('Sales by Agent'!AE682:AG682)&gt;0,"YES","NO")</f>
        <v>YES</v>
      </c>
      <c r="AH682" s="30" t="str">
        <f>IF(SUM('Sales by Agent'!AF682:AH682)&gt;0,"YES","NO")</f>
        <v>YES</v>
      </c>
      <c r="AI682" s="30" t="str">
        <f>IF(SUM('Sales by Agent'!AG682:AI682)&gt;0,"YES","NO")</f>
        <v>YES</v>
      </c>
      <c r="AJ682" s="30" t="str">
        <f>IF(SUM('Sales by Agent'!AH682:AJ682)&gt;0,"YES","NO")</f>
        <v>YES</v>
      </c>
      <c r="AK682" s="30" t="str">
        <f>IF(SUM('Sales by Agent'!AI682:AK682)&gt;0,"YES","NO")</f>
        <v>NO</v>
      </c>
      <c r="AL682" s="30" t="str">
        <f>IF(SUM('Sales by Agent'!AJ682:AL682)&gt;0,"YES","NO")</f>
        <v>NO</v>
      </c>
      <c r="AM682" s="30" t="str">
        <f>IF(SUM('Sales by Agent'!AK682:AM682)&gt;0,"YES","NO")</f>
        <v>NO</v>
      </c>
      <c r="AN682" s="30" t="str">
        <f>IF(SUM('Sales by Agent'!AL682:AN682)&gt;0,"YES","NO")</f>
        <v>YES</v>
      </c>
      <c r="AO682" s="30" t="str">
        <f>IF(SUM('Sales by Agent'!AM682:AO682)&gt;0,"YES","NO")</f>
        <v>YES</v>
      </c>
      <c r="AP682" s="30" t="str">
        <f>IF(SUM('Sales by Agent'!AN682:AP682)&gt;0,"YES","NO")</f>
        <v>YES</v>
      </c>
      <c r="AQ682" s="30" t="str">
        <f>IF(SUM('Sales by Agent'!AO682:AQ682)&gt;0,"YES","NO")</f>
        <v>NO</v>
      </c>
      <c r="AR682" s="30" t="str">
        <f>IF(SUM('Sales by Agent'!AP682:AR682)&gt;0,"YES","NO")</f>
        <v>NO</v>
      </c>
      <c r="AS682" s="30" t="str">
        <f>IF(SUM('Sales by Agent'!AQ682:AS682)&gt;0,"YES","NO")</f>
        <v>NO</v>
      </c>
      <c r="AT682" s="30" t="str">
        <f>IF(SUM('Sales by Agent'!AR682:AT682)&gt;0,"YES","NO")</f>
        <v>NO</v>
      </c>
      <c r="AU682" s="30" t="str">
        <f>IF(SUM('Sales by Agent'!AS682:AU682)&gt;0,"YES","NO")</f>
        <v>NO</v>
      </c>
      <c r="AV682" s="30" t="str">
        <f>IF(SUM('Sales by Agent'!AT682:AV682)&gt;0,"YES","NO")</f>
        <v>NO</v>
      </c>
      <c r="AW682" s="87"/>
      <c r="AX682" t="str">
        <f t="shared" si="112"/>
        <v>NO</v>
      </c>
      <c r="AY682" t="str">
        <f t="shared" si="113"/>
        <v>NO</v>
      </c>
      <c r="AZ682" t="str">
        <f t="shared" si="114"/>
        <v>NO</v>
      </c>
      <c r="BA682" t="str">
        <f t="shared" si="115"/>
        <v>NO</v>
      </c>
      <c r="BB682" t="str">
        <f t="shared" si="116"/>
        <v>NO</v>
      </c>
      <c r="BC682" t="str">
        <f t="shared" si="117"/>
        <v>NO</v>
      </c>
      <c r="BD682" t="str">
        <f t="shared" si="118"/>
        <v>NEW INACTIVE</v>
      </c>
      <c r="BE682" t="str">
        <f t="shared" si="119"/>
        <v>NO</v>
      </c>
      <c r="BF682" t="str">
        <f t="shared" si="120"/>
        <v>NO</v>
      </c>
      <c r="BG682" t="str">
        <f t="shared" si="121"/>
        <v>NO</v>
      </c>
      <c r="BH682" t="str">
        <f t="shared" si="111"/>
        <v>NO</v>
      </c>
    </row>
    <row r="683" spans="1:60">
      <c r="A683" s="564" t="s">
        <v>781</v>
      </c>
      <c r="B683" s="564" t="s">
        <v>2977</v>
      </c>
      <c r="C683" s="564" t="s">
        <v>775</v>
      </c>
      <c r="D683" s="564" t="s">
        <v>956</v>
      </c>
      <c r="E683" s="564" t="s">
        <v>1005</v>
      </c>
      <c r="F683" s="565">
        <v>3039800</v>
      </c>
      <c r="G683" s="88"/>
      <c r="H683" s="30"/>
      <c r="I683" s="30" t="str">
        <f>IF(SUM('Sales by Agent'!G683:I683)&gt;0,"YES","NO")</f>
        <v>NO</v>
      </c>
      <c r="J683" s="30" t="str">
        <f>IF(SUM('Sales by Agent'!H683:J683)&gt;0,"YES","NO")</f>
        <v>NO</v>
      </c>
      <c r="K683" s="30" t="str">
        <f>IF(SUM('Sales by Agent'!I683:K683)&gt;0,"YES","NO")</f>
        <v>NO</v>
      </c>
      <c r="L683" s="30" t="str">
        <f>IF(SUM('Sales by Agent'!J683:L683)&gt;0,"YES","NO")</f>
        <v>NO</v>
      </c>
      <c r="M683" s="30" t="str">
        <f>IF(SUM('Sales by Agent'!K683:M683)&gt;0,"YES","NO")</f>
        <v>NO</v>
      </c>
      <c r="N683" s="30" t="str">
        <f>IF(SUM('Sales by Agent'!L683:N683)&gt;0,"YES","NO")</f>
        <v>NO</v>
      </c>
      <c r="O683" s="30" t="str">
        <f>IF(SUM('Sales by Agent'!M683:O683)&gt;0,"YES","NO")</f>
        <v>NO</v>
      </c>
      <c r="P683" s="30" t="str">
        <f>IF(SUM('Sales by Agent'!N683:P683)&gt;0,"YES","NO")</f>
        <v>NO</v>
      </c>
      <c r="Q683" s="30" t="str">
        <f>IF(SUM('Sales by Agent'!O683:Q683)&gt;0,"YES","NO")</f>
        <v>NO</v>
      </c>
      <c r="R683" s="30" t="str">
        <f>IF(SUM('Sales by Agent'!P683:R683)&gt;0,"YES","NO")</f>
        <v>NO</v>
      </c>
      <c r="S683" s="30" t="str">
        <f>IF(SUM('Sales by Agent'!Q683:S683)&gt;0,"YES","NO")</f>
        <v>NO</v>
      </c>
      <c r="T683" s="30" t="str">
        <f>IF(SUM('Sales by Agent'!R683:T683)&gt;0,"YES","NO")</f>
        <v>NO</v>
      </c>
      <c r="U683" s="30" t="str">
        <f>IF(SUM('Sales by Agent'!S683:U683)&gt;0,"YES","NO")</f>
        <v>NO</v>
      </c>
      <c r="V683" s="30" t="str">
        <f>IF(SUM('Sales by Agent'!T683:V683)&gt;0,"YES","NO")</f>
        <v>NO</v>
      </c>
      <c r="W683" s="30" t="str">
        <f>IF(SUM('Sales by Agent'!U683:W683)&gt;0,"YES","NO")</f>
        <v>NO</v>
      </c>
      <c r="X683" s="30" t="str">
        <f>IF(SUM('Sales by Agent'!V683:X683)&gt;0,"YES","NO")</f>
        <v>NO</v>
      </c>
      <c r="Y683" s="30" t="str">
        <f>IF(SUM('Sales by Agent'!W683:Y683)&gt;0,"YES","NO")</f>
        <v>NO</v>
      </c>
      <c r="Z683" s="30" t="str">
        <f>IF(SUM('Sales by Agent'!X683:Z683)&gt;0,"YES","NO")</f>
        <v>NO</v>
      </c>
      <c r="AA683" s="30" t="str">
        <f>IF(SUM('Sales by Agent'!Y683:AA683)&gt;0,"YES","NO")</f>
        <v>NO</v>
      </c>
      <c r="AB683" s="30" t="str">
        <f>IF(SUM('Sales by Agent'!Z683:AB683)&gt;0,"YES","NO")</f>
        <v>NO</v>
      </c>
      <c r="AC683" s="30" t="str">
        <f>IF(SUM('Sales by Agent'!AA683:AC683)&gt;0,"YES","NO")</f>
        <v>NO</v>
      </c>
      <c r="AD683" s="30" t="str">
        <f>IF(SUM('Sales by Agent'!AB683:AD683)&gt;0,"YES","NO")</f>
        <v>NO</v>
      </c>
      <c r="AE683" s="30" t="str">
        <f>IF(SUM('Sales by Agent'!AC683:AE683)&gt;0,"YES","NO")</f>
        <v>YES</v>
      </c>
      <c r="AF683" s="30" t="str">
        <f>IF(SUM('Sales by Agent'!AD683:AF683)&gt;0,"YES","NO")</f>
        <v>YES</v>
      </c>
      <c r="AG683" s="30" t="str">
        <f>IF(SUM('Sales by Agent'!AE683:AG683)&gt;0,"YES","NO")</f>
        <v>YES</v>
      </c>
      <c r="AH683" s="30" t="str">
        <f>IF(SUM('Sales by Agent'!AF683:AH683)&gt;0,"YES","NO")</f>
        <v>YES</v>
      </c>
      <c r="AI683" s="30" t="str">
        <f>IF(SUM('Sales by Agent'!AG683:AI683)&gt;0,"YES","NO")</f>
        <v>YES</v>
      </c>
      <c r="AJ683" s="30" t="str">
        <f>IF(SUM('Sales by Agent'!AH683:AJ683)&gt;0,"YES","NO")</f>
        <v>YES</v>
      </c>
      <c r="AK683" s="30" t="str">
        <f>IF(SUM('Sales by Agent'!AI683:AK683)&gt;0,"YES","NO")</f>
        <v>YES</v>
      </c>
      <c r="AL683" s="30" t="str">
        <f>IF(SUM('Sales by Agent'!AJ683:AL683)&gt;0,"YES","NO")</f>
        <v>YES</v>
      </c>
      <c r="AM683" s="30" t="str">
        <f>IF(SUM('Sales by Agent'!AK683:AM683)&gt;0,"YES","NO")</f>
        <v>NO</v>
      </c>
      <c r="AN683" s="30" t="str">
        <f>IF(SUM('Sales by Agent'!AL683:AN683)&gt;0,"YES","NO")</f>
        <v>NO</v>
      </c>
      <c r="AO683" s="30" t="str">
        <f>IF(SUM('Sales by Agent'!AM683:AO683)&gt;0,"YES","NO")</f>
        <v>YES</v>
      </c>
      <c r="AP683" s="30" t="str">
        <f>IF(SUM('Sales by Agent'!AN683:AP683)&gt;0,"YES","NO")</f>
        <v>YES</v>
      </c>
      <c r="AQ683" s="30" t="str">
        <f>IF(SUM('Sales by Agent'!AO683:AQ683)&gt;0,"YES","NO")</f>
        <v>YES</v>
      </c>
      <c r="AR683" s="30" t="str">
        <f>IF(SUM('Sales by Agent'!AP683:AR683)&gt;0,"YES","NO")</f>
        <v>YES</v>
      </c>
      <c r="AS683" s="30" t="str">
        <f>IF(SUM('Sales by Agent'!AQ683:AS683)&gt;0,"YES","NO")</f>
        <v>YES</v>
      </c>
      <c r="AT683" s="30" t="str">
        <f>IF(SUM('Sales by Agent'!AR683:AT683)&gt;0,"YES","NO")</f>
        <v>YES</v>
      </c>
      <c r="AU683" s="30" t="str">
        <f>IF(SUM('Sales by Agent'!AS683:AU683)&gt;0,"YES","NO")</f>
        <v>YES</v>
      </c>
      <c r="AV683" s="30" t="str">
        <f>IF(SUM('Sales by Agent'!AT683:AV683)&gt;0,"YES","NO")</f>
        <v>YES</v>
      </c>
      <c r="AW683" s="87"/>
      <c r="AX683" t="str">
        <f t="shared" si="112"/>
        <v>NO</v>
      </c>
      <c r="AY683" t="str">
        <f t="shared" si="113"/>
        <v>NO</v>
      </c>
      <c r="AZ683" t="str">
        <f t="shared" si="114"/>
        <v>NO</v>
      </c>
      <c r="BA683" t="str">
        <f t="shared" si="115"/>
        <v>NO</v>
      </c>
      <c r="BB683" t="str">
        <f t="shared" si="116"/>
        <v>NO</v>
      </c>
      <c r="BC683" t="str">
        <f t="shared" si="117"/>
        <v>NO</v>
      </c>
      <c r="BD683" t="str">
        <f t="shared" si="118"/>
        <v>NO</v>
      </c>
      <c r="BE683" t="str">
        <f t="shared" si="119"/>
        <v>NO</v>
      </c>
      <c r="BF683" t="str">
        <f t="shared" si="120"/>
        <v>NEW INACTIVE</v>
      </c>
      <c r="BG683" t="str">
        <f t="shared" si="121"/>
        <v>NO</v>
      </c>
      <c r="BH683" t="str">
        <f t="shared" si="111"/>
        <v>NO</v>
      </c>
    </row>
    <row r="684" spans="1:60">
      <c r="A684" s="564" t="s">
        <v>970</v>
      </c>
      <c r="B684" s="564" t="s">
        <v>2978</v>
      </c>
      <c r="C684" s="564" t="s">
        <v>775</v>
      </c>
      <c r="D684" s="564" t="s">
        <v>956</v>
      </c>
      <c r="E684" s="564" t="s">
        <v>1005</v>
      </c>
      <c r="F684" s="565">
        <v>2051304</v>
      </c>
      <c r="G684" s="31"/>
      <c r="H684" s="87"/>
      <c r="I684" s="30" t="str">
        <f>IF(SUM('Sales by Agent'!G684:I684)&gt;0,"YES","NO")</f>
        <v>NO</v>
      </c>
      <c r="J684" s="30" t="str">
        <f>IF(SUM('Sales by Agent'!H684:J684)&gt;0,"YES","NO")</f>
        <v>NO</v>
      </c>
      <c r="K684" s="30" t="str">
        <f>IF(SUM('Sales by Agent'!I684:K684)&gt;0,"YES","NO")</f>
        <v>NO</v>
      </c>
      <c r="L684" s="30" t="str">
        <f>IF(SUM('Sales by Agent'!J684:L684)&gt;0,"YES","NO")</f>
        <v>NO</v>
      </c>
      <c r="M684" s="30" t="str">
        <f>IF(SUM('Sales by Agent'!K684:M684)&gt;0,"YES","NO")</f>
        <v>NO</v>
      </c>
      <c r="N684" s="30" t="str">
        <f>IF(SUM('Sales by Agent'!L684:N684)&gt;0,"YES","NO")</f>
        <v>NO</v>
      </c>
      <c r="O684" s="30" t="str">
        <f>IF(SUM('Sales by Agent'!M684:O684)&gt;0,"YES","NO")</f>
        <v>NO</v>
      </c>
      <c r="P684" s="30" t="str">
        <f>IF(SUM('Sales by Agent'!N684:P684)&gt;0,"YES","NO")</f>
        <v>NO</v>
      </c>
      <c r="Q684" s="30" t="str">
        <f>IF(SUM('Sales by Agent'!O684:Q684)&gt;0,"YES","NO")</f>
        <v>NO</v>
      </c>
      <c r="R684" s="30" t="str">
        <f>IF(SUM('Sales by Agent'!P684:R684)&gt;0,"YES","NO")</f>
        <v>NO</v>
      </c>
      <c r="S684" s="30" t="str">
        <f>IF(SUM('Sales by Agent'!Q684:S684)&gt;0,"YES","NO")</f>
        <v>NO</v>
      </c>
      <c r="T684" s="30" t="str">
        <f>IF(SUM('Sales by Agent'!R684:T684)&gt;0,"YES","NO")</f>
        <v>NO</v>
      </c>
      <c r="U684" s="30" t="str">
        <f>IF(SUM('Sales by Agent'!S684:U684)&gt;0,"YES","NO")</f>
        <v>NO</v>
      </c>
      <c r="V684" s="30" t="str">
        <f>IF(SUM('Sales by Agent'!T684:V684)&gt;0,"YES","NO")</f>
        <v>NO</v>
      </c>
      <c r="W684" s="30" t="str">
        <f>IF(SUM('Sales by Agent'!U684:W684)&gt;0,"YES","NO")</f>
        <v>NO</v>
      </c>
      <c r="X684" s="30" t="str">
        <f>IF(SUM('Sales by Agent'!V684:X684)&gt;0,"YES","NO")</f>
        <v>NO</v>
      </c>
      <c r="Y684" s="30" t="str">
        <f>IF(SUM('Sales by Agent'!W684:Y684)&gt;0,"YES","NO")</f>
        <v>NO</v>
      </c>
      <c r="Z684" s="30" t="str">
        <f>IF(SUM('Sales by Agent'!X684:Z684)&gt;0,"YES","NO")</f>
        <v>NO</v>
      </c>
      <c r="AA684" s="30" t="str">
        <f>IF(SUM('Sales by Agent'!Y684:AA684)&gt;0,"YES","NO")</f>
        <v>NO</v>
      </c>
      <c r="AB684" s="30" t="str">
        <f>IF(SUM('Sales by Agent'!Z684:AB684)&gt;0,"YES","NO")</f>
        <v>NO</v>
      </c>
      <c r="AC684" s="30" t="str">
        <f>IF(SUM('Sales by Agent'!AA684:AC684)&gt;0,"YES","NO")</f>
        <v>NO</v>
      </c>
      <c r="AD684" s="30" t="str">
        <f>IF(SUM('Sales by Agent'!AB684:AD684)&gt;0,"YES","NO")</f>
        <v>NO</v>
      </c>
      <c r="AE684" s="30" t="str">
        <f>IF(SUM('Sales by Agent'!AC684:AE684)&gt;0,"YES","NO")</f>
        <v>NO</v>
      </c>
      <c r="AF684" s="30" t="str">
        <f>IF(SUM('Sales by Agent'!AD684:AF684)&gt;0,"YES","NO")</f>
        <v>NO</v>
      </c>
      <c r="AG684" s="30" t="str">
        <f>IF(SUM('Sales by Agent'!AE684:AG684)&gt;0,"YES","NO")</f>
        <v>NO</v>
      </c>
      <c r="AH684" s="30" t="str">
        <f>IF(SUM('Sales by Agent'!AF684:AH684)&gt;0,"YES","NO")</f>
        <v>YES</v>
      </c>
      <c r="AI684" s="30" t="str">
        <f>IF(SUM('Sales by Agent'!AG684:AI684)&gt;0,"YES","NO")</f>
        <v>YES</v>
      </c>
      <c r="AJ684" s="30" t="str">
        <f>IF(SUM('Sales by Agent'!AH684:AJ684)&gt;0,"YES","NO")</f>
        <v>YES</v>
      </c>
      <c r="AK684" s="30" t="str">
        <f>IF(SUM('Sales by Agent'!AI684:AK684)&gt;0,"YES","NO")</f>
        <v>YES</v>
      </c>
      <c r="AL684" s="30" t="str">
        <f>IF(SUM('Sales by Agent'!AJ684:AL684)&gt;0,"YES","NO")</f>
        <v>YES</v>
      </c>
      <c r="AM684" s="30" t="str">
        <f>IF(SUM('Sales by Agent'!AK684:AM684)&gt;0,"YES","NO")</f>
        <v>YES</v>
      </c>
      <c r="AN684" s="30" t="str">
        <f>IF(SUM('Sales by Agent'!AL684:AN684)&gt;0,"YES","NO")</f>
        <v>YES</v>
      </c>
      <c r="AO684" s="30" t="str">
        <f>IF(SUM('Sales by Agent'!AM684:AO684)&gt;0,"YES","NO")</f>
        <v>YES</v>
      </c>
      <c r="AP684" s="30" t="str">
        <f>IF(SUM('Sales by Agent'!AN684:AP684)&gt;0,"YES","NO")</f>
        <v>YES</v>
      </c>
      <c r="AQ684" s="30" t="str">
        <f>IF(SUM('Sales by Agent'!AO684:AQ684)&gt;0,"YES","NO")</f>
        <v>YES</v>
      </c>
      <c r="AR684" s="30" t="str">
        <f>IF(SUM('Sales by Agent'!AP684:AR684)&gt;0,"YES","NO")</f>
        <v>YES</v>
      </c>
      <c r="AS684" s="30" t="str">
        <f>IF(SUM('Sales by Agent'!AQ684:AS684)&gt;0,"YES","NO")</f>
        <v>YES</v>
      </c>
      <c r="AT684" s="30" t="str">
        <f>IF(SUM('Sales by Agent'!AR684:AT684)&gt;0,"YES","NO")</f>
        <v>YES</v>
      </c>
      <c r="AU684" s="30" t="str">
        <f>IF(SUM('Sales by Agent'!AS684:AU684)&gt;0,"YES","NO")</f>
        <v>YES</v>
      </c>
      <c r="AV684" s="30" t="str">
        <f>IF(SUM('Sales by Agent'!AT684:AV684)&gt;0,"YES","NO")</f>
        <v>YES</v>
      </c>
      <c r="AW684" s="87"/>
      <c r="AX684" t="str">
        <f t="shared" si="112"/>
        <v>NO</v>
      </c>
      <c r="AY684" t="str">
        <f t="shared" si="113"/>
        <v>NO</v>
      </c>
      <c r="AZ684" t="str">
        <f t="shared" si="114"/>
        <v>NO</v>
      </c>
      <c r="BA684" t="str">
        <f t="shared" si="115"/>
        <v>NO</v>
      </c>
      <c r="BB684" t="str">
        <f t="shared" si="116"/>
        <v>NO</v>
      </c>
      <c r="BC684" t="str">
        <f t="shared" si="117"/>
        <v>NO</v>
      </c>
      <c r="BD684" t="str">
        <f t="shared" si="118"/>
        <v>NO</v>
      </c>
      <c r="BE684" t="str">
        <f t="shared" si="119"/>
        <v>NO</v>
      </c>
      <c r="BF684" t="str">
        <f t="shared" si="120"/>
        <v>NO</v>
      </c>
      <c r="BG684" t="str">
        <f t="shared" si="121"/>
        <v>NO</v>
      </c>
      <c r="BH684" t="str">
        <f t="shared" si="111"/>
        <v>NO</v>
      </c>
    </row>
    <row r="685" spans="1:60">
      <c r="A685" s="564" t="s">
        <v>1604</v>
      </c>
      <c r="B685" s="564" t="s">
        <v>2979</v>
      </c>
      <c r="C685" s="564" t="s">
        <v>775</v>
      </c>
      <c r="D685" s="564" t="s">
        <v>956</v>
      </c>
      <c r="E685" s="564" t="s">
        <v>1005</v>
      </c>
      <c r="F685" s="565">
        <v>1140155</v>
      </c>
      <c r="G685" s="31"/>
      <c r="H685" s="87"/>
      <c r="I685" s="30" t="str">
        <f>IF(SUM('Sales by Agent'!G685:I685)&gt;0,"YES","NO")</f>
        <v>NO</v>
      </c>
      <c r="J685" s="30" t="str">
        <f>IF(SUM('Sales by Agent'!H685:J685)&gt;0,"YES","NO")</f>
        <v>NO</v>
      </c>
      <c r="K685" s="30" t="str">
        <f>IF(SUM('Sales by Agent'!I685:K685)&gt;0,"YES","NO")</f>
        <v>NO</v>
      </c>
      <c r="L685" s="30" t="str">
        <f>IF(SUM('Sales by Agent'!J685:L685)&gt;0,"YES","NO")</f>
        <v>NO</v>
      </c>
      <c r="M685" s="30" t="str">
        <f>IF(SUM('Sales by Agent'!K685:M685)&gt;0,"YES","NO")</f>
        <v>NO</v>
      </c>
      <c r="N685" s="30" t="str">
        <f>IF(SUM('Sales by Agent'!L685:N685)&gt;0,"YES","NO")</f>
        <v>NO</v>
      </c>
      <c r="O685" s="30" t="str">
        <f>IF(SUM('Sales by Agent'!M685:O685)&gt;0,"YES","NO")</f>
        <v>NO</v>
      </c>
      <c r="P685" s="30" t="str">
        <f>IF(SUM('Sales by Agent'!N685:P685)&gt;0,"YES","NO")</f>
        <v>NO</v>
      </c>
      <c r="Q685" s="30" t="str">
        <f>IF(SUM('Sales by Agent'!O685:Q685)&gt;0,"YES","NO")</f>
        <v>NO</v>
      </c>
      <c r="R685" s="30" t="str">
        <f>IF(SUM('Sales by Agent'!P685:R685)&gt;0,"YES","NO")</f>
        <v>NO</v>
      </c>
      <c r="S685" s="30" t="str">
        <f>IF(SUM('Sales by Agent'!Q685:S685)&gt;0,"YES","NO")</f>
        <v>NO</v>
      </c>
      <c r="T685" s="30" t="str">
        <f>IF(SUM('Sales by Agent'!R685:T685)&gt;0,"YES","NO")</f>
        <v>NO</v>
      </c>
      <c r="U685" s="30" t="str">
        <f>IF(SUM('Sales by Agent'!S685:U685)&gt;0,"YES","NO")</f>
        <v>NO</v>
      </c>
      <c r="V685" s="30" t="str">
        <f>IF(SUM('Sales by Agent'!T685:V685)&gt;0,"YES","NO")</f>
        <v>NO</v>
      </c>
      <c r="W685" s="30" t="str">
        <f>IF(SUM('Sales by Agent'!U685:W685)&gt;0,"YES","NO")</f>
        <v>NO</v>
      </c>
      <c r="X685" s="30" t="str">
        <f>IF(SUM('Sales by Agent'!V685:X685)&gt;0,"YES","NO")</f>
        <v>NO</v>
      </c>
      <c r="Y685" s="30" t="str">
        <f>IF(SUM('Sales by Agent'!W685:Y685)&gt;0,"YES","NO")</f>
        <v>NO</v>
      </c>
      <c r="Z685" s="30" t="str">
        <f>IF(SUM('Sales by Agent'!X685:Z685)&gt;0,"YES","NO")</f>
        <v>NO</v>
      </c>
      <c r="AA685" s="30" t="str">
        <f>IF(SUM('Sales by Agent'!Y685:AA685)&gt;0,"YES","NO")</f>
        <v>NO</v>
      </c>
      <c r="AB685" s="30" t="str">
        <f>IF(SUM('Sales by Agent'!Z685:AB685)&gt;0,"YES","NO")</f>
        <v>NO</v>
      </c>
      <c r="AC685" s="30" t="str">
        <f>IF(SUM('Sales by Agent'!AA685:AC685)&gt;0,"YES","NO")</f>
        <v>NO</v>
      </c>
      <c r="AD685" s="30" t="str">
        <f>IF(SUM('Sales by Agent'!AB685:AD685)&gt;0,"YES","NO")</f>
        <v>YES</v>
      </c>
      <c r="AE685" s="30" t="str">
        <f>IF(SUM('Sales by Agent'!AC685:AE685)&gt;0,"YES","NO")</f>
        <v>YES</v>
      </c>
      <c r="AF685" s="30" t="str">
        <f>IF(SUM('Sales by Agent'!AD685:AF685)&gt;0,"YES","NO")</f>
        <v>YES</v>
      </c>
      <c r="AG685" s="30" t="str">
        <f>IF(SUM('Sales by Agent'!AE685:AG685)&gt;0,"YES","NO")</f>
        <v>YES</v>
      </c>
      <c r="AH685" s="30" t="str">
        <f>IF(SUM('Sales by Agent'!AF685:AH685)&gt;0,"YES","NO")</f>
        <v>YES</v>
      </c>
      <c r="AI685" s="30" t="str">
        <f>IF(SUM('Sales by Agent'!AG685:AI685)&gt;0,"YES","NO")</f>
        <v>YES</v>
      </c>
      <c r="AJ685" s="30" t="str">
        <f>IF(SUM('Sales by Agent'!AH685:AJ685)&gt;0,"YES","NO")</f>
        <v>YES</v>
      </c>
      <c r="AK685" s="30" t="str">
        <f>IF(SUM('Sales by Agent'!AI685:AK685)&gt;0,"YES","NO")</f>
        <v>YES</v>
      </c>
      <c r="AL685" s="30" t="str">
        <f>IF(SUM('Sales by Agent'!AJ685:AL685)&gt;0,"YES","NO")</f>
        <v>YES</v>
      </c>
      <c r="AM685" s="30" t="str">
        <f>IF(SUM('Sales by Agent'!AK685:AM685)&gt;0,"YES","NO")</f>
        <v>YES</v>
      </c>
      <c r="AN685" s="30" t="str">
        <f>IF(SUM('Sales by Agent'!AL685:AN685)&gt;0,"YES","NO")</f>
        <v>YES</v>
      </c>
      <c r="AO685" s="30" t="str">
        <f>IF(SUM('Sales by Agent'!AM685:AO685)&gt;0,"YES","NO")</f>
        <v>YES</v>
      </c>
      <c r="AP685" s="30" t="str">
        <f>IF(SUM('Sales by Agent'!AN685:AP685)&gt;0,"YES","NO")</f>
        <v>YES</v>
      </c>
      <c r="AQ685" s="30" t="str">
        <f>IF(SUM('Sales by Agent'!AO685:AQ685)&gt;0,"YES","NO")</f>
        <v>YES</v>
      </c>
      <c r="AR685" s="30" t="str">
        <f>IF(SUM('Sales by Agent'!AP685:AR685)&gt;0,"YES","NO")</f>
        <v>YES</v>
      </c>
      <c r="AS685" s="30" t="str">
        <f>IF(SUM('Sales by Agent'!AQ685:AS685)&gt;0,"YES","NO")</f>
        <v>YES</v>
      </c>
      <c r="AT685" s="30" t="str">
        <f>IF(SUM('Sales by Agent'!AR685:AT685)&gt;0,"YES","NO")</f>
        <v>YES</v>
      </c>
      <c r="AU685" s="30" t="str">
        <f>IF(SUM('Sales by Agent'!AS685:AU685)&gt;0,"YES","NO")</f>
        <v>YES</v>
      </c>
      <c r="AV685" s="30" t="str">
        <f>IF(SUM('Sales by Agent'!AT685:AV685)&gt;0,"YES","NO")</f>
        <v>YES</v>
      </c>
      <c r="AW685" s="87"/>
      <c r="AX685" t="str">
        <f t="shared" si="112"/>
        <v>NO</v>
      </c>
      <c r="AY685" t="str">
        <f t="shared" si="113"/>
        <v>NO</v>
      </c>
      <c r="AZ685" t="str">
        <f t="shared" si="114"/>
        <v>NO</v>
      </c>
      <c r="BA685" t="str">
        <f t="shared" si="115"/>
        <v>NO</v>
      </c>
      <c r="BB685" t="str">
        <f t="shared" si="116"/>
        <v>NO</v>
      </c>
      <c r="BC685" t="str">
        <f t="shared" si="117"/>
        <v>NO</v>
      </c>
      <c r="BD685" t="str">
        <f t="shared" si="118"/>
        <v>NO</v>
      </c>
      <c r="BE685" t="str">
        <f t="shared" si="119"/>
        <v>NO</v>
      </c>
      <c r="BF685" t="str">
        <f t="shared" si="120"/>
        <v>NO</v>
      </c>
      <c r="BG685" t="str">
        <f t="shared" si="121"/>
        <v>NO</v>
      </c>
      <c r="BH685" t="str">
        <f t="shared" si="111"/>
        <v>NO</v>
      </c>
    </row>
    <row r="686" spans="1:60">
      <c r="A686" s="564" t="s">
        <v>884</v>
      </c>
      <c r="B686" s="564" t="s">
        <v>2980</v>
      </c>
      <c r="C686" s="564" t="s">
        <v>775</v>
      </c>
      <c r="D686" s="564" t="s">
        <v>956</v>
      </c>
      <c r="E686" s="564" t="s">
        <v>1005</v>
      </c>
      <c r="F686" s="565">
        <v>671260</v>
      </c>
      <c r="G686" s="87"/>
      <c r="H686" s="30"/>
      <c r="I686" s="30" t="str">
        <f>IF(SUM('Sales by Agent'!G686:I686)&gt;0,"YES","NO")</f>
        <v>NO</v>
      </c>
      <c r="J686" s="30" t="str">
        <f>IF(SUM('Sales by Agent'!H686:J686)&gt;0,"YES","NO")</f>
        <v>NO</v>
      </c>
      <c r="K686" s="30" t="str">
        <f>IF(SUM('Sales by Agent'!I686:K686)&gt;0,"YES","NO")</f>
        <v>NO</v>
      </c>
      <c r="L686" s="30" t="str">
        <f>IF(SUM('Sales by Agent'!J686:L686)&gt;0,"YES","NO")</f>
        <v>NO</v>
      </c>
      <c r="M686" s="30" t="str">
        <f>IF(SUM('Sales by Agent'!K686:M686)&gt;0,"YES","NO")</f>
        <v>NO</v>
      </c>
      <c r="N686" s="30" t="str">
        <f>IF(SUM('Sales by Agent'!L686:N686)&gt;0,"YES","NO")</f>
        <v>NO</v>
      </c>
      <c r="O686" s="30" t="str">
        <f>IF(SUM('Sales by Agent'!M686:O686)&gt;0,"YES","NO")</f>
        <v>NO</v>
      </c>
      <c r="P686" s="30" t="str">
        <f>IF(SUM('Sales by Agent'!N686:P686)&gt;0,"YES","NO")</f>
        <v>NO</v>
      </c>
      <c r="Q686" s="30" t="str">
        <f>IF(SUM('Sales by Agent'!O686:Q686)&gt;0,"YES","NO")</f>
        <v>NO</v>
      </c>
      <c r="R686" s="30" t="str">
        <f>IF(SUM('Sales by Agent'!P686:R686)&gt;0,"YES","NO")</f>
        <v>NO</v>
      </c>
      <c r="S686" s="30" t="str">
        <f>IF(SUM('Sales by Agent'!Q686:S686)&gt;0,"YES","NO")</f>
        <v>NO</v>
      </c>
      <c r="T686" s="30" t="str">
        <f>IF(SUM('Sales by Agent'!R686:T686)&gt;0,"YES","NO")</f>
        <v>NO</v>
      </c>
      <c r="U686" s="30" t="str">
        <f>IF(SUM('Sales by Agent'!S686:U686)&gt;0,"YES","NO")</f>
        <v>NO</v>
      </c>
      <c r="V686" s="30" t="str">
        <f>IF(SUM('Sales by Agent'!T686:V686)&gt;0,"YES","NO")</f>
        <v>NO</v>
      </c>
      <c r="W686" s="30" t="str">
        <f>IF(SUM('Sales by Agent'!U686:W686)&gt;0,"YES","NO")</f>
        <v>NO</v>
      </c>
      <c r="X686" s="30" t="str">
        <f>IF(SUM('Sales by Agent'!V686:X686)&gt;0,"YES","NO")</f>
        <v>NO</v>
      </c>
      <c r="Y686" s="30" t="str">
        <f>IF(SUM('Sales by Agent'!W686:Y686)&gt;0,"YES","NO")</f>
        <v>NO</v>
      </c>
      <c r="Z686" s="30" t="str">
        <f>IF(SUM('Sales by Agent'!X686:Z686)&gt;0,"YES","NO")</f>
        <v>NO</v>
      </c>
      <c r="AA686" s="30" t="str">
        <f>IF(SUM('Sales by Agent'!Y686:AA686)&gt;0,"YES","NO")</f>
        <v>NO</v>
      </c>
      <c r="AB686" s="30" t="str">
        <f>IF(SUM('Sales by Agent'!Z686:AB686)&gt;0,"YES","NO")</f>
        <v>NO</v>
      </c>
      <c r="AC686" s="30" t="str">
        <f>IF(SUM('Sales by Agent'!AA686:AC686)&gt;0,"YES","NO")</f>
        <v>NO</v>
      </c>
      <c r="AD686" s="30" t="str">
        <f>IF(SUM('Sales by Agent'!AB686:AD686)&gt;0,"YES","NO")</f>
        <v>YES</v>
      </c>
      <c r="AE686" s="30" t="str">
        <f>IF(SUM('Sales by Agent'!AC686:AE686)&gt;0,"YES","NO")</f>
        <v>YES</v>
      </c>
      <c r="AF686" s="30" t="str">
        <f>IF(SUM('Sales by Agent'!AD686:AF686)&gt;0,"YES","NO")</f>
        <v>YES</v>
      </c>
      <c r="AG686" s="30" t="str">
        <f>IF(SUM('Sales by Agent'!AE686:AG686)&gt;0,"YES","NO")</f>
        <v>YES</v>
      </c>
      <c r="AH686" s="30" t="str">
        <f>IF(SUM('Sales by Agent'!AF686:AH686)&gt;0,"YES","NO")</f>
        <v>YES</v>
      </c>
      <c r="AI686" s="30" t="str">
        <f>IF(SUM('Sales by Agent'!AG686:AI686)&gt;0,"YES","NO")</f>
        <v>YES</v>
      </c>
      <c r="AJ686" s="30" t="str">
        <f>IF(SUM('Sales by Agent'!AH686:AJ686)&gt;0,"YES","NO")</f>
        <v>YES</v>
      </c>
      <c r="AK686" s="30" t="str">
        <f>IF(SUM('Sales by Agent'!AI686:AK686)&gt;0,"YES","NO")</f>
        <v>YES</v>
      </c>
      <c r="AL686" s="30" t="str">
        <f>IF(SUM('Sales by Agent'!AJ686:AL686)&gt;0,"YES","NO")</f>
        <v>YES</v>
      </c>
      <c r="AM686" s="30" t="str">
        <f>IF(SUM('Sales by Agent'!AK686:AM686)&gt;0,"YES","NO")</f>
        <v>YES</v>
      </c>
      <c r="AN686" s="30" t="str">
        <f>IF(SUM('Sales by Agent'!AL686:AN686)&gt;0,"YES","NO")</f>
        <v>YES</v>
      </c>
      <c r="AO686" s="30" t="str">
        <f>IF(SUM('Sales by Agent'!AM686:AO686)&gt;0,"YES","NO")</f>
        <v>YES</v>
      </c>
      <c r="AP686" s="30" t="str">
        <f>IF(SUM('Sales by Agent'!AN686:AP686)&gt;0,"YES","NO")</f>
        <v>YES</v>
      </c>
      <c r="AQ686" s="30" t="str">
        <f>IF(SUM('Sales by Agent'!AO686:AQ686)&gt;0,"YES","NO")</f>
        <v>YES</v>
      </c>
      <c r="AR686" s="30" t="str">
        <f>IF(SUM('Sales by Agent'!AP686:AR686)&gt;0,"YES","NO")</f>
        <v>YES</v>
      </c>
      <c r="AS686" s="30" t="str">
        <f>IF(SUM('Sales by Agent'!AQ686:AS686)&gt;0,"YES","NO")</f>
        <v>YES</v>
      </c>
      <c r="AT686" s="30" t="str">
        <f>IF(SUM('Sales by Agent'!AR686:AT686)&gt;0,"YES","NO")</f>
        <v>YES</v>
      </c>
      <c r="AU686" s="30" t="str">
        <f>IF(SUM('Sales by Agent'!AS686:AU686)&gt;0,"YES","NO")</f>
        <v>YES</v>
      </c>
      <c r="AV686" s="30" t="str">
        <f>IF(SUM('Sales by Agent'!AT686:AV686)&gt;0,"YES","NO")</f>
        <v>YES</v>
      </c>
      <c r="AW686" s="87"/>
      <c r="AX686" t="str">
        <f t="shared" si="112"/>
        <v>NO</v>
      </c>
      <c r="AY686" t="str">
        <f t="shared" si="113"/>
        <v>NO</v>
      </c>
      <c r="AZ686" t="str">
        <f t="shared" si="114"/>
        <v>NO</v>
      </c>
      <c r="BA686" t="str">
        <f t="shared" si="115"/>
        <v>NO</v>
      </c>
      <c r="BB686" t="str">
        <f t="shared" si="116"/>
        <v>NO</v>
      </c>
      <c r="BC686" t="str">
        <f t="shared" si="117"/>
        <v>NO</v>
      </c>
      <c r="BD686" t="str">
        <f t="shared" si="118"/>
        <v>NO</v>
      </c>
      <c r="BE686" t="str">
        <f t="shared" si="119"/>
        <v>NO</v>
      </c>
      <c r="BF686" t="str">
        <f t="shared" si="120"/>
        <v>NO</v>
      </c>
      <c r="BG686" t="str">
        <f t="shared" si="121"/>
        <v>NO</v>
      </c>
      <c r="BH686" t="str">
        <f t="shared" si="111"/>
        <v>NO</v>
      </c>
    </row>
    <row r="687" spans="1:60">
      <c r="A687" s="564" t="s">
        <v>847</v>
      </c>
      <c r="B687" s="564" t="s">
        <v>2981</v>
      </c>
      <c r="C687" s="564" t="s">
        <v>775</v>
      </c>
      <c r="D687" s="564" t="s">
        <v>956</v>
      </c>
      <c r="E687" s="564" t="s">
        <v>1005</v>
      </c>
      <c r="F687" s="565">
        <v>314510</v>
      </c>
      <c r="G687" s="88"/>
      <c r="H687" s="88"/>
      <c r="I687" s="30" t="str">
        <f>IF(SUM('Sales by Agent'!G687:I687)&gt;0,"YES","NO")</f>
        <v>NO</v>
      </c>
      <c r="J687" s="30" t="str">
        <f>IF(SUM('Sales by Agent'!H687:J687)&gt;0,"YES","NO")</f>
        <v>NO</v>
      </c>
      <c r="K687" s="30" t="str">
        <f>IF(SUM('Sales by Agent'!I687:K687)&gt;0,"YES","NO")</f>
        <v>NO</v>
      </c>
      <c r="L687" s="30" t="str">
        <f>IF(SUM('Sales by Agent'!J687:L687)&gt;0,"YES","NO")</f>
        <v>NO</v>
      </c>
      <c r="M687" s="30" t="str">
        <f>IF(SUM('Sales by Agent'!K687:M687)&gt;0,"YES","NO")</f>
        <v>NO</v>
      </c>
      <c r="N687" s="30" t="str">
        <f>IF(SUM('Sales by Agent'!L687:N687)&gt;0,"YES","NO")</f>
        <v>NO</v>
      </c>
      <c r="O687" s="30" t="str">
        <f>IF(SUM('Sales by Agent'!M687:O687)&gt;0,"YES","NO")</f>
        <v>NO</v>
      </c>
      <c r="P687" s="30" t="str">
        <f>IF(SUM('Sales by Agent'!N687:P687)&gt;0,"YES","NO")</f>
        <v>NO</v>
      </c>
      <c r="Q687" s="30" t="str">
        <f>IF(SUM('Sales by Agent'!O687:Q687)&gt;0,"YES","NO")</f>
        <v>NO</v>
      </c>
      <c r="R687" s="30" t="str">
        <f>IF(SUM('Sales by Agent'!P687:R687)&gt;0,"YES","NO")</f>
        <v>NO</v>
      </c>
      <c r="S687" s="30" t="str">
        <f>IF(SUM('Sales by Agent'!Q687:S687)&gt;0,"YES","NO")</f>
        <v>NO</v>
      </c>
      <c r="T687" s="30" t="str">
        <f>IF(SUM('Sales by Agent'!R687:T687)&gt;0,"YES","NO")</f>
        <v>NO</v>
      </c>
      <c r="U687" s="30" t="str">
        <f>IF(SUM('Sales by Agent'!S687:U687)&gt;0,"YES","NO")</f>
        <v>NO</v>
      </c>
      <c r="V687" s="30" t="str">
        <f>IF(SUM('Sales by Agent'!T687:V687)&gt;0,"YES","NO")</f>
        <v>NO</v>
      </c>
      <c r="W687" s="30" t="str">
        <f>IF(SUM('Sales by Agent'!U687:W687)&gt;0,"YES","NO")</f>
        <v>NO</v>
      </c>
      <c r="X687" s="30" t="str">
        <f>IF(SUM('Sales by Agent'!V687:X687)&gt;0,"YES","NO")</f>
        <v>NO</v>
      </c>
      <c r="Y687" s="30" t="str">
        <f>IF(SUM('Sales by Agent'!W687:Y687)&gt;0,"YES","NO")</f>
        <v>NO</v>
      </c>
      <c r="Z687" s="30" t="str">
        <f>IF(SUM('Sales by Agent'!X687:Z687)&gt;0,"YES","NO")</f>
        <v>NO</v>
      </c>
      <c r="AA687" s="30" t="str">
        <f>IF(SUM('Sales by Agent'!Y687:AA687)&gt;0,"YES","NO")</f>
        <v>NO</v>
      </c>
      <c r="AB687" s="30" t="str">
        <f>IF(SUM('Sales by Agent'!Z687:AB687)&gt;0,"YES","NO")</f>
        <v>NO</v>
      </c>
      <c r="AC687" s="30" t="str">
        <f>IF(SUM('Sales by Agent'!AA687:AC687)&gt;0,"YES","NO")</f>
        <v>NO</v>
      </c>
      <c r="AD687" s="30" t="str">
        <f>IF(SUM('Sales by Agent'!AB687:AD687)&gt;0,"YES","NO")</f>
        <v>NO</v>
      </c>
      <c r="AE687" s="30" t="str">
        <f>IF(SUM('Sales by Agent'!AC687:AE687)&gt;0,"YES","NO")</f>
        <v>YES</v>
      </c>
      <c r="AF687" s="30" t="str">
        <f>IF(SUM('Sales by Agent'!AD687:AF687)&gt;0,"YES","NO")</f>
        <v>YES</v>
      </c>
      <c r="AG687" s="30" t="str">
        <f>IF(SUM('Sales by Agent'!AE687:AG687)&gt;0,"YES","NO")</f>
        <v>YES</v>
      </c>
      <c r="AH687" s="30" t="str">
        <f>IF(SUM('Sales by Agent'!AF687:AH687)&gt;0,"YES","NO")</f>
        <v>YES</v>
      </c>
      <c r="AI687" s="30" t="str">
        <f>IF(SUM('Sales by Agent'!AG687:AI687)&gt;0,"YES","NO")</f>
        <v>YES</v>
      </c>
      <c r="AJ687" s="30" t="str">
        <f>IF(SUM('Sales by Agent'!AH687:AJ687)&gt;0,"YES","NO")</f>
        <v>YES</v>
      </c>
      <c r="AK687" s="30" t="str">
        <f>IF(SUM('Sales by Agent'!AI687:AK687)&gt;0,"YES","NO")</f>
        <v>YES</v>
      </c>
      <c r="AL687" s="30" t="str">
        <f>IF(SUM('Sales by Agent'!AJ687:AL687)&gt;0,"YES","NO")</f>
        <v>YES</v>
      </c>
      <c r="AM687" s="30" t="str">
        <f>IF(SUM('Sales by Agent'!AK687:AM687)&gt;0,"YES","NO")</f>
        <v>YES</v>
      </c>
      <c r="AN687" s="30" t="str">
        <f>IF(SUM('Sales by Agent'!AL687:AN687)&gt;0,"YES","NO")</f>
        <v>YES</v>
      </c>
      <c r="AO687" s="30" t="str">
        <f>IF(SUM('Sales by Agent'!AM687:AO687)&gt;0,"YES","NO")</f>
        <v>NO</v>
      </c>
      <c r="AP687" s="30" t="str">
        <f>IF(SUM('Sales by Agent'!AN687:AP687)&gt;0,"YES","NO")</f>
        <v>NO</v>
      </c>
      <c r="AQ687" s="30" t="str">
        <f>IF(SUM('Sales by Agent'!AO687:AQ687)&gt;0,"YES","NO")</f>
        <v>NO</v>
      </c>
      <c r="AR687" s="30" t="str">
        <f>IF(SUM('Sales by Agent'!AP687:AR687)&gt;0,"YES","NO")</f>
        <v>YES</v>
      </c>
      <c r="AS687" s="30" t="str">
        <f>IF(SUM('Sales by Agent'!AQ687:AS687)&gt;0,"YES","NO")</f>
        <v>YES</v>
      </c>
      <c r="AT687" s="30" t="str">
        <f>IF(SUM('Sales by Agent'!AR687:AT687)&gt;0,"YES","NO")</f>
        <v>YES</v>
      </c>
      <c r="AU687" s="30" t="str">
        <f>IF(SUM('Sales by Agent'!AS687:AU687)&gt;0,"YES","NO")</f>
        <v>NO</v>
      </c>
      <c r="AV687" s="30" t="str">
        <f>IF(SUM('Sales by Agent'!AT687:AV687)&gt;0,"YES","NO")</f>
        <v>NO</v>
      </c>
      <c r="AW687" s="87"/>
      <c r="AX687" t="str">
        <f t="shared" si="112"/>
        <v>NO</v>
      </c>
      <c r="AY687" t="str">
        <f t="shared" si="113"/>
        <v>NO</v>
      </c>
      <c r="AZ687" t="str">
        <f t="shared" si="114"/>
        <v>NO</v>
      </c>
      <c r="BA687" t="str">
        <f t="shared" si="115"/>
        <v>NO</v>
      </c>
      <c r="BB687" t="str">
        <f t="shared" si="116"/>
        <v>NO</v>
      </c>
      <c r="BC687" t="str">
        <f t="shared" si="117"/>
        <v>NO</v>
      </c>
      <c r="BD687" t="str">
        <f t="shared" si="118"/>
        <v>NO</v>
      </c>
      <c r="BE687" t="str">
        <f t="shared" si="119"/>
        <v>NO</v>
      </c>
      <c r="BF687" t="str">
        <f t="shared" si="120"/>
        <v>NO</v>
      </c>
      <c r="BG687" t="str">
        <f t="shared" si="121"/>
        <v>NO</v>
      </c>
      <c r="BH687" t="str">
        <f t="shared" si="111"/>
        <v>NEW INACTIVE</v>
      </c>
    </row>
    <row r="688" spans="1:60">
      <c r="A688" s="564" t="s">
        <v>793</v>
      </c>
      <c r="B688" s="564" t="s">
        <v>2982</v>
      </c>
      <c r="C688" s="564" t="s">
        <v>775</v>
      </c>
      <c r="D688" s="564" t="s">
        <v>956</v>
      </c>
      <c r="E688" s="564" t="s">
        <v>1005</v>
      </c>
      <c r="F688" s="565">
        <v>3528500</v>
      </c>
      <c r="G688" s="88"/>
      <c r="H688" s="88"/>
      <c r="I688" s="30" t="str">
        <f>IF(SUM('Sales by Agent'!G688:I688)&gt;0,"YES","NO")</f>
        <v>NO</v>
      </c>
      <c r="J688" s="30" t="str">
        <f>IF(SUM('Sales by Agent'!H688:J688)&gt;0,"YES","NO")</f>
        <v>NO</v>
      </c>
      <c r="K688" s="30" t="str">
        <f>IF(SUM('Sales by Agent'!I688:K688)&gt;0,"YES","NO")</f>
        <v>NO</v>
      </c>
      <c r="L688" s="30" t="str">
        <f>IF(SUM('Sales by Agent'!J688:L688)&gt;0,"YES","NO")</f>
        <v>NO</v>
      </c>
      <c r="M688" s="30" t="str">
        <f>IF(SUM('Sales by Agent'!K688:M688)&gt;0,"YES","NO")</f>
        <v>NO</v>
      </c>
      <c r="N688" s="30" t="str">
        <f>IF(SUM('Sales by Agent'!L688:N688)&gt;0,"YES","NO")</f>
        <v>NO</v>
      </c>
      <c r="O688" s="30" t="str">
        <f>IF(SUM('Sales by Agent'!M688:O688)&gt;0,"YES","NO")</f>
        <v>NO</v>
      </c>
      <c r="P688" s="30" t="str">
        <f>IF(SUM('Sales by Agent'!N688:P688)&gt;0,"YES","NO")</f>
        <v>NO</v>
      </c>
      <c r="Q688" s="30" t="str">
        <f>IF(SUM('Sales by Agent'!O688:Q688)&gt;0,"YES","NO")</f>
        <v>NO</v>
      </c>
      <c r="R688" s="30" t="str">
        <f>IF(SUM('Sales by Agent'!P688:R688)&gt;0,"YES","NO")</f>
        <v>NO</v>
      </c>
      <c r="S688" s="30" t="str">
        <f>IF(SUM('Sales by Agent'!Q688:S688)&gt;0,"YES","NO")</f>
        <v>NO</v>
      </c>
      <c r="T688" s="30" t="str">
        <f>IF(SUM('Sales by Agent'!R688:T688)&gt;0,"YES","NO")</f>
        <v>NO</v>
      </c>
      <c r="U688" s="30" t="str">
        <f>IF(SUM('Sales by Agent'!S688:U688)&gt;0,"YES","NO")</f>
        <v>NO</v>
      </c>
      <c r="V688" s="30" t="str">
        <f>IF(SUM('Sales by Agent'!T688:V688)&gt;0,"YES","NO")</f>
        <v>NO</v>
      </c>
      <c r="W688" s="30" t="str">
        <f>IF(SUM('Sales by Agent'!U688:W688)&gt;0,"YES","NO")</f>
        <v>NO</v>
      </c>
      <c r="X688" s="30" t="str">
        <f>IF(SUM('Sales by Agent'!V688:X688)&gt;0,"YES","NO")</f>
        <v>NO</v>
      </c>
      <c r="Y688" s="30" t="str">
        <f>IF(SUM('Sales by Agent'!W688:Y688)&gt;0,"YES","NO")</f>
        <v>NO</v>
      </c>
      <c r="Z688" s="30" t="str">
        <f>IF(SUM('Sales by Agent'!X688:Z688)&gt;0,"YES","NO")</f>
        <v>NO</v>
      </c>
      <c r="AA688" s="30" t="str">
        <f>IF(SUM('Sales by Agent'!Y688:AA688)&gt;0,"YES","NO")</f>
        <v>NO</v>
      </c>
      <c r="AB688" s="30" t="str">
        <f>IF(SUM('Sales by Agent'!Z688:AB688)&gt;0,"YES","NO")</f>
        <v>NO</v>
      </c>
      <c r="AC688" s="30" t="str">
        <f>IF(SUM('Sales by Agent'!AA688:AC688)&gt;0,"YES","NO")</f>
        <v>NO</v>
      </c>
      <c r="AD688" s="30" t="str">
        <f>IF(SUM('Sales by Agent'!AB688:AD688)&gt;0,"YES","NO")</f>
        <v>NO</v>
      </c>
      <c r="AE688" s="30" t="str">
        <f>IF(SUM('Sales by Agent'!AC688:AE688)&gt;0,"YES","NO")</f>
        <v>NO</v>
      </c>
      <c r="AF688" s="30" t="str">
        <f>IF(SUM('Sales by Agent'!AD688:AF688)&gt;0,"YES","NO")</f>
        <v>NO</v>
      </c>
      <c r="AG688" s="30" t="str">
        <f>IF(SUM('Sales by Agent'!AE688:AG688)&gt;0,"YES","NO")</f>
        <v>YES</v>
      </c>
      <c r="AH688" s="30" t="str">
        <f>IF(SUM('Sales by Agent'!AF688:AH688)&gt;0,"YES","NO")</f>
        <v>YES</v>
      </c>
      <c r="AI688" s="30" t="str">
        <f>IF(SUM('Sales by Agent'!AG688:AI688)&gt;0,"YES","NO")</f>
        <v>YES</v>
      </c>
      <c r="AJ688" s="30" t="str">
        <f>IF(SUM('Sales by Agent'!AH688:AJ688)&gt;0,"YES","NO")</f>
        <v>YES</v>
      </c>
      <c r="AK688" s="30" t="str">
        <f>IF(SUM('Sales by Agent'!AI688:AK688)&gt;0,"YES","NO")</f>
        <v>YES</v>
      </c>
      <c r="AL688" s="30" t="str">
        <f>IF(SUM('Sales by Agent'!AJ688:AL688)&gt;0,"YES","NO")</f>
        <v>YES</v>
      </c>
      <c r="AM688" s="30" t="str">
        <f>IF(SUM('Sales by Agent'!AK688:AM688)&gt;0,"YES","NO")</f>
        <v>YES</v>
      </c>
      <c r="AN688" s="30" t="str">
        <f>IF(SUM('Sales by Agent'!AL688:AN688)&gt;0,"YES","NO")</f>
        <v>YES</v>
      </c>
      <c r="AO688" s="30" t="str">
        <f>IF(SUM('Sales by Agent'!AM688:AO688)&gt;0,"YES","NO")</f>
        <v>YES</v>
      </c>
      <c r="AP688" s="30" t="str">
        <f>IF(SUM('Sales by Agent'!AN688:AP688)&gt;0,"YES","NO")</f>
        <v>YES</v>
      </c>
      <c r="AQ688" s="30" t="str">
        <f>IF(SUM('Sales by Agent'!AO688:AQ688)&gt;0,"YES","NO")</f>
        <v>YES</v>
      </c>
      <c r="AR688" s="30" t="str">
        <f>IF(SUM('Sales by Agent'!AP688:AR688)&gt;0,"YES","NO")</f>
        <v>YES</v>
      </c>
      <c r="AS688" s="30" t="str">
        <f>IF(SUM('Sales by Agent'!AQ688:AS688)&gt;0,"YES","NO")</f>
        <v>YES</v>
      </c>
      <c r="AT688" s="30" t="str">
        <f>IF(SUM('Sales by Agent'!AR688:AT688)&gt;0,"YES","NO")</f>
        <v>YES</v>
      </c>
      <c r="AU688" s="30" t="str">
        <f>IF(SUM('Sales by Agent'!AS688:AU688)&gt;0,"YES","NO")</f>
        <v>YES</v>
      </c>
      <c r="AV688" s="30" t="str">
        <f>IF(SUM('Sales by Agent'!AT688:AV688)&gt;0,"YES","NO")</f>
        <v>YES</v>
      </c>
      <c r="AW688" s="87"/>
      <c r="AX688" t="str">
        <f t="shared" si="112"/>
        <v>NO</v>
      </c>
      <c r="AY688" t="str">
        <f t="shared" si="113"/>
        <v>NO</v>
      </c>
      <c r="AZ688" t="str">
        <f t="shared" si="114"/>
        <v>NO</v>
      </c>
      <c r="BA688" t="str">
        <f t="shared" si="115"/>
        <v>NO</v>
      </c>
      <c r="BB688" t="str">
        <f t="shared" si="116"/>
        <v>NO</v>
      </c>
      <c r="BC688" t="str">
        <f t="shared" si="117"/>
        <v>NO</v>
      </c>
      <c r="BD688" t="str">
        <f t="shared" si="118"/>
        <v>NO</v>
      </c>
      <c r="BE688" t="str">
        <f t="shared" si="119"/>
        <v>NO</v>
      </c>
      <c r="BF688" t="str">
        <f t="shared" si="120"/>
        <v>NO</v>
      </c>
      <c r="BG688" t="str">
        <f t="shared" si="121"/>
        <v>NO</v>
      </c>
      <c r="BH688" t="str">
        <f t="shared" si="111"/>
        <v>NO</v>
      </c>
    </row>
    <row r="689" spans="1:60">
      <c r="A689" s="564" t="s">
        <v>911</v>
      </c>
      <c r="B689" s="564" t="s">
        <v>2983</v>
      </c>
      <c r="C689" s="564" t="s">
        <v>775</v>
      </c>
      <c r="D689" s="564" t="s">
        <v>956</v>
      </c>
      <c r="E689" s="564" t="s">
        <v>1005</v>
      </c>
      <c r="F689" s="565">
        <v>264450</v>
      </c>
      <c r="G689" s="88"/>
      <c r="H689" s="88"/>
      <c r="I689" s="30" t="str">
        <f>IF(SUM('Sales by Agent'!G689:I689)&gt;0,"YES","NO")</f>
        <v>NO</v>
      </c>
      <c r="J689" s="30" t="str">
        <f>IF(SUM('Sales by Agent'!H689:J689)&gt;0,"YES","NO")</f>
        <v>NO</v>
      </c>
      <c r="K689" s="30" t="str">
        <f>IF(SUM('Sales by Agent'!I689:K689)&gt;0,"YES","NO")</f>
        <v>NO</v>
      </c>
      <c r="L689" s="30" t="str">
        <f>IF(SUM('Sales by Agent'!J689:L689)&gt;0,"YES","NO")</f>
        <v>NO</v>
      </c>
      <c r="M689" s="30" t="str">
        <f>IF(SUM('Sales by Agent'!K689:M689)&gt;0,"YES","NO")</f>
        <v>NO</v>
      </c>
      <c r="N689" s="30" t="str">
        <f>IF(SUM('Sales by Agent'!L689:N689)&gt;0,"YES","NO")</f>
        <v>NO</v>
      </c>
      <c r="O689" s="30" t="str">
        <f>IF(SUM('Sales by Agent'!M689:O689)&gt;0,"YES","NO")</f>
        <v>NO</v>
      </c>
      <c r="P689" s="30" t="str">
        <f>IF(SUM('Sales by Agent'!N689:P689)&gt;0,"YES","NO")</f>
        <v>NO</v>
      </c>
      <c r="Q689" s="30" t="str">
        <f>IF(SUM('Sales by Agent'!O689:Q689)&gt;0,"YES","NO")</f>
        <v>NO</v>
      </c>
      <c r="R689" s="30" t="str">
        <f>IF(SUM('Sales by Agent'!P689:R689)&gt;0,"YES","NO")</f>
        <v>NO</v>
      </c>
      <c r="S689" s="30" t="str">
        <f>IF(SUM('Sales by Agent'!Q689:S689)&gt;0,"YES","NO")</f>
        <v>NO</v>
      </c>
      <c r="T689" s="30" t="str">
        <f>IF(SUM('Sales by Agent'!R689:T689)&gt;0,"YES","NO")</f>
        <v>NO</v>
      </c>
      <c r="U689" s="30" t="str">
        <f>IF(SUM('Sales by Agent'!S689:U689)&gt;0,"YES","NO")</f>
        <v>NO</v>
      </c>
      <c r="V689" s="30" t="str">
        <f>IF(SUM('Sales by Agent'!T689:V689)&gt;0,"YES","NO")</f>
        <v>NO</v>
      </c>
      <c r="W689" s="30" t="str">
        <f>IF(SUM('Sales by Agent'!U689:W689)&gt;0,"YES","NO")</f>
        <v>NO</v>
      </c>
      <c r="X689" s="30" t="str">
        <f>IF(SUM('Sales by Agent'!V689:X689)&gt;0,"YES","NO")</f>
        <v>NO</v>
      </c>
      <c r="Y689" s="30" t="str">
        <f>IF(SUM('Sales by Agent'!W689:Y689)&gt;0,"YES","NO")</f>
        <v>NO</v>
      </c>
      <c r="Z689" s="30" t="str">
        <f>IF(SUM('Sales by Agent'!X689:Z689)&gt;0,"YES","NO")</f>
        <v>NO</v>
      </c>
      <c r="AA689" s="30" t="str">
        <f>IF(SUM('Sales by Agent'!Y689:AA689)&gt;0,"YES","NO")</f>
        <v>NO</v>
      </c>
      <c r="AB689" s="30" t="str">
        <f>IF(SUM('Sales by Agent'!Z689:AB689)&gt;0,"YES","NO")</f>
        <v>NO</v>
      </c>
      <c r="AC689" s="30" t="str">
        <f>IF(SUM('Sales by Agent'!AA689:AC689)&gt;0,"YES","NO")</f>
        <v>NO</v>
      </c>
      <c r="AD689" s="30" t="str">
        <f>IF(SUM('Sales by Agent'!AB689:AD689)&gt;0,"YES","NO")</f>
        <v>NO</v>
      </c>
      <c r="AE689" s="30" t="str">
        <f>IF(SUM('Sales by Agent'!AC689:AE689)&gt;0,"YES","NO")</f>
        <v>NO</v>
      </c>
      <c r="AF689" s="30" t="str">
        <f>IF(SUM('Sales by Agent'!AD689:AF689)&gt;0,"YES","NO")</f>
        <v>NO</v>
      </c>
      <c r="AG689" s="30" t="str">
        <f>IF(SUM('Sales by Agent'!AE689:AG689)&gt;0,"YES","NO")</f>
        <v>YES</v>
      </c>
      <c r="AH689" s="30" t="str">
        <f>IF(SUM('Sales by Agent'!AF689:AH689)&gt;0,"YES","NO")</f>
        <v>YES</v>
      </c>
      <c r="AI689" s="30" t="str">
        <f>IF(SUM('Sales by Agent'!AG689:AI689)&gt;0,"YES","NO")</f>
        <v>YES</v>
      </c>
      <c r="AJ689" s="30" t="str">
        <f>IF(SUM('Sales by Agent'!AH689:AJ689)&gt;0,"YES","NO")</f>
        <v>YES</v>
      </c>
      <c r="AK689" s="30" t="str">
        <f>IF(SUM('Sales by Agent'!AI689:AK689)&gt;0,"YES","NO")</f>
        <v>YES</v>
      </c>
      <c r="AL689" s="30" t="str">
        <f>IF(SUM('Sales by Agent'!AJ689:AL689)&gt;0,"YES","NO")</f>
        <v>YES</v>
      </c>
      <c r="AM689" s="30" t="str">
        <f>IF(SUM('Sales by Agent'!AK689:AM689)&gt;0,"YES","NO")</f>
        <v>YES</v>
      </c>
      <c r="AN689" s="30" t="str">
        <f>IF(SUM('Sales by Agent'!AL689:AN689)&gt;0,"YES","NO")</f>
        <v>YES</v>
      </c>
      <c r="AO689" s="30" t="str">
        <f>IF(SUM('Sales by Agent'!AM689:AO689)&gt;0,"YES","NO")</f>
        <v>YES</v>
      </c>
      <c r="AP689" s="30" t="str">
        <f>IF(SUM('Sales by Agent'!AN689:AP689)&gt;0,"YES","NO")</f>
        <v>YES</v>
      </c>
      <c r="AQ689" s="30" t="str">
        <f>IF(SUM('Sales by Agent'!AO689:AQ689)&gt;0,"YES","NO")</f>
        <v>YES</v>
      </c>
      <c r="AR689" s="30" t="str">
        <f>IF(SUM('Sales by Agent'!AP689:AR689)&gt;0,"YES","NO")</f>
        <v>YES</v>
      </c>
      <c r="AS689" s="30" t="str">
        <f>IF(SUM('Sales by Agent'!AQ689:AS689)&gt;0,"YES","NO")</f>
        <v>YES</v>
      </c>
      <c r="AT689" s="30" t="str">
        <f>IF(SUM('Sales by Agent'!AR689:AT689)&gt;0,"YES","NO")</f>
        <v>YES</v>
      </c>
      <c r="AU689" s="30" t="str">
        <f>IF(SUM('Sales by Agent'!AS689:AU689)&gt;0,"YES","NO")</f>
        <v>YES</v>
      </c>
      <c r="AV689" s="30" t="str">
        <f>IF(SUM('Sales by Agent'!AT689:AV689)&gt;0,"YES","NO")</f>
        <v>NO</v>
      </c>
      <c r="AW689" s="87"/>
      <c r="AX689" t="str">
        <f t="shared" si="112"/>
        <v>NO</v>
      </c>
      <c r="AY689" t="str">
        <f t="shared" si="113"/>
        <v>NO</v>
      </c>
      <c r="AZ689" t="str">
        <f t="shared" si="114"/>
        <v>NO</v>
      </c>
      <c r="BA689" t="str">
        <f t="shared" si="115"/>
        <v>NO</v>
      </c>
      <c r="BB689" t="str">
        <f t="shared" si="116"/>
        <v>NO</v>
      </c>
      <c r="BC689" t="str">
        <f t="shared" si="117"/>
        <v>NO</v>
      </c>
      <c r="BD689" t="str">
        <f t="shared" si="118"/>
        <v>NO</v>
      </c>
      <c r="BE689" t="str">
        <f t="shared" si="119"/>
        <v>NO</v>
      </c>
      <c r="BF689" t="str">
        <f t="shared" si="120"/>
        <v>NO</v>
      </c>
      <c r="BG689" t="str">
        <f t="shared" si="121"/>
        <v>NO</v>
      </c>
      <c r="BH689" t="str">
        <f t="shared" si="111"/>
        <v>NO</v>
      </c>
    </row>
    <row r="690" spans="1:60">
      <c r="A690" s="564" t="s">
        <v>860</v>
      </c>
      <c r="B690" s="564" t="s">
        <v>2984</v>
      </c>
      <c r="C690" s="564" t="s">
        <v>775</v>
      </c>
      <c r="D690" s="564" t="s">
        <v>956</v>
      </c>
      <c r="E690" s="564" t="s">
        <v>1005</v>
      </c>
      <c r="F690" s="565">
        <v>956500</v>
      </c>
      <c r="G690" s="31"/>
      <c r="H690" s="31"/>
      <c r="I690" s="30" t="str">
        <f>IF(SUM('Sales by Agent'!G690:I690)&gt;0,"YES","NO")</f>
        <v>NO</v>
      </c>
      <c r="J690" s="30" t="str">
        <f>IF(SUM('Sales by Agent'!H690:J690)&gt;0,"YES","NO")</f>
        <v>NO</v>
      </c>
      <c r="K690" s="30" t="str">
        <f>IF(SUM('Sales by Agent'!I690:K690)&gt;0,"YES","NO")</f>
        <v>NO</v>
      </c>
      <c r="L690" s="30" t="str">
        <f>IF(SUM('Sales by Agent'!J690:L690)&gt;0,"YES","NO")</f>
        <v>NO</v>
      </c>
      <c r="M690" s="30" t="str">
        <f>IF(SUM('Sales by Agent'!K690:M690)&gt;0,"YES","NO")</f>
        <v>NO</v>
      </c>
      <c r="N690" s="30" t="str">
        <f>IF(SUM('Sales by Agent'!L690:N690)&gt;0,"YES","NO")</f>
        <v>NO</v>
      </c>
      <c r="O690" s="30" t="str">
        <f>IF(SUM('Sales by Agent'!M690:O690)&gt;0,"YES","NO")</f>
        <v>NO</v>
      </c>
      <c r="P690" s="30" t="str">
        <f>IF(SUM('Sales by Agent'!N690:P690)&gt;0,"YES","NO")</f>
        <v>NO</v>
      </c>
      <c r="Q690" s="30" t="str">
        <f>IF(SUM('Sales by Agent'!O690:Q690)&gt;0,"YES","NO")</f>
        <v>NO</v>
      </c>
      <c r="R690" s="30" t="str">
        <f>IF(SUM('Sales by Agent'!P690:R690)&gt;0,"YES","NO")</f>
        <v>NO</v>
      </c>
      <c r="S690" s="30" t="str">
        <f>IF(SUM('Sales by Agent'!Q690:S690)&gt;0,"YES","NO")</f>
        <v>NO</v>
      </c>
      <c r="T690" s="30" t="str">
        <f>IF(SUM('Sales by Agent'!R690:T690)&gt;0,"YES","NO")</f>
        <v>NO</v>
      </c>
      <c r="U690" s="30" t="str">
        <f>IF(SUM('Sales by Agent'!S690:U690)&gt;0,"YES","NO")</f>
        <v>NO</v>
      </c>
      <c r="V690" s="30" t="str">
        <f>IF(SUM('Sales by Agent'!T690:V690)&gt;0,"YES","NO")</f>
        <v>NO</v>
      </c>
      <c r="W690" s="30" t="str">
        <f>IF(SUM('Sales by Agent'!U690:W690)&gt;0,"YES","NO")</f>
        <v>NO</v>
      </c>
      <c r="X690" s="30" t="str">
        <f>IF(SUM('Sales by Agent'!V690:X690)&gt;0,"YES","NO")</f>
        <v>NO</v>
      </c>
      <c r="Y690" s="30" t="str">
        <f>IF(SUM('Sales by Agent'!W690:Y690)&gt;0,"YES","NO")</f>
        <v>NO</v>
      </c>
      <c r="Z690" s="30" t="str">
        <f>IF(SUM('Sales by Agent'!X690:Z690)&gt;0,"YES","NO")</f>
        <v>NO</v>
      </c>
      <c r="AA690" s="30" t="str">
        <f>IF(SUM('Sales by Agent'!Y690:AA690)&gt;0,"YES","NO")</f>
        <v>NO</v>
      </c>
      <c r="AB690" s="30" t="str">
        <f>IF(SUM('Sales by Agent'!Z690:AB690)&gt;0,"YES","NO")</f>
        <v>NO</v>
      </c>
      <c r="AC690" s="30" t="str">
        <f>IF(SUM('Sales by Agent'!AA690:AC690)&gt;0,"YES","NO")</f>
        <v>NO</v>
      </c>
      <c r="AD690" s="30" t="str">
        <f>IF(SUM('Sales by Agent'!AB690:AD690)&gt;0,"YES","NO")</f>
        <v>NO</v>
      </c>
      <c r="AE690" s="30" t="str">
        <f>IF(SUM('Sales by Agent'!AC690:AE690)&gt;0,"YES","NO")</f>
        <v>NO</v>
      </c>
      <c r="AF690" s="30" t="str">
        <f>IF(SUM('Sales by Agent'!AD690:AF690)&gt;0,"YES","NO")</f>
        <v>NO</v>
      </c>
      <c r="AG690" s="30" t="str">
        <f>IF(SUM('Sales by Agent'!AE690:AG690)&gt;0,"YES","NO")</f>
        <v>YES</v>
      </c>
      <c r="AH690" s="30" t="str">
        <f>IF(SUM('Sales by Agent'!AF690:AH690)&gt;0,"YES","NO")</f>
        <v>YES</v>
      </c>
      <c r="AI690" s="30" t="str">
        <f>IF(SUM('Sales by Agent'!AG690:AI690)&gt;0,"YES","NO")</f>
        <v>YES</v>
      </c>
      <c r="AJ690" s="30" t="str">
        <f>IF(SUM('Sales by Agent'!AH690:AJ690)&gt;0,"YES","NO")</f>
        <v>NO</v>
      </c>
      <c r="AK690" s="30" t="str">
        <f>IF(SUM('Sales by Agent'!AI690:AK690)&gt;0,"YES","NO")</f>
        <v>NO</v>
      </c>
      <c r="AL690" s="30" t="str">
        <f>IF(SUM('Sales by Agent'!AJ690:AL690)&gt;0,"YES","NO")</f>
        <v>YES</v>
      </c>
      <c r="AM690" s="30" t="str">
        <f>IF(SUM('Sales by Agent'!AK690:AM690)&gt;0,"YES","NO")</f>
        <v>YES</v>
      </c>
      <c r="AN690" s="30" t="str">
        <f>IF(SUM('Sales by Agent'!AL690:AN690)&gt;0,"YES","NO")</f>
        <v>YES</v>
      </c>
      <c r="AO690" s="30" t="str">
        <f>IF(SUM('Sales by Agent'!AM690:AO690)&gt;0,"YES","NO")</f>
        <v>YES</v>
      </c>
      <c r="AP690" s="30" t="str">
        <f>IF(SUM('Sales by Agent'!AN690:AP690)&gt;0,"YES","NO")</f>
        <v>YES</v>
      </c>
      <c r="AQ690" s="30" t="str">
        <f>IF(SUM('Sales by Agent'!AO690:AQ690)&gt;0,"YES","NO")</f>
        <v>YES</v>
      </c>
      <c r="AR690" s="30" t="str">
        <f>IF(SUM('Sales by Agent'!AP690:AR690)&gt;0,"YES","NO")</f>
        <v>NO</v>
      </c>
      <c r="AS690" s="30" t="str">
        <f>IF(SUM('Sales by Agent'!AQ690:AS690)&gt;0,"YES","NO")</f>
        <v>NO</v>
      </c>
      <c r="AT690" s="30" t="str">
        <f>IF(SUM('Sales by Agent'!AR690:AT690)&gt;0,"YES","NO")</f>
        <v>YES</v>
      </c>
      <c r="AU690" s="30" t="str">
        <f>IF(SUM('Sales by Agent'!AS690:AU690)&gt;0,"YES","NO")</f>
        <v>YES</v>
      </c>
      <c r="AV690" s="30" t="str">
        <f>IF(SUM('Sales by Agent'!AT690:AV690)&gt;0,"YES","NO")</f>
        <v>YES</v>
      </c>
      <c r="AW690" s="87"/>
      <c r="AX690" t="str">
        <f t="shared" si="112"/>
        <v>NO</v>
      </c>
      <c r="AY690" t="str">
        <f t="shared" si="113"/>
        <v>NO</v>
      </c>
      <c r="AZ690" t="str">
        <f t="shared" si="114"/>
        <v>NO</v>
      </c>
      <c r="BA690" t="str">
        <f t="shared" si="115"/>
        <v>NO</v>
      </c>
      <c r="BB690" t="str">
        <f t="shared" si="116"/>
        <v>NO</v>
      </c>
      <c r="BC690" t="str">
        <f t="shared" si="117"/>
        <v>NEW INACTIVE</v>
      </c>
      <c r="BD690" t="str">
        <f t="shared" si="118"/>
        <v>NO</v>
      </c>
      <c r="BE690" t="str">
        <f t="shared" si="119"/>
        <v>NO</v>
      </c>
      <c r="BF690" t="str">
        <f t="shared" si="120"/>
        <v>NO</v>
      </c>
      <c r="BG690" t="str">
        <f t="shared" si="121"/>
        <v>NO</v>
      </c>
      <c r="BH690" t="str">
        <f t="shared" si="111"/>
        <v>NO</v>
      </c>
    </row>
    <row r="691" spans="1:60">
      <c r="A691" s="564" t="s">
        <v>805</v>
      </c>
      <c r="B691" s="564" t="s">
        <v>2985</v>
      </c>
      <c r="C691" s="564" t="s">
        <v>775</v>
      </c>
      <c r="D691" s="564" t="s">
        <v>956</v>
      </c>
      <c r="E691" s="564" t="s">
        <v>1005</v>
      </c>
      <c r="F691" s="565">
        <v>887750</v>
      </c>
      <c r="G691" s="30"/>
      <c r="H691" s="87"/>
      <c r="I691" s="30" t="str">
        <f>IF(SUM('Sales by Agent'!G691:I691)&gt;0,"YES","NO")</f>
        <v>NO</v>
      </c>
      <c r="J691" s="30" t="str">
        <f>IF(SUM('Sales by Agent'!H691:J691)&gt;0,"YES","NO")</f>
        <v>NO</v>
      </c>
      <c r="K691" s="30" t="str">
        <f>IF(SUM('Sales by Agent'!I691:K691)&gt;0,"YES","NO")</f>
        <v>NO</v>
      </c>
      <c r="L691" s="30" t="str">
        <f>IF(SUM('Sales by Agent'!J691:L691)&gt;0,"YES","NO")</f>
        <v>NO</v>
      </c>
      <c r="M691" s="30" t="str">
        <f>IF(SUM('Sales by Agent'!K691:M691)&gt;0,"YES","NO")</f>
        <v>NO</v>
      </c>
      <c r="N691" s="30" t="str">
        <f>IF(SUM('Sales by Agent'!L691:N691)&gt;0,"YES","NO")</f>
        <v>NO</v>
      </c>
      <c r="O691" s="30" t="str">
        <f>IF(SUM('Sales by Agent'!M691:O691)&gt;0,"YES","NO")</f>
        <v>NO</v>
      </c>
      <c r="P691" s="30" t="str">
        <f>IF(SUM('Sales by Agent'!N691:P691)&gt;0,"YES","NO")</f>
        <v>NO</v>
      </c>
      <c r="Q691" s="30" t="str">
        <f>IF(SUM('Sales by Agent'!O691:Q691)&gt;0,"YES","NO")</f>
        <v>NO</v>
      </c>
      <c r="R691" s="30" t="str">
        <f>IF(SUM('Sales by Agent'!P691:R691)&gt;0,"YES","NO")</f>
        <v>NO</v>
      </c>
      <c r="S691" s="30" t="str">
        <f>IF(SUM('Sales by Agent'!Q691:S691)&gt;0,"YES","NO")</f>
        <v>NO</v>
      </c>
      <c r="T691" s="30" t="str">
        <f>IF(SUM('Sales by Agent'!R691:T691)&gt;0,"YES","NO")</f>
        <v>NO</v>
      </c>
      <c r="U691" s="30" t="str">
        <f>IF(SUM('Sales by Agent'!S691:U691)&gt;0,"YES","NO")</f>
        <v>NO</v>
      </c>
      <c r="V691" s="30" t="str">
        <f>IF(SUM('Sales by Agent'!T691:V691)&gt;0,"YES","NO")</f>
        <v>NO</v>
      </c>
      <c r="W691" s="30" t="str">
        <f>IF(SUM('Sales by Agent'!U691:W691)&gt;0,"YES","NO")</f>
        <v>NO</v>
      </c>
      <c r="X691" s="30" t="str">
        <f>IF(SUM('Sales by Agent'!V691:X691)&gt;0,"YES","NO")</f>
        <v>NO</v>
      </c>
      <c r="Y691" s="30" t="str">
        <f>IF(SUM('Sales by Agent'!W691:Y691)&gt;0,"YES","NO")</f>
        <v>NO</v>
      </c>
      <c r="Z691" s="30" t="str">
        <f>IF(SUM('Sales by Agent'!X691:Z691)&gt;0,"YES","NO")</f>
        <v>NO</v>
      </c>
      <c r="AA691" s="30" t="str">
        <f>IF(SUM('Sales by Agent'!Y691:AA691)&gt;0,"YES","NO")</f>
        <v>NO</v>
      </c>
      <c r="AB691" s="30" t="str">
        <f>IF(SUM('Sales by Agent'!Z691:AB691)&gt;0,"YES","NO")</f>
        <v>NO</v>
      </c>
      <c r="AC691" s="30" t="str">
        <f>IF(SUM('Sales by Agent'!AA691:AC691)&gt;0,"YES","NO")</f>
        <v>NO</v>
      </c>
      <c r="AD691" s="30" t="str">
        <f>IF(SUM('Sales by Agent'!AB691:AD691)&gt;0,"YES","NO")</f>
        <v>YES</v>
      </c>
      <c r="AE691" s="30" t="str">
        <f>IF(SUM('Sales by Agent'!AC691:AE691)&gt;0,"YES","NO")</f>
        <v>YES</v>
      </c>
      <c r="AF691" s="30" t="str">
        <f>IF(SUM('Sales by Agent'!AD691:AF691)&gt;0,"YES","NO")</f>
        <v>YES</v>
      </c>
      <c r="AG691" s="30" t="str">
        <f>IF(SUM('Sales by Agent'!AE691:AG691)&gt;0,"YES","NO")</f>
        <v>YES</v>
      </c>
      <c r="AH691" s="30" t="str">
        <f>IF(SUM('Sales by Agent'!AF691:AH691)&gt;0,"YES","NO")</f>
        <v>YES</v>
      </c>
      <c r="AI691" s="30" t="str">
        <f>IF(SUM('Sales by Agent'!AG691:AI691)&gt;0,"YES","NO")</f>
        <v>YES</v>
      </c>
      <c r="AJ691" s="30" t="str">
        <f>IF(SUM('Sales by Agent'!AH691:AJ691)&gt;0,"YES","NO")</f>
        <v>YES</v>
      </c>
      <c r="AK691" s="30" t="str">
        <f>IF(SUM('Sales by Agent'!AI691:AK691)&gt;0,"YES","NO")</f>
        <v>YES</v>
      </c>
      <c r="AL691" s="30" t="str">
        <f>IF(SUM('Sales by Agent'!AJ691:AL691)&gt;0,"YES","NO")</f>
        <v>YES</v>
      </c>
      <c r="AM691" s="30" t="str">
        <f>IF(SUM('Sales by Agent'!AK691:AM691)&gt;0,"YES","NO")</f>
        <v>YES</v>
      </c>
      <c r="AN691" s="30" t="str">
        <f>IF(SUM('Sales by Agent'!AL691:AN691)&gt;0,"YES","NO")</f>
        <v>YES</v>
      </c>
      <c r="AO691" s="30" t="str">
        <f>IF(SUM('Sales by Agent'!AM691:AO691)&gt;0,"YES","NO")</f>
        <v>YES</v>
      </c>
      <c r="AP691" s="30" t="str">
        <f>IF(SUM('Sales by Agent'!AN691:AP691)&gt;0,"YES","NO")</f>
        <v>YES</v>
      </c>
      <c r="AQ691" s="30" t="str">
        <f>IF(SUM('Sales by Agent'!AO691:AQ691)&gt;0,"YES","NO")</f>
        <v>YES</v>
      </c>
      <c r="AR691" s="30" t="str">
        <f>IF(SUM('Sales by Agent'!AP691:AR691)&gt;0,"YES","NO")</f>
        <v>YES</v>
      </c>
      <c r="AS691" s="30" t="str">
        <f>IF(SUM('Sales by Agent'!AQ691:AS691)&gt;0,"YES","NO")</f>
        <v>YES</v>
      </c>
      <c r="AT691" s="30" t="str">
        <f>IF(SUM('Sales by Agent'!AR691:AT691)&gt;0,"YES","NO")</f>
        <v>YES</v>
      </c>
      <c r="AU691" s="30" t="str">
        <f>IF(SUM('Sales by Agent'!AS691:AU691)&gt;0,"YES","NO")</f>
        <v>YES</v>
      </c>
      <c r="AV691" s="30" t="str">
        <f>IF(SUM('Sales by Agent'!AT691:AV691)&gt;0,"YES","NO")</f>
        <v>YES</v>
      </c>
      <c r="AW691" s="87"/>
      <c r="AX691" t="str">
        <f t="shared" si="112"/>
        <v>NO</v>
      </c>
      <c r="AY691" t="str">
        <f t="shared" si="113"/>
        <v>NO</v>
      </c>
      <c r="AZ691" t="str">
        <f t="shared" si="114"/>
        <v>NO</v>
      </c>
      <c r="BA691" t="str">
        <f t="shared" si="115"/>
        <v>NO</v>
      </c>
      <c r="BB691" t="str">
        <f t="shared" si="116"/>
        <v>NO</v>
      </c>
      <c r="BC691" t="str">
        <f t="shared" si="117"/>
        <v>NO</v>
      </c>
      <c r="BD691" t="str">
        <f t="shared" si="118"/>
        <v>NO</v>
      </c>
      <c r="BE691" t="str">
        <f t="shared" si="119"/>
        <v>NO</v>
      </c>
      <c r="BF691" t="str">
        <f t="shared" si="120"/>
        <v>NO</v>
      </c>
      <c r="BG691" t="str">
        <f t="shared" si="121"/>
        <v>NO</v>
      </c>
      <c r="BH691" t="str">
        <f t="shared" si="111"/>
        <v>NO</v>
      </c>
    </row>
    <row r="692" spans="1:60">
      <c r="A692" s="564" t="s">
        <v>910</v>
      </c>
      <c r="B692" s="564" t="s">
        <v>2986</v>
      </c>
      <c r="C692" s="564" t="s">
        <v>775</v>
      </c>
      <c r="D692" s="564" t="s">
        <v>956</v>
      </c>
      <c r="E692" s="564" t="s">
        <v>1005</v>
      </c>
      <c r="F692" s="565">
        <v>56100</v>
      </c>
      <c r="G692" s="31"/>
      <c r="H692" s="31"/>
      <c r="I692" s="30" t="str">
        <f>IF(SUM('Sales by Agent'!G692:I692)&gt;0,"YES","NO")</f>
        <v>NO</v>
      </c>
      <c r="J692" s="30" t="str">
        <f>IF(SUM('Sales by Agent'!H692:J692)&gt;0,"YES","NO")</f>
        <v>NO</v>
      </c>
      <c r="K692" s="30" t="str">
        <f>IF(SUM('Sales by Agent'!I692:K692)&gt;0,"YES","NO")</f>
        <v>NO</v>
      </c>
      <c r="L692" s="30" t="str">
        <f>IF(SUM('Sales by Agent'!J692:L692)&gt;0,"YES","NO")</f>
        <v>NO</v>
      </c>
      <c r="M692" s="30" t="str">
        <f>IF(SUM('Sales by Agent'!K692:M692)&gt;0,"YES","NO")</f>
        <v>NO</v>
      </c>
      <c r="N692" s="30" t="str">
        <f>IF(SUM('Sales by Agent'!L692:N692)&gt;0,"YES","NO")</f>
        <v>NO</v>
      </c>
      <c r="O692" s="30" t="str">
        <f>IF(SUM('Sales by Agent'!M692:O692)&gt;0,"YES","NO")</f>
        <v>NO</v>
      </c>
      <c r="P692" s="30" t="str">
        <f>IF(SUM('Sales by Agent'!N692:P692)&gt;0,"YES","NO")</f>
        <v>NO</v>
      </c>
      <c r="Q692" s="30" t="str">
        <f>IF(SUM('Sales by Agent'!O692:Q692)&gt;0,"YES","NO")</f>
        <v>NO</v>
      </c>
      <c r="R692" s="30" t="str">
        <f>IF(SUM('Sales by Agent'!P692:R692)&gt;0,"YES","NO")</f>
        <v>NO</v>
      </c>
      <c r="S692" s="30" t="str">
        <f>IF(SUM('Sales by Agent'!Q692:S692)&gt;0,"YES","NO")</f>
        <v>NO</v>
      </c>
      <c r="T692" s="30" t="str">
        <f>IF(SUM('Sales by Agent'!R692:T692)&gt;0,"YES","NO")</f>
        <v>NO</v>
      </c>
      <c r="U692" s="30" t="str">
        <f>IF(SUM('Sales by Agent'!S692:U692)&gt;0,"YES","NO")</f>
        <v>NO</v>
      </c>
      <c r="V692" s="30" t="str">
        <f>IF(SUM('Sales by Agent'!T692:V692)&gt;0,"YES","NO")</f>
        <v>NO</v>
      </c>
      <c r="W692" s="30" t="str">
        <f>IF(SUM('Sales by Agent'!U692:W692)&gt;0,"YES","NO")</f>
        <v>NO</v>
      </c>
      <c r="X692" s="30" t="str">
        <f>IF(SUM('Sales by Agent'!V692:X692)&gt;0,"YES","NO")</f>
        <v>NO</v>
      </c>
      <c r="Y692" s="30" t="str">
        <f>IF(SUM('Sales by Agent'!W692:Y692)&gt;0,"YES","NO")</f>
        <v>NO</v>
      </c>
      <c r="Z692" s="30" t="str">
        <f>IF(SUM('Sales by Agent'!X692:Z692)&gt;0,"YES","NO")</f>
        <v>NO</v>
      </c>
      <c r="AA692" s="30" t="str">
        <f>IF(SUM('Sales by Agent'!Y692:AA692)&gt;0,"YES","NO")</f>
        <v>NO</v>
      </c>
      <c r="AB692" s="30" t="str">
        <f>IF(SUM('Sales by Agent'!Z692:AB692)&gt;0,"YES","NO")</f>
        <v>NO</v>
      </c>
      <c r="AC692" s="30" t="str">
        <f>IF(SUM('Sales by Agent'!AA692:AC692)&gt;0,"YES","NO")</f>
        <v>NO</v>
      </c>
      <c r="AD692" s="30" t="str">
        <f>IF(SUM('Sales by Agent'!AB692:AD692)&gt;0,"YES","NO")</f>
        <v>YES</v>
      </c>
      <c r="AE692" s="30" t="str">
        <f>IF(SUM('Sales by Agent'!AC692:AE692)&gt;0,"YES","NO")</f>
        <v>YES</v>
      </c>
      <c r="AF692" s="30" t="str">
        <f>IF(SUM('Sales by Agent'!AD692:AF692)&gt;0,"YES","NO")</f>
        <v>YES</v>
      </c>
      <c r="AG692" s="30" t="str">
        <f>IF(SUM('Sales by Agent'!AE692:AG692)&gt;0,"YES","NO")</f>
        <v>YES</v>
      </c>
      <c r="AH692" s="30" t="str">
        <f>IF(SUM('Sales by Agent'!AF692:AH692)&gt;0,"YES","NO")</f>
        <v>NO</v>
      </c>
      <c r="AI692" s="30" t="str">
        <f>IF(SUM('Sales by Agent'!AG692:AI692)&gt;0,"YES","NO")</f>
        <v>NO</v>
      </c>
      <c r="AJ692" s="30" t="str">
        <f>IF(SUM('Sales by Agent'!AH692:AJ692)&gt;0,"YES","NO")</f>
        <v>NO</v>
      </c>
      <c r="AK692" s="30" t="str">
        <f>IF(SUM('Sales by Agent'!AI692:AK692)&gt;0,"YES","NO")</f>
        <v>NO</v>
      </c>
      <c r="AL692" s="30" t="str">
        <f>IF(SUM('Sales by Agent'!AJ692:AL692)&gt;0,"YES","NO")</f>
        <v>NO</v>
      </c>
      <c r="AM692" s="30" t="str">
        <f>IF(SUM('Sales by Agent'!AK692:AM692)&gt;0,"YES","NO")</f>
        <v>NO</v>
      </c>
      <c r="AN692" s="30" t="str">
        <f>IF(SUM('Sales by Agent'!AL692:AN692)&gt;0,"YES","NO")</f>
        <v>NO</v>
      </c>
      <c r="AO692" s="30" t="str">
        <f>IF(SUM('Sales by Agent'!AM692:AO692)&gt;0,"YES","NO")</f>
        <v>NO</v>
      </c>
      <c r="AP692" s="30" t="str">
        <f>IF(SUM('Sales by Agent'!AN692:AP692)&gt;0,"YES","NO")</f>
        <v>NO</v>
      </c>
      <c r="AQ692" s="30" t="str">
        <f>IF(SUM('Sales by Agent'!AO692:AQ692)&gt;0,"YES","NO")</f>
        <v>NO</v>
      </c>
      <c r="AR692" s="30" t="str">
        <f>IF(SUM('Sales by Agent'!AP692:AR692)&gt;0,"YES","NO")</f>
        <v>NO</v>
      </c>
      <c r="AS692" s="30" t="str">
        <f>IF(SUM('Sales by Agent'!AQ692:AS692)&gt;0,"YES","NO")</f>
        <v>NO</v>
      </c>
      <c r="AT692" s="30" t="str">
        <f>IF(SUM('Sales by Agent'!AR692:AT692)&gt;0,"YES","NO")</f>
        <v>NO</v>
      </c>
      <c r="AU692" s="30" t="str">
        <f>IF(SUM('Sales by Agent'!AS692:AU692)&gt;0,"YES","NO")</f>
        <v>NO</v>
      </c>
      <c r="AV692" s="30" t="str">
        <f>IF(SUM('Sales by Agent'!AT692:AV692)&gt;0,"YES","NO")</f>
        <v>NO</v>
      </c>
      <c r="AW692" s="87"/>
      <c r="AX692" t="str">
        <f t="shared" si="112"/>
        <v>NO</v>
      </c>
      <c r="AY692" t="str">
        <f t="shared" si="113"/>
        <v>NO</v>
      </c>
      <c r="AZ692" t="str">
        <f t="shared" si="114"/>
        <v>NO</v>
      </c>
      <c r="BA692" t="str">
        <f t="shared" si="115"/>
        <v>NEW INACTIVE</v>
      </c>
      <c r="BB692" t="str">
        <f t="shared" si="116"/>
        <v>NO</v>
      </c>
      <c r="BC692" t="str">
        <f t="shared" si="117"/>
        <v>NO</v>
      </c>
      <c r="BD692" t="str">
        <f t="shared" si="118"/>
        <v>NO</v>
      </c>
      <c r="BE692" t="str">
        <f t="shared" si="119"/>
        <v>NO</v>
      </c>
      <c r="BF692" t="str">
        <f t="shared" si="120"/>
        <v>NO</v>
      </c>
      <c r="BG692" t="str">
        <f t="shared" si="121"/>
        <v>NO</v>
      </c>
      <c r="BH692" t="str">
        <f t="shared" si="111"/>
        <v>NO</v>
      </c>
    </row>
    <row r="693" spans="1:60">
      <c r="A693" s="564" t="s">
        <v>891</v>
      </c>
      <c r="B693" s="564" t="s">
        <v>2987</v>
      </c>
      <c r="C693" s="564" t="s">
        <v>775</v>
      </c>
      <c r="D693" s="564" t="s">
        <v>956</v>
      </c>
      <c r="E693" s="564" t="s">
        <v>1005</v>
      </c>
      <c r="F693" s="565">
        <v>8763110</v>
      </c>
      <c r="G693" s="88"/>
      <c r="H693" s="88"/>
      <c r="I693" s="30" t="str">
        <f>IF(SUM('Sales by Agent'!G693:I693)&gt;0,"YES","NO")</f>
        <v>NO</v>
      </c>
      <c r="J693" s="30" t="str">
        <f>IF(SUM('Sales by Agent'!H693:J693)&gt;0,"YES","NO")</f>
        <v>NO</v>
      </c>
      <c r="K693" s="30" t="str">
        <f>IF(SUM('Sales by Agent'!I693:K693)&gt;0,"YES","NO")</f>
        <v>NO</v>
      </c>
      <c r="L693" s="30" t="str">
        <f>IF(SUM('Sales by Agent'!J693:L693)&gt;0,"YES","NO")</f>
        <v>NO</v>
      </c>
      <c r="M693" s="30" t="str">
        <f>IF(SUM('Sales by Agent'!K693:M693)&gt;0,"YES","NO")</f>
        <v>NO</v>
      </c>
      <c r="N693" s="30" t="str">
        <f>IF(SUM('Sales by Agent'!L693:N693)&gt;0,"YES","NO")</f>
        <v>NO</v>
      </c>
      <c r="O693" s="30" t="str">
        <f>IF(SUM('Sales by Agent'!M693:O693)&gt;0,"YES","NO")</f>
        <v>NO</v>
      </c>
      <c r="P693" s="30" t="str">
        <f>IF(SUM('Sales by Agent'!N693:P693)&gt;0,"YES","NO")</f>
        <v>NO</v>
      </c>
      <c r="Q693" s="30" t="str">
        <f>IF(SUM('Sales by Agent'!O693:Q693)&gt;0,"YES","NO")</f>
        <v>NO</v>
      </c>
      <c r="R693" s="30" t="str">
        <f>IF(SUM('Sales by Agent'!P693:R693)&gt;0,"YES","NO")</f>
        <v>NO</v>
      </c>
      <c r="S693" s="30" t="str">
        <f>IF(SUM('Sales by Agent'!Q693:S693)&gt;0,"YES","NO")</f>
        <v>NO</v>
      </c>
      <c r="T693" s="30" t="str">
        <f>IF(SUM('Sales by Agent'!R693:T693)&gt;0,"YES","NO")</f>
        <v>NO</v>
      </c>
      <c r="U693" s="30" t="str">
        <f>IF(SUM('Sales by Agent'!S693:U693)&gt;0,"YES","NO")</f>
        <v>NO</v>
      </c>
      <c r="V693" s="30" t="str">
        <f>IF(SUM('Sales by Agent'!T693:V693)&gt;0,"YES","NO")</f>
        <v>NO</v>
      </c>
      <c r="W693" s="30" t="str">
        <f>IF(SUM('Sales by Agent'!U693:W693)&gt;0,"YES","NO")</f>
        <v>NO</v>
      </c>
      <c r="X693" s="30" t="str">
        <f>IF(SUM('Sales by Agent'!V693:X693)&gt;0,"YES","NO")</f>
        <v>NO</v>
      </c>
      <c r="Y693" s="30" t="str">
        <f>IF(SUM('Sales by Agent'!W693:Y693)&gt;0,"YES","NO")</f>
        <v>NO</v>
      </c>
      <c r="Z693" s="30" t="str">
        <f>IF(SUM('Sales by Agent'!X693:Z693)&gt;0,"YES","NO")</f>
        <v>NO</v>
      </c>
      <c r="AA693" s="30" t="str">
        <f>IF(SUM('Sales by Agent'!Y693:AA693)&gt;0,"YES","NO")</f>
        <v>NO</v>
      </c>
      <c r="AB693" s="30" t="str">
        <f>IF(SUM('Sales by Agent'!Z693:AB693)&gt;0,"YES","NO")</f>
        <v>NO</v>
      </c>
      <c r="AC693" s="30" t="str">
        <f>IF(SUM('Sales by Agent'!AA693:AC693)&gt;0,"YES","NO")</f>
        <v>NO</v>
      </c>
      <c r="AD693" s="30" t="str">
        <f>IF(SUM('Sales by Agent'!AB693:AD693)&gt;0,"YES","NO")</f>
        <v>NO</v>
      </c>
      <c r="AE693" s="30" t="str">
        <f>IF(SUM('Sales by Agent'!AC693:AE693)&gt;0,"YES","NO")</f>
        <v>NO</v>
      </c>
      <c r="AF693" s="30" t="str">
        <f>IF(SUM('Sales by Agent'!AD693:AF693)&gt;0,"YES","NO")</f>
        <v>NO</v>
      </c>
      <c r="AG693" s="30" t="str">
        <f>IF(SUM('Sales by Agent'!AE693:AG693)&gt;0,"YES","NO")</f>
        <v>YES</v>
      </c>
      <c r="AH693" s="30" t="str">
        <f>IF(SUM('Sales by Agent'!AF693:AH693)&gt;0,"YES","NO")</f>
        <v>YES</v>
      </c>
      <c r="AI693" s="30" t="str">
        <f>IF(SUM('Sales by Agent'!AG693:AI693)&gt;0,"YES","NO")</f>
        <v>YES</v>
      </c>
      <c r="AJ693" s="30" t="str">
        <f>IF(SUM('Sales by Agent'!AH693:AJ693)&gt;0,"YES","NO")</f>
        <v>YES</v>
      </c>
      <c r="AK693" s="30" t="str">
        <f>IF(SUM('Sales by Agent'!AI693:AK693)&gt;0,"YES","NO")</f>
        <v>YES</v>
      </c>
      <c r="AL693" s="30" t="str">
        <f>IF(SUM('Sales by Agent'!AJ693:AL693)&gt;0,"YES","NO")</f>
        <v>YES</v>
      </c>
      <c r="AM693" s="30" t="str">
        <f>IF(SUM('Sales by Agent'!AK693:AM693)&gt;0,"YES","NO")</f>
        <v>YES</v>
      </c>
      <c r="AN693" s="30" t="str">
        <f>IF(SUM('Sales by Agent'!AL693:AN693)&gt;0,"YES","NO")</f>
        <v>YES</v>
      </c>
      <c r="AO693" s="30" t="str">
        <f>IF(SUM('Sales by Agent'!AM693:AO693)&gt;0,"YES","NO")</f>
        <v>YES</v>
      </c>
      <c r="AP693" s="30" t="str">
        <f>IF(SUM('Sales by Agent'!AN693:AP693)&gt;0,"YES","NO")</f>
        <v>YES</v>
      </c>
      <c r="AQ693" s="30" t="str">
        <f>IF(SUM('Sales by Agent'!AO693:AQ693)&gt;0,"YES","NO")</f>
        <v>YES</v>
      </c>
      <c r="AR693" s="30" t="str">
        <f>IF(SUM('Sales by Agent'!AP693:AR693)&gt;0,"YES","NO")</f>
        <v>YES</v>
      </c>
      <c r="AS693" s="30" t="str">
        <f>IF(SUM('Sales by Agent'!AQ693:AS693)&gt;0,"YES","NO")</f>
        <v>YES</v>
      </c>
      <c r="AT693" s="30" t="str">
        <f>IF(SUM('Sales by Agent'!AR693:AT693)&gt;0,"YES","NO")</f>
        <v>YES</v>
      </c>
      <c r="AU693" s="30" t="str">
        <f>IF(SUM('Sales by Agent'!AS693:AU693)&gt;0,"YES","NO")</f>
        <v>YES</v>
      </c>
      <c r="AV693" s="30" t="str">
        <f>IF(SUM('Sales by Agent'!AT693:AV693)&gt;0,"YES","NO")</f>
        <v>YES</v>
      </c>
      <c r="AW693" s="87"/>
      <c r="AX693" t="str">
        <f t="shared" si="112"/>
        <v>NO</v>
      </c>
      <c r="AY693" t="str">
        <f t="shared" si="113"/>
        <v>NO</v>
      </c>
      <c r="AZ693" t="str">
        <f t="shared" si="114"/>
        <v>NO</v>
      </c>
      <c r="BA693" t="str">
        <f t="shared" si="115"/>
        <v>NO</v>
      </c>
      <c r="BB693" t="str">
        <f t="shared" si="116"/>
        <v>NO</v>
      </c>
      <c r="BC693" t="str">
        <f t="shared" si="117"/>
        <v>NO</v>
      </c>
      <c r="BD693" t="str">
        <f t="shared" si="118"/>
        <v>NO</v>
      </c>
      <c r="BE693" t="str">
        <f t="shared" si="119"/>
        <v>NO</v>
      </c>
      <c r="BF693" t="str">
        <f t="shared" si="120"/>
        <v>NO</v>
      </c>
      <c r="BG693" t="str">
        <f t="shared" si="121"/>
        <v>NO</v>
      </c>
      <c r="BH693" t="str">
        <f t="shared" si="111"/>
        <v>NO</v>
      </c>
    </row>
    <row r="694" spans="1:60">
      <c r="A694" s="564" t="s">
        <v>916</v>
      </c>
      <c r="B694" s="564" t="s">
        <v>2988</v>
      </c>
      <c r="C694" s="564" t="s">
        <v>775</v>
      </c>
      <c r="D694" s="564" t="s">
        <v>956</v>
      </c>
      <c r="E694" s="564" t="s">
        <v>1005</v>
      </c>
      <c r="F694" s="565">
        <v>322850</v>
      </c>
      <c r="G694" s="88"/>
      <c r="H694" s="88"/>
      <c r="I694" s="30" t="str">
        <f>IF(SUM('Sales by Agent'!G694:I694)&gt;0,"YES","NO")</f>
        <v>NO</v>
      </c>
      <c r="J694" s="30" t="str">
        <f>IF(SUM('Sales by Agent'!H694:J694)&gt;0,"YES","NO")</f>
        <v>NO</v>
      </c>
      <c r="K694" s="30" t="str">
        <f>IF(SUM('Sales by Agent'!I694:K694)&gt;0,"YES","NO")</f>
        <v>NO</v>
      </c>
      <c r="L694" s="30" t="str">
        <f>IF(SUM('Sales by Agent'!J694:L694)&gt;0,"YES","NO")</f>
        <v>NO</v>
      </c>
      <c r="M694" s="30" t="str">
        <f>IF(SUM('Sales by Agent'!K694:M694)&gt;0,"YES","NO")</f>
        <v>NO</v>
      </c>
      <c r="N694" s="30" t="str">
        <f>IF(SUM('Sales by Agent'!L694:N694)&gt;0,"YES","NO")</f>
        <v>NO</v>
      </c>
      <c r="O694" s="30" t="str">
        <f>IF(SUM('Sales by Agent'!M694:O694)&gt;0,"YES","NO")</f>
        <v>NO</v>
      </c>
      <c r="P694" s="30" t="str">
        <f>IF(SUM('Sales by Agent'!N694:P694)&gt;0,"YES","NO")</f>
        <v>NO</v>
      </c>
      <c r="Q694" s="30" t="str">
        <f>IF(SUM('Sales by Agent'!O694:Q694)&gt;0,"YES","NO")</f>
        <v>NO</v>
      </c>
      <c r="R694" s="30" t="str">
        <f>IF(SUM('Sales by Agent'!P694:R694)&gt;0,"YES","NO")</f>
        <v>NO</v>
      </c>
      <c r="S694" s="30" t="str">
        <f>IF(SUM('Sales by Agent'!Q694:S694)&gt;0,"YES","NO")</f>
        <v>NO</v>
      </c>
      <c r="T694" s="30" t="str">
        <f>IF(SUM('Sales by Agent'!R694:T694)&gt;0,"YES","NO")</f>
        <v>NO</v>
      </c>
      <c r="U694" s="30" t="str">
        <f>IF(SUM('Sales by Agent'!S694:U694)&gt;0,"YES","NO")</f>
        <v>NO</v>
      </c>
      <c r="V694" s="30" t="str">
        <f>IF(SUM('Sales by Agent'!T694:V694)&gt;0,"YES","NO")</f>
        <v>NO</v>
      </c>
      <c r="W694" s="30" t="str">
        <f>IF(SUM('Sales by Agent'!U694:W694)&gt;0,"YES","NO")</f>
        <v>NO</v>
      </c>
      <c r="X694" s="30" t="str">
        <f>IF(SUM('Sales by Agent'!V694:X694)&gt;0,"YES","NO")</f>
        <v>NO</v>
      </c>
      <c r="Y694" s="30" t="str">
        <f>IF(SUM('Sales by Agent'!W694:Y694)&gt;0,"YES","NO")</f>
        <v>NO</v>
      </c>
      <c r="Z694" s="30" t="str">
        <f>IF(SUM('Sales by Agent'!X694:Z694)&gt;0,"YES","NO")</f>
        <v>NO</v>
      </c>
      <c r="AA694" s="30" t="str">
        <f>IF(SUM('Sales by Agent'!Y694:AA694)&gt;0,"YES","NO")</f>
        <v>NO</v>
      </c>
      <c r="AB694" s="30" t="str">
        <f>IF(SUM('Sales by Agent'!Z694:AB694)&gt;0,"YES","NO")</f>
        <v>NO</v>
      </c>
      <c r="AC694" s="30" t="str">
        <f>IF(SUM('Sales by Agent'!AA694:AC694)&gt;0,"YES","NO")</f>
        <v>NO</v>
      </c>
      <c r="AD694" s="30" t="str">
        <f>IF(SUM('Sales by Agent'!AB694:AD694)&gt;0,"YES","NO")</f>
        <v>YES</v>
      </c>
      <c r="AE694" s="30" t="str">
        <f>IF(SUM('Sales by Agent'!AC694:AE694)&gt;0,"YES","NO")</f>
        <v>YES</v>
      </c>
      <c r="AF694" s="30" t="str">
        <f>IF(SUM('Sales by Agent'!AD694:AF694)&gt;0,"YES","NO")</f>
        <v>YES</v>
      </c>
      <c r="AG694" s="30" t="str">
        <f>IF(SUM('Sales by Agent'!AE694:AG694)&gt;0,"YES","NO")</f>
        <v>YES</v>
      </c>
      <c r="AH694" s="30" t="str">
        <f>IF(SUM('Sales by Agent'!AF694:AH694)&gt;0,"YES","NO")</f>
        <v>YES</v>
      </c>
      <c r="AI694" s="30" t="str">
        <f>IF(SUM('Sales by Agent'!AG694:AI694)&gt;0,"YES","NO")</f>
        <v>YES</v>
      </c>
      <c r="AJ694" s="30" t="str">
        <f>IF(SUM('Sales by Agent'!AH694:AJ694)&gt;0,"YES","NO")</f>
        <v>YES</v>
      </c>
      <c r="AK694" s="30" t="str">
        <f>IF(SUM('Sales by Agent'!AI694:AK694)&gt;0,"YES","NO")</f>
        <v>YES</v>
      </c>
      <c r="AL694" s="30" t="str">
        <f>IF(SUM('Sales by Agent'!AJ694:AL694)&gt;0,"YES","NO")</f>
        <v>YES</v>
      </c>
      <c r="AM694" s="30" t="str">
        <f>IF(SUM('Sales by Agent'!AK694:AM694)&gt;0,"YES","NO")</f>
        <v>YES</v>
      </c>
      <c r="AN694" s="30" t="str">
        <f>IF(SUM('Sales by Agent'!AL694:AN694)&gt;0,"YES","NO")</f>
        <v>YES</v>
      </c>
      <c r="AO694" s="30" t="str">
        <f>IF(SUM('Sales by Agent'!AM694:AO694)&gt;0,"YES","NO")</f>
        <v>YES</v>
      </c>
      <c r="AP694" s="30" t="str">
        <f>IF(SUM('Sales by Agent'!AN694:AP694)&gt;0,"YES","NO")</f>
        <v>YES</v>
      </c>
      <c r="AQ694" s="30" t="str">
        <f>IF(SUM('Sales by Agent'!AO694:AQ694)&gt;0,"YES","NO")</f>
        <v>YES</v>
      </c>
      <c r="AR694" s="30" t="str">
        <f>IF(SUM('Sales by Agent'!AP694:AR694)&gt;0,"YES","NO")</f>
        <v>YES</v>
      </c>
      <c r="AS694" s="30" t="str">
        <f>IF(SUM('Sales by Agent'!AQ694:AS694)&gt;0,"YES","NO")</f>
        <v>YES</v>
      </c>
      <c r="AT694" s="30" t="str">
        <f>IF(SUM('Sales by Agent'!AR694:AT694)&gt;0,"YES","NO")</f>
        <v>YES</v>
      </c>
      <c r="AU694" s="30" t="str">
        <f>IF(SUM('Sales by Agent'!AS694:AU694)&gt;0,"YES","NO")</f>
        <v>YES</v>
      </c>
      <c r="AV694" s="30" t="str">
        <f>IF(SUM('Sales by Agent'!AT694:AV694)&gt;0,"YES","NO")</f>
        <v>YES</v>
      </c>
      <c r="AW694" s="87"/>
      <c r="AX694" t="str">
        <f t="shared" si="112"/>
        <v>NO</v>
      </c>
      <c r="AY694" t="str">
        <f t="shared" si="113"/>
        <v>NO</v>
      </c>
      <c r="AZ694" t="str">
        <f t="shared" si="114"/>
        <v>NO</v>
      </c>
      <c r="BA694" t="str">
        <f t="shared" si="115"/>
        <v>NO</v>
      </c>
      <c r="BB694" t="str">
        <f t="shared" si="116"/>
        <v>NO</v>
      </c>
      <c r="BC694" t="str">
        <f t="shared" si="117"/>
        <v>NO</v>
      </c>
      <c r="BD694" t="str">
        <f t="shared" si="118"/>
        <v>NO</v>
      </c>
      <c r="BE694" t="str">
        <f t="shared" si="119"/>
        <v>NO</v>
      </c>
      <c r="BF694" t="str">
        <f t="shared" si="120"/>
        <v>NO</v>
      </c>
      <c r="BG694" t="str">
        <f t="shared" si="121"/>
        <v>NO</v>
      </c>
      <c r="BH694" t="str">
        <f t="shared" si="111"/>
        <v>NO</v>
      </c>
    </row>
    <row r="695" spans="1:60">
      <c r="A695" s="564" t="s">
        <v>798</v>
      </c>
      <c r="B695" s="564" t="s">
        <v>2989</v>
      </c>
      <c r="C695" s="564" t="s">
        <v>775</v>
      </c>
      <c r="D695" s="564" t="s">
        <v>956</v>
      </c>
      <c r="E695" s="564" t="s">
        <v>1005</v>
      </c>
      <c r="F695" s="565">
        <v>4830750</v>
      </c>
      <c r="G695" s="88"/>
      <c r="H695" s="30"/>
      <c r="I695" s="30" t="str">
        <f>IF(SUM('Sales by Agent'!G695:I695)&gt;0,"YES","NO")</f>
        <v>NO</v>
      </c>
      <c r="J695" s="30" t="str">
        <f>IF(SUM('Sales by Agent'!H695:J695)&gt;0,"YES","NO")</f>
        <v>NO</v>
      </c>
      <c r="K695" s="30" t="str">
        <f>IF(SUM('Sales by Agent'!I695:K695)&gt;0,"YES","NO")</f>
        <v>NO</v>
      </c>
      <c r="L695" s="30" t="str">
        <f>IF(SUM('Sales by Agent'!J695:L695)&gt;0,"YES","NO")</f>
        <v>NO</v>
      </c>
      <c r="M695" s="30" t="str">
        <f>IF(SUM('Sales by Agent'!K695:M695)&gt;0,"YES","NO")</f>
        <v>NO</v>
      </c>
      <c r="N695" s="30" t="str">
        <f>IF(SUM('Sales by Agent'!L695:N695)&gt;0,"YES","NO")</f>
        <v>NO</v>
      </c>
      <c r="O695" s="30" t="str">
        <f>IF(SUM('Sales by Agent'!M695:O695)&gt;0,"YES","NO")</f>
        <v>NO</v>
      </c>
      <c r="P695" s="30" t="str">
        <f>IF(SUM('Sales by Agent'!N695:P695)&gt;0,"YES","NO")</f>
        <v>NO</v>
      </c>
      <c r="Q695" s="30" t="str">
        <f>IF(SUM('Sales by Agent'!O695:Q695)&gt;0,"YES","NO")</f>
        <v>NO</v>
      </c>
      <c r="R695" s="30" t="str">
        <f>IF(SUM('Sales by Agent'!P695:R695)&gt;0,"YES","NO")</f>
        <v>NO</v>
      </c>
      <c r="S695" s="30" t="str">
        <f>IF(SUM('Sales by Agent'!Q695:S695)&gt;0,"YES","NO")</f>
        <v>NO</v>
      </c>
      <c r="T695" s="30" t="str">
        <f>IF(SUM('Sales by Agent'!R695:T695)&gt;0,"YES","NO")</f>
        <v>NO</v>
      </c>
      <c r="U695" s="30" t="str">
        <f>IF(SUM('Sales by Agent'!S695:U695)&gt;0,"YES","NO")</f>
        <v>NO</v>
      </c>
      <c r="V695" s="30" t="str">
        <f>IF(SUM('Sales by Agent'!T695:V695)&gt;0,"YES","NO")</f>
        <v>NO</v>
      </c>
      <c r="W695" s="30" t="str">
        <f>IF(SUM('Sales by Agent'!U695:W695)&gt;0,"YES","NO")</f>
        <v>NO</v>
      </c>
      <c r="X695" s="30" t="str">
        <f>IF(SUM('Sales by Agent'!V695:X695)&gt;0,"YES","NO")</f>
        <v>NO</v>
      </c>
      <c r="Y695" s="30" t="str">
        <f>IF(SUM('Sales by Agent'!W695:Y695)&gt;0,"YES","NO")</f>
        <v>NO</v>
      </c>
      <c r="Z695" s="30" t="str">
        <f>IF(SUM('Sales by Agent'!X695:Z695)&gt;0,"YES","NO")</f>
        <v>NO</v>
      </c>
      <c r="AA695" s="30" t="str">
        <f>IF(SUM('Sales by Agent'!Y695:AA695)&gt;0,"YES","NO")</f>
        <v>NO</v>
      </c>
      <c r="AB695" s="30" t="str">
        <f>IF(SUM('Sales by Agent'!Z695:AB695)&gt;0,"YES","NO")</f>
        <v>NO</v>
      </c>
      <c r="AC695" s="30" t="str">
        <f>IF(SUM('Sales by Agent'!AA695:AC695)&gt;0,"YES","NO")</f>
        <v>NO</v>
      </c>
      <c r="AD695" s="30" t="str">
        <f>IF(SUM('Sales by Agent'!AB695:AD695)&gt;0,"YES","NO")</f>
        <v>NO</v>
      </c>
      <c r="AE695" s="30" t="str">
        <f>IF(SUM('Sales by Agent'!AC695:AE695)&gt;0,"YES","NO")</f>
        <v>NO</v>
      </c>
      <c r="AF695" s="30" t="str">
        <f>IF(SUM('Sales by Agent'!AD695:AF695)&gt;0,"YES","NO")</f>
        <v>NO</v>
      </c>
      <c r="AG695" s="30" t="str">
        <f>IF(SUM('Sales by Agent'!AE695:AG695)&gt;0,"YES","NO")</f>
        <v>YES</v>
      </c>
      <c r="AH695" s="30" t="str">
        <f>IF(SUM('Sales by Agent'!AF695:AH695)&gt;0,"YES","NO")</f>
        <v>YES</v>
      </c>
      <c r="AI695" s="30" t="str">
        <f>IF(SUM('Sales by Agent'!AG695:AI695)&gt;0,"YES","NO")</f>
        <v>YES</v>
      </c>
      <c r="AJ695" s="30" t="str">
        <f>IF(SUM('Sales by Agent'!AH695:AJ695)&gt;0,"YES","NO")</f>
        <v>YES</v>
      </c>
      <c r="AK695" s="30" t="str">
        <f>IF(SUM('Sales by Agent'!AI695:AK695)&gt;0,"YES","NO")</f>
        <v>YES</v>
      </c>
      <c r="AL695" s="30" t="str">
        <f>IF(SUM('Sales by Agent'!AJ695:AL695)&gt;0,"YES","NO")</f>
        <v>YES</v>
      </c>
      <c r="AM695" s="30" t="str">
        <f>IF(SUM('Sales by Agent'!AK695:AM695)&gt;0,"YES","NO")</f>
        <v>YES</v>
      </c>
      <c r="AN695" s="30" t="str">
        <f>IF(SUM('Sales by Agent'!AL695:AN695)&gt;0,"YES","NO")</f>
        <v>NO</v>
      </c>
      <c r="AO695" s="30" t="str">
        <f>IF(SUM('Sales by Agent'!AM695:AO695)&gt;0,"YES","NO")</f>
        <v>NO</v>
      </c>
      <c r="AP695" s="30" t="str">
        <f>IF(SUM('Sales by Agent'!AN695:AP695)&gt;0,"YES","NO")</f>
        <v>NO</v>
      </c>
      <c r="AQ695" s="30" t="str">
        <f>IF(SUM('Sales by Agent'!AO695:AQ695)&gt;0,"YES","NO")</f>
        <v>NO</v>
      </c>
      <c r="AR695" s="30" t="str">
        <f>IF(SUM('Sales by Agent'!AP695:AR695)&gt;0,"YES","NO")</f>
        <v>NO</v>
      </c>
      <c r="AS695" s="30" t="str">
        <f>IF(SUM('Sales by Agent'!AQ695:AS695)&gt;0,"YES","NO")</f>
        <v>NO</v>
      </c>
      <c r="AT695" s="30" t="str">
        <f>IF(SUM('Sales by Agent'!AR695:AT695)&gt;0,"YES","NO")</f>
        <v>NO</v>
      </c>
      <c r="AU695" s="30" t="str">
        <f>IF(SUM('Sales by Agent'!AS695:AU695)&gt;0,"YES","NO")</f>
        <v>NO</v>
      </c>
      <c r="AV695" s="30" t="str">
        <f>IF(SUM('Sales by Agent'!AT695:AV695)&gt;0,"YES","NO")</f>
        <v>YES</v>
      </c>
      <c r="AW695" s="87"/>
      <c r="AX695" t="str">
        <f t="shared" si="112"/>
        <v>NO</v>
      </c>
      <c r="AY695" t="str">
        <f t="shared" si="113"/>
        <v>NO</v>
      </c>
      <c r="AZ695" t="str">
        <f t="shared" si="114"/>
        <v>NO</v>
      </c>
      <c r="BA695" t="str">
        <f t="shared" si="115"/>
        <v>NO</v>
      </c>
      <c r="BB695" t="str">
        <f t="shared" si="116"/>
        <v>NO</v>
      </c>
      <c r="BC695" t="str">
        <f t="shared" si="117"/>
        <v>NO</v>
      </c>
      <c r="BD695" t="str">
        <f t="shared" si="118"/>
        <v>NO</v>
      </c>
      <c r="BE695" t="str">
        <f t="shared" si="119"/>
        <v>NO</v>
      </c>
      <c r="BF695" t="str">
        <f t="shared" si="120"/>
        <v>NO</v>
      </c>
      <c r="BG695" t="str">
        <f t="shared" si="121"/>
        <v>NEW INACTIVE</v>
      </c>
      <c r="BH695" t="str">
        <f t="shared" si="111"/>
        <v>NO</v>
      </c>
    </row>
    <row r="696" spans="1:60">
      <c r="A696" s="564" t="s">
        <v>792</v>
      </c>
      <c r="B696" s="564" t="s">
        <v>2990</v>
      </c>
      <c r="C696" s="564" t="s">
        <v>775</v>
      </c>
      <c r="D696" s="564" t="s">
        <v>956</v>
      </c>
      <c r="E696" s="564" t="s">
        <v>1005</v>
      </c>
      <c r="F696" s="565">
        <v>1169950</v>
      </c>
      <c r="G696" s="87"/>
      <c r="H696" s="87"/>
      <c r="I696" s="30" t="str">
        <f>IF(SUM('Sales by Agent'!G696:I696)&gt;0,"YES","NO")</f>
        <v>NO</v>
      </c>
      <c r="J696" s="30" t="str">
        <f>IF(SUM('Sales by Agent'!H696:J696)&gt;0,"YES","NO")</f>
        <v>NO</v>
      </c>
      <c r="K696" s="30" t="str">
        <f>IF(SUM('Sales by Agent'!I696:K696)&gt;0,"YES","NO")</f>
        <v>NO</v>
      </c>
      <c r="L696" s="30" t="str">
        <f>IF(SUM('Sales by Agent'!J696:L696)&gt;0,"YES","NO")</f>
        <v>NO</v>
      </c>
      <c r="M696" s="30" t="str">
        <f>IF(SUM('Sales by Agent'!K696:M696)&gt;0,"YES","NO")</f>
        <v>NO</v>
      </c>
      <c r="N696" s="30" t="str">
        <f>IF(SUM('Sales by Agent'!L696:N696)&gt;0,"YES","NO")</f>
        <v>NO</v>
      </c>
      <c r="O696" s="30" t="str">
        <f>IF(SUM('Sales by Agent'!M696:O696)&gt;0,"YES","NO")</f>
        <v>NO</v>
      </c>
      <c r="P696" s="30" t="str">
        <f>IF(SUM('Sales by Agent'!N696:P696)&gt;0,"YES","NO")</f>
        <v>NO</v>
      </c>
      <c r="Q696" s="30" t="str">
        <f>IF(SUM('Sales by Agent'!O696:Q696)&gt;0,"YES","NO")</f>
        <v>NO</v>
      </c>
      <c r="R696" s="30" t="str">
        <f>IF(SUM('Sales by Agent'!P696:R696)&gt;0,"YES","NO")</f>
        <v>NO</v>
      </c>
      <c r="S696" s="30" t="str">
        <f>IF(SUM('Sales by Agent'!Q696:S696)&gt;0,"YES","NO")</f>
        <v>NO</v>
      </c>
      <c r="T696" s="30" t="str">
        <f>IF(SUM('Sales by Agent'!R696:T696)&gt;0,"YES","NO")</f>
        <v>NO</v>
      </c>
      <c r="U696" s="30" t="str">
        <f>IF(SUM('Sales by Agent'!S696:U696)&gt;0,"YES","NO")</f>
        <v>NO</v>
      </c>
      <c r="V696" s="30" t="str">
        <f>IF(SUM('Sales by Agent'!T696:V696)&gt;0,"YES","NO")</f>
        <v>NO</v>
      </c>
      <c r="W696" s="30" t="str">
        <f>IF(SUM('Sales by Agent'!U696:W696)&gt;0,"YES","NO")</f>
        <v>NO</v>
      </c>
      <c r="X696" s="30" t="str">
        <f>IF(SUM('Sales by Agent'!V696:X696)&gt;0,"YES","NO")</f>
        <v>NO</v>
      </c>
      <c r="Y696" s="30" t="str">
        <f>IF(SUM('Sales by Agent'!W696:Y696)&gt;0,"YES","NO")</f>
        <v>NO</v>
      </c>
      <c r="Z696" s="30" t="str">
        <f>IF(SUM('Sales by Agent'!X696:Z696)&gt;0,"YES","NO")</f>
        <v>NO</v>
      </c>
      <c r="AA696" s="30" t="str">
        <f>IF(SUM('Sales by Agent'!Y696:AA696)&gt;0,"YES","NO")</f>
        <v>NO</v>
      </c>
      <c r="AB696" s="30" t="str">
        <f>IF(SUM('Sales by Agent'!Z696:AB696)&gt;0,"YES","NO")</f>
        <v>NO</v>
      </c>
      <c r="AC696" s="30" t="str">
        <f>IF(SUM('Sales by Agent'!AA696:AC696)&gt;0,"YES","NO")</f>
        <v>NO</v>
      </c>
      <c r="AD696" s="30" t="str">
        <f>IF(SUM('Sales by Agent'!AB696:AD696)&gt;0,"YES","NO")</f>
        <v>YES</v>
      </c>
      <c r="AE696" s="30" t="str">
        <f>IF(SUM('Sales by Agent'!AC696:AE696)&gt;0,"YES","NO")</f>
        <v>YES</v>
      </c>
      <c r="AF696" s="30" t="str">
        <f>IF(SUM('Sales by Agent'!AD696:AF696)&gt;0,"YES","NO")</f>
        <v>YES</v>
      </c>
      <c r="AG696" s="30" t="str">
        <f>IF(SUM('Sales by Agent'!AE696:AG696)&gt;0,"YES","NO")</f>
        <v>YES</v>
      </c>
      <c r="AH696" s="30" t="str">
        <f>IF(SUM('Sales by Agent'!AF696:AH696)&gt;0,"YES","NO")</f>
        <v>NO</v>
      </c>
      <c r="AI696" s="30" t="str">
        <f>IF(SUM('Sales by Agent'!AG696:AI696)&gt;0,"YES","NO")</f>
        <v>NO</v>
      </c>
      <c r="AJ696" s="30" t="str">
        <f>IF(SUM('Sales by Agent'!AH696:AJ696)&gt;0,"YES","NO")</f>
        <v>NO</v>
      </c>
      <c r="AK696" s="30" t="str">
        <f>IF(SUM('Sales by Agent'!AI696:AK696)&gt;0,"YES","NO")</f>
        <v>YES</v>
      </c>
      <c r="AL696" s="30" t="str">
        <f>IF(SUM('Sales by Agent'!AJ696:AL696)&gt;0,"YES","NO")</f>
        <v>YES</v>
      </c>
      <c r="AM696" s="30" t="str">
        <f>IF(SUM('Sales by Agent'!AK696:AM696)&gt;0,"YES","NO")</f>
        <v>YES</v>
      </c>
      <c r="AN696" s="30" t="str">
        <f>IF(SUM('Sales by Agent'!AL696:AN696)&gt;0,"YES","NO")</f>
        <v>NO</v>
      </c>
      <c r="AO696" s="30" t="str">
        <f>IF(SUM('Sales by Agent'!AM696:AO696)&gt;0,"YES","NO")</f>
        <v>NO</v>
      </c>
      <c r="AP696" s="30" t="str">
        <f>IF(SUM('Sales by Agent'!AN696:AP696)&gt;0,"YES","NO")</f>
        <v>NO</v>
      </c>
      <c r="AQ696" s="30" t="str">
        <f>IF(SUM('Sales by Agent'!AO696:AQ696)&gt;0,"YES","NO")</f>
        <v>NO</v>
      </c>
      <c r="AR696" s="30" t="str">
        <f>IF(SUM('Sales by Agent'!AP696:AR696)&gt;0,"YES","NO")</f>
        <v>NO</v>
      </c>
      <c r="AS696" s="30" t="str">
        <f>IF(SUM('Sales by Agent'!AQ696:AS696)&gt;0,"YES","NO")</f>
        <v>NO</v>
      </c>
      <c r="AT696" s="30" t="str">
        <f>IF(SUM('Sales by Agent'!AR696:AT696)&gt;0,"YES","NO")</f>
        <v>NO</v>
      </c>
      <c r="AU696" s="30" t="str">
        <f>IF(SUM('Sales by Agent'!AS696:AU696)&gt;0,"YES","NO")</f>
        <v>NO</v>
      </c>
      <c r="AV696" s="30" t="str">
        <f>IF(SUM('Sales by Agent'!AT696:AV696)&gt;0,"YES","NO")</f>
        <v>NO</v>
      </c>
      <c r="AW696" s="87"/>
      <c r="AX696" t="str">
        <f t="shared" si="112"/>
        <v>NO</v>
      </c>
      <c r="AY696" t="str">
        <f t="shared" si="113"/>
        <v>NO</v>
      </c>
      <c r="AZ696" t="str">
        <f t="shared" si="114"/>
        <v>NO</v>
      </c>
      <c r="BA696" t="str">
        <f t="shared" si="115"/>
        <v>NEW INACTIVE</v>
      </c>
      <c r="BB696" t="str">
        <f t="shared" si="116"/>
        <v>NO</v>
      </c>
      <c r="BC696" t="str">
        <f t="shared" si="117"/>
        <v>NO</v>
      </c>
      <c r="BD696" t="str">
        <f t="shared" si="118"/>
        <v>NO</v>
      </c>
      <c r="BE696" t="str">
        <f t="shared" si="119"/>
        <v>NO</v>
      </c>
      <c r="BF696" t="str">
        <f t="shared" si="120"/>
        <v>NO</v>
      </c>
      <c r="BG696" t="str">
        <f t="shared" si="121"/>
        <v>NEW INACTIVE</v>
      </c>
      <c r="BH696" t="str">
        <f t="shared" si="111"/>
        <v>NO</v>
      </c>
    </row>
    <row r="697" spans="1:60">
      <c r="A697" s="564" t="s">
        <v>1438</v>
      </c>
      <c r="B697" s="564" t="s">
        <v>2991</v>
      </c>
      <c r="C697" s="564" t="s">
        <v>775</v>
      </c>
      <c r="D697" s="564" t="s">
        <v>956</v>
      </c>
      <c r="E697" s="564" t="s">
        <v>1005</v>
      </c>
      <c r="F697" s="565">
        <v>30050</v>
      </c>
      <c r="G697" s="30"/>
      <c r="H697" s="30"/>
      <c r="I697" s="30" t="str">
        <f>IF(SUM('Sales by Agent'!G697:I697)&gt;0,"YES","NO")</f>
        <v>NO</v>
      </c>
      <c r="J697" s="30" t="str">
        <f>IF(SUM('Sales by Agent'!H697:J697)&gt;0,"YES","NO")</f>
        <v>NO</v>
      </c>
      <c r="K697" s="30" t="str">
        <f>IF(SUM('Sales by Agent'!I697:K697)&gt;0,"YES","NO")</f>
        <v>NO</v>
      </c>
      <c r="L697" s="30" t="str">
        <f>IF(SUM('Sales by Agent'!J697:L697)&gt;0,"YES","NO")</f>
        <v>NO</v>
      </c>
      <c r="M697" s="30" t="str">
        <f>IF(SUM('Sales by Agent'!K697:M697)&gt;0,"YES","NO")</f>
        <v>NO</v>
      </c>
      <c r="N697" s="30" t="str">
        <f>IF(SUM('Sales by Agent'!L697:N697)&gt;0,"YES","NO")</f>
        <v>NO</v>
      </c>
      <c r="O697" s="30" t="str">
        <f>IF(SUM('Sales by Agent'!M697:O697)&gt;0,"YES","NO")</f>
        <v>NO</v>
      </c>
      <c r="P697" s="30" t="str">
        <f>IF(SUM('Sales by Agent'!N697:P697)&gt;0,"YES","NO")</f>
        <v>NO</v>
      </c>
      <c r="Q697" s="30" t="str">
        <f>IF(SUM('Sales by Agent'!O697:Q697)&gt;0,"YES","NO")</f>
        <v>NO</v>
      </c>
      <c r="R697" s="30" t="str">
        <f>IF(SUM('Sales by Agent'!P697:R697)&gt;0,"YES","NO")</f>
        <v>NO</v>
      </c>
      <c r="S697" s="30" t="str">
        <f>IF(SUM('Sales by Agent'!Q697:S697)&gt;0,"YES","NO")</f>
        <v>NO</v>
      </c>
      <c r="T697" s="30" t="str">
        <f>IF(SUM('Sales by Agent'!R697:T697)&gt;0,"YES","NO")</f>
        <v>NO</v>
      </c>
      <c r="U697" s="30" t="str">
        <f>IF(SUM('Sales by Agent'!S697:U697)&gt;0,"YES","NO")</f>
        <v>NO</v>
      </c>
      <c r="V697" s="30" t="str">
        <f>IF(SUM('Sales by Agent'!T697:V697)&gt;0,"YES","NO")</f>
        <v>NO</v>
      </c>
      <c r="W697" s="30" t="str">
        <f>IF(SUM('Sales by Agent'!U697:W697)&gt;0,"YES","NO")</f>
        <v>NO</v>
      </c>
      <c r="X697" s="30" t="str">
        <f>IF(SUM('Sales by Agent'!V697:X697)&gt;0,"YES","NO")</f>
        <v>NO</v>
      </c>
      <c r="Y697" s="30" t="str">
        <f>IF(SUM('Sales by Agent'!W697:Y697)&gt;0,"YES","NO")</f>
        <v>NO</v>
      </c>
      <c r="Z697" s="30" t="str">
        <f>IF(SUM('Sales by Agent'!X697:Z697)&gt;0,"YES","NO")</f>
        <v>NO</v>
      </c>
      <c r="AA697" s="30" t="str">
        <f>IF(SUM('Sales by Agent'!Y697:AA697)&gt;0,"YES","NO")</f>
        <v>NO</v>
      </c>
      <c r="AB697" s="30" t="str">
        <f>IF(SUM('Sales by Agent'!Z697:AB697)&gt;0,"YES","NO")</f>
        <v>NO</v>
      </c>
      <c r="AC697" s="30" t="str">
        <f>IF(SUM('Sales by Agent'!AA697:AC697)&gt;0,"YES","NO")</f>
        <v>NO</v>
      </c>
      <c r="AD697" s="30" t="str">
        <f>IF(SUM('Sales by Agent'!AB697:AD697)&gt;0,"YES","NO")</f>
        <v>NO</v>
      </c>
      <c r="AE697" s="30" t="str">
        <f>IF(SUM('Sales by Agent'!AC697:AE697)&gt;0,"YES","NO")</f>
        <v>NO</v>
      </c>
      <c r="AF697" s="30" t="str">
        <f>IF(SUM('Sales by Agent'!AD697:AF697)&gt;0,"YES","NO")</f>
        <v>NO</v>
      </c>
      <c r="AG697" s="30" t="str">
        <f>IF(SUM('Sales by Agent'!AE697:AG697)&gt;0,"YES","NO")</f>
        <v>NO</v>
      </c>
      <c r="AH697" s="30" t="str">
        <f>IF(SUM('Sales by Agent'!AF697:AH697)&gt;0,"YES","NO")</f>
        <v>NO</v>
      </c>
      <c r="AI697" s="30" t="str">
        <f>IF(SUM('Sales by Agent'!AG697:AI697)&gt;0,"YES","NO")</f>
        <v>NO</v>
      </c>
      <c r="AJ697" s="30" t="str">
        <f>IF(SUM('Sales by Agent'!AH697:AJ697)&gt;0,"YES","NO")</f>
        <v>NO</v>
      </c>
      <c r="AK697" s="30" t="str">
        <f>IF(SUM('Sales by Agent'!AI697:AK697)&gt;0,"YES","NO")</f>
        <v>NO</v>
      </c>
      <c r="AL697" s="30" t="str">
        <f>IF(SUM('Sales by Agent'!AJ697:AL697)&gt;0,"YES","NO")</f>
        <v>NO</v>
      </c>
      <c r="AM697" s="30" t="str">
        <f>IF(SUM('Sales by Agent'!AK697:AM697)&gt;0,"YES","NO")</f>
        <v>YES</v>
      </c>
      <c r="AN697" s="30" t="str">
        <f>IF(SUM('Sales by Agent'!AL697:AN697)&gt;0,"YES","NO")</f>
        <v>YES</v>
      </c>
      <c r="AO697" s="30" t="str">
        <f>IF(SUM('Sales by Agent'!AM697:AO697)&gt;0,"YES","NO")</f>
        <v>YES</v>
      </c>
      <c r="AP697" s="30" t="str">
        <f>IF(SUM('Sales by Agent'!AN697:AP697)&gt;0,"YES","NO")</f>
        <v>NO</v>
      </c>
      <c r="AQ697" s="30" t="str">
        <f>IF(SUM('Sales by Agent'!AO697:AQ697)&gt;0,"YES","NO")</f>
        <v>NO</v>
      </c>
      <c r="AR697" s="30" t="str">
        <f>IF(SUM('Sales by Agent'!AP697:AR697)&gt;0,"YES","NO")</f>
        <v>NO</v>
      </c>
      <c r="AS697" s="30" t="str">
        <f>IF(SUM('Sales by Agent'!AQ697:AS697)&gt;0,"YES","NO")</f>
        <v>NO</v>
      </c>
      <c r="AT697" s="30" t="str">
        <f>IF(SUM('Sales by Agent'!AR697:AT697)&gt;0,"YES","NO")</f>
        <v>YES</v>
      </c>
      <c r="AU697" s="30" t="str">
        <f>IF(SUM('Sales by Agent'!AS697:AU697)&gt;0,"YES","NO")</f>
        <v>YES</v>
      </c>
      <c r="AV697" s="30" t="str">
        <f>IF(SUM('Sales by Agent'!AT697:AV697)&gt;0,"YES","NO")</f>
        <v>YES</v>
      </c>
      <c r="AW697" s="87"/>
      <c r="AX697" t="str">
        <f t="shared" si="112"/>
        <v>NO</v>
      </c>
      <c r="AY697" t="str">
        <f t="shared" si="113"/>
        <v>NO</v>
      </c>
      <c r="AZ697" t="str">
        <f t="shared" si="114"/>
        <v>NO</v>
      </c>
      <c r="BA697" t="str">
        <f t="shared" si="115"/>
        <v>NO</v>
      </c>
      <c r="BB697" t="str">
        <f t="shared" si="116"/>
        <v>NO</v>
      </c>
      <c r="BC697" t="str">
        <f t="shared" si="117"/>
        <v>NO</v>
      </c>
      <c r="BD697" t="str">
        <f t="shared" si="118"/>
        <v>NO</v>
      </c>
      <c r="BE697" t="str">
        <f t="shared" si="119"/>
        <v>NO</v>
      </c>
      <c r="BF697" t="str">
        <f t="shared" si="120"/>
        <v>NO</v>
      </c>
      <c r="BG697" t="str">
        <f t="shared" si="121"/>
        <v>NO</v>
      </c>
      <c r="BH697" t="str">
        <f t="shared" si="111"/>
        <v>NO</v>
      </c>
    </row>
    <row r="698" spans="1:60">
      <c r="A698" s="564" t="s">
        <v>898</v>
      </c>
      <c r="B698" s="564" t="s">
        <v>2992</v>
      </c>
      <c r="C698" s="564" t="s">
        <v>775</v>
      </c>
      <c r="D698" s="564" t="s">
        <v>956</v>
      </c>
      <c r="E698" s="564" t="s">
        <v>1005</v>
      </c>
      <c r="F698" s="565">
        <v>81000</v>
      </c>
      <c r="G698" s="31"/>
      <c r="H698" s="87"/>
      <c r="I698" s="30" t="str">
        <f>IF(SUM('Sales by Agent'!G698:I698)&gt;0,"YES","NO")</f>
        <v>NO</v>
      </c>
      <c r="J698" s="30" t="str">
        <f>IF(SUM('Sales by Agent'!H698:J698)&gt;0,"YES","NO")</f>
        <v>NO</v>
      </c>
      <c r="K698" s="30" t="str">
        <f>IF(SUM('Sales by Agent'!I698:K698)&gt;0,"YES","NO")</f>
        <v>NO</v>
      </c>
      <c r="L698" s="30" t="str">
        <f>IF(SUM('Sales by Agent'!J698:L698)&gt;0,"YES","NO")</f>
        <v>NO</v>
      </c>
      <c r="M698" s="30" t="str">
        <f>IF(SUM('Sales by Agent'!K698:M698)&gt;0,"YES","NO")</f>
        <v>NO</v>
      </c>
      <c r="N698" s="30" t="str">
        <f>IF(SUM('Sales by Agent'!L698:N698)&gt;0,"YES","NO")</f>
        <v>NO</v>
      </c>
      <c r="O698" s="30" t="str">
        <f>IF(SUM('Sales by Agent'!M698:O698)&gt;0,"YES","NO")</f>
        <v>NO</v>
      </c>
      <c r="P698" s="30" t="str">
        <f>IF(SUM('Sales by Agent'!N698:P698)&gt;0,"YES","NO")</f>
        <v>NO</v>
      </c>
      <c r="Q698" s="30" t="str">
        <f>IF(SUM('Sales by Agent'!O698:Q698)&gt;0,"YES","NO")</f>
        <v>NO</v>
      </c>
      <c r="R698" s="30" t="str">
        <f>IF(SUM('Sales by Agent'!P698:R698)&gt;0,"YES","NO")</f>
        <v>NO</v>
      </c>
      <c r="S698" s="30" t="str">
        <f>IF(SUM('Sales by Agent'!Q698:S698)&gt;0,"YES","NO")</f>
        <v>NO</v>
      </c>
      <c r="T698" s="30" t="str">
        <f>IF(SUM('Sales by Agent'!R698:T698)&gt;0,"YES","NO")</f>
        <v>NO</v>
      </c>
      <c r="U698" s="30" t="str">
        <f>IF(SUM('Sales by Agent'!S698:U698)&gt;0,"YES","NO")</f>
        <v>NO</v>
      </c>
      <c r="V698" s="30" t="str">
        <f>IF(SUM('Sales by Agent'!T698:V698)&gt;0,"YES","NO")</f>
        <v>NO</v>
      </c>
      <c r="W698" s="30" t="str">
        <f>IF(SUM('Sales by Agent'!U698:W698)&gt;0,"YES","NO")</f>
        <v>NO</v>
      </c>
      <c r="X698" s="30" t="str">
        <f>IF(SUM('Sales by Agent'!V698:X698)&gt;0,"YES","NO")</f>
        <v>NO</v>
      </c>
      <c r="Y698" s="30" t="str">
        <f>IF(SUM('Sales by Agent'!W698:Y698)&gt;0,"YES","NO")</f>
        <v>NO</v>
      </c>
      <c r="Z698" s="30" t="str">
        <f>IF(SUM('Sales by Agent'!X698:Z698)&gt;0,"YES","NO")</f>
        <v>NO</v>
      </c>
      <c r="AA698" s="30" t="str">
        <f>IF(SUM('Sales by Agent'!Y698:AA698)&gt;0,"YES","NO")</f>
        <v>NO</v>
      </c>
      <c r="AB698" s="30" t="str">
        <f>IF(SUM('Sales by Agent'!Z698:AB698)&gt;0,"YES","NO")</f>
        <v>NO</v>
      </c>
      <c r="AC698" s="30" t="str">
        <f>IF(SUM('Sales by Agent'!AA698:AC698)&gt;0,"YES","NO")</f>
        <v>NO</v>
      </c>
      <c r="AD698" s="30" t="str">
        <f>IF(SUM('Sales by Agent'!AB698:AD698)&gt;0,"YES","NO")</f>
        <v>YES</v>
      </c>
      <c r="AE698" s="30" t="str">
        <f>IF(SUM('Sales by Agent'!AC698:AE698)&gt;0,"YES","NO")</f>
        <v>YES</v>
      </c>
      <c r="AF698" s="30" t="str">
        <f>IF(SUM('Sales by Agent'!AD698:AF698)&gt;0,"YES","NO")</f>
        <v>YES</v>
      </c>
      <c r="AG698" s="30" t="str">
        <f>IF(SUM('Sales by Agent'!AE698:AG698)&gt;0,"YES","NO")</f>
        <v>NO</v>
      </c>
      <c r="AH698" s="30" t="str">
        <f>IF(SUM('Sales by Agent'!AF698:AH698)&gt;0,"YES","NO")</f>
        <v>NO</v>
      </c>
      <c r="AI698" s="30" t="str">
        <f>IF(SUM('Sales by Agent'!AG698:AI698)&gt;0,"YES","NO")</f>
        <v>NO</v>
      </c>
      <c r="AJ698" s="30" t="str">
        <f>IF(SUM('Sales by Agent'!AH698:AJ698)&gt;0,"YES","NO")</f>
        <v>NO</v>
      </c>
      <c r="AK698" s="30" t="str">
        <f>IF(SUM('Sales by Agent'!AI698:AK698)&gt;0,"YES","NO")</f>
        <v>NO</v>
      </c>
      <c r="AL698" s="30" t="str">
        <f>IF(SUM('Sales by Agent'!AJ698:AL698)&gt;0,"YES","NO")</f>
        <v>NO</v>
      </c>
      <c r="AM698" s="30" t="str">
        <f>IF(SUM('Sales by Agent'!AK698:AM698)&gt;0,"YES","NO")</f>
        <v>NO</v>
      </c>
      <c r="AN698" s="30" t="str">
        <f>IF(SUM('Sales by Agent'!AL698:AN698)&gt;0,"YES","NO")</f>
        <v>NO</v>
      </c>
      <c r="AO698" s="30" t="str">
        <f>IF(SUM('Sales by Agent'!AM698:AO698)&gt;0,"YES","NO")</f>
        <v>NO</v>
      </c>
      <c r="AP698" s="30" t="str">
        <f>IF(SUM('Sales by Agent'!AN698:AP698)&gt;0,"YES","NO")</f>
        <v>NO</v>
      </c>
      <c r="AQ698" s="30" t="str">
        <f>IF(SUM('Sales by Agent'!AO698:AQ698)&gt;0,"YES","NO")</f>
        <v>NO</v>
      </c>
      <c r="AR698" s="30" t="str">
        <f>IF(SUM('Sales by Agent'!AP698:AR698)&gt;0,"YES","NO")</f>
        <v>NO</v>
      </c>
      <c r="AS698" s="30" t="str">
        <f>IF(SUM('Sales by Agent'!AQ698:AS698)&gt;0,"YES","NO")</f>
        <v>NO</v>
      </c>
      <c r="AT698" s="30" t="str">
        <f>IF(SUM('Sales by Agent'!AR698:AT698)&gt;0,"YES","NO")</f>
        <v>NO</v>
      </c>
      <c r="AU698" s="30" t="str">
        <f>IF(SUM('Sales by Agent'!AS698:AU698)&gt;0,"YES","NO")</f>
        <v>NO</v>
      </c>
      <c r="AV698" s="30" t="str">
        <f>IF(SUM('Sales by Agent'!AT698:AV698)&gt;0,"YES","NO")</f>
        <v>NO</v>
      </c>
      <c r="AW698" s="87"/>
      <c r="AX698" t="str">
        <f t="shared" si="112"/>
        <v>NO</v>
      </c>
      <c r="AY698" t="str">
        <f t="shared" si="113"/>
        <v>NO</v>
      </c>
      <c r="AZ698" t="str">
        <f t="shared" si="114"/>
        <v>NEW INACTIVE</v>
      </c>
      <c r="BA698" t="str">
        <f t="shared" si="115"/>
        <v>NO</v>
      </c>
      <c r="BB698" t="str">
        <f t="shared" si="116"/>
        <v>NO</v>
      </c>
      <c r="BC698" t="str">
        <f t="shared" si="117"/>
        <v>NO</v>
      </c>
      <c r="BD698" t="str">
        <f t="shared" si="118"/>
        <v>NO</v>
      </c>
      <c r="BE698" t="str">
        <f t="shared" si="119"/>
        <v>NO</v>
      </c>
      <c r="BF698" t="str">
        <f t="shared" si="120"/>
        <v>NO</v>
      </c>
      <c r="BG698" t="str">
        <f t="shared" si="121"/>
        <v>NO</v>
      </c>
      <c r="BH698" t="str">
        <f t="shared" si="111"/>
        <v>NO</v>
      </c>
    </row>
    <row r="699" spans="1:60">
      <c r="A699" s="564" t="s">
        <v>853</v>
      </c>
      <c r="B699" s="564" t="s">
        <v>2993</v>
      </c>
      <c r="C699" s="564" t="s">
        <v>775</v>
      </c>
      <c r="D699" s="564" t="s">
        <v>956</v>
      </c>
      <c r="E699" s="564" t="s">
        <v>1005</v>
      </c>
      <c r="F699" s="565">
        <v>894000</v>
      </c>
      <c r="G699" s="31"/>
      <c r="H699" s="87"/>
      <c r="I699" s="30" t="str">
        <f>IF(SUM('Sales by Agent'!G699:I699)&gt;0,"YES","NO")</f>
        <v>NO</v>
      </c>
      <c r="J699" s="30" t="str">
        <f>IF(SUM('Sales by Agent'!H699:J699)&gt;0,"YES","NO")</f>
        <v>NO</v>
      </c>
      <c r="K699" s="30" t="str">
        <f>IF(SUM('Sales by Agent'!I699:K699)&gt;0,"YES","NO")</f>
        <v>NO</v>
      </c>
      <c r="L699" s="30" t="str">
        <f>IF(SUM('Sales by Agent'!J699:L699)&gt;0,"YES","NO")</f>
        <v>NO</v>
      </c>
      <c r="M699" s="30" t="str">
        <f>IF(SUM('Sales by Agent'!K699:M699)&gt;0,"YES","NO")</f>
        <v>NO</v>
      </c>
      <c r="N699" s="30" t="str">
        <f>IF(SUM('Sales by Agent'!L699:N699)&gt;0,"YES","NO")</f>
        <v>NO</v>
      </c>
      <c r="O699" s="30" t="str">
        <f>IF(SUM('Sales by Agent'!M699:O699)&gt;0,"YES","NO")</f>
        <v>NO</v>
      </c>
      <c r="P699" s="30" t="str">
        <f>IF(SUM('Sales by Agent'!N699:P699)&gt;0,"YES","NO")</f>
        <v>NO</v>
      </c>
      <c r="Q699" s="30" t="str">
        <f>IF(SUM('Sales by Agent'!O699:Q699)&gt;0,"YES","NO")</f>
        <v>NO</v>
      </c>
      <c r="R699" s="30" t="str">
        <f>IF(SUM('Sales by Agent'!P699:R699)&gt;0,"YES","NO")</f>
        <v>NO</v>
      </c>
      <c r="S699" s="30" t="str">
        <f>IF(SUM('Sales by Agent'!Q699:S699)&gt;0,"YES","NO")</f>
        <v>NO</v>
      </c>
      <c r="T699" s="30" t="str">
        <f>IF(SUM('Sales by Agent'!R699:T699)&gt;0,"YES","NO")</f>
        <v>NO</v>
      </c>
      <c r="U699" s="30" t="str">
        <f>IF(SUM('Sales by Agent'!S699:U699)&gt;0,"YES","NO")</f>
        <v>NO</v>
      </c>
      <c r="V699" s="30" t="str">
        <f>IF(SUM('Sales by Agent'!T699:V699)&gt;0,"YES","NO")</f>
        <v>NO</v>
      </c>
      <c r="W699" s="30" t="str">
        <f>IF(SUM('Sales by Agent'!U699:W699)&gt;0,"YES","NO")</f>
        <v>NO</v>
      </c>
      <c r="X699" s="30" t="str">
        <f>IF(SUM('Sales by Agent'!V699:X699)&gt;0,"YES","NO")</f>
        <v>NO</v>
      </c>
      <c r="Y699" s="30" t="str">
        <f>IF(SUM('Sales by Agent'!W699:Y699)&gt;0,"YES","NO")</f>
        <v>NO</v>
      </c>
      <c r="Z699" s="30" t="str">
        <f>IF(SUM('Sales by Agent'!X699:Z699)&gt;0,"YES","NO")</f>
        <v>NO</v>
      </c>
      <c r="AA699" s="30" t="str">
        <f>IF(SUM('Sales by Agent'!Y699:AA699)&gt;0,"YES","NO")</f>
        <v>NO</v>
      </c>
      <c r="AB699" s="30" t="str">
        <f>IF(SUM('Sales by Agent'!Z699:AB699)&gt;0,"YES","NO")</f>
        <v>NO</v>
      </c>
      <c r="AC699" s="30" t="str">
        <f>IF(SUM('Sales by Agent'!AA699:AC699)&gt;0,"YES","NO")</f>
        <v>NO</v>
      </c>
      <c r="AD699" s="30" t="str">
        <f>IF(SUM('Sales by Agent'!AB699:AD699)&gt;0,"YES","NO")</f>
        <v>NO</v>
      </c>
      <c r="AE699" s="30" t="str">
        <f>IF(SUM('Sales by Agent'!AC699:AE699)&gt;0,"YES","NO")</f>
        <v>NO</v>
      </c>
      <c r="AF699" s="30" t="str">
        <f>IF(SUM('Sales by Agent'!AD699:AF699)&gt;0,"YES","NO")</f>
        <v>NO</v>
      </c>
      <c r="AG699" s="30" t="str">
        <f>IF(SUM('Sales by Agent'!AE699:AG699)&gt;0,"YES","NO")</f>
        <v>YES</v>
      </c>
      <c r="AH699" s="30" t="str">
        <f>IF(SUM('Sales by Agent'!AF699:AH699)&gt;0,"YES","NO")</f>
        <v>YES</v>
      </c>
      <c r="AI699" s="30" t="str">
        <f>IF(SUM('Sales by Agent'!AG699:AI699)&gt;0,"YES","NO")</f>
        <v>YES</v>
      </c>
      <c r="AJ699" s="30" t="str">
        <f>IF(SUM('Sales by Agent'!AH699:AJ699)&gt;0,"YES","NO")</f>
        <v>YES</v>
      </c>
      <c r="AK699" s="30" t="str">
        <f>IF(SUM('Sales by Agent'!AI699:AK699)&gt;0,"YES","NO")</f>
        <v>YES</v>
      </c>
      <c r="AL699" s="30" t="str">
        <f>IF(SUM('Sales by Agent'!AJ699:AL699)&gt;0,"YES","NO")</f>
        <v>YES</v>
      </c>
      <c r="AM699" s="30" t="str">
        <f>IF(SUM('Sales by Agent'!AK699:AM699)&gt;0,"YES","NO")</f>
        <v>YES</v>
      </c>
      <c r="AN699" s="30" t="str">
        <f>IF(SUM('Sales by Agent'!AL699:AN699)&gt;0,"YES","NO")</f>
        <v>NO</v>
      </c>
      <c r="AO699" s="30" t="str">
        <f>IF(SUM('Sales by Agent'!AM699:AO699)&gt;0,"YES","NO")</f>
        <v>NO</v>
      </c>
      <c r="AP699" s="30" t="str">
        <f>IF(SUM('Sales by Agent'!AN699:AP699)&gt;0,"YES","NO")</f>
        <v>NO</v>
      </c>
      <c r="AQ699" s="30" t="str">
        <f>IF(SUM('Sales by Agent'!AO699:AQ699)&gt;0,"YES","NO")</f>
        <v>NO</v>
      </c>
      <c r="AR699" s="30" t="str">
        <f>IF(SUM('Sales by Agent'!AP699:AR699)&gt;0,"YES","NO")</f>
        <v>NO</v>
      </c>
      <c r="AS699" s="30" t="str">
        <f>IF(SUM('Sales by Agent'!AQ699:AS699)&gt;0,"YES","NO")</f>
        <v>NO</v>
      </c>
      <c r="AT699" s="30" t="str">
        <f>IF(SUM('Sales by Agent'!AR699:AT699)&gt;0,"YES","NO")</f>
        <v>YES</v>
      </c>
      <c r="AU699" s="30" t="str">
        <f>IF(SUM('Sales by Agent'!AS699:AU699)&gt;0,"YES","NO")</f>
        <v>YES</v>
      </c>
      <c r="AV699" s="30" t="str">
        <f>IF(SUM('Sales by Agent'!AT699:AV699)&gt;0,"YES","NO")</f>
        <v>YES</v>
      </c>
      <c r="AW699" s="87"/>
      <c r="AX699" t="str">
        <f t="shared" si="112"/>
        <v>NO</v>
      </c>
      <c r="AY699" t="str">
        <f t="shared" si="113"/>
        <v>NO</v>
      </c>
      <c r="AZ699" t="str">
        <f t="shared" si="114"/>
        <v>NO</v>
      </c>
      <c r="BA699" t="str">
        <f t="shared" si="115"/>
        <v>NO</v>
      </c>
      <c r="BB699" t="str">
        <f t="shared" si="116"/>
        <v>NO</v>
      </c>
      <c r="BC699" t="str">
        <f t="shared" si="117"/>
        <v>NO</v>
      </c>
      <c r="BD699" t="str">
        <f t="shared" si="118"/>
        <v>NO</v>
      </c>
      <c r="BE699" t="str">
        <f t="shared" si="119"/>
        <v>NO</v>
      </c>
      <c r="BF699" t="str">
        <f t="shared" si="120"/>
        <v>NO</v>
      </c>
      <c r="BG699" t="str">
        <f t="shared" si="121"/>
        <v>NEW INACTIVE</v>
      </c>
      <c r="BH699" t="str">
        <f t="shared" si="111"/>
        <v>NO</v>
      </c>
    </row>
    <row r="700" spans="1:60">
      <c r="A700" s="564" t="s">
        <v>1809</v>
      </c>
      <c r="B700" s="564" t="s">
        <v>2634</v>
      </c>
      <c r="C700" s="564" t="s">
        <v>775</v>
      </c>
      <c r="D700" s="564" t="s">
        <v>956</v>
      </c>
      <c r="E700" s="564" t="s">
        <v>1005</v>
      </c>
      <c r="F700" s="565">
        <v>14000</v>
      </c>
      <c r="G700" s="30"/>
      <c r="H700" s="88"/>
      <c r="I700" s="30" t="str">
        <f>IF(SUM('Sales by Agent'!G700:I700)&gt;0,"YES","NO")</f>
        <v>NO</v>
      </c>
      <c r="J700" s="30" t="str">
        <f>IF(SUM('Sales by Agent'!H700:J700)&gt;0,"YES","NO")</f>
        <v>NO</v>
      </c>
      <c r="K700" s="30" t="str">
        <f>IF(SUM('Sales by Agent'!I700:K700)&gt;0,"YES","NO")</f>
        <v>NO</v>
      </c>
      <c r="L700" s="30" t="str">
        <f>IF(SUM('Sales by Agent'!J700:L700)&gt;0,"YES","NO")</f>
        <v>NO</v>
      </c>
      <c r="M700" s="30" t="str">
        <f>IF(SUM('Sales by Agent'!K700:M700)&gt;0,"YES","NO")</f>
        <v>NO</v>
      </c>
      <c r="N700" s="30" t="str">
        <f>IF(SUM('Sales by Agent'!L700:N700)&gt;0,"YES","NO")</f>
        <v>NO</v>
      </c>
      <c r="O700" s="30" t="str">
        <f>IF(SUM('Sales by Agent'!M700:O700)&gt;0,"YES","NO")</f>
        <v>NO</v>
      </c>
      <c r="P700" s="30" t="str">
        <f>IF(SUM('Sales by Agent'!N700:P700)&gt;0,"YES","NO")</f>
        <v>NO</v>
      </c>
      <c r="Q700" s="30" t="str">
        <f>IF(SUM('Sales by Agent'!O700:Q700)&gt;0,"YES","NO")</f>
        <v>NO</v>
      </c>
      <c r="R700" s="30" t="str">
        <f>IF(SUM('Sales by Agent'!P700:R700)&gt;0,"YES","NO")</f>
        <v>NO</v>
      </c>
      <c r="S700" s="30" t="str">
        <f>IF(SUM('Sales by Agent'!Q700:S700)&gt;0,"YES","NO")</f>
        <v>NO</v>
      </c>
      <c r="T700" s="30" t="str">
        <f>IF(SUM('Sales by Agent'!R700:T700)&gt;0,"YES","NO")</f>
        <v>NO</v>
      </c>
      <c r="U700" s="30" t="str">
        <f>IF(SUM('Sales by Agent'!S700:U700)&gt;0,"YES","NO")</f>
        <v>NO</v>
      </c>
      <c r="V700" s="30" t="str">
        <f>IF(SUM('Sales by Agent'!T700:V700)&gt;0,"YES","NO")</f>
        <v>NO</v>
      </c>
      <c r="W700" s="30" t="str">
        <f>IF(SUM('Sales by Agent'!U700:W700)&gt;0,"YES","NO")</f>
        <v>NO</v>
      </c>
      <c r="X700" s="30" t="str">
        <f>IF(SUM('Sales by Agent'!V700:X700)&gt;0,"YES","NO")</f>
        <v>NO</v>
      </c>
      <c r="Y700" s="30" t="str">
        <f>IF(SUM('Sales by Agent'!W700:Y700)&gt;0,"YES","NO")</f>
        <v>NO</v>
      </c>
      <c r="Z700" s="30" t="str">
        <f>IF(SUM('Sales by Agent'!X700:Z700)&gt;0,"YES","NO")</f>
        <v>NO</v>
      </c>
      <c r="AA700" s="30" t="str">
        <f>IF(SUM('Sales by Agent'!Y700:AA700)&gt;0,"YES","NO")</f>
        <v>NO</v>
      </c>
      <c r="AB700" s="30" t="str">
        <f>IF(SUM('Sales by Agent'!Z700:AB700)&gt;0,"YES","NO")</f>
        <v>NO</v>
      </c>
      <c r="AC700" s="30" t="str">
        <f>IF(SUM('Sales by Agent'!AA700:AC700)&gt;0,"YES","NO")</f>
        <v>NO</v>
      </c>
      <c r="AD700" s="30" t="str">
        <f>IF(SUM('Sales by Agent'!AB700:AD700)&gt;0,"YES","NO")</f>
        <v>NO</v>
      </c>
      <c r="AE700" s="30" t="str">
        <f>IF(SUM('Sales by Agent'!AC700:AE700)&gt;0,"YES","NO")</f>
        <v>NO</v>
      </c>
      <c r="AF700" s="30" t="str">
        <f>IF(SUM('Sales by Agent'!AD700:AF700)&gt;0,"YES","NO")</f>
        <v>NO</v>
      </c>
      <c r="AG700" s="30" t="str">
        <f>IF(SUM('Sales by Agent'!AE700:AG700)&gt;0,"YES","NO")</f>
        <v>NO</v>
      </c>
      <c r="AH700" s="30" t="str">
        <f>IF(SUM('Sales by Agent'!AF700:AH700)&gt;0,"YES","NO")</f>
        <v>NO</v>
      </c>
      <c r="AI700" s="30" t="str">
        <f>IF(SUM('Sales by Agent'!AG700:AI700)&gt;0,"YES","NO")</f>
        <v>NO</v>
      </c>
      <c r="AJ700" s="30" t="str">
        <f>IF(SUM('Sales by Agent'!AH700:AJ700)&gt;0,"YES","NO")</f>
        <v>NO</v>
      </c>
      <c r="AK700" s="30" t="str">
        <f>IF(SUM('Sales by Agent'!AI700:AK700)&gt;0,"YES","NO")</f>
        <v>NO</v>
      </c>
      <c r="AL700" s="30" t="str">
        <f>IF(SUM('Sales by Agent'!AJ700:AL700)&gt;0,"YES","NO")</f>
        <v>NO</v>
      </c>
      <c r="AM700" s="30" t="str">
        <f>IF(SUM('Sales by Agent'!AK700:AM700)&gt;0,"YES","NO")</f>
        <v>NO</v>
      </c>
      <c r="AN700" s="30" t="str">
        <f>IF(SUM('Sales by Agent'!AL700:AN700)&gt;0,"YES","NO")</f>
        <v>YES</v>
      </c>
      <c r="AO700" s="30" t="str">
        <f>IF(SUM('Sales by Agent'!AM700:AO700)&gt;0,"YES","NO")</f>
        <v>YES</v>
      </c>
      <c r="AP700" s="30" t="str">
        <f>IF(SUM('Sales by Agent'!AN700:AP700)&gt;0,"YES","NO")</f>
        <v>YES</v>
      </c>
      <c r="AQ700" s="30" t="str">
        <f>IF(SUM('Sales by Agent'!AO700:AQ700)&gt;0,"YES","NO")</f>
        <v>NO</v>
      </c>
      <c r="AR700" s="30" t="str">
        <f>IF(SUM('Sales by Agent'!AP700:AR700)&gt;0,"YES","NO")</f>
        <v>NO</v>
      </c>
      <c r="AS700" s="30" t="str">
        <f>IF(SUM('Sales by Agent'!AQ700:AS700)&gt;0,"YES","NO")</f>
        <v>NO</v>
      </c>
      <c r="AT700" s="30" t="str">
        <f>IF(SUM('Sales by Agent'!AR700:AT700)&gt;0,"YES","NO")</f>
        <v>NO</v>
      </c>
      <c r="AU700" s="30" t="str">
        <f>IF(SUM('Sales by Agent'!AS700:AU700)&gt;0,"YES","NO")</f>
        <v>NO</v>
      </c>
      <c r="AV700" s="30" t="str">
        <f>IF(SUM('Sales by Agent'!AT700:AV700)&gt;0,"YES","NO")</f>
        <v>NO</v>
      </c>
      <c r="AW700" s="87"/>
      <c r="AX700" t="str">
        <f t="shared" si="112"/>
        <v>NO</v>
      </c>
      <c r="AY700" t="str">
        <f t="shared" si="113"/>
        <v>NO</v>
      </c>
      <c r="AZ700" t="str">
        <f t="shared" si="114"/>
        <v>NO</v>
      </c>
      <c r="BA700" t="str">
        <f t="shared" si="115"/>
        <v>NO</v>
      </c>
      <c r="BB700" t="str">
        <f t="shared" si="116"/>
        <v>NO</v>
      </c>
      <c r="BC700" t="str">
        <f t="shared" si="117"/>
        <v>NO</v>
      </c>
      <c r="BD700" t="str">
        <f t="shared" si="118"/>
        <v>NO</v>
      </c>
      <c r="BE700" t="str">
        <f t="shared" si="119"/>
        <v>NO</v>
      </c>
      <c r="BF700" t="str">
        <f t="shared" si="120"/>
        <v>NO</v>
      </c>
      <c r="BG700" t="str">
        <f t="shared" si="121"/>
        <v>NO</v>
      </c>
      <c r="BH700" t="str">
        <f t="shared" si="111"/>
        <v>NO</v>
      </c>
    </row>
    <row r="701" spans="1:60">
      <c r="A701" s="564" t="s">
        <v>855</v>
      </c>
      <c r="B701" s="564" t="s">
        <v>2994</v>
      </c>
      <c r="C701" s="564" t="s">
        <v>775</v>
      </c>
      <c r="D701" s="564" t="s">
        <v>956</v>
      </c>
      <c r="E701" s="564" t="s">
        <v>1005</v>
      </c>
      <c r="F701" s="565">
        <v>212000</v>
      </c>
      <c r="G701" s="31"/>
      <c r="H701" s="31"/>
      <c r="I701" s="30" t="str">
        <f>IF(SUM('Sales by Agent'!G701:I701)&gt;0,"YES","NO")</f>
        <v>NO</v>
      </c>
      <c r="J701" s="30" t="str">
        <f>IF(SUM('Sales by Agent'!H701:J701)&gt;0,"YES","NO")</f>
        <v>NO</v>
      </c>
      <c r="K701" s="30" t="str">
        <f>IF(SUM('Sales by Agent'!I701:K701)&gt;0,"YES","NO")</f>
        <v>NO</v>
      </c>
      <c r="L701" s="30" t="str">
        <f>IF(SUM('Sales by Agent'!J701:L701)&gt;0,"YES","NO")</f>
        <v>NO</v>
      </c>
      <c r="M701" s="30" t="str">
        <f>IF(SUM('Sales by Agent'!K701:M701)&gt;0,"YES","NO")</f>
        <v>NO</v>
      </c>
      <c r="N701" s="30" t="str">
        <f>IF(SUM('Sales by Agent'!L701:N701)&gt;0,"YES","NO")</f>
        <v>NO</v>
      </c>
      <c r="O701" s="30" t="str">
        <f>IF(SUM('Sales by Agent'!M701:O701)&gt;0,"YES","NO")</f>
        <v>NO</v>
      </c>
      <c r="P701" s="30" t="str">
        <f>IF(SUM('Sales by Agent'!N701:P701)&gt;0,"YES","NO")</f>
        <v>NO</v>
      </c>
      <c r="Q701" s="30" t="str">
        <f>IF(SUM('Sales by Agent'!O701:Q701)&gt;0,"YES","NO")</f>
        <v>NO</v>
      </c>
      <c r="R701" s="30" t="str">
        <f>IF(SUM('Sales by Agent'!P701:R701)&gt;0,"YES","NO")</f>
        <v>NO</v>
      </c>
      <c r="S701" s="30" t="str">
        <f>IF(SUM('Sales by Agent'!Q701:S701)&gt;0,"YES","NO")</f>
        <v>NO</v>
      </c>
      <c r="T701" s="30" t="str">
        <f>IF(SUM('Sales by Agent'!R701:T701)&gt;0,"YES","NO")</f>
        <v>NO</v>
      </c>
      <c r="U701" s="30" t="str">
        <f>IF(SUM('Sales by Agent'!S701:U701)&gt;0,"YES","NO")</f>
        <v>NO</v>
      </c>
      <c r="V701" s="30" t="str">
        <f>IF(SUM('Sales by Agent'!T701:V701)&gt;0,"YES","NO")</f>
        <v>NO</v>
      </c>
      <c r="W701" s="30" t="str">
        <f>IF(SUM('Sales by Agent'!U701:W701)&gt;0,"YES","NO")</f>
        <v>NO</v>
      </c>
      <c r="X701" s="30" t="str">
        <f>IF(SUM('Sales by Agent'!V701:X701)&gt;0,"YES","NO")</f>
        <v>NO</v>
      </c>
      <c r="Y701" s="30" t="str">
        <f>IF(SUM('Sales by Agent'!W701:Y701)&gt;0,"YES","NO")</f>
        <v>NO</v>
      </c>
      <c r="Z701" s="30" t="str">
        <f>IF(SUM('Sales by Agent'!X701:Z701)&gt;0,"YES","NO")</f>
        <v>NO</v>
      </c>
      <c r="AA701" s="30" t="str">
        <f>IF(SUM('Sales by Agent'!Y701:AA701)&gt;0,"YES","NO")</f>
        <v>NO</v>
      </c>
      <c r="AB701" s="30" t="str">
        <f>IF(SUM('Sales by Agent'!Z701:AB701)&gt;0,"YES","NO")</f>
        <v>NO</v>
      </c>
      <c r="AC701" s="30" t="str">
        <f>IF(SUM('Sales by Agent'!AA701:AC701)&gt;0,"YES","NO")</f>
        <v>NO</v>
      </c>
      <c r="AD701" s="30" t="str">
        <f>IF(SUM('Sales by Agent'!AB701:AD701)&gt;0,"YES","NO")</f>
        <v>NO</v>
      </c>
      <c r="AE701" s="30" t="str">
        <f>IF(SUM('Sales by Agent'!AC701:AE701)&gt;0,"YES","NO")</f>
        <v>NO</v>
      </c>
      <c r="AF701" s="30" t="str">
        <f>IF(SUM('Sales by Agent'!AD701:AF701)&gt;0,"YES","NO")</f>
        <v>YES</v>
      </c>
      <c r="AG701" s="30" t="str">
        <f>IF(SUM('Sales by Agent'!AE701:AG701)&gt;0,"YES","NO")</f>
        <v>YES</v>
      </c>
      <c r="AH701" s="30" t="str">
        <f>IF(SUM('Sales by Agent'!AF701:AH701)&gt;0,"YES","NO")</f>
        <v>YES</v>
      </c>
      <c r="AI701" s="30" t="str">
        <f>IF(SUM('Sales by Agent'!AG701:AI701)&gt;0,"YES","NO")</f>
        <v>YES</v>
      </c>
      <c r="AJ701" s="30" t="str">
        <f>IF(SUM('Sales by Agent'!AH701:AJ701)&gt;0,"YES","NO")</f>
        <v>YES</v>
      </c>
      <c r="AK701" s="30" t="str">
        <f>IF(SUM('Sales by Agent'!AI701:AK701)&gt;0,"YES","NO")</f>
        <v>YES</v>
      </c>
      <c r="AL701" s="30" t="str">
        <f>IF(SUM('Sales by Agent'!AJ701:AL701)&gt;0,"YES","NO")</f>
        <v>NO</v>
      </c>
      <c r="AM701" s="30" t="str">
        <f>IF(SUM('Sales by Agent'!AK701:AM701)&gt;0,"YES","NO")</f>
        <v>NO</v>
      </c>
      <c r="AN701" s="30" t="str">
        <f>IF(SUM('Sales by Agent'!AL701:AN701)&gt;0,"YES","NO")</f>
        <v>NO</v>
      </c>
      <c r="AO701" s="30" t="str">
        <f>IF(SUM('Sales by Agent'!AM701:AO701)&gt;0,"YES","NO")</f>
        <v>NO</v>
      </c>
      <c r="AP701" s="30" t="str">
        <f>IF(SUM('Sales by Agent'!AN701:AP701)&gt;0,"YES","NO")</f>
        <v>NO</v>
      </c>
      <c r="AQ701" s="30" t="str">
        <f>IF(SUM('Sales by Agent'!AO701:AQ701)&gt;0,"YES","NO")</f>
        <v>NO</v>
      </c>
      <c r="AR701" s="30" t="str">
        <f>IF(SUM('Sales by Agent'!AP701:AR701)&gt;0,"YES","NO")</f>
        <v>NO</v>
      </c>
      <c r="AS701" s="30" t="str">
        <f>IF(SUM('Sales by Agent'!AQ701:AS701)&gt;0,"YES","NO")</f>
        <v>NO</v>
      </c>
      <c r="AT701" s="30" t="str">
        <f>IF(SUM('Sales by Agent'!AR701:AT701)&gt;0,"YES","NO")</f>
        <v>NO</v>
      </c>
      <c r="AU701" s="30" t="str">
        <f>IF(SUM('Sales by Agent'!AS701:AU701)&gt;0,"YES","NO")</f>
        <v>NO</v>
      </c>
      <c r="AV701" s="30" t="str">
        <f>IF(SUM('Sales by Agent'!AT701:AV701)&gt;0,"YES","NO")</f>
        <v>NO</v>
      </c>
      <c r="AW701" s="87"/>
      <c r="AX701" t="str">
        <f t="shared" si="112"/>
        <v>NO</v>
      </c>
      <c r="AY701" t="str">
        <f t="shared" si="113"/>
        <v>NO</v>
      </c>
      <c r="AZ701" t="str">
        <f t="shared" si="114"/>
        <v>NO</v>
      </c>
      <c r="BA701" t="str">
        <f t="shared" si="115"/>
        <v>NO</v>
      </c>
      <c r="BB701" t="str">
        <f t="shared" si="116"/>
        <v>NO</v>
      </c>
      <c r="BC701" t="str">
        <f t="shared" si="117"/>
        <v>NO</v>
      </c>
      <c r="BD701" t="str">
        <f t="shared" si="118"/>
        <v>NO</v>
      </c>
      <c r="BE701" t="str">
        <f t="shared" si="119"/>
        <v>NEW INACTIVE</v>
      </c>
      <c r="BF701" t="str">
        <f t="shared" si="120"/>
        <v>NO</v>
      </c>
      <c r="BG701" t="str">
        <f t="shared" si="121"/>
        <v>NO</v>
      </c>
      <c r="BH701" t="str">
        <f t="shared" si="111"/>
        <v>NO</v>
      </c>
    </row>
    <row r="702" spans="1:60">
      <c r="A702" s="564" t="s">
        <v>1471</v>
      </c>
      <c r="B702" s="564" t="s">
        <v>2995</v>
      </c>
      <c r="C702" s="564" t="s">
        <v>775</v>
      </c>
      <c r="D702" s="564" t="s">
        <v>956</v>
      </c>
      <c r="E702" s="564" t="s">
        <v>1005</v>
      </c>
      <c r="F702" s="565">
        <v>305368</v>
      </c>
      <c r="G702" s="87"/>
      <c r="H702" s="87"/>
      <c r="I702" s="30" t="str">
        <f>IF(SUM('Sales by Agent'!G702:I702)&gt;0,"YES","NO")</f>
        <v>NO</v>
      </c>
      <c r="J702" s="30" t="str">
        <f>IF(SUM('Sales by Agent'!H702:J702)&gt;0,"YES","NO")</f>
        <v>NO</v>
      </c>
      <c r="K702" s="30" t="str">
        <f>IF(SUM('Sales by Agent'!I702:K702)&gt;0,"YES","NO")</f>
        <v>NO</v>
      </c>
      <c r="L702" s="30" t="str">
        <f>IF(SUM('Sales by Agent'!J702:L702)&gt;0,"YES","NO")</f>
        <v>NO</v>
      </c>
      <c r="M702" s="30" t="str">
        <f>IF(SUM('Sales by Agent'!K702:M702)&gt;0,"YES","NO")</f>
        <v>NO</v>
      </c>
      <c r="N702" s="30" t="str">
        <f>IF(SUM('Sales by Agent'!L702:N702)&gt;0,"YES","NO")</f>
        <v>NO</v>
      </c>
      <c r="O702" s="30" t="str">
        <f>IF(SUM('Sales by Agent'!M702:O702)&gt;0,"YES","NO")</f>
        <v>NO</v>
      </c>
      <c r="P702" s="30" t="str">
        <f>IF(SUM('Sales by Agent'!N702:P702)&gt;0,"YES","NO")</f>
        <v>NO</v>
      </c>
      <c r="Q702" s="30" t="str">
        <f>IF(SUM('Sales by Agent'!O702:Q702)&gt;0,"YES","NO")</f>
        <v>NO</v>
      </c>
      <c r="R702" s="30" t="str">
        <f>IF(SUM('Sales by Agent'!P702:R702)&gt;0,"YES","NO")</f>
        <v>NO</v>
      </c>
      <c r="S702" s="30" t="str">
        <f>IF(SUM('Sales by Agent'!Q702:S702)&gt;0,"YES","NO")</f>
        <v>NO</v>
      </c>
      <c r="T702" s="30" t="str">
        <f>IF(SUM('Sales by Agent'!R702:T702)&gt;0,"YES","NO")</f>
        <v>NO</v>
      </c>
      <c r="U702" s="30" t="str">
        <f>IF(SUM('Sales by Agent'!S702:U702)&gt;0,"YES","NO")</f>
        <v>NO</v>
      </c>
      <c r="V702" s="30" t="str">
        <f>IF(SUM('Sales by Agent'!T702:V702)&gt;0,"YES","NO")</f>
        <v>NO</v>
      </c>
      <c r="W702" s="30" t="str">
        <f>IF(SUM('Sales by Agent'!U702:W702)&gt;0,"YES","NO")</f>
        <v>NO</v>
      </c>
      <c r="X702" s="30" t="str">
        <f>IF(SUM('Sales by Agent'!V702:X702)&gt;0,"YES","NO")</f>
        <v>NO</v>
      </c>
      <c r="Y702" s="30" t="str">
        <f>IF(SUM('Sales by Agent'!W702:Y702)&gt;0,"YES","NO")</f>
        <v>NO</v>
      </c>
      <c r="Z702" s="30" t="str">
        <f>IF(SUM('Sales by Agent'!X702:Z702)&gt;0,"YES","NO")</f>
        <v>NO</v>
      </c>
      <c r="AA702" s="30" t="str">
        <f>IF(SUM('Sales by Agent'!Y702:AA702)&gt;0,"YES","NO")</f>
        <v>NO</v>
      </c>
      <c r="AB702" s="30" t="str">
        <f>IF(SUM('Sales by Agent'!Z702:AB702)&gt;0,"YES","NO")</f>
        <v>NO</v>
      </c>
      <c r="AC702" s="30" t="str">
        <f>IF(SUM('Sales by Agent'!AA702:AC702)&gt;0,"YES","NO")</f>
        <v>NO</v>
      </c>
      <c r="AD702" s="30" t="str">
        <f>IF(SUM('Sales by Agent'!AB702:AD702)&gt;0,"YES","NO")</f>
        <v>NO</v>
      </c>
      <c r="AE702" s="30" t="str">
        <f>IF(SUM('Sales by Agent'!AC702:AE702)&gt;0,"YES","NO")</f>
        <v>NO</v>
      </c>
      <c r="AF702" s="30" t="str">
        <f>IF(SUM('Sales by Agent'!AD702:AF702)&gt;0,"YES","NO")</f>
        <v>NO</v>
      </c>
      <c r="AG702" s="30" t="str">
        <f>IF(SUM('Sales by Agent'!AE702:AG702)&gt;0,"YES","NO")</f>
        <v>NO</v>
      </c>
      <c r="AH702" s="30" t="str">
        <f>IF(SUM('Sales by Agent'!AF702:AH702)&gt;0,"YES","NO")</f>
        <v>NO</v>
      </c>
      <c r="AI702" s="30" t="str">
        <f>IF(SUM('Sales by Agent'!AG702:AI702)&gt;0,"YES","NO")</f>
        <v>NO</v>
      </c>
      <c r="AJ702" s="30" t="str">
        <f>IF(SUM('Sales by Agent'!AH702:AJ702)&gt;0,"YES","NO")</f>
        <v>NO</v>
      </c>
      <c r="AK702" s="30" t="str">
        <f>IF(SUM('Sales by Agent'!AI702:AK702)&gt;0,"YES","NO")</f>
        <v>NO</v>
      </c>
      <c r="AL702" s="30" t="str">
        <f>IF(SUM('Sales by Agent'!AJ702:AL702)&gt;0,"YES","NO")</f>
        <v>NO</v>
      </c>
      <c r="AM702" s="30" t="str">
        <f>IF(SUM('Sales by Agent'!AK702:AM702)&gt;0,"YES","NO")</f>
        <v>NO</v>
      </c>
      <c r="AN702" s="30" t="str">
        <f>IF(SUM('Sales by Agent'!AL702:AN702)&gt;0,"YES","NO")</f>
        <v>YES</v>
      </c>
      <c r="AO702" s="30" t="str">
        <f>IF(SUM('Sales by Agent'!AM702:AO702)&gt;0,"YES","NO")</f>
        <v>YES</v>
      </c>
      <c r="AP702" s="30" t="str">
        <f>IF(SUM('Sales by Agent'!AN702:AP702)&gt;0,"YES","NO")</f>
        <v>YES</v>
      </c>
      <c r="AQ702" s="30" t="str">
        <f>IF(SUM('Sales by Agent'!AO702:AQ702)&gt;0,"YES","NO")</f>
        <v>YES</v>
      </c>
      <c r="AR702" s="30" t="str">
        <f>IF(SUM('Sales by Agent'!AP702:AR702)&gt;0,"YES","NO")</f>
        <v>YES</v>
      </c>
      <c r="AS702" s="30" t="str">
        <f>IF(SUM('Sales by Agent'!AQ702:AS702)&gt;0,"YES","NO")</f>
        <v>YES</v>
      </c>
      <c r="AT702" s="30" t="str">
        <f>IF(SUM('Sales by Agent'!AR702:AT702)&gt;0,"YES","NO")</f>
        <v>YES</v>
      </c>
      <c r="AU702" s="30" t="str">
        <f>IF(SUM('Sales by Agent'!AS702:AU702)&gt;0,"YES","NO")</f>
        <v>YES</v>
      </c>
      <c r="AV702" s="30" t="str">
        <f>IF(SUM('Sales by Agent'!AT702:AV702)&gt;0,"YES","NO")</f>
        <v>NO</v>
      </c>
      <c r="AW702" s="87"/>
      <c r="AX702" t="str">
        <f t="shared" si="112"/>
        <v>NO</v>
      </c>
      <c r="AY702" t="str">
        <f t="shared" si="113"/>
        <v>NO</v>
      </c>
      <c r="AZ702" t="str">
        <f t="shared" si="114"/>
        <v>NO</v>
      </c>
      <c r="BA702" t="str">
        <f t="shared" si="115"/>
        <v>NO</v>
      </c>
      <c r="BB702" t="str">
        <f t="shared" si="116"/>
        <v>NO</v>
      </c>
      <c r="BC702" t="str">
        <f t="shared" si="117"/>
        <v>NO</v>
      </c>
      <c r="BD702" t="str">
        <f t="shared" si="118"/>
        <v>NO</v>
      </c>
      <c r="BE702" t="str">
        <f t="shared" si="119"/>
        <v>NO</v>
      </c>
      <c r="BF702" t="str">
        <f t="shared" si="120"/>
        <v>NO</v>
      </c>
      <c r="BG702" t="str">
        <f t="shared" si="121"/>
        <v>NO</v>
      </c>
      <c r="BH702" t="str">
        <f t="shared" si="111"/>
        <v>NO</v>
      </c>
    </row>
    <row r="703" spans="1:60">
      <c r="A703" s="564" t="s">
        <v>861</v>
      </c>
      <c r="B703" s="564" t="s">
        <v>2996</v>
      </c>
      <c r="C703" s="564" t="s">
        <v>775</v>
      </c>
      <c r="D703" s="564" t="s">
        <v>956</v>
      </c>
      <c r="E703" s="564" t="s">
        <v>1005</v>
      </c>
      <c r="F703" s="565">
        <v>467050</v>
      </c>
      <c r="G703" s="87"/>
      <c r="H703" s="31"/>
      <c r="I703" s="30" t="str">
        <f>IF(SUM('Sales by Agent'!G703:I703)&gt;0,"YES","NO")</f>
        <v>NO</v>
      </c>
      <c r="J703" s="30" t="str">
        <f>IF(SUM('Sales by Agent'!H703:J703)&gt;0,"YES","NO")</f>
        <v>NO</v>
      </c>
      <c r="K703" s="30" t="str">
        <f>IF(SUM('Sales by Agent'!I703:K703)&gt;0,"YES","NO")</f>
        <v>NO</v>
      </c>
      <c r="L703" s="30" t="str">
        <f>IF(SUM('Sales by Agent'!J703:L703)&gt;0,"YES","NO")</f>
        <v>NO</v>
      </c>
      <c r="M703" s="30" t="str">
        <f>IF(SUM('Sales by Agent'!K703:M703)&gt;0,"YES","NO")</f>
        <v>NO</v>
      </c>
      <c r="N703" s="30" t="str">
        <f>IF(SUM('Sales by Agent'!L703:N703)&gt;0,"YES","NO")</f>
        <v>NO</v>
      </c>
      <c r="O703" s="30" t="str">
        <f>IF(SUM('Sales by Agent'!M703:O703)&gt;0,"YES","NO")</f>
        <v>NO</v>
      </c>
      <c r="P703" s="30" t="str">
        <f>IF(SUM('Sales by Agent'!N703:P703)&gt;0,"YES","NO")</f>
        <v>NO</v>
      </c>
      <c r="Q703" s="30" t="str">
        <f>IF(SUM('Sales by Agent'!O703:Q703)&gt;0,"YES","NO")</f>
        <v>NO</v>
      </c>
      <c r="R703" s="30" t="str">
        <f>IF(SUM('Sales by Agent'!P703:R703)&gt;0,"YES","NO")</f>
        <v>NO</v>
      </c>
      <c r="S703" s="30" t="str">
        <f>IF(SUM('Sales by Agent'!Q703:S703)&gt;0,"YES","NO")</f>
        <v>NO</v>
      </c>
      <c r="T703" s="30" t="str">
        <f>IF(SUM('Sales by Agent'!R703:T703)&gt;0,"YES","NO")</f>
        <v>NO</v>
      </c>
      <c r="U703" s="30" t="str">
        <f>IF(SUM('Sales by Agent'!S703:U703)&gt;0,"YES","NO")</f>
        <v>NO</v>
      </c>
      <c r="V703" s="30" t="str">
        <f>IF(SUM('Sales by Agent'!T703:V703)&gt;0,"YES","NO")</f>
        <v>NO</v>
      </c>
      <c r="W703" s="30" t="str">
        <f>IF(SUM('Sales by Agent'!U703:W703)&gt;0,"YES","NO")</f>
        <v>NO</v>
      </c>
      <c r="X703" s="30" t="str">
        <f>IF(SUM('Sales by Agent'!V703:X703)&gt;0,"YES","NO")</f>
        <v>NO</v>
      </c>
      <c r="Y703" s="30" t="str">
        <f>IF(SUM('Sales by Agent'!W703:Y703)&gt;0,"YES","NO")</f>
        <v>NO</v>
      </c>
      <c r="Z703" s="30" t="str">
        <f>IF(SUM('Sales by Agent'!X703:Z703)&gt;0,"YES","NO")</f>
        <v>NO</v>
      </c>
      <c r="AA703" s="30" t="str">
        <f>IF(SUM('Sales by Agent'!Y703:AA703)&gt;0,"YES","NO")</f>
        <v>NO</v>
      </c>
      <c r="AB703" s="30" t="str">
        <f>IF(SUM('Sales by Agent'!Z703:AB703)&gt;0,"YES","NO")</f>
        <v>NO</v>
      </c>
      <c r="AC703" s="30" t="str">
        <f>IF(SUM('Sales by Agent'!AA703:AC703)&gt;0,"YES","NO")</f>
        <v>NO</v>
      </c>
      <c r="AD703" s="30" t="str">
        <f>IF(SUM('Sales by Agent'!AB703:AD703)&gt;0,"YES","NO")</f>
        <v>NO</v>
      </c>
      <c r="AE703" s="30" t="str">
        <f>IF(SUM('Sales by Agent'!AC703:AE703)&gt;0,"YES","NO")</f>
        <v>NO</v>
      </c>
      <c r="AF703" s="30" t="str">
        <f>IF(SUM('Sales by Agent'!AD703:AF703)&gt;0,"YES","NO")</f>
        <v>YES</v>
      </c>
      <c r="AG703" s="30" t="str">
        <f>IF(SUM('Sales by Agent'!AE703:AG703)&gt;0,"YES","NO")</f>
        <v>YES</v>
      </c>
      <c r="AH703" s="30" t="str">
        <f>IF(SUM('Sales by Agent'!AF703:AH703)&gt;0,"YES","NO")</f>
        <v>YES</v>
      </c>
      <c r="AI703" s="30" t="str">
        <f>IF(SUM('Sales by Agent'!AG703:AI703)&gt;0,"YES","NO")</f>
        <v>YES</v>
      </c>
      <c r="AJ703" s="30" t="str">
        <f>IF(SUM('Sales by Agent'!AH703:AJ703)&gt;0,"YES","NO")</f>
        <v>YES</v>
      </c>
      <c r="AK703" s="30" t="str">
        <f>IF(SUM('Sales by Agent'!AI703:AK703)&gt;0,"YES","NO")</f>
        <v>YES</v>
      </c>
      <c r="AL703" s="30" t="str">
        <f>IF(SUM('Sales by Agent'!AJ703:AL703)&gt;0,"YES","NO")</f>
        <v>NO</v>
      </c>
      <c r="AM703" s="30" t="str">
        <f>IF(SUM('Sales by Agent'!AK703:AM703)&gt;0,"YES","NO")</f>
        <v>NO</v>
      </c>
      <c r="AN703" s="30" t="str">
        <f>IF(SUM('Sales by Agent'!AL703:AN703)&gt;0,"YES","NO")</f>
        <v>NO</v>
      </c>
      <c r="AO703" s="30" t="str">
        <f>IF(SUM('Sales by Agent'!AM703:AO703)&gt;0,"YES","NO")</f>
        <v>NO</v>
      </c>
      <c r="AP703" s="30" t="str">
        <f>IF(SUM('Sales by Agent'!AN703:AP703)&gt;0,"YES","NO")</f>
        <v>NO</v>
      </c>
      <c r="AQ703" s="30" t="str">
        <f>IF(SUM('Sales by Agent'!AO703:AQ703)&gt;0,"YES","NO")</f>
        <v>YES</v>
      </c>
      <c r="AR703" s="30" t="str">
        <f>IF(SUM('Sales by Agent'!AP703:AR703)&gt;0,"YES","NO")</f>
        <v>YES</v>
      </c>
      <c r="AS703" s="30" t="str">
        <f>IF(SUM('Sales by Agent'!AQ703:AS703)&gt;0,"YES","NO")</f>
        <v>YES</v>
      </c>
      <c r="AT703" s="30" t="str">
        <f>IF(SUM('Sales by Agent'!AR703:AT703)&gt;0,"YES","NO")</f>
        <v>YES</v>
      </c>
      <c r="AU703" s="30" t="str">
        <f>IF(SUM('Sales by Agent'!AS703:AU703)&gt;0,"YES","NO")</f>
        <v>YES</v>
      </c>
      <c r="AV703" s="30" t="str">
        <f>IF(SUM('Sales by Agent'!AT703:AV703)&gt;0,"YES","NO")</f>
        <v>YES</v>
      </c>
      <c r="AW703" s="87"/>
      <c r="AX703" t="str">
        <f t="shared" si="112"/>
        <v>NO</v>
      </c>
      <c r="AY703" t="str">
        <f t="shared" si="113"/>
        <v>NO</v>
      </c>
      <c r="AZ703" t="str">
        <f t="shared" si="114"/>
        <v>NO</v>
      </c>
      <c r="BA703" t="str">
        <f t="shared" si="115"/>
        <v>NO</v>
      </c>
      <c r="BB703" t="str">
        <f t="shared" si="116"/>
        <v>NO</v>
      </c>
      <c r="BC703" t="str">
        <f t="shared" si="117"/>
        <v>NO</v>
      </c>
      <c r="BD703" t="str">
        <f t="shared" si="118"/>
        <v>NO</v>
      </c>
      <c r="BE703" t="str">
        <f t="shared" si="119"/>
        <v>NEW INACTIVE</v>
      </c>
      <c r="BF703" t="str">
        <f t="shared" si="120"/>
        <v>NO</v>
      </c>
      <c r="BG703" t="str">
        <f t="shared" si="121"/>
        <v>NO</v>
      </c>
      <c r="BH703" t="str">
        <f t="shared" si="111"/>
        <v>NO</v>
      </c>
    </row>
    <row r="704" spans="1:60">
      <c r="A704" s="564" t="s">
        <v>971</v>
      </c>
      <c r="B704" s="564" t="s">
        <v>2997</v>
      </c>
      <c r="C704" s="564" t="s">
        <v>775</v>
      </c>
      <c r="D704" s="564" t="s">
        <v>956</v>
      </c>
      <c r="E704" s="564" t="s">
        <v>1005</v>
      </c>
      <c r="F704" s="565">
        <v>664450</v>
      </c>
      <c r="G704" s="88"/>
      <c r="H704" s="88"/>
      <c r="I704" s="30" t="str">
        <f>IF(SUM('Sales by Agent'!G704:I704)&gt;0,"YES","NO")</f>
        <v>NO</v>
      </c>
      <c r="J704" s="30" t="str">
        <f>IF(SUM('Sales by Agent'!H704:J704)&gt;0,"YES","NO")</f>
        <v>NO</v>
      </c>
      <c r="K704" s="30" t="str">
        <f>IF(SUM('Sales by Agent'!I704:K704)&gt;0,"YES","NO")</f>
        <v>NO</v>
      </c>
      <c r="L704" s="30" t="str">
        <f>IF(SUM('Sales by Agent'!J704:L704)&gt;0,"YES","NO")</f>
        <v>NO</v>
      </c>
      <c r="M704" s="30" t="str">
        <f>IF(SUM('Sales by Agent'!K704:M704)&gt;0,"YES","NO")</f>
        <v>NO</v>
      </c>
      <c r="N704" s="30" t="str">
        <f>IF(SUM('Sales by Agent'!L704:N704)&gt;0,"YES","NO")</f>
        <v>NO</v>
      </c>
      <c r="O704" s="30" t="str">
        <f>IF(SUM('Sales by Agent'!M704:O704)&gt;0,"YES","NO")</f>
        <v>NO</v>
      </c>
      <c r="P704" s="30" t="str">
        <f>IF(SUM('Sales by Agent'!N704:P704)&gt;0,"YES","NO")</f>
        <v>NO</v>
      </c>
      <c r="Q704" s="30" t="str">
        <f>IF(SUM('Sales by Agent'!O704:Q704)&gt;0,"YES","NO")</f>
        <v>NO</v>
      </c>
      <c r="R704" s="30" t="str">
        <f>IF(SUM('Sales by Agent'!P704:R704)&gt;0,"YES","NO")</f>
        <v>NO</v>
      </c>
      <c r="S704" s="30" t="str">
        <f>IF(SUM('Sales by Agent'!Q704:S704)&gt;0,"YES","NO")</f>
        <v>NO</v>
      </c>
      <c r="T704" s="30" t="str">
        <f>IF(SUM('Sales by Agent'!R704:T704)&gt;0,"YES","NO")</f>
        <v>NO</v>
      </c>
      <c r="U704" s="30" t="str">
        <f>IF(SUM('Sales by Agent'!S704:U704)&gt;0,"YES","NO")</f>
        <v>NO</v>
      </c>
      <c r="V704" s="30" t="str">
        <f>IF(SUM('Sales by Agent'!T704:V704)&gt;0,"YES","NO")</f>
        <v>NO</v>
      </c>
      <c r="W704" s="30" t="str">
        <f>IF(SUM('Sales by Agent'!U704:W704)&gt;0,"YES","NO")</f>
        <v>NO</v>
      </c>
      <c r="X704" s="30" t="str">
        <f>IF(SUM('Sales by Agent'!V704:X704)&gt;0,"YES","NO")</f>
        <v>NO</v>
      </c>
      <c r="Y704" s="30" t="str">
        <f>IF(SUM('Sales by Agent'!W704:Y704)&gt;0,"YES","NO")</f>
        <v>NO</v>
      </c>
      <c r="Z704" s="30" t="str">
        <f>IF(SUM('Sales by Agent'!X704:Z704)&gt;0,"YES","NO")</f>
        <v>NO</v>
      </c>
      <c r="AA704" s="30" t="str">
        <f>IF(SUM('Sales by Agent'!Y704:AA704)&gt;0,"YES","NO")</f>
        <v>NO</v>
      </c>
      <c r="AB704" s="30" t="str">
        <f>IF(SUM('Sales by Agent'!Z704:AB704)&gt;0,"YES","NO")</f>
        <v>NO</v>
      </c>
      <c r="AC704" s="30" t="str">
        <f>IF(SUM('Sales by Agent'!AA704:AC704)&gt;0,"YES","NO")</f>
        <v>NO</v>
      </c>
      <c r="AD704" s="30" t="str">
        <f>IF(SUM('Sales by Agent'!AB704:AD704)&gt;0,"YES","NO")</f>
        <v>NO</v>
      </c>
      <c r="AE704" s="30" t="str">
        <f>IF(SUM('Sales by Agent'!AC704:AE704)&gt;0,"YES","NO")</f>
        <v>NO</v>
      </c>
      <c r="AF704" s="30" t="str">
        <f>IF(SUM('Sales by Agent'!AD704:AF704)&gt;0,"YES","NO")</f>
        <v>NO</v>
      </c>
      <c r="AG704" s="30" t="str">
        <f>IF(SUM('Sales by Agent'!AE704:AG704)&gt;0,"YES","NO")</f>
        <v>NO</v>
      </c>
      <c r="AH704" s="30" t="str">
        <f>IF(SUM('Sales by Agent'!AF704:AH704)&gt;0,"YES","NO")</f>
        <v>YES</v>
      </c>
      <c r="AI704" s="30" t="str">
        <f>IF(SUM('Sales by Agent'!AG704:AI704)&gt;0,"YES","NO")</f>
        <v>YES</v>
      </c>
      <c r="AJ704" s="30" t="str">
        <f>IF(SUM('Sales by Agent'!AH704:AJ704)&gt;0,"YES","NO")</f>
        <v>YES</v>
      </c>
      <c r="AK704" s="30" t="str">
        <f>IF(SUM('Sales by Agent'!AI704:AK704)&gt;0,"YES","NO")</f>
        <v>YES</v>
      </c>
      <c r="AL704" s="30" t="str">
        <f>IF(SUM('Sales by Agent'!AJ704:AL704)&gt;0,"YES","NO")</f>
        <v>YES</v>
      </c>
      <c r="AM704" s="30" t="str">
        <f>IF(SUM('Sales by Agent'!AK704:AM704)&gt;0,"YES","NO")</f>
        <v>NO</v>
      </c>
      <c r="AN704" s="30" t="str">
        <f>IF(SUM('Sales by Agent'!AL704:AN704)&gt;0,"YES","NO")</f>
        <v>NO</v>
      </c>
      <c r="AO704" s="30" t="str">
        <f>IF(SUM('Sales by Agent'!AM704:AO704)&gt;0,"YES","NO")</f>
        <v>NO</v>
      </c>
      <c r="AP704" s="30" t="str">
        <f>IF(SUM('Sales by Agent'!AN704:AP704)&gt;0,"YES","NO")</f>
        <v>YES</v>
      </c>
      <c r="AQ704" s="30" t="str">
        <f>IF(SUM('Sales by Agent'!AO704:AQ704)&gt;0,"YES","NO")</f>
        <v>YES</v>
      </c>
      <c r="AR704" s="30" t="str">
        <f>IF(SUM('Sales by Agent'!AP704:AR704)&gt;0,"YES","NO")</f>
        <v>YES</v>
      </c>
      <c r="AS704" s="30" t="str">
        <f>IF(SUM('Sales by Agent'!AQ704:AS704)&gt;0,"YES","NO")</f>
        <v>YES</v>
      </c>
      <c r="AT704" s="30" t="str">
        <f>IF(SUM('Sales by Agent'!AR704:AT704)&gt;0,"YES","NO")</f>
        <v>YES</v>
      </c>
      <c r="AU704" s="30" t="str">
        <f>IF(SUM('Sales by Agent'!AS704:AU704)&gt;0,"YES","NO")</f>
        <v>YES</v>
      </c>
      <c r="AV704" s="30" t="str">
        <f>IF(SUM('Sales by Agent'!AT704:AV704)&gt;0,"YES","NO")</f>
        <v>YES</v>
      </c>
      <c r="AW704" s="87"/>
      <c r="AX704" t="str">
        <f t="shared" si="112"/>
        <v>NO</v>
      </c>
      <c r="AY704" t="str">
        <f t="shared" si="113"/>
        <v>NO</v>
      </c>
      <c r="AZ704" t="str">
        <f t="shared" si="114"/>
        <v>NO</v>
      </c>
      <c r="BA704" t="str">
        <f t="shared" si="115"/>
        <v>NO</v>
      </c>
      <c r="BB704" t="str">
        <f t="shared" si="116"/>
        <v>NO</v>
      </c>
      <c r="BC704" t="str">
        <f t="shared" si="117"/>
        <v>NO</v>
      </c>
      <c r="BD704" t="str">
        <f t="shared" si="118"/>
        <v>NO</v>
      </c>
      <c r="BE704" t="str">
        <f t="shared" si="119"/>
        <v>NO</v>
      </c>
      <c r="BF704" t="str">
        <f t="shared" si="120"/>
        <v>NEW INACTIVE</v>
      </c>
      <c r="BG704" t="str">
        <f t="shared" si="121"/>
        <v>NO</v>
      </c>
      <c r="BH704" t="str">
        <f t="shared" si="111"/>
        <v>NO</v>
      </c>
    </row>
    <row r="705" spans="1:60">
      <c r="A705" s="564" t="s">
        <v>851</v>
      </c>
      <c r="B705" s="564" t="s">
        <v>2998</v>
      </c>
      <c r="C705" s="564" t="s">
        <v>775</v>
      </c>
      <c r="D705" s="564" t="s">
        <v>956</v>
      </c>
      <c r="E705" s="564" t="s">
        <v>1005</v>
      </c>
      <c r="F705" s="565">
        <v>2258600</v>
      </c>
      <c r="G705" s="88"/>
      <c r="H705" s="31"/>
      <c r="I705" s="30" t="str">
        <f>IF(SUM('Sales by Agent'!G705:I705)&gt;0,"YES","NO")</f>
        <v>NO</v>
      </c>
      <c r="J705" s="30" t="str">
        <f>IF(SUM('Sales by Agent'!H705:J705)&gt;0,"YES","NO")</f>
        <v>NO</v>
      </c>
      <c r="K705" s="30" t="str">
        <f>IF(SUM('Sales by Agent'!I705:K705)&gt;0,"YES","NO")</f>
        <v>NO</v>
      </c>
      <c r="L705" s="30" t="str">
        <f>IF(SUM('Sales by Agent'!J705:L705)&gt;0,"YES","NO")</f>
        <v>NO</v>
      </c>
      <c r="M705" s="30" t="str">
        <f>IF(SUM('Sales by Agent'!K705:M705)&gt;0,"YES","NO")</f>
        <v>NO</v>
      </c>
      <c r="N705" s="30" t="str">
        <f>IF(SUM('Sales by Agent'!L705:N705)&gt;0,"YES","NO")</f>
        <v>NO</v>
      </c>
      <c r="O705" s="30" t="str">
        <f>IF(SUM('Sales by Agent'!M705:O705)&gt;0,"YES","NO")</f>
        <v>NO</v>
      </c>
      <c r="P705" s="30" t="str">
        <f>IF(SUM('Sales by Agent'!N705:P705)&gt;0,"YES","NO")</f>
        <v>NO</v>
      </c>
      <c r="Q705" s="30" t="str">
        <f>IF(SUM('Sales by Agent'!O705:Q705)&gt;0,"YES","NO")</f>
        <v>NO</v>
      </c>
      <c r="R705" s="30" t="str">
        <f>IF(SUM('Sales by Agent'!P705:R705)&gt;0,"YES","NO")</f>
        <v>NO</v>
      </c>
      <c r="S705" s="30" t="str">
        <f>IF(SUM('Sales by Agent'!Q705:S705)&gt;0,"YES","NO")</f>
        <v>NO</v>
      </c>
      <c r="T705" s="30" t="str">
        <f>IF(SUM('Sales by Agent'!R705:T705)&gt;0,"YES","NO")</f>
        <v>NO</v>
      </c>
      <c r="U705" s="30" t="str">
        <f>IF(SUM('Sales by Agent'!S705:U705)&gt;0,"YES","NO")</f>
        <v>NO</v>
      </c>
      <c r="V705" s="30" t="str">
        <f>IF(SUM('Sales by Agent'!T705:V705)&gt;0,"YES","NO")</f>
        <v>NO</v>
      </c>
      <c r="W705" s="30" t="str">
        <f>IF(SUM('Sales by Agent'!U705:W705)&gt;0,"YES","NO")</f>
        <v>NO</v>
      </c>
      <c r="X705" s="30" t="str">
        <f>IF(SUM('Sales by Agent'!V705:X705)&gt;0,"YES","NO")</f>
        <v>NO</v>
      </c>
      <c r="Y705" s="30" t="str">
        <f>IF(SUM('Sales by Agent'!W705:Y705)&gt;0,"YES","NO")</f>
        <v>NO</v>
      </c>
      <c r="Z705" s="30" t="str">
        <f>IF(SUM('Sales by Agent'!X705:Z705)&gt;0,"YES","NO")</f>
        <v>NO</v>
      </c>
      <c r="AA705" s="30" t="str">
        <f>IF(SUM('Sales by Agent'!Y705:AA705)&gt;0,"YES","NO")</f>
        <v>NO</v>
      </c>
      <c r="AB705" s="30" t="str">
        <f>IF(SUM('Sales by Agent'!Z705:AB705)&gt;0,"YES","NO")</f>
        <v>NO</v>
      </c>
      <c r="AC705" s="30" t="str">
        <f>IF(SUM('Sales by Agent'!AA705:AC705)&gt;0,"YES","NO")</f>
        <v>NO</v>
      </c>
      <c r="AD705" s="30" t="str">
        <f>IF(SUM('Sales by Agent'!AB705:AD705)&gt;0,"YES","NO")</f>
        <v>NO</v>
      </c>
      <c r="AE705" s="30" t="str">
        <f>IF(SUM('Sales by Agent'!AC705:AE705)&gt;0,"YES","NO")</f>
        <v>NO</v>
      </c>
      <c r="AF705" s="30" t="str">
        <f>IF(SUM('Sales by Agent'!AD705:AF705)&gt;0,"YES","NO")</f>
        <v>NO</v>
      </c>
      <c r="AG705" s="30" t="str">
        <f>IF(SUM('Sales by Agent'!AE705:AG705)&gt;0,"YES","NO")</f>
        <v>YES</v>
      </c>
      <c r="AH705" s="30" t="str">
        <f>IF(SUM('Sales by Agent'!AF705:AH705)&gt;0,"YES","NO")</f>
        <v>YES</v>
      </c>
      <c r="AI705" s="30" t="str">
        <f>IF(SUM('Sales by Agent'!AG705:AI705)&gt;0,"YES","NO")</f>
        <v>YES</v>
      </c>
      <c r="AJ705" s="30" t="str">
        <f>IF(SUM('Sales by Agent'!AH705:AJ705)&gt;0,"YES","NO")</f>
        <v>YES</v>
      </c>
      <c r="AK705" s="30" t="str">
        <f>IF(SUM('Sales by Agent'!AI705:AK705)&gt;0,"YES","NO")</f>
        <v>YES</v>
      </c>
      <c r="AL705" s="30" t="str">
        <f>IF(SUM('Sales by Agent'!AJ705:AL705)&gt;0,"YES","NO")</f>
        <v>YES</v>
      </c>
      <c r="AM705" s="30" t="str">
        <f>IF(SUM('Sales by Agent'!AK705:AM705)&gt;0,"YES","NO")</f>
        <v>YES</v>
      </c>
      <c r="AN705" s="30" t="str">
        <f>IF(SUM('Sales by Agent'!AL705:AN705)&gt;0,"YES","NO")</f>
        <v>YES</v>
      </c>
      <c r="AO705" s="30" t="str">
        <f>IF(SUM('Sales by Agent'!AM705:AO705)&gt;0,"YES","NO")</f>
        <v>NO</v>
      </c>
      <c r="AP705" s="30" t="str">
        <f>IF(SUM('Sales by Agent'!AN705:AP705)&gt;0,"YES","NO")</f>
        <v>NO</v>
      </c>
      <c r="AQ705" s="30" t="str">
        <f>IF(SUM('Sales by Agent'!AO705:AQ705)&gt;0,"YES","NO")</f>
        <v>NO</v>
      </c>
      <c r="AR705" s="30" t="str">
        <f>IF(SUM('Sales by Agent'!AP705:AR705)&gt;0,"YES","NO")</f>
        <v>NO</v>
      </c>
      <c r="AS705" s="30" t="str">
        <f>IF(SUM('Sales by Agent'!AQ705:AS705)&gt;0,"YES","NO")</f>
        <v>NO</v>
      </c>
      <c r="AT705" s="30" t="str">
        <f>IF(SUM('Sales by Agent'!AR705:AT705)&gt;0,"YES","NO")</f>
        <v>YES</v>
      </c>
      <c r="AU705" s="30" t="str">
        <f>IF(SUM('Sales by Agent'!AS705:AU705)&gt;0,"YES","NO")</f>
        <v>YES</v>
      </c>
      <c r="AV705" s="30" t="str">
        <f>IF(SUM('Sales by Agent'!AT705:AV705)&gt;0,"YES","NO")</f>
        <v>YES</v>
      </c>
      <c r="AW705" s="87"/>
      <c r="AX705" t="str">
        <f t="shared" si="112"/>
        <v>NO</v>
      </c>
      <c r="AY705" t="str">
        <f t="shared" si="113"/>
        <v>NO</v>
      </c>
      <c r="AZ705" t="str">
        <f t="shared" si="114"/>
        <v>NO</v>
      </c>
      <c r="BA705" t="str">
        <f t="shared" si="115"/>
        <v>NO</v>
      </c>
      <c r="BB705" t="str">
        <f t="shared" si="116"/>
        <v>NO</v>
      </c>
      <c r="BC705" t="str">
        <f t="shared" si="117"/>
        <v>NO</v>
      </c>
      <c r="BD705" t="str">
        <f t="shared" si="118"/>
        <v>NO</v>
      </c>
      <c r="BE705" t="str">
        <f t="shared" si="119"/>
        <v>NO</v>
      </c>
      <c r="BF705" t="str">
        <f t="shared" si="120"/>
        <v>NO</v>
      </c>
      <c r="BG705" t="str">
        <f t="shared" si="121"/>
        <v>NO</v>
      </c>
      <c r="BH705" t="str">
        <f t="shared" si="111"/>
        <v>NEW INACTIVE</v>
      </c>
    </row>
    <row r="706" spans="1:60">
      <c r="A706" s="564" t="s">
        <v>826</v>
      </c>
      <c r="B706" s="564" t="s">
        <v>2999</v>
      </c>
      <c r="C706" s="564" t="s">
        <v>775</v>
      </c>
      <c r="D706" s="564" t="s">
        <v>956</v>
      </c>
      <c r="E706" s="564" t="s">
        <v>1005</v>
      </c>
      <c r="F706" s="565">
        <v>20023304</v>
      </c>
      <c r="G706" s="87"/>
      <c r="H706" s="87"/>
      <c r="I706" s="30" t="str">
        <f>IF(SUM('Sales by Agent'!G706:I706)&gt;0,"YES","NO")</f>
        <v>NO</v>
      </c>
      <c r="J706" s="30" t="str">
        <f>IF(SUM('Sales by Agent'!H706:J706)&gt;0,"YES","NO")</f>
        <v>NO</v>
      </c>
      <c r="K706" s="30" t="str">
        <f>IF(SUM('Sales by Agent'!I706:K706)&gt;0,"YES","NO")</f>
        <v>NO</v>
      </c>
      <c r="L706" s="30" t="str">
        <f>IF(SUM('Sales by Agent'!J706:L706)&gt;0,"YES","NO")</f>
        <v>NO</v>
      </c>
      <c r="M706" s="30" t="str">
        <f>IF(SUM('Sales by Agent'!K706:M706)&gt;0,"YES","NO")</f>
        <v>NO</v>
      </c>
      <c r="N706" s="30" t="str">
        <f>IF(SUM('Sales by Agent'!L706:N706)&gt;0,"YES","NO")</f>
        <v>NO</v>
      </c>
      <c r="O706" s="30" t="str">
        <f>IF(SUM('Sales by Agent'!M706:O706)&gt;0,"YES","NO")</f>
        <v>NO</v>
      </c>
      <c r="P706" s="30" t="str">
        <f>IF(SUM('Sales by Agent'!N706:P706)&gt;0,"YES","NO")</f>
        <v>NO</v>
      </c>
      <c r="Q706" s="30" t="str">
        <f>IF(SUM('Sales by Agent'!O706:Q706)&gt;0,"YES","NO")</f>
        <v>NO</v>
      </c>
      <c r="R706" s="30" t="str">
        <f>IF(SUM('Sales by Agent'!P706:R706)&gt;0,"YES","NO")</f>
        <v>NO</v>
      </c>
      <c r="S706" s="30" t="str">
        <f>IF(SUM('Sales by Agent'!Q706:S706)&gt;0,"YES","NO")</f>
        <v>NO</v>
      </c>
      <c r="T706" s="30" t="str">
        <f>IF(SUM('Sales by Agent'!R706:T706)&gt;0,"YES","NO")</f>
        <v>NO</v>
      </c>
      <c r="U706" s="30" t="str">
        <f>IF(SUM('Sales by Agent'!S706:U706)&gt;0,"YES","NO")</f>
        <v>NO</v>
      </c>
      <c r="V706" s="30" t="str">
        <f>IF(SUM('Sales by Agent'!T706:V706)&gt;0,"YES","NO")</f>
        <v>NO</v>
      </c>
      <c r="W706" s="30" t="str">
        <f>IF(SUM('Sales by Agent'!U706:W706)&gt;0,"YES","NO")</f>
        <v>NO</v>
      </c>
      <c r="X706" s="30" t="str">
        <f>IF(SUM('Sales by Agent'!V706:X706)&gt;0,"YES","NO")</f>
        <v>NO</v>
      </c>
      <c r="Y706" s="30" t="str">
        <f>IF(SUM('Sales by Agent'!W706:Y706)&gt;0,"YES","NO")</f>
        <v>NO</v>
      </c>
      <c r="Z706" s="30" t="str">
        <f>IF(SUM('Sales by Agent'!X706:Z706)&gt;0,"YES","NO")</f>
        <v>NO</v>
      </c>
      <c r="AA706" s="30" t="str">
        <f>IF(SUM('Sales by Agent'!Y706:AA706)&gt;0,"YES","NO")</f>
        <v>NO</v>
      </c>
      <c r="AB706" s="30" t="str">
        <f>IF(SUM('Sales by Agent'!Z706:AB706)&gt;0,"YES","NO")</f>
        <v>NO</v>
      </c>
      <c r="AC706" s="30" t="str">
        <f>IF(SUM('Sales by Agent'!AA706:AC706)&gt;0,"YES","NO")</f>
        <v>NO</v>
      </c>
      <c r="AD706" s="30" t="str">
        <f>IF(SUM('Sales by Agent'!AB706:AD706)&gt;0,"YES","NO")</f>
        <v>YES</v>
      </c>
      <c r="AE706" s="30" t="str">
        <f>IF(SUM('Sales by Agent'!AC706:AE706)&gt;0,"YES","NO")</f>
        <v>YES</v>
      </c>
      <c r="AF706" s="30" t="str">
        <f>IF(SUM('Sales by Agent'!AD706:AF706)&gt;0,"YES","NO")</f>
        <v>YES</v>
      </c>
      <c r="AG706" s="30" t="str">
        <f>IF(SUM('Sales by Agent'!AE706:AG706)&gt;0,"YES","NO")</f>
        <v>YES</v>
      </c>
      <c r="AH706" s="30" t="str">
        <f>IF(SUM('Sales by Agent'!AF706:AH706)&gt;0,"YES","NO")</f>
        <v>YES</v>
      </c>
      <c r="AI706" s="30" t="str">
        <f>IF(SUM('Sales by Agent'!AG706:AI706)&gt;0,"YES","NO")</f>
        <v>YES</v>
      </c>
      <c r="AJ706" s="30" t="str">
        <f>IF(SUM('Sales by Agent'!AH706:AJ706)&gt;0,"YES","NO")</f>
        <v>YES</v>
      </c>
      <c r="AK706" s="30" t="str">
        <f>IF(SUM('Sales by Agent'!AI706:AK706)&gt;0,"YES","NO")</f>
        <v>YES</v>
      </c>
      <c r="AL706" s="30" t="str">
        <f>IF(SUM('Sales by Agent'!AJ706:AL706)&gt;0,"YES","NO")</f>
        <v>YES</v>
      </c>
      <c r="AM706" s="30" t="str">
        <f>IF(SUM('Sales by Agent'!AK706:AM706)&gt;0,"YES","NO")</f>
        <v>YES</v>
      </c>
      <c r="AN706" s="30" t="str">
        <f>IF(SUM('Sales by Agent'!AL706:AN706)&gt;0,"YES","NO")</f>
        <v>YES</v>
      </c>
      <c r="AO706" s="30" t="str">
        <f>IF(SUM('Sales by Agent'!AM706:AO706)&gt;0,"YES","NO")</f>
        <v>YES</v>
      </c>
      <c r="AP706" s="30" t="str">
        <f>IF(SUM('Sales by Agent'!AN706:AP706)&gt;0,"YES","NO")</f>
        <v>YES</v>
      </c>
      <c r="AQ706" s="30" t="str">
        <f>IF(SUM('Sales by Agent'!AO706:AQ706)&gt;0,"YES","NO")</f>
        <v>YES</v>
      </c>
      <c r="AR706" s="30" t="str">
        <f>IF(SUM('Sales by Agent'!AP706:AR706)&gt;0,"YES","NO")</f>
        <v>YES</v>
      </c>
      <c r="AS706" s="30" t="str">
        <f>IF(SUM('Sales by Agent'!AQ706:AS706)&gt;0,"YES","NO")</f>
        <v>YES</v>
      </c>
      <c r="AT706" s="30" t="str">
        <f>IF(SUM('Sales by Agent'!AR706:AT706)&gt;0,"YES","NO")</f>
        <v>YES</v>
      </c>
      <c r="AU706" s="30" t="str">
        <f>IF(SUM('Sales by Agent'!AS706:AU706)&gt;0,"YES","NO")</f>
        <v>YES</v>
      </c>
      <c r="AV706" s="30" t="str">
        <f>IF(SUM('Sales by Agent'!AT706:AV706)&gt;0,"YES","NO")</f>
        <v>YES</v>
      </c>
      <c r="AW706" s="87"/>
      <c r="AX706" t="str">
        <f t="shared" si="112"/>
        <v>NO</v>
      </c>
      <c r="AY706" t="str">
        <f t="shared" si="113"/>
        <v>NO</v>
      </c>
      <c r="AZ706" t="str">
        <f t="shared" si="114"/>
        <v>NO</v>
      </c>
      <c r="BA706" t="str">
        <f t="shared" si="115"/>
        <v>NO</v>
      </c>
      <c r="BB706" t="str">
        <f t="shared" si="116"/>
        <v>NO</v>
      </c>
      <c r="BC706" t="str">
        <f t="shared" si="117"/>
        <v>NO</v>
      </c>
      <c r="BD706" t="str">
        <f t="shared" si="118"/>
        <v>NO</v>
      </c>
      <c r="BE706" t="str">
        <f t="shared" si="119"/>
        <v>NO</v>
      </c>
      <c r="BF706" t="str">
        <f t="shared" si="120"/>
        <v>NO</v>
      </c>
      <c r="BG706" t="str">
        <f t="shared" si="121"/>
        <v>NO</v>
      </c>
      <c r="BH706" t="str">
        <f t="shared" ref="BH706:BH769" si="122">IF(AND(AN706="YES",AO706="NO"),"NEW INACTIVE","NO")</f>
        <v>NO</v>
      </c>
    </row>
    <row r="707" spans="1:60">
      <c r="A707" s="564" t="s">
        <v>823</v>
      </c>
      <c r="B707" s="564" t="s">
        <v>3000</v>
      </c>
      <c r="C707" s="564" t="s">
        <v>775</v>
      </c>
      <c r="D707" s="564" t="s">
        <v>956</v>
      </c>
      <c r="E707" s="564" t="s">
        <v>1005</v>
      </c>
      <c r="F707" s="565">
        <v>1138550</v>
      </c>
      <c r="G707" s="86"/>
      <c r="H707" s="86"/>
      <c r="I707" s="30" t="str">
        <f>IF(SUM('Sales by Agent'!G707:I707)&gt;0,"YES","NO")</f>
        <v>NO</v>
      </c>
      <c r="J707" s="30" t="str">
        <f>IF(SUM('Sales by Agent'!H707:J707)&gt;0,"YES","NO")</f>
        <v>NO</v>
      </c>
      <c r="K707" s="30" t="str">
        <f>IF(SUM('Sales by Agent'!I707:K707)&gt;0,"YES","NO")</f>
        <v>NO</v>
      </c>
      <c r="L707" s="30" t="str">
        <f>IF(SUM('Sales by Agent'!J707:L707)&gt;0,"YES","NO")</f>
        <v>NO</v>
      </c>
      <c r="M707" s="30" t="str">
        <f>IF(SUM('Sales by Agent'!K707:M707)&gt;0,"YES","NO")</f>
        <v>NO</v>
      </c>
      <c r="N707" s="30" t="str">
        <f>IF(SUM('Sales by Agent'!L707:N707)&gt;0,"YES","NO")</f>
        <v>NO</v>
      </c>
      <c r="O707" s="30" t="str">
        <f>IF(SUM('Sales by Agent'!M707:O707)&gt;0,"YES","NO")</f>
        <v>NO</v>
      </c>
      <c r="P707" s="30" t="str">
        <f>IF(SUM('Sales by Agent'!N707:P707)&gt;0,"YES","NO")</f>
        <v>NO</v>
      </c>
      <c r="Q707" s="30" t="str">
        <f>IF(SUM('Sales by Agent'!O707:Q707)&gt;0,"YES","NO")</f>
        <v>NO</v>
      </c>
      <c r="R707" s="30" t="str">
        <f>IF(SUM('Sales by Agent'!P707:R707)&gt;0,"YES","NO")</f>
        <v>NO</v>
      </c>
      <c r="S707" s="30" t="str">
        <f>IF(SUM('Sales by Agent'!Q707:S707)&gt;0,"YES","NO")</f>
        <v>NO</v>
      </c>
      <c r="T707" s="30" t="str">
        <f>IF(SUM('Sales by Agent'!R707:T707)&gt;0,"YES","NO")</f>
        <v>NO</v>
      </c>
      <c r="U707" s="30" t="str">
        <f>IF(SUM('Sales by Agent'!S707:U707)&gt;0,"YES","NO")</f>
        <v>NO</v>
      </c>
      <c r="V707" s="30" t="str">
        <f>IF(SUM('Sales by Agent'!T707:V707)&gt;0,"YES","NO")</f>
        <v>NO</v>
      </c>
      <c r="W707" s="30" t="str">
        <f>IF(SUM('Sales by Agent'!U707:W707)&gt;0,"YES","NO")</f>
        <v>NO</v>
      </c>
      <c r="X707" s="30" t="str">
        <f>IF(SUM('Sales by Agent'!V707:X707)&gt;0,"YES","NO")</f>
        <v>NO</v>
      </c>
      <c r="Y707" s="30" t="str">
        <f>IF(SUM('Sales by Agent'!W707:Y707)&gt;0,"YES","NO")</f>
        <v>NO</v>
      </c>
      <c r="Z707" s="30" t="str">
        <f>IF(SUM('Sales by Agent'!X707:Z707)&gt;0,"YES","NO")</f>
        <v>NO</v>
      </c>
      <c r="AA707" s="30" t="str">
        <f>IF(SUM('Sales by Agent'!Y707:AA707)&gt;0,"YES","NO")</f>
        <v>NO</v>
      </c>
      <c r="AB707" s="30" t="str">
        <f>IF(SUM('Sales by Agent'!Z707:AB707)&gt;0,"YES","NO")</f>
        <v>NO</v>
      </c>
      <c r="AC707" s="30" t="str">
        <f>IF(SUM('Sales by Agent'!AA707:AC707)&gt;0,"YES","NO")</f>
        <v>NO</v>
      </c>
      <c r="AD707" s="30" t="str">
        <f>IF(SUM('Sales by Agent'!AB707:AD707)&gt;0,"YES","NO")</f>
        <v>NO</v>
      </c>
      <c r="AE707" s="30" t="str">
        <f>IF(SUM('Sales by Agent'!AC707:AE707)&gt;0,"YES","NO")</f>
        <v>NO</v>
      </c>
      <c r="AF707" s="30" t="str">
        <f>IF(SUM('Sales by Agent'!AD707:AF707)&gt;0,"YES","NO")</f>
        <v>NO</v>
      </c>
      <c r="AG707" s="30" t="str">
        <f>IF(SUM('Sales by Agent'!AE707:AG707)&gt;0,"YES","NO")</f>
        <v>YES</v>
      </c>
      <c r="AH707" s="30" t="str">
        <f>IF(SUM('Sales by Agent'!AF707:AH707)&gt;0,"YES","NO")</f>
        <v>YES</v>
      </c>
      <c r="AI707" s="30" t="str">
        <f>IF(SUM('Sales by Agent'!AG707:AI707)&gt;0,"YES","NO")</f>
        <v>YES</v>
      </c>
      <c r="AJ707" s="30" t="str">
        <f>IF(SUM('Sales by Agent'!AH707:AJ707)&gt;0,"YES","NO")</f>
        <v>YES</v>
      </c>
      <c r="AK707" s="30" t="str">
        <f>IF(SUM('Sales by Agent'!AI707:AK707)&gt;0,"YES","NO")</f>
        <v>YES</v>
      </c>
      <c r="AL707" s="30" t="str">
        <f>IF(SUM('Sales by Agent'!AJ707:AL707)&gt;0,"YES","NO")</f>
        <v>YES</v>
      </c>
      <c r="AM707" s="30" t="str">
        <f>IF(SUM('Sales by Agent'!AK707:AM707)&gt;0,"YES","NO")</f>
        <v>YES</v>
      </c>
      <c r="AN707" s="30" t="str">
        <f>IF(SUM('Sales by Agent'!AL707:AN707)&gt;0,"YES","NO")</f>
        <v>YES</v>
      </c>
      <c r="AO707" s="30" t="str">
        <f>IF(SUM('Sales by Agent'!AM707:AO707)&gt;0,"YES","NO")</f>
        <v>NO</v>
      </c>
      <c r="AP707" s="30" t="str">
        <f>IF(SUM('Sales by Agent'!AN707:AP707)&gt;0,"YES","NO")</f>
        <v>NO</v>
      </c>
      <c r="AQ707" s="30" t="str">
        <f>IF(SUM('Sales by Agent'!AO707:AQ707)&gt;0,"YES","NO")</f>
        <v>YES</v>
      </c>
      <c r="AR707" s="30" t="str">
        <f>IF(SUM('Sales by Agent'!AP707:AR707)&gt;0,"YES","NO")</f>
        <v>YES</v>
      </c>
      <c r="AS707" s="30" t="str">
        <f>IF(SUM('Sales by Agent'!AQ707:AS707)&gt;0,"YES","NO")</f>
        <v>YES</v>
      </c>
      <c r="AT707" s="30" t="str">
        <f>IF(SUM('Sales by Agent'!AR707:AT707)&gt;0,"YES","NO")</f>
        <v>NO</v>
      </c>
      <c r="AU707" s="30" t="str">
        <f>IF(SUM('Sales by Agent'!AS707:AU707)&gt;0,"YES","NO")</f>
        <v>YES</v>
      </c>
      <c r="AV707" s="30" t="str">
        <f>IF(SUM('Sales by Agent'!AT707:AV707)&gt;0,"YES","NO")</f>
        <v>YES</v>
      </c>
      <c r="AW707" s="87"/>
      <c r="AX707" t="str">
        <f t="shared" ref="AX707:AX770" si="123">IF(AND(AD707="YES",AE707="NO"),"NEW INACTIVE","NO")</f>
        <v>NO</v>
      </c>
      <c r="AY707" t="str">
        <f t="shared" ref="AY707:AY770" si="124">IF(AND(AE707="YES",AF707="NO"),"NEW INACTIVE","NO")</f>
        <v>NO</v>
      </c>
      <c r="AZ707" t="str">
        <f t="shared" ref="AZ707:AZ770" si="125">IF(AND(AF707="YES",AG707="NO"),"NEW INACTIVE","NO")</f>
        <v>NO</v>
      </c>
      <c r="BA707" t="str">
        <f t="shared" ref="BA707:BA770" si="126">IF(AND(AG707="YES",AH707="NO"),"NEW INACTIVE","NO")</f>
        <v>NO</v>
      </c>
      <c r="BB707" t="str">
        <f t="shared" ref="BB707:BB770" si="127">IF(AND(AH707="YES",AI707="NO"),"NEW INACTIVE","NO")</f>
        <v>NO</v>
      </c>
      <c r="BC707" t="str">
        <f t="shared" ref="BC707:BC770" si="128">IF(AND(AI707="YES",AJ707="NO"),"NEW INACTIVE","NO")</f>
        <v>NO</v>
      </c>
      <c r="BD707" t="str">
        <f t="shared" ref="BD707:BD770" si="129">IF(AND(AJ707="YES",AK707="NO"),"NEW INACTIVE","NO")</f>
        <v>NO</v>
      </c>
      <c r="BE707" t="str">
        <f t="shared" ref="BE707:BE770" si="130">IF(AND(AK707="YES",AL707="NO"),"NEW INACTIVE","NO")</f>
        <v>NO</v>
      </c>
      <c r="BF707" t="str">
        <f t="shared" ref="BF707:BF770" si="131">IF(AND(AL707="YES",AM707="NO"),"NEW INACTIVE","NO")</f>
        <v>NO</v>
      </c>
      <c r="BG707" t="str">
        <f t="shared" ref="BG707:BG770" si="132">IF(AND(AM707="YES",AN707="NO"),"NEW INACTIVE","NO")</f>
        <v>NO</v>
      </c>
      <c r="BH707" t="str">
        <f t="shared" si="122"/>
        <v>NEW INACTIVE</v>
      </c>
    </row>
    <row r="708" spans="1:60">
      <c r="A708" s="564" t="s">
        <v>797</v>
      </c>
      <c r="B708" s="564" t="s">
        <v>3001</v>
      </c>
      <c r="C708" s="564" t="s">
        <v>775</v>
      </c>
      <c r="D708" s="564" t="s">
        <v>956</v>
      </c>
      <c r="E708" s="564" t="s">
        <v>1005</v>
      </c>
      <c r="F708" s="565">
        <v>1392175</v>
      </c>
      <c r="G708" s="31"/>
      <c r="H708" s="31"/>
      <c r="I708" s="30" t="str">
        <f>IF(SUM('Sales by Agent'!G708:I708)&gt;0,"YES","NO")</f>
        <v>NO</v>
      </c>
      <c r="J708" s="30" t="str">
        <f>IF(SUM('Sales by Agent'!H708:J708)&gt;0,"YES","NO")</f>
        <v>NO</v>
      </c>
      <c r="K708" s="30" t="str">
        <f>IF(SUM('Sales by Agent'!I708:K708)&gt;0,"YES","NO")</f>
        <v>NO</v>
      </c>
      <c r="L708" s="30" t="str">
        <f>IF(SUM('Sales by Agent'!J708:L708)&gt;0,"YES","NO")</f>
        <v>NO</v>
      </c>
      <c r="M708" s="30" t="str">
        <f>IF(SUM('Sales by Agent'!K708:M708)&gt;0,"YES","NO")</f>
        <v>NO</v>
      </c>
      <c r="N708" s="30" t="str">
        <f>IF(SUM('Sales by Agent'!L708:N708)&gt;0,"YES","NO")</f>
        <v>NO</v>
      </c>
      <c r="O708" s="30" t="str">
        <f>IF(SUM('Sales by Agent'!M708:O708)&gt;0,"YES","NO")</f>
        <v>NO</v>
      </c>
      <c r="P708" s="30" t="str">
        <f>IF(SUM('Sales by Agent'!N708:P708)&gt;0,"YES","NO")</f>
        <v>NO</v>
      </c>
      <c r="Q708" s="30" t="str">
        <f>IF(SUM('Sales by Agent'!O708:Q708)&gt;0,"YES","NO")</f>
        <v>NO</v>
      </c>
      <c r="R708" s="30" t="str">
        <f>IF(SUM('Sales by Agent'!P708:R708)&gt;0,"YES","NO")</f>
        <v>NO</v>
      </c>
      <c r="S708" s="30" t="str">
        <f>IF(SUM('Sales by Agent'!Q708:S708)&gt;0,"YES","NO")</f>
        <v>NO</v>
      </c>
      <c r="T708" s="30" t="str">
        <f>IF(SUM('Sales by Agent'!R708:T708)&gt;0,"YES","NO")</f>
        <v>NO</v>
      </c>
      <c r="U708" s="30" t="str">
        <f>IF(SUM('Sales by Agent'!S708:U708)&gt;0,"YES","NO")</f>
        <v>NO</v>
      </c>
      <c r="V708" s="30" t="str">
        <f>IF(SUM('Sales by Agent'!T708:V708)&gt;0,"YES","NO")</f>
        <v>NO</v>
      </c>
      <c r="W708" s="30" t="str">
        <f>IF(SUM('Sales by Agent'!U708:W708)&gt;0,"YES","NO")</f>
        <v>NO</v>
      </c>
      <c r="X708" s="30" t="str">
        <f>IF(SUM('Sales by Agent'!V708:X708)&gt;0,"YES","NO")</f>
        <v>NO</v>
      </c>
      <c r="Y708" s="30" t="str">
        <f>IF(SUM('Sales by Agent'!W708:Y708)&gt;0,"YES","NO")</f>
        <v>NO</v>
      </c>
      <c r="Z708" s="30" t="str">
        <f>IF(SUM('Sales by Agent'!X708:Z708)&gt;0,"YES","NO")</f>
        <v>NO</v>
      </c>
      <c r="AA708" s="30" t="str">
        <f>IF(SUM('Sales by Agent'!Y708:AA708)&gt;0,"YES","NO")</f>
        <v>NO</v>
      </c>
      <c r="AB708" s="30" t="str">
        <f>IF(SUM('Sales by Agent'!Z708:AB708)&gt;0,"YES","NO")</f>
        <v>NO</v>
      </c>
      <c r="AC708" s="30" t="str">
        <f>IF(SUM('Sales by Agent'!AA708:AC708)&gt;0,"YES","NO")</f>
        <v>NO</v>
      </c>
      <c r="AD708" s="30" t="str">
        <f>IF(SUM('Sales by Agent'!AB708:AD708)&gt;0,"YES","NO")</f>
        <v>YES</v>
      </c>
      <c r="AE708" s="30" t="str">
        <f>IF(SUM('Sales by Agent'!AC708:AE708)&gt;0,"YES","NO")</f>
        <v>YES</v>
      </c>
      <c r="AF708" s="30" t="str">
        <f>IF(SUM('Sales by Agent'!AD708:AF708)&gt;0,"YES","NO")</f>
        <v>YES</v>
      </c>
      <c r="AG708" s="30" t="str">
        <f>IF(SUM('Sales by Agent'!AE708:AG708)&gt;0,"YES","NO")</f>
        <v>YES</v>
      </c>
      <c r="AH708" s="30" t="str">
        <f>IF(SUM('Sales by Agent'!AF708:AH708)&gt;0,"YES","NO")</f>
        <v>YES</v>
      </c>
      <c r="AI708" s="30" t="str">
        <f>IF(SUM('Sales by Agent'!AG708:AI708)&gt;0,"YES","NO")</f>
        <v>YES</v>
      </c>
      <c r="AJ708" s="30" t="str">
        <f>IF(SUM('Sales by Agent'!AH708:AJ708)&gt;0,"YES","NO")</f>
        <v>YES</v>
      </c>
      <c r="AK708" s="30" t="str">
        <f>IF(SUM('Sales by Agent'!AI708:AK708)&gt;0,"YES","NO")</f>
        <v>YES</v>
      </c>
      <c r="AL708" s="30" t="str">
        <f>IF(SUM('Sales by Agent'!AJ708:AL708)&gt;0,"YES","NO")</f>
        <v>YES</v>
      </c>
      <c r="AM708" s="30" t="str">
        <f>IF(SUM('Sales by Agent'!AK708:AM708)&gt;0,"YES","NO")</f>
        <v>YES</v>
      </c>
      <c r="AN708" s="30" t="str">
        <f>IF(SUM('Sales by Agent'!AL708:AN708)&gt;0,"YES","NO")</f>
        <v>NO</v>
      </c>
      <c r="AO708" s="30" t="str">
        <f>IF(SUM('Sales by Agent'!AM708:AO708)&gt;0,"YES","NO")</f>
        <v>NO</v>
      </c>
      <c r="AP708" s="30" t="str">
        <f>IF(SUM('Sales by Agent'!AN708:AP708)&gt;0,"YES","NO")</f>
        <v>NO</v>
      </c>
      <c r="AQ708" s="30" t="str">
        <f>IF(SUM('Sales by Agent'!AO708:AQ708)&gt;0,"YES","NO")</f>
        <v>YES</v>
      </c>
      <c r="AR708" s="30" t="str">
        <f>IF(SUM('Sales by Agent'!AP708:AR708)&gt;0,"YES","NO")</f>
        <v>YES</v>
      </c>
      <c r="AS708" s="30" t="str">
        <f>IF(SUM('Sales by Agent'!AQ708:AS708)&gt;0,"YES","NO")</f>
        <v>YES</v>
      </c>
      <c r="AT708" s="30" t="str">
        <f>IF(SUM('Sales by Agent'!AR708:AT708)&gt;0,"YES","NO")</f>
        <v>YES</v>
      </c>
      <c r="AU708" s="30" t="str">
        <f>IF(SUM('Sales by Agent'!AS708:AU708)&gt;0,"YES","NO")</f>
        <v>YES</v>
      </c>
      <c r="AV708" s="30" t="str">
        <f>IF(SUM('Sales by Agent'!AT708:AV708)&gt;0,"YES","NO")</f>
        <v>YES</v>
      </c>
      <c r="AW708" s="87"/>
      <c r="AX708" t="str">
        <f t="shared" si="123"/>
        <v>NO</v>
      </c>
      <c r="AY708" t="str">
        <f t="shared" si="124"/>
        <v>NO</v>
      </c>
      <c r="AZ708" t="str">
        <f t="shared" si="125"/>
        <v>NO</v>
      </c>
      <c r="BA708" t="str">
        <f t="shared" si="126"/>
        <v>NO</v>
      </c>
      <c r="BB708" t="str">
        <f t="shared" si="127"/>
        <v>NO</v>
      </c>
      <c r="BC708" t="str">
        <f t="shared" si="128"/>
        <v>NO</v>
      </c>
      <c r="BD708" t="str">
        <f t="shared" si="129"/>
        <v>NO</v>
      </c>
      <c r="BE708" t="str">
        <f t="shared" si="130"/>
        <v>NO</v>
      </c>
      <c r="BF708" t="str">
        <f t="shared" si="131"/>
        <v>NO</v>
      </c>
      <c r="BG708" t="str">
        <f t="shared" si="132"/>
        <v>NEW INACTIVE</v>
      </c>
      <c r="BH708" t="str">
        <f t="shared" si="122"/>
        <v>NO</v>
      </c>
    </row>
    <row r="709" spans="1:60">
      <c r="A709" s="564" t="s">
        <v>816</v>
      </c>
      <c r="B709" s="564" t="s">
        <v>3002</v>
      </c>
      <c r="C709" s="564" t="s">
        <v>775</v>
      </c>
      <c r="D709" s="564" t="s">
        <v>956</v>
      </c>
      <c r="E709" s="564" t="s">
        <v>1005</v>
      </c>
      <c r="F709" s="565">
        <v>589450</v>
      </c>
      <c r="G709" s="88"/>
      <c r="H709" s="88"/>
      <c r="I709" s="30" t="str">
        <f>IF(SUM('Sales by Agent'!G709:I709)&gt;0,"YES","NO")</f>
        <v>NO</v>
      </c>
      <c r="J709" s="30" t="str">
        <f>IF(SUM('Sales by Agent'!H709:J709)&gt;0,"YES","NO")</f>
        <v>NO</v>
      </c>
      <c r="K709" s="30" t="str">
        <f>IF(SUM('Sales by Agent'!I709:K709)&gt;0,"YES","NO")</f>
        <v>NO</v>
      </c>
      <c r="L709" s="30" t="str">
        <f>IF(SUM('Sales by Agent'!J709:L709)&gt;0,"YES","NO")</f>
        <v>NO</v>
      </c>
      <c r="M709" s="30" t="str">
        <f>IF(SUM('Sales by Agent'!K709:M709)&gt;0,"YES","NO")</f>
        <v>NO</v>
      </c>
      <c r="N709" s="30" t="str">
        <f>IF(SUM('Sales by Agent'!L709:N709)&gt;0,"YES","NO")</f>
        <v>NO</v>
      </c>
      <c r="O709" s="30" t="str">
        <f>IF(SUM('Sales by Agent'!M709:O709)&gt;0,"YES","NO")</f>
        <v>NO</v>
      </c>
      <c r="P709" s="30" t="str">
        <f>IF(SUM('Sales by Agent'!N709:P709)&gt;0,"YES","NO")</f>
        <v>NO</v>
      </c>
      <c r="Q709" s="30" t="str">
        <f>IF(SUM('Sales by Agent'!O709:Q709)&gt;0,"YES","NO")</f>
        <v>NO</v>
      </c>
      <c r="R709" s="30" t="str">
        <f>IF(SUM('Sales by Agent'!P709:R709)&gt;0,"YES","NO")</f>
        <v>NO</v>
      </c>
      <c r="S709" s="30" t="str">
        <f>IF(SUM('Sales by Agent'!Q709:S709)&gt;0,"YES","NO")</f>
        <v>NO</v>
      </c>
      <c r="T709" s="30" t="str">
        <f>IF(SUM('Sales by Agent'!R709:T709)&gt;0,"YES","NO")</f>
        <v>NO</v>
      </c>
      <c r="U709" s="30" t="str">
        <f>IF(SUM('Sales by Agent'!S709:U709)&gt;0,"YES","NO")</f>
        <v>NO</v>
      </c>
      <c r="V709" s="30" t="str">
        <f>IF(SUM('Sales by Agent'!T709:V709)&gt;0,"YES","NO")</f>
        <v>NO</v>
      </c>
      <c r="W709" s="30" t="str">
        <f>IF(SUM('Sales by Agent'!U709:W709)&gt;0,"YES","NO")</f>
        <v>NO</v>
      </c>
      <c r="X709" s="30" t="str">
        <f>IF(SUM('Sales by Agent'!V709:X709)&gt;0,"YES","NO")</f>
        <v>NO</v>
      </c>
      <c r="Y709" s="30" t="str">
        <f>IF(SUM('Sales by Agent'!W709:Y709)&gt;0,"YES","NO")</f>
        <v>NO</v>
      </c>
      <c r="Z709" s="30" t="str">
        <f>IF(SUM('Sales by Agent'!X709:Z709)&gt;0,"YES","NO")</f>
        <v>NO</v>
      </c>
      <c r="AA709" s="30" t="str">
        <f>IF(SUM('Sales by Agent'!Y709:AA709)&gt;0,"YES","NO")</f>
        <v>NO</v>
      </c>
      <c r="AB709" s="30" t="str">
        <f>IF(SUM('Sales by Agent'!Z709:AB709)&gt;0,"YES","NO")</f>
        <v>NO</v>
      </c>
      <c r="AC709" s="30" t="str">
        <f>IF(SUM('Sales by Agent'!AA709:AC709)&gt;0,"YES","NO")</f>
        <v>NO</v>
      </c>
      <c r="AD709" s="30" t="str">
        <f>IF(SUM('Sales by Agent'!AB709:AD709)&gt;0,"YES","NO")</f>
        <v>YES</v>
      </c>
      <c r="AE709" s="30" t="str">
        <f>IF(SUM('Sales by Agent'!AC709:AE709)&gt;0,"YES","NO")</f>
        <v>YES</v>
      </c>
      <c r="AF709" s="30" t="str">
        <f>IF(SUM('Sales by Agent'!AD709:AF709)&gt;0,"YES","NO")</f>
        <v>YES</v>
      </c>
      <c r="AG709" s="30" t="str">
        <f>IF(SUM('Sales by Agent'!AE709:AG709)&gt;0,"YES","NO")</f>
        <v>YES</v>
      </c>
      <c r="AH709" s="30" t="str">
        <f>IF(SUM('Sales by Agent'!AF709:AH709)&gt;0,"YES","NO")</f>
        <v>YES</v>
      </c>
      <c r="AI709" s="30" t="str">
        <f>IF(SUM('Sales by Agent'!AG709:AI709)&gt;0,"YES","NO")</f>
        <v>YES</v>
      </c>
      <c r="AJ709" s="30" t="str">
        <f>IF(SUM('Sales by Agent'!AH709:AJ709)&gt;0,"YES","NO")</f>
        <v>YES</v>
      </c>
      <c r="AK709" s="30" t="str">
        <f>IF(SUM('Sales by Agent'!AI709:AK709)&gt;0,"YES","NO")</f>
        <v>YES</v>
      </c>
      <c r="AL709" s="30" t="str">
        <f>IF(SUM('Sales by Agent'!AJ709:AL709)&gt;0,"YES","NO")</f>
        <v>YES</v>
      </c>
      <c r="AM709" s="30" t="str">
        <f>IF(SUM('Sales by Agent'!AK709:AM709)&gt;0,"YES","NO")</f>
        <v>YES</v>
      </c>
      <c r="AN709" s="30" t="str">
        <f>IF(SUM('Sales by Agent'!AL709:AN709)&gt;0,"YES","NO")</f>
        <v>NO</v>
      </c>
      <c r="AO709" s="30" t="str">
        <f>IF(SUM('Sales by Agent'!AM709:AO709)&gt;0,"YES","NO")</f>
        <v>NO</v>
      </c>
      <c r="AP709" s="30" t="str">
        <f>IF(SUM('Sales by Agent'!AN709:AP709)&gt;0,"YES","NO")</f>
        <v>NO</v>
      </c>
      <c r="AQ709" s="30" t="str">
        <f>IF(SUM('Sales by Agent'!AO709:AQ709)&gt;0,"YES","NO")</f>
        <v>NO</v>
      </c>
      <c r="AR709" s="30" t="str">
        <f>IF(SUM('Sales by Agent'!AP709:AR709)&gt;0,"YES","NO")</f>
        <v>NO</v>
      </c>
      <c r="AS709" s="30" t="str">
        <f>IF(SUM('Sales by Agent'!AQ709:AS709)&gt;0,"YES","NO")</f>
        <v>NO</v>
      </c>
      <c r="AT709" s="30" t="str">
        <f>IF(SUM('Sales by Agent'!AR709:AT709)&gt;0,"YES","NO")</f>
        <v>NO</v>
      </c>
      <c r="AU709" s="30" t="str">
        <f>IF(SUM('Sales by Agent'!AS709:AU709)&gt;0,"YES","NO")</f>
        <v>NO</v>
      </c>
      <c r="AV709" s="30" t="str">
        <f>IF(SUM('Sales by Agent'!AT709:AV709)&gt;0,"YES","NO")</f>
        <v>NO</v>
      </c>
      <c r="AW709" s="87"/>
      <c r="AX709" t="str">
        <f t="shared" si="123"/>
        <v>NO</v>
      </c>
      <c r="AY709" t="str">
        <f t="shared" si="124"/>
        <v>NO</v>
      </c>
      <c r="AZ709" t="str">
        <f t="shared" si="125"/>
        <v>NO</v>
      </c>
      <c r="BA709" t="str">
        <f t="shared" si="126"/>
        <v>NO</v>
      </c>
      <c r="BB709" t="str">
        <f t="shared" si="127"/>
        <v>NO</v>
      </c>
      <c r="BC709" t="str">
        <f t="shared" si="128"/>
        <v>NO</v>
      </c>
      <c r="BD709" t="str">
        <f t="shared" si="129"/>
        <v>NO</v>
      </c>
      <c r="BE709" t="str">
        <f t="shared" si="130"/>
        <v>NO</v>
      </c>
      <c r="BF709" t="str">
        <f t="shared" si="131"/>
        <v>NO</v>
      </c>
      <c r="BG709" t="str">
        <f t="shared" si="132"/>
        <v>NEW INACTIVE</v>
      </c>
      <c r="BH709" t="str">
        <f t="shared" si="122"/>
        <v>NO</v>
      </c>
    </row>
    <row r="710" spans="1:60">
      <c r="A710" s="564" t="s">
        <v>842</v>
      </c>
      <c r="B710" s="564" t="s">
        <v>3003</v>
      </c>
      <c r="C710" s="564" t="s">
        <v>775</v>
      </c>
      <c r="D710" s="564" t="s">
        <v>956</v>
      </c>
      <c r="E710" s="564" t="s">
        <v>1005</v>
      </c>
      <c r="F710" s="565">
        <v>448050</v>
      </c>
      <c r="G710" s="30"/>
      <c r="H710" s="87"/>
      <c r="I710" s="30" t="str">
        <f>IF(SUM('Sales by Agent'!G710:I710)&gt;0,"YES","NO")</f>
        <v>NO</v>
      </c>
      <c r="J710" s="30" t="str">
        <f>IF(SUM('Sales by Agent'!H710:J710)&gt;0,"YES","NO")</f>
        <v>NO</v>
      </c>
      <c r="K710" s="30" t="str">
        <f>IF(SUM('Sales by Agent'!I710:K710)&gt;0,"YES","NO")</f>
        <v>NO</v>
      </c>
      <c r="L710" s="30" t="str">
        <f>IF(SUM('Sales by Agent'!J710:L710)&gt;0,"YES","NO")</f>
        <v>NO</v>
      </c>
      <c r="M710" s="30" t="str">
        <f>IF(SUM('Sales by Agent'!K710:M710)&gt;0,"YES","NO")</f>
        <v>NO</v>
      </c>
      <c r="N710" s="30" t="str">
        <f>IF(SUM('Sales by Agent'!L710:N710)&gt;0,"YES","NO")</f>
        <v>NO</v>
      </c>
      <c r="O710" s="30" t="str">
        <f>IF(SUM('Sales by Agent'!M710:O710)&gt;0,"YES","NO")</f>
        <v>NO</v>
      </c>
      <c r="P710" s="30" t="str">
        <f>IF(SUM('Sales by Agent'!N710:P710)&gt;0,"YES","NO")</f>
        <v>NO</v>
      </c>
      <c r="Q710" s="30" t="str">
        <f>IF(SUM('Sales by Agent'!O710:Q710)&gt;0,"YES","NO")</f>
        <v>NO</v>
      </c>
      <c r="R710" s="30" t="str">
        <f>IF(SUM('Sales by Agent'!P710:R710)&gt;0,"YES","NO")</f>
        <v>NO</v>
      </c>
      <c r="S710" s="30" t="str">
        <f>IF(SUM('Sales by Agent'!Q710:S710)&gt;0,"YES","NO")</f>
        <v>NO</v>
      </c>
      <c r="T710" s="30" t="str">
        <f>IF(SUM('Sales by Agent'!R710:T710)&gt;0,"YES","NO")</f>
        <v>NO</v>
      </c>
      <c r="U710" s="30" t="str">
        <f>IF(SUM('Sales by Agent'!S710:U710)&gt;0,"YES","NO")</f>
        <v>NO</v>
      </c>
      <c r="V710" s="30" t="str">
        <f>IF(SUM('Sales by Agent'!T710:V710)&gt;0,"YES","NO")</f>
        <v>NO</v>
      </c>
      <c r="W710" s="30" t="str">
        <f>IF(SUM('Sales by Agent'!U710:W710)&gt;0,"YES","NO")</f>
        <v>NO</v>
      </c>
      <c r="X710" s="30" t="str">
        <f>IF(SUM('Sales by Agent'!V710:X710)&gt;0,"YES","NO")</f>
        <v>NO</v>
      </c>
      <c r="Y710" s="30" t="str">
        <f>IF(SUM('Sales by Agent'!W710:Y710)&gt;0,"YES","NO")</f>
        <v>NO</v>
      </c>
      <c r="Z710" s="30" t="str">
        <f>IF(SUM('Sales by Agent'!X710:Z710)&gt;0,"YES","NO")</f>
        <v>NO</v>
      </c>
      <c r="AA710" s="30" t="str">
        <f>IF(SUM('Sales by Agent'!Y710:AA710)&gt;0,"YES","NO")</f>
        <v>NO</v>
      </c>
      <c r="AB710" s="30" t="str">
        <f>IF(SUM('Sales by Agent'!Z710:AB710)&gt;0,"YES","NO")</f>
        <v>NO</v>
      </c>
      <c r="AC710" s="30" t="str">
        <f>IF(SUM('Sales by Agent'!AA710:AC710)&gt;0,"YES","NO")</f>
        <v>NO</v>
      </c>
      <c r="AD710" s="30" t="str">
        <f>IF(SUM('Sales by Agent'!AB710:AD710)&gt;0,"YES","NO")</f>
        <v>YES</v>
      </c>
      <c r="AE710" s="30" t="str">
        <f>IF(SUM('Sales by Agent'!AC710:AE710)&gt;0,"YES","NO")</f>
        <v>YES</v>
      </c>
      <c r="AF710" s="30" t="str">
        <f>IF(SUM('Sales by Agent'!AD710:AF710)&gt;0,"YES","NO")</f>
        <v>YES</v>
      </c>
      <c r="AG710" s="30" t="str">
        <f>IF(SUM('Sales by Agent'!AE710:AG710)&gt;0,"YES","NO")</f>
        <v>YES</v>
      </c>
      <c r="AH710" s="30" t="str">
        <f>IF(SUM('Sales by Agent'!AF710:AH710)&gt;0,"YES","NO")</f>
        <v>YES</v>
      </c>
      <c r="AI710" s="30" t="str">
        <f>IF(SUM('Sales by Agent'!AG710:AI710)&gt;0,"YES","NO")</f>
        <v>YES</v>
      </c>
      <c r="AJ710" s="30" t="str">
        <f>IF(SUM('Sales by Agent'!AH710:AJ710)&gt;0,"YES","NO")</f>
        <v>YES</v>
      </c>
      <c r="AK710" s="30" t="str">
        <f>IF(SUM('Sales by Agent'!AI710:AK710)&gt;0,"YES","NO")</f>
        <v>YES</v>
      </c>
      <c r="AL710" s="30" t="str">
        <f>IF(SUM('Sales by Agent'!AJ710:AL710)&gt;0,"YES","NO")</f>
        <v>YES</v>
      </c>
      <c r="AM710" s="30" t="str">
        <f>IF(SUM('Sales by Agent'!AK710:AM710)&gt;0,"YES","NO")</f>
        <v>YES</v>
      </c>
      <c r="AN710" s="30" t="str">
        <f>IF(SUM('Sales by Agent'!AL710:AN710)&gt;0,"YES","NO")</f>
        <v>YES</v>
      </c>
      <c r="AO710" s="30" t="str">
        <f>IF(SUM('Sales by Agent'!AM710:AO710)&gt;0,"YES","NO")</f>
        <v>NO</v>
      </c>
      <c r="AP710" s="30" t="str">
        <f>IF(SUM('Sales by Agent'!AN710:AP710)&gt;0,"YES","NO")</f>
        <v>NO</v>
      </c>
      <c r="AQ710" s="30" t="str">
        <f>IF(SUM('Sales by Agent'!AO710:AQ710)&gt;0,"YES","NO")</f>
        <v>NO</v>
      </c>
      <c r="AR710" s="30" t="str">
        <f>IF(SUM('Sales by Agent'!AP710:AR710)&gt;0,"YES","NO")</f>
        <v>NO</v>
      </c>
      <c r="AS710" s="30" t="str">
        <f>IF(SUM('Sales by Agent'!AQ710:AS710)&gt;0,"YES","NO")</f>
        <v>NO</v>
      </c>
      <c r="AT710" s="30" t="str">
        <f>IF(SUM('Sales by Agent'!AR710:AT710)&gt;0,"YES","NO")</f>
        <v>NO</v>
      </c>
      <c r="AU710" s="30" t="str">
        <f>IF(SUM('Sales by Agent'!AS710:AU710)&gt;0,"YES","NO")</f>
        <v>NO</v>
      </c>
      <c r="AV710" s="30" t="str">
        <f>IF(SUM('Sales by Agent'!AT710:AV710)&gt;0,"YES","NO")</f>
        <v>NO</v>
      </c>
      <c r="AW710" s="87"/>
      <c r="AX710" t="str">
        <f t="shared" si="123"/>
        <v>NO</v>
      </c>
      <c r="AY710" t="str">
        <f t="shared" si="124"/>
        <v>NO</v>
      </c>
      <c r="AZ710" t="str">
        <f t="shared" si="125"/>
        <v>NO</v>
      </c>
      <c r="BA710" t="str">
        <f t="shared" si="126"/>
        <v>NO</v>
      </c>
      <c r="BB710" t="str">
        <f t="shared" si="127"/>
        <v>NO</v>
      </c>
      <c r="BC710" t="str">
        <f t="shared" si="128"/>
        <v>NO</v>
      </c>
      <c r="BD710" t="str">
        <f t="shared" si="129"/>
        <v>NO</v>
      </c>
      <c r="BE710" t="str">
        <f t="shared" si="130"/>
        <v>NO</v>
      </c>
      <c r="BF710" t="str">
        <f t="shared" si="131"/>
        <v>NO</v>
      </c>
      <c r="BG710" t="str">
        <f t="shared" si="132"/>
        <v>NO</v>
      </c>
      <c r="BH710" t="str">
        <f t="shared" si="122"/>
        <v>NEW INACTIVE</v>
      </c>
    </row>
    <row r="711" spans="1:60">
      <c r="A711" s="564" t="s">
        <v>791</v>
      </c>
      <c r="B711" s="564" t="s">
        <v>3004</v>
      </c>
      <c r="C711" s="564" t="s">
        <v>775</v>
      </c>
      <c r="D711" s="564" t="s">
        <v>956</v>
      </c>
      <c r="E711" s="564" t="s">
        <v>1005</v>
      </c>
      <c r="F711" s="565">
        <v>7830300</v>
      </c>
      <c r="G711" s="88"/>
      <c r="H711" s="88"/>
      <c r="I711" s="30" t="str">
        <f>IF(SUM('Sales by Agent'!G711:I711)&gt;0,"YES","NO")</f>
        <v>NO</v>
      </c>
      <c r="J711" s="30" t="str">
        <f>IF(SUM('Sales by Agent'!H711:J711)&gt;0,"YES","NO")</f>
        <v>NO</v>
      </c>
      <c r="K711" s="30" t="str">
        <f>IF(SUM('Sales by Agent'!I711:K711)&gt;0,"YES","NO")</f>
        <v>NO</v>
      </c>
      <c r="L711" s="30" t="str">
        <f>IF(SUM('Sales by Agent'!J711:L711)&gt;0,"YES","NO")</f>
        <v>NO</v>
      </c>
      <c r="M711" s="30" t="str">
        <f>IF(SUM('Sales by Agent'!K711:M711)&gt;0,"YES","NO")</f>
        <v>NO</v>
      </c>
      <c r="N711" s="30" t="str">
        <f>IF(SUM('Sales by Agent'!L711:N711)&gt;0,"YES","NO")</f>
        <v>NO</v>
      </c>
      <c r="O711" s="30" t="str">
        <f>IF(SUM('Sales by Agent'!M711:O711)&gt;0,"YES","NO")</f>
        <v>NO</v>
      </c>
      <c r="P711" s="30" t="str">
        <f>IF(SUM('Sales by Agent'!N711:P711)&gt;0,"YES","NO")</f>
        <v>NO</v>
      </c>
      <c r="Q711" s="30" t="str">
        <f>IF(SUM('Sales by Agent'!O711:Q711)&gt;0,"YES","NO")</f>
        <v>NO</v>
      </c>
      <c r="R711" s="30" t="str">
        <f>IF(SUM('Sales by Agent'!P711:R711)&gt;0,"YES","NO")</f>
        <v>NO</v>
      </c>
      <c r="S711" s="30" t="str">
        <f>IF(SUM('Sales by Agent'!Q711:S711)&gt;0,"YES","NO")</f>
        <v>NO</v>
      </c>
      <c r="T711" s="30" t="str">
        <f>IF(SUM('Sales by Agent'!R711:T711)&gt;0,"YES","NO")</f>
        <v>NO</v>
      </c>
      <c r="U711" s="30" t="str">
        <f>IF(SUM('Sales by Agent'!S711:U711)&gt;0,"YES","NO")</f>
        <v>NO</v>
      </c>
      <c r="V711" s="30" t="str">
        <f>IF(SUM('Sales by Agent'!T711:V711)&gt;0,"YES","NO")</f>
        <v>NO</v>
      </c>
      <c r="W711" s="30" t="str">
        <f>IF(SUM('Sales by Agent'!U711:W711)&gt;0,"YES","NO")</f>
        <v>NO</v>
      </c>
      <c r="X711" s="30" t="str">
        <f>IF(SUM('Sales by Agent'!V711:X711)&gt;0,"YES","NO")</f>
        <v>NO</v>
      </c>
      <c r="Y711" s="30" t="str">
        <f>IF(SUM('Sales by Agent'!W711:Y711)&gt;0,"YES","NO")</f>
        <v>NO</v>
      </c>
      <c r="Z711" s="30" t="str">
        <f>IF(SUM('Sales by Agent'!X711:Z711)&gt;0,"YES","NO")</f>
        <v>NO</v>
      </c>
      <c r="AA711" s="30" t="str">
        <f>IF(SUM('Sales by Agent'!Y711:AA711)&gt;0,"YES","NO")</f>
        <v>NO</v>
      </c>
      <c r="AB711" s="30" t="str">
        <f>IF(SUM('Sales by Agent'!Z711:AB711)&gt;0,"YES","NO")</f>
        <v>NO</v>
      </c>
      <c r="AC711" s="30" t="str">
        <f>IF(SUM('Sales by Agent'!AA711:AC711)&gt;0,"YES","NO")</f>
        <v>NO</v>
      </c>
      <c r="AD711" s="30" t="str">
        <f>IF(SUM('Sales by Agent'!AB711:AD711)&gt;0,"YES","NO")</f>
        <v>NO</v>
      </c>
      <c r="AE711" s="30" t="str">
        <f>IF(SUM('Sales by Agent'!AC711:AE711)&gt;0,"YES","NO")</f>
        <v>NO</v>
      </c>
      <c r="AF711" s="30" t="str">
        <f>IF(SUM('Sales by Agent'!AD711:AF711)&gt;0,"YES","NO")</f>
        <v>NO</v>
      </c>
      <c r="AG711" s="30" t="str">
        <f>IF(SUM('Sales by Agent'!AE711:AG711)&gt;0,"YES","NO")</f>
        <v>YES</v>
      </c>
      <c r="AH711" s="30" t="str">
        <f>IF(SUM('Sales by Agent'!AF711:AH711)&gt;0,"YES","NO")</f>
        <v>YES</v>
      </c>
      <c r="AI711" s="30" t="str">
        <f>IF(SUM('Sales by Agent'!AG711:AI711)&gt;0,"YES","NO")</f>
        <v>YES</v>
      </c>
      <c r="AJ711" s="30" t="str">
        <f>IF(SUM('Sales by Agent'!AH711:AJ711)&gt;0,"YES","NO")</f>
        <v>YES</v>
      </c>
      <c r="AK711" s="30" t="str">
        <f>IF(SUM('Sales by Agent'!AI711:AK711)&gt;0,"YES","NO")</f>
        <v>YES</v>
      </c>
      <c r="AL711" s="30" t="str">
        <f>IF(SUM('Sales by Agent'!AJ711:AL711)&gt;0,"YES","NO")</f>
        <v>YES</v>
      </c>
      <c r="AM711" s="30" t="str">
        <f>IF(SUM('Sales by Agent'!AK711:AM711)&gt;0,"YES","NO")</f>
        <v>YES</v>
      </c>
      <c r="AN711" s="30" t="str">
        <f>IF(SUM('Sales by Agent'!AL711:AN711)&gt;0,"YES","NO")</f>
        <v>YES</v>
      </c>
      <c r="AO711" s="30" t="str">
        <f>IF(SUM('Sales by Agent'!AM711:AO711)&gt;0,"YES","NO")</f>
        <v>YES</v>
      </c>
      <c r="AP711" s="30" t="str">
        <f>IF(SUM('Sales by Agent'!AN711:AP711)&gt;0,"YES","NO")</f>
        <v>YES</v>
      </c>
      <c r="AQ711" s="30" t="str">
        <f>IF(SUM('Sales by Agent'!AO711:AQ711)&gt;0,"YES","NO")</f>
        <v>NO</v>
      </c>
      <c r="AR711" s="30" t="str">
        <f>IF(SUM('Sales by Agent'!AP711:AR711)&gt;0,"YES","NO")</f>
        <v>NO</v>
      </c>
      <c r="AS711" s="30" t="str">
        <f>IF(SUM('Sales by Agent'!AQ711:AS711)&gt;0,"YES","NO")</f>
        <v>NO</v>
      </c>
      <c r="AT711" s="30" t="str">
        <f>IF(SUM('Sales by Agent'!AR711:AT711)&gt;0,"YES","NO")</f>
        <v>NO</v>
      </c>
      <c r="AU711" s="30" t="str">
        <f>IF(SUM('Sales by Agent'!AS711:AU711)&gt;0,"YES","NO")</f>
        <v>YES</v>
      </c>
      <c r="AV711" s="30" t="str">
        <f>IF(SUM('Sales by Agent'!AT711:AV711)&gt;0,"YES","NO")</f>
        <v>YES</v>
      </c>
      <c r="AW711" s="87"/>
      <c r="AX711" t="str">
        <f t="shared" si="123"/>
        <v>NO</v>
      </c>
      <c r="AY711" t="str">
        <f t="shared" si="124"/>
        <v>NO</v>
      </c>
      <c r="AZ711" t="str">
        <f t="shared" si="125"/>
        <v>NO</v>
      </c>
      <c r="BA711" t="str">
        <f t="shared" si="126"/>
        <v>NO</v>
      </c>
      <c r="BB711" t="str">
        <f t="shared" si="127"/>
        <v>NO</v>
      </c>
      <c r="BC711" t="str">
        <f t="shared" si="128"/>
        <v>NO</v>
      </c>
      <c r="BD711" t="str">
        <f t="shared" si="129"/>
        <v>NO</v>
      </c>
      <c r="BE711" t="str">
        <f t="shared" si="130"/>
        <v>NO</v>
      </c>
      <c r="BF711" t="str">
        <f t="shared" si="131"/>
        <v>NO</v>
      </c>
      <c r="BG711" t="str">
        <f t="shared" si="132"/>
        <v>NO</v>
      </c>
      <c r="BH711" t="str">
        <f t="shared" si="122"/>
        <v>NO</v>
      </c>
    </row>
    <row r="712" spans="1:60">
      <c r="A712" s="564" t="s">
        <v>2428</v>
      </c>
      <c r="B712" s="564" t="s">
        <v>3005</v>
      </c>
      <c r="C712" s="564" t="s">
        <v>775</v>
      </c>
      <c r="D712" s="564" t="s">
        <v>956</v>
      </c>
      <c r="E712" s="564" t="s">
        <v>1005</v>
      </c>
      <c r="F712" s="565">
        <v>137325</v>
      </c>
      <c r="G712" s="86"/>
      <c r="H712" s="86"/>
      <c r="I712" s="30" t="str">
        <f>IF(SUM('Sales by Agent'!G712:I712)&gt;0,"YES","NO")</f>
        <v>NO</v>
      </c>
      <c r="J712" s="30" t="str">
        <f>IF(SUM('Sales by Agent'!H712:J712)&gt;0,"YES","NO")</f>
        <v>NO</v>
      </c>
      <c r="K712" s="30" t="str">
        <f>IF(SUM('Sales by Agent'!I712:K712)&gt;0,"YES","NO")</f>
        <v>NO</v>
      </c>
      <c r="L712" s="30" t="str">
        <f>IF(SUM('Sales by Agent'!J712:L712)&gt;0,"YES","NO")</f>
        <v>NO</v>
      </c>
      <c r="M712" s="30" t="str">
        <f>IF(SUM('Sales by Agent'!K712:M712)&gt;0,"YES","NO")</f>
        <v>NO</v>
      </c>
      <c r="N712" s="30" t="str">
        <f>IF(SUM('Sales by Agent'!L712:N712)&gt;0,"YES","NO")</f>
        <v>NO</v>
      </c>
      <c r="O712" s="30" t="str">
        <f>IF(SUM('Sales by Agent'!M712:O712)&gt;0,"YES","NO")</f>
        <v>NO</v>
      </c>
      <c r="P712" s="30" t="str">
        <f>IF(SUM('Sales by Agent'!N712:P712)&gt;0,"YES","NO")</f>
        <v>NO</v>
      </c>
      <c r="Q712" s="30" t="str">
        <f>IF(SUM('Sales by Agent'!O712:Q712)&gt;0,"YES","NO")</f>
        <v>NO</v>
      </c>
      <c r="R712" s="30" t="str">
        <f>IF(SUM('Sales by Agent'!P712:R712)&gt;0,"YES","NO")</f>
        <v>NO</v>
      </c>
      <c r="S712" s="30" t="str">
        <f>IF(SUM('Sales by Agent'!Q712:S712)&gt;0,"YES","NO")</f>
        <v>NO</v>
      </c>
      <c r="T712" s="30" t="str">
        <f>IF(SUM('Sales by Agent'!R712:T712)&gt;0,"YES","NO")</f>
        <v>NO</v>
      </c>
      <c r="U712" s="30" t="str">
        <f>IF(SUM('Sales by Agent'!S712:U712)&gt;0,"YES","NO")</f>
        <v>NO</v>
      </c>
      <c r="V712" s="30" t="str">
        <f>IF(SUM('Sales by Agent'!T712:V712)&gt;0,"YES","NO")</f>
        <v>NO</v>
      </c>
      <c r="W712" s="30" t="str">
        <f>IF(SUM('Sales by Agent'!U712:W712)&gt;0,"YES","NO")</f>
        <v>NO</v>
      </c>
      <c r="X712" s="30" t="str">
        <f>IF(SUM('Sales by Agent'!V712:X712)&gt;0,"YES","NO")</f>
        <v>NO</v>
      </c>
      <c r="Y712" s="30" t="str">
        <f>IF(SUM('Sales by Agent'!W712:Y712)&gt;0,"YES","NO")</f>
        <v>NO</v>
      </c>
      <c r="Z712" s="30" t="str">
        <f>IF(SUM('Sales by Agent'!X712:Z712)&gt;0,"YES","NO")</f>
        <v>NO</v>
      </c>
      <c r="AA712" s="30" t="str">
        <f>IF(SUM('Sales by Agent'!Y712:AA712)&gt;0,"YES","NO")</f>
        <v>NO</v>
      </c>
      <c r="AB712" s="30" t="str">
        <f>IF(SUM('Sales by Agent'!Z712:AB712)&gt;0,"YES","NO")</f>
        <v>NO</v>
      </c>
      <c r="AC712" s="30" t="str">
        <f>IF(SUM('Sales by Agent'!AA712:AC712)&gt;0,"YES","NO")</f>
        <v>NO</v>
      </c>
      <c r="AD712" s="30" t="str">
        <f>IF(SUM('Sales by Agent'!AB712:AD712)&gt;0,"YES","NO")</f>
        <v>NO</v>
      </c>
      <c r="AE712" s="30" t="str">
        <f>IF(SUM('Sales by Agent'!AC712:AE712)&gt;0,"YES","NO")</f>
        <v>NO</v>
      </c>
      <c r="AF712" s="30" t="str">
        <f>IF(SUM('Sales by Agent'!AD712:AF712)&gt;0,"YES","NO")</f>
        <v>NO</v>
      </c>
      <c r="AG712" s="30" t="str">
        <f>IF(SUM('Sales by Agent'!AE712:AG712)&gt;0,"YES","NO")</f>
        <v>NO</v>
      </c>
      <c r="AH712" s="30" t="str">
        <f>IF(SUM('Sales by Agent'!AF712:AH712)&gt;0,"YES","NO")</f>
        <v>NO</v>
      </c>
      <c r="AI712" s="30" t="str">
        <f>IF(SUM('Sales by Agent'!AG712:AI712)&gt;0,"YES","NO")</f>
        <v>NO</v>
      </c>
      <c r="AJ712" s="30" t="str">
        <f>IF(SUM('Sales by Agent'!AH712:AJ712)&gt;0,"YES","NO")</f>
        <v>NO</v>
      </c>
      <c r="AK712" s="30" t="str">
        <f>IF(SUM('Sales by Agent'!AI712:AK712)&gt;0,"YES","NO")</f>
        <v>NO</v>
      </c>
      <c r="AL712" s="30" t="str">
        <f>IF(SUM('Sales by Agent'!AJ712:AL712)&gt;0,"YES","NO")</f>
        <v>NO</v>
      </c>
      <c r="AM712" s="30" t="str">
        <f>IF(SUM('Sales by Agent'!AK712:AM712)&gt;0,"YES","NO")</f>
        <v>NO</v>
      </c>
      <c r="AN712" s="30" t="str">
        <f>IF(SUM('Sales by Agent'!AL712:AN712)&gt;0,"YES","NO")</f>
        <v>NO</v>
      </c>
      <c r="AO712" s="30" t="str">
        <f>IF(SUM('Sales by Agent'!AM712:AO712)&gt;0,"YES","NO")</f>
        <v>NO</v>
      </c>
      <c r="AP712" s="30" t="str">
        <f>IF(SUM('Sales by Agent'!AN712:AP712)&gt;0,"YES","NO")</f>
        <v>NO</v>
      </c>
      <c r="AQ712" s="30" t="str">
        <f>IF(SUM('Sales by Agent'!AO712:AQ712)&gt;0,"YES","NO")</f>
        <v>NO</v>
      </c>
      <c r="AR712" s="30" t="str">
        <f>IF(SUM('Sales by Agent'!AP712:AR712)&gt;0,"YES","NO")</f>
        <v>NO</v>
      </c>
      <c r="AS712" s="30" t="str">
        <f>IF(SUM('Sales by Agent'!AQ712:AS712)&gt;0,"YES","NO")</f>
        <v>NO</v>
      </c>
      <c r="AT712" s="30" t="str">
        <f>IF(SUM('Sales by Agent'!AR712:AT712)&gt;0,"YES","NO")</f>
        <v>NO</v>
      </c>
      <c r="AU712" s="30" t="str">
        <f>IF(SUM('Sales by Agent'!AS712:AU712)&gt;0,"YES","NO")</f>
        <v>YES</v>
      </c>
      <c r="AV712" s="30" t="str">
        <f>IF(SUM('Sales by Agent'!AT712:AV712)&gt;0,"YES","NO")</f>
        <v>YES</v>
      </c>
      <c r="AW712" s="87"/>
      <c r="AX712" t="str">
        <f t="shared" si="123"/>
        <v>NO</v>
      </c>
      <c r="AY712" t="str">
        <f t="shared" si="124"/>
        <v>NO</v>
      </c>
      <c r="AZ712" t="str">
        <f t="shared" si="125"/>
        <v>NO</v>
      </c>
      <c r="BA712" t="str">
        <f t="shared" si="126"/>
        <v>NO</v>
      </c>
      <c r="BB712" t="str">
        <f t="shared" si="127"/>
        <v>NO</v>
      </c>
      <c r="BC712" t="str">
        <f t="shared" si="128"/>
        <v>NO</v>
      </c>
      <c r="BD712" t="str">
        <f t="shared" si="129"/>
        <v>NO</v>
      </c>
      <c r="BE712" t="str">
        <f t="shared" si="130"/>
        <v>NO</v>
      </c>
      <c r="BF712" t="str">
        <f t="shared" si="131"/>
        <v>NO</v>
      </c>
      <c r="BG712" t="str">
        <f t="shared" si="132"/>
        <v>NO</v>
      </c>
      <c r="BH712" t="str">
        <f t="shared" si="122"/>
        <v>NO</v>
      </c>
    </row>
    <row r="713" spans="1:60">
      <c r="A713" s="564" t="s">
        <v>1628</v>
      </c>
      <c r="B713" s="564" t="s">
        <v>3006</v>
      </c>
      <c r="C713" s="564" t="s">
        <v>775</v>
      </c>
      <c r="D713" s="564" t="s">
        <v>956</v>
      </c>
      <c r="E713" s="564" t="s">
        <v>1005</v>
      </c>
      <c r="F713" s="565">
        <v>515775</v>
      </c>
      <c r="G713" s="31"/>
      <c r="H713" s="31"/>
      <c r="I713" s="30" t="str">
        <f>IF(SUM('Sales by Agent'!G713:I713)&gt;0,"YES","NO")</f>
        <v>NO</v>
      </c>
      <c r="J713" s="30" t="str">
        <f>IF(SUM('Sales by Agent'!H713:J713)&gt;0,"YES","NO")</f>
        <v>NO</v>
      </c>
      <c r="K713" s="30" t="str">
        <f>IF(SUM('Sales by Agent'!I713:K713)&gt;0,"YES","NO")</f>
        <v>NO</v>
      </c>
      <c r="L713" s="30" t="str">
        <f>IF(SUM('Sales by Agent'!J713:L713)&gt;0,"YES","NO")</f>
        <v>NO</v>
      </c>
      <c r="M713" s="30" t="str">
        <f>IF(SUM('Sales by Agent'!K713:M713)&gt;0,"YES","NO")</f>
        <v>NO</v>
      </c>
      <c r="N713" s="30" t="str">
        <f>IF(SUM('Sales by Agent'!L713:N713)&gt;0,"YES","NO")</f>
        <v>NO</v>
      </c>
      <c r="O713" s="30" t="str">
        <f>IF(SUM('Sales by Agent'!M713:O713)&gt;0,"YES","NO")</f>
        <v>NO</v>
      </c>
      <c r="P713" s="30" t="str">
        <f>IF(SUM('Sales by Agent'!N713:P713)&gt;0,"YES","NO")</f>
        <v>NO</v>
      </c>
      <c r="Q713" s="30" t="str">
        <f>IF(SUM('Sales by Agent'!O713:Q713)&gt;0,"YES","NO")</f>
        <v>NO</v>
      </c>
      <c r="R713" s="30" t="str">
        <f>IF(SUM('Sales by Agent'!P713:R713)&gt;0,"YES","NO")</f>
        <v>NO</v>
      </c>
      <c r="S713" s="30" t="str">
        <f>IF(SUM('Sales by Agent'!Q713:S713)&gt;0,"YES","NO")</f>
        <v>NO</v>
      </c>
      <c r="T713" s="30" t="str">
        <f>IF(SUM('Sales by Agent'!R713:T713)&gt;0,"YES","NO")</f>
        <v>NO</v>
      </c>
      <c r="U713" s="30" t="str">
        <f>IF(SUM('Sales by Agent'!S713:U713)&gt;0,"YES","NO")</f>
        <v>NO</v>
      </c>
      <c r="V713" s="30" t="str">
        <f>IF(SUM('Sales by Agent'!T713:V713)&gt;0,"YES","NO")</f>
        <v>NO</v>
      </c>
      <c r="W713" s="30" t="str">
        <f>IF(SUM('Sales by Agent'!U713:W713)&gt;0,"YES","NO")</f>
        <v>NO</v>
      </c>
      <c r="X713" s="30" t="str">
        <f>IF(SUM('Sales by Agent'!V713:X713)&gt;0,"YES","NO")</f>
        <v>NO</v>
      </c>
      <c r="Y713" s="30" t="str">
        <f>IF(SUM('Sales by Agent'!W713:Y713)&gt;0,"YES","NO")</f>
        <v>NO</v>
      </c>
      <c r="Z713" s="30" t="str">
        <f>IF(SUM('Sales by Agent'!X713:Z713)&gt;0,"YES","NO")</f>
        <v>NO</v>
      </c>
      <c r="AA713" s="30" t="str">
        <f>IF(SUM('Sales by Agent'!Y713:AA713)&gt;0,"YES","NO")</f>
        <v>NO</v>
      </c>
      <c r="AB713" s="30" t="str">
        <f>IF(SUM('Sales by Agent'!Z713:AB713)&gt;0,"YES","NO")</f>
        <v>NO</v>
      </c>
      <c r="AC713" s="30" t="str">
        <f>IF(SUM('Sales by Agent'!AA713:AC713)&gt;0,"YES","NO")</f>
        <v>NO</v>
      </c>
      <c r="AD713" s="30" t="str">
        <f>IF(SUM('Sales by Agent'!AB713:AD713)&gt;0,"YES","NO")</f>
        <v>YES</v>
      </c>
      <c r="AE713" s="30" t="str">
        <f>IF(SUM('Sales by Agent'!AC713:AE713)&gt;0,"YES","NO")</f>
        <v>YES</v>
      </c>
      <c r="AF713" s="30" t="str">
        <f>IF(SUM('Sales by Agent'!AD713:AF713)&gt;0,"YES","NO")</f>
        <v>YES</v>
      </c>
      <c r="AG713" s="30" t="str">
        <f>IF(SUM('Sales by Agent'!AE713:AG713)&gt;0,"YES","NO")</f>
        <v>YES</v>
      </c>
      <c r="AH713" s="30" t="str">
        <f>IF(SUM('Sales by Agent'!AF713:AH713)&gt;0,"YES","NO")</f>
        <v>YES</v>
      </c>
      <c r="AI713" s="30" t="str">
        <f>IF(SUM('Sales by Agent'!AG713:AI713)&gt;0,"YES","NO")</f>
        <v>YES</v>
      </c>
      <c r="AJ713" s="30" t="str">
        <f>IF(SUM('Sales by Agent'!AH713:AJ713)&gt;0,"YES","NO")</f>
        <v>YES</v>
      </c>
      <c r="AK713" s="30" t="str">
        <f>IF(SUM('Sales by Agent'!AI713:AK713)&gt;0,"YES","NO")</f>
        <v>YES</v>
      </c>
      <c r="AL713" s="30" t="str">
        <f>IF(SUM('Sales by Agent'!AJ713:AL713)&gt;0,"YES","NO")</f>
        <v>YES</v>
      </c>
      <c r="AM713" s="30" t="str">
        <f>IF(SUM('Sales by Agent'!AK713:AM713)&gt;0,"YES","NO")</f>
        <v>YES</v>
      </c>
      <c r="AN713" s="30" t="str">
        <f>IF(SUM('Sales by Agent'!AL713:AN713)&gt;0,"YES","NO")</f>
        <v>YES</v>
      </c>
      <c r="AO713" s="30" t="str">
        <f>IF(SUM('Sales by Agent'!AM713:AO713)&gt;0,"YES","NO")</f>
        <v>YES</v>
      </c>
      <c r="AP713" s="30" t="str">
        <f>IF(SUM('Sales by Agent'!AN713:AP713)&gt;0,"YES","NO")</f>
        <v>YES</v>
      </c>
      <c r="AQ713" s="30" t="str">
        <f>IF(SUM('Sales by Agent'!AO713:AQ713)&gt;0,"YES","NO")</f>
        <v>YES</v>
      </c>
      <c r="AR713" s="30" t="str">
        <f>IF(SUM('Sales by Agent'!AP713:AR713)&gt;0,"YES","NO")</f>
        <v>YES</v>
      </c>
      <c r="AS713" s="30" t="str">
        <f>IF(SUM('Sales by Agent'!AQ713:AS713)&gt;0,"YES","NO")</f>
        <v>YES</v>
      </c>
      <c r="AT713" s="30" t="str">
        <f>IF(SUM('Sales by Agent'!AR713:AT713)&gt;0,"YES","NO")</f>
        <v>YES</v>
      </c>
      <c r="AU713" s="30" t="str">
        <f>IF(SUM('Sales by Agent'!AS713:AU713)&gt;0,"YES","NO")</f>
        <v>YES</v>
      </c>
      <c r="AV713" s="30" t="str">
        <f>IF(SUM('Sales by Agent'!AT713:AV713)&gt;0,"YES","NO")</f>
        <v>YES</v>
      </c>
      <c r="AW713" s="87"/>
      <c r="AX713" t="str">
        <f t="shared" si="123"/>
        <v>NO</v>
      </c>
      <c r="AY713" t="str">
        <f t="shared" si="124"/>
        <v>NO</v>
      </c>
      <c r="AZ713" t="str">
        <f t="shared" si="125"/>
        <v>NO</v>
      </c>
      <c r="BA713" t="str">
        <f t="shared" si="126"/>
        <v>NO</v>
      </c>
      <c r="BB713" t="str">
        <f t="shared" si="127"/>
        <v>NO</v>
      </c>
      <c r="BC713" t="str">
        <f t="shared" si="128"/>
        <v>NO</v>
      </c>
      <c r="BD713" t="str">
        <f t="shared" si="129"/>
        <v>NO</v>
      </c>
      <c r="BE713" t="str">
        <f t="shared" si="130"/>
        <v>NO</v>
      </c>
      <c r="BF713" t="str">
        <f t="shared" si="131"/>
        <v>NO</v>
      </c>
      <c r="BG713" t="str">
        <f t="shared" si="132"/>
        <v>NO</v>
      </c>
      <c r="BH713" t="str">
        <f t="shared" si="122"/>
        <v>NO</v>
      </c>
    </row>
    <row r="714" spans="1:60">
      <c r="A714" s="564" t="s">
        <v>912</v>
      </c>
      <c r="B714" s="564" t="s">
        <v>3007</v>
      </c>
      <c r="C714" s="564" t="s">
        <v>775</v>
      </c>
      <c r="D714" s="564" t="s">
        <v>956</v>
      </c>
      <c r="E714" s="564" t="s">
        <v>1005</v>
      </c>
      <c r="F714" s="565">
        <v>50800</v>
      </c>
      <c r="G714" s="31"/>
      <c r="H714" s="86"/>
      <c r="I714" s="30" t="str">
        <f>IF(SUM('Sales by Agent'!G714:I714)&gt;0,"YES","NO")</f>
        <v>NO</v>
      </c>
      <c r="J714" s="30" t="str">
        <f>IF(SUM('Sales by Agent'!H714:J714)&gt;0,"YES","NO")</f>
        <v>NO</v>
      </c>
      <c r="K714" s="30" t="str">
        <f>IF(SUM('Sales by Agent'!I714:K714)&gt;0,"YES","NO")</f>
        <v>NO</v>
      </c>
      <c r="L714" s="30" t="str">
        <f>IF(SUM('Sales by Agent'!J714:L714)&gt;0,"YES","NO")</f>
        <v>NO</v>
      </c>
      <c r="M714" s="30" t="str">
        <f>IF(SUM('Sales by Agent'!K714:M714)&gt;0,"YES","NO")</f>
        <v>NO</v>
      </c>
      <c r="N714" s="30" t="str">
        <f>IF(SUM('Sales by Agent'!L714:N714)&gt;0,"YES","NO")</f>
        <v>NO</v>
      </c>
      <c r="O714" s="30" t="str">
        <f>IF(SUM('Sales by Agent'!M714:O714)&gt;0,"YES","NO")</f>
        <v>NO</v>
      </c>
      <c r="P714" s="30" t="str">
        <f>IF(SUM('Sales by Agent'!N714:P714)&gt;0,"YES","NO")</f>
        <v>NO</v>
      </c>
      <c r="Q714" s="30" t="str">
        <f>IF(SUM('Sales by Agent'!O714:Q714)&gt;0,"YES","NO")</f>
        <v>NO</v>
      </c>
      <c r="R714" s="30" t="str">
        <f>IF(SUM('Sales by Agent'!P714:R714)&gt;0,"YES","NO")</f>
        <v>NO</v>
      </c>
      <c r="S714" s="30" t="str">
        <f>IF(SUM('Sales by Agent'!Q714:S714)&gt;0,"YES","NO")</f>
        <v>NO</v>
      </c>
      <c r="T714" s="30" t="str">
        <f>IF(SUM('Sales by Agent'!R714:T714)&gt;0,"YES","NO")</f>
        <v>NO</v>
      </c>
      <c r="U714" s="30" t="str">
        <f>IF(SUM('Sales by Agent'!S714:U714)&gt;0,"YES","NO")</f>
        <v>NO</v>
      </c>
      <c r="V714" s="30" t="str">
        <f>IF(SUM('Sales by Agent'!T714:V714)&gt;0,"YES","NO")</f>
        <v>NO</v>
      </c>
      <c r="W714" s="30" t="str">
        <f>IF(SUM('Sales by Agent'!U714:W714)&gt;0,"YES","NO")</f>
        <v>NO</v>
      </c>
      <c r="X714" s="30" t="str">
        <f>IF(SUM('Sales by Agent'!V714:X714)&gt;0,"YES","NO")</f>
        <v>NO</v>
      </c>
      <c r="Y714" s="30" t="str">
        <f>IF(SUM('Sales by Agent'!W714:Y714)&gt;0,"YES","NO")</f>
        <v>NO</v>
      </c>
      <c r="Z714" s="30" t="str">
        <f>IF(SUM('Sales by Agent'!X714:Z714)&gt;0,"YES","NO")</f>
        <v>NO</v>
      </c>
      <c r="AA714" s="30" t="str">
        <f>IF(SUM('Sales by Agent'!Y714:AA714)&gt;0,"YES","NO")</f>
        <v>NO</v>
      </c>
      <c r="AB714" s="30" t="str">
        <f>IF(SUM('Sales by Agent'!Z714:AB714)&gt;0,"YES","NO")</f>
        <v>NO</v>
      </c>
      <c r="AC714" s="30" t="str">
        <f>IF(SUM('Sales by Agent'!AA714:AC714)&gt;0,"YES","NO")</f>
        <v>NO</v>
      </c>
      <c r="AD714" s="30" t="str">
        <f>IF(SUM('Sales by Agent'!AB714:AD714)&gt;0,"YES","NO")</f>
        <v>NO</v>
      </c>
      <c r="AE714" s="30" t="str">
        <f>IF(SUM('Sales by Agent'!AC714:AE714)&gt;0,"YES","NO")</f>
        <v>NO</v>
      </c>
      <c r="AF714" s="30" t="str">
        <f>IF(SUM('Sales by Agent'!AD714:AF714)&gt;0,"YES","NO")</f>
        <v>YES</v>
      </c>
      <c r="AG714" s="30" t="str">
        <f>IF(SUM('Sales by Agent'!AE714:AG714)&gt;0,"YES","NO")</f>
        <v>YES</v>
      </c>
      <c r="AH714" s="30" t="str">
        <f>IF(SUM('Sales by Agent'!AF714:AH714)&gt;0,"YES","NO")</f>
        <v>YES</v>
      </c>
      <c r="AI714" s="30" t="str">
        <f>IF(SUM('Sales by Agent'!AG714:AI714)&gt;0,"YES","NO")</f>
        <v>NO</v>
      </c>
      <c r="AJ714" s="30" t="str">
        <f>IF(SUM('Sales by Agent'!AH714:AJ714)&gt;0,"YES","NO")</f>
        <v>NO</v>
      </c>
      <c r="AK714" s="30" t="str">
        <f>IF(SUM('Sales by Agent'!AI714:AK714)&gt;0,"YES","NO")</f>
        <v>NO</v>
      </c>
      <c r="AL714" s="30" t="str">
        <f>IF(SUM('Sales by Agent'!AJ714:AL714)&gt;0,"YES","NO")</f>
        <v>NO</v>
      </c>
      <c r="AM714" s="30" t="str">
        <f>IF(SUM('Sales by Agent'!AK714:AM714)&gt;0,"YES","NO")</f>
        <v>NO</v>
      </c>
      <c r="AN714" s="30" t="str">
        <f>IF(SUM('Sales by Agent'!AL714:AN714)&gt;0,"YES","NO")</f>
        <v>NO</v>
      </c>
      <c r="AO714" s="30" t="str">
        <f>IF(SUM('Sales by Agent'!AM714:AO714)&gt;0,"YES","NO")</f>
        <v>NO</v>
      </c>
      <c r="AP714" s="30" t="str">
        <f>IF(SUM('Sales by Agent'!AN714:AP714)&gt;0,"YES","NO")</f>
        <v>NO</v>
      </c>
      <c r="AQ714" s="30" t="str">
        <f>IF(SUM('Sales by Agent'!AO714:AQ714)&gt;0,"YES","NO")</f>
        <v>NO</v>
      </c>
      <c r="AR714" s="30" t="str">
        <f>IF(SUM('Sales by Agent'!AP714:AR714)&gt;0,"YES","NO")</f>
        <v>NO</v>
      </c>
      <c r="AS714" s="30" t="str">
        <f>IF(SUM('Sales by Agent'!AQ714:AS714)&gt;0,"YES","NO")</f>
        <v>NO</v>
      </c>
      <c r="AT714" s="30" t="str">
        <f>IF(SUM('Sales by Agent'!AR714:AT714)&gt;0,"YES","NO")</f>
        <v>NO</v>
      </c>
      <c r="AU714" s="30" t="str">
        <f>IF(SUM('Sales by Agent'!AS714:AU714)&gt;0,"YES","NO")</f>
        <v>NO</v>
      </c>
      <c r="AV714" s="30" t="str">
        <f>IF(SUM('Sales by Agent'!AT714:AV714)&gt;0,"YES","NO")</f>
        <v>NO</v>
      </c>
      <c r="AW714" s="87"/>
      <c r="AX714" t="str">
        <f t="shared" si="123"/>
        <v>NO</v>
      </c>
      <c r="AY714" t="str">
        <f t="shared" si="124"/>
        <v>NO</v>
      </c>
      <c r="AZ714" t="str">
        <f t="shared" si="125"/>
        <v>NO</v>
      </c>
      <c r="BA714" t="str">
        <f t="shared" si="126"/>
        <v>NO</v>
      </c>
      <c r="BB714" t="str">
        <f t="shared" si="127"/>
        <v>NEW INACTIVE</v>
      </c>
      <c r="BC714" t="str">
        <f t="shared" si="128"/>
        <v>NO</v>
      </c>
      <c r="BD714" t="str">
        <f t="shared" si="129"/>
        <v>NO</v>
      </c>
      <c r="BE714" t="str">
        <f t="shared" si="130"/>
        <v>NO</v>
      </c>
      <c r="BF714" t="str">
        <f t="shared" si="131"/>
        <v>NO</v>
      </c>
      <c r="BG714" t="str">
        <f t="shared" si="132"/>
        <v>NO</v>
      </c>
      <c r="BH714" t="str">
        <f t="shared" si="122"/>
        <v>NO</v>
      </c>
    </row>
    <row r="715" spans="1:60">
      <c r="A715" s="564" t="s">
        <v>808</v>
      </c>
      <c r="B715" s="564" t="s">
        <v>3008</v>
      </c>
      <c r="C715" s="564" t="s">
        <v>775</v>
      </c>
      <c r="D715" s="564" t="s">
        <v>956</v>
      </c>
      <c r="E715" s="564" t="s">
        <v>1005</v>
      </c>
      <c r="F715" s="565">
        <v>1116400</v>
      </c>
      <c r="G715" s="86"/>
      <c r="H715" s="86"/>
      <c r="I715" s="30" t="str">
        <f>IF(SUM('Sales by Agent'!G715:I715)&gt;0,"YES","NO")</f>
        <v>NO</v>
      </c>
      <c r="J715" s="30" t="str">
        <f>IF(SUM('Sales by Agent'!H715:J715)&gt;0,"YES","NO")</f>
        <v>NO</v>
      </c>
      <c r="K715" s="30" t="str">
        <f>IF(SUM('Sales by Agent'!I715:K715)&gt;0,"YES","NO")</f>
        <v>NO</v>
      </c>
      <c r="L715" s="30" t="str">
        <f>IF(SUM('Sales by Agent'!J715:L715)&gt;0,"YES","NO")</f>
        <v>NO</v>
      </c>
      <c r="M715" s="30" t="str">
        <f>IF(SUM('Sales by Agent'!K715:M715)&gt;0,"YES","NO")</f>
        <v>NO</v>
      </c>
      <c r="N715" s="30" t="str">
        <f>IF(SUM('Sales by Agent'!L715:N715)&gt;0,"YES","NO")</f>
        <v>NO</v>
      </c>
      <c r="O715" s="30" t="str">
        <f>IF(SUM('Sales by Agent'!M715:O715)&gt;0,"YES","NO")</f>
        <v>NO</v>
      </c>
      <c r="P715" s="30" t="str">
        <f>IF(SUM('Sales by Agent'!N715:P715)&gt;0,"YES","NO")</f>
        <v>NO</v>
      </c>
      <c r="Q715" s="30" t="str">
        <f>IF(SUM('Sales by Agent'!O715:Q715)&gt;0,"YES","NO")</f>
        <v>NO</v>
      </c>
      <c r="R715" s="30" t="str">
        <f>IF(SUM('Sales by Agent'!P715:R715)&gt;0,"YES","NO")</f>
        <v>NO</v>
      </c>
      <c r="S715" s="30" t="str">
        <f>IF(SUM('Sales by Agent'!Q715:S715)&gt;0,"YES","NO")</f>
        <v>NO</v>
      </c>
      <c r="T715" s="30" t="str">
        <f>IF(SUM('Sales by Agent'!R715:T715)&gt;0,"YES","NO")</f>
        <v>NO</v>
      </c>
      <c r="U715" s="30" t="str">
        <f>IF(SUM('Sales by Agent'!S715:U715)&gt;0,"YES","NO")</f>
        <v>NO</v>
      </c>
      <c r="V715" s="30" t="str">
        <f>IF(SUM('Sales by Agent'!T715:V715)&gt;0,"YES","NO")</f>
        <v>NO</v>
      </c>
      <c r="W715" s="30" t="str">
        <f>IF(SUM('Sales by Agent'!U715:W715)&gt;0,"YES","NO")</f>
        <v>NO</v>
      </c>
      <c r="X715" s="30" t="str">
        <f>IF(SUM('Sales by Agent'!V715:X715)&gt;0,"YES","NO")</f>
        <v>NO</v>
      </c>
      <c r="Y715" s="30" t="str">
        <f>IF(SUM('Sales by Agent'!W715:Y715)&gt;0,"YES","NO")</f>
        <v>NO</v>
      </c>
      <c r="Z715" s="30" t="str">
        <f>IF(SUM('Sales by Agent'!X715:Z715)&gt;0,"YES","NO")</f>
        <v>NO</v>
      </c>
      <c r="AA715" s="30" t="str">
        <f>IF(SUM('Sales by Agent'!Y715:AA715)&gt;0,"YES","NO")</f>
        <v>NO</v>
      </c>
      <c r="AB715" s="30" t="str">
        <f>IF(SUM('Sales by Agent'!Z715:AB715)&gt;0,"YES","NO")</f>
        <v>NO</v>
      </c>
      <c r="AC715" s="30" t="str">
        <f>IF(SUM('Sales by Agent'!AA715:AC715)&gt;0,"YES","NO")</f>
        <v>NO</v>
      </c>
      <c r="AD715" s="30" t="str">
        <f>IF(SUM('Sales by Agent'!AB715:AD715)&gt;0,"YES","NO")</f>
        <v>NO</v>
      </c>
      <c r="AE715" s="30" t="str">
        <f>IF(SUM('Sales by Agent'!AC715:AE715)&gt;0,"YES","NO")</f>
        <v>NO</v>
      </c>
      <c r="AF715" s="30" t="str">
        <f>IF(SUM('Sales by Agent'!AD715:AF715)&gt;0,"YES","NO")</f>
        <v>YES</v>
      </c>
      <c r="AG715" s="30" t="str">
        <f>IF(SUM('Sales by Agent'!AE715:AG715)&gt;0,"YES","NO")</f>
        <v>YES</v>
      </c>
      <c r="AH715" s="30" t="str">
        <f>IF(SUM('Sales by Agent'!AF715:AH715)&gt;0,"YES","NO")</f>
        <v>YES</v>
      </c>
      <c r="AI715" s="30" t="str">
        <f>IF(SUM('Sales by Agent'!AG715:AI715)&gt;0,"YES","NO")</f>
        <v>YES</v>
      </c>
      <c r="AJ715" s="30" t="str">
        <f>IF(SUM('Sales by Agent'!AH715:AJ715)&gt;0,"YES","NO")</f>
        <v>YES</v>
      </c>
      <c r="AK715" s="30" t="str">
        <f>IF(SUM('Sales by Agent'!AI715:AK715)&gt;0,"YES","NO")</f>
        <v>YES</v>
      </c>
      <c r="AL715" s="30" t="str">
        <f>IF(SUM('Sales by Agent'!AJ715:AL715)&gt;0,"YES","NO")</f>
        <v>YES</v>
      </c>
      <c r="AM715" s="30" t="str">
        <f>IF(SUM('Sales by Agent'!AK715:AM715)&gt;0,"YES","NO")</f>
        <v>NO</v>
      </c>
      <c r="AN715" s="30" t="str">
        <f>IF(SUM('Sales by Agent'!AL715:AN715)&gt;0,"YES","NO")</f>
        <v>NO</v>
      </c>
      <c r="AO715" s="30" t="str">
        <f>IF(SUM('Sales by Agent'!AM715:AO715)&gt;0,"YES","NO")</f>
        <v>NO</v>
      </c>
      <c r="AP715" s="30" t="str">
        <f>IF(SUM('Sales by Agent'!AN715:AP715)&gt;0,"YES","NO")</f>
        <v>NO</v>
      </c>
      <c r="AQ715" s="30" t="str">
        <f>IF(SUM('Sales by Agent'!AO715:AQ715)&gt;0,"YES","NO")</f>
        <v>NO</v>
      </c>
      <c r="AR715" s="30" t="str">
        <f>IF(SUM('Sales by Agent'!AP715:AR715)&gt;0,"YES","NO")</f>
        <v>NO</v>
      </c>
      <c r="AS715" s="30" t="str">
        <f>IF(SUM('Sales by Agent'!AQ715:AS715)&gt;0,"YES","NO")</f>
        <v>NO</v>
      </c>
      <c r="AT715" s="30" t="str">
        <f>IF(SUM('Sales by Agent'!AR715:AT715)&gt;0,"YES","NO")</f>
        <v>YES</v>
      </c>
      <c r="AU715" s="30" t="str">
        <f>IF(SUM('Sales by Agent'!AS715:AU715)&gt;0,"YES","NO")</f>
        <v>YES</v>
      </c>
      <c r="AV715" s="30" t="str">
        <f>IF(SUM('Sales by Agent'!AT715:AV715)&gt;0,"YES","NO")</f>
        <v>YES</v>
      </c>
      <c r="AW715" s="87"/>
      <c r="AX715" t="str">
        <f t="shared" si="123"/>
        <v>NO</v>
      </c>
      <c r="AY715" t="str">
        <f t="shared" si="124"/>
        <v>NO</v>
      </c>
      <c r="AZ715" t="str">
        <f t="shared" si="125"/>
        <v>NO</v>
      </c>
      <c r="BA715" t="str">
        <f t="shared" si="126"/>
        <v>NO</v>
      </c>
      <c r="BB715" t="str">
        <f t="shared" si="127"/>
        <v>NO</v>
      </c>
      <c r="BC715" t="str">
        <f t="shared" si="128"/>
        <v>NO</v>
      </c>
      <c r="BD715" t="str">
        <f t="shared" si="129"/>
        <v>NO</v>
      </c>
      <c r="BE715" t="str">
        <f t="shared" si="130"/>
        <v>NO</v>
      </c>
      <c r="BF715" t="str">
        <f t="shared" si="131"/>
        <v>NEW INACTIVE</v>
      </c>
      <c r="BG715" t="str">
        <f t="shared" si="132"/>
        <v>NO</v>
      </c>
      <c r="BH715" t="str">
        <f t="shared" si="122"/>
        <v>NO</v>
      </c>
    </row>
    <row r="716" spans="1:60">
      <c r="A716" s="564" t="s">
        <v>862</v>
      </c>
      <c r="B716" s="564" t="s">
        <v>3009</v>
      </c>
      <c r="C716" s="564" t="s">
        <v>775</v>
      </c>
      <c r="D716" s="564" t="s">
        <v>956</v>
      </c>
      <c r="E716" s="564" t="s">
        <v>1005</v>
      </c>
      <c r="F716" s="565">
        <v>295075</v>
      </c>
      <c r="G716" s="31"/>
      <c r="H716" s="87"/>
      <c r="I716" s="30" t="str">
        <f>IF(SUM('Sales by Agent'!G716:I716)&gt;0,"YES","NO")</f>
        <v>NO</v>
      </c>
      <c r="J716" s="30" t="str">
        <f>IF(SUM('Sales by Agent'!H716:J716)&gt;0,"YES","NO")</f>
        <v>NO</v>
      </c>
      <c r="K716" s="30" t="str">
        <f>IF(SUM('Sales by Agent'!I716:K716)&gt;0,"YES","NO")</f>
        <v>NO</v>
      </c>
      <c r="L716" s="30" t="str">
        <f>IF(SUM('Sales by Agent'!J716:L716)&gt;0,"YES","NO")</f>
        <v>NO</v>
      </c>
      <c r="M716" s="30" t="str">
        <f>IF(SUM('Sales by Agent'!K716:M716)&gt;0,"YES","NO")</f>
        <v>NO</v>
      </c>
      <c r="N716" s="30" t="str">
        <f>IF(SUM('Sales by Agent'!L716:N716)&gt;0,"YES","NO")</f>
        <v>NO</v>
      </c>
      <c r="O716" s="30" t="str">
        <f>IF(SUM('Sales by Agent'!M716:O716)&gt;0,"YES","NO")</f>
        <v>NO</v>
      </c>
      <c r="P716" s="30" t="str">
        <f>IF(SUM('Sales by Agent'!N716:P716)&gt;0,"YES","NO")</f>
        <v>NO</v>
      </c>
      <c r="Q716" s="30" t="str">
        <f>IF(SUM('Sales by Agent'!O716:Q716)&gt;0,"YES","NO")</f>
        <v>NO</v>
      </c>
      <c r="R716" s="30" t="str">
        <f>IF(SUM('Sales by Agent'!P716:R716)&gt;0,"YES","NO")</f>
        <v>NO</v>
      </c>
      <c r="S716" s="30" t="str">
        <f>IF(SUM('Sales by Agent'!Q716:S716)&gt;0,"YES","NO")</f>
        <v>NO</v>
      </c>
      <c r="T716" s="30" t="str">
        <f>IF(SUM('Sales by Agent'!R716:T716)&gt;0,"YES","NO")</f>
        <v>NO</v>
      </c>
      <c r="U716" s="30" t="str">
        <f>IF(SUM('Sales by Agent'!S716:U716)&gt;0,"YES","NO")</f>
        <v>NO</v>
      </c>
      <c r="V716" s="30" t="str">
        <f>IF(SUM('Sales by Agent'!T716:V716)&gt;0,"YES","NO")</f>
        <v>NO</v>
      </c>
      <c r="W716" s="30" t="str">
        <f>IF(SUM('Sales by Agent'!U716:W716)&gt;0,"YES","NO")</f>
        <v>NO</v>
      </c>
      <c r="X716" s="30" t="str">
        <f>IF(SUM('Sales by Agent'!V716:X716)&gt;0,"YES","NO")</f>
        <v>NO</v>
      </c>
      <c r="Y716" s="30" t="str">
        <f>IF(SUM('Sales by Agent'!W716:Y716)&gt;0,"YES","NO")</f>
        <v>NO</v>
      </c>
      <c r="Z716" s="30" t="str">
        <f>IF(SUM('Sales by Agent'!X716:Z716)&gt;0,"YES","NO")</f>
        <v>NO</v>
      </c>
      <c r="AA716" s="30" t="str">
        <f>IF(SUM('Sales by Agent'!Y716:AA716)&gt;0,"YES","NO")</f>
        <v>NO</v>
      </c>
      <c r="AB716" s="30" t="str">
        <f>IF(SUM('Sales by Agent'!Z716:AB716)&gt;0,"YES","NO")</f>
        <v>NO</v>
      </c>
      <c r="AC716" s="30" t="str">
        <f>IF(SUM('Sales by Agent'!AA716:AC716)&gt;0,"YES","NO")</f>
        <v>NO</v>
      </c>
      <c r="AD716" s="30" t="str">
        <f>IF(SUM('Sales by Agent'!AB716:AD716)&gt;0,"YES","NO")</f>
        <v>YES</v>
      </c>
      <c r="AE716" s="30" t="str">
        <f>IF(SUM('Sales by Agent'!AC716:AE716)&gt;0,"YES","NO")</f>
        <v>YES</v>
      </c>
      <c r="AF716" s="30" t="str">
        <f>IF(SUM('Sales by Agent'!AD716:AF716)&gt;0,"YES","NO")</f>
        <v>YES</v>
      </c>
      <c r="AG716" s="30" t="str">
        <f>IF(SUM('Sales by Agent'!AE716:AG716)&gt;0,"YES","NO")</f>
        <v>YES</v>
      </c>
      <c r="AH716" s="30" t="str">
        <f>IF(SUM('Sales by Agent'!AF716:AH716)&gt;0,"YES","NO")</f>
        <v>YES</v>
      </c>
      <c r="AI716" s="30" t="str">
        <f>IF(SUM('Sales by Agent'!AG716:AI716)&gt;0,"YES","NO")</f>
        <v>YES</v>
      </c>
      <c r="AJ716" s="30" t="str">
        <f>IF(SUM('Sales by Agent'!AH716:AJ716)&gt;0,"YES","NO")</f>
        <v>YES</v>
      </c>
      <c r="AK716" s="30" t="str">
        <f>IF(SUM('Sales by Agent'!AI716:AK716)&gt;0,"YES","NO")</f>
        <v>YES</v>
      </c>
      <c r="AL716" s="30" t="str">
        <f>IF(SUM('Sales by Agent'!AJ716:AL716)&gt;0,"YES","NO")</f>
        <v>YES</v>
      </c>
      <c r="AM716" s="30" t="str">
        <f>IF(SUM('Sales by Agent'!AK716:AM716)&gt;0,"YES","NO")</f>
        <v>YES</v>
      </c>
      <c r="AN716" s="30" t="str">
        <f>IF(SUM('Sales by Agent'!AL716:AN716)&gt;0,"YES","NO")</f>
        <v>YES</v>
      </c>
      <c r="AO716" s="30" t="str">
        <f>IF(SUM('Sales by Agent'!AM716:AO716)&gt;0,"YES","NO")</f>
        <v>YES</v>
      </c>
      <c r="AP716" s="30" t="str">
        <f>IF(SUM('Sales by Agent'!AN716:AP716)&gt;0,"YES","NO")</f>
        <v>YES</v>
      </c>
      <c r="AQ716" s="30" t="str">
        <f>IF(SUM('Sales by Agent'!AO716:AQ716)&gt;0,"YES","NO")</f>
        <v>NO</v>
      </c>
      <c r="AR716" s="30" t="str">
        <f>IF(SUM('Sales by Agent'!AP716:AR716)&gt;0,"YES","NO")</f>
        <v>NO</v>
      </c>
      <c r="AS716" s="30" t="str">
        <f>IF(SUM('Sales by Agent'!AQ716:AS716)&gt;0,"YES","NO")</f>
        <v>NO</v>
      </c>
      <c r="AT716" s="30" t="str">
        <f>IF(SUM('Sales by Agent'!AR716:AT716)&gt;0,"YES","NO")</f>
        <v>YES</v>
      </c>
      <c r="AU716" s="30" t="str">
        <f>IF(SUM('Sales by Agent'!AS716:AU716)&gt;0,"YES","NO")</f>
        <v>YES</v>
      </c>
      <c r="AV716" s="30" t="str">
        <f>IF(SUM('Sales by Agent'!AT716:AV716)&gt;0,"YES","NO")</f>
        <v>YES</v>
      </c>
      <c r="AW716" s="87"/>
      <c r="AX716" t="str">
        <f t="shared" si="123"/>
        <v>NO</v>
      </c>
      <c r="AY716" t="str">
        <f t="shared" si="124"/>
        <v>NO</v>
      </c>
      <c r="AZ716" t="str">
        <f t="shared" si="125"/>
        <v>NO</v>
      </c>
      <c r="BA716" t="str">
        <f t="shared" si="126"/>
        <v>NO</v>
      </c>
      <c r="BB716" t="str">
        <f t="shared" si="127"/>
        <v>NO</v>
      </c>
      <c r="BC716" t="str">
        <f t="shared" si="128"/>
        <v>NO</v>
      </c>
      <c r="BD716" t="str">
        <f t="shared" si="129"/>
        <v>NO</v>
      </c>
      <c r="BE716" t="str">
        <f t="shared" si="130"/>
        <v>NO</v>
      </c>
      <c r="BF716" t="str">
        <f t="shared" si="131"/>
        <v>NO</v>
      </c>
      <c r="BG716" t="str">
        <f t="shared" si="132"/>
        <v>NO</v>
      </c>
      <c r="BH716" t="str">
        <f t="shared" si="122"/>
        <v>NO</v>
      </c>
    </row>
    <row r="717" spans="1:60">
      <c r="A717" s="564" t="s">
        <v>827</v>
      </c>
      <c r="B717" s="564" t="s">
        <v>3010</v>
      </c>
      <c r="C717" s="564" t="s">
        <v>775</v>
      </c>
      <c r="D717" s="564" t="s">
        <v>956</v>
      </c>
      <c r="E717" s="564" t="s">
        <v>1005</v>
      </c>
      <c r="F717" s="565">
        <v>1270800</v>
      </c>
      <c r="G717" s="86"/>
      <c r="H717" s="86"/>
      <c r="I717" s="30" t="str">
        <f>IF(SUM('Sales by Agent'!G717:I717)&gt;0,"YES","NO")</f>
        <v>NO</v>
      </c>
      <c r="J717" s="30" t="str">
        <f>IF(SUM('Sales by Agent'!H717:J717)&gt;0,"YES","NO")</f>
        <v>NO</v>
      </c>
      <c r="K717" s="30" t="str">
        <f>IF(SUM('Sales by Agent'!I717:K717)&gt;0,"YES","NO")</f>
        <v>NO</v>
      </c>
      <c r="L717" s="30" t="str">
        <f>IF(SUM('Sales by Agent'!J717:L717)&gt;0,"YES","NO")</f>
        <v>NO</v>
      </c>
      <c r="M717" s="30" t="str">
        <f>IF(SUM('Sales by Agent'!K717:M717)&gt;0,"YES","NO")</f>
        <v>NO</v>
      </c>
      <c r="N717" s="30" t="str">
        <f>IF(SUM('Sales by Agent'!L717:N717)&gt;0,"YES","NO")</f>
        <v>NO</v>
      </c>
      <c r="O717" s="30" t="str">
        <f>IF(SUM('Sales by Agent'!M717:O717)&gt;0,"YES","NO")</f>
        <v>NO</v>
      </c>
      <c r="P717" s="30" t="str">
        <f>IF(SUM('Sales by Agent'!N717:P717)&gt;0,"YES","NO")</f>
        <v>NO</v>
      </c>
      <c r="Q717" s="30" t="str">
        <f>IF(SUM('Sales by Agent'!O717:Q717)&gt;0,"YES","NO")</f>
        <v>NO</v>
      </c>
      <c r="R717" s="30" t="str">
        <f>IF(SUM('Sales by Agent'!P717:R717)&gt;0,"YES","NO")</f>
        <v>NO</v>
      </c>
      <c r="S717" s="30" t="str">
        <f>IF(SUM('Sales by Agent'!Q717:S717)&gt;0,"YES","NO")</f>
        <v>NO</v>
      </c>
      <c r="T717" s="30" t="str">
        <f>IF(SUM('Sales by Agent'!R717:T717)&gt;0,"YES","NO")</f>
        <v>NO</v>
      </c>
      <c r="U717" s="30" t="str">
        <f>IF(SUM('Sales by Agent'!S717:U717)&gt;0,"YES","NO")</f>
        <v>NO</v>
      </c>
      <c r="V717" s="30" t="str">
        <f>IF(SUM('Sales by Agent'!T717:V717)&gt;0,"YES","NO")</f>
        <v>NO</v>
      </c>
      <c r="W717" s="30" t="str">
        <f>IF(SUM('Sales by Agent'!U717:W717)&gt;0,"YES","NO")</f>
        <v>NO</v>
      </c>
      <c r="X717" s="30" t="str">
        <f>IF(SUM('Sales by Agent'!V717:X717)&gt;0,"YES","NO")</f>
        <v>NO</v>
      </c>
      <c r="Y717" s="30" t="str">
        <f>IF(SUM('Sales by Agent'!W717:Y717)&gt;0,"YES","NO")</f>
        <v>NO</v>
      </c>
      <c r="Z717" s="30" t="str">
        <f>IF(SUM('Sales by Agent'!X717:Z717)&gt;0,"YES","NO")</f>
        <v>NO</v>
      </c>
      <c r="AA717" s="30" t="str">
        <f>IF(SUM('Sales by Agent'!Y717:AA717)&gt;0,"YES","NO")</f>
        <v>NO</v>
      </c>
      <c r="AB717" s="30" t="str">
        <f>IF(SUM('Sales by Agent'!Z717:AB717)&gt;0,"YES","NO")</f>
        <v>NO</v>
      </c>
      <c r="AC717" s="30" t="str">
        <f>IF(SUM('Sales by Agent'!AA717:AC717)&gt;0,"YES","NO")</f>
        <v>NO</v>
      </c>
      <c r="AD717" s="30" t="str">
        <f>IF(SUM('Sales by Agent'!AB717:AD717)&gt;0,"YES","NO")</f>
        <v>YES</v>
      </c>
      <c r="AE717" s="30" t="str">
        <f>IF(SUM('Sales by Agent'!AC717:AE717)&gt;0,"YES","NO")</f>
        <v>YES</v>
      </c>
      <c r="AF717" s="30" t="str">
        <f>IF(SUM('Sales by Agent'!AD717:AF717)&gt;0,"YES","NO")</f>
        <v>YES</v>
      </c>
      <c r="AG717" s="30" t="str">
        <f>IF(SUM('Sales by Agent'!AE717:AG717)&gt;0,"YES","NO")</f>
        <v>YES</v>
      </c>
      <c r="AH717" s="30" t="str">
        <f>IF(SUM('Sales by Agent'!AF717:AH717)&gt;0,"YES","NO")</f>
        <v>YES</v>
      </c>
      <c r="AI717" s="30" t="str">
        <f>IF(SUM('Sales by Agent'!AG717:AI717)&gt;0,"YES","NO")</f>
        <v>YES</v>
      </c>
      <c r="AJ717" s="30" t="str">
        <f>IF(SUM('Sales by Agent'!AH717:AJ717)&gt;0,"YES","NO")</f>
        <v>YES</v>
      </c>
      <c r="AK717" s="30" t="str">
        <f>IF(SUM('Sales by Agent'!AI717:AK717)&gt;0,"YES","NO")</f>
        <v>YES</v>
      </c>
      <c r="AL717" s="30" t="str">
        <f>IF(SUM('Sales by Agent'!AJ717:AL717)&gt;0,"YES","NO")</f>
        <v>YES</v>
      </c>
      <c r="AM717" s="30" t="str">
        <f>IF(SUM('Sales by Agent'!AK717:AM717)&gt;0,"YES","NO")</f>
        <v>YES</v>
      </c>
      <c r="AN717" s="30" t="str">
        <f>IF(SUM('Sales by Agent'!AL717:AN717)&gt;0,"YES","NO")</f>
        <v>YES</v>
      </c>
      <c r="AO717" s="30" t="str">
        <f>IF(SUM('Sales by Agent'!AM717:AO717)&gt;0,"YES","NO")</f>
        <v>YES</v>
      </c>
      <c r="AP717" s="30" t="str">
        <f>IF(SUM('Sales by Agent'!AN717:AP717)&gt;0,"YES","NO")</f>
        <v>YES</v>
      </c>
      <c r="AQ717" s="30" t="str">
        <f>IF(SUM('Sales by Agent'!AO717:AQ717)&gt;0,"YES","NO")</f>
        <v>YES</v>
      </c>
      <c r="AR717" s="30" t="str">
        <f>IF(SUM('Sales by Agent'!AP717:AR717)&gt;0,"YES","NO")</f>
        <v>YES</v>
      </c>
      <c r="AS717" s="30" t="str">
        <f>IF(SUM('Sales by Agent'!AQ717:AS717)&gt;0,"YES","NO")</f>
        <v>YES</v>
      </c>
      <c r="AT717" s="30" t="str">
        <f>IF(SUM('Sales by Agent'!AR717:AT717)&gt;0,"YES","NO")</f>
        <v>YES</v>
      </c>
      <c r="AU717" s="30" t="str">
        <f>IF(SUM('Sales by Agent'!AS717:AU717)&gt;0,"YES","NO")</f>
        <v>YES</v>
      </c>
      <c r="AV717" s="30" t="str">
        <f>IF(SUM('Sales by Agent'!AT717:AV717)&gt;0,"YES","NO")</f>
        <v>YES</v>
      </c>
      <c r="AW717" s="87"/>
      <c r="AX717" t="str">
        <f t="shared" si="123"/>
        <v>NO</v>
      </c>
      <c r="AY717" t="str">
        <f t="shared" si="124"/>
        <v>NO</v>
      </c>
      <c r="AZ717" t="str">
        <f t="shared" si="125"/>
        <v>NO</v>
      </c>
      <c r="BA717" t="str">
        <f t="shared" si="126"/>
        <v>NO</v>
      </c>
      <c r="BB717" t="str">
        <f t="shared" si="127"/>
        <v>NO</v>
      </c>
      <c r="BC717" t="str">
        <f t="shared" si="128"/>
        <v>NO</v>
      </c>
      <c r="BD717" t="str">
        <f t="shared" si="129"/>
        <v>NO</v>
      </c>
      <c r="BE717" t="str">
        <f t="shared" si="130"/>
        <v>NO</v>
      </c>
      <c r="BF717" t="str">
        <f t="shared" si="131"/>
        <v>NO</v>
      </c>
      <c r="BG717" t="str">
        <f t="shared" si="132"/>
        <v>NO</v>
      </c>
      <c r="BH717" t="str">
        <f t="shared" si="122"/>
        <v>NO</v>
      </c>
    </row>
    <row r="718" spans="1:60">
      <c r="A718" s="564" t="s">
        <v>1435</v>
      </c>
      <c r="B718" s="564" t="s">
        <v>3011</v>
      </c>
      <c r="C718" s="564" t="s">
        <v>775</v>
      </c>
      <c r="D718" s="564" t="s">
        <v>956</v>
      </c>
      <c r="E718" s="564" t="s">
        <v>1005</v>
      </c>
      <c r="F718" s="565">
        <v>765857.4</v>
      </c>
      <c r="G718" s="87"/>
      <c r="H718" s="87"/>
      <c r="I718" s="30" t="str">
        <f>IF(SUM('Sales by Agent'!G718:I718)&gt;0,"YES","NO")</f>
        <v>NO</v>
      </c>
      <c r="J718" s="30" t="str">
        <f>IF(SUM('Sales by Agent'!H718:J718)&gt;0,"YES","NO")</f>
        <v>NO</v>
      </c>
      <c r="K718" s="30" t="str">
        <f>IF(SUM('Sales by Agent'!I718:K718)&gt;0,"YES","NO")</f>
        <v>NO</v>
      </c>
      <c r="L718" s="30" t="str">
        <f>IF(SUM('Sales by Agent'!J718:L718)&gt;0,"YES","NO")</f>
        <v>NO</v>
      </c>
      <c r="M718" s="30" t="str">
        <f>IF(SUM('Sales by Agent'!K718:M718)&gt;0,"YES","NO")</f>
        <v>NO</v>
      </c>
      <c r="N718" s="30" t="str">
        <f>IF(SUM('Sales by Agent'!L718:N718)&gt;0,"YES","NO")</f>
        <v>NO</v>
      </c>
      <c r="O718" s="30" t="str">
        <f>IF(SUM('Sales by Agent'!M718:O718)&gt;0,"YES","NO")</f>
        <v>NO</v>
      </c>
      <c r="P718" s="30" t="str">
        <f>IF(SUM('Sales by Agent'!N718:P718)&gt;0,"YES","NO")</f>
        <v>NO</v>
      </c>
      <c r="Q718" s="30" t="str">
        <f>IF(SUM('Sales by Agent'!O718:Q718)&gt;0,"YES","NO")</f>
        <v>NO</v>
      </c>
      <c r="R718" s="30" t="str">
        <f>IF(SUM('Sales by Agent'!P718:R718)&gt;0,"YES","NO")</f>
        <v>NO</v>
      </c>
      <c r="S718" s="30" t="str">
        <f>IF(SUM('Sales by Agent'!Q718:S718)&gt;0,"YES","NO")</f>
        <v>NO</v>
      </c>
      <c r="T718" s="30" t="str">
        <f>IF(SUM('Sales by Agent'!R718:T718)&gt;0,"YES","NO")</f>
        <v>NO</v>
      </c>
      <c r="U718" s="30" t="str">
        <f>IF(SUM('Sales by Agent'!S718:U718)&gt;0,"YES","NO")</f>
        <v>NO</v>
      </c>
      <c r="V718" s="30" t="str">
        <f>IF(SUM('Sales by Agent'!T718:V718)&gt;0,"YES","NO")</f>
        <v>NO</v>
      </c>
      <c r="W718" s="30" t="str">
        <f>IF(SUM('Sales by Agent'!U718:W718)&gt;0,"YES","NO")</f>
        <v>NO</v>
      </c>
      <c r="X718" s="30" t="str">
        <f>IF(SUM('Sales by Agent'!V718:X718)&gt;0,"YES","NO")</f>
        <v>NO</v>
      </c>
      <c r="Y718" s="30" t="str">
        <f>IF(SUM('Sales by Agent'!W718:Y718)&gt;0,"YES","NO")</f>
        <v>NO</v>
      </c>
      <c r="Z718" s="30" t="str">
        <f>IF(SUM('Sales by Agent'!X718:Z718)&gt;0,"YES","NO")</f>
        <v>NO</v>
      </c>
      <c r="AA718" s="30" t="str">
        <f>IF(SUM('Sales by Agent'!Y718:AA718)&gt;0,"YES","NO")</f>
        <v>NO</v>
      </c>
      <c r="AB718" s="30" t="str">
        <f>IF(SUM('Sales by Agent'!Z718:AB718)&gt;0,"YES","NO")</f>
        <v>NO</v>
      </c>
      <c r="AC718" s="30" t="str">
        <f>IF(SUM('Sales by Agent'!AA718:AC718)&gt;0,"YES","NO")</f>
        <v>NO</v>
      </c>
      <c r="AD718" s="30" t="str">
        <f>IF(SUM('Sales by Agent'!AB718:AD718)&gt;0,"YES","NO")</f>
        <v>NO</v>
      </c>
      <c r="AE718" s="30" t="str">
        <f>IF(SUM('Sales by Agent'!AC718:AE718)&gt;0,"YES","NO")</f>
        <v>NO</v>
      </c>
      <c r="AF718" s="30" t="str">
        <f>IF(SUM('Sales by Agent'!AD718:AF718)&gt;0,"YES","NO")</f>
        <v>NO</v>
      </c>
      <c r="AG718" s="30" t="str">
        <f>IF(SUM('Sales by Agent'!AE718:AG718)&gt;0,"YES","NO")</f>
        <v>NO</v>
      </c>
      <c r="AH718" s="30" t="str">
        <f>IF(SUM('Sales by Agent'!AF718:AH718)&gt;0,"YES","NO")</f>
        <v>NO</v>
      </c>
      <c r="AI718" s="30" t="str">
        <f>IF(SUM('Sales by Agent'!AG718:AI718)&gt;0,"YES","NO")</f>
        <v>NO</v>
      </c>
      <c r="AJ718" s="30" t="str">
        <f>IF(SUM('Sales by Agent'!AH718:AJ718)&gt;0,"YES","NO")</f>
        <v>NO</v>
      </c>
      <c r="AK718" s="30" t="str">
        <f>IF(SUM('Sales by Agent'!AI718:AK718)&gt;0,"YES","NO")</f>
        <v>NO</v>
      </c>
      <c r="AL718" s="30" t="str">
        <f>IF(SUM('Sales by Agent'!AJ718:AL718)&gt;0,"YES","NO")</f>
        <v>NO</v>
      </c>
      <c r="AM718" s="30" t="str">
        <f>IF(SUM('Sales by Agent'!AK718:AM718)&gt;0,"YES","NO")</f>
        <v>YES</v>
      </c>
      <c r="AN718" s="30" t="str">
        <f>IF(SUM('Sales by Agent'!AL718:AN718)&gt;0,"YES","NO")</f>
        <v>YES</v>
      </c>
      <c r="AO718" s="30" t="str">
        <f>IF(SUM('Sales by Agent'!AM718:AO718)&gt;0,"YES","NO")</f>
        <v>YES</v>
      </c>
      <c r="AP718" s="30" t="str">
        <f>IF(SUM('Sales by Agent'!AN718:AP718)&gt;0,"YES","NO")</f>
        <v>YES</v>
      </c>
      <c r="AQ718" s="30" t="str">
        <f>IF(SUM('Sales by Agent'!AO718:AQ718)&gt;0,"YES","NO")</f>
        <v>YES</v>
      </c>
      <c r="AR718" s="30" t="str">
        <f>IF(SUM('Sales by Agent'!AP718:AR718)&gt;0,"YES","NO")</f>
        <v>YES</v>
      </c>
      <c r="AS718" s="30" t="str">
        <f>IF(SUM('Sales by Agent'!AQ718:AS718)&gt;0,"YES","NO")</f>
        <v>YES</v>
      </c>
      <c r="AT718" s="30" t="str">
        <f>IF(SUM('Sales by Agent'!AR718:AT718)&gt;0,"YES","NO")</f>
        <v>YES</v>
      </c>
      <c r="AU718" s="30" t="str">
        <f>IF(SUM('Sales by Agent'!AS718:AU718)&gt;0,"YES","NO")</f>
        <v>YES</v>
      </c>
      <c r="AV718" s="30" t="str">
        <f>IF(SUM('Sales by Agent'!AT718:AV718)&gt;0,"YES","NO")</f>
        <v>YES</v>
      </c>
      <c r="AW718" s="87"/>
      <c r="AX718" t="str">
        <f t="shared" si="123"/>
        <v>NO</v>
      </c>
      <c r="AY718" t="str">
        <f t="shared" si="124"/>
        <v>NO</v>
      </c>
      <c r="AZ718" t="str">
        <f t="shared" si="125"/>
        <v>NO</v>
      </c>
      <c r="BA718" t="str">
        <f t="shared" si="126"/>
        <v>NO</v>
      </c>
      <c r="BB718" t="str">
        <f t="shared" si="127"/>
        <v>NO</v>
      </c>
      <c r="BC718" t="str">
        <f t="shared" si="128"/>
        <v>NO</v>
      </c>
      <c r="BD718" t="str">
        <f t="shared" si="129"/>
        <v>NO</v>
      </c>
      <c r="BE718" t="str">
        <f t="shared" si="130"/>
        <v>NO</v>
      </c>
      <c r="BF718" t="str">
        <f t="shared" si="131"/>
        <v>NO</v>
      </c>
      <c r="BG718" t="str">
        <f t="shared" si="132"/>
        <v>NO</v>
      </c>
      <c r="BH718" t="str">
        <f t="shared" si="122"/>
        <v>NO</v>
      </c>
    </row>
    <row r="719" spans="1:60">
      <c r="A719" s="564" t="s">
        <v>1629</v>
      </c>
      <c r="B719" s="564" t="s">
        <v>3012</v>
      </c>
      <c r="C719" s="564" t="s">
        <v>775</v>
      </c>
      <c r="D719" s="564" t="s">
        <v>956</v>
      </c>
      <c r="E719" s="564" t="s">
        <v>1005</v>
      </c>
      <c r="F719" s="565">
        <v>300850</v>
      </c>
      <c r="G719" s="87"/>
      <c r="H719" s="87"/>
      <c r="I719" s="30" t="str">
        <f>IF(SUM('Sales by Agent'!G719:I719)&gt;0,"YES","NO")</f>
        <v>NO</v>
      </c>
      <c r="J719" s="30" t="str">
        <f>IF(SUM('Sales by Agent'!H719:J719)&gt;0,"YES","NO")</f>
        <v>NO</v>
      </c>
      <c r="K719" s="30" t="str">
        <f>IF(SUM('Sales by Agent'!I719:K719)&gt;0,"YES","NO")</f>
        <v>NO</v>
      </c>
      <c r="L719" s="30" t="str">
        <f>IF(SUM('Sales by Agent'!J719:L719)&gt;0,"YES","NO")</f>
        <v>NO</v>
      </c>
      <c r="M719" s="30" t="str">
        <f>IF(SUM('Sales by Agent'!K719:M719)&gt;0,"YES","NO")</f>
        <v>NO</v>
      </c>
      <c r="N719" s="30" t="str">
        <f>IF(SUM('Sales by Agent'!L719:N719)&gt;0,"YES","NO")</f>
        <v>NO</v>
      </c>
      <c r="O719" s="30" t="str">
        <f>IF(SUM('Sales by Agent'!M719:O719)&gt;0,"YES","NO")</f>
        <v>NO</v>
      </c>
      <c r="P719" s="30" t="str">
        <f>IF(SUM('Sales by Agent'!N719:P719)&gt;0,"YES","NO")</f>
        <v>NO</v>
      </c>
      <c r="Q719" s="30" t="str">
        <f>IF(SUM('Sales by Agent'!O719:Q719)&gt;0,"YES","NO")</f>
        <v>NO</v>
      </c>
      <c r="R719" s="30" t="str">
        <f>IF(SUM('Sales by Agent'!P719:R719)&gt;0,"YES","NO")</f>
        <v>NO</v>
      </c>
      <c r="S719" s="30" t="str">
        <f>IF(SUM('Sales by Agent'!Q719:S719)&gt;0,"YES","NO")</f>
        <v>NO</v>
      </c>
      <c r="T719" s="30" t="str">
        <f>IF(SUM('Sales by Agent'!R719:T719)&gt;0,"YES","NO")</f>
        <v>NO</v>
      </c>
      <c r="U719" s="30" t="str">
        <f>IF(SUM('Sales by Agent'!S719:U719)&gt;0,"YES","NO")</f>
        <v>NO</v>
      </c>
      <c r="V719" s="30" t="str">
        <f>IF(SUM('Sales by Agent'!T719:V719)&gt;0,"YES","NO")</f>
        <v>NO</v>
      </c>
      <c r="W719" s="30" t="str">
        <f>IF(SUM('Sales by Agent'!U719:W719)&gt;0,"YES","NO")</f>
        <v>NO</v>
      </c>
      <c r="X719" s="30" t="str">
        <f>IF(SUM('Sales by Agent'!V719:X719)&gt;0,"YES","NO")</f>
        <v>NO</v>
      </c>
      <c r="Y719" s="30" t="str">
        <f>IF(SUM('Sales by Agent'!W719:Y719)&gt;0,"YES","NO")</f>
        <v>NO</v>
      </c>
      <c r="Z719" s="30" t="str">
        <f>IF(SUM('Sales by Agent'!X719:Z719)&gt;0,"YES","NO")</f>
        <v>NO</v>
      </c>
      <c r="AA719" s="30" t="str">
        <f>IF(SUM('Sales by Agent'!Y719:AA719)&gt;0,"YES","NO")</f>
        <v>NO</v>
      </c>
      <c r="AB719" s="30" t="str">
        <f>IF(SUM('Sales by Agent'!Z719:AB719)&gt;0,"YES","NO")</f>
        <v>NO</v>
      </c>
      <c r="AC719" s="30" t="str">
        <f>IF(SUM('Sales by Agent'!AA719:AC719)&gt;0,"YES","NO")</f>
        <v>NO</v>
      </c>
      <c r="AD719" s="30" t="str">
        <f>IF(SUM('Sales by Agent'!AB719:AD719)&gt;0,"YES","NO")</f>
        <v>NO</v>
      </c>
      <c r="AE719" s="30" t="str">
        <f>IF(SUM('Sales by Agent'!AC719:AE719)&gt;0,"YES","NO")</f>
        <v>NO</v>
      </c>
      <c r="AF719" s="30" t="str">
        <f>IF(SUM('Sales by Agent'!AD719:AF719)&gt;0,"YES","NO")</f>
        <v>NO</v>
      </c>
      <c r="AG719" s="30" t="str">
        <f>IF(SUM('Sales by Agent'!AE719:AG719)&gt;0,"YES","NO")</f>
        <v>YES</v>
      </c>
      <c r="AH719" s="30" t="str">
        <f>IF(SUM('Sales by Agent'!AF719:AH719)&gt;0,"YES","NO")</f>
        <v>YES</v>
      </c>
      <c r="AI719" s="30" t="str">
        <f>IF(SUM('Sales by Agent'!AG719:AI719)&gt;0,"YES","NO")</f>
        <v>YES</v>
      </c>
      <c r="AJ719" s="30" t="str">
        <f>IF(SUM('Sales by Agent'!AH719:AJ719)&gt;0,"YES","NO")</f>
        <v>YES</v>
      </c>
      <c r="AK719" s="30" t="str">
        <f>IF(SUM('Sales by Agent'!AI719:AK719)&gt;0,"YES","NO")</f>
        <v>YES</v>
      </c>
      <c r="AL719" s="30" t="str">
        <f>IF(SUM('Sales by Agent'!AJ719:AL719)&gt;0,"YES","NO")</f>
        <v>YES</v>
      </c>
      <c r="AM719" s="30" t="str">
        <f>IF(SUM('Sales by Agent'!AK719:AM719)&gt;0,"YES","NO")</f>
        <v>YES</v>
      </c>
      <c r="AN719" s="30" t="str">
        <f>IF(SUM('Sales by Agent'!AL719:AN719)&gt;0,"YES","NO")</f>
        <v>YES</v>
      </c>
      <c r="AO719" s="30" t="str">
        <f>IF(SUM('Sales by Agent'!AM719:AO719)&gt;0,"YES","NO")</f>
        <v>NO</v>
      </c>
      <c r="AP719" s="30" t="str">
        <f>IF(SUM('Sales by Agent'!AN719:AP719)&gt;0,"YES","NO")</f>
        <v>NO</v>
      </c>
      <c r="AQ719" s="30" t="str">
        <f>IF(SUM('Sales by Agent'!AO719:AQ719)&gt;0,"YES","NO")</f>
        <v>YES</v>
      </c>
      <c r="AR719" s="30" t="str">
        <f>IF(SUM('Sales by Agent'!AP719:AR719)&gt;0,"YES","NO")</f>
        <v>YES</v>
      </c>
      <c r="AS719" s="30" t="str">
        <f>IF(SUM('Sales by Agent'!AQ719:AS719)&gt;0,"YES","NO")</f>
        <v>YES</v>
      </c>
      <c r="AT719" s="30" t="str">
        <f>IF(SUM('Sales by Agent'!AR719:AT719)&gt;0,"YES","NO")</f>
        <v>YES</v>
      </c>
      <c r="AU719" s="30" t="str">
        <f>IF(SUM('Sales by Agent'!AS719:AU719)&gt;0,"YES","NO")</f>
        <v>YES</v>
      </c>
      <c r="AV719" s="30" t="str">
        <f>IF(SUM('Sales by Agent'!AT719:AV719)&gt;0,"YES","NO")</f>
        <v>YES</v>
      </c>
      <c r="AW719" s="87"/>
      <c r="AX719" t="str">
        <f t="shared" si="123"/>
        <v>NO</v>
      </c>
      <c r="AY719" t="str">
        <f t="shared" si="124"/>
        <v>NO</v>
      </c>
      <c r="AZ719" t="str">
        <f t="shared" si="125"/>
        <v>NO</v>
      </c>
      <c r="BA719" t="str">
        <f t="shared" si="126"/>
        <v>NO</v>
      </c>
      <c r="BB719" t="str">
        <f t="shared" si="127"/>
        <v>NO</v>
      </c>
      <c r="BC719" t="str">
        <f t="shared" si="128"/>
        <v>NO</v>
      </c>
      <c r="BD719" t="str">
        <f t="shared" si="129"/>
        <v>NO</v>
      </c>
      <c r="BE719" t="str">
        <f t="shared" si="130"/>
        <v>NO</v>
      </c>
      <c r="BF719" t="str">
        <f t="shared" si="131"/>
        <v>NO</v>
      </c>
      <c r="BG719" t="str">
        <f t="shared" si="132"/>
        <v>NO</v>
      </c>
      <c r="BH719" t="str">
        <f t="shared" si="122"/>
        <v>NEW INACTIVE</v>
      </c>
    </row>
    <row r="720" spans="1:60">
      <c r="A720" s="564" t="s">
        <v>20</v>
      </c>
      <c r="B720" s="564" t="s">
        <v>2792</v>
      </c>
      <c r="C720" s="564" t="s">
        <v>775</v>
      </c>
      <c r="D720" s="564" t="s">
        <v>956</v>
      </c>
      <c r="E720" s="564" t="s">
        <v>1005</v>
      </c>
      <c r="F720" s="565">
        <v>1217350</v>
      </c>
      <c r="G720" s="86"/>
      <c r="H720" s="86"/>
      <c r="I720" s="30" t="str">
        <f>IF(SUM('Sales by Agent'!G720:I720)&gt;0,"YES","NO")</f>
        <v>NO</v>
      </c>
      <c r="J720" s="30" t="str">
        <f>IF(SUM('Sales by Agent'!H720:J720)&gt;0,"YES","NO")</f>
        <v>NO</v>
      </c>
      <c r="K720" s="30" t="str">
        <f>IF(SUM('Sales by Agent'!I720:K720)&gt;0,"YES","NO")</f>
        <v>NO</v>
      </c>
      <c r="L720" s="30" t="str">
        <f>IF(SUM('Sales by Agent'!J720:L720)&gt;0,"YES","NO")</f>
        <v>NO</v>
      </c>
      <c r="M720" s="30" t="str">
        <f>IF(SUM('Sales by Agent'!K720:M720)&gt;0,"YES","NO")</f>
        <v>NO</v>
      </c>
      <c r="N720" s="30" t="str">
        <f>IF(SUM('Sales by Agent'!L720:N720)&gt;0,"YES","NO")</f>
        <v>NO</v>
      </c>
      <c r="O720" s="30" t="str">
        <f>IF(SUM('Sales by Agent'!M720:O720)&gt;0,"YES","NO")</f>
        <v>NO</v>
      </c>
      <c r="P720" s="30" t="str">
        <f>IF(SUM('Sales by Agent'!N720:P720)&gt;0,"YES","NO")</f>
        <v>NO</v>
      </c>
      <c r="Q720" s="30" t="str">
        <f>IF(SUM('Sales by Agent'!O720:Q720)&gt;0,"YES","NO")</f>
        <v>NO</v>
      </c>
      <c r="R720" s="30" t="str">
        <f>IF(SUM('Sales by Agent'!P720:R720)&gt;0,"YES","NO")</f>
        <v>NO</v>
      </c>
      <c r="S720" s="30" t="str">
        <f>IF(SUM('Sales by Agent'!Q720:S720)&gt;0,"YES","NO")</f>
        <v>NO</v>
      </c>
      <c r="T720" s="30" t="str">
        <f>IF(SUM('Sales by Agent'!R720:T720)&gt;0,"YES","NO")</f>
        <v>NO</v>
      </c>
      <c r="U720" s="30" t="str">
        <f>IF(SUM('Sales by Agent'!S720:U720)&gt;0,"YES","NO")</f>
        <v>NO</v>
      </c>
      <c r="V720" s="30" t="str">
        <f>IF(SUM('Sales by Agent'!T720:V720)&gt;0,"YES","NO")</f>
        <v>NO</v>
      </c>
      <c r="W720" s="30" t="str">
        <f>IF(SUM('Sales by Agent'!U720:W720)&gt;0,"YES","NO")</f>
        <v>NO</v>
      </c>
      <c r="X720" s="30" t="str">
        <f>IF(SUM('Sales by Agent'!V720:X720)&gt;0,"YES","NO")</f>
        <v>NO</v>
      </c>
      <c r="Y720" s="30" t="str">
        <f>IF(SUM('Sales by Agent'!W720:Y720)&gt;0,"YES","NO")</f>
        <v>NO</v>
      </c>
      <c r="Z720" s="30" t="str">
        <f>IF(SUM('Sales by Agent'!X720:Z720)&gt;0,"YES","NO")</f>
        <v>NO</v>
      </c>
      <c r="AA720" s="30" t="str">
        <f>IF(SUM('Sales by Agent'!Y720:AA720)&gt;0,"YES","NO")</f>
        <v>NO</v>
      </c>
      <c r="AB720" s="30" t="str">
        <f>IF(SUM('Sales by Agent'!Z720:AB720)&gt;0,"YES","NO")</f>
        <v>NO</v>
      </c>
      <c r="AC720" s="30" t="str">
        <f>IF(SUM('Sales by Agent'!AA720:AC720)&gt;0,"YES","NO")</f>
        <v>NO</v>
      </c>
      <c r="AD720" s="30" t="str">
        <f>IF(SUM('Sales by Agent'!AB720:AD720)&gt;0,"YES","NO")</f>
        <v>YES</v>
      </c>
      <c r="AE720" s="30" t="str">
        <f>IF(SUM('Sales by Agent'!AC720:AE720)&gt;0,"YES","NO")</f>
        <v>YES</v>
      </c>
      <c r="AF720" s="30" t="str">
        <f>IF(SUM('Sales by Agent'!AD720:AF720)&gt;0,"YES","NO")</f>
        <v>YES</v>
      </c>
      <c r="AG720" s="30" t="str">
        <f>IF(SUM('Sales by Agent'!AE720:AG720)&gt;0,"YES","NO")</f>
        <v>NO</v>
      </c>
      <c r="AH720" s="30" t="str">
        <f>IF(SUM('Sales by Agent'!AF720:AH720)&gt;0,"YES","NO")</f>
        <v>NO</v>
      </c>
      <c r="AI720" s="30" t="str">
        <f>IF(SUM('Sales by Agent'!AG720:AI720)&gt;0,"YES","NO")</f>
        <v>NO</v>
      </c>
      <c r="AJ720" s="30" t="str">
        <f>IF(SUM('Sales by Agent'!AH720:AJ720)&gt;0,"YES","NO")</f>
        <v>YES</v>
      </c>
      <c r="AK720" s="30" t="str">
        <f>IF(SUM('Sales by Agent'!AI720:AK720)&gt;0,"YES","NO")</f>
        <v>YES</v>
      </c>
      <c r="AL720" s="30" t="str">
        <f>IF(SUM('Sales by Agent'!AJ720:AL720)&gt;0,"YES","NO")</f>
        <v>YES</v>
      </c>
      <c r="AM720" s="30" t="str">
        <f>IF(SUM('Sales by Agent'!AK720:AM720)&gt;0,"YES","NO")</f>
        <v>NO</v>
      </c>
      <c r="AN720" s="30" t="str">
        <f>IF(SUM('Sales by Agent'!AL720:AN720)&gt;0,"YES","NO")</f>
        <v>NO</v>
      </c>
      <c r="AO720" s="30" t="str">
        <f>IF(SUM('Sales by Agent'!AM720:AO720)&gt;0,"YES","NO")</f>
        <v>NO</v>
      </c>
      <c r="AP720" s="30" t="str">
        <f>IF(SUM('Sales by Agent'!AN720:AP720)&gt;0,"YES","NO")</f>
        <v>NO</v>
      </c>
      <c r="AQ720" s="30" t="str">
        <f>IF(SUM('Sales by Agent'!AO720:AQ720)&gt;0,"YES","NO")</f>
        <v>NO</v>
      </c>
      <c r="AR720" s="30" t="str">
        <f>IF(SUM('Sales by Agent'!AP720:AR720)&gt;0,"YES","NO")</f>
        <v>NO</v>
      </c>
      <c r="AS720" s="30" t="str">
        <f>IF(SUM('Sales by Agent'!AQ720:AS720)&gt;0,"YES","NO")</f>
        <v>NO</v>
      </c>
      <c r="AT720" s="30" t="str">
        <f>IF(SUM('Sales by Agent'!AR720:AT720)&gt;0,"YES","NO")</f>
        <v>NO</v>
      </c>
      <c r="AU720" s="30" t="str">
        <f>IF(SUM('Sales by Agent'!AS720:AU720)&gt;0,"YES","NO")</f>
        <v>NO</v>
      </c>
      <c r="AV720" s="30" t="str">
        <f>IF(SUM('Sales by Agent'!AT720:AV720)&gt;0,"YES","NO")</f>
        <v>NO</v>
      </c>
      <c r="AW720" s="87"/>
      <c r="AX720" t="str">
        <f t="shared" si="123"/>
        <v>NO</v>
      </c>
      <c r="AY720" t="str">
        <f t="shared" si="124"/>
        <v>NO</v>
      </c>
      <c r="AZ720" t="str">
        <f t="shared" si="125"/>
        <v>NEW INACTIVE</v>
      </c>
      <c r="BA720" t="str">
        <f t="shared" si="126"/>
        <v>NO</v>
      </c>
      <c r="BB720" t="str">
        <f t="shared" si="127"/>
        <v>NO</v>
      </c>
      <c r="BC720" t="str">
        <f t="shared" si="128"/>
        <v>NO</v>
      </c>
      <c r="BD720" t="str">
        <f t="shared" si="129"/>
        <v>NO</v>
      </c>
      <c r="BE720" t="str">
        <f t="shared" si="130"/>
        <v>NO</v>
      </c>
      <c r="BF720" t="str">
        <f t="shared" si="131"/>
        <v>NEW INACTIVE</v>
      </c>
      <c r="BG720" t="str">
        <f t="shared" si="132"/>
        <v>NO</v>
      </c>
      <c r="BH720" t="str">
        <f t="shared" si="122"/>
        <v>NO</v>
      </c>
    </row>
    <row r="721" spans="1:60">
      <c r="A721" s="564" t="s">
        <v>780</v>
      </c>
      <c r="B721" s="564" t="s">
        <v>3013</v>
      </c>
      <c r="C721" s="564" t="s">
        <v>775</v>
      </c>
      <c r="D721" s="564" t="s">
        <v>956</v>
      </c>
      <c r="E721" s="564" t="s">
        <v>1005</v>
      </c>
      <c r="F721" s="565">
        <v>2517950</v>
      </c>
      <c r="G721" s="87"/>
      <c r="H721" s="87"/>
      <c r="I721" s="30" t="str">
        <f>IF(SUM('Sales by Agent'!G721:I721)&gt;0,"YES","NO")</f>
        <v>NO</v>
      </c>
      <c r="J721" s="30" t="str">
        <f>IF(SUM('Sales by Agent'!H721:J721)&gt;0,"YES","NO")</f>
        <v>NO</v>
      </c>
      <c r="K721" s="30" t="str">
        <f>IF(SUM('Sales by Agent'!I721:K721)&gt;0,"YES","NO")</f>
        <v>NO</v>
      </c>
      <c r="L721" s="30" t="str">
        <f>IF(SUM('Sales by Agent'!J721:L721)&gt;0,"YES","NO")</f>
        <v>NO</v>
      </c>
      <c r="M721" s="30" t="str">
        <f>IF(SUM('Sales by Agent'!K721:M721)&gt;0,"YES","NO")</f>
        <v>NO</v>
      </c>
      <c r="N721" s="30" t="str">
        <f>IF(SUM('Sales by Agent'!L721:N721)&gt;0,"YES","NO")</f>
        <v>NO</v>
      </c>
      <c r="O721" s="30" t="str">
        <f>IF(SUM('Sales by Agent'!M721:O721)&gt;0,"YES","NO")</f>
        <v>NO</v>
      </c>
      <c r="P721" s="30" t="str">
        <f>IF(SUM('Sales by Agent'!N721:P721)&gt;0,"YES","NO")</f>
        <v>NO</v>
      </c>
      <c r="Q721" s="30" t="str">
        <f>IF(SUM('Sales by Agent'!O721:Q721)&gt;0,"YES","NO")</f>
        <v>NO</v>
      </c>
      <c r="R721" s="30" t="str">
        <f>IF(SUM('Sales by Agent'!P721:R721)&gt;0,"YES","NO")</f>
        <v>NO</v>
      </c>
      <c r="S721" s="30" t="str">
        <f>IF(SUM('Sales by Agent'!Q721:S721)&gt;0,"YES","NO")</f>
        <v>NO</v>
      </c>
      <c r="T721" s="30" t="str">
        <f>IF(SUM('Sales by Agent'!R721:T721)&gt;0,"YES","NO")</f>
        <v>NO</v>
      </c>
      <c r="U721" s="30" t="str">
        <f>IF(SUM('Sales by Agent'!S721:U721)&gt;0,"YES","NO")</f>
        <v>NO</v>
      </c>
      <c r="V721" s="30" t="str">
        <f>IF(SUM('Sales by Agent'!T721:V721)&gt;0,"YES","NO")</f>
        <v>NO</v>
      </c>
      <c r="W721" s="30" t="str">
        <f>IF(SUM('Sales by Agent'!U721:W721)&gt;0,"YES","NO")</f>
        <v>NO</v>
      </c>
      <c r="X721" s="30" t="str">
        <f>IF(SUM('Sales by Agent'!V721:X721)&gt;0,"YES","NO")</f>
        <v>NO</v>
      </c>
      <c r="Y721" s="30" t="str">
        <f>IF(SUM('Sales by Agent'!W721:Y721)&gt;0,"YES","NO")</f>
        <v>NO</v>
      </c>
      <c r="Z721" s="30" t="str">
        <f>IF(SUM('Sales by Agent'!X721:Z721)&gt;0,"YES","NO")</f>
        <v>NO</v>
      </c>
      <c r="AA721" s="30" t="str">
        <f>IF(SUM('Sales by Agent'!Y721:AA721)&gt;0,"YES","NO")</f>
        <v>NO</v>
      </c>
      <c r="AB721" s="30" t="str">
        <f>IF(SUM('Sales by Agent'!Z721:AB721)&gt;0,"YES","NO")</f>
        <v>NO</v>
      </c>
      <c r="AC721" s="30" t="str">
        <f>IF(SUM('Sales by Agent'!AA721:AC721)&gt;0,"YES","NO")</f>
        <v>NO</v>
      </c>
      <c r="AD721" s="30" t="str">
        <f>IF(SUM('Sales by Agent'!AB721:AD721)&gt;0,"YES","NO")</f>
        <v>YES</v>
      </c>
      <c r="AE721" s="30" t="str">
        <f>IF(SUM('Sales by Agent'!AC721:AE721)&gt;0,"YES","NO")</f>
        <v>YES</v>
      </c>
      <c r="AF721" s="30" t="str">
        <f>IF(SUM('Sales by Agent'!AD721:AF721)&gt;0,"YES","NO")</f>
        <v>YES</v>
      </c>
      <c r="AG721" s="30" t="str">
        <f>IF(SUM('Sales by Agent'!AE721:AG721)&gt;0,"YES","NO")</f>
        <v>YES</v>
      </c>
      <c r="AH721" s="30" t="str">
        <f>IF(SUM('Sales by Agent'!AF721:AH721)&gt;0,"YES","NO")</f>
        <v>NO</v>
      </c>
      <c r="AI721" s="30" t="str">
        <f>IF(SUM('Sales by Agent'!AG721:AI721)&gt;0,"YES","NO")</f>
        <v>NO</v>
      </c>
      <c r="AJ721" s="30" t="str">
        <f>IF(SUM('Sales by Agent'!AH721:AJ721)&gt;0,"YES","NO")</f>
        <v>NO</v>
      </c>
      <c r="AK721" s="30" t="str">
        <f>IF(SUM('Sales by Agent'!AI721:AK721)&gt;0,"YES","NO")</f>
        <v>NO</v>
      </c>
      <c r="AL721" s="30" t="str">
        <f>IF(SUM('Sales by Agent'!AJ721:AL721)&gt;0,"YES","NO")</f>
        <v>NO</v>
      </c>
      <c r="AM721" s="30" t="str">
        <f>IF(SUM('Sales by Agent'!AK721:AM721)&gt;0,"YES","NO")</f>
        <v>NO</v>
      </c>
      <c r="AN721" s="30" t="str">
        <f>IF(SUM('Sales by Agent'!AL721:AN721)&gt;0,"YES","NO")</f>
        <v>NO</v>
      </c>
      <c r="AO721" s="30" t="str">
        <f>IF(SUM('Sales by Agent'!AM721:AO721)&gt;0,"YES","NO")</f>
        <v>NO</v>
      </c>
      <c r="AP721" s="30" t="str">
        <f>IF(SUM('Sales by Agent'!AN721:AP721)&gt;0,"YES","NO")</f>
        <v>NO</v>
      </c>
      <c r="AQ721" s="30" t="str">
        <f>IF(SUM('Sales by Agent'!AO721:AQ721)&gt;0,"YES","NO")</f>
        <v>NO</v>
      </c>
      <c r="AR721" s="30" t="str">
        <f>IF(SUM('Sales by Agent'!AP721:AR721)&gt;0,"YES","NO")</f>
        <v>NO</v>
      </c>
      <c r="AS721" s="30" t="str">
        <f>IF(SUM('Sales by Agent'!AQ721:AS721)&gt;0,"YES","NO")</f>
        <v>NO</v>
      </c>
      <c r="AT721" s="30" t="str">
        <f>IF(SUM('Sales by Agent'!AR721:AT721)&gt;0,"YES","NO")</f>
        <v>NO</v>
      </c>
      <c r="AU721" s="30" t="str">
        <f>IF(SUM('Sales by Agent'!AS721:AU721)&gt;0,"YES","NO")</f>
        <v>NO</v>
      </c>
      <c r="AV721" s="30" t="str">
        <f>IF(SUM('Sales by Agent'!AT721:AV721)&gt;0,"YES","NO")</f>
        <v>NO</v>
      </c>
      <c r="AW721" s="87"/>
      <c r="AX721" t="str">
        <f t="shared" si="123"/>
        <v>NO</v>
      </c>
      <c r="AY721" t="str">
        <f t="shared" si="124"/>
        <v>NO</v>
      </c>
      <c r="AZ721" t="str">
        <f t="shared" si="125"/>
        <v>NO</v>
      </c>
      <c r="BA721" t="str">
        <f t="shared" si="126"/>
        <v>NEW INACTIVE</v>
      </c>
      <c r="BB721" t="str">
        <f t="shared" si="127"/>
        <v>NO</v>
      </c>
      <c r="BC721" t="str">
        <f t="shared" si="128"/>
        <v>NO</v>
      </c>
      <c r="BD721" t="str">
        <f t="shared" si="129"/>
        <v>NO</v>
      </c>
      <c r="BE721" t="str">
        <f t="shared" si="130"/>
        <v>NO</v>
      </c>
      <c r="BF721" t="str">
        <f t="shared" si="131"/>
        <v>NO</v>
      </c>
      <c r="BG721" t="str">
        <f t="shared" si="132"/>
        <v>NO</v>
      </c>
      <c r="BH721" t="str">
        <f t="shared" si="122"/>
        <v>NO</v>
      </c>
    </row>
    <row r="722" spans="1:60">
      <c r="A722" s="564" t="s">
        <v>1268</v>
      </c>
      <c r="B722" s="564" t="s">
        <v>3014</v>
      </c>
      <c r="C722" s="564" t="s">
        <v>775</v>
      </c>
      <c r="D722" s="564" t="s">
        <v>956</v>
      </c>
      <c r="E722" s="564" t="s">
        <v>1005</v>
      </c>
      <c r="F722" s="565">
        <v>10250</v>
      </c>
      <c r="G722" s="31"/>
      <c r="H722" s="86"/>
      <c r="I722" s="30" t="str">
        <f>IF(SUM('Sales by Agent'!G722:I722)&gt;0,"YES","NO")</f>
        <v>NO</v>
      </c>
      <c r="J722" s="30" t="str">
        <f>IF(SUM('Sales by Agent'!H722:J722)&gt;0,"YES","NO")</f>
        <v>NO</v>
      </c>
      <c r="K722" s="30" t="str">
        <f>IF(SUM('Sales by Agent'!I722:K722)&gt;0,"YES","NO")</f>
        <v>NO</v>
      </c>
      <c r="L722" s="30" t="str">
        <f>IF(SUM('Sales by Agent'!J722:L722)&gt;0,"YES","NO")</f>
        <v>NO</v>
      </c>
      <c r="M722" s="30" t="str">
        <f>IF(SUM('Sales by Agent'!K722:M722)&gt;0,"YES","NO")</f>
        <v>NO</v>
      </c>
      <c r="N722" s="30" t="str">
        <f>IF(SUM('Sales by Agent'!L722:N722)&gt;0,"YES","NO")</f>
        <v>NO</v>
      </c>
      <c r="O722" s="30" t="str">
        <f>IF(SUM('Sales by Agent'!M722:O722)&gt;0,"YES","NO")</f>
        <v>NO</v>
      </c>
      <c r="P722" s="30" t="str">
        <f>IF(SUM('Sales by Agent'!N722:P722)&gt;0,"YES","NO")</f>
        <v>NO</v>
      </c>
      <c r="Q722" s="30" t="str">
        <f>IF(SUM('Sales by Agent'!O722:Q722)&gt;0,"YES","NO")</f>
        <v>NO</v>
      </c>
      <c r="R722" s="30" t="str">
        <f>IF(SUM('Sales by Agent'!P722:R722)&gt;0,"YES","NO")</f>
        <v>NO</v>
      </c>
      <c r="S722" s="30" t="str">
        <f>IF(SUM('Sales by Agent'!Q722:S722)&gt;0,"YES","NO")</f>
        <v>NO</v>
      </c>
      <c r="T722" s="30" t="str">
        <f>IF(SUM('Sales by Agent'!R722:T722)&gt;0,"YES","NO")</f>
        <v>NO</v>
      </c>
      <c r="U722" s="30" t="str">
        <f>IF(SUM('Sales by Agent'!S722:U722)&gt;0,"YES","NO")</f>
        <v>NO</v>
      </c>
      <c r="V722" s="30" t="str">
        <f>IF(SUM('Sales by Agent'!T722:V722)&gt;0,"YES","NO")</f>
        <v>NO</v>
      </c>
      <c r="W722" s="30" t="str">
        <f>IF(SUM('Sales by Agent'!U722:W722)&gt;0,"YES","NO")</f>
        <v>NO</v>
      </c>
      <c r="X722" s="30" t="str">
        <f>IF(SUM('Sales by Agent'!V722:X722)&gt;0,"YES","NO")</f>
        <v>NO</v>
      </c>
      <c r="Y722" s="30" t="str">
        <f>IF(SUM('Sales by Agent'!W722:Y722)&gt;0,"YES","NO")</f>
        <v>NO</v>
      </c>
      <c r="Z722" s="30" t="str">
        <f>IF(SUM('Sales by Agent'!X722:Z722)&gt;0,"YES","NO")</f>
        <v>NO</v>
      </c>
      <c r="AA722" s="30" t="str">
        <f>IF(SUM('Sales by Agent'!Y722:AA722)&gt;0,"YES","NO")</f>
        <v>NO</v>
      </c>
      <c r="AB722" s="30" t="str">
        <f>IF(SUM('Sales by Agent'!Z722:AB722)&gt;0,"YES","NO")</f>
        <v>NO</v>
      </c>
      <c r="AC722" s="30" t="str">
        <f>IF(SUM('Sales by Agent'!AA722:AC722)&gt;0,"YES","NO")</f>
        <v>NO</v>
      </c>
      <c r="AD722" s="30" t="str">
        <f>IF(SUM('Sales by Agent'!AB722:AD722)&gt;0,"YES","NO")</f>
        <v>NO</v>
      </c>
      <c r="AE722" s="30" t="str">
        <f>IF(SUM('Sales by Agent'!AC722:AE722)&gt;0,"YES","NO")</f>
        <v>NO</v>
      </c>
      <c r="AF722" s="30" t="str">
        <f>IF(SUM('Sales by Agent'!AD722:AF722)&gt;0,"YES","NO")</f>
        <v>NO</v>
      </c>
      <c r="AG722" s="30" t="str">
        <f>IF(SUM('Sales by Agent'!AE722:AG722)&gt;0,"YES","NO")</f>
        <v>NO</v>
      </c>
      <c r="AH722" s="30" t="str">
        <f>IF(SUM('Sales by Agent'!AF722:AH722)&gt;0,"YES","NO")</f>
        <v>NO</v>
      </c>
      <c r="AI722" s="30" t="str">
        <f>IF(SUM('Sales by Agent'!AG722:AI722)&gt;0,"YES","NO")</f>
        <v>NO</v>
      </c>
      <c r="AJ722" s="30" t="str">
        <f>IF(SUM('Sales by Agent'!AH722:AJ722)&gt;0,"YES","NO")</f>
        <v>NO</v>
      </c>
      <c r="AK722" s="30" t="str">
        <f>IF(SUM('Sales by Agent'!AI722:AK722)&gt;0,"YES","NO")</f>
        <v>NO</v>
      </c>
      <c r="AL722" s="30" t="str">
        <f>IF(SUM('Sales by Agent'!AJ722:AL722)&gt;0,"YES","NO")</f>
        <v>YES</v>
      </c>
      <c r="AM722" s="30" t="str">
        <f>IF(SUM('Sales by Agent'!AK722:AM722)&gt;0,"YES","NO")</f>
        <v>YES</v>
      </c>
      <c r="AN722" s="30" t="str">
        <f>IF(SUM('Sales by Agent'!AL722:AN722)&gt;0,"YES","NO")</f>
        <v>YES</v>
      </c>
      <c r="AO722" s="30" t="str">
        <f>IF(SUM('Sales by Agent'!AM722:AO722)&gt;0,"YES","NO")</f>
        <v>NO</v>
      </c>
      <c r="AP722" s="30" t="str">
        <f>IF(SUM('Sales by Agent'!AN722:AP722)&gt;0,"YES","NO")</f>
        <v>NO</v>
      </c>
      <c r="AQ722" s="30" t="str">
        <f>IF(SUM('Sales by Agent'!AO722:AQ722)&gt;0,"YES","NO")</f>
        <v>NO</v>
      </c>
      <c r="AR722" s="30" t="str">
        <f>IF(SUM('Sales by Agent'!AP722:AR722)&gt;0,"YES","NO")</f>
        <v>NO</v>
      </c>
      <c r="AS722" s="30" t="str">
        <f>IF(SUM('Sales by Agent'!AQ722:AS722)&gt;0,"YES","NO")</f>
        <v>NO</v>
      </c>
      <c r="AT722" s="30" t="str">
        <f>IF(SUM('Sales by Agent'!AR722:AT722)&gt;0,"YES","NO")</f>
        <v>NO</v>
      </c>
      <c r="AU722" s="30" t="str">
        <f>IF(SUM('Sales by Agent'!AS722:AU722)&gt;0,"YES","NO")</f>
        <v>NO</v>
      </c>
      <c r="AV722" s="30" t="str">
        <f>IF(SUM('Sales by Agent'!AT722:AV722)&gt;0,"YES","NO")</f>
        <v>NO</v>
      </c>
      <c r="AW722" s="87"/>
      <c r="AX722" t="str">
        <f t="shared" si="123"/>
        <v>NO</v>
      </c>
      <c r="AY722" t="str">
        <f t="shared" si="124"/>
        <v>NO</v>
      </c>
      <c r="AZ722" t="str">
        <f t="shared" si="125"/>
        <v>NO</v>
      </c>
      <c r="BA722" t="str">
        <f t="shared" si="126"/>
        <v>NO</v>
      </c>
      <c r="BB722" t="str">
        <f t="shared" si="127"/>
        <v>NO</v>
      </c>
      <c r="BC722" t="str">
        <f t="shared" si="128"/>
        <v>NO</v>
      </c>
      <c r="BD722" t="str">
        <f t="shared" si="129"/>
        <v>NO</v>
      </c>
      <c r="BE722" t="str">
        <f t="shared" si="130"/>
        <v>NO</v>
      </c>
      <c r="BF722" t="str">
        <f t="shared" si="131"/>
        <v>NO</v>
      </c>
      <c r="BG722" t="str">
        <f t="shared" si="132"/>
        <v>NO</v>
      </c>
      <c r="BH722" t="str">
        <f t="shared" si="122"/>
        <v>NEW INACTIVE</v>
      </c>
    </row>
    <row r="723" spans="1:60">
      <c r="A723" s="564" t="s">
        <v>914</v>
      </c>
      <c r="B723" s="564" t="s">
        <v>3014</v>
      </c>
      <c r="C723" s="564" t="s">
        <v>775</v>
      </c>
      <c r="D723" s="564" t="s">
        <v>956</v>
      </c>
      <c r="E723" s="564" t="s">
        <v>1005</v>
      </c>
      <c r="F723" s="565">
        <v>279200</v>
      </c>
      <c r="G723" s="31"/>
      <c r="H723" s="86"/>
      <c r="I723" s="30" t="str">
        <f>IF(SUM('Sales by Agent'!G723:I723)&gt;0,"YES","NO")</f>
        <v>NO</v>
      </c>
      <c r="J723" s="30" t="str">
        <f>IF(SUM('Sales by Agent'!H723:J723)&gt;0,"YES","NO")</f>
        <v>NO</v>
      </c>
      <c r="K723" s="30" t="str">
        <f>IF(SUM('Sales by Agent'!I723:K723)&gt;0,"YES","NO")</f>
        <v>NO</v>
      </c>
      <c r="L723" s="30" t="str">
        <f>IF(SUM('Sales by Agent'!J723:L723)&gt;0,"YES","NO")</f>
        <v>NO</v>
      </c>
      <c r="M723" s="30" t="str">
        <f>IF(SUM('Sales by Agent'!K723:M723)&gt;0,"YES","NO")</f>
        <v>NO</v>
      </c>
      <c r="N723" s="30" t="str">
        <f>IF(SUM('Sales by Agent'!L723:N723)&gt;0,"YES","NO")</f>
        <v>NO</v>
      </c>
      <c r="O723" s="30" t="str">
        <f>IF(SUM('Sales by Agent'!M723:O723)&gt;0,"YES","NO")</f>
        <v>NO</v>
      </c>
      <c r="P723" s="30" t="str">
        <f>IF(SUM('Sales by Agent'!N723:P723)&gt;0,"YES","NO")</f>
        <v>NO</v>
      </c>
      <c r="Q723" s="30" t="str">
        <f>IF(SUM('Sales by Agent'!O723:Q723)&gt;0,"YES","NO")</f>
        <v>NO</v>
      </c>
      <c r="R723" s="30" t="str">
        <f>IF(SUM('Sales by Agent'!P723:R723)&gt;0,"YES","NO")</f>
        <v>NO</v>
      </c>
      <c r="S723" s="30" t="str">
        <f>IF(SUM('Sales by Agent'!Q723:S723)&gt;0,"YES","NO")</f>
        <v>NO</v>
      </c>
      <c r="T723" s="30" t="str">
        <f>IF(SUM('Sales by Agent'!R723:T723)&gt;0,"YES","NO")</f>
        <v>NO</v>
      </c>
      <c r="U723" s="30" t="str">
        <f>IF(SUM('Sales by Agent'!S723:U723)&gt;0,"YES","NO")</f>
        <v>NO</v>
      </c>
      <c r="V723" s="30" t="str">
        <f>IF(SUM('Sales by Agent'!T723:V723)&gt;0,"YES","NO")</f>
        <v>NO</v>
      </c>
      <c r="W723" s="30" t="str">
        <f>IF(SUM('Sales by Agent'!U723:W723)&gt;0,"YES","NO")</f>
        <v>NO</v>
      </c>
      <c r="X723" s="30" t="str">
        <f>IF(SUM('Sales by Agent'!V723:X723)&gt;0,"YES","NO")</f>
        <v>NO</v>
      </c>
      <c r="Y723" s="30" t="str">
        <f>IF(SUM('Sales by Agent'!W723:Y723)&gt;0,"YES","NO")</f>
        <v>NO</v>
      </c>
      <c r="Z723" s="30" t="str">
        <f>IF(SUM('Sales by Agent'!X723:Z723)&gt;0,"YES","NO")</f>
        <v>NO</v>
      </c>
      <c r="AA723" s="30" t="str">
        <f>IF(SUM('Sales by Agent'!Y723:AA723)&gt;0,"YES","NO")</f>
        <v>NO</v>
      </c>
      <c r="AB723" s="30" t="str">
        <f>IF(SUM('Sales by Agent'!Z723:AB723)&gt;0,"YES","NO")</f>
        <v>NO</v>
      </c>
      <c r="AC723" s="30" t="str">
        <f>IF(SUM('Sales by Agent'!AA723:AC723)&gt;0,"YES","NO")</f>
        <v>NO</v>
      </c>
      <c r="AD723" s="30" t="str">
        <f>IF(SUM('Sales by Agent'!AB723:AD723)&gt;0,"YES","NO")</f>
        <v>NO</v>
      </c>
      <c r="AE723" s="30" t="str">
        <f>IF(SUM('Sales by Agent'!AC723:AE723)&gt;0,"YES","NO")</f>
        <v>NO</v>
      </c>
      <c r="AF723" s="30" t="str">
        <f>IF(SUM('Sales by Agent'!AD723:AF723)&gt;0,"YES","NO")</f>
        <v>NO</v>
      </c>
      <c r="AG723" s="30" t="str">
        <f>IF(SUM('Sales by Agent'!AE723:AG723)&gt;0,"YES","NO")</f>
        <v>YES</v>
      </c>
      <c r="AH723" s="30" t="str">
        <f>IF(SUM('Sales by Agent'!AF723:AH723)&gt;0,"YES","NO")</f>
        <v>YES</v>
      </c>
      <c r="AI723" s="30" t="str">
        <f>IF(SUM('Sales by Agent'!AG723:AI723)&gt;0,"YES","NO")</f>
        <v>YES</v>
      </c>
      <c r="AJ723" s="30" t="str">
        <f>IF(SUM('Sales by Agent'!AH723:AJ723)&gt;0,"YES","NO")</f>
        <v>YES</v>
      </c>
      <c r="AK723" s="30" t="str">
        <f>IF(SUM('Sales by Agent'!AI723:AK723)&gt;0,"YES","NO")</f>
        <v>YES</v>
      </c>
      <c r="AL723" s="30" t="str">
        <f>IF(SUM('Sales by Agent'!AJ723:AL723)&gt;0,"YES","NO")</f>
        <v>YES</v>
      </c>
      <c r="AM723" s="30" t="str">
        <f>IF(SUM('Sales by Agent'!AK723:AM723)&gt;0,"YES","NO")</f>
        <v>YES</v>
      </c>
      <c r="AN723" s="30" t="str">
        <f>IF(SUM('Sales by Agent'!AL723:AN723)&gt;0,"YES","NO")</f>
        <v>YES</v>
      </c>
      <c r="AO723" s="30" t="str">
        <f>IF(SUM('Sales by Agent'!AM723:AO723)&gt;0,"YES","NO")</f>
        <v>YES</v>
      </c>
      <c r="AP723" s="30" t="str">
        <f>IF(SUM('Sales by Agent'!AN723:AP723)&gt;0,"YES","NO")</f>
        <v>YES</v>
      </c>
      <c r="AQ723" s="30" t="str">
        <f>IF(SUM('Sales by Agent'!AO723:AQ723)&gt;0,"YES","NO")</f>
        <v>YES</v>
      </c>
      <c r="AR723" s="30" t="str">
        <f>IF(SUM('Sales by Agent'!AP723:AR723)&gt;0,"YES","NO")</f>
        <v>YES</v>
      </c>
      <c r="AS723" s="30" t="str">
        <f>IF(SUM('Sales by Agent'!AQ723:AS723)&gt;0,"YES","NO")</f>
        <v>YES</v>
      </c>
      <c r="AT723" s="30" t="str">
        <f>IF(SUM('Sales by Agent'!AR723:AT723)&gt;0,"YES","NO")</f>
        <v>YES</v>
      </c>
      <c r="AU723" s="30" t="str">
        <f>IF(SUM('Sales by Agent'!AS723:AU723)&gt;0,"YES","NO")</f>
        <v>YES</v>
      </c>
      <c r="AV723" s="30" t="str">
        <f>IF(SUM('Sales by Agent'!AT723:AV723)&gt;0,"YES","NO")</f>
        <v>YES</v>
      </c>
      <c r="AW723" s="87"/>
      <c r="AX723" t="str">
        <f t="shared" si="123"/>
        <v>NO</v>
      </c>
      <c r="AY723" t="str">
        <f t="shared" si="124"/>
        <v>NO</v>
      </c>
      <c r="AZ723" t="str">
        <f t="shared" si="125"/>
        <v>NO</v>
      </c>
      <c r="BA723" t="str">
        <f t="shared" si="126"/>
        <v>NO</v>
      </c>
      <c r="BB723" t="str">
        <f t="shared" si="127"/>
        <v>NO</v>
      </c>
      <c r="BC723" t="str">
        <f t="shared" si="128"/>
        <v>NO</v>
      </c>
      <c r="BD723" t="str">
        <f t="shared" si="129"/>
        <v>NO</v>
      </c>
      <c r="BE723" t="str">
        <f t="shared" si="130"/>
        <v>NO</v>
      </c>
      <c r="BF723" t="str">
        <f t="shared" si="131"/>
        <v>NO</v>
      </c>
      <c r="BG723" t="str">
        <f t="shared" si="132"/>
        <v>NO</v>
      </c>
      <c r="BH723" t="str">
        <f t="shared" si="122"/>
        <v>NO</v>
      </c>
    </row>
    <row r="724" spans="1:60">
      <c r="A724" s="564" t="s">
        <v>1269</v>
      </c>
      <c r="B724" s="564" t="s">
        <v>3015</v>
      </c>
      <c r="C724" s="564" t="s">
        <v>775</v>
      </c>
      <c r="D724" s="564" t="s">
        <v>956</v>
      </c>
      <c r="E724" s="564" t="s">
        <v>1005</v>
      </c>
      <c r="F724" s="565">
        <v>188257.4</v>
      </c>
      <c r="G724" s="87"/>
      <c r="H724" s="87"/>
      <c r="I724" s="30" t="str">
        <f>IF(SUM('Sales by Agent'!G724:I724)&gt;0,"YES","NO")</f>
        <v>NO</v>
      </c>
      <c r="J724" s="30" t="str">
        <f>IF(SUM('Sales by Agent'!H724:J724)&gt;0,"YES","NO")</f>
        <v>NO</v>
      </c>
      <c r="K724" s="30" t="str">
        <f>IF(SUM('Sales by Agent'!I724:K724)&gt;0,"YES","NO")</f>
        <v>NO</v>
      </c>
      <c r="L724" s="30" t="str">
        <f>IF(SUM('Sales by Agent'!J724:L724)&gt;0,"YES","NO")</f>
        <v>NO</v>
      </c>
      <c r="M724" s="30" t="str">
        <f>IF(SUM('Sales by Agent'!K724:M724)&gt;0,"YES","NO")</f>
        <v>NO</v>
      </c>
      <c r="N724" s="30" t="str">
        <f>IF(SUM('Sales by Agent'!L724:N724)&gt;0,"YES","NO")</f>
        <v>NO</v>
      </c>
      <c r="O724" s="30" t="str">
        <f>IF(SUM('Sales by Agent'!M724:O724)&gt;0,"YES","NO")</f>
        <v>NO</v>
      </c>
      <c r="P724" s="30" t="str">
        <f>IF(SUM('Sales by Agent'!N724:P724)&gt;0,"YES","NO")</f>
        <v>NO</v>
      </c>
      <c r="Q724" s="30" t="str">
        <f>IF(SUM('Sales by Agent'!O724:Q724)&gt;0,"YES","NO")</f>
        <v>NO</v>
      </c>
      <c r="R724" s="30" t="str">
        <f>IF(SUM('Sales by Agent'!P724:R724)&gt;0,"YES","NO")</f>
        <v>NO</v>
      </c>
      <c r="S724" s="30" t="str">
        <f>IF(SUM('Sales by Agent'!Q724:S724)&gt;0,"YES","NO")</f>
        <v>NO</v>
      </c>
      <c r="T724" s="30" t="str">
        <f>IF(SUM('Sales by Agent'!R724:T724)&gt;0,"YES","NO")</f>
        <v>NO</v>
      </c>
      <c r="U724" s="30" t="str">
        <f>IF(SUM('Sales by Agent'!S724:U724)&gt;0,"YES","NO")</f>
        <v>NO</v>
      </c>
      <c r="V724" s="30" t="str">
        <f>IF(SUM('Sales by Agent'!T724:V724)&gt;0,"YES","NO")</f>
        <v>NO</v>
      </c>
      <c r="W724" s="30" t="str">
        <f>IF(SUM('Sales by Agent'!U724:W724)&gt;0,"YES","NO")</f>
        <v>NO</v>
      </c>
      <c r="X724" s="30" t="str">
        <f>IF(SUM('Sales by Agent'!V724:X724)&gt;0,"YES","NO")</f>
        <v>NO</v>
      </c>
      <c r="Y724" s="30" t="str">
        <f>IF(SUM('Sales by Agent'!W724:Y724)&gt;0,"YES","NO")</f>
        <v>NO</v>
      </c>
      <c r="Z724" s="30" t="str">
        <f>IF(SUM('Sales by Agent'!X724:Z724)&gt;0,"YES","NO")</f>
        <v>NO</v>
      </c>
      <c r="AA724" s="30" t="str">
        <f>IF(SUM('Sales by Agent'!Y724:AA724)&gt;0,"YES","NO")</f>
        <v>NO</v>
      </c>
      <c r="AB724" s="30" t="str">
        <f>IF(SUM('Sales by Agent'!Z724:AB724)&gt;0,"YES","NO")</f>
        <v>NO</v>
      </c>
      <c r="AC724" s="30" t="str">
        <f>IF(SUM('Sales by Agent'!AA724:AC724)&gt;0,"YES","NO")</f>
        <v>NO</v>
      </c>
      <c r="AD724" s="30" t="str">
        <f>IF(SUM('Sales by Agent'!AB724:AD724)&gt;0,"YES","NO")</f>
        <v>NO</v>
      </c>
      <c r="AE724" s="30" t="str">
        <f>IF(SUM('Sales by Agent'!AC724:AE724)&gt;0,"YES","NO")</f>
        <v>NO</v>
      </c>
      <c r="AF724" s="30" t="str">
        <f>IF(SUM('Sales by Agent'!AD724:AF724)&gt;0,"YES","NO")</f>
        <v>NO</v>
      </c>
      <c r="AG724" s="30" t="str">
        <f>IF(SUM('Sales by Agent'!AE724:AG724)&gt;0,"YES","NO")</f>
        <v>NO</v>
      </c>
      <c r="AH724" s="30" t="str">
        <f>IF(SUM('Sales by Agent'!AF724:AH724)&gt;0,"YES","NO")</f>
        <v>NO</v>
      </c>
      <c r="AI724" s="30" t="str">
        <f>IF(SUM('Sales by Agent'!AG724:AI724)&gt;0,"YES","NO")</f>
        <v>NO</v>
      </c>
      <c r="AJ724" s="30" t="str">
        <f>IF(SUM('Sales by Agent'!AH724:AJ724)&gt;0,"YES","NO")</f>
        <v>NO</v>
      </c>
      <c r="AK724" s="30" t="str">
        <f>IF(SUM('Sales by Agent'!AI724:AK724)&gt;0,"YES","NO")</f>
        <v>NO</v>
      </c>
      <c r="AL724" s="30" t="str">
        <f>IF(SUM('Sales by Agent'!AJ724:AL724)&gt;0,"YES","NO")</f>
        <v>YES</v>
      </c>
      <c r="AM724" s="30" t="str">
        <f>IF(SUM('Sales by Agent'!AK724:AM724)&gt;0,"YES","NO")</f>
        <v>YES</v>
      </c>
      <c r="AN724" s="30" t="str">
        <f>IF(SUM('Sales by Agent'!AL724:AN724)&gt;0,"YES","NO")</f>
        <v>YES</v>
      </c>
      <c r="AO724" s="30" t="str">
        <f>IF(SUM('Sales by Agent'!AM724:AO724)&gt;0,"YES","NO")</f>
        <v>NO</v>
      </c>
      <c r="AP724" s="30" t="str">
        <f>IF(SUM('Sales by Agent'!AN724:AP724)&gt;0,"YES","NO")</f>
        <v>NO</v>
      </c>
      <c r="AQ724" s="30" t="str">
        <f>IF(SUM('Sales by Agent'!AO724:AQ724)&gt;0,"YES","NO")</f>
        <v>NO</v>
      </c>
      <c r="AR724" s="30" t="str">
        <f>IF(SUM('Sales by Agent'!AP724:AR724)&gt;0,"YES","NO")</f>
        <v>NO</v>
      </c>
      <c r="AS724" s="30" t="str">
        <f>IF(SUM('Sales by Agent'!AQ724:AS724)&gt;0,"YES","NO")</f>
        <v>YES</v>
      </c>
      <c r="AT724" s="30" t="str">
        <f>IF(SUM('Sales by Agent'!AR724:AT724)&gt;0,"YES","NO")</f>
        <v>YES</v>
      </c>
      <c r="AU724" s="30" t="str">
        <f>IF(SUM('Sales by Agent'!AS724:AU724)&gt;0,"YES","NO")</f>
        <v>YES</v>
      </c>
      <c r="AV724" s="30" t="str">
        <f>IF(SUM('Sales by Agent'!AT724:AV724)&gt;0,"YES","NO")</f>
        <v>NO</v>
      </c>
      <c r="AW724" s="87"/>
      <c r="AX724" t="str">
        <f t="shared" si="123"/>
        <v>NO</v>
      </c>
      <c r="AY724" t="str">
        <f t="shared" si="124"/>
        <v>NO</v>
      </c>
      <c r="AZ724" t="str">
        <f t="shared" si="125"/>
        <v>NO</v>
      </c>
      <c r="BA724" t="str">
        <f t="shared" si="126"/>
        <v>NO</v>
      </c>
      <c r="BB724" t="str">
        <f t="shared" si="127"/>
        <v>NO</v>
      </c>
      <c r="BC724" t="str">
        <f t="shared" si="128"/>
        <v>NO</v>
      </c>
      <c r="BD724" t="str">
        <f t="shared" si="129"/>
        <v>NO</v>
      </c>
      <c r="BE724" t="str">
        <f t="shared" si="130"/>
        <v>NO</v>
      </c>
      <c r="BF724" t="str">
        <f t="shared" si="131"/>
        <v>NO</v>
      </c>
      <c r="BG724" t="str">
        <f t="shared" si="132"/>
        <v>NO</v>
      </c>
      <c r="BH724" t="str">
        <f t="shared" si="122"/>
        <v>NEW INACTIVE</v>
      </c>
    </row>
    <row r="725" spans="1:60">
      <c r="A725" s="564" t="s">
        <v>886</v>
      </c>
      <c r="B725" s="564" t="s">
        <v>3016</v>
      </c>
      <c r="C725" s="564" t="s">
        <v>775</v>
      </c>
      <c r="D725" s="564" t="s">
        <v>956</v>
      </c>
      <c r="E725" s="564" t="s">
        <v>1005</v>
      </c>
      <c r="F725" s="565">
        <v>341550</v>
      </c>
      <c r="G725" s="30"/>
      <c r="H725" s="30"/>
      <c r="I725" s="30" t="str">
        <f>IF(SUM('Sales by Agent'!G725:I725)&gt;0,"YES","NO")</f>
        <v>NO</v>
      </c>
      <c r="J725" s="30" t="str">
        <f>IF(SUM('Sales by Agent'!H725:J725)&gt;0,"YES","NO")</f>
        <v>NO</v>
      </c>
      <c r="K725" s="30" t="str">
        <f>IF(SUM('Sales by Agent'!I725:K725)&gt;0,"YES","NO")</f>
        <v>NO</v>
      </c>
      <c r="L725" s="30" t="str">
        <f>IF(SUM('Sales by Agent'!J725:L725)&gt;0,"YES","NO")</f>
        <v>NO</v>
      </c>
      <c r="M725" s="30" t="str">
        <f>IF(SUM('Sales by Agent'!K725:M725)&gt;0,"YES","NO")</f>
        <v>NO</v>
      </c>
      <c r="N725" s="30" t="str">
        <f>IF(SUM('Sales by Agent'!L725:N725)&gt;0,"YES","NO")</f>
        <v>NO</v>
      </c>
      <c r="O725" s="30" t="str">
        <f>IF(SUM('Sales by Agent'!M725:O725)&gt;0,"YES","NO")</f>
        <v>NO</v>
      </c>
      <c r="P725" s="30" t="str">
        <f>IF(SUM('Sales by Agent'!N725:P725)&gt;0,"YES","NO")</f>
        <v>NO</v>
      </c>
      <c r="Q725" s="30" t="str">
        <f>IF(SUM('Sales by Agent'!O725:Q725)&gt;0,"YES","NO")</f>
        <v>NO</v>
      </c>
      <c r="R725" s="30" t="str">
        <f>IF(SUM('Sales by Agent'!P725:R725)&gt;0,"YES","NO")</f>
        <v>NO</v>
      </c>
      <c r="S725" s="30" t="str">
        <f>IF(SUM('Sales by Agent'!Q725:S725)&gt;0,"YES","NO")</f>
        <v>NO</v>
      </c>
      <c r="T725" s="30" t="str">
        <f>IF(SUM('Sales by Agent'!R725:T725)&gt;0,"YES","NO")</f>
        <v>NO</v>
      </c>
      <c r="U725" s="30" t="str">
        <f>IF(SUM('Sales by Agent'!S725:U725)&gt;0,"YES","NO")</f>
        <v>NO</v>
      </c>
      <c r="V725" s="30" t="str">
        <f>IF(SUM('Sales by Agent'!T725:V725)&gt;0,"YES","NO")</f>
        <v>NO</v>
      </c>
      <c r="W725" s="30" t="str">
        <f>IF(SUM('Sales by Agent'!U725:W725)&gt;0,"YES","NO")</f>
        <v>NO</v>
      </c>
      <c r="X725" s="30" t="str">
        <f>IF(SUM('Sales by Agent'!V725:X725)&gt;0,"YES","NO")</f>
        <v>NO</v>
      </c>
      <c r="Y725" s="30" t="str">
        <f>IF(SUM('Sales by Agent'!W725:Y725)&gt;0,"YES","NO")</f>
        <v>NO</v>
      </c>
      <c r="Z725" s="30" t="str">
        <f>IF(SUM('Sales by Agent'!X725:Z725)&gt;0,"YES","NO")</f>
        <v>NO</v>
      </c>
      <c r="AA725" s="30" t="str">
        <f>IF(SUM('Sales by Agent'!Y725:AA725)&gt;0,"YES","NO")</f>
        <v>NO</v>
      </c>
      <c r="AB725" s="30" t="str">
        <f>IF(SUM('Sales by Agent'!Z725:AB725)&gt;0,"YES","NO")</f>
        <v>NO</v>
      </c>
      <c r="AC725" s="30" t="str">
        <f>IF(SUM('Sales by Agent'!AA725:AC725)&gt;0,"YES","NO")</f>
        <v>NO</v>
      </c>
      <c r="AD725" s="30" t="str">
        <f>IF(SUM('Sales by Agent'!AB725:AD725)&gt;0,"YES","NO")</f>
        <v>NO</v>
      </c>
      <c r="AE725" s="30" t="str">
        <f>IF(SUM('Sales by Agent'!AC725:AE725)&gt;0,"YES","NO")</f>
        <v>YES</v>
      </c>
      <c r="AF725" s="30" t="str">
        <f>IF(SUM('Sales by Agent'!AD725:AF725)&gt;0,"YES","NO")</f>
        <v>YES</v>
      </c>
      <c r="AG725" s="30" t="str">
        <f>IF(SUM('Sales by Agent'!AE725:AG725)&gt;0,"YES","NO")</f>
        <v>YES</v>
      </c>
      <c r="AH725" s="30" t="str">
        <f>IF(SUM('Sales by Agent'!AF725:AH725)&gt;0,"YES","NO")</f>
        <v>YES</v>
      </c>
      <c r="AI725" s="30" t="str">
        <f>IF(SUM('Sales by Agent'!AG725:AI725)&gt;0,"YES","NO")</f>
        <v>YES</v>
      </c>
      <c r="AJ725" s="30" t="str">
        <f>IF(SUM('Sales by Agent'!AH725:AJ725)&gt;0,"YES","NO")</f>
        <v>YES</v>
      </c>
      <c r="AK725" s="30" t="str">
        <f>IF(SUM('Sales by Agent'!AI725:AK725)&gt;0,"YES","NO")</f>
        <v>YES</v>
      </c>
      <c r="AL725" s="30" t="str">
        <f>IF(SUM('Sales by Agent'!AJ725:AL725)&gt;0,"YES","NO")</f>
        <v>YES</v>
      </c>
      <c r="AM725" s="30" t="str">
        <f>IF(SUM('Sales by Agent'!AK725:AM725)&gt;0,"YES","NO")</f>
        <v>YES</v>
      </c>
      <c r="AN725" s="30" t="str">
        <f>IF(SUM('Sales by Agent'!AL725:AN725)&gt;0,"YES","NO")</f>
        <v>YES</v>
      </c>
      <c r="AO725" s="30" t="str">
        <f>IF(SUM('Sales by Agent'!AM725:AO725)&gt;0,"YES","NO")</f>
        <v>NO</v>
      </c>
      <c r="AP725" s="30" t="str">
        <f>IF(SUM('Sales by Agent'!AN725:AP725)&gt;0,"YES","NO")</f>
        <v>NO</v>
      </c>
      <c r="AQ725" s="30" t="str">
        <f>IF(SUM('Sales by Agent'!AO725:AQ725)&gt;0,"YES","NO")</f>
        <v>YES</v>
      </c>
      <c r="AR725" s="30" t="str">
        <f>IF(SUM('Sales by Agent'!AP725:AR725)&gt;0,"YES","NO")</f>
        <v>YES</v>
      </c>
      <c r="AS725" s="30" t="str">
        <f>IF(SUM('Sales by Agent'!AQ725:AS725)&gt;0,"YES","NO")</f>
        <v>YES</v>
      </c>
      <c r="AT725" s="30" t="str">
        <f>IF(SUM('Sales by Agent'!AR725:AT725)&gt;0,"YES","NO")</f>
        <v>YES</v>
      </c>
      <c r="AU725" s="30" t="str">
        <f>IF(SUM('Sales by Agent'!AS725:AU725)&gt;0,"YES","NO")</f>
        <v>NO</v>
      </c>
      <c r="AV725" s="30" t="str">
        <f>IF(SUM('Sales by Agent'!AT725:AV725)&gt;0,"YES","NO")</f>
        <v>NO</v>
      </c>
      <c r="AW725" s="87"/>
      <c r="AX725" t="str">
        <f t="shared" si="123"/>
        <v>NO</v>
      </c>
      <c r="AY725" t="str">
        <f t="shared" si="124"/>
        <v>NO</v>
      </c>
      <c r="AZ725" t="str">
        <f t="shared" si="125"/>
        <v>NO</v>
      </c>
      <c r="BA725" t="str">
        <f t="shared" si="126"/>
        <v>NO</v>
      </c>
      <c r="BB725" t="str">
        <f t="shared" si="127"/>
        <v>NO</v>
      </c>
      <c r="BC725" t="str">
        <f t="shared" si="128"/>
        <v>NO</v>
      </c>
      <c r="BD725" t="str">
        <f t="shared" si="129"/>
        <v>NO</v>
      </c>
      <c r="BE725" t="str">
        <f t="shared" si="130"/>
        <v>NO</v>
      </c>
      <c r="BF725" t="str">
        <f t="shared" si="131"/>
        <v>NO</v>
      </c>
      <c r="BG725" t="str">
        <f t="shared" si="132"/>
        <v>NO</v>
      </c>
      <c r="BH725" t="str">
        <f t="shared" si="122"/>
        <v>NEW INACTIVE</v>
      </c>
    </row>
    <row r="726" spans="1:60">
      <c r="A726" s="564" t="s">
        <v>784</v>
      </c>
      <c r="B726" s="564" t="s">
        <v>3017</v>
      </c>
      <c r="C726" s="564" t="s">
        <v>775</v>
      </c>
      <c r="D726" s="564" t="s">
        <v>956</v>
      </c>
      <c r="E726" s="564" t="s">
        <v>1005</v>
      </c>
      <c r="F726" s="565">
        <v>1709000</v>
      </c>
      <c r="G726" s="31"/>
      <c r="H726" s="31"/>
      <c r="I726" s="30" t="str">
        <f>IF(SUM('Sales by Agent'!G726:I726)&gt;0,"YES","NO")</f>
        <v>NO</v>
      </c>
      <c r="J726" s="30" t="str">
        <f>IF(SUM('Sales by Agent'!H726:J726)&gt;0,"YES","NO")</f>
        <v>NO</v>
      </c>
      <c r="K726" s="30" t="str">
        <f>IF(SUM('Sales by Agent'!I726:K726)&gt;0,"YES","NO")</f>
        <v>NO</v>
      </c>
      <c r="L726" s="30" t="str">
        <f>IF(SUM('Sales by Agent'!J726:L726)&gt;0,"YES","NO")</f>
        <v>NO</v>
      </c>
      <c r="M726" s="30" t="str">
        <f>IF(SUM('Sales by Agent'!K726:M726)&gt;0,"YES","NO")</f>
        <v>NO</v>
      </c>
      <c r="N726" s="30" t="str">
        <f>IF(SUM('Sales by Agent'!L726:N726)&gt;0,"YES","NO")</f>
        <v>NO</v>
      </c>
      <c r="O726" s="30" t="str">
        <f>IF(SUM('Sales by Agent'!M726:O726)&gt;0,"YES","NO")</f>
        <v>NO</v>
      </c>
      <c r="P726" s="30" t="str">
        <f>IF(SUM('Sales by Agent'!N726:P726)&gt;0,"YES","NO")</f>
        <v>NO</v>
      </c>
      <c r="Q726" s="30" t="str">
        <f>IF(SUM('Sales by Agent'!O726:Q726)&gt;0,"YES","NO")</f>
        <v>NO</v>
      </c>
      <c r="R726" s="30" t="str">
        <f>IF(SUM('Sales by Agent'!P726:R726)&gt;0,"YES","NO")</f>
        <v>NO</v>
      </c>
      <c r="S726" s="30" t="str">
        <f>IF(SUM('Sales by Agent'!Q726:S726)&gt;0,"YES","NO")</f>
        <v>NO</v>
      </c>
      <c r="T726" s="30" t="str">
        <f>IF(SUM('Sales by Agent'!R726:T726)&gt;0,"YES","NO")</f>
        <v>NO</v>
      </c>
      <c r="U726" s="30" t="str">
        <f>IF(SUM('Sales by Agent'!S726:U726)&gt;0,"YES","NO")</f>
        <v>NO</v>
      </c>
      <c r="V726" s="30" t="str">
        <f>IF(SUM('Sales by Agent'!T726:V726)&gt;0,"YES","NO")</f>
        <v>NO</v>
      </c>
      <c r="W726" s="30" t="str">
        <f>IF(SUM('Sales by Agent'!U726:W726)&gt;0,"YES","NO")</f>
        <v>NO</v>
      </c>
      <c r="X726" s="30" t="str">
        <f>IF(SUM('Sales by Agent'!V726:X726)&gt;0,"YES","NO")</f>
        <v>NO</v>
      </c>
      <c r="Y726" s="30" t="str">
        <f>IF(SUM('Sales by Agent'!W726:Y726)&gt;0,"YES","NO")</f>
        <v>NO</v>
      </c>
      <c r="Z726" s="30" t="str">
        <f>IF(SUM('Sales by Agent'!X726:Z726)&gt;0,"YES","NO")</f>
        <v>NO</v>
      </c>
      <c r="AA726" s="30" t="str">
        <f>IF(SUM('Sales by Agent'!Y726:AA726)&gt;0,"YES","NO")</f>
        <v>NO</v>
      </c>
      <c r="AB726" s="30" t="str">
        <f>IF(SUM('Sales by Agent'!Z726:AB726)&gt;0,"YES","NO")</f>
        <v>NO</v>
      </c>
      <c r="AC726" s="30" t="str">
        <f>IF(SUM('Sales by Agent'!AA726:AC726)&gt;0,"YES","NO")</f>
        <v>NO</v>
      </c>
      <c r="AD726" s="30" t="str">
        <f>IF(SUM('Sales by Agent'!AB726:AD726)&gt;0,"YES","NO")</f>
        <v>YES</v>
      </c>
      <c r="AE726" s="30" t="str">
        <f>IF(SUM('Sales by Agent'!AC726:AE726)&gt;0,"YES","NO")</f>
        <v>YES</v>
      </c>
      <c r="AF726" s="30" t="str">
        <f>IF(SUM('Sales by Agent'!AD726:AF726)&gt;0,"YES","NO")</f>
        <v>YES</v>
      </c>
      <c r="AG726" s="30" t="str">
        <f>IF(SUM('Sales by Agent'!AE726:AG726)&gt;0,"YES","NO")</f>
        <v>YES</v>
      </c>
      <c r="AH726" s="30" t="str">
        <f>IF(SUM('Sales by Agent'!AF726:AH726)&gt;0,"YES","NO")</f>
        <v>YES</v>
      </c>
      <c r="AI726" s="30" t="str">
        <f>IF(SUM('Sales by Agent'!AG726:AI726)&gt;0,"YES","NO")</f>
        <v>NO</v>
      </c>
      <c r="AJ726" s="30" t="str">
        <f>IF(SUM('Sales by Agent'!AH726:AJ726)&gt;0,"YES","NO")</f>
        <v>NO</v>
      </c>
      <c r="AK726" s="30" t="str">
        <f>IF(SUM('Sales by Agent'!AI726:AK726)&gt;0,"YES","NO")</f>
        <v>NO</v>
      </c>
      <c r="AL726" s="30" t="str">
        <f>IF(SUM('Sales by Agent'!AJ726:AL726)&gt;0,"YES","NO")</f>
        <v>NO</v>
      </c>
      <c r="AM726" s="30" t="str">
        <f>IF(SUM('Sales by Agent'!AK726:AM726)&gt;0,"YES","NO")</f>
        <v>NO</v>
      </c>
      <c r="AN726" s="30" t="str">
        <f>IF(SUM('Sales by Agent'!AL726:AN726)&gt;0,"YES","NO")</f>
        <v>YES</v>
      </c>
      <c r="AO726" s="30" t="str">
        <f>IF(SUM('Sales by Agent'!AM726:AO726)&gt;0,"YES","NO")</f>
        <v>YES</v>
      </c>
      <c r="AP726" s="30" t="str">
        <f>IF(SUM('Sales by Agent'!AN726:AP726)&gt;0,"YES","NO")</f>
        <v>YES</v>
      </c>
      <c r="AQ726" s="30" t="str">
        <f>IF(SUM('Sales by Agent'!AO726:AQ726)&gt;0,"YES","NO")</f>
        <v>YES</v>
      </c>
      <c r="AR726" s="30" t="str">
        <f>IF(SUM('Sales by Agent'!AP726:AR726)&gt;0,"YES","NO")</f>
        <v>NO</v>
      </c>
      <c r="AS726" s="30" t="str">
        <f>IF(SUM('Sales by Agent'!AQ726:AS726)&gt;0,"YES","NO")</f>
        <v>NO</v>
      </c>
      <c r="AT726" s="30" t="str">
        <f>IF(SUM('Sales by Agent'!AR726:AT726)&gt;0,"YES","NO")</f>
        <v>YES</v>
      </c>
      <c r="AU726" s="30" t="str">
        <f>IF(SUM('Sales by Agent'!AS726:AU726)&gt;0,"YES","NO")</f>
        <v>YES</v>
      </c>
      <c r="AV726" s="30" t="str">
        <f>IF(SUM('Sales by Agent'!AT726:AV726)&gt;0,"YES","NO")</f>
        <v>YES</v>
      </c>
      <c r="AW726" s="87"/>
      <c r="AX726" t="str">
        <f t="shared" si="123"/>
        <v>NO</v>
      </c>
      <c r="AY726" t="str">
        <f t="shared" si="124"/>
        <v>NO</v>
      </c>
      <c r="AZ726" t="str">
        <f t="shared" si="125"/>
        <v>NO</v>
      </c>
      <c r="BA726" t="str">
        <f t="shared" si="126"/>
        <v>NO</v>
      </c>
      <c r="BB726" t="str">
        <f t="shared" si="127"/>
        <v>NEW INACTIVE</v>
      </c>
      <c r="BC726" t="str">
        <f t="shared" si="128"/>
        <v>NO</v>
      </c>
      <c r="BD726" t="str">
        <f t="shared" si="129"/>
        <v>NO</v>
      </c>
      <c r="BE726" t="str">
        <f t="shared" si="130"/>
        <v>NO</v>
      </c>
      <c r="BF726" t="str">
        <f t="shared" si="131"/>
        <v>NO</v>
      </c>
      <c r="BG726" t="str">
        <f t="shared" si="132"/>
        <v>NO</v>
      </c>
      <c r="BH726" t="str">
        <f t="shared" si="122"/>
        <v>NO</v>
      </c>
    </row>
    <row r="727" spans="1:60">
      <c r="A727" s="564" t="s">
        <v>30</v>
      </c>
      <c r="B727" s="564" t="s">
        <v>2797</v>
      </c>
      <c r="C727" s="564" t="s">
        <v>775</v>
      </c>
      <c r="D727" s="564" t="s">
        <v>956</v>
      </c>
      <c r="E727" s="564" t="s">
        <v>1005</v>
      </c>
      <c r="F727" s="565">
        <v>2498383</v>
      </c>
      <c r="G727" s="87"/>
      <c r="H727" s="31"/>
      <c r="I727" s="30" t="str">
        <f>IF(SUM('Sales by Agent'!G727:I727)&gt;0,"YES","NO")</f>
        <v>NO</v>
      </c>
      <c r="J727" s="30" t="str">
        <f>IF(SUM('Sales by Agent'!H727:J727)&gt;0,"YES","NO")</f>
        <v>NO</v>
      </c>
      <c r="K727" s="30" t="str">
        <f>IF(SUM('Sales by Agent'!I727:K727)&gt;0,"YES","NO")</f>
        <v>NO</v>
      </c>
      <c r="L727" s="30" t="str">
        <f>IF(SUM('Sales by Agent'!J727:L727)&gt;0,"YES","NO")</f>
        <v>NO</v>
      </c>
      <c r="M727" s="30" t="str">
        <f>IF(SUM('Sales by Agent'!K727:M727)&gt;0,"YES","NO")</f>
        <v>NO</v>
      </c>
      <c r="N727" s="30" t="str">
        <f>IF(SUM('Sales by Agent'!L727:N727)&gt;0,"YES","NO")</f>
        <v>NO</v>
      </c>
      <c r="O727" s="30" t="str">
        <f>IF(SUM('Sales by Agent'!M727:O727)&gt;0,"YES","NO")</f>
        <v>NO</v>
      </c>
      <c r="P727" s="30" t="str">
        <f>IF(SUM('Sales by Agent'!N727:P727)&gt;0,"YES","NO")</f>
        <v>NO</v>
      </c>
      <c r="Q727" s="30" t="str">
        <f>IF(SUM('Sales by Agent'!O727:Q727)&gt;0,"YES","NO")</f>
        <v>NO</v>
      </c>
      <c r="R727" s="30" t="str">
        <f>IF(SUM('Sales by Agent'!P727:R727)&gt;0,"YES","NO")</f>
        <v>NO</v>
      </c>
      <c r="S727" s="30" t="str">
        <f>IF(SUM('Sales by Agent'!Q727:S727)&gt;0,"YES","NO")</f>
        <v>NO</v>
      </c>
      <c r="T727" s="30" t="str">
        <f>IF(SUM('Sales by Agent'!R727:T727)&gt;0,"YES","NO")</f>
        <v>NO</v>
      </c>
      <c r="U727" s="30" t="str">
        <f>IF(SUM('Sales by Agent'!S727:U727)&gt;0,"YES","NO")</f>
        <v>NO</v>
      </c>
      <c r="V727" s="30" t="str">
        <f>IF(SUM('Sales by Agent'!T727:V727)&gt;0,"YES","NO")</f>
        <v>NO</v>
      </c>
      <c r="W727" s="30" t="str">
        <f>IF(SUM('Sales by Agent'!U727:W727)&gt;0,"YES","NO")</f>
        <v>NO</v>
      </c>
      <c r="X727" s="30" t="str">
        <f>IF(SUM('Sales by Agent'!V727:X727)&gt;0,"YES","NO")</f>
        <v>NO</v>
      </c>
      <c r="Y727" s="30" t="str">
        <f>IF(SUM('Sales by Agent'!W727:Y727)&gt;0,"YES","NO")</f>
        <v>NO</v>
      </c>
      <c r="Z727" s="30" t="str">
        <f>IF(SUM('Sales by Agent'!X727:Z727)&gt;0,"YES","NO")</f>
        <v>NO</v>
      </c>
      <c r="AA727" s="30" t="str">
        <f>IF(SUM('Sales by Agent'!Y727:AA727)&gt;0,"YES","NO")</f>
        <v>NO</v>
      </c>
      <c r="AB727" s="30" t="str">
        <f>IF(SUM('Sales by Agent'!Z727:AB727)&gt;0,"YES","NO")</f>
        <v>NO</v>
      </c>
      <c r="AC727" s="30" t="str">
        <f>IF(SUM('Sales by Agent'!AA727:AC727)&gt;0,"YES","NO")</f>
        <v>NO</v>
      </c>
      <c r="AD727" s="30" t="str">
        <f>IF(SUM('Sales by Agent'!AB727:AD727)&gt;0,"YES","NO")</f>
        <v>YES</v>
      </c>
      <c r="AE727" s="30" t="str">
        <f>IF(SUM('Sales by Agent'!AC727:AE727)&gt;0,"YES","NO")</f>
        <v>YES</v>
      </c>
      <c r="AF727" s="30" t="str">
        <f>IF(SUM('Sales by Agent'!AD727:AF727)&gt;0,"YES","NO")</f>
        <v>YES</v>
      </c>
      <c r="AG727" s="30" t="str">
        <f>IF(SUM('Sales by Agent'!AE727:AG727)&gt;0,"YES","NO")</f>
        <v>YES</v>
      </c>
      <c r="AH727" s="30" t="str">
        <f>IF(SUM('Sales by Agent'!AF727:AH727)&gt;0,"YES","NO")</f>
        <v>YES</v>
      </c>
      <c r="AI727" s="30" t="str">
        <f>IF(SUM('Sales by Agent'!AG727:AI727)&gt;0,"YES","NO")</f>
        <v>YES</v>
      </c>
      <c r="AJ727" s="30" t="str">
        <f>IF(SUM('Sales by Agent'!AH727:AJ727)&gt;0,"YES","NO")</f>
        <v>YES</v>
      </c>
      <c r="AK727" s="30" t="str">
        <f>IF(SUM('Sales by Agent'!AI727:AK727)&gt;0,"YES","NO")</f>
        <v>YES</v>
      </c>
      <c r="AL727" s="30" t="str">
        <f>IF(SUM('Sales by Agent'!AJ727:AL727)&gt;0,"YES","NO")</f>
        <v>YES</v>
      </c>
      <c r="AM727" s="30" t="str">
        <f>IF(SUM('Sales by Agent'!AK727:AM727)&gt;0,"YES","NO")</f>
        <v>YES</v>
      </c>
      <c r="AN727" s="30" t="str">
        <f>IF(SUM('Sales by Agent'!AL727:AN727)&gt;0,"YES","NO")</f>
        <v>YES</v>
      </c>
      <c r="AO727" s="30" t="str">
        <f>IF(SUM('Sales by Agent'!AM727:AO727)&gt;0,"YES","NO")</f>
        <v>YES</v>
      </c>
      <c r="AP727" s="30" t="str">
        <f>IF(SUM('Sales by Agent'!AN727:AP727)&gt;0,"YES","NO")</f>
        <v>YES</v>
      </c>
      <c r="AQ727" s="30" t="str">
        <f>IF(SUM('Sales by Agent'!AO727:AQ727)&gt;0,"YES","NO")</f>
        <v>YES</v>
      </c>
      <c r="AR727" s="30" t="str">
        <f>IF(SUM('Sales by Agent'!AP727:AR727)&gt;0,"YES","NO")</f>
        <v>YES</v>
      </c>
      <c r="AS727" s="30" t="str">
        <f>IF(SUM('Sales by Agent'!AQ727:AS727)&gt;0,"YES","NO")</f>
        <v>YES</v>
      </c>
      <c r="AT727" s="30" t="str">
        <f>IF(SUM('Sales by Agent'!AR727:AT727)&gt;0,"YES","NO")</f>
        <v>YES</v>
      </c>
      <c r="AU727" s="30" t="str">
        <f>IF(SUM('Sales by Agent'!AS727:AU727)&gt;0,"YES","NO")</f>
        <v>YES</v>
      </c>
      <c r="AV727" s="30" t="str">
        <f>IF(SUM('Sales by Agent'!AT727:AV727)&gt;0,"YES","NO")</f>
        <v>YES</v>
      </c>
      <c r="AW727" s="87"/>
      <c r="AX727" t="str">
        <f t="shared" si="123"/>
        <v>NO</v>
      </c>
      <c r="AY727" t="str">
        <f t="shared" si="124"/>
        <v>NO</v>
      </c>
      <c r="AZ727" t="str">
        <f t="shared" si="125"/>
        <v>NO</v>
      </c>
      <c r="BA727" t="str">
        <f t="shared" si="126"/>
        <v>NO</v>
      </c>
      <c r="BB727" t="str">
        <f t="shared" si="127"/>
        <v>NO</v>
      </c>
      <c r="BC727" t="str">
        <f t="shared" si="128"/>
        <v>NO</v>
      </c>
      <c r="BD727" t="str">
        <f t="shared" si="129"/>
        <v>NO</v>
      </c>
      <c r="BE727" t="str">
        <f t="shared" si="130"/>
        <v>NO</v>
      </c>
      <c r="BF727" t="str">
        <f t="shared" si="131"/>
        <v>NO</v>
      </c>
      <c r="BG727" t="str">
        <f t="shared" si="132"/>
        <v>NO</v>
      </c>
      <c r="BH727" t="str">
        <f t="shared" si="122"/>
        <v>NO</v>
      </c>
    </row>
    <row r="728" spans="1:60">
      <c r="A728" s="564" t="s">
        <v>871</v>
      </c>
      <c r="B728" s="564" t="s">
        <v>3018</v>
      </c>
      <c r="C728" s="564" t="s">
        <v>775</v>
      </c>
      <c r="D728" s="564" t="s">
        <v>956</v>
      </c>
      <c r="E728" s="564" t="s">
        <v>1005</v>
      </c>
      <c r="F728" s="565">
        <v>3094400</v>
      </c>
      <c r="G728" s="31"/>
      <c r="H728" s="31"/>
      <c r="I728" s="30" t="str">
        <f>IF(SUM('Sales by Agent'!G728:I728)&gt;0,"YES","NO")</f>
        <v>NO</v>
      </c>
      <c r="J728" s="30" t="str">
        <f>IF(SUM('Sales by Agent'!H728:J728)&gt;0,"YES","NO")</f>
        <v>NO</v>
      </c>
      <c r="K728" s="30" t="str">
        <f>IF(SUM('Sales by Agent'!I728:K728)&gt;0,"YES","NO")</f>
        <v>NO</v>
      </c>
      <c r="L728" s="30" t="str">
        <f>IF(SUM('Sales by Agent'!J728:L728)&gt;0,"YES","NO")</f>
        <v>NO</v>
      </c>
      <c r="M728" s="30" t="str">
        <f>IF(SUM('Sales by Agent'!K728:M728)&gt;0,"YES","NO")</f>
        <v>NO</v>
      </c>
      <c r="N728" s="30" t="str">
        <f>IF(SUM('Sales by Agent'!L728:N728)&gt;0,"YES","NO")</f>
        <v>NO</v>
      </c>
      <c r="O728" s="30" t="str">
        <f>IF(SUM('Sales by Agent'!M728:O728)&gt;0,"YES","NO")</f>
        <v>NO</v>
      </c>
      <c r="P728" s="30" t="str">
        <f>IF(SUM('Sales by Agent'!N728:P728)&gt;0,"YES","NO")</f>
        <v>NO</v>
      </c>
      <c r="Q728" s="30" t="str">
        <f>IF(SUM('Sales by Agent'!O728:Q728)&gt;0,"YES","NO")</f>
        <v>NO</v>
      </c>
      <c r="R728" s="30" t="str">
        <f>IF(SUM('Sales by Agent'!P728:R728)&gt;0,"YES","NO")</f>
        <v>NO</v>
      </c>
      <c r="S728" s="30" t="str">
        <f>IF(SUM('Sales by Agent'!Q728:S728)&gt;0,"YES","NO")</f>
        <v>NO</v>
      </c>
      <c r="T728" s="30" t="str">
        <f>IF(SUM('Sales by Agent'!R728:T728)&gt;0,"YES","NO")</f>
        <v>NO</v>
      </c>
      <c r="U728" s="30" t="str">
        <f>IF(SUM('Sales by Agent'!S728:U728)&gt;0,"YES","NO")</f>
        <v>NO</v>
      </c>
      <c r="V728" s="30" t="str">
        <f>IF(SUM('Sales by Agent'!T728:V728)&gt;0,"YES","NO")</f>
        <v>NO</v>
      </c>
      <c r="W728" s="30" t="str">
        <f>IF(SUM('Sales by Agent'!U728:W728)&gt;0,"YES","NO")</f>
        <v>NO</v>
      </c>
      <c r="X728" s="30" t="str">
        <f>IF(SUM('Sales by Agent'!V728:X728)&gt;0,"YES","NO")</f>
        <v>NO</v>
      </c>
      <c r="Y728" s="30" t="str">
        <f>IF(SUM('Sales by Agent'!W728:Y728)&gt;0,"YES","NO")</f>
        <v>NO</v>
      </c>
      <c r="Z728" s="30" t="str">
        <f>IF(SUM('Sales by Agent'!X728:Z728)&gt;0,"YES","NO")</f>
        <v>NO</v>
      </c>
      <c r="AA728" s="30" t="str">
        <f>IF(SUM('Sales by Agent'!Y728:AA728)&gt;0,"YES","NO")</f>
        <v>NO</v>
      </c>
      <c r="AB728" s="30" t="str">
        <f>IF(SUM('Sales by Agent'!Z728:AB728)&gt;0,"YES","NO")</f>
        <v>NO</v>
      </c>
      <c r="AC728" s="30" t="str">
        <f>IF(SUM('Sales by Agent'!AA728:AC728)&gt;0,"YES","NO")</f>
        <v>NO</v>
      </c>
      <c r="AD728" s="30" t="str">
        <f>IF(SUM('Sales by Agent'!AB728:AD728)&gt;0,"YES","NO")</f>
        <v>NO</v>
      </c>
      <c r="AE728" s="30" t="str">
        <f>IF(SUM('Sales by Agent'!AC728:AE728)&gt;0,"YES","NO")</f>
        <v>NO</v>
      </c>
      <c r="AF728" s="30" t="str">
        <f>IF(SUM('Sales by Agent'!AD728:AF728)&gt;0,"YES","NO")</f>
        <v>YES</v>
      </c>
      <c r="AG728" s="30" t="str">
        <f>IF(SUM('Sales by Agent'!AE728:AG728)&gt;0,"YES","NO")</f>
        <v>YES</v>
      </c>
      <c r="AH728" s="30" t="str">
        <f>IF(SUM('Sales by Agent'!AF728:AH728)&gt;0,"YES","NO")</f>
        <v>YES</v>
      </c>
      <c r="AI728" s="30" t="str">
        <f>IF(SUM('Sales by Agent'!AG728:AI728)&gt;0,"YES","NO")</f>
        <v>YES</v>
      </c>
      <c r="AJ728" s="30" t="str">
        <f>IF(SUM('Sales by Agent'!AH728:AJ728)&gt;0,"YES","NO")</f>
        <v>YES</v>
      </c>
      <c r="AK728" s="30" t="str">
        <f>IF(SUM('Sales by Agent'!AI728:AK728)&gt;0,"YES","NO")</f>
        <v>NO</v>
      </c>
      <c r="AL728" s="30" t="str">
        <f>IF(SUM('Sales by Agent'!AJ728:AL728)&gt;0,"YES","NO")</f>
        <v>YES</v>
      </c>
      <c r="AM728" s="30" t="str">
        <f>IF(SUM('Sales by Agent'!AK728:AM728)&gt;0,"YES","NO")</f>
        <v>YES</v>
      </c>
      <c r="AN728" s="30" t="str">
        <f>IF(SUM('Sales by Agent'!AL728:AN728)&gt;0,"YES","NO")</f>
        <v>YES</v>
      </c>
      <c r="AO728" s="30" t="str">
        <f>IF(SUM('Sales by Agent'!AM728:AO728)&gt;0,"YES","NO")</f>
        <v>YES</v>
      </c>
      <c r="AP728" s="30" t="str">
        <f>IF(SUM('Sales by Agent'!AN728:AP728)&gt;0,"YES","NO")</f>
        <v>YES</v>
      </c>
      <c r="AQ728" s="30" t="str">
        <f>IF(SUM('Sales by Agent'!AO728:AQ728)&gt;0,"YES","NO")</f>
        <v>YES</v>
      </c>
      <c r="AR728" s="30" t="str">
        <f>IF(SUM('Sales by Agent'!AP728:AR728)&gt;0,"YES","NO")</f>
        <v>NO</v>
      </c>
      <c r="AS728" s="30" t="str">
        <f>IF(SUM('Sales by Agent'!AQ728:AS728)&gt;0,"YES","NO")</f>
        <v>NO</v>
      </c>
      <c r="AT728" s="30" t="str">
        <f>IF(SUM('Sales by Agent'!AR728:AT728)&gt;0,"YES","NO")</f>
        <v>YES</v>
      </c>
      <c r="AU728" s="30" t="str">
        <f>IF(SUM('Sales by Agent'!AS728:AU728)&gt;0,"YES","NO")</f>
        <v>YES</v>
      </c>
      <c r="AV728" s="30" t="str">
        <f>IF(SUM('Sales by Agent'!AT728:AV728)&gt;0,"YES","NO")</f>
        <v>YES</v>
      </c>
      <c r="AW728" s="87"/>
      <c r="AX728" t="str">
        <f t="shared" si="123"/>
        <v>NO</v>
      </c>
      <c r="AY728" t="str">
        <f t="shared" si="124"/>
        <v>NO</v>
      </c>
      <c r="AZ728" t="str">
        <f t="shared" si="125"/>
        <v>NO</v>
      </c>
      <c r="BA728" t="str">
        <f t="shared" si="126"/>
        <v>NO</v>
      </c>
      <c r="BB728" t="str">
        <f t="shared" si="127"/>
        <v>NO</v>
      </c>
      <c r="BC728" t="str">
        <f t="shared" si="128"/>
        <v>NO</v>
      </c>
      <c r="BD728" t="str">
        <f t="shared" si="129"/>
        <v>NEW INACTIVE</v>
      </c>
      <c r="BE728" t="str">
        <f t="shared" si="130"/>
        <v>NO</v>
      </c>
      <c r="BF728" t="str">
        <f t="shared" si="131"/>
        <v>NO</v>
      </c>
      <c r="BG728" t="str">
        <f t="shared" si="132"/>
        <v>NO</v>
      </c>
      <c r="BH728" t="str">
        <f t="shared" si="122"/>
        <v>NO</v>
      </c>
    </row>
    <row r="729" spans="1:60">
      <c r="A729" s="564" t="s">
        <v>835</v>
      </c>
      <c r="B729" s="564" t="s">
        <v>3019</v>
      </c>
      <c r="C729" s="564" t="s">
        <v>775</v>
      </c>
      <c r="D729" s="564" t="s">
        <v>956</v>
      </c>
      <c r="E729" s="564" t="s">
        <v>1005</v>
      </c>
      <c r="F729" s="565">
        <v>656350</v>
      </c>
      <c r="G729" s="31"/>
      <c r="H729" s="31"/>
      <c r="I729" s="30" t="str">
        <f>IF(SUM('Sales by Agent'!G729:I729)&gt;0,"YES","NO")</f>
        <v>NO</v>
      </c>
      <c r="J729" s="30" t="str">
        <f>IF(SUM('Sales by Agent'!H729:J729)&gt;0,"YES","NO")</f>
        <v>NO</v>
      </c>
      <c r="K729" s="30" t="str">
        <f>IF(SUM('Sales by Agent'!I729:K729)&gt;0,"YES","NO")</f>
        <v>NO</v>
      </c>
      <c r="L729" s="30" t="str">
        <f>IF(SUM('Sales by Agent'!J729:L729)&gt;0,"YES","NO")</f>
        <v>NO</v>
      </c>
      <c r="M729" s="30" t="str">
        <f>IF(SUM('Sales by Agent'!K729:M729)&gt;0,"YES","NO")</f>
        <v>NO</v>
      </c>
      <c r="N729" s="30" t="str">
        <f>IF(SUM('Sales by Agent'!L729:N729)&gt;0,"YES","NO")</f>
        <v>NO</v>
      </c>
      <c r="O729" s="30" t="str">
        <f>IF(SUM('Sales by Agent'!M729:O729)&gt;0,"YES","NO")</f>
        <v>NO</v>
      </c>
      <c r="P729" s="30" t="str">
        <f>IF(SUM('Sales by Agent'!N729:P729)&gt;0,"YES","NO")</f>
        <v>NO</v>
      </c>
      <c r="Q729" s="30" t="str">
        <f>IF(SUM('Sales by Agent'!O729:Q729)&gt;0,"YES","NO")</f>
        <v>NO</v>
      </c>
      <c r="R729" s="30" t="str">
        <f>IF(SUM('Sales by Agent'!P729:R729)&gt;0,"YES","NO")</f>
        <v>NO</v>
      </c>
      <c r="S729" s="30" t="str">
        <f>IF(SUM('Sales by Agent'!Q729:S729)&gt;0,"YES","NO")</f>
        <v>NO</v>
      </c>
      <c r="T729" s="30" t="str">
        <f>IF(SUM('Sales by Agent'!R729:T729)&gt;0,"YES","NO")</f>
        <v>NO</v>
      </c>
      <c r="U729" s="30" t="str">
        <f>IF(SUM('Sales by Agent'!S729:U729)&gt;0,"YES","NO")</f>
        <v>NO</v>
      </c>
      <c r="V729" s="30" t="str">
        <f>IF(SUM('Sales by Agent'!T729:V729)&gt;0,"YES","NO")</f>
        <v>NO</v>
      </c>
      <c r="W729" s="30" t="str">
        <f>IF(SUM('Sales by Agent'!U729:W729)&gt;0,"YES","NO")</f>
        <v>NO</v>
      </c>
      <c r="X729" s="30" t="str">
        <f>IF(SUM('Sales by Agent'!V729:X729)&gt;0,"YES","NO")</f>
        <v>NO</v>
      </c>
      <c r="Y729" s="30" t="str">
        <f>IF(SUM('Sales by Agent'!W729:Y729)&gt;0,"YES","NO")</f>
        <v>NO</v>
      </c>
      <c r="Z729" s="30" t="str">
        <f>IF(SUM('Sales by Agent'!X729:Z729)&gt;0,"YES","NO")</f>
        <v>NO</v>
      </c>
      <c r="AA729" s="30" t="str">
        <f>IF(SUM('Sales by Agent'!Y729:AA729)&gt;0,"YES","NO")</f>
        <v>NO</v>
      </c>
      <c r="AB729" s="30" t="str">
        <f>IF(SUM('Sales by Agent'!Z729:AB729)&gt;0,"YES","NO")</f>
        <v>NO</v>
      </c>
      <c r="AC729" s="30" t="str">
        <f>IF(SUM('Sales by Agent'!AA729:AC729)&gt;0,"YES","NO")</f>
        <v>NO</v>
      </c>
      <c r="AD729" s="30" t="str">
        <f>IF(SUM('Sales by Agent'!AB729:AD729)&gt;0,"YES","NO")</f>
        <v>NO</v>
      </c>
      <c r="AE729" s="30" t="str">
        <f>IF(SUM('Sales by Agent'!AC729:AE729)&gt;0,"YES","NO")</f>
        <v>NO</v>
      </c>
      <c r="AF729" s="30" t="str">
        <f>IF(SUM('Sales by Agent'!AD729:AF729)&gt;0,"YES","NO")</f>
        <v>YES</v>
      </c>
      <c r="AG729" s="30" t="str">
        <f>IF(SUM('Sales by Agent'!AE729:AG729)&gt;0,"YES","NO")</f>
        <v>YES</v>
      </c>
      <c r="AH729" s="30" t="str">
        <f>IF(SUM('Sales by Agent'!AF729:AH729)&gt;0,"YES","NO")</f>
        <v>YES</v>
      </c>
      <c r="AI729" s="30" t="str">
        <f>IF(SUM('Sales by Agent'!AG729:AI729)&gt;0,"YES","NO")</f>
        <v>YES</v>
      </c>
      <c r="AJ729" s="30" t="str">
        <f>IF(SUM('Sales by Agent'!AH729:AJ729)&gt;0,"YES","NO")</f>
        <v>YES</v>
      </c>
      <c r="AK729" s="30" t="str">
        <f>IF(SUM('Sales by Agent'!AI729:AK729)&gt;0,"YES","NO")</f>
        <v>YES</v>
      </c>
      <c r="AL729" s="30" t="str">
        <f>IF(SUM('Sales by Agent'!AJ729:AL729)&gt;0,"YES","NO")</f>
        <v>YES</v>
      </c>
      <c r="AM729" s="30" t="str">
        <f>IF(SUM('Sales by Agent'!AK729:AM729)&gt;0,"YES","NO")</f>
        <v>NO</v>
      </c>
      <c r="AN729" s="30" t="str">
        <f>IF(SUM('Sales by Agent'!AL729:AN729)&gt;0,"YES","NO")</f>
        <v>NO</v>
      </c>
      <c r="AO729" s="30" t="str">
        <f>IF(SUM('Sales by Agent'!AM729:AO729)&gt;0,"YES","NO")</f>
        <v>NO</v>
      </c>
      <c r="AP729" s="30" t="str">
        <f>IF(SUM('Sales by Agent'!AN729:AP729)&gt;0,"YES","NO")</f>
        <v>NO</v>
      </c>
      <c r="AQ729" s="30" t="str">
        <f>IF(SUM('Sales by Agent'!AO729:AQ729)&gt;0,"YES","NO")</f>
        <v>YES</v>
      </c>
      <c r="AR729" s="30" t="str">
        <f>IF(SUM('Sales by Agent'!AP729:AR729)&gt;0,"YES","NO")</f>
        <v>YES</v>
      </c>
      <c r="AS729" s="30" t="str">
        <f>IF(SUM('Sales by Agent'!AQ729:AS729)&gt;0,"YES","NO")</f>
        <v>YES</v>
      </c>
      <c r="AT729" s="30" t="str">
        <f>IF(SUM('Sales by Agent'!AR729:AT729)&gt;0,"YES","NO")</f>
        <v>YES</v>
      </c>
      <c r="AU729" s="30" t="str">
        <f>IF(SUM('Sales by Agent'!AS729:AU729)&gt;0,"YES","NO")</f>
        <v>YES</v>
      </c>
      <c r="AV729" s="30" t="str">
        <f>IF(SUM('Sales by Agent'!AT729:AV729)&gt;0,"YES","NO")</f>
        <v>YES</v>
      </c>
      <c r="AW729" s="87"/>
      <c r="AX729" t="str">
        <f t="shared" si="123"/>
        <v>NO</v>
      </c>
      <c r="AY729" t="str">
        <f t="shared" si="124"/>
        <v>NO</v>
      </c>
      <c r="AZ729" t="str">
        <f t="shared" si="125"/>
        <v>NO</v>
      </c>
      <c r="BA729" t="str">
        <f t="shared" si="126"/>
        <v>NO</v>
      </c>
      <c r="BB729" t="str">
        <f t="shared" si="127"/>
        <v>NO</v>
      </c>
      <c r="BC729" t="str">
        <f t="shared" si="128"/>
        <v>NO</v>
      </c>
      <c r="BD729" t="str">
        <f t="shared" si="129"/>
        <v>NO</v>
      </c>
      <c r="BE729" t="str">
        <f t="shared" si="130"/>
        <v>NO</v>
      </c>
      <c r="BF729" t="str">
        <f t="shared" si="131"/>
        <v>NEW INACTIVE</v>
      </c>
      <c r="BG729" t="str">
        <f t="shared" si="132"/>
        <v>NO</v>
      </c>
      <c r="BH729" t="str">
        <f t="shared" si="122"/>
        <v>NO</v>
      </c>
    </row>
    <row r="730" spans="1:60">
      <c r="A730" s="564" t="s">
        <v>801</v>
      </c>
      <c r="B730" s="564" t="s">
        <v>3020</v>
      </c>
      <c r="C730" s="564" t="s">
        <v>775</v>
      </c>
      <c r="D730" s="564" t="s">
        <v>956</v>
      </c>
      <c r="E730" s="564" t="s">
        <v>1005</v>
      </c>
      <c r="F730" s="565">
        <v>6433500</v>
      </c>
      <c r="G730" s="87"/>
      <c r="H730" s="87"/>
      <c r="I730" s="30" t="str">
        <f>IF(SUM('Sales by Agent'!G730:I730)&gt;0,"YES","NO")</f>
        <v>NO</v>
      </c>
      <c r="J730" s="30" t="str">
        <f>IF(SUM('Sales by Agent'!H730:J730)&gt;0,"YES","NO")</f>
        <v>NO</v>
      </c>
      <c r="K730" s="30" t="str">
        <f>IF(SUM('Sales by Agent'!I730:K730)&gt;0,"YES","NO")</f>
        <v>NO</v>
      </c>
      <c r="L730" s="30" t="str">
        <f>IF(SUM('Sales by Agent'!J730:L730)&gt;0,"YES","NO")</f>
        <v>NO</v>
      </c>
      <c r="M730" s="30" t="str">
        <f>IF(SUM('Sales by Agent'!K730:M730)&gt;0,"YES","NO")</f>
        <v>NO</v>
      </c>
      <c r="N730" s="30" t="str">
        <f>IF(SUM('Sales by Agent'!L730:N730)&gt;0,"YES","NO")</f>
        <v>NO</v>
      </c>
      <c r="O730" s="30" t="str">
        <f>IF(SUM('Sales by Agent'!M730:O730)&gt;0,"YES","NO")</f>
        <v>NO</v>
      </c>
      <c r="P730" s="30" t="str">
        <f>IF(SUM('Sales by Agent'!N730:P730)&gt;0,"YES","NO")</f>
        <v>NO</v>
      </c>
      <c r="Q730" s="30" t="str">
        <f>IF(SUM('Sales by Agent'!O730:Q730)&gt;0,"YES","NO")</f>
        <v>NO</v>
      </c>
      <c r="R730" s="30" t="str">
        <f>IF(SUM('Sales by Agent'!P730:R730)&gt;0,"YES","NO")</f>
        <v>NO</v>
      </c>
      <c r="S730" s="30" t="str">
        <f>IF(SUM('Sales by Agent'!Q730:S730)&gt;0,"YES","NO")</f>
        <v>NO</v>
      </c>
      <c r="T730" s="30" t="str">
        <f>IF(SUM('Sales by Agent'!R730:T730)&gt;0,"YES","NO")</f>
        <v>NO</v>
      </c>
      <c r="U730" s="30" t="str">
        <f>IF(SUM('Sales by Agent'!S730:U730)&gt;0,"YES","NO")</f>
        <v>NO</v>
      </c>
      <c r="V730" s="30" t="str">
        <f>IF(SUM('Sales by Agent'!T730:V730)&gt;0,"YES","NO")</f>
        <v>NO</v>
      </c>
      <c r="W730" s="30" t="str">
        <f>IF(SUM('Sales by Agent'!U730:W730)&gt;0,"YES","NO")</f>
        <v>NO</v>
      </c>
      <c r="X730" s="30" t="str">
        <f>IF(SUM('Sales by Agent'!V730:X730)&gt;0,"YES","NO")</f>
        <v>NO</v>
      </c>
      <c r="Y730" s="30" t="str">
        <f>IF(SUM('Sales by Agent'!W730:Y730)&gt;0,"YES","NO")</f>
        <v>NO</v>
      </c>
      <c r="Z730" s="30" t="str">
        <f>IF(SUM('Sales by Agent'!X730:Z730)&gt;0,"YES","NO")</f>
        <v>NO</v>
      </c>
      <c r="AA730" s="30" t="str">
        <f>IF(SUM('Sales by Agent'!Y730:AA730)&gt;0,"YES","NO")</f>
        <v>NO</v>
      </c>
      <c r="AB730" s="30" t="str">
        <f>IF(SUM('Sales by Agent'!Z730:AB730)&gt;0,"YES","NO")</f>
        <v>NO</v>
      </c>
      <c r="AC730" s="30" t="str">
        <f>IF(SUM('Sales by Agent'!AA730:AC730)&gt;0,"YES","NO")</f>
        <v>NO</v>
      </c>
      <c r="AD730" s="30" t="str">
        <f>IF(SUM('Sales by Agent'!AB730:AD730)&gt;0,"YES","NO")</f>
        <v>NO</v>
      </c>
      <c r="AE730" s="30" t="str">
        <f>IF(SUM('Sales by Agent'!AC730:AE730)&gt;0,"YES","NO")</f>
        <v>NO</v>
      </c>
      <c r="AF730" s="30" t="str">
        <f>IF(SUM('Sales by Agent'!AD730:AF730)&gt;0,"YES","NO")</f>
        <v>YES</v>
      </c>
      <c r="AG730" s="30" t="str">
        <f>IF(SUM('Sales by Agent'!AE730:AG730)&gt;0,"YES","NO")</f>
        <v>YES</v>
      </c>
      <c r="AH730" s="30" t="str">
        <f>IF(SUM('Sales by Agent'!AF730:AH730)&gt;0,"YES","NO")</f>
        <v>YES</v>
      </c>
      <c r="AI730" s="30" t="str">
        <f>IF(SUM('Sales by Agent'!AG730:AI730)&gt;0,"YES","NO")</f>
        <v>YES</v>
      </c>
      <c r="AJ730" s="30" t="str">
        <f>IF(SUM('Sales by Agent'!AH730:AJ730)&gt;0,"YES","NO")</f>
        <v>YES</v>
      </c>
      <c r="AK730" s="30" t="str">
        <f>IF(SUM('Sales by Agent'!AI730:AK730)&gt;0,"YES","NO")</f>
        <v>YES</v>
      </c>
      <c r="AL730" s="30" t="str">
        <f>IF(SUM('Sales by Agent'!AJ730:AL730)&gt;0,"YES","NO")</f>
        <v>YES</v>
      </c>
      <c r="AM730" s="30" t="str">
        <f>IF(SUM('Sales by Agent'!AK730:AM730)&gt;0,"YES","NO")</f>
        <v>YES</v>
      </c>
      <c r="AN730" s="30" t="str">
        <f>IF(SUM('Sales by Agent'!AL730:AN730)&gt;0,"YES","NO")</f>
        <v>YES</v>
      </c>
      <c r="AO730" s="30" t="str">
        <f>IF(SUM('Sales by Agent'!AM730:AO730)&gt;0,"YES","NO")</f>
        <v>YES</v>
      </c>
      <c r="AP730" s="30" t="str">
        <f>IF(SUM('Sales by Agent'!AN730:AP730)&gt;0,"YES","NO")</f>
        <v>NO</v>
      </c>
      <c r="AQ730" s="30" t="str">
        <f>IF(SUM('Sales by Agent'!AO730:AQ730)&gt;0,"YES","NO")</f>
        <v>NO</v>
      </c>
      <c r="AR730" s="30" t="str">
        <f>IF(SUM('Sales by Agent'!AP730:AR730)&gt;0,"YES","NO")</f>
        <v>NO</v>
      </c>
      <c r="AS730" s="30" t="str">
        <f>IF(SUM('Sales by Agent'!AQ730:AS730)&gt;0,"YES","NO")</f>
        <v>YES</v>
      </c>
      <c r="AT730" s="30" t="str">
        <f>IF(SUM('Sales by Agent'!AR730:AT730)&gt;0,"YES","NO")</f>
        <v>YES</v>
      </c>
      <c r="AU730" s="30" t="str">
        <f>IF(SUM('Sales by Agent'!AS730:AU730)&gt;0,"YES","NO")</f>
        <v>YES</v>
      </c>
      <c r="AV730" s="30" t="str">
        <f>IF(SUM('Sales by Agent'!AT730:AV730)&gt;0,"YES","NO")</f>
        <v>YES</v>
      </c>
      <c r="AW730" s="87"/>
      <c r="AX730" t="str">
        <f t="shared" si="123"/>
        <v>NO</v>
      </c>
      <c r="AY730" t="str">
        <f t="shared" si="124"/>
        <v>NO</v>
      </c>
      <c r="AZ730" t="str">
        <f t="shared" si="125"/>
        <v>NO</v>
      </c>
      <c r="BA730" t="str">
        <f t="shared" si="126"/>
        <v>NO</v>
      </c>
      <c r="BB730" t="str">
        <f t="shared" si="127"/>
        <v>NO</v>
      </c>
      <c r="BC730" t="str">
        <f t="shared" si="128"/>
        <v>NO</v>
      </c>
      <c r="BD730" t="str">
        <f t="shared" si="129"/>
        <v>NO</v>
      </c>
      <c r="BE730" t="str">
        <f t="shared" si="130"/>
        <v>NO</v>
      </c>
      <c r="BF730" t="str">
        <f t="shared" si="131"/>
        <v>NO</v>
      </c>
      <c r="BG730" t="str">
        <f t="shared" si="132"/>
        <v>NO</v>
      </c>
      <c r="BH730" t="str">
        <f t="shared" si="122"/>
        <v>NO</v>
      </c>
    </row>
    <row r="731" spans="1:60">
      <c r="A731" s="564" t="s">
        <v>1815</v>
      </c>
      <c r="B731" s="564" t="s">
        <v>2800</v>
      </c>
      <c r="C731" s="564" t="s">
        <v>775</v>
      </c>
      <c r="D731" s="564" t="s">
        <v>956</v>
      </c>
      <c r="E731" s="564" t="s">
        <v>1005</v>
      </c>
      <c r="F731" s="565">
        <v>487958</v>
      </c>
      <c r="G731" s="31"/>
      <c r="H731" s="31"/>
      <c r="I731" s="30" t="str">
        <f>IF(SUM('Sales by Agent'!G731:I731)&gt;0,"YES","NO")</f>
        <v>NO</v>
      </c>
      <c r="J731" s="30" t="str">
        <f>IF(SUM('Sales by Agent'!H731:J731)&gt;0,"YES","NO")</f>
        <v>NO</v>
      </c>
      <c r="K731" s="30" t="str">
        <f>IF(SUM('Sales by Agent'!I731:K731)&gt;0,"YES","NO")</f>
        <v>NO</v>
      </c>
      <c r="L731" s="30" t="str">
        <f>IF(SUM('Sales by Agent'!J731:L731)&gt;0,"YES","NO")</f>
        <v>NO</v>
      </c>
      <c r="M731" s="30" t="str">
        <f>IF(SUM('Sales by Agent'!K731:M731)&gt;0,"YES","NO")</f>
        <v>NO</v>
      </c>
      <c r="N731" s="30" t="str">
        <f>IF(SUM('Sales by Agent'!L731:N731)&gt;0,"YES","NO")</f>
        <v>NO</v>
      </c>
      <c r="O731" s="30" t="str">
        <f>IF(SUM('Sales by Agent'!M731:O731)&gt;0,"YES","NO")</f>
        <v>NO</v>
      </c>
      <c r="P731" s="30" t="str">
        <f>IF(SUM('Sales by Agent'!N731:P731)&gt;0,"YES","NO")</f>
        <v>NO</v>
      </c>
      <c r="Q731" s="30" t="str">
        <f>IF(SUM('Sales by Agent'!O731:Q731)&gt;0,"YES","NO")</f>
        <v>NO</v>
      </c>
      <c r="R731" s="30" t="str">
        <f>IF(SUM('Sales by Agent'!P731:R731)&gt;0,"YES","NO")</f>
        <v>NO</v>
      </c>
      <c r="S731" s="30" t="str">
        <f>IF(SUM('Sales by Agent'!Q731:S731)&gt;0,"YES","NO")</f>
        <v>NO</v>
      </c>
      <c r="T731" s="30" t="str">
        <f>IF(SUM('Sales by Agent'!R731:T731)&gt;0,"YES","NO")</f>
        <v>NO</v>
      </c>
      <c r="U731" s="30" t="str">
        <f>IF(SUM('Sales by Agent'!S731:U731)&gt;0,"YES","NO")</f>
        <v>NO</v>
      </c>
      <c r="V731" s="30" t="str">
        <f>IF(SUM('Sales by Agent'!T731:V731)&gt;0,"YES","NO")</f>
        <v>NO</v>
      </c>
      <c r="W731" s="30" t="str">
        <f>IF(SUM('Sales by Agent'!U731:W731)&gt;0,"YES","NO")</f>
        <v>NO</v>
      </c>
      <c r="X731" s="30" t="str">
        <f>IF(SUM('Sales by Agent'!V731:X731)&gt;0,"YES","NO")</f>
        <v>NO</v>
      </c>
      <c r="Y731" s="30" t="str">
        <f>IF(SUM('Sales by Agent'!W731:Y731)&gt;0,"YES","NO")</f>
        <v>NO</v>
      </c>
      <c r="Z731" s="30" t="str">
        <f>IF(SUM('Sales by Agent'!X731:Z731)&gt;0,"YES","NO")</f>
        <v>NO</v>
      </c>
      <c r="AA731" s="30" t="str">
        <f>IF(SUM('Sales by Agent'!Y731:AA731)&gt;0,"YES","NO")</f>
        <v>NO</v>
      </c>
      <c r="AB731" s="30" t="str">
        <f>IF(SUM('Sales by Agent'!Z731:AB731)&gt;0,"YES","NO")</f>
        <v>NO</v>
      </c>
      <c r="AC731" s="30" t="str">
        <f>IF(SUM('Sales by Agent'!AA731:AC731)&gt;0,"YES","NO")</f>
        <v>NO</v>
      </c>
      <c r="AD731" s="30" t="str">
        <f>IF(SUM('Sales by Agent'!AB731:AD731)&gt;0,"YES","NO")</f>
        <v>NO</v>
      </c>
      <c r="AE731" s="30" t="str">
        <f>IF(SUM('Sales by Agent'!AC731:AE731)&gt;0,"YES","NO")</f>
        <v>NO</v>
      </c>
      <c r="AF731" s="30" t="str">
        <f>IF(SUM('Sales by Agent'!AD731:AF731)&gt;0,"YES","NO")</f>
        <v>NO</v>
      </c>
      <c r="AG731" s="30" t="str">
        <f>IF(SUM('Sales by Agent'!AE731:AG731)&gt;0,"YES","NO")</f>
        <v>NO</v>
      </c>
      <c r="AH731" s="30" t="str">
        <f>IF(SUM('Sales by Agent'!AF731:AH731)&gt;0,"YES","NO")</f>
        <v>NO</v>
      </c>
      <c r="AI731" s="30" t="str">
        <f>IF(SUM('Sales by Agent'!AG731:AI731)&gt;0,"YES","NO")</f>
        <v>NO</v>
      </c>
      <c r="AJ731" s="30" t="str">
        <f>IF(SUM('Sales by Agent'!AH731:AJ731)&gt;0,"YES","NO")</f>
        <v>NO</v>
      </c>
      <c r="AK731" s="30" t="str">
        <f>IF(SUM('Sales by Agent'!AI731:AK731)&gt;0,"YES","NO")</f>
        <v>NO</v>
      </c>
      <c r="AL731" s="30" t="str">
        <f>IF(SUM('Sales by Agent'!AJ731:AL731)&gt;0,"YES","NO")</f>
        <v>NO</v>
      </c>
      <c r="AM731" s="30" t="str">
        <f>IF(SUM('Sales by Agent'!AK731:AM731)&gt;0,"YES","NO")</f>
        <v>NO</v>
      </c>
      <c r="AN731" s="30" t="str">
        <f>IF(SUM('Sales by Agent'!AL731:AN731)&gt;0,"YES","NO")</f>
        <v>NO</v>
      </c>
      <c r="AO731" s="30" t="str">
        <f>IF(SUM('Sales by Agent'!AM731:AO731)&gt;0,"YES","NO")</f>
        <v>NO</v>
      </c>
      <c r="AP731" s="30" t="str">
        <f>IF(SUM('Sales by Agent'!AN731:AP731)&gt;0,"YES","NO")</f>
        <v>NO</v>
      </c>
      <c r="AQ731" s="30" t="str">
        <f>IF(SUM('Sales by Agent'!AO731:AQ731)&gt;0,"YES","NO")</f>
        <v>NO</v>
      </c>
      <c r="AR731" s="30" t="str">
        <f>IF(SUM('Sales by Agent'!AP731:AR731)&gt;0,"YES","NO")</f>
        <v>YES</v>
      </c>
      <c r="AS731" s="30" t="str">
        <f>IF(SUM('Sales by Agent'!AQ731:AS731)&gt;0,"YES","NO")</f>
        <v>YES</v>
      </c>
      <c r="AT731" s="30" t="str">
        <f>IF(SUM('Sales by Agent'!AR731:AT731)&gt;0,"YES","NO")</f>
        <v>YES</v>
      </c>
      <c r="AU731" s="30" t="str">
        <f>IF(SUM('Sales by Agent'!AS731:AU731)&gt;0,"YES","NO")</f>
        <v>YES</v>
      </c>
      <c r="AV731" s="30" t="str">
        <f>IF(SUM('Sales by Agent'!AT731:AV731)&gt;0,"YES","NO")</f>
        <v>YES</v>
      </c>
      <c r="AW731" s="87"/>
      <c r="AX731" t="str">
        <f t="shared" si="123"/>
        <v>NO</v>
      </c>
      <c r="AY731" t="str">
        <f t="shared" si="124"/>
        <v>NO</v>
      </c>
      <c r="AZ731" t="str">
        <f t="shared" si="125"/>
        <v>NO</v>
      </c>
      <c r="BA731" t="str">
        <f t="shared" si="126"/>
        <v>NO</v>
      </c>
      <c r="BB731" t="str">
        <f t="shared" si="127"/>
        <v>NO</v>
      </c>
      <c r="BC731" t="str">
        <f t="shared" si="128"/>
        <v>NO</v>
      </c>
      <c r="BD731" t="str">
        <f t="shared" si="129"/>
        <v>NO</v>
      </c>
      <c r="BE731" t="str">
        <f t="shared" si="130"/>
        <v>NO</v>
      </c>
      <c r="BF731" t="str">
        <f t="shared" si="131"/>
        <v>NO</v>
      </c>
      <c r="BG731" t="str">
        <f t="shared" si="132"/>
        <v>NO</v>
      </c>
      <c r="BH731" t="str">
        <f t="shared" si="122"/>
        <v>NO</v>
      </c>
    </row>
    <row r="732" spans="1:60">
      <c r="A732" s="564" t="s">
        <v>689</v>
      </c>
      <c r="B732" s="564" t="s">
        <v>689</v>
      </c>
      <c r="C732" s="564" t="s">
        <v>383</v>
      </c>
      <c r="D732" s="564" t="s">
        <v>954</v>
      </c>
      <c r="E732" s="564" t="s">
        <v>1005</v>
      </c>
      <c r="F732" s="565">
        <v>1200950</v>
      </c>
      <c r="G732" s="31"/>
      <c r="H732" s="87"/>
      <c r="I732" s="30" t="str">
        <f>IF(SUM('Sales by Agent'!G732:I732)&gt;0,"YES","NO")</f>
        <v>NO</v>
      </c>
      <c r="J732" s="30" t="str">
        <f>IF(SUM('Sales by Agent'!H732:J732)&gt;0,"YES","NO")</f>
        <v>NO</v>
      </c>
      <c r="K732" s="30" t="str">
        <f>IF(SUM('Sales by Agent'!I732:K732)&gt;0,"YES","NO")</f>
        <v>NO</v>
      </c>
      <c r="L732" s="30" t="str">
        <f>IF(SUM('Sales by Agent'!J732:L732)&gt;0,"YES","NO")</f>
        <v>NO</v>
      </c>
      <c r="M732" s="30" t="str">
        <f>IF(SUM('Sales by Agent'!K732:M732)&gt;0,"YES","NO")</f>
        <v>NO</v>
      </c>
      <c r="N732" s="30" t="str">
        <f>IF(SUM('Sales by Agent'!L732:N732)&gt;0,"YES","NO")</f>
        <v>NO</v>
      </c>
      <c r="O732" s="30" t="str">
        <f>IF(SUM('Sales by Agent'!M732:O732)&gt;0,"YES","NO")</f>
        <v>NO</v>
      </c>
      <c r="P732" s="30" t="str">
        <f>IF(SUM('Sales by Agent'!N732:P732)&gt;0,"YES","NO")</f>
        <v>NO</v>
      </c>
      <c r="Q732" s="30" t="str">
        <f>IF(SUM('Sales by Agent'!O732:Q732)&gt;0,"YES","NO")</f>
        <v>NO</v>
      </c>
      <c r="R732" s="30" t="str">
        <f>IF(SUM('Sales by Agent'!P732:R732)&gt;0,"YES","NO")</f>
        <v>NO</v>
      </c>
      <c r="S732" s="30" t="str">
        <f>IF(SUM('Sales by Agent'!Q732:S732)&gt;0,"YES","NO")</f>
        <v>NO</v>
      </c>
      <c r="T732" s="30" t="str">
        <f>IF(SUM('Sales by Agent'!R732:T732)&gt;0,"YES","NO")</f>
        <v>NO</v>
      </c>
      <c r="U732" s="30" t="str">
        <f>IF(SUM('Sales by Agent'!S732:U732)&gt;0,"YES","NO")</f>
        <v>NO</v>
      </c>
      <c r="V732" s="30" t="str">
        <f>IF(SUM('Sales by Agent'!T732:V732)&gt;0,"YES","NO")</f>
        <v>NO</v>
      </c>
      <c r="W732" s="30" t="str">
        <f>IF(SUM('Sales by Agent'!U732:W732)&gt;0,"YES","NO")</f>
        <v>NO</v>
      </c>
      <c r="X732" s="30" t="str">
        <f>IF(SUM('Sales by Agent'!V732:X732)&gt;0,"YES","NO")</f>
        <v>NO</v>
      </c>
      <c r="Y732" s="30" t="str">
        <f>IF(SUM('Sales by Agent'!W732:Y732)&gt;0,"YES","NO")</f>
        <v>NO</v>
      </c>
      <c r="Z732" s="30" t="str">
        <f>IF(SUM('Sales by Agent'!X732:Z732)&gt;0,"YES","NO")</f>
        <v>NO</v>
      </c>
      <c r="AA732" s="30" t="str">
        <f>IF(SUM('Sales by Agent'!Y732:AA732)&gt;0,"YES","NO")</f>
        <v>NO</v>
      </c>
      <c r="AB732" s="30" t="str">
        <f>IF(SUM('Sales by Agent'!Z732:AB732)&gt;0,"YES","NO")</f>
        <v>NO</v>
      </c>
      <c r="AC732" s="30" t="str">
        <f>IF(SUM('Sales by Agent'!AA732:AC732)&gt;0,"YES","NO")</f>
        <v>NO</v>
      </c>
      <c r="AD732" s="30" t="str">
        <f>IF(SUM('Sales by Agent'!AB732:AD732)&gt;0,"YES","NO")</f>
        <v>NO</v>
      </c>
      <c r="AE732" s="30" t="str">
        <f>IF(SUM('Sales by Agent'!AC732:AE732)&gt;0,"YES","NO")</f>
        <v>NO</v>
      </c>
      <c r="AF732" s="30" t="str">
        <f>IF(SUM('Sales by Agent'!AD732:AF732)&gt;0,"YES","NO")</f>
        <v>NO</v>
      </c>
      <c r="AG732" s="30" t="str">
        <f>IF(SUM('Sales by Agent'!AE732:AG732)&gt;0,"YES","NO")</f>
        <v>NO</v>
      </c>
      <c r="AH732" s="30" t="str">
        <f>IF(SUM('Sales by Agent'!AF732:AH732)&gt;0,"YES","NO")</f>
        <v>NO</v>
      </c>
      <c r="AI732" s="30" t="str">
        <f>IF(SUM('Sales by Agent'!AG732:AI732)&gt;0,"YES","NO")</f>
        <v>NO</v>
      </c>
      <c r="AJ732" s="30" t="str">
        <f>IF(SUM('Sales by Agent'!AH732:AJ732)&gt;0,"YES","NO")</f>
        <v>NO</v>
      </c>
      <c r="AK732" s="30" t="str">
        <f>IF(SUM('Sales by Agent'!AI732:AK732)&gt;0,"YES","NO")</f>
        <v>NO</v>
      </c>
      <c r="AL732" s="30" t="str">
        <f>IF(SUM('Sales by Agent'!AJ732:AL732)&gt;0,"YES","NO")</f>
        <v>NO</v>
      </c>
      <c r="AM732" s="30" t="str">
        <f>IF(SUM('Sales by Agent'!AK732:AM732)&gt;0,"YES","NO")</f>
        <v>NO</v>
      </c>
      <c r="AN732" s="30" t="str">
        <f>IF(SUM('Sales by Agent'!AL732:AN732)&gt;0,"YES","NO")</f>
        <v>NO</v>
      </c>
      <c r="AO732" s="30" t="str">
        <f>IF(SUM('Sales by Agent'!AM732:AO732)&gt;0,"YES","NO")</f>
        <v>NO</v>
      </c>
      <c r="AP732" s="30" t="str">
        <f>IF(SUM('Sales by Agent'!AN732:AP732)&gt;0,"YES","NO")</f>
        <v>YES</v>
      </c>
      <c r="AQ732" s="30" t="str">
        <f>IF(SUM('Sales by Agent'!AO732:AQ732)&gt;0,"YES","NO")</f>
        <v>YES</v>
      </c>
      <c r="AR732" s="30" t="str">
        <f>IF(SUM('Sales by Agent'!AP732:AR732)&gt;0,"YES","NO")</f>
        <v>YES</v>
      </c>
      <c r="AS732" s="30" t="str">
        <f>IF(SUM('Sales by Agent'!AQ732:AS732)&gt;0,"YES","NO")</f>
        <v>NO</v>
      </c>
      <c r="AT732" s="30" t="str">
        <f>IF(SUM('Sales by Agent'!AR732:AT732)&gt;0,"YES","NO")</f>
        <v>NO</v>
      </c>
      <c r="AU732" s="30" t="str">
        <f>IF(SUM('Sales by Agent'!AS732:AU732)&gt;0,"YES","NO")</f>
        <v>NO</v>
      </c>
      <c r="AV732" s="30" t="str">
        <f>IF(SUM('Sales by Agent'!AT732:AV732)&gt;0,"YES","NO")</f>
        <v>NO</v>
      </c>
      <c r="AW732" s="87"/>
      <c r="AX732" t="str">
        <f t="shared" si="123"/>
        <v>NO</v>
      </c>
      <c r="AY732" t="str">
        <f t="shared" si="124"/>
        <v>NO</v>
      </c>
      <c r="AZ732" t="str">
        <f t="shared" si="125"/>
        <v>NO</v>
      </c>
      <c r="BA732" t="str">
        <f t="shared" si="126"/>
        <v>NO</v>
      </c>
      <c r="BB732" t="str">
        <f t="shared" si="127"/>
        <v>NO</v>
      </c>
      <c r="BC732" t="str">
        <f t="shared" si="128"/>
        <v>NO</v>
      </c>
      <c r="BD732" t="str">
        <f t="shared" si="129"/>
        <v>NO</v>
      </c>
      <c r="BE732" t="str">
        <f t="shared" si="130"/>
        <v>NO</v>
      </c>
      <c r="BF732" t="str">
        <f t="shared" si="131"/>
        <v>NO</v>
      </c>
      <c r="BG732" t="str">
        <f t="shared" si="132"/>
        <v>NO</v>
      </c>
      <c r="BH732" t="str">
        <f t="shared" si="122"/>
        <v>NO</v>
      </c>
    </row>
    <row r="733" spans="1:60">
      <c r="A733" s="564" t="s">
        <v>256</v>
      </c>
      <c r="B733" s="564" t="s">
        <v>689</v>
      </c>
      <c r="C733" s="564" t="s">
        <v>383</v>
      </c>
      <c r="D733" s="564" t="s">
        <v>954</v>
      </c>
      <c r="E733" s="564" t="s">
        <v>1005</v>
      </c>
      <c r="F733" s="565">
        <v>1065620</v>
      </c>
      <c r="G733" s="88"/>
      <c r="H733" s="88"/>
      <c r="I733" s="30" t="str">
        <f>IF(SUM('Sales by Agent'!G733:I733)&gt;0,"YES","NO")</f>
        <v>NO</v>
      </c>
      <c r="J733" s="30" t="str">
        <f>IF(SUM('Sales by Agent'!H733:J733)&gt;0,"YES","NO")</f>
        <v>NO</v>
      </c>
      <c r="K733" s="30" t="str">
        <f>IF(SUM('Sales by Agent'!I733:K733)&gt;0,"YES","NO")</f>
        <v>NO</v>
      </c>
      <c r="L733" s="30" t="str">
        <f>IF(SUM('Sales by Agent'!J733:L733)&gt;0,"YES","NO")</f>
        <v>NO</v>
      </c>
      <c r="M733" s="30" t="str">
        <f>IF(SUM('Sales by Agent'!K733:M733)&gt;0,"YES","NO")</f>
        <v>NO</v>
      </c>
      <c r="N733" s="30" t="str">
        <f>IF(SUM('Sales by Agent'!L733:N733)&gt;0,"YES","NO")</f>
        <v>NO</v>
      </c>
      <c r="O733" s="30" t="str">
        <f>IF(SUM('Sales by Agent'!M733:O733)&gt;0,"YES","NO")</f>
        <v>NO</v>
      </c>
      <c r="P733" s="30" t="str">
        <f>IF(SUM('Sales by Agent'!N733:P733)&gt;0,"YES","NO")</f>
        <v>NO</v>
      </c>
      <c r="Q733" s="30" t="str">
        <f>IF(SUM('Sales by Agent'!O733:Q733)&gt;0,"YES","NO")</f>
        <v>NO</v>
      </c>
      <c r="R733" s="30" t="str">
        <f>IF(SUM('Sales by Agent'!P733:R733)&gt;0,"YES","NO")</f>
        <v>NO</v>
      </c>
      <c r="S733" s="30" t="str">
        <f>IF(SUM('Sales by Agent'!Q733:S733)&gt;0,"YES","NO")</f>
        <v>NO</v>
      </c>
      <c r="T733" s="30" t="str">
        <f>IF(SUM('Sales by Agent'!R733:T733)&gt;0,"YES","NO")</f>
        <v>NO</v>
      </c>
      <c r="U733" s="30" t="str">
        <f>IF(SUM('Sales by Agent'!S733:U733)&gt;0,"YES","NO")</f>
        <v>NO</v>
      </c>
      <c r="V733" s="30" t="str">
        <f>IF(SUM('Sales by Agent'!T733:V733)&gt;0,"YES","NO")</f>
        <v>NO</v>
      </c>
      <c r="W733" s="30" t="str">
        <f>IF(SUM('Sales by Agent'!U733:W733)&gt;0,"YES","NO")</f>
        <v>NO</v>
      </c>
      <c r="X733" s="30" t="str">
        <f>IF(SUM('Sales by Agent'!V733:X733)&gt;0,"YES","NO")</f>
        <v>NO</v>
      </c>
      <c r="Y733" s="30" t="str">
        <f>IF(SUM('Sales by Agent'!W733:Y733)&gt;0,"YES","NO")</f>
        <v>NO</v>
      </c>
      <c r="Z733" s="30" t="str">
        <f>IF(SUM('Sales by Agent'!X733:Z733)&gt;0,"YES","NO")</f>
        <v>NO</v>
      </c>
      <c r="AA733" s="30" t="str">
        <f>IF(SUM('Sales by Agent'!Y733:AA733)&gt;0,"YES","NO")</f>
        <v>NO</v>
      </c>
      <c r="AB733" s="30" t="str">
        <f>IF(SUM('Sales by Agent'!Z733:AB733)&gt;0,"YES","NO")</f>
        <v>NO</v>
      </c>
      <c r="AC733" s="30" t="str">
        <f>IF(SUM('Sales by Agent'!AA733:AC733)&gt;0,"YES","NO")</f>
        <v>NO</v>
      </c>
      <c r="AD733" s="30" t="str">
        <f>IF(SUM('Sales by Agent'!AB733:AD733)&gt;0,"YES","NO")</f>
        <v>YES</v>
      </c>
      <c r="AE733" s="30" t="str">
        <f>IF(SUM('Sales by Agent'!AC733:AE733)&gt;0,"YES","NO")</f>
        <v>YES</v>
      </c>
      <c r="AF733" s="30" t="str">
        <f>IF(SUM('Sales by Agent'!AD733:AF733)&gt;0,"YES","NO")</f>
        <v>YES</v>
      </c>
      <c r="AG733" s="30" t="str">
        <f>IF(SUM('Sales by Agent'!AE733:AG733)&gt;0,"YES","NO")</f>
        <v>YES</v>
      </c>
      <c r="AH733" s="30" t="str">
        <f>IF(SUM('Sales by Agent'!AF733:AH733)&gt;0,"YES","NO")</f>
        <v>YES</v>
      </c>
      <c r="AI733" s="30" t="str">
        <f>IF(SUM('Sales by Agent'!AG733:AI733)&gt;0,"YES","NO")</f>
        <v>YES</v>
      </c>
      <c r="AJ733" s="30" t="str">
        <f>IF(SUM('Sales by Agent'!AH733:AJ733)&gt;0,"YES","NO")</f>
        <v>YES</v>
      </c>
      <c r="AK733" s="30" t="str">
        <f>IF(SUM('Sales by Agent'!AI733:AK733)&gt;0,"YES","NO")</f>
        <v>YES</v>
      </c>
      <c r="AL733" s="30" t="str">
        <f>IF(SUM('Sales by Agent'!AJ733:AL733)&gt;0,"YES","NO")</f>
        <v>YES</v>
      </c>
      <c r="AM733" s="30" t="str">
        <f>IF(SUM('Sales by Agent'!AK733:AM733)&gt;0,"YES","NO")</f>
        <v>YES</v>
      </c>
      <c r="AN733" s="30" t="str">
        <f>IF(SUM('Sales by Agent'!AL733:AN733)&gt;0,"YES","NO")</f>
        <v>YES</v>
      </c>
      <c r="AO733" s="30" t="str">
        <f>IF(SUM('Sales by Agent'!AM733:AO733)&gt;0,"YES","NO")</f>
        <v>YES</v>
      </c>
      <c r="AP733" s="30" t="str">
        <f>IF(SUM('Sales by Agent'!AN733:AP733)&gt;0,"YES","NO")</f>
        <v>NO</v>
      </c>
      <c r="AQ733" s="30" t="str">
        <f>IF(SUM('Sales by Agent'!AO733:AQ733)&gt;0,"YES","NO")</f>
        <v>NO</v>
      </c>
      <c r="AR733" s="30" t="str">
        <f>IF(SUM('Sales by Agent'!AP733:AR733)&gt;0,"YES","NO")</f>
        <v>NO</v>
      </c>
      <c r="AS733" s="30" t="str">
        <f>IF(SUM('Sales by Agent'!AQ733:AS733)&gt;0,"YES","NO")</f>
        <v>NO</v>
      </c>
      <c r="AT733" s="30" t="str">
        <f>IF(SUM('Sales by Agent'!AR733:AT733)&gt;0,"YES","NO")</f>
        <v>NO</v>
      </c>
      <c r="AU733" s="30" t="str">
        <f>IF(SUM('Sales by Agent'!AS733:AU733)&gt;0,"YES","NO")</f>
        <v>NO</v>
      </c>
      <c r="AV733" s="30" t="str">
        <f>IF(SUM('Sales by Agent'!AT733:AV733)&gt;0,"YES","NO")</f>
        <v>NO</v>
      </c>
      <c r="AW733" s="87"/>
      <c r="AX733" t="str">
        <f t="shared" si="123"/>
        <v>NO</v>
      </c>
      <c r="AY733" t="str">
        <f t="shared" si="124"/>
        <v>NO</v>
      </c>
      <c r="AZ733" t="str">
        <f t="shared" si="125"/>
        <v>NO</v>
      </c>
      <c r="BA733" t="str">
        <f t="shared" si="126"/>
        <v>NO</v>
      </c>
      <c r="BB733" t="str">
        <f t="shared" si="127"/>
        <v>NO</v>
      </c>
      <c r="BC733" t="str">
        <f t="shared" si="128"/>
        <v>NO</v>
      </c>
      <c r="BD733" t="str">
        <f t="shared" si="129"/>
        <v>NO</v>
      </c>
      <c r="BE733" t="str">
        <f t="shared" si="130"/>
        <v>NO</v>
      </c>
      <c r="BF733" t="str">
        <f t="shared" si="131"/>
        <v>NO</v>
      </c>
      <c r="BG733" t="str">
        <f t="shared" si="132"/>
        <v>NO</v>
      </c>
      <c r="BH733" t="str">
        <f t="shared" si="122"/>
        <v>NO</v>
      </c>
    </row>
    <row r="734" spans="1:60">
      <c r="A734" s="564" t="s">
        <v>251</v>
      </c>
      <c r="B734" s="564" t="s">
        <v>689</v>
      </c>
      <c r="C734" s="564" t="s">
        <v>383</v>
      </c>
      <c r="D734" s="564" t="s">
        <v>954</v>
      </c>
      <c r="E734" s="564" t="s">
        <v>1005</v>
      </c>
      <c r="F734" s="565">
        <v>6233265</v>
      </c>
      <c r="G734" s="31"/>
      <c r="H734" s="87"/>
      <c r="I734" s="30" t="str">
        <f>IF(SUM('Sales by Agent'!G734:I734)&gt;0,"YES","NO")</f>
        <v>YES</v>
      </c>
      <c r="J734" s="30" t="str">
        <f>IF(SUM('Sales by Agent'!H734:J734)&gt;0,"YES","NO")</f>
        <v>YES</v>
      </c>
      <c r="K734" s="30" t="str">
        <f>IF(SUM('Sales by Agent'!I734:K734)&gt;0,"YES","NO")</f>
        <v>YES</v>
      </c>
      <c r="L734" s="30" t="str">
        <f>IF(SUM('Sales by Agent'!J734:L734)&gt;0,"YES","NO")</f>
        <v>YES</v>
      </c>
      <c r="M734" s="30" t="str">
        <f>IF(SUM('Sales by Agent'!K734:M734)&gt;0,"YES","NO")</f>
        <v>YES</v>
      </c>
      <c r="N734" s="30" t="str">
        <f>IF(SUM('Sales by Agent'!L734:N734)&gt;0,"YES","NO")</f>
        <v>YES</v>
      </c>
      <c r="O734" s="30" t="str">
        <f>IF(SUM('Sales by Agent'!M734:O734)&gt;0,"YES","NO")</f>
        <v>YES</v>
      </c>
      <c r="P734" s="30" t="str">
        <f>IF(SUM('Sales by Agent'!N734:P734)&gt;0,"YES","NO")</f>
        <v>YES</v>
      </c>
      <c r="Q734" s="30" t="str">
        <f>IF(SUM('Sales by Agent'!O734:Q734)&gt;0,"YES","NO")</f>
        <v>YES</v>
      </c>
      <c r="R734" s="30" t="str">
        <f>IF(SUM('Sales by Agent'!P734:R734)&gt;0,"YES","NO")</f>
        <v>YES</v>
      </c>
      <c r="S734" s="30" t="str">
        <f>IF(SUM('Sales by Agent'!Q734:S734)&gt;0,"YES","NO")</f>
        <v>YES</v>
      </c>
      <c r="T734" s="30" t="str">
        <f>IF(SUM('Sales by Agent'!R734:T734)&gt;0,"YES","NO")</f>
        <v>YES</v>
      </c>
      <c r="U734" s="30" t="str">
        <f>IF(SUM('Sales by Agent'!S734:U734)&gt;0,"YES","NO")</f>
        <v>YES</v>
      </c>
      <c r="V734" s="30" t="str">
        <f>IF(SUM('Sales by Agent'!T734:V734)&gt;0,"YES","NO")</f>
        <v>YES</v>
      </c>
      <c r="W734" s="30" t="str">
        <f>IF(SUM('Sales by Agent'!U734:W734)&gt;0,"YES","NO")</f>
        <v>YES</v>
      </c>
      <c r="X734" s="30" t="str">
        <f>IF(SUM('Sales by Agent'!V734:X734)&gt;0,"YES","NO")</f>
        <v>YES</v>
      </c>
      <c r="Y734" s="30" t="str">
        <f>IF(SUM('Sales by Agent'!W734:Y734)&gt;0,"YES","NO")</f>
        <v>YES</v>
      </c>
      <c r="Z734" s="30" t="str">
        <f>IF(SUM('Sales by Agent'!X734:Z734)&gt;0,"YES","NO")</f>
        <v>YES</v>
      </c>
      <c r="AA734" s="30" t="str">
        <f>IF(SUM('Sales by Agent'!Y734:AA734)&gt;0,"YES","NO")</f>
        <v>YES</v>
      </c>
      <c r="AB734" s="30" t="str">
        <f>IF(SUM('Sales by Agent'!Z734:AB734)&gt;0,"YES","NO")</f>
        <v>YES</v>
      </c>
      <c r="AC734" s="30" t="str">
        <f>IF(SUM('Sales by Agent'!AA734:AC734)&gt;0,"YES","NO")</f>
        <v>YES</v>
      </c>
      <c r="AD734" s="30" t="str">
        <f>IF(SUM('Sales by Agent'!AB734:AD734)&gt;0,"YES","NO")</f>
        <v>YES</v>
      </c>
      <c r="AE734" s="30" t="str">
        <f>IF(SUM('Sales by Agent'!AC734:AE734)&gt;0,"YES","NO")</f>
        <v>YES</v>
      </c>
      <c r="AF734" s="30" t="str">
        <f>IF(SUM('Sales by Agent'!AD734:AF734)&gt;0,"YES","NO")</f>
        <v>YES</v>
      </c>
      <c r="AG734" s="30" t="str">
        <f>IF(SUM('Sales by Agent'!AE734:AG734)&gt;0,"YES","NO")</f>
        <v>YES</v>
      </c>
      <c r="AH734" s="30" t="str">
        <f>IF(SUM('Sales by Agent'!AF734:AH734)&gt;0,"YES","NO")</f>
        <v>YES</v>
      </c>
      <c r="AI734" s="30" t="str">
        <f>IF(SUM('Sales by Agent'!AG734:AI734)&gt;0,"YES","NO")</f>
        <v>YES</v>
      </c>
      <c r="AJ734" s="30" t="str">
        <f>IF(SUM('Sales by Agent'!AH734:AJ734)&gt;0,"YES","NO")</f>
        <v>YES</v>
      </c>
      <c r="AK734" s="30" t="str">
        <f>IF(SUM('Sales by Agent'!AI734:AK734)&gt;0,"YES","NO")</f>
        <v>YES</v>
      </c>
      <c r="AL734" s="30" t="str">
        <f>IF(SUM('Sales by Agent'!AJ734:AL734)&gt;0,"YES","NO")</f>
        <v>YES</v>
      </c>
      <c r="AM734" s="30" t="str">
        <f>IF(SUM('Sales by Agent'!AK734:AM734)&gt;0,"YES","NO")</f>
        <v>YES</v>
      </c>
      <c r="AN734" s="30" t="str">
        <f>IF(SUM('Sales by Agent'!AL734:AN734)&gt;0,"YES","NO")</f>
        <v>YES</v>
      </c>
      <c r="AO734" s="30" t="str">
        <f>IF(SUM('Sales by Agent'!AM734:AO734)&gt;0,"YES","NO")</f>
        <v>YES</v>
      </c>
      <c r="AP734" s="30" t="str">
        <f>IF(SUM('Sales by Agent'!AN734:AP734)&gt;0,"YES","NO")</f>
        <v>YES</v>
      </c>
      <c r="AQ734" s="30" t="str">
        <f>IF(SUM('Sales by Agent'!AO734:AQ734)&gt;0,"YES","NO")</f>
        <v>YES</v>
      </c>
      <c r="AR734" s="30" t="str">
        <f>IF(SUM('Sales by Agent'!AP734:AR734)&gt;0,"YES","NO")</f>
        <v>YES</v>
      </c>
      <c r="AS734" s="30" t="str">
        <f>IF(SUM('Sales by Agent'!AQ734:AS734)&gt;0,"YES","NO")</f>
        <v>YES</v>
      </c>
      <c r="AT734" s="30" t="str">
        <f>IF(SUM('Sales by Agent'!AR734:AT734)&gt;0,"YES","NO")</f>
        <v>YES</v>
      </c>
      <c r="AU734" s="30" t="str">
        <f>IF(SUM('Sales by Agent'!AS734:AU734)&gt;0,"YES","NO")</f>
        <v>YES</v>
      </c>
      <c r="AV734" s="30" t="str">
        <f>IF(SUM('Sales by Agent'!AT734:AV734)&gt;0,"YES","NO")</f>
        <v>YES</v>
      </c>
      <c r="AW734" s="87"/>
      <c r="AX734" t="str">
        <f t="shared" si="123"/>
        <v>NO</v>
      </c>
      <c r="AY734" t="str">
        <f t="shared" si="124"/>
        <v>NO</v>
      </c>
      <c r="AZ734" t="str">
        <f t="shared" si="125"/>
        <v>NO</v>
      </c>
      <c r="BA734" t="str">
        <f t="shared" si="126"/>
        <v>NO</v>
      </c>
      <c r="BB734" t="str">
        <f t="shared" si="127"/>
        <v>NO</v>
      </c>
      <c r="BC734" t="str">
        <f t="shared" si="128"/>
        <v>NO</v>
      </c>
      <c r="BD734" t="str">
        <f t="shared" si="129"/>
        <v>NO</v>
      </c>
      <c r="BE734" t="str">
        <f t="shared" si="130"/>
        <v>NO</v>
      </c>
      <c r="BF734" t="str">
        <f t="shared" si="131"/>
        <v>NO</v>
      </c>
      <c r="BG734" t="str">
        <f t="shared" si="132"/>
        <v>NO</v>
      </c>
      <c r="BH734" t="str">
        <f t="shared" si="122"/>
        <v>NO</v>
      </c>
    </row>
    <row r="735" spans="1:60">
      <c r="A735" s="564" t="s">
        <v>362</v>
      </c>
      <c r="B735" s="564" t="s">
        <v>3021</v>
      </c>
      <c r="C735" s="564" t="s">
        <v>383</v>
      </c>
      <c r="D735" s="564" t="s">
        <v>954</v>
      </c>
      <c r="E735" s="564" t="s">
        <v>1005</v>
      </c>
      <c r="F735" s="565">
        <v>37000</v>
      </c>
      <c r="G735" s="30"/>
      <c r="H735" s="30"/>
      <c r="I735" s="30" t="str">
        <f>IF(SUM('Sales by Agent'!G735:I735)&gt;0,"YES","NO")</f>
        <v>YES</v>
      </c>
      <c r="J735" s="30" t="str">
        <f>IF(SUM('Sales by Agent'!H735:J735)&gt;0,"YES","NO")</f>
        <v>NO</v>
      </c>
      <c r="K735" s="30" t="str">
        <f>IF(SUM('Sales by Agent'!I735:K735)&gt;0,"YES","NO")</f>
        <v>NO</v>
      </c>
      <c r="L735" s="30" t="str">
        <f>IF(SUM('Sales by Agent'!J735:L735)&gt;0,"YES","NO")</f>
        <v>NO</v>
      </c>
      <c r="M735" s="30" t="str">
        <f>IF(SUM('Sales by Agent'!K735:M735)&gt;0,"YES","NO")</f>
        <v>NO</v>
      </c>
      <c r="N735" s="30" t="str">
        <f>IF(SUM('Sales by Agent'!L735:N735)&gt;0,"YES","NO")</f>
        <v>NO</v>
      </c>
      <c r="O735" s="30" t="str">
        <f>IF(SUM('Sales by Agent'!M735:O735)&gt;0,"YES","NO")</f>
        <v>NO</v>
      </c>
      <c r="P735" s="30" t="str">
        <f>IF(SUM('Sales by Agent'!N735:P735)&gt;0,"YES","NO")</f>
        <v>NO</v>
      </c>
      <c r="Q735" s="30" t="str">
        <f>IF(SUM('Sales by Agent'!O735:Q735)&gt;0,"YES","NO")</f>
        <v>NO</v>
      </c>
      <c r="R735" s="30" t="str">
        <f>IF(SUM('Sales by Agent'!P735:R735)&gt;0,"YES","NO")</f>
        <v>NO</v>
      </c>
      <c r="S735" s="30" t="str">
        <f>IF(SUM('Sales by Agent'!Q735:S735)&gt;0,"YES","NO")</f>
        <v>NO</v>
      </c>
      <c r="T735" s="30" t="str">
        <f>IF(SUM('Sales by Agent'!R735:T735)&gt;0,"YES","NO")</f>
        <v>NO</v>
      </c>
      <c r="U735" s="30" t="str">
        <f>IF(SUM('Sales by Agent'!S735:U735)&gt;0,"YES","NO")</f>
        <v>NO</v>
      </c>
      <c r="V735" s="30" t="str">
        <f>IF(SUM('Sales by Agent'!T735:V735)&gt;0,"YES","NO")</f>
        <v>NO</v>
      </c>
      <c r="W735" s="30" t="str">
        <f>IF(SUM('Sales by Agent'!U735:W735)&gt;0,"YES","NO")</f>
        <v>NO</v>
      </c>
      <c r="X735" s="30" t="str">
        <f>IF(SUM('Sales by Agent'!V735:X735)&gt;0,"YES","NO")</f>
        <v>NO</v>
      </c>
      <c r="Y735" s="30" t="str">
        <f>IF(SUM('Sales by Agent'!W735:Y735)&gt;0,"YES","NO")</f>
        <v>NO</v>
      </c>
      <c r="Z735" s="30" t="str">
        <f>IF(SUM('Sales by Agent'!X735:Z735)&gt;0,"YES","NO")</f>
        <v>NO</v>
      </c>
      <c r="AA735" s="30" t="str">
        <f>IF(SUM('Sales by Agent'!Y735:AA735)&gt;0,"YES","NO")</f>
        <v>NO</v>
      </c>
      <c r="AB735" s="30" t="str">
        <f>IF(SUM('Sales by Agent'!Z735:AB735)&gt;0,"YES","NO")</f>
        <v>NO</v>
      </c>
      <c r="AC735" s="30" t="str">
        <f>IF(SUM('Sales by Agent'!AA735:AC735)&gt;0,"YES","NO")</f>
        <v>NO</v>
      </c>
      <c r="AD735" s="30" t="str">
        <f>IF(SUM('Sales by Agent'!AB735:AD735)&gt;0,"YES","NO")</f>
        <v>NO</v>
      </c>
      <c r="AE735" s="30" t="str">
        <f>IF(SUM('Sales by Agent'!AC735:AE735)&gt;0,"YES","NO")</f>
        <v>NO</v>
      </c>
      <c r="AF735" s="30" t="str">
        <f>IF(SUM('Sales by Agent'!AD735:AF735)&gt;0,"YES","NO")</f>
        <v>NO</v>
      </c>
      <c r="AG735" s="30" t="str">
        <f>IF(SUM('Sales by Agent'!AE735:AG735)&gt;0,"YES","NO")</f>
        <v>NO</v>
      </c>
      <c r="AH735" s="30" t="str">
        <f>IF(SUM('Sales by Agent'!AF735:AH735)&gt;0,"YES","NO")</f>
        <v>NO</v>
      </c>
      <c r="AI735" s="30" t="str">
        <f>IF(SUM('Sales by Agent'!AG735:AI735)&gt;0,"YES","NO")</f>
        <v>NO</v>
      </c>
      <c r="AJ735" s="30" t="str">
        <f>IF(SUM('Sales by Agent'!AH735:AJ735)&gt;0,"YES","NO")</f>
        <v>NO</v>
      </c>
      <c r="AK735" s="30" t="str">
        <f>IF(SUM('Sales by Agent'!AI735:AK735)&gt;0,"YES","NO")</f>
        <v>NO</v>
      </c>
      <c r="AL735" s="30" t="str">
        <f>IF(SUM('Sales by Agent'!AJ735:AL735)&gt;0,"YES","NO")</f>
        <v>NO</v>
      </c>
      <c r="AM735" s="30" t="str">
        <f>IF(SUM('Sales by Agent'!AK735:AM735)&gt;0,"YES","NO")</f>
        <v>NO</v>
      </c>
      <c r="AN735" s="30" t="str">
        <f>IF(SUM('Sales by Agent'!AL735:AN735)&gt;0,"YES","NO")</f>
        <v>NO</v>
      </c>
      <c r="AO735" s="30" t="str">
        <f>IF(SUM('Sales by Agent'!AM735:AO735)&gt;0,"YES","NO")</f>
        <v>NO</v>
      </c>
      <c r="AP735" s="30" t="str">
        <f>IF(SUM('Sales by Agent'!AN735:AP735)&gt;0,"YES","NO")</f>
        <v>NO</v>
      </c>
      <c r="AQ735" s="30" t="str">
        <f>IF(SUM('Sales by Agent'!AO735:AQ735)&gt;0,"YES","NO")</f>
        <v>NO</v>
      </c>
      <c r="AR735" s="30" t="str">
        <f>IF(SUM('Sales by Agent'!AP735:AR735)&gt;0,"YES","NO")</f>
        <v>NO</v>
      </c>
      <c r="AS735" s="30" t="str">
        <f>IF(SUM('Sales by Agent'!AQ735:AS735)&gt;0,"YES","NO")</f>
        <v>NO</v>
      </c>
      <c r="AT735" s="30" t="str">
        <f>IF(SUM('Sales by Agent'!AR735:AT735)&gt;0,"YES","NO")</f>
        <v>NO</v>
      </c>
      <c r="AU735" s="30" t="str">
        <f>IF(SUM('Sales by Agent'!AS735:AU735)&gt;0,"YES","NO")</f>
        <v>NO</v>
      </c>
      <c r="AV735" s="30" t="str">
        <f>IF(SUM('Sales by Agent'!AT735:AV735)&gt;0,"YES","NO")</f>
        <v>NO</v>
      </c>
      <c r="AW735" s="87"/>
      <c r="AX735" t="str">
        <f t="shared" si="123"/>
        <v>NO</v>
      </c>
      <c r="AY735" t="str">
        <f t="shared" si="124"/>
        <v>NO</v>
      </c>
      <c r="AZ735" t="str">
        <f t="shared" si="125"/>
        <v>NO</v>
      </c>
      <c r="BA735" t="str">
        <f t="shared" si="126"/>
        <v>NO</v>
      </c>
      <c r="BB735" t="str">
        <f t="shared" si="127"/>
        <v>NO</v>
      </c>
      <c r="BC735" t="str">
        <f t="shared" si="128"/>
        <v>NO</v>
      </c>
      <c r="BD735" t="str">
        <f t="shared" si="129"/>
        <v>NO</v>
      </c>
      <c r="BE735" t="str">
        <f t="shared" si="130"/>
        <v>NO</v>
      </c>
      <c r="BF735" t="str">
        <f t="shared" si="131"/>
        <v>NO</v>
      </c>
      <c r="BG735" t="str">
        <f t="shared" si="132"/>
        <v>NO</v>
      </c>
      <c r="BH735" t="str">
        <f t="shared" si="122"/>
        <v>NO</v>
      </c>
    </row>
    <row r="736" spans="1:60">
      <c r="A736" s="564" t="s">
        <v>1478</v>
      </c>
      <c r="B736" s="564" t="s">
        <v>3022</v>
      </c>
      <c r="C736" s="564" t="s">
        <v>383</v>
      </c>
      <c r="D736" s="564" t="s">
        <v>954</v>
      </c>
      <c r="E736" s="564" t="s">
        <v>1005</v>
      </c>
      <c r="F736" s="565">
        <v>1667400</v>
      </c>
      <c r="G736" s="31"/>
      <c r="H736" s="31"/>
      <c r="I736" s="30" t="str">
        <f>IF(SUM('Sales by Agent'!G736:I736)&gt;0,"YES","NO")</f>
        <v>NO</v>
      </c>
      <c r="J736" s="30" t="str">
        <f>IF(SUM('Sales by Agent'!H736:J736)&gt;0,"YES","NO")</f>
        <v>NO</v>
      </c>
      <c r="K736" s="30" t="str">
        <f>IF(SUM('Sales by Agent'!I736:K736)&gt;0,"YES","NO")</f>
        <v>NO</v>
      </c>
      <c r="L736" s="30" t="str">
        <f>IF(SUM('Sales by Agent'!J736:L736)&gt;0,"YES","NO")</f>
        <v>NO</v>
      </c>
      <c r="M736" s="30" t="str">
        <f>IF(SUM('Sales by Agent'!K736:M736)&gt;0,"YES","NO")</f>
        <v>NO</v>
      </c>
      <c r="N736" s="30" t="str">
        <f>IF(SUM('Sales by Agent'!L736:N736)&gt;0,"YES","NO")</f>
        <v>NO</v>
      </c>
      <c r="O736" s="30" t="str">
        <f>IF(SUM('Sales by Agent'!M736:O736)&gt;0,"YES","NO")</f>
        <v>NO</v>
      </c>
      <c r="P736" s="30" t="str">
        <f>IF(SUM('Sales by Agent'!N736:P736)&gt;0,"YES","NO")</f>
        <v>NO</v>
      </c>
      <c r="Q736" s="30" t="str">
        <f>IF(SUM('Sales by Agent'!O736:Q736)&gt;0,"YES","NO")</f>
        <v>NO</v>
      </c>
      <c r="R736" s="30" t="str">
        <f>IF(SUM('Sales by Agent'!P736:R736)&gt;0,"YES","NO")</f>
        <v>NO</v>
      </c>
      <c r="S736" s="30" t="str">
        <f>IF(SUM('Sales by Agent'!Q736:S736)&gt;0,"YES","NO")</f>
        <v>NO</v>
      </c>
      <c r="T736" s="30" t="str">
        <f>IF(SUM('Sales by Agent'!R736:T736)&gt;0,"YES","NO")</f>
        <v>NO</v>
      </c>
      <c r="U736" s="30" t="str">
        <f>IF(SUM('Sales by Agent'!S736:U736)&gt;0,"YES","NO")</f>
        <v>NO</v>
      </c>
      <c r="V736" s="30" t="str">
        <f>IF(SUM('Sales by Agent'!T736:V736)&gt;0,"YES","NO")</f>
        <v>NO</v>
      </c>
      <c r="W736" s="30" t="str">
        <f>IF(SUM('Sales by Agent'!U736:W736)&gt;0,"YES","NO")</f>
        <v>NO</v>
      </c>
      <c r="X736" s="30" t="str">
        <f>IF(SUM('Sales by Agent'!V736:X736)&gt;0,"YES","NO")</f>
        <v>NO</v>
      </c>
      <c r="Y736" s="30" t="str">
        <f>IF(SUM('Sales by Agent'!W736:Y736)&gt;0,"YES","NO")</f>
        <v>NO</v>
      </c>
      <c r="Z736" s="30" t="str">
        <f>IF(SUM('Sales by Agent'!X736:Z736)&gt;0,"YES","NO")</f>
        <v>NO</v>
      </c>
      <c r="AA736" s="30" t="str">
        <f>IF(SUM('Sales by Agent'!Y736:AA736)&gt;0,"YES","NO")</f>
        <v>NO</v>
      </c>
      <c r="AB736" s="30" t="str">
        <f>IF(SUM('Sales by Agent'!Z736:AB736)&gt;0,"YES","NO")</f>
        <v>NO</v>
      </c>
      <c r="AC736" s="30" t="str">
        <f>IF(SUM('Sales by Agent'!AA736:AC736)&gt;0,"YES","NO")</f>
        <v>NO</v>
      </c>
      <c r="AD736" s="30" t="str">
        <f>IF(SUM('Sales by Agent'!AB736:AD736)&gt;0,"YES","NO")</f>
        <v>NO</v>
      </c>
      <c r="AE736" s="30" t="str">
        <f>IF(SUM('Sales by Agent'!AC736:AE736)&gt;0,"YES","NO")</f>
        <v>YES</v>
      </c>
      <c r="AF736" s="30" t="str">
        <f>IF(SUM('Sales by Agent'!AD736:AF736)&gt;0,"YES","NO")</f>
        <v>YES</v>
      </c>
      <c r="AG736" s="30" t="str">
        <f>IF(SUM('Sales by Agent'!AE736:AG736)&gt;0,"YES","NO")</f>
        <v>YES</v>
      </c>
      <c r="AH736" s="30" t="str">
        <f>IF(SUM('Sales by Agent'!AF736:AH736)&gt;0,"YES","NO")</f>
        <v>YES</v>
      </c>
      <c r="AI736" s="30" t="str">
        <f>IF(SUM('Sales by Agent'!AG736:AI736)&gt;0,"YES","NO")</f>
        <v>YES</v>
      </c>
      <c r="AJ736" s="30" t="str">
        <f>IF(SUM('Sales by Agent'!AH736:AJ736)&gt;0,"YES","NO")</f>
        <v>YES</v>
      </c>
      <c r="AK736" s="30" t="str">
        <f>IF(SUM('Sales by Agent'!AI736:AK736)&gt;0,"YES","NO")</f>
        <v>YES</v>
      </c>
      <c r="AL736" s="30" t="str">
        <f>IF(SUM('Sales by Agent'!AJ736:AL736)&gt;0,"YES","NO")</f>
        <v>YES</v>
      </c>
      <c r="AM736" s="30" t="str">
        <f>IF(SUM('Sales by Agent'!AK736:AM736)&gt;0,"YES","NO")</f>
        <v>YES</v>
      </c>
      <c r="AN736" s="30" t="str">
        <f>IF(SUM('Sales by Agent'!AL736:AN736)&gt;0,"YES","NO")</f>
        <v>YES</v>
      </c>
      <c r="AO736" s="30" t="str">
        <f>IF(SUM('Sales by Agent'!AM736:AO736)&gt;0,"YES","NO")</f>
        <v>YES</v>
      </c>
      <c r="AP736" s="30" t="str">
        <f>IF(SUM('Sales by Agent'!AN736:AP736)&gt;0,"YES","NO")</f>
        <v>YES</v>
      </c>
      <c r="AQ736" s="30" t="str">
        <f>IF(SUM('Sales by Agent'!AO736:AQ736)&gt;0,"YES","NO")</f>
        <v>YES</v>
      </c>
      <c r="AR736" s="30" t="str">
        <f>IF(SUM('Sales by Agent'!AP736:AR736)&gt;0,"YES","NO")</f>
        <v>YES</v>
      </c>
      <c r="AS736" s="30" t="str">
        <f>IF(SUM('Sales by Agent'!AQ736:AS736)&gt;0,"YES","NO")</f>
        <v>YES</v>
      </c>
      <c r="AT736" s="30" t="str">
        <f>IF(SUM('Sales by Agent'!AR736:AT736)&gt;0,"YES","NO")</f>
        <v>YES</v>
      </c>
      <c r="AU736" s="30" t="str">
        <f>IF(SUM('Sales by Agent'!AS736:AU736)&gt;0,"YES","NO")</f>
        <v>YES</v>
      </c>
      <c r="AV736" s="30" t="str">
        <f>IF(SUM('Sales by Agent'!AT736:AV736)&gt;0,"YES","NO")</f>
        <v>YES</v>
      </c>
      <c r="AW736" s="87"/>
      <c r="AX736" t="str">
        <f t="shared" si="123"/>
        <v>NO</v>
      </c>
      <c r="AY736" t="str">
        <f t="shared" si="124"/>
        <v>NO</v>
      </c>
      <c r="AZ736" t="str">
        <f t="shared" si="125"/>
        <v>NO</v>
      </c>
      <c r="BA736" t="str">
        <f t="shared" si="126"/>
        <v>NO</v>
      </c>
      <c r="BB736" t="str">
        <f t="shared" si="127"/>
        <v>NO</v>
      </c>
      <c r="BC736" t="str">
        <f t="shared" si="128"/>
        <v>NO</v>
      </c>
      <c r="BD736" t="str">
        <f t="shared" si="129"/>
        <v>NO</v>
      </c>
      <c r="BE736" t="str">
        <f t="shared" si="130"/>
        <v>NO</v>
      </c>
      <c r="BF736" t="str">
        <f t="shared" si="131"/>
        <v>NO</v>
      </c>
      <c r="BG736" t="str">
        <f t="shared" si="132"/>
        <v>NO</v>
      </c>
      <c r="BH736" t="str">
        <f t="shared" si="122"/>
        <v>NO</v>
      </c>
    </row>
    <row r="737" spans="1:60">
      <c r="A737" s="564" t="s">
        <v>367</v>
      </c>
      <c r="B737" s="564" t="s">
        <v>2649</v>
      </c>
      <c r="C737" s="564" t="s">
        <v>383</v>
      </c>
      <c r="D737" s="564" t="s">
        <v>954</v>
      </c>
      <c r="E737" s="564" t="s">
        <v>1005</v>
      </c>
      <c r="F737" s="565">
        <v>2561700</v>
      </c>
      <c r="G737" s="31"/>
      <c r="H737" s="88"/>
      <c r="I737" s="30" t="str">
        <f>IF(SUM('Sales by Agent'!G737:I737)&gt;0,"YES","NO")</f>
        <v>NO</v>
      </c>
      <c r="J737" s="30" t="str">
        <f>IF(SUM('Sales by Agent'!H737:J737)&gt;0,"YES","NO")</f>
        <v>NO</v>
      </c>
      <c r="K737" s="30" t="str">
        <f>IF(SUM('Sales by Agent'!I737:K737)&gt;0,"YES","NO")</f>
        <v>NO</v>
      </c>
      <c r="L737" s="30" t="str">
        <f>IF(SUM('Sales by Agent'!J737:L737)&gt;0,"YES","NO")</f>
        <v>NO</v>
      </c>
      <c r="M737" s="30" t="str">
        <f>IF(SUM('Sales by Agent'!K737:M737)&gt;0,"YES","NO")</f>
        <v>YES</v>
      </c>
      <c r="N737" s="30" t="str">
        <f>IF(SUM('Sales by Agent'!L737:N737)&gt;0,"YES","NO")</f>
        <v>YES</v>
      </c>
      <c r="O737" s="30" t="str">
        <f>IF(SUM('Sales by Agent'!M737:O737)&gt;0,"YES","NO")</f>
        <v>YES</v>
      </c>
      <c r="P737" s="30" t="str">
        <f>IF(SUM('Sales by Agent'!N737:P737)&gt;0,"YES","NO")</f>
        <v>YES</v>
      </c>
      <c r="Q737" s="30" t="str">
        <f>IF(SUM('Sales by Agent'!O737:Q737)&gt;0,"YES","NO")</f>
        <v>YES</v>
      </c>
      <c r="R737" s="30" t="str">
        <f>IF(SUM('Sales by Agent'!P737:R737)&gt;0,"YES","NO")</f>
        <v>YES</v>
      </c>
      <c r="S737" s="30" t="str">
        <f>IF(SUM('Sales by Agent'!Q737:S737)&gt;0,"YES","NO")</f>
        <v>YES</v>
      </c>
      <c r="T737" s="30" t="str">
        <f>IF(SUM('Sales by Agent'!R737:T737)&gt;0,"YES","NO")</f>
        <v>NO</v>
      </c>
      <c r="U737" s="30" t="str">
        <f>IF(SUM('Sales by Agent'!S737:U737)&gt;0,"YES","NO")</f>
        <v>NO</v>
      </c>
      <c r="V737" s="30" t="str">
        <f>IF(SUM('Sales by Agent'!T737:V737)&gt;0,"YES","NO")</f>
        <v>NO</v>
      </c>
      <c r="W737" s="30" t="str">
        <f>IF(SUM('Sales by Agent'!U737:W737)&gt;0,"YES","NO")</f>
        <v>NO</v>
      </c>
      <c r="X737" s="30" t="str">
        <f>IF(SUM('Sales by Agent'!V737:X737)&gt;0,"YES","NO")</f>
        <v>NO</v>
      </c>
      <c r="Y737" s="30" t="str">
        <f>IF(SUM('Sales by Agent'!W737:Y737)&gt;0,"YES","NO")</f>
        <v>NO</v>
      </c>
      <c r="Z737" s="30" t="str">
        <f>IF(SUM('Sales by Agent'!X737:Z737)&gt;0,"YES","NO")</f>
        <v>NO</v>
      </c>
      <c r="AA737" s="30" t="str">
        <f>IF(SUM('Sales by Agent'!Y737:AA737)&gt;0,"YES","NO")</f>
        <v>YES</v>
      </c>
      <c r="AB737" s="30" t="str">
        <f>IF(SUM('Sales by Agent'!Z737:AB737)&gt;0,"YES","NO")</f>
        <v>YES</v>
      </c>
      <c r="AC737" s="30" t="str">
        <f>IF(SUM('Sales by Agent'!AA737:AC737)&gt;0,"YES","NO")</f>
        <v>YES</v>
      </c>
      <c r="AD737" s="30" t="str">
        <f>IF(SUM('Sales by Agent'!AB737:AD737)&gt;0,"YES","NO")</f>
        <v>YES</v>
      </c>
      <c r="AE737" s="30" t="str">
        <f>IF(SUM('Sales by Agent'!AC737:AE737)&gt;0,"YES","NO")</f>
        <v>YES</v>
      </c>
      <c r="AF737" s="30" t="str">
        <f>IF(SUM('Sales by Agent'!AD737:AF737)&gt;0,"YES","NO")</f>
        <v>YES</v>
      </c>
      <c r="AG737" s="30" t="str">
        <f>IF(SUM('Sales by Agent'!AE737:AG737)&gt;0,"YES","NO")</f>
        <v>NO</v>
      </c>
      <c r="AH737" s="30" t="str">
        <f>IF(SUM('Sales by Agent'!AF737:AH737)&gt;0,"YES","NO")</f>
        <v>NO</v>
      </c>
      <c r="AI737" s="30" t="str">
        <f>IF(SUM('Sales by Agent'!AG737:AI737)&gt;0,"YES","NO")</f>
        <v>NO</v>
      </c>
      <c r="AJ737" s="30" t="str">
        <f>IF(SUM('Sales by Agent'!AH737:AJ737)&gt;0,"YES","NO")</f>
        <v>NO</v>
      </c>
      <c r="AK737" s="30" t="str">
        <f>IF(SUM('Sales by Agent'!AI737:AK737)&gt;0,"YES","NO")</f>
        <v>NO</v>
      </c>
      <c r="AL737" s="30" t="str">
        <f>IF(SUM('Sales by Agent'!AJ737:AL737)&gt;0,"YES","NO")</f>
        <v>NO</v>
      </c>
      <c r="AM737" s="30" t="str">
        <f>IF(SUM('Sales by Agent'!AK737:AM737)&gt;0,"YES","NO")</f>
        <v>NO</v>
      </c>
      <c r="AN737" s="30" t="str">
        <f>IF(SUM('Sales by Agent'!AL737:AN737)&gt;0,"YES","NO")</f>
        <v>NO</v>
      </c>
      <c r="AO737" s="30" t="str">
        <f>IF(SUM('Sales by Agent'!AM737:AO737)&gt;0,"YES","NO")</f>
        <v>NO</v>
      </c>
      <c r="AP737" s="30" t="str">
        <f>IF(SUM('Sales by Agent'!AN737:AP737)&gt;0,"YES","NO")</f>
        <v>YES</v>
      </c>
      <c r="AQ737" s="30" t="str">
        <f>IF(SUM('Sales by Agent'!AO737:AQ737)&gt;0,"YES","NO")</f>
        <v>YES</v>
      </c>
      <c r="AR737" s="30" t="str">
        <f>IF(SUM('Sales by Agent'!AP737:AR737)&gt;0,"YES","NO")</f>
        <v>YES</v>
      </c>
      <c r="AS737" s="30" t="str">
        <f>IF(SUM('Sales by Agent'!AQ737:AS737)&gt;0,"YES","NO")</f>
        <v>NO</v>
      </c>
      <c r="AT737" s="30" t="str">
        <f>IF(SUM('Sales by Agent'!AR737:AT737)&gt;0,"YES","NO")</f>
        <v>NO</v>
      </c>
      <c r="AU737" s="30" t="str">
        <f>IF(SUM('Sales by Agent'!AS737:AU737)&gt;0,"YES","NO")</f>
        <v>NO</v>
      </c>
      <c r="AV737" s="30" t="str">
        <f>IF(SUM('Sales by Agent'!AT737:AV737)&gt;0,"YES","NO")</f>
        <v>NO</v>
      </c>
      <c r="AW737" s="87"/>
      <c r="AX737" t="str">
        <f t="shared" si="123"/>
        <v>NO</v>
      </c>
      <c r="AY737" t="str">
        <f t="shared" si="124"/>
        <v>NO</v>
      </c>
      <c r="AZ737" t="str">
        <f t="shared" si="125"/>
        <v>NEW INACTIVE</v>
      </c>
      <c r="BA737" t="str">
        <f t="shared" si="126"/>
        <v>NO</v>
      </c>
      <c r="BB737" t="str">
        <f t="shared" si="127"/>
        <v>NO</v>
      </c>
      <c r="BC737" t="str">
        <f t="shared" si="128"/>
        <v>NO</v>
      </c>
      <c r="BD737" t="str">
        <f t="shared" si="129"/>
        <v>NO</v>
      </c>
      <c r="BE737" t="str">
        <f t="shared" si="130"/>
        <v>NO</v>
      </c>
      <c r="BF737" t="str">
        <f t="shared" si="131"/>
        <v>NO</v>
      </c>
      <c r="BG737" t="str">
        <f t="shared" si="132"/>
        <v>NO</v>
      </c>
      <c r="BH737" t="str">
        <f t="shared" si="122"/>
        <v>NO</v>
      </c>
    </row>
    <row r="738" spans="1:60">
      <c r="A738" s="564" t="s">
        <v>198</v>
      </c>
      <c r="B738" s="564" t="s">
        <v>2548</v>
      </c>
      <c r="C738" s="564" t="s">
        <v>383</v>
      </c>
      <c r="D738" s="564" t="s">
        <v>954</v>
      </c>
      <c r="E738" s="564" t="s">
        <v>1005</v>
      </c>
      <c r="F738" s="565">
        <v>967520</v>
      </c>
      <c r="G738" s="86"/>
      <c r="H738" s="88"/>
      <c r="I738" s="30" t="str">
        <f>IF(SUM('Sales by Agent'!G738:I738)&gt;0,"YES","NO")</f>
        <v>NO</v>
      </c>
      <c r="J738" s="30" t="str">
        <f>IF(SUM('Sales by Agent'!H738:J738)&gt;0,"YES","NO")</f>
        <v>NO</v>
      </c>
      <c r="K738" s="30" t="str">
        <f>IF(SUM('Sales by Agent'!I738:K738)&gt;0,"YES","NO")</f>
        <v>NO</v>
      </c>
      <c r="L738" s="30" t="str">
        <f>IF(SUM('Sales by Agent'!J738:L738)&gt;0,"YES","NO")</f>
        <v>NO</v>
      </c>
      <c r="M738" s="30" t="str">
        <f>IF(SUM('Sales by Agent'!K738:M738)&gt;0,"YES","NO")</f>
        <v>NO</v>
      </c>
      <c r="N738" s="30" t="str">
        <f>IF(SUM('Sales by Agent'!L738:N738)&gt;0,"YES","NO")</f>
        <v>NO</v>
      </c>
      <c r="O738" s="30" t="str">
        <f>IF(SUM('Sales by Agent'!M738:O738)&gt;0,"YES","NO")</f>
        <v>NO</v>
      </c>
      <c r="P738" s="30" t="str">
        <f>IF(SUM('Sales by Agent'!N738:P738)&gt;0,"YES","NO")</f>
        <v>NO</v>
      </c>
      <c r="Q738" s="30" t="str">
        <f>IF(SUM('Sales by Agent'!O738:Q738)&gt;0,"YES","NO")</f>
        <v>NO</v>
      </c>
      <c r="R738" s="30" t="str">
        <f>IF(SUM('Sales by Agent'!P738:R738)&gt;0,"YES","NO")</f>
        <v>NO</v>
      </c>
      <c r="S738" s="30" t="str">
        <f>IF(SUM('Sales by Agent'!Q738:S738)&gt;0,"YES","NO")</f>
        <v>NO</v>
      </c>
      <c r="T738" s="30" t="str">
        <f>IF(SUM('Sales by Agent'!R738:T738)&gt;0,"YES","NO")</f>
        <v>NO</v>
      </c>
      <c r="U738" s="30" t="str">
        <f>IF(SUM('Sales by Agent'!S738:U738)&gt;0,"YES","NO")</f>
        <v>NO</v>
      </c>
      <c r="V738" s="30" t="str">
        <f>IF(SUM('Sales by Agent'!T738:V738)&gt;0,"YES","NO")</f>
        <v>YES</v>
      </c>
      <c r="W738" s="30" t="str">
        <f>IF(SUM('Sales by Agent'!U738:W738)&gt;0,"YES","NO")</f>
        <v>YES</v>
      </c>
      <c r="X738" s="30" t="str">
        <f>IF(SUM('Sales by Agent'!V738:X738)&gt;0,"YES","NO")</f>
        <v>YES</v>
      </c>
      <c r="Y738" s="30" t="str">
        <f>IF(SUM('Sales by Agent'!W738:Y738)&gt;0,"YES","NO")</f>
        <v>YES</v>
      </c>
      <c r="Z738" s="30" t="str">
        <f>IF(SUM('Sales by Agent'!X738:Z738)&gt;0,"YES","NO")</f>
        <v>YES</v>
      </c>
      <c r="AA738" s="30" t="str">
        <f>IF(SUM('Sales by Agent'!Y738:AA738)&gt;0,"YES","NO")</f>
        <v>YES</v>
      </c>
      <c r="AB738" s="30" t="str">
        <f>IF(SUM('Sales by Agent'!Z738:AB738)&gt;0,"YES","NO")</f>
        <v>YES</v>
      </c>
      <c r="AC738" s="30" t="str">
        <f>IF(SUM('Sales by Agent'!AA738:AC738)&gt;0,"YES","NO")</f>
        <v>YES</v>
      </c>
      <c r="AD738" s="30" t="str">
        <f>IF(SUM('Sales by Agent'!AB738:AD738)&gt;0,"YES","NO")</f>
        <v>YES</v>
      </c>
      <c r="AE738" s="30" t="str">
        <f>IF(SUM('Sales by Agent'!AC738:AE738)&gt;0,"YES","NO")</f>
        <v>YES</v>
      </c>
      <c r="AF738" s="30" t="str">
        <f>IF(SUM('Sales by Agent'!AD738:AF738)&gt;0,"YES","NO")</f>
        <v>YES</v>
      </c>
      <c r="AG738" s="30" t="str">
        <f>IF(SUM('Sales by Agent'!AE738:AG738)&gt;0,"YES","NO")</f>
        <v>YES</v>
      </c>
      <c r="AH738" s="30" t="str">
        <f>IF(SUM('Sales by Agent'!AF738:AH738)&gt;0,"YES","NO")</f>
        <v>YES</v>
      </c>
      <c r="AI738" s="30" t="str">
        <f>IF(SUM('Sales by Agent'!AG738:AI738)&gt;0,"YES","NO")</f>
        <v>YES</v>
      </c>
      <c r="AJ738" s="30" t="str">
        <f>IF(SUM('Sales by Agent'!AH738:AJ738)&gt;0,"YES","NO")</f>
        <v>YES</v>
      </c>
      <c r="AK738" s="30" t="str">
        <f>IF(SUM('Sales by Agent'!AI738:AK738)&gt;0,"YES","NO")</f>
        <v>YES</v>
      </c>
      <c r="AL738" s="30" t="str">
        <f>IF(SUM('Sales by Agent'!AJ738:AL738)&gt;0,"YES","NO")</f>
        <v>NO</v>
      </c>
      <c r="AM738" s="30" t="str">
        <f>IF(SUM('Sales by Agent'!AK738:AM738)&gt;0,"YES","NO")</f>
        <v>NO</v>
      </c>
      <c r="AN738" s="30" t="str">
        <f>IF(SUM('Sales by Agent'!AL738:AN738)&gt;0,"YES","NO")</f>
        <v>NO</v>
      </c>
      <c r="AO738" s="30" t="str">
        <f>IF(SUM('Sales by Agent'!AM738:AO738)&gt;0,"YES","NO")</f>
        <v>NO</v>
      </c>
      <c r="AP738" s="30" t="str">
        <f>IF(SUM('Sales by Agent'!AN738:AP738)&gt;0,"YES","NO")</f>
        <v>NO</v>
      </c>
      <c r="AQ738" s="30" t="str">
        <f>IF(SUM('Sales by Agent'!AO738:AQ738)&gt;0,"YES","NO")</f>
        <v>NO</v>
      </c>
      <c r="AR738" s="30" t="str">
        <f>IF(SUM('Sales by Agent'!AP738:AR738)&gt;0,"YES","NO")</f>
        <v>NO</v>
      </c>
      <c r="AS738" s="30" t="str">
        <f>IF(SUM('Sales by Agent'!AQ738:AS738)&gt;0,"YES","NO")</f>
        <v>NO</v>
      </c>
      <c r="AT738" s="30" t="str">
        <f>IF(SUM('Sales by Agent'!AR738:AT738)&gt;0,"YES","NO")</f>
        <v>NO</v>
      </c>
      <c r="AU738" s="30" t="str">
        <f>IF(SUM('Sales by Agent'!AS738:AU738)&gt;0,"YES","NO")</f>
        <v>NO</v>
      </c>
      <c r="AV738" s="30" t="str">
        <f>IF(SUM('Sales by Agent'!AT738:AV738)&gt;0,"YES","NO")</f>
        <v>NO</v>
      </c>
      <c r="AW738" s="87"/>
      <c r="AX738" t="str">
        <f t="shared" si="123"/>
        <v>NO</v>
      </c>
      <c r="AY738" t="str">
        <f t="shared" si="124"/>
        <v>NO</v>
      </c>
      <c r="AZ738" t="str">
        <f t="shared" si="125"/>
        <v>NO</v>
      </c>
      <c r="BA738" t="str">
        <f t="shared" si="126"/>
        <v>NO</v>
      </c>
      <c r="BB738" t="str">
        <f t="shared" si="127"/>
        <v>NO</v>
      </c>
      <c r="BC738" t="str">
        <f t="shared" si="128"/>
        <v>NO</v>
      </c>
      <c r="BD738" t="str">
        <f t="shared" si="129"/>
        <v>NO</v>
      </c>
      <c r="BE738" t="str">
        <f t="shared" si="130"/>
        <v>NEW INACTIVE</v>
      </c>
      <c r="BF738" t="str">
        <f t="shared" si="131"/>
        <v>NO</v>
      </c>
      <c r="BG738" t="str">
        <f t="shared" si="132"/>
        <v>NO</v>
      </c>
      <c r="BH738" t="str">
        <f t="shared" si="122"/>
        <v>NO</v>
      </c>
    </row>
    <row r="739" spans="1:60">
      <c r="A739" s="564" t="s">
        <v>1843</v>
      </c>
      <c r="B739" s="564" t="s">
        <v>3023</v>
      </c>
      <c r="C739" s="564" t="s">
        <v>383</v>
      </c>
      <c r="D739" s="564" t="s">
        <v>954</v>
      </c>
      <c r="E739" s="564" t="s">
        <v>1005</v>
      </c>
      <c r="F739" s="565">
        <v>110150</v>
      </c>
      <c r="G739" s="86"/>
      <c r="H739" s="88"/>
      <c r="I739" s="30" t="str">
        <f>IF(SUM('Sales by Agent'!G739:I739)&gt;0,"YES","NO")</f>
        <v>NO</v>
      </c>
      <c r="J739" s="30" t="str">
        <f>IF(SUM('Sales by Agent'!H739:J739)&gt;0,"YES","NO")</f>
        <v>NO</v>
      </c>
      <c r="K739" s="30" t="str">
        <f>IF(SUM('Sales by Agent'!I739:K739)&gt;0,"YES","NO")</f>
        <v>NO</v>
      </c>
      <c r="L739" s="30" t="str">
        <f>IF(SUM('Sales by Agent'!J739:L739)&gt;0,"YES","NO")</f>
        <v>NO</v>
      </c>
      <c r="M739" s="30" t="str">
        <f>IF(SUM('Sales by Agent'!K739:M739)&gt;0,"YES","NO")</f>
        <v>NO</v>
      </c>
      <c r="N739" s="30" t="str">
        <f>IF(SUM('Sales by Agent'!L739:N739)&gt;0,"YES","NO")</f>
        <v>NO</v>
      </c>
      <c r="O739" s="30" t="str">
        <f>IF(SUM('Sales by Agent'!M739:O739)&gt;0,"YES","NO")</f>
        <v>NO</v>
      </c>
      <c r="P739" s="30" t="str">
        <f>IF(SUM('Sales by Agent'!N739:P739)&gt;0,"YES","NO")</f>
        <v>NO</v>
      </c>
      <c r="Q739" s="30" t="str">
        <f>IF(SUM('Sales by Agent'!O739:Q739)&gt;0,"YES","NO")</f>
        <v>NO</v>
      </c>
      <c r="R739" s="30" t="str">
        <f>IF(SUM('Sales by Agent'!P739:R739)&gt;0,"YES","NO")</f>
        <v>NO</v>
      </c>
      <c r="S739" s="30" t="str">
        <f>IF(SUM('Sales by Agent'!Q739:S739)&gt;0,"YES","NO")</f>
        <v>NO</v>
      </c>
      <c r="T739" s="30" t="str">
        <f>IF(SUM('Sales by Agent'!R739:T739)&gt;0,"YES","NO")</f>
        <v>NO</v>
      </c>
      <c r="U739" s="30" t="str">
        <f>IF(SUM('Sales by Agent'!S739:U739)&gt;0,"YES","NO")</f>
        <v>NO</v>
      </c>
      <c r="V739" s="30" t="str">
        <f>IF(SUM('Sales by Agent'!T739:V739)&gt;0,"YES","NO")</f>
        <v>NO</v>
      </c>
      <c r="W739" s="30" t="str">
        <f>IF(SUM('Sales by Agent'!U739:W739)&gt;0,"YES","NO")</f>
        <v>NO</v>
      </c>
      <c r="X739" s="30" t="str">
        <f>IF(SUM('Sales by Agent'!V739:X739)&gt;0,"YES","NO")</f>
        <v>NO</v>
      </c>
      <c r="Y739" s="30" t="str">
        <f>IF(SUM('Sales by Agent'!W739:Y739)&gt;0,"YES","NO")</f>
        <v>NO</v>
      </c>
      <c r="Z739" s="30" t="str">
        <f>IF(SUM('Sales by Agent'!X739:Z739)&gt;0,"YES","NO")</f>
        <v>NO</v>
      </c>
      <c r="AA739" s="30" t="str">
        <f>IF(SUM('Sales by Agent'!Y739:AA739)&gt;0,"YES","NO")</f>
        <v>NO</v>
      </c>
      <c r="AB739" s="30" t="str">
        <f>IF(SUM('Sales by Agent'!Z739:AB739)&gt;0,"YES","NO")</f>
        <v>NO</v>
      </c>
      <c r="AC739" s="30" t="str">
        <f>IF(SUM('Sales by Agent'!AA739:AC739)&gt;0,"YES","NO")</f>
        <v>NO</v>
      </c>
      <c r="AD739" s="30" t="str">
        <f>IF(SUM('Sales by Agent'!AB739:AD739)&gt;0,"YES","NO")</f>
        <v>NO</v>
      </c>
      <c r="AE739" s="30" t="str">
        <f>IF(SUM('Sales by Agent'!AC739:AE739)&gt;0,"YES","NO")</f>
        <v>NO</v>
      </c>
      <c r="AF739" s="30" t="str">
        <f>IF(SUM('Sales by Agent'!AD739:AF739)&gt;0,"YES","NO")</f>
        <v>YES</v>
      </c>
      <c r="AG739" s="30" t="str">
        <f>IF(SUM('Sales by Agent'!AE739:AG739)&gt;0,"YES","NO")</f>
        <v>YES</v>
      </c>
      <c r="AH739" s="30" t="str">
        <f>IF(SUM('Sales by Agent'!AF739:AH739)&gt;0,"YES","NO")</f>
        <v>YES</v>
      </c>
      <c r="AI739" s="30" t="str">
        <f>IF(SUM('Sales by Agent'!AG739:AI739)&gt;0,"YES","NO")</f>
        <v>YES</v>
      </c>
      <c r="AJ739" s="30" t="str">
        <f>IF(SUM('Sales by Agent'!AH739:AJ739)&gt;0,"YES","NO")</f>
        <v>NO</v>
      </c>
      <c r="AK739" s="30" t="str">
        <f>IF(SUM('Sales by Agent'!AI739:AK739)&gt;0,"YES","NO")</f>
        <v>NO</v>
      </c>
      <c r="AL739" s="30" t="str">
        <f>IF(SUM('Sales by Agent'!AJ739:AL739)&gt;0,"YES","NO")</f>
        <v>NO</v>
      </c>
      <c r="AM739" s="30" t="str">
        <f>IF(SUM('Sales by Agent'!AK739:AM739)&gt;0,"YES","NO")</f>
        <v>NO</v>
      </c>
      <c r="AN739" s="30" t="str">
        <f>IF(SUM('Sales by Agent'!AL739:AN739)&gt;0,"YES","NO")</f>
        <v>NO</v>
      </c>
      <c r="AO739" s="30" t="str">
        <f>IF(SUM('Sales by Agent'!AM739:AO739)&gt;0,"YES","NO")</f>
        <v>NO</v>
      </c>
      <c r="AP739" s="30" t="str">
        <f>IF(SUM('Sales by Agent'!AN739:AP739)&gt;0,"YES","NO")</f>
        <v>YES</v>
      </c>
      <c r="AQ739" s="30" t="str">
        <f>IF(SUM('Sales by Agent'!AO739:AQ739)&gt;0,"YES","NO")</f>
        <v>YES</v>
      </c>
      <c r="AR739" s="30" t="str">
        <f>IF(SUM('Sales by Agent'!AP739:AR739)&gt;0,"YES","NO")</f>
        <v>YES</v>
      </c>
      <c r="AS739" s="30" t="str">
        <f>IF(SUM('Sales by Agent'!AQ739:AS739)&gt;0,"YES","NO")</f>
        <v>NO</v>
      </c>
      <c r="AT739" s="30" t="str">
        <f>IF(SUM('Sales by Agent'!AR739:AT739)&gt;0,"YES","NO")</f>
        <v>NO</v>
      </c>
      <c r="AU739" s="30" t="str">
        <f>IF(SUM('Sales by Agent'!AS739:AU739)&gt;0,"YES","NO")</f>
        <v>NO</v>
      </c>
      <c r="AV739" s="30" t="str">
        <f>IF(SUM('Sales by Agent'!AT739:AV739)&gt;0,"YES","NO")</f>
        <v>NO</v>
      </c>
      <c r="AW739" s="87"/>
      <c r="AX739" t="str">
        <f t="shared" si="123"/>
        <v>NO</v>
      </c>
      <c r="AY739" t="str">
        <f t="shared" si="124"/>
        <v>NO</v>
      </c>
      <c r="AZ739" t="str">
        <f t="shared" si="125"/>
        <v>NO</v>
      </c>
      <c r="BA739" t="str">
        <f t="shared" si="126"/>
        <v>NO</v>
      </c>
      <c r="BB739" t="str">
        <f t="shared" si="127"/>
        <v>NO</v>
      </c>
      <c r="BC739" t="str">
        <f t="shared" si="128"/>
        <v>NEW INACTIVE</v>
      </c>
      <c r="BD739" t="str">
        <f t="shared" si="129"/>
        <v>NO</v>
      </c>
      <c r="BE739" t="str">
        <f t="shared" si="130"/>
        <v>NO</v>
      </c>
      <c r="BF739" t="str">
        <f t="shared" si="131"/>
        <v>NO</v>
      </c>
      <c r="BG739" t="str">
        <f t="shared" si="132"/>
        <v>NO</v>
      </c>
      <c r="BH739" t="str">
        <f t="shared" si="122"/>
        <v>NO</v>
      </c>
    </row>
    <row r="740" spans="1:60">
      <c r="A740" s="564" t="s">
        <v>272</v>
      </c>
      <c r="B740" s="564" t="s">
        <v>3024</v>
      </c>
      <c r="C740" s="564" t="s">
        <v>383</v>
      </c>
      <c r="D740" s="564" t="s">
        <v>954</v>
      </c>
      <c r="E740" s="564" t="s">
        <v>1005</v>
      </c>
      <c r="F740" s="565">
        <v>596700</v>
      </c>
      <c r="G740" s="31"/>
      <c r="H740" s="31"/>
      <c r="I740" s="30" t="str">
        <f>IF(SUM('Sales by Agent'!G740:I740)&gt;0,"YES","NO")</f>
        <v>NO</v>
      </c>
      <c r="J740" s="30" t="str">
        <f>IF(SUM('Sales by Agent'!H740:J740)&gt;0,"YES","NO")</f>
        <v>NO</v>
      </c>
      <c r="K740" s="30" t="str">
        <f>IF(SUM('Sales by Agent'!I740:K740)&gt;0,"YES","NO")</f>
        <v>NO</v>
      </c>
      <c r="L740" s="30" t="str">
        <f>IF(SUM('Sales by Agent'!J740:L740)&gt;0,"YES","NO")</f>
        <v>NO</v>
      </c>
      <c r="M740" s="30" t="str">
        <f>IF(SUM('Sales by Agent'!K740:M740)&gt;0,"YES","NO")</f>
        <v>NO</v>
      </c>
      <c r="N740" s="30" t="str">
        <f>IF(SUM('Sales by Agent'!L740:N740)&gt;0,"YES","NO")</f>
        <v>NO</v>
      </c>
      <c r="O740" s="30" t="str">
        <f>IF(SUM('Sales by Agent'!M740:O740)&gt;0,"YES","NO")</f>
        <v>NO</v>
      </c>
      <c r="P740" s="30" t="str">
        <f>IF(SUM('Sales by Agent'!N740:P740)&gt;0,"YES","NO")</f>
        <v>NO</v>
      </c>
      <c r="Q740" s="30" t="str">
        <f>IF(SUM('Sales by Agent'!O740:Q740)&gt;0,"YES","NO")</f>
        <v>NO</v>
      </c>
      <c r="R740" s="30" t="str">
        <f>IF(SUM('Sales by Agent'!P740:R740)&gt;0,"YES","NO")</f>
        <v>NO</v>
      </c>
      <c r="S740" s="30" t="str">
        <f>IF(SUM('Sales by Agent'!Q740:S740)&gt;0,"YES","NO")</f>
        <v>NO</v>
      </c>
      <c r="T740" s="30" t="str">
        <f>IF(SUM('Sales by Agent'!R740:T740)&gt;0,"YES","NO")</f>
        <v>NO</v>
      </c>
      <c r="U740" s="30" t="str">
        <f>IF(SUM('Sales by Agent'!S740:U740)&gt;0,"YES","NO")</f>
        <v>NO</v>
      </c>
      <c r="V740" s="30" t="str">
        <f>IF(SUM('Sales by Agent'!T740:V740)&gt;0,"YES","NO")</f>
        <v>YES</v>
      </c>
      <c r="W740" s="30" t="str">
        <f>IF(SUM('Sales by Agent'!U740:W740)&gt;0,"YES","NO")</f>
        <v>YES</v>
      </c>
      <c r="X740" s="30" t="str">
        <f>IF(SUM('Sales by Agent'!V740:X740)&gt;0,"YES","NO")</f>
        <v>YES</v>
      </c>
      <c r="Y740" s="30" t="str">
        <f>IF(SUM('Sales by Agent'!W740:Y740)&gt;0,"YES","NO")</f>
        <v>YES</v>
      </c>
      <c r="Z740" s="30" t="str">
        <f>IF(SUM('Sales by Agent'!X740:Z740)&gt;0,"YES","NO")</f>
        <v>YES</v>
      </c>
      <c r="AA740" s="30" t="str">
        <f>IF(SUM('Sales by Agent'!Y740:AA740)&gt;0,"YES","NO")</f>
        <v>YES</v>
      </c>
      <c r="AB740" s="30" t="str">
        <f>IF(SUM('Sales by Agent'!Z740:AB740)&gt;0,"YES","NO")</f>
        <v>YES</v>
      </c>
      <c r="AC740" s="30" t="str">
        <f>IF(SUM('Sales by Agent'!AA740:AC740)&gt;0,"YES","NO")</f>
        <v>YES</v>
      </c>
      <c r="AD740" s="30" t="str">
        <f>IF(SUM('Sales by Agent'!AB740:AD740)&gt;0,"YES","NO")</f>
        <v>YES</v>
      </c>
      <c r="AE740" s="30" t="str">
        <f>IF(SUM('Sales by Agent'!AC740:AE740)&gt;0,"YES","NO")</f>
        <v>NO</v>
      </c>
      <c r="AF740" s="30" t="str">
        <f>IF(SUM('Sales by Agent'!AD740:AF740)&gt;0,"YES","NO")</f>
        <v>NO</v>
      </c>
      <c r="AG740" s="30" t="str">
        <f>IF(SUM('Sales by Agent'!AE740:AG740)&gt;0,"YES","NO")</f>
        <v>NO</v>
      </c>
      <c r="AH740" s="30" t="str">
        <f>IF(SUM('Sales by Agent'!AF740:AH740)&gt;0,"YES","NO")</f>
        <v>NO</v>
      </c>
      <c r="AI740" s="30" t="str">
        <f>IF(SUM('Sales by Agent'!AG740:AI740)&gt;0,"YES","NO")</f>
        <v>NO</v>
      </c>
      <c r="AJ740" s="30" t="str">
        <f>IF(SUM('Sales by Agent'!AH740:AJ740)&gt;0,"YES","NO")</f>
        <v>NO</v>
      </c>
      <c r="AK740" s="30" t="str">
        <f>IF(SUM('Sales by Agent'!AI740:AK740)&gt;0,"YES","NO")</f>
        <v>NO</v>
      </c>
      <c r="AL740" s="30" t="str">
        <f>IF(SUM('Sales by Agent'!AJ740:AL740)&gt;0,"YES","NO")</f>
        <v>NO</v>
      </c>
      <c r="AM740" s="30" t="str">
        <f>IF(SUM('Sales by Agent'!AK740:AM740)&gt;0,"YES","NO")</f>
        <v>NO</v>
      </c>
      <c r="AN740" s="30" t="str">
        <f>IF(SUM('Sales by Agent'!AL740:AN740)&gt;0,"YES","NO")</f>
        <v>NO</v>
      </c>
      <c r="AO740" s="30" t="str">
        <f>IF(SUM('Sales by Agent'!AM740:AO740)&gt;0,"YES","NO")</f>
        <v>NO</v>
      </c>
      <c r="AP740" s="30" t="str">
        <f>IF(SUM('Sales by Agent'!AN740:AP740)&gt;0,"YES","NO")</f>
        <v>NO</v>
      </c>
      <c r="AQ740" s="30" t="str">
        <f>IF(SUM('Sales by Agent'!AO740:AQ740)&gt;0,"YES","NO")</f>
        <v>NO</v>
      </c>
      <c r="AR740" s="30" t="str">
        <f>IF(SUM('Sales by Agent'!AP740:AR740)&gt;0,"YES","NO")</f>
        <v>NO</v>
      </c>
      <c r="AS740" s="30" t="str">
        <f>IF(SUM('Sales by Agent'!AQ740:AS740)&gt;0,"YES","NO")</f>
        <v>NO</v>
      </c>
      <c r="AT740" s="30" t="str">
        <f>IF(SUM('Sales by Agent'!AR740:AT740)&gt;0,"YES","NO")</f>
        <v>NO</v>
      </c>
      <c r="AU740" s="30" t="str">
        <f>IF(SUM('Sales by Agent'!AS740:AU740)&gt;0,"YES","NO")</f>
        <v>NO</v>
      </c>
      <c r="AV740" s="30" t="str">
        <f>IF(SUM('Sales by Agent'!AT740:AV740)&gt;0,"YES","NO")</f>
        <v>NO</v>
      </c>
      <c r="AW740" s="87"/>
      <c r="AX740" t="str">
        <f t="shared" si="123"/>
        <v>NEW INACTIVE</v>
      </c>
      <c r="AY740" t="str">
        <f t="shared" si="124"/>
        <v>NO</v>
      </c>
      <c r="AZ740" t="str">
        <f t="shared" si="125"/>
        <v>NO</v>
      </c>
      <c r="BA740" t="str">
        <f t="shared" si="126"/>
        <v>NO</v>
      </c>
      <c r="BB740" t="str">
        <f t="shared" si="127"/>
        <v>NO</v>
      </c>
      <c r="BC740" t="str">
        <f t="shared" si="128"/>
        <v>NO</v>
      </c>
      <c r="BD740" t="str">
        <f t="shared" si="129"/>
        <v>NO</v>
      </c>
      <c r="BE740" t="str">
        <f t="shared" si="130"/>
        <v>NO</v>
      </c>
      <c r="BF740" t="str">
        <f t="shared" si="131"/>
        <v>NO</v>
      </c>
      <c r="BG740" t="str">
        <f t="shared" si="132"/>
        <v>NO</v>
      </c>
      <c r="BH740" t="str">
        <f t="shared" si="122"/>
        <v>NO</v>
      </c>
    </row>
    <row r="741" spans="1:60">
      <c r="A741" s="564" t="s">
        <v>283</v>
      </c>
      <c r="B741" s="564" t="s">
        <v>3025</v>
      </c>
      <c r="C741" s="564" t="s">
        <v>383</v>
      </c>
      <c r="D741" s="564" t="s">
        <v>954</v>
      </c>
      <c r="E741" s="564" t="s">
        <v>1005</v>
      </c>
      <c r="F741" s="565">
        <v>9088180</v>
      </c>
      <c r="G741" s="31"/>
      <c r="H741" s="31"/>
      <c r="I741" s="30" t="str">
        <f>IF(SUM('Sales by Agent'!G741:I741)&gt;0,"YES","NO")</f>
        <v>YES</v>
      </c>
      <c r="J741" s="30" t="str">
        <f>IF(SUM('Sales by Agent'!H741:J741)&gt;0,"YES","NO")</f>
        <v>YES</v>
      </c>
      <c r="K741" s="30" t="str">
        <f>IF(SUM('Sales by Agent'!I741:K741)&gt;0,"YES","NO")</f>
        <v>YES</v>
      </c>
      <c r="L741" s="30" t="str">
        <f>IF(SUM('Sales by Agent'!J741:L741)&gt;0,"YES","NO")</f>
        <v>YES</v>
      </c>
      <c r="M741" s="30" t="str">
        <f>IF(SUM('Sales by Agent'!K741:M741)&gt;0,"YES","NO")</f>
        <v>YES</v>
      </c>
      <c r="N741" s="30" t="str">
        <f>IF(SUM('Sales by Agent'!L741:N741)&gt;0,"YES","NO")</f>
        <v>YES</v>
      </c>
      <c r="O741" s="30" t="str">
        <f>IF(SUM('Sales by Agent'!M741:O741)&gt;0,"YES","NO")</f>
        <v>YES</v>
      </c>
      <c r="P741" s="30" t="str">
        <f>IF(SUM('Sales by Agent'!N741:P741)&gt;0,"YES","NO")</f>
        <v>YES</v>
      </c>
      <c r="Q741" s="30" t="str">
        <f>IF(SUM('Sales by Agent'!O741:Q741)&gt;0,"YES","NO")</f>
        <v>YES</v>
      </c>
      <c r="R741" s="30" t="str">
        <f>IF(SUM('Sales by Agent'!P741:R741)&gt;0,"YES","NO")</f>
        <v>YES</v>
      </c>
      <c r="S741" s="30" t="str">
        <f>IF(SUM('Sales by Agent'!Q741:S741)&gt;0,"YES","NO")</f>
        <v>YES</v>
      </c>
      <c r="T741" s="30" t="str">
        <f>IF(SUM('Sales by Agent'!R741:T741)&gt;0,"YES","NO")</f>
        <v>YES</v>
      </c>
      <c r="U741" s="30" t="str">
        <f>IF(SUM('Sales by Agent'!S741:U741)&gt;0,"YES","NO")</f>
        <v>YES</v>
      </c>
      <c r="V741" s="30" t="str">
        <f>IF(SUM('Sales by Agent'!T741:V741)&gt;0,"YES","NO")</f>
        <v>YES</v>
      </c>
      <c r="W741" s="30" t="str">
        <f>IF(SUM('Sales by Agent'!U741:W741)&gt;0,"YES","NO")</f>
        <v>YES</v>
      </c>
      <c r="X741" s="30" t="str">
        <f>IF(SUM('Sales by Agent'!V741:X741)&gt;0,"YES","NO")</f>
        <v>YES</v>
      </c>
      <c r="Y741" s="30" t="str">
        <f>IF(SUM('Sales by Agent'!W741:Y741)&gt;0,"YES","NO")</f>
        <v>YES</v>
      </c>
      <c r="Z741" s="30" t="str">
        <f>IF(SUM('Sales by Agent'!X741:Z741)&gt;0,"YES","NO")</f>
        <v>YES</v>
      </c>
      <c r="AA741" s="30" t="str">
        <f>IF(SUM('Sales by Agent'!Y741:AA741)&gt;0,"YES","NO")</f>
        <v>YES</v>
      </c>
      <c r="AB741" s="30" t="str">
        <f>IF(SUM('Sales by Agent'!Z741:AB741)&gt;0,"YES","NO")</f>
        <v>YES</v>
      </c>
      <c r="AC741" s="30" t="str">
        <f>IF(SUM('Sales by Agent'!AA741:AC741)&gt;0,"YES","NO")</f>
        <v>YES</v>
      </c>
      <c r="AD741" s="30" t="str">
        <f>IF(SUM('Sales by Agent'!AB741:AD741)&gt;0,"YES","NO")</f>
        <v>YES</v>
      </c>
      <c r="AE741" s="30" t="str">
        <f>IF(SUM('Sales by Agent'!AC741:AE741)&gt;0,"YES","NO")</f>
        <v>YES</v>
      </c>
      <c r="AF741" s="30" t="str">
        <f>IF(SUM('Sales by Agent'!AD741:AF741)&gt;0,"YES","NO")</f>
        <v>YES</v>
      </c>
      <c r="AG741" s="30" t="str">
        <f>IF(SUM('Sales by Agent'!AE741:AG741)&gt;0,"YES","NO")</f>
        <v>YES</v>
      </c>
      <c r="AH741" s="30" t="str">
        <f>IF(SUM('Sales by Agent'!AF741:AH741)&gt;0,"YES","NO")</f>
        <v>YES</v>
      </c>
      <c r="AI741" s="30" t="str">
        <f>IF(SUM('Sales by Agent'!AG741:AI741)&gt;0,"YES","NO")</f>
        <v>YES</v>
      </c>
      <c r="AJ741" s="30" t="str">
        <f>IF(SUM('Sales by Agent'!AH741:AJ741)&gt;0,"YES","NO")</f>
        <v>YES</v>
      </c>
      <c r="AK741" s="30" t="str">
        <f>IF(SUM('Sales by Agent'!AI741:AK741)&gt;0,"YES","NO")</f>
        <v>YES</v>
      </c>
      <c r="AL741" s="30" t="str">
        <f>IF(SUM('Sales by Agent'!AJ741:AL741)&gt;0,"YES","NO")</f>
        <v>YES</v>
      </c>
      <c r="AM741" s="30" t="str">
        <f>IF(SUM('Sales by Agent'!AK741:AM741)&gt;0,"YES","NO")</f>
        <v>YES</v>
      </c>
      <c r="AN741" s="30" t="str">
        <f>IF(SUM('Sales by Agent'!AL741:AN741)&gt;0,"YES","NO")</f>
        <v>YES</v>
      </c>
      <c r="AO741" s="30" t="str">
        <f>IF(SUM('Sales by Agent'!AM741:AO741)&gt;0,"YES","NO")</f>
        <v>YES</v>
      </c>
      <c r="AP741" s="30" t="str">
        <f>IF(SUM('Sales by Agent'!AN741:AP741)&gt;0,"YES","NO")</f>
        <v>YES</v>
      </c>
      <c r="AQ741" s="30" t="str">
        <f>IF(SUM('Sales by Agent'!AO741:AQ741)&gt;0,"YES","NO")</f>
        <v>YES</v>
      </c>
      <c r="AR741" s="30" t="str">
        <f>IF(SUM('Sales by Agent'!AP741:AR741)&gt;0,"YES","NO")</f>
        <v>YES</v>
      </c>
      <c r="AS741" s="30" t="str">
        <f>IF(SUM('Sales by Agent'!AQ741:AS741)&gt;0,"YES","NO")</f>
        <v>YES</v>
      </c>
      <c r="AT741" s="30" t="str">
        <f>IF(SUM('Sales by Agent'!AR741:AT741)&gt;0,"YES","NO")</f>
        <v>YES</v>
      </c>
      <c r="AU741" s="30" t="str">
        <f>IF(SUM('Sales by Agent'!AS741:AU741)&gt;0,"YES","NO")</f>
        <v>YES</v>
      </c>
      <c r="AV741" s="30" t="str">
        <f>IF(SUM('Sales by Agent'!AT741:AV741)&gt;0,"YES","NO")</f>
        <v>YES</v>
      </c>
      <c r="AW741" s="87"/>
      <c r="AX741" t="str">
        <f t="shared" si="123"/>
        <v>NO</v>
      </c>
      <c r="AY741" t="str">
        <f t="shared" si="124"/>
        <v>NO</v>
      </c>
      <c r="AZ741" t="str">
        <f t="shared" si="125"/>
        <v>NO</v>
      </c>
      <c r="BA741" t="str">
        <f t="shared" si="126"/>
        <v>NO</v>
      </c>
      <c r="BB741" t="str">
        <f t="shared" si="127"/>
        <v>NO</v>
      </c>
      <c r="BC741" t="str">
        <f t="shared" si="128"/>
        <v>NO</v>
      </c>
      <c r="BD741" t="str">
        <f t="shared" si="129"/>
        <v>NO</v>
      </c>
      <c r="BE741" t="str">
        <f t="shared" si="130"/>
        <v>NO</v>
      </c>
      <c r="BF741" t="str">
        <f t="shared" si="131"/>
        <v>NO</v>
      </c>
      <c r="BG741" t="str">
        <f t="shared" si="132"/>
        <v>NO</v>
      </c>
      <c r="BH741" t="str">
        <f t="shared" si="122"/>
        <v>NO</v>
      </c>
    </row>
    <row r="742" spans="1:60">
      <c r="A742" s="564" t="s">
        <v>1474</v>
      </c>
      <c r="B742" s="564" t="s">
        <v>3026</v>
      </c>
      <c r="C742" s="564" t="s">
        <v>383</v>
      </c>
      <c r="D742" s="564" t="s">
        <v>954</v>
      </c>
      <c r="E742" s="564" t="s">
        <v>1005</v>
      </c>
      <c r="F742" s="565">
        <v>4507010</v>
      </c>
      <c r="G742" s="88"/>
      <c r="H742" s="88"/>
      <c r="I742" s="30" t="str">
        <f>IF(SUM('Sales by Agent'!G742:I742)&gt;0,"YES","NO")</f>
        <v>NO</v>
      </c>
      <c r="J742" s="30" t="str">
        <f>IF(SUM('Sales by Agent'!H742:J742)&gt;0,"YES","NO")</f>
        <v>NO</v>
      </c>
      <c r="K742" s="30" t="str">
        <f>IF(SUM('Sales by Agent'!I742:K742)&gt;0,"YES","NO")</f>
        <v>NO</v>
      </c>
      <c r="L742" s="30" t="str">
        <f>IF(SUM('Sales by Agent'!J742:L742)&gt;0,"YES","NO")</f>
        <v>NO</v>
      </c>
      <c r="M742" s="30" t="str">
        <f>IF(SUM('Sales by Agent'!K742:M742)&gt;0,"YES","NO")</f>
        <v>NO</v>
      </c>
      <c r="N742" s="30" t="str">
        <f>IF(SUM('Sales by Agent'!L742:N742)&gt;0,"YES","NO")</f>
        <v>NO</v>
      </c>
      <c r="O742" s="30" t="str">
        <f>IF(SUM('Sales by Agent'!M742:O742)&gt;0,"YES","NO")</f>
        <v>NO</v>
      </c>
      <c r="P742" s="30" t="str">
        <f>IF(SUM('Sales by Agent'!N742:P742)&gt;0,"YES","NO")</f>
        <v>NO</v>
      </c>
      <c r="Q742" s="30" t="str">
        <f>IF(SUM('Sales by Agent'!O742:Q742)&gt;0,"YES","NO")</f>
        <v>NO</v>
      </c>
      <c r="R742" s="30" t="str">
        <f>IF(SUM('Sales by Agent'!P742:R742)&gt;0,"YES","NO")</f>
        <v>NO</v>
      </c>
      <c r="S742" s="30" t="str">
        <f>IF(SUM('Sales by Agent'!Q742:S742)&gt;0,"YES","NO")</f>
        <v>NO</v>
      </c>
      <c r="T742" s="30" t="str">
        <f>IF(SUM('Sales by Agent'!R742:T742)&gt;0,"YES","NO")</f>
        <v>NO</v>
      </c>
      <c r="U742" s="30" t="str">
        <f>IF(SUM('Sales by Agent'!S742:U742)&gt;0,"YES","NO")</f>
        <v>NO</v>
      </c>
      <c r="V742" s="30" t="str">
        <f>IF(SUM('Sales by Agent'!T742:V742)&gt;0,"YES","NO")</f>
        <v>NO</v>
      </c>
      <c r="W742" s="30" t="str">
        <f>IF(SUM('Sales by Agent'!U742:W742)&gt;0,"YES","NO")</f>
        <v>NO</v>
      </c>
      <c r="X742" s="30" t="str">
        <f>IF(SUM('Sales by Agent'!V742:X742)&gt;0,"YES","NO")</f>
        <v>NO</v>
      </c>
      <c r="Y742" s="30" t="str">
        <f>IF(SUM('Sales by Agent'!W742:Y742)&gt;0,"YES","NO")</f>
        <v>NO</v>
      </c>
      <c r="Z742" s="30" t="str">
        <f>IF(SUM('Sales by Agent'!X742:Z742)&gt;0,"YES","NO")</f>
        <v>NO</v>
      </c>
      <c r="AA742" s="30" t="str">
        <f>IF(SUM('Sales by Agent'!Y742:AA742)&gt;0,"YES","NO")</f>
        <v>NO</v>
      </c>
      <c r="AB742" s="30" t="str">
        <f>IF(SUM('Sales by Agent'!Z742:AB742)&gt;0,"YES","NO")</f>
        <v>NO</v>
      </c>
      <c r="AC742" s="30" t="str">
        <f>IF(SUM('Sales by Agent'!AA742:AC742)&gt;0,"YES","NO")</f>
        <v>YES</v>
      </c>
      <c r="AD742" s="30" t="str">
        <f>IF(SUM('Sales by Agent'!AB742:AD742)&gt;0,"YES","NO")</f>
        <v>YES</v>
      </c>
      <c r="AE742" s="30" t="str">
        <f>IF(SUM('Sales by Agent'!AC742:AE742)&gt;0,"YES","NO")</f>
        <v>YES</v>
      </c>
      <c r="AF742" s="30" t="str">
        <f>IF(SUM('Sales by Agent'!AD742:AF742)&gt;0,"YES","NO")</f>
        <v>YES</v>
      </c>
      <c r="AG742" s="30" t="str">
        <f>IF(SUM('Sales by Agent'!AE742:AG742)&gt;0,"YES","NO")</f>
        <v>YES</v>
      </c>
      <c r="AH742" s="30" t="str">
        <f>IF(SUM('Sales by Agent'!AF742:AH742)&gt;0,"YES","NO")</f>
        <v>YES</v>
      </c>
      <c r="AI742" s="30" t="str">
        <f>IF(SUM('Sales by Agent'!AG742:AI742)&gt;0,"YES","NO")</f>
        <v>YES</v>
      </c>
      <c r="AJ742" s="30" t="str">
        <f>IF(SUM('Sales by Agent'!AH742:AJ742)&gt;0,"YES","NO")</f>
        <v>YES</v>
      </c>
      <c r="AK742" s="30" t="str">
        <f>IF(SUM('Sales by Agent'!AI742:AK742)&gt;0,"YES","NO")</f>
        <v>YES</v>
      </c>
      <c r="AL742" s="30" t="str">
        <f>IF(SUM('Sales by Agent'!AJ742:AL742)&gt;0,"YES","NO")</f>
        <v>YES</v>
      </c>
      <c r="AM742" s="30" t="str">
        <f>IF(SUM('Sales by Agent'!AK742:AM742)&gt;0,"YES","NO")</f>
        <v>YES</v>
      </c>
      <c r="AN742" s="30" t="str">
        <f>IF(SUM('Sales by Agent'!AL742:AN742)&gt;0,"YES","NO")</f>
        <v>YES</v>
      </c>
      <c r="AO742" s="30" t="str">
        <f>IF(SUM('Sales by Agent'!AM742:AO742)&gt;0,"YES","NO")</f>
        <v>YES</v>
      </c>
      <c r="AP742" s="30" t="str">
        <f>IF(SUM('Sales by Agent'!AN742:AP742)&gt;0,"YES","NO")</f>
        <v>YES</v>
      </c>
      <c r="AQ742" s="30" t="str">
        <f>IF(SUM('Sales by Agent'!AO742:AQ742)&gt;0,"YES","NO")</f>
        <v>YES</v>
      </c>
      <c r="AR742" s="30" t="str">
        <f>IF(SUM('Sales by Agent'!AP742:AR742)&gt;0,"YES","NO")</f>
        <v>YES</v>
      </c>
      <c r="AS742" s="30" t="str">
        <f>IF(SUM('Sales by Agent'!AQ742:AS742)&gt;0,"YES","NO")</f>
        <v>YES</v>
      </c>
      <c r="AT742" s="30" t="str">
        <f>IF(SUM('Sales by Agent'!AR742:AT742)&gt;0,"YES","NO")</f>
        <v>YES</v>
      </c>
      <c r="AU742" s="30" t="str">
        <f>IF(SUM('Sales by Agent'!AS742:AU742)&gt;0,"YES","NO")</f>
        <v>YES</v>
      </c>
      <c r="AV742" s="30" t="str">
        <f>IF(SUM('Sales by Agent'!AT742:AV742)&gt;0,"YES","NO")</f>
        <v>YES</v>
      </c>
      <c r="AW742" s="87"/>
      <c r="AX742" t="str">
        <f t="shared" si="123"/>
        <v>NO</v>
      </c>
      <c r="AY742" t="str">
        <f t="shared" si="124"/>
        <v>NO</v>
      </c>
      <c r="AZ742" t="str">
        <f t="shared" si="125"/>
        <v>NO</v>
      </c>
      <c r="BA742" t="str">
        <f t="shared" si="126"/>
        <v>NO</v>
      </c>
      <c r="BB742" t="str">
        <f t="shared" si="127"/>
        <v>NO</v>
      </c>
      <c r="BC742" t="str">
        <f t="shared" si="128"/>
        <v>NO</v>
      </c>
      <c r="BD742" t="str">
        <f t="shared" si="129"/>
        <v>NO</v>
      </c>
      <c r="BE742" t="str">
        <f t="shared" si="130"/>
        <v>NO</v>
      </c>
      <c r="BF742" t="str">
        <f t="shared" si="131"/>
        <v>NO</v>
      </c>
      <c r="BG742" t="str">
        <f t="shared" si="132"/>
        <v>NO</v>
      </c>
      <c r="BH742" t="str">
        <f t="shared" si="122"/>
        <v>NO</v>
      </c>
    </row>
    <row r="743" spans="1:60">
      <c r="A743" s="564" t="s">
        <v>288</v>
      </c>
      <c r="B743" s="564" t="s">
        <v>3027</v>
      </c>
      <c r="C743" s="564" t="s">
        <v>383</v>
      </c>
      <c r="D743" s="564" t="s">
        <v>954</v>
      </c>
      <c r="E743" s="564" t="s">
        <v>1005</v>
      </c>
      <c r="F743" s="565">
        <v>412025</v>
      </c>
      <c r="G743" s="31"/>
      <c r="H743" s="86"/>
      <c r="I743" s="30" t="str">
        <f>IF(SUM('Sales by Agent'!G743:I743)&gt;0,"YES","NO")</f>
        <v>NO</v>
      </c>
      <c r="J743" s="30" t="str">
        <f>IF(SUM('Sales by Agent'!H743:J743)&gt;0,"YES","NO")</f>
        <v>NO</v>
      </c>
      <c r="K743" s="30" t="str">
        <f>IF(SUM('Sales by Agent'!I743:K743)&gt;0,"YES","NO")</f>
        <v>NO</v>
      </c>
      <c r="L743" s="30" t="str">
        <f>IF(SUM('Sales by Agent'!J743:L743)&gt;0,"YES","NO")</f>
        <v>NO</v>
      </c>
      <c r="M743" s="30" t="str">
        <f>IF(SUM('Sales by Agent'!K743:M743)&gt;0,"YES","NO")</f>
        <v>NO</v>
      </c>
      <c r="N743" s="30" t="str">
        <f>IF(SUM('Sales by Agent'!L743:N743)&gt;0,"YES","NO")</f>
        <v>NO</v>
      </c>
      <c r="O743" s="30" t="str">
        <f>IF(SUM('Sales by Agent'!M743:O743)&gt;0,"YES","NO")</f>
        <v>NO</v>
      </c>
      <c r="P743" s="30" t="str">
        <f>IF(SUM('Sales by Agent'!N743:P743)&gt;0,"YES","NO")</f>
        <v>NO</v>
      </c>
      <c r="Q743" s="30" t="str">
        <f>IF(SUM('Sales by Agent'!O743:Q743)&gt;0,"YES","NO")</f>
        <v>NO</v>
      </c>
      <c r="R743" s="30" t="str">
        <f>IF(SUM('Sales by Agent'!P743:R743)&gt;0,"YES","NO")</f>
        <v>NO</v>
      </c>
      <c r="S743" s="30" t="str">
        <f>IF(SUM('Sales by Agent'!Q743:S743)&gt;0,"YES","NO")</f>
        <v>NO</v>
      </c>
      <c r="T743" s="30" t="str">
        <f>IF(SUM('Sales by Agent'!R743:T743)&gt;0,"YES","NO")</f>
        <v>NO</v>
      </c>
      <c r="U743" s="30" t="str">
        <f>IF(SUM('Sales by Agent'!S743:U743)&gt;0,"YES","NO")</f>
        <v>NO</v>
      </c>
      <c r="V743" s="30" t="str">
        <f>IF(SUM('Sales by Agent'!T743:V743)&gt;0,"YES","NO")</f>
        <v>NO</v>
      </c>
      <c r="W743" s="30" t="str">
        <f>IF(SUM('Sales by Agent'!U743:W743)&gt;0,"YES","NO")</f>
        <v>NO</v>
      </c>
      <c r="X743" s="30" t="str">
        <f>IF(SUM('Sales by Agent'!V743:X743)&gt;0,"YES","NO")</f>
        <v>NO</v>
      </c>
      <c r="Y743" s="30" t="str">
        <f>IF(SUM('Sales by Agent'!W743:Y743)&gt;0,"YES","NO")</f>
        <v>NO</v>
      </c>
      <c r="Z743" s="30" t="str">
        <f>IF(SUM('Sales by Agent'!X743:Z743)&gt;0,"YES","NO")</f>
        <v>NO</v>
      </c>
      <c r="AA743" s="30" t="str">
        <f>IF(SUM('Sales by Agent'!Y743:AA743)&gt;0,"YES","NO")</f>
        <v>NO</v>
      </c>
      <c r="AB743" s="30" t="str">
        <f>IF(SUM('Sales by Agent'!Z743:AB743)&gt;0,"YES","NO")</f>
        <v>NO</v>
      </c>
      <c r="AC743" s="30" t="str">
        <f>IF(SUM('Sales by Agent'!AA743:AC743)&gt;0,"YES","NO")</f>
        <v>NO</v>
      </c>
      <c r="AD743" s="30" t="str">
        <f>IF(SUM('Sales by Agent'!AB743:AD743)&gt;0,"YES","NO")</f>
        <v>NO</v>
      </c>
      <c r="AE743" s="30" t="str">
        <f>IF(SUM('Sales by Agent'!AC743:AE743)&gt;0,"YES","NO")</f>
        <v>YES</v>
      </c>
      <c r="AF743" s="30" t="str">
        <f>IF(SUM('Sales by Agent'!AD743:AF743)&gt;0,"YES","NO")</f>
        <v>YES</v>
      </c>
      <c r="AG743" s="30" t="str">
        <f>IF(SUM('Sales by Agent'!AE743:AG743)&gt;0,"YES","NO")</f>
        <v>YES</v>
      </c>
      <c r="AH743" s="30" t="str">
        <f>IF(SUM('Sales by Agent'!AF743:AH743)&gt;0,"YES","NO")</f>
        <v>YES</v>
      </c>
      <c r="AI743" s="30" t="str">
        <f>IF(SUM('Sales by Agent'!AG743:AI743)&gt;0,"YES","NO")</f>
        <v>YES</v>
      </c>
      <c r="AJ743" s="30" t="str">
        <f>IF(SUM('Sales by Agent'!AH743:AJ743)&gt;0,"YES","NO")</f>
        <v>YES</v>
      </c>
      <c r="AK743" s="30" t="str">
        <f>IF(SUM('Sales by Agent'!AI743:AK743)&gt;0,"YES","NO")</f>
        <v>YES</v>
      </c>
      <c r="AL743" s="30" t="str">
        <f>IF(SUM('Sales by Agent'!AJ743:AL743)&gt;0,"YES","NO")</f>
        <v>NO</v>
      </c>
      <c r="AM743" s="30" t="str">
        <f>IF(SUM('Sales by Agent'!AK743:AM743)&gt;0,"YES","NO")</f>
        <v>NO</v>
      </c>
      <c r="AN743" s="30" t="str">
        <f>IF(SUM('Sales by Agent'!AL743:AN743)&gt;0,"YES","NO")</f>
        <v>NO</v>
      </c>
      <c r="AO743" s="30" t="str">
        <f>IF(SUM('Sales by Agent'!AM743:AO743)&gt;0,"YES","NO")</f>
        <v>NO</v>
      </c>
      <c r="AP743" s="30" t="str">
        <f>IF(SUM('Sales by Agent'!AN743:AP743)&gt;0,"YES","NO")</f>
        <v>YES</v>
      </c>
      <c r="AQ743" s="30" t="str">
        <f>IF(SUM('Sales by Agent'!AO743:AQ743)&gt;0,"YES","NO")</f>
        <v>YES</v>
      </c>
      <c r="AR743" s="30" t="str">
        <f>IF(SUM('Sales by Agent'!AP743:AR743)&gt;0,"YES","NO")</f>
        <v>YES</v>
      </c>
      <c r="AS743" s="30" t="str">
        <f>IF(SUM('Sales by Agent'!AQ743:AS743)&gt;0,"YES","NO")</f>
        <v>NO</v>
      </c>
      <c r="AT743" s="30" t="str">
        <f>IF(SUM('Sales by Agent'!AR743:AT743)&gt;0,"YES","NO")</f>
        <v>NO</v>
      </c>
      <c r="AU743" s="30" t="str">
        <f>IF(SUM('Sales by Agent'!AS743:AU743)&gt;0,"YES","NO")</f>
        <v>NO</v>
      </c>
      <c r="AV743" s="30" t="str">
        <f>IF(SUM('Sales by Agent'!AT743:AV743)&gt;0,"YES","NO")</f>
        <v>NO</v>
      </c>
      <c r="AW743" s="87"/>
      <c r="AX743" t="str">
        <f t="shared" si="123"/>
        <v>NO</v>
      </c>
      <c r="AY743" t="str">
        <f t="shared" si="124"/>
        <v>NO</v>
      </c>
      <c r="AZ743" t="str">
        <f t="shared" si="125"/>
        <v>NO</v>
      </c>
      <c r="BA743" t="str">
        <f t="shared" si="126"/>
        <v>NO</v>
      </c>
      <c r="BB743" t="str">
        <f t="shared" si="127"/>
        <v>NO</v>
      </c>
      <c r="BC743" t="str">
        <f t="shared" si="128"/>
        <v>NO</v>
      </c>
      <c r="BD743" t="str">
        <f t="shared" si="129"/>
        <v>NO</v>
      </c>
      <c r="BE743" t="str">
        <f t="shared" si="130"/>
        <v>NEW INACTIVE</v>
      </c>
      <c r="BF743" t="str">
        <f t="shared" si="131"/>
        <v>NO</v>
      </c>
      <c r="BG743" t="str">
        <f t="shared" si="132"/>
        <v>NO</v>
      </c>
      <c r="BH743" t="str">
        <f t="shared" si="122"/>
        <v>NO</v>
      </c>
    </row>
    <row r="744" spans="1:60">
      <c r="A744" s="564" t="s">
        <v>382</v>
      </c>
      <c r="B744" s="564" t="s">
        <v>3028</v>
      </c>
      <c r="C744" s="564" t="s">
        <v>383</v>
      </c>
      <c r="D744" s="564" t="s">
        <v>954</v>
      </c>
      <c r="E744" s="564" t="s">
        <v>1005</v>
      </c>
      <c r="F744" s="565">
        <v>4398700</v>
      </c>
      <c r="G744" s="31"/>
      <c r="H744" s="31"/>
      <c r="I744" s="30" t="str">
        <f>IF(SUM('Sales by Agent'!G744:I744)&gt;0,"YES","NO")</f>
        <v>YES</v>
      </c>
      <c r="J744" s="30" t="str">
        <f>IF(SUM('Sales by Agent'!H744:J744)&gt;0,"YES","NO")</f>
        <v>YES</v>
      </c>
      <c r="K744" s="30" t="str">
        <f>IF(SUM('Sales by Agent'!I744:K744)&gt;0,"YES","NO")</f>
        <v>YES</v>
      </c>
      <c r="L744" s="30" t="str">
        <f>IF(SUM('Sales by Agent'!J744:L744)&gt;0,"YES","NO")</f>
        <v>YES</v>
      </c>
      <c r="M744" s="30" t="str">
        <f>IF(SUM('Sales by Agent'!K744:M744)&gt;0,"YES","NO")</f>
        <v>YES</v>
      </c>
      <c r="N744" s="30" t="str">
        <f>IF(SUM('Sales by Agent'!L744:N744)&gt;0,"YES","NO")</f>
        <v>YES</v>
      </c>
      <c r="O744" s="30" t="str">
        <f>IF(SUM('Sales by Agent'!M744:O744)&gt;0,"YES","NO")</f>
        <v>YES</v>
      </c>
      <c r="P744" s="30" t="str">
        <f>IF(SUM('Sales by Agent'!N744:P744)&gt;0,"YES","NO")</f>
        <v>YES</v>
      </c>
      <c r="Q744" s="30" t="str">
        <f>IF(SUM('Sales by Agent'!O744:Q744)&gt;0,"YES","NO")</f>
        <v>YES</v>
      </c>
      <c r="R744" s="30" t="str">
        <f>IF(SUM('Sales by Agent'!P744:R744)&gt;0,"YES","NO")</f>
        <v>YES</v>
      </c>
      <c r="S744" s="30" t="str">
        <f>IF(SUM('Sales by Agent'!Q744:S744)&gt;0,"YES","NO")</f>
        <v>YES</v>
      </c>
      <c r="T744" s="30" t="str">
        <f>IF(SUM('Sales by Agent'!R744:T744)&gt;0,"YES","NO")</f>
        <v>YES</v>
      </c>
      <c r="U744" s="30" t="str">
        <f>IF(SUM('Sales by Agent'!S744:U744)&gt;0,"YES","NO")</f>
        <v>YES</v>
      </c>
      <c r="V744" s="30" t="str">
        <f>IF(SUM('Sales by Agent'!T744:V744)&gt;0,"YES","NO")</f>
        <v>YES</v>
      </c>
      <c r="W744" s="30" t="str">
        <f>IF(SUM('Sales by Agent'!U744:W744)&gt;0,"YES","NO")</f>
        <v>YES</v>
      </c>
      <c r="X744" s="30" t="str">
        <f>IF(SUM('Sales by Agent'!V744:X744)&gt;0,"YES","NO")</f>
        <v>YES</v>
      </c>
      <c r="Y744" s="30" t="str">
        <f>IF(SUM('Sales by Agent'!W744:Y744)&gt;0,"YES","NO")</f>
        <v>YES</v>
      </c>
      <c r="Z744" s="30" t="str">
        <f>IF(SUM('Sales by Agent'!X744:Z744)&gt;0,"YES","NO")</f>
        <v>YES</v>
      </c>
      <c r="AA744" s="30" t="str">
        <f>IF(SUM('Sales by Agent'!Y744:AA744)&gt;0,"YES","NO")</f>
        <v>YES</v>
      </c>
      <c r="AB744" s="30" t="str">
        <f>IF(SUM('Sales by Agent'!Z744:AB744)&gt;0,"YES","NO")</f>
        <v>YES</v>
      </c>
      <c r="AC744" s="30" t="str">
        <f>IF(SUM('Sales by Agent'!AA744:AC744)&gt;0,"YES","NO")</f>
        <v>YES</v>
      </c>
      <c r="AD744" s="30" t="str">
        <f>IF(SUM('Sales by Agent'!AB744:AD744)&gt;0,"YES","NO")</f>
        <v>YES</v>
      </c>
      <c r="AE744" s="30" t="str">
        <f>IF(SUM('Sales by Agent'!AC744:AE744)&gt;0,"YES","NO")</f>
        <v>YES</v>
      </c>
      <c r="AF744" s="30" t="str">
        <f>IF(SUM('Sales by Agent'!AD744:AF744)&gt;0,"YES","NO")</f>
        <v>YES</v>
      </c>
      <c r="AG744" s="30" t="str">
        <f>IF(SUM('Sales by Agent'!AE744:AG744)&gt;0,"YES","NO")</f>
        <v>YES</v>
      </c>
      <c r="AH744" s="30" t="str">
        <f>IF(SUM('Sales by Agent'!AF744:AH744)&gt;0,"YES","NO")</f>
        <v>YES</v>
      </c>
      <c r="AI744" s="30" t="str">
        <f>IF(SUM('Sales by Agent'!AG744:AI744)&gt;0,"YES","NO")</f>
        <v>YES</v>
      </c>
      <c r="AJ744" s="30" t="str">
        <f>IF(SUM('Sales by Agent'!AH744:AJ744)&gt;0,"YES","NO")</f>
        <v>YES</v>
      </c>
      <c r="AK744" s="30" t="str">
        <f>IF(SUM('Sales by Agent'!AI744:AK744)&gt;0,"YES","NO")</f>
        <v>YES</v>
      </c>
      <c r="AL744" s="30" t="str">
        <f>IF(SUM('Sales by Agent'!AJ744:AL744)&gt;0,"YES","NO")</f>
        <v>YES</v>
      </c>
      <c r="AM744" s="30" t="str">
        <f>IF(SUM('Sales by Agent'!AK744:AM744)&gt;0,"YES","NO")</f>
        <v>YES</v>
      </c>
      <c r="AN744" s="30" t="str">
        <f>IF(SUM('Sales by Agent'!AL744:AN744)&gt;0,"YES","NO")</f>
        <v>YES</v>
      </c>
      <c r="AO744" s="30" t="str">
        <f>IF(SUM('Sales by Agent'!AM744:AO744)&gt;0,"YES","NO")</f>
        <v>YES</v>
      </c>
      <c r="AP744" s="30" t="str">
        <f>IF(SUM('Sales by Agent'!AN744:AP744)&gt;0,"YES","NO")</f>
        <v>YES</v>
      </c>
      <c r="AQ744" s="30" t="str">
        <f>IF(SUM('Sales by Agent'!AO744:AQ744)&gt;0,"YES","NO")</f>
        <v>YES</v>
      </c>
      <c r="AR744" s="30" t="str">
        <f>IF(SUM('Sales by Agent'!AP744:AR744)&gt;0,"YES","NO")</f>
        <v>YES</v>
      </c>
      <c r="AS744" s="30" t="str">
        <f>IF(SUM('Sales by Agent'!AQ744:AS744)&gt;0,"YES","NO")</f>
        <v>YES</v>
      </c>
      <c r="AT744" s="30" t="str">
        <f>IF(SUM('Sales by Agent'!AR744:AT744)&gt;0,"YES","NO")</f>
        <v>YES</v>
      </c>
      <c r="AU744" s="30" t="str">
        <f>IF(SUM('Sales by Agent'!AS744:AU744)&gt;0,"YES","NO")</f>
        <v>YES</v>
      </c>
      <c r="AV744" s="30" t="str">
        <f>IF(SUM('Sales by Agent'!AT744:AV744)&gt;0,"YES","NO")</f>
        <v>YES</v>
      </c>
      <c r="AW744" s="87"/>
      <c r="AX744" t="str">
        <f t="shared" si="123"/>
        <v>NO</v>
      </c>
      <c r="AY744" t="str">
        <f t="shared" si="124"/>
        <v>NO</v>
      </c>
      <c r="AZ744" t="str">
        <f t="shared" si="125"/>
        <v>NO</v>
      </c>
      <c r="BA744" t="str">
        <f t="shared" si="126"/>
        <v>NO</v>
      </c>
      <c r="BB744" t="str">
        <f t="shared" si="127"/>
        <v>NO</v>
      </c>
      <c r="BC744" t="str">
        <f t="shared" si="128"/>
        <v>NO</v>
      </c>
      <c r="BD744" t="str">
        <f t="shared" si="129"/>
        <v>NO</v>
      </c>
      <c r="BE744" t="str">
        <f t="shared" si="130"/>
        <v>NO</v>
      </c>
      <c r="BF744" t="str">
        <f t="shared" si="131"/>
        <v>NO</v>
      </c>
      <c r="BG744" t="str">
        <f t="shared" si="132"/>
        <v>NO</v>
      </c>
      <c r="BH744" t="str">
        <f t="shared" si="122"/>
        <v>NO</v>
      </c>
    </row>
    <row r="745" spans="1:60">
      <c r="A745" s="564" t="s">
        <v>1479</v>
      </c>
      <c r="B745" s="564" t="s">
        <v>3029</v>
      </c>
      <c r="C745" s="564" t="s">
        <v>383</v>
      </c>
      <c r="D745" s="564" t="s">
        <v>954</v>
      </c>
      <c r="E745" s="564" t="s">
        <v>1005</v>
      </c>
      <c r="F745" s="565">
        <v>6717834</v>
      </c>
      <c r="G745" s="88"/>
      <c r="H745" s="88"/>
      <c r="I745" s="30" t="str">
        <f>IF(SUM('Sales by Agent'!G745:I745)&gt;0,"YES","NO")</f>
        <v>NO</v>
      </c>
      <c r="J745" s="30" t="str">
        <f>IF(SUM('Sales by Agent'!H745:J745)&gt;0,"YES","NO")</f>
        <v>NO</v>
      </c>
      <c r="K745" s="30" t="str">
        <f>IF(SUM('Sales by Agent'!I745:K745)&gt;0,"YES","NO")</f>
        <v>NO</v>
      </c>
      <c r="L745" s="30" t="str">
        <f>IF(SUM('Sales by Agent'!J745:L745)&gt;0,"YES","NO")</f>
        <v>NO</v>
      </c>
      <c r="M745" s="30" t="str">
        <f>IF(SUM('Sales by Agent'!K745:M745)&gt;0,"YES","NO")</f>
        <v>NO</v>
      </c>
      <c r="N745" s="30" t="str">
        <f>IF(SUM('Sales by Agent'!L745:N745)&gt;0,"YES","NO")</f>
        <v>NO</v>
      </c>
      <c r="O745" s="30" t="str">
        <f>IF(SUM('Sales by Agent'!M745:O745)&gt;0,"YES","NO")</f>
        <v>NO</v>
      </c>
      <c r="P745" s="30" t="str">
        <f>IF(SUM('Sales by Agent'!N745:P745)&gt;0,"YES","NO")</f>
        <v>NO</v>
      </c>
      <c r="Q745" s="30" t="str">
        <f>IF(SUM('Sales by Agent'!O745:Q745)&gt;0,"YES","NO")</f>
        <v>NO</v>
      </c>
      <c r="R745" s="30" t="str">
        <f>IF(SUM('Sales by Agent'!P745:R745)&gt;0,"YES","NO")</f>
        <v>NO</v>
      </c>
      <c r="S745" s="30" t="str">
        <f>IF(SUM('Sales by Agent'!Q745:S745)&gt;0,"YES","NO")</f>
        <v>NO</v>
      </c>
      <c r="T745" s="30" t="str">
        <f>IF(SUM('Sales by Agent'!R745:T745)&gt;0,"YES","NO")</f>
        <v>NO</v>
      </c>
      <c r="U745" s="30" t="str">
        <f>IF(SUM('Sales by Agent'!S745:U745)&gt;0,"YES","NO")</f>
        <v>NO</v>
      </c>
      <c r="V745" s="30" t="str">
        <f>IF(SUM('Sales by Agent'!T745:V745)&gt;0,"YES","NO")</f>
        <v>NO</v>
      </c>
      <c r="W745" s="30" t="str">
        <f>IF(SUM('Sales by Agent'!U745:W745)&gt;0,"YES","NO")</f>
        <v>NO</v>
      </c>
      <c r="X745" s="30" t="str">
        <f>IF(SUM('Sales by Agent'!V745:X745)&gt;0,"YES","NO")</f>
        <v>NO</v>
      </c>
      <c r="Y745" s="30" t="str">
        <f>IF(SUM('Sales by Agent'!W745:Y745)&gt;0,"YES","NO")</f>
        <v>NO</v>
      </c>
      <c r="Z745" s="30" t="str">
        <f>IF(SUM('Sales by Agent'!X745:Z745)&gt;0,"YES","NO")</f>
        <v>NO</v>
      </c>
      <c r="AA745" s="30" t="str">
        <f>IF(SUM('Sales by Agent'!Y745:AA745)&gt;0,"YES","NO")</f>
        <v>NO</v>
      </c>
      <c r="AB745" s="30" t="str">
        <f>IF(SUM('Sales by Agent'!Z745:AB745)&gt;0,"YES","NO")</f>
        <v>NO</v>
      </c>
      <c r="AC745" s="30" t="str">
        <f>IF(SUM('Sales by Agent'!AA745:AC745)&gt;0,"YES","NO")</f>
        <v>YES</v>
      </c>
      <c r="AD745" s="30" t="str">
        <f>IF(SUM('Sales by Agent'!AB745:AD745)&gt;0,"YES","NO")</f>
        <v>YES</v>
      </c>
      <c r="AE745" s="30" t="str">
        <f>IF(SUM('Sales by Agent'!AC745:AE745)&gt;0,"YES","NO")</f>
        <v>YES</v>
      </c>
      <c r="AF745" s="30" t="str">
        <f>IF(SUM('Sales by Agent'!AD745:AF745)&gt;0,"YES","NO")</f>
        <v>YES</v>
      </c>
      <c r="AG745" s="30" t="str">
        <f>IF(SUM('Sales by Agent'!AE745:AG745)&gt;0,"YES","NO")</f>
        <v>YES</v>
      </c>
      <c r="AH745" s="30" t="str">
        <f>IF(SUM('Sales by Agent'!AF745:AH745)&gt;0,"YES","NO")</f>
        <v>YES</v>
      </c>
      <c r="AI745" s="30" t="str">
        <f>IF(SUM('Sales by Agent'!AG745:AI745)&gt;0,"YES","NO")</f>
        <v>YES</v>
      </c>
      <c r="AJ745" s="30" t="str">
        <f>IF(SUM('Sales by Agent'!AH745:AJ745)&gt;0,"YES","NO")</f>
        <v>YES</v>
      </c>
      <c r="AK745" s="30" t="str">
        <f>IF(SUM('Sales by Agent'!AI745:AK745)&gt;0,"YES","NO")</f>
        <v>YES</v>
      </c>
      <c r="AL745" s="30" t="str">
        <f>IF(SUM('Sales by Agent'!AJ745:AL745)&gt;0,"YES","NO")</f>
        <v>YES</v>
      </c>
      <c r="AM745" s="30" t="str">
        <f>IF(SUM('Sales by Agent'!AK745:AM745)&gt;0,"YES","NO")</f>
        <v>YES</v>
      </c>
      <c r="AN745" s="30" t="str">
        <f>IF(SUM('Sales by Agent'!AL745:AN745)&gt;0,"YES","NO")</f>
        <v>YES</v>
      </c>
      <c r="AO745" s="30" t="str">
        <f>IF(SUM('Sales by Agent'!AM745:AO745)&gt;0,"YES","NO")</f>
        <v>YES</v>
      </c>
      <c r="AP745" s="30" t="str">
        <f>IF(SUM('Sales by Agent'!AN745:AP745)&gt;0,"YES","NO")</f>
        <v>YES</v>
      </c>
      <c r="AQ745" s="30" t="str">
        <f>IF(SUM('Sales by Agent'!AO745:AQ745)&gt;0,"YES","NO")</f>
        <v>YES</v>
      </c>
      <c r="AR745" s="30" t="str">
        <f>IF(SUM('Sales by Agent'!AP745:AR745)&gt;0,"YES","NO")</f>
        <v>YES</v>
      </c>
      <c r="AS745" s="30" t="str">
        <f>IF(SUM('Sales by Agent'!AQ745:AS745)&gt;0,"YES","NO")</f>
        <v>YES</v>
      </c>
      <c r="AT745" s="30" t="str">
        <f>IF(SUM('Sales by Agent'!AR745:AT745)&gt;0,"YES","NO")</f>
        <v>YES</v>
      </c>
      <c r="AU745" s="30" t="str">
        <f>IF(SUM('Sales by Agent'!AS745:AU745)&gt;0,"YES","NO")</f>
        <v>YES</v>
      </c>
      <c r="AV745" s="30" t="str">
        <f>IF(SUM('Sales by Agent'!AT745:AV745)&gt;0,"YES","NO")</f>
        <v>YES</v>
      </c>
      <c r="AW745" s="87"/>
      <c r="AX745" t="str">
        <f t="shared" si="123"/>
        <v>NO</v>
      </c>
      <c r="AY745" t="str">
        <f t="shared" si="124"/>
        <v>NO</v>
      </c>
      <c r="AZ745" t="str">
        <f t="shared" si="125"/>
        <v>NO</v>
      </c>
      <c r="BA745" t="str">
        <f t="shared" si="126"/>
        <v>NO</v>
      </c>
      <c r="BB745" t="str">
        <f t="shared" si="127"/>
        <v>NO</v>
      </c>
      <c r="BC745" t="str">
        <f t="shared" si="128"/>
        <v>NO</v>
      </c>
      <c r="BD745" t="str">
        <f t="shared" si="129"/>
        <v>NO</v>
      </c>
      <c r="BE745" t="str">
        <f t="shared" si="130"/>
        <v>NO</v>
      </c>
      <c r="BF745" t="str">
        <f t="shared" si="131"/>
        <v>NO</v>
      </c>
      <c r="BG745" t="str">
        <f t="shared" si="132"/>
        <v>NO</v>
      </c>
      <c r="BH745" t="str">
        <f t="shared" si="122"/>
        <v>NO</v>
      </c>
    </row>
    <row r="746" spans="1:60">
      <c r="A746" s="564" t="s">
        <v>1480</v>
      </c>
      <c r="B746" s="564" t="s">
        <v>3030</v>
      </c>
      <c r="C746" s="564" t="s">
        <v>383</v>
      </c>
      <c r="D746" s="564" t="s">
        <v>954</v>
      </c>
      <c r="E746" s="564" t="s">
        <v>1005</v>
      </c>
      <c r="F746" s="565">
        <v>764330</v>
      </c>
      <c r="G746" s="31"/>
      <c r="H746" s="88"/>
      <c r="I746" s="30" t="str">
        <f>IF(SUM('Sales by Agent'!G746:I746)&gt;0,"YES","NO")</f>
        <v>NO</v>
      </c>
      <c r="J746" s="30" t="str">
        <f>IF(SUM('Sales by Agent'!H746:J746)&gt;0,"YES","NO")</f>
        <v>NO</v>
      </c>
      <c r="K746" s="30" t="str">
        <f>IF(SUM('Sales by Agent'!I746:K746)&gt;0,"YES","NO")</f>
        <v>NO</v>
      </c>
      <c r="L746" s="30" t="str">
        <f>IF(SUM('Sales by Agent'!J746:L746)&gt;0,"YES","NO")</f>
        <v>NO</v>
      </c>
      <c r="M746" s="30" t="str">
        <f>IF(SUM('Sales by Agent'!K746:M746)&gt;0,"YES","NO")</f>
        <v>NO</v>
      </c>
      <c r="N746" s="30" t="str">
        <f>IF(SUM('Sales by Agent'!L746:N746)&gt;0,"YES","NO")</f>
        <v>NO</v>
      </c>
      <c r="O746" s="30" t="str">
        <f>IF(SUM('Sales by Agent'!M746:O746)&gt;0,"YES","NO")</f>
        <v>NO</v>
      </c>
      <c r="P746" s="30" t="str">
        <f>IF(SUM('Sales by Agent'!N746:P746)&gt;0,"YES","NO")</f>
        <v>NO</v>
      </c>
      <c r="Q746" s="30" t="str">
        <f>IF(SUM('Sales by Agent'!O746:Q746)&gt;0,"YES","NO")</f>
        <v>NO</v>
      </c>
      <c r="R746" s="30" t="str">
        <f>IF(SUM('Sales by Agent'!P746:R746)&gt;0,"YES","NO")</f>
        <v>NO</v>
      </c>
      <c r="S746" s="30" t="str">
        <f>IF(SUM('Sales by Agent'!Q746:S746)&gt;0,"YES","NO")</f>
        <v>NO</v>
      </c>
      <c r="T746" s="30" t="str">
        <f>IF(SUM('Sales by Agent'!R746:T746)&gt;0,"YES","NO")</f>
        <v>NO</v>
      </c>
      <c r="U746" s="30" t="str">
        <f>IF(SUM('Sales by Agent'!S746:U746)&gt;0,"YES","NO")</f>
        <v>NO</v>
      </c>
      <c r="V746" s="30" t="str">
        <f>IF(SUM('Sales by Agent'!T746:V746)&gt;0,"YES","NO")</f>
        <v>NO</v>
      </c>
      <c r="W746" s="30" t="str">
        <f>IF(SUM('Sales by Agent'!U746:W746)&gt;0,"YES","NO")</f>
        <v>NO</v>
      </c>
      <c r="X746" s="30" t="str">
        <f>IF(SUM('Sales by Agent'!V746:X746)&gt;0,"YES","NO")</f>
        <v>NO</v>
      </c>
      <c r="Y746" s="30" t="str">
        <f>IF(SUM('Sales by Agent'!W746:Y746)&gt;0,"YES","NO")</f>
        <v>NO</v>
      </c>
      <c r="Z746" s="30" t="str">
        <f>IF(SUM('Sales by Agent'!X746:Z746)&gt;0,"YES","NO")</f>
        <v>NO</v>
      </c>
      <c r="AA746" s="30" t="str">
        <f>IF(SUM('Sales by Agent'!Y746:AA746)&gt;0,"YES","NO")</f>
        <v>NO</v>
      </c>
      <c r="AB746" s="30" t="str">
        <f>IF(SUM('Sales by Agent'!Z746:AB746)&gt;0,"YES","NO")</f>
        <v>NO</v>
      </c>
      <c r="AC746" s="30" t="str">
        <f>IF(SUM('Sales by Agent'!AA746:AC746)&gt;0,"YES","NO")</f>
        <v>YES</v>
      </c>
      <c r="AD746" s="30" t="str">
        <f>IF(SUM('Sales by Agent'!AB746:AD746)&gt;0,"YES","NO")</f>
        <v>YES</v>
      </c>
      <c r="AE746" s="30" t="str">
        <f>IF(SUM('Sales by Agent'!AC746:AE746)&gt;0,"YES","NO")</f>
        <v>YES</v>
      </c>
      <c r="AF746" s="30" t="str">
        <f>IF(SUM('Sales by Agent'!AD746:AF746)&gt;0,"YES","NO")</f>
        <v>YES</v>
      </c>
      <c r="AG746" s="30" t="str">
        <f>IF(SUM('Sales by Agent'!AE746:AG746)&gt;0,"YES","NO")</f>
        <v>YES</v>
      </c>
      <c r="AH746" s="30" t="str">
        <f>IF(SUM('Sales by Agent'!AF746:AH746)&gt;0,"YES","NO")</f>
        <v>YES</v>
      </c>
      <c r="AI746" s="30" t="str">
        <f>IF(SUM('Sales by Agent'!AG746:AI746)&gt;0,"YES","NO")</f>
        <v>YES</v>
      </c>
      <c r="AJ746" s="30" t="str">
        <f>IF(SUM('Sales by Agent'!AH746:AJ746)&gt;0,"YES","NO")</f>
        <v>YES</v>
      </c>
      <c r="AK746" s="30" t="str">
        <f>IF(SUM('Sales by Agent'!AI746:AK746)&gt;0,"YES","NO")</f>
        <v>YES</v>
      </c>
      <c r="AL746" s="30" t="str">
        <f>IF(SUM('Sales by Agent'!AJ746:AL746)&gt;0,"YES","NO")</f>
        <v>YES</v>
      </c>
      <c r="AM746" s="30" t="str">
        <f>IF(SUM('Sales by Agent'!AK746:AM746)&gt;0,"YES","NO")</f>
        <v>YES</v>
      </c>
      <c r="AN746" s="30" t="str">
        <f>IF(SUM('Sales by Agent'!AL746:AN746)&gt;0,"YES","NO")</f>
        <v>YES</v>
      </c>
      <c r="AO746" s="30" t="str">
        <f>IF(SUM('Sales by Agent'!AM746:AO746)&gt;0,"YES","NO")</f>
        <v>YES</v>
      </c>
      <c r="AP746" s="30" t="str">
        <f>IF(SUM('Sales by Agent'!AN746:AP746)&gt;0,"YES","NO")</f>
        <v>YES</v>
      </c>
      <c r="AQ746" s="30" t="str">
        <f>IF(SUM('Sales by Agent'!AO746:AQ746)&gt;0,"YES","NO")</f>
        <v>YES</v>
      </c>
      <c r="AR746" s="30" t="str">
        <f>IF(SUM('Sales by Agent'!AP746:AR746)&gt;0,"YES","NO")</f>
        <v>YES</v>
      </c>
      <c r="AS746" s="30" t="str">
        <f>IF(SUM('Sales by Agent'!AQ746:AS746)&gt;0,"YES","NO")</f>
        <v>YES</v>
      </c>
      <c r="AT746" s="30" t="str">
        <f>IF(SUM('Sales by Agent'!AR746:AT746)&gt;0,"YES","NO")</f>
        <v>YES</v>
      </c>
      <c r="AU746" s="30" t="str">
        <f>IF(SUM('Sales by Agent'!AS746:AU746)&gt;0,"YES","NO")</f>
        <v>YES</v>
      </c>
      <c r="AV746" s="30" t="str">
        <f>IF(SUM('Sales by Agent'!AT746:AV746)&gt;0,"YES","NO")</f>
        <v>YES</v>
      </c>
      <c r="AW746" s="87"/>
      <c r="AX746" t="str">
        <f t="shared" si="123"/>
        <v>NO</v>
      </c>
      <c r="AY746" t="str">
        <f t="shared" si="124"/>
        <v>NO</v>
      </c>
      <c r="AZ746" t="str">
        <f t="shared" si="125"/>
        <v>NO</v>
      </c>
      <c r="BA746" t="str">
        <f t="shared" si="126"/>
        <v>NO</v>
      </c>
      <c r="BB746" t="str">
        <f t="shared" si="127"/>
        <v>NO</v>
      </c>
      <c r="BC746" t="str">
        <f t="shared" si="128"/>
        <v>NO</v>
      </c>
      <c r="BD746" t="str">
        <f t="shared" si="129"/>
        <v>NO</v>
      </c>
      <c r="BE746" t="str">
        <f t="shared" si="130"/>
        <v>NO</v>
      </c>
      <c r="BF746" t="str">
        <f t="shared" si="131"/>
        <v>NO</v>
      </c>
      <c r="BG746" t="str">
        <f t="shared" si="132"/>
        <v>NO</v>
      </c>
      <c r="BH746" t="str">
        <f t="shared" si="122"/>
        <v>NO</v>
      </c>
    </row>
    <row r="747" spans="1:60">
      <c r="A747" s="564" t="s">
        <v>107</v>
      </c>
      <c r="B747" s="564" t="s">
        <v>3031</v>
      </c>
      <c r="C747" s="564" t="s">
        <v>383</v>
      </c>
      <c r="D747" s="564" t="s">
        <v>954</v>
      </c>
      <c r="E747" s="564" t="s">
        <v>1005</v>
      </c>
      <c r="F747" s="565">
        <v>1022010</v>
      </c>
      <c r="G747" s="31"/>
      <c r="H747" s="88"/>
      <c r="I747" s="30" t="str">
        <f>IF(SUM('Sales by Agent'!G747:I747)&gt;0,"YES","NO")</f>
        <v>NO</v>
      </c>
      <c r="J747" s="30" t="str">
        <f>IF(SUM('Sales by Agent'!H747:J747)&gt;0,"YES","NO")</f>
        <v>NO</v>
      </c>
      <c r="K747" s="30" t="str">
        <f>IF(SUM('Sales by Agent'!I747:K747)&gt;0,"YES","NO")</f>
        <v>NO</v>
      </c>
      <c r="L747" s="30" t="str">
        <f>IF(SUM('Sales by Agent'!J747:L747)&gt;0,"YES","NO")</f>
        <v>NO</v>
      </c>
      <c r="M747" s="30" t="str">
        <f>IF(SUM('Sales by Agent'!K747:M747)&gt;0,"YES","NO")</f>
        <v>NO</v>
      </c>
      <c r="N747" s="30" t="str">
        <f>IF(SUM('Sales by Agent'!L747:N747)&gt;0,"YES","NO")</f>
        <v>NO</v>
      </c>
      <c r="O747" s="30" t="str">
        <f>IF(SUM('Sales by Agent'!M747:O747)&gt;0,"YES","NO")</f>
        <v>NO</v>
      </c>
      <c r="P747" s="30" t="str">
        <f>IF(SUM('Sales by Agent'!N747:P747)&gt;0,"YES","NO")</f>
        <v>NO</v>
      </c>
      <c r="Q747" s="30" t="str">
        <f>IF(SUM('Sales by Agent'!O747:Q747)&gt;0,"YES","NO")</f>
        <v>NO</v>
      </c>
      <c r="R747" s="30" t="str">
        <f>IF(SUM('Sales by Agent'!P747:R747)&gt;0,"YES","NO")</f>
        <v>NO</v>
      </c>
      <c r="S747" s="30" t="str">
        <f>IF(SUM('Sales by Agent'!Q747:S747)&gt;0,"YES","NO")</f>
        <v>NO</v>
      </c>
      <c r="T747" s="30" t="str">
        <f>IF(SUM('Sales by Agent'!R747:T747)&gt;0,"YES","NO")</f>
        <v>NO</v>
      </c>
      <c r="U747" s="30" t="str">
        <f>IF(SUM('Sales by Agent'!S747:U747)&gt;0,"YES","NO")</f>
        <v>NO</v>
      </c>
      <c r="V747" s="30" t="str">
        <f>IF(SUM('Sales by Agent'!T747:V747)&gt;0,"YES","NO")</f>
        <v>YES</v>
      </c>
      <c r="W747" s="30" t="str">
        <f>IF(SUM('Sales by Agent'!U747:W747)&gt;0,"YES","NO")</f>
        <v>YES</v>
      </c>
      <c r="X747" s="30" t="str">
        <f>IF(SUM('Sales by Agent'!V747:X747)&gt;0,"YES","NO")</f>
        <v>YES</v>
      </c>
      <c r="Y747" s="30" t="str">
        <f>IF(SUM('Sales by Agent'!W747:Y747)&gt;0,"YES","NO")</f>
        <v>YES</v>
      </c>
      <c r="Z747" s="30" t="str">
        <f>IF(SUM('Sales by Agent'!X747:Z747)&gt;0,"YES","NO")</f>
        <v>YES</v>
      </c>
      <c r="AA747" s="30" t="str">
        <f>IF(SUM('Sales by Agent'!Y747:AA747)&gt;0,"YES","NO")</f>
        <v>YES</v>
      </c>
      <c r="AB747" s="30" t="str">
        <f>IF(SUM('Sales by Agent'!Z747:AB747)&gt;0,"YES","NO")</f>
        <v>YES</v>
      </c>
      <c r="AC747" s="30" t="str">
        <f>IF(SUM('Sales by Agent'!AA747:AC747)&gt;0,"YES","NO")</f>
        <v>YES</v>
      </c>
      <c r="AD747" s="30" t="str">
        <f>IF(SUM('Sales by Agent'!AB747:AD747)&gt;0,"YES","NO")</f>
        <v>YES</v>
      </c>
      <c r="AE747" s="30" t="str">
        <f>IF(SUM('Sales by Agent'!AC747:AE747)&gt;0,"YES","NO")</f>
        <v>NO</v>
      </c>
      <c r="AF747" s="30" t="str">
        <f>IF(SUM('Sales by Agent'!AD747:AF747)&gt;0,"YES","NO")</f>
        <v>YES</v>
      </c>
      <c r="AG747" s="30" t="str">
        <f>IF(SUM('Sales by Agent'!AE747:AG747)&gt;0,"YES","NO")</f>
        <v>YES</v>
      </c>
      <c r="AH747" s="30" t="str">
        <f>IF(SUM('Sales by Agent'!AF747:AH747)&gt;0,"YES","NO")</f>
        <v>YES</v>
      </c>
      <c r="AI747" s="30" t="str">
        <f>IF(SUM('Sales by Agent'!AG747:AI747)&gt;0,"YES","NO")</f>
        <v>YES</v>
      </c>
      <c r="AJ747" s="30" t="str">
        <f>IF(SUM('Sales by Agent'!AH747:AJ747)&gt;0,"YES","NO")</f>
        <v>YES</v>
      </c>
      <c r="AK747" s="30" t="str">
        <f>IF(SUM('Sales by Agent'!AI747:AK747)&gt;0,"YES","NO")</f>
        <v>YES</v>
      </c>
      <c r="AL747" s="30" t="str">
        <f>IF(SUM('Sales by Agent'!AJ747:AL747)&gt;0,"YES","NO")</f>
        <v>YES</v>
      </c>
      <c r="AM747" s="30" t="str">
        <f>IF(SUM('Sales by Agent'!AK747:AM747)&gt;0,"YES","NO")</f>
        <v>YES</v>
      </c>
      <c r="AN747" s="30" t="str">
        <f>IF(SUM('Sales by Agent'!AL747:AN747)&gt;0,"YES","NO")</f>
        <v>YES</v>
      </c>
      <c r="AO747" s="30" t="str">
        <f>IF(SUM('Sales by Agent'!AM747:AO747)&gt;0,"YES","NO")</f>
        <v>YES</v>
      </c>
      <c r="AP747" s="30" t="str">
        <f>IF(SUM('Sales by Agent'!AN747:AP747)&gt;0,"YES","NO")</f>
        <v>YES</v>
      </c>
      <c r="AQ747" s="30" t="str">
        <f>IF(SUM('Sales by Agent'!AO747:AQ747)&gt;0,"YES","NO")</f>
        <v>YES</v>
      </c>
      <c r="AR747" s="30" t="str">
        <f>IF(SUM('Sales by Agent'!AP747:AR747)&gt;0,"YES","NO")</f>
        <v>YES</v>
      </c>
      <c r="AS747" s="30" t="str">
        <f>IF(SUM('Sales by Agent'!AQ747:AS747)&gt;0,"YES","NO")</f>
        <v>NO</v>
      </c>
      <c r="AT747" s="30" t="str">
        <f>IF(SUM('Sales by Agent'!AR747:AT747)&gt;0,"YES","NO")</f>
        <v>NO</v>
      </c>
      <c r="AU747" s="30" t="str">
        <f>IF(SUM('Sales by Agent'!AS747:AU747)&gt;0,"YES","NO")</f>
        <v>NO</v>
      </c>
      <c r="AV747" s="30" t="str">
        <f>IF(SUM('Sales by Agent'!AT747:AV747)&gt;0,"YES","NO")</f>
        <v>NO</v>
      </c>
      <c r="AW747" s="87"/>
      <c r="AX747" t="str">
        <f t="shared" si="123"/>
        <v>NEW INACTIVE</v>
      </c>
      <c r="AY747" t="str">
        <f t="shared" si="124"/>
        <v>NO</v>
      </c>
      <c r="AZ747" t="str">
        <f t="shared" si="125"/>
        <v>NO</v>
      </c>
      <c r="BA747" t="str">
        <f t="shared" si="126"/>
        <v>NO</v>
      </c>
      <c r="BB747" t="str">
        <f t="shared" si="127"/>
        <v>NO</v>
      </c>
      <c r="BC747" t="str">
        <f t="shared" si="128"/>
        <v>NO</v>
      </c>
      <c r="BD747" t="str">
        <f t="shared" si="129"/>
        <v>NO</v>
      </c>
      <c r="BE747" t="str">
        <f t="shared" si="130"/>
        <v>NO</v>
      </c>
      <c r="BF747" t="str">
        <f t="shared" si="131"/>
        <v>NO</v>
      </c>
      <c r="BG747" t="str">
        <f t="shared" si="132"/>
        <v>NO</v>
      </c>
      <c r="BH747" t="str">
        <f t="shared" si="122"/>
        <v>NO</v>
      </c>
    </row>
    <row r="748" spans="1:60">
      <c r="A748" s="564" t="s">
        <v>1630</v>
      </c>
      <c r="B748" s="564" t="s">
        <v>2689</v>
      </c>
      <c r="C748" s="564" t="s">
        <v>383</v>
      </c>
      <c r="D748" s="564" t="s">
        <v>954</v>
      </c>
      <c r="E748" s="564" t="s">
        <v>1005</v>
      </c>
      <c r="F748" s="565">
        <v>228650</v>
      </c>
      <c r="G748" s="86"/>
      <c r="H748" s="88"/>
      <c r="I748" s="30" t="str">
        <f>IF(SUM('Sales by Agent'!G748:I748)&gt;0,"YES","NO")</f>
        <v>NO</v>
      </c>
      <c r="J748" s="30" t="str">
        <f>IF(SUM('Sales by Agent'!H748:J748)&gt;0,"YES","NO")</f>
        <v>NO</v>
      </c>
      <c r="K748" s="30" t="str">
        <f>IF(SUM('Sales by Agent'!I748:K748)&gt;0,"YES","NO")</f>
        <v>NO</v>
      </c>
      <c r="L748" s="30" t="str">
        <f>IF(SUM('Sales by Agent'!J748:L748)&gt;0,"YES","NO")</f>
        <v>NO</v>
      </c>
      <c r="M748" s="30" t="str">
        <f>IF(SUM('Sales by Agent'!K748:M748)&gt;0,"YES","NO")</f>
        <v>NO</v>
      </c>
      <c r="N748" s="30" t="str">
        <f>IF(SUM('Sales by Agent'!L748:N748)&gt;0,"YES","NO")</f>
        <v>NO</v>
      </c>
      <c r="O748" s="30" t="str">
        <f>IF(SUM('Sales by Agent'!M748:O748)&gt;0,"YES","NO")</f>
        <v>NO</v>
      </c>
      <c r="P748" s="30" t="str">
        <f>IF(SUM('Sales by Agent'!N748:P748)&gt;0,"YES","NO")</f>
        <v>NO</v>
      </c>
      <c r="Q748" s="30" t="str">
        <f>IF(SUM('Sales by Agent'!O748:Q748)&gt;0,"YES","NO")</f>
        <v>NO</v>
      </c>
      <c r="R748" s="30" t="str">
        <f>IF(SUM('Sales by Agent'!P748:R748)&gt;0,"YES","NO")</f>
        <v>NO</v>
      </c>
      <c r="S748" s="30" t="str">
        <f>IF(SUM('Sales by Agent'!Q748:S748)&gt;0,"YES","NO")</f>
        <v>NO</v>
      </c>
      <c r="T748" s="30" t="str">
        <f>IF(SUM('Sales by Agent'!R748:T748)&gt;0,"YES","NO")</f>
        <v>NO</v>
      </c>
      <c r="U748" s="30" t="str">
        <f>IF(SUM('Sales by Agent'!S748:U748)&gt;0,"YES","NO")</f>
        <v>NO</v>
      </c>
      <c r="V748" s="30" t="str">
        <f>IF(SUM('Sales by Agent'!T748:V748)&gt;0,"YES","NO")</f>
        <v>NO</v>
      </c>
      <c r="W748" s="30" t="str">
        <f>IF(SUM('Sales by Agent'!U748:W748)&gt;0,"YES","NO")</f>
        <v>NO</v>
      </c>
      <c r="X748" s="30" t="str">
        <f>IF(SUM('Sales by Agent'!V748:X748)&gt;0,"YES","NO")</f>
        <v>NO</v>
      </c>
      <c r="Y748" s="30" t="str">
        <f>IF(SUM('Sales by Agent'!W748:Y748)&gt;0,"YES","NO")</f>
        <v>NO</v>
      </c>
      <c r="Z748" s="30" t="str">
        <f>IF(SUM('Sales by Agent'!X748:Z748)&gt;0,"YES","NO")</f>
        <v>NO</v>
      </c>
      <c r="AA748" s="30" t="str">
        <f>IF(SUM('Sales by Agent'!Y748:AA748)&gt;0,"YES","NO")</f>
        <v>NO</v>
      </c>
      <c r="AB748" s="30" t="str">
        <f>IF(SUM('Sales by Agent'!Z748:AB748)&gt;0,"YES","NO")</f>
        <v>NO</v>
      </c>
      <c r="AC748" s="30" t="str">
        <f>IF(SUM('Sales by Agent'!AA748:AC748)&gt;0,"YES","NO")</f>
        <v>NO</v>
      </c>
      <c r="AD748" s="30" t="str">
        <f>IF(SUM('Sales by Agent'!AB748:AD748)&gt;0,"YES","NO")</f>
        <v>NO</v>
      </c>
      <c r="AE748" s="30" t="str">
        <f>IF(SUM('Sales by Agent'!AC748:AE748)&gt;0,"YES","NO")</f>
        <v>NO</v>
      </c>
      <c r="AF748" s="30" t="str">
        <f>IF(SUM('Sales by Agent'!AD748:AF748)&gt;0,"YES","NO")</f>
        <v>NO</v>
      </c>
      <c r="AG748" s="30" t="str">
        <f>IF(SUM('Sales by Agent'!AE748:AG748)&gt;0,"YES","NO")</f>
        <v>NO</v>
      </c>
      <c r="AH748" s="30" t="str">
        <f>IF(SUM('Sales by Agent'!AF748:AH748)&gt;0,"YES","NO")</f>
        <v>NO</v>
      </c>
      <c r="AI748" s="30" t="str">
        <f>IF(SUM('Sales by Agent'!AG748:AI748)&gt;0,"YES","NO")</f>
        <v>NO</v>
      </c>
      <c r="AJ748" s="30" t="str">
        <f>IF(SUM('Sales by Agent'!AH748:AJ748)&gt;0,"YES","NO")</f>
        <v>NO</v>
      </c>
      <c r="AK748" s="30" t="str">
        <f>IF(SUM('Sales by Agent'!AI748:AK748)&gt;0,"YES","NO")</f>
        <v>NO</v>
      </c>
      <c r="AL748" s="30" t="str">
        <f>IF(SUM('Sales by Agent'!AJ748:AL748)&gt;0,"YES","NO")</f>
        <v>NO</v>
      </c>
      <c r="AM748" s="30" t="str">
        <f>IF(SUM('Sales by Agent'!AK748:AM748)&gt;0,"YES","NO")</f>
        <v>NO</v>
      </c>
      <c r="AN748" s="30" t="str">
        <f>IF(SUM('Sales by Agent'!AL748:AN748)&gt;0,"YES","NO")</f>
        <v>NO</v>
      </c>
      <c r="AO748" s="30" t="str">
        <f>IF(SUM('Sales by Agent'!AM748:AO748)&gt;0,"YES","NO")</f>
        <v>NO</v>
      </c>
      <c r="AP748" s="30" t="str">
        <f>IF(SUM('Sales by Agent'!AN748:AP748)&gt;0,"YES","NO")</f>
        <v>NO</v>
      </c>
      <c r="AQ748" s="30" t="str">
        <f>IF(SUM('Sales by Agent'!AO748:AQ748)&gt;0,"YES","NO")</f>
        <v>YES</v>
      </c>
      <c r="AR748" s="30" t="str">
        <f>IF(SUM('Sales by Agent'!AP748:AR748)&gt;0,"YES","NO")</f>
        <v>YES</v>
      </c>
      <c r="AS748" s="30" t="str">
        <f>IF(SUM('Sales by Agent'!AQ748:AS748)&gt;0,"YES","NO")</f>
        <v>YES</v>
      </c>
      <c r="AT748" s="30" t="str">
        <f>IF(SUM('Sales by Agent'!AR748:AT748)&gt;0,"YES","NO")</f>
        <v>YES</v>
      </c>
      <c r="AU748" s="30" t="str">
        <f>IF(SUM('Sales by Agent'!AS748:AU748)&gt;0,"YES","NO")</f>
        <v>YES</v>
      </c>
      <c r="AV748" s="30" t="str">
        <f>IF(SUM('Sales by Agent'!AT748:AV748)&gt;0,"YES","NO")</f>
        <v>NO</v>
      </c>
      <c r="AW748" s="87"/>
      <c r="AX748" t="str">
        <f t="shared" si="123"/>
        <v>NO</v>
      </c>
      <c r="AY748" t="str">
        <f t="shared" si="124"/>
        <v>NO</v>
      </c>
      <c r="AZ748" t="str">
        <f t="shared" si="125"/>
        <v>NO</v>
      </c>
      <c r="BA748" t="str">
        <f t="shared" si="126"/>
        <v>NO</v>
      </c>
      <c r="BB748" t="str">
        <f t="shared" si="127"/>
        <v>NO</v>
      </c>
      <c r="BC748" t="str">
        <f t="shared" si="128"/>
        <v>NO</v>
      </c>
      <c r="BD748" t="str">
        <f t="shared" si="129"/>
        <v>NO</v>
      </c>
      <c r="BE748" t="str">
        <f t="shared" si="130"/>
        <v>NO</v>
      </c>
      <c r="BF748" t="str">
        <f t="shared" si="131"/>
        <v>NO</v>
      </c>
      <c r="BG748" t="str">
        <f t="shared" si="132"/>
        <v>NO</v>
      </c>
      <c r="BH748" t="str">
        <f t="shared" si="122"/>
        <v>NO</v>
      </c>
    </row>
    <row r="749" spans="1:60">
      <c r="A749" s="564" t="s">
        <v>1481</v>
      </c>
      <c r="B749" s="564" t="s">
        <v>3032</v>
      </c>
      <c r="C749" s="564" t="s">
        <v>383</v>
      </c>
      <c r="D749" s="564" t="s">
        <v>954</v>
      </c>
      <c r="E749" s="564" t="s">
        <v>1005</v>
      </c>
      <c r="F749" s="565">
        <v>1413900</v>
      </c>
      <c r="G749" s="88"/>
      <c r="H749" s="88"/>
      <c r="I749" s="30" t="str">
        <f>IF(SUM('Sales by Agent'!G749:I749)&gt;0,"YES","NO")</f>
        <v>NO</v>
      </c>
      <c r="J749" s="30" t="str">
        <f>IF(SUM('Sales by Agent'!H749:J749)&gt;0,"YES","NO")</f>
        <v>NO</v>
      </c>
      <c r="K749" s="30" t="str">
        <f>IF(SUM('Sales by Agent'!I749:K749)&gt;0,"YES","NO")</f>
        <v>NO</v>
      </c>
      <c r="L749" s="30" t="str">
        <f>IF(SUM('Sales by Agent'!J749:L749)&gt;0,"YES","NO")</f>
        <v>NO</v>
      </c>
      <c r="M749" s="30" t="str">
        <f>IF(SUM('Sales by Agent'!K749:M749)&gt;0,"YES","NO")</f>
        <v>NO</v>
      </c>
      <c r="N749" s="30" t="str">
        <f>IF(SUM('Sales by Agent'!L749:N749)&gt;0,"YES","NO")</f>
        <v>NO</v>
      </c>
      <c r="O749" s="30" t="str">
        <f>IF(SUM('Sales by Agent'!M749:O749)&gt;0,"YES","NO")</f>
        <v>NO</v>
      </c>
      <c r="P749" s="30" t="str">
        <f>IF(SUM('Sales by Agent'!N749:P749)&gt;0,"YES","NO")</f>
        <v>NO</v>
      </c>
      <c r="Q749" s="30" t="str">
        <f>IF(SUM('Sales by Agent'!O749:Q749)&gt;0,"YES","NO")</f>
        <v>NO</v>
      </c>
      <c r="R749" s="30" t="str">
        <f>IF(SUM('Sales by Agent'!P749:R749)&gt;0,"YES","NO")</f>
        <v>NO</v>
      </c>
      <c r="S749" s="30" t="str">
        <f>IF(SUM('Sales by Agent'!Q749:S749)&gt;0,"YES","NO")</f>
        <v>NO</v>
      </c>
      <c r="T749" s="30" t="str">
        <f>IF(SUM('Sales by Agent'!R749:T749)&gt;0,"YES","NO")</f>
        <v>NO</v>
      </c>
      <c r="U749" s="30" t="str">
        <f>IF(SUM('Sales by Agent'!S749:U749)&gt;0,"YES","NO")</f>
        <v>NO</v>
      </c>
      <c r="V749" s="30" t="str">
        <f>IF(SUM('Sales by Agent'!T749:V749)&gt;0,"YES","NO")</f>
        <v>NO</v>
      </c>
      <c r="W749" s="30" t="str">
        <f>IF(SUM('Sales by Agent'!U749:W749)&gt;0,"YES","NO")</f>
        <v>NO</v>
      </c>
      <c r="X749" s="30" t="str">
        <f>IF(SUM('Sales by Agent'!V749:X749)&gt;0,"YES","NO")</f>
        <v>NO</v>
      </c>
      <c r="Y749" s="30" t="str">
        <f>IF(SUM('Sales by Agent'!W749:Y749)&gt;0,"YES","NO")</f>
        <v>NO</v>
      </c>
      <c r="Z749" s="30" t="str">
        <f>IF(SUM('Sales by Agent'!X749:Z749)&gt;0,"YES","NO")</f>
        <v>NO</v>
      </c>
      <c r="AA749" s="30" t="str">
        <f>IF(SUM('Sales by Agent'!Y749:AA749)&gt;0,"YES","NO")</f>
        <v>NO</v>
      </c>
      <c r="AB749" s="30" t="str">
        <f>IF(SUM('Sales by Agent'!Z749:AB749)&gt;0,"YES","NO")</f>
        <v>NO</v>
      </c>
      <c r="AC749" s="30" t="str">
        <f>IF(SUM('Sales by Agent'!AA749:AC749)&gt;0,"YES","NO")</f>
        <v>NO</v>
      </c>
      <c r="AD749" s="30" t="str">
        <f>IF(SUM('Sales by Agent'!AB749:AD749)&gt;0,"YES","NO")</f>
        <v>YES</v>
      </c>
      <c r="AE749" s="30" t="str">
        <f>IF(SUM('Sales by Agent'!AC749:AE749)&gt;0,"YES","NO")</f>
        <v>YES</v>
      </c>
      <c r="AF749" s="30" t="str">
        <f>IF(SUM('Sales by Agent'!AD749:AF749)&gt;0,"YES","NO")</f>
        <v>YES</v>
      </c>
      <c r="AG749" s="30" t="str">
        <f>IF(SUM('Sales by Agent'!AE749:AG749)&gt;0,"YES","NO")</f>
        <v>YES</v>
      </c>
      <c r="AH749" s="30" t="str">
        <f>IF(SUM('Sales by Agent'!AF749:AH749)&gt;0,"YES","NO")</f>
        <v>YES</v>
      </c>
      <c r="AI749" s="30" t="str">
        <f>IF(SUM('Sales by Agent'!AG749:AI749)&gt;0,"YES","NO")</f>
        <v>YES</v>
      </c>
      <c r="AJ749" s="30" t="str">
        <f>IF(SUM('Sales by Agent'!AH749:AJ749)&gt;0,"YES","NO")</f>
        <v>YES</v>
      </c>
      <c r="AK749" s="30" t="str">
        <f>IF(SUM('Sales by Agent'!AI749:AK749)&gt;0,"YES","NO")</f>
        <v>YES</v>
      </c>
      <c r="AL749" s="30" t="str">
        <f>IF(SUM('Sales by Agent'!AJ749:AL749)&gt;0,"YES","NO")</f>
        <v>YES</v>
      </c>
      <c r="AM749" s="30" t="str">
        <f>IF(SUM('Sales by Agent'!AK749:AM749)&gt;0,"YES","NO")</f>
        <v>YES</v>
      </c>
      <c r="AN749" s="30" t="str">
        <f>IF(SUM('Sales by Agent'!AL749:AN749)&gt;0,"YES","NO")</f>
        <v>YES</v>
      </c>
      <c r="AO749" s="30" t="str">
        <f>IF(SUM('Sales by Agent'!AM749:AO749)&gt;0,"YES","NO")</f>
        <v>YES</v>
      </c>
      <c r="AP749" s="30" t="str">
        <f>IF(SUM('Sales by Agent'!AN749:AP749)&gt;0,"YES","NO")</f>
        <v>YES</v>
      </c>
      <c r="AQ749" s="30" t="str">
        <f>IF(SUM('Sales by Agent'!AO749:AQ749)&gt;0,"YES","NO")</f>
        <v>YES</v>
      </c>
      <c r="AR749" s="30" t="str">
        <f>IF(SUM('Sales by Agent'!AP749:AR749)&gt;0,"YES","NO")</f>
        <v>YES</v>
      </c>
      <c r="AS749" s="30" t="str">
        <f>IF(SUM('Sales by Agent'!AQ749:AS749)&gt;0,"YES","NO")</f>
        <v>YES</v>
      </c>
      <c r="AT749" s="30" t="str">
        <f>IF(SUM('Sales by Agent'!AR749:AT749)&gt;0,"YES","NO")</f>
        <v>YES</v>
      </c>
      <c r="AU749" s="30" t="str">
        <f>IF(SUM('Sales by Agent'!AS749:AU749)&gt;0,"YES","NO")</f>
        <v>YES</v>
      </c>
      <c r="AV749" s="30" t="str">
        <f>IF(SUM('Sales by Agent'!AT749:AV749)&gt;0,"YES","NO")</f>
        <v>YES</v>
      </c>
      <c r="AW749" s="87"/>
      <c r="AX749" t="str">
        <f t="shared" si="123"/>
        <v>NO</v>
      </c>
      <c r="AY749" t="str">
        <f t="shared" si="124"/>
        <v>NO</v>
      </c>
      <c r="AZ749" t="str">
        <f t="shared" si="125"/>
        <v>NO</v>
      </c>
      <c r="BA749" t="str">
        <f t="shared" si="126"/>
        <v>NO</v>
      </c>
      <c r="BB749" t="str">
        <f t="shared" si="127"/>
        <v>NO</v>
      </c>
      <c r="BC749" t="str">
        <f t="shared" si="128"/>
        <v>NO</v>
      </c>
      <c r="BD749" t="str">
        <f t="shared" si="129"/>
        <v>NO</v>
      </c>
      <c r="BE749" t="str">
        <f t="shared" si="130"/>
        <v>NO</v>
      </c>
      <c r="BF749" t="str">
        <f t="shared" si="131"/>
        <v>NO</v>
      </c>
      <c r="BG749" t="str">
        <f t="shared" si="132"/>
        <v>NO</v>
      </c>
      <c r="BH749" t="str">
        <f t="shared" si="122"/>
        <v>NO</v>
      </c>
    </row>
    <row r="750" spans="1:60">
      <c r="A750" s="564" t="s">
        <v>29</v>
      </c>
      <c r="B750" s="564" t="s">
        <v>3033</v>
      </c>
      <c r="C750" s="564" t="s">
        <v>383</v>
      </c>
      <c r="D750" s="564" t="s">
        <v>954</v>
      </c>
      <c r="E750" s="564" t="s">
        <v>1005</v>
      </c>
      <c r="F750" s="565">
        <v>291800</v>
      </c>
      <c r="G750" s="86"/>
      <c r="H750" s="88"/>
      <c r="I750" s="30" t="str">
        <f>IF(SUM('Sales by Agent'!G750:I750)&gt;0,"YES","NO")</f>
        <v>NO</v>
      </c>
      <c r="J750" s="30" t="str">
        <f>IF(SUM('Sales by Agent'!H750:J750)&gt;0,"YES","NO")</f>
        <v>NO</v>
      </c>
      <c r="K750" s="30" t="str">
        <f>IF(SUM('Sales by Agent'!I750:K750)&gt;0,"YES","NO")</f>
        <v>NO</v>
      </c>
      <c r="L750" s="30" t="str">
        <f>IF(SUM('Sales by Agent'!J750:L750)&gt;0,"YES","NO")</f>
        <v>NO</v>
      </c>
      <c r="M750" s="30" t="str">
        <f>IF(SUM('Sales by Agent'!K750:M750)&gt;0,"YES","NO")</f>
        <v>NO</v>
      </c>
      <c r="N750" s="30" t="str">
        <f>IF(SUM('Sales by Agent'!L750:N750)&gt;0,"YES","NO")</f>
        <v>NO</v>
      </c>
      <c r="O750" s="30" t="str">
        <f>IF(SUM('Sales by Agent'!M750:O750)&gt;0,"YES","NO")</f>
        <v>NO</v>
      </c>
      <c r="P750" s="30" t="str">
        <f>IF(SUM('Sales by Agent'!N750:P750)&gt;0,"YES","NO")</f>
        <v>NO</v>
      </c>
      <c r="Q750" s="30" t="str">
        <f>IF(SUM('Sales by Agent'!O750:Q750)&gt;0,"YES","NO")</f>
        <v>NO</v>
      </c>
      <c r="R750" s="30" t="str">
        <f>IF(SUM('Sales by Agent'!P750:R750)&gt;0,"YES","NO")</f>
        <v>NO</v>
      </c>
      <c r="S750" s="30" t="str">
        <f>IF(SUM('Sales by Agent'!Q750:S750)&gt;0,"YES","NO")</f>
        <v>NO</v>
      </c>
      <c r="T750" s="30" t="str">
        <f>IF(SUM('Sales by Agent'!R750:T750)&gt;0,"YES","NO")</f>
        <v>NO</v>
      </c>
      <c r="U750" s="30" t="str">
        <f>IF(SUM('Sales by Agent'!S750:U750)&gt;0,"YES","NO")</f>
        <v>NO</v>
      </c>
      <c r="V750" s="30" t="str">
        <f>IF(SUM('Sales by Agent'!T750:V750)&gt;0,"YES","NO")</f>
        <v>YES</v>
      </c>
      <c r="W750" s="30" t="str">
        <f>IF(SUM('Sales by Agent'!U750:W750)&gt;0,"YES","NO")</f>
        <v>YES</v>
      </c>
      <c r="X750" s="30" t="str">
        <f>IF(SUM('Sales by Agent'!V750:X750)&gt;0,"YES","NO")</f>
        <v>YES</v>
      </c>
      <c r="Y750" s="30" t="str">
        <f>IF(SUM('Sales by Agent'!W750:Y750)&gt;0,"YES","NO")</f>
        <v>YES</v>
      </c>
      <c r="Z750" s="30" t="str">
        <f>IF(SUM('Sales by Agent'!X750:Z750)&gt;0,"YES","NO")</f>
        <v>YES</v>
      </c>
      <c r="AA750" s="30" t="str">
        <f>IF(SUM('Sales by Agent'!Y750:AA750)&gt;0,"YES","NO")</f>
        <v>YES</v>
      </c>
      <c r="AB750" s="30" t="str">
        <f>IF(SUM('Sales by Agent'!Z750:AB750)&gt;0,"YES","NO")</f>
        <v>YES</v>
      </c>
      <c r="AC750" s="30" t="str">
        <f>IF(SUM('Sales by Agent'!AA750:AC750)&gt;0,"YES","NO")</f>
        <v>YES</v>
      </c>
      <c r="AD750" s="30" t="str">
        <f>IF(SUM('Sales by Agent'!AB750:AD750)&gt;0,"YES","NO")</f>
        <v>YES</v>
      </c>
      <c r="AE750" s="30" t="str">
        <f>IF(SUM('Sales by Agent'!AC750:AE750)&gt;0,"YES","NO")</f>
        <v>YES</v>
      </c>
      <c r="AF750" s="30" t="str">
        <f>IF(SUM('Sales by Agent'!AD750:AF750)&gt;0,"YES","NO")</f>
        <v>YES</v>
      </c>
      <c r="AG750" s="30" t="str">
        <f>IF(SUM('Sales by Agent'!AE750:AG750)&gt;0,"YES","NO")</f>
        <v>YES</v>
      </c>
      <c r="AH750" s="30" t="str">
        <f>IF(SUM('Sales by Agent'!AF750:AH750)&gt;0,"YES","NO")</f>
        <v>YES</v>
      </c>
      <c r="AI750" s="30" t="str">
        <f>IF(SUM('Sales by Agent'!AG750:AI750)&gt;0,"YES","NO")</f>
        <v>NO</v>
      </c>
      <c r="AJ750" s="30" t="str">
        <f>IF(SUM('Sales by Agent'!AH750:AJ750)&gt;0,"YES","NO")</f>
        <v>NO</v>
      </c>
      <c r="AK750" s="30" t="str">
        <f>IF(SUM('Sales by Agent'!AI750:AK750)&gt;0,"YES","NO")</f>
        <v>NO</v>
      </c>
      <c r="AL750" s="30" t="str">
        <f>IF(SUM('Sales by Agent'!AJ750:AL750)&gt;0,"YES","NO")</f>
        <v>NO</v>
      </c>
      <c r="AM750" s="30" t="str">
        <f>IF(SUM('Sales by Agent'!AK750:AM750)&gt;0,"YES","NO")</f>
        <v>NO</v>
      </c>
      <c r="AN750" s="30" t="str">
        <f>IF(SUM('Sales by Agent'!AL750:AN750)&gt;0,"YES","NO")</f>
        <v>NO</v>
      </c>
      <c r="AO750" s="30" t="str">
        <f>IF(SUM('Sales by Agent'!AM750:AO750)&gt;0,"YES","NO")</f>
        <v>NO</v>
      </c>
      <c r="AP750" s="30" t="str">
        <f>IF(SUM('Sales by Agent'!AN750:AP750)&gt;0,"YES","NO")</f>
        <v>NO</v>
      </c>
      <c r="AQ750" s="30" t="str">
        <f>IF(SUM('Sales by Agent'!AO750:AQ750)&gt;0,"YES","NO")</f>
        <v>NO</v>
      </c>
      <c r="AR750" s="30" t="str">
        <f>IF(SUM('Sales by Agent'!AP750:AR750)&gt;0,"YES","NO")</f>
        <v>NO</v>
      </c>
      <c r="AS750" s="30" t="str">
        <f>IF(SUM('Sales by Agent'!AQ750:AS750)&gt;0,"YES","NO")</f>
        <v>NO</v>
      </c>
      <c r="AT750" s="30" t="str">
        <f>IF(SUM('Sales by Agent'!AR750:AT750)&gt;0,"YES","NO")</f>
        <v>NO</v>
      </c>
      <c r="AU750" s="30" t="str">
        <f>IF(SUM('Sales by Agent'!AS750:AU750)&gt;0,"YES","NO")</f>
        <v>NO</v>
      </c>
      <c r="AV750" s="30" t="str">
        <f>IF(SUM('Sales by Agent'!AT750:AV750)&gt;0,"YES","NO")</f>
        <v>NO</v>
      </c>
      <c r="AW750" s="87"/>
      <c r="AX750" t="str">
        <f t="shared" si="123"/>
        <v>NO</v>
      </c>
      <c r="AY750" t="str">
        <f t="shared" si="124"/>
        <v>NO</v>
      </c>
      <c r="AZ750" t="str">
        <f t="shared" si="125"/>
        <v>NO</v>
      </c>
      <c r="BA750" t="str">
        <f t="shared" si="126"/>
        <v>NO</v>
      </c>
      <c r="BB750" t="str">
        <f t="shared" si="127"/>
        <v>NEW INACTIVE</v>
      </c>
      <c r="BC750" t="str">
        <f t="shared" si="128"/>
        <v>NO</v>
      </c>
      <c r="BD750" t="str">
        <f t="shared" si="129"/>
        <v>NO</v>
      </c>
      <c r="BE750" t="str">
        <f t="shared" si="130"/>
        <v>NO</v>
      </c>
      <c r="BF750" t="str">
        <f t="shared" si="131"/>
        <v>NO</v>
      </c>
      <c r="BG750" t="str">
        <f t="shared" si="132"/>
        <v>NO</v>
      </c>
      <c r="BH750" t="str">
        <f t="shared" si="122"/>
        <v>NO</v>
      </c>
    </row>
    <row r="751" spans="1:60">
      <c r="A751" s="564" t="s">
        <v>397</v>
      </c>
      <c r="B751" s="564" t="s">
        <v>3034</v>
      </c>
      <c r="C751" s="564" t="s">
        <v>383</v>
      </c>
      <c r="D751" s="564" t="s">
        <v>954</v>
      </c>
      <c r="E751" s="564" t="s">
        <v>1005</v>
      </c>
      <c r="F751" s="565">
        <v>126000</v>
      </c>
      <c r="G751" s="86"/>
      <c r="H751" s="86"/>
      <c r="I751" s="30" t="str">
        <f>IF(SUM('Sales by Agent'!G751:I751)&gt;0,"YES","NO")</f>
        <v>NO</v>
      </c>
      <c r="J751" s="30" t="str">
        <f>IF(SUM('Sales by Agent'!H751:J751)&gt;0,"YES","NO")</f>
        <v>NO</v>
      </c>
      <c r="K751" s="30" t="str">
        <f>IF(SUM('Sales by Agent'!I751:K751)&gt;0,"YES","NO")</f>
        <v>NO</v>
      </c>
      <c r="L751" s="30" t="str">
        <f>IF(SUM('Sales by Agent'!J751:L751)&gt;0,"YES","NO")</f>
        <v>NO</v>
      </c>
      <c r="M751" s="30" t="str">
        <f>IF(SUM('Sales by Agent'!K751:M751)&gt;0,"YES","NO")</f>
        <v>NO</v>
      </c>
      <c r="N751" s="30" t="str">
        <f>IF(SUM('Sales by Agent'!L751:N751)&gt;0,"YES","NO")</f>
        <v>NO</v>
      </c>
      <c r="O751" s="30" t="str">
        <f>IF(SUM('Sales by Agent'!M751:O751)&gt;0,"YES","NO")</f>
        <v>NO</v>
      </c>
      <c r="P751" s="30" t="str">
        <f>IF(SUM('Sales by Agent'!N751:P751)&gt;0,"YES","NO")</f>
        <v>NO</v>
      </c>
      <c r="Q751" s="30" t="str">
        <f>IF(SUM('Sales by Agent'!O751:Q751)&gt;0,"YES","NO")</f>
        <v>NO</v>
      </c>
      <c r="R751" s="30" t="str">
        <f>IF(SUM('Sales by Agent'!P751:R751)&gt;0,"YES","NO")</f>
        <v>NO</v>
      </c>
      <c r="S751" s="30" t="str">
        <f>IF(SUM('Sales by Agent'!Q751:S751)&gt;0,"YES","NO")</f>
        <v>NO</v>
      </c>
      <c r="T751" s="30" t="str">
        <f>IF(SUM('Sales by Agent'!R751:T751)&gt;0,"YES","NO")</f>
        <v>NO</v>
      </c>
      <c r="U751" s="30" t="str">
        <f>IF(SUM('Sales by Agent'!S751:U751)&gt;0,"YES","NO")</f>
        <v>NO</v>
      </c>
      <c r="V751" s="30" t="str">
        <f>IF(SUM('Sales by Agent'!T751:V751)&gt;0,"YES","NO")</f>
        <v>NO</v>
      </c>
      <c r="W751" s="30" t="str">
        <f>IF(SUM('Sales by Agent'!U751:W751)&gt;0,"YES","NO")</f>
        <v>NO</v>
      </c>
      <c r="X751" s="30" t="str">
        <f>IF(SUM('Sales by Agent'!V751:X751)&gt;0,"YES","NO")</f>
        <v>NO</v>
      </c>
      <c r="Y751" s="30" t="str">
        <f>IF(SUM('Sales by Agent'!W751:Y751)&gt;0,"YES","NO")</f>
        <v>NO</v>
      </c>
      <c r="Z751" s="30" t="str">
        <f>IF(SUM('Sales by Agent'!X751:Z751)&gt;0,"YES","NO")</f>
        <v>NO</v>
      </c>
      <c r="AA751" s="30" t="str">
        <f>IF(SUM('Sales by Agent'!Y751:AA751)&gt;0,"YES","NO")</f>
        <v>NO</v>
      </c>
      <c r="AB751" s="30" t="str">
        <f>IF(SUM('Sales by Agent'!Z751:AB751)&gt;0,"YES","NO")</f>
        <v>NO</v>
      </c>
      <c r="AC751" s="30" t="str">
        <f>IF(SUM('Sales by Agent'!AA751:AC751)&gt;0,"YES","NO")</f>
        <v>NO</v>
      </c>
      <c r="AD751" s="30" t="str">
        <f>IF(SUM('Sales by Agent'!AB751:AD751)&gt;0,"YES","NO")</f>
        <v>YES</v>
      </c>
      <c r="AE751" s="30" t="str">
        <f>IF(SUM('Sales by Agent'!AC751:AE751)&gt;0,"YES","NO")</f>
        <v>YES</v>
      </c>
      <c r="AF751" s="30" t="str">
        <f>IF(SUM('Sales by Agent'!AD751:AF751)&gt;0,"YES","NO")</f>
        <v>YES</v>
      </c>
      <c r="AG751" s="30" t="str">
        <f>IF(SUM('Sales by Agent'!AE751:AG751)&gt;0,"YES","NO")</f>
        <v>YES</v>
      </c>
      <c r="AH751" s="30" t="str">
        <f>IF(SUM('Sales by Agent'!AF751:AH751)&gt;0,"YES","NO")</f>
        <v>YES</v>
      </c>
      <c r="AI751" s="30" t="str">
        <f>IF(SUM('Sales by Agent'!AG751:AI751)&gt;0,"YES","NO")</f>
        <v>YES</v>
      </c>
      <c r="AJ751" s="30" t="str">
        <f>IF(SUM('Sales by Agent'!AH751:AJ751)&gt;0,"YES","NO")</f>
        <v>YES</v>
      </c>
      <c r="AK751" s="30" t="str">
        <f>IF(SUM('Sales by Agent'!AI751:AK751)&gt;0,"YES","NO")</f>
        <v>NO</v>
      </c>
      <c r="AL751" s="30" t="str">
        <f>IF(SUM('Sales by Agent'!AJ751:AL751)&gt;0,"YES","NO")</f>
        <v>YES</v>
      </c>
      <c r="AM751" s="30" t="str">
        <f>IF(SUM('Sales by Agent'!AK751:AM751)&gt;0,"YES","NO")</f>
        <v>YES</v>
      </c>
      <c r="AN751" s="30" t="str">
        <f>IF(SUM('Sales by Agent'!AL751:AN751)&gt;0,"YES","NO")</f>
        <v>YES</v>
      </c>
      <c r="AO751" s="30" t="str">
        <f>IF(SUM('Sales by Agent'!AM751:AO751)&gt;0,"YES","NO")</f>
        <v>NO</v>
      </c>
      <c r="AP751" s="30" t="str">
        <f>IF(SUM('Sales by Agent'!AN751:AP751)&gt;0,"YES","NO")</f>
        <v>NO</v>
      </c>
      <c r="AQ751" s="30" t="str">
        <f>IF(SUM('Sales by Agent'!AO751:AQ751)&gt;0,"YES","NO")</f>
        <v>NO</v>
      </c>
      <c r="AR751" s="30" t="str">
        <f>IF(SUM('Sales by Agent'!AP751:AR751)&gt;0,"YES","NO")</f>
        <v>NO</v>
      </c>
      <c r="AS751" s="30" t="str">
        <f>IF(SUM('Sales by Agent'!AQ751:AS751)&gt;0,"YES","NO")</f>
        <v>NO</v>
      </c>
      <c r="AT751" s="30" t="str">
        <f>IF(SUM('Sales by Agent'!AR751:AT751)&gt;0,"YES","NO")</f>
        <v>NO</v>
      </c>
      <c r="AU751" s="30" t="str">
        <f>IF(SUM('Sales by Agent'!AS751:AU751)&gt;0,"YES","NO")</f>
        <v>NO</v>
      </c>
      <c r="AV751" s="30" t="str">
        <f>IF(SUM('Sales by Agent'!AT751:AV751)&gt;0,"YES","NO")</f>
        <v>NO</v>
      </c>
      <c r="AW751" s="87"/>
      <c r="AX751" t="str">
        <f t="shared" si="123"/>
        <v>NO</v>
      </c>
      <c r="AY751" t="str">
        <f t="shared" si="124"/>
        <v>NO</v>
      </c>
      <c r="AZ751" t="str">
        <f t="shared" si="125"/>
        <v>NO</v>
      </c>
      <c r="BA751" t="str">
        <f t="shared" si="126"/>
        <v>NO</v>
      </c>
      <c r="BB751" t="str">
        <f t="shared" si="127"/>
        <v>NO</v>
      </c>
      <c r="BC751" t="str">
        <f t="shared" si="128"/>
        <v>NO</v>
      </c>
      <c r="BD751" t="str">
        <f t="shared" si="129"/>
        <v>NEW INACTIVE</v>
      </c>
      <c r="BE751" t="str">
        <f t="shared" si="130"/>
        <v>NO</v>
      </c>
      <c r="BF751" t="str">
        <f t="shared" si="131"/>
        <v>NO</v>
      </c>
      <c r="BG751" t="str">
        <f t="shared" si="132"/>
        <v>NO</v>
      </c>
      <c r="BH751" t="str">
        <f t="shared" si="122"/>
        <v>NEW INACTIVE</v>
      </c>
    </row>
    <row r="752" spans="1:60">
      <c r="A752" s="564" t="s">
        <v>1482</v>
      </c>
      <c r="B752" s="564" t="s">
        <v>3035</v>
      </c>
      <c r="C752" s="564" t="s">
        <v>383</v>
      </c>
      <c r="D752" s="564" t="s">
        <v>954</v>
      </c>
      <c r="E752" s="564" t="s">
        <v>1005</v>
      </c>
      <c r="F752" s="565">
        <v>2015750</v>
      </c>
      <c r="G752" s="86"/>
      <c r="H752" s="86"/>
      <c r="I752" s="30" t="str">
        <f>IF(SUM('Sales by Agent'!G752:I752)&gt;0,"YES","NO")</f>
        <v>NO</v>
      </c>
      <c r="J752" s="30" t="str">
        <f>IF(SUM('Sales by Agent'!H752:J752)&gt;0,"YES","NO")</f>
        <v>NO</v>
      </c>
      <c r="K752" s="30" t="str">
        <f>IF(SUM('Sales by Agent'!I752:K752)&gt;0,"YES","NO")</f>
        <v>NO</v>
      </c>
      <c r="L752" s="30" t="str">
        <f>IF(SUM('Sales by Agent'!J752:L752)&gt;0,"YES","NO")</f>
        <v>NO</v>
      </c>
      <c r="M752" s="30" t="str">
        <f>IF(SUM('Sales by Agent'!K752:M752)&gt;0,"YES","NO")</f>
        <v>NO</v>
      </c>
      <c r="N752" s="30" t="str">
        <f>IF(SUM('Sales by Agent'!L752:N752)&gt;0,"YES","NO")</f>
        <v>NO</v>
      </c>
      <c r="O752" s="30" t="str">
        <f>IF(SUM('Sales by Agent'!M752:O752)&gt;0,"YES","NO")</f>
        <v>NO</v>
      </c>
      <c r="P752" s="30" t="str">
        <f>IF(SUM('Sales by Agent'!N752:P752)&gt;0,"YES","NO")</f>
        <v>NO</v>
      </c>
      <c r="Q752" s="30" t="str">
        <f>IF(SUM('Sales by Agent'!O752:Q752)&gt;0,"YES","NO")</f>
        <v>NO</v>
      </c>
      <c r="R752" s="30" t="str">
        <f>IF(SUM('Sales by Agent'!P752:R752)&gt;0,"YES","NO")</f>
        <v>NO</v>
      </c>
      <c r="S752" s="30" t="str">
        <f>IF(SUM('Sales by Agent'!Q752:S752)&gt;0,"YES","NO")</f>
        <v>NO</v>
      </c>
      <c r="T752" s="30" t="str">
        <f>IF(SUM('Sales by Agent'!R752:T752)&gt;0,"YES","NO")</f>
        <v>NO</v>
      </c>
      <c r="U752" s="30" t="str">
        <f>IF(SUM('Sales by Agent'!S752:U752)&gt;0,"YES","NO")</f>
        <v>NO</v>
      </c>
      <c r="V752" s="30" t="str">
        <f>IF(SUM('Sales by Agent'!T752:V752)&gt;0,"YES","NO")</f>
        <v>NO</v>
      </c>
      <c r="W752" s="30" t="str">
        <f>IF(SUM('Sales by Agent'!U752:W752)&gt;0,"YES","NO")</f>
        <v>NO</v>
      </c>
      <c r="X752" s="30" t="str">
        <f>IF(SUM('Sales by Agent'!V752:X752)&gt;0,"YES","NO")</f>
        <v>NO</v>
      </c>
      <c r="Y752" s="30" t="str">
        <f>IF(SUM('Sales by Agent'!W752:Y752)&gt;0,"YES","NO")</f>
        <v>NO</v>
      </c>
      <c r="Z752" s="30" t="str">
        <f>IF(SUM('Sales by Agent'!X752:Z752)&gt;0,"YES","NO")</f>
        <v>NO</v>
      </c>
      <c r="AA752" s="30" t="str">
        <f>IF(SUM('Sales by Agent'!Y752:AA752)&gt;0,"YES","NO")</f>
        <v>NO</v>
      </c>
      <c r="AB752" s="30" t="str">
        <f>IF(SUM('Sales by Agent'!Z752:AB752)&gt;0,"YES","NO")</f>
        <v>NO</v>
      </c>
      <c r="AC752" s="30" t="str">
        <f>IF(SUM('Sales by Agent'!AA752:AC752)&gt;0,"YES","NO")</f>
        <v>YES</v>
      </c>
      <c r="AD752" s="30" t="str">
        <f>IF(SUM('Sales by Agent'!AB752:AD752)&gt;0,"YES","NO")</f>
        <v>YES</v>
      </c>
      <c r="AE752" s="30" t="str">
        <f>IF(SUM('Sales by Agent'!AC752:AE752)&gt;0,"YES","NO")</f>
        <v>YES</v>
      </c>
      <c r="AF752" s="30" t="str">
        <f>IF(SUM('Sales by Agent'!AD752:AF752)&gt;0,"YES","NO")</f>
        <v>YES</v>
      </c>
      <c r="AG752" s="30" t="str">
        <f>IF(SUM('Sales by Agent'!AE752:AG752)&gt;0,"YES","NO")</f>
        <v>YES</v>
      </c>
      <c r="AH752" s="30" t="str">
        <f>IF(SUM('Sales by Agent'!AF752:AH752)&gt;0,"YES","NO")</f>
        <v>YES</v>
      </c>
      <c r="AI752" s="30" t="str">
        <f>IF(SUM('Sales by Agent'!AG752:AI752)&gt;0,"YES","NO")</f>
        <v>YES</v>
      </c>
      <c r="AJ752" s="30" t="str">
        <f>IF(SUM('Sales by Agent'!AH752:AJ752)&gt;0,"YES","NO")</f>
        <v>YES</v>
      </c>
      <c r="AK752" s="30" t="str">
        <f>IF(SUM('Sales by Agent'!AI752:AK752)&gt;0,"YES","NO")</f>
        <v>YES</v>
      </c>
      <c r="AL752" s="30" t="str">
        <f>IF(SUM('Sales by Agent'!AJ752:AL752)&gt;0,"YES","NO")</f>
        <v>YES</v>
      </c>
      <c r="AM752" s="30" t="str">
        <f>IF(SUM('Sales by Agent'!AK752:AM752)&gt;0,"YES","NO")</f>
        <v>YES</v>
      </c>
      <c r="AN752" s="30" t="str">
        <f>IF(SUM('Sales by Agent'!AL752:AN752)&gt;0,"YES","NO")</f>
        <v>YES</v>
      </c>
      <c r="AO752" s="30" t="str">
        <f>IF(SUM('Sales by Agent'!AM752:AO752)&gt;0,"YES","NO")</f>
        <v>YES</v>
      </c>
      <c r="AP752" s="30" t="str">
        <f>IF(SUM('Sales by Agent'!AN752:AP752)&gt;0,"YES","NO")</f>
        <v>YES</v>
      </c>
      <c r="AQ752" s="30" t="str">
        <f>IF(SUM('Sales by Agent'!AO752:AQ752)&gt;0,"YES","NO")</f>
        <v>NO</v>
      </c>
      <c r="AR752" s="30" t="str">
        <f>IF(SUM('Sales by Agent'!AP752:AR752)&gt;0,"YES","NO")</f>
        <v>YES</v>
      </c>
      <c r="AS752" s="30" t="str">
        <f>IF(SUM('Sales by Agent'!AQ752:AS752)&gt;0,"YES","NO")</f>
        <v>YES</v>
      </c>
      <c r="AT752" s="30" t="str">
        <f>IF(SUM('Sales by Agent'!AR752:AT752)&gt;0,"YES","NO")</f>
        <v>YES</v>
      </c>
      <c r="AU752" s="30" t="str">
        <f>IF(SUM('Sales by Agent'!AS752:AU752)&gt;0,"YES","NO")</f>
        <v>YES</v>
      </c>
      <c r="AV752" s="30" t="str">
        <f>IF(SUM('Sales by Agent'!AT752:AV752)&gt;0,"YES","NO")</f>
        <v>YES</v>
      </c>
      <c r="AW752" s="87"/>
      <c r="AX752" t="str">
        <f t="shared" si="123"/>
        <v>NO</v>
      </c>
      <c r="AY752" t="str">
        <f t="shared" si="124"/>
        <v>NO</v>
      </c>
      <c r="AZ752" t="str">
        <f t="shared" si="125"/>
        <v>NO</v>
      </c>
      <c r="BA752" t="str">
        <f t="shared" si="126"/>
        <v>NO</v>
      </c>
      <c r="BB752" t="str">
        <f t="shared" si="127"/>
        <v>NO</v>
      </c>
      <c r="BC752" t="str">
        <f t="shared" si="128"/>
        <v>NO</v>
      </c>
      <c r="BD752" t="str">
        <f t="shared" si="129"/>
        <v>NO</v>
      </c>
      <c r="BE752" t="str">
        <f t="shared" si="130"/>
        <v>NO</v>
      </c>
      <c r="BF752" t="str">
        <f t="shared" si="131"/>
        <v>NO</v>
      </c>
      <c r="BG752" t="str">
        <f t="shared" si="132"/>
        <v>NO</v>
      </c>
      <c r="BH752" t="str">
        <f t="shared" si="122"/>
        <v>NO</v>
      </c>
    </row>
    <row r="753" spans="1:60">
      <c r="A753" s="564" t="s">
        <v>168</v>
      </c>
      <c r="B753" s="564" t="s">
        <v>3036</v>
      </c>
      <c r="C753" s="564" t="s">
        <v>383</v>
      </c>
      <c r="D753" s="564" t="s">
        <v>954</v>
      </c>
      <c r="E753" s="564" t="s">
        <v>1005</v>
      </c>
      <c r="F753" s="565">
        <v>1442040</v>
      </c>
      <c r="G753" s="88"/>
      <c r="H753" s="88"/>
      <c r="I753" s="30" t="str">
        <f>IF(SUM('Sales by Agent'!G753:I753)&gt;0,"YES","NO")</f>
        <v>NO</v>
      </c>
      <c r="J753" s="30" t="str">
        <f>IF(SUM('Sales by Agent'!H753:J753)&gt;0,"YES","NO")</f>
        <v>NO</v>
      </c>
      <c r="K753" s="30" t="str">
        <f>IF(SUM('Sales by Agent'!I753:K753)&gt;0,"YES","NO")</f>
        <v>NO</v>
      </c>
      <c r="L753" s="30" t="str">
        <f>IF(SUM('Sales by Agent'!J753:L753)&gt;0,"YES","NO")</f>
        <v>NO</v>
      </c>
      <c r="M753" s="30" t="str">
        <f>IF(SUM('Sales by Agent'!K753:M753)&gt;0,"YES","NO")</f>
        <v>NO</v>
      </c>
      <c r="N753" s="30" t="str">
        <f>IF(SUM('Sales by Agent'!L753:N753)&gt;0,"YES","NO")</f>
        <v>NO</v>
      </c>
      <c r="O753" s="30" t="str">
        <f>IF(SUM('Sales by Agent'!M753:O753)&gt;0,"YES","NO")</f>
        <v>NO</v>
      </c>
      <c r="P753" s="30" t="str">
        <f>IF(SUM('Sales by Agent'!N753:P753)&gt;0,"YES","NO")</f>
        <v>NO</v>
      </c>
      <c r="Q753" s="30" t="str">
        <f>IF(SUM('Sales by Agent'!O753:Q753)&gt;0,"YES","NO")</f>
        <v>NO</v>
      </c>
      <c r="R753" s="30" t="str">
        <f>IF(SUM('Sales by Agent'!P753:R753)&gt;0,"YES","NO")</f>
        <v>NO</v>
      </c>
      <c r="S753" s="30" t="str">
        <f>IF(SUM('Sales by Agent'!Q753:S753)&gt;0,"YES","NO")</f>
        <v>NO</v>
      </c>
      <c r="T753" s="30" t="str">
        <f>IF(SUM('Sales by Agent'!R753:T753)&gt;0,"YES","NO")</f>
        <v>NO</v>
      </c>
      <c r="U753" s="30" t="str">
        <f>IF(SUM('Sales by Agent'!S753:U753)&gt;0,"YES","NO")</f>
        <v>NO</v>
      </c>
      <c r="V753" s="30" t="str">
        <f>IF(SUM('Sales by Agent'!T753:V753)&gt;0,"YES","NO")</f>
        <v>YES</v>
      </c>
      <c r="W753" s="30" t="str">
        <f>IF(SUM('Sales by Agent'!U753:W753)&gt;0,"YES","NO")</f>
        <v>YES</v>
      </c>
      <c r="X753" s="30" t="str">
        <f>IF(SUM('Sales by Agent'!V753:X753)&gt;0,"YES","NO")</f>
        <v>YES</v>
      </c>
      <c r="Y753" s="30" t="str">
        <f>IF(SUM('Sales by Agent'!W753:Y753)&gt;0,"YES","NO")</f>
        <v>YES</v>
      </c>
      <c r="Z753" s="30" t="str">
        <f>IF(SUM('Sales by Agent'!X753:Z753)&gt;0,"YES","NO")</f>
        <v>YES</v>
      </c>
      <c r="AA753" s="30" t="str">
        <f>IF(SUM('Sales by Agent'!Y753:AA753)&gt;0,"YES","NO")</f>
        <v>YES</v>
      </c>
      <c r="AB753" s="30" t="str">
        <f>IF(SUM('Sales by Agent'!Z753:AB753)&gt;0,"YES","NO")</f>
        <v>YES</v>
      </c>
      <c r="AC753" s="30" t="str">
        <f>IF(SUM('Sales by Agent'!AA753:AC753)&gt;0,"YES","NO")</f>
        <v>YES</v>
      </c>
      <c r="AD753" s="30" t="str">
        <f>IF(SUM('Sales by Agent'!AB753:AD753)&gt;0,"YES","NO")</f>
        <v>YES</v>
      </c>
      <c r="AE753" s="30" t="str">
        <f>IF(SUM('Sales by Agent'!AC753:AE753)&gt;0,"YES","NO")</f>
        <v>YES</v>
      </c>
      <c r="AF753" s="30" t="str">
        <f>IF(SUM('Sales by Agent'!AD753:AF753)&gt;0,"YES","NO")</f>
        <v>YES</v>
      </c>
      <c r="AG753" s="30" t="str">
        <f>IF(SUM('Sales by Agent'!AE753:AG753)&gt;0,"YES","NO")</f>
        <v>YES</v>
      </c>
      <c r="AH753" s="30" t="str">
        <f>IF(SUM('Sales by Agent'!AF753:AH753)&gt;0,"YES","NO")</f>
        <v>YES</v>
      </c>
      <c r="AI753" s="30" t="str">
        <f>IF(SUM('Sales by Agent'!AG753:AI753)&gt;0,"YES","NO")</f>
        <v>YES</v>
      </c>
      <c r="AJ753" s="30" t="str">
        <f>IF(SUM('Sales by Agent'!AH753:AJ753)&gt;0,"YES","NO")</f>
        <v>YES</v>
      </c>
      <c r="AK753" s="30" t="str">
        <f>IF(SUM('Sales by Agent'!AI753:AK753)&gt;0,"YES","NO")</f>
        <v>YES</v>
      </c>
      <c r="AL753" s="30" t="str">
        <f>IF(SUM('Sales by Agent'!AJ753:AL753)&gt;0,"YES","NO")</f>
        <v>YES</v>
      </c>
      <c r="AM753" s="30" t="str">
        <f>IF(SUM('Sales by Agent'!AK753:AM753)&gt;0,"YES","NO")</f>
        <v>YES</v>
      </c>
      <c r="AN753" s="30" t="str">
        <f>IF(SUM('Sales by Agent'!AL753:AN753)&gt;0,"YES","NO")</f>
        <v>YES</v>
      </c>
      <c r="AO753" s="30" t="str">
        <f>IF(SUM('Sales by Agent'!AM753:AO753)&gt;0,"YES","NO")</f>
        <v>YES</v>
      </c>
      <c r="AP753" s="30" t="str">
        <f>IF(SUM('Sales by Agent'!AN753:AP753)&gt;0,"YES","NO")</f>
        <v>YES</v>
      </c>
      <c r="AQ753" s="30" t="str">
        <f>IF(SUM('Sales by Agent'!AO753:AQ753)&gt;0,"YES","NO")</f>
        <v>YES</v>
      </c>
      <c r="AR753" s="30" t="str">
        <f>IF(SUM('Sales by Agent'!AP753:AR753)&gt;0,"YES","NO")</f>
        <v>YES</v>
      </c>
      <c r="AS753" s="30" t="str">
        <f>IF(SUM('Sales by Agent'!AQ753:AS753)&gt;0,"YES","NO")</f>
        <v>YES</v>
      </c>
      <c r="AT753" s="30" t="str">
        <f>IF(SUM('Sales by Agent'!AR753:AT753)&gt;0,"YES","NO")</f>
        <v>YES</v>
      </c>
      <c r="AU753" s="30" t="str">
        <f>IF(SUM('Sales by Agent'!AS753:AU753)&gt;0,"YES","NO")</f>
        <v>YES</v>
      </c>
      <c r="AV753" s="30" t="str">
        <f>IF(SUM('Sales by Agent'!AT753:AV753)&gt;0,"YES","NO")</f>
        <v>YES</v>
      </c>
      <c r="AW753" s="87"/>
      <c r="AX753" t="str">
        <f t="shared" si="123"/>
        <v>NO</v>
      </c>
      <c r="AY753" t="str">
        <f t="shared" si="124"/>
        <v>NO</v>
      </c>
      <c r="AZ753" t="str">
        <f t="shared" si="125"/>
        <v>NO</v>
      </c>
      <c r="BA753" t="str">
        <f t="shared" si="126"/>
        <v>NO</v>
      </c>
      <c r="BB753" t="str">
        <f t="shared" si="127"/>
        <v>NO</v>
      </c>
      <c r="BC753" t="str">
        <f t="shared" si="128"/>
        <v>NO</v>
      </c>
      <c r="BD753" t="str">
        <f t="shared" si="129"/>
        <v>NO</v>
      </c>
      <c r="BE753" t="str">
        <f t="shared" si="130"/>
        <v>NO</v>
      </c>
      <c r="BF753" t="str">
        <f t="shared" si="131"/>
        <v>NO</v>
      </c>
      <c r="BG753" t="str">
        <f t="shared" si="132"/>
        <v>NO</v>
      </c>
      <c r="BH753" t="str">
        <f t="shared" si="122"/>
        <v>NO</v>
      </c>
    </row>
    <row r="754" spans="1:60">
      <c r="A754" s="564" t="s">
        <v>324</v>
      </c>
      <c r="B754" s="564" t="s">
        <v>2579</v>
      </c>
      <c r="C754" s="564" t="s">
        <v>383</v>
      </c>
      <c r="D754" s="564" t="s">
        <v>954</v>
      </c>
      <c r="E754" s="564" t="s">
        <v>1005</v>
      </c>
      <c r="F754" s="565">
        <v>20700</v>
      </c>
      <c r="G754" s="31"/>
      <c r="H754" s="88"/>
      <c r="I754" s="30" t="str">
        <f>IF(SUM('Sales by Agent'!G754:I754)&gt;0,"YES","NO")</f>
        <v>NO</v>
      </c>
      <c r="J754" s="30" t="str">
        <f>IF(SUM('Sales by Agent'!H754:J754)&gt;0,"YES","NO")</f>
        <v>NO</v>
      </c>
      <c r="K754" s="30" t="str">
        <f>IF(SUM('Sales by Agent'!I754:K754)&gt;0,"YES","NO")</f>
        <v>NO</v>
      </c>
      <c r="L754" s="30" t="str">
        <f>IF(SUM('Sales by Agent'!J754:L754)&gt;0,"YES","NO")</f>
        <v>NO</v>
      </c>
      <c r="M754" s="30" t="str">
        <f>IF(SUM('Sales by Agent'!K754:M754)&gt;0,"YES","NO")</f>
        <v>NO</v>
      </c>
      <c r="N754" s="30" t="str">
        <f>IF(SUM('Sales by Agent'!L754:N754)&gt;0,"YES","NO")</f>
        <v>NO</v>
      </c>
      <c r="O754" s="30" t="str">
        <f>IF(SUM('Sales by Agent'!M754:O754)&gt;0,"YES","NO")</f>
        <v>NO</v>
      </c>
      <c r="P754" s="30" t="str">
        <f>IF(SUM('Sales by Agent'!N754:P754)&gt;0,"YES","NO")</f>
        <v>NO</v>
      </c>
      <c r="Q754" s="30" t="str">
        <f>IF(SUM('Sales by Agent'!O754:Q754)&gt;0,"YES","NO")</f>
        <v>NO</v>
      </c>
      <c r="R754" s="30" t="str">
        <f>IF(SUM('Sales by Agent'!P754:R754)&gt;0,"YES","NO")</f>
        <v>NO</v>
      </c>
      <c r="S754" s="30" t="str">
        <f>IF(SUM('Sales by Agent'!Q754:S754)&gt;0,"YES","NO")</f>
        <v>NO</v>
      </c>
      <c r="T754" s="30" t="str">
        <f>IF(SUM('Sales by Agent'!R754:T754)&gt;0,"YES","NO")</f>
        <v>NO</v>
      </c>
      <c r="U754" s="30" t="str">
        <f>IF(SUM('Sales by Agent'!S754:U754)&gt;0,"YES","NO")</f>
        <v>NO</v>
      </c>
      <c r="V754" s="30" t="str">
        <f>IF(SUM('Sales by Agent'!T754:V754)&gt;0,"YES","NO")</f>
        <v>NO</v>
      </c>
      <c r="W754" s="30" t="str">
        <f>IF(SUM('Sales by Agent'!U754:W754)&gt;0,"YES","NO")</f>
        <v>NO</v>
      </c>
      <c r="X754" s="30" t="str">
        <f>IF(SUM('Sales by Agent'!V754:X754)&gt;0,"YES","NO")</f>
        <v>NO</v>
      </c>
      <c r="Y754" s="30" t="str">
        <f>IF(SUM('Sales by Agent'!W754:Y754)&gt;0,"YES","NO")</f>
        <v>NO</v>
      </c>
      <c r="Z754" s="30" t="str">
        <f>IF(SUM('Sales by Agent'!X754:Z754)&gt;0,"YES","NO")</f>
        <v>NO</v>
      </c>
      <c r="AA754" s="30" t="str">
        <f>IF(SUM('Sales by Agent'!Y754:AA754)&gt;0,"YES","NO")</f>
        <v>NO</v>
      </c>
      <c r="AB754" s="30" t="str">
        <f>IF(SUM('Sales by Agent'!Z754:AB754)&gt;0,"YES","NO")</f>
        <v>NO</v>
      </c>
      <c r="AC754" s="30" t="str">
        <f>IF(SUM('Sales by Agent'!AA754:AC754)&gt;0,"YES","NO")</f>
        <v>YES</v>
      </c>
      <c r="AD754" s="30" t="str">
        <f>IF(SUM('Sales by Agent'!AB754:AD754)&gt;0,"YES","NO")</f>
        <v>YES</v>
      </c>
      <c r="AE754" s="30" t="str">
        <f>IF(SUM('Sales by Agent'!AC754:AE754)&gt;0,"YES","NO")</f>
        <v>YES</v>
      </c>
      <c r="AF754" s="30" t="str">
        <f>IF(SUM('Sales by Agent'!AD754:AF754)&gt;0,"YES","NO")</f>
        <v>NO</v>
      </c>
      <c r="AG754" s="30" t="str">
        <f>IF(SUM('Sales by Agent'!AE754:AG754)&gt;0,"YES","NO")</f>
        <v>NO</v>
      </c>
      <c r="AH754" s="30" t="str">
        <f>IF(SUM('Sales by Agent'!AF754:AH754)&gt;0,"YES","NO")</f>
        <v>NO</v>
      </c>
      <c r="AI754" s="30" t="str">
        <f>IF(SUM('Sales by Agent'!AG754:AI754)&gt;0,"YES","NO")</f>
        <v>NO</v>
      </c>
      <c r="AJ754" s="30" t="str">
        <f>IF(SUM('Sales by Agent'!AH754:AJ754)&gt;0,"YES","NO")</f>
        <v>NO</v>
      </c>
      <c r="AK754" s="30" t="str">
        <f>IF(SUM('Sales by Agent'!AI754:AK754)&gt;0,"YES","NO")</f>
        <v>NO</v>
      </c>
      <c r="AL754" s="30" t="str">
        <f>IF(SUM('Sales by Agent'!AJ754:AL754)&gt;0,"YES","NO")</f>
        <v>NO</v>
      </c>
      <c r="AM754" s="30" t="str">
        <f>IF(SUM('Sales by Agent'!AK754:AM754)&gt;0,"YES","NO")</f>
        <v>NO</v>
      </c>
      <c r="AN754" s="30" t="str">
        <f>IF(SUM('Sales by Agent'!AL754:AN754)&gt;0,"YES","NO")</f>
        <v>NO</v>
      </c>
      <c r="AO754" s="30" t="str">
        <f>IF(SUM('Sales by Agent'!AM754:AO754)&gt;0,"YES","NO")</f>
        <v>NO</v>
      </c>
      <c r="AP754" s="30" t="str">
        <f>IF(SUM('Sales by Agent'!AN754:AP754)&gt;0,"YES","NO")</f>
        <v>NO</v>
      </c>
      <c r="AQ754" s="30" t="str">
        <f>IF(SUM('Sales by Agent'!AO754:AQ754)&gt;0,"YES","NO")</f>
        <v>NO</v>
      </c>
      <c r="AR754" s="30" t="str">
        <f>IF(SUM('Sales by Agent'!AP754:AR754)&gt;0,"YES","NO")</f>
        <v>NO</v>
      </c>
      <c r="AS754" s="30" t="str">
        <f>IF(SUM('Sales by Agent'!AQ754:AS754)&gt;0,"YES","NO")</f>
        <v>NO</v>
      </c>
      <c r="AT754" s="30" t="str">
        <f>IF(SUM('Sales by Agent'!AR754:AT754)&gt;0,"YES","NO")</f>
        <v>NO</v>
      </c>
      <c r="AU754" s="30" t="str">
        <f>IF(SUM('Sales by Agent'!AS754:AU754)&gt;0,"YES","NO")</f>
        <v>NO</v>
      </c>
      <c r="AV754" s="30" t="str">
        <f>IF(SUM('Sales by Agent'!AT754:AV754)&gt;0,"YES","NO")</f>
        <v>NO</v>
      </c>
      <c r="AW754" s="87"/>
      <c r="AX754" t="str">
        <f t="shared" si="123"/>
        <v>NO</v>
      </c>
      <c r="AY754" t="str">
        <f t="shared" si="124"/>
        <v>NEW INACTIVE</v>
      </c>
      <c r="AZ754" t="str">
        <f t="shared" si="125"/>
        <v>NO</v>
      </c>
      <c r="BA754" t="str">
        <f t="shared" si="126"/>
        <v>NO</v>
      </c>
      <c r="BB754" t="str">
        <f t="shared" si="127"/>
        <v>NO</v>
      </c>
      <c r="BC754" t="str">
        <f t="shared" si="128"/>
        <v>NO</v>
      </c>
      <c r="BD754" t="str">
        <f t="shared" si="129"/>
        <v>NO</v>
      </c>
      <c r="BE754" t="str">
        <f t="shared" si="130"/>
        <v>NO</v>
      </c>
      <c r="BF754" t="str">
        <f t="shared" si="131"/>
        <v>NO</v>
      </c>
      <c r="BG754" t="str">
        <f t="shared" si="132"/>
        <v>NO</v>
      </c>
      <c r="BH754" t="str">
        <f t="shared" si="122"/>
        <v>NO</v>
      </c>
    </row>
    <row r="755" spans="1:60">
      <c r="A755" s="564" t="s">
        <v>325</v>
      </c>
      <c r="B755" s="564" t="s">
        <v>3037</v>
      </c>
      <c r="C755" s="564" t="s">
        <v>383</v>
      </c>
      <c r="D755" s="564" t="s">
        <v>954</v>
      </c>
      <c r="E755" s="564" t="s">
        <v>1005</v>
      </c>
      <c r="F755" s="565">
        <v>4711800</v>
      </c>
      <c r="G755" s="88"/>
      <c r="H755" s="88"/>
      <c r="I755" s="30" t="str">
        <f>IF(SUM('Sales by Agent'!G755:I755)&gt;0,"YES","NO")</f>
        <v>YES</v>
      </c>
      <c r="J755" s="30" t="str">
        <f>IF(SUM('Sales by Agent'!H755:J755)&gt;0,"YES","NO")</f>
        <v>YES</v>
      </c>
      <c r="K755" s="30" t="str">
        <f>IF(SUM('Sales by Agent'!I755:K755)&gt;0,"YES","NO")</f>
        <v>YES</v>
      </c>
      <c r="L755" s="30" t="str">
        <f>IF(SUM('Sales by Agent'!J755:L755)&gt;0,"YES","NO")</f>
        <v>YES</v>
      </c>
      <c r="M755" s="30" t="str">
        <f>IF(SUM('Sales by Agent'!K755:M755)&gt;0,"YES","NO")</f>
        <v>YES</v>
      </c>
      <c r="N755" s="30" t="str">
        <f>IF(SUM('Sales by Agent'!L755:N755)&gt;0,"YES","NO")</f>
        <v>YES</v>
      </c>
      <c r="O755" s="30" t="str">
        <f>IF(SUM('Sales by Agent'!M755:O755)&gt;0,"YES","NO")</f>
        <v>YES</v>
      </c>
      <c r="P755" s="30" t="str">
        <f>IF(SUM('Sales by Agent'!N755:P755)&gt;0,"YES","NO")</f>
        <v>YES</v>
      </c>
      <c r="Q755" s="30" t="str">
        <f>IF(SUM('Sales by Agent'!O755:Q755)&gt;0,"YES","NO")</f>
        <v>YES</v>
      </c>
      <c r="R755" s="30" t="str">
        <f>IF(SUM('Sales by Agent'!P755:R755)&gt;0,"YES","NO")</f>
        <v>NO</v>
      </c>
      <c r="S755" s="30" t="str">
        <f>IF(SUM('Sales by Agent'!Q755:S755)&gt;0,"YES","NO")</f>
        <v>YES</v>
      </c>
      <c r="T755" s="30" t="str">
        <f>IF(SUM('Sales by Agent'!R755:T755)&gt;0,"YES","NO")</f>
        <v>YES</v>
      </c>
      <c r="U755" s="30" t="str">
        <f>IF(SUM('Sales by Agent'!S755:U755)&gt;0,"YES","NO")</f>
        <v>YES</v>
      </c>
      <c r="V755" s="30" t="str">
        <f>IF(SUM('Sales by Agent'!T755:V755)&gt;0,"YES","NO")</f>
        <v>YES</v>
      </c>
      <c r="W755" s="30" t="str">
        <f>IF(SUM('Sales by Agent'!U755:W755)&gt;0,"YES","NO")</f>
        <v>YES</v>
      </c>
      <c r="X755" s="30" t="str">
        <f>IF(SUM('Sales by Agent'!V755:X755)&gt;0,"YES","NO")</f>
        <v>YES</v>
      </c>
      <c r="Y755" s="30" t="str">
        <f>IF(SUM('Sales by Agent'!W755:Y755)&gt;0,"YES","NO")</f>
        <v>YES</v>
      </c>
      <c r="Z755" s="30" t="str">
        <f>IF(SUM('Sales by Agent'!X755:Z755)&gt;0,"YES","NO")</f>
        <v>YES</v>
      </c>
      <c r="AA755" s="30" t="str">
        <f>IF(SUM('Sales by Agent'!Y755:AA755)&gt;0,"YES","NO")</f>
        <v>YES</v>
      </c>
      <c r="AB755" s="30" t="str">
        <f>IF(SUM('Sales by Agent'!Z755:AB755)&gt;0,"YES","NO")</f>
        <v>YES</v>
      </c>
      <c r="AC755" s="30" t="str">
        <f>IF(SUM('Sales by Agent'!AA755:AC755)&gt;0,"YES","NO")</f>
        <v>YES</v>
      </c>
      <c r="AD755" s="30" t="str">
        <f>IF(SUM('Sales by Agent'!AB755:AD755)&gt;0,"YES","NO")</f>
        <v>YES</v>
      </c>
      <c r="AE755" s="30" t="str">
        <f>IF(SUM('Sales by Agent'!AC755:AE755)&gt;0,"YES","NO")</f>
        <v>YES</v>
      </c>
      <c r="AF755" s="30" t="str">
        <f>IF(SUM('Sales by Agent'!AD755:AF755)&gt;0,"YES","NO")</f>
        <v>YES</v>
      </c>
      <c r="AG755" s="30" t="str">
        <f>IF(SUM('Sales by Agent'!AE755:AG755)&gt;0,"YES","NO")</f>
        <v>YES</v>
      </c>
      <c r="AH755" s="30" t="str">
        <f>IF(SUM('Sales by Agent'!AF755:AH755)&gt;0,"YES","NO")</f>
        <v>YES</v>
      </c>
      <c r="AI755" s="30" t="str">
        <f>IF(SUM('Sales by Agent'!AG755:AI755)&gt;0,"YES","NO")</f>
        <v>YES</v>
      </c>
      <c r="AJ755" s="30" t="str">
        <f>IF(SUM('Sales by Agent'!AH755:AJ755)&gt;0,"YES","NO")</f>
        <v>YES</v>
      </c>
      <c r="AK755" s="30" t="str">
        <f>IF(SUM('Sales by Agent'!AI755:AK755)&gt;0,"YES","NO")</f>
        <v>YES</v>
      </c>
      <c r="AL755" s="30" t="str">
        <f>IF(SUM('Sales by Agent'!AJ755:AL755)&gt;0,"YES","NO")</f>
        <v>YES</v>
      </c>
      <c r="AM755" s="30" t="str">
        <f>IF(SUM('Sales by Agent'!AK755:AM755)&gt;0,"YES","NO")</f>
        <v>YES</v>
      </c>
      <c r="AN755" s="30" t="str">
        <f>IF(SUM('Sales by Agent'!AL755:AN755)&gt;0,"YES","NO")</f>
        <v>YES</v>
      </c>
      <c r="AO755" s="30" t="str">
        <f>IF(SUM('Sales by Agent'!AM755:AO755)&gt;0,"YES","NO")</f>
        <v>YES</v>
      </c>
      <c r="AP755" s="30" t="str">
        <f>IF(SUM('Sales by Agent'!AN755:AP755)&gt;0,"YES","NO")</f>
        <v>YES</v>
      </c>
      <c r="AQ755" s="30" t="str">
        <f>IF(SUM('Sales by Agent'!AO755:AQ755)&gt;0,"YES","NO")</f>
        <v>YES</v>
      </c>
      <c r="AR755" s="30" t="str">
        <f>IF(SUM('Sales by Agent'!AP755:AR755)&gt;0,"YES","NO")</f>
        <v>YES</v>
      </c>
      <c r="AS755" s="30" t="str">
        <f>IF(SUM('Sales by Agent'!AQ755:AS755)&gt;0,"YES","NO")</f>
        <v>YES</v>
      </c>
      <c r="AT755" s="30" t="str">
        <f>IF(SUM('Sales by Agent'!AR755:AT755)&gt;0,"YES","NO")</f>
        <v>YES</v>
      </c>
      <c r="AU755" s="30" t="str">
        <f>IF(SUM('Sales by Agent'!AS755:AU755)&gt;0,"YES","NO")</f>
        <v>YES</v>
      </c>
      <c r="AV755" s="30" t="str">
        <f>IF(SUM('Sales by Agent'!AT755:AV755)&gt;0,"YES","NO")</f>
        <v>YES</v>
      </c>
      <c r="AW755" s="87"/>
      <c r="AX755" t="str">
        <f t="shared" si="123"/>
        <v>NO</v>
      </c>
      <c r="AY755" t="str">
        <f t="shared" si="124"/>
        <v>NO</v>
      </c>
      <c r="AZ755" t="str">
        <f t="shared" si="125"/>
        <v>NO</v>
      </c>
      <c r="BA755" t="str">
        <f t="shared" si="126"/>
        <v>NO</v>
      </c>
      <c r="BB755" t="str">
        <f t="shared" si="127"/>
        <v>NO</v>
      </c>
      <c r="BC755" t="str">
        <f t="shared" si="128"/>
        <v>NO</v>
      </c>
      <c r="BD755" t="str">
        <f t="shared" si="129"/>
        <v>NO</v>
      </c>
      <c r="BE755" t="str">
        <f t="shared" si="130"/>
        <v>NO</v>
      </c>
      <c r="BF755" t="str">
        <f t="shared" si="131"/>
        <v>NO</v>
      </c>
      <c r="BG755" t="str">
        <f t="shared" si="132"/>
        <v>NO</v>
      </c>
      <c r="BH755" t="str">
        <f t="shared" si="122"/>
        <v>NO</v>
      </c>
    </row>
    <row r="756" spans="1:60">
      <c r="A756" s="564" t="s">
        <v>1844</v>
      </c>
      <c r="B756" s="564" t="s">
        <v>3038</v>
      </c>
      <c r="C756" s="564" t="s">
        <v>383</v>
      </c>
      <c r="D756" s="564" t="s">
        <v>954</v>
      </c>
      <c r="E756" s="564" t="s">
        <v>1005</v>
      </c>
      <c r="F756" s="565">
        <v>297500</v>
      </c>
      <c r="G756" s="31"/>
      <c r="H756" s="31"/>
      <c r="I756" s="30" t="str">
        <f>IF(SUM('Sales by Agent'!G756:I756)&gt;0,"YES","NO")</f>
        <v>NO</v>
      </c>
      <c r="J756" s="30" t="str">
        <f>IF(SUM('Sales by Agent'!H756:J756)&gt;0,"YES","NO")</f>
        <v>NO</v>
      </c>
      <c r="K756" s="30" t="str">
        <f>IF(SUM('Sales by Agent'!I756:K756)&gt;0,"YES","NO")</f>
        <v>NO</v>
      </c>
      <c r="L756" s="30" t="str">
        <f>IF(SUM('Sales by Agent'!J756:L756)&gt;0,"YES","NO")</f>
        <v>NO</v>
      </c>
      <c r="M756" s="30" t="str">
        <f>IF(SUM('Sales by Agent'!K756:M756)&gt;0,"YES","NO")</f>
        <v>NO</v>
      </c>
      <c r="N756" s="30" t="str">
        <f>IF(SUM('Sales by Agent'!L756:N756)&gt;0,"YES","NO")</f>
        <v>NO</v>
      </c>
      <c r="O756" s="30" t="str">
        <f>IF(SUM('Sales by Agent'!M756:O756)&gt;0,"YES","NO")</f>
        <v>NO</v>
      </c>
      <c r="P756" s="30" t="str">
        <f>IF(SUM('Sales by Agent'!N756:P756)&gt;0,"YES","NO")</f>
        <v>NO</v>
      </c>
      <c r="Q756" s="30" t="str">
        <f>IF(SUM('Sales by Agent'!O756:Q756)&gt;0,"YES","NO")</f>
        <v>NO</v>
      </c>
      <c r="R756" s="30" t="str">
        <f>IF(SUM('Sales by Agent'!P756:R756)&gt;0,"YES","NO")</f>
        <v>NO</v>
      </c>
      <c r="S756" s="30" t="str">
        <f>IF(SUM('Sales by Agent'!Q756:S756)&gt;0,"YES","NO")</f>
        <v>NO</v>
      </c>
      <c r="T756" s="30" t="str">
        <f>IF(SUM('Sales by Agent'!R756:T756)&gt;0,"YES","NO")</f>
        <v>NO</v>
      </c>
      <c r="U756" s="30" t="str">
        <f>IF(SUM('Sales by Agent'!S756:U756)&gt;0,"YES","NO")</f>
        <v>NO</v>
      </c>
      <c r="V756" s="30" t="str">
        <f>IF(SUM('Sales by Agent'!T756:V756)&gt;0,"YES","NO")</f>
        <v>NO</v>
      </c>
      <c r="W756" s="30" t="str">
        <f>IF(SUM('Sales by Agent'!U756:W756)&gt;0,"YES","NO")</f>
        <v>NO</v>
      </c>
      <c r="X756" s="30" t="str">
        <f>IF(SUM('Sales by Agent'!V756:X756)&gt;0,"YES","NO")</f>
        <v>NO</v>
      </c>
      <c r="Y756" s="30" t="str">
        <f>IF(SUM('Sales by Agent'!W756:Y756)&gt;0,"YES","NO")</f>
        <v>NO</v>
      </c>
      <c r="Z756" s="30" t="str">
        <f>IF(SUM('Sales by Agent'!X756:Z756)&gt;0,"YES","NO")</f>
        <v>NO</v>
      </c>
      <c r="AA756" s="30" t="str">
        <f>IF(SUM('Sales by Agent'!Y756:AA756)&gt;0,"YES","NO")</f>
        <v>NO</v>
      </c>
      <c r="AB756" s="30" t="str">
        <f>IF(SUM('Sales by Agent'!Z756:AB756)&gt;0,"YES","NO")</f>
        <v>NO</v>
      </c>
      <c r="AC756" s="30" t="str">
        <f>IF(SUM('Sales by Agent'!AA756:AC756)&gt;0,"YES","NO")</f>
        <v>NO</v>
      </c>
      <c r="AD756" s="30" t="str">
        <f>IF(SUM('Sales by Agent'!AB756:AD756)&gt;0,"YES","NO")</f>
        <v>NO</v>
      </c>
      <c r="AE756" s="30" t="str">
        <f>IF(SUM('Sales by Agent'!AC756:AE756)&gt;0,"YES","NO")</f>
        <v>YES</v>
      </c>
      <c r="AF756" s="30" t="str">
        <f>IF(SUM('Sales by Agent'!AD756:AF756)&gt;0,"YES","NO")</f>
        <v>YES</v>
      </c>
      <c r="AG756" s="30" t="str">
        <f>IF(SUM('Sales by Agent'!AE756:AG756)&gt;0,"YES","NO")</f>
        <v>YES</v>
      </c>
      <c r="AH756" s="30" t="str">
        <f>IF(SUM('Sales by Agent'!AF756:AH756)&gt;0,"YES","NO")</f>
        <v>YES</v>
      </c>
      <c r="AI756" s="30" t="str">
        <f>IF(SUM('Sales by Agent'!AG756:AI756)&gt;0,"YES","NO")</f>
        <v>NO</v>
      </c>
      <c r="AJ756" s="30" t="str">
        <f>IF(SUM('Sales by Agent'!AH756:AJ756)&gt;0,"YES","NO")</f>
        <v>NO</v>
      </c>
      <c r="AK756" s="30" t="str">
        <f>IF(SUM('Sales by Agent'!AI756:AK756)&gt;0,"YES","NO")</f>
        <v>NO</v>
      </c>
      <c r="AL756" s="30" t="str">
        <f>IF(SUM('Sales by Agent'!AJ756:AL756)&gt;0,"YES","NO")</f>
        <v>NO</v>
      </c>
      <c r="AM756" s="30" t="str">
        <f>IF(SUM('Sales by Agent'!AK756:AM756)&gt;0,"YES","NO")</f>
        <v>NO</v>
      </c>
      <c r="AN756" s="30" t="str">
        <f>IF(SUM('Sales by Agent'!AL756:AN756)&gt;0,"YES","NO")</f>
        <v>NO</v>
      </c>
      <c r="AO756" s="30" t="str">
        <f>IF(SUM('Sales by Agent'!AM756:AO756)&gt;0,"YES","NO")</f>
        <v>NO</v>
      </c>
      <c r="AP756" s="30" t="str">
        <f>IF(SUM('Sales by Agent'!AN756:AP756)&gt;0,"YES","NO")</f>
        <v>YES</v>
      </c>
      <c r="AQ756" s="30" t="str">
        <f>IF(SUM('Sales by Agent'!AO756:AQ756)&gt;0,"YES","NO")</f>
        <v>YES</v>
      </c>
      <c r="AR756" s="30" t="str">
        <f>IF(SUM('Sales by Agent'!AP756:AR756)&gt;0,"YES","NO")</f>
        <v>YES</v>
      </c>
      <c r="AS756" s="30" t="str">
        <f>IF(SUM('Sales by Agent'!AQ756:AS756)&gt;0,"YES","NO")</f>
        <v>NO</v>
      </c>
      <c r="AT756" s="30" t="str">
        <f>IF(SUM('Sales by Agent'!AR756:AT756)&gt;0,"YES","NO")</f>
        <v>NO</v>
      </c>
      <c r="AU756" s="30" t="str">
        <f>IF(SUM('Sales by Agent'!AS756:AU756)&gt;0,"YES","NO")</f>
        <v>NO</v>
      </c>
      <c r="AV756" s="30" t="str">
        <f>IF(SUM('Sales by Agent'!AT756:AV756)&gt;0,"YES","NO")</f>
        <v>NO</v>
      </c>
      <c r="AW756" s="87"/>
      <c r="AX756" t="str">
        <f t="shared" si="123"/>
        <v>NO</v>
      </c>
      <c r="AY756" t="str">
        <f t="shared" si="124"/>
        <v>NO</v>
      </c>
      <c r="AZ756" t="str">
        <f t="shared" si="125"/>
        <v>NO</v>
      </c>
      <c r="BA756" t="str">
        <f t="shared" si="126"/>
        <v>NO</v>
      </c>
      <c r="BB756" t="str">
        <f t="shared" si="127"/>
        <v>NEW INACTIVE</v>
      </c>
      <c r="BC756" t="str">
        <f t="shared" si="128"/>
        <v>NO</v>
      </c>
      <c r="BD756" t="str">
        <f t="shared" si="129"/>
        <v>NO</v>
      </c>
      <c r="BE756" t="str">
        <f t="shared" si="130"/>
        <v>NO</v>
      </c>
      <c r="BF756" t="str">
        <f t="shared" si="131"/>
        <v>NO</v>
      </c>
      <c r="BG756" t="str">
        <f t="shared" si="132"/>
        <v>NO</v>
      </c>
      <c r="BH756" t="str">
        <f t="shared" si="122"/>
        <v>NO</v>
      </c>
    </row>
    <row r="757" spans="1:60">
      <c r="A757" s="564" t="s">
        <v>342</v>
      </c>
      <c r="B757" s="564" t="s">
        <v>3038</v>
      </c>
      <c r="C757" s="564" t="s">
        <v>383</v>
      </c>
      <c r="D757" s="564" t="s">
        <v>954</v>
      </c>
      <c r="E757" s="564" t="s">
        <v>1005</v>
      </c>
      <c r="F757" s="565">
        <v>709700</v>
      </c>
      <c r="G757" s="86"/>
      <c r="H757" s="86"/>
      <c r="I757" s="30" t="str">
        <f>IF(SUM('Sales by Agent'!G757:I757)&gt;0,"YES","NO")</f>
        <v>NO</v>
      </c>
      <c r="J757" s="30" t="str">
        <f>IF(SUM('Sales by Agent'!H757:J757)&gt;0,"YES","NO")</f>
        <v>NO</v>
      </c>
      <c r="K757" s="30" t="str">
        <f>IF(SUM('Sales by Agent'!I757:K757)&gt;0,"YES","NO")</f>
        <v>NO</v>
      </c>
      <c r="L757" s="30" t="str">
        <f>IF(SUM('Sales by Agent'!J757:L757)&gt;0,"YES","NO")</f>
        <v>NO</v>
      </c>
      <c r="M757" s="30" t="str">
        <f>IF(SUM('Sales by Agent'!K757:M757)&gt;0,"YES","NO")</f>
        <v>NO</v>
      </c>
      <c r="N757" s="30" t="str">
        <f>IF(SUM('Sales by Agent'!L757:N757)&gt;0,"YES","NO")</f>
        <v>NO</v>
      </c>
      <c r="O757" s="30" t="str">
        <f>IF(SUM('Sales by Agent'!M757:O757)&gt;0,"YES","NO")</f>
        <v>NO</v>
      </c>
      <c r="P757" s="30" t="str">
        <f>IF(SUM('Sales by Agent'!N757:P757)&gt;0,"YES","NO")</f>
        <v>NO</v>
      </c>
      <c r="Q757" s="30" t="str">
        <f>IF(SUM('Sales by Agent'!O757:Q757)&gt;0,"YES","NO")</f>
        <v>NO</v>
      </c>
      <c r="R757" s="30" t="str">
        <f>IF(SUM('Sales by Agent'!P757:R757)&gt;0,"YES","NO")</f>
        <v>NO</v>
      </c>
      <c r="S757" s="30" t="str">
        <f>IF(SUM('Sales by Agent'!Q757:S757)&gt;0,"YES","NO")</f>
        <v>NO</v>
      </c>
      <c r="T757" s="30" t="str">
        <f>IF(SUM('Sales by Agent'!R757:T757)&gt;0,"YES","NO")</f>
        <v>NO</v>
      </c>
      <c r="U757" s="30" t="str">
        <f>IF(SUM('Sales by Agent'!S757:U757)&gt;0,"YES","NO")</f>
        <v>NO</v>
      </c>
      <c r="V757" s="30" t="str">
        <f>IF(SUM('Sales by Agent'!T757:V757)&gt;0,"YES","NO")</f>
        <v>YES</v>
      </c>
      <c r="W757" s="30" t="str">
        <f>IF(SUM('Sales by Agent'!U757:W757)&gt;0,"YES","NO")</f>
        <v>YES</v>
      </c>
      <c r="X757" s="30" t="str">
        <f>IF(SUM('Sales by Agent'!V757:X757)&gt;0,"YES","NO")</f>
        <v>YES</v>
      </c>
      <c r="Y757" s="30" t="str">
        <f>IF(SUM('Sales by Agent'!W757:Y757)&gt;0,"YES","NO")</f>
        <v>YES</v>
      </c>
      <c r="Z757" s="30" t="str">
        <f>IF(SUM('Sales by Agent'!X757:Z757)&gt;0,"YES","NO")</f>
        <v>YES</v>
      </c>
      <c r="AA757" s="30" t="str">
        <f>IF(SUM('Sales by Agent'!Y757:AA757)&gt;0,"YES","NO")</f>
        <v>YES</v>
      </c>
      <c r="AB757" s="30" t="str">
        <f>IF(SUM('Sales by Agent'!Z757:AB757)&gt;0,"YES","NO")</f>
        <v>YES</v>
      </c>
      <c r="AC757" s="30" t="str">
        <f>IF(SUM('Sales by Agent'!AA757:AC757)&gt;0,"YES","NO")</f>
        <v>YES</v>
      </c>
      <c r="AD757" s="30" t="str">
        <f>IF(SUM('Sales by Agent'!AB757:AD757)&gt;0,"YES","NO")</f>
        <v>YES</v>
      </c>
      <c r="AE757" s="30" t="str">
        <f>IF(SUM('Sales by Agent'!AC757:AE757)&gt;0,"YES","NO")</f>
        <v>NO</v>
      </c>
      <c r="AF757" s="30" t="str">
        <f>IF(SUM('Sales by Agent'!AD757:AF757)&gt;0,"YES","NO")</f>
        <v>NO</v>
      </c>
      <c r="AG757" s="30" t="str">
        <f>IF(SUM('Sales by Agent'!AE757:AG757)&gt;0,"YES","NO")</f>
        <v>NO</v>
      </c>
      <c r="AH757" s="30" t="str">
        <f>IF(SUM('Sales by Agent'!AF757:AH757)&gt;0,"YES","NO")</f>
        <v>NO</v>
      </c>
      <c r="AI757" s="30" t="str">
        <f>IF(SUM('Sales by Agent'!AG757:AI757)&gt;0,"YES","NO")</f>
        <v>NO</v>
      </c>
      <c r="AJ757" s="30" t="str">
        <f>IF(SUM('Sales by Agent'!AH757:AJ757)&gt;0,"YES","NO")</f>
        <v>NO</v>
      </c>
      <c r="AK757" s="30" t="str">
        <f>IF(SUM('Sales by Agent'!AI757:AK757)&gt;0,"YES","NO")</f>
        <v>NO</v>
      </c>
      <c r="AL757" s="30" t="str">
        <f>IF(SUM('Sales by Agent'!AJ757:AL757)&gt;0,"YES","NO")</f>
        <v>NO</v>
      </c>
      <c r="AM757" s="30" t="str">
        <f>IF(SUM('Sales by Agent'!AK757:AM757)&gt;0,"YES","NO")</f>
        <v>NO</v>
      </c>
      <c r="AN757" s="30" t="str">
        <f>IF(SUM('Sales by Agent'!AL757:AN757)&gt;0,"YES","NO")</f>
        <v>NO</v>
      </c>
      <c r="AO757" s="30" t="str">
        <f>IF(SUM('Sales by Agent'!AM757:AO757)&gt;0,"YES","NO")</f>
        <v>NO</v>
      </c>
      <c r="AP757" s="30" t="str">
        <f>IF(SUM('Sales by Agent'!AN757:AP757)&gt;0,"YES","NO")</f>
        <v>NO</v>
      </c>
      <c r="AQ757" s="30" t="str">
        <f>IF(SUM('Sales by Agent'!AO757:AQ757)&gt;0,"YES","NO")</f>
        <v>NO</v>
      </c>
      <c r="AR757" s="30" t="str">
        <f>IF(SUM('Sales by Agent'!AP757:AR757)&gt;0,"YES","NO")</f>
        <v>NO</v>
      </c>
      <c r="AS757" s="30" t="str">
        <f>IF(SUM('Sales by Agent'!AQ757:AS757)&gt;0,"YES","NO")</f>
        <v>NO</v>
      </c>
      <c r="AT757" s="30" t="str">
        <f>IF(SUM('Sales by Agent'!AR757:AT757)&gt;0,"YES","NO")</f>
        <v>NO</v>
      </c>
      <c r="AU757" s="30" t="str">
        <f>IF(SUM('Sales by Agent'!AS757:AU757)&gt;0,"YES","NO")</f>
        <v>NO</v>
      </c>
      <c r="AV757" s="30" t="str">
        <f>IF(SUM('Sales by Agent'!AT757:AV757)&gt;0,"YES","NO")</f>
        <v>NO</v>
      </c>
      <c r="AW757" s="87"/>
      <c r="AX757" t="str">
        <f t="shared" si="123"/>
        <v>NEW INACTIVE</v>
      </c>
      <c r="AY757" t="str">
        <f t="shared" si="124"/>
        <v>NO</v>
      </c>
      <c r="AZ757" t="str">
        <f t="shared" si="125"/>
        <v>NO</v>
      </c>
      <c r="BA757" t="str">
        <f t="shared" si="126"/>
        <v>NO</v>
      </c>
      <c r="BB757" t="str">
        <f t="shared" si="127"/>
        <v>NO</v>
      </c>
      <c r="BC757" t="str">
        <f t="shared" si="128"/>
        <v>NO</v>
      </c>
      <c r="BD757" t="str">
        <f t="shared" si="129"/>
        <v>NO</v>
      </c>
      <c r="BE757" t="str">
        <f t="shared" si="130"/>
        <v>NO</v>
      </c>
      <c r="BF757" t="str">
        <f t="shared" si="131"/>
        <v>NO</v>
      </c>
      <c r="BG757" t="str">
        <f t="shared" si="132"/>
        <v>NO</v>
      </c>
      <c r="BH757" t="str">
        <f t="shared" si="122"/>
        <v>NO</v>
      </c>
    </row>
    <row r="758" spans="1:60">
      <c r="A758" s="564" t="s">
        <v>345</v>
      </c>
      <c r="B758" s="564" t="s">
        <v>3039</v>
      </c>
      <c r="C758" s="564" t="s">
        <v>383</v>
      </c>
      <c r="D758" s="564" t="s">
        <v>954</v>
      </c>
      <c r="E758" s="564" t="s">
        <v>1005</v>
      </c>
      <c r="F758" s="565">
        <v>173300</v>
      </c>
      <c r="G758" s="88"/>
      <c r="H758" s="88"/>
      <c r="I758" s="30" t="str">
        <f>IF(SUM('Sales by Agent'!G758:I758)&gt;0,"YES","NO")</f>
        <v>YES</v>
      </c>
      <c r="J758" s="30" t="str">
        <f>IF(SUM('Sales by Agent'!H758:J758)&gt;0,"YES","NO")</f>
        <v>YES</v>
      </c>
      <c r="K758" s="30" t="str">
        <f>IF(SUM('Sales by Agent'!I758:K758)&gt;0,"YES","NO")</f>
        <v>YES</v>
      </c>
      <c r="L758" s="30" t="str">
        <f>IF(SUM('Sales by Agent'!J758:L758)&gt;0,"YES","NO")</f>
        <v>YES</v>
      </c>
      <c r="M758" s="30" t="str">
        <f>IF(SUM('Sales by Agent'!K758:M758)&gt;0,"YES","NO")</f>
        <v>YES</v>
      </c>
      <c r="N758" s="30" t="str">
        <f>IF(SUM('Sales by Agent'!L758:N758)&gt;0,"YES","NO")</f>
        <v>YES</v>
      </c>
      <c r="O758" s="30" t="str">
        <f>IF(SUM('Sales by Agent'!M758:O758)&gt;0,"YES","NO")</f>
        <v>NO</v>
      </c>
      <c r="P758" s="30" t="str">
        <f>IF(SUM('Sales by Agent'!N758:P758)&gt;0,"YES","NO")</f>
        <v>NO</v>
      </c>
      <c r="Q758" s="30" t="str">
        <f>IF(SUM('Sales by Agent'!O758:Q758)&gt;0,"YES","NO")</f>
        <v>NO</v>
      </c>
      <c r="R758" s="30" t="str">
        <f>IF(SUM('Sales by Agent'!P758:R758)&gt;0,"YES","NO")</f>
        <v>NO</v>
      </c>
      <c r="S758" s="30" t="str">
        <f>IF(SUM('Sales by Agent'!Q758:S758)&gt;0,"YES","NO")</f>
        <v>NO</v>
      </c>
      <c r="T758" s="30" t="str">
        <f>IF(SUM('Sales by Agent'!R758:T758)&gt;0,"YES","NO")</f>
        <v>NO</v>
      </c>
      <c r="U758" s="30" t="str">
        <f>IF(SUM('Sales by Agent'!S758:U758)&gt;0,"YES","NO")</f>
        <v>NO</v>
      </c>
      <c r="V758" s="30" t="str">
        <f>IF(SUM('Sales by Agent'!T758:V758)&gt;0,"YES","NO")</f>
        <v>NO</v>
      </c>
      <c r="W758" s="30" t="str">
        <f>IF(SUM('Sales by Agent'!U758:W758)&gt;0,"YES","NO")</f>
        <v>NO</v>
      </c>
      <c r="X758" s="30" t="str">
        <f>IF(SUM('Sales by Agent'!V758:X758)&gt;0,"YES","NO")</f>
        <v>NO</v>
      </c>
      <c r="Y758" s="30" t="str">
        <f>IF(SUM('Sales by Agent'!W758:Y758)&gt;0,"YES","NO")</f>
        <v>NO</v>
      </c>
      <c r="Z758" s="30" t="str">
        <f>IF(SUM('Sales by Agent'!X758:Z758)&gt;0,"YES","NO")</f>
        <v>NO</v>
      </c>
      <c r="AA758" s="30" t="str">
        <f>IF(SUM('Sales by Agent'!Y758:AA758)&gt;0,"YES","NO")</f>
        <v>NO</v>
      </c>
      <c r="AB758" s="30" t="str">
        <f>IF(SUM('Sales by Agent'!Z758:AB758)&gt;0,"YES","NO")</f>
        <v>NO</v>
      </c>
      <c r="AC758" s="30" t="str">
        <f>IF(SUM('Sales by Agent'!AA758:AC758)&gt;0,"YES","NO")</f>
        <v>NO</v>
      </c>
      <c r="AD758" s="30" t="str">
        <f>IF(SUM('Sales by Agent'!AB758:AD758)&gt;0,"YES","NO")</f>
        <v>NO</v>
      </c>
      <c r="AE758" s="30" t="str">
        <f>IF(SUM('Sales by Agent'!AC758:AE758)&gt;0,"YES","NO")</f>
        <v>NO</v>
      </c>
      <c r="AF758" s="30" t="str">
        <f>IF(SUM('Sales by Agent'!AD758:AF758)&gt;0,"YES","NO")</f>
        <v>NO</v>
      </c>
      <c r="AG758" s="30" t="str">
        <f>IF(SUM('Sales by Agent'!AE758:AG758)&gt;0,"YES","NO")</f>
        <v>NO</v>
      </c>
      <c r="AH758" s="30" t="str">
        <f>IF(SUM('Sales by Agent'!AF758:AH758)&gt;0,"YES","NO")</f>
        <v>NO</v>
      </c>
      <c r="AI758" s="30" t="str">
        <f>IF(SUM('Sales by Agent'!AG758:AI758)&gt;0,"YES","NO")</f>
        <v>NO</v>
      </c>
      <c r="AJ758" s="30" t="str">
        <f>IF(SUM('Sales by Agent'!AH758:AJ758)&gt;0,"YES","NO")</f>
        <v>NO</v>
      </c>
      <c r="AK758" s="30" t="str">
        <f>IF(SUM('Sales by Agent'!AI758:AK758)&gt;0,"YES","NO")</f>
        <v>NO</v>
      </c>
      <c r="AL758" s="30" t="str">
        <f>IF(SUM('Sales by Agent'!AJ758:AL758)&gt;0,"YES","NO")</f>
        <v>NO</v>
      </c>
      <c r="AM758" s="30" t="str">
        <f>IF(SUM('Sales by Agent'!AK758:AM758)&gt;0,"YES","NO")</f>
        <v>NO</v>
      </c>
      <c r="AN758" s="30" t="str">
        <f>IF(SUM('Sales by Agent'!AL758:AN758)&gt;0,"YES","NO")</f>
        <v>NO</v>
      </c>
      <c r="AO758" s="30" t="str">
        <f>IF(SUM('Sales by Agent'!AM758:AO758)&gt;0,"YES","NO")</f>
        <v>NO</v>
      </c>
      <c r="AP758" s="30" t="str">
        <f>IF(SUM('Sales by Agent'!AN758:AP758)&gt;0,"YES","NO")</f>
        <v>NO</v>
      </c>
      <c r="AQ758" s="30" t="str">
        <f>IF(SUM('Sales by Agent'!AO758:AQ758)&gt;0,"YES","NO")</f>
        <v>NO</v>
      </c>
      <c r="AR758" s="30" t="str">
        <f>IF(SUM('Sales by Agent'!AP758:AR758)&gt;0,"YES","NO")</f>
        <v>NO</v>
      </c>
      <c r="AS758" s="30" t="str">
        <f>IF(SUM('Sales by Agent'!AQ758:AS758)&gt;0,"YES","NO")</f>
        <v>NO</v>
      </c>
      <c r="AT758" s="30" t="str">
        <f>IF(SUM('Sales by Agent'!AR758:AT758)&gt;0,"YES","NO")</f>
        <v>NO</v>
      </c>
      <c r="AU758" s="30" t="str">
        <f>IF(SUM('Sales by Agent'!AS758:AU758)&gt;0,"YES","NO")</f>
        <v>NO</v>
      </c>
      <c r="AV758" s="30" t="str">
        <f>IF(SUM('Sales by Agent'!AT758:AV758)&gt;0,"YES","NO")</f>
        <v>NO</v>
      </c>
      <c r="AW758" s="87"/>
      <c r="AX758" t="str">
        <f t="shared" si="123"/>
        <v>NO</v>
      </c>
      <c r="AY758" t="str">
        <f t="shared" si="124"/>
        <v>NO</v>
      </c>
      <c r="AZ758" t="str">
        <f t="shared" si="125"/>
        <v>NO</v>
      </c>
      <c r="BA758" t="str">
        <f t="shared" si="126"/>
        <v>NO</v>
      </c>
      <c r="BB758" t="str">
        <f t="shared" si="127"/>
        <v>NO</v>
      </c>
      <c r="BC758" t="str">
        <f t="shared" si="128"/>
        <v>NO</v>
      </c>
      <c r="BD758" t="str">
        <f t="shared" si="129"/>
        <v>NO</v>
      </c>
      <c r="BE758" t="str">
        <f t="shared" si="130"/>
        <v>NO</v>
      </c>
      <c r="BF758" t="str">
        <f t="shared" si="131"/>
        <v>NO</v>
      </c>
      <c r="BG758" t="str">
        <f t="shared" si="132"/>
        <v>NO</v>
      </c>
      <c r="BH758" t="str">
        <f t="shared" si="122"/>
        <v>NO</v>
      </c>
    </row>
    <row r="759" spans="1:60">
      <c r="A759" s="564" t="s">
        <v>359</v>
      </c>
      <c r="B759" s="564" t="s">
        <v>3040</v>
      </c>
      <c r="C759" s="564" t="s">
        <v>383</v>
      </c>
      <c r="D759" s="564" t="s">
        <v>954</v>
      </c>
      <c r="E759" s="564" t="s">
        <v>1005</v>
      </c>
      <c r="F759" s="565">
        <v>6800</v>
      </c>
      <c r="G759" s="31"/>
      <c r="H759" s="31"/>
      <c r="I759" s="30" t="str">
        <f>IF(SUM('Sales by Agent'!G759:I759)&gt;0,"YES","NO")</f>
        <v>NO</v>
      </c>
      <c r="J759" s="30" t="str">
        <f>IF(SUM('Sales by Agent'!H759:J759)&gt;0,"YES","NO")</f>
        <v>NO</v>
      </c>
      <c r="K759" s="30" t="str">
        <f>IF(SUM('Sales by Agent'!I759:K759)&gt;0,"YES","NO")</f>
        <v>NO</v>
      </c>
      <c r="L759" s="30" t="str">
        <f>IF(SUM('Sales by Agent'!J759:L759)&gt;0,"YES","NO")</f>
        <v>NO</v>
      </c>
      <c r="M759" s="30" t="str">
        <f>IF(SUM('Sales by Agent'!K759:M759)&gt;0,"YES","NO")</f>
        <v>NO</v>
      </c>
      <c r="N759" s="30" t="str">
        <f>IF(SUM('Sales by Agent'!L759:N759)&gt;0,"YES","NO")</f>
        <v>NO</v>
      </c>
      <c r="O759" s="30" t="str">
        <f>IF(SUM('Sales by Agent'!M759:O759)&gt;0,"YES","NO")</f>
        <v>NO</v>
      </c>
      <c r="P759" s="30" t="str">
        <f>IF(SUM('Sales by Agent'!N759:P759)&gt;0,"YES","NO")</f>
        <v>NO</v>
      </c>
      <c r="Q759" s="30" t="str">
        <f>IF(SUM('Sales by Agent'!O759:Q759)&gt;0,"YES","NO")</f>
        <v>NO</v>
      </c>
      <c r="R759" s="30" t="str">
        <f>IF(SUM('Sales by Agent'!P759:R759)&gt;0,"YES","NO")</f>
        <v>NO</v>
      </c>
      <c r="S759" s="30" t="str">
        <f>IF(SUM('Sales by Agent'!Q759:S759)&gt;0,"YES","NO")</f>
        <v>NO</v>
      </c>
      <c r="T759" s="30" t="str">
        <f>IF(SUM('Sales by Agent'!R759:T759)&gt;0,"YES","NO")</f>
        <v>NO</v>
      </c>
      <c r="U759" s="30" t="str">
        <f>IF(SUM('Sales by Agent'!S759:U759)&gt;0,"YES","NO")</f>
        <v>NO</v>
      </c>
      <c r="V759" s="30" t="str">
        <f>IF(SUM('Sales by Agent'!T759:V759)&gt;0,"YES","NO")</f>
        <v>NO</v>
      </c>
      <c r="W759" s="30" t="str">
        <f>IF(SUM('Sales by Agent'!U759:W759)&gt;0,"YES","NO")</f>
        <v>NO</v>
      </c>
      <c r="X759" s="30" t="str">
        <f>IF(SUM('Sales by Agent'!V759:X759)&gt;0,"YES","NO")</f>
        <v>NO</v>
      </c>
      <c r="Y759" s="30" t="str">
        <f>IF(SUM('Sales by Agent'!W759:Y759)&gt;0,"YES","NO")</f>
        <v>NO</v>
      </c>
      <c r="Z759" s="30" t="str">
        <f>IF(SUM('Sales by Agent'!X759:Z759)&gt;0,"YES","NO")</f>
        <v>NO</v>
      </c>
      <c r="AA759" s="30" t="str">
        <f>IF(SUM('Sales by Agent'!Y759:AA759)&gt;0,"YES","NO")</f>
        <v>NO</v>
      </c>
      <c r="AB759" s="30" t="str">
        <f>IF(SUM('Sales by Agent'!Z759:AB759)&gt;0,"YES","NO")</f>
        <v>NO</v>
      </c>
      <c r="AC759" s="30" t="str">
        <f>IF(SUM('Sales by Agent'!AA759:AC759)&gt;0,"YES","NO")</f>
        <v>NO</v>
      </c>
      <c r="AD759" s="30" t="str">
        <f>IF(SUM('Sales by Agent'!AB759:AD759)&gt;0,"YES","NO")</f>
        <v>NO</v>
      </c>
      <c r="AE759" s="30" t="str">
        <f>IF(SUM('Sales by Agent'!AC759:AE759)&gt;0,"YES","NO")</f>
        <v>NO</v>
      </c>
      <c r="AF759" s="30" t="str">
        <f>IF(SUM('Sales by Agent'!AD759:AF759)&gt;0,"YES","NO")</f>
        <v>NO</v>
      </c>
      <c r="AG759" s="30" t="str">
        <f>IF(SUM('Sales by Agent'!AE759:AG759)&gt;0,"YES","NO")</f>
        <v>NO</v>
      </c>
      <c r="AH759" s="30" t="str">
        <f>IF(SUM('Sales by Agent'!AF759:AH759)&gt;0,"YES","NO")</f>
        <v>NO</v>
      </c>
      <c r="AI759" s="30" t="str">
        <f>IF(SUM('Sales by Agent'!AG759:AI759)&gt;0,"YES","NO")</f>
        <v>NO</v>
      </c>
      <c r="AJ759" s="30" t="str">
        <f>IF(SUM('Sales by Agent'!AH759:AJ759)&gt;0,"YES","NO")</f>
        <v>NO</v>
      </c>
      <c r="AK759" s="30" t="str">
        <f>IF(SUM('Sales by Agent'!AI759:AK759)&gt;0,"YES","NO")</f>
        <v>NO</v>
      </c>
      <c r="AL759" s="30" t="str">
        <f>IF(SUM('Sales by Agent'!AJ759:AL759)&gt;0,"YES","NO")</f>
        <v>NO</v>
      </c>
      <c r="AM759" s="30" t="str">
        <f>IF(SUM('Sales by Agent'!AK759:AM759)&gt;0,"YES","NO")</f>
        <v>NO</v>
      </c>
      <c r="AN759" s="30" t="str">
        <f>IF(SUM('Sales by Agent'!AL759:AN759)&gt;0,"YES","NO")</f>
        <v>YES</v>
      </c>
      <c r="AO759" s="30" t="str">
        <f>IF(SUM('Sales by Agent'!AM759:AO759)&gt;0,"YES","NO")</f>
        <v>YES</v>
      </c>
      <c r="AP759" s="30" t="str">
        <f>IF(SUM('Sales by Agent'!AN759:AP759)&gt;0,"YES","NO")</f>
        <v>YES</v>
      </c>
      <c r="AQ759" s="30" t="str">
        <f>IF(SUM('Sales by Agent'!AO759:AQ759)&gt;0,"YES","NO")</f>
        <v>NO</v>
      </c>
      <c r="AR759" s="30" t="str">
        <f>IF(SUM('Sales by Agent'!AP759:AR759)&gt;0,"YES","NO")</f>
        <v>NO</v>
      </c>
      <c r="AS759" s="30" t="str">
        <f>IF(SUM('Sales by Agent'!AQ759:AS759)&gt;0,"YES","NO")</f>
        <v>NO</v>
      </c>
      <c r="AT759" s="30" t="str">
        <f>IF(SUM('Sales by Agent'!AR759:AT759)&gt;0,"YES","NO")</f>
        <v>NO</v>
      </c>
      <c r="AU759" s="30" t="str">
        <f>IF(SUM('Sales by Agent'!AS759:AU759)&gt;0,"YES","NO")</f>
        <v>NO</v>
      </c>
      <c r="AV759" s="30" t="str">
        <f>IF(SUM('Sales by Agent'!AT759:AV759)&gt;0,"YES","NO")</f>
        <v>NO</v>
      </c>
      <c r="AW759" s="87"/>
      <c r="AX759" t="str">
        <f t="shared" si="123"/>
        <v>NO</v>
      </c>
      <c r="AY759" t="str">
        <f t="shared" si="124"/>
        <v>NO</v>
      </c>
      <c r="AZ759" t="str">
        <f t="shared" si="125"/>
        <v>NO</v>
      </c>
      <c r="BA759" t="str">
        <f t="shared" si="126"/>
        <v>NO</v>
      </c>
      <c r="BB759" t="str">
        <f t="shared" si="127"/>
        <v>NO</v>
      </c>
      <c r="BC759" t="str">
        <f t="shared" si="128"/>
        <v>NO</v>
      </c>
      <c r="BD759" t="str">
        <f t="shared" si="129"/>
        <v>NO</v>
      </c>
      <c r="BE759" t="str">
        <f t="shared" si="130"/>
        <v>NO</v>
      </c>
      <c r="BF759" t="str">
        <f t="shared" si="131"/>
        <v>NO</v>
      </c>
      <c r="BG759" t="str">
        <f t="shared" si="132"/>
        <v>NO</v>
      </c>
      <c r="BH759" t="str">
        <f t="shared" si="122"/>
        <v>NO</v>
      </c>
    </row>
    <row r="760" spans="1:60">
      <c r="A760" s="564" t="s">
        <v>1483</v>
      </c>
      <c r="B760" s="564" t="s">
        <v>3041</v>
      </c>
      <c r="C760" s="564" t="s">
        <v>383</v>
      </c>
      <c r="D760" s="564" t="s">
        <v>954</v>
      </c>
      <c r="E760" s="564" t="s">
        <v>1005</v>
      </c>
      <c r="F760" s="565">
        <v>1506600</v>
      </c>
      <c r="G760" s="87"/>
      <c r="H760" s="87"/>
      <c r="I760" s="30" t="str">
        <f>IF(SUM('Sales by Agent'!G760:I760)&gt;0,"YES","NO")</f>
        <v>NO</v>
      </c>
      <c r="J760" s="30" t="str">
        <f>IF(SUM('Sales by Agent'!H760:J760)&gt;0,"YES","NO")</f>
        <v>NO</v>
      </c>
      <c r="K760" s="30" t="str">
        <f>IF(SUM('Sales by Agent'!I760:K760)&gt;0,"YES","NO")</f>
        <v>NO</v>
      </c>
      <c r="L760" s="30" t="str">
        <f>IF(SUM('Sales by Agent'!J760:L760)&gt;0,"YES","NO")</f>
        <v>NO</v>
      </c>
      <c r="M760" s="30" t="str">
        <f>IF(SUM('Sales by Agent'!K760:M760)&gt;0,"YES","NO")</f>
        <v>NO</v>
      </c>
      <c r="N760" s="30" t="str">
        <f>IF(SUM('Sales by Agent'!L760:N760)&gt;0,"YES","NO")</f>
        <v>NO</v>
      </c>
      <c r="O760" s="30" t="str">
        <f>IF(SUM('Sales by Agent'!M760:O760)&gt;0,"YES","NO")</f>
        <v>NO</v>
      </c>
      <c r="P760" s="30" t="str">
        <f>IF(SUM('Sales by Agent'!N760:P760)&gt;0,"YES","NO")</f>
        <v>NO</v>
      </c>
      <c r="Q760" s="30" t="str">
        <f>IF(SUM('Sales by Agent'!O760:Q760)&gt;0,"YES","NO")</f>
        <v>NO</v>
      </c>
      <c r="R760" s="30" t="str">
        <f>IF(SUM('Sales by Agent'!P760:R760)&gt;0,"YES","NO")</f>
        <v>NO</v>
      </c>
      <c r="S760" s="30" t="str">
        <f>IF(SUM('Sales by Agent'!Q760:S760)&gt;0,"YES","NO")</f>
        <v>NO</v>
      </c>
      <c r="T760" s="30" t="str">
        <f>IF(SUM('Sales by Agent'!R760:T760)&gt;0,"YES","NO")</f>
        <v>NO</v>
      </c>
      <c r="U760" s="30" t="str">
        <f>IF(SUM('Sales by Agent'!S760:U760)&gt;0,"YES","NO")</f>
        <v>NO</v>
      </c>
      <c r="V760" s="30" t="str">
        <f>IF(SUM('Sales by Agent'!T760:V760)&gt;0,"YES","NO")</f>
        <v>NO</v>
      </c>
      <c r="W760" s="30" t="str">
        <f>IF(SUM('Sales by Agent'!U760:W760)&gt;0,"YES","NO")</f>
        <v>NO</v>
      </c>
      <c r="X760" s="30" t="str">
        <f>IF(SUM('Sales by Agent'!V760:X760)&gt;0,"YES","NO")</f>
        <v>NO</v>
      </c>
      <c r="Y760" s="30" t="str">
        <f>IF(SUM('Sales by Agent'!W760:Y760)&gt;0,"YES","NO")</f>
        <v>NO</v>
      </c>
      <c r="Z760" s="30" t="str">
        <f>IF(SUM('Sales by Agent'!X760:Z760)&gt;0,"YES","NO")</f>
        <v>NO</v>
      </c>
      <c r="AA760" s="30" t="str">
        <f>IF(SUM('Sales by Agent'!Y760:AA760)&gt;0,"YES","NO")</f>
        <v>NO</v>
      </c>
      <c r="AB760" s="30" t="str">
        <f>IF(SUM('Sales by Agent'!Z760:AB760)&gt;0,"YES","NO")</f>
        <v>NO</v>
      </c>
      <c r="AC760" s="30" t="str">
        <f>IF(SUM('Sales by Agent'!AA760:AC760)&gt;0,"YES","NO")</f>
        <v>YES</v>
      </c>
      <c r="AD760" s="30" t="str">
        <f>IF(SUM('Sales by Agent'!AB760:AD760)&gt;0,"YES","NO")</f>
        <v>YES</v>
      </c>
      <c r="AE760" s="30" t="str">
        <f>IF(SUM('Sales by Agent'!AC760:AE760)&gt;0,"YES","NO")</f>
        <v>YES</v>
      </c>
      <c r="AF760" s="30" t="str">
        <f>IF(SUM('Sales by Agent'!AD760:AF760)&gt;0,"YES","NO")</f>
        <v>YES</v>
      </c>
      <c r="AG760" s="30" t="str">
        <f>IF(SUM('Sales by Agent'!AE760:AG760)&gt;0,"YES","NO")</f>
        <v>YES</v>
      </c>
      <c r="AH760" s="30" t="str">
        <f>IF(SUM('Sales by Agent'!AF760:AH760)&gt;0,"YES","NO")</f>
        <v>YES</v>
      </c>
      <c r="AI760" s="30" t="str">
        <f>IF(SUM('Sales by Agent'!AG760:AI760)&gt;0,"YES","NO")</f>
        <v>YES</v>
      </c>
      <c r="AJ760" s="30" t="str">
        <f>IF(SUM('Sales by Agent'!AH760:AJ760)&gt;0,"YES","NO")</f>
        <v>YES</v>
      </c>
      <c r="AK760" s="30" t="str">
        <f>IF(SUM('Sales by Agent'!AI760:AK760)&gt;0,"YES","NO")</f>
        <v>YES</v>
      </c>
      <c r="AL760" s="30" t="str">
        <f>IF(SUM('Sales by Agent'!AJ760:AL760)&gt;0,"YES","NO")</f>
        <v>YES</v>
      </c>
      <c r="AM760" s="30" t="str">
        <f>IF(SUM('Sales by Agent'!AK760:AM760)&gt;0,"YES","NO")</f>
        <v>YES</v>
      </c>
      <c r="AN760" s="30" t="str">
        <f>IF(SUM('Sales by Agent'!AL760:AN760)&gt;0,"YES","NO")</f>
        <v>YES</v>
      </c>
      <c r="AO760" s="30" t="str">
        <f>IF(SUM('Sales by Agent'!AM760:AO760)&gt;0,"YES","NO")</f>
        <v>YES</v>
      </c>
      <c r="AP760" s="30" t="str">
        <f>IF(SUM('Sales by Agent'!AN760:AP760)&gt;0,"YES","NO")</f>
        <v>YES</v>
      </c>
      <c r="AQ760" s="30" t="str">
        <f>IF(SUM('Sales by Agent'!AO760:AQ760)&gt;0,"YES","NO")</f>
        <v>YES</v>
      </c>
      <c r="AR760" s="30" t="str">
        <f>IF(SUM('Sales by Agent'!AP760:AR760)&gt;0,"YES","NO")</f>
        <v>YES</v>
      </c>
      <c r="AS760" s="30" t="str">
        <f>IF(SUM('Sales by Agent'!AQ760:AS760)&gt;0,"YES","NO")</f>
        <v>YES</v>
      </c>
      <c r="AT760" s="30" t="str">
        <f>IF(SUM('Sales by Agent'!AR760:AT760)&gt;0,"YES","NO")</f>
        <v>YES</v>
      </c>
      <c r="AU760" s="30" t="str">
        <f>IF(SUM('Sales by Agent'!AS760:AU760)&gt;0,"YES","NO")</f>
        <v>YES</v>
      </c>
      <c r="AV760" s="30" t="str">
        <f>IF(SUM('Sales by Agent'!AT760:AV760)&gt;0,"YES","NO")</f>
        <v>YES</v>
      </c>
      <c r="AW760" s="87"/>
      <c r="AX760" t="str">
        <f t="shared" si="123"/>
        <v>NO</v>
      </c>
      <c r="AY760" t="str">
        <f t="shared" si="124"/>
        <v>NO</v>
      </c>
      <c r="AZ760" t="str">
        <f t="shared" si="125"/>
        <v>NO</v>
      </c>
      <c r="BA760" t="str">
        <f t="shared" si="126"/>
        <v>NO</v>
      </c>
      <c r="BB760" t="str">
        <f t="shared" si="127"/>
        <v>NO</v>
      </c>
      <c r="BC760" t="str">
        <f t="shared" si="128"/>
        <v>NO</v>
      </c>
      <c r="BD760" t="str">
        <f t="shared" si="129"/>
        <v>NO</v>
      </c>
      <c r="BE760" t="str">
        <f t="shared" si="130"/>
        <v>NO</v>
      </c>
      <c r="BF760" t="str">
        <f t="shared" si="131"/>
        <v>NO</v>
      </c>
      <c r="BG760" t="str">
        <f t="shared" si="132"/>
        <v>NO</v>
      </c>
      <c r="BH760" t="str">
        <f t="shared" si="122"/>
        <v>NO</v>
      </c>
    </row>
    <row r="761" spans="1:60">
      <c r="A761" s="564" t="s">
        <v>291</v>
      </c>
      <c r="B761" s="564" t="s">
        <v>3041</v>
      </c>
      <c r="C761" s="564" t="s">
        <v>383</v>
      </c>
      <c r="D761" s="564" t="s">
        <v>954</v>
      </c>
      <c r="E761" s="564" t="s">
        <v>1005</v>
      </c>
      <c r="F761" s="565">
        <v>1212850</v>
      </c>
      <c r="G761" s="31"/>
      <c r="H761" s="88"/>
      <c r="I761" s="30" t="str">
        <f>IF(SUM('Sales by Agent'!G761:I761)&gt;0,"YES","NO")</f>
        <v>NO</v>
      </c>
      <c r="J761" s="30" t="str">
        <f>IF(SUM('Sales by Agent'!H761:J761)&gt;0,"YES","NO")</f>
        <v>NO</v>
      </c>
      <c r="K761" s="30" t="str">
        <f>IF(SUM('Sales by Agent'!I761:K761)&gt;0,"YES","NO")</f>
        <v>NO</v>
      </c>
      <c r="L761" s="30" t="str">
        <f>IF(SUM('Sales by Agent'!J761:L761)&gt;0,"YES","NO")</f>
        <v>NO</v>
      </c>
      <c r="M761" s="30" t="str">
        <f>IF(SUM('Sales by Agent'!K761:M761)&gt;0,"YES","NO")</f>
        <v>NO</v>
      </c>
      <c r="N761" s="30" t="str">
        <f>IF(SUM('Sales by Agent'!L761:N761)&gt;0,"YES","NO")</f>
        <v>NO</v>
      </c>
      <c r="O761" s="30" t="str">
        <f>IF(SUM('Sales by Agent'!M761:O761)&gt;0,"YES","NO")</f>
        <v>NO</v>
      </c>
      <c r="P761" s="30" t="str">
        <f>IF(SUM('Sales by Agent'!N761:P761)&gt;0,"YES","NO")</f>
        <v>NO</v>
      </c>
      <c r="Q761" s="30" t="str">
        <f>IF(SUM('Sales by Agent'!O761:Q761)&gt;0,"YES","NO")</f>
        <v>NO</v>
      </c>
      <c r="R761" s="30" t="str">
        <f>IF(SUM('Sales by Agent'!P761:R761)&gt;0,"YES","NO")</f>
        <v>NO</v>
      </c>
      <c r="S761" s="30" t="str">
        <f>IF(SUM('Sales by Agent'!Q761:S761)&gt;0,"YES","NO")</f>
        <v>NO</v>
      </c>
      <c r="T761" s="30" t="str">
        <f>IF(SUM('Sales by Agent'!R761:T761)&gt;0,"YES","NO")</f>
        <v>NO</v>
      </c>
      <c r="U761" s="30" t="str">
        <f>IF(SUM('Sales by Agent'!S761:U761)&gt;0,"YES","NO")</f>
        <v>NO</v>
      </c>
      <c r="V761" s="30" t="str">
        <f>IF(SUM('Sales by Agent'!T761:V761)&gt;0,"YES","NO")</f>
        <v>YES</v>
      </c>
      <c r="W761" s="30" t="str">
        <f>IF(SUM('Sales by Agent'!U761:W761)&gt;0,"YES","NO")</f>
        <v>YES</v>
      </c>
      <c r="X761" s="30" t="str">
        <f>IF(SUM('Sales by Agent'!V761:X761)&gt;0,"YES","NO")</f>
        <v>YES</v>
      </c>
      <c r="Y761" s="30" t="str">
        <f>IF(SUM('Sales by Agent'!W761:Y761)&gt;0,"YES","NO")</f>
        <v>YES</v>
      </c>
      <c r="Z761" s="30" t="str">
        <f>IF(SUM('Sales by Agent'!X761:Z761)&gt;0,"YES","NO")</f>
        <v>YES</v>
      </c>
      <c r="AA761" s="30" t="str">
        <f>IF(SUM('Sales by Agent'!Y761:AA761)&gt;0,"YES","NO")</f>
        <v>YES</v>
      </c>
      <c r="AB761" s="30" t="str">
        <f>IF(SUM('Sales by Agent'!Z761:AB761)&gt;0,"YES","NO")</f>
        <v>YES</v>
      </c>
      <c r="AC761" s="30" t="str">
        <f>IF(SUM('Sales by Agent'!AA761:AC761)&gt;0,"YES","NO")</f>
        <v>YES</v>
      </c>
      <c r="AD761" s="30" t="str">
        <f>IF(SUM('Sales by Agent'!AB761:AD761)&gt;0,"YES","NO")</f>
        <v>YES</v>
      </c>
      <c r="AE761" s="30" t="str">
        <f>IF(SUM('Sales by Agent'!AC761:AE761)&gt;0,"YES","NO")</f>
        <v>NO</v>
      </c>
      <c r="AF761" s="30" t="str">
        <f>IF(SUM('Sales by Agent'!AD761:AF761)&gt;0,"YES","NO")</f>
        <v>NO</v>
      </c>
      <c r="AG761" s="30" t="str">
        <f>IF(SUM('Sales by Agent'!AE761:AG761)&gt;0,"YES","NO")</f>
        <v>NO</v>
      </c>
      <c r="AH761" s="30" t="str">
        <f>IF(SUM('Sales by Agent'!AF761:AH761)&gt;0,"YES","NO")</f>
        <v>NO</v>
      </c>
      <c r="AI761" s="30" t="str">
        <f>IF(SUM('Sales by Agent'!AG761:AI761)&gt;0,"YES","NO")</f>
        <v>NO</v>
      </c>
      <c r="AJ761" s="30" t="str">
        <f>IF(SUM('Sales by Agent'!AH761:AJ761)&gt;0,"YES","NO")</f>
        <v>NO</v>
      </c>
      <c r="AK761" s="30" t="str">
        <f>IF(SUM('Sales by Agent'!AI761:AK761)&gt;0,"YES","NO")</f>
        <v>NO</v>
      </c>
      <c r="AL761" s="30" t="str">
        <f>IF(SUM('Sales by Agent'!AJ761:AL761)&gt;0,"YES","NO")</f>
        <v>NO</v>
      </c>
      <c r="AM761" s="30" t="str">
        <f>IF(SUM('Sales by Agent'!AK761:AM761)&gt;0,"YES","NO")</f>
        <v>NO</v>
      </c>
      <c r="AN761" s="30" t="str">
        <f>IF(SUM('Sales by Agent'!AL761:AN761)&gt;0,"YES","NO")</f>
        <v>NO</v>
      </c>
      <c r="AO761" s="30" t="str">
        <f>IF(SUM('Sales by Agent'!AM761:AO761)&gt;0,"YES","NO")</f>
        <v>NO</v>
      </c>
      <c r="AP761" s="30" t="str">
        <f>IF(SUM('Sales by Agent'!AN761:AP761)&gt;0,"YES","NO")</f>
        <v>NO</v>
      </c>
      <c r="AQ761" s="30" t="str">
        <f>IF(SUM('Sales by Agent'!AO761:AQ761)&gt;0,"YES","NO")</f>
        <v>NO</v>
      </c>
      <c r="AR761" s="30" t="str">
        <f>IF(SUM('Sales by Agent'!AP761:AR761)&gt;0,"YES","NO")</f>
        <v>NO</v>
      </c>
      <c r="AS761" s="30" t="str">
        <f>IF(SUM('Sales by Agent'!AQ761:AS761)&gt;0,"YES","NO")</f>
        <v>NO</v>
      </c>
      <c r="AT761" s="30" t="str">
        <f>IF(SUM('Sales by Agent'!AR761:AT761)&gt;0,"YES","NO")</f>
        <v>NO</v>
      </c>
      <c r="AU761" s="30" t="str">
        <f>IF(SUM('Sales by Agent'!AS761:AU761)&gt;0,"YES","NO")</f>
        <v>NO</v>
      </c>
      <c r="AV761" s="30" t="str">
        <f>IF(SUM('Sales by Agent'!AT761:AV761)&gt;0,"YES","NO")</f>
        <v>NO</v>
      </c>
      <c r="AW761" s="87"/>
      <c r="AX761" t="str">
        <f t="shared" si="123"/>
        <v>NEW INACTIVE</v>
      </c>
      <c r="AY761" t="str">
        <f t="shared" si="124"/>
        <v>NO</v>
      </c>
      <c r="AZ761" t="str">
        <f t="shared" si="125"/>
        <v>NO</v>
      </c>
      <c r="BA761" t="str">
        <f t="shared" si="126"/>
        <v>NO</v>
      </c>
      <c r="BB761" t="str">
        <f t="shared" si="127"/>
        <v>NO</v>
      </c>
      <c r="BC761" t="str">
        <f t="shared" si="128"/>
        <v>NO</v>
      </c>
      <c r="BD761" t="str">
        <f t="shared" si="129"/>
        <v>NO</v>
      </c>
      <c r="BE761" t="str">
        <f t="shared" si="130"/>
        <v>NO</v>
      </c>
      <c r="BF761" t="str">
        <f t="shared" si="131"/>
        <v>NO</v>
      </c>
      <c r="BG761" t="str">
        <f t="shared" si="132"/>
        <v>NO</v>
      </c>
      <c r="BH761" t="str">
        <f t="shared" si="122"/>
        <v>NO</v>
      </c>
    </row>
    <row r="762" spans="1:60">
      <c r="A762" s="564" t="s">
        <v>293</v>
      </c>
      <c r="B762" s="564" t="s">
        <v>3042</v>
      </c>
      <c r="C762" s="564" t="s">
        <v>383</v>
      </c>
      <c r="D762" s="564" t="s">
        <v>954</v>
      </c>
      <c r="E762" s="564" t="s">
        <v>1005</v>
      </c>
      <c r="F762" s="565">
        <v>628250</v>
      </c>
      <c r="G762" s="31"/>
      <c r="H762" s="88"/>
      <c r="I762" s="30" t="str">
        <f>IF(SUM('Sales by Agent'!G762:I762)&gt;0,"YES","NO")</f>
        <v>NO</v>
      </c>
      <c r="J762" s="30" t="str">
        <f>IF(SUM('Sales by Agent'!H762:J762)&gt;0,"YES","NO")</f>
        <v>NO</v>
      </c>
      <c r="K762" s="30" t="str">
        <f>IF(SUM('Sales by Agent'!I762:K762)&gt;0,"YES","NO")</f>
        <v>NO</v>
      </c>
      <c r="L762" s="30" t="str">
        <f>IF(SUM('Sales by Agent'!J762:L762)&gt;0,"YES","NO")</f>
        <v>NO</v>
      </c>
      <c r="M762" s="30" t="str">
        <f>IF(SUM('Sales by Agent'!K762:M762)&gt;0,"YES","NO")</f>
        <v>NO</v>
      </c>
      <c r="N762" s="30" t="str">
        <f>IF(SUM('Sales by Agent'!L762:N762)&gt;0,"YES","NO")</f>
        <v>NO</v>
      </c>
      <c r="O762" s="30" t="str">
        <f>IF(SUM('Sales by Agent'!M762:O762)&gt;0,"YES","NO")</f>
        <v>NO</v>
      </c>
      <c r="P762" s="30" t="str">
        <f>IF(SUM('Sales by Agent'!N762:P762)&gt;0,"YES","NO")</f>
        <v>NO</v>
      </c>
      <c r="Q762" s="30" t="str">
        <f>IF(SUM('Sales by Agent'!O762:Q762)&gt;0,"YES","NO")</f>
        <v>NO</v>
      </c>
      <c r="R762" s="30" t="str">
        <f>IF(SUM('Sales by Agent'!P762:R762)&gt;0,"YES","NO")</f>
        <v>NO</v>
      </c>
      <c r="S762" s="30" t="str">
        <f>IF(SUM('Sales by Agent'!Q762:S762)&gt;0,"YES","NO")</f>
        <v>NO</v>
      </c>
      <c r="T762" s="30" t="str">
        <f>IF(SUM('Sales by Agent'!R762:T762)&gt;0,"YES","NO")</f>
        <v>NO</v>
      </c>
      <c r="U762" s="30" t="str">
        <f>IF(SUM('Sales by Agent'!S762:U762)&gt;0,"YES","NO")</f>
        <v>NO</v>
      </c>
      <c r="V762" s="30" t="str">
        <f>IF(SUM('Sales by Agent'!T762:V762)&gt;0,"YES","NO")</f>
        <v>YES</v>
      </c>
      <c r="W762" s="30" t="str">
        <f>IF(SUM('Sales by Agent'!U762:W762)&gt;0,"YES","NO")</f>
        <v>YES</v>
      </c>
      <c r="X762" s="30" t="str">
        <f>IF(SUM('Sales by Agent'!V762:X762)&gt;0,"YES","NO")</f>
        <v>YES</v>
      </c>
      <c r="Y762" s="30" t="str">
        <f>IF(SUM('Sales by Agent'!W762:Y762)&gt;0,"YES","NO")</f>
        <v>YES</v>
      </c>
      <c r="Z762" s="30" t="str">
        <f>IF(SUM('Sales by Agent'!X762:Z762)&gt;0,"YES","NO")</f>
        <v>YES</v>
      </c>
      <c r="AA762" s="30" t="str">
        <f>IF(SUM('Sales by Agent'!Y762:AA762)&gt;0,"YES","NO")</f>
        <v>YES</v>
      </c>
      <c r="AB762" s="30" t="str">
        <f>IF(SUM('Sales by Agent'!Z762:AB762)&gt;0,"YES","NO")</f>
        <v>YES</v>
      </c>
      <c r="AC762" s="30" t="str">
        <f>IF(SUM('Sales by Agent'!AA762:AC762)&gt;0,"YES","NO")</f>
        <v>YES</v>
      </c>
      <c r="AD762" s="30" t="str">
        <f>IF(SUM('Sales by Agent'!AB762:AD762)&gt;0,"YES","NO")</f>
        <v>YES</v>
      </c>
      <c r="AE762" s="30" t="str">
        <f>IF(SUM('Sales by Agent'!AC762:AE762)&gt;0,"YES","NO")</f>
        <v>NO</v>
      </c>
      <c r="AF762" s="30" t="str">
        <f>IF(SUM('Sales by Agent'!AD762:AF762)&gt;0,"YES","NO")</f>
        <v>NO</v>
      </c>
      <c r="AG762" s="30" t="str">
        <f>IF(SUM('Sales by Agent'!AE762:AG762)&gt;0,"YES","NO")</f>
        <v>NO</v>
      </c>
      <c r="AH762" s="30" t="str">
        <f>IF(SUM('Sales by Agent'!AF762:AH762)&gt;0,"YES","NO")</f>
        <v>NO</v>
      </c>
      <c r="AI762" s="30" t="str">
        <f>IF(SUM('Sales by Agent'!AG762:AI762)&gt;0,"YES","NO")</f>
        <v>NO</v>
      </c>
      <c r="AJ762" s="30" t="str">
        <f>IF(SUM('Sales by Agent'!AH762:AJ762)&gt;0,"YES","NO")</f>
        <v>NO</v>
      </c>
      <c r="AK762" s="30" t="str">
        <f>IF(SUM('Sales by Agent'!AI762:AK762)&gt;0,"YES","NO")</f>
        <v>NO</v>
      </c>
      <c r="AL762" s="30" t="str">
        <f>IF(SUM('Sales by Agent'!AJ762:AL762)&gt;0,"YES","NO")</f>
        <v>NO</v>
      </c>
      <c r="AM762" s="30" t="str">
        <f>IF(SUM('Sales by Agent'!AK762:AM762)&gt;0,"YES","NO")</f>
        <v>NO</v>
      </c>
      <c r="AN762" s="30" t="str">
        <f>IF(SUM('Sales by Agent'!AL762:AN762)&gt;0,"YES","NO")</f>
        <v>NO</v>
      </c>
      <c r="AO762" s="30" t="str">
        <f>IF(SUM('Sales by Agent'!AM762:AO762)&gt;0,"YES","NO")</f>
        <v>NO</v>
      </c>
      <c r="AP762" s="30" t="str">
        <f>IF(SUM('Sales by Agent'!AN762:AP762)&gt;0,"YES","NO")</f>
        <v>NO</v>
      </c>
      <c r="AQ762" s="30" t="str">
        <f>IF(SUM('Sales by Agent'!AO762:AQ762)&gt;0,"YES","NO")</f>
        <v>NO</v>
      </c>
      <c r="AR762" s="30" t="str">
        <f>IF(SUM('Sales by Agent'!AP762:AR762)&gt;0,"YES","NO")</f>
        <v>NO</v>
      </c>
      <c r="AS762" s="30" t="str">
        <f>IF(SUM('Sales by Agent'!AQ762:AS762)&gt;0,"YES","NO")</f>
        <v>NO</v>
      </c>
      <c r="AT762" s="30" t="str">
        <f>IF(SUM('Sales by Agent'!AR762:AT762)&gt;0,"YES","NO")</f>
        <v>NO</v>
      </c>
      <c r="AU762" s="30" t="str">
        <f>IF(SUM('Sales by Agent'!AS762:AU762)&gt;0,"YES","NO")</f>
        <v>NO</v>
      </c>
      <c r="AV762" s="30" t="str">
        <f>IF(SUM('Sales by Agent'!AT762:AV762)&gt;0,"YES","NO")</f>
        <v>NO</v>
      </c>
      <c r="AW762" s="87"/>
      <c r="AX762" t="str">
        <f t="shared" si="123"/>
        <v>NEW INACTIVE</v>
      </c>
      <c r="AY762" t="str">
        <f t="shared" si="124"/>
        <v>NO</v>
      </c>
      <c r="AZ762" t="str">
        <f t="shared" si="125"/>
        <v>NO</v>
      </c>
      <c r="BA762" t="str">
        <f t="shared" si="126"/>
        <v>NO</v>
      </c>
      <c r="BB762" t="str">
        <f t="shared" si="127"/>
        <v>NO</v>
      </c>
      <c r="BC762" t="str">
        <f t="shared" si="128"/>
        <v>NO</v>
      </c>
      <c r="BD762" t="str">
        <f t="shared" si="129"/>
        <v>NO</v>
      </c>
      <c r="BE762" t="str">
        <f t="shared" si="130"/>
        <v>NO</v>
      </c>
      <c r="BF762" t="str">
        <f t="shared" si="131"/>
        <v>NO</v>
      </c>
      <c r="BG762" t="str">
        <f t="shared" si="132"/>
        <v>NO</v>
      </c>
      <c r="BH762" t="str">
        <f t="shared" si="122"/>
        <v>NO</v>
      </c>
    </row>
    <row r="763" spans="1:60">
      <c r="A763" s="564" t="s">
        <v>294</v>
      </c>
      <c r="B763" s="564" t="s">
        <v>3043</v>
      </c>
      <c r="C763" s="564" t="s">
        <v>383</v>
      </c>
      <c r="D763" s="564" t="s">
        <v>954</v>
      </c>
      <c r="E763" s="564" t="s">
        <v>1005</v>
      </c>
      <c r="F763" s="565">
        <v>142250</v>
      </c>
      <c r="G763" s="87"/>
      <c r="H763" s="30"/>
      <c r="I763" s="30" t="str">
        <f>IF(SUM('Sales by Agent'!G763:I763)&gt;0,"YES","NO")</f>
        <v>YES</v>
      </c>
      <c r="J763" s="30" t="str">
        <f>IF(SUM('Sales by Agent'!H763:J763)&gt;0,"YES","NO")</f>
        <v>YES</v>
      </c>
      <c r="K763" s="30" t="str">
        <f>IF(SUM('Sales by Agent'!I763:K763)&gt;0,"YES","NO")</f>
        <v>NO</v>
      </c>
      <c r="L763" s="30" t="str">
        <f>IF(SUM('Sales by Agent'!J763:L763)&gt;0,"YES","NO")</f>
        <v>NO</v>
      </c>
      <c r="M763" s="30" t="str">
        <f>IF(SUM('Sales by Agent'!K763:M763)&gt;0,"YES","NO")</f>
        <v>NO</v>
      </c>
      <c r="N763" s="30" t="str">
        <f>IF(SUM('Sales by Agent'!L763:N763)&gt;0,"YES","NO")</f>
        <v>NO</v>
      </c>
      <c r="O763" s="30" t="str">
        <f>IF(SUM('Sales by Agent'!M763:O763)&gt;0,"YES","NO")</f>
        <v>NO</v>
      </c>
      <c r="P763" s="30" t="str">
        <f>IF(SUM('Sales by Agent'!N763:P763)&gt;0,"YES","NO")</f>
        <v>NO</v>
      </c>
      <c r="Q763" s="30" t="str">
        <f>IF(SUM('Sales by Agent'!O763:Q763)&gt;0,"YES","NO")</f>
        <v>NO</v>
      </c>
      <c r="R763" s="30" t="str">
        <f>IF(SUM('Sales by Agent'!P763:R763)&gt;0,"YES","NO")</f>
        <v>NO</v>
      </c>
      <c r="S763" s="30" t="str">
        <f>IF(SUM('Sales by Agent'!Q763:S763)&gt;0,"YES","NO")</f>
        <v>NO</v>
      </c>
      <c r="T763" s="30" t="str">
        <f>IF(SUM('Sales by Agent'!R763:T763)&gt;0,"YES","NO")</f>
        <v>NO</v>
      </c>
      <c r="U763" s="30" t="str">
        <f>IF(SUM('Sales by Agent'!S763:U763)&gt;0,"YES","NO")</f>
        <v>NO</v>
      </c>
      <c r="V763" s="30" t="str">
        <f>IF(SUM('Sales by Agent'!T763:V763)&gt;0,"YES","NO")</f>
        <v>NO</v>
      </c>
      <c r="W763" s="30" t="str">
        <f>IF(SUM('Sales by Agent'!U763:W763)&gt;0,"YES","NO")</f>
        <v>NO</v>
      </c>
      <c r="X763" s="30" t="str">
        <f>IF(SUM('Sales by Agent'!V763:X763)&gt;0,"YES","NO")</f>
        <v>NO</v>
      </c>
      <c r="Y763" s="30" t="str">
        <f>IF(SUM('Sales by Agent'!W763:Y763)&gt;0,"YES","NO")</f>
        <v>NO</v>
      </c>
      <c r="Z763" s="30" t="str">
        <f>IF(SUM('Sales by Agent'!X763:Z763)&gt;0,"YES","NO")</f>
        <v>NO</v>
      </c>
      <c r="AA763" s="30" t="str">
        <f>IF(SUM('Sales by Agent'!Y763:AA763)&gt;0,"YES","NO")</f>
        <v>NO</v>
      </c>
      <c r="AB763" s="30" t="str">
        <f>IF(SUM('Sales by Agent'!Z763:AB763)&gt;0,"YES","NO")</f>
        <v>NO</v>
      </c>
      <c r="AC763" s="30" t="str">
        <f>IF(SUM('Sales by Agent'!AA763:AC763)&gt;0,"YES","NO")</f>
        <v>NO</v>
      </c>
      <c r="AD763" s="30" t="str">
        <f>IF(SUM('Sales by Agent'!AB763:AD763)&gt;0,"YES","NO")</f>
        <v>NO</v>
      </c>
      <c r="AE763" s="30" t="str">
        <f>IF(SUM('Sales by Agent'!AC763:AE763)&gt;0,"YES","NO")</f>
        <v>NO</v>
      </c>
      <c r="AF763" s="30" t="str">
        <f>IF(SUM('Sales by Agent'!AD763:AF763)&gt;0,"YES","NO")</f>
        <v>NO</v>
      </c>
      <c r="AG763" s="30" t="str">
        <f>IF(SUM('Sales by Agent'!AE763:AG763)&gt;0,"YES","NO")</f>
        <v>NO</v>
      </c>
      <c r="AH763" s="30" t="str">
        <f>IF(SUM('Sales by Agent'!AF763:AH763)&gt;0,"YES","NO")</f>
        <v>NO</v>
      </c>
      <c r="AI763" s="30" t="str">
        <f>IF(SUM('Sales by Agent'!AG763:AI763)&gt;0,"YES","NO")</f>
        <v>NO</v>
      </c>
      <c r="AJ763" s="30" t="str">
        <f>IF(SUM('Sales by Agent'!AH763:AJ763)&gt;0,"YES","NO")</f>
        <v>NO</v>
      </c>
      <c r="AK763" s="30" t="str">
        <f>IF(SUM('Sales by Agent'!AI763:AK763)&gt;0,"YES","NO")</f>
        <v>NO</v>
      </c>
      <c r="AL763" s="30" t="str">
        <f>IF(SUM('Sales by Agent'!AJ763:AL763)&gt;0,"YES","NO")</f>
        <v>NO</v>
      </c>
      <c r="AM763" s="30" t="str">
        <f>IF(SUM('Sales by Agent'!AK763:AM763)&gt;0,"YES","NO")</f>
        <v>NO</v>
      </c>
      <c r="AN763" s="30" t="str">
        <f>IF(SUM('Sales by Agent'!AL763:AN763)&gt;0,"YES","NO")</f>
        <v>NO</v>
      </c>
      <c r="AO763" s="30" t="str">
        <f>IF(SUM('Sales by Agent'!AM763:AO763)&gt;0,"YES","NO")</f>
        <v>NO</v>
      </c>
      <c r="AP763" s="30" t="str">
        <f>IF(SUM('Sales by Agent'!AN763:AP763)&gt;0,"YES","NO")</f>
        <v>NO</v>
      </c>
      <c r="AQ763" s="30" t="str">
        <f>IF(SUM('Sales by Agent'!AO763:AQ763)&gt;0,"YES","NO")</f>
        <v>NO</v>
      </c>
      <c r="AR763" s="30" t="str">
        <f>IF(SUM('Sales by Agent'!AP763:AR763)&gt;0,"YES","NO")</f>
        <v>NO</v>
      </c>
      <c r="AS763" s="30" t="str">
        <f>IF(SUM('Sales by Agent'!AQ763:AS763)&gt;0,"YES","NO")</f>
        <v>NO</v>
      </c>
      <c r="AT763" s="30" t="str">
        <f>IF(SUM('Sales by Agent'!AR763:AT763)&gt;0,"YES","NO")</f>
        <v>NO</v>
      </c>
      <c r="AU763" s="30" t="str">
        <f>IF(SUM('Sales by Agent'!AS763:AU763)&gt;0,"YES","NO")</f>
        <v>NO</v>
      </c>
      <c r="AV763" s="30" t="str">
        <f>IF(SUM('Sales by Agent'!AT763:AV763)&gt;0,"YES","NO")</f>
        <v>NO</v>
      </c>
      <c r="AW763" s="87"/>
      <c r="AX763" t="str">
        <f t="shared" si="123"/>
        <v>NO</v>
      </c>
      <c r="AY763" t="str">
        <f t="shared" si="124"/>
        <v>NO</v>
      </c>
      <c r="AZ763" t="str">
        <f t="shared" si="125"/>
        <v>NO</v>
      </c>
      <c r="BA763" t="str">
        <f t="shared" si="126"/>
        <v>NO</v>
      </c>
      <c r="BB763" t="str">
        <f t="shared" si="127"/>
        <v>NO</v>
      </c>
      <c r="BC763" t="str">
        <f t="shared" si="128"/>
        <v>NO</v>
      </c>
      <c r="BD763" t="str">
        <f t="shared" si="129"/>
        <v>NO</v>
      </c>
      <c r="BE763" t="str">
        <f t="shared" si="130"/>
        <v>NO</v>
      </c>
      <c r="BF763" t="str">
        <f t="shared" si="131"/>
        <v>NO</v>
      </c>
      <c r="BG763" t="str">
        <f t="shared" si="132"/>
        <v>NO</v>
      </c>
      <c r="BH763" t="str">
        <f t="shared" si="122"/>
        <v>NO</v>
      </c>
    </row>
    <row r="764" spans="1:60">
      <c r="A764" s="564" t="s">
        <v>302</v>
      </c>
      <c r="B764" s="564" t="s">
        <v>3044</v>
      </c>
      <c r="C764" s="564" t="s">
        <v>383</v>
      </c>
      <c r="D764" s="564" t="s">
        <v>954</v>
      </c>
      <c r="E764" s="564" t="s">
        <v>1005</v>
      </c>
      <c r="F764" s="565">
        <v>530050</v>
      </c>
      <c r="G764" s="86"/>
      <c r="H764" s="86"/>
      <c r="I764" s="30" t="str">
        <f>IF(SUM('Sales by Agent'!G764:I764)&gt;0,"YES","NO")</f>
        <v>YES</v>
      </c>
      <c r="J764" s="30" t="str">
        <f>IF(SUM('Sales by Agent'!H764:J764)&gt;0,"YES","NO")</f>
        <v>YES</v>
      </c>
      <c r="K764" s="30" t="str">
        <f>IF(SUM('Sales by Agent'!I764:K764)&gt;0,"YES","NO")</f>
        <v>YES</v>
      </c>
      <c r="L764" s="30" t="str">
        <f>IF(SUM('Sales by Agent'!J764:L764)&gt;0,"YES","NO")</f>
        <v>YES</v>
      </c>
      <c r="M764" s="30" t="str">
        <f>IF(SUM('Sales by Agent'!K764:M764)&gt;0,"YES","NO")</f>
        <v>YES</v>
      </c>
      <c r="N764" s="30" t="str">
        <f>IF(SUM('Sales by Agent'!L764:N764)&gt;0,"YES","NO")</f>
        <v>YES</v>
      </c>
      <c r="O764" s="30" t="str">
        <f>IF(SUM('Sales by Agent'!M764:O764)&gt;0,"YES","NO")</f>
        <v>YES</v>
      </c>
      <c r="P764" s="30" t="str">
        <f>IF(SUM('Sales by Agent'!N764:P764)&gt;0,"YES","NO")</f>
        <v>NO</v>
      </c>
      <c r="Q764" s="30" t="str">
        <f>IF(SUM('Sales by Agent'!O764:Q764)&gt;0,"YES","NO")</f>
        <v>NO</v>
      </c>
      <c r="R764" s="30" t="str">
        <f>IF(SUM('Sales by Agent'!P764:R764)&gt;0,"YES","NO")</f>
        <v>NO</v>
      </c>
      <c r="S764" s="30" t="str">
        <f>IF(SUM('Sales by Agent'!Q764:S764)&gt;0,"YES","NO")</f>
        <v>NO</v>
      </c>
      <c r="T764" s="30" t="str">
        <f>IF(SUM('Sales by Agent'!R764:T764)&gt;0,"YES","NO")</f>
        <v>NO</v>
      </c>
      <c r="U764" s="30" t="str">
        <f>IF(SUM('Sales by Agent'!S764:U764)&gt;0,"YES","NO")</f>
        <v>NO</v>
      </c>
      <c r="V764" s="30" t="str">
        <f>IF(SUM('Sales by Agent'!T764:V764)&gt;0,"YES","NO")</f>
        <v>NO</v>
      </c>
      <c r="W764" s="30" t="str">
        <f>IF(SUM('Sales by Agent'!U764:W764)&gt;0,"YES","NO")</f>
        <v>NO</v>
      </c>
      <c r="X764" s="30" t="str">
        <f>IF(SUM('Sales by Agent'!V764:X764)&gt;0,"YES","NO")</f>
        <v>NO</v>
      </c>
      <c r="Y764" s="30" t="str">
        <f>IF(SUM('Sales by Agent'!W764:Y764)&gt;0,"YES","NO")</f>
        <v>NO</v>
      </c>
      <c r="Z764" s="30" t="str">
        <f>IF(SUM('Sales by Agent'!X764:Z764)&gt;0,"YES","NO")</f>
        <v>NO</v>
      </c>
      <c r="AA764" s="30" t="str">
        <f>IF(SUM('Sales by Agent'!Y764:AA764)&gt;0,"YES","NO")</f>
        <v>NO</v>
      </c>
      <c r="AB764" s="30" t="str">
        <f>IF(SUM('Sales by Agent'!Z764:AB764)&gt;0,"YES","NO")</f>
        <v>NO</v>
      </c>
      <c r="AC764" s="30" t="str">
        <f>IF(SUM('Sales by Agent'!AA764:AC764)&gt;0,"YES","NO")</f>
        <v>NO</v>
      </c>
      <c r="AD764" s="30" t="str">
        <f>IF(SUM('Sales by Agent'!AB764:AD764)&gt;0,"YES","NO")</f>
        <v>NO</v>
      </c>
      <c r="AE764" s="30" t="str">
        <f>IF(SUM('Sales by Agent'!AC764:AE764)&gt;0,"YES","NO")</f>
        <v>NO</v>
      </c>
      <c r="AF764" s="30" t="str">
        <f>IF(SUM('Sales by Agent'!AD764:AF764)&gt;0,"YES","NO")</f>
        <v>NO</v>
      </c>
      <c r="AG764" s="30" t="str">
        <f>IF(SUM('Sales by Agent'!AE764:AG764)&gt;0,"YES","NO")</f>
        <v>NO</v>
      </c>
      <c r="AH764" s="30" t="str">
        <f>IF(SUM('Sales by Agent'!AF764:AH764)&gt;0,"YES","NO")</f>
        <v>NO</v>
      </c>
      <c r="AI764" s="30" t="str">
        <f>IF(SUM('Sales by Agent'!AG764:AI764)&gt;0,"YES","NO")</f>
        <v>NO</v>
      </c>
      <c r="AJ764" s="30" t="str">
        <f>IF(SUM('Sales by Agent'!AH764:AJ764)&gt;0,"YES","NO")</f>
        <v>NO</v>
      </c>
      <c r="AK764" s="30" t="str">
        <f>IF(SUM('Sales by Agent'!AI764:AK764)&gt;0,"YES","NO")</f>
        <v>NO</v>
      </c>
      <c r="AL764" s="30" t="str">
        <f>IF(SUM('Sales by Agent'!AJ764:AL764)&gt;0,"YES","NO")</f>
        <v>NO</v>
      </c>
      <c r="AM764" s="30" t="str">
        <f>IF(SUM('Sales by Agent'!AK764:AM764)&gt;0,"YES","NO")</f>
        <v>NO</v>
      </c>
      <c r="AN764" s="30" t="str">
        <f>IF(SUM('Sales by Agent'!AL764:AN764)&gt;0,"YES","NO")</f>
        <v>NO</v>
      </c>
      <c r="AO764" s="30" t="str">
        <f>IF(SUM('Sales by Agent'!AM764:AO764)&gt;0,"YES","NO")</f>
        <v>NO</v>
      </c>
      <c r="AP764" s="30" t="str">
        <f>IF(SUM('Sales by Agent'!AN764:AP764)&gt;0,"YES","NO")</f>
        <v>NO</v>
      </c>
      <c r="AQ764" s="30" t="str">
        <f>IF(SUM('Sales by Agent'!AO764:AQ764)&gt;0,"YES","NO")</f>
        <v>NO</v>
      </c>
      <c r="AR764" s="30" t="str">
        <f>IF(SUM('Sales by Agent'!AP764:AR764)&gt;0,"YES","NO")</f>
        <v>NO</v>
      </c>
      <c r="AS764" s="30" t="str">
        <f>IF(SUM('Sales by Agent'!AQ764:AS764)&gt;0,"YES","NO")</f>
        <v>NO</v>
      </c>
      <c r="AT764" s="30" t="str">
        <f>IF(SUM('Sales by Agent'!AR764:AT764)&gt;0,"YES","NO")</f>
        <v>NO</v>
      </c>
      <c r="AU764" s="30" t="str">
        <f>IF(SUM('Sales by Agent'!AS764:AU764)&gt;0,"YES","NO")</f>
        <v>NO</v>
      </c>
      <c r="AV764" s="30" t="str">
        <f>IF(SUM('Sales by Agent'!AT764:AV764)&gt;0,"YES","NO")</f>
        <v>NO</v>
      </c>
      <c r="AW764" s="87"/>
      <c r="AX764" t="str">
        <f t="shared" si="123"/>
        <v>NO</v>
      </c>
      <c r="AY764" t="str">
        <f t="shared" si="124"/>
        <v>NO</v>
      </c>
      <c r="AZ764" t="str">
        <f t="shared" si="125"/>
        <v>NO</v>
      </c>
      <c r="BA764" t="str">
        <f t="shared" si="126"/>
        <v>NO</v>
      </c>
      <c r="BB764" t="str">
        <f t="shared" si="127"/>
        <v>NO</v>
      </c>
      <c r="BC764" t="str">
        <f t="shared" si="128"/>
        <v>NO</v>
      </c>
      <c r="BD764" t="str">
        <f t="shared" si="129"/>
        <v>NO</v>
      </c>
      <c r="BE764" t="str">
        <f t="shared" si="130"/>
        <v>NO</v>
      </c>
      <c r="BF764" t="str">
        <f t="shared" si="131"/>
        <v>NO</v>
      </c>
      <c r="BG764" t="str">
        <f t="shared" si="132"/>
        <v>NO</v>
      </c>
      <c r="BH764" t="str">
        <f t="shared" si="122"/>
        <v>NO</v>
      </c>
    </row>
    <row r="765" spans="1:60">
      <c r="A765" s="564" t="s">
        <v>319</v>
      </c>
      <c r="B765" s="564" t="s">
        <v>3045</v>
      </c>
      <c r="C765" s="564" t="s">
        <v>383</v>
      </c>
      <c r="D765" s="564" t="s">
        <v>954</v>
      </c>
      <c r="E765" s="564" t="s">
        <v>1005</v>
      </c>
      <c r="F765" s="565">
        <v>7800940</v>
      </c>
      <c r="G765" s="31"/>
      <c r="H765" s="31"/>
      <c r="I765" s="30" t="str">
        <f>IF(SUM('Sales by Agent'!G765:I765)&gt;0,"YES","NO")</f>
        <v>NO</v>
      </c>
      <c r="J765" s="30" t="str">
        <f>IF(SUM('Sales by Agent'!H765:J765)&gt;0,"YES","NO")</f>
        <v>NO</v>
      </c>
      <c r="K765" s="30" t="str">
        <f>IF(SUM('Sales by Agent'!I765:K765)&gt;0,"YES","NO")</f>
        <v>NO</v>
      </c>
      <c r="L765" s="30" t="str">
        <f>IF(SUM('Sales by Agent'!J765:L765)&gt;0,"YES","NO")</f>
        <v>NO</v>
      </c>
      <c r="M765" s="30" t="str">
        <f>IF(SUM('Sales by Agent'!K765:M765)&gt;0,"YES","NO")</f>
        <v>YES</v>
      </c>
      <c r="N765" s="30" t="str">
        <f>IF(SUM('Sales by Agent'!L765:N765)&gt;0,"YES","NO")</f>
        <v>YES</v>
      </c>
      <c r="O765" s="30" t="str">
        <f>IF(SUM('Sales by Agent'!M765:O765)&gt;0,"YES","NO")</f>
        <v>YES</v>
      </c>
      <c r="P765" s="30" t="str">
        <f>IF(SUM('Sales by Agent'!N765:P765)&gt;0,"YES","NO")</f>
        <v>YES</v>
      </c>
      <c r="Q765" s="30" t="str">
        <f>IF(SUM('Sales by Agent'!O765:Q765)&gt;0,"YES","NO")</f>
        <v>YES</v>
      </c>
      <c r="R765" s="30" t="str">
        <f>IF(SUM('Sales by Agent'!P765:R765)&gt;0,"YES","NO")</f>
        <v>YES</v>
      </c>
      <c r="S765" s="30" t="str">
        <f>IF(SUM('Sales by Agent'!Q765:S765)&gt;0,"YES","NO")</f>
        <v>YES</v>
      </c>
      <c r="T765" s="30" t="str">
        <f>IF(SUM('Sales by Agent'!R765:T765)&gt;0,"YES","NO")</f>
        <v>YES</v>
      </c>
      <c r="U765" s="30" t="str">
        <f>IF(SUM('Sales by Agent'!S765:U765)&gt;0,"YES","NO")</f>
        <v>YES</v>
      </c>
      <c r="V765" s="30" t="str">
        <f>IF(SUM('Sales by Agent'!T765:V765)&gt;0,"YES","NO")</f>
        <v>YES</v>
      </c>
      <c r="W765" s="30" t="str">
        <f>IF(SUM('Sales by Agent'!U765:W765)&gt;0,"YES","NO")</f>
        <v>YES</v>
      </c>
      <c r="X765" s="30" t="str">
        <f>IF(SUM('Sales by Agent'!V765:X765)&gt;0,"YES","NO")</f>
        <v>YES</v>
      </c>
      <c r="Y765" s="30" t="str">
        <f>IF(SUM('Sales by Agent'!W765:Y765)&gt;0,"YES","NO")</f>
        <v>YES</v>
      </c>
      <c r="Z765" s="30" t="str">
        <f>IF(SUM('Sales by Agent'!X765:Z765)&gt;0,"YES","NO")</f>
        <v>YES</v>
      </c>
      <c r="AA765" s="30" t="str">
        <f>IF(SUM('Sales by Agent'!Y765:AA765)&gt;0,"YES","NO")</f>
        <v>YES</v>
      </c>
      <c r="AB765" s="30" t="str">
        <f>IF(SUM('Sales by Agent'!Z765:AB765)&gt;0,"YES","NO")</f>
        <v>YES</v>
      </c>
      <c r="AC765" s="30" t="str">
        <f>IF(SUM('Sales by Agent'!AA765:AC765)&gt;0,"YES","NO")</f>
        <v>YES</v>
      </c>
      <c r="AD765" s="30" t="str">
        <f>IF(SUM('Sales by Agent'!AB765:AD765)&gt;0,"YES","NO")</f>
        <v>YES</v>
      </c>
      <c r="AE765" s="30" t="str">
        <f>IF(SUM('Sales by Agent'!AC765:AE765)&gt;0,"YES","NO")</f>
        <v>YES</v>
      </c>
      <c r="AF765" s="30" t="str">
        <f>IF(SUM('Sales by Agent'!AD765:AF765)&gt;0,"YES","NO")</f>
        <v>YES</v>
      </c>
      <c r="AG765" s="30" t="str">
        <f>IF(SUM('Sales by Agent'!AE765:AG765)&gt;0,"YES","NO")</f>
        <v>YES</v>
      </c>
      <c r="AH765" s="30" t="str">
        <f>IF(SUM('Sales by Agent'!AF765:AH765)&gt;0,"YES","NO")</f>
        <v>YES</v>
      </c>
      <c r="AI765" s="30" t="str">
        <f>IF(SUM('Sales by Agent'!AG765:AI765)&gt;0,"YES","NO")</f>
        <v>YES</v>
      </c>
      <c r="AJ765" s="30" t="str">
        <f>IF(SUM('Sales by Agent'!AH765:AJ765)&gt;0,"YES","NO")</f>
        <v>YES</v>
      </c>
      <c r="AK765" s="30" t="str">
        <f>IF(SUM('Sales by Agent'!AI765:AK765)&gt;0,"YES","NO")</f>
        <v>YES</v>
      </c>
      <c r="AL765" s="30" t="str">
        <f>IF(SUM('Sales by Agent'!AJ765:AL765)&gt;0,"YES","NO")</f>
        <v>YES</v>
      </c>
      <c r="AM765" s="30" t="str">
        <f>IF(SUM('Sales by Agent'!AK765:AM765)&gt;0,"YES","NO")</f>
        <v>YES</v>
      </c>
      <c r="AN765" s="30" t="str">
        <f>IF(SUM('Sales by Agent'!AL765:AN765)&gt;0,"YES","NO")</f>
        <v>YES</v>
      </c>
      <c r="AO765" s="30" t="str">
        <f>IF(SUM('Sales by Agent'!AM765:AO765)&gt;0,"YES","NO")</f>
        <v>YES</v>
      </c>
      <c r="AP765" s="30" t="str">
        <f>IF(SUM('Sales by Agent'!AN765:AP765)&gt;0,"YES","NO")</f>
        <v>YES</v>
      </c>
      <c r="AQ765" s="30" t="str">
        <f>IF(SUM('Sales by Agent'!AO765:AQ765)&gt;0,"YES","NO")</f>
        <v>YES</v>
      </c>
      <c r="AR765" s="30" t="str">
        <f>IF(SUM('Sales by Agent'!AP765:AR765)&gt;0,"YES","NO")</f>
        <v>YES</v>
      </c>
      <c r="AS765" s="30" t="str">
        <f>IF(SUM('Sales by Agent'!AQ765:AS765)&gt;0,"YES","NO")</f>
        <v>YES</v>
      </c>
      <c r="AT765" s="30" t="str">
        <f>IF(SUM('Sales by Agent'!AR765:AT765)&gt;0,"YES","NO")</f>
        <v>YES</v>
      </c>
      <c r="AU765" s="30" t="str">
        <f>IF(SUM('Sales by Agent'!AS765:AU765)&gt;0,"YES","NO")</f>
        <v>YES</v>
      </c>
      <c r="AV765" s="30" t="str">
        <f>IF(SUM('Sales by Agent'!AT765:AV765)&gt;0,"YES","NO")</f>
        <v>YES</v>
      </c>
      <c r="AW765" s="87"/>
      <c r="AX765" t="str">
        <f t="shared" si="123"/>
        <v>NO</v>
      </c>
      <c r="AY765" t="str">
        <f t="shared" si="124"/>
        <v>NO</v>
      </c>
      <c r="AZ765" t="str">
        <f t="shared" si="125"/>
        <v>NO</v>
      </c>
      <c r="BA765" t="str">
        <f t="shared" si="126"/>
        <v>NO</v>
      </c>
      <c r="BB765" t="str">
        <f t="shared" si="127"/>
        <v>NO</v>
      </c>
      <c r="BC765" t="str">
        <f t="shared" si="128"/>
        <v>NO</v>
      </c>
      <c r="BD765" t="str">
        <f t="shared" si="129"/>
        <v>NO</v>
      </c>
      <c r="BE765" t="str">
        <f t="shared" si="130"/>
        <v>NO</v>
      </c>
      <c r="BF765" t="str">
        <f t="shared" si="131"/>
        <v>NO</v>
      </c>
      <c r="BG765" t="str">
        <f t="shared" si="132"/>
        <v>NO</v>
      </c>
      <c r="BH765" t="str">
        <f t="shared" si="122"/>
        <v>NO</v>
      </c>
    </row>
    <row r="766" spans="1:60">
      <c r="A766" s="564" t="s">
        <v>232</v>
      </c>
      <c r="B766" s="564" t="s">
        <v>3046</v>
      </c>
      <c r="C766" s="564" t="s">
        <v>383</v>
      </c>
      <c r="D766" s="564" t="s">
        <v>954</v>
      </c>
      <c r="E766" s="564" t="s">
        <v>1005</v>
      </c>
      <c r="F766" s="565">
        <v>871800</v>
      </c>
      <c r="G766" s="31"/>
      <c r="H766" s="31"/>
      <c r="I766" s="30" t="str">
        <f>IF(SUM('Sales by Agent'!G766:I766)&gt;0,"YES","NO")</f>
        <v>NO</v>
      </c>
      <c r="J766" s="30" t="str">
        <f>IF(SUM('Sales by Agent'!H766:J766)&gt;0,"YES","NO")</f>
        <v>NO</v>
      </c>
      <c r="K766" s="30" t="str">
        <f>IF(SUM('Sales by Agent'!I766:K766)&gt;0,"YES","NO")</f>
        <v>NO</v>
      </c>
      <c r="L766" s="30" t="str">
        <f>IF(SUM('Sales by Agent'!J766:L766)&gt;0,"YES","NO")</f>
        <v>NO</v>
      </c>
      <c r="M766" s="30" t="str">
        <f>IF(SUM('Sales by Agent'!K766:M766)&gt;0,"YES","NO")</f>
        <v>NO</v>
      </c>
      <c r="N766" s="30" t="str">
        <f>IF(SUM('Sales by Agent'!L766:N766)&gt;0,"YES","NO")</f>
        <v>NO</v>
      </c>
      <c r="O766" s="30" t="str">
        <f>IF(SUM('Sales by Agent'!M766:O766)&gt;0,"YES","NO")</f>
        <v>NO</v>
      </c>
      <c r="P766" s="30" t="str">
        <f>IF(SUM('Sales by Agent'!N766:P766)&gt;0,"YES","NO")</f>
        <v>NO</v>
      </c>
      <c r="Q766" s="30" t="str">
        <f>IF(SUM('Sales by Agent'!O766:Q766)&gt;0,"YES","NO")</f>
        <v>NO</v>
      </c>
      <c r="R766" s="30" t="str">
        <f>IF(SUM('Sales by Agent'!P766:R766)&gt;0,"YES","NO")</f>
        <v>NO</v>
      </c>
      <c r="S766" s="30" t="str">
        <f>IF(SUM('Sales by Agent'!Q766:S766)&gt;0,"YES","NO")</f>
        <v>NO</v>
      </c>
      <c r="T766" s="30" t="str">
        <f>IF(SUM('Sales by Agent'!R766:T766)&gt;0,"YES","NO")</f>
        <v>NO</v>
      </c>
      <c r="U766" s="30" t="str">
        <f>IF(SUM('Sales by Agent'!S766:U766)&gt;0,"YES","NO")</f>
        <v>NO</v>
      </c>
      <c r="V766" s="30" t="str">
        <f>IF(SUM('Sales by Agent'!T766:V766)&gt;0,"YES","NO")</f>
        <v>YES</v>
      </c>
      <c r="W766" s="30" t="str">
        <f>IF(SUM('Sales by Agent'!U766:W766)&gt;0,"YES","NO")</f>
        <v>YES</v>
      </c>
      <c r="X766" s="30" t="str">
        <f>IF(SUM('Sales by Agent'!V766:X766)&gt;0,"YES","NO")</f>
        <v>YES</v>
      </c>
      <c r="Y766" s="30" t="str">
        <f>IF(SUM('Sales by Agent'!W766:Y766)&gt;0,"YES","NO")</f>
        <v>YES</v>
      </c>
      <c r="Z766" s="30" t="str">
        <f>IF(SUM('Sales by Agent'!X766:Z766)&gt;0,"YES","NO")</f>
        <v>YES</v>
      </c>
      <c r="AA766" s="30" t="str">
        <f>IF(SUM('Sales by Agent'!Y766:AA766)&gt;0,"YES","NO")</f>
        <v>YES</v>
      </c>
      <c r="AB766" s="30" t="str">
        <f>IF(SUM('Sales by Agent'!Z766:AB766)&gt;0,"YES","NO")</f>
        <v>YES</v>
      </c>
      <c r="AC766" s="30" t="str">
        <f>IF(SUM('Sales by Agent'!AA766:AC766)&gt;0,"YES","NO")</f>
        <v>YES</v>
      </c>
      <c r="AD766" s="30" t="str">
        <f>IF(SUM('Sales by Agent'!AB766:AD766)&gt;0,"YES","NO")</f>
        <v>YES</v>
      </c>
      <c r="AE766" s="30" t="str">
        <f>IF(SUM('Sales by Agent'!AC766:AE766)&gt;0,"YES","NO")</f>
        <v>YES</v>
      </c>
      <c r="AF766" s="30" t="str">
        <f>IF(SUM('Sales by Agent'!AD766:AF766)&gt;0,"YES","NO")</f>
        <v>YES</v>
      </c>
      <c r="AG766" s="30" t="str">
        <f>IF(SUM('Sales by Agent'!AE766:AG766)&gt;0,"YES","NO")</f>
        <v>YES</v>
      </c>
      <c r="AH766" s="30" t="str">
        <f>IF(SUM('Sales by Agent'!AF766:AH766)&gt;0,"YES","NO")</f>
        <v>YES</v>
      </c>
      <c r="AI766" s="30" t="str">
        <f>IF(SUM('Sales by Agent'!AG766:AI766)&gt;0,"YES","NO")</f>
        <v>NO</v>
      </c>
      <c r="AJ766" s="30" t="str">
        <f>IF(SUM('Sales by Agent'!AH766:AJ766)&gt;0,"YES","NO")</f>
        <v>NO</v>
      </c>
      <c r="AK766" s="30" t="str">
        <f>IF(SUM('Sales by Agent'!AI766:AK766)&gt;0,"YES","NO")</f>
        <v>NO</v>
      </c>
      <c r="AL766" s="30" t="str">
        <f>IF(SUM('Sales by Agent'!AJ766:AL766)&gt;0,"YES","NO")</f>
        <v>NO</v>
      </c>
      <c r="AM766" s="30" t="str">
        <f>IF(SUM('Sales by Agent'!AK766:AM766)&gt;0,"YES","NO")</f>
        <v>NO</v>
      </c>
      <c r="AN766" s="30" t="str">
        <f>IF(SUM('Sales by Agent'!AL766:AN766)&gt;0,"YES","NO")</f>
        <v>NO</v>
      </c>
      <c r="AO766" s="30" t="str">
        <f>IF(SUM('Sales by Agent'!AM766:AO766)&gt;0,"YES","NO")</f>
        <v>NO</v>
      </c>
      <c r="AP766" s="30" t="str">
        <f>IF(SUM('Sales by Agent'!AN766:AP766)&gt;0,"YES","NO")</f>
        <v>NO</v>
      </c>
      <c r="AQ766" s="30" t="str">
        <f>IF(SUM('Sales by Agent'!AO766:AQ766)&gt;0,"YES","NO")</f>
        <v>NO</v>
      </c>
      <c r="AR766" s="30" t="str">
        <f>IF(SUM('Sales by Agent'!AP766:AR766)&gt;0,"YES","NO")</f>
        <v>NO</v>
      </c>
      <c r="AS766" s="30" t="str">
        <f>IF(SUM('Sales by Agent'!AQ766:AS766)&gt;0,"YES","NO")</f>
        <v>NO</v>
      </c>
      <c r="AT766" s="30" t="str">
        <f>IF(SUM('Sales by Agent'!AR766:AT766)&gt;0,"YES","NO")</f>
        <v>NO</v>
      </c>
      <c r="AU766" s="30" t="str">
        <f>IF(SUM('Sales by Agent'!AS766:AU766)&gt;0,"YES","NO")</f>
        <v>NO</v>
      </c>
      <c r="AV766" s="30" t="str">
        <f>IF(SUM('Sales by Agent'!AT766:AV766)&gt;0,"YES","NO")</f>
        <v>NO</v>
      </c>
      <c r="AW766" s="87"/>
      <c r="AX766" t="str">
        <f t="shared" si="123"/>
        <v>NO</v>
      </c>
      <c r="AY766" t="str">
        <f t="shared" si="124"/>
        <v>NO</v>
      </c>
      <c r="AZ766" t="str">
        <f t="shared" si="125"/>
        <v>NO</v>
      </c>
      <c r="BA766" t="str">
        <f t="shared" si="126"/>
        <v>NO</v>
      </c>
      <c r="BB766" t="str">
        <f t="shared" si="127"/>
        <v>NEW INACTIVE</v>
      </c>
      <c r="BC766" t="str">
        <f t="shared" si="128"/>
        <v>NO</v>
      </c>
      <c r="BD766" t="str">
        <f t="shared" si="129"/>
        <v>NO</v>
      </c>
      <c r="BE766" t="str">
        <f t="shared" si="130"/>
        <v>NO</v>
      </c>
      <c r="BF766" t="str">
        <f t="shared" si="131"/>
        <v>NO</v>
      </c>
      <c r="BG766" t="str">
        <f t="shared" si="132"/>
        <v>NO</v>
      </c>
      <c r="BH766" t="str">
        <f t="shared" si="122"/>
        <v>NO</v>
      </c>
    </row>
    <row r="767" spans="1:60">
      <c r="A767" s="564" t="s">
        <v>1946</v>
      </c>
      <c r="B767" s="564" t="s">
        <v>3047</v>
      </c>
      <c r="C767" s="564" t="s">
        <v>383</v>
      </c>
      <c r="D767" s="564" t="s">
        <v>954</v>
      </c>
      <c r="E767" s="564" t="s">
        <v>1005</v>
      </c>
      <c r="F767" s="565">
        <v>133500</v>
      </c>
      <c r="G767" s="88"/>
      <c r="H767" s="88"/>
      <c r="I767" s="30" t="str">
        <f>IF(SUM('Sales by Agent'!G767:I767)&gt;0,"YES","NO")</f>
        <v>NO</v>
      </c>
      <c r="J767" s="30" t="str">
        <f>IF(SUM('Sales by Agent'!H767:J767)&gt;0,"YES","NO")</f>
        <v>NO</v>
      </c>
      <c r="K767" s="30" t="str">
        <f>IF(SUM('Sales by Agent'!I767:K767)&gt;0,"YES","NO")</f>
        <v>NO</v>
      </c>
      <c r="L767" s="30" t="str">
        <f>IF(SUM('Sales by Agent'!J767:L767)&gt;0,"YES","NO")</f>
        <v>NO</v>
      </c>
      <c r="M767" s="30" t="str">
        <f>IF(SUM('Sales by Agent'!K767:M767)&gt;0,"YES","NO")</f>
        <v>NO</v>
      </c>
      <c r="N767" s="30" t="str">
        <f>IF(SUM('Sales by Agent'!L767:N767)&gt;0,"YES","NO")</f>
        <v>NO</v>
      </c>
      <c r="O767" s="30" t="str">
        <f>IF(SUM('Sales by Agent'!M767:O767)&gt;0,"YES","NO")</f>
        <v>NO</v>
      </c>
      <c r="P767" s="30" t="str">
        <f>IF(SUM('Sales by Agent'!N767:P767)&gt;0,"YES","NO")</f>
        <v>NO</v>
      </c>
      <c r="Q767" s="30" t="str">
        <f>IF(SUM('Sales by Agent'!O767:Q767)&gt;0,"YES","NO")</f>
        <v>NO</v>
      </c>
      <c r="R767" s="30" t="str">
        <f>IF(SUM('Sales by Agent'!P767:R767)&gt;0,"YES","NO")</f>
        <v>NO</v>
      </c>
      <c r="S767" s="30" t="str">
        <f>IF(SUM('Sales by Agent'!Q767:S767)&gt;0,"YES","NO")</f>
        <v>NO</v>
      </c>
      <c r="T767" s="30" t="str">
        <f>IF(SUM('Sales by Agent'!R767:T767)&gt;0,"YES","NO")</f>
        <v>NO</v>
      </c>
      <c r="U767" s="30" t="str">
        <f>IF(SUM('Sales by Agent'!S767:U767)&gt;0,"YES","NO")</f>
        <v>NO</v>
      </c>
      <c r="V767" s="30" t="str">
        <f>IF(SUM('Sales by Agent'!T767:V767)&gt;0,"YES","NO")</f>
        <v>NO</v>
      </c>
      <c r="W767" s="30" t="str">
        <f>IF(SUM('Sales by Agent'!U767:W767)&gt;0,"YES","NO")</f>
        <v>NO</v>
      </c>
      <c r="X767" s="30" t="str">
        <f>IF(SUM('Sales by Agent'!V767:X767)&gt;0,"YES","NO")</f>
        <v>NO</v>
      </c>
      <c r="Y767" s="30" t="str">
        <f>IF(SUM('Sales by Agent'!W767:Y767)&gt;0,"YES","NO")</f>
        <v>NO</v>
      </c>
      <c r="Z767" s="30" t="str">
        <f>IF(SUM('Sales by Agent'!X767:Z767)&gt;0,"YES","NO")</f>
        <v>NO</v>
      </c>
      <c r="AA767" s="30" t="str">
        <f>IF(SUM('Sales by Agent'!Y767:AA767)&gt;0,"YES","NO")</f>
        <v>NO</v>
      </c>
      <c r="AB767" s="30" t="str">
        <f>IF(SUM('Sales by Agent'!Z767:AB767)&gt;0,"YES","NO")</f>
        <v>NO</v>
      </c>
      <c r="AC767" s="30" t="str">
        <f>IF(SUM('Sales by Agent'!AA767:AC767)&gt;0,"YES","NO")</f>
        <v>NO</v>
      </c>
      <c r="AD767" s="30" t="str">
        <f>IF(SUM('Sales by Agent'!AB767:AD767)&gt;0,"YES","NO")</f>
        <v>NO</v>
      </c>
      <c r="AE767" s="30" t="str">
        <f>IF(SUM('Sales by Agent'!AC767:AE767)&gt;0,"YES","NO")</f>
        <v>YES</v>
      </c>
      <c r="AF767" s="30" t="str">
        <f>IF(SUM('Sales by Agent'!AD767:AF767)&gt;0,"YES","NO")</f>
        <v>YES</v>
      </c>
      <c r="AG767" s="30" t="str">
        <f>IF(SUM('Sales by Agent'!AE767:AG767)&gt;0,"YES","NO")</f>
        <v>YES</v>
      </c>
      <c r="AH767" s="30" t="str">
        <f>IF(SUM('Sales by Agent'!AF767:AH767)&gt;0,"YES","NO")</f>
        <v>YES</v>
      </c>
      <c r="AI767" s="30" t="str">
        <f>IF(SUM('Sales by Agent'!AG767:AI767)&gt;0,"YES","NO")</f>
        <v>YES</v>
      </c>
      <c r="AJ767" s="30" t="str">
        <f>IF(SUM('Sales by Agent'!AH767:AJ767)&gt;0,"YES","NO")</f>
        <v>YES</v>
      </c>
      <c r="AK767" s="30" t="str">
        <f>IF(SUM('Sales by Agent'!AI767:AK767)&gt;0,"YES","NO")</f>
        <v>YES</v>
      </c>
      <c r="AL767" s="30" t="str">
        <f>IF(SUM('Sales by Agent'!AJ767:AL767)&gt;0,"YES","NO")</f>
        <v>NO</v>
      </c>
      <c r="AM767" s="30" t="str">
        <f>IF(SUM('Sales by Agent'!AK767:AM767)&gt;0,"YES","NO")</f>
        <v>NO</v>
      </c>
      <c r="AN767" s="30" t="str">
        <f>IF(SUM('Sales by Agent'!AL767:AN767)&gt;0,"YES","NO")</f>
        <v>NO</v>
      </c>
      <c r="AO767" s="30" t="str">
        <f>IF(SUM('Sales by Agent'!AM767:AO767)&gt;0,"YES","NO")</f>
        <v>NO</v>
      </c>
      <c r="AP767" s="30" t="str">
        <f>IF(SUM('Sales by Agent'!AN767:AP767)&gt;0,"YES","NO")</f>
        <v>NO</v>
      </c>
      <c r="AQ767" s="30" t="str">
        <f>IF(SUM('Sales by Agent'!AO767:AQ767)&gt;0,"YES","NO")</f>
        <v>NO</v>
      </c>
      <c r="AR767" s="30" t="str">
        <f>IF(SUM('Sales by Agent'!AP767:AR767)&gt;0,"YES","NO")</f>
        <v>NO</v>
      </c>
      <c r="AS767" s="30" t="str">
        <f>IF(SUM('Sales by Agent'!AQ767:AS767)&gt;0,"YES","NO")</f>
        <v>NO</v>
      </c>
      <c r="AT767" s="30" t="str">
        <f>IF(SUM('Sales by Agent'!AR767:AT767)&gt;0,"YES","NO")</f>
        <v>NO</v>
      </c>
      <c r="AU767" s="30" t="str">
        <f>IF(SUM('Sales by Agent'!AS767:AU767)&gt;0,"YES","NO")</f>
        <v>NO</v>
      </c>
      <c r="AV767" s="30" t="str">
        <f>IF(SUM('Sales by Agent'!AT767:AV767)&gt;0,"YES","NO")</f>
        <v>NO</v>
      </c>
      <c r="AW767" s="87"/>
      <c r="AX767" t="str">
        <f t="shared" si="123"/>
        <v>NO</v>
      </c>
      <c r="AY767" t="str">
        <f t="shared" si="124"/>
        <v>NO</v>
      </c>
      <c r="AZ767" t="str">
        <f t="shared" si="125"/>
        <v>NO</v>
      </c>
      <c r="BA767" t="str">
        <f t="shared" si="126"/>
        <v>NO</v>
      </c>
      <c r="BB767" t="str">
        <f t="shared" si="127"/>
        <v>NO</v>
      </c>
      <c r="BC767" t="str">
        <f t="shared" si="128"/>
        <v>NO</v>
      </c>
      <c r="BD767" t="str">
        <f t="shared" si="129"/>
        <v>NO</v>
      </c>
      <c r="BE767" t="str">
        <f t="shared" si="130"/>
        <v>NEW INACTIVE</v>
      </c>
      <c r="BF767" t="str">
        <f t="shared" si="131"/>
        <v>NO</v>
      </c>
      <c r="BG767" t="str">
        <f t="shared" si="132"/>
        <v>NO</v>
      </c>
      <c r="BH767" t="str">
        <f t="shared" si="122"/>
        <v>NO</v>
      </c>
    </row>
    <row r="768" spans="1:60">
      <c r="A768" s="564" t="s">
        <v>242</v>
      </c>
      <c r="B768" s="564" t="s">
        <v>3048</v>
      </c>
      <c r="C768" s="564" t="s">
        <v>383</v>
      </c>
      <c r="D768" s="564" t="s">
        <v>954</v>
      </c>
      <c r="E768" s="564" t="s">
        <v>1005</v>
      </c>
      <c r="F768" s="565">
        <v>217300</v>
      </c>
      <c r="G768" s="86"/>
      <c r="H768" s="86"/>
      <c r="I768" s="30" t="str">
        <f>IF(SUM('Sales by Agent'!G768:I768)&gt;0,"YES","NO")</f>
        <v>YES</v>
      </c>
      <c r="J768" s="30" t="str">
        <f>IF(SUM('Sales by Agent'!H768:J768)&gt;0,"YES","NO")</f>
        <v>YES</v>
      </c>
      <c r="K768" s="30" t="str">
        <f>IF(SUM('Sales by Agent'!I768:K768)&gt;0,"YES","NO")</f>
        <v>YES</v>
      </c>
      <c r="L768" s="30" t="str">
        <f>IF(SUM('Sales by Agent'!J768:L768)&gt;0,"YES","NO")</f>
        <v>NO</v>
      </c>
      <c r="M768" s="30" t="str">
        <f>IF(SUM('Sales by Agent'!K768:M768)&gt;0,"YES","NO")</f>
        <v>NO</v>
      </c>
      <c r="N768" s="30" t="str">
        <f>IF(SUM('Sales by Agent'!L768:N768)&gt;0,"YES","NO")</f>
        <v>NO</v>
      </c>
      <c r="O768" s="30" t="str">
        <f>IF(SUM('Sales by Agent'!M768:O768)&gt;0,"YES","NO")</f>
        <v>NO</v>
      </c>
      <c r="P768" s="30" t="str">
        <f>IF(SUM('Sales by Agent'!N768:P768)&gt;0,"YES","NO")</f>
        <v>NO</v>
      </c>
      <c r="Q768" s="30" t="str">
        <f>IF(SUM('Sales by Agent'!O768:Q768)&gt;0,"YES","NO")</f>
        <v>NO</v>
      </c>
      <c r="R768" s="30" t="str">
        <f>IF(SUM('Sales by Agent'!P768:R768)&gt;0,"YES","NO")</f>
        <v>NO</v>
      </c>
      <c r="S768" s="30" t="str">
        <f>IF(SUM('Sales by Agent'!Q768:S768)&gt;0,"YES","NO")</f>
        <v>NO</v>
      </c>
      <c r="T768" s="30" t="str">
        <f>IF(SUM('Sales by Agent'!R768:T768)&gt;0,"YES","NO")</f>
        <v>NO</v>
      </c>
      <c r="U768" s="30" t="str">
        <f>IF(SUM('Sales by Agent'!S768:U768)&gt;0,"YES","NO")</f>
        <v>NO</v>
      </c>
      <c r="V768" s="30" t="str">
        <f>IF(SUM('Sales by Agent'!T768:V768)&gt;0,"YES","NO")</f>
        <v>NO</v>
      </c>
      <c r="W768" s="30" t="str">
        <f>IF(SUM('Sales by Agent'!U768:W768)&gt;0,"YES","NO")</f>
        <v>NO</v>
      </c>
      <c r="X768" s="30" t="str">
        <f>IF(SUM('Sales by Agent'!V768:X768)&gt;0,"YES","NO")</f>
        <v>NO</v>
      </c>
      <c r="Y768" s="30" t="str">
        <f>IF(SUM('Sales by Agent'!W768:Y768)&gt;0,"YES","NO")</f>
        <v>NO</v>
      </c>
      <c r="Z768" s="30" t="str">
        <f>IF(SUM('Sales by Agent'!X768:Z768)&gt;0,"YES","NO")</f>
        <v>NO</v>
      </c>
      <c r="AA768" s="30" t="str">
        <f>IF(SUM('Sales by Agent'!Y768:AA768)&gt;0,"YES","NO")</f>
        <v>NO</v>
      </c>
      <c r="AB768" s="30" t="str">
        <f>IF(SUM('Sales by Agent'!Z768:AB768)&gt;0,"YES","NO")</f>
        <v>NO</v>
      </c>
      <c r="AC768" s="30" t="str">
        <f>IF(SUM('Sales by Agent'!AA768:AC768)&gt;0,"YES","NO")</f>
        <v>NO</v>
      </c>
      <c r="AD768" s="30" t="str">
        <f>IF(SUM('Sales by Agent'!AB768:AD768)&gt;0,"YES","NO")</f>
        <v>NO</v>
      </c>
      <c r="AE768" s="30" t="str">
        <f>IF(SUM('Sales by Agent'!AC768:AE768)&gt;0,"YES","NO")</f>
        <v>YES</v>
      </c>
      <c r="AF768" s="30" t="str">
        <f>IF(SUM('Sales by Agent'!AD768:AF768)&gt;0,"YES","NO")</f>
        <v>YES</v>
      </c>
      <c r="AG768" s="30" t="str">
        <f>IF(SUM('Sales by Agent'!AE768:AG768)&gt;0,"YES","NO")</f>
        <v>YES</v>
      </c>
      <c r="AH768" s="30" t="str">
        <f>IF(SUM('Sales by Agent'!AF768:AH768)&gt;0,"YES","NO")</f>
        <v>NO</v>
      </c>
      <c r="AI768" s="30" t="str">
        <f>IF(SUM('Sales by Agent'!AG768:AI768)&gt;0,"YES","NO")</f>
        <v>NO</v>
      </c>
      <c r="AJ768" s="30" t="str">
        <f>IF(SUM('Sales by Agent'!AH768:AJ768)&gt;0,"YES","NO")</f>
        <v>NO</v>
      </c>
      <c r="AK768" s="30" t="str">
        <f>IF(SUM('Sales by Agent'!AI768:AK768)&gt;0,"YES","NO")</f>
        <v>NO</v>
      </c>
      <c r="AL768" s="30" t="str">
        <f>IF(SUM('Sales by Agent'!AJ768:AL768)&gt;0,"YES","NO")</f>
        <v>NO</v>
      </c>
      <c r="AM768" s="30" t="str">
        <f>IF(SUM('Sales by Agent'!AK768:AM768)&gt;0,"YES","NO")</f>
        <v>NO</v>
      </c>
      <c r="AN768" s="30" t="str">
        <f>IF(SUM('Sales by Agent'!AL768:AN768)&gt;0,"YES","NO")</f>
        <v>NO</v>
      </c>
      <c r="AO768" s="30" t="str">
        <f>IF(SUM('Sales by Agent'!AM768:AO768)&gt;0,"YES","NO")</f>
        <v>NO</v>
      </c>
      <c r="AP768" s="30" t="str">
        <f>IF(SUM('Sales by Agent'!AN768:AP768)&gt;0,"YES","NO")</f>
        <v>NO</v>
      </c>
      <c r="AQ768" s="30" t="str">
        <f>IF(SUM('Sales by Agent'!AO768:AQ768)&gt;0,"YES","NO")</f>
        <v>NO</v>
      </c>
      <c r="AR768" s="30" t="str">
        <f>IF(SUM('Sales by Agent'!AP768:AR768)&gt;0,"YES","NO")</f>
        <v>NO</v>
      </c>
      <c r="AS768" s="30" t="str">
        <f>IF(SUM('Sales by Agent'!AQ768:AS768)&gt;0,"YES","NO")</f>
        <v>NO</v>
      </c>
      <c r="AT768" s="30" t="str">
        <f>IF(SUM('Sales by Agent'!AR768:AT768)&gt;0,"YES","NO")</f>
        <v>NO</v>
      </c>
      <c r="AU768" s="30" t="str">
        <f>IF(SUM('Sales by Agent'!AS768:AU768)&gt;0,"YES","NO")</f>
        <v>NO</v>
      </c>
      <c r="AV768" s="30" t="str">
        <f>IF(SUM('Sales by Agent'!AT768:AV768)&gt;0,"YES","NO")</f>
        <v>NO</v>
      </c>
      <c r="AW768" s="87"/>
      <c r="AX768" t="str">
        <f t="shared" si="123"/>
        <v>NO</v>
      </c>
      <c r="AY768" t="str">
        <f t="shared" si="124"/>
        <v>NO</v>
      </c>
      <c r="AZ768" t="str">
        <f t="shared" si="125"/>
        <v>NO</v>
      </c>
      <c r="BA768" t="str">
        <f t="shared" si="126"/>
        <v>NEW INACTIVE</v>
      </c>
      <c r="BB768" t="str">
        <f t="shared" si="127"/>
        <v>NO</v>
      </c>
      <c r="BC768" t="str">
        <f t="shared" si="128"/>
        <v>NO</v>
      </c>
      <c r="BD768" t="str">
        <f t="shared" si="129"/>
        <v>NO</v>
      </c>
      <c r="BE768" t="str">
        <f t="shared" si="130"/>
        <v>NO</v>
      </c>
      <c r="BF768" t="str">
        <f t="shared" si="131"/>
        <v>NO</v>
      </c>
      <c r="BG768" t="str">
        <f t="shared" si="132"/>
        <v>NO</v>
      </c>
      <c r="BH768" t="str">
        <f t="shared" si="122"/>
        <v>NO</v>
      </c>
    </row>
    <row r="769" spans="1:60">
      <c r="A769" s="564" t="s">
        <v>1475</v>
      </c>
      <c r="B769" s="564" t="s">
        <v>3049</v>
      </c>
      <c r="C769" s="564" t="s">
        <v>383</v>
      </c>
      <c r="D769" s="564" t="s">
        <v>954</v>
      </c>
      <c r="E769" s="564" t="s">
        <v>1005</v>
      </c>
      <c r="F769" s="565">
        <v>1727850</v>
      </c>
      <c r="G769" s="31"/>
      <c r="H769" s="88"/>
      <c r="I769" s="30" t="str">
        <f>IF(SUM('Sales by Agent'!G769:I769)&gt;0,"YES","NO")</f>
        <v>NO</v>
      </c>
      <c r="J769" s="30" t="str">
        <f>IF(SUM('Sales by Agent'!H769:J769)&gt;0,"YES","NO")</f>
        <v>NO</v>
      </c>
      <c r="K769" s="30" t="str">
        <f>IF(SUM('Sales by Agent'!I769:K769)&gt;0,"YES","NO")</f>
        <v>NO</v>
      </c>
      <c r="L769" s="30" t="str">
        <f>IF(SUM('Sales by Agent'!J769:L769)&gt;0,"YES","NO")</f>
        <v>NO</v>
      </c>
      <c r="M769" s="30" t="str">
        <f>IF(SUM('Sales by Agent'!K769:M769)&gt;0,"YES","NO")</f>
        <v>NO</v>
      </c>
      <c r="N769" s="30" t="str">
        <f>IF(SUM('Sales by Agent'!L769:N769)&gt;0,"YES","NO")</f>
        <v>NO</v>
      </c>
      <c r="O769" s="30" t="str">
        <f>IF(SUM('Sales by Agent'!M769:O769)&gt;0,"YES","NO")</f>
        <v>NO</v>
      </c>
      <c r="P769" s="30" t="str">
        <f>IF(SUM('Sales by Agent'!N769:P769)&gt;0,"YES","NO")</f>
        <v>NO</v>
      </c>
      <c r="Q769" s="30" t="str">
        <f>IF(SUM('Sales by Agent'!O769:Q769)&gt;0,"YES","NO")</f>
        <v>NO</v>
      </c>
      <c r="R769" s="30" t="str">
        <f>IF(SUM('Sales by Agent'!P769:R769)&gt;0,"YES","NO")</f>
        <v>NO</v>
      </c>
      <c r="S769" s="30" t="str">
        <f>IF(SUM('Sales by Agent'!Q769:S769)&gt;0,"YES","NO")</f>
        <v>NO</v>
      </c>
      <c r="T769" s="30" t="str">
        <f>IF(SUM('Sales by Agent'!R769:T769)&gt;0,"YES","NO")</f>
        <v>NO</v>
      </c>
      <c r="U769" s="30" t="str">
        <f>IF(SUM('Sales by Agent'!S769:U769)&gt;0,"YES","NO")</f>
        <v>NO</v>
      </c>
      <c r="V769" s="30" t="str">
        <f>IF(SUM('Sales by Agent'!T769:V769)&gt;0,"YES","NO")</f>
        <v>NO</v>
      </c>
      <c r="W769" s="30" t="str">
        <f>IF(SUM('Sales by Agent'!U769:W769)&gt;0,"YES","NO")</f>
        <v>NO</v>
      </c>
      <c r="X769" s="30" t="str">
        <f>IF(SUM('Sales by Agent'!V769:X769)&gt;0,"YES","NO")</f>
        <v>NO</v>
      </c>
      <c r="Y769" s="30" t="str">
        <f>IF(SUM('Sales by Agent'!W769:Y769)&gt;0,"YES","NO")</f>
        <v>NO</v>
      </c>
      <c r="Z769" s="30" t="str">
        <f>IF(SUM('Sales by Agent'!X769:Z769)&gt;0,"YES","NO")</f>
        <v>NO</v>
      </c>
      <c r="AA769" s="30" t="str">
        <f>IF(SUM('Sales by Agent'!Y769:AA769)&gt;0,"YES","NO")</f>
        <v>NO</v>
      </c>
      <c r="AB769" s="30" t="str">
        <f>IF(SUM('Sales by Agent'!Z769:AB769)&gt;0,"YES","NO")</f>
        <v>NO</v>
      </c>
      <c r="AC769" s="30" t="str">
        <f>IF(SUM('Sales by Agent'!AA769:AC769)&gt;0,"YES","NO")</f>
        <v>YES</v>
      </c>
      <c r="AD769" s="30" t="str">
        <f>IF(SUM('Sales by Agent'!AB769:AD769)&gt;0,"YES","NO")</f>
        <v>YES</v>
      </c>
      <c r="AE769" s="30" t="str">
        <f>IF(SUM('Sales by Agent'!AC769:AE769)&gt;0,"YES","NO")</f>
        <v>YES</v>
      </c>
      <c r="AF769" s="30" t="str">
        <f>IF(SUM('Sales by Agent'!AD769:AF769)&gt;0,"YES","NO")</f>
        <v>YES</v>
      </c>
      <c r="AG769" s="30" t="str">
        <f>IF(SUM('Sales by Agent'!AE769:AG769)&gt;0,"YES","NO")</f>
        <v>YES</v>
      </c>
      <c r="AH769" s="30" t="str">
        <f>IF(SUM('Sales by Agent'!AF769:AH769)&gt;0,"YES","NO")</f>
        <v>YES</v>
      </c>
      <c r="AI769" s="30" t="str">
        <f>IF(SUM('Sales by Agent'!AG769:AI769)&gt;0,"YES","NO")</f>
        <v>YES</v>
      </c>
      <c r="AJ769" s="30" t="str">
        <f>IF(SUM('Sales by Agent'!AH769:AJ769)&gt;0,"YES","NO")</f>
        <v>YES</v>
      </c>
      <c r="AK769" s="30" t="str">
        <f>IF(SUM('Sales by Agent'!AI769:AK769)&gt;0,"YES","NO")</f>
        <v>YES</v>
      </c>
      <c r="AL769" s="30" t="str">
        <f>IF(SUM('Sales by Agent'!AJ769:AL769)&gt;0,"YES","NO")</f>
        <v>YES</v>
      </c>
      <c r="AM769" s="30" t="str">
        <f>IF(SUM('Sales by Agent'!AK769:AM769)&gt;0,"YES","NO")</f>
        <v>YES</v>
      </c>
      <c r="AN769" s="30" t="str">
        <f>IF(SUM('Sales by Agent'!AL769:AN769)&gt;0,"YES","NO")</f>
        <v>YES</v>
      </c>
      <c r="AO769" s="30" t="str">
        <f>IF(SUM('Sales by Agent'!AM769:AO769)&gt;0,"YES","NO")</f>
        <v>YES</v>
      </c>
      <c r="AP769" s="30" t="str">
        <f>IF(SUM('Sales by Agent'!AN769:AP769)&gt;0,"YES","NO")</f>
        <v>YES</v>
      </c>
      <c r="AQ769" s="30" t="str">
        <f>IF(SUM('Sales by Agent'!AO769:AQ769)&gt;0,"YES","NO")</f>
        <v>YES</v>
      </c>
      <c r="AR769" s="30" t="str">
        <f>IF(SUM('Sales by Agent'!AP769:AR769)&gt;0,"YES","NO")</f>
        <v>YES</v>
      </c>
      <c r="AS769" s="30" t="str">
        <f>IF(SUM('Sales by Agent'!AQ769:AS769)&gt;0,"YES","NO")</f>
        <v>YES</v>
      </c>
      <c r="AT769" s="30" t="str">
        <f>IF(SUM('Sales by Agent'!AR769:AT769)&gt;0,"YES","NO")</f>
        <v>YES</v>
      </c>
      <c r="AU769" s="30" t="str">
        <f>IF(SUM('Sales by Agent'!AS769:AU769)&gt;0,"YES","NO")</f>
        <v>YES</v>
      </c>
      <c r="AV769" s="30" t="str">
        <f>IF(SUM('Sales by Agent'!AT769:AV769)&gt;0,"YES","NO")</f>
        <v>YES</v>
      </c>
      <c r="AW769" s="87"/>
      <c r="AX769" t="str">
        <f t="shared" si="123"/>
        <v>NO</v>
      </c>
      <c r="AY769" t="str">
        <f t="shared" si="124"/>
        <v>NO</v>
      </c>
      <c r="AZ769" t="str">
        <f t="shared" si="125"/>
        <v>NO</v>
      </c>
      <c r="BA769" t="str">
        <f t="shared" si="126"/>
        <v>NO</v>
      </c>
      <c r="BB769" t="str">
        <f t="shared" si="127"/>
        <v>NO</v>
      </c>
      <c r="BC769" t="str">
        <f t="shared" si="128"/>
        <v>NO</v>
      </c>
      <c r="BD769" t="str">
        <f t="shared" si="129"/>
        <v>NO</v>
      </c>
      <c r="BE769" t="str">
        <f t="shared" si="130"/>
        <v>NO</v>
      </c>
      <c r="BF769" t="str">
        <f t="shared" si="131"/>
        <v>NO</v>
      </c>
      <c r="BG769" t="str">
        <f t="shared" si="132"/>
        <v>NO</v>
      </c>
      <c r="BH769" t="str">
        <f t="shared" si="122"/>
        <v>NO</v>
      </c>
    </row>
    <row r="770" spans="1:60">
      <c r="A770" s="564" t="s">
        <v>243</v>
      </c>
      <c r="B770" s="564" t="s">
        <v>3049</v>
      </c>
      <c r="C770" s="564" t="s">
        <v>383</v>
      </c>
      <c r="D770" s="564" t="s">
        <v>954</v>
      </c>
      <c r="E770" s="564" t="s">
        <v>1005</v>
      </c>
      <c r="F770" s="565">
        <v>1150350</v>
      </c>
      <c r="G770" s="31"/>
      <c r="H770" s="31"/>
      <c r="I770" s="30" t="str">
        <f>IF(SUM('Sales by Agent'!G770:I770)&gt;0,"YES","NO")</f>
        <v>NO</v>
      </c>
      <c r="J770" s="30" t="str">
        <f>IF(SUM('Sales by Agent'!H770:J770)&gt;0,"YES","NO")</f>
        <v>NO</v>
      </c>
      <c r="K770" s="30" t="str">
        <f>IF(SUM('Sales by Agent'!I770:K770)&gt;0,"YES","NO")</f>
        <v>NO</v>
      </c>
      <c r="L770" s="30" t="str">
        <f>IF(SUM('Sales by Agent'!J770:L770)&gt;0,"YES","NO")</f>
        <v>NO</v>
      </c>
      <c r="M770" s="30" t="str">
        <f>IF(SUM('Sales by Agent'!K770:M770)&gt;0,"YES","NO")</f>
        <v>NO</v>
      </c>
      <c r="N770" s="30" t="str">
        <f>IF(SUM('Sales by Agent'!L770:N770)&gt;0,"YES","NO")</f>
        <v>NO</v>
      </c>
      <c r="O770" s="30" t="str">
        <f>IF(SUM('Sales by Agent'!M770:O770)&gt;0,"YES","NO")</f>
        <v>NO</v>
      </c>
      <c r="P770" s="30" t="str">
        <f>IF(SUM('Sales by Agent'!N770:P770)&gt;0,"YES","NO")</f>
        <v>NO</v>
      </c>
      <c r="Q770" s="30" t="str">
        <f>IF(SUM('Sales by Agent'!O770:Q770)&gt;0,"YES","NO")</f>
        <v>NO</v>
      </c>
      <c r="R770" s="30" t="str">
        <f>IF(SUM('Sales by Agent'!P770:R770)&gt;0,"YES","NO")</f>
        <v>NO</v>
      </c>
      <c r="S770" s="30" t="str">
        <f>IF(SUM('Sales by Agent'!Q770:S770)&gt;0,"YES","NO")</f>
        <v>NO</v>
      </c>
      <c r="T770" s="30" t="str">
        <f>IF(SUM('Sales by Agent'!R770:T770)&gt;0,"YES","NO")</f>
        <v>NO</v>
      </c>
      <c r="U770" s="30" t="str">
        <f>IF(SUM('Sales by Agent'!S770:U770)&gt;0,"YES","NO")</f>
        <v>NO</v>
      </c>
      <c r="V770" s="30" t="str">
        <f>IF(SUM('Sales by Agent'!T770:V770)&gt;0,"YES","NO")</f>
        <v>YES</v>
      </c>
      <c r="W770" s="30" t="str">
        <f>IF(SUM('Sales by Agent'!U770:W770)&gt;0,"YES","NO")</f>
        <v>YES</v>
      </c>
      <c r="X770" s="30" t="str">
        <f>IF(SUM('Sales by Agent'!V770:X770)&gt;0,"YES","NO")</f>
        <v>YES</v>
      </c>
      <c r="Y770" s="30" t="str">
        <f>IF(SUM('Sales by Agent'!W770:Y770)&gt;0,"YES","NO")</f>
        <v>YES</v>
      </c>
      <c r="Z770" s="30" t="str">
        <f>IF(SUM('Sales by Agent'!X770:Z770)&gt;0,"YES","NO")</f>
        <v>YES</v>
      </c>
      <c r="AA770" s="30" t="str">
        <f>IF(SUM('Sales by Agent'!Y770:AA770)&gt;0,"YES","NO")</f>
        <v>YES</v>
      </c>
      <c r="AB770" s="30" t="str">
        <f>IF(SUM('Sales by Agent'!Z770:AB770)&gt;0,"YES","NO")</f>
        <v>YES</v>
      </c>
      <c r="AC770" s="30" t="str">
        <f>IF(SUM('Sales by Agent'!AA770:AC770)&gt;0,"YES","NO")</f>
        <v>YES</v>
      </c>
      <c r="AD770" s="30" t="str">
        <f>IF(SUM('Sales by Agent'!AB770:AD770)&gt;0,"YES","NO")</f>
        <v>YES</v>
      </c>
      <c r="AE770" s="30" t="str">
        <f>IF(SUM('Sales by Agent'!AC770:AE770)&gt;0,"YES","NO")</f>
        <v>NO</v>
      </c>
      <c r="AF770" s="30" t="str">
        <f>IF(SUM('Sales by Agent'!AD770:AF770)&gt;0,"YES","NO")</f>
        <v>NO</v>
      </c>
      <c r="AG770" s="30" t="str">
        <f>IF(SUM('Sales by Agent'!AE770:AG770)&gt;0,"YES","NO")</f>
        <v>NO</v>
      </c>
      <c r="AH770" s="30" t="str">
        <f>IF(SUM('Sales by Agent'!AF770:AH770)&gt;0,"YES","NO")</f>
        <v>NO</v>
      </c>
      <c r="AI770" s="30" t="str">
        <f>IF(SUM('Sales by Agent'!AG770:AI770)&gt;0,"YES","NO")</f>
        <v>NO</v>
      </c>
      <c r="AJ770" s="30" t="str">
        <f>IF(SUM('Sales by Agent'!AH770:AJ770)&gt;0,"YES","NO")</f>
        <v>NO</v>
      </c>
      <c r="AK770" s="30" t="str">
        <f>IF(SUM('Sales by Agent'!AI770:AK770)&gt;0,"YES","NO")</f>
        <v>NO</v>
      </c>
      <c r="AL770" s="30" t="str">
        <f>IF(SUM('Sales by Agent'!AJ770:AL770)&gt;0,"YES","NO")</f>
        <v>NO</v>
      </c>
      <c r="AM770" s="30" t="str">
        <f>IF(SUM('Sales by Agent'!AK770:AM770)&gt;0,"YES","NO")</f>
        <v>NO</v>
      </c>
      <c r="AN770" s="30" t="str">
        <f>IF(SUM('Sales by Agent'!AL770:AN770)&gt;0,"YES","NO")</f>
        <v>NO</v>
      </c>
      <c r="AO770" s="30" t="str">
        <f>IF(SUM('Sales by Agent'!AM770:AO770)&gt;0,"YES","NO")</f>
        <v>NO</v>
      </c>
      <c r="AP770" s="30" t="str">
        <f>IF(SUM('Sales by Agent'!AN770:AP770)&gt;0,"YES","NO")</f>
        <v>NO</v>
      </c>
      <c r="AQ770" s="30" t="str">
        <f>IF(SUM('Sales by Agent'!AO770:AQ770)&gt;0,"YES","NO")</f>
        <v>NO</v>
      </c>
      <c r="AR770" s="30" t="str">
        <f>IF(SUM('Sales by Agent'!AP770:AR770)&gt;0,"YES","NO")</f>
        <v>NO</v>
      </c>
      <c r="AS770" s="30" t="str">
        <f>IF(SUM('Sales by Agent'!AQ770:AS770)&gt;0,"YES","NO")</f>
        <v>NO</v>
      </c>
      <c r="AT770" s="30" t="str">
        <f>IF(SUM('Sales by Agent'!AR770:AT770)&gt;0,"YES","NO")</f>
        <v>NO</v>
      </c>
      <c r="AU770" s="30" t="str">
        <f>IF(SUM('Sales by Agent'!AS770:AU770)&gt;0,"YES","NO")</f>
        <v>NO</v>
      </c>
      <c r="AV770" s="30" t="str">
        <f>IF(SUM('Sales by Agent'!AT770:AV770)&gt;0,"YES","NO")</f>
        <v>NO</v>
      </c>
      <c r="AW770" s="87"/>
      <c r="AX770" t="str">
        <f t="shared" si="123"/>
        <v>NEW INACTIVE</v>
      </c>
      <c r="AY770" t="str">
        <f t="shared" si="124"/>
        <v>NO</v>
      </c>
      <c r="AZ770" t="str">
        <f t="shared" si="125"/>
        <v>NO</v>
      </c>
      <c r="BA770" t="str">
        <f t="shared" si="126"/>
        <v>NO</v>
      </c>
      <c r="BB770" t="str">
        <f t="shared" si="127"/>
        <v>NO</v>
      </c>
      <c r="BC770" t="str">
        <f t="shared" si="128"/>
        <v>NO</v>
      </c>
      <c r="BD770" t="str">
        <f t="shared" si="129"/>
        <v>NO</v>
      </c>
      <c r="BE770" t="str">
        <f t="shared" si="130"/>
        <v>NO</v>
      </c>
      <c r="BF770" t="str">
        <f t="shared" si="131"/>
        <v>NO</v>
      </c>
      <c r="BG770" t="str">
        <f t="shared" si="132"/>
        <v>NO</v>
      </c>
      <c r="BH770" t="str">
        <f t="shared" ref="BH770:BH833" si="133">IF(AND(AN770="YES",AO770="NO"),"NEW INACTIVE","NO")</f>
        <v>NO</v>
      </c>
    </row>
    <row r="771" spans="1:60">
      <c r="A771" s="564" t="s">
        <v>245</v>
      </c>
      <c r="B771" s="564" t="s">
        <v>3050</v>
      </c>
      <c r="C771" s="564" t="s">
        <v>383</v>
      </c>
      <c r="D771" s="564" t="s">
        <v>954</v>
      </c>
      <c r="E771" s="564" t="s">
        <v>1005</v>
      </c>
      <c r="F771" s="565">
        <v>1986250</v>
      </c>
      <c r="G771" s="86"/>
      <c r="H771" s="88"/>
      <c r="I771" s="30" t="str">
        <f>IF(SUM('Sales by Agent'!G771:I771)&gt;0,"YES","NO")</f>
        <v>NO</v>
      </c>
      <c r="J771" s="30" t="str">
        <f>IF(SUM('Sales by Agent'!H771:J771)&gt;0,"YES","NO")</f>
        <v>NO</v>
      </c>
      <c r="K771" s="30" t="str">
        <f>IF(SUM('Sales by Agent'!I771:K771)&gt;0,"YES","NO")</f>
        <v>NO</v>
      </c>
      <c r="L771" s="30" t="str">
        <f>IF(SUM('Sales by Agent'!J771:L771)&gt;0,"YES","NO")</f>
        <v>NO</v>
      </c>
      <c r="M771" s="30" t="str">
        <f>IF(SUM('Sales by Agent'!K771:M771)&gt;0,"YES","NO")</f>
        <v>NO</v>
      </c>
      <c r="N771" s="30" t="str">
        <f>IF(SUM('Sales by Agent'!L771:N771)&gt;0,"YES","NO")</f>
        <v>NO</v>
      </c>
      <c r="O771" s="30" t="str">
        <f>IF(SUM('Sales by Agent'!M771:O771)&gt;0,"YES","NO")</f>
        <v>NO</v>
      </c>
      <c r="P771" s="30" t="str">
        <f>IF(SUM('Sales by Agent'!N771:P771)&gt;0,"YES","NO")</f>
        <v>NO</v>
      </c>
      <c r="Q771" s="30" t="str">
        <f>IF(SUM('Sales by Agent'!O771:Q771)&gt;0,"YES","NO")</f>
        <v>NO</v>
      </c>
      <c r="R771" s="30" t="str">
        <f>IF(SUM('Sales by Agent'!P771:R771)&gt;0,"YES","NO")</f>
        <v>NO</v>
      </c>
      <c r="S771" s="30" t="str">
        <f>IF(SUM('Sales by Agent'!Q771:S771)&gt;0,"YES","NO")</f>
        <v>NO</v>
      </c>
      <c r="T771" s="30" t="str">
        <f>IF(SUM('Sales by Agent'!R771:T771)&gt;0,"YES","NO")</f>
        <v>NO</v>
      </c>
      <c r="U771" s="30" t="str">
        <f>IF(SUM('Sales by Agent'!S771:U771)&gt;0,"YES","NO")</f>
        <v>NO</v>
      </c>
      <c r="V771" s="30" t="str">
        <f>IF(SUM('Sales by Agent'!T771:V771)&gt;0,"YES","NO")</f>
        <v>YES</v>
      </c>
      <c r="W771" s="30" t="str">
        <f>IF(SUM('Sales by Agent'!U771:W771)&gt;0,"YES","NO")</f>
        <v>YES</v>
      </c>
      <c r="X771" s="30" t="str">
        <f>IF(SUM('Sales by Agent'!V771:X771)&gt;0,"YES","NO")</f>
        <v>YES</v>
      </c>
      <c r="Y771" s="30" t="str">
        <f>IF(SUM('Sales by Agent'!W771:Y771)&gt;0,"YES","NO")</f>
        <v>YES</v>
      </c>
      <c r="Z771" s="30" t="str">
        <f>IF(SUM('Sales by Agent'!X771:Z771)&gt;0,"YES","NO")</f>
        <v>YES</v>
      </c>
      <c r="AA771" s="30" t="str">
        <f>IF(SUM('Sales by Agent'!Y771:AA771)&gt;0,"YES","NO")</f>
        <v>YES</v>
      </c>
      <c r="AB771" s="30" t="str">
        <f>IF(SUM('Sales by Agent'!Z771:AB771)&gt;0,"YES","NO")</f>
        <v>YES</v>
      </c>
      <c r="AC771" s="30" t="str">
        <f>IF(SUM('Sales by Agent'!AA771:AC771)&gt;0,"YES","NO")</f>
        <v>YES</v>
      </c>
      <c r="AD771" s="30" t="str">
        <f>IF(SUM('Sales by Agent'!AB771:AD771)&gt;0,"YES","NO")</f>
        <v>YES</v>
      </c>
      <c r="AE771" s="30" t="str">
        <f>IF(SUM('Sales by Agent'!AC771:AE771)&gt;0,"YES","NO")</f>
        <v>NO</v>
      </c>
      <c r="AF771" s="30" t="str">
        <f>IF(SUM('Sales by Agent'!AD771:AF771)&gt;0,"YES","NO")</f>
        <v>NO</v>
      </c>
      <c r="AG771" s="30" t="str">
        <f>IF(SUM('Sales by Agent'!AE771:AG771)&gt;0,"YES","NO")</f>
        <v>NO</v>
      </c>
      <c r="AH771" s="30" t="str">
        <f>IF(SUM('Sales by Agent'!AF771:AH771)&gt;0,"YES","NO")</f>
        <v>NO</v>
      </c>
      <c r="AI771" s="30" t="str">
        <f>IF(SUM('Sales by Agent'!AG771:AI771)&gt;0,"YES","NO")</f>
        <v>NO</v>
      </c>
      <c r="AJ771" s="30" t="str">
        <f>IF(SUM('Sales by Agent'!AH771:AJ771)&gt;0,"YES","NO")</f>
        <v>NO</v>
      </c>
      <c r="AK771" s="30" t="str">
        <f>IF(SUM('Sales by Agent'!AI771:AK771)&gt;0,"YES","NO")</f>
        <v>NO</v>
      </c>
      <c r="AL771" s="30" t="str">
        <f>IF(SUM('Sales by Agent'!AJ771:AL771)&gt;0,"YES","NO")</f>
        <v>NO</v>
      </c>
      <c r="AM771" s="30" t="str">
        <f>IF(SUM('Sales by Agent'!AK771:AM771)&gt;0,"YES","NO")</f>
        <v>NO</v>
      </c>
      <c r="AN771" s="30" t="str">
        <f>IF(SUM('Sales by Agent'!AL771:AN771)&gt;0,"YES","NO")</f>
        <v>NO</v>
      </c>
      <c r="AO771" s="30" t="str">
        <f>IF(SUM('Sales by Agent'!AM771:AO771)&gt;0,"YES","NO")</f>
        <v>NO</v>
      </c>
      <c r="AP771" s="30" t="str">
        <f>IF(SUM('Sales by Agent'!AN771:AP771)&gt;0,"YES","NO")</f>
        <v>NO</v>
      </c>
      <c r="AQ771" s="30" t="str">
        <f>IF(SUM('Sales by Agent'!AO771:AQ771)&gt;0,"YES","NO")</f>
        <v>NO</v>
      </c>
      <c r="AR771" s="30" t="str">
        <f>IF(SUM('Sales by Agent'!AP771:AR771)&gt;0,"YES","NO")</f>
        <v>NO</v>
      </c>
      <c r="AS771" s="30" t="str">
        <f>IF(SUM('Sales by Agent'!AQ771:AS771)&gt;0,"YES","NO")</f>
        <v>NO</v>
      </c>
      <c r="AT771" s="30" t="str">
        <f>IF(SUM('Sales by Agent'!AR771:AT771)&gt;0,"YES","NO")</f>
        <v>NO</v>
      </c>
      <c r="AU771" s="30" t="str">
        <f>IF(SUM('Sales by Agent'!AS771:AU771)&gt;0,"YES","NO")</f>
        <v>NO</v>
      </c>
      <c r="AV771" s="30" t="str">
        <f>IF(SUM('Sales by Agent'!AT771:AV771)&gt;0,"YES","NO")</f>
        <v>NO</v>
      </c>
      <c r="AW771" s="87"/>
      <c r="AX771" t="str">
        <f t="shared" ref="AX771:AX834" si="134">IF(AND(AD771="YES",AE771="NO"),"NEW INACTIVE","NO")</f>
        <v>NEW INACTIVE</v>
      </c>
      <c r="AY771" t="str">
        <f t="shared" ref="AY771:AY834" si="135">IF(AND(AE771="YES",AF771="NO"),"NEW INACTIVE","NO")</f>
        <v>NO</v>
      </c>
      <c r="AZ771" t="str">
        <f t="shared" ref="AZ771:AZ834" si="136">IF(AND(AF771="YES",AG771="NO"),"NEW INACTIVE","NO")</f>
        <v>NO</v>
      </c>
      <c r="BA771" t="str">
        <f t="shared" ref="BA771:BA834" si="137">IF(AND(AG771="YES",AH771="NO"),"NEW INACTIVE","NO")</f>
        <v>NO</v>
      </c>
      <c r="BB771" t="str">
        <f t="shared" ref="BB771:BB834" si="138">IF(AND(AH771="YES",AI771="NO"),"NEW INACTIVE","NO")</f>
        <v>NO</v>
      </c>
      <c r="BC771" t="str">
        <f t="shared" ref="BC771:BC834" si="139">IF(AND(AI771="YES",AJ771="NO"),"NEW INACTIVE","NO")</f>
        <v>NO</v>
      </c>
      <c r="BD771" t="str">
        <f t="shared" ref="BD771:BD834" si="140">IF(AND(AJ771="YES",AK771="NO"),"NEW INACTIVE","NO")</f>
        <v>NO</v>
      </c>
      <c r="BE771" t="str">
        <f t="shared" ref="BE771:BE834" si="141">IF(AND(AK771="YES",AL771="NO"),"NEW INACTIVE","NO")</f>
        <v>NO</v>
      </c>
      <c r="BF771" t="str">
        <f t="shared" ref="BF771:BF834" si="142">IF(AND(AL771="YES",AM771="NO"),"NEW INACTIVE","NO")</f>
        <v>NO</v>
      </c>
      <c r="BG771" t="str">
        <f t="shared" ref="BG771:BG834" si="143">IF(AND(AM771="YES",AN771="NO"),"NEW INACTIVE","NO")</f>
        <v>NO</v>
      </c>
      <c r="BH771" t="str">
        <f t="shared" si="133"/>
        <v>NO</v>
      </c>
    </row>
    <row r="772" spans="1:60">
      <c r="A772" s="564" t="s">
        <v>316</v>
      </c>
      <c r="B772" s="564" t="s">
        <v>3051</v>
      </c>
      <c r="C772" s="564" t="s">
        <v>383</v>
      </c>
      <c r="D772" s="564" t="s">
        <v>954</v>
      </c>
      <c r="E772" s="564" t="s">
        <v>1005</v>
      </c>
      <c r="F772" s="565">
        <v>447860</v>
      </c>
      <c r="G772" s="88"/>
      <c r="H772" s="88"/>
      <c r="I772" s="30" t="str">
        <f>IF(SUM('Sales by Agent'!G772:I772)&gt;0,"YES","NO")</f>
        <v>NO</v>
      </c>
      <c r="J772" s="30" t="str">
        <f>IF(SUM('Sales by Agent'!H772:J772)&gt;0,"YES","NO")</f>
        <v>NO</v>
      </c>
      <c r="K772" s="30" t="str">
        <f>IF(SUM('Sales by Agent'!I772:K772)&gt;0,"YES","NO")</f>
        <v>NO</v>
      </c>
      <c r="L772" s="30" t="str">
        <f>IF(SUM('Sales by Agent'!J772:L772)&gt;0,"YES","NO")</f>
        <v>NO</v>
      </c>
      <c r="M772" s="30" t="str">
        <f>IF(SUM('Sales by Agent'!K772:M772)&gt;0,"YES","NO")</f>
        <v>NO</v>
      </c>
      <c r="N772" s="30" t="str">
        <f>IF(SUM('Sales by Agent'!L772:N772)&gt;0,"YES","NO")</f>
        <v>NO</v>
      </c>
      <c r="O772" s="30" t="str">
        <f>IF(SUM('Sales by Agent'!M772:O772)&gt;0,"YES","NO")</f>
        <v>NO</v>
      </c>
      <c r="P772" s="30" t="str">
        <f>IF(SUM('Sales by Agent'!N772:P772)&gt;0,"YES","NO")</f>
        <v>NO</v>
      </c>
      <c r="Q772" s="30" t="str">
        <f>IF(SUM('Sales by Agent'!O772:Q772)&gt;0,"YES","NO")</f>
        <v>NO</v>
      </c>
      <c r="R772" s="30" t="str">
        <f>IF(SUM('Sales by Agent'!P772:R772)&gt;0,"YES","NO")</f>
        <v>NO</v>
      </c>
      <c r="S772" s="30" t="str">
        <f>IF(SUM('Sales by Agent'!Q772:S772)&gt;0,"YES","NO")</f>
        <v>NO</v>
      </c>
      <c r="T772" s="30" t="str">
        <f>IF(SUM('Sales by Agent'!R772:T772)&gt;0,"YES","NO")</f>
        <v>NO</v>
      </c>
      <c r="U772" s="30" t="str">
        <f>IF(SUM('Sales by Agent'!S772:U772)&gt;0,"YES","NO")</f>
        <v>NO</v>
      </c>
      <c r="V772" s="30" t="str">
        <f>IF(SUM('Sales by Agent'!T772:V772)&gt;0,"YES","NO")</f>
        <v>NO</v>
      </c>
      <c r="W772" s="30" t="str">
        <f>IF(SUM('Sales by Agent'!U772:W772)&gt;0,"YES","NO")</f>
        <v>NO</v>
      </c>
      <c r="X772" s="30" t="str">
        <f>IF(SUM('Sales by Agent'!V772:X772)&gt;0,"YES","NO")</f>
        <v>NO</v>
      </c>
      <c r="Y772" s="30" t="str">
        <f>IF(SUM('Sales by Agent'!W772:Y772)&gt;0,"YES","NO")</f>
        <v>NO</v>
      </c>
      <c r="Z772" s="30" t="str">
        <f>IF(SUM('Sales by Agent'!X772:Z772)&gt;0,"YES","NO")</f>
        <v>NO</v>
      </c>
      <c r="AA772" s="30" t="str">
        <f>IF(SUM('Sales by Agent'!Y772:AA772)&gt;0,"YES","NO")</f>
        <v>NO</v>
      </c>
      <c r="AB772" s="30" t="str">
        <f>IF(SUM('Sales by Agent'!Z772:AB772)&gt;0,"YES","NO")</f>
        <v>NO</v>
      </c>
      <c r="AC772" s="30" t="str">
        <f>IF(SUM('Sales by Agent'!AA772:AC772)&gt;0,"YES","NO")</f>
        <v>NO</v>
      </c>
      <c r="AD772" s="30" t="str">
        <f>IF(SUM('Sales by Agent'!AB772:AD772)&gt;0,"YES","NO")</f>
        <v>NO</v>
      </c>
      <c r="AE772" s="30" t="str">
        <f>IF(SUM('Sales by Agent'!AC772:AE772)&gt;0,"YES","NO")</f>
        <v>YES</v>
      </c>
      <c r="AF772" s="30" t="str">
        <f>IF(SUM('Sales by Agent'!AD772:AF772)&gt;0,"YES","NO")</f>
        <v>YES</v>
      </c>
      <c r="AG772" s="30" t="str">
        <f>IF(SUM('Sales by Agent'!AE772:AG772)&gt;0,"YES","NO")</f>
        <v>YES</v>
      </c>
      <c r="AH772" s="30" t="str">
        <f>IF(SUM('Sales by Agent'!AF772:AH772)&gt;0,"YES","NO")</f>
        <v>YES</v>
      </c>
      <c r="AI772" s="30" t="str">
        <f>IF(SUM('Sales by Agent'!AG772:AI772)&gt;0,"YES","NO")</f>
        <v>YES</v>
      </c>
      <c r="AJ772" s="30" t="str">
        <f>IF(SUM('Sales by Agent'!AH772:AJ772)&gt;0,"YES","NO")</f>
        <v>YES</v>
      </c>
      <c r="AK772" s="30" t="str">
        <f>IF(SUM('Sales by Agent'!AI772:AK772)&gt;0,"YES","NO")</f>
        <v>YES</v>
      </c>
      <c r="AL772" s="30" t="str">
        <f>IF(SUM('Sales by Agent'!AJ772:AL772)&gt;0,"YES","NO")</f>
        <v>YES</v>
      </c>
      <c r="AM772" s="30" t="str">
        <f>IF(SUM('Sales by Agent'!AK772:AM772)&gt;0,"YES","NO")</f>
        <v>YES</v>
      </c>
      <c r="AN772" s="30" t="str">
        <f>IF(SUM('Sales by Agent'!AL772:AN772)&gt;0,"YES","NO")</f>
        <v>YES</v>
      </c>
      <c r="AO772" s="30" t="str">
        <f>IF(SUM('Sales by Agent'!AM772:AO772)&gt;0,"YES","NO")</f>
        <v>YES</v>
      </c>
      <c r="AP772" s="30" t="str">
        <f>IF(SUM('Sales by Agent'!AN772:AP772)&gt;0,"YES","NO")</f>
        <v>YES</v>
      </c>
      <c r="AQ772" s="30" t="str">
        <f>IF(SUM('Sales by Agent'!AO772:AQ772)&gt;0,"YES","NO")</f>
        <v>YES</v>
      </c>
      <c r="AR772" s="30" t="str">
        <f>IF(SUM('Sales by Agent'!AP772:AR772)&gt;0,"YES","NO")</f>
        <v>YES</v>
      </c>
      <c r="AS772" s="30" t="str">
        <f>IF(SUM('Sales by Agent'!AQ772:AS772)&gt;0,"YES","NO")</f>
        <v>NO</v>
      </c>
      <c r="AT772" s="30" t="str">
        <f>IF(SUM('Sales by Agent'!AR772:AT772)&gt;0,"YES","NO")</f>
        <v>YES</v>
      </c>
      <c r="AU772" s="30" t="str">
        <f>IF(SUM('Sales by Agent'!AS772:AU772)&gt;0,"YES","NO")</f>
        <v>YES</v>
      </c>
      <c r="AV772" s="30" t="str">
        <f>IF(SUM('Sales by Agent'!AT772:AV772)&gt;0,"YES","NO")</f>
        <v>YES</v>
      </c>
      <c r="AW772" s="87"/>
      <c r="AX772" t="str">
        <f t="shared" si="134"/>
        <v>NO</v>
      </c>
      <c r="AY772" t="str">
        <f t="shared" si="135"/>
        <v>NO</v>
      </c>
      <c r="AZ772" t="str">
        <f t="shared" si="136"/>
        <v>NO</v>
      </c>
      <c r="BA772" t="str">
        <f t="shared" si="137"/>
        <v>NO</v>
      </c>
      <c r="BB772" t="str">
        <f t="shared" si="138"/>
        <v>NO</v>
      </c>
      <c r="BC772" t="str">
        <f t="shared" si="139"/>
        <v>NO</v>
      </c>
      <c r="BD772" t="str">
        <f t="shared" si="140"/>
        <v>NO</v>
      </c>
      <c r="BE772" t="str">
        <f t="shared" si="141"/>
        <v>NO</v>
      </c>
      <c r="BF772" t="str">
        <f t="shared" si="142"/>
        <v>NO</v>
      </c>
      <c r="BG772" t="str">
        <f t="shared" si="143"/>
        <v>NO</v>
      </c>
      <c r="BH772" t="str">
        <f t="shared" si="133"/>
        <v>NO</v>
      </c>
    </row>
    <row r="773" spans="1:60">
      <c r="A773" s="564" t="s">
        <v>248</v>
      </c>
      <c r="B773" s="564" t="s">
        <v>3052</v>
      </c>
      <c r="C773" s="564" t="s">
        <v>383</v>
      </c>
      <c r="D773" s="564" t="s">
        <v>954</v>
      </c>
      <c r="E773" s="564" t="s">
        <v>1005</v>
      </c>
      <c r="F773" s="565">
        <v>649850</v>
      </c>
      <c r="G773" s="31"/>
      <c r="H773" s="88"/>
      <c r="I773" s="30" t="str">
        <f>IF(SUM('Sales by Agent'!G773:I773)&gt;0,"YES","NO")</f>
        <v>NO</v>
      </c>
      <c r="J773" s="30" t="str">
        <f>IF(SUM('Sales by Agent'!H773:J773)&gt;0,"YES","NO")</f>
        <v>NO</v>
      </c>
      <c r="K773" s="30" t="str">
        <f>IF(SUM('Sales by Agent'!I773:K773)&gt;0,"YES","NO")</f>
        <v>NO</v>
      </c>
      <c r="L773" s="30" t="str">
        <f>IF(SUM('Sales by Agent'!J773:L773)&gt;0,"YES","NO")</f>
        <v>NO</v>
      </c>
      <c r="M773" s="30" t="str">
        <f>IF(SUM('Sales by Agent'!K773:M773)&gt;0,"YES","NO")</f>
        <v>NO</v>
      </c>
      <c r="N773" s="30" t="str">
        <f>IF(SUM('Sales by Agent'!L773:N773)&gt;0,"YES","NO")</f>
        <v>NO</v>
      </c>
      <c r="O773" s="30" t="str">
        <f>IF(SUM('Sales by Agent'!M773:O773)&gt;0,"YES","NO")</f>
        <v>NO</v>
      </c>
      <c r="P773" s="30" t="str">
        <f>IF(SUM('Sales by Agent'!N773:P773)&gt;0,"YES","NO")</f>
        <v>NO</v>
      </c>
      <c r="Q773" s="30" t="str">
        <f>IF(SUM('Sales by Agent'!O773:Q773)&gt;0,"YES","NO")</f>
        <v>NO</v>
      </c>
      <c r="R773" s="30" t="str">
        <f>IF(SUM('Sales by Agent'!P773:R773)&gt;0,"YES","NO")</f>
        <v>NO</v>
      </c>
      <c r="S773" s="30" t="str">
        <f>IF(SUM('Sales by Agent'!Q773:S773)&gt;0,"YES","NO")</f>
        <v>NO</v>
      </c>
      <c r="T773" s="30" t="str">
        <f>IF(SUM('Sales by Agent'!R773:T773)&gt;0,"YES","NO")</f>
        <v>NO</v>
      </c>
      <c r="U773" s="30" t="str">
        <f>IF(SUM('Sales by Agent'!S773:U773)&gt;0,"YES","NO")</f>
        <v>NO</v>
      </c>
      <c r="V773" s="30" t="str">
        <f>IF(SUM('Sales by Agent'!T773:V773)&gt;0,"YES","NO")</f>
        <v>YES</v>
      </c>
      <c r="W773" s="30" t="str">
        <f>IF(SUM('Sales by Agent'!U773:W773)&gt;0,"YES","NO")</f>
        <v>YES</v>
      </c>
      <c r="X773" s="30" t="str">
        <f>IF(SUM('Sales by Agent'!V773:X773)&gt;0,"YES","NO")</f>
        <v>YES</v>
      </c>
      <c r="Y773" s="30" t="str">
        <f>IF(SUM('Sales by Agent'!W773:Y773)&gt;0,"YES","NO")</f>
        <v>YES</v>
      </c>
      <c r="Z773" s="30" t="str">
        <f>IF(SUM('Sales by Agent'!X773:Z773)&gt;0,"YES","NO")</f>
        <v>YES</v>
      </c>
      <c r="AA773" s="30" t="str">
        <f>IF(SUM('Sales by Agent'!Y773:AA773)&gt;0,"YES","NO")</f>
        <v>YES</v>
      </c>
      <c r="AB773" s="30" t="str">
        <f>IF(SUM('Sales by Agent'!Z773:AB773)&gt;0,"YES","NO")</f>
        <v>YES</v>
      </c>
      <c r="AC773" s="30" t="str">
        <f>IF(SUM('Sales by Agent'!AA773:AC773)&gt;0,"YES","NO")</f>
        <v>YES</v>
      </c>
      <c r="AD773" s="30" t="str">
        <f>IF(SUM('Sales by Agent'!AB773:AD773)&gt;0,"YES","NO")</f>
        <v>YES</v>
      </c>
      <c r="AE773" s="30" t="str">
        <f>IF(SUM('Sales by Agent'!AC773:AE773)&gt;0,"YES","NO")</f>
        <v>NO</v>
      </c>
      <c r="AF773" s="30" t="str">
        <f>IF(SUM('Sales by Agent'!AD773:AF773)&gt;0,"YES","NO")</f>
        <v>NO</v>
      </c>
      <c r="AG773" s="30" t="str">
        <f>IF(SUM('Sales by Agent'!AE773:AG773)&gt;0,"YES","NO")</f>
        <v>NO</v>
      </c>
      <c r="AH773" s="30" t="str">
        <f>IF(SUM('Sales by Agent'!AF773:AH773)&gt;0,"YES","NO")</f>
        <v>NO</v>
      </c>
      <c r="AI773" s="30" t="str">
        <f>IF(SUM('Sales by Agent'!AG773:AI773)&gt;0,"YES","NO")</f>
        <v>NO</v>
      </c>
      <c r="AJ773" s="30" t="str">
        <f>IF(SUM('Sales by Agent'!AH773:AJ773)&gt;0,"YES","NO")</f>
        <v>NO</v>
      </c>
      <c r="AK773" s="30" t="str">
        <f>IF(SUM('Sales by Agent'!AI773:AK773)&gt;0,"YES","NO")</f>
        <v>NO</v>
      </c>
      <c r="AL773" s="30" t="str">
        <f>IF(SUM('Sales by Agent'!AJ773:AL773)&gt;0,"YES","NO")</f>
        <v>NO</v>
      </c>
      <c r="AM773" s="30" t="str">
        <f>IF(SUM('Sales by Agent'!AK773:AM773)&gt;0,"YES","NO")</f>
        <v>NO</v>
      </c>
      <c r="AN773" s="30" t="str">
        <f>IF(SUM('Sales by Agent'!AL773:AN773)&gt;0,"YES","NO")</f>
        <v>NO</v>
      </c>
      <c r="AO773" s="30" t="str">
        <f>IF(SUM('Sales by Agent'!AM773:AO773)&gt;0,"YES","NO")</f>
        <v>NO</v>
      </c>
      <c r="AP773" s="30" t="str">
        <f>IF(SUM('Sales by Agent'!AN773:AP773)&gt;0,"YES","NO")</f>
        <v>NO</v>
      </c>
      <c r="AQ773" s="30" t="str">
        <f>IF(SUM('Sales by Agent'!AO773:AQ773)&gt;0,"YES","NO")</f>
        <v>NO</v>
      </c>
      <c r="AR773" s="30" t="str">
        <f>IF(SUM('Sales by Agent'!AP773:AR773)&gt;0,"YES","NO")</f>
        <v>NO</v>
      </c>
      <c r="AS773" s="30" t="str">
        <f>IF(SUM('Sales by Agent'!AQ773:AS773)&gt;0,"YES","NO")</f>
        <v>NO</v>
      </c>
      <c r="AT773" s="30" t="str">
        <f>IF(SUM('Sales by Agent'!AR773:AT773)&gt;0,"YES","NO")</f>
        <v>NO</v>
      </c>
      <c r="AU773" s="30" t="str">
        <f>IF(SUM('Sales by Agent'!AS773:AU773)&gt;0,"YES","NO")</f>
        <v>NO</v>
      </c>
      <c r="AV773" s="30" t="str">
        <f>IF(SUM('Sales by Agent'!AT773:AV773)&gt;0,"YES","NO")</f>
        <v>NO</v>
      </c>
      <c r="AW773" s="87"/>
      <c r="AX773" t="str">
        <f t="shared" si="134"/>
        <v>NEW INACTIVE</v>
      </c>
      <c r="AY773" t="str">
        <f t="shared" si="135"/>
        <v>NO</v>
      </c>
      <c r="AZ773" t="str">
        <f t="shared" si="136"/>
        <v>NO</v>
      </c>
      <c r="BA773" t="str">
        <f t="shared" si="137"/>
        <v>NO</v>
      </c>
      <c r="BB773" t="str">
        <f t="shared" si="138"/>
        <v>NO</v>
      </c>
      <c r="BC773" t="str">
        <f t="shared" si="139"/>
        <v>NO</v>
      </c>
      <c r="BD773" t="str">
        <f t="shared" si="140"/>
        <v>NO</v>
      </c>
      <c r="BE773" t="str">
        <f t="shared" si="141"/>
        <v>NO</v>
      </c>
      <c r="BF773" t="str">
        <f t="shared" si="142"/>
        <v>NO</v>
      </c>
      <c r="BG773" t="str">
        <f t="shared" si="143"/>
        <v>NO</v>
      </c>
      <c r="BH773" t="str">
        <f t="shared" si="133"/>
        <v>NO</v>
      </c>
    </row>
    <row r="774" spans="1:60">
      <c r="A774" s="564" t="s">
        <v>257</v>
      </c>
      <c r="B774" s="564" t="s">
        <v>3053</v>
      </c>
      <c r="C774" s="564" t="s">
        <v>383</v>
      </c>
      <c r="D774" s="564" t="s">
        <v>954</v>
      </c>
      <c r="E774" s="564" t="s">
        <v>1005</v>
      </c>
      <c r="F774" s="565">
        <v>9742770</v>
      </c>
      <c r="G774" s="88"/>
      <c r="H774" s="88"/>
      <c r="I774" s="30" t="str">
        <f>IF(SUM('Sales by Agent'!G774:I774)&gt;0,"YES","NO")</f>
        <v>YES</v>
      </c>
      <c r="J774" s="30" t="str">
        <f>IF(SUM('Sales by Agent'!H774:J774)&gt;0,"YES","NO")</f>
        <v>YES</v>
      </c>
      <c r="K774" s="30" t="str">
        <f>IF(SUM('Sales by Agent'!I774:K774)&gt;0,"YES","NO")</f>
        <v>YES</v>
      </c>
      <c r="L774" s="30" t="str">
        <f>IF(SUM('Sales by Agent'!J774:L774)&gt;0,"YES","NO")</f>
        <v>YES</v>
      </c>
      <c r="M774" s="30" t="str">
        <f>IF(SUM('Sales by Agent'!K774:M774)&gt;0,"YES","NO")</f>
        <v>YES</v>
      </c>
      <c r="N774" s="30" t="str">
        <f>IF(SUM('Sales by Agent'!L774:N774)&gt;0,"YES","NO")</f>
        <v>YES</v>
      </c>
      <c r="O774" s="30" t="str">
        <f>IF(SUM('Sales by Agent'!M774:O774)&gt;0,"YES","NO")</f>
        <v>YES</v>
      </c>
      <c r="P774" s="30" t="str">
        <f>IF(SUM('Sales by Agent'!N774:P774)&gt;0,"YES","NO")</f>
        <v>YES</v>
      </c>
      <c r="Q774" s="30" t="str">
        <f>IF(SUM('Sales by Agent'!O774:Q774)&gt;0,"YES","NO")</f>
        <v>YES</v>
      </c>
      <c r="R774" s="30" t="str">
        <f>IF(SUM('Sales by Agent'!P774:R774)&gt;0,"YES","NO")</f>
        <v>YES</v>
      </c>
      <c r="S774" s="30" t="str">
        <f>IF(SUM('Sales by Agent'!Q774:S774)&gt;0,"YES","NO")</f>
        <v>YES</v>
      </c>
      <c r="T774" s="30" t="str">
        <f>IF(SUM('Sales by Agent'!R774:T774)&gt;0,"YES","NO")</f>
        <v>YES</v>
      </c>
      <c r="U774" s="30" t="str">
        <f>IF(SUM('Sales by Agent'!S774:U774)&gt;0,"YES","NO")</f>
        <v>YES</v>
      </c>
      <c r="V774" s="30" t="str">
        <f>IF(SUM('Sales by Agent'!T774:V774)&gt;0,"YES","NO")</f>
        <v>YES</v>
      </c>
      <c r="W774" s="30" t="str">
        <f>IF(SUM('Sales by Agent'!U774:W774)&gt;0,"YES","NO")</f>
        <v>YES</v>
      </c>
      <c r="X774" s="30" t="str">
        <f>IF(SUM('Sales by Agent'!V774:X774)&gt;0,"YES","NO")</f>
        <v>YES</v>
      </c>
      <c r="Y774" s="30" t="str">
        <f>IF(SUM('Sales by Agent'!W774:Y774)&gt;0,"YES","NO")</f>
        <v>YES</v>
      </c>
      <c r="Z774" s="30" t="str">
        <f>IF(SUM('Sales by Agent'!X774:Z774)&gt;0,"YES","NO")</f>
        <v>YES</v>
      </c>
      <c r="AA774" s="30" t="str">
        <f>IF(SUM('Sales by Agent'!Y774:AA774)&gt;0,"YES","NO")</f>
        <v>YES</v>
      </c>
      <c r="AB774" s="30" t="str">
        <f>IF(SUM('Sales by Agent'!Z774:AB774)&gt;0,"YES","NO")</f>
        <v>YES</v>
      </c>
      <c r="AC774" s="30" t="str">
        <f>IF(SUM('Sales by Agent'!AA774:AC774)&gt;0,"YES","NO")</f>
        <v>YES</v>
      </c>
      <c r="AD774" s="30" t="str">
        <f>IF(SUM('Sales by Agent'!AB774:AD774)&gt;0,"YES","NO")</f>
        <v>YES</v>
      </c>
      <c r="AE774" s="30" t="str">
        <f>IF(SUM('Sales by Agent'!AC774:AE774)&gt;0,"YES","NO")</f>
        <v>YES</v>
      </c>
      <c r="AF774" s="30" t="str">
        <f>IF(SUM('Sales by Agent'!AD774:AF774)&gt;0,"YES","NO")</f>
        <v>YES</v>
      </c>
      <c r="AG774" s="30" t="str">
        <f>IF(SUM('Sales by Agent'!AE774:AG774)&gt;0,"YES","NO")</f>
        <v>YES</v>
      </c>
      <c r="AH774" s="30" t="str">
        <f>IF(SUM('Sales by Agent'!AF774:AH774)&gt;0,"YES","NO")</f>
        <v>YES</v>
      </c>
      <c r="AI774" s="30" t="str">
        <f>IF(SUM('Sales by Agent'!AG774:AI774)&gt;0,"YES","NO")</f>
        <v>YES</v>
      </c>
      <c r="AJ774" s="30" t="str">
        <f>IF(SUM('Sales by Agent'!AH774:AJ774)&gt;0,"YES","NO")</f>
        <v>YES</v>
      </c>
      <c r="AK774" s="30" t="str">
        <f>IF(SUM('Sales by Agent'!AI774:AK774)&gt;0,"YES","NO")</f>
        <v>YES</v>
      </c>
      <c r="AL774" s="30" t="str">
        <f>IF(SUM('Sales by Agent'!AJ774:AL774)&gt;0,"YES","NO")</f>
        <v>YES</v>
      </c>
      <c r="AM774" s="30" t="str">
        <f>IF(SUM('Sales by Agent'!AK774:AM774)&gt;0,"YES","NO")</f>
        <v>YES</v>
      </c>
      <c r="AN774" s="30" t="str">
        <f>IF(SUM('Sales by Agent'!AL774:AN774)&gt;0,"YES","NO")</f>
        <v>YES</v>
      </c>
      <c r="AO774" s="30" t="str">
        <f>IF(SUM('Sales by Agent'!AM774:AO774)&gt;0,"YES","NO")</f>
        <v>YES</v>
      </c>
      <c r="AP774" s="30" t="str">
        <f>IF(SUM('Sales by Agent'!AN774:AP774)&gt;0,"YES","NO")</f>
        <v>YES</v>
      </c>
      <c r="AQ774" s="30" t="str">
        <f>IF(SUM('Sales by Agent'!AO774:AQ774)&gt;0,"YES","NO")</f>
        <v>YES</v>
      </c>
      <c r="AR774" s="30" t="str">
        <f>IF(SUM('Sales by Agent'!AP774:AR774)&gt;0,"YES","NO")</f>
        <v>YES</v>
      </c>
      <c r="AS774" s="30" t="str">
        <f>IF(SUM('Sales by Agent'!AQ774:AS774)&gt;0,"YES","NO")</f>
        <v>YES</v>
      </c>
      <c r="AT774" s="30" t="str">
        <f>IF(SUM('Sales by Agent'!AR774:AT774)&gt;0,"YES","NO")</f>
        <v>YES</v>
      </c>
      <c r="AU774" s="30" t="str">
        <f>IF(SUM('Sales by Agent'!AS774:AU774)&gt;0,"YES","NO")</f>
        <v>YES</v>
      </c>
      <c r="AV774" s="30" t="str">
        <f>IF(SUM('Sales by Agent'!AT774:AV774)&gt;0,"YES","NO")</f>
        <v>YES</v>
      </c>
      <c r="AW774" s="87"/>
      <c r="AX774" t="str">
        <f t="shared" si="134"/>
        <v>NO</v>
      </c>
      <c r="AY774" t="str">
        <f t="shared" si="135"/>
        <v>NO</v>
      </c>
      <c r="AZ774" t="str">
        <f t="shared" si="136"/>
        <v>NO</v>
      </c>
      <c r="BA774" t="str">
        <f t="shared" si="137"/>
        <v>NO</v>
      </c>
      <c r="BB774" t="str">
        <f t="shared" si="138"/>
        <v>NO</v>
      </c>
      <c r="BC774" t="str">
        <f t="shared" si="139"/>
        <v>NO</v>
      </c>
      <c r="BD774" t="str">
        <f t="shared" si="140"/>
        <v>NO</v>
      </c>
      <c r="BE774" t="str">
        <f t="shared" si="141"/>
        <v>NO</v>
      </c>
      <c r="BF774" t="str">
        <f t="shared" si="142"/>
        <v>NO</v>
      </c>
      <c r="BG774" t="str">
        <f t="shared" si="143"/>
        <v>NO</v>
      </c>
      <c r="BH774" t="str">
        <f t="shared" si="133"/>
        <v>NO</v>
      </c>
    </row>
    <row r="775" spans="1:60">
      <c r="A775" s="564" t="s">
        <v>1845</v>
      </c>
      <c r="B775" s="564" t="s">
        <v>3054</v>
      </c>
      <c r="C775" s="564" t="s">
        <v>383</v>
      </c>
      <c r="D775" s="564" t="s">
        <v>954</v>
      </c>
      <c r="E775" s="564" t="s">
        <v>1005</v>
      </c>
      <c r="F775" s="565">
        <v>240000</v>
      </c>
      <c r="G775" s="31"/>
      <c r="H775" s="86"/>
      <c r="I775" s="30" t="str">
        <f>IF(SUM('Sales by Agent'!G775:I775)&gt;0,"YES","NO")</f>
        <v>NO</v>
      </c>
      <c r="J775" s="30" t="str">
        <f>IF(SUM('Sales by Agent'!H775:J775)&gt;0,"YES","NO")</f>
        <v>NO</v>
      </c>
      <c r="K775" s="30" t="str">
        <f>IF(SUM('Sales by Agent'!I775:K775)&gt;0,"YES","NO")</f>
        <v>NO</v>
      </c>
      <c r="L775" s="30" t="str">
        <f>IF(SUM('Sales by Agent'!J775:L775)&gt;0,"YES","NO")</f>
        <v>NO</v>
      </c>
      <c r="M775" s="30" t="str">
        <f>IF(SUM('Sales by Agent'!K775:M775)&gt;0,"YES","NO")</f>
        <v>NO</v>
      </c>
      <c r="N775" s="30" t="str">
        <f>IF(SUM('Sales by Agent'!L775:N775)&gt;0,"YES","NO")</f>
        <v>NO</v>
      </c>
      <c r="O775" s="30" t="str">
        <f>IF(SUM('Sales by Agent'!M775:O775)&gt;0,"YES","NO")</f>
        <v>NO</v>
      </c>
      <c r="P775" s="30" t="str">
        <f>IF(SUM('Sales by Agent'!N775:P775)&gt;0,"YES","NO")</f>
        <v>NO</v>
      </c>
      <c r="Q775" s="30" t="str">
        <f>IF(SUM('Sales by Agent'!O775:Q775)&gt;0,"YES","NO")</f>
        <v>NO</v>
      </c>
      <c r="R775" s="30" t="str">
        <f>IF(SUM('Sales by Agent'!P775:R775)&gt;0,"YES","NO")</f>
        <v>NO</v>
      </c>
      <c r="S775" s="30" t="str">
        <f>IF(SUM('Sales by Agent'!Q775:S775)&gt;0,"YES","NO")</f>
        <v>NO</v>
      </c>
      <c r="T775" s="30" t="str">
        <f>IF(SUM('Sales by Agent'!R775:T775)&gt;0,"YES","NO")</f>
        <v>NO</v>
      </c>
      <c r="U775" s="30" t="str">
        <f>IF(SUM('Sales by Agent'!S775:U775)&gt;0,"YES","NO")</f>
        <v>NO</v>
      </c>
      <c r="V775" s="30" t="str">
        <f>IF(SUM('Sales by Agent'!T775:V775)&gt;0,"YES","NO")</f>
        <v>NO</v>
      </c>
      <c r="W775" s="30" t="str">
        <f>IF(SUM('Sales by Agent'!U775:W775)&gt;0,"YES","NO")</f>
        <v>NO</v>
      </c>
      <c r="X775" s="30" t="str">
        <f>IF(SUM('Sales by Agent'!V775:X775)&gt;0,"YES","NO")</f>
        <v>NO</v>
      </c>
      <c r="Y775" s="30" t="str">
        <f>IF(SUM('Sales by Agent'!W775:Y775)&gt;0,"YES","NO")</f>
        <v>NO</v>
      </c>
      <c r="Z775" s="30" t="str">
        <f>IF(SUM('Sales by Agent'!X775:Z775)&gt;0,"YES","NO")</f>
        <v>NO</v>
      </c>
      <c r="AA775" s="30" t="str">
        <f>IF(SUM('Sales by Agent'!Y775:AA775)&gt;0,"YES","NO")</f>
        <v>NO</v>
      </c>
      <c r="AB775" s="30" t="str">
        <f>IF(SUM('Sales by Agent'!Z775:AB775)&gt;0,"YES","NO")</f>
        <v>NO</v>
      </c>
      <c r="AC775" s="30" t="str">
        <f>IF(SUM('Sales by Agent'!AA775:AC775)&gt;0,"YES","NO")</f>
        <v>NO</v>
      </c>
      <c r="AD775" s="30" t="str">
        <f>IF(SUM('Sales by Agent'!AB775:AD775)&gt;0,"YES","NO")</f>
        <v>NO</v>
      </c>
      <c r="AE775" s="30" t="str">
        <f>IF(SUM('Sales by Agent'!AC775:AE775)&gt;0,"YES","NO")</f>
        <v>NO</v>
      </c>
      <c r="AF775" s="30" t="str">
        <f>IF(SUM('Sales by Agent'!AD775:AF775)&gt;0,"YES","NO")</f>
        <v>NO</v>
      </c>
      <c r="AG775" s="30" t="str">
        <f>IF(SUM('Sales by Agent'!AE775:AG775)&gt;0,"YES","NO")</f>
        <v>NO</v>
      </c>
      <c r="AH775" s="30" t="str">
        <f>IF(SUM('Sales by Agent'!AF775:AH775)&gt;0,"YES","NO")</f>
        <v>NO</v>
      </c>
      <c r="AI775" s="30" t="str">
        <f>IF(SUM('Sales by Agent'!AG775:AI775)&gt;0,"YES","NO")</f>
        <v>NO</v>
      </c>
      <c r="AJ775" s="30" t="str">
        <f>IF(SUM('Sales by Agent'!AH775:AJ775)&gt;0,"YES","NO")</f>
        <v>NO</v>
      </c>
      <c r="AK775" s="30" t="str">
        <f>IF(SUM('Sales by Agent'!AI775:AK775)&gt;0,"YES","NO")</f>
        <v>NO</v>
      </c>
      <c r="AL775" s="30" t="str">
        <f>IF(SUM('Sales by Agent'!AJ775:AL775)&gt;0,"YES","NO")</f>
        <v>NO</v>
      </c>
      <c r="AM775" s="30" t="str">
        <f>IF(SUM('Sales by Agent'!AK775:AM775)&gt;0,"YES","NO")</f>
        <v>NO</v>
      </c>
      <c r="AN775" s="30" t="str">
        <f>IF(SUM('Sales by Agent'!AL775:AN775)&gt;0,"YES","NO")</f>
        <v>NO</v>
      </c>
      <c r="AO775" s="30" t="str">
        <f>IF(SUM('Sales by Agent'!AM775:AO775)&gt;0,"YES","NO")</f>
        <v>NO</v>
      </c>
      <c r="AP775" s="30" t="str">
        <f>IF(SUM('Sales by Agent'!AN775:AP775)&gt;0,"YES","NO")</f>
        <v>YES</v>
      </c>
      <c r="AQ775" s="30" t="str">
        <f>IF(SUM('Sales by Agent'!AO775:AQ775)&gt;0,"YES","NO")</f>
        <v>YES</v>
      </c>
      <c r="AR775" s="30" t="str">
        <f>IF(SUM('Sales by Agent'!AP775:AR775)&gt;0,"YES","NO")</f>
        <v>YES</v>
      </c>
      <c r="AS775" s="30" t="str">
        <f>IF(SUM('Sales by Agent'!AQ775:AS775)&gt;0,"YES","NO")</f>
        <v>NO</v>
      </c>
      <c r="AT775" s="30" t="str">
        <f>IF(SUM('Sales by Agent'!AR775:AT775)&gt;0,"YES","NO")</f>
        <v>NO</v>
      </c>
      <c r="AU775" s="30" t="str">
        <f>IF(SUM('Sales by Agent'!AS775:AU775)&gt;0,"YES","NO")</f>
        <v>NO</v>
      </c>
      <c r="AV775" s="30" t="str">
        <f>IF(SUM('Sales by Agent'!AT775:AV775)&gt;0,"YES","NO")</f>
        <v>NO</v>
      </c>
      <c r="AW775" s="87"/>
      <c r="AX775" t="str">
        <f t="shared" si="134"/>
        <v>NO</v>
      </c>
      <c r="AY775" t="str">
        <f t="shared" si="135"/>
        <v>NO</v>
      </c>
      <c r="AZ775" t="str">
        <f t="shared" si="136"/>
        <v>NO</v>
      </c>
      <c r="BA775" t="str">
        <f t="shared" si="137"/>
        <v>NO</v>
      </c>
      <c r="BB775" t="str">
        <f t="shared" si="138"/>
        <v>NO</v>
      </c>
      <c r="BC775" t="str">
        <f t="shared" si="139"/>
        <v>NO</v>
      </c>
      <c r="BD775" t="str">
        <f t="shared" si="140"/>
        <v>NO</v>
      </c>
      <c r="BE775" t="str">
        <f t="shared" si="141"/>
        <v>NO</v>
      </c>
      <c r="BF775" t="str">
        <f t="shared" si="142"/>
        <v>NO</v>
      </c>
      <c r="BG775" t="str">
        <f t="shared" si="143"/>
        <v>NO</v>
      </c>
      <c r="BH775" t="str">
        <f t="shared" si="133"/>
        <v>NO</v>
      </c>
    </row>
    <row r="776" spans="1:60">
      <c r="A776" s="564" t="s">
        <v>259</v>
      </c>
      <c r="B776" s="564" t="s">
        <v>3055</v>
      </c>
      <c r="C776" s="564" t="s">
        <v>383</v>
      </c>
      <c r="D776" s="564" t="s">
        <v>954</v>
      </c>
      <c r="E776" s="564" t="s">
        <v>1005</v>
      </c>
      <c r="F776" s="565">
        <v>149950</v>
      </c>
      <c r="G776" s="86"/>
      <c r="H776" s="86"/>
      <c r="I776" s="30" t="str">
        <f>IF(SUM('Sales by Agent'!G776:I776)&gt;0,"YES","NO")</f>
        <v>NO</v>
      </c>
      <c r="J776" s="30" t="str">
        <f>IF(SUM('Sales by Agent'!H776:J776)&gt;0,"YES","NO")</f>
        <v>NO</v>
      </c>
      <c r="K776" s="30" t="str">
        <f>IF(SUM('Sales by Agent'!I776:K776)&gt;0,"YES","NO")</f>
        <v>NO</v>
      </c>
      <c r="L776" s="30" t="str">
        <f>IF(SUM('Sales by Agent'!J776:L776)&gt;0,"YES","NO")</f>
        <v>NO</v>
      </c>
      <c r="M776" s="30" t="str">
        <f>IF(SUM('Sales by Agent'!K776:M776)&gt;0,"YES","NO")</f>
        <v>YES</v>
      </c>
      <c r="N776" s="30" t="str">
        <f>IF(SUM('Sales by Agent'!L776:N776)&gt;0,"YES","NO")</f>
        <v>YES</v>
      </c>
      <c r="O776" s="30" t="str">
        <f>IF(SUM('Sales by Agent'!M776:O776)&gt;0,"YES","NO")</f>
        <v>YES</v>
      </c>
      <c r="P776" s="30" t="str">
        <f>IF(SUM('Sales by Agent'!N776:P776)&gt;0,"YES","NO")</f>
        <v>NO</v>
      </c>
      <c r="Q776" s="30" t="str">
        <f>IF(SUM('Sales by Agent'!O776:Q776)&gt;0,"YES","NO")</f>
        <v>NO</v>
      </c>
      <c r="R776" s="30" t="str">
        <f>IF(SUM('Sales by Agent'!P776:R776)&gt;0,"YES","NO")</f>
        <v>NO</v>
      </c>
      <c r="S776" s="30" t="str">
        <f>IF(SUM('Sales by Agent'!Q776:S776)&gt;0,"YES","NO")</f>
        <v>NO</v>
      </c>
      <c r="T776" s="30" t="str">
        <f>IF(SUM('Sales by Agent'!R776:T776)&gt;0,"YES","NO")</f>
        <v>NO</v>
      </c>
      <c r="U776" s="30" t="str">
        <f>IF(SUM('Sales by Agent'!S776:U776)&gt;0,"YES","NO")</f>
        <v>NO</v>
      </c>
      <c r="V776" s="30" t="str">
        <f>IF(SUM('Sales by Agent'!T776:V776)&gt;0,"YES","NO")</f>
        <v>NO</v>
      </c>
      <c r="W776" s="30" t="str">
        <f>IF(SUM('Sales by Agent'!U776:W776)&gt;0,"YES","NO")</f>
        <v>NO</v>
      </c>
      <c r="X776" s="30" t="str">
        <f>IF(SUM('Sales by Agent'!V776:X776)&gt;0,"YES","NO")</f>
        <v>NO</v>
      </c>
      <c r="Y776" s="30" t="str">
        <f>IF(SUM('Sales by Agent'!W776:Y776)&gt;0,"YES","NO")</f>
        <v>NO</v>
      </c>
      <c r="Z776" s="30" t="str">
        <f>IF(SUM('Sales by Agent'!X776:Z776)&gt;0,"YES","NO")</f>
        <v>NO</v>
      </c>
      <c r="AA776" s="30" t="str">
        <f>IF(SUM('Sales by Agent'!Y776:AA776)&gt;0,"YES","NO")</f>
        <v>NO</v>
      </c>
      <c r="AB776" s="30" t="str">
        <f>IF(SUM('Sales by Agent'!Z776:AB776)&gt;0,"YES","NO")</f>
        <v>NO</v>
      </c>
      <c r="AC776" s="30" t="str">
        <f>IF(SUM('Sales by Agent'!AA776:AC776)&gt;0,"YES","NO")</f>
        <v>NO</v>
      </c>
      <c r="AD776" s="30" t="str">
        <f>IF(SUM('Sales by Agent'!AB776:AD776)&gt;0,"YES","NO")</f>
        <v>NO</v>
      </c>
      <c r="AE776" s="30" t="str">
        <f>IF(SUM('Sales by Agent'!AC776:AE776)&gt;0,"YES","NO")</f>
        <v>NO</v>
      </c>
      <c r="AF776" s="30" t="str">
        <f>IF(SUM('Sales by Agent'!AD776:AF776)&gt;0,"YES","NO")</f>
        <v>NO</v>
      </c>
      <c r="AG776" s="30" t="str">
        <f>IF(SUM('Sales by Agent'!AE776:AG776)&gt;0,"YES","NO")</f>
        <v>NO</v>
      </c>
      <c r="AH776" s="30" t="str">
        <f>IF(SUM('Sales by Agent'!AF776:AH776)&gt;0,"YES","NO")</f>
        <v>NO</v>
      </c>
      <c r="AI776" s="30" t="str">
        <f>IF(SUM('Sales by Agent'!AG776:AI776)&gt;0,"YES","NO")</f>
        <v>NO</v>
      </c>
      <c r="AJ776" s="30" t="str">
        <f>IF(SUM('Sales by Agent'!AH776:AJ776)&gt;0,"YES","NO")</f>
        <v>NO</v>
      </c>
      <c r="AK776" s="30" t="str">
        <f>IF(SUM('Sales by Agent'!AI776:AK776)&gt;0,"YES","NO")</f>
        <v>NO</v>
      </c>
      <c r="AL776" s="30" t="str">
        <f>IF(SUM('Sales by Agent'!AJ776:AL776)&gt;0,"YES","NO")</f>
        <v>NO</v>
      </c>
      <c r="AM776" s="30" t="str">
        <f>IF(SUM('Sales by Agent'!AK776:AM776)&gt;0,"YES","NO")</f>
        <v>NO</v>
      </c>
      <c r="AN776" s="30" t="str">
        <f>IF(SUM('Sales by Agent'!AL776:AN776)&gt;0,"YES","NO")</f>
        <v>NO</v>
      </c>
      <c r="AO776" s="30" t="str">
        <f>IF(SUM('Sales by Agent'!AM776:AO776)&gt;0,"YES","NO")</f>
        <v>NO</v>
      </c>
      <c r="AP776" s="30" t="str">
        <f>IF(SUM('Sales by Agent'!AN776:AP776)&gt;0,"YES","NO")</f>
        <v>NO</v>
      </c>
      <c r="AQ776" s="30" t="str">
        <f>IF(SUM('Sales by Agent'!AO776:AQ776)&gt;0,"YES","NO")</f>
        <v>NO</v>
      </c>
      <c r="AR776" s="30" t="str">
        <f>IF(SUM('Sales by Agent'!AP776:AR776)&gt;0,"YES","NO")</f>
        <v>NO</v>
      </c>
      <c r="AS776" s="30" t="str">
        <f>IF(SUM('Sales by Agent'!AQ776:AS776)&gt;0,"YES","NO")</f>
        <v>NO</v>
      </c>
      <c r="AT776" s="30" t="str">
        <f>IF(SUM('Sales by Agent'!AR776:AT776)&gt;0,"YES","NO")</f>
        <v>NO</v>
      </c>
      <c r="AU776" s="30" t="str">
        <f>IF(SUM('Sales by Agent'!AS776:AU776)&gt;0,"YES","NO")</f>
        <v>NO</v>
      </c>
      <c r="AV776" s="30" t="str">
        <f>IF(SUM('Sales by Agent'!AT776:AV776)&gt;0,"YES","NO")</f>
        <v>NO</v>
      </c>
      <c r="AW776" s="87"/>
      <c r="AX776" t="str">
        <f t="shared" si="134"/>
        <v>NO</v>
      </c>
      <c r="AY776" t="str">
        <f t="shared" si="135"/>
        <v>NO</v>
      </c>
      <c r="AZ776" t="str">
        <f t="shared" si="136"/>
        <v>NO</v>
      </c>
      <c r="BA776" t="str">
        <f t="shared" si="137"/>
        <v>NO</v>
      </c>
      <c r="BB776" t="str">
        <f t="shared" si="138"/>
        <v>NO</v>
      </c>
      <c r="BC776" t="str">
        <f t="shared" si="139"/>
        <v>NO</v>
      </c>
      <c r="BD776" t="str">
        <f t="shared" si="140"/>
        <v>NO</v>
      </c>
      <c r="BE776" t="str">
        <f t="shared" si="141"/>
        <v>NO</v>
      </c>
      <c r="BF776" t="str">
        <f t="shared" si="142"/>
        <v>NO</v>
      </c>
      <c r="BG776" t="str">
        <f t="shared" si="143"/>
        <v>NO</v>
      </c>
      <c r="BH776" t="str">
        <f t="shared" si="133"/>
        <v>NO</v>
      </c>
    </row>
    <row r="777" spans="1:60">
      <c r="A777" s="564" t="s">
        <v>159</v>
      </c>
      <c r="B777" s="564" t="s">
        <v>3056</v>
      </c>
      <c r="C777" s="564" t="s">
        <v>383</v>
      </c>
      <c r="D777" s="564" t="s">
        <v>954</v>
      </c>
      <c r="E777" s="564" t="s">
        <v>1005</v>
      </c>
      <c r="F777" s="565">
        <v>5796730</v>
      </c>
      <c r="G777" s="86"/>
      <c r="H777" s="88"/>
      <c r="I777" s="30" t="str">
        <f>IF(SUM('Sales by Agent'!G777:I777)&gt;0,"YES","NO")</f>
        <v>NO</v>
      </c>
      <c r="J777" s="30" t="str">
        <f>IF(SUM('Sales by Agent'!H777:J777)&gt;0,"YES","NO")</f>
        <v>NO</v>
      </c>
      <c r="K777" s="30" t="str">
        <f>IF(SUM('Sales by Agent'!I777:K777)&gt;0,"YES","NO")</f>
        <v>NO</v>
      </c>
      <c r="L777" s="30" t="str">
        <f>IF(SUM('Sales by Agent'!J777:L777)&gt;0,"YES","NO")</f>
        <v>NO</v>
      </c>
      <c r="M777" s="30" t="str">
        <f>IF(SUM('Sales by Agent'!K777:M777)&gt;0,"YES","NO")</f>
        <v>YES</v>
      </c>
      <c r="N777" s="30" t="str">
        <f>IF(SUM('Sales by Agent'!L777:N777)&gt;0,"YES","NO")</f>
        <v>YES</v>
      </c>
      <c r="O777" s="30" t="str">
        <f>IF(SUM('Sales by Agent'!M777:O777)&gt;0,"YES","NO")</f>
        <v>YES</v>
      </c>
      <c r="P777" s="30" t="str">
        <f>IF(SUM('Sales by Agent'!N777:P777)&gt;0,"YES","NO")</f>
        <v>YES</v>
      </c>
      <c r="Q777" s="30" t="str">
        <f>IF(SUM('Sales by Agent'!O777:Q777)&gt;0,"YES","NO")</f>
        <v>YES</v>
      </c>
      <c r="R777" s="30" t="str">
        <f>IF(SUM('Sales by Agent'!P777:R777)&gt;0,"YES","NO")</f>
        <v>YES</v>
      </c>
      <c r="S777" s="30" t="str">
        <f>IF(SUM('Sales by Agent'!Q777:S777)&gt;0,"YES","NO")</f>
        <v>YES</v>
      </c>
      <c r="T777" s="30" t="str">
        <f>IF(SUM('Sales by Agent'!R777:T777)&gt;0,"YES","NO")</f>
        <v>YES</v>
      </c>
      <c r="U777" s="30" t="str">
        <f>IF(SUM('Sales by Agent'!S777:U777)&gt;0,"YES","NO")</f>
        <v>YES</v>
      </c>
      <c r="V777" s="30" t="str">
        <f>IF(SUM('Sales by Agent'!T777:V777)&gt;0,"YES","NO")</f>
        <v>YES</v>
      </c>
      <c r="W777" s="30" t="str">
        <f>IF(SUM('Sales by Agent'!U777:W777)&gt;0,"YES","NO")</f>
        <v>YES</v>
      </c>
      <c r="X777" s="30" t="str">
        <f>IF(SUM('Sales by Agent'!V777:X777)&gt;0,"YES","NO")</f>
        <v>YES</v>
      </c>
      <c r="Y777" s="30" t="str">
        <f>IF(SUM('Sales by Agent'!W777:Y777)&gt;0,"YES","NO")</f>
        <v>YES</v>
      </c>
      <c r="Z777" s="30" t="str">
        <f>IF(SUM('Sales by Agent'!X777:Z777)&gt;0,"YES","NO")</f>
        <v>YES</v>
      </c>
      <c r="AA777" s="30" t="str">
        <f>IF(SUM('Sales by Agent'!Y777:AA777)&gt;0,"YES","NO")</f>
        <v>YES</v>
      </c>
      <c r="AB777" s="30" t="str">
        <f>IF(SUM('Sales by Agent'!Z777:AB777)&gt;0,"YES","NO")</f>
        <v>YES</v>
      </c>
      <c r="AC777" s="30" t="str">
        <f>IF(SUM('Sales by Agent'!AA777:AC777)&gt;0,"YES","NO")</f>
        <v>YES</v>
      </c>
      <c r="AD777" s="30" t="str">
        <f>IF(SUM('Sales by Agent'!AB777:AD777)&gt;0,"YES","NO")</f>
        <v>YES</v>
      </c>
      <c r="AE777" s="30" t="str">
        <f>IF(SUM('Sales by Agent'!AC777:AE777)&gt;0,"YES","NO")</f>
        <v>YES</v>
      </c>
      <c r="AF777" s="30" t="str">
        <f>IF(SUM('Sales by Agent'!AD777:AF777)&gt;0,"YES","NO")</f>
        <v>YES</v>
      </c>
      <c r="AG777" s="30" t="str">
        <f>IF(SUM('Sales by Agent'!AE777:AG777)&gt;0,"YES","NO")</f>
        <v>YES</v>
      </c>
      <c r="AH777" s="30" t="str">
        <f>IF(SUM('Sales by Agent'!AF777:AH777)&gt;0,"YES","NO")</f>
        <v>YES</v>
      </c>
      <c r="AI777" s="30" t="str">
        <f>IF(SUM('Sales by Agent'!AG777:AI777)&gt;0,"YES","NO")</f>
        <v>YES</v>
      </c>
      <c r="AJ777" s="30" t="str">
        <f>IF(SUM('Sales by Agent'!AH777:AJ777)&gt;0,"YES","NO")</f>
        <v>YES</v>
      </c>
      <c r="AK777" s="30" t="str">
        <f>IF(SUM('Sales by Agent'!AI777:AK777)&gt;0,"YES","NO")</f>
        <v>YES</v>
      </c>
      <c r="AL777" s="30" t="str">
        <f>IF(SUM('Sales by Agent'!AJ777:AL777)&gt;0,"YES","NO")</f>
        <v>YES</v>
      </c>
      <c r="AM777" s="30" t="str">
        <f>IF(SUM('Sales by Agent'!AK777:AM777)&gt;0,"YES","NO")</f>
        <v>YES</v>
      </c>
      <c r="AN777" s="30" t="str">
        <f>IF(SUM('Sales by Agent'!AL777:AN777)&gt;0,"YES","NO")</f>
        <v>YES</v>
      </c>
      <c r="AO777" s="30" t="str">
        <f>IF(SUM('Sales by Agent'!AM777:AO777)&gt;0,"YES","NO")</f>
        <v>YES</v>
      </c>
      <c r="AP777" s="30" t="str">
        <f>IF(SUM('Sales by Agent'!AN777:AP777)&gt;0,"YES","NO")</f>
        <v>YES</v>
      </c>
      <c r="AQ777" s="30" t="str">
        <f>IF(SUM('Sales by Agent'!AO777:AQ777)&gt;0,"YES","NO")</f>
        <v>YES</v>
      </c>
      <c r="AR777" s="30" t="str">
        <f>IF(SUM('Sales by Agent'!AP777:AR777)&gt;0,"YES","NO")</f>
        <v>YES</v>
      </c>
      <c r="AS777" s="30" t="str">
        <f>IF(SUM('Sales by Agent'!AQ777:AS777)&gt;0,"YES","NO")</f>
        <v>YES</v>
      </c>
      <c r="AT777" s="30" t="str">
        <f>IF(SUM('Sales by Agent'!AR777:AT777)&gt;0,"YES","NO")</f>
        <v>YES</v>
      </c>
      <c r="AU777" s="30" t="str">
        <f>IF(SUM('Sales by Agent'!AS777:AU777)&gt;0,"YES","NO")</f>
        <v>YES</v>
      </c>
      <c r="AV777" s="30" t="str">
        <f>IF(SUM('Sales by Agent'!AT777:AV777)&gt;0,"YES","NO")</f>
        <v>YES</v>
      </c>
      <c r="AW777" s="87"/>
      <c r="AX777" t="str">
        <f t="shared" si="134"/>
        <v>NO</v>
      </c>
      <c r="AY777" t="str">
        <f t="shared" si="135"/>
        <v>NO</v>
      </c>
      <c r="AZ777" t="str">
        <f t="shared" si="136"/>
        <v>NO</v>
      </c>
      <c r="BA777" t="str">
        <f t="shared" si="137"/>
        <v>NO</v>
      </c>
      <c r="BB777" t="str">
        <f t="shared" si="138"/>
        <v>NO</v>
      </c>
      <c r="BC777" t="str">
        <f t="shared" si="139"/>
        <v>NO</v>
      </c>
      <c r="BD777" t="str">
        <f t="shared" si="140"/>
        <v>NO</v>
      </c>
      <c r="BE777" t="str">
        <f t="shared" si="141"/>
        <v>NO</v>
      </c>
      <c r="BF777" t="str">
        <f t="shared" si="142"/>
        <v>NO</v>
      </c>
      <c r="BG777" t="str">
        <f t="shared" si="143"/>
        <v>NO</v>
      </c>
      <c r="BH777" t="str">
        <f t="shared" si="133"/>
        <v>NO</v>
      </c>
    </row>
    <row r="778" spans="1:60">
      <c r="A778" s="564" t="s">
        <v>163</v>
      </c>
      <c r="B778" s="564" t="s">
        <v>3057</v>
      </c>
      <c r="C778" s="564" t="s">
        <v>383</v>
      </c>
      <c r="D778" s="564" t="s">
        <v>954</v>
      </c>
      <c r="E778" s="564" t="s">
        <v>1005</v>
      </c>
      <c r="F778" s="565">
        <v>1188900</v>
      </c>
      <c r="G778" s="31"/>
      <c r="H778" s="31"/>
      <c r="I778" s="30" t="str">
        <f>IF(SUM('Sales by Agent'!G778:I778)&gt;0,"YES","NO")</f>
        <v>YES</v>
      </c>
      <c r="J778" s="30" t="str">
        <f>IF(SUM('Sales by Agent'!H778:J778)&gt;0,"YES","NO")</f>
        <v>YES</v>
      </c>
      <c r="K778" s="30" t="str">
        <f>IF(SUM('Sales by Agent'!I778:K778)&gt;0,"YES","NO")</f>
        <v>YES</v>
      </c>
      <c r="L778" s="30" t="str">
        <f>IF(SUM('Sales by Agent'!J778:L778)&gt;0,"YES","NO")</f>
        <v>YES</v>
      </c>
      <c r="M778" s="30" t="str">
        <f>IF(SUM('Sales by Agent'!K778:M778)&gt;0,"YES","NO")</f>
        <v>YES</v>
      </c>
      <c r="N778" s="30" t="str">
        <f>IF(SUM('Sales by Agent'!L778:N778)&gt;0,"YES","NO")</f>
        <v>NO</v>
      </c>
      <c r="O778" s="30" t="str">
        <f>IF(SUM('Sales by Agent'!M778:O778)&gt;0,"YES","NO")</f>
        <v>NO</v>
      </c>
      <c r="P778" s="30" t="str">
        <f>IF(SUM('Sales by Agent'!N778:P778)&gt;0,"YES","NO")</f>
        <v>NO</v>
      </c>
      <c r="Q778" s="30" t="str">
        <f>IF(SUM('Sales by Agent'!O778:Q778)&gt;0,"YES","NO")</f>
        <v>NO</v>
      </c>
      <c r="R778" s="30" t="str">
        <f>IF(SUM('Sales by Agent'!P778:R778)&gt;0,"YES","NO")</f>
        <v>NO</v>
      </c>
      <c r="S778" s="30" t="str">
        <f>IF(SUM('Sales by Agent'!Q778:S778)&gt;0,"YES","NO")</f>
        <v>NO</v>
      </c>
      <c r="T778" s="30" t="str">
        <f>IF(SUM('Sales by Agent'!R778:T778)&gt;0,"YES","NO")</f>
        <v>NO</v>
      </c>
      <c r="U778" s="30" t="str">
        <f>IF(SUM('Sales by Agent'!S778:U778)&gt;0,"YES","NO")</f>
        <v>NO</v>
      </c>
      <c r="V778" s="30" t="str">
        <f>IF(SUM('Sales by Agent'!T778:V778)&gt;0,"YES","NO")</f>
        <v>NO</v>
      </c>
      <c r="W778" s="30" t="str">
        <f>IF(SUM('Sales by Agent'!U778:W778)&gt;0,"YES","NO")</f>
        <v>NO</v>
      </c>
      <c r="X778" s="30" t="str">
        <f>IF(SUM('Sales by Agent'!V778:X778)&gt;0,"YES","NO")</f>
        <v>NO</v>
      </c>
      <c r="Y778" s="30" t="str">
        <f>IF(SUM('Sales by Agent'!W778:Y778)&gt;0,"YES","NO")</f>
        <v>NO</v>
      </c>
      <c r="Z778" s="30" t="str">
        <f>IF(SUM('Sales by Agent'!X778:Z778)&gt;0,"YES","NO")</f>
        <v>NO</v>
      </c>
      <c r="AA778" s="30" t="str">
        <f>IF(SUM('Sales by Agent'!Y778:AA778)&gt;0,"YES","NO")</f>
        <v>NO</v>
      </c>
      <c r="AB778" s="30" t="str">
        <f>IF(SUM('Sales by Agent'!Z778:AB778)&gt;0,"YES","NO")</f>
        <v>NO</v>
      </c>
      <c r="AC778" s="30" t="str">
        <f>IF(SUM('Sales by Agent'!AA778:AC778)&gt;0,"YES","NO")</f>
        <v>NO</v>
      </c>
      <c r="AD778" s="30" t="str">
        <f>IF(SUM('Sales by Agent'!AB778:AD778)&gt;0,"YES","NO")</f>
        <v>NO</v>
      </c>
      <c r="AE778" s="30" t="str">
        <f>IF(SUM('Sales by Agent'!AC778:AE778)&gt;0,"YES","NO")</f>
        <v>NO</v>
      </c>
      <c r="AF778" s="30" t="str">
        <f>IF(SUM('Sales by Agent'!AD778:AF778)&gt;0,"YES","NO")</f>
        <v>NO</v>
      </c>
      <c r="AG778" s="30" t="str">
        <f>IF(SUM('Sales by Agent'!AE778:AG778)&gt;0,"YES","NO")</f>
        <v>NO</v>
      </c>
      <c r="AH778" s="30" t="str">
        <f>IF(SUM('Sales by Agent'!AF778:AH778)&gt;0,"YES","NO")</f>
        <v>NO</v>
      </c>
      <c r="AI778" s="30" t="str">
        <f>IF(SUM('Sales by Agent'!AG778:AI778)&gt;0,"YES","NO")</f>
        <v>NO</v>
      </c>
      <c r="AJ778" s="30" t="str">
        <f>IF(SUM('Sales by Agent'!AH778:AJ778)&gt;0,"YES","NO")</f>
        <v>NO</v>
      </c>
      <c r="AK778" s="30" t="str">
        <f>IF(SUM('Sales by Agent'!AI778:AK778)&gt;0,"YES","NO")</f>
        <v>NO</v>
      </c>
      <c r="AL778" s="30" t="str">
        <f>IF(SUM('Sales by Agent'!AJ778:AL778)&gt;0,"YES","NO")</f>
        <v>NO</v>
      </c>
      <c r="AM778" s="30" t="str">
        <f>IF(SUM('Sales by Agent'!AK778:AM778)&gt;0,"YES","NO")</f>
        <v>NO</v>
      </c>
      <c r="AN778" s="30" t="str">
        <f>IF(SUM('Sales by Agent'!AL778:AN778)&gt;0,"YES","NO")</f>
        <v>NO</v>
      </c>
      <c r="AO778" s="30" t="str">
        <f>IF(SUM('Sales by Agent'!AM778:AO778)&gt;0,"YES","NO")</f>
        <v>NO</v>
      </c>
      <c r="AP778" s="30" t="str">
        <f>IF(SUM('Sales by Agent'!AN778:AP778)&gt;0,"YES","NO")</f>
        <v>NO</v>
      </c>
      <c r="AQ778" s="30" t="str">
        <f>IF(SUM('Sales by Agent'!AO778:AQ778)&gt;0,"YES","NO")</f>
        <v>NO</v>
      </c>
      <c r="AR778" s="30" t="str">
        <f>IF(SUM('Sales by Agent'!AP778:AR778)&gt;0,"YES","NO")</f>
        <v>NO</v>
      </c>
      <c r="AS778" s="30" t="str">
        <f>IF(SUM('Sales by Agent'!AQ778:AS778)&gt;0,"YES","NO")</f>
        <v>NO</v>
      </c>
      <c r="AT778" s="30" t="str">
        <f>IF(SUM('Sales by Agent'!AR778:AT778)&gt;0,"YES","NO")</f>
        <v>NO</v>
      </c>
      <c r="AU778" s="30" t="str">
        <f>IF(SUM('Sales by Agent'!AS778:AU778)&gt;0,"YES","NO")</f>
        <v>NO</v>
      </c>
      <c r="AV778" s="30" t="str">
        <f>IF(SUM('Sales by Agent'!AT778:AV778)&gt;0,"YES","NO")</f>
        <v>NO</v>
      </c>
      <c r="AW778" s="87"/>
      <c r="AX778" t="str">
        <f t="shared" si="134"/>
        <v>NO</v>
      </c>
      <c r="AY778" t="str">
        <f t="shared" si="135"/>
        <v>NO</v>
      </c>
      <c r="AZ778" t="str">
        <f t="shared" si="136"/>
        <v>NO</v>
      </c>
      <c r="BA778" t="str">
        <f t="shared" si="137"/>
        <v>NO</v>
      </c>
      <c r="BB778" t="str">
        <f t="shared" si="138"/>
        <v>NO</v>
      </c>
      <c r="BC778" t="str">
        <f t="shared" si="139"/>
        <v>NO</v>
      </c>
      <c r="BD778" t="str">
        <f t="shared" si="140"/>
        <v>NO</v>
      </c>
      <c r="BE778" t="str">
        <f t="shared" si="141"/>
        <v>NO</v>
      </c>
      <c r="BF778" t="str">
        <f t="shared" si="142"/>
        <v>NO</v>
      </c>
      <c r="BG778" t="str">
        <f t="shared" si="143"/>
        <v>NO</v>
      </c>
      <c r="BH778" t="str">
        <f t="shared" si="133"/>
        <v>NO</v>
      </c>
    </row>
    <row r="779" spans="1:60">
      <c r="A779" s="564" t="s">
        <v>164</v>
      </c>
      <c r="B779" s="564" t="s">
        <v>3058</v>
      </c>
      <c r="C779" s="564" t="s">
        <v>383</v>
      </c>
      <c r="D779" s="564" t="s">
        <v>954</v>
      </c>
      <c r="E779" s="564" t="s">
        <v>1005</v>
      </c>
      <c r="F779" s="565">
        <v>6900190</v>
      </c>
      <c r="G779" s="31"/>
      <c r="H779" s="31"/>
      <c r="I779" s="30" t="str">
        <f>IF(SUM('Sales by Agent'!G779:I779)&gt;0,"YES","NO")</f>
        <v>NO</v>
      </c>
      <c r="J779" s="30" t="str">
        <f>IF(SUM('Sales by Agent'!H779:J779)&gt;0,"YES","NO")</f>
        <v>NO</v>
      </c>
      <c r="K779" s="30" t="str">
        <f>IF(SUM('Sales by Agent'!I779:K779)&gt;0,"YES","NO")</f>
        <v>NO</v>
      </c>
      <c r="L779" s="30" t="str">
        <f>IF(SUM('Sales by Agent'!J779:L779)&gt;0,"YES","NO")</f>
        <v>NO</v>
      </c>
      <c r="M779" s="30" t="str">
        <f>IF(SUM('Sales by Agent'!K779:M779)&gt;0,"YES","NO")</f>
        <v>YES</v>
      </c>
      <c r="N779" s="30" t="str">
        <f>IF(SUM('Sales by Agent'!L779:N779)&gt;0,"YES","NO")</f>
        <v>YES</v>
      </c>
      <c r="O779" s="30" t="str">
        <f>IF(SUM('Sales by Agent'!M779:O779)&gt;0,"YES","NO")</f>
        <v>YES</v>
      </c>
      <c r="P779" s="30" t="str">
        <f>IF(SUM('Sales by Agent'!N779:P779)&gt;0,"YES","NO")</f>
        <v>YES</v>
      </c>
      <c r="Q779" s="30" t="str">
        <f>IF(SUM('Sales by Agent'!O779:Q779)&gt;0,"YES","NO")</f>
        <v>YES</v>
      </c>
      <c r="R779" s="30" t="str">
        <f>IF(SUM('Sales by Agent'!P779:R779)&gt;0,"YES","NO")</f>
        <v>YES</v>
      </c>
      <c r="S779" s="30" t="str">
        <f>IF(SUM('Sales by Agent'!Q779:S779)&gt;0,"YES","NO")</f>
        <v>YES</v>
      </c>
      <c r="T779" s="30" t="str">
        <f>IF(SUM('Sales by Agent'!R779:T779)&gt;0,"YES","NO")</f>
        <v>YES</v>
      </c>
      <c r="U779" s="30" t="str">
        <f>IF(SUM('Sales by Agent'!S779:U779)&gt;0,"YES","NO")</f>
        <v>YES</v>
      </c>
      <c r="V779" s="30" t="str">
        <f>IF(SUM('Sales by Agent'!T779:V779)&gt;0,"YES","NO")</f>
        <v>YES</v>
      </c>
      <c r="W779" s="30" t="str">
        <f>IF(SUM('Sales by Agent'!U779:W779)&gt;0,"YES","NO")</f>
        <v>YES</v>
      </c>
      <c r="X779" s="30" t="str">
        <f>IF(SUM('Sales by Agent'!V779:X779)&gt;0,"YES","NO")</f>
        <v>YES</v>
      </c>
      <c r="Y779" s="30" t="str">
        <f>IF(SUM('Sales by Agent'!W779:Y779)&gt;0,"YES","NO")</f>
        <v>YES</v>
      </c>
      <c r="Z779" s="30" t="str">
        <f>IF(SUM('Sales by Agent'!X779:Z779)&gt;0,"YES","NO")</f>
        <v>YES</v>
      </c>
      <c r="AA779" s="30" t="str">
        <f>IF(SUM('Sales by Agent'!Y779:AA779)&gt;0,"YES","NO")</f>
        <v>YES</v>
      </c>
      <c r="AB779" s="30" t="str">
        <f>IF(SUM('Sales by Agent'!Z779:AB779)&gt;0,"YES","NO")</f>
        <v>YES</v>
      </c>
      <c r="AC779" s="30" t="str">
        <f>IF(SUM('Sales by Agent'!AA779:AC779)&gt;0,"YES","NO")</f>
        <v>YES</v>
      </c>
      <c r="AD779" s="30" t="str">
        <f>IF(SUM('Sales by Agent'!AB779:AD779)&gt;0,"YES","NO")</f>
        <v>YES</v>
      </c>
      <c r="AE779" s="30" t="str">
        <f>IF(SUM('Sales by Agent'!AC779:AE779)&gt;0,"YES","NO")</f>
        <v>YES</v>
      </c>
      <c r="AF779" s="30" t="str">
        <f>IF(SUM('Sales by Agent'!AD779:AF779)&gt;0,"YES","NO")</f>
        <v>YES</v>
      </c>
      <c r="AG779" s="30" t="str">
        <f>IF(SUM('Sales by Agent'!AE779:AG779)&gt;0,"YES","NO")</f>
        <v>YES</v>
      </c>
      <c r="AH779" s="30" t="str">
        <f>IF(SUM('Sales by Agent'!AF779:AH779)&gt;0,"YES","NO")</f>
        <v>YES</v>
      </c>
      <c r="AI779" s="30" t="str">
        <f>IF(SUM('Sales by Agent'!AG779:AI779)&gt;0,"YES","NO")</f>
        <v>YES</v>
      </c>
      <c r="AJ779" s="30" t="str">
        <f>IF(SUM('Sales by Agent'!AH779:AJ779)&gt;0,"YES","NO")</f>
        <v>YES</v>
      </c>
      <c r="AK779" s="30" t="str">
        <f>IF(SUM('Sales by Agent'!AI779:AK779)&gt;0,"YES","NO")</f>
        <v>YES</v>
      </c>
      <c r="AL779" s="30" t="str">
        <f>IF(SUM('Sales by Agent'!AJ779:AL779)&gt;0,"YES","NO")</f>
        <v>YES</v>
      </c>
      <c r="AM779" s="30" t="str">
        <f>IF(SUM('Sales by Agent'!AK779:AM779)&gt;0,"YES","NO")</f>
        <v>YES</v>
      </c>
      <c r="AN779" s="30" t="str">
        <f>IF(SUM('Sales by Agent'!AL779:AN779)&gt;0,"YES","NO")</f>
        <v>YES</v>
      </c>
      <c r="AO779" s="30" t="str">
        <f>IF(SUM('Sales by Agent'!AM779:AO779)&gt;0,"YES","NO")</f>
        <v>YES</v>
      </c>
      <c r="AP779" s="30" t="str">
        <f>IF(SUM('Sales by Agent'!AN779:AP779)&gt;0,"YES","NO")</f>
        <v>YES</v>
      </c>
      <c r="AQ779" s="30" t="str">
        <f>IF(SUM('Sales by Agent'!AO779:AQ779)&gt;0,"YES","NO")</f>
        <v>YES</v>
      </c>
      <c r="AR779" s="30" t="str">
        <f>IF(SUM('Sales by Agent'!AP779:AR779)&gt;0,"YES","NO")</f>
        <v>YES</v>
      </c>
      <c r="AS779" s="30" t="str">
        <f>IF(SUM('Sales by Agent'!AQ779:AS779)&gt;0,"YES","NO")</f>
        <v>YES</v>
      </c>
      <c r="AT779" s="30" t="str">
        <f>IF(SUM('Sales by Agent'!AR779:AT779)&gt;0,"YES","NO")</f>
        <v>YES</v>
      </c>
      <c r="AU779" s="30" t="str">
        <f>IF(SUM('Sales by Agent'!AS779:AU779)&gt;0,"YES","NO")</f>
        <v>YES</v>
      </c>
      <c r="AV779" s="30" t="str">
        <f>IF(SUM('Sales by Agent'!AT779:AV779)&gt;0,"YES","NO")</f>
        <v>YES</v>
      </c>
      <c r="AW779" s="87"/>
      <c r="AX779" t="str">
        <f t="shared" si="134"/>
        <v>NO</v>
      </c>
      <c r="AY779" t="str">
        <f t="shared" si="135"/>
        <v>NO</v>
      </c>
      <c r="AZ779" t="str">
        <f t="shared" si="136"/>
        <v>NO</v>
      </c>
      <c r="BA779" t="str">
        <f t="shared" si="137"/>
        <v>NO</v>
      </c>
      <c r="BB779" t="str">
        <f t="shared" si="138"/>
        <v>NO</v>
      </c>
      <c r="BC779" t="str">
        <f t="shared" si="139"/>
        <v>NO</v>
      </c>
      <c r="BD779" t="str">
        <f t="shared" si="140"/>
        <v>NO</v>
      </c>
      <c r="BE779" t="str">
        <f t="shared" si="141"/>
        <v>NO</v>
      </c>
      <c r="BF779" t="str">
        <f t="shared" si="142"/>
        <v>NO</v>
      </c>
      <c r="BG779" t="str">
        <f t="shared" si="143"/>
        <v>NO</v>
      </c>
      <c r="BH779" t="str">
        <f t="shared" si="133"/>
        <v>NO</v>
      </c>
    </row>
    <row r="780" spans="1:60">
      <c r="A780" s="564" t="s">
        <v>167</v>
      </c>
      <c r="B780" s="564" t="s">
        <v>2605</v>
      </c>
      <c r="C780" s="564" t="s">
        <v>383</v>
      </c>
      <c r="D780" s="564" t="s">
        <v>954</v>
      </c>
      <c r="E780" s="564" t="s">
        <v>1005</v>
      </c>
      <c r="F780" s="565">
        <v>550600</v>
      </c>
      <c r="G780" s="87"/>
      <c r="H780" s="87"/>
      <c r="I780" s="30" t="str">
        <f>IF(SUM('Sales by Agent'!G780:I780)&gt;0,"YES","NO")</f>
        <v>YES</v>
      </c>
      <c r="J780" s="30" t="str">
        <f>IF(SUM('Sales by Agent'!H780:J780)&gt;0,"YES","NO")</f>
        <v>YES</v>
      </c>
      <c r="K780" s="30" t="str">
        <f>IF(SUM('Sales by Agent'!I780:K780)&gt;0,"YES","NO")</f>
        <v>YES</v>
      </c>
      <c r="L780" s="30" t="str">
        <f>IF(SUM('Sales by Agent'!J780:L780)&gt;0,"YES","NO")</f>
        <v>YES</v>
      </c>
      <c r="M780" s="30" t="str">
        <f>IF(SUM('Sales by Agent'!K780:M780)&gt;0,"YES","NO")</f>
        <v>YES</v>
      </c>
      <c r="N780" s="30" t="str">
        <f>IF(SUM('Sales by Agent'!L780:N780)&gt;0,"YES","NO")</f>
        <v>NO</v>
      </c>
      <c r="O780" s="30" t="str">
        <f>IF(SUM('Sales by Agent'!M780:O780)&gt;0,"YES","NO")</f>
        <v>NO</v>
      </c>
      <c r="P780" s="30" t="str">
        <f>IF(SUM('Sales by Agent'!N780:P780)&gt;0,"YES","NO")</f>
        <v>NO</v>
      </c>
      <c r="Q780" s="30" t="str">
        <f>IF(SUM('Sales by Agent'!O780:Q780)&gt;0,"YES","NO")</f>
        <v>NO</v>
      </c>
      <c r="R780" s="30" t="str">
        <f>IF(SUM('Sales by Agent'!P780:R780)&gt;0,"YES","NO")</f>
        <v>NO</v>
      </c>
      <c r="S780" s="30" t="str">
        <f>IF(SUM('Sales by Agent'!Q780:S780)&gt;0,"YES","NO")</f>
        <v>NO</v>
      </c>
      <c r="T780" s="30" t="str">
        <f>IF(SUM('Sales by Agent'!R780:T780)&gt;0,"YES","NO")</f>
        <v>NO</v>
      </c>
      <c r="U780" s="30" t="str">
        <f>IF(SUM('Sales by Agent'!S780:U780)&gt;0,"YES","NO")</f>
        <v>NO</v>
      </c>
      <c r="V780" s="30" t="str">
        <f>IF(SUM('Sales by Agent'!T780:V780)&gt;0,"YES","NO")</f>
        <v>NO</v>
      </c>
      <c r="W780" s="30" t="str">
        <f>IF(SUM('Sales by Agent'!U780:W780)&gt;0,"YES","NO")</f>
        <v>NO</v>
      </c>
      <c r="X780" s="30" t="str">
        <f>IF(SUM('Sales by Agent'!V780:X780)&gt;0,"YES","NO")</f>
        <v>NO</v>
      </c>
      <c r="Y780" s="30" t="str">
        <f>IF(SUM('Sales by Agent'!W780:Y780)&gt;0,"YES","NO")</f>
        <v>NO</v>
      </c>
      <c r="Z780" s="30" t="str">
        <f>IF(SUM('Sales by Agent'!X780:Z780)&gt;0,"YES","NO")</f>
        <v>NO</v>
      </c>
      <c r="AA780" s="30" t="str">
        <f>IF(SUM('Sales by Agent'!Y780:AA780)&gt;0,"YES","NO")</f>
        <v>NO</v>
      </c>
      <c r="AB780" s="30" t="str">
        <f>IF(SUM('Sales by Agent'!Z780:AB780)&gt;0,"YES","NO")</f>
        <v>NO</v>
      </c>
      <c r="AC780" s="30" t="str">
        <f>IF(SUM('Sales by Agent'!AA780:AC780)&gt;0,"YES","NO")</f>
        <v>YES</v>
      </c>
      <c r="AD780" s="30" t="str">
        <f>IF(SUM('Sales by Agent'!AB780:AD780)&gt;0,"YES","NO")</f>
        <v>YES</v>
      </c>
      <c r="AE780" s="30" t="str">
        <f>IF(SUM('Sales by Agent'!AC780:AE780)&gt;0,"YES","NO")</f>
        <v>YES</v>
      </c>
      <c r="AF780" s="30" t="str">
        <f>IF(SUM('Sales by Agent'!AD780:AF780)&gt;0,"YES","NO")</f>
        <v>NO</v>
      </c>
      <c r="AG780" s="30" t="str">
        <f>IF(SUM('Sales by Agent'!AE780:AG780)&gt;0,"YES","NO")</f>
        <v>YES</v>
      </c>
      <c r="AH780" s="30" t="str">
        <f>IF(SUM('Sales by Agent'!AF780:AH780)&gt;0,"YES","NO")</f>
        <v>YES</v>
      </c>
      <c r="AI780" s="30" t="str">
        <f>IF(SUM('Sales by Agent'!AG780:AI780)&gt;0,"YES","NO")</f>
        <v>YES</v>
      </c>
      <c r="AJ780" s="30" t="str">
        <f>IF(SUM('Sales by Agent'!AH780:AJ780)&gt;0,"YES","NO")</f>
        <v>NO</v>
      </c>
      <c r="AK780" s="30" t="str">
        <f>IF(SUM('Sales by Agent'!AI780:AK780)&gt;0,"YES","NO")</f>
        <v>NO</v>
      </c>
      <c r="AL780" s="30" t="str">
        <f>IF(SUM('Sales by Agent'!AJ780:AL780)&gt;0,"YES","NO")</f>
        <v>YES</v>
      </c>
      <c r="AM780" s="30" t="str">
        <f>IF(SUM('Sales by Agent'!AK780:AM780)&gt;0,"YES","NO")</f>
        <v>YES</v>
      </c>
      <c r="AN780" s="30" t="str">
        <f>IF(SUM('Sales by Agent'!AL780:AN780)&gt;0,"YES","NO")</f>
        <v>YES</v>
      </c>
      <c r="AO780" s="30" t="str">
        <f>IF(SUM('Sales by Agent'!AM780:AO780)&gt;0,"YES","NO")</f>
        <v>NO</v>
      </c>
      <c r="AP780" s="30" t="str">
        <f>IF(SUM('Sales by Agent'!AN780:AP780)&gt;0,"YES","NO")</f>
        <v>NO</v>
      </c>
      <c r="AQ780" s="30" t="str">
        <f>IF(SUM('Sales by Agent'!AO780:AQ780)&gt;0,"YES","NO")</f>
        <v>NO</v>
      </c>
      <c r="AR780" s="30" t="str">
        <f>IF(SUM('Sales by Agent'!AP780:AR780)&gt;0,"YES","NO")</f>
        <v>NO</v>
      </c>
      <c r="AS780" s="30" t="str">
        <f>IF(SUM('Sales by Agent'!AQ780:AS780)&gt;0,"YES","NO")</f>
        <v>NO</v>
      </c>
      <c r="AT780" s="30" t="str">
        <f>IF(SUM('Sales by Agent'!AR780:AT780)&gt;0,"YES","NO")</f>
        <v>NO</v>
      </c>
      <c r="AU780" s="30" t="str">
        <f>IF(SUM('Sales by Agent'!AS780:AU780)&gt;0,"YES","NO")</f>
        <v>NO</v>
      </c>
      <c r="AV780" s="30" t="str">
        <f>IF(SUM('Sales by Agent'!AT780:AV780)&gt;0,"YES","NO")</f>
        <v>NO</v>
      </c>
      <c r="AW780" s="87"/>
      <c r="AX780" t="str">
        <f t="shared" si="134"/>
        <v>NO</v>
      </c>
      <c r="AY780" t="str">
        <f t="shared" si="135"/>
        <v>NEW INACTIVE</v>
      </c>
      <c r="AZ780" t="str">
        <f t="shared" si="136"/>
        <v>NO</v>
      </c>
      <c r="BA780" t="str">
        <f t="shared" si="137"/>
        <v>NO</v>
      </c>
      <c r="BB780" t="str">
        <f t="shared" si="138"/>
        <v>NO</v>
      </c>
      <c r="BC780" t="str">
        <f t="shared" si="139"/>
        <v>NEW INACTIVE</v>
      </c>
      <c r="BD780" t="str">
        <f t="shared" si="140"/>
        <v>NO</v>
      </c>
      <c r="BE780" t="str">
        <f t="shared" si="141"/>
        <v>NO</v>
      </c>
      <c r="BF780" t="str">
        <f t="shared" si="142"/>
        <v>NO</v>
      </c>
      <c r="BG780" t="str">
        <f t="shared" si="143"/>
        <v>NO</v>
      </c>
      <c r="BH780" t="str">
        <f t="shared" si="133"/>
        <v>NEW INACTIVE</v>
      </c>
    </row>
    <row r="781" spans="1:60">
      <c r="A781" s="564" t="s">
        <v>174</v>
      </c>
      <c r="B781" s="564" t="s">
        <v>3059</v>
      </c>
      <c r="C781" s="564" t="s">
        <v>383</v>
      </c>
      <c r="D781" s="564" t="s">
        <v>954</v>
      </c>
      <c r="E781" s="564" t="s">
        <v>1005</v>
      </c>
      <c r="F781" s="565">
        <v>246850</v>
      </c>
      <c r="G781" s="31"/>
      <c r="H781" s="88"/>
      <c r="I781" s="30" t="str">
        <f>IF(SUM('Sales by Agent'!G781:I781)&gt;0,"YES","NO")</f>
        <v>YES</v>
      </c>
      <c r="J781" s="30" t="str">
        <f>IF(SUM('Sales by Agent'!H781:J781)&gt;0,"YES","NO")</f>
        <v>YES</v>
      </c>
      <c r="K781" s="30" t="str">
        <f>IF(SUM('Sales by Agent'!I781:K781)&gt;0,"YES","NO")</f>
        <v>YES</v>
      </c>
      <c r="L781" s="30" t="str">
        <f>IF(SUM('Sales by Agent'!J781:L781)&gt;0,"YES","NO")</f>
        <v>YES</v>
      </c>
      <c r="M781" s="30" t="str">
        <f>IF(SUM('Sales by Agent'!K781:M781)&gt;0,"YES","NO")</f>
        <v>YES</v>
      </c>
      <c r="N781" s="30" t="str">
        <f>IF(SUM('Sales by Agent'!L781:N781)&gt;0,"YES","NO")</f>
        <v>NO</v>
      </c>
      <c r="O781" s="30" t="str">
        <f>IF(SUM('Sales by Agent'!M781:O781)&gt;0,"YES","NO")</f>
        <v>YES</v>
      </c>
      <c r="P781" s="30" t="str">
        <f>IF(SUM('Sales by Agent'!N781:P781)&gt;0,"YES","NO")</f>
        <v>YES</v>
      </c>
      <c r="Q781" s="30" t="str">
        <f>IF(SUM('Sales by Agent'!O781:Q781)&gt;0,"YES","NO")</f>
        <v>YES</v>
      </c>
      <c r="R781" s="30" t="str">
        <f>IF(SUM('Sales by Agent'!P781:R781)&gt;0,"YES","NO")</f>
        <v>NO</v>
      </c>
      <c r="S781" s="30" t="str">
        <f>IF(SUM('Sales by Agent'!Q781:S781)&gt;0,"YES","NO")</f>
        <v>NO</v>
      </c>
      <c r="T781" s="30" t="str">
        <f>IF(SUM('Sales by Agent'!R781:T781)&gt;0,"YES","NO")</f>
        <v>NO</v>
      </c>
      <c r="U781" s="30" t="str">
        <f>IF(SUM('Sales by Agent'!S781:U781)&gt;0,"YES","NO")</f>
        <v>NO</v>
      </c>
      <c r="V781" s="30" t="str">
        <f>IF(SUM('Sales by Agent'!T781:V781)&gt;0,"YES","NO")</f>
        <v>NO</v>
      </c>
      <c r="W781" s="30" t="str">
        <f>IF(SUM('Sales by Agent'!U781:W781)&gt;0,"YES","NO")</f>
        <v>NO</v>
      </c>
      <c r="X781" s="30" t="str">
        <f>IF(SUM('Sales by Agent'!V781:X781)&gt;0,"YES","NO")</f>
        <v>NO</v>
      </c>
      <c r="Y781" s="30" t="str">
        <f>IF(SUM('Sales by Agent'!W781:Y781)&gt;0,"YES","NO")</f>
        <v>NO</v>
      </c>
      <c r="Z781" s="30" t="str">
        <f>IF(SUM('Sales by Agent'!X781:Z781)&gt;0,"YES","NO")</f>
        <v>NO</v>
      </c>
      <c r="AA781" s="30" t="str">
        <f>IF(SUM('Sales by Agent'!Y781:AA781)&gt;0,"YES","NO")</f>
        <v>NO</v>
      </c>
      <c r="AB781" s="30" t="str">
        <f>IF(SUM('Sales by Agent'!Z781:AB781)&gt;0,"YES","NO")</f>
        <v>NO</v>
      </c>
      <c r="AC781" s="30" t="str">
        <f>IF(SUM('Sales by Agent'!AA781:AC781)&gt;0,"YES","NO")</f>
        <v>NO</v>
      </c>
      <c r="AD781" s="30" t="str">
        <f>IF(SUM('Sales by Agent'!AB781:AD781)&gt;0,"YES","NO")</f>
        <v>NO</v>
      </c>
      <c r="AE781" s="30" t="str">
        <f>IF(SUM('Sales by Agent'!AC781:AE781)&gt;0,"YES","NO")</f>
        <v>NO</v>
      </c>
      <c r="AF781" s="30" t="str">
        <f>IF(SUM('Sales by Agent'!AD781:AF781)&gt;0,"YES","NO")</f>
        <v>NO</v>
      </c>
      <c r="AG781" s="30" t="str">
        <f>IF(SUM('Sales by Agent'!AE781:AG781)&gt;0,"YES","NO")</f>
        <v>NO</v>
      </c>
      <c r="AH781" s="30" t="str">
        <f>IF(SUM('Sales by Agent'!AF781:AH781)&gt;0,"YES","NO")</f>
        <v>NO</v>
      </c>
      <c r="AI781" s="30" t="str">
        <f>IF(SUM('Sales by Agent'!AG781:AI781)&gt;0,"YES","NO")</f>
        <v>NO</v>
      </c>
      <c r="AJ781" s="30" t="str">
        <f>IF(SUM('Sales by Agent'!AH781:AJ781)&gt;0,"YES","NO")</f>
        <v>NO</v>
      </c>
      <c r="AK781" s="30" t="str">
        <f>IF(SUM('Sales by Agent'!AI781:AK781)&gt;0,"YES","NO")</f>
        <v>NO</v>
      </c>
      <c r="AL781" s="30" t="str">
        <f>IF(SUM('Sales by Agent'!AJ781:AL781)&gt;0,"YES","NO")</f>
        <v>NO</v>
      </c>
      <c r="AM781" s="30" t="str">
        <f>IF(SUM('Sales by Agent'!AK781:AM781)&gt;0,"YES","NO")</f>
        <v>NO</v>
      </c>
      <c r="AN781" s="30" t="str">
        <f>IF(SUM('Sales by Agent'!AL781:AN781)&gt;0,"YES","NO")</f>
        <v>NO</v>
      </c>
      <c r="AO781" s="30" t="str">
        <f>IF(SUM('Sales by Agent'!AM781:AO781)&gt;0,"YES","NO")</f>
        <v>NO</v>
      </c>
      <c r="AP781" s="30" t="str">
        <f>IF(SUM('Sales by Agent'!AN781:AP781)&gt;0,"YES","NO")</f>
        <v>NO</v>
      </c>
      <c r="AQ781" s="30" t="str">
        <f>IF(SUM('Sales by Agent'!AO781:AQ781)&gt;0,"YES","NO")</f>
        <v>NO</v>
      </c>
      <c r="AR781" s="30" t="str">
        <f>IF(SUM('Sales by Agent'!AP781:AR781)&gt;0,"YES","NO")</f>
        <v>NO</v>
      </c>
      <c r="AS781" s="30" t="str">
        <f>IF(SUM('Sales by Agent'!AQ781:AS781)&gt;0,"YES","NO")</f>
        <v>NO</v>
      </c>
      <c r="AT781" s="30" t="str">
        <f>IF(SUM('Sales by Agent'!AR781:AT781)&gt;0,"YES","NO")</f>
        <v>NO</v>
      </c>
      <c r="AU781" s="30" t="str">
        <f>IF(SUM('Sales by Agent'!AS781:AU781)&gt;0,"YES","NO")</f>
        <v>NO</v>
      </c>
      <c r="AV781" s="30" t="str">
        <f>IF(SUM('Sales by Agent'!AT781:AV781)&gt;0,"YES","NO")</f>
        <v>NO</v>
      </c>
      <c r="AW781" s="87"/>
      <c r="AX781" t="str">
        <f t="shared" si="134"/>
        <v>NO</v>
      </c>
      <c r="AY781" t="str">
        <f t="shared" si="135"/>
        <v>NO</v>
      </c>
      <c r="AZ781" t="str">
        <f t="shared" si="136"/>
        <v>NO</v>
      </c>
      <c r="BA781" t="str">
        <f t="shared" si="137"/>
        <v>NO</v>
      </c>
      <c r="BB781" t="str">
        <f t="shared" si="138"/>
        <v>NO</v>
      </c>
      <c r="BC781" t="str">
        <f t="shared" si="139"/>
        <v>NO</v>
      </c>
      <c r="BD781" t="str">
        <f t="shared" si="140"/>
        <v>NO</v>
      </c>
      <c r="BE781" t="str">
        <f t="shared" si="141"/>
        <v>NO</v>
      </c>
      <c r="BF781" t="str">
        <f t="shared" si="142"/>
        <v>NO</v>
      </c>
      <c r="BG781" t="str">
        <f t="shared" si="143"/>
        <v>NO</v>
      </c>
      <c r="BH781" t="str">
        <f t="shared" si="133"/>
        <v>NO</v>
      </c>
    </row>
    <row r="782" spans="1:60">
      <c r="A782" s="564" t="s">
        <v>176</v>
      </c>
      <c r="B782" s="564" t="s">
        <v>3060</v>
      </c>
      <c r="C782" s="564" t="s">
        <v>383</v>
      </c>
      <c r="D782" s="564" t="s">
        <v>954</v>
      </c>
      <c r="E782" s="564" t="s">
        <v>1005</v>
      </c>
      <c r="F782" s="565">
        <v>1959200</v>
      </c>
      <c r="G782" s="86"/>
      <c r="H782" s="88"/>
      <c r="I782" s="30" t="str">
        <f>IF(SUM('Sales by Agent'!G782:I782)&gt;0,"YES","NO")</f>
        <v>NO</v>
      </c>
      <c r="J782" s="30" t="str">
        <f>IF(SUM('Sales by Agent'!H782:J782)&gt;0,"YES","NO")</f>
        <v>NO</v>
      </c>
      <c r="K782" s="30" t="str">
        <f>IF(SUM('Sales by Agent'!I782:K782)&gt;0,"YES","NO")</f>
        <v>NO</v>
      </c>
      <c r="L782" s="30" t="str">
        <f>IF(SUM('Sales by Agent'!J782:L782)&gt;0,"YES","NO")</f>
        <v>NO</v>
      </c>
      <c r="M782" s="30" t="str">
        <f>IF(SUM('Sales by Agent'!K782:M782)&gt;0,"YES","NO")</f>
        <v>YES</v>
      </c>
      <c r="N782" s="30" t="str">
        <f>IF(SUM('Sales by Agent'!L782:N782)&gt;0,"YES","NO")</f>
        <v>YES</v>
      </c>
      <c r="O782" s="30" t="str">
        <f>IF(SUM('Sales by Agent'!M782:O782)&gt;0,"YES","NO")</f>
        <v>YES</v>
      </c>
      <c r="P782" s="30" t="str">
        <f>IF(SUM('Sales by Agent'!N782:P782)&gt;0,"YES","NO")</f>
        <v>YES</v>
      </c>
      <c r="Q782" s="30" t="str">
        <f>IF(SUM('Sales by Agent'!O782:Q782)&gt;0,"YES","NO")</f>
        <v>YES</v>
      </c>
      <c r="R782" s="30" t="str">
        <f>IF(SUM('Sales by Agent'!P782:R782)&gt;0,"YES","NO")</f>
        <v>YES</v>
      </c>
      <c r="S782" s="30" t="str">
        <f>IF(SUM('Sales by Agent'!Q782:S782)&gt;0,"YES","NO")</f>
        <v>YES</v>
      </c>
      <c r="T782" s="30" t="str">
        <f>IF(SUM('Sales by Agent'!R782:T782)&gt;0,"YES","NO")</f>
        <v>YES</v>
      </c>
      <c r="U782" s="30" t="str">
        <f>IF(SUM('Sales by Agent'!S782:U782)&gt;0,"YES","NO")</f>
        <v>YES</v>
      </c>
      <c r="V782" s="30" t="str">
        <f>IF(SUM('Sales by Agent'!T782:V782)&gt;0,"YES","NO")</f>
        <v>YES</v>
      </c>
      <c r="W782" s="30" t="str">
        <f>IF(SUM('Sales by Agent'!U782:W782)&gt;0,"YES","NO")</f>
        <v>YES</v>
      </c>
      <c r="X782" s="30" t="str">
        <f>IF(SUM('Sales by Agent'!V782:X782)&gt;0,"YES","NO")</f>
        <v>YES</v>
      </c>
      <c r="Y782" s="30" t="str">
        <f>IF(SUM('Sales by Agent'!W782:Y782)&gt;0,"YES","NO")</f>
        <v>NO</v>
      </c>
      <c r="Z782" s="30" t="str">
        <f>IF(SUM('Sales by Agent'!X782:Z782)&gt;0,"YES","NO")</f>
        <v>NO</v>
      </c>
      <c r="AA782" s="30" t="str">
        <f>IF(SUM('Sales by Agent'!Y782:AA782)&gt;0,"YES","NO")</f>
        <v>NO</v>
      </c>
      <c r="AB782" s="30" t="str">
        <f>IF(SUM('Sales by Agent'!Z782:AB782)&gt;0,"YES","NO")</f>
        <v>NO</v>
      </c>
      <c r="AC782" s="30" t="str">
        <f>IF(SUM('Sales by Agent'!AA782:AC782)&gt;0,"YES","NO")</f>
        <v>NO</v>
      </c>
      <c r="AD782" s="30" t="str">
        <f>IF(SUM('Sales by Agent'!AB782:AD782)&gt;0,"YES","NO")</f>
        <v>NO</v>
      </c>
      <c r="AE782" s="30" t="str">
        <f>IF(SUM('Sales by Agent'!AC782:AE782)&gt;0,"YES","NO")</f>
        <v>NO</v>
      </c>
      <c r="AF782" s="30" t="str">
        <f>IF(SUM('Sales by Agent'!AD782:AF782)&gt;0,"YES","NO")</f>
        <v>NO</v>
      </c>
      <c r="AG782" s="30" t="str">
        <f>IF(SUM('Sales by Agent'!AE782:AG782)&gt;0,"YES","NO")</f>
        <v>NO</v>
      </c>
      <c r="AH782" s="30" t="str">
        <f>IF(SUM('Sales by Agent'!AF782:AH782)&gt;0,"YES","NO")</f>
        <v>NO</v>
      </c>
      <c r="AI782" s="30" t="str">
        <f>IF(SUM('Sales by Agent'!AG782:AI782)&gt;0,"YES","NO")</f>
        <v>NO</v>
      </c>
      <c r="AJ782" s="30" t="str">
        <f>IF(SUM('Sales by Agent'!AH782:AJ782)&gt;0,"YES","NO")</f>
        <v>NO</v>
      </c>
      <c r="AK782" s="30" t="str">
        <f>IF(SUM('Sales by Agent'!AI782:AK782)&gt;0,"YES","NO")</f>
        <v>NO</v>
      </c>
      <c r="AL782" s="30" t="str">
        <f>IF(SUM('Sales by Agent'!AJ782:AL782)&gt;0,"YES","NO")</f>
        <v>NO</v>
      </c>
      <c r="AM782" s="30" t="str">
        <f>IF(SUM('Sales by Agent'!AK782:AM782)&gt;0,"YES","NO")</f>
        <v>NO</v>
      </c>
      <c r="AN782" s="30" t="str">
        <f>IF(SUM('Sales by Agent'!AL782:AN782)&gt;0,"YES","NO")</f>
        <v>NO</v>
      </c>
      <c r="AO782" s="30" t="str">
        <f>IF(SUM('Sales by Agent'!AM782:AO782)&gt;0,"YES","NO")</f>
        <v>NO</v>
      </c>
      <c r="AP782" s="30" t="str">
        <f>IF(SUM('Sales by Agent'!AN782:AP782)&gt;0,"YES","NO")</f>
        <v>NO</v>
      </c>
      <c r="AQ782" s="30" t="str">
        <f>IF(SUM('Sales by Agent'!AO782:AQ782)&gt;0,"YES","NO")</f>
        <v>NO</v>
      </c>
      <c r="AR782" s="30" t="str">
        <f>IF(SUM('Sales by Agent'!AP782:AR782)&gt;0,"YES","NO")</f>
        <v>NO</v>
      </c>
      <c r="AS782" s="30" t="str">
        <f>IF(SUM('Sales by Agent'!AQ782:AS782)&gt;0,"YES","NO")</f>
        <v>NO</v>
      </c>
      <c r="AT782" s="30" t="str">
        <f>IF(SUM('Sales by Agent'!AR782:AT782)&gt;0,"YES","NO")</f>
        <v>NO</v>
      </c>
      <c r="AU782" s="30" t="str">
        <f>IF(SUM('Sales by Agent'!AS782:AU782)&gt;0,"YES","NO")</f>
        <v>NO</v>
      </c>
      <c r="AV782" s="30" t="str">
        <f>IF(SUM('Sales by Agent'!AT782:AV782)&gt;0,"YES","NO")</f>
        <v>NO</v>
      </c>
      <c r="AW782" s="87"/>
      <c r="AX782" t="str">
        <f t="shared" si="134"/>
        <v>NO</v>
      </c>
      <c r="AY782" t="str">
        <f t="shared" si="135"/>
        <v>NO</v>
      </c>
      <c r="AZ782" t="str">
        <f t="shared" si="136"/>
        <v>NO</v>
      </c>
      <c r="BA782" t="str">
        <f t="shared" si="137"/>
        <v>NO</v>
      </c>
      <c r="BB782" t="str">
        <f t="shared" si="138"/>
        <v>NO</v>
      </c>
      <c r="BC782" t="str">
        <f t="shared" si="139"/>
        <v>NO</v>
      </c>
      <c r="BD782" t="str">
        <f t="shared" si="140"/>
        <v>NO</v>
      </c>
      <c r="BE782" t="str">
        <f t="shared" si="141"/>
        <v>NO</v>
      </c>
      <c r="BF782" t="str">
        <f t="shared" si="142"/>
        <v>NO</v>
      </c>
      <c r="BG782" t="str">
        <f t="shared" si="143"/>
        <v>NO</v>
      </c>
      <c r="BH782" t="str">
        <f t="shared" si="133"/>
        <v>NO</v>
      </c>
    </row>
    <row r="783" spans="1:60">
      <c r="A783" s="564" t="s">
        <v>178</v>
      </c>
      <c r="B783" s="564" t="s">
        <v>3061</v>
      </c>
      <c r="C783" s="564" t="s">
        <v>383</v>
      </c>
      <c r="D783" s="564" t="s">
        <v>954</v>
      </c>
      <c r="E783" s="564" t="s">
        <v>1005</v>
      </c>
      <c r="F783" s="565">
        <v>149950</v>
      </c>
      <c r="G783" s="87"/>
      <c r="H783" s="30"/>
      <c r="I783" s="30" t="str">
        <f>IF(SUM('Sales by Agent'!G783:I783)&gt;0,"YES","NO")</f>
        <v>NO</v>
      </c>
      <c r="J783" s="30" t="str">
        <f>IF(SUM('Sales by Agent'!H783:J783)&gt;0,"YES","NO")</f>
        <v>NO</v>
      </c>
      <c r="K783" s="30" t="str">
        <f>IF(SUM('Sales by Agent'!I783:K783)&gt;0,"YES","NO")</f>
        <v>NO</v>
      </c>
      <c r="L783" s="30" t="str">
        <f>IF(SUM('Sales by Agent'!J783:L783)&gt;0,"YES","NO")</f>
        <v>NO</v>
      </c>
      <c r="M783" s="30" t="str">
        <f>IF(SUM('Sales by Agent'!K783:M783)&gt;0,"YES","NO")</f>
        <v>YES</v>
      </c>
      <c r="N783" s="30" t="str">
        <f>IF(SUM('Sales by Agent'!L783:N783)&gt;0,"YES","NO")</f>
        <v>YES</v>
      </c>
      <c r="O783" s="30" t="str">
        <f>IF(SUM('Sales by Agent'!M783:O783)&gt;0,"YES","NO")</f>
        <v>YES</v>
      </c>
      <c r="P783" s="30" t="str">
        <f>IF(SUM('Sales by Agent'!N783:P783)&gt;0,"YES","NO")</f>
        <v>NO</v>
      </c>
      <c r="Q783" s="30" t="str">
        <f>IF(SUM('Sales by Agent'!O783:Q783)&gt;0,"YES","NO")</f>
        <v>NO</v>
      </c>
      <c r="R783" s="30" t="str">
        <f>IF(SUM('Sales by Agent'!P783:R783)&gt;0,"YES","NO")</f>
        <v>NO</v>
      </c>
      <c r="S783" s="30" t="str">
        <f>IF(SUM('Sales by Agent'!Q783:S783)&gt;0,"YES","NO")</f>
        <v>NO</v>
      </c>
      <c r="T783" s="30" t="str">
        <f>IF(SUM('Sales by Agent'!R783:T783)&gt;0,"YES","NO")</f>
        <v>NO</v>
      </c>
      <c r="U783" s="30" t="str">
        <f>IF(SUM('Sales by Agent'!S783:U783)&gt;0,"YES","NO")</f>
        <v>NO</v>
      </c>
      <c r="V783" s="30" t="str">
        <f>IF(SUM('Sales by Agent'!T783:V783)&gt;0,"YES","NO")</f>
        <v>NO</v>
      </c>
      <c r="W783" s="30" t="str">
        <f>IF(SUM('Sales by Agent'!U783:W783)&gt;0,"YES","NO")</f>
        <v>NO</v>
      </c>
      <c r="X783" s="30" t="str">
        <f>IF(SUM('Sales by Agent'!V783:X783)&gt;0,"YES","NO")</f>
        <v>NO</v>
      </c>
      <c r="Y783" s="30" t="str">
        <f>IF(SUM('Sales by Agent'!W783:Y783)&gt;0,"YES","NO")</f>
        <v>NO</v>
      </c>
      <c r="Z783" s="30" t="str">
        <f>IF(SUM('Sales by Agent'!X783:Z783)&gt;0,"YES","NO")</f>
        <v>NO</v>
      </c>
      <c r="AA783" s="30" t="str">
        <f>IF(SUM('Sales by Agent'!Y783:AA783)&gt;0,"YES","NO")</f>
        <v>NO</v>
      </c>
      <c r="AB783" s="30" t="str">
        <f>IF(SUM('Sales by Agent'!Z783:AB783)&gt;0,"YES","NO")</f>
        <v>NO</v>
      </c>
      <c r="AC783" s="30" t="str">
        <f>IF(SUM('Sales by Agent'!AA783:AC783)&gt;0,"YES","NO")</f>
        <v>NO</v>
      </c>
      <c r="AD783" s="30" t="str">
        <f>IF(SUM('Sales by Agent'!AB783:AD783)&gt;0,"YES","NO")</f>
        <v>NO</v>
      </c>
      <c r="AE783" s="30" t="str">
        <f>IF(SUM('Sales by Agent'!AC783:AE783)&gt;0,"YES","NO")</f>
        <v>NO</v>
      </c>
      <c r="AF783" s="30" t="str">
        <f>IF(SUM('Sales by Agent'!AD783:AF783)&gt;0,"YES","NO")</f>
        <v>NO</v>
      </c>
      <c r="AG783" s="30" t="str">
        <f>IF(SUM('Sales by Agent'!AE783:AG783)&gt;0,"YES","NO")</f>
        <v>NO</v>
      </c>
      <c r="AH783" s="30" t="str">
        <f>IF(SUM('Sales by Agent'!AF783:AH783)&gt;0,"YES","NO")</f>
        <v>NO</v>
      </c>
      <c r="AI783" s="30" t="str">
        <f>IF(SUM('Sales by Agent'!AG783:AI783)&gt;0,"YES","NO")</f>
        <v>NO</v>
      </c>
      <c r="AJ783" s="30" t="str">
        <f>IF(SUM('Sales by Agent'!AH783:AJ783)&gt;0,"YES","NO")</f>
        <v>NO</v>
      </c>
      <c r="AK783" s="30" t="str">
        <f>IF(SUM('Sales by Agent'!AI783:AK783)&gt;0,"YES","NO")</f>
        <v>NO</v>
      </c>
      <c r="AL783" s="30" t="str">
        <f>IF(SUM('Sales by Agent'!AJ783:AL783)&gt;0,"YES","NO")</f>
        <v>NO</v>
      </c>
      <c r="AM783" s="30" t="str">
        <f>IF(SUM('Sales by Agent'!AK783:AM783)&gt;0,"YES","NO")</f>
        <v>NO</v>
      </c>
      <c r="AN783" s="30" t="str">
        <f>IF(SUM('Sales by Agent'!AL783:AN783)&gt;0,"YES","NO")</f>
        <v>NO</v>
      </c>
      <c r="AO783" s="30" t="str">
        <f>IF(SUM('Sales by Agent'!AM783:AO783)&gt;0,"YES","NO")</f>
        <v>NO</v>
      </c>
      <c r="AP783" s="30" t="str">
        <f>IF(SUM('Sales by Agent'!AN783:AP783)&gt;0,"YES","NO")</f>
        <v>NO</v>
      </c>
      <c r="AQ783" s="30" t="str">
        <f>IF(SUM('Sales by Agent'!AO783:AQ783)&gt;0,"YES","NO")</f>
        <v>NO</v>
      </c>
      <c r="AR783" s="30" t="str">
        <f>IF(SUM('Sales by Agent'!AP783:AR783)&gt;0,"YES","NO")</f>
        <v>NO</v>
      </c>
      <c r="AS783" s="30" t="str">
        <f>IF(SUM('Sales by Agent'!AQ783:AS783)&gt;0,"YES","NO")</f>
        <v>NO</v>
      </c>
      <c r="AT783" s="30" t="str">
        <f>IF(SUM('Sales by Agent'!AR783:AT783)&gt;0,"YES","NO")</f>
        <v>NO</v>
      </c>
      <c r="AU783" s="30" t="str">
        <f>IF(SUM('Sales by Agent'!AS783:AU783)&gt;0,"YES","NO")</f>
        <v>NO</v>
      </c>
      <c r="AV783" s="30" t="str">
        <f>IF(SUM('Sales by Agent'!AT783:AV783)&gt;0,"YES","NO")</f>
        <v>NO</v>
      </c>
      <c r="AW783" s="87"/>
      <c r="AX783" t="str">
        <f t="shared" si="134"/>
        <v>NO</v>
      </c>
      <c r="AY783" t="str">
        <f t="shared" si="135"/>
        <v>NO</v>
      </c>
      <c r="AZ783" t="str">
        <f t="shared" si="136"/>
        <v>NO</v>
      </c>
      <c r="BA783" t="str">
        <f t="shared" si="137"/>
        <v>NO</v>
      </c>
      <c r="BB783" t="str">
        <f t="shared" si="138"/>
        <v>NO</v>
      </c>
      <c r="BC783" t="str">
        <f t="shared" si="139"/>
        <v>NO</v>
      </c>
      <c r="BD783" t="str">
        <f t="shared" si="140"/>
        <v>NO</v>
      </c>
      <c r="BE783" t="str">
        <f t="shared" si="141"/>
        <v>NO</v>
      </c>
      <c r="BF783" t="str">
        <f t="shared" si="142"/>
        <v>NO</v>
      </c>
      <c r="BG783" t="str">
        <f t="shared" si="143"/>
        <v>NO</v>
      </c>
      <c r="BH783" t="str">
        <f t="shared" si="133"/>
        <v>NO</v>
      </c>
    </row>
    <row r="784" spans="1:60">
      <c r="A784" s="564" t="s">
        <v>182</v>
      </c>
      <c r="B784" s="564" t="s">
        <v>3062</v>
      </c>
      <c r="C784" s="564" t="s">
        <v>383</v>
      </c>
      <c r="D784" s="564" t="s">
        <v>954</v>
      </c>
      <c r="E784" s="564" t="s">
        <v>1005</v>
      </c>
      <c r="F784" s="565">
        <v>3080975</v>
      </c>
      <c r="G784" s="31"/>
      <c r="H784" s="31"/>
      <c r="I784" s="30" t="str">
        <f>IF(SUM('Sales by Agent'!G784:I784)&gt;0,"YES","NO")</f>
        <v>YES</v>
      </c>
      <c r="J784" s="30" t="str">
        <f>IF(SUM('Sales by Agent'!H784:J784)&gt;0,"YES","NO")</f>
        <v>YES</v>
      </c>
      <c r="K784" s="30" t="str">
        <f>IF(SUM('Sales by Agent'!I784:K784)&gt;0,"YES","NO")</f>
        <v>YES</v>
      </c>
      <c r="L784" s="30" t="str">
        <f>IF(SUM('Sales by Agent'!J784:L784)&gt;0,"YES","NO")</f>
        <v>YES</v>
      </c>
      <c r="M784" s="30" t="str">
        <f>IF(SUM('Sales by Agent'!K784:M784)&gt;0,"YES","NO")</f>
        <v>YES</v>
      </c>
      <c r="N784" s="30" t="str">
        <f>IF(SUM('Sales by Agent'!L784:N784)&gt;0,"YES","NO")</f>
        <v>YES</v>
      </c>
      <c r="O784" s="30" t="str">
        <f>IF(SUM('Sales by Agent'!M784:O784)&gt;0,"YES","NO")</f>
        <v>YES</v>
      </c>
      <c r="P784" s="30" t="str">
        <f>IF(SUM('Sales by Agent'!N784:P784)&gt;0,"YES","NO")</f>
        <v>YES</v>
      </c>
      <c r="Q784" s="30" t="str">
        <f>IF(SUM('Sales by Agent'!O784:Q784)&gt;0,"YES","NO")</f>
        <v>YES</v>
      </c>
      <c r="R784" s="30" t="str">
        <f>IF(SUM('Sales by Agent'!P784:R784)&gt;0,"YES","NO")</f>
        <v>YES</v>
      </c>
      <c r="S784" s="30" t="str">
        <f>IF(SUM('Sales by Agent'!Q784:S784)&gt;0,"YES","NO")</f>
        <v>YES</v>
      </c>
      <c r="T784" s="30" t="str">
        <f>IF(SUM('Sales by Agent'!R784:T784)&gt;0,"YES","NO")</f>
        <v>YES</v>
      </c>
      <c r="U784" s="30" t="str">
        <f>IF(SUM('Sales by Agent'!S784:U784)&gt;0,"YES","NO")</f>
        <v>YES</v>
      </c>
      <c r="V784" s="30" t="str">
        <f>IF(SUM('Sales by Agent'!T784:V784)&gt;0,"YES","NO")</f>
        <v>YES</v>
      </c>
      <c r="W784" s="30" t="str">
        <f>IF(SUM('Sales by Agent'!U784:W784)&gt;0,"YES","NO")</f>
        <v>YES</v>
      </c>
      <c r="X784" s="30" t="str">
        <f>IF(SUM('Sales by Agent'!V784:X784)&gt;0,"YES","NO")</f>
        <v>YES</v>
      </c>
      <c r="Y784" s="30" t="str">
        <f>IF(SUM('Sales by Agent'!W784:Y784)&gt;0,"YES","NO")</f>
        <v>YES</v>
      </c>
      <c r="Z784" s="30" t="str">
        <f>IF(SUM('Sales by Agent'!X784:Z784)&gt;0,"YES","NO")</f>
        <v>YES</v>
      </c>
      <c r="AA784" s="30" t="str">
        <f>IF(SUM('Sales by Agent'!Y784:AA784)&gt;0,"YES","NO")</f>
        <v>YES</v>
      </c>
      <c r="AB784" s="30" t="str">
        <f>IF(SUM('Sales by Agent'!Z784:AB784)&gt;0,"YES","NO")</f>
        <v>YES</v>
      </c>
      <c r="AC784" s="30" t="str">
        <f>IF(SUM('Sales by Agent'!AA784:AC784)&gt;0,"YES","NO")</f>
        <v>YES</v>
      </c>
      <c r="AD784" s="30" t="str">
        <f>IF(SUM('Sales by Agent'!AB784:AD784)&gt;0,"YES","NO")</f>
        <v>YES</v>
      </c>
      <c r="AE784" s="30" t="str">
        <f>IF(SUM('Sales by Agent'!AC784:AE784)&gt;0,"YES","NO")</f>
        <v>YES</v>
      </c>
      <c r="AF784" s="30" t="str">
        <f>IF(SUM('Sales by Agent'!AD784:AF784)&gt;0,"YES","NO")</f>
        <v>YES</v>
      </c>
      <c r="AG784" s="30" t="str">
        <f>IF(SUM('Sales by Agent'!AE784:AG784)&gt;0,"YES","NO")</f>
        <v>YES</v>
      </c>
      <c r="AH784" s="30" t="str">
        <f>IF(SUM('Sales by Agent'!AF784:AH784)&gt;0,"YES","NO")</f>
        <v>YES</v>
      </c>
      <c r="AI784" s="30" t="str">
        <f>IF(SUM('Sales by Agent'!AG784:AI784)&gt;0,"YES","NO")</f>
        <v>YES</v>
      </c>
      <c r="AJ784" s="30" t="str">
        <f>IF(SUM('Sales by Agent'!AH784:AJ784)&gt;0,"YES","NO")</f>
        <v>YES</v>
      </c>
      <c r="AK784" s="30" t="str">
        <f>IF(SUM('Sales by Agent'!AI784:AK784)&gt;0,"YES","NO")</f>
        <v>YES</v>
      </c>
      <c r="AL784" s="30" t="str">
        <f>IF(SUM('Sales by Agent'!AJ784:AL784)&gt;0,"YES","NO")</f>
        <v>YES</v>
      </c>
      <c r="AM784" s="30" t="str">
        <f>IF(SUM('Sales by Agent'!AK784:AM784)&gt;0,"YES","NO")</f>
        <v>YES</v>
      </c>
      <c r="AN784" s="30" t="str">
        <f>IF(SUM('Sales by Agent'!AL784:AN784)&gt;0,"YES","NO")</f>
        <v>YES</v>
      </c>
      <c r="AO784" s="30" t="str">
        <f>IF(SUM('Sales by Agent'!AM784:AO784)&gt;0,"YES","NO")</f>
        <v>YES</v>
      </c>
      <c r="AP784" s="30" t="str">
        <f>IF(SUM('Sales by Agent'!AN784:AP784)&gt;0,"YES","NO")</f>
        <v>YES</v>
      </c>
      <c r="AQ784" s="30" t="str">
        <f>IF(SUM('Sales by Agent'!AO784:AQ784)&gt;0,"YES","NO")</f>
        <v>YES</v>
      </c>
      <c r="AR784" s="30" t="str">
        <f>IF(SUM('Sales by Agent'!AP784:AR784)&gt;0,"YES","NO")</f>
        <v>YES</v>
      </c>
      <c r="AS784" s="30" t="str">
        <f>IF(SUM('Sales by Agent'!AQ784:AS784)&gt;0,"YES","NO")</f>
        <v>YES</v>
      </c>
      <c r="AT784" s="30" t="str">
        <f>IF(SUM('Sales by Agent'!AR784:AT784)&gt;0,"YES","NO")</f>
        <v>YES</v>
      </c>
      <c r="AU784" s="30" t="str">
        <f>IF(SUM('Sales by Agent'!AS784:AU784)&gt;0,"YES","NO")</f>
        <v>YES</v>
      </c>
      <c r="AV784" s="30" t="str">
        <f>IF(SUM('Sales by Agent'!AT784:AV784)&gt;0,"YES","NO")</f>
        <v>YES</v>
      </c>
      <c r="AW784" s="87"/>
      <c r="AX784" t="str">
        <f t="shared" si="134"/>
        <v>NO</v>
      </c>
      <c r="AY784" t="str">
        <f t="shared" si="135"/>
        <v>NO</v>
      </c>
      <c r="AZ784" t="str">
        <f t="shared" si="136"/>
        <v>NO</v>
      </c>
      <c r="BA784" t="str">
        <f t="shared" si="137"/>
        <v>NO</v>
      </c>
      <c r="BB784" t="str">
        <f t="shared" si="138"/>
        <v>NO</v>
      </c>
      <c r="BC784" t="str">
        <f t="shared" si="139"/>
        <v>NO</v>
      </c>
      <c r="BD784" t="str">
        <f t="shared" si="140"/>
        <v>NO</v>
      </c>
      <c r="BE784" t="str">
        <f t="shared" si="141"/>
        <v>NO</v>
      </c>
      <c r="BF784" t="str">
        <f t="shared" si="142"/>
        <v>NO</v>
      </c>
      <c r="BG784" t="str">
        <f t="shared" si="143"/>
        <v>NO</v>
      </c>
      <c r="BH784" t="str">
        <f t="shared" si="133"/>
        <v>NO</v>
      </c>
    </row>
    <row r="785" spans="1:60">
      <c r="A785" s="564" t="s">
        <v>183</v>
      </c>
      <c r="B785" s="564" t="s">
        <v>3063</v>
      </c>
      <c r="C785" s="564" t="s">
        <v>383</v>
      </c>
      <c r="D785" s="564" t="s">
        <v>954</v>
      </c>
      <c r="E785" s="564" t="s">
        <v>1005</v>
      </c>
      <c r="F785" s="565">
        <v>196250</v>
      </c>
      <c r="G785" s="88"/>
      <c r="H785" s="88"/>
      <c r="I785" s="30" t="str">
        <f>IF(SUM('Sales by Agent'!G785:I785)&gt;0,"YES","NO")</f>
        <v>NO</v>
      </c>
      <c r="J785" s="30" t="str">
        <f>IF(SUM('Sales by Agent'!H785:J785)&gt;0,"YES","NO")</f>
        <v>NO</v>
      </c>
      <c r="K785" s="30" t="str">
        <f>IF(SUM('Sales by Agent'!I785:K785)&gt;0,"YES","NO")</f>
        <v>NO</v>
      </c>
      <c r="L785" s="30" t="str">
        <f>IF(SUM('Sales by Agent'!J785:L785)&gt;0,"YES","NO")</f>
        <v>NO</v>
      </c>
      <c r="M785" s="30" t="str">
        <f>IF(SUM('Sales by Agent'!K785:M785)&gt;0,"YES","NO")</f>
        <v>NO</v>
      </c>
      <c r="N785" s="30" t="str">
        <f>IF(SUM('Sales by Agent'!L785:N785)&gt;0,"YES","NO")</f>
        <v>NO</v>
      </c>
      <c r="O785" s="30" t="str">
        <f>IF(SUM('Sales by Agent'!M785:O785)&gt;0,"YES","NO")</f>
        <v>NO</v>
      </c>
      <c r="P785" s="30" t="str">
        <f>IF(SUM('Sales by Agent'!N785:P785)&gt;0,"YES","NO")</f>
        <v>NO</v>
      </c>
      <c r="Q785" s="30" t="str">
        <f>IF(SUM('Sales by Agent'!O785:Q785)&gt;0,"YES","NO")</f>
        <v>NO</v>
      </c>
      <c r="R785" s="30" t="str">
        <f>IF(SUM('Sales by Agent'!P785:R785)&gt;0,"YES","NO")</f>
        <v>NO</v>
      </c>
      <c r="S785" s="30" t="str">
        <f>IF(SUM('Sales by Agent'!Q785:S785)&gt;0,"YES","NO")</f>
        <v>NO</v>
      </c>
      <c r="T785" s="30" t="str">
        <f>IF(SUM('Sales by Agent'!R785:T785)&gt;0,"YES","NO")</f>
        <v>NO</v>
      </c>
      <c r="U785" s="30" t="str">
        <f>IF(SUM('Sales by Agent'!S785:U785)&gt;0,"YES","NO")</f>
        <v>NO</v>
      </c>
      <c r="V785" s="30" t="str">
        <f>IF(SUM('Sales by Agent'!T785:V785)&gt;0,"YES","NO")</f>
        <v>YES</v>
      </c>
      <c r="W785" s="30" t="str">
        <f>IF(SUM('Sales by Agent'!U785:W785)&gt;0,"YES","NO")</f>
        <v>YES</v>
      </c>
      <c r="X785" s="30" t="str">
        <f>IF(SUM('Sales by Agent'!V785:X785)&gt;0,"YES","NO")</f>
        <v>YES</v>
      </c>
      <c r="Y785" s="30" t="str">
        <f>IF(SUM('Sales by Agent'!W785:Y785)&gt;0,"YES","NO")</f>
        <v>NO</v>
      </c>
      <c r="Z785" s="30" t="str">
        <f>IF(SUM('Sales by Agent'!X785:Z785)&gt;0,"YES","NO")</f>
        <v>NO</v>
      </c>
      <c r="AA785" s="30" t="str">
        <f>IF(SUM('Sales by Agent'!Y785:AA785)&gt;0,"YES","NO")</f>
        <v>NO</v>
      </c>
      <c r="AB785" s="30" t="str">
        <f>IF(SUM('Sales by Agent'!Z785:AB785)&gt;0,"YES","NO")</f>
        <v>YES</v>
      </c>
      <c r="AC785" s="30" t="str">
        <f>IF(SUM('Sales by Agent'!AA785:AC785)&gt;0,"YES","NO")</f>
        <v>YES</v>
      </c>
      <c r="AD785" s="30" t="str">
        <f>IF(SUM('Sales by Agent'!AB785:AD785)&gt;0,"YES","NO")</f>
        <v>YES</v>
      </c>
      <c r="AE785" s="30" t="str">
        <f>IF(SUM('Sales by Agent'!AC785:AE785)&gt;0,"YES","NO")</f>
        <v>NO</v>
      </c>
      <c r="AF785" s="30" t="str">
        <f>IF(SUM('Sales by Agent'!AD785:AF785)&gt;0,"YES","NO")</f>
        <v>NO</v>
      </c>
      <c r="AG785" s="30" t="str">
        <f>IF(SUM('Sales by Agent'!AE785:AG785)&gt;0,"YES","NO")</f>
        <v>NO</v>
      </c>
      <c r="AH785" s="30" t="str">
        <f>IF(SUM('Sales by Agent'!AF785:AH785)&gt;0,"YES","NO")</f>
        <v>NO</v>
      </c>
      <c r="AI785" s="30" t="str">
        <f>IF(SUM('Sales by Agent'!AG785:AI785)&gt;0,"YES","NO")</f>
        <v>NO</v>
      </c>
      <c r="AJ785" s="30" t="str">
        <f>IF(SUM('Sales by Agent'!AH785:AJ785)&gt;0,"YES","NO")</f>
        <v>NO</v>
      </c>
      <c r="AK785" s="30" t="str">
        <f>IF(SUM('Sales by Agent'!AI785:AK785)&gt;0,"YES","NO")</f>
        <v>NO</v>
      </c>
      <c r="AL785" s="30" t="str">
        <f>IF(SUM('Sales by Agent'!AJ785:AL785)&gt;0,"YES","NO")</f>
        <v>NO</v>
      </c>
      <c r="AM785" s="30" t="str">
        <f>IF(SUM('Sales by Agent'!AK785:AM785)&gt;0,"YES","NO")</f>
        <v>NO</v>
      </c>
      <c r="AN785" s="30" t="str">
        <f>IF(SUM('Sales by Agent'!AL785:AN785)&gt;0,"YES","NO")</f>
        <v>NO</v>
      </c>
      <c r="AO785" s="30" t="str">
        <f>IF(SUM('Sales by Agent'!AM785:AO785)&gt;0,"YES","NO")</f>
        <v>NO</v>
      </c>
      <c r="AP785" s="30" t="str">
        <f>IF(SUM('Sales by Agent'!AN785:AP785)&gt;0,"YES","NO")</f>
        <v>NO</v>
      </c>
      <c r="AQ785" s="30" t="str">
        <f>IF(SUM('Sales by Agent'!AO785:AQ785)&gt;0,"YES","NO")</f>
        <v>NO</v>
      </c>
      <c r="AR785" s="30" t="str">
        <f>IF(SUM('Sales by Agent'!AP785:AR785)&gt;0,"YES","NO")</f>
        <v>NO</v>
      </c>
      <c r="AS785" s="30" t="str">
        <f>IF(SUM('Sales by Agent'!AQ785:AS785)&gt;0,"YES","NO")</f>
        <v>NO</v>
      </c>
      <c r="AT785" s="30" t="str">
        <f>IF(SUM('Sales by Agent'!AR785:AT785)&gt;0,"YES","NO")</f>
        <v>NO</v>
      </c>
      <c r="AU785" s="30" t="str">
        <f>IF(SUM('Sales by Agent'!AS785:AU785)&gt;0,"YES","NO")</f>
        <v>NO</v>
      </c>
      <c r="AV785" s="30" t="str">
        <f>IF(SUM('Sales by Agent'!AT785:AV785)&gt;0,"YES","NO")</f>
        <v>NO</v>
      </c>
      <c r="AW785" s="87"/>
      <c r="AX785" t="str">
        <f t="shared" si="134"/>
        <v>NEW INACTIVE</v>
      </c>
      <c r="AY785" t="str">
        <f t="shared" si="135"/>
        <v>NO</v>
      </c>
      <c r="AZ785" t="str">
        <f t="shared" si="136"/>
        <v>NO</v>
      </c>
      <c r="BA785" t="str">
        <f t="shared" si="137"/>
        <v>NO</v>
      </c>
      <c r="BB785" t="str">
        <f t="shared" si="138"/>
        <v>NO</v>
      </c>
      <c r="BC785" t="str">
        <f t="shared" si="139"/>
        <v>NO</v>
      </c>
      <c r="BD785" t="str">
        <f t="shared" si="140"/>
        <v>NO</v>
      </c>
      <c r="BE785" t="str">
        <f t="shared" si="141"/>
        <v>NO</v>
      </c>
      <c r="BF785" t="str">
        <f t="shared" si="142"/>
        <v>NO</v>
      </c>
      <c r="BG785" t="str">
        <f t="shared" si="143"/>
        <v>NO</v>
      </c>
      <c r="BH785" t="str">
        <f t="shared" si="133"/>
        <v>NO</v>
      </c>
    </row>
    <row r="786" spans="1:60">
      <c r="A786" s="564" t="s">
        <v>185</v>
      </c>
      <c r="B786" s="564" t="s">
        <v>3064</v>
      </c>
      <c r="C786" s="564" t="s">
        <v>383</v>
      </c>
      <c r="D786" s="564" t="s">
        <v>954</v>
      </c>
      <c r="E786" s="564" t="s">
        <v>1005</v>
      </c>
      <c r="F786" s="565">
        <v>14000</v>
      </c>
      <c r="G786" s="86"/>
      <c r="H786" s="30"/>
      <c r="I786" s="30" t="str">
        <f>IF(SUM('Sales by Agent'!G786:I786)&gt;0,"YES","NO")</f>
        <v>NO</v>
      </c>
      <c r="J786" s="30" t="str">
        <f>IF(SUM('Sales by Agent'!H786:J786)&gt;0,"YES","NO")</f>
        <v>NO</v>
      </c>
      <c r="K786" s="30" t="str">
        <f>IF(SUM('Sales by Agent'!I786:K786)&gt;0,"YES","NO")</f>
        <v>NO</v>
      </c>
      <c r="L786" s="30" t="str">
        <f>IF(SUM('Sales by Agent'!J786:L786)&gt;0,"YES","NO")</f>
        <v>NO</v>
      </c>
      <c r="M786" s="30" t="str">
        <f>IF(SUM('Sales by Agent'!K786:M786)&gt;0,"YES","NO")</f>
        <v>NO</v>
      </c>
      <c r="N786" s="30" t="str">
        <f>IF(SUM('Sales by Agent'!L786:N786)&gt;0,"YES","NO")</f>
        <v>NO</v>
      </c>
      <c r="O786" s="30" t="str">
        <f>IF(SUM('Sales by Agent'!M786:O786)&gt;0,"YES","NO")</f>
        <v>NO</v>
      </c>
      <c r="P786" s="30" t="str">
        <f>IF(SUM('Sales by Agent'!N786:P786)&gt;0,"YES","NO")</f>
        <v>NO</v>
      </c>
      <c r="Q786" s="30" t="str">
        <f>IF(SUM('Sales by Agent'!O786:Q786)&gt;0,"YES","NO")</f>
        <v>NO</v>
      </c>
      <c r="R786" s="30" t="str">
        <f>IF(SUM('Sales by Agent'!P786:R786)&gt;0,"YES","NO")</f>
        <v>NO</v>
      </c>
      <c r="S786" s="30" t="str">
        <f>IF(SUM('Sales by Agent'!Q786:S786)&gt;0,"YES","NO")</f>
        <v>NO</v>
      </c>
      <c r="T786" s="30" t="str">
        <f>IF(SUM('Sales by Agent'!R786:T786)&gt;0,"YES","NO")</f>
        <v>NO</v>
      </c>
      <c r="U786" s="30" t="str">
        <f>IF(SUM('Sales by Agent'!S786:U786)&gt;0,"YES","NO")</f>
        <v>NO</v>
      </c>
      <c r="V786" s="30" t="str">
        <f>IF(SUM('Sales by Agent'!T786:V786)&gt;0,"YES","NO")</f>
        <v>NO</v>
      </c>
      <c r="W786" s="30" t="str">
        <f>IF(SUM('Sales by Agent'!U786:W786)&gt;0,"YES","NO")</f>
        <v>NO</v>
      </c>
      <c r="X786" s="30" t="str">
        <f>IF(SUM('Sales by Agent'!V786:X786)&gt;0,"YES","NO")</f>
        <v>NO</v>
      </c>
      <c r="Y786" s="30" t="str">
        <f>IF(SUM('Sales by Agent'!W786:Y786)&gt;0,"YES","NO")</f>
        <v>NO</v>
      </c>
      <c r="Z786" s="30" t="str">
        <f>IF(SUM('Sales by Agent'!X786:Z786)&gt;0,"YES","NO")</f>
        <v>NO</v>
      </c>
      <c r="AA786" s="30" t="str">
        <f>IF(SUM('Sales by Agent'!Y786:AA786)&gt;0,"YES","NO")</f>
        <v>NO</v>
      </c>
      <c r="AB786" s="30" t="str">
        <f>IF(SUM('Sales by Agent'!Z786:AB786)&gt;0,"YES","NO")</f>
        <v>NO</v>
      </c>
      <c r="AC786" s="30" t="str">
        <f>IF(SUM('Sales by Agent'!AA786:AC786)&gt;0,"YES","NO")</f>
        <v>NO</v>
      </c>
      <c r="AD786" s="30" t="str">
        <f>IF(SUM('Sales by Agent'!AB786:AD786)&gt;0,"YES","NO")</f>
        <v>NO</v>
      </c>
      <c r="AE786" s="30" t="str">
        <f>IF(SUM('Sales by Agent'!AC786:AE786)&gt;0,"YES","NO")</f>
        <v>NO</v>
      </c>
      <c r="AF786" s="30" t="str">
        <f>IF(SUM('Sales by Agent'!AD786:AF786)&gt;0,"YES","NO")</f>
        <v>NO</v>
      </c>
      <c r="AG786" s="30" t="str">
        <f>IF(SUM('Sales by Agent'!AE786:AG786)&gt;0,"YES","NO")</f>
        <v>NO</v>
      </c>
      <c r="AH786" s="30" t="str">
        <f>IF(SUM('Sales by Agent'!AF786:AH786)&gt;0,"YES","NO")</f>
        <v>NO</v>
      </c>
      <c r="AI786" s="30" t="str">
        <f>IF(SUM('Sales by Agent'!AG786:AI786)&gt;0,"YES","NO")</f>
        <v>NO</v>
      </c>
      <c r="AJ786" s="30" t="str">
        <f>IF(SUM('Sales by Agent'!AH786:AJ786)&gt;0,"YES","NO")</f>
        <v>NO</v>
      </c>
      <c r="AK786" s="30" t="str">
        <f>IF(SUM('Sales by Agent'!AI786:AK786)&gt;0,"YES","NO")</f>
        <v>NO</v>
      </c>
      <c r="AL786" s="30" t="str">
        <f>IF(SUM('Sales by Agent'!AJ786:AL786)&gt;0,"YES","NO")</f>
        <v>NO</v>
      </c>
      <c r="AM786" s="30" t="str">
        <f>IF(SUM('Sales by Agent'!AK786:AM786)&gt;0,"YES","NO")</f>
        <v>NO</v>
      </c>
      <c r="AN786" s="30" t="str">
        <f>IF(SUM('Sales by Agent'!AL786:AN786)&gt;0,"YES","NO")</f>
        <v>NO</v>
      </c>
      <c r="AO786" s="30" t="str">
        <f>IF(SUM('Sales by Agent'!AM786:AO786)&gt;0,"YES","NO")</f>
        <v>YES</v>
      </c>
      <c r="AP786" s="30" t="str">
        <f>IF(SUM('Sales by Agent'!AN786:AP786)&gt;0,"YES","NO")</f>
        <v>YES</v>
      </c>
      <c r="AQ786" s="30" t="str">
        <f>IF(SUM('Sales by Agent'!AO786:AQ786)&gt;0,"YES","NO")</f>
        <v>YES</v>
      </c>
      <c r="AR786" s="30" t="str">
        <f>IF(SUM('Sales by Agent'!AP786:AR786)&gt;0,"YES","NO")</f>
        <v>NO</v>
      </c>
      <c r="AS786" s="30" t="str">
        <f>IF(SUM('Sales by Agent'!AQ786:AS786)&gt;0,"YES","NO")</f>
        <v>NO</v>
      </c>
      <c r="AT786" s="30" t="str">
        <f>IF(SUM('Sales by Agent'!AR786:AT786)&gt;0,"YES","NO")</f>
        <v>NO</v>
      </c>
      <c r="AU786" s="30" t="str">
        <f>IF(SUM('Sales by Agent'!AS786:AU786)&gt;0,"YES","NO")</f>
        <v>NO</v>
      </c>
      <c r="AV786" s="30" t="str">
        <f>IF(SUM('Sales by Agent'!AT786:AV786)&gt;0,"YES","NO")</f>
        <v>NO</v>
      </c>
      <c r="AW786" s="87"/>
      <c r="AX786" t="str">
        <f t="shared" si="134"/>
        <v>NO</v>
      </c>
      <c r="AY786" t="str">
        <f t="shared" si="135"/>
        <v>NO</v>
      </c>
      <c r="AZ786" t="str">
        <f t="shared" si="136"/>
        <v>NO</v>
      </c>
      <c r="BA786" t="str">
        <f t="shared" si="137"/>
        <v>NO</v>
      </c>
      <c r="BB786" t="str">
        <f t="shared" si="138"/>
        <v>NO</v>
      </c>
      <c r="BC786" t="str">
        <f t="shared" si="139"/>
        <v>NO</v>
      </c>
      <c r="BD786" t="str">
        <f t="shared" si="140"/>
        <v>NO</v>
      </c>
      <c r="BE786" t="str">
        <f t="shared" si="141"/>
        <v>NO</v>
      </c>
      <c r="BF786" t="str">
        <f t="shared" si="142"/>
        <v>NO</v>
      </c>
      <c r="BG786" t="str">
        <f t="shared" si="143"/>
        <v>NO</v>
      </c>
      <c r="BH786" t="str">
        <f t="shared" si="133"/>
        <v>NO</v>
      </c>
    </row>
    <row r="787" spans="1:60">
      <c r="A787" s="564" t="s">
        <v>186</v>
      </c>
      <c r="B787" s="564" t="s">
        <v>3065</v>
      </c>
      <c r="C787" s="564" t="s">
        <v>383</v>
      </c>
      <c r="D787" s="564" t="s">
        <v>954</v>
      </c>
      <c r="E787" s="564" t="s">
        <v>1005</v>
      </c>
      <c r="F787" s="565">
        <v>6009190</v>
      </c>
      <c r="G787" s="31"/>
      <c r="H787" s="87"/>
      <c r="I787" s="30" t="str">
        <f>IF(SUM('Sales by Agent'!G787:I787)&gt;0,"YES","NO")</f>
        <v>YES</v>
      </c>
      <c r="J787" s="30" t="str">
        <f>IF(SUM('Sales by Agent'!H787:J787)&gt;0,"YES","NO")</f>
        <v>YES</v>
      </c>
      <c r="K787" s="30" t="str">
        <f>IF(SUM('Sales by Agent'!I787:K787)&gt;0,"YES","NO")</f>
        <v>YES</v>
      </c>
      <c r="L787" s="30" t="str">
        <f>IF(SUM('Sales by Agent'!J787:L787)&gt;0,"YES","NO")</f>
        <v>YES</v>
      </c>
      <c r="M787" s="30" t="str">
        <f>IF(SUM('Sales by Agent'!K787:M787)&gt;0,"YES","NO")</f>
        <v>YES</v>
      </c>
      <c r="N787" s="30" t="str">
        <f>IF(SUM('Sales by Agent'!L787:N787)&gt;0,"YES","NO")</f>
        <v>YES</v>
      </c>
      <c r="O787" s="30" t="str">
        <f>IF(SUM('Sales by Agent'!M787:O787)&gt;0,"YES","NO")</f>
        <v>YES</v>
      </c>
      <c r="P787" s="30" t="str">
        <f>IF(SUM('Sales by Agent'!N787:P787)&gt;0,"YES","NO")</f>
        <v>YES</v>
      </c>
      <c r="Q787" s="30" t="str">
        <f>IF(SUM('Sales by Agent'!O787:Q787)&gt;0,"YES","NO")</f>
        <v>YES</v>
      </c>
      <c r="R787" s="30" t="str">
        <f>IF(SUM('Sales by Agent'!P787:R787)&gt;0,"YES","NO")</f>
        <v>YES</v>
      </c>
      <c r="S787" s="30" t="str">
        <f>IF(SUM('Sales by Agent'!Q787:S787)&gt;0,"YES","NO")</f>
        <v>YES</v>
      </c>
      <c r="T787" s="30" t="str">
        <f>IF(SUM('Sales by Agent'!R787:T787)&gt;0,"YES","NO")</f>
        <v>YES</v>
      </c>
      <c r="U787" s="30" t="str">
        <f>IF(SUM('Sales by Agent'!S787:U787)&gt;0,"YES","NO")</f>
        <v>YES</v>
      </c>
      <c r="V787" s="30" t="str">
        <f>IF(SUM('Sales by Agent'!T787:V787)&gt;0,"YES","NO")</f>
        <v>YES</v>
      </c>
      <c r="W787" s="30" t="str">
        <f>IF(SUM('Sales by Agent'!U787:W787)&gt;0,"YES","NO")</f>
        <v>YES</v>
      </c>
      <c r="X787" s="30" t="str">
        <f>IF(SUM('Sales by Agent'!V787:X787)&gt;0,"YES","NO")</f>
        <v>YES</v>
      </c>
      <c r="Y787" s="30" t="str">
        <f>IF(SUM('Sales by Agent'!W787:Y787)&gt;0,"YES","NO")</f>
        <v>YES</v>
      </c>
      <c r="Z787" s="30" t="str">
        <f>IF(SUM('Sales by Agent'!X787:Z787)&gt;0,"YES","NO")</f>
        <v>YES</v>
      </c>
      <c r="AA787" s="30" t="str">
        <f>IF(SUM('Sales by Agent'!Y787:AA787)&gt;0,"YES","NO")</f>
        <v>YES</v>
      </c>
      <c r="AB787" s="30" t="str">
        <f>IF(SUM('Sales by Agent'!Z787:AB787)&gt;0,"YES","NO")</f>
        <v>YES</v>
      </c>
      <c r="AC787" s="30" t="str">
        <f>IF(SUM('Sales by Agent'!AA787:AC787)&gt;0,"YES","NO")</f>
        <v>YES</v>
      </c>
      <c r="AD787" s="30" t="str">
        <f>IF(SUM('Sales by Agent'!AB787:AD787)&gt;0,"YES","NO")</f>
        <v>YES</v>
      </c>
      <c r="AE787" s="30" t="str">
        <f>IF(SUM('Sales by Agent'!AC787:AE787)&gt;0,"YES","NO")</f>
        <v>YES</v>
      </c>
      <c r="AF787" s="30" t="str">
        <f>IF(SUM('Sales by Agent'!AD787:AF787)&gt;0,"YES","NO")</f>
        <v>YES</v>
      </c>
      <c r="AG787" s="30" t="str">
        <f>IF(SUM('Sales by Agent'!AE787:AG787)&gt;0,"YES","NO")</f>
        <v>YES</v>
      </c>
      <c r="AH787" s="30" t="str">
        <f>IF(SUM('Sales by Agent'!AF787:AH787)&gt;0,"YES","NO")</f>
        <v>YES</v>
      </c>
      <c r="AI787" s="30" t="str">
        <f>IF(SUM('Sales by Agent'!AG787:AI787)&gt;0,"YES","NO")</f>
        <v>YES</v>
      </c>
      <c r="AJ787" s="30" t="str">
        <f>IF(SUM('Sales by Agent'!AH787:AJ787)&gt;0,"YES","NO")</f>
        <v>YES</v>
      </c>
      <c r="AK787" s="30" t="str">
        <f>IF(SUM('Sales by Agent'!AI787:AK787)&gt;0,"YES","NO")</f>
        <v>YES</v>
      </c>
      <c r="AL787" s="30" t="str">
        <f>IF(SUM('Sales by Agent'!AJ787:AL787)&gt;0,"YES","NO")</f>
        <v>YES</v>
      </c>
      <c r="AM787" s="30" t="str">
        <f>IF(SUM('Sales by Agent'!AK787:AM787)&gt;0,"YES","NO")</f>
        <v>YES</v>
      </c>
      <c r="AN787" s="30" t="str">
        <f>IF(SUM('Sales by Agent'!AL787:AN787)&gt;0,"YES","NO")</f>
        <v>NO</v>
      </c>
      <c r="AO787" s="30" t="str">
        <f>IF(SUM('Sales by Agent'!AM787:AO787)&gt;0,"YES","NO")</f>
        <v>NO</v>
      </c>
      <c r="AP787" s="30" t="str">
        <f>IF(SUM('Sales by Agent'!AN787:AP787)&gt;0,"YES","NO")</f>
        <v>NO</v>
      </c>
      <c r="AQ787" s="30" t="str">
        <f>IF(SUM('Sales by Agent'!AO787:AQ787)&gt;0,"YES","NO")</f>
        <v>NO</v>
      </c>
      <c r="AR787" s="30" t="str">
        <f>IF(SUM('Sales by Agent'!AP787:AR787)&gt;0,"YES","NO")</f>
        <v>NO</v>
      </c>
      <c r="AS787" s="30" t="str">
        <f>IF(SUM('Sales by Agent'!AQ787:AS787)&gt;0,"YES","NO")</f>
        <v>NO</v>
      </c>
      <c r="AT787" s="30" t="str">
        <f>IF(SUM('Sales by Agent'!AR787:AT787)&gt;0,"YES","NO")</f>
        <v>NO</v>
      </c>
      <c r="AU787" s="30" t="str">
        <f>IF(SUM('Sales by Agent'!AS787:AU787)&gt;0,"YES","NO")</f>
        <v>NO</v>
      </c>
      <c r="AV787" s="30" t="str">
        <f>IF(SUM('Sales by Agent'!AT787:AV787)&gt;0,"YES","NO")</f>
        <v>NO</v>
      </c>
      <c r="AW787" s="87"/>
      <c r="AX787" t="str">
        <f t="shared" si="134"/>
        <v>NO</v>
      </c>
      <c r="AY787" t="str">
        <f t="shared" si="135"/>
        <v>NO</v>
      </c>
      <c r="AZ787" t="str">
        <f t="shared" si="136"/>
        <v>NO</v>
      </c>
      <c r="BA787" t="str">
        <f t="shared" si="137"/>
        <v>NO</v>
      </c>
      <c r="BB787" t="str">
        <f t="shared" si="138"/>
        <v>NO</v>
      </c>
      <c r="BC787" t="str">
        <f t="shared" si="139"/>
        <v>NO</v>
      </c>
      <c r="BD787" t="str">
        <f t="shared" si="140"/>
        <v>NO</v>
      </c>
      <c r="BE787" t="str">
        <f t="shared" si="141"/>
        <v>NO</v>
      </c>
      <c r="BF787" t="str">
        <f t="shared" si="142"/>
        <v>NO</v>
      </c>
      <c r="BG787" t="str">
        <f t="shared" si="143"/>
        <v>NEW INACTIVE</v>
      </c>
      <c r="BH787" t="str">
        <f t="shared" si="133"/>
        <v>NO</v>
      </c>
    </row>
    <row r="788" spans="1:60">
      <c r="A788" s="564" t="s">
        <v>188</v>
      </c>
      <c r="B788" s="564" t="s">
        <v>3066</v>
      </c>
      <c r="C788" s="564" t="s">
        <v>383</v>
      </c>
      <c r="D788" s="564" t="s">
        <v>954</v>
      </c>
      <c r="E788" s="564" t="s">
        <v>1005</v>
      </c>
      <c r="F788" s="565">
        <v>73300</v>
      </c>
      <c r="G788" s="86"/>
      <c r="H788" s="86"/>
      <c r="I788" s="30" t="str">
        <f>IF(SUM('Sales by Agent'!G788:I788)&gt;0,"YES","NO")</f>
        <v>NO</v>
      </c>
      <c r="J788" s="30" t="str">
        <f>IF(SUM('Sales by Agent'!H788:J788)&gt;0,"YES","NO")</f>
        <v>NO</v>
      </c>
      <c r="K788" s="30" t="str">
        <f>IF(SUM('Sales by Agent'!I788:K788)&gt;0,"YES","NO")</f>
        <v>NO</v>
      </c>
      <c r="L788" s="30" t="str">
        <f>IF(SUM('Sales by Agent'!J788:L788)&gt;0,"YES","NO")</f>
        <v>NO</v>
      </c>
      <c r="M788" s="30" t="str">
        <f>IF(SUM('Sales by Agent'!K788:M788)&gt;0,"YES","NO")</f>
        <v>NO</v>
      </c>
      <c r="N788" s="30" t="str">
        <f>IF(SUM('Sales by Agent'!L788:N788)&gt;0,"YES","NO")</f>
        <v>YES</v>
      </c>
      <c r="O788" s="30" t="str">
        <f>IF(SUM('Sales by Agent'!M788:O788)&gt;0,"YES","NO")</f>
        <v>YES</v>
      </c>
      <c r="P788" s="30" t="str">
        <f>IF(SUM('Sales by Agent'!N788:P788)&gt;0,"YES","NO")</f>
        <v>YES</v>
      </c>
      <c r="Q788" s="30" t="str">
        <f>IF(SUM('Sales by Agent'!O788:Q788)&gt;0,"YES","NO")</f>
        <v>NO</v>
      </c>
      <c r="R788" s="30" t="str">
        <f>IF(SUM('Sales by Agent'!P788:R788)&gt;0,"YES","NO")</f>
        <v>NO</v>
      </c>
      <c r="S788" s="30" t="str">
        <f>IF(SUM('Sales by Agent'!Q788:S788)&gt;0,"YES","NO")</f>
        <v>NO</v>
      </c>
      <c r="T788" s="30" t="str">
        <f>IF(SUM('Sales by Agent'!R788:T788)&gt;0,"YES","NO")</f>
        <v>NO</v>
      </c>
      <c r="U788" s="30" t="str">
        <f>IF(SUM('Sales by Agent'!S788:U788)&gt;0,"YES","NO")</f>
        <v>NO</v>
      </c>
      <c r="V788" s="30" t="str">
        <f>IF(SUM('Sales by Agent'!T788:V788)&gt;0,"YES","NO")</f>
        <v>NO</v>
      </c>
      <c r="W788" s="30" t="str">
        <f>IF(SUM('Sales by Agent'!U788:W788)&gt;0,"YES","NO")</f>
        <v>NO</v>
      </c>
      <c r="X788" s="30" t="str">
        <f>IF(SUM('Sales by Agent'!V788:X788)&gt;0,"YES","NO")</f>
        <v>NO</v>
      </c>
      <c r="Y788" s="30" t="str">
        <f>IF(SUM('Sales by Agent'!W788:Y788)&gt;0,"YES","NO")</f>
        <v>NO</v>
      </c>
      <c r="Z788" s="30" t="str">
        <f>IF(SUM('Sales by Agent'!X788:Z788)&gt;0,"YES","NO")</f>
        <v>NO</v>
      </c>
      <c r="AA788" s="30" t="str">
        <f>IF(SUM('Sales by Agent'!Y788:AA788)&gt;0,"YES","NO")</f>
        <v>NO</v>
      </c>
      <c r="AB788" s="30" t="str">
        <f>IF(SUM('Sales by Agent'!Z788:AB788)&gt;0,"YES","NO")</f>
        <v>NO</v>
      </c>
      <c r="AC788" s="30" t="str">
        <f>IF(SUM('Sales by Agent'!AA788:AC788)&gt;0,"YES","NO")</f>
        <v>NO</v>
      </c>
      <c r="AD788" s="30" t="str">
        <f>IF(SUM('Sales by Agent'!AB788:AD788)&gt;0,"YES","NO")</f>
        <v>NO</v>
      </c>
      <c r="AE788" s="30" t="str">
        <f>IF(SUM('Sales by Agent'!AC788:AE788)&gt;0,"YES","NO")</f>
        <v>NO</v>
      </c>
      <c r="AF788" s="30" t="str">
        <f>IF(SUM('Sales by Agent'!AD788:AF788)&gt;0,"YES","NO")</f>
        <v>NO</v>
      </c>
      <c r="AG788" s="30" t="str">
        <f>IF(SUM('Sales by Agent'!AE788:AG788)&gt;0,"YES","NO")</f>
        <v>NO</v>
      </c>
      <c r="AH788" s="30" t="str">
        <f>IF(SUM('Sales by Agent'!AF788:AH788)&gt;0,"YES","NO")</f>
        <v>NO</v>
      </c>
      <c r="AI788" s="30" t="str">
        <f>IF(SUM('Sales by Agent'!AG788:AI788)&gt;0,"YES","NO")</f>
        <v>NO</v>
      </c>
      <c r="AJ788" s="30" t="str">
        <f>IF(SUM('Sales by Agent'!AH788:AJ788)&gt;0,"YES","NO")</f>
        <v>NO</v>
      </c>
      <c r="AK788" s="30" t="str">
        <f>IF(SUM('Sales by Agent'!AI788:AK788)&gt;0,"YES","NO")</f>
        <v>NO</v>
      </c>
      <c r="AL788" s="30" t="str">
        <f>IF(SUM('Sales by Agent'!AJ788:AL788)&gt;0,"YES","NO")</f>
        <v>NO</v>
      </c>
      <c r="AM788" s="30" t="str">
        <f>IF(SUM('Sales by Agent'!AK788:AM788)&gt;0,"YES","NO")</f>
        <v>NO</v>
      </c>
      <c r="AN788" s="30" t="str">
        <f>IF(SUM('Sales by Agent'!AL788:AN788)&gt;0,"YES","NO")</f>
        <v>NO</v>
      </c>
      <c r="AO788" s="30" t="str">
        <f>IF(SUM('Sales by Agent'!AM788:AO788)&gt;0,"YES","NO")</f>
        <v>NO</v>
      </c>
      <c r="AP788" s="30" t="str">
        <f>IF(SUM('Sales by Agent'!AN788:AP788)&gt;0,"YES","NO")</f>
        <v>NO</v>
      </c>
      <c r="AQ788" s="30" t="str">
        <f>IF(SUM('Sales by Agent'!AO788:AQ788)&gt;0,"YES","NO")</f>
        <v>NO</v>
      </c>
      <c r="AR788" s="30" t="str">
        <f>IF(SUM('Sales by Agent'!AP788:AR788)&gt;0,"YES","NO")</f>
        <v>NO</v>
      </c>
      <c r="AS788" s="30" t="str">
        <f>IF(SUM('Sales by Agent'!AQ788:AS788)&gt;0,"YES","NO")</f>
        <v>NO</v>
      </c>
      <c r="AT788" s="30" t="str">
        <f>IF(SUM('Sales by Agent'!AR788:AT788)&gt;0,"YES","NO")</f>
        <v>NO</v>
      </c>
      <c r="AU788" s="30" t="str">
        <f>IF(SUM('Sales by Agent'!AS788:AU788)&gt;0,"YES","NO")</f>
        <v>NO</v>
      </c>
      <c r="AV788" s="30" t="str">
        <f>IF(SUM('Sales by Agent'!AT788:AV788)&gt;0,"YES","NO")</f>
        <v>NO</v>
      </c>
      <c r="AW788" s="87"/>
      <c r="AX788" t="str">
        <f t="shared" si="134"/>
        <v>NO</v>
      </c>
      <c r="AY788" t="str">
        <f t="shared" si="135"/>
        <v>NO</v>
      </c>
      <c r="AZ788" t="str">
        <f t="shared" si="136"/>
        <v>NO</v>
      </c>
      <c r="BA788" t="str">
        <f t="shared" si="137"/>
        <v>NO</v>
      </c>
      <c r="BB788" t="str">
        <f t="shared" si="138"/>
        <v>NO</v>
      </c>
      <c r="BC788" t="str">
        <f t="shared" si="139"/>
        <v>NO</v>
      </c>
      <c r="BD788" t="str">
        <f t="shared" si="140"/>
        <v>NO</v>
      </c>
      <c r="BE788" t="str">
        <f t="shared" si="141"/>
        <v>NO</v>
      </c>
      <c r="BF788" t="str">
        <f t="shared" si="142"/>
        <v>NO</v>
      </c>
      <c r="BG788" t="str">
        <f t="shared" si="143"/>
        <v>NO</v>
      </c>
      <c r="BH788" t="str">
        <f t="shared" si="133"/>
        <v>NO</v>
      </c>
    </row>
    <row r="789" spans="1:60">
      <c r="A789" s="564" t="s">
        <v>193</v>
      </c>
      <c r="B789" s="564" t="s">
        <v>2948</v>
      </c>
      <c r="C789" s="564" t="s">
        <v>383</v>
      </c>
      <c r="D789" s="564" t="s">
        <v>954</v>
      </c>
      <c r="E789" s="564" t="s">
        <v>1005</v>
      </c>
      <c r="F789" s="565">
        <v>11681380</v>
      </c>
      <c r="G789" s="31"/>
      <c r="H789" s="31"/>
      <c r="I789" s="30" t="str">
        <f>IF(SUM('Sales by Agent'!G789:I789)&gt;0,"YES","NO")</f>
        <v>YES</v>
      </c>
      <c r="J789" s="30" t="str">
        <f>IF(SUM('Sales by Agent'!H789:J789)&gt;0,"YES","NO")</f>
        <v>YES</v>
      </c>
      <c r="K789" s="30" t="str">
        <f>IF(SUM('Sales by Agent'!I789:K789)&gt;0,"YES","NO")</f>
        <v>YES</v>
      </c>
      <c r="L789" s="30" t="str">
        <f>IF(SUM('Sales by Agent'!J789:L789)&gt;0,"YES","NO")</f>
        <v>YES</v>
      </c>
      <c r="M789" s="30" t="str">
        <f>IF(SUM('Sales by Agent'!K789:M789)&gt;0,"YES","NO")</f>
        <v>YES</v>
      </c>
      <c r="N789" s="30" t="str">
        <f>IF(SUM('Sales by Agent'!L789:N789)&gt;0,"YES","NO")</f>
        <v>YES</v>
      </c>
      <c r="O789" s="30" t="str">
        <f>IF(SUM('Sales by Agent'!M789:O789)&gt;0,"YES","NO")</f>
        <v>YES</v>
      </c>
      <c r="P789" s="30" t="str">
        <f>IF(SUM('Sales by Agent'!N789:P789)&gt;0,"YES","NO")</f>
        <v>YES</v>
      </c>
      <c r="Q789" s="30" t="str">
        <f>IF(SUM('Sales by Agent'!O789:Q789)&gt;0,"YES","NO")</f>
        <v>YES</v>
      </c>
      <c r="R789" s="30" t="str">
        <f>IF(SUM('Sales by Agent'!P789:R789)&gt;0,"YES","NO")</f>
        <v>YES</v>
      </c>
      <c r="S789" s="30" t="str">
        <f>IF(SUM('Sales by Agent'!Q789:S789)&gt;0,"YES","NO")</f>
        <v>YES</v>
      </c>
      <c r="T789" s="30" t="str">
        <f>IF(SUM('Sales by Agent'!R789:T789)&gt;0,"YES","NO")</f>
        <v>YES</v>
      </c>
      <c r="U789" s="30" t="str">
        <f>IF(SUM('Sales by Agent'!S789:U789)&gt;0,"YES","NO")</f>
        <v>YES</v>
      </c>
      <c r="V789" s="30" t="str">
        <f>IF(SUM('Sales by Agent'!T789:V789)&gt;0,"YES","NO")</f>
        <v>YES</v>
      </c>
      <c r="W789" s="30" t="str">
        <f>IF(SUM('Sales by Agent'!U789:W789)&gt;0,"YES","NO")</f>
        <v>YES</v>
      </c>
      <c r="X789" s="30" t="str">
        <f>IF(SUM('Sales by Agent'!V789:X789)&gt;0,"YES","NO")</f>
        <v>YES</v>
      </c>
      <c r="Y789" s="30" t="str">
        <f>IF(SUM('Sales by Agent'!W789:Y789)&gt;0,"YES","NO")</f>
        <v>YES</v>
      </c>
      <c r="Z789" s="30" t="str">
        <f>IF(SUM('Sales by Agent'!X789:Z789)&gt;0,"YES","NO")</f>
        <v>YES</v>
      </c>
      <c r="AA789" s="30" t="str">
        <f>IF(SUM('Sales by Agent'!Y789:AA789)&gt;0,"YES","NO")</f>
        <v>YES</v>
      </c>
      <c r="AB789" s="30" t="str">
        <f>IF(SUM('Sales by Agent'!Z789:AB789)&gt;0,"YES","NO")</f>
        <v>YES</v>
      </c>
      <c r="AC789" s="30" t="str">
        <f>IF(SUM('Sales by Agent'!AA789:AC789)&gt;0,"YES","NO")</f>
        <v>YES</v>
      </c>
      <c r="AD789" s="30" t="str">
        <f>IF(SUM('Sales by Agent'!AB789:AD789)&gt;0,"YES","NO")</f>
        <v>YES</v>
      </c>
      <c r="AE789" s="30" t="str">
        <f>IF(SUM('Sales by Agent'!AC789:AE789)&gt;0,"YES","NO")</f>
        <v>YES</v>
      </c>
      <c r="AF789" s="30" t="str">
        <f>IF(SUM('Sales by Agent'!AD789:AF789)&gt;0,"YES","NO")</f>
        <v>YES</v>
      </c>
      <c r="AG789" s="30" t="str">
        <f>IF(SUM('Sales by Agent'!AE789:AG789)&gt;0,"YES","NO")</f>
        <v>YES</v>
      </c>
      <c r="AH789" s="30" t="str">
        <f>IF(SUM('Sales by Agent'!AF789:AH789)&gt;0,"YES","NO")</f>
        <v>YES</v>
      </c>
      <c r="AI789" s="30" t="str">
        <f>IF(SUM('Sales by Agent'!AG789:AI789)&gt;0,"YES","NO")</f>
        <v>YES</v>
      </c>
      <c r="AJ789" s="30" t="str">
        <f>IF(SUM('Sales by Agent'!AH789:AJ789)&gt;0,"YES","NO")</f>
        <v>YES</v>
      </c>
      <c r="AK789" s="30" t="str">
        <f>IF(SUM('Sales by Agent'!AI789:AK789)&gt;0,"YES","NO")</f>
        <v>YES</v>
      </c>
      <c r="AL789" s="30" t="str">
        <f>IF(SUM('Sales by Agent'!AJ789:AL789)&gt;0,"YES","NO")</f>
        <v>YES</v>
      </c>
      <c r="AM789" s="30" t="str">
        <f>IF(SUM('Sales by Agent'!AK789:AM789)&gt;0,"YES","NO")</f>
        <v>YES</v>
      </c>
      <c r="AN789" s="30" t="str">
        <f>IF(SUM('Sales by Agent'!AL789:AN789)&gt;0,"YES","NO")</f>
        <v>YES</v>
      </c>
      <c r="AO789" s="30" t="str">
        <f>IF(SUM('Sales by Agent'!AM789:AO789)&gt;0,"YES","NO")</f>
        <v>YES</v>
      </c>
      <c r="AP789" s="30" t="str">
        <f>IF(SUM('Sales by Agent'!AN789:AP789)&gt;0,"YES","NO")</f>
        <v>YES</v>
      </c>
      <c r="AQ789" s="30" t="str">
        <f>IF(SUM('Sales by Agent'!AO789:AQ789)&gt;0,"YES","NO")</f>
        <v>YES</v>
      </c>
      <c r="AR789" s="30" t="str">
        <f>IF(SUM('Sales by Agent'!AP789:AR789)&gt;0,"YES","NO")</f>
        <v>YES</v>
      </c>
      <c r="AS789" s="30" t="str">
        <f>IF(SUM('Sales by Agent'!AQ789:AS789)&gt;0,"YES","NO")</f>
        <v>YES</v>
      </c>
      <c r="AT789" s="30" t="str">
        <f>IF(SUM('Sales by Agent'!AR789:AT789)&gt;0,"YES","NO")</f>
        <v>YES</v>
      </c>
      <c r="AU789" s="30" t="str">
        <f>IF(SUM('Sales by Agent'!AS789:AU789)&gt;0,"YES","NO")</f>
        <v>YES</v>
      </c>
      <c r="AV789" s="30" t="str">
        <f>IF(SUM('Sales by Agent'!AT789:AV789)&gt;0,"YES","NO")</f>
        <v>YES</v>
      </c>
      <c r="AW789" s="87"/>
      <c r="AX789" t="str">
        <f t="shared" si="134"/>
        <v>NO</v>
      </c>
      <c r="AY789" t="str">
        <f t="shared" si="135"/>
        <v>NO</v>
      </c>
      <c r="AZ789" t="str">
        <f t="shared" si="136"/>
        <v>NO</v>
      </c>
      <c r="BA789" t="str">
        <f t="shared" si="137"/>
        <v>NO</v>
      </c>
      <c r="BB789" t="str">
        <f t="shared" si="138"/>
        <v>NO</v>
      </c>
      <c r="BC789" t="str">
        <f t="shared" si="139"/>
        <v>NO</v>
      </c>
      <c r="BD789" t="str">
        <f t="shared" si="140"/>
        <v>NO</v>
      </c>
      <c r="BE789" t="str">
        <f t="shared" si="141"/>
        <v>NO</v>
      </c>
      <c r="BF789" t="str">
        <f t="shared" si="142"/>
        <v>NO</v>
      </c>
      <c r="BG789" t="str">
        <f t="shared" si="143"/>
        <v>NO</v>
      </c>
      <c r="BH789" t="str">
        <f t="shared" si="133"/>
        <v>NO</v>
      </c>
    </row>
    <row r="790" spans="1:60">
      <c r="A790" s="564" t="s">
        <v>196</v>
      </c>
      <c r="B790" s="564" t="s">
        <v>3067</v>
      </c>
      <c r="C790" s="564" t="s">
        <v>383</v>
      </c>
      <c r="D790" s="564" t="s">
        <v>954</v>
      </c>
      <c r="E790" s="564" t="s">
        <v>1005</v>
      </c>
      <c r="F790" s="565">
        <v>3889300</v>
      </c>
      <c r="G790" s="31"/>
      <c r="H790" s="31"/>
      <c r="I790" s="30" t="str">
        <f>IF(SUM('Sales by Agent'!G790:I790)&gt;0,"YES","NO")</f>
        <v>YES</v>
      </c>
      <c r="J790" s="30" t="str">
        <f>IF(SUM('Sales by Agent'!H790:J790)&gt;0,"YES","NO")</f>
        <v>YES</v>
      </c>
      <c r="K790" s="30" t="str">
        <f>IF(SUM('Sales by Agent'!I790:K790)&gt;0,"YES","NO")</f>
        <v>YES</v>
      </c>
      <c r="L790" s="30" t="str">
        <f>IF(SUM('Sales by Agent'!J790:L790)&gt;0,"YES","NO")</f>
        <v>YES</v>
      </c>
      <c r="M790" s="30" t="str">
        <f>IF(SUM('Sales by Agent'!K790:M790)&gt;0,"YES","NO")</f>
        <v>YES</v>
      </c>
      <c r="N790" s="30" t="str">
        <f>IF(SUM('Sales by Agent'!L790:N790)&gt;0,"YES","NO")</f>
        <v>YES</v>
      </c>
      <c r="O790" s="30" t="str">
        <f>IF(SUM('Sales by Agent'!M790:O790)&gt;0,"YES","NO")</f>
        <v>YES</v>
      </c>
      <c r="P790" s="30" t="str">
        <f>IF(SUM('Sales by Agent'!N790:P790)&gt;0,"YES","NO")</f>
        <v>YES</v>
      </c>
      <c r="Q790" s="30" t="str">
        <f>IF(SUM('Sales by Agent'!O790:Q790)&gt;0,"YES","NO")</f>
        <v>YES</v>
      </c>
      <c r="R790" s="30" t="str">
        <f>IF(SUM('Sales by Agent'!P790:R790)&gt;0,"YES","NO")</f>
        <v>YES</v>
      </c>
      <c r="S790" s="30" t="str">
        <f>IF(SUM('Sales by Agent'!Q790:S790)&gt;0,"YES","NO")</f>
        <v>YES</v>
      </c>
      <c r="T790" s="30" t="str">
        <f>IF(SUM('Sales by Agent'!R790:T790)&gt;0,"YES","NO")</f>
        <v>YES</v>
      </c>
      <c r="U790" s="30" t="str">
        <f>IF(SUM('Sales by Agent'!S790:U790)&gt;0,"YES","NO")</f>
        <v>YES</v>
      </c>
      <c r="V790" s="30" t="str">
        <f>IF(SUM('Sales by Agent'!T790:V790)&gt;0,"YES","NO")</f>
        <v>YES</v>
      </c>
      <c r="W790" s="30" t="str">
        <f>IF(SUM('Sales by Agent'!U790:W790)&gt;0,"YES","NO")</f>
        <v>YES</v>
      </c>
      <c r="X790" s="30" t="str">
        <f>IF(SUM('Sales by Agent'!V790:X790)&gt;0,"YES","NO")</f>
        <v>YES</v>
      </c>
      <c r="Y790" s="30" t="str">
        <f>IF(SUM('Sales by Agent'!W790:Y790)&gt;0,"YES","NO")</f>
        <v>YES</v>
      </c>
      <c r="Z790" s="30" t="str">
        <f>IF(SUM('Sales by Agent'!X790:Z790)&gt;0,"YES","NO")</f>
        <v>YES</v>
      </c>
      <c r="AA790" s="30" t="str">
        <f>IF(SUM('Sales by Agent'!Y790:AA790)&gt;0,"YES","NO")</f>
        <v>YES</v>
      </c>
      <c r="AB790" s="30" t="str">
        <f>IF(SUM('Sales by Agent'!Z790:AB790)&gt;0,"YES","NO")</f>
        <v>YES</v>
      </c>
      <c r="AC790" s="30" t="str">
        <f>IF(SUM('Sales by Agent'!AA790:AC790)&gt;0,"YES","NO")</f>
        <v>YES</v>
      </c>
      <c r="AD790" s="30" t="str">
        <f>IF(SUM('Sales by Agent'!AB790:AD790)&gt;0,"YES","NO")</f>
        <v>YES</v>
      </c>
      <c r="AE790" s="30" t="str">
        <f>IF(SUM('Sales by Agent'!AC790:AE790)&gt;0,"YES","NO")</f>
        <v>YES</v>
      </c>
      <c r="AF790" s="30" t="str">
        <f>IF(SUM('Sales by Agent'!AD790:AF790)&gt;0,"YES","NO")</f>
        <v>YES</v>
      </c>
      <c r="AG790" s="30" t="str">
        <f>IF(SUM('Sales by Agent'!AE790:AG790)&gt;0,"YES","NO")</f>
        <v>YES</v>
      </c>
      <c r="AH790" s="30" t="str">
        <f>IF(SUM('Sales by Agent'!AF790:AH790)&gt;0,"YES","NO")</f>
        <v>YES</v>
      </c>
      <c r="AI790" s="30" t="str">
        <f>IF(SUM('Sales by Agent'!AG790:AI790)&gt;0,"YES","NO")</f>
        <v>YES</v>
      </c>
      <c r="AJ790" s="30" t="str">
        <f>IF(SUM('Sales by Agent'!AH790:AJ790)&gt;0,"YES","NO")</f>
        <v>YES</v>
      </c>
      <c r="AK790" s="30" t="str">
        <f>IF(SUM('Sales by Agent'!AI790:AK790)&gt;0,"YES","NO")</f>
        <v>YES</v>
      </c>
      <c r="AL790" s="30" t="str">
        <f>IF(SUM('Sales by Agent'!AJ790:AL790)&gt;0,"YES","NO")</f>
        <v>YES</v>
      </c>
      <c r="AM790" s="30" t="str">
        <f>IF(SUM('Sales by Agent'!AK790:AM790)&gt;0,"YES","NO")</f>
        <v>YES</v>
      </c>
      <c r="AN790" s="30" t="str">
        <f>IF(SUM('Sales by Agent'!AL790:AN790)&gt;0,"YES","NO")</f>
        <v>YES</v>
      </c>
      <c r="AO790" s="30" t="str">
        <f>IF(SUM('Sales by Agent'!AM790:AO790)&gt;0,"YES","NO")</f>
        <v>YES</v>
      </c>
      <c r="AP790" s="30" t="str">
        <f>IF(SUM('Sales by Agent'!AN790:AP790)&gt;0,"YES","NO")</f>
        <v>YES</v>
      </c>
      <c r="AQ790" s="30" t="str">
        <f>IF(SUM('Sales by Agent'!AO790:AQ790)&gt;0,"YES","NO")</f>
        <v>YES</v>
      </c>
      <c r="AR790" s="30" t="str">
        <f>IF(SUM('Sales by Agent'!AP790:AR790)&gt;0,"YES","NO")</f>
        <v>YES</v>
      </c>
      <c r="AS790" s="30" t="str">
        <f>IF(SUM('Sales by Agent'!AQ790:AS790)&gt;0,"YES","NO")</f>
        <v>YES</v>
      </c>
      <c r="AT790" s="30" t="str">
        <f>IF(SUM('Sales by Agent'!AR790:AT790)&gt;0,"YES","NO")</f>
        <v>YES</v>
      </c>
      <c r="AU790" s="30" t="str">
        <f>IF(SUM('Sales by Agent'!AS790:AU790)&gt;0,"YES","NO")</f>
        <v>YES</v>
      </c>
      <c r="AV790" s="30" t="str">
        <f>IF(SUM('Sales by Agent'!AT790:AV790)&gt;0,"YES","NO")</f>
        <v>YES</v>
      </c>
      <c r="AW790" s="87"/>
      <c r="AX790" t="str">
        <f t="shared" si="134"/>
        <v>NO</v>
      </c>
      <c r="AY790" t="str">
        <f t="shared" si="135"/>
        <v>NO</v>
      </c>
      <c r="AZ790" t="str">
        <f t="shared" si="136"/>
        <v>NO</v>
      </c>
      <c r="BA790" t="str">
        <f t="shared" si="137"/>
        <v>NO</v>
      </c>
      <c r="BB790" t="str">
        <f t="shared" si="138"/>
        <v>NO</v>
      </c>
      <c r="BC790" t="str">
        <f t="shared" si="139"/>
        <v>NO</v>
      </c>
      <c r="BD790" t="str">
        <f t="shared" si="140"/>
        <v>NO</v>
      </c>
      <c r="BE790" t="str">
        <f t="shared" si="141"/>
        <v>NO</v>
      </c>
      <c r="BF790" t="str">
        <f t="shared" si="142"/>
        <v>NO</v>
      </c>
      <c r="BG790" t="str">
        <f t="shared" si="143"/>
        <v>NO</v>
      </c>
      <c r="BH790" t="str">
        <f t="shared" si="133"/>
        <v>NO</v>
      </c>
    </row>
    <row r="791" spans="1:60">
      <c r="A791" s="564" t="s">
        <v>200</v>
      </c>
      <c r="B791" s="564" t="s">
        <v>3068</v>
      </c>
      <c r="C791" s="564" t="s">
        <v>383</v>
      </c>
      <c r="D791" s="564" t="s">
        <v>954</v>
      </c>
      <c r="E791" s="564" t="s">
        <v>1005</v>
      </c>
      <c r="F791" s="565">
        <v>32200</v>
      </c>
      <c r="G791" s="31"/>
      <c r="H791" s="31"/>
      <c r="I791" s="30" t="str">
        <f>IF(SUM('Sales by Agent'!G791:I791)&gt;0,"YES","NO")</f>
        <v>NO</v>
      </c>
      <c r="J791" s="30" t="str">
        <f>IF(SUM('Sales by Agent'!H791:J791)&gt;0,"YES","NO")</f>
        <v>NO</v>
      </c>
      <c r="K791" s="30" t="str">
        <f>IF(SUM('Sales by Agent'!I791:K791)&gt;0,"YES","NO")</f>
        <v>NO</v>
      </c>
      <c r="L791" s="30" t="str">
        <f>IF(SUM('Sales by Agent'!J791:L791)&gt;0,"YES","NO")</f>
        <v>NO</v>
      </c>
      <c r="M791" s="30" t="str">
        <f>IF(SUM('Sales by Agent'!K791:M791)&gt;0,"YES","NO")</f>
        <v>NO</v>
      </c>
      <c r="N791" s="30" t="str">
        <f>IF(SUM('Sales by Agent'!L791:N791)&gt;0,"YES","NO")</f>
        <v>NO</v>
      </c>
      <c r="O791" s="30" t="str">
        <f>IF(SUM('Sales by Agent'!M791:O791)&gt;0,"YES","NO")</f>
        <v>NO</v>
      </c>
      <c r="P791" s="30" t="str">
        <f>IF(SUM('Sales by Agent'!N791:P791)&gt;0,"YES","NO")</f>
        <v>NO</v>
      </c>
      <c r="Q791" s="30" t="str">
        <f>IF(SUM('Sales by Agent'!O791:Q791)&gt;0,"YES","NO")</f>
        <v>NO</v>
      </c>
      <c r="R791" s="30" t="str">
        <f>IF(SUM('Sales by Agent'!P791:R791)&gt;0,"YES","NO")</f>
        <v>NO</v>
      </c>
      <c r="S791" s="30" t="str">
        <f>IF(SUM('Sales by Agent'!Q791:S791)&gt;0,"YES","NO")</f>
        <v>NO</v>
      </c>
      <c r="T791" s="30" t="str">
        <f>IF(SUM('Sales by Agent'!R791:T791)&gt;0,"YES","NO")</f>
        <v>NO</v>
      </c>
      <c r="U791" s="30" t="str">
        <f>IF(SUM('Sales by Agent'!S791:U791)&gt;0,"YES","NO")</f>
        <v>NO</v>
      </c>
      <c r="V791" s="30" t="str">
        <f>IF(SUM('Sales by Agent'!T791:V791)&gt;0,"YES","NO")</f>
        <v>NO</v>
      </c>
      <c r="W791" s="30" t="str">
        <f>IF(SUM('Sales by Agent'!U791:W791)&gt;0,"YES","NO")</f>
        <v>YES</v>
      </c>
      <c r="X791" s="30" t="str">
        <f>IF(SUM('Sales by Agent'!V791:X791)&gt;0,"YES","NO")</f>
        <v>YES</v>
      </c>
      <c r="Y791" s="30" t="str">
        <f>IF(SUM('Sales by Agent'!W791:Y791)&gt;0,"YES","NO")</f>
        <v>YES</v>
      </c>
      <c r="Z791" s="30" t="str">
        <f>IF(SUM('Sales by Agent'!X791:Z791)&gt;0,"YES","NO")</f>
        <v>NO</v>
      </c>
      <c r="AA791" s="30" t="str">
        <f>IF(SUM('Sales by Agent'!Y791:AA791)&gt;0,"YES","NO")</f>
        <v>YES</v>
      </c>
      <c r="AB791" s="30" t="str">
        <f>IF(SUM('Sales by Agent'!Z791:AB791)&gt;0,"YES","NO")</f>
        <v>YES</v>
      </c>
      <c r="AC791" s="30" t="str">
        <f>IF(SUM('Sales by Agent'!AA791:AC791)&gt;0,"YES","NO")</f>
        <v>YES</v>
      </c>
      <c r="AD791" s="30" t="str">
        <f>IF(SUM('Sales by Agent'!AB791:AD791)&gt;0,"YES","NO")</f>
        <v>NO</v>
      </c>
      <c r="AE791" s="30" t="str">
        <f>IF(SUM('Sales by Agent'!AC791:AE791)&gt;0,"YES","NO")</f>
        <v>NO</v>
      </c>
      <c r="AF791" s="30" t="str">
        <f>IF(SUM('Sales by Agent'!AD791:AF791)&gt;0,"YES","NO")</f>
        <v>NO</v>
      </c>
      <c r="AG791" s="30" t="str">
        <f>IF(SUM('Sales by Agent'!AE791:AG791)&gt;0,"YES","NO")</f>
        <v>NO</v>
      </c>
      <c r="AH791" s="30" t="str">
        <f>IF(SUM('Sales by Agent'!AF791:AH791)&gt;0,"YES","NO")</f>
        <v>NO</v>
      </c>
      <c r="AI791" s="30" t="str">
        <f>IF(SUM('Sales by Agent'!AG791:AI791)&gt;0,"YES","NO")</f>
        <v>NO</v>
      </c>
      <c r="AJ791" s="30" t="str">
        <f>IF(SUM('Sales by Agent'!AH791:AJ791)&gt;0,"YES","NO")</f>
        <v>NO</v>
      </c>
      <c r="AK791" s="30" t="str">
        <f>IF(SUM('Sales by Agent'!AI791:AK791)&gt;0,"YES","NO")</f>
        <v>NO</v>
      </c>
      <c r="AL791" s="30" t="str">
        <f>IF(SUM('Sales by Agent'!AJ791:AL791)&gt;0,"YES","NO")</f>
        <v>NO</v>
      </c>
      <c r="AM791" s="30" t="str">
        <f>IF(SUM('Sales by Agent'!AK791:AM791)&gt;0,"YES","NO")</f>
        <v>NO</v>
      </c>
      <c r="AN791" s="30" t="str">
        <f>IF(SUM('Sales by Agent'!AL791:AN791)&gt;0,"YES","NO")</f>
        <v>NO</v>
      </c>
      <c r="AO791" s="30" t="str">
        <f>IF(SUM('Sales by Agent'!AM791:AO791)&gt;0,"YES","NO")</f>
        <v>NO</v>
      </c>
      <c r="AP791" s="30" t="str">
        <f>IF(SUM('Sales by Agent'!AN791:AP791)&gt;0,"YES","NO")</f>
        <v>NO</v>
      </c>
      <c r="AQ791" s="30" t="str">
        <f>IF(SUM('Sales by Agent'!AO791:AQ791)&gt;0,"YES","NO")</f>
        <v>NO</v>
      </c>
      <c r="AR791" s="30" t="str">
        <f>IF(SUM('Sales by Agent'!AP791:AR791)&gt;0,"YES","NO")</f>
        <v>NO</v>
      </c>
      <c r="AS791" s="30" t="str">
        <f>IF(SUM('Sales by Agent'!AQ791:AS791)&gt;0,"YES","NO")</f>
        <v>NO</v>
      </c>
      <c r="AT791" s="30" t="str">
        <f>IF(SUM('Sales by Agent'!AR791:AT791)&gt;0,"YES","NO")</f>
        <v>NO</v>
      </c>
      <c r="AU791" s="30" t="str">
        <f>IF(SUM('Sales by Agent'!AS791:AU791)&gt;0,"YES","NO")</f>
        <v>NO</v>
      </c>
      <c r="AV791" s="30" t="str">
        <f>IF(SUM('Sales by Agent'!AT791:AV791)&gt;0,"YES","NO")</f>
        <v>NO</v>
      </c>
      <c r="AW791" s="87"/>
      <c r="AX791" t="str">
        <f t="shared" si="134"/>
        <v>NO</v>
      </c>
      <c r="AY791" t="str">
        <f t="shared" si="135"/>
        <v>NO</v>
      </c>
      <c r="AZ791" t="str">
        <f t="shared" si="136"/>
        <v>NO</v>
      </c>
      <c r="BA791" t="str">
        <f t="shared" si="137"/>
        <v>NO</v>
      </c>
      <c r="BB791" t="str">
        <f t="shared" si="138"/>
        <v>NO</v>
      </c>
      <c r="BC791" t="str">
        <f t="shared" si="139"/>
        <v>NO</v>
      </c>
      <c r="BD791" t="str">
        <f t="shared" si="140"/>
        <v>NO</v>
      </c>
      <c r="BE791" t="str">
        <f t="shared" si="141"/>
        <v>NO</v>
      </c>
      <c r="BF791" t="str">
        <f t="shared" si="142"/>
        <v>NO</v>
      </c>
      <c r="BG791" t="str">
        <f t="shared" si="143"/>
        <v>NO</v>
      </c>
      <c r="BH791" t="str">
        <f t="shared" si="133"/>
        <v>NO</v>
      </c>
    </row>
    <row r="792" spans="1:60">
      <c r="A792" s="564" t="s">
        <v>206</v>
      </c>
      <c r="B792" s="564" t="s">
        <v>3069</v>
      </c>
      <c r="C792" s="564" t="s">
        <v>383</v>
      </c>
      <c r="D792" s="564" t="s">
        <v>954</v>
      </c>
      <c r="E792" s="564" t="s">
        <v>1005</v>
      </c>
      <c r="F792" s="565">
        <v>1400</v>
      </c>
      <c r="G792" s="88"/>
      <c r="H792" s="88"/>
      <c r="I792" s="30" t="str">
        <f>IF(SUM('Sales by Agent'!G792:I792)&gt;0,"YES","NO")</f>
        <v>NO</v>
      </c>
      <c r="J792" s="30" t="str">
        <f>IF(SUM('Sales by Agent'!H792:J792)&gt;0,"YES","NO")</f>
        <v>NO</v>
      </c>
      <c r="K792" s="30" t="str">
        <f>IF(SUM('Sales by Agent'!I792:K792)&gt;0,"YES","NO")</f>
        <v>NO</v>
      </c>
      <c r="L792" s="30" t="str">
        <f>IF(SUM('Sales by Agent'!J792:L792)&gt;0,"YES","NO")</f>
        <v>NO</v>
      </c>
      <c r="M792" s="30" t="str">
        <f>IF(SUM('Sales by Agent'!K792:M792)&gt;0,"YES","NO")</f>
        <v>NO</v>
      </c>
      <c r="N792" s="30" t="str">
        <f>IF(SUM('Sales by Agent'!L792:N792)&gt;0,"YES","NO")</f>
        <v>NO</v>
      </c>
      <c r="O792" s="30" t="str">
        <f>IF(SUM('Sales by Agent'!M792:O792)&gt;0,"YES","NO")</f>
        <v>NO</v>
      </c>
      <c r="P792" s="30" t="str">
        <f>IF(SUM('Sales by Agent'!N792:P792)&gt;0,"YES","NO")</f>
        <v>NO</v>
      </c>
      <c r="Q792" s="30" t="str">
        <f>IF(SUM('Sales by Agent'!O792:Q792)&gt;0,"YES","NO")</f>
        <v>NO</v>
      </c>
      <c r="R792" s="30" t="str">
        <f>IF(SUM('Sales by Agent'!P792:R792)&gt;0,"YES","NO")</f>
        <v>NO</v>
      </c>
      <c r="S792" s="30" t="str">
        <f>IF(SUM('Sales by Agent'!Q792:S792)&gt;0,"YES","NO")</f>
        <v>NO</v>
      </c>
      <c r="T792" s="30" t="str">
        <f>IF(SUM('Sales by Agent'!R792:T792)&gt;0,"YES","NO")</f>
        <v>NO</v>
      </c>
      <c r="U792" s="30" t="str">
        <f>IF(SUM('Sales by Agent'!S792:U792)&gt;0,"YES","NO")</f>
        <v>NO</v>
      </c>
      <c r="V792" s="30" t="str">
        <f>IF(SUM('Sales by Agent'!T792:V792)&gt;0,"YES","NO")</f>
        <v>NO</v>
      </c>
      <c r="W792" s="30" t="str">
        <f>IF(SUM('Sales by Agent'!U792:W792)&gt;0,"YES","NO")</f>
        <v>NO</v>
      </c>
      <c r="X792" s="30" t="str">
        <f>IF(SUM('Sales by Agent'!V792:X792)&gt;0,"YES","NO")</f>
        <v>NO</v>
      </c>
      <c r="Y792" s="30" t="str">
        <f>IF(SUM('Sales by Agent'!W792:Y792)&gt;0,"YES","NO")</f>
        <v>NO</v>
      </c>
      <c r="Z792" s="30" t="str">
        <f>IF(SUM('Sales by Agent'!X792:Z792)&gt;0,"YES","NO")</f>
        <v>NO</v>
      </c>
      <c r="AA792" s="30" t="str">
        <f>IF(SUM('Sales by Agent'!Y792:AA792)&gt;0,"YES","NO")</f>
        <v>NO</v>
      </c>
      <c r="AB792" s="30" t="str">
        <f>IF(SUM('Sales by Agent'!Z792:AB792)&gt;0,"YES","NO")</f>
        <v>NO</v>
      </c>
      <c r="AC792" s="30" t="str">
        <f>IF(SUM('Sales by Agent'!AA792:AC792)&gt;0,"YES","NO")</f>
        <v>NO</v>
      </c>
      <c r="AD792" s="30" t="str">
        <f>IF(SUM('Sales by Agent'!AB792:AD792)&gt;0,"YES","NO")</f>
        <v>NO</v>
      </c>
      <c r="AE792" s="30" t="str">
        <f>IF(SUM('Sales by Agent'!AC792:AE792)&gt;0,"YES","NO")</f>
        <v>YES</v>
      </c>
      <c r="AF792" s="30" t="str">
        <f>IF(SUM('Sales by Agent'!AD792:AF792)&gt;0,"YES","NO")</f>
        <v>YES</v>
      </c>
      <c r="AG792" s="30" t="str">
        <f>IF(SUM('Sales by Agent'!AE792:AG792)&gt;0,"YES","NO")</f>
        <v>YES</v>
      </c>
      <c r="AH792" s="30" t="str">
        <f>IF(SUM('Sales by Agent'!AF792:AH792)&gt;0,"YES","NO")</f>
        <v>NO</v>
      </c>
      <c r="AI792" s="30" t="str">
        <f>IF(SUM('Sales by Agent'!AG792:AI792)&gt;0,"YES","NO")</f>
        <v>NO</v>
      </c>
      <c r="AJ792" s="30" t="str">
        <f>IF(SUM('Sales by Agent'!AH792:AJ792)&gt;0,"YES","NO")</f>
        <v>NO</v>
      </c>
      <c r="AK792" s="30" t="str">
        <f>IF(SUM('Sales by Agent'!AI792:AK792)&gt;0,"YES","NO")</f>
        <v>NO</v>
      </c>
      <c r="AL792" s="30" t="str">
        <f>IF(SUM('Sales by Agent'!AJ792:AL792)&gt;0,"YES","NO")</f>
        <v>NO</v>
      </c>
      <c r="AM792" s="30" t="str">
        <f>IF(SUM('Sales by Agent'!AK792:AM792)&gt;0,"YES","NO")</f>
        <v>NO</v>
      </c>
      <c r="AN792" s="30" t="str">
        <f>IF(SUM('Sales by Agent'!AL792:AN792)&gt;0,"YES","NO")</f>
        <v>NO</v>
      </c>
      <c r="AO792" s="30" t="str">
        <f>IF(SUM('Sales by Agent'!AM792:AO792)&gt;0,"YES","NO")</f>
        <v>NO</v>
      </c>
      <c r="AP792" s="30" t="str">
        <f>IF(SUM('Sales by Agent'!AN792:AP792)&gt;0,"YES","NO")</f>
        <v>NO</v>
      </c>
      <c r="AQ792" s="30" t="str">
        <f>IF(SUM('Sales by Agent'!AO792:AQ792)&gt;0,"YES","NO")</f>
        <v>NO</v>
      </c>
      <c r="AR792" s="30" t="str">
        <f>IF(SUM('Sales by Agent'!AP792:AR792)&gt;0,"YES","NO")</f>
        <v>NO</v>
      </c>
      <c r="AS792" s="30" t="str">
        <f>IF(SUM('Sales by Agent'!AQ792:AS792)&gt;0,"YES","NO")</f>
        <v>NO</v>
      </c>
      <c r="AT792" s="30" t="str">
        <f>IF(SUM('Sales by Agent'!AR792:AT792)&gt;0,"YES","NO")</f>
        <v>NO</v>
      </c>
      <c r="AU792" s="30" t="str">
        <f>IF(SUM('Sales by Agent'!AS792:AU792)&gt;0,"YES","NO")</f>
        <v>NO</v>
      </c>
      <c r="AV792" s="30" t="str">
        <f>IF(SUM('Sales by Agent'!AT792:AV792)&gt;0,"YES","NO")</f>
        <v>NO</v>
      </c>
      <c r="AW792" s="87"/>
      <c r="AX792" t="str">
        <f t="shared" si="134"/>
        <v>NO</v>
      </c>
      <c r="AY792" t="str">
        <f t="shared" si="135"/>
        <v>NO</v>
      </c>
      <c r="AZ792" t="str">
        <f t="shared" si="136"/>
        <v>NO</v>
      </c>
      <c r="BA792" t="str">
        <f t="shared" si="137"/>
        <v>NEW INACTIVE</v>
      </c>
      <c r="BB792" t="str">
        <f t="shared" si="138"/>
        <v>NO</v>
      </c>
      <c r="BC792" t="str">
        <f t="shared" si="139"/>
        <v>NO</v>
      </c>
      <c r="BD792" t="str">
        <f t="shared" si="140"/>
        <v>NO</v>
      </c>
      <c r="BE792" t="str">
        <f t="shared" si="141"/>
        <v>NO</v>
      </c>
      <c r="BF792" t="str">
        <f t="shared" si="142"/>
        <v>NO</v>
      </c>
      <c r="BG792" t="str">
        <f t="shared" si="143"/>
        <v>NO</v>
      </c>
      <c r="BH792" t="str">
        <f t="shared" si="133"/>
        <v>NO</v>
      </c>
    </row>
    <row r="793" spans="1:60">
      <c r="A793" s="564" t="s">
        <v>207</v>
      </c>
      <c r="B793" s="564" t="s">
        <v>3070</v>
      </c>
      <c r="C793" s="564" t="s">
        <v>383</v>
      </c>
      <c r="D793" s="564" t="s">
        <v>954</v>
      </c>
      <c r="E793" s="564" t="s">
        <v>1005</v>
      </c>
      <c r="F793" s="565">
        <v>6203670</v>
      </c>
      <c r="G793" s="88"/>
      <c r="H793" s="88"/>
      <c r="I793" s="30" t="str">
        <f>IF(SUM('Sales by Agent'!G793:I793)&gt;0,"YES","NO")</f>
        <v>YES</v>
      </c>
      <c r="J793" s="30" t="str">
        <f>IF(SUM('Sales by Agent'!H793:J793)&gt;0,"YES","NO")</f>
        <v>YES</v>
      </c>
      <c r="K793" s="30" t="str">
        <f>IF(SUM('Sales by Agent'!I793:K793)&gt;0,"YES","NO")</f>
        <v>YES</v>
      </c>
      <c r="L793" s="30" t="str">
        <f>IF(SUM('Sales by Agent'!J793:L793)&gt;0,"YES","NO")</f>
        <v>YES</v>
      </c>
      <c r="M793" s="30" t="str">
        <f>IF(SUM('Sales by Agent'!K793:M793)&gt;0,"YES","NO")</f>
        <v>YES</v>
      </c>
      <c r="N793" s="30" t="str">
        <f>IF(SUM('Sales by Agent'!L793:N793)&gt;0,"YES","NO")</f>
        <v>YES</v>
      </c>
      <c r="O793" s="30" t="str">
        <f>IF(SUM('Sales by Agent'!M793:O793)&gt;0,"YES","NO")</f>
        <v>YES</v>
      </c>
      <c r="P793" s="30" t="str">
        <f>IF(SUM('Sales by Agent'!N793:P793)&gt;0,"YES","NO")</f>
        <v>YES</v>
      </c>
      <c r="Q793" s="30" t="str">
        <f>IF(SUM('Sales by Agent'!O793:Q793)&gt;0,"YES","NO")</f>
        <v>YES</v>
      </c>
      <c r="R793" s="30" t="str">
        <f>IF(SUM('Sales by Agent'!P793:R793)&gt;0,"YES","NO")</f>
        <v>YES</v>
      </c>
      <c r="S793" s="30" t="str">
        <f>IF(SUM('Sales by Agent'!Q793:S793)&gt;0,"YES","NO")</f>
        <v>YES</v>
      </c>
      <c r="T793" s="30" t="str">
        <f>IF(SUM('Sales by Agent'!R793:T793)&gt;0,"YES","NO")</f>
        <v>YES</v>
      </c>
      <c r="U793" s="30" t="str">
        <f>IF(SUM('Sales by Agent'!S793:U793)&gt;0,"YES","NO")</f>
        <v>YES</v>
      </c>
      <c r="V793" s="30" t="str">
        <f>IF(SUM('Sales by Agent'!T793:V793)&gt;0,"YES","NO")</f>
        <v>YES</v>
      </c>
      <c r="W793" s="30" t="str">
        <f>IF(SUM('Sales by Agent'!U793:W793)&gt;0,"YES","NO")</f>
        <v>YES</v>
      </c>
      <c r="X793" s="30" t="str">
        <f>IF(SUM('Sales by Agent'!V793:X793)&gt;0,"YES","NO")</f>
        <v>YES</v>
      </c>
      <c r="Y793" s="30" t="str">
        <f>IF(SUM('Sales by Agent'!W793:Y793)&gt;0,"YES","NO")</f>
        <v>YES</v>
      </c>
      <c r="Z793" s="30" t="str">
        <f>IF(SUM('Sales by Agent'!X793:Z793)&gt;0,"YES","NO")</f>
        <v>YES</v>
      </c>
      <c r="AA793" s="30" t="str">
        <f>IF(SUM('Sales by Agent'!Y793:AA793)&gt;0,"YES","NO")</f>
        <v>YES</v>
      </c>
      <c r="AB793" s="30" t="str">
        <f>IF(SUM('Sales by Agent'!Z793:AB793)&gt;0,"YES","NO")</f>
        <v>YES</v>
      </c>
      <c r="AC793" s="30" t="str">
        <f>IF(SUM('Sales by Agent'!AA793:AC793)&gt;0,"YES","NO")</f>
        <v>YES</v>
      </c>
      <c r="AD793" s="30" t="str">
        <f>IF(SUM('Sales by Agent'!AB793:AD793)&gt;0,"YES","NO")</f>
        <v>YES</v>
      </c>
      <c r="AE793" s="30" t="str">
        <f>IF(SUM('Sales by Agent'!AC793:AE793)&gt;0,"YES","NO")</f>
        <v>YES</v>
      </c>
      <c r="AF793" s="30" t="str">
        <f>IF(SUM('Sales by Agent'!AD793:AF793)&gt;0,"YES","NO")</f>
        <v>YES</v>
      </c>
      <c r="AG793" s="30" t="str">
        <f>IF(SUM('Sales by Agent'!AE793:AG793)&gt;0,"YES","NO")</f>
        <v>YES</v>
      </c>
      <c r="AH793" s="30" t="str">
        <f>IF(SUM('Sales by Agent'!AF793:AH793)&gt;0,"YES","NO")</f>
        <v>YES</v>
      </c>
      <c r="AI793" s="30" t="str">
        <f>IF(SUM('Sales by Agent'!AG793:AI793)&gt;0,"YES","NO")</f>
        <v>YES</v>
      </c>
      <c r="AJ793" s="30" t="str">
        <f>IF(SUM('Sales by Agent'!AH793:AJ793)&gt;0,"YES","NO")</f>
        <v>YES</v>
      </c>
      <c r="AK793" s="30" t="str">
        <f>IF(SUM('Sales by Agent'!AI793:AK793)&gt;0,"YES","NO")</f>
        <v>YES</v>
      </c>
      <c r="AL793" s="30" t="str">
        <f>IF(SUM('Sales by Agent'!AJ793:AL793)&gt;0,"YES","NO")</f>
        <v>YES</v>
      </c>
      <c r="AM793" s="30" t="str">
        <f>IF(SUM('Sales by Agent'!AK793:AM793)&gt;0,"YES","NO")</f>
        <v>YES</v>
      </c>
      <c r="AN793" s="30" t="str">
        <f>IF(SUM('Sales by Agent'!AL793:AN793)&gt;0,"YES","NO")</f>
        <v>YES</v>
      </c>
      <c r="AO793" s="30" t="str">
        <f>IF(SUM('Sales by Agent'!AM793:AO793)&gt;0,"YES","NO")</f>
        <v>YES</v>
      </c>
      <c r="AP793" s="30" t="str">
        <f>IF(SUM('Sales by Agent'!AN793:AP793)&gt;0,"YES","NO")</f>
        <v>YES</v>
      </c>
      <c r="AQ793" s="30" t="str">
        <f>IF(SUM('Sales by Agent'!AO793:AQ793)&gt;0,"YES","NO")</f>
        <v>YES</v>
      </c>
      <c r="AR793" s="30" t="str">
        <f>IF(SUM('Sales by Agent'!AP793:AR793)&gt;0,"YES","NO")</f>
        <v>YES</v>
      </c>
      <c r="AS793" s="30" t="str">
        <f>IF(SUM('Sales by Agent'!AQ793:AS793)&gt;0,"YES","NO")</f>
        <v>YES</v>
      </c>
      <c r="AT793" s="30" t="str">
        <f>IF(SUM('Sales by Agent'!AR793:AT793)&gt;0,"YES","NO")</f>
        <v>YES</v>
      </c>
      <c r="AU793" s="30" t="str">
        <f>IF(SUM('Sales by Agent'!AS793:AU793)&gt;0,"YES","NO")</f>
        <v>YES</v>
      </c>
      <c r="AV793" s="30" t="str">
        <f>IF(SUM('Sales by Agent'!AT793:AV793)&gt;0,"YES","NO")</f>
        <v>YES</v>
      </c>
      <c r="AW793" s="87"/>
      <c r="AX793" t="str">
        <f t="shared" si="134"/>
        <v>NO</v>
      </c>
      <c r="AY793" t="str">
        <f t="shared" si="135"/>
        <v>NO</v>
      </c>
      <c r="AZ793" t="str">
        <f t="shared" si="136"/>
        <v>NO</v>
      </c>
      <c r="BA793" t="str">
        <f t="shared" si="137"/>
        <v>NO</v>
      </c>
      <c r="BB793" t="str">
        <f t="shared" si="138"/>
        <v>NO</v>
      </c>
      <c r="BC793" t="str">
        <f t="shared" si="139"/>
        <v>NO</v>
      </c>
      <c r="BD793" t="str">
        <f t="shared" si="140"/>
        <v>NO</v>
      </c>
      <c r="BE793" t="str">
        <f t="shared" si="141"/>
        <v>NO</v>
      </c>
      <c r="BF793" t="str">
        <f t="shared" si="142"/>
        <v>NO</v>
      </c>
      <c r="BG793" t="str">
        <f t="shared" si="143"/>
        <v>NO</v>
      </c>
      <c r="BH793" t="str">
        <f t="shared" si="133"/>
        <v>NO</v>
      </c>
    </row>
    <row r="794" spans="1:60">
      <c r="A794" s="564" t="s">
        <v>96</v>
      </c>
      <c r="B794" s="564" t="s">
        <v>3071</v>
      </c>
      <c r="C794" s="564" t="s">
        <v>383</v>
      </c>
      <c r="D794" s="564" t="s">
        <v>954</v>
      </c>
      <c r="E794" s="564" t="s">
        <v>1005</v>
      </c>
      <c r="F794" s="565">
        <v>7867970</v>
      </c>
      <c r="G794" s="31"/>
      <c r="H794" s="88"/>
      <c r="I794" s="30" t="str">
        <f>IF(SUM('Sales by Agent'!G794:I794)&gt;0,"YES","NO")</f>
        <v>NO</v>
      </c>
      <c r="J794" s="30" t="str">
        <f>IF(SUM('Sales by Agent'!H794:J794)&gt;0,"YES","NO")</f>
        <v>NO</v>
      </c>
      <c r="K794" s="30" t="str">
        <f>IF(SUM('Sales by Agent'!I794:K794)&gt;0,"YES","NO")</f>
        <v>NO</v>
      </c>
      <c r="L794" s="30" t="str">
        <f>IF(SUM('Sales by Agent'!J794:L794)&gt;0,"YES","NO")</f>
        <v>NO</v>
      </c>
      <c r="M794" s="30" t="str">
        <f>IF(SUM('Sales by Agent'!K794:M794)&gt;0,"YES","NO")</f>
        <v>YES</v>
      </c>
      <c r="N794" s="30" t="str">
        <f>IF(SUM('Sales by Agent'!L794:N794)&gt;0,"YES","NO")</f>
        <v>YES</v>
      </c>
      <c r="O794" s="30" t="str">
        <f>IF(SUM('Sales by Agent'!M794:O794)&gt;0,"YES","NO")</f>
        <v>YES</v>
      </c>
      <c r="P794" s="30" t="str">
        <f>IF(SUM('Sales by Agent'!N794:P794)&gt;0,"YES","NO")</f>
        <v>YES</v>
      </c>
      <c r="Q794" s="30" t="str">
        <f>IF(SUM('Sales by Agent'!O794:Q794)&gt;0,"YES","NO")</f>
        <v>YES</v>
      </c>
      <c r="R794" s="30" t="str">
        <f>IF(SUM('Sales by Agent'!P794:R794)&gt;0,"YES","NO")</f>
        <v>YES</v>
      </c>
      <c r="S794" s="30" t="str">
        <f>IF(SUM('Sales by Agent'!Q794:S794)&gt;0,"YES","NO")</f>
        <v>YES</v>
      </c>
      <c r="T794" s="30" t="str">
        <f>IF(SUM('Sales by Agent'!R794:T794)&gt;0,"YES","NO")</f>
        <v>YES</v>
      </c>
      <c r="U794" s="30" t="str">
        <f>IF(SUM('Sales by Agent'!S794:U794)&gt;0,"YES","NO")</f>
        <v>YES</v>
      </c>
      <c r="V794" s="30" t="str">
        <f>IF(SUM('Sales by Agent'!T794:V794)&gt;0,"YES","NO")</f>
        <v>YES</v>
      </c>
      <c r="W794" s="30" t="str">
        <f>IF(SUM('Sales by Agent'!U794:W794)&gt;0,"YES","NO")</f>
        <v>YES</v>
      </c>
      <c r="X794" s="30" t="str">
        <f>IF(SUM('Sales by Agent'!V794:X794)&gt;0,"YES","NO")</f>
        <v>YES</v>
      </c>
      <c r="Y794" s="30" t="str">
        <f>IF(SUM('Sales by Agent'!W794:Y794)&gt;0,"YES","NO")</f>
        <v>YES</v>
      </c>
      <c r="Z794" s="30" t="str">
        <f>IF(SUM('Sales by Agent'!X794:Z794)&gt;0,"YES","NO")</f>
        <v>YES</v>
      </c>
      <c r="AA794" s="30" t="str">
        <f>IF(SUM('Sales by Agent'!Y794:AA794)&gt;0,"YES","NO")</f>
        <v>YES</v>
      </c>
      <c r="AB794" s="30" t="str">
        <f>IF(SUM('Sales by Agent'!Z794:AB794)&gt;0,"YES","NO")</f>
        <v>YES</v>
      </c>
      <c r="AC794" s="30" t="str">
        <f>IF(SUM('Sales by Agent'!AA794:AC794)&gt;0,"YES","NO")</f>
        <v>YES</v>
      </c>
      <c r="AD794" s="30" t="str">
        <f>IF(SUM('Sales by Agent'!AB794:AD794)&gt;0,"YES","NO")</f>
        <v>YES</v>
      </c>
      <c r="AE794" s="30" t="str">
        <f>IF(SUM('Sales by Agent'!AC794:AE794)&gt;0,"YES","NO")</f>
        <v>YES</v>
      </c>
      <c r="AF794" s="30" t="str">
        <f>IF(SUM('Sales by Agent'!AD794:AF794)&gt;0,"YES","NO")</f>
        <v>YES</v>
      </c>
      <c r="AG794" s="30" t="str">
        <f>IF(SUM('Sales by Agent'!AE794:AG794)&gt;0,"YES","NO")</f>
        <v>YES</v>
      </c>
      <c r="AH794" s="30" t="str">
        <f>IF(SUM('Sales by Agent'!AF794:AH794)&gt;0,"YES","NO")</f>
        <v>YES</v>
      </c>
      <c r="AI794" s="30" t="str">
        <f>IF(SUM('Sales by Agent'!AG794:AI794)&gt;0,"YES","NO")</f>
        <v>YES</v>
      </c>
      <c r="AJ794" s="30" t="str">
        <f>IF(SUM('Sales by Agent'!AH794:AJ794)&gt;0,"YES","NO")</f>
        <v>YES</v>
      </c>
      <c r="AK794" s="30" t="str">
        <f>IF(SUM('Sales by Agent'!AI794:AK794)&gt;0,"YES","NO")</f>
        <v>YES</v>
      </c>
      <c r="AL794" s="30" t="str">
        <f>IF(SUM('Sales by Agent'!AJ794:AL794)&gt;0,"YES","NO")</f>
        <v>YES</v>
      </c>
      <c r="AM794" s="30" t="str">
        <f>IF(SUM('Sales by Agent'!AK794:AM794)&gt;0,"YES","NO")</f>
        <v>YES</v>
      </c>
      <c r="AN794" s="30" t="str">
        <f>IF(SUM('Sales by Agent'!AL794:AN794)&gt;0,"YES","NO")</f>
        <v>YES</v>
      </c>
      <c r="AO794" s="30" t="str">
        <f>IF(SUM('Sales by Agent'!AM794:AO794)&gt;0,"YES","NO")</f>
        <v>YES</v>
      </c>
      <c r="AP794" s="30" t="str">
        <f>IF(SUM('Sales by Agent'!AN794:AP794)&gt;0,"YES","NO")</f>
        <v>YES</v>
      </c>
      <c r="AQ794" s="30" t="str">
        <f>IF(SUM('Sales by Agent'!AO794:AQ794)&gt;0,"YES","NO")</f>
        <v>YES</v>
      </c>
      <c r="AR794" s="30" t="str">
        <f>IF(SUM('Sales by Agent'!AP794:AR794)&gt;0,"YES","NO")</f>
        <v>YES</v>
      </c>
      <c r="AS794" s="30" t="str">
        <f>IF(SUM('Sales by Agent'!AQ794:AS794)&gt;0,"YES","NO")</f>
        <v>YES</v>
      </c>
      <c r="AT794" s="30" t="str">
        <f>IF(SUM('Sales by Agent'!AR794:AT794)&gt;0,"YES","NO")</f>
        <v>YES</v>
      </c>
      <c r="AU794" s="30" t="str">
        <f>IF(SUM('Sales by Agent'!AS794:AU794)&gt;0,"YES","NO")</f>
        <v>YES</v>
      </c>
      <c r="AV794" s="30" t="str">
        <f>IF(SUM('Sales by Agent'!AT794:AV794)&gt;0,"YES","NO")</f>
        <v>YES</v>
      </c>
      <c r="AW794" s="87"/>
      <c r="AX794" t="str">
        <f t="shared" si="134"/>
        <v>NO</v>
      </c>
      <c r="AY794" t="str">
        <f t="shared" si="135"/>
        <v>NO</v>
      </c>
      <c r="AZ794" t="str">
        <f t="shared" si="136"/>
        <v>NO</v>
      </c>
      <c r="BA794" t="str">
        <f t="shared" si="137"/>
        <v>NO</v>
      </c>
      <c r="BB794" t="str">
        <f t="shared" si="138"/>
        <v>NO</v>
      </c>
      <c r="BC794" t="str">
        <f t="shared" si="139"/>
        <v>NO</v>
      </c>
      <c r="BD794" t="str">
        <f t="shared" si="140"/>
        <v>NO</v>
      </c>
      <c r="BE794" t="str">
        <f t="shared" si="141"/>
        <v>NO</v>
      </c>
      <c r="BF794" t="str">
        <f t="shared" si="142"/>
        <v>NO</v>
      </c>
      <c r="BG794" t="str">
        <f t="shared" si="143"/>
        <v>NO</v>
      </c>
      <c r="BH794" t="str">
        <f t="shared" si="133"/>
        <v>NO</v>
      </c>
    </row>
    <row r="795" spans="1:60">
      <c r="A795" s="564" t="s">
        <v>99</v>
      </c>
      <c r="B795" s="564" t="s">
        <v>2610</v>
      </c>
      <c r="C795" s="564" t="s">
        <v>383</v>
      </c>
      <c r="D795" s="564" t="s">
        <v>954</v>
      </c>
      <c r="E795" s="564" t="s">
        <v>1005</v>
      </c>
      <c r="F795" s="565">
        <v>17100</v>
      </c>
      <c r="G795" s="88"/>
      <c r="H795" s="88"/>
      <c r="I795" s="30" t="str">
        <f>IF(SUM('Sales by Agent'!G795:I795)&gt;0,"YES","NO")</f>
        <v>NO</v>
      </c>
      <c r="J795" s="30" t="str">
        <f>IF(SUM('Sales by Agent'!H795:J795)&gt;0,"YES","NO")</f>
        <v>NO</v>
      </c>
      <c r="K795" s="30" t="str">
        <f>IF(SUM('Sales by Agent'!I795:K795)&gt;0,"YES","NO")</f>
        <v>NO</v>
      </c>
      <c r="L795" s="30" t="str">
        <f>IF(SUM('Sales by Agent'!J795:L795)&gt;0,"YES","NO")</f>
        <v>NO</v>
      </c>
      <c r="M795" s="30" t="str">
        <f>IF(SUM('Sales by Agent'!K795:M795)&gt;0,"YES","NO")</f>
        <v>NO</v>
      </c>
      <c r="N795" s="30" t="str">
        <f>IF(SUM('Sales by Agent'!L795:N795)&gt;0,"YES","NO")</f>
        <v>NO</v>
      </c>
      <c r="O795" s="30" t="str">
        <f>IF(SUM('Sales by Agent'!M795:O795)&gt;0,"YES","NO")</f>
        <v>NO</v>
      </c>
      <c r="P795" s="30" t="str">
        <f>IF(SUM('Sales by Agent'!N795:P795)&gt;0,"YES","NO")</f>
        <v>NO</v>
      </c>
      <c r="Q795" s="30" t="str">
        <f>IF(SUM('Sales by Agent'!O795:Q795)&gt;0,"YES","NO")</f>
        <v>NO</v>
      </c>
      <c r="R795" s="30" t="str">
        <f>IF(SUM('Sales by Agent'!P795:R795)&gt;0,"YES","NO")</f>
        <v>NO</v>
      </c>
      <c r="S795" s="30" t="str">
        <f>IF(SUM('Sales by Agent'!Q795:S795)&gt;0,"YES","NO")</f>
        <v>NO</v>
      </c>
      <c r="T795" s="30" t="str">
        <f>IF(SUM('Sales by Agent'!R795:T795)&gt;0,"YES","NO")</f>
        <v>NO</v>
      </c>
      <c r="U795" s="30" t="str">
        <f>IF(SUM('Sales by Agent'!S795:U795)&gt;0,"YES","NO")</f>
        <v>NO</v>
      </c>
      <c r="V795" s="30" t="str">
        <f>IF(SUM('Sales by Agent'!T795:V795)&gt;0,"YES","NO")</f>
        <v>NO</v>
      </c>
      <c r="W795" s="30" t="str">
        <f>IF(SUM('Sales by Agent'!U795:W795)&gt;0,"YES","NO")</f>
        <v>NO</v>
      </c>
      <c r="X795" s="30" t="str">
        <f>IF(SUM('Sales by Agent'!V795:X795)&gt;0,"YES","NO")</f>
        <v>NO</v>
      </c>
      <c r="Y795" s="30" t="str">
        <f>IF(SUM('Sales by Agent'!W795:Y795)&gt;0,"YES","NO")</f>
        <v>NO</v>
      </c>
      <c r="Z795" s="30" t="str">
        <f>IF(SUM('Sales by Agent'!X795:Z795)&gt;0,"YES","NO")</f>
        <v>NO</v>
      </c>
      <c r="AA795" s="30" t="str">
        <f>IF(SUM('Sales by Agent'!Y795:AA795)&gt;0,"YES","NO")</f>
        <v>NO</v>
      </c>
      <c r="AB795" s="30" t="str">
        <f>IF(SUM('Sales by Agent'!Z795:AB795)&gt;0,"YES","NO")</f>
        <v>NO</v>
      </c>
      <c r="AC795" s="30" t="str">
        <f>IF(SUM('Sales by Agent'!AA795:AC795)&gt;0,"YES","NO")</f>
        <v>NO</v>
      </c>
      <c r="AD795" s="30" t="str">
        <f>IF(SUM('Sales by Agent'!AB795:AD795)&gt;0,"YES","NO")</f>
        <v>NO</v>
      </c>
      <c r="AE795" s="30" t="str">
        <f>IF(SUM('Sales by Agent'!AC795:AE795)&gt;0,"YES","NO")</f>
        <v>NO</v>
      </c>
      <c r="AF795" s="30" t="str">
        <f>IF(SUM('Sales by Agent'!AD795:AF795)&gt;0,"YES","NO")</f>
        <v>YES</v>
      </c>
      <c r="AG795" s="30" t="str">
        <f>IF(SUM('Sales by Agent'!AE795:AG795)&gt;0,"YES","NO")</f>
        <v>YES</v>
      </c>
      <c r="AH795" s="30" t="str">
        <f>IF(SUM('Sales by Agent'!AF795:AH795)&gt;0,"YES","NO")</f>
        <v>YES</v>
      </c>
      <c r="AI795" s="30" t="str">
        <f>IF(SUM('Sales by Agent'!AG795:AI795)&gt;0,"YES","NO")</f>
        <v>NO</v>
      </c>
      <c r="AJ795" s="30" t="str">
        <f>IF(SUM('Sales by Agent'!AH795:AJ795)&gt;0,"YES","NO")</f>
        <v>NO</v>
      </c>
      <c r="AK795" s="30" t="str">
        <f>IF(SUM('Sales by Agent'!AI795:AK795)&gt;0,"YES","NO")</f>
        <v>NO</v>
      </c>
      <c r="AL795" s="30" t="str">
        <f>IF(SUM('Sales by Agent'!AJ795:AL795)&gt;0,"YES","NO")</f>
        <v>NO</v>
      </c>
      <c r="AM795" s="30" t="str">
        <f>IF(SUM('Sales by Agent'!AK795:AM795)&gt;0,"YES","NO")</f>
        <v>NO</v>
      </c>
      <c r="AN795" s="30" t="str">
        <f>IF(SUM('Sales by Agent'!AL795:AN795)&gt;0,"YES","NO")</f>
        <v>NO</v>
      </c>
      <c r="AO795" s="30" t="str">
        <f>IF(SUM('Sales by Agent'!AM795:AO795)&gt;0,"YES","NO")</f>
        <v>NO</v>
      </c>
      <c r="AP795" s="30" t="str">
        <f>IF(SUM('Sales by Agent'!AN795:AP795)&gt;0,"YES","NO")</f>
        <v>NO</v>
      </c>
      <c r="AQ795" s="30" t="str">
        <f>IF(SUM('Sales by Agent'!AO795:AQ795)&gt;0,"YES","NO")</f>
        <v>NO</v>
      </c>
      <c r="AR795" s="30" t="str">
        <f>IF(SUM('Sales by Agent'!AP795:AR795)&gt;0,"YES","NO")</f>
        <v>NO</v>
      </c>
      <c r="AS795" s="30" t="str">
        <f>IF(SUM('Sales by Agent'!AQ795:AS795)&gt;0,"YES","NO")</f>
        <v>NO</v>
      </c>
      <c r="AT795" s="30" t="str">
        <f>IF(SUM('Sales by Agent'!AR795:AT795)&gt;0,"YES","NO")</f>
        <v>NO</v>
      </c>
      <c r="AU795" s="30" t="str">
        <f>IF(SUM('Sales by Agent'!AS795:AU795)&gt;0,"YES","NO")</f>
        <v>NO</v>
      </c>
      <c r="AV795" s="30" t="str">
        <f>IF(SUM('Sales by Agent'!AT795:AV795)&gt;0,"YES","NO")</f>
        <v>NO</v>
      </c>
      <c r="AW795" s="87"/>
      <c r="AX795" t="str">
        <f t="shared" si="134"/>
        <v>NO</v>
      </c>
      <c r="AY795" t="str">
        <f t="shared" si="135"/>
        <v>NO</v>
      </c>
      <c r="AZ795" t="str">
        <f t="shared" si="136"/>
        <v>NO</v>
      </c>
      <c r="BA795" t="str">
        <f t="shared" si="137"/>
        <v>NO</v>
      </c>
      <c r="BB795" t="str">
        <f t="shared" si="138"/>
        <v>NEW INACTIVE</v>
      </c>
      <c r="BC795" t="str">
        <f t="shared" si="139"/>
        <v>NO</v>
      </c>
      <c r="BD795" t="str">
        <f t="shared" si="140"/>
        <v>NO</v>
      </c>
      <c r="BE795" t="str">
        <f t="shared" si="141"/>
        <v>NO</v>
      </c>
      <c r="BF795" t="str">
        <f t="shared" si="142"/>
        <v>NO</v>
      </c>
      <c r="BG795" t="str">
        <f t="shared" si="143"/>
        <v>NO</v>
      </c>
      <c r="BH795" t="str">
        <f t="shared" si="133"/>
        <v>NO</v>
      </c>
    </row>
    <row r="796" spans="1:60">
      <c r="A796" s="564" t="s">
        <v>1484</v>
      </c>
      <c r="B796" s="564" t="s">
        <v>3072</v>
      </c>
      <c r="C796" s="564" t="s">
        <v>383</v>
      </c>
      <c r="D796" s="564" t="s">
        <v>954</v>
      </c>
      <c r="E796" s="564" t="s">
        <v>1005</v>
      </c>
      <c r="F796" s="565">
        <v>1794145</v>
      </c>
      <c r="G796" s="87"/>
      <c r="H796" s="30"/>
      <c r="I796" s="30" t="str">
        <f>IF(SUM('Sales by Agent'!G796:I796)&gt;0,"YES","NO")</f>
        <v>NO</v>
      </c>
      <c r="J796" s="30" t="str">
        <f>IF(SUM('Sales by Agent'!H796:J796)&gt;0,"YES","NO")</f>
        <v>NO</v>
      </c>
      <c r="K796" s="30" t="str">
        <f>IF(SUM('Sales by Agent'!I796:K796)&gt;0,"YES","NO")</f>
        <v>NO</v>
      </c>
      <c r="L796" s="30" t="str">
        <f>IF(SUM('Sales by Agent'!J796:L796)&gt;0,"YES","NO")</f>
        <v>NO</v>
      </c>
      <c r="M796" s="30" t="str">
        <f>IF(SUM('Sales by Agent'!K796:M796)&gt;0,"YES","NO")</f>
        <v>NO</v>
      </c>
      <c r="N796" s="30" t="str">
        <f>IF(SUM('Sales by Agent'!L796:N796)&gt;0,"YES","NO")</f>
        <v>NO</v>
      </c>
      <c r="O796" s="30" t="str">
        <f>IF(SUM('Sales by Agent'!M796:O796)&gt;0,"YES","NO")</f>
        <v>NO</v>
      </c>
      <c r="P796" s="30" t="str">
        <f>IF(SUM('Sales by Agent'!N796:P796)&gt;0,"YES","NO")</f>
        <v>NO</v>
      </c>
      <c r="Q796" s="30" t="str">
        <f>IF(SUM('Sales by Agent'!O796:Q796)&gt;0,"YES","NO")</f>
        <v>NO</v>
      </c>
      <c r="R796" s="30" t="str">
        <f>IF(SUM('Sales by Agent'!P796:R796)&gt;0,"YES","NO")</f>
        <v>NO</v>
      </c>
      <c r="S796" s="30" t="str">
        <f>IF(SUM('Sales by Agent'!Q796:S796)&gt;0,"YES","NO")</f>
        <v>NO</v>
      </c>
      <c r="T796" s="30" t="str">
        <f>IF(SUM('Sales by Agent'!R796:T796)&gt;0,"YES","NO")</f>
        <v>NO</v>
      </c>
      <c r="U796" s="30" t="str">
        <f>IF(SUM('Sales by Agent'!S796:U796)&gt;0,"YES","NO")</f>
        <v>NO</v>
      </c>
      <c r="V796" s="30" t="str">
        <f>IF(SUM('Sales by Agent'!T796:V796)&gt;0,"YES","NO")</f>
        <v>NO</v>
      </c>
      <c r="W796" s="30" t="str">
        <f>IF(SUM('Sales by Agent'!U796:W796)&gt;0,"YES","NO")</f>
        <v>NO</v>
      </c>
      <c r="X796" s="30" t="str">
        <f>IF(SUM('Sales by Agent'!V796:X796)&gt;0,"YES","NO")</f>
        <v>NO</v>
      </c>
      <c r="Y796" s="30" t="str">
        <f>IF(SUM('Sales by Agent'!W796:Y796)&gt;0,"YES","NO")</f>
        <v>NO</v>
      </c>
      <c r="Z796" s="30" t="str">
        <f>IF(SUM('Sales by Agent'!X796:Z796)&gt;0,"YES","NO")</f>
        <v>NO</v>
      </c>
      <c r="AA796" s="30" t="str">
        <f>IF(SUM('Sales by Agent'!Y796:AA796)&gt;0,"YES","NO")</f>
        <v>NO</v>
      </c>
      <c r="AB796" s="30" t="str">
        <f>IF(SUM('Sales by Agent'!Z796:AB796)&gt;0,"YES","NO")</f>
        <v>NO</v>
      </c>
      <c r="AC796" s="30" t="str">
        <f>IF(SUM('Sales by Agent'!AA796:AC796)&gt;0,"YES","NO")</f>
        <v>NO</v>
      </c>
      <c r="AD796" s="30" t="str">
        <f>IF(SUM('Sales by Agent'!AB796:AD796)&gt;0,"YES","NO")</f>
        <v>NO</v>
      </c>
      <c r="AE796" s="30" t="str">
        <f>IF(SUM('Sales by Agent'!AC796:AE796)&gt;0,"YES","NO")</f>
        <v>YES</v>
      </c>
      <c r="AF796" s="30" t="str">
        <f>IF(SUM('Sales by Agent'!AD796:AF796)&gt;0,"YES","NO")</f>
        <v>YES</v>
      </c>
      <c r="AG796" s="30" t="str">
        <f>IF(SUM('Sales by Agent'!AE796:AG796)&gt;0,"YES","NO")</f>
        <v>YES</v>
      </c>
      <c r="AH796" s="30" t="str">
        <f>IF(SUM('Sales by Agent'!AF796:AH796)&gt;0,"YES","NO")</f>
        <v>YES</v>
      </c>
      <c r="AI796" s="30" t="str">
        <f>IF(SUM('Sales by Agent'!AG796:AI796)&gt;0,"YES","NO")</f>
        <v>YES</v>
      </c>
      <c r="AJ796" s="30" t="str">
        <f>IF(SUM('Sales by Agent'!AH796:AJ796)&gt;0,"YES","NO")</f>
        <v>YES</v>
      </c>
      <c r="AK796" s="30" t="str">
        <f>IF(SUM('Sales by Agent'!AI796:AK796)&gt;0,"YES","NO")</f>
        <v>YES</v>
      </c>
      <c r="AL796" s="30" t="str">
        <f>IF(SUM('Sales by Agent'!AJ796:AL796)&gt;0,"YES","NO")</f>
        <v>YES</v>
      </c>
      <c r="AM796" s="30" t="str">
        <f>IF(SUM('Sales by Agent'!AK796:AM796)&gt;0,"YES","NO")</f>
        <v>YES</v>
      </c>
      <c r="AN796" s="30" t="str">
        <f>IF(SUM('Sales by Agent'!AL796:AN796)&gt;0,"YES","NO")</f>
        <v>YES</v>
      </c>
      <c r="AO796" s="30" t="str">
        <f>IF(SUM('Sales by Agent'!AM796:AO796)&gt;0,"YES","NO")</f>
        <v>YES</v>
      </c>
      <c r="AP796" s="30" t="str">
        <f>IF(SUM('Sales by Agent'!AN796:AP796)&gt;0,"YES","NO")</f>
        <v>YES</v>
      </c>
      <c r="AQ796" s="30" t="str">
        <f>IF(SUM('Sales by Agent'!AO796:AQ796)&gt;0,"YES","NO")</f>
        <v>YES</v>
      </c>
      <c r="AR796" s="30" t="str">
        <f>IF(SUM('Sales by Agent'!AP796:AR796)&gt;0,"YES","NO")</f>
        <v>YES</v>
      </c>
      <c r="AS796" s="30" t="str">
        <f>IF(SUM('Sales by Agent'!AQ796:AS796)&gt;0,"YES","NO")</f>
        <v>YES</v>
      </c>
      <c r="AT796" s="30" t="str">
        <f>IF(SUM('Sales by Agent'!AR796:AT796)&gt;0,"YES","NO")</f>
        <v>YES</v>
      </c>
      <c r="AU796" s="30" t="str">
        <f>IF(SUM('Sales by Agent'!AS796:AU796)&gt;0,"YES","NO")</f>
        <v>YES</v>
      </c>
      <c r="AV796" s="30" t="str">
        <f>IF(SUM('Sales by Agent'!AT796:AV796)&gt;0,"YES","NO")</f>
        <v>YES</v>
      </c>
      <c r="AW796" s="87"/>
      <c r="AX796" t="str">
        <f t="shared" si="134"/>
        <v>NO</v>
      </c>
      <c r="AY796" t="str">
        <f t="shared" si="135"/>
        <v>NO</v>
      </c>
      <c r="AZ796" t="str">
        <f t="shared" si="136"/>
        <v>NO</v>
      </c>
      <c r="BA796" t="str">
        <f t="shared" si="137"/>
        <v>NO</v>
      </c>
      <c r="BB796" t="str">
        <f t="shared" si="138"/>
        <v>NO</v>
      </c>
      <c r="BC796" t="str">
        <f t="shared" si="139"/>
        <v>NO</v>
      </c>
      <c r="BD796" t="str">
        <f t="shared" si="140"/>
        <v>NO</v>
      </c>
      <c r="BE796" t="str">
        <f t="shared" si="141"/>
        <v>NO</v>
      </c>
      <c r="BF796" t="str">
        <f t="shared" si="142"/>
        <v>NO</v>
      </c>
      <c r="BG796" t="str">
        <f t="shared" si="143"/>
        <v>NO</v>
      </c>
      <c r="BH796" t="str">
        <f t="shared" si="133"/>
        <v>NO</v>
      </c>
    </row>
    <row r="797" spans="1:60">
      <c r="A797" s="564" t="s">
        <v>104</v>
      </c>
      <c r="B797" s="564" t="s">
        <v>3073</v>
      </c>
      <c r="C797" s="564" t="s">
        <v>383</v>
      </c>
      <c r="D797" s="564" t="s">
        <v>954</v>
      </c>
      <c r="E797" s="564" t="s">
        <v>1005</v>
      </c>
      <c r="F797" s="565">
        <v>121500</v>
      </c>
      <c r="G797" s="86"/>
      <c r="H797" s="86"/>
      <c r="I797" s="30" t="str">
        <f>IF(SUM('Sales by Agent'!G797:I797)&gt;0,"YES","NO")</f>
        <v>YES</v>
      </c>
      <c r="J797" s="30" t="str">
        <f>IF(SUM('Sales by Agent'!H797:J797)&gt;0,"YES","NO")</f>
        <v>YES</v>
      </c>
      <c r="K797" s="30" t="str">
        <f>IF(SUM('Sales by Agent'!I797:K797)&gt;0,"YES","NO")</f>
        <v>YES</v>
      </c>
      <c r="L797" s="30" t="str">
        <f>IF(SUM('Sales by Agent'!J797:L797)&gt;0,"YES","NO")</f>
        <v>NO</v>
      </c>
      <c r="M797" s="30" t="str">
        <f>IF(SUM('Sales by Agent'!K797:M797)&gt;0,"YES","NO")</f>
        <v>NO</v>
      </c>
      <c r="N797" s="30" t="str">
        <f>IF(SUM('Sales by Agent'!L797:N797)&gt;0,"YES","NO")</f>
        <v>NO</v>
      </c>
      <c r="O797" s="30" t="str">
        <f>IF(SUM('Sales by Agent'!M797:O797)&gt;0,"YES","NO")</f>
        <v>NO</v>
      </c>
      <c r="P797" s="30" t="str">
        <f>IF(SUM('Sales by Agent'!N797:P797)&gt;0,"YES","NO")</f>
        <v>NO</v>
      </c>
      <c r="Q797" s="30" t="str">
        <f>IF(SUM('Sales by Agent'!O797:Q797)&gt;0,"YES","NO")</f>
        <v>NO</v>
      </c>
      <c r="R797" s="30" t="str">
        <f>IF(SUM('Sales by Agent'!P797:R797)&gt;0,"YES","NO")</f>
        <v>NO</v>
      </c>
      <c r="S797" s="30" t="str">
        <f>IF(SUM('Sales by Agent'!Q797:S797)&gt;0,"YES","NO")</f>
        <v>NO</v>
      </c>
      <c r="T797" s="30" t="str">
        <f>IF(SUM('Sales by Agent'!R797:T797)&gt;0,"YES","NO")</f>
        <v>NO</v>
      </c>
      <c r="U797" s="30" t="str">
        <f>IF(SUM('Sales by Agent'!S797:U797)&gt;0,"YES","NO")</f>
        <v>NO</v>
      </c>
      <c r="V797" s="30" t="str">
        <f>IF(SUM('Sales by Agent'!T797:V797)&gt;0,"YES","NO")</f>
        <v>NO</v>
      </c>
      <c r="W797" s="30" t="str">
        <f>IF(SUM('Sales by Agent'!U797:W797)&gt;0,"YES","NO")</f>
        <v>NO</v>
      </c>
      <c r="X797" s="30" t="str">
        <f>IF(SUM('Sales by Agent'!V797:X797)&gt;0,"YES","NO")</f>
        <v>NO</v>
      </c>
      <c r="Y797" s="30" t="str">
        <f>IF(SUM('Sales by Agent'!W797:Y797)&gt;0,"YES","NO")</f>
        <v>NO</v>
      </c>
      <c r="Z797" s="30" t="str">
        <f>IF(SUM('Sales by Agent'!X797:Z797)&gt;0,"YES","NO")</f>
        <v>NO</v>
      </c>
      <c r="AA797" s="30" t="str">
        <f>IF(SUM('Sales by Agent'!Y797:AA797)&gt;0,"YES","NO")</f>
        <v>NO</v>
      </c>
      <c r="AB797" s="30" t="str">
        <f>IF(SUM('Sales by Agent'!Z797:AB797)&gt;0,"YES","NO")</f>
        <v>NO</v>
      </c>
      <c r="AC797" s="30" t="str">
        <f>IF(SUM('Sales by Agent'!AA797:AC797)&gt;0,"YES","NO")</f>
        <v>NO</v>
      </c>
      <c r="AD797" s="30" t="str">
        <f>IF(SUM('Sales by Agent'!AB797:AD797)&gt;0,"YES","NO")</f>
        <v>NO</v>
      </c>
      <c r="AE797" s="30" t="str">
        <f>IF(SUM('Sales by Agent'!AC797:AE797)&gt;0,"YES","NO")</f>
        <v>NO</v>
      </c>
      <c r="AF797" s="30" t="str">
        <f>IF(SUM('Sales by Agent'!AD797:AF797)&gt;0,"YES","NO")</f>
        <v>NO</v>
      </c>
      <c r="AG797" s="30" t="str">
        <f>IF(SUM('Sales by Agent'!AE797:AG797)&gt;0,"YES","NO")</f>
        <v>NO</v>
      </c>
      <c r="AH797" s="30" t="str">
        <f>IF(SUM('Sales by Agent'!AF797:AH797)&gt;0,"YES","NO")</f>
        <v>NO</v>
      </c>
      <c r="AI797" s="30" t="str">
        <f>IF(SUM('Sales by Agent'!AG797:AI797)&gt;0,"YES","NO")</f>
        <v>YES</v>
      </c>
      <c r="AJ797" s="30" t="str">
        <f>IF(SUM('Sales by Agent'!AH797:AJ797)&gt;0,"YES","NO")</f>
        <v>YES</v>
      </c>
      <c r="AK797" s="30" t="str">
        <f>IF(SUM('Sales by Agent'!AI797:AK797)&gt;0,"YES","NO")</f>
        <v>YES</v>
      </c>
      <c r="AL797" s="30" t="str">
        <f>IF(SUM('Sales by Agent'!AJ797:AL797)&gt;0,"YES","NO")</f>
        <v>NO</v>
      </c>
      <c r="AM797" s="30" t="str">
        <f>IF(SUM('Sales by Agent'!AK797:AM797)&gt;0,"YES","NO")</f>
        <v>NO</v>
      </c>
      <c r="AN797" s="30" t="str">
        <f>IF(SUM('Sales by Agent'!AL797:AN797)&gt;0,"YES","NO")</f>
        <v>NO</v>
      </c>
      <c r="AO797" s="30" t="str">
        <f>IF(SUM('Sales by Agent'!AM797:AO797)&gt;0,"YES","NO")</f>
        <v>NO</v>
      </c>
      <c r="AP797" s="30" t="str">
        <f>IF(SUM('Sales by Agent'!AN797:AP797)&gt;0,"YES","NO")</f>
        <v>NO</v>
      </c>
      <c r="AQ797" s="30" t="str">
        <f>IF(SUM('Sales by Agent'!AO797:AQ797)&gt;0,"YES","NO")</f>
        <v>NO</v>
      </c>
      <c r="AR797" s="30" t="str">
        <f>IF(SUM('Sales by Agent'!AP797:AR797)&gt;0,"YES","NO")</f>
        <v>NO</v>
      </c>
      <c r="AS797" s="30" t="str">
        <f>IF(SUM('Sales by Agent'!AQ797:AS797)&gt;0,"YES","NO")</f>
        <v>NO</v>
      </c>
      <c r="AT797" s="30" t="str">
        <f>IF(SUM('Sales by Agent'!AR797:AT797)&gt;0,"YES","NO")</f>
        <v>NO</v>
      </c>
      <c r="AU797" s="30" t="str">
        <f>IF(SUM('Sales by Agent'!AS797:AU797)&gt;0,"YES","NO")</f>
        <v>NO</v>
      </c>
      <c r="AV797" s="30" t="str">
        <f>IF(SUM('Sales by Agent'!AT797:AV797)&gt;0,"YES","NO")</f>
        <v>NO</v>
      </c>
      <c r="AW797" s="87"/>
      <c r="AX797" t="str">
        <f t="shared" si="134"/>
        <v>NO</v>
      </c>
      <c r="AY797" t="str">
        <f t="shared" si="135"/>
        <v>NO</v>
      </c>
      <c r="AZ797" t="str">
        <f t="shared" si="136"/>
        <v>NO</v>
      </c>
      <c r="BA797" t="str">
        <f t="shared" si="137"/>
        <v>NO</v>
      </c>
      <c r="BB797" t="str">
        <f t="shared" si="138"/>
        <v>NO</v>
      </c>
      <c r="BC797" t="str">
        <f t="shared" si="139"/>
        <v>NO</v>
      </c>
      <c r="BD797" t="str">
        <f t="shared" si="140"/>
        <v>NO</v>
      </c>
      <c r="BE797" t="str">
        <f t="shared" si="141"/>
        <v>NEW INACTIVE</v>
      </c>
      <c r="BF797" t="str">
        <f t="shared" si="142"/>
        <v>NO</v>
      </c>
      <c r="BG797" t="str">
        <f t="shared" si="143"/>
        <v>NO</v>
      </c>
      <c r="BH797" t="str">
        <f t="shared" si="133"/>
        <v>NO</v>
      </c>
    </row>
    <row r="798" spans="1:60">
      <c r="A798" s="564" t="s">
        <v>105</v>
      </c>
      <c r="B798" s="564" t="s">
        <v>3074</v>
      </c>
      <c r="C798" s="564" t="s">
        <v>383</v>
      </c>
      <c r="D798" s="564" t="s">
        <v>954</v>
      </c>
      <c r="E798" s="564" t="s">
        <v>1005</v>
      </c>
      <c r="F798" s="565">
        <v>10539400</v>
      </c>
      <c r="G798" s="31"/>
      <c r="H798" s="31"/>
      <c r="I798" s="30" t="str">
        <f>IF(SUM('Sales by Agent'!G798:I798)&gt;0,"YES","NO")</f>
        <v>YES</v>
      </c>
      <c r="J798" s="30" t="str">
        <f>IF(SUM('Sales by Agent'!H798:J798)&gt;0,"YES","NO")</f>
        <v>YES</v>
      </c>
      <c r="K798" s="30" t="str">
        <f>IF(SUM('Sales by Agent'!I798:K798)&gt;0,"YES","NO")</f>
        <v>YES</v>
      </c>
      <c r="L798" s="30" t="str">
        <f>IF(SUM('Sales by Agent'!J798:L798)&gt;0,"YES","NO")</f>
        <v>YES</v>
      </c>
      <c r="M798" s="30" t="str">
        <f>IF(SUM('Sales by Agent'!K798:M798)&gt;0,"YES","NO")</f>
        <v>YES</v>
      </c>
      <c r="N798" s="30" t="str">
        <f>IF(SUM('Sales by Agent'!L798:N798)&gt;0,"YES","NO")</f>
        <v>YES</v>
      </c>
      <c r="O798" s="30" t="str">
        <f>IF(SUM('Sales by Agent'!M798:O798)&gt;0,"YES","NO")</f>
        <v>YES</v>
      </c>
      <c r="P798" s="30" t="str">
        <f>IF(SUM('Sales by Agent'!N798:P798)&gt;0,"YES","NO")</f>
        <v>YES</v>
      </c>
      <c r="Q798" s="30" t="str">
        <f>IF(SUM('Sales by Agent'!O798:Q798)&gt;0,"YES","NO")</f>
        <v>YES</v>
      </c>
      <c r="R798" s="30" t="str">
        <f>IF(SUM('Sales by Agent'!P798:R798)&gt;0,"YES","NO")</f>
        <v>YES</v>
      </c>
      <c r="S798" s="30" t="str">
        <f>IF(SUM('Sales by Agent'!Q798:S798)&gt;0,"YES","NO")</f>
        <v>YES</v>
      </c>
      <c r="T798" s="30" t="str">
        <f>IF(SUM('Sales by Agent'!R798:T798)&gt;0,"YES","NO")</f>
        <v>YES</v>
      </c>
      <c r="U798" s="30" t="str">
        <f>IF(SUM('Sales by Agent'!S798:U798)&gt;0,"YES","NO")</f>
        <v>YES</v>
      </c>
      <c r="V798" s="30" t="str">
        <f>IF(SUM('Sales by Agent'!T798:V798)&gt;0,"YES","NO")</f>
        <v>YES</v>
      </c>
      <c r="W798" s="30" t="str">
        <f>IF(SUM('Sales by Agent'!U798:W798)&gt;0,"YES","NO")</f>
        <v>YES</v>
      </c>
      <c r="X798" s="30" t="str">
        <f>IF(SUM('Sales by Agent'!V798:X798)&gt;0,"YES","NO")</f>
        <v>YES</v>
      </c>
      <c r="Y798" s="30" t="str">
        <f>IF(SUM('Sales by Agent'!W798:Y798)&gt;0,"YES","NO")</f>
        <v>YES</v>
      </c>
      <c r="Z798" s="30" t="str">
        <f>IF(SUM('Sales by Agent'!X798:Z798)&gt;0,"YES","NO")</f>
        <v>YES</v>
      </c>
      <c r="AA798" s="30" t="str">
        <f>IF(SUM('Sales by Agent'!Y798:AA798)&gt;0,"YES","NO")</f>
        <v>YES</v>
      </c>
      <c r="AB798" s="30" t="str">
        <f>IF(SUM('Sales by Agent'!Z798:AB798)&gt;0,"YES","NO")</f>
        <v>YES</v>
      </c>
      <c r="AC798" s="30" t="str">
        <f>IF(SUM('Sales by Agent'!AA798:AC798)&gt;0,"YES","NO")</f>
        <v>YES</v>
      </c>
      <c r="AD798" s="30" t="str">
        <f>IF(SUM('Sales by Agent'!AB798:AD798)&gt;0,"YES","NO")</f>
        <v>YES</v>
      </c>
      <c r="AE798" s="30" t="str">
        <f>IF(SUM('Sales by Agent'!AC798:AE798)&gt;0,"YES","NO")</f>
        <v>YES</v>
      </c>
      <c r="AF798" s="30" t="str">
        <f>IF(SUM('Sales by Agent'!AD798:AF798)&gt;0,"YES","NO")</f>
        <v>YES</v>
      </c>
      <c r="AG798" s="30" t="str">
        <f>IF(SUM('Sales by Agent'!AE798:AG798)&gt;0,"YES","NO")</f>
        <v>YES</v>
      </c>
      <c r="AH798" s="30" t="str">
        <f>IF(SUM('Sales by Agent'!AF798:AH798)&gt;0,"YES","NO")</f>
        <v>YES</v>
      </c>
      <c r="AI798" s="30" t="str">
        <f>IF(SUM('Sales by Agent'!AG798:AI798)&gt;0,"YES","NO")</f>
        <v>YES</v>
      </c>
      <c r="AJ798" s="30" t="str">
        <f>IF(SUM('Sales by Agent'!AH798:AJ798)&gt;0,"YES","NO")</f>
        <v>YES</v>
      </c>
      <c r="AK798" s="30" t="str">
        <f>IF(SUM('Sales by Agent'!AI798:AK798)&gt;0,"YES","NO")</f>
        <v>YES</v>
      </c>
      <c r="AL798" s="30" t="str">
        <f>IF(SUM('Sales by Agent'!AJ798:AL798)&gt;0,"YES","NO")</f>
        <v>YES</v>
      </c>
      <c r="AM798" s="30" t="str">
        <f>IF(SUM('Sales by Agent'!AK798:AM798)&gt;0,"YES","NO")</f>
        <v>YES</v>
      </c>
      <c r="AN798" s="30" t="str">
        <f>IF(SUM('Sales by Agent'!AL798:AN798)&gt;0,"YES","NO")</f>
        <v>YES</v>
      </c>
      <c r="AO798" s="30" t="str">
        <f>IF(SUM('Sales by Agent'!AM798:AO798)&gt;0,"YES","NO")</f>
        <v>YES</v>
      </c>
      <c r="AP798" s="30" t="str">
        <f>IF(SUM('Sales by Agent'!AN798:AP798)&gt;0,"YES","NO")</f>
        <v>YES</v>
      </c>
      <c r="AQ798" s="30" t="str">
        <f>IF(SUM('Sales by Agent'!AO798:AQ798)&gt;0,"YES","NO")</f>
        <v>YES</v>
      </c>
      <c r="AR798" s="30" t="str">
        <f>IF(SUM('Sales by Agent'!AP798:AR798)&gt;0,"YES","NO")</f>
        <v>YES</v>
      </c>
      <c r="AS798" s="30" t="str">
        <f>IF(SUM('Sales by Agent'!AQ798:AS798)&gt;0,"YES","NO")</f>
        <v>YES</v>
      </c>
      <c r="AT798" s="30" t="str">
        <f>IF(SUM('Sales by Agent'!AR798:AT798)&gt;0,"YES","NO")</f>
        <v>YES</v>
      </c>
      <c r="AU798" s="30" t="str">
        <f>IF(SUM('Sales by Agent'!AS798:AU798)&gt;0,"YES","NO")</f>
        <v>YES</v>
      </c>
      <c r="AV798" s="30" t="str">
        <f>IF(SUM('Sales by Agent'!AT798:AV798)&gt;0,"YES","NO")</f>
        <v>YES</v>
      </c>
      <c r="AW798" s="87"/>
      <c r="AX798" t="str">
        <f t="shared" si="134"/>
        <v>NO</v>
      </c>
      <c r="AY798" t="str">
        <f t="shared" si="135"/>
        <v>NO</v>
      </c>
      <c r="AZ798" t="str">
        <f t="shared" si="136"/>
        <v>NO</v>
      </c>
      <c r="BA798" t="str">
        <f t="shared" si="137"/>
        <v>NO</v>
      </c>
      <c r="BB798" t="str">
        <f t="shared" si="138"/>
        <v>NO</v>
      </c>
      <c r="BC798" t="str">
        <f t="shared" si="139"/>
        <v>NO</v>
      </c>
      <c r="BD798" t="str">
        <f t="shared" si="140"/>
        <v>NO</v>
      </c>
      <c r="BE798" t="str">
        <f t="shared" si="141"/>
        <v>NO</v>
      </c>
      <c r="BF798" t="str">
        <f t="shared" si="142"/>
        <v>NO</v>
      </c>
      <c r="BG798" t="str">
        <f t="shared" si="143"/>
        <v>NO</v>
      </c>
      <c r="BH798" t="str">
        <f t="shared" si="133"/>
        <v>NO</v>
      </c>
    </row>
    <row r="799" spans="1:60">
      <c r="A799" s="564" t="s">
        <v>106</v>
      </c>
      <c r="B799" s="564" t="s">
        <v>3075</v>
      </c>
      <c r="C799" s="564" t="s">
        <v>383</v>
      </c>
      <c r="D799" s="564" t="s">
        <v>954</v>
      </c>
      <c r="E799" s="564" t="s">
        <v>1005</v>
      </c>
      <c r="F799" s="565">
        <v>247475</v>
      </c>
      <c r="G799" s="88"/>
      <c r="H799" s="88"/>
      <c r="I799" s="30" t="str">
        <f>IF(SUM('Sales by Agent'!G799:I799)&gt;0,"YES","NO")</f>
        <v>NO</v>
      </c>
      <c r="J799" s="30" t="str">
        <f>IF(SUM('Sales by Agent'!H799:J799)&gt;0,"YES","NO")</f>
        <v>NO</v>
      </c>
      <c r="K799" s="30" t="str">
        <f>IF(SUM('Sales by Agent'!I799:K799)&gt;0,"YES","NO")</f>
        <v>NO</v>
      </c>
      <c r="L799" s="30" t="str">
        <f>IF(SUM('Sales by Agent'!J799:L799)&gt;0,"YES","NO")</f>
        <v>NO</v>
      </c>
      <c r="M799" s="30" t="str">
        <f>IF(SUM('Sales by Agent'!K799:M799)&gt;0,"YES","NO")</f>
        <v>NO</v>
      </c>
      <c r="N799" s="30" t="str">
        <f>IF(SUM('Sales by Agent'!L799:N799)&gt;0,"YES","NO")</f>
        <v>NO</v>
      </c>
      <c r="O799" s="30" t="str">
        <f>IF(SUM('Sales by Agent'!M799:O799)&gt;0,"YES","NO")</f>
        <v>NO</v>
      </c>
      <c r="P799" s="30" t="str">
        <f>IF(SUM('Sales by Agent'!N799:P799)&gt;0,"YES","NO")</f>
        <v>NO</v>
      </c>
      <c r="Q799" s="30" t="str">
        <f>IF(SUM('Sales by Agent'!O799:Q799)&gt;0,"YES","NO")</f>
        <v>NO</v>
      </c>
      <c r="R799" s="30" t="str">
        <f>IF(SUM('Sales by Agent'!P799:R799)&gt;0,"YES","NO")</f>
        <v>NO</v>
      </c>
      <c r="S799" s="30" t="str">
        <f>IF(SUM('Sales by Agent'!Q799:S799)&gt;0,"YES","NO")</f>
        <v>NO</v>
      </c>
      <c r="T799" s="30" t="str">
        <f>IF(SUM('Sales by Agent'!R799:T799)&gt;0,"YES","NO")</f>
        <v>NO</v>
      </c>
      <c r="U799" s="30" t="str">
        <f>IF(SUM('Sales by Agent'!S799:U799)&gt;0,"YES","NO")</f>
        <v>NO</v>
      </c>
      <c r="V799" s="30" t="str">
        <f>IF(SUM('Sales by Agent'!T799:V799)&gt;0,"YES","NO")</f>
        <v>NO</v>
      </c>
      <c r="W799" s="30" t="str">
        <f>IF(SUM('Sales by Agent'!U799:W799)&gt;0,"YES","NO")</f>
        <v>NO</v>
      </c>
      <c r="X799" s="30" t="str">
        <f>IF(SUM('Sales by Agent'!V799:X799)&gt;0,"YES","NO")</f>
        <v>NO</v>
      </c>
      <c r="Y799" s="30" t="str">
        <f>IF(SUM('Sales by Agent'!W799:Y799)&gt;0,"YES","NO")</f>
        <v>NO</v>
      </c>
      <c r="Z799" s="30" t="str">
        <f>IF(SUM('Sales by Agent'!X799:Z799)&gt;0,"YES","NO")</f>
        <v>NO</v>
      </c>
      <c r="AA799" s="30" t="str">
        <f>IF(SUM('Sales by Agent'!Y799:AA799)&gt;0,"YES","NO")</f>
        <v>NO</v>
      </c>
      <c r="AB799" s="30" t="str">
        <f>IF(SUM('Sales by Agent'!Z799:AB799)&gt;0,"YES","NO")</f>
        <v>NO</v>
      </c>
      <c r="AC799" s="30" t="str">
        <f>IF(SUM('Sales by Agent'!AA799:AC799)&gt;0,"YES","NO")</f>
        <v>NO</v>
      </c>
      <c r="AD799" s="30" t="str">
        <f>IF(SUM('Sales by Agent'!AB799:AD799)&gt;0,"YES","NO")</f>
        <v>NO</v>
      </c>
      <c r="AE799" s="30" t="str">
        <f>IF(SUM('Sales by Agent'!AC799:AE799)&gt;0,"YES","NO")</f>
        <v>NO</v>
      </c>
      <c r="AF799" s="30" t="str">
        <f>IF(SUM('Sales by Agent'!AD799:AF799)&gt;0,"YES","NO")</f>
        <v>NO</v>
      </c>
      <c r="AG799" s="30" t="str">
        <f>IF(SUM('Sales by Agent'!AE799:AG799)&gt;0,"YES","NO")</f>
        <v>YES</v>
      </c>
      <c r="AH799" s="30" t="str">
        <f>IF(SUM('Sales by Agent'!AF799:AH799)&gt;0,"YES","NO")</f>
        <v>YES</v>
      </c>
      <c r="AI799" s="30" t="str">
        <f>IF(SUM('Sales by Agent'!AG799:AI799)&gt;0,"YES","NO")</f>
        <v>YES</v>
      </c>
      <c r="AJ799" s="30" t="str">
        <f>IF(SUM('Sales by Agent'!AH799:AJ799)&gt;0,"YES","NO")</f>
        <v>YES</v>
      </c>
      <c r="AK799" s="30" t="str">
        <f>IF(SUM('Sales by Agent'!AI799:AK799)&gt;0,"YES","NO")</f>
        <v>YES</v>
      </c>
      <c r="AL799" s="30" t="str">
        <f>IF(SUM('Sales by Agent'!AJ799:AL799)&gt;0,"YES","NO")</f>
        <v>YES</v>
      </c>
      <c r="AM799" s="30" t="str">
        <f>IF(SUM('Sales by Agent'!AK799:AM799)&gt;0,"YES","NO")</f>
        <v>YES</v>
      </c>
      <c r="AN799" s="30" t="str">
        <f>IF(SUM('Sales by Agent'!AL799:AN799)&gt;0,"YES","NO")</f>
        <v>YES</v>
      </c>
      <c r="AO799" s="30" t="str">
        <f>IF(SUM('Sales by Agent'!AM799:AO799)&gt;0,"YES","NO")</f>
        <v>YES</v>
      </c>
      <c r="AP799" s="30" t="str">
        <f>IF(SUM('Sales by Agent'!AN799:AP799)&gt;0,"YES","NO")</f>
        <v>NO</v>
      </c>
      <c r="AQ799" s="30" t="str">
        <f>IF(SUM('Sales by Agent'!AO799:AQ799)&gt;0,"YES","NO")</f>
        <v>NO</v>
      </c>
      <c r="AR799" s="30" t="str">
        <f>IF(SUM('Sales by Agent'!AP799:AR799)&gt;0,"YES","NO")</f>
        <v>NO</v>
      </c>
      <c r="AS799" s="30" t="str">
        <f>IF(SUM('Sales by Agent'!AQ799:AS799)&gt;0,"YES","NO")</f>
        <v>NO</v>
      </c>
      <c r="AT799" s="30" t="str">
        <f>IF(SUM('Sales by Agent'!AR799:AT799)&gt;0,"YES","NO")</f>
        <v>NO</v>
      </c>
      <c r="AU799" s="30" t="str">
        <f>IF(SUM('Sales by Agent'!AS799:AU799)&gt;0,"YES","NO")</f>
        <v>NO</v>
      </c>
      <c r="AV799" s="30" t="str">
        <f>IF(SUM('Sales by Agent'!AT799:AV799)&gt;0,"YES","NO")</f>
        <v>NO</v>
      </c>
      <c r="AW799" s="87"/>
      <c r="AX799" t="str">
        <f t="shared" si="134"/>
        <v>NO</v>
      </c>
      <c r="AY799" t="str">
        <f t="shared" si="135"/>
        <v>NO</v>
      </c>
      <c r="AZ799" t="str">
        <f t="shared" si="136"/>
        <v>NO</v>
      </c>
      <c r="BA799" t="str">
        <f t="shared" si="137"/>
        <v>NO</v>
      </c>
      <c r="BB799" t="str">
        <f t="shared" si="138"/>
        <v>NO</v>
      </c>
      <c r="BC799" t="str">
        <f t="shared" si="139"/>
        <v>NO</v>
      </c>
      <c r="BD799" t="str">
        <f t="shared" si="140"/>
        <v>NO</v>
      </c>
      <c r="BE799" t="str">
        <f t="shared" si="141"/>
        <v>NO</v>
      </c>
      <c r="BF799" t="str">
        <f t="shared" si="142"/>
        <v>NO</v>
      </c>
      <c r="BG799" t="str">
        <f t="shared" si="143"/>
        <v>NO</v>
      </c>
      <c r="BH799" t="str">
        <f t="shared" si="133"/>
        <v>NO</v>
      </c>
    </row>
    <row r="800" spans="1:60">
      <c r="A800" s="564" t="s">
        <v>109</v>
      </c>
      <c r="B800" s="564" t="s">
        <v>3075</v>
      </c>
      <c r="C800" s="564" t="s">
        <v>383</v>
      </c>
      <c r="D800" s="564" t="s">
        <v>954</v>
      </c>
      <c r="E800" s="564" t="s">
        <v>1005</v>
      </c>
      <c r="F800" s="565">
        <v>2924850</v>
      </c>
      <c r="G800" s="86"/>
      <c r="H800" s="86"/>
      <c r="I800" s="30" t="str">
        <f>IF(SUM('Sales by Agent'!G800:I800)&gt;0,"YES","NO")</f>
        <v>YES</v>
      </c>
      <c r="J800" s="30" t="str">
        <f>IF(SUM('Sales by Agent'!H800:J800)&gt;0,"YES","NO")</f>
        <v>YES</v>
      </c>
      <c r="K800" s="30" t="str">
        <f>IF(SUM('Sales by Agent'!I800:K800)&gt;0,"YES","NO")</f>
        <v>YES</v>
      </c>
      <c r="L800" s="30" t="str">
        <f>IF(SUM('Sales by Agent'!J800:L800)&gt;0,"YES","NO")</f>
        <v>YES</v>
      </c>
      <c r="M800" s="30" t="str">
        <f>IF(SUM('Sales by Agent'!K800:M800)&gt;0,"YES","NO")</f>
        <v>YES</v>
      </c>
      <c r="N800" s="30" t="str">
        <f>IF(SUM('Sales by Agent'!L800:N800)&gt;0,"YES","NO")</f>
        <v>YES</v>
      </c>
      <c r="O800" s="30" t="str">
        <f>IF(SUM('Sales by Agent'!M800:O800)&gt;0,"YES","NO")</f>
        <v>YES</v>
      </c>
      <c r="P800" s="30" t="str">
        <f>IF(SUM('Sales by Agent'!N800:P800)&gt;0,"YES","NO")</f>
        <v>YES</v>
      </c>
      <c r="Q800" s="30" t="str">
        <f>IF(SUM('Sales by Agent'!O800:Q800)&gt;0,"YES","NO")</f>
        <v>YES</v>
      </c>
      <c r="R800" s="30" t="str">
        <f>IF(SUM('Sales by Agent'!P800:R800)&gt;0,"YES","NO")</f>
        <v>YES</v>
      </c>
      <c r="S800" s="30" t="str">
        <f>IF(SUM('Sales by Agent'!Q800:S800)&gt;0,"YES","NO")</f>
        <v>YES</v>
      </c>
      <c r="T800" s="30" t="str">
        <f>IF(SUM('Sales by Agent'!R800:T800)&gt;0,"YES","NO")</f>
        <v>NO</v>
      </c>
      <c r="U800" s="30" t="str">
        <f>IF(SUM('Sales by Agent'!S800:U800)&gt;0,"YES","NO")</f>
        <v>YES</v>
      </c>
      <c r="V800" s="30" t="str">
        <f>IF(SUM('Sales by Agent'!T800:V800)&gt;0,"YES","NO")</f>
        <v>YES</v>
      </c>
      <c r="W800" s="30" t="str">
        <f>IF(SUM('Sales by Agent'!U800:W800)&gt;0,"YES","NO")</f>
        <v>YES</v>
      </c>
      <c r="X800" s="30" t="str">
        <f>IF(SUM('Sales by Agent'!V800:X800)&gt;0,"YES","NO")</f>
        <v>YES</v>
      </c>
      <c r="Y800" s="30" t="str">
        <f>IF(SUM('Sales by Agent'!W800:Y800)&gt;0,"YES","NO")</f>
        <v>YES</v>
      </c>
      <c r="Z800" s="30" t="str">
        <f>IF(SUM('Sales by Agent'!X800:Z800)&gt;0,"YES","NO")</f>
        <v>YES</v>
      </c>
      <c r="AA800" s="30" t="str">
        <f>IF(SUM('Sales by Agent'!Y800:AA800)&gt;0,"YES","NO")</f>
        <v>YES</v>
      </c>
      <c r="AB800" s="30" t="str">
        <f>IF(SUM('Sales by Agent'!Z800:AB800)&gt;0,"YES","NO")</f>
        <v>YES</v>
      </c>
      <c r="AC800" s="30" t="str">
        <f>IF(SUM('Sales by Agent'!AA800:AC800)&gt;0,"YES","NO")</f>
        <v>YES</v>
      </c>
      <c r="AD800" s="30" t="str">
        <f>IF(SUM('Sales by Agent'!AB800:AD800)&gt;0,"YES","NO")</f>
        <v>YES</v>
      </c>
      <c r="AE800" s="30" t="str">
        <f>IF(SUM('Sales by Agent'!AC800:AE800)&gt;0,"YES","NO")</f>
        <v>YES</v>
      </c>
      <c r="AF800" s="30" t="str">
        <f>IF(SUM('Sales by Agent'!AD800:AF800)&gt;0,"YES","NO")</f>
        <v>YES</v>
      </c>
      <c r="AG800" s="30" t="str">
        <f>IF(SUM('Sales by Agent'!AE800:AG800)&gt;0,"YES","NO")</f>
        <v>YES</v>
      </c>
      <c r="AH800" s="30" t="str">
        <f>IF(SUM('Sales by Agent'!AF800:AH800)&gt;0,"YES","NO")</f>
        <v>YES</v>
      </c>
      <c r="AI800" s="30" t="str">
        <f>IF(SUM('Sales by Agent'!AG800:AI800)&gt;0,"YES","NO")</f>
        <v>YES</v>
      </c>
      <c r="AJ800" s="30" t="str">
        <f>IF(SUM('Sales by Agent'!AH800:AJ800)&gt;0,"YES","NO")</f>
        <v>NO</v>
      </c>
      <c r="AK800" s="30" t="str">
        <f>IF(SUM('Sales by Agent'!AI800:AK800)&gt;0,"YES","NO")</f>
        <v>NO</v>
      </c>
      <c r="AL800" s="30" t="str">
        <f>IF(SUM('Sales by Agent'!AJ800:AL800)&gt;0,"YES","NO")</f>
        <v>YES</v>
      </c>
      <c r="AM800" s="30" t="str">
        <f>IF(SUM('Sales by Agent'!AK800:AM800)&gt;0,"YES","NO")</f>
        <v>YES</v>
      </c>
      <c r="AN800" s="30" t="str">
        <f>IF(SUM('Sales by Agent'!AL800:AN800)&gt;0,"YES","NO")</f>
        <v>YES</v>
      </c>
      <c r="AO800" s="30" t="str">
        <f>IF(SUM('Sales by Agent'!AM800:AO800)&gt;0,"YES","NO")</f>
        <v>YES</v>
      </c>
      <c r="AP800" s="30" t="str">
        <f>IF(SUM('Sales by Agent'!AN800:AP800)&gt;0,"YES","NO")</f>
        <v>YES</v>
      </c>
      <c r="AQ800" s="30" t="str">
        <f>IF(SUM('Sales by Agent'!AO800:AQ800)&gt;0,"YES","NO")</f>
        <v>YES</v>
      </c>
      <c r="AR800" s="30" t="str">
        <f>IF(SUM('Sales by Agent'!AP800:AR800)&gt;0,"YES","NO")</f>
        <v>YES</v>
      </c>
      <c r="AS800" s="30" t="str">
        <f>IF(SUM('Sales by Agent'!AQ800:AS800)&gt;0,"YES","NO")</f>
        <v>YES</v>
      </c>
      <c r="AT800" s="30" t="str">
        <f>IF(SUM('Sales by Agent'!AR800:AT800)&gt;0,"YES","NO")</f>
        <v>YES</v>
      </c>
      <c r="AU800" s="30" t="str">
        <f>IF(SUM('Sales by Agent'!AS800:AU800)&gt;0,"YES","NO")</f>
        <v>YES</v>
      </c>
      <c r="AV800" s="30" t="str">
        <f>IF(SUM('Sales by Agent'!AT800:AV800)&gt;0,"YES","NO")</f>
        <v>YES</v>
      </c>
      <c r="AW800" s="87"/>
      <c r="AX800" t="str">
        <f t="shared" si="134"/>
        <v>NO</v>
      </c>
      <c r="AY800" t="str">
        <f t="shared" si="135"/>
        <v>NO</v>
      </c>
      <c r="AZ800" t="str">
        <f t="shared" si="136"/>
        <v>NO</v>
      </c>
      <c r="BA800" t="str">
        <f t="shared" si="137"/>
        <v>NO</v>
      </c>
      <c r="BB800" t="str">
        <f t="shared" si="138"/>
        <v>NO</v>
      </c>
      <c r="BC800" t="str">
        <f t="shared" si="139"/>
        <v>NEW INACTIVE</v>
      </c>
      <c r="BD800" t="str">
        <f t="shared" si="140"/>
        <v>NO</v>
      </c>
      <c r="BE800" t="str">
        <f t="shared" si="141"/>
        <v>NO</v>
      </c>
      <c r="BF800" t="str">
        <f t="shared" si="142"/>
        <v>NO</v>
      </c>
      <c r="BG800" t="str">
        <f t="shared" si="143"/>
        <v>NO</v>
      </c>
      <c r="BH800" t="str">
        <f t="shared" si="133"/>
        <v>NO</v>
      </c>
    </row>
    <row r="801" spans="1:60">
      <c r="A801" s="564" t="s">
        <v>1846</v>
      </c>
      <c r="B801" s="564" t="s">
        <v>3076</v>
      </c>
      <c r="C801" s="564" t="s">
        <v>383</v>
      </c>
      <c r="D801" s="564" t="s">
        <v>954</v>
      </c>
      <c r="E801" s="564" t="s">
        <v>1005</v>
      </c>
      <c r="F801" s="565">
        <v>62000</v>
      </c>
      <c r="G801" s="31"/>
      <c r="H801" s="31"/>
      <c r="I801" s="30" t="str">
        <f>IF(SUM('Sales by Agent'!G801:I801)&gt;0,"YES","NO")</f>
        <v>NO</v>
      </c>
      <c r="J801" s="30" t="str">
        <f>IF(SUM('Sales by Agent'!H801:J801)&gt;0,"YES","NO")</f>
        <v>NO</v>
      </c>
      <c r="K801" s="30" t="str">
        <f>IF(SUM('Sales by Agent'!I801:K801)&gt;0,"YES","NO")</f>
        <v>NO</v>
      </c>
      <c r="L801" s="30" t="str">
        <f>IF(SUM('Sales by Agent'!J801:L801)&gt;0,"YES","NO")</f>
        <v>NO</v>
      </c>
      <c r="M801" s="30" t="str">
        <f>IF(SUM('Sales by Agent'!K801:M801)&gt;0,"YES","NO")</f>
        <v>NO</v>
      </c>
      <c r="N801" s="30" t="str">
        <f>IF(SUM('Sales by Agent'!L801:N801)&gt;0,"YES","NO")</f>
        <v>NO</v>
      </c>
      <c r="O801" s="30" t="str">
        <f>IF(SUM('Sales by Agent'!M801:O801)&gt;0,"YES","NO")</f>
        <v>NO</v>
      </c>
      <c r="P801" s="30" t="str">
        <f>IF(SUM('Sales by Agent'!N801:P801)&gt;0,"YES","NO")</f>
        <v>NO</v>
      </c>
      <c r="Q801" s="30" t="str">
        <f>IF(SUM('Sales by Agent'!O801:Q801)&gt;0,"YES","NO")</f>
        <v>NO</v>
      </c>
      <c r="R801" s="30" t="str">
        <f>IF(SUM('Sales by Agent'!P801:R801)&gt;0,"YES","NO")</f>
        <v>NO</v>
      </c>
      <c r="S801" s="30" t="str">
        <f>IF(SUM('Sales by Agent'!Q801:S801)&gt;0,"YES","NO")</f>
        <v>NO</v>
      </c>
      <c r="T801" s="30" t="str">
        <f>IF(SUM('Sales by Agent'!R801:T801)&gt;0,"YES","NO")</f>
        <v>NO</v>
      </c>
      <c r="U801" s="30" t="str">
        <f>IF(SUM('Sales by Agent'!S801:U801)&gt;0,"YES","NO")</f>
        <v>NO</v>
      </c>
      <c r="V801" s="30" t="str">
        <f>IF(SUM('Sales by Agent'!T801:V801)&gt;0,"YES","NO")</f>
        <v>NO</v>
      </c>
      <c r="W801" s="30" t="str">
        <f>IF(SUM('Sales by Agent'!U801:W801)&gt;0,"YES","NO")</f>
        <v>NO</v>
      </c>
      <c r="X801" s="30" t="str">
        <f>IF(SUM('Sales by Agent'!V801:X801)&gt;0,"YES","NO")</f>
        <v>NO</v>
      </c>
      <c r="Y801" s="30" t="str">
        <f>IF(SUM('Sales by Agent'!W801:Y801)&gt;0,"YES","NO")</f>
        <v>NO</v>
      </c>
      <c r="Z801" s="30" t="str">
        <f>IF(SUM('Sales by Agent'!X801:Z801)&gt;0,"YES","NO")</f>
        <v>NO</v>
      </c>
      <c r="AA801" s="30" t="str">
        <f>IF(SUM('Sales by Agent'!Y801:AA801)&gt;0,"YES","NO")</f>
        <v>NO</v>
      </c>
      <c r="AB801" s="30" t="str">
        <f>IF(SUM('Sales by Agent'!Z801:AB801)&gt;0,"YES","NO")</f>
        <v>NO</v>
      </c>
      <c r="AC801" s="30" t="str">
        <f>IF(SUM('Sales by Agent'!AA801:AC801)&gt;0,"YES","NO")</f>
        <v>NO</v>
      </c>
      <c r="AD801" s="30" t="str">
        <f>IF(SUM('Sales by Agent'!AB801:AD801)&gt;0,"YES","NO")</f>
        <v>NO</v>
      </c>
      <c r="AE801" s="30" t="str">
        <f>IF(SUM('Sales by Agent'!AC801:AE801)&gt;0,"YES","NO")</f>
        <v>NO</v>
      </c>
      <c r="AF801" s="30" t="str">
        <f>IF(SUM('Sales by Agent'!AD801:AF801)&gt;0,"YES","NO")</f>
        <v>NO</v>
      </c>
      <c r="AG801" s="30" t="str">
        <f>IF(SUM('Sales by Agent'!AE801:AG801)&gt;0,"YES","NO")</f>
        <v>NO</v>
      </c>
      <c r="AH801" s="30" t="str">
        <f>IF(SUM('Sales by Agent'!AF801:AH801)&gt;0,"YES","NO")</f>
        <v>NO</v>
      </c>
      <c r="AI801" s="30" t="str">
        <f>IF(SUM('Sales by Agent'!AG801:AI801)&gt;0,"YES","NO")</f>
        <v>NO</v>
      </c>
      <c r="AJ801" s="30" t="str">
        <f>IF(SUM('Sales by Agent'!AH801:AJ801)&gt;0,"YES","NO")</f>
        <v>NO</v>
      </c>
      <c r="AK801" s="30" t="str">
        <f>IF(SUM('Sales by Agent'!AI801:AK801)&gt;0,"YES","NO")</f>
        <v>NO</v>
      </c>
      <c r="AL801" s="30" t="str">
        <f>IF(SUM('Sales by Agent'!AJ801:AL801)&gt;0,"YES","NO")</f>
        <v>NO</v>
      </c>
      <c r="AM801" s="30" t="str">
        <f>IF(SUM('Sales by Agent'!AK801:AM801)&gt;0,"YES","NO")</f>
        <v>NO</v>
      </c>
      <c r="AN801" s="30" t="str">
        <f>IF(SUM('Sales by Agent'!AL801:AN801)&gt;0,"YES","NO")</f>
        <v>NO</v>
      </c>
      <c r="AO801" s="30" t="str">
        <f>IF(SUM('Sales by Agent'!AM801:AO801)&gt;0,"YES","NO")</f>
        <v>NO</v>
      </c>
      <c r="AP801" s="30" t="str">
        <f>IF(SUM('Sales by Agent'!AN801:AP801)&gt;0,"YES","NO")</f>
        <v>YES</v>
      </c>
      <c r="AQ801" s="30" t="str">
        <f>IF(SUM('Sales by Agent'!AO801:AQ801)&gt;0,"YES","NO")</f>
        <v>YES</v>
      </c>
      <c r="AR801" s="30" t="str">
        <f>IF(SUM('Sales by Agent'!AP801:AR801)&gt;0,"YES","NO")</f>
        <v>YES</v>
      </c>
      <c r="AS801" s="30" t="str">
        <f>IF(SUM('Sales by Agent'!AQ801:AS801)&gt;0,"YES","NO")</f>
        <v>NO</v>
      </c>
      <c r="AT801" s="30" t="str">
        <f>IF(SUM('Sales by Agent'!AR801:AT801)&gt;0,"YES","NO")</f>
        <v>NO</v>
      </c>
      <c r="AU801" s="30" t="str">
        <f>IF(SUM('Sales by Agent'!AS801:AU801)&gt;0,"YES","NO")</f>
        <v>NO</v>
      </c>
      <c r="AV801" s="30" t="str">
        <f>IF(SUM('Sales by Agent'!AT801:AV801)&gt;0,"YES","NO")</f>
        <v>NO</v>
      </c>
      <c r="AW801" s="87"/>
      <c r="AX801" t="str">
        <f t="shared" si="134"/>
        <v>NO</v>
      </c>
      <c r="AY801" t="str">
        <f t="shared" si="135"/>
        <v>NO</v>
      </c>
      <c r="AZ801" t="str">
        <f t="shared" si="136"/>
        <v>NO</v>
      </c>
      <c r="BA801" t="str">
        <f t="shared" si="137"/>
        <v>NO</v>
      </c>
      <c r="BB801" t="str">
        <f t="shared" si="138"/>
        <v>NO</v>
      </c>
      <c r="BC801" t="str">
        <f t="shared" si="139"/>
        <v>NO</v>
      </c>
      <c r="BD801" t="str">
        <f t="shared" si="140"/>
        <v>NO</v>
      </c>
      <c r="BE801" t="str">
        <f t="shared" si="141"/>
        <v>NO</v>
      </c>
      <c r="BF801" t="str">
        <f t="shared" si="142"/>
        <v>NO</v>
      </c>
      <c r="BG801" t="str">
        <f t="shared" si="143"/>
        <v>NO</v>
      </c>
      <c r="BH801" t="str">
        <f t="shared" si="133"/>
        <v>NO</v>
      </c>
    </row>
    <row r="802" spans="1:60">
      <c r="A802" s="564" t="s">
        <v>110</v>
      </c>
      <c r="B802" s="564" t="s">
        <v>3077</v>
      </c>
      <c r="C802" s="564" t="s">
        <v>383</v>
      </c>
      <c r="D802" s="564" t="s">
        <v>954</v>
      </c>
      <c r="E802" s="564" t="s">
        <v>1005</v>
      </c>
      <c r="F802" s="565">
        <v>1331750</v>
      </c>
      <c r="G802" s="88"/>
      <c r="H802" s="88"/>
      <c r="I802" s="30" t="str">
        <f>IF(SUM('Sales by Agent'!G802:I802)&gt;0,"YES","NO")</f>
        <v>NO</v>
      </c>
      <c r="J802" s="30" t="str">
        <f>IF(SUM('Sales by Agent'!H802:J802)&gt;0,"YES","NO")</f>
        <v>NO</v>
      </c>
      <c r="K802" s="30" t="str">
        <f>IF(SUM('Sales by Agent'!I802:K802)&gt;0,"YES","NO")</f>
        <v>NO</v>
      </c>
      <c r="L802" s="30" t="str">
        <f>IF(SUM('Sales by Agent'!J802:L802)&gt;0,"YES","NO")</f>
        <v>NO</v>
      </c>
      <c r="M802" s="30" t="str">
        <f>IF(SUM('Sales by Agent'!K802:M802)&gt;0,"YES","NO")</f>
        <v>YES</v>
      </c>
      <c r="N802" s="30" t="str">
        <f>IF(SUM('Sales by Agent'!L802:N802)&gt;0,"YES","NO")</f>
        <v>YES</v>
      </c>
      <c r="O802" s="30" t="str">
        <f>IF(SUM('Sales by Agent'!M802:O802)&gt;0,"YES","NO")</f>
        <v>YES</v>
      </c>
      <c r="P802" s="30" t="str">
        <f>IF(SUM('Sales by Agent'!N802:P802)&gt;0,"YES","NO")</f>
        <v>YES</v>
      </c>
      <c r="Q802" s="30" t="str">
        <f>IF(SUM('Sales by Agent'!O802:Q802)&gt;0,"YES","NO")</f>
        <v>YES</v>
      </c>
      <c r="R802" s="30" t="str">
        <f>IF(SUM('Sales by Agent'!P802:R802)&gt;0,"YES","NO")</f>
        <v>YES</v>
      </c>
      <c r="S802" s="30" t="str">
        <f>IF(SUM('Sales by Agent'!Q802:S802)&gt;0,"YES","NO")</f>
        <v>YES</v>
      </c>
      <c r="T802" s="30" t="str">
        <f>IF(SUM('Sales by Agent'!R802:T802)&gt;0,"YES","NO")</f>
        <v>YES</v>
      </c>
      <c r="U802" s="30" t="str">
        <f>IF(SUM('Sales by Agent'!S802:U802)&gt;0,"YES","NO")</f>
        <v>NO</v>
      </c>
      <c r="V802" s="30" t="str">
        <f>IF(SUM('Sales by Agent'!T802:V802)&gt;0,"YES","NO")</f>
        <v>NO</v>
      </c>
      <c r="W802" s="30" t="str">
        <f>IF(SUM('Sales by Agent'!U802:W802)&gt;0,"YES","NO")</f>
        <v>NO</v>
      </c>
      <c r="X802" s="30" t="str">
        <f>IF(SUM('Sales by Agent'!V802:X802)&gt;0,"YES","NO")</f>
        <v>NO</v>
      </c>
      <c r="Y802" s="30" t="str">
        <f>IF(SUM('Sales by Agent'!W802:Y802)&gt;0,"YES","NO")</f>
        <v>NO</v>
      </c>
      <c r="Z802" s="30" t="str">
        <f>IF(SUM('Sales by Agent'!X802:Z802)&gt;0,"YES","NO")</f>
        <v>NO</v>
      </c>
      <c r="AA802" s="30" t="str">
        <f>IF(SUM('Sales by Agent'!Y802:AA802)&gt;0,"YES","NO")</f>
        <v>NO</v>
      </c>
      <c r="AB802" s="30" t="str">
        <f>IF(SUM('Sales by Agent'!Z802:AB802)&gt;0,"YES","NO")</f>
        <v>NO</v>
      </c>
      <c r="AC802" s="30" t="str">
        <f>IF(SUM('Sales by Agent'!AA802:AC802)&gt;0,"YES","NO")</f>
        <v>NO</v>
      </c>
      <c r="AD802" s="30" t="str">
        <f>IF(SUM('Sales by Agent'!AB802:AD802)&gt;0,"YES","NO")</f>
        <v>NO</v>
      </c>
      <c r="AE802" s="30" t="str">
        <f>IF(SUM('Sales by Agent'!AC802:AE802)&gt;0,"YES","NO")</f>
        <v>NO</v>
      </c>
      <c r="AF802" s="30" t="str">
        <f>IF(SUM('Sales by Agent'!AD802:AF802)&gt;0,"YES","NO")</f>
        <v>NO</v>
      </c>
      <c r="AG802" s="30" t="str">
        <f>IF(SUM('Sales by Agent'!AE802:AG802)&gt;0,"YES","NO")</f>
        <v>NO</v>
      </c>
      <c r="AH802" s="30" t="str">
        <f>IF(SUM('Sales by Agent'!AF802:AH802)&gt;0,"YES","NO")</f>
        <v>NO</v>
      </c>
      <c r="AI802" s="30" t="str">
        <f>IF(SUM('Sales by Agent'!AG802:AI802)&gt;0,"YES","NO")</f>
        <v>NO</v>
      </c>
      <c r="AJ802" s="30" t="str">
        <f>IF(SUM('Sales by Agent'!AH802:AJ802)&gt;0,"YES","NO")</f>
        <v>NO</v>
      </c>
      <c r="AK802" s="30" t="str">
        <f>IF(SUM('Sales by Agent'!AI802:AK802)&gt;0,"YES","NO")</f>
        <v>NO</v>
      </c>
      <c r="AL802" s="30" t="str">
        <f>IF(SUM('Sales by Agent'!AJ802:AL802)&gt;0,"YES","NO")</f>
        <v>NO</v>
      </c>
      <c r="AM802" s="30" t="str">
        <f>IF(SUM('Sales by Agent'!AK802:AM802)&gt;0,"YES","NO")</f>
        <v>NO</v>
      </c>
      <c r="AN802" s="30" t="str">
        <f>IF(SUM('Sales by Agent'!AL802:AN802)&gt;0,"YES","NO")</f>
        <v>NO</v>
      </c>
      <c r="AO802" s="30" t="str">
        <f>IF(SUM('Sales by Agent'!AM802:AO802)&gt;0,"YES","NO")</f>
        <v>NO</v>
      </c>
      <c r="AP802" s="30" t="str">
        <f>IF(SUM('Sales by Agent'!AN802:AP802)&gt;0,"YES","NO")</f>
        <v>NO</v>
      </c>
      <c r="AQ802" s="30" t="str">
        <f>IF(SUM('Sales by Agent'!AO802:AQ802)&gt;0,"YES","NO")</f>
        <v>NO</v>
      </c>
      <c r="AR802" s="30" t="str">
        <f>IF(SUM('Sales by Agent'!AP802:AR802)&gt;0,"YES","NO")</f>
        <v>NO</v>
      </c>
      <c r="AS802" s="30" t="str">
        <f>IF(SUM('Sales by Agent'!AQ802:AS802)&gt;0,"YES","NO")</f>
        <v>NO</v>
      </c>
      <c r="AT802" s="30" t="str">
        <f>IF(SUM('Sales by Agent'!AR802:AT802)&gt;0,"YES","NO")</f>
        <v>NO</v>
      </c>
      <c r="AU802" s="30" t="str">
        <f>IF(SUM('Sales by Agent'!AS802:AU802)&gt;0,"YES","NO")</f>
        <v>NO</v>
      </c>
      <c r="AV802" s="30" t="str">
        <f>IF(SUM('Sales by Agent'!AT802:AV802)&gt;0,"YES","NO")</f>
        <v>NO</v>
      </c>
      <c r="AW802" s="87"/>
      <c r="AX802" t="str">
        <f t="shared" si="134"/>
        <v>NO</v>
      </c>
      <c r="AY802" t="str">
        <f t="shared" si="135"/>
        <v>NO</v>
      </c>
      <c r="AZ802" t="str">
        <f t="shared" si="136"/>
        <v>NO</v>
      </c>
      <c r="BA802" t="str">
        <f t="shared" si="137"/>
        <v>NO</v>
      </c>
      <c r="BB802" t="str">
        <f t="shared" si="138"/>
        <v>NO</v>
      </c>
      <c r="BC802" t="str">
        <f t="shared" si="139"/>
        <v>NO</v>
      </c>
      <c r="BD802" t="str">
        <f t="shared" si="140"/>
        <v>NO</v>
      </c>
      <c r="BE802" t="str">
        <f t="shared" si="141"/>
        <v>NO</v>
      </c>
      <c r="BF802" t="str">
        <f t="shared" si="142"/>
        <v>NO</v>
      </c>
      <c r="BG802" t="str">
        <f t="shared" si="143"/>
        <v>NO</v>
      </c>
      <c r="BH802" t="str">
        <f t="shared" si="133"/>
        <v>NO</v>
      </c>
    </row>
    <row r="803" spans="1:60">
      <c r="A803" s="564" t="s">
        <v>115</v>
      </c>
      <c r="B803" s="564" t="s">
        <v>3078</v>
      </c>
      <c r="C803" s="564" t="s">
        <v>383</v>
      </c>
      <c r="D803" s="564" t="s">
        <v>954</v>
      </c>
      <c r="E803" s="564" t="s">
        <v>1005</v>
      </c>
      <c r="F803" s="565">
        <v>2175200</v>
      </c>
      <c r="G803" s="31"/>
      <c r="H803" s="31"/>
      <c r="I803" s="30" t="str">
        <f>IF(SUM('Sales by Agent'!G803:I803)&gt;0,"YES","NO")</f>
        <v>YES</v>
      </c>
      <c r="J803" s="30" t="str">
        <f>IF(SUM('Sales by Agent'!H803:J803)&gt;0,"YES","NO")</f>
        <v>YES</v>
      </c>
      <c r="K803" s="30" t="str">
        <f>IF(SUM('Sales by Agent'!I803:K803)&gt;0,"YES","NO")</f>
        <v>YES</v>
      </c>
      <c r="L803" s="30" t="str">
        <f>IF(SUM('Sales by Agent'!J803:L803)&gt;0,"YES","NO")</f>
        <v>YES</v>
      </c>
      <c r="M803" s="30" t="str">
        <f>IF(SUM('Sales by Agent'!K803:M803)&gt;0,"YES","NO")</f>
        <v>YES</v>
      </c>
      <c r="N803" s="30" t="str">
        <f>IF(SUM('Sales by Agent'!L803:N803)&gt;0,"YES","NO")</f>
        <v>YES</v>
      </c>
      <c r="O803" s="30" t="str">
        <f>IF(SUM('Sales by Agent'!M803:O803)&gt;0,"YES","NO")</f>
        <v>YES</v>
      </c>
      <c r="P803" s="30" t="str">
        <f>IF(SUM('Sales by Agent'!N803:P803)&gt;0,"YES","NO")</f>
        <v>YES</v>
      </c>
      <c r="Q803" s="30" t="str">
        <f>IF(SUM('Sales by Agent'!O803:Q803)&gt;0,"YES","NO")</f>
        <v>YES</v>
      </c>
      <c r="R803" s="30" t="str">
        <f>IF(SUM('Sales by Agent'!P803:R803)&gt;0,"YES","NO")</f>
        <v>YES</v>
      </c>
      <c r="S803" s="30" t="str">
        <f>IF(SUM('Sales by Agent'!Q803:S803)&gt;0,"YES","NO")</f>
        <v>YES</v>
      </c>
      <c r="T803" s="30" t="str">
        <f>IF(SUM('Sales by Agent'!R803:T803)&gt;0,"YES","NO")</f>
        <v>YES</v>
      </c>
      <c r="U803" s="30" t="str">
        <f>IF(SUM('Sales by Agent'!S803:U803)&gt;0,"YES","NO")</f>
        <v>NO</v>
      </c>
      <c r="V803" s="30" t="str">
        <f>IF(SUM('Sales by Agent'!T803:V803)&gt;0,"YES","NO")</f>
        <v>NO</v>
      </c>
      <c r="W803" s="30" t="str">
        <f>IF(SUM('Sales by Agent'!U803:W803)&gt;0,"YES","NO")</f>
        <v>NO</v>
      </c>
      <c r="X803" s="30" t="str">
        <f>IF(SUM('Sales by Agent'!V803:X803)&gt;0,"YES","NO")</f>
        <v>NO</v>
      </c>
      <c r="Y803" s="30" t="str">
        <f>IF(SUM('Sales by Agent'!W803:Y803)&gt;0,"YES","NO")</f>
        <v>NO</v>
      </c>
      <c r="Z803" s="30" t="str">
        <f>IF(SUM('Sales by Agent'!X803:Z803)&gt;0,"YES","NO")</f>
        <v>NO</v>
      </c>
      <c r="AA803" s="30" t="str">
        <f>IF(SUM('Sales by Agent'!Y803:AA803)&gt;0,"YES","NO")</f>
        <v>NO</v>
      </c>
      <c r="AB803" s="30" t="str">
        <f>IF(SUM('Sales by Agent'!Z803:AB803)&gt;0,"YES","NO")</f>
        <v>NO</v>
      </c>
      <c r="AC803" s="30" t="str">
        <f>IF(SUM('Sales by Agent'!AA803:AC803)&gt;0,"YES","NO")</f>
        <v>NO</v>
      </c>
      <c r="AD803" s="30" t="str">
        <f>IF(SUM('Sales by Agent'!AB803:AD803)&gt;0,"YES","NO")</f>
        <v>NO</v>
      </c>
      <c r="AE803" s="30" t="str">
        <f>IF(SUM('Sales by Agent'!AC803:AE803)&gt;0,"YES","NO")</f>
        <v>NO</v>
      </c>
      <c r="AF803" s="30" t="str">
        <f>IF(SUM('Sales by Agent'!AD803:AF803)&gt;0,"YES","NO")</f>
        <v>NO</v>
      </c>
      <c r="AG803" s="30" t="str">
        <f>IF(SUM('Sales by Agent'!AE803:AG803)&gt;0,"YES","NO")</f>
        <v>NO</v>
      </c>
      <c r="AH803" s="30" t="str">
        <f>IF(SUM('Sales by Agent'!AF803:AH803)&gt;0,"YES","NO")</f>
        <v>NO</v>
      </c>
      <c r="AI803" s="30" t="str">
        <f>IF(SUM('Sales by Agent'!AG803:AI803)&gt;0,"YES","NO")</f>
        <v>NO</v>
      </c>
      <c r="AJ803" s="30" t="str">
        <f>IF(SUM('Sales by Agent'!AH803:AJ803)&gt;0,"YES","NO")</f>
        <v>NO</v>
      </c>
      <c r="AK803" s="30" t="str">
        <f>IF(SUM('Sales by Agent'!AI803:AK803)&gt;0,"YES","NO")</f>
        <v>NO</v>
      </c>
      <c r="AL803" s="30" t="str">
        <f>IF(SUM('Sales by Agent'!AJ803:AL803)&gt;0,"YES","NO")</f>
        <v>NO</v>
      </c>
      <c r="AM803" s="30" t="str">
        <f>IF(SUM('Sales by Agent'!AK803:AM803)&gt;0,"YES","NO")</f>
        <v>NO</v>
      </c>
      <c r="AN803" s="30" t="str">
        <f>IF(SUM('Sales by Agent'!AL803:AN803)&gt;0,"YES","NO")</f>
        <v>NO</v>
      </c>
      <c r="AO803" s="30" t="str">
        <f>IF(SUM('Sales by Agent'!AM803:AO803)&gt;0,"YES","NO")</f>
        <v>NO</v>
      </c>
      <c r="AP803" s="30" t="str">
        <f>IF(SUM('Sales by Agent'!AN803:AP803)&gt;0,"YES","NO")</f>
        <v>NO</v>
      </c>
      <c r="AQ803" s="30" t="str">
        <f>IF(SUM('Sales by Agent'!AO803:AQ803)&gt;0,"YES","NO")</f>
        <v>NO</v>
      </c>
      <c r="AR803" s="30" t="str">
        <f>IF(SUM('Sales by Agent'!AP803:AR803)&gt;0,"YES","NO")</f>
        <v>NO</v>
      </c>
      <c r="AS803" s="30" t="str">
        <f>IF(SUM('Sales by Agent'!AQ803:AS803)&gt;0,"YES","NO")</f>
        <v>NO</v>
      </c>
      <c r="AT803" s="30" t="str">
        <f>IF(SUM('Sales by Agent'!AR803:AT803)&gt;0,"YES","NO")</f>
        <v>NO</v>
      </c>
      <c r="AU803" s="30" t="str">
        <f>IF(SUM('Sales by Agent'!AS803:AU803)&gt;0,"YES","NO")</f>
        <v>NO</v>
      </c>
      <c r="AV803" s="30" t="str">
        <f>IF(SUM('Sales by Agent'!AT803:AV803)&gt;0,"YES","NO")</f>
        <v>NO</v>
      </c>
      <c r="AW803" s="87"/>
      <c r="AX803" t="str">
        <f t="shared" si="134"/>
        <v>NO</v>
      </c>
      <c r="AY803" t="str">
        <f t="shared" si="135"/>
        <v>NO</v>
      </c>
      <c r="AZ803" t="str">
        <f t="shared" si="136"/>
        <v>NO</v>
      </c>
      <c r="BA803" t="str">
        <f t="shared" si="137"/>
        <v>NO</v>
      </c>
      <c r="BB803" t="str">
        <f t="shared" si="138"/>
        <v>NO</v>
      </c>
      <c r="BC803" t="str">
        <f t="shared" si="139"/>
        <v>NO</v>
      </c>
      <c r="BD803" t="str">
        <f t="shared" si="140"/>
        <v>NO</v>
      </c>
      <c r="BE803" t="str">
        <f t="shared" si="141"/>
        <v>NO</v>
      </c>
      <c r="BF803" t="str">
        <f t="shared" si="142"/>
        <v>NO</v>
      </c>
      <c r="BG803" t="str">
        <f t="shared" si="143"/>
        <v>NO</v>
      </c>
      <c r="BH803" t="str">
        <f t="shared" si="133"/>
        <v>NO</v>
      </c>
    </row>
    <row r="804" spans="1:60">
      <c r="A804" s="564" t="s">
        <v>116</v>
      </c>
      <c r="B804" s="564" t="s">
        <v>3079</v>
      </c>
      <c r="C804" s="564" t="s">
        <v>383</v>
      </c>
      <c r="D804" s="564" t="s">
        <v>954</v>
      </c>
      <c r="E804" s="564" t="s">
        <v>1005</v>
      </c>
      <c r="F804" s="565">
        <v>464850</v>
      </c>
      <c r="G804" s="31"/>
      <c r="H804" s="31"/>
      <c r="I804" s="30" t="str">
        <f>IF(SUM('Sales by Agent'!G804:I804)&gt;0,"YES","NO")</f>
        <v>NO</v>
      </c>
      <c r="J804" s="30" t="str">
        <f>IF(SUM('Sales by Agent'!H804:J804)&gt;0,"YES","NO")</f>
        <v>NO</v>
      </c>
      <c r="K804" s="30" t="str">
        <f>IF(SUM('Sales by Agent'!I804:K804)&gt;0,"YES","NO")</f>
        <v>NO</v>
      </c>
      <c r="L804" s="30" t="str">
        <f>IF(SUM('Sales by Agent'!J804:L804)&gt;0,"YES","NO")</f>
        <v>NO</v>
      </c>
      <c r="M804" s="30" t="str">
        <f>IF(SUM('Sales by Agent'!K804:M804)&gt;0,"YES","NO")</f>
        <v>YES</v>
      </c>
      <c r="N804" s="30" t="str">
        <f>IF(SUM('Sales by Agent'!L804:N804)&gt;0,"YES","NO")</f>
        <v>YES</v>
      </c>
      <c r="O804" s="30" t="str">
        <f>IF(SUM('Sales by Agent'!M804:O804)&gt;0,"YES","NO")</f>
        <v>YES</v>
      </c>
      <c r="P804" s="30" t="str">
        <f>IF(SUM('Sales by Agent'!N804:P804)&gt;0,"YES","NO")</f>
        <v>NO</v>
      </c>
      <c r="Q804" s="30" t="str">
        <f>IF(SUM('Sales by Agent'!O804:Q804)&gt;0,"YES","NO")</f>
        <v>NO</v>
      </c>
      <c r="R804" s="30" t="str">
        <f>IF(SUM('Sales by Agent'!P804:R804)&gt;0,"YES","NO")</f>
        <v>NO</v>
      </c>
      <c r="S804" s="30" t="str">
        <f>IF(SUM('Sales by Agent'!Q804:S804)&gt;0,"YES","NO")</f>
        <v>NO</v>
      </c>
      <c r="T804" s="30" t="str">
        <f>IF(SUM('Sales by Agent'!R804:T804)&gt;0,"YES","NO")</f>
        <v>NO</v>
      </c>
      <c r="U804" s="30" t="str">
        <f>IF(SUM('Sales by Agent'!S804:U804)&gt;0,"YES","NO")</f>
        <v>NO</v>
      </c>
      <c r="V804" s="30" t="str">
        <f>IF(SUM('Sales by Agent'!T804:V804)&gt;0,"YES","NO")</f>
        <v>NO</v>
      </c>
      <c r="W804" s="30" t="str">
        <f>IF(SUM('Sales by Agent'!U804:W804)&gt;0,"YES","NO")</f>
        <v>NO</v>
      </c>
      <c r="X804" s="30" t="str">
        <f>IF(SUM('Sales by Agent'!V804:X804)&gt;0,"YES","NO")</f>
        <v>NO</v>
      </c>
      <c r="Y804" s="30" t="str">
        <f>IF(SUM('Sales by Agent'!W804:Y804)&gt;0,"YES","NO")</f>
        <v>NO</v>
      </c>
      <c r="Z804" s="30" t="str">
        <f>IF(SUM('Sales by Agent'!X804:Z804)&gt;0,"YES","NO")</f>
        <v>NO</v>
      </c>
      <c r="AA804" s="30" t="str">
        <f>IF(SUM('Sales by Agent'!Y804:AA804)&gt;0,"YES","NO")</f>
        <v>NO</v>
      </c>
      <c r="AB804" s="30" t="str">
        <f>IF(SUM('Sales by Agent'!Z804:AB804)&gt;0,"YES","NO")</f>
        <v>NO</v>
      </c>
      <c r="AC804" s="30" t="str">
        <f>IF(SUM('Sales by Agent'!AA804:AC804)&gt;0,"YES","NO")</f>
        <v>NO</v>
      </c>
      <c r="AD804" s="30" t="str">
        <f>IF(SUM('Sales by Agent'!AB804:AD804)&gt;0,"YES","NO")</f>
        <v>NO</v>
      </c>
      <c r="AE804" s="30" t="str">
        <f>IF(SUM('Sales by Agent'!AC804:AE804)&gt;0,"YES","NO")</f>
        <v>NO</v>
      </c>
      <c r="AF804" s="30" t="str">
        <f>IF(SUM('Sales by Agent'!AD804:AF804)&gt;0,"YES","NO")</f>
        <v>NO</v>
      </c>
      <c r="AG804" s="30" t="str">
        <f>IF(SUM('Sales by Agent'!AE804:AG804)&gt;0,"YES","NO")</f>
        <v>NO</v>
      </c>
      <c r="AH804" s="30" t="str">
        <f>IF(SUM('Sales by Agent'!AF804:AH804)&gt;0,"YES","NO")</f>
        <v>NO</v>
      </c>
      <c r="AI804" s="30" t="str">
        <f>IF(SUM('Sales by Agent'!AG804:AI804)&gt;0,"YES","NO")</f>
        <v>NO</v>
      </c>
      <c r="AJ804" s="30" t="str">
        <f>IF(SUM('Sales by Agent'!AH804:AJ804)&gt;0,"YES","NO")</f>
        <v>NO</v>
      </c>
      <c r="AK804" s="30" t="str">
        <f>IF(SUM('Sales by Agent'!AI804:AK804)&gt;0,"YES","NO")</f>
        <v>NO</v>
      </c>
      <c r="AL804" s="30" t="str">
        <f>IF(SUM('Sales by Agent'!AJ804:AL804)&gt;0,"YES","NO")</f>
        <v>NO</v>
      </c>
      <c r="AM804" s="30" t="str">
        <f>IF(SUM('Sales by Agent'!AK804:AM804)&gt;0,"YES","NO")</f>
        <v>NO</v>
      </c>
      <c r="AN804" s="30" t="str">
        <f>IF(SUM('Sales by Agent'!AL804:AN804)&gt;0,"YES","NO")</f>
        <v>NO</v>
      </c>
      <c r="AO804" s="30" t="str">
        <f>IF(SUM('Sales by Agent'!AM804:AO804)&gt;0,"YES","NO")</f>
        <v>NO</v>
      </c>
      <c r="AP804" s="30" t="str">
        <f>IF(SUM('Sales by Agent'!AN804:AP804)&gt;0,"YES","NO")</f>
        <v>NO</v>
      </c>
      <c r="AQ804" s="30" t="str">
        <f>IF(SUM('Sales by Agent'!AO804:AQ804)&gt;0,"YES","NO")</f>
        <v>NO</v>
      </c>
      <c r="AR804" s="30" t="str">
        <f>IF(SUM('Sales by Agent'!AP804:AR804)&gt;0,"YES","NO")</f>
        <v>NO</v>
      </c>
      <c r="AS804" s="30" t="str">
        <f>IF(SUM('Sales by Agent'!AQ804:AS804)&gt;0,"YES","NO")</f>
        <v>NO</v>
      </c>
      <c r="AT804" s="30" t="str">
        <f>IF(SUM('Sales by Agent'!AR804:AT804)&gt;0,"YES","NO")</f>
        <v>NO</v>
      </c>
      <c r="AU804" s="30" t="str">
        <f>IF(SUM('Sales by Agent'!AS804:AU804)&gt;0,"YES","NO")</f>
        <v>NO</v>
      </c>
      <c r="AV804" s="30" t="str">
        <f>IF(SUM('Sales by Agent'!AT804:AV804)&gt;0,"YES","NO")</f>
        <v>NO</v>
      </c>
      <c r="AW804" s="87"/>
      <c r="AX804" t="str">
        <f t="shared" si="134"/>
        <v>NO</v>
      </c>
      <c r="AY804" t="str">
        <f t="shared" si="135"/>
        <v>NO</v>
      </c>
      <c r="AZ804" t="str">
        <f t="shared" si="136"/>
        <v>NO</v>
      </c>
      <c r="BA804" t="str">
        <f t="shared" si="137"/>
        <v>NO</v>
      </c>
      <c r="BB804" t="str">
        <f t="shared" si="138"/>
        <v>NO</v>
      </c>
      <c r="BC804" t="str">
        <f t="shared" si="139"/>
        <v>NO</v>
      </c>
      <c r="BD804" t="str">
        <f t="shared" si="140"/>
        <v>NO</v>
      </c>
      <c r="BE804" t="str">
        <f t="shared" si="141"/>
        <v>NO</v>
      </c>
      <c r="BF804" t="str">
        <f t="shared" si="142"/>
        <v>NO</v>
      </c>
      <c r="BG804" t="str">
        <f t="shared" si="143"/>
        <v>NO</v>
      </c>
      <c r="BH804" t="str">
        <f t="shared" si="133"/>
        <v>NO</v>
      </c>
    </row>
    <row r="805" spans="1:60">
      <c r="A805" s="564" t="s">
        <v>118</v>
      </c>
      <c r="B805" s="564" t="s">
        <v>3080</v>
      </c>
      <c r="C805" s="564" t="s">
        <v>383</v>
      </c>
      <c r="D805" s="564" t="s">
        <v>954</v>
      </c>
      <c r="E805" s="564" t="s">
        <v>1005</v>
      </c>
      <c r="F805" s="565">
        <v>7921650</v>
      </c>
      <c r="G805" s="31"/>
      <c r="H805" s="31"/>
      <c r="I805" s="30" t="str">
        <f>IF(SUM('Sales by Agent'!G805:I805)&gt;0,"YES","NO")</f>
        <v>NO</v>
      </c>
      <c r="J805" s="30" t="str">
        <f>IF(SUM('Sales by Agent'!H805:J805)&gt;0,"YES","NO")</f>
        <v>NO</v>
      </c>
      <c r="K805" s="30" t="str">
        <f>IF(SUM('Sales by Agent'!I805:K805)&gt;0,"YES","NO")</f>
        <v>NO</v>
      </c>
      <c r="L805" s="30" t="str">
        <f>IF(SUM('Sales by Agent'!J805:L805)&gt;0,"YES","NO")</f>
        <v>NO</v>
      </c>
      <c r="M805" s="30" t="str">
        <f>IF(SUM('Sales by Agent'!K805:M805)&gt;0,"YES","NO")</f>
        <v>YES</v>
      </c>
      <c r="N805" s="30" t="str">
        <f>IF(SUM('Sales by Agent'!L805:N805)&gt;0,"YES","NO")</f>
        <v>YES</v>
      </c>
      <c r="O805" s="30" t="str">
        <f>IF(SUM('Sales by Agent'!M805:O805)&gt;0,"YES","NO")</f>
        <v>YES</v>
      </c>
      <c r="P805" s="30" t="str">
        <f>IF(SUM('Sales by Agent'!N805:P805)&gt;0,"YES","NO")</f>
        <v>YES</v>
      </c>
      <c r="Q805" s="30" t="str">
        <f>IF(SUM('Sales by Agent'!O805:Q805)&gt;0,"YES","NO")</f>
        <v>YES</v>
      </c>
      <c r="R805" s="30" t="str">
        <f>IF(SUM('Sales by Agent'!P805:R805)&gt;0,"YES","NO")</f>
        <v>YES</v>
      </c>
      <c r="S805" s="30" t="str">
        <f>IF(SUM('Sales by Agent'!Q805:S805)&gt;0,"YES","NO")</f>
        <v>YES</v>
      </c>
      <c r="T805" s="30" t="str">
        <f>IF(SUM('Sales by Agent'!R805:T805)&gt;0,"YES","NO")</f>
        <v>YES</v>
      </c>
      <c r="U805" s="30" t="str">
        <f>IF(SUM('Sales by Agent'!S805:U805)&gt;0,"YES","NO")</f>
        <v>YES</v>
      </c>
      <c r="V805" s="30" t="str">
        <f>IF(SUM('Sales by Agent'!T805:V805)&gt;0,"YES","NO")</f>
        <v>YES</v>
      </c>
      <c r="W805" s="30" t="str">
        <f>IF(SUM('Sales by Agent'!U805:W805)&gt;0,"YES","NO")</f>
        <v>YES</v>
      </c>
      <c r="X805" s="30" t="str">
        <f>IF(SUM('Sales by Agent'!V805:X805)&gt;0,"YES","NO")</f>
        <v>YES</v>
      </c>
      <c r="Y805" s="30" t="str">
        <f>IF(SUM('Sales by Agent'!W805:Y805)&gt;0,"YES","NO")</f>
        <v>YES</v>
      </c>
      <c r="Z805" s="30" t="str">
        <f>IF(SUM('Sales by Agent'!X805:Z805)&gt;0,"YES","NO")</f>
        <v>YES</v>
      </c>
      <c r="AA805" s="30" t="str">
        <f>IF(SUM('Sales by Agent'!Y805:AA805)&gt;0,"YES","NO")</f>
        <v>YES</v>
      </c>
      <c r="AB805" s="30" t="str">
        <f>IF(SUM('Sales by Agent'!Z805:AB805)&gt;0,"YES","NO")</f>
        <v>YES</v>
      </c>
      <c r="AC805" s="30" t="str">
        <f>IF(SUM('Sales by Agent'!AA805:AC805)&gt;0,"YES","NO")</f>
        <v>YES</v>
      </c>
      <c r="AD805" s="30" t="str">
        <f>IF(SUM('Sales by Agent'!AB805:AD805)&gt;0,"YES","NO")</f>
        <v>YES</v>
      </c>
      <c r="AE805" s="30" t="str">
        <f>IF(SUM('Sales by Agent'!AC805:AE805)&gt;0,"YES","NO")</f>
        <v>YES</v>
      </c>
      <c r="AF805" s="30" t="str">
        <f>IF(SUM('Sales by Agent'!AD805:AF805)&gt;0,"YES","NO")</f>
        <v>YES</v>
      </c>
      <c r="AG805" s="30" t="str">
        <f>IF(SUM('Sales by Agent'!AE805:AG805)&gt;0,"YES","NO")</f>
        <v>YES</v>
      </c>
      <c r="AH805" s="30" t="str">
        <f>IF(SUM('Sales by Agent'!AF805:AH805)&gt;0,"YES","NO")</f>
        <v>YES</v>
      </c>
      <c r="AI805" s="30" t="str">
        <f>IF(SUM('Sales by Agent'!AG805:AI805)&gt;0,"YES","NO")</f>
        <v>YES</v>
      </c>
      <c r="AJ805" s="30" t="str">
        <f>IF(SUM('Sales by Agent'!AH805:AJ805)&gt;0,"YES","NO")</f>
        <v>YES</v>
      </c>
      <c r="AK805" s="30" t="str">
        <f>IF(SUM('Sales by Agent'!AI805:AK805)&gt;0,"YES","NO")</f>
        <v>YES</v>
      </c>
      <c r="AL805" s="30" t="str">
        <f>IF(SUM('Sales by Agent'!AJ805:AL805)&gt;0,"YES","NO")</f>
        <v>YES</v>
      </c>
      <c r="AM805" s="30" t="str">
        <f>IF(SUM('Sales by Agent'!AK805:AM805)&gt;0,"YES","NO")</f>
        <v>YES</v>
      </c>
      <c r="AN805" s="30" t="str">
        <f>IF(SUM('Sales by Agent'!AL805:AN805)&gt;0,"YES","NO")</f>
        <v>YES</v>
      </c>
      <c r="AO805" s="30" t="str">
        <f>IF(SUM('Sales by Agent'!AM805:AO805)&gt;0,"YES","NO")</f>
        <v>YES</v>
      </c>
      <c r="AP805" s="30" t="str">
        <f>IF(SUM('Sales by Agent'!AN805:AP805)&gt;0,"YES","NO")</f>
        <v>YES</v>
      </c>
      <c r="AQ805" s="30" t="str">
        <f>IF(SUM('Sales by Agent'!AO805:AQ805)&gt;0,"YES","NO")</f>
        <v>YES</v>
      </c>
      <c r="AR805" s="30" t="str">
        <f>IF(SUM('Sales by Agent'!AP805:AR805)&gt;0,"YES","NO")</f>
        <v>YES</v>
      </c>
      <c r="AS805" s="30" t="str">
        <f>IF(SUM('Sales by Agent'!AQ805:AS805)&gt;0,"YES","NO")</f>
        <v>YES</v>
      </c>
      <c r="AT805" s="30" t="str">
        <f>IF(SUM('Sales by Agent'!AR805:AT805)&gt;0,"YES","NO")</f>
        <v>YES</v>
      </c>
      <c r="AU805" s="30" t="str">
        <f>IF(SUM('Sales by Agent'!AS805:AU805)&gt;0,"YES","NO")</f>
        <v>YES</v>
      </c>
      <c r="AV805" s="30" t="str">
        <f>IF(SUM('Sales by Agent'!AT805:AV805)&gt;0,"YES","NO")</f>
        <v>YES</v>
      </c>
      <c r="AW805" s="87"/>
      <c r="AX805" t="str">
        <f t="shared" si="134"/>
        <v>NO</v>
      </c>
      <c r="AY805" t="str">
        <f t="shared" si="135"/>
        <v>NO</v>
      </c>
      <c r="AZ805" t="str">
        <f t="shared" si="136"/>
        <v>NO</v>
      </c>
      <c r="BA805" t="str">
        <f t="shared" si="137"/>
        <v>NO</v>
      </c>
      <c r="BB805" t="str">
        <f t="shared" si="138"/>
        <v>NO</v>
      </c>
      <c r="BC805" t="str">
        <f t="shared" si="139"/>
        <v>NO</v>
      </c>
      <c r="BD805" t="str">
        <f t="shared" si="140"/>
        <v>NO</v>
      </c>
      <c r="BE805" t="str">
        <f t="shared" si="141"/>
        <v>NO</v>
      </c>
      <c r="BF805" t="str">
        <f t="shared" si="142"/>
        <v>NO</v>
      </c>
      <c r="BG805" t="str">
        <f t="shared" si="143"/>
        <v>NO</v>
      </c>
      <c r="BH805" t="str">
        <f t="shared" si="133"/>
        <v>NO</v>
      </c>
    </row>
    <row r="806" spans="1:60">
      <c r="A806" s="564" t="s">
        <v>1476</v>
      </c>
      <c r="B806" s="564" t="s">
        <v>3081</v>
      </c>
      <c r="C806" s="564" t="s">
        <v>383</v>
      </c>
      <c r="D806" s="564" t="s">
        <v>954</v>
      </c>
      <c r="E806" s="564" t="s">
        <v>1005</v>
      </c>
      <c r="F806" s="565">
        <v>2900202</v>
      </c>
      <c r="G806" s="87"/>
      <c r="H806" s="87"/>
      <c r="I806" s="30" t="str">
        <f>IF(SUM('Sales by Agent'!G806:I806)&gt;0,"YES","NO")</f>
        <v>NO</v>
      </c>
      <c r="J806" s="30" t="str">
        <f>IF(SUM('Sales by Agent'!H806:J806)&gt;0,"YES","NO")</f>
        <v>NO</v>
      </c>
      <c r="K806" s="30" t="str">
        <f>IF(SUM('Sales by Agent'!I806:K806)&gt;0,"YES","NO")</f>
        <v>NO</v>
      </c>
      <c r="L806" s="30" t="str">
        <f>IF(SUM('Sales by Agent'!J806:L806)&gt;0,"YES","NO")</f>
        <v>NO</v>
      </c>
      <c r="M806" s="30" t="str">
        <f>IF(SUM('Sales by Agent'!K806:M806)&gt;0,"YES","NO")</f>
        <v>NO</v>
      </c>
      <c r="N806" s="30" t="str">
        <f>IF(SUM('Sales by Agent'!L806:N806)&gt;0,"YES","NO")</f>
        <v>NO</v>
      </c>
      <c r="O806" s="30" t="str">
        <f>IF(SUM('Sales by Agent'!M806:O806)&gt;0,"YES","NO")</f>
        <v>NO</v>
      </c>
      <c r="P806" s="30" t="str">
        <f>IF(SUM('Sales by Agent'!N806:P806)&gt;0,"YES","NO")</f>
        <v>NO</v>
      </c>
      <c r="Q806" s="30" t="str">
        <f>IF(SUM('Sales by Agent'!O806:Q806)&gt;0,"YES","NO")</f>
        <v>NO</v>
      </c>
      <c r="R806" s="30" t="str">
        <f>IF(SUM('Sales by Agent'!P806:R806)&gt;0,"YES","NO")</f>
        <v>NO</v>
      </c>
      <c r="S806" s="30" t="str">
        <f>IF(SUM('Sales by Agent'!Q806:S806)&gt;0,"YES","NO")</f>
        <v>NO</v>
      </c>
      <c r="T806" s="30" t="str">
        <f>IF(SUM('Sales by Agent'!R806:T806)&gt;0,"YES","NO")</f>
        <v>NO</v>
      </c>
      <c r="U806" s="30" t="str">
        <f>IF(SUM('Sales by Agent'!S806:U806)&gt;0,"YES","NO")</f>
        <v>NO</v>
      </c>
      <c r="V806" s="30" t="str">
        <f>IF(SUM('Sales by Agent'!T806:V806)&gt;0,"YES","NO")</f>
        <v>NO</v>
      </c>
      <c r="W806" s="30" t="str">
        <f>IF(SUM('Sales by Agent'!U806:W806)&gt;0,"YES","NO")</f>
        <v>NO</v>
      </c>
      <c r="X806" s="30" t="str">
        <f>IF(SUM('Sales by Agent'!V806:X806)&gt;0,"YES","NO")</f>
        <v>NO</v>
      </c>
      <c r="Y806" s="30" t="str">
        <f>IF(SUM('Sales by Agent'!W806:Y806)&gt;0,"YES","NO")</f>
        <v>NO</v>
      </c>
      <c r="Z806" s="30" t="str">
        <f>IF(SUM('Sales by Agent'!X806:Z806)&gt;0,"YES","NO")</f>
        <v>NO</v>
      </c>
      <c r="AA806" s="30" t="str">
        <f>IF(SUM('Sales by Agent'!Y806:AA806)&gt;0,"YES","NO")</f>
        <v>NO</v>
      </c>
      <c r="AB806" s="30" t="str">
        <f>IF(SUM('Sales by Agent'!Z806:AB806)&gt;0,"YES","NO")</f>
        <v>NO</v>
      </c>
      <c r="AC806" s="30" t="str">
        <f>IF(SUM('Sales by Agent'!AA806:AC806)&gt;0,"YES","NO")</f>
        <v>YES</v>
      </c>
      <c r="AD806" s="30" t="str">
        <f>IF(SUM('Sales by Agent'!AB806:AD806)&gt;0,"YES","NO")</f>
        <v>YES</v>
      </c>
      <c r="AE806" s="30" t="str">
        <f>IF(SUM('Sales by Agent'!AC806:AE806)&gt;0,"YES","NO")</f>
        <v>YES</v>
      </c>
      <c r="AF806" s="30" t="str">
        <f>IF(SUM('Sales by Agent'!AD806:AF806)&gt;0,"YES","NO")</f>
        <v>YES</v>
      </c>
      <c r="AG806" s="30" t="str">
        <f>IF(SUM('Sales by Agent'!AE806:AG806)&gt;0,"YES","NO")</f>
        <v>YES</v>
      </c>
      <c r="AH806" s="30" t="str">
        <f>IF(SUM('Sales by Agent'!AF806:AH806)&gt;0,"YES","NO")</f>
        <v>YES</v>
      </c>
      <c r="AI806" s="30" t="str">
        <f>IF(SUM('Sales by Agent'!AG806:AI806)&gt;0,"YES","NO")</f>
        <v>YES</v>
      </c>
      <c r="AJ806" s="30" t="str">
        <f>IF(SUM('Sales by Agent'!AH806:AJ806)&gt;0,"YES","NO")</f>
        <v>YES</v>
      </c>
      <c r="AK806" s="30" t="str">
        <f>IF(SUM('Sales by Agent'!AI806:AK806)&gt;0,"YES","NO")</f>
        <v>YES</v>
      </c>
      <c r="AL806" s="30" t="str">
        <f>IF(SUM('Sales by Agent'!AJ806:AL806)&gt;0,"YES","NO")</f>
        <v>YES</v>
      </c>
      <c r="AM806" s="30" t="str">
        <f>IF(SUM('Sales by Agent'!AK806:AM806)&gt;0,"YES","NO")</f>
        <v>YES</v>
      </c>
      <c r="AN806" s="30" t="str">
        <f>IF(SUM('Sales by Agent'!AL806:AN806)&gt;0,"YES","NO")</f>
        <v>YES</v>
      </c>
      <c r="AO806" s="30" t="str">
        <f>IF(SUM('Sales by Agent'!AM806:AO806)&gt;0,"YES","NO")</f>
        <v>YES</v>
      </c>
      <c r="AP806" s="30" t="str">
        <f>IF(SUM('Sales by Agent'!AN806:AP806)&gt;0,"YES","NO")</f>
        <v>YES</v>
      </c>
      <c r="AQ806" s="30" t="str">
        <f>IF(SUM('Sales by Agent'!AO806:AQ806)&gt;0,"YES","NO")</f>
        <v>YES</v>
      </c>
      <c r="AR806" s="30" t="str">
        <f>IF(SUM('Sales by Agent'!AP806:AR806)&gt;0,"YES","NO")</f>
        <v>YES</v>
      </c>
      <c r="AS806" s="30" t="str">
        <f>IF(SUM('Sales by Agent'!AQ806:AS806)&gt;0,"YES","NO")</f>
        <v>YES</v>
      </c>
      <c r="AT806" s="30" t="str">
        <f>IF(SUM('Sales by Agent'!AR806:AT806)&gt;0,"YES","NO")</f>
        <v>YES</v>
      </c>
      <c r="AU806" s="30" t="str">
        <f>IF(SUM('Sales by Agent'!AS806:AU806)&gt;0,"YES","NO")</f>
        <v>YES</v>
      </c>
      <c r="AV806" s="30" t="str">
        <f>IF(SUM('Sales by Agent'!AT806:AV806)&gt;0,"YES","NO")</f>
        <v>YES</v>
      </c>
      <c r="AW806" s="87"/>
      <c r="AX806" t="str">
        <f t="shared" si="134"/>
        <v>NO</v>
      </c>
      <c r="AY806" t="str">
        <f t="shared" si="135"/>
        <v>NO</v>
      </c>
      <c r="AZ806" t="str">
        <f t="shared" si="136"/>
        <v>NO</v>
      </c>
      <c r="BA806" t="str">
        <f t="shared" si="137"/>
        <v>NO</v>
      </c>
      <c r="BB806" t="str">
        <f t="shared" si="138"/>
        <v>NO</v>
      </c>
      <c r="BC806" t="str">
        <f t="shared" si="139"/>
        <v>NO</v>
      </c>
      <c r="BD806" t="str">
        <f t="shared" si="140"/>
        <v>NO</v>
      </c>
      <c r="BE806" t="str">
        <f t="shared" si="141"/>
        <v>NO</v>
      </c>
      <c r="BF806" t="str">
        <f t="shared" si="142"/>
        <v>NO</v>
      </c>
      <c r="BG806" t="str">
        <f t="shared" si="143"/>
        <v>NO</v>
      </c>
      <c r="BH806" t="str">
        <f t="shared" si="133"/>
        <v>NO</v>
      </c>
    </row>
    <row r="807" spans="1:60">
      <c r="A807" s="564" t="s">
        <v>119</v>
      </c>
      <c r="B807" s="564" t="s">
        <v>3081</v>
      </c>
      <c r="C807" s="564" t="s">
        <v>383</v>
      </c>
      <c r="D807" s="564" t="s">
        <v>954</v>
      </c>
      <c r="E807" s="564" t="s">
        <v>1005</v>
      </c>
      <c r="F807" s="565">
        <v>2337050</v>
      </c>
      <c r="G807" s="88"/>
      <c r="H807" s="88"/>
      <c r="I807" s="30" t="str">
        <f>IF(SUM('Sales by Agent'!G807:I807)&gt;0,"YES","NO")</f>
        <v>NO</v>
      </c>
      <c r="J807" s="30" t="str">
        <f>IF(SUM('Sales by Agent'!H807:J807)&gt;0,"YES","NO")</f>
        <v>NO</v>
      </c>
      <c r="K807" s="30" t="str">
        <f>IF(SUM('Sales by Agent'!I807:K807)&gt;0,"YES","NO")</f>
        <v>NO</v>
      </c>
      <c r="L807" s="30" t="str">
        <f>IF(SUM('Sales by Agent'!J807:L807)&gt;0,"YES","NO")</f>
        <v>NO</v>
      </c>
      <c r="M807" s="30" t="str">
        <f>IF(SUM('Sales by Agent'!K807:M807)&gt;0,"YES","NO")</f>
        <v>NO</v>
      </c>
      <c r="N807" s="30" t="str">
        <f>IF(SUM('Sales by Agent'!L807:N807)&gt;0,"YES","NO")</f>
        <v>NO</v>
      </c>
      <c r="O807" s="30" t="str">
        <f>IF(SUM('Sales by Agent'!M807:O807)&gt;0,"YES","NO")</f>
        <v>NO</v>
      </c>
      <c r="P807" s="30" t="str">
        <f>IF(SUM('Sales by Agent'!N807:P807)&gt;0,"YES","NO")</f>
        <v>NO</v>
      </c>
      <c r="Q807" s="30" t="str">
        <f>IF(SUM('Sales by Agent'!O807:Q807)&gt;0,"YES","NO")</f>
        <v>NO</v>
      </c>
      <c r="R807" s="30" t="str">
        <f>IF(SUM('Sales by Agent'!P807:R807)&gt;0,"YES","NO")</f>
        <v>NO</v>
      </c>
      <c r="S807" s="30" t="str">
        <f>IF(SUM('Sales by Agent'!Q807:S807)&gt;0,"YES","NO")</f>
        <v>NO</v>
      </c>
      <c r="T807" s="30" t="str">
        <f>IF(SUM('Sales by Agent'!R807:T807)&gt;0,"YES","NO")</f>
        <v>NO</v>
      </c>
      <c r="U807" s="30" t="str">
        <f>IF(SUM('Sales by Agent'!S807:U807)&gt;0,"YES","NO")</f>
        <v>NO</v>
      </c>
      <c r="V807" s="30" t="str">
        <f>IF(SUM('Sales by Agent'!T807:V807)&gt;0,"YES","NO")</f>
        <v>YES</v>
      </c>
      <c r="W807" s="30" t="str">
        <f>IF(SUM('Sales by Agent'!U807:W807)&gt;0,"YES","NO")</f>
        <v>YES</v>
      </c>
      <c r="X807" s="30" t="str">
        <f>IF(SUM('Sales by Agent'!V807:X807)&gt;0,"YES","NO")</f>
        <v>YES</v>
      </c>
      <c r="Y807" s="30" t="str">
        <f>IF(SUM('Sales by Agent'!W807:Y807)&gt;0,"YES","NO")</f>
        <v>YES</v>
      </c>
      <c r="Z807" s="30" t="str">
        <f>IF(SUM('Sales by Agent'!X807:Z807)&gt;0,"YES","NO")</f>
        <v>YES</v>
      </c>
      <c r="AA807" s="30" t="str">
        <f>IF(SUM('Sales by Agent'!Y807:AA807)&gt;0,"YES","NO")</f>
        <v>YES</v>
      </c>
      <c r="AB807" s="30" t="str">
        <f>IF(SUM('Sales by Agent'!Z807:AB807)&gt;0,"YES","NO")</f>
        <v>YES</v>
      </c>
      <c r="AC807" s="30" t="str">
        <f>IF(SUM('Sales by Agent'!AA807:AC807)&gt;0,"YES","NO")</f>
        <v>YES</v>
      </c>
      <c r="AD807" s="30" t="str">
        <f>IF(SUM('Sales by Agent'!AB807:AD807)&gt;0,"YES","NO")</f>
        <v>YES</v>
      </c>
      <c r="AE807" s="30" t="str">
        <f>IF(SUM('Sales by Agent'!AC807:AE807)&gt;0,"YES","NO")</f>
        <v>NO</v>
      </c>
      <c r="AF807" s="30" t="str">
        <f>IF(SUM('Sales by Agent'!AD807:AF807)&gt;0,"YES","NO")</f>
        <v>NO</v>
      </c>
      <c r="AG807" s="30" t="str">
        <f>IF(SUM('Sales by Agent'!AE807:AG807)&gt;0,"YES","NO")</f>
        <v>NO</v>
      </c>
      <c r="AH807" s="30" t="str">
        <f>IF(SUM('Sales by Agent'!AF807:AH807)&gt;0,"YES","NO")</f>
        <v>NO</v>
      </c>
      <c r="AI807" s="30" t="str">
        <f>IF(SUM('Sales by Agent'!AG807:AI807)&gt;0,"YES","NO")</f>
        <v>NO</v>
      </c>
      <c r="AJ807" s="30" t="str">
        <f>IF(SUM('Sales by Agent'!AH807:AJ807)&gt;0,"YES","NO")</f>
        <v>NO</v>
      </c>
      <c r="AK807" s="30" t="str">
        <f>IF(SUM('Sales by Agent'!AI807:AK807)&gt;0,"YES","NO")</f>
        <v>NO</v>
      </c>
      <c r="AL807" s="30" t="str">
        <f>IF(SUM('Sales by Agent'!AJ807:AL807)&gt;0,"YES","NO")</f>
        <v>NO</v>
      </c>
      <c r="AM807" s="30" t="str">
        <f>IF(SUM('Sales by Agent'!AK807:AM807)&gt;0,"YES","NO")</f>
        <v>NO</v>
      </c>
      <c r="AN807" s="30" t="str">
        <f>IF(SUM('Sales by Agent'!AL807:AN807)&gt;0,"YES","NO")</f>
        <v>NO</v>
      </c>
      <c r="AO807" s="30" t="str">
        <f>IF(SUM('Sales by Agent'!AM807:AO807)&gt;0,"YES","NO")</f>
        <v>NO</v>
      </c>
      <c r="AP807" s="30" t="str">
        <f>IF(SUM('Sales by Agent'!AN807:AP807)&gt;0,"YES","NO")</f>
        <v>NO</v>
      </c>
      <c r="AQ807" s="30" t="str">
        <f>IF(SUM('Sales by Agent'!AO807:AQ807)&gt;0,"YES","NO")</f>
        <v>NO</v>
      </c>
      <c r="AR807" s="30" t="str">
        <f>IF(SUM('Sales by Agent'!AP807:AR807)&gt;0,"YES","NO")</f>
        <v>NO</v>
      </c>
      <c r="AS807" s="30" t="str">
        <f>IF(SUM('Sales by Agent'!AQ807:AS807)&gt;0,"YES","NO")</f>
        <v>NO</v>
      </c>
      <c r="AT807" s="30" t="str">
        <f>IF(SUM('Sales by Agent'!AR807:AT807)&gt;0,"YES","NO")</f>
        <v>NO</v>
      </c>
      <c r="AU807" s="30" t="str">
        <f>IF(SUM('Sales by Agent'!AS807:AU807)&gt;0,"YES","NO")</f>
        <v>NO</v>
      </c>
      <c r="AV807" s="30" t="str">
        <f>IF(SUM('Sales by Agent'!AT807:AV807)&gt;0,"YES","NO")</f>
        <v>NO</v>
      </c>
      <c r="AW807" s="87"/>
      <c r="AX807" t="str">
        <f t="shared" si="134"/>
        <v>NEW INACTIVE</v>
      </c>
      <c r="AY807" t="str">
        <f t="shared" si="135"/>
        <v>NO</v>
      </c>
      <c r="AZ807" t="str">
        <f t="shared" si="136"/>
        <v>NO</v>
      </c>
      <c r="BA807" t="str">
        <f t="shared" si="137"/>
        <v>NO</v>
      </c>
      <c r="BB807" t="str">
        <f t="shared" si="138"/>
        <v>NO</v>
      </c>
      <c r="BC807" t="str">
        <f t="shared" si="139"/>
        <v>NO</v>
      </c>
      <c r="BD807" t="str">
        <f t="shared" si="140"/>
        <v>NO</v>
      </c>
      <c r="BE807" t="str">
        <f t="shared" si="141"/>
        <v>NO</v>
      </c>
      <c r="BF807" t="str">
        <f t="shared" si="142"/>
        <v>NO</v>
      </c>
      <c r="BG807" t="str">
        <f t="shared" si="143"/>
        <v>NO</v>
      </c>
      <c r="BH807" t="str">
        <f t="shared" si="133"/>
        <v>NO</v>
      </c>
    </row>
    <row r="808" spans="1:60">
      <c r="A808" s="564" t="s">
        <v>123</v>
      </c>
      <c r="B808" s="564" t="s">
        <v>3082</v>
      </c>
      <c r="C808" s="564" t="s">
        <v>383</v>
      </c>
      <c r="D808" s="564" t="s">
        <v>954</v>
      </c>
      <c r="E808" s="564" t="s">
        <v>1005</v>
      </c>
      <c r="F808" s="565">
        <v>5484250</v>
      </c>
      <c r="G808" s="31"/>
      <c r="H808" s="88"/>
      <c r="I808" s="30" t="str">
        <f>IF(SUM('Sales by Agent'!G808:I808)&gt;0,"YES","NO")</f>
        <v>NO</v>
      </c>
      <c r="J808" s="30" t="str">
        <f>IF(SUM('Sales by Agent'!H808:J808)&gt;0,"YES","NO")</f>
        <v>NO</v>
      </c>
      <c r="K808" s="30" t="str">
        <f>IF(SUM('Sales by Agent'!I808:K808)&gt;0,"YES","NO")</f>
        <v>NO</v>
      </c>
      <c r="L808" s="30" t="str">
        <f>IF(SUM('Sales by Agent'!J808:L808)&gt;0,"YES","NO")</f>
        <v>NO</v>
      </c>
      <c r="M808" s="30" t="str">
        <f>IF(SUM('Sales by Agent'!K808:M808)&gt;0,"YES","NO")</f>
        <v>YES</v>
      </c>
      <c r="N808" s="30" t="str">
        <f>IF(SUM('Sales by Agent'!L808:N808)&gt;0,"YES","NO")</f>
        <v>YES</v>
      </c>
      <c r="O808" s="30" t="str">
        <f>IF(SUM('Sales by Agent'!M808:O808)&gt;0,"YES","NO")</f>
        <v>YES</v>
      </c>
      <c r="P808" s="30" t="str">
        <f>IF(SUM('Sales by Agent'!N808:P808)&gt;0,"YES","NO")</f>
        <v>YES</v>
      </c>
      <c r="Q808" s="30" t="str">
        <f>IF(SUM('Sales by Agent'!O808:Q808)&gt;0,"YES","NO")</f>
        <v>YES</v>
      </c>
      <c r="R808" s="30" t="str">
        <f>IF(SUM('Sales by Agent'!P808:R808)&gt;0,"YES","NO")</f>
        <v>YES</v>
      </c>
      <c r="S808" s="30" t="str">
        <f>IF(SUM('Sales by Agent'!Q808:S808)&gt;0,"YES","NO")</f>
        <v>YES</v>
      </c>
      <c r="T808" s="30" t="str">
        <f>IF(SUM('Sales by Agent'!R808:T808)&gt;0,"YES","NO")</f>
        <v>YES</v>
      </c>
      <c r="U808" s="30" t="str">
        <f>IF(SUM('Sales by Agent'!S808:U808)&gt;0,"YES","NO")</f>
        <v>YES</v>
      </c>
      <c r="V808" s="30" t="str">
        <f>IF(SUM('Sales by Agent'!T808:V808)&gt;0,"YES","NO")</f>
        <v>YES</v>
      </c>
      <c r="W808" s="30" t="str">
        <f>IF(SUM('Sales by Agent'!U808:W808)&gt;0,"YES","NO")</f>
        <v>YES</v>
      </c>
      <c r="X808" s="30" t="str">
        <f>IF(SUM('Sales by Agent'!V808:X808)&gt;0,"YES","NO")</f>
        <v>YES</v>
      </c>
      <c r="Y808" s="30" t="str">
        <f>IF(SUM('Sales by Agent'!W808:Y808)&gt;0,"YES","NO")</f>
        <v>NO</v>
      </c>
      <c r="Z808" s="30" t="str">
        <f>IF(SUM('Sales by Agent'!X808:Z808)&gt;0,"YES","NO")</f>
        <v>NO</v>
      </c>
      <c r="AA808" s="30" t="str">
        <f>IF(SUM('Sales by Agent'!Y808:AA808)&gt;0,"YES","NO")</f>
        <v>NO</v>
      </c>
      <c r="AB808" s="30" t="str">
        <f>IF(SUM('Sales by Agent'!Z808:AB808)&gt;0,"YES","NO")</f>
        <v>YES</v>
      </c>
      <c r="AC808" s="30" t="str">
        <f>IF(SUM('Sales by Agent'!AA808:AC808)&gt;0,"YES","NO")</f>
        <v>YES</v>
      </c>
      <c r="AD808" s="30" t="str">
        <f>IF(SUM('Sales by Agent'!AB808:AD808)&gt;0,"YES","NO")</f>
        <v>YES</v>
      </c>
      <c r="AE808" s="30" t="str">
        <f>IF(SUM('Sales by Agent'!AC808:AE808)&gt;0,"YES","NO")</f>
        <v>YES</v>
      </c>
      <c r="AF808" s="30" t="str">
        <f>IF(SUM('Sales by Agent'!AD808:AF808)&gt;0,"YES","NO")</f>
        <v>YES</v>
      </c>
      <c r="AG808" s="30" t="str">
        <f>IF(SUM('Sales by Agent'!AE808:AG808)&gt;0,"YES","NO")</f>
        <v>YES</v>
      </c>
      <c r="AH808" s="30" t="str">
        <f>IF(SUM('Sales by Agent'!AF808:AH808)&gt;0,"YES","NO")</f>
        <v>YES</v>
      </c>
      <c r="AI808" s="30" t="str">
        <f>IF(SUM('Sales by Agent'!AG808:AI808)&gt;0,"YES","NO")</f>
        <v>NO</v>
      </c>
      <c r="AJ808" s="30" t="str">
        <f>IF(SUM('Sales by Agent'!AH808:AJ808)&gt;0,"YES","NO")</f>
        <v>NO</v>
      </c>
      <c r="AK808" s="30" t="str">
        <f>IF(SUM('Sales by Agent'!AI808:AK808)&gt;0,"YES","NO")</f>
        <v>NO</v>
      </c>
      <c r="AL808" s="30" t="str">
        <f>IF(SUM('Sales by Agent'!AJ808:AL808)&gt;0,"YES","NO")</f>
        <v>NO</v>
      </c>
      <c r="AM808" s="30" t="str">
        <f>IF(SUM('Sales by Agent'!AK808:AM808)&gt;0,"YES","NO")</f>
        <v>NO</v>
      </c>
      <c r="AN808" s="30" t="str">
        <f>IF(SUM('Sales by Agent'!AL808:AN808)&gt;0,"YES","NO")</f>
        <v>NO</v>
      </c>
      <c r="AO808" s="30" t="str">
        <f>IF(SUM('Sales by Agent'!AM808:AO808)&gt;0,"YES","NO")</f>
        <v>NO</v>
      </c>
      <c r="AP808" s="30" t="str">
        <f>IF(SUM('Sales by Agent'!AN808:AP808)&gt;0,"YES","NO")</f>
        <v>YES</v>
      </c>
      <c r="AQ808" s="30" t="str">
        <f>IF(SUM('Sales by Agent'!AO808:AQ808)&gt;0,"YES","NO")</f>
        <v>YES</v>
      </c>
      <c r="AR808" s="30" t="str">
        <f>IF(SUM('Sales by Agent'!AP808:AR808)&gt;0,"YES","NO")</f>
        <v>YES</v>
      </c>
      <c r="AS808" s="30" t="str">
        <f>IF(SUM('Sales by Agent'!AQ808:AS808)&gt;0,"YES","NO")</f>
        <v>NO</v>
      </c>
      <c r="AT808" s="30" t="str">
        <f>IF(SUM('Sales by Agent'!AR808:AT808)&gt;0,"YES","NO")</f>
        <v>NO</v>
      </c>
      <c r="AU808" s="30" t="str">
        <f>IF(SUM('Sales by Agent'!AS808:AU808)&gt;0,"YES","NO")</f>
        <v>NO</v>
      </c>
      <c r="AV808" s="30" t="str">
        <f>IF(SUM('Sales by Agent'!AT808:AV808)&gt;0,"YES","NO")</f>
        <v>NO</v>
      </c>
      <c r="AW808" s="87"/>
      <c r="AX808" t="str">
        <f t="shared" si="134"/>
        <v>NO</v>
      </c>
      <c r="AY808" t="str">
        <f t="shared" si="135"/>
        <v>NO</v>
      </c>
      <c r="AZ808" t="str">
        <f t="shared" si="136"/>
        <v>NO</v>
      </c>
      <c r="BA808" t="str">
        <f t="shared" si="137"/>
        <v>NO</v>
      </c>
      <c r="BB808" t="str">
        <f t="shared" si="138"/>
        <v>NEW INACTIVE</v>
      </c>
      <c r="BC808" t="str">
        <f t="shared" si="139"/>
        <v>NO</v>
      </c>
      <c r="BD808" t="str">
        <f t="shared" si="140"/>
        <v>NO</v>
      </c>
      <c r="BE808" t="str">
        <f t="shared" si="141"/>
        <v>NO</v>
      </c>
      <c r="BF808" t="str">
        <f t="shared" si="142"/>
        <v>NO</v>
      </c>
      <c r="BG808" t="str">
        <f t="shared" si="143"/>
        <v>NO</v>
      </c>
      <c r="BH808" t="str">
        <f t="shared" si="133"/>
        <v>NO</v>
      </c>
    </row>
    <row r="809" spans="1:60">
      <c r="A809" s="564" t="s">
        <v>1477</v>
      </c>
      <c r="B809" s="564" t="s">
        <v>3083</v>
      </c>
      <c r="C809" s="564" t="s">
        <v>383</v>
      </c>
      <c r="D809" s="564" t="s">
        <v>954</v>
      </c>
      <c r="E809" s="564" t="s">
        <v>1005</v>
      </c>
      <c r="F809" s="565">
        <v>7040848</v>
      </c>
      <c r="G809" s="31"/>
      <c r="H809" s="86"/>
      <c r="I809" s="30" t="str">
        <f>IF(SUM('Sales by Agent'!G809:I809)&gt;0,"YES","NO")</f>
        <v>NO</v>
      </c>
      <c r="J809" s="30" t="str">
        <f>IF(SUM('Sales by Agent'!H809:J809)&gt;0,"YES","NO")</f>
        <v>NO</v>
      </c>
      <c r="K809" s="30" t="str">
        <f>IF(SUM('Sales by Agent'!I809:K809)&gt;0,"YES","NO")</f>
        <v>NO</v>
      </c>
      <c r="L809" s="30" t="str">
        <f>IF(SUM('Sales by Agent'!J809:L809)&gt;0,"YES","NO")</f>
        <v>NO</v>
      </c>
      <c r="M809" s="30" t="str">
        <f>IF(SUM('Sales by Agent'!K809:M809)&gt;0,"YES","NO")</f>
        <v>NO</v>
      </c>
      <c r="N809" s="30" t="str">
        <f>IF(SUM('Sales by Agent'!L809:N809)&gt;0,"YES","NO")</f>
        <v>NO</v>
      </c>
      <c r="O809" s="30" t="str">
        <f>IF(SUM('Sales by Agent'!M809:O809)&gt;0,"YES","NO")</f>
        <v>NO</v>
      </c>
      <c r="P809" s="30" t="str">
        <f>IF(SUM('Sales by Agent'!N809:P809)&gt;0,"YES","NO")</f>
        <v>NO</v>
      </c>
      <c r="Q809" s="30" t="str">
        <f>IF(SUM('Sales by Agent'!O809:Q809)&gt;0,"YES","NO")</f>
        <v>NO</v>
      </c>
      <c r="R809" s="30" t="str">
        <f>IF(SUM('Sales by Agent'!P809:R809)&gt;0,"YES","NO")</f>
        <v>NO</v>
      </c>
      <c r="S809" s="30" t="str">
        <f>IF(SUM('Sales by Agent'!Q809:S809)&gt;0,"YES","NO")</f>
        <v>NO</v>
      </c>
      <c r="T809" s="30" t="str">
        <f>IF(SUM('Sales by Agent'!R809:T809)&gt;0,"YES","NO")</f>
        <v>NO</v>
      </c>
      <c r="U809" s="30" t="str">
        <f>IF(SUM('Sales by Agent'!S809:U809)&gt;0,"YES","NO")</f>
        <v>NO</v>
      </c>
      <c r="V809" s="30" t="str">
        <f>IF(SUM('Sales by Agent'!T809:V809)&gt;0,"YES","NO")</f>
        <v>NO</v>
      </c>
      <c r="W809" s="30" t="str">
        <f>IF(SUM('Sales by Agent'!U809:W809)&gt;0,"YES","NO")</f>
        <v>NO</v>
      </c>
      <c r="X809" s="30" t="str">
        <f>IF(SUM('Sales by Agent'!V809:X809)&gt;0,"YES","NO")</f>
        <v>NO</v>
      </c>
      <c r="Y809" s="30" t="str">
        <f>IF(SUM('Sales by Agent'!W809:Y809)&gt;0,"YES","NO")</f>
        <v>NO</v>
      </c>
      <c r="Z809" s="30" t="str">
        <f>IF(SUM('Sales by Agent'!X809:Z809)&gt;0,"YES","NO")</f>
        <v>NO</v>
      </c>
      <c r="AA809" s="30" t="str">
        <f>IF(SUM('Sales by Agent'!Y809:AA809)&gt;0,"YES","NO")</f>
        <v>NO</v>
      </c>
      <c r="AB809" s="30" t="str">
        <f>IF(SUM('Sales by Agent'!Z809:AB809)&gt;0,"YES","NO")</f>
        <v>NO</v>
      </c>
      <c r="AC809" s="30" t="str">
        <f>IF(SUM('Sales by Agent'!AA809:AC809)&gt;0,"YES","NO")</f>
        <v>YES</v>
      </c>
      <c r="AD809" s="30" t="str">
        <f>IF(SUM('Sales by Agent'!AB809:AD809)&gt;0,"YES","NO")</f>
        <v>YES</v>
      </c>
      <c r="AE809" s="30" t="str">
        <f>IF(SUM('Sales by Agent'!AC809:AE809)&gt;0,"YES","NO")</f>
        <v>YES</v>
      </c>
      <c r="AF809" s="30" t="str">
        <f>IF(SUM('Sales by Agent'!AD809:AF809)&gt;0,"YES","NO")</f>
        <v>YES</v>
      </c>
      <c r="AG809" s="30" t="str">
        <f>IF(SUM('Sales by Agent'!AE809:AG809)&gt;0,"YES","NO")</f>
        <v>YES</v>
      </c>
      <c r="AH809" s="30" t="str">
        <f>IF(SUM('Sales by Agent'!AF809:AH809)&gt;0,"YES","NO")</f>
        <v>YES</v>
      </c>
      <c r="AI809" s="30" t="str">
        <f>IF(SUM('Sales by Agent'!AG809:AI809)&gt;0,"YES","NO")</f>
        <v>YES</v>
      </c>
      <c r="AJ809" s="30" t="str">
        <f>IF(SUM('Sales by Agent'!AH809:AJ809)&gt;0,"YES","NO")</f>
        <v>YES</v>
      </c>
      <c r="AK809" s="30" t="str">
        <f>IF(SUM('Sales by Agent'!AI809:AK809)&gt;0,"YES","NO")</f>
        <v>YES</v>
      </c>
      <c r="AL809" s="30" t="str">
        <f>IF(SUM('Sales by Agent'!AJ809:AL809)&gt;0,"YES","NO")</f>
        <v>YES</v>
      </c>
      <c r="AM809" s="30" t="str">
        <f>IF(SUM('Sales by Agent'!AK809:AM809)&gt;0,"YES","NO")</f>
        <v>YES</v>
      </c>
      <c r="AN809" s="30" t="str">
        <f>IF(SUM('Sales by Agent'!AL809:AN809)&gt;0,"YES","NO")</f>
        <v>YES</v>
      </c>
      <c r="AO809" s="30" t="str">
        <f>IF(SUM('Sales by Agent'!AM809:AO809)&gt;0,"YES","NO")</f>
        <v>YES</v>
      </c>
      <c r="AP809" s="30" t="str">
        <f>IF(SUM('Sales by Agent'!AN809:AP809)&gt;0,"YES","NO")</f>
        <v>YES</v>
      </c>
      <c r="AQ809" s="30" t="str">
        <f>IF(SUM('Sales by Agent'!AO809:AQ809)&gt;0,"YES","NO")</f>
        <v>YES</v>
      </c>
      <c r="AR809" s="30" t="str">
        <f>IF(SUM('Sales by Agent'!AP809:AR809)&gt;0,"YES","NO")</f>
        <v>YES</v>
      </c>
      <c r="AS809" s="30" t="str">
        <f>IF(SUM('Sales by Agent'!AQ809:AS809)&gt;0,"YES","NO")</f>
        <v>YES</v>
      </c>
      <c r="AT809" s="30" t="str">
        <f>IF(SUM('Sales by Agent'!AR809:AT809)&gt;0,"YES","NO")</f>
        <v>YES</v>
      </c>
      <c r="AU809" s="30" t="str">
        <f>IF(SUM('Sales by Agent'!AS809:AU809)&gt;0,"YES","NO")</f>
        <v>YES</v>
      </c>
      <c r="AV809" s="30" t="str">
        <f>IF(SUM('Sales by Agent'!AT809:AV809)&gt;0,"YES","NO")</f>
        <v>YES</v>
      </c>
      <c r="AW809" s="87"/>
      <c r="AX809" t="str">
        <f t="shared" si="134"/>
        <v>NO</v>
      </c>
      <c r="AY809" t="str">
        <f t="shared" si="135"/>
        <v>NO</v>
      </c>
      <c r="AZ809" t="str">
        <f t="shared" si="136"/>
        <v>NO</v>
      </c>
      <c r="BA809" t="str">
        <f t="shared" si="137"/>
        <v>NO</v>
      </c>
      <c r="BB809" t="str">
        <f t="shared" si="138"/>
        <v>NO</v>
      </c>
      <c r="BC809" t="str">
        <f t="shared" si="139"/>
        <v>NO</v>
      </c>
      <c r="BD809" t="str">
        <f t="shared" si="140"/>
        <v>NO</v>
      </c>
      <c r="BE809" t="str">
        <f t="shared" si="141"/>
        <v>NO</v>
      </c>
      <c r="BF809" t="str">
        <f t="shared" si="142"/>
        <v>NO</v>
      </c>
      <c r="BG809" t="str">
        <f t="shared" si="143"/>
        <v>NO</v>
      </c>
      <c r="BH809" t="str">
        <f t="shared" si="133"/>
        <v>NO</v>
      </c>
    </row>
    <row r="810" spans="1:60">
      <c r="A810" s="564" t="s">
        <v>125</v>
      </c>
      <c r="B810" s="564" t="s">
        <v>3083</v>
      </c>
      <c r="C810" s="564" t="s">
        <v>383</v>
      </c>
      <c r="D810" s="564" t="s">
        <v>954</v>
      </c>
      <c r="E810" s="564" t="s">
        <v>1005</v>
      </c>
      <c r="F810" s="565">
        <v>4221200</v>
      </c>
      <c r="G810" s="31"/>
      <c r="H810" s="86"/>
      <c r="I810" s="30" t="str">
        <f>IF(SUM('Sales by Agent'!G810:I810)&gt;0,"YES","NO")</f>
        <v>NO</v>
      </c>
      <c r="J810" s="30" t="str">
        <f>IF(SUM('Sales by Agent'!H810:J810)&gt;0,"YES","NO")</f>
        <v>NO</v>
      </c>
      <c r="K810" s="30" t="str">
        <f>IF(SUM('Sales by Agent'!I810:K810)&gt;0,"YES","NO")</f>
        <v>NO</v>
      </c>
      <c r="L810" s="30" t="str">
        <f>IF(SUM('Sales by Agent'!J810:L810)&gt;0,"YES","NO")</f>
        <v>NO</v>
      </c>
      <c r="M810" s="30" t="str">
        <f>IF(SUM('Sales by Agent'!K810:M810)&gt;0,"YES","NO")</f>
        <v>NO</v>
      </c>
      <c r="N810" s="30" t="str">
        <f>IF(SUM('Sales by Agent'!L810:N810)&gt;0,"YES","NO")</f>
        <v>NO</v>
      </c>
      <c r="O810" s="30" t="str">
        <f>IF(SUM('Sales by Agent'!M810:O810)&gt;0,"YES","NO")</f>
        <v>NO</v>
      </c>
      <c r="P810" s="30" t="str">
        <f>IF(SUM('Sales by Agent'!N810:P810)&gt;0,"YES","NO")</f>
        <v>NO</v>
      </c>
      <c r="Q810" s="30" t="str">
        <f>IF(SUM('Sales by Agent'!O810:Q810)&gt;0,"YES","NO")</f>
        <v>NO</v>
      </c>
      <c r="R810" s="30" t="str">
        <f>IF(SUM('Sales by Agent'!P810:R810)&gt;0,"YES","NO")</f>
        <v>NO</v>
      </c>
      <c r="S810" s="30" t="str">
        <f>IF(SUM('Sales by Agent'!Q810:S810)&gt;0,"YES","NO")</f>
        <v>NO</v>
      </c>
      <c r="T810" s="30" t="str">
        <f>IF(SUM('Sales by Agent'!R810:T810)&gt;0,"YES","NO")</f>
        <v>NO</v>
      </c>
      <c r="U810" s="30" t="str">
        <f>IF(SUM('Sales by Agent'!S810:U810)&gt;0,"YES","NO")</f>
        <v>NO</v>
      </c>
      <c r="V810" s="30" t="str">
        <f>IF(SUM('Sales by Agent'!T810:V810)&gt;0,"YES","NO")</f>
        <v>YES</v>
      </c>
      <c r="W810" s="30" t="str">
        <f>IF(SUM('Sales by Agent'!U810:W810)&gt;0,"YES","NO")</f>
        <v>YES</v>
      </c>
      <c r="X810" s="30" t="str">
        <f>IF(SUM('Sales by Agent'!V810:X810)&gt;0,"YES","NO")</f>
        <v>YES</v>
      </c>
      <c r="Y810" s="30" t="str">
        <f>IF(SUM('Sales by Agent'!W810:Y810)&gt;0,"YES","NO")</f>
        <v>YES</v>
      </c>
      <c r="Z810" s="30" t="str">
        <f>IF(SUM('Sales by Agent'!X810:Z810)&gt;0,"YES","NO")</f>
        <v>YES</v>
      </c>
      <c r="AA810" s="30" t="str">
        <f>IF(SUM('Sales by Agent'!Y810:AA810)&gt;0,"YES","NO")</f>
        <v>YES</v>
      </c>
      <c r="AB810" s="30" t="str">
        <f>IF(SUM('Sales by Agent'!Z810:AB810)&gt;0,"YES","NO")</f>
        <v>YES</v>
      </c>
      <c r="AC810" s="30" t="str">
        <f>IF(SUM('Sales by Agent'!AA810:AC810)&gt;0,"YES","NO")</f>
        <v>YES</v>
      </c>
      <c r="AD810" s="30" t="str">
        <f>IF(SUM('Sales by Agent'!AB810:AD810)&gt;0,"YES","NO")</f>
        <v>YES</v>
      </c>
      <c r="AE810" s="30" t="str">
        <f>IF(SUM('Sales by Agent'!AC810:AE810)&gt;0,"YES","NO")</f>
        <v>NO</v>
      </c>
      <c r="AF810" s="30" t="str">
        <f>IF(SUM('Sales by Agent'!AD810:AF810)&gt;0,"YES","NO")</f>
        <v>NO</v>
      </c>
      <c r="AG810" s="30" t="str">
        <f>IF(SUM('Sales by Agent'!AE810:AG810)&gt;0,"YES","NO")</f>
        <v>NO</v>
      </c>
      <c r="AH810" s="30" t="str">
        <f>IF(SUM('Sales by Agent'!AF810:AH810)&gt;0,"YES","NO")</f>
        <v>NO</v>
      </c>
      <c r="AI810" s="30" t="str">
        <f>IF(SUM('Sales by Agent'!AG810:AI810)&gt;0,"YES","NO")</f>
        <v>NO</v>
      </c>
      <c r="AJ810" s="30" t="str">
        <f>IF(SUM('Sales by Agent'!AH810:AJ810)&gt;0,"YES","NO")</f>
        <v>NO</v>
      </c>
      <c r="AK810" s="30" t="str">
        <f>IF(SUM('Sales by Agent'!AI810:AK810)&gt;0,"YES","NO")</f>
        <v>NO</v>
      </c>
      <c r="AL810" s="30" t="str">
        <f>IF(SUM('Sales by Agent'!AJ810:AL810)&gt;0,"YES","NO")</f>
        <v>NO</v>
      </c>
      <c r="AM810" s="30" t="str">
        <f>IF(SUM('Sales by Agent'!AK810:AM810)&gt;0,"YES","NO")</f>
        <v>NO</v>
      </c>
      <c r="AN810" s="30" t="str">
        <f>IF(SUM('Sales by Agent'!AL810:AN810)&gt;0,"YES","NO")</f>
        <v>NO</v>
      </c>
      <c r="AO810" s="30" t="str">
        <f>IF(SUM('Sales by Agent'!AM810:AO810)&gt;0,"YES","NO")</f>
        <v>NO</v>
      </c>
      <c r="AP810" s="30" t="str">
        <f>IF(SUM('Sales by Agent'!AN810:AP810)&gt;0,"YES","NO")</f>
        <v>NO</v>
      </c>
      <c r="AQ810" s="30" t="str">
        <f>IF(SUM('Sales by Agent'!AO810:AQ810)&gt;0,"YES","NO")</f>
        <v>NO</v>
      </c>
      <c r="AR810" s="30" t="str">
        <f>IF(SUM('Sales by Agent'!AP810:AR810)&gt;0,"YES","NO")</f>
        <v>NO</v>
      </c>
      <c r="AS810" s="30" t="str">
        <f>IF(SUM('Sales by Agent'!AQ810:AS810)&gt;0,"YES","NO")</f>
        <v>NO</v>
      </c>
      <c r="AT810" s="30" t="str">
        <f>IF(SUM('Sales by Agent'!AR810:AT810)&gt;0,"YES","NO")</f>
        <v>NO</v>
      </c>
      <c r="AU810" s="30" t="str">
        <f>IF(SUM('Sales by Agent'!AS810:AU810)&gt;0,"YES","NO")</f>
        <v>NO</v>
      </c>
      <c r="AV810" s="30" t="str">
        <f>IF(SUM('Sales by Agent'!AT810:AV810)&gt;0,"YES","NO")</f>
        <v>NO</v>
      </c>
      <c r="AW810" s="87"/>
      <c r="AX810" t="str">
        <f t="shared" si="134"/>
        <v>NEW INACTIVE</v>
      </c>
      <c r="AY810" t="str">
        <f t="shared" si="135"/>
        <v>NO</v>
      </c>
      <c r="AZ810" t="str">
        <f t="shared" si="136"/>
        <v>NO</v>
      </c>
      <c r="BA810" t="str">
        <f t="shared" si="137"/>
        <v>NO</v>
      </c>
      <c r="BB810" t="str">
        <f t="shared" si="138"/>
        <v>NO</v>
      </c>
      <c r="BC810" t="str">
        <f t="shared" si="139"/>
        <v>NO</v>
      </c>
      <c r="BD810" t="str">
        <f t="shared" si="140"/>
        <v>NO</v>
      </c>
      <c r="BE810" t="str">
        <f t="shared" si="141"/>
        <v>NO</v>
      </c>
      <c r="BF810" t="str">
        <f t="shared" si="142"/>
        <v>NO</v>
      </c>
      <c r="BG810" t="str">
        <f t="shared" si="143"/>
        <v>NO</v>
      </c>
      <c r="BH810" t="str">
        <f t="shared" si="133"/>
        <v>NO</v>
      </c>
    </row>
    <row r="811" spans="1:60">
      <c r="A811" s="564" t="s">
        <v>126</v>
      </c>
      <c r="B811" s="564" t="s">
        <v>3084</v>
      </c>
      <c r="C811" s="564" t="s">
        <v>383</v>
      </c>
      <c r="D811" s="564" t="s">
        <v>954</v>
      </c>
      <c r="E811" s="564" t="s">
        <v>1005</v>
      </c>
      <c r="F811" s="565">
        <v>12684373</v>
      </c>
      <c r="G811" s="31"/>
      <c r="H811" s="86"/>
      <c r="I811" s="30" t="str">
        <f>IF(SUM('Sales by Agent'!G811:I811)&gt;0,"YES","NO")</f>
        <v>YES</v>
      </c>
      <c r="J811" s="30" t="str">
        <f>IF(SUM('Sales by Agent'!H811:J811)&gt;0,"YES","NO")</f>
        <v>YES</v>
      </c>
      <c r="K811" s="30" t="str">
        <f>IF(SUM('Sales by Agent'!I811:K811)&gt;0,"YES","NO")</f>
        <v>YES</v>
      </c>
      <c r="L811" s="30" t="str">
        <f>IF(SUM('Sales by Agent'!J811:L811)&gt;0,"YES","NO")</f>
        <v>YES</v>
      </c>
      <c r="M811" s="30" t="str">
        <f>IF(SUM('Sales by Agent'!K811:M811)&gt;0,"YES","NO")</f>
        <v>YES</v>
      </c>
      <c r="N811" s="30" t="str">
        <f>IF(SUM('Sales by Agent'!L811:N811)&gt;0,"YES","NO")</f>
        <v>YES</v>
      </c>
      <c r="O811" s="30" t="str">
        <f>IF(SUM('Sales by Agent'!M811:O811)&gt;0,"YES","NO")</f>
        <v>YES</v>
      </c>
      <c r="P811" s="30" t="str">
        <f>IF(SUM('Sales by Agent'!N811:P811)&gt;0,"YES","NO")</f>
        <v>YES</v>
      </c>
      <c r="Q811" s="30" t="str">
        <f>IF(SUM('Sales by Agent'!O811:Q811)&gt;0,"YES","NO")</f>
        <v>YES</v>
      </c>
      <c r="R811" s="30" t="str">
        <f>IF(SUM('Sales by Agent'!P811:R811)&gt;0,"YES","NO")</f>
        <v>YES</v>
      </c>
      <c r="S811" s="30" t="str">
        <f>IF(SUM('Sales by Agent'!Q811:S811)&gt;0,"YES","NO")</f>
        <v>YES</v>
      </c>
      <c r="T811" s="30" t="str">
        <f>IF(SUM('Sales by Agent'!R811:T811)&gt;0,"YES","NO")</f>
        <v>YES</v>
      </c>
      <c r="U811" s="30" t="str">
        <f>IF(SUM('Sales by Agent'!S811:U811)&gt;0,"YES","NO")</f>
        <v>YES</v>
      </c>
      <c r="V811" s="30" t="str">
        <f>IF(SUM('Sales by Agent'!T811:V811)&gt;0,"YES","NO")</f>
        <v>YES</v>
      </c>
      <c r="W811" s="30" t="str">
        <f>IF(SUM('Sales by Agent'!U811:W811)&gt;0,"YES","NO")</f>
        <v>YES</v>
      </c>
      <c r="X811" s="30" t="str">
        <f>IF(SUM('Sales by Agent'!V811:X811)&gt;0,"YES","NO")</f>
        <v>YES</v>
      </c>
      <c r="Y811" s="30" t="str">
        <f>IF(SUM('Sales by Agent'!W811:Y811)&gt;0,"YES","NO")</f>
        <v>YES</v>
      </c>
      <c r="Z811" s="30" t="str">
        <f>IF(SUM('Sales by Agent'!X811:Z811)&gt;0,"YES","NO")</f>
        <v>YES</v>
      </c>
      <c r="AA811" s="30" t="str">
        <f>IF(SUM('Sales by Agent'!Y811:AA811)&gt;0,"YES","NO")</f>
        <v>YES</v>
      </c>
      <c r="AB811" s="30" t="str">
        <f>IF(SUM('Sales by Agent'!Z811:AB811)&gt;0,"YES","NO")</f>
        <v>YES</v>
      </c>
      <c r="AC811" s="30" t="str">
        <f>IF(SUM('Sales by Agent'!AA811:AC811)&gt;0,"YES","NO")</f>
        <v>YES</v>
      </c>
      <c r="AD811" s="30" t="str">
        <f>IF(SUM('Sales by Agent'!AB811:AD811)&gt;0,"YES","NO")</f>
        <v>YES</v>
      </c>
      <c r="AE811" s="30" t="str">
        <f>IF(SUM('Sales by Agent'!AC811:AE811)&gt;0,"YES","NO")</f>
        <v>YES</v>
      </c>
      <c r="AF811" s="30" t="str">
        <f>IF(SUM('Sales by Agent'!AD811:AF811)&gt;0,"YES","NO")</f>
        <v>YES</v>
      </c>
      <c r="AG811" s="30" t="str">
        <f>IF(SUM('Sales by Agent'!AE811:AG811)&gt;0,"YES","NO")</f>
        <v>YES</v>
      </c>
      <c r="AH811" s="30" t="str">
        <f>IF(SUM('Sales by Agent'!AF811:AH811)&gt;0,"YES","NO")</f>
        <v>YES</v>
      </c>
      <c r="AI811" s="30" t="str">
        <f>IF(SUM('Sales by Agent'!AG811:AI811)&gt;0,"YES","NO")</f>
        <v>YES</v>
      </c>
      <c r="AJ811" s="30" t="str">
        <f>IF(SUM('Sales by Agent'!AH811:AJ811)&gt;0,"YES","NO")</f>
        <v>YES</v>
      </c>
      <c r="AK811" s="30" t="str">
        <f>IF(SUM('Sales by Agent'!AI811:AK811)&gt;0,"YES","NO")</f>
        <v>YES</v>
      </c>
      <c r="AL811" s="30" t="str">
        <f>IF(SUM('Sales by Agent'!AJ811:AL811)&gt;0,"YES","NO")</f>
        <v>YES</v>
      </c>
      <c r="AM811" s="30" t="str">
        <f>IF(SUM('Sales by Agent'!AK811:AM811)&gt;0,"YES","NO")</f>
        <v>YES</v>
      </c>
      <c r="AN811" s="30" t="str">
        <f>IF(SUM('Sales by Agent'!AL811:AN811)&gt;0,"YES","NO")</f>
        <v>YES</v>
      </c>
      <c r="AO811" s="30" t="str">
        <f>IF(SUM('Sales by Agent'!AM811:AO811)&gt;0,"YES","NO")</f>
        <v>YES</v>
      </c>
      <c r="AP811" s="30" t="str">
        <f>IF(SUM('Sales by Agent'!AN811:AP811)&gt;0,"YES","NO")</f>
        <v>YES</v>
      </c>
      <c r="AQ811" s="30" t="str">
        <f>IF(SUM('Sales by Agent'!AO811:AQ811)&gt;0,"YES","NO")</f>
        <v>YES</v>
      </c>
      <c r="AR811" s="30" t="str">
        <f>IF(SUM('Sales by Agent'!AP811:AR811)&gt;0,"YES","NO")</f>
        <v>YES</v>
      </c>
      <c r="AS811" s="30" t="str">
        <f>IF(SUM('Sales by Agent'!AQ811:AS811)&gt;0,"YES","NO")</f>
        <v>YES</v>
      </c>
      <c r="AT811" s="30" t="str">
        <f>IF(SUM('Sales by Agent'!AR811:AT811)&gt;0,"YES","NO")</f>
        <v>YES</v>
      </c>
      <c r="AU811" s="30" t="str">
        <f>IF(SUM('Sales by Agent'!AS811:AU811)&gt;0,"YES","NO")</f>
        <v>YES</v>
      </c>
      <c r="AV811" s="30" t="str">
        <f>IF(SUM('Sales by Agent'!AT811:AV811)&gt;0,"YES","NO")</f>
        <v>YES</v>
      </c>
      <c r="AW811" s="87"/>
      <c r="AX811" t="str">
        <f t="shared" si="134"/>
        <v>NO</v>
      </c>
      <c r="AY811" t="str">
        <f t="shared" si="135"/>
        <v>NO</v>
      </c>
      <c r="AZ811" t="str">
        <f t="shared" si="136"/>
        <v>NO</v>
      </c>
      <c r="BA811" t="str">
        <f t="shared" si="137"/>
        <v>NO</v>
      </c>
      <c r="BB811" t="str">
        <f t="shared" si="138"/>
        <v>NO</v>
      </c>
      <c r="BC811" t="str">
        <f t="shared" si="139"/>
        <v>NO</v>
      </c>
      <c r="BD811" t="str">
        <f t="shared" si="140"/>
        <v>NO</v>
      </c>
      <c r="BE811" t="str">
        <f t="shared" si="141"/>
        <v>NO</v>
      </c>
      <c r="BF811" t="str">
        <f t="shared" si="142"/>
        <v>NO</v>
      </c>
      <c r="BG811" t="str">
        <f t="shared" si="143"/>
        <v>NO</v>
      </c>
      <c r="BH811" t="str">
        <f t="shared" si="133"/>
        <v>NO</v>
      </c>
    </row>
    <row r="812" spans="1:60">
      <c r="A812" s="564" t="s">
        <v>128</v>
      </c>
      <c r="B812" s="564" t="s">
        <v>3085</v>
      </c>
      <c r="C812" s="564" t="s">
        <v>383</v>
      </c>
      <c r="D812" s="564" t="s">
        <v>954</v>
      </c>
      <c r="E812" s="564" t="s">
        <v>1005</v>
      </c>
      <c r="F812" s="565">
        <v>11118950</v>
      </c>
      <c r="G812" s="87"/>
      <c r="H812" s="30"/>
      <c r="I812" s="30" t="str">
        <f>IF(SUM('Sales by Agent'!G812:I812)&gt;0,"YES","NO")</f>
        <v>NO</v>
      </c>
      <c r="J812" s="30" t="str">
        <f>IF(SUM('Sales by Agent'!H812:J812)&gt;0,"YES","NO")</f>
        <v>NO</v>
      </c>
      <c r="K812" s="30" t="str">
        <f>IF(SUM('Sales by Agent'!I812:K812)&gt;0,"YES","NO")</f>
        <v>NO</v>
      </c>
      <c r="L812" s="30" t="str">
        <f>IF(SUM('Sales by Agent'!J812:L812)&gt;0,"YES","NO")</f>
        <v>NO</v>
      </c>
      <c r="M812" s="30" t="str">
        <f>IF(SUM('Sales by Agent'!K812:M812)&gt;0,"YES","NO")</f>
        <v>YES</v>
      </c>
      <c r="N812" s="30" t="str">
        <f>IF(SUM('Sales by Agent'!L812:N812)&gt;0,"YES","NO")</f>
        <v>YES</v>
      </c>
      <c r="O812" s="30" t="str">
        <f>IF(SUM('Sales by Agent'!M812:O812)&gt;0,"YES","NO")</f>
        <v>YES</v>
      </c>
      <c r="P812" s="30" t="str">
        <f>IF(SUM('Sales by Agent'!N812:P812)&gt;0,"YES","NO")</f>
        <v>YES</v>
      </c>
      <c r="Q812" s="30" t="str">
        <f>IF(SUM('Sales by Agent'!O812:Q812)&gt;0,"YES","NO")</f>
        <v>YES</v>
      </c>
      <c r="R812" s="30" t="str">
        <f>IF(SUM('Sales by Agent'!P812:R812)&gt;0,"YES","NO")</f>
        <v>YES</v>
      </c>
      <c r="S812" s="30" t="str">
        <f>IF(SUM('Sales by Agent'!Q812:S812)&gt;0,"YES","NO")</f>
        <v>YES</v>
      </c>
      <c r="T812" s="30" t="str">
        <f>IF(SUM('Sales by Agent'!R812:T812)&gt;0,"YES","NO")</f>
        <v>YES</v>
      </c>
      <c r="U812" s="30" t="str">
        <f>IF(SUM('Sales by Agent'!S812:U812)&gt;0,"YES","NO")</f>
        <v>YES</v>
      </c>
      <c r="V812" s="30" t="str">
        <f>IF(SUM('Sales by Agent'!T812:V812)&gt;0,"YES","NO")</f>
        <v>YES</v>
      </c>
      <c r="W812" s="30" t="str">
        <f>IF(SUM('Sales by Agent'!U812:W812)&gt;0,"YES","NO")</f>
        <v>YES</v>
      </c>
      <c r="X812" s="30" t="str">
        <f>IF(SUM('Sales by Agent'!V812:X812)&gt;0,"YES","NO")</f>
        <v>YES</v>
      </c>
      <c r="Y812" s="30" t="str">
        <f>IF(SUM('Sales by Agent'!W812:Y812)&gt;0,"YES","NO")</f>
        <v>YES</v>
      </c>
      <c r="Z812" s="30" t="str">
        <f>IF(SUM('Sales by Agent'!X812:Z812)&gt;0,"YES","NO")</f>
        <v>YES</v>
      </c>
      <c r="AA812" s="30" t="str">
        <f>IF(SUM('Sales by Agent'!Y812:AA812)&gt;0,"YES","NO")</f>
        <v>YES</v>
      </c>
      <c r="AB812" s="30" t="str">
        <f>IF(SUM('Sales by Agent'!Z812:AB812)&gt;0,"YES","NO")</f>
        <v>YES</v>
      </c>
      <c r="AC812" s="30" t="str">
        <f>IF(SUM('Sales by Agent'!AA812:AC812)&gt;0,"YES","NO")</f>
        <v>YES</v>
      </c>
      <c r="AD812" s="30" t="str">
        <f>IF(SUM('Sales by Agent'!AB812:AD812)&gt;0,"YES","NO")</f>
        <v>YES</v>
      </c>
      <c r="AE812" s="30" t="str">
        <f>IF(SUM('Sales by Agent'!AC812:AE812)&gt;0,"YES","NO")</f>
        <v>YES</v>
      </c>
      <c r="AF812" s="30" t="str">
        <f>IF(SUM('Sales by Agent'!AD812:AF812)&gt;0,"YES","NO")</f>
        <v>YES</v>
      </c>
      <c r="AG812" s="30" t="str">
        <f>IF(SUM('Sales by Agent'!AE812:AG812)&gt;0,"YES","NO")</f>
        <v>YES</v>
      </c>
      <c r="AH812" s="30" t="str">
        <f>IF(SUM('Sales by Agent'!AF812:AH812)&gt;0,"YES","NO")</f>
        <v>YES</v>
      </c>
      <c r="AI812" s="30" t="str">
        <f>IF(SUM('Sales by Agent'!AG812:AI812)&gt;0,"YES","NO")</f>
        <v>YES</v>
      </c>
      <c r="AJ812" s="30" t="str">
        <f>IF(SUM('Sales by Agent'!AH812:AJ812)&gt;0,"YES","NO")</f>
        <v>YES</v>
      </c>
      <c r="AK812" s="30" t="str">
        <f>IF(SUM('Sales by Agent'!AI812:AK812)&gt;0,"YES","NO")</f>
        <v>YES</v>
      </c>
      <c r="AL812" s="30" t="str">
        <f>IF(SUM('Sales by Agent'!AJ812:AL812)&gt;0,"YES","NO")</f>
        <v>YES</v>
      </c>
      <c r="AM812" s="30" t="str">
        <f>IF(SUM('Sales by Agent'!AK812:AM812)&gt;0,"YES","NO")</f>
        <v>YES</v>
      </c>
      <c r="AN812" s="30" t="str">
        <f>IF(SUM('Sales by Agent'!AL812:AN812)&gt;0,"YES","NO")</f>
        <v>YES</v>
      </c>
      <c r="AO812" s="30" t="str">
        <f>IF(SUM('Sales by Agent'!AM812:AO812)&gt;0,"YES","NO")</f>
        <v>YES</v>
      </c>
      <c r="AP812" s="30" t="str">
        <f>IF(SUM('Sales by Agent'!AN812:AP812)&gt;0,"YES","NO")</f>
        <v>YES</v>
      </c>
      <c r="AQ812" s="30" t="str">
        <f>IF(SUM('Sales by Agent'!AO812:AQ812)&gt;0,"YES","NO")</f>
        <v>YES</v>
      </c>
      <c r="AR812" s="30" t="str">
        <f>IF(SUM('Sales by Agent'!AP812:AR812)&gt;0,"YES","NO")</f>
        <v>YES</v>
      </c>
      <c r="AS812" s="30" t="str">
        <f>IF(SUM('Sales by Agent'!AQ812:AS812)&gt;0,"YES","NO")</f>
        <v>YES</v>
      </c>
      <c r="AT812" s="30" t="str">
        <f>IF(SUM('Sales by Agent'!AR812:AT812)&gt;0,"YES","NO")</f>
        <v>YES</v>
      </c>
      <c r="AU812" s="30" t="str">
        <f>IF(SUM('Sales by Agent'!AS812:AU812)&gt;0,"YES","NO")</f>
        <v>YES</v>
      </c>
      <c r="AV812" s="30" t="str">
        <f>IF(SUM('Sales by Agent'!AT812:AV812)&gt;0,"YES","NO")</f>
        <v>YES</v>
      </c>
      <c r="AW812" s="87"/>
      <c r="AX812" t="str">
        <f t="shared" si="134"/>
        <v>NO</v>
      </c>
      <c r="AY812" t="str">
        <f t="shared" si="135"/>
        <v>NO</v>
      </c>
      <c r="AZ812" t="str">
        <f t="shared" si="136"/>
        <v>NO</v>
      </c>
      <c r="BA812" t="str">
        <f t="shared" si="137"/>
        <v>NO</v>
      </c>
      <c r="BB812" t="str">
        <f t="shared" si="138"/>
        <v>NO</v>
      </c>
      <c r="BC812" t="str">
        <f t="shared" si="139"/>
        <v>NO</v>
      </c>
      <c r="BD812" t="str">
        <f t="shared" si="140"/>
        <v>NO</v>
      </c>
      <c r="BE812" t="str">
        <f t="shared" si="141"/>
        <v>NO</v>
      </c>
      <c r="BF812" t="str">
        <f t="shared" si="142"/>
        <v>NO</v>
      </c>
      <c r="BG812" t="str">
        <f t="shared" si="143"/>
        <v>NO</v>
      </c>
      <c r="BH812" t="str">
        <f t="shared" si="133"/>
        <v>NO</v>
      </c>
    </row>
    <row r="813" spans="1:60">
      <c r="A813" s="564" t="s">
        <v>130</v>
      </c>
      <c r="B813" s="564" t="s">
        <v>3086</v>
      </c>
      <c r="C813" s="564" t="s">
        <v>383</v>
      </c>
      <c r="D813" s="564" t="s">
        <v>954</v>
      </c>
      <c r="E813" s="564" t="s">
        <v>1005</v>
      </c>
      <c r="F813" s="565">
        <v>45500</v>
      </c>
      <c r="G813" s="31"/>
      <c r="H813" s="86"/>
      <c r="I813" s="30" t="str">
        <f>IF(SUM('Sales by Agent'!G813:I813)&gt;0,"YES","NO")</f>
        <v>YES</v>
      </c>
      <c r="J813" s="30" t="str">
        <f>IF(SUM('Sales by Agent'!H813:J813)&gt;0,"YES","NO")</f>
        <v>YES</v>
      </c>
      <c r="K813" s="30" t="str">
        <f>IF(SUM('Sales by Agent'!I813:K813)&gt;0,"YES","NO")</f>
        <v>NO</v>
      </c>
      <c r="L813" s="30" t="str">
        <f>IF(SUM('Sales by Agent'!J813:L813)&gt;0,"YES","NO")</f>
        <v>NO</v>
      </c>
      <c r="M813" s="30" t="str">
        <f>IF(SUM('Sales by Agent'!K813:M813)&gt;0,"YES","NO")</f>
        <v>NO</v>
      </c>
      <c r="N813" s="30" t="str">
        <f>IF(SUM('Sales by Agent'!L813:N813)&gt;0,"YES","NO")</f>
        <v>NO</v>
      </c>
      <c r="O813" s="30" t="str">
        <f>IF(SUM('Sales by Agent'!M813:O813)&gt;0,"YES","NO")</f>
        <v>NO</v>
      </c>
      <c r="P813" s="30" t="str">
        <f>IF(SUM('Sales by Agent'!N813:P813)&gt;0,"YES","NO")</f>
        <v>NO</v>
      </c>
      <c r="Q813" s="30" t="str">
        <f>IF(SUM('Sales by Agent'!O813:Q813)&gt;0,"YES","NO")</f>
        <v>NO</v>
      </c>
      <c r="R813" s="30" t="str">
        <f>IF(SUM('Sales by Agent'!P813:R813)&gt;0,"YES","NO")</f>
        <v>NO</v>
      </c>
      <c r="S813" s="30" t="str">
        <f>IF(SUM('Sales by Agent'!Q813:S813)&gt;0,"YES","NO")</f>
        <v>NO</v>
      </c>
      <c r="T813" s="30" t="str">
        <f>IF(SUM('Sales by Agent'!R813:T813)&gt;0,"YES","NO")</f>
        <v>NO</v>
      </c>
      <c r="U813" s="30" t="str">
        <f>IF(SUM('Sales by Agent'!S813:U813)&gt;0,"YES","NO")</f>
        <v>NO</v>
      </c>
      <c r="V813" s="30" t="str">
        <f>IF(SUM('Sales by Agent'!T813:V813)&gt;0,"YES","NO")</f>
        <v>NO</v>
      </c>
      <c r="W813" s="30" t="str">
        <f>IF(SUM('Sales by Agent'!U813:W813)&gt;0,"YES","NO")</f>
        <v>NO</v>
      </c>
      <c r="X813" s="30" t="str">
        <f>IF(SUM('Sales by Agent'!V813:X813)&gt;0,"YES","NO")</f>
        <v>NO</v>
      </c>
      <c r="Y813" s="30" t="str">
        <f>IF(SUM('Sales by Agent'!W813:Y813)&gt;0,"YES","NO")</f>
        <v>NO</v>
      </c>
      <c r="Z813" s="30" t="str">
        <f>IF(SUM('Sales by Agent'!X813:Z813)&gt;0,"YES","NO")</f>
        <v>NO</v>
      </c>
      <c r="AA813" s="30" t="str">
        <f>IF(SUM('Sales by Agent'!Y813:AA813)&gt;0,"YES","NO")</f>
        <v>NO</v>
      </c>
      <c r="AB813" s="30" t="str">
        <f>IF(SUM('Sales by Agent'!Z813:AB813)&gt;0,"YES","NO")</f>
        <v>NO</v>
      </c>
      <c r="AC813" s="30" t="str">
        <f>IF(SUM('Sales by Agent'!AA813:AC813)&gt;0,"YES","NO")</f>
        <v>NO</v>
      </c>
      <c r="AD813" s="30" t="str">
        <f>IF(SUM('Sales by Agent'!AB813:AD813)&gt;0,"YES","NO")</f>
        <v>NO</v>
      </c>
      <c r="AE813" s="30" t="str">
        <f>IF(SUM('Sales by Agent'!AC813:AE813)&gt;0,"YES","NO")</f>
        <v>NO</v>
      </c>
      <c r="AF813" s="30" t="str">
        <f>IF(SUM('Sales by Agent'!AD813:AF813)&gt;0,"YES","NO")</f>
        <v>NO</v>
      </c>
      <c r="AG813" s="30" t="str">
        <f>IF(SUM('Sales by Agent'!AE813:AG813)&gt;0,"YES","NO")</f>
        <v>NO</v>
      </c>
      <c r="AH813" s="30" t="str">
        <f>IF(SUM('Sales by Agent'!AF813:AH813)&gt;0,"YES","NO")</f>
        <v>NO</v>
      </c>
      <c r="AI813" s="30" t="str">
        <f>IF(SUM('Sales by Agent'!AG813:AI813)&gt;0,"YES","NO")</f>
        <v>NO</v>
      </c>
      <c r="AJ813" s="30" t="str">
        <f>IF(SUM('Sales by Agent'!AH813:AJ813)&gt;0,"YES","NO")</f>
        <v>NO</v>
      </c>
      <c r="AK813" s="30" t="str">
        <f>IF(SUM('Sales by Agent'!AI813:AK813)&gt;0,"YES","NO")</f>
        <v>NO</v>
      </c>
      <c r="AL813" s="30" t="str">
        <f>IF(SUM('Sales by Agent'!AJ813:AL813)&gt;0,"YES","NO")</f>
        <v>NO</v>
      </c>
      <c r="AM813" s="30" t="str">
        <f>IF(SUM('Sales by Agent'!AK813:AM813)&gt;0,"YES","NO")</f>
        <v>NO</v>
      </c>
      <c r="AN813" s="30" t="str">
        <f>IF(SUM('Sales by Agent'!AL813:AN813)&gt;0,"YES","NO")</f>
        <v>NO</v>
      </c>
      <c r="AO813" s="30" t="str">
        <f>IF(SUM('Sales by Agent'!AM813:AO813)&gt;0,"YES","NO")</f>
        <v>NO</v>
      </c>
      <c r="AP813" s="30" t="str">
        <f>IF(SUM('Sales by Agent'!AN813:AP813)&gt;0,"YES","NO")</f>
        <v>NO</v>
      </c>
      <c r="AQ813" s="30" t="str">
        <f>IF(SUM('Sales by Agent'!AO813:AQ813)&gt;0,"YES","NO")</f>
        <v>NO</v>
      </c>
      <c r="AR813" s="30" t="str">
        <f>IF(SUM('Sales by Agent'!AP813:AR813)&gt;0,"YES","NO")</f>
        <v>NO</v>
      </c>
      <c r="AS813" s="30" t="str">
        <f>IF(SUM('Sales by Agent'!AQ813:AS813)&gt;0,"YES","NO")</f>
        <v>NO</v>
      </c>
      <c r="AT813" s="30" t="str">
        <f>IF(SUM('Sales by Agent'!AR813:AT813)&gt;0,"YES","NO")</f>
        <v>NO</v>
      </c>
      <c r="AU813" s="30" t="str">
        <f>IF(SUM('Sales by Agent'!AS813:AU813)&gt;0,"YES","NO")</f>
        <v>NO</v>
      </c>
      <c r="AV813" s="30" t="str">
        <f>IF(SUM('Sales by Agent'!AT813:AV813)&gt;0,"YES","NO")</f>
        <v>NO</v>
      </c>
      <c r="AW813" s="87"/>
      <c r="AX813" t="str">
        <f t="shared" si="134"/>
        <v>NO</v>
      </c>
      <c r="AY813" t="str">
        <f t="shared" si="135"/>
        <v>NO</v>
      </c>
      <c r="AZ813" t="str">
        <f t="shared" si="136"/>
        <v>NO</v>
      </c>
      <c r="BA813" t="str">
        <f t="shared" si="137"/>
        <v>NO</v>
      </c>
      <c r="BB813" t="str">
        <f t="shared" si="138"/>
        <v>NO</v>
      </c>
      <c r="BC813" t="str">
        <f t="shared" si="139"/>
        <v>NO</v>
      </c>
      <c r="BD813" t="str">
        <f t="shared" si="140"/>
        <v>NO</v>
      </c>
      <c r="BE813" t="str">
        <f t="shared" si="141"/>
        <v>NO</v>
      </c>
      <c r="BF813" t="str">
        <f t="shared" si="142"/>
        <v>NO</v>
      </c>
      <c r="BG813" t="str">
        <f t="shared" si="143"/>
        <v>NO</v>
      </c>
      <c r="BH813" t="str">
        <f t="shared" si="133"/>
        <v>NO</v>
      </c>
    </row>
    <row r="814" spans="1:60">
      <c r="A814" s="564" t="s">
        <v>132</v>
      </c>
      <c r="B814" s="564" t="s">
        <v>3087</v>
      </c>
      <c r="C814" s="564" t="s">
        <v>383</v>
      </c>
      <c r="D814" s="564" t="s">
        <v>954</v>
      </c>
      <c r="E814" s="564" t="s">
        <v>1005</v>
      </c>
      <c r="F814" s="565">
        <v>6632100</v>
      </c>
      <c r="G814" s="31"/>
      <c r="H814" s="86"/>
      <c r="I814" s="30" t="str">
        <f>IF(SUM('Sales by Agent'!G814:I814)&gt;0,"YES","NO")</f>
        <v>YES</v>
      </c>
      <c r="J814" s="30" t="str">
        <f>IF(SUM('Sales by Agent'!H814:J814)&gt;0,"YES","NO")</f>
        <v>YES</v>
      </c>
      <c r="K814" s="30" t="str">
        <f>IF(SUM('Sales by Agent'!I814:K814)&gt;0,"YES","NO")</f>
        <v>YES</v>
      </c>
      <c r="L814" s="30" t="str">
        <f>IF(SUM('Sales by Agent'!J814:L814)&gt;0,"YES","NO")</f>
        <v>YES</v>
      </c>
      <c r="M814" s="30" t="str">
        <f>IF(SUM('Sales by Agent'!K814:M814)&gt;0,"YES","NO")</f>
        <v>YES</v>
      </c>
      <c r="N814" s="30" t="str">
        <f>IF(SUM('Sales by Agent'!L814:N814)&gt;0,"YES","NO")</f>
        <v>YES</v>
      </c>
      <c r="O814" s="30" t="str">
        <f>IF(SUM('Sales by Agent'!M814:O814)&gt;0,"YES","NO")</f>
        <v>YES</v>
      </c>
      <c r="P814" s="30" t="str">
        <f>IF(SUM('Sales by Agent'!N814:P814)&gt;0,"YES","NO")</f>
        <v>YES</v>
      </c>
      <c r="Q814" s="30" t="str">
        <f>IF(SUM('Sales by Agent'!O814:Q814)&gt;0,"YES","NO")</f>
        <v>YES</v>
      </c>
      <c r="R814" s="30" t="str">
        <f>IF(SUM('Sales by Agent'!P814:R814)&gt;0,"YES","NO")</f>
        <v>YES</v>
      </c>
      <c r="S814" s="30" t="str">
        <f>IF(SUM('Sales by Agent'!Q814:S814)&gt;0,"YES","NO")</f>
        <v>YES</v>
      </c>
      <c r="T814" s="30" t="str">
        <f>IF(SUM('Sales by Agent'!R814:T814)&gt;0,"YES","NO")</f>
        <v>YES</v>
      </c>
      <c r="U814" s="30" t="str">
        <f>IF(SUM('Sales by Agent'!S814:U814)&gt;0,"YES","NO")</f>
        <v>YES</v>
      </c>
      <c r="V814" s="30" t="str">
        <f>IF(SUM('Sales by Agent'!T814:V814)&gt;0,"YES","NO")</f>
        <v>YES</v>
      </c>
      <c r="W814" s="30" t="str">
        <f>IF(SUM('Sales by Agent'!U814:W814)&gt;0,"YES","NO")</f>
        <v>YES</v>
      </c>
      <c r="X814" s="30" t="str">
        <f>IF(SUM('Sales by Agent'!V814:X814)&gt;0,"YES","NO")</f>
        <v>YES</v>
      </c>
      <c r="Y814" s="30" t="str">
        <f>IF(SUM('Sales by Agent'!W814:Y814)&gt;0,"YES","NO")</f>
        <v>YES</v>
      </c>
      <c r="Z814" s="30" t="str">
        <f>IF(SUM('Sales by Agent'!X814:Z814)&gt;0,"YES","NO")</f>
        <v>YES</v>
      </c>
      <c r="AA814" s="30" t="str">
        <f>IF(SUM('Sales by Agent'!Y814:AA814)&gt;0,"YES","NO")</f>
        <v>YES</v>
      </c>
      <c r="AB814" s="30" t="str">
        <f>IF(SUM('Sales by Agent'!Z814:AB814)&gt;0,"YES","NO")</f>
        <v>YES</v>
      </c>
      <c r="AC814" s="30" t="str">
        <f>IF(SUM('Sales by Agent'!AA814:AC814)&gt;0,"YES","NO")</f>
        <v>YES</v>
      </c>
      <c r="AD814" s="30" t="str">
        <f>IF(SUM('Sales by Agent'!AB814:AD814)&gt;0,"YES","NO")</f>
        <v>YES</v>
      </c>
      <c r="AE814" s="30" t="str">
        <f>IF(SUM('Sales by Agent'!AC814:AE814)&gt;0,"YES","NO")</f>
        <v>YES</v>
      </c>
      <c r="AF814" s="30" t="str">
        <f>IF(SUM('Sales by Agent'!AD814:AF814)&gt;0,"YES","NO")</f>
        <v>YES</v>
      </c>
      <c r="AG814" s="30" t="str">
        <f>IF(SUM('Sales by Agent'!AE814:AG814)&gt;0,"YES","NO")</f>
        <v>YES</v>
      </c>
      <c r="AH814" s="30" t="str">
        <f>IF(SUM('Sales by Agent'!AF814:AH814)&gt;0,"YES","NO")</f>
        <v>YES</v>
      </c>
      <c r="AI814" s="30" t="str">
        <f>IF(SUM('Sales by Agent'!AG814:AI814)&gt;0,"YES","NO")</f>
        <v>YES</v>
      </c>
      <c r="AJ814" s="30" t="str">
        <f>IF(SUM('Sales by Agent'!AH814:AJ814)&gt;0,"YES","NO")</f>
        <v>YES</v>
      </c>
      <c r="AK814" s="30" t="str">
        <f>IF(SUM('Sales by Agent'!AI814:AK814)&gt;0,"YES","NO")</f>
        <v>YES</v>
      </c>
      <c r="AL814" s="30" t="str">
        <f>IF(SUM('Sales by Agent'!AJ814:AL814)&gt;0,"YES","NO")</f>
        <v>YES</v>
      </c>
      <c r="AM814" s="30" t="str">
        <f>IF(SUM('Sales by Agent'!AK814:AM814)&gt;0,"YES","NO")</f>
        <v>YES</v>
      </c>
      <c r="AN814" s="30" t="str">
        <f>IF(SUM('Sales by Agent'!AL814:AN814)&gt;0,"YES","NO")</f>
        <v>YES</v>
      </c>
      <c r="AO814" s="30" t="str">
        <f>IF(SUM('Sales by Agent'!AM814:AO814)&gt;0,"YES","NO")</f>
        <v>YES</v>
      </c>
      <c r="AP814" s="30" t="str">
        <f>IF(SUM('Sales by Agent'!AN814:AP814)&gt;0,"YES","NO")</f>
        <v>YES</v>
      </c>
      <c r="AQ814" s="30" t="str">
        <f>IF(SUM('Sales by Agent'!AO814:AQ814)&gt;0,"YES","NO")</f>
        <v>YES</v>
      </c>
      <c r="AR814" s="30" t="str">
        <f>IF(SUM('Sales by Agent'!AP814:AR814)&gt;0,"YES","NO")</f>
        <v>YES</v>
      </c>
      <c r="AS814" s="30" t="str">
        <f>IF(SUM('Sales by Agent'!AQ814:AS814)&gt;0,"YES","NO")</f>
        <v>YES</v>
      </c>
      <c r="AT814" s="30" t="str">
        <f>IF(SUM('Sales by Agent'!AR814:AT814)&gt;0,"YES","NO")</f>
        <v>YES</v>
      </c>
      <c r="AU814" s="30" t="str">
        <f>IF(SUM('Sales by Agent'!AS814:AU814)&gt;0,"YES","NO")</f>
        <v>YES</v>
      </c>
      <c r="AV814" s="30" t="str">
        <f>IF(SUM('Sales by Agent'!AT814:AV814)&gt;0,"YES","NO")</f>
        <v>YES</v>
      </c>
      <c r="AW814" s="87"/>
      <c r="AX814" t="str">
        <f t="shared" si="134"/>
        <v>NO</v>
      </c>
      <c r="AY814" t="str">
        <f t="shared" si="135"/>
        <v>NO</v>
      </c>
      <c r="AZ814" t="str">
        <f t="shared" si="136"/>
        <v>NO</v>
      </c>
      <c r="BA814" t="str">
        <f t="shared" si="137"/>
        <v>NO</v>
      </c>
      <c r="BB814" t="str">
        <f t="shared" si="138"/>
        <v>NO</v>
      </c>
      <c r="BC814" t="str">
        <f t="shared" si="139"/>
        <v>NO</v>
      </c>
      <c r="BD814" t="str">
        <f t="shared" si="140"/>
        <v>NO</v>
      </c>
      <c r="BE814" t="str">
        <f t="shared" si="141"/>
        <v>NO</v>
      </c>
      <c r="BF814" t="str">
        <f t="shared" si="142"/>
        <v>NO</v>
      </c>
      <c r="BG814" t="str">
        <f t="shared" si="143"/>
        <v>NO</v>
      </c>
      <c r="BH814" t="str">
        <f t="shared" si="133"/>
        <v>NO</v>
      </c>
    </row>
    <row r="815" spans="1:60">
      <c r="A815" s="564" t="s">
        <v>133</v>
      </c>
      <c r="B815" s="564" t="s">
        <v>3088</v>
      </c>
      <c r="C815" s="564" t="s">
        <v>383</v>
      </c>
      <c r="D815" s="564" t="s">
        <v>954</v>
      </c>
      <c r="E815" s="564" t="s">
        <v>1005</v>
      </c>
      <c r="F815" s="565">
        <v>6563475</v>
      </c>
      <c r="G815" s="88"/>
      <c r="H815" s="88"/>
      <c r="I815" s="30" t="str">
        <f>IF(SUM('Sales by Agent'!G815:I815)&gt;0,"YES","NO")</f>
        <v>YES</v>
      </c>
      <c r="J815" s="30" t="str">
        <f>IF(SUM('Sales by Agent'!H815:J815)&gt;0,"YES","NO")</f>
        <v>YES</v>
      </c>
      <c r="K815" s="30" t="str">
        <f>IF(SUM('Sales by Agent'!I815:K815)&gt;0,"YES","NO")</f>
        <v>YES</v>
      </c>
      <c r="L815" s="30" t="str">
        <f>IF(SUM('Sales by Agent'!J815:L815)&gt;0,"YES","NO")</f>
        <v>YES</v>
      </c>
      <c r="M815" s="30" t="str">
        <f>IF(SUM('Sales by Agent'!K815:M815)&gt;0,"YES","NO")</f>
        <v>YES</v>
      </c>
      <c r="N815" s="30" t="str">
        <f>IF(SUM('Sales by Agent'!L815:N815)&gt;0,"YES","NO")</f>
        <v>YES</v>
      </c>
      <c r="O815" s="30" t="str">
        <f>IF(SUM('Sales by Agent'!M815:O815)&gt;0,"YES","NO")</f>
        <v>YES</v>
      </c>
      <c r="P815" s="30" t="str">
        <f>IF(SUM('Sales by Agent'!N815:P815)&gt;0,"YES","NO")</f>
        <v>YES</v>
      </c>
      <c r="Q815" s="30" t="str">
        <f>IF(SUM('Sales by Agent'!O815:Q815)&gt;0,"YES","NO")</f>
        <v>YES</v>
      </c>
      <c r="R815" s="30" t="str">
        <f>IF(SUM('Sales by Agent'!P815:R815)&gt;0,"YES","NO")</f>
        <v>YES</v>
      </c>
      <c r="S815" s="30" t="str">
        <f>IF(SUM('Sales by Agent'!Q815:S815)&gt;0,"YES","NO")</f>
        <v>YES</v>
      </c>
      <c r="T815" s="30" t="str">
        <f>IF(SUM('Sales by Agent'!R815:T815)&gt;0,"YES","NO")</f>
        <v>YES</v>
      </c>
      <c r="U815" s="30" t="str">
        <f>IF(SUM('Sales by Agent'!S815:U815)&gt;0,"YES","NO")</f>
        <v>YES</v>
      </c>
      <c r="V815" s="30" t="str">
        <f>IF(SUM('Sales by Agent'!T815:V815)&gt;0,"YES","NO")</f>
        <v>YES</v>
      </c>
      <c r="W815" s="30" t="str">
        <f>IF(SUM('Sales by Agent'!U815:W815)&gt;0,"YES","NO")</f>
        <v>YES</v>
      </c>
      <c r="X815" s="30" t="str">
        <f>IF(SUM('Sales by Agent'!V815:X815)&gt;0,"YES","NO")</f>
        <v>YES</v>
      </c>
      <c r="Y815" s="30" t="str">
        <f>IF(SUM('Sales by Agent'!W815:Y815)&gt;0,"YES","NO")</f>
        <v>YES</v>
      </c>
      <c r="Z815" s="30" t="str">
        <f>IF(SUM('Sales by Agent'!X815:Z815)&gt;0,"YES","NO")</f>
        <v>YES</v>
      </c>
      <c r="AA815" s="30" t="str">
        <f>IF(SUM('Sales by Agent'!Y815:AA815)&gt;0,"YES","NO")</f>
        <v>YES</v>
      </c>
      <c r="AB815" s="30" t="str">
        <f>IF(SUM('Sales by Agent'!Z815:AB815)&gt;0,"YES","NO")</f>
        <v>YES</v>
      </c>
      <c r="AC815" s="30" t="str">
        <f>IF(SUM('Sales by Agent'!AA815:AC815)&gt;0,"YES","NO")</f>
        <v>YES</v>
      </c>
      <c r="AD815" s="30" t="str">
        <f>IF(SUM('Sales by Agent'!AB815:AD815)&gt;0,"YES","NO")</f>
        <v>YES</v>
      </c>
      <c r="AE815" s="30" t="str">
        <f>IF(SUM('Sales by Agent'!AC815:AE815)&gt;0,"YES","NO")</f>
        <v>YES</v>
      </c>
      <c r="AF815" s="30" t="str">
        <f>IF(SUM('Sales by Agent'!AD815:AF815)&gt;0,"YES","NO")</f>
        <v>YES</v>
      </c>
      <c r="AG815" s="30" t="str">
        <f>IF(SUM('Sales by Agent'!AE815:AG815)&gt;0,"YES","NO")</f>
        <v>YES</v>
      </c>
      <c r="AH815" s="30" t="str">
        <f>IF(SUM('Sales by Agent'!AF815:AH815)&gt;0,"YES","NO")</f>
        <v>YES</v>
      </c>
      <c r="AI815" s="30" t="str">
        <f>IF(SUM('Sales by Agent'!AG815:AI815)&gt;0,"YES","NO")</f>
        <v>YES</v>
      </c>
      <c r="AJ815" s="30" t="str">
        <f>IF(SUM('Sales by Agent'!AH815:AJ815)&gt;0,"YES","NO")</f>
        <v>YES</v>
      </c>
      <c r="AK815" s="30" t="str">
        <f>IF(SUM('Sales by Agent'!AI815:AK815)&gt;0,"YES","NO")</f>
        <v>YES</v>
      </c>
      <c r="AL815" s="30" t="str">
        <f>IF(SUM('Sales by Agent'!AJ815:AL815)&gt;0,"YES","NO")</f>
        <v>YES</v>
      </c>
      <c r="AM815" s="30" t="str">
        <f>IF(SUM('Sales by Agent'!AK815:AM815)&gt;0,"YES","NO")</f>
        <v>YES</v>
      </c>
      <c r="AN815" s="30" t="str">
        <f>IF(SUM('Sales by Agent'!AL815:AN815)&gt;0,"YES","NO")</f>
        <v>YES</v>
      </c>
      <c r="AO815" s="30" t="str">
        <f>IF(SUM('Sales by Agent'!AM815:AO815)&gt;0,"YES","NO")</f>
        <v>YES</v>
      </c>
      <c r="AP815" s="30" t="str">
        <f>IF(SUM('Sales by Agent'!AN815:AP815)&gt;0,"YES","NO")</f>
        <v>YES</v>
      </c>
      <c r="AQ815" s="30" t="str">
        <f>IF(SUM('Sales by Agent'!AO815:AQ815)&gt;0,"YES","NO")</f>
        <v>YES</v>
      </c>
      <c r="AR815" s="30" t="str">
        <f>IF(SUM('Sales by Agent'!AP815:AR815)&gt;0,"YES","NO")</f>
        <v>YES</v>
      </c>
      <c r="AS815" s="30" t="str">
        <f>IF(SUM('Sales by Agent'!AQ815:AS815)&gt;0,"YES","NO")</f>
        <v>YES</v>
      </c>
      <c r="AT815" s="30" t="str">
        <f>IF(SUM('Sales by Agent'!AR815:AT815)&gt;0,"YES","NO")</f>
        <v>YES</v>
      </c>
      <c r="AU815" s="30" t="str">
        <f>IF(SUM('Sales by Agent'!AS815:AU815)&gt;0,"YES","NO")</f>
        <v>YES</v>
      </c>
      <c r="AV815" s="30" t="str">
        <f>IF(SUM('Sales by Agent'!AT815:AV815)&gt;0,"YES","NO")</f>
        <v>YES</v>
      </c>
      <c r="AW815" s="87"/>
      <c r="AX815" t="str">
        <f t="shared" si="134"/>
        <v>NO</v>
      </c>
      <c r="AY815" t="str">
        <f t="shared" si="135"/>
        <v>NO</v>
      </c>
      <c r="AZ815" t="str">
        <f t="shared" si="136"/>
        <v>NO</v>
      </c>
      <c r="BA815" t="str">
        <f t="shared" si="137"/>
        <v>NO</v>
      </c>
      <c r="BB815" t="str">
        <f t="shared" si="138"/>
        <v>NO</v>
      </c>
      <c r="BC815" t="str">
        <f t="shared" si="139"/>
        <v>NO</v>
      </c>
      <c r="BD815" t="str">
        <f t="shared" si="140"/>
        <v>NO</v>
      </c>
      <c r="BE815" t="str">
        <f t="shared" si="141"/>
        <v>NO</v>
      </c>
      <c r="BF815" t="str">
        <f t="shared" si="142"/>
        <v>NO</v>
      </c>
      <c r="BG815" t="str">
        <f t="shared" si="143"/>
        <v>NO</v>
      </c>
      <c r="BH815" t="str">
        <f t="shared" si="133"/>
        <v>NO</v>
      </c>
    </row>
    <row r="816" spans="1:60">
      <c r="A816" s="564" t="s">
        <v>134</v>
      </c>
      <c r="B816" s="564" t="s">
        <v>3089</v>
      </c>
      <c r="C816" s="564" t="s">
        <v>383</v>
      </c>
      <c r="D816" s="564" t="s">
        <v>954</v>
      </c>
      <c r="E816" s="564" t="s">
        <v>1005</v>
      </c>
      <c r="F816" s="565">
        <v>143900</v>
      </c>
      <c r="G816" s="86"/>
      <c r="H816" s="86"/>
      <c r="I816" s="30" t="str">
        <f>IF(SUM('Sales by Agent'!G816:I816)&gt;0,"YES","NO")</f>
        <v>YES</v>
      </c>
      <c r="J816" s="30" t="str">
        <f>IF(SUM('Sales by Agent'!H816:J816)&gt;0,"YES","NO")</f>
        <v>YES</v>
      </c>
      <c r="K816" s="30" t="str">
        <f>IF(SUM('Sales by Agent'!I816:K816)&gt;0,"YES","NO")</f>
        <v>NO</v>
      </c>
      <c r="L816" s="30" t="str">
        <f>IF(SUM('Sales by Agent'!J816:L816)&gt;0,"YES","NO")</f>
        <v>NO</v>
      </c>
      <c r="M816" s="30" t="str">
        <f>IF(SUM('Sales by Agent'!K816:M816)&gt;0,"YES","NO")</f>
        <v>NO</v>
      </c>
      <c r="N816" s="30" t="str">
        <f>IF(SUM('Sales by Agent'!L816:N816)&gt;0,"YES","NO")</f>
        <v>NO</v>
      </c>
      <c r="O816" s="30" t="str">
        <f>IF(SUM('Sales by Agent'!M816:O816)&gt;0,"YES","NO")</f>
        <v>NO</v>
      </c>
      <c r="P816" s="30" t="str">
        <f>IF(SUM('Sales by Agent'!N816:P816)&gt;0,"YES","NO")</f>
        <v>NO</v>
      </c>
      <c r="Q816" s="30" t="str">
        <f>IF(SUM('Sales by Agent'!O816:Q816)&gt;0,"YES","NO")</f>
        <v>NO</v>
      </c>
      <c r="R816" s="30" t="str">
        <f>IF(SUM('Sales by Agent'!P816:R816)&gt;0,"YES","NO")</f>
        <v>NO</v>
      </c>
      <c r="S816" s="30" t="str">
        <f>IF(SUM('Sales by Agent'!Q816:S816)&gt;0,"YES","NO")</f>
        <v>NO</v>
      </c>
      <c r="T816" s="30" t="str">
        <f>IF(SUM('Sales by Agent'!R816:T816)&gt;0,"YES","NO")</f>
        <v>NO</v>
      </c>
      <c r="U816" s="30" t="str">
        <f>IF(SUM('Sales by Agent'!S816:U816)&gt;0,"YES","NO")</f>
        <v>NO</v>
      </c>
      <c r="V816" s="30" t="str">
        <f>IF(SUM('Sales by Agent'!T816:V816)&gt;0,"YES","NO")</f>
        <v>NO</v>
      </c>
      <c r="W816" s="30" t="str">
        <f>IF(SUM('Sales by Agent'!U816:W816)&gt;0,"YES","NO")</f>
        <v>NO</v>
      </c>
      <c r="X816" s="30" t="str">
        <f>IF(SUM('Sales by Agent'!V816:X816)&gt;0,"YES","NO")</f>
        <v>NO</v>
      </c>
      <c r="Y816" s="30" t="str">
        <f>IF(SUM('Sales by Agent'!W816:Y816)&gt;0,"YES","NO")</f>
        <v>NO</v>
      </c>
      <c r="Z816" s="30" t="str">
        <f>IF(SUM('Sales by Agent'!X816:Z816)&gt;0,"YES","NO")</f>
        <v>YES</v>
      </c>
      <c r="AA816" s="30" t="str">
        <f>IF(SUM('Sales by Agent'!Y816:AA816)&gt;0,"YES","NO")</f>
        <v>YES</v>
      </c>
      <c r="AB816" s="30" t="str">
        <f>IF(SUM('Sales by Agent'!Z816:AB816)&gt;0,"YES","NO")</f>
        <v>YES</v>
      </c>
      <c r="AC816" s="30" t="str">
        <f>IF(SUM('Sales by Agent'!AA816:AC816)&gt;0,"YES","NO")</f>
        <v>NO</v>
      </c>
      <c r="AD816" s="30" t="str">
        <f>IF(SUM('Sales by Agent'!AB816:AD816)&gt;0,"YES","NO")</f>
        <v>NO</v>
      </c>
      <c r="AE816" s="30" t="str">
        <f>IF(SUM('Sales by Agent'!AC816:AE816)&gt;0,"YES","NO")</f>
        <v>YES</v>
      </c>
      <c r="AF816" s="30" t="str">
        <f>IF(SUM('Sales by Agent'!AD816:AF816)&gt;0,"YES","NO")</f>
        <v>YES</v>
      </c>
      <c r="AG816" s="30" t="str">
        <f>IF(SUM('Sales by Agent'!AE816:AG816)&gt;0,"YES","NO")</f>
        <v>YES</v>
      </c>
      <c r="AH816" s="30" t="str">
        <f>IF(SUM('Sales by Agent'!AF816:AH816)&gt;0,"YES","NO")</f>
        <v>NO</v>
      </c>
      <c r="AI816" s="30" t="str">
        <f>IF(SUM('Sales by Agent'!AG816:AI816)&gt;0,"YES","NO")</f>
        <v>NO</v>
      </c>
      <c r="AJ816" s="30" t="str">
        <f>IF(SUM('Sales by Agent'!AH816:AJ816)&gt;0,"YES","NO")</f>
        <v>NO</v>
      </c>
      <c r="AK816" s="30" t="str">
        <f>IF(SUM('Sales by Agent'!AI816:AK816)&gt;0,"YES","NO")</f>
        <v>NO</v>
      </c>
      <c r="AL816" s="30" t="str">
        <f>IF(SUM('Sales by Agent'!AJ816:AL816)&gt;0,"YES","NO")</f>
        <v>NO</v>
      </c>
      <c r="AM816" s="30" t="str">
        <f>IF(SUM('Sales by Agent'!AK816:AM816)&gt;0,"YES","NO")</f>
        <v>NO</v>
      </c>
      <c r="AN816" s="30" t="str">
        <f>IF(SUM('Sales by Agent'!AL816:AN816)&gt;0,"YES","NO")</f>
        <v>NO</v>
      </c>
      <c r="AO816" s="30" t="str">
        <f>IF(SUM('Sales by Agent'!AM816:AO816)&gt;0,"YES","NO")</f>
        <v>NO</v>
      </c>
      <c r="AP816" s="30" t="str">
        <f>IF(SUM('Sales by Agent'!AN816:AP816)&gt;0,"YES","NO")</f>
        <v>NO</v>
      </c>
      <c r="AQ816" s="30" t="str">
        <f>IF(SUM('Sales by Agent'!AO816:AQ816)&gt;0,"YES","NO")</f>
        <v>NO</v>
      </c>
      <c r="AR816" s="30" t="str">
        <f>IF(SUM('Sales by Agent'!AP816:AR816)&gt;0,"YES","NO")</f>
        <v>NO</v>
      </c>
      <c r="AS816" s="30" t="str">
        <f>IF(SUM('Sales by Agent'!AQ816:AS816)&gt;0,"YES","NO")</f>
        <v>NO</v>
      </c>
      <c r="AT816" s="30" t="str">
        <f>IF(SUM('Sales by Agent'!AR816:AT816)&gt;0,"YES","NO")</f>
        <v>NO</v>
      </c>
      <c r="AU816" s="30" t="str">
        <f>IF(SUM('Sales by Agent'!AS816:AU816)&gt;0,"YES","NO")</f>
        <v>NO</v>
      </c>
      <c r="AV816" s="30" t="str">
        <f>IF(SUM('Sales by Agent'!AT816:AV816)&gt;0,"YES","NO")</f>
        <v>NO</v>
      </c>
      <c r="AW816" s="87"/>
      <c r="AX816" t="str">
        <f t="shared" si="134"/>
        <v>NO</v>
      </c>
      <c r="AY816" t="str">
        <f t="shared" si="135"/>
        <v>NO</v>
      </c>
      <c r="AZ816" t="str">
        <f t="shared" si="136"/>
        <v>NO</v>
      </c>
      <c r="BA816" t="str">
        <f t="shared" si="137"/>
        <v>NEW INACTIVE</v>
      </c>
      <c r="BB816" t="str">
        <f t="shared" si="138"/>
        <v>NO</v>
      </c>
      <c r="BC816" t="str">
        <f t="shared" si="139"/>
        <v>NO</v>
      </c>
      <c r="BD816" t="str">
        <f t="shared" si="140"/>
        <v>NO</v>
      </c>
      <c r="BE816" t="str">
        <f t="shared" si="141"/>
        <v>NO</v>
      </c>
      <c r="BF816" t="str">
        <f t="shared" si="142"/>
        <v>NO</v>
      </c>
      <c r="BG816" t="str">
        <f t="shared" si="143"/>
        <v>NO</v>
      </c>
      <c r="BH816" t="str">
        <f t="shared" si="133"/>
        <v>NO</v>
      </c>
    </row>
    <row r="817" spans="1:60">
      <c r="A817" s="564" t="s">
        <v>137</v>
      </c>
      <c r="B817" s="564" t="s">
        <v>3090</v>
      </c>
      <c r="C817" s="564" t="s">
        <v>383</v>
      </c>
      <c r="D817" s="564" t="s">
        <v>954</v>
      </c>
      <c r="E817" s="564" t="s">
        <v>1005</v>
      </c>
      <c r="F817" s="565">
        <v>1080100</v>
      </c>
      <c r="G817" s="86"/>
      <c r="H817" s="86"/>
      <c r="I817" s="30" t="str">
        <f>IF(SUM('Sales by Agent'!G817:I817)&gt;0,"YES","NO")</f>
        <v>NO</v>
      </c>
      <c r="J817" s="30" t="str">
        <f>IF(SUM('Sales by Agent'!H817:J817)&gt;0,"YES","NO")</f>
        <v>NO</v>
      </c>
      <c r="K817" s="30" t="str">
        <f>IF(SUM('Sales by Agent'!I817:K817)&gt;0,"YES","NO")</f>
        <v>NO</v>
      </c>
      <c r="L817" s="30" t="str">
        <f>IF(SUM('Sales by Agent'!J817:L817)&gt;0,"YES","NO")</f>
        <v>NO</v>
      </c>
      <c r="M817" s="30" t="str">
        <f>IF(SUM('Sales by Agent'!K817:M817)&gt;0,"YES","NO")</f>
        <v>NO</v>
      </c>
      <c r="N817" s="30" t="str">
        <f>IF(SUM('Sales by Agent'!L817:N817)&gt;0,"YES","NO")</f>
        <v>NO</v>
      </c>
      <c r="O817" s="30" t="str">
        <f>IF(SUM('Sales by Agent'!M817:O817)&gt;0,"YES","NO")</f>
        <v>NO</v>
      </c>
      <c r="P817" s="30" t="str">
        <f>IF(SUM('Sales by Agent'!N817:P817)&gt;0,"YES","NO")</f>
        <v>NO</v>
      </c>
      <c r="Q817" s="30" t="str">
        <f>IF(SUM('Sales by Agent'!O817:Q817)&gt;0,"YES","NO")</f>
        <v>NO</v>
      </c>
      <c r="R817" s="30" t="str">
        <f>IF(SUM('Sales by Agent'!P817:R817)&gt;0,"YES","NO")</f>
        <v>NO</v>
      </c>
      <c r="S817" s="30" t="str">
        <f>IF(SUM('Sales by Agent'!Q817:S817)&gt;0,"YES","NO")</f>
        <v>NO</v>
      </c>
      <c r="T817" s="30" t="str">
        <f>IF(SUM('Sales by Agent'!R817:T817)&gt;0,"YES","NO")</f>
        <v>NO</v>
      </c>
      <c r="U817" s="30" t="str">
        <f>IF(SUM('Sales by Agent'!S817:U817)&gt;0,"YES","NO")</f>
        <v>NO</v>
      </c>
      <c r="V817" s="30" t="str">
        <f>IF(SUM('Sales by Agent'!T817:V817)&gt;0,"YES","NO")</f>
        <v>YES</v>
      </c>
      <c r="W817" s="30" t="str">
        <f>IF(SUM('Sales by Agent'!U817:W817)&gt;0,"YES","NO")</f>
        <v>YES</v>
      </c>
      <c r="X817" s="30" t="str">
        <f>IF(SUM('Sales by Agent'!V817:X817)&gt;0,"YES","NO")</f>
        <v>YES</v>
      </c>
      <c r="Y817" s="30" t="str">
        <f>IF(SUM('Sales by Agent'!W817:Y817)&gt;0,"YES","NO")</f>
        <v>YES</v>
      </c>
      <c r="Z817" s="30" t="str">
        <f>IF(SUM('Sales by Agent'!X817:Z817)&gt;0,"YES","NO")</f>
        <v>YES</v>
      </c>
      <c r="AA817" s="30" t="str">
        <f>IF(SUM('Sales by Agent'!Y817:AA817)&gt;0,"YES","NO")</f>
        <v>YES</v>
      </c>
      <c r="AB817" s="30" t="str">
        <f>IF(SUM('Sales by Agent'!Z817:AB817)&gt;0,"YES","NO")</f>
        <v>YES</v>
      </c>
      <c r="AC817" s="30" t="str">
        <f>IF(SUM('Sales by Agent'!AA817:AC817)&gt;0,"YES","NO")</f>
        <v>YES</v>
      </c>
      <c r="AD817" s="30" t="str">
        <f>IF(SUM('Sales by Agent'!AB817:AD817)&gt;0,"YES","NO")</f>
        <v>YES</v>
      </c>
      <c r="AE817" s="30" t="str">
        <f>IF(SUM('Sales by Agent'!AC817:AE817)&gt;0,"YES","NO")</f>
        <v>NO</v>
      </c>
      <c r="AF817" s="30" t="str">
        <f>IF(SUM('Sales by Agent'!AD817:AF817)&gt;0,"YES","NO")</f>
        <v>NO</v>
      </c>
      <c r="AG817" s="30" t="str">
        <f>IF(SUM('Sales by Agent'!AE817:AG817)&gt;0,"YES","NO")</f>
        <v>NO</v>
      </c>
      <c r="AH817" s="30" t="str">
        <f>IF(SUM('Sales by Agent'!AF817:AH817)&gt;0,"YES","NO")</f>
        <v>NO</v>
      </c>
      <c r="AI817" s="30" t="str">
        <f>IF(SUM('Sales by Agent'!AG817:AI817)&gt;0,"YES","NO")</f>
        <v>NO</v>
      </c>
      <c r="AJ817" s="30" t="str">
        <f>IF(SUM('Sales by Agent'!AH817:AJ817)&gt;0,"YES","NO")</f>
        <v>NO</v>
      </c>
      <c r="AK817" s="30" t="str">
        <f>IF(SUM('Sales by Agent'!AI817:AK817)&gt;0,"YES","NO")</f>
        <v>NO</v>
      </c>
      <c r="AL817" s="30" t="str">
        <f>IF(SUM('Sales by Agent'!AJ817:AL817)&gt;0,"YES","NO")</f>
        <v>NO</v>
      </c>
      <c r="AM817" s="30" t="str">
        <f>IF(SUM('Sales by Agent'!AK817:AM817)&gt;0,"YES","NO")</f>
        <v>NO</v>
      </c>
      <c r="AN817" s="30" t="str">
        <f>IF(SUM('Sales by Agent'!AL817:AN817)&gt;0,"YES","NO")</f>
        <v>NO</v>
      </c>
      <c r="AO817" s="30" t="str">
        <f>IF(SUM('Sales by Agent'!AM817:AO817)&gt;0,"YES","NO")</f>
        <v>NO</v>
      </c>
      <c r="AP817" s="30" t="str">
        <f>IF(SUM('Sales by Agent'!AN817:AP817)&gt;0,"YES","NO")</f>
        <v>NO</v>
      </c>
      <c r="AQ817" s="30" t="str">
        <f>IF(SUM('Sales by Agent'!AO817:AQ817)&gt;0,"YES","NO")</f>
        <v>NO</v>
      </c>
      <c r="AR817" s="30" t="str">
        <f>IF(SUM('Sales by Agent'!AP817:AR817)&gt;0,"YES","NO")</f>
        <v>NO</v>
      </c>
      <c r="AS817" s="30" t="str">
        <f>IF(SUM('Sales by Agent'!AQ817:AS817)&gt;0,"YES","NO")</f>
        <v>NO</v>
      </c>
      <c r="AT817" s="30" t="str">
        <f>IF(SUM('Sales by Agent'!AR817:AT817)&gt;0,"YES","NO")</f>
        <v>NO</v>
      </c>
      <c r="AU817" s="30" t="str">
        <f>IF(SUM('Sales by Agent'!AS817:AU817)&gt;0,"YES","NO")</f>
        <v>NO</v>
      </c>
      <c r="AV817" s="30" t="str">
        <f>IF(SUM('Sales by Agent'!AT817:AV817)&gt;0,"YES","NO")</f>
        <v>NO</v>
      </c>
      <c r="AW817" s="87"/>
      <c r="AX817" t="str">
        <f t="shared" si="134"/>
        <v>NEW INACTIVE</v>
      </c>
      <c r="AY817" t="str">
        <f t="shared" si="135"/>
        <v>NO</v>
      </c>
      <c r="AZ817" t="str">
        <f t="shared" si="136"/>
        <v>NO</v>
      </c>
      <c r="BA817" t="str">
        <f t="shared" si="137"/>
        <v>NO</v>
      </c>
      <c r="BB817" t="str">
        <f t="shared" si="138"/>
        <v>NO</v>
      </c>
      <c r="BC817" t="str">
        <f t="shared" si="139"/>
        <v>NO</v>
      </c>
      <c r="BD817" t="str">
        <f t="shared" si="140"/>
        <v>NO</v>
      </c>
      <c r="BE817" t="str">
        <f t="shared" si="141"/>
        <v>NO</v>
      </c>
      <c r="BF817" t="str">
        <f t="shared" si="142"/>
        <v>NO</v>
      </c>
      <c r="BG817" t="str">
        <f t="shared" si="143"/>
        <v>NO</v>
      </c>
      <c r="BH817" t="str">
        <f t="shared" si="133"/>
        <v>NO</v>
      </c>
    </row>
    <row r="818" spans="1:60">
      <c r="A818" s="564" t="s">
        <v>55</v>
      </c>
      <c r="B818" s="564" t="s">
        <v>3091</v>
      </c>
      <c r="C818" s="564" t="s">
        <v>383</v>
      </c>
      <c r="D818" s="564" t="s">
        <v>954</v>
      </c>
      <c r="E818" s="564" t="s">
        <v>1005</v>
      </c>
      <c r="F818" s="565">
        <v>993050</v>
      </c>
      <c r="G818" s="86"/>
      <c r="H818" s="86"/>
      <c r="I818" s="30" t="str">
        <f>IF(SUM('Sales by Agent'!G818:I818)&gt;0,"YES","NO")</f>
        <v>YES</v>
      </c>
      <c r="J818" s="30" t="str">
        <f>IF(SUM('Sales by Agent'!H818:J818)&gt;0,"YES","NO")</f>
        <v>YES</v>
      </c>
      <c r="K818" s="30" t="str">
        <f>IF(SUM('Sales by Agent'!I818:K818)&gt;0,"YES","NO")</f>
        <v>YES</v>
      </c>
      <c r="L818" s="30" t="str">
        <f>IF(SUM('Sales by Agent'!J818:L818)&gt;0,"YES","NO")</f>
        <v>YES</v>
      </c>
      <c r="M818" s="30" t="str">
        <f>IF(SUM('Sales by Agent'!K818:M818)&gt;0,"YES","NO")</f>
        <v>YES</v>
      </c>
      <c r="N818" s="30" t="str">
        <f>IF(SUM('Sales by Agent'!L818:N818)&gt;0,"YES","NO")</f>
        <v>NO</v>
      </c>
      <c r="O818" s="30" t="str">
        <f>IF(SUM('Sales by Agent'!M818:O818)&gt;0,"YES","NO")</f>
        <v>NO</v>
      </c>
      <c r="P818" s="30" t="str">
        <f>IF(SUM('Sales by Agent'!N818:P818)&gt;0,"YES","NO")</f>
        <v>NO</v>
      </c>
      <c r="Q818" s="30" t="str">
        <f>IF(SUM('Sales by Agent'!O818:Q818)&gt;0,"YES","NO")</f>
        <v>NO</v>
      </c>
      <c r="R818" s="30" t="str">
        <f>IF(SUM('Sales by Agent'!P818:R818)&gt;0,"YES","NO")</f>
        <v>NO</v>
      </c>
      <c r="S818" s="30" t="str">
        <f>IF(SUM('Sales by Agent'!Q818:S818)&gt;0,"YES","NO")</f>
        <v>NO</v>
      </c>
      <c r="T818" s="30" t="str">
        <f>IF(SUM('Sales by Agent'!R818:T818)&gt;0,"YES","NO")</f>
        <v>NO</v>
      </c>
      <c r="U818" s="30" t="str">
        <f>IF(SUM('Sales by Agent'!S818:U818)&gt;0,"YES","NO")</f>
        <v>NO</v>
      </c>
      <c r="V818" s="30" t="str">
        <f>IF(SUM('Sales by Agent'!T818:V818)&gt;0,"YES","NO")</f>
        <v>NO</v>
      </c>
      <c r="W818" s="30" t="str">
        <f>IF(SUM('Sales by Agent'!U818:W818)&gt;0,"YES","NO")</f>
        <v>NO</v>
      </c>
      <c r="X818" s="30" t="str">
        <f>IF(SUM('Sales by Agent'!V818:X818)&gt;0,"YES","NO")</f>
        <v>NO</v>
      </c>
      <c r="Y818" s="30" t="str">
        <f>IF(SUM('Sales by Agent'!W818:Y818)&gt;0,"YES","NO")</f>
        <v>NO</v>
      </c>
      <c r="Z818" s="30" t="str">
        <f>IF(SUM('Sales by Agent'!X818:Z818)&gt;0,"YES","NO")</f>
        <v>NO</v>
      </c>
      <c r="AA818" s="30" t="str">
        <f>IF(SUM('Sales by Agent'!Y818:AA818)&gt;0,"YES","NO")</f>
        <v>NO</v>
      </c>
      <c r="AB818" s="30" t="str">
        <f>IF(SUM('Sales by Agent'!Z818:AB818)&gt;0,"YES","NO")</f>
        <v>NO</v>
      </c>
      <c r="AC818" s="30" t="str">
        <f>IF(SUM('Sales by Agent'!AA818:AC818)&gt;0,"YES","NO")</f>
        <v>NO</v>
      </c>
      <c r="AD818" s="30" t="str">
        <f>IF(SUM('Sales by Agent'!AB818:AD818)&gt;0,"YES","NO")</f>
        <v>NO</v>
      </c>
      <c r="AE818" s="30" t="str">
        <f>IF(SUM('Sales by Agent'!AC818:AE818)&gt;0,"YES","NO")</f>
        <v>NO</v>
      </c>
      <c r="AF818" s="30" t="str">
        <f>IF(SUM('Sales by Agent'!AD818:AF818)&gt;0,"YES","NO")</f>
        <v>NO</v>
      </c>
      <c r="AG818" s="30" t="str">
        <f>IF(SUM('Sales by Agent'!AE818:AG818)&gt;0,"YES","NO")</f>
        <v>NO</v>
      </c>
      <c r="AH818" s="30" t="str">
        <f>IF(SUM('Sales by Agent'!AF818:AH818)&gt;0,"YES","NO")</f>
        <v>NO</v>
      </c>
      <c r="AI818" s="30" t="str">
        <f>IF(SUM('Sales by Agent'!AG818:AI818)&gt;0,"YES","NO")</f>
        <v>NO</v>
      </c>
      <c r="AJ818" s="30" t="str">
        <f>IF(SUM('Sales by Agent'!AH818:AJ818)&gt;0,"YES","NO")</f>
        <v>NO</v>
      </c>
      <c r="AK818" s="30" t="str">
        <f>IF(SUM('Sales by Agent'!AI818:AK818)&gt;0,"YES","NO")</f>
        <v>NO</v>
      </c>
      <c r="AL818" s="30" t="str">
        <f>IF(SUM('Sales by Agent'!AJ818:AL818)&gt;0,"YES","NO")</f>
        <v>NO</v>
      </c>
      <c r="AM818" s="30" t="str">
        <f>IF(SUM('Sales by Agent'!AK818:AM818)&gt;0,"YES","NO")</f>
        <v>NO</v>
      </c>
      <c r="AN818" s="30" t="str">
        <f>IF(SUM('Sales by Agent'!AL818:AN818)&gt;0,"YES","NO")</f>
        <v>NO</v>
      </c>
      <c r="AO818" s="30" t="str">
        <f>IF(SUM('Sales by Agent'!AM818:AO818)&gt;0,"YES","NO")</f>
        <v>NO</v>
      </c>
      <c r="AP818" s="30" t="str">
        <f>IF(SUM('Sales by Agent'!AN818:AP818)&gt;0,"YES","NO")</f>
        <v>NO</v>
      </c>
      <c r="AQ818" s="30" t="str">
        <f>IF(SUM('Sales by Agent'!AO818:AQ818)&gt;0,"YES","NO")</f>
        <v>NO</v>
      </c>
      <c r="AR818" s="30" t="str">
        <f>IF(SUM('Sales by Agent'!AP818:AR818)&gt;0,"YES","NO")</f>
        <v>NO</v>
      </c>
      <c r="AS818" s="30" t="str">
        <f>IF(SUM('Sales by Agent'!AQ818:AS818)&gt;0,"YES","NO")</f>
        <v>NO</v>
      </c>
      <c r="AT818" s="30" t="str">
        <f>IF(SUM('Sales by Agent'!AR818:AT818)&gt;0,"YES","NO")</f>
        <v>NO</v>
      </c>
      <c r="AU818" s="30" t="str">
        <f>IF(SUM('Sales by Agent'!AS818:AU818)&gt;0,"YES","NO")</f>
        <v>NO</v>
      </c>
      <c r="AV818" s="30" t="str">
        <f>IF(SUM('Sales by Agent'!AT818:AV818)&gt;0,"YES","NO")</f>
        <v>NO</v>
      </c>
      <c r="AW818" s="87"/>
      <c r="AX818" t="str">
        <f t="shared" si="134"/>
        <v>NO</v>
      </c>
      <c r="AY818" t="str">
        <f t="shared" si="135"/>
        <v>NO</v>
      </c>
      <c r="AZ818" t="str">
        <f t="shared" si="136"/>
        <v>NO</v>
      </c>
      <c r="BA818" t="str">
        <f t="shared" si="137"/>
        <v>NO</v>
      </c>
      <c r="BB818" t="str">
        <f t="shared" si="138"/>
        <v>NO</v>
      </c>
      <c r="BC818" t="str">
        <f t="shared" si="139"/>
        <v>NO</v>
      </c>
      <c r="BD818" t="str">
        <f t="shared" si="140"/>
        <v>NO</v>
      </c>
      <c r="BE818" t="str">
        <f t="shared" si="141"/>
        <v>NO</v>
      </c>
      <c r="BF818" t="str">
        <f t="shared" si="142"/>
        <v>NO</v>
      </c>
      <c r="BG818" t="str">
        <f t="shared" si="143"/>
        <v>NO</v>
      </c>
      <c r="BH818" t="str">
        <f t="shared" si="133"/>
        <v>NO</v>
      </c>
    </row>
    <row r="819" spans="1:60">
      <c r="A819" s="564" t="s">
        <v>57</v>
      </c>
      <c r="B819" s="564" t="s">
        <v>3092</v>
      </c>
      <c r="C819" s="564" t="s">
        <v>383</v>
      </c>
      <c r="D819" s="564" t="s">
        <v>954</v>
      </c>
      <c r="E819" s="564" t="s">
        <v>1005</v>
      </c>
      <c r="F819" s="565">
        <v>428200</v>
      </c>
      <c r="G819" s="31"/>
      <c r="H819" s="31"/>
      <c r="I819" s="30" t="str">
        <f>IF(SUM('Sales by Agent'!G819:I819)&gt;0,"YES","NO")</f>
        <v>NO</v>
      </c>
      <c r="J819" s="30" t="str">
        <f>IF(SUM('Sales by Agent'!H819:J819)&gt;0,"YES","NO")</f>
        <v>NO</v>
      </c>
      <c r="K819" s="30" t="str">
        <f>IF(SUM('Sales by Agent'!I819:K819)&gt;0,"YES","NO")</f>
        <v>NO</v>
      </c>
      <c r="L819" s="30" t="str">
        <f>IF(SUM('Sales by Agent'!J819:L819)&gt;0,"YES","NO")</f>
        <v>NO</v>
      </c>
      <c r="M819" s="30" t="str">
        <f>IF(SUM('Sales by Agent'!K819:M819)&gt;0,"YES","NO")</f>
        <v>NO</v>
      </c>
      <c r="N819" s="30" t="str">
        <f>IF(SUM('Sales by Agent'!L819:N819)&gt;0,"YES","NO")</f>
        <v>NO</v>
      </c>
      <c r="O819" s="30" t="str">
        <f>IF(SUM('Sales by Agent'!M819:O819)&gt;0,"YES","NO")</f>
        <v>NO</v>
      </c>
      <c r="P819" s="30" t="str">
        <f>IF(SUM('Sales by Agent'!N819:P819)&gt;0,"YES","NO")</f>
        <v>NO</v>
      </c>
      <c r="Q819" s="30" t="str">
        <f>IF(SUM('Sales by Agent'!O819:Q819)&gt;0,"YES","NO")</f>
        <v>NO</v>
      </c>
      <c r="R819" s="30" t="str">
        <f>IF(SUM('Sales by Agent'!P819:R819)&gt;0,"YES","NO")</f>
        <v>NO</v>
      </c>
      <c r="S819" s="30" t="str">
        <f>IF(SUM('Sales by Agent'!Q819:S819)&gt;0,"YES","NO")</f>
        <v>NO</v>
      </c>
      <c r="T819" s="30" t="str">
        <f>IF(SUM('Sales by Agent'!R819:T819)&gt;0,"YES","NO")</f>
        <v>NO</v>
      </c>
      <c r="U819" s="30" t="str">
        <f>IF(SUM('Sales by Agent'!S819:U819)&gt;0,"YES","NO")</f>
        <v>NO</v>
      </c>
      <c r="V819" s="30" t="str">
        <f>IF(SUM('Sales by Agent'!T819:V819)&gt;0,"YES","NO")</f>
        <v>YES</v>
      </c>
      <c r="W819" s="30" t="str">
        <f>IF(SUM('Sales by Agent'!U819:W819)&gt;0,"YES","NO")</f>
        <v>YES</v>
      </c>
      <c r="X819" s="30" t="str">
        <f>IF(SUM('Sales by Agent'!V819:X819)&gt;0,"YES","NO")</f>
        <v>YES</v>
      </c>
      <c r="Y819" s="30" t="str">
        <f>IF(SUM('Sales by Agent'!W819:Y819)&gt;0,"YES","NO")</f>
        <v>YES</v>
      </c>
      <c r="Z819" s="30" t="str">
        <f>IF(SUM('Sales by Agent'!X819:Z819)&gt;0,"YES","NO")</f>
        <v>YES</v>
      </c>
      <c r="AA819" s="30" t="str">
        <f>IF(SUM('Sales by Agent'!Y819:AA819)&gt;0,"YES","NO")</f>
        <v>NO</v>
      </c>
      <c r="AB819" s="30" t="str">
        <f>IF(SUM('Sales by Agent'!Z819:AB819)&gt;0,"YES","NO")</f>
        <v>NO</v>
      </c>
      <c r="AC819" s="30" t="str">
        <f>IF(SUM('Sales by Agent'!AA819:AC819)&gt;0,"YES","NO")</f>
        <v>NO</v>
      </c>
      <c r="AD819" s="30" t="str">
        <f>IF(SUM('Sales by Agent'!AB819:AD819)&gt;0,"YES","NO")</f>
        <v>NO</v>
      </c>
      <c r="AE819" s="30" t="str">
        <f>IF(SUM('Sales by Agent'!AC819:AE819)&gt;0,"YES","NO")</f>
        <v>NO</v>
      </c>
      <c r="AF819" s="30" t="str">
        <f>IF(SUM('Sales by Agent'!AD819:AF819)&gt;0,"YES","NO")</f>
        <v>NO</v>
      </c>
      <c r="AG819" s="30" t="str">
        <f>IF(SUM('Sales by Agent'!AE819:AG819)&gt;0,"YES","NO")</f>
        <v>NO</v>
      </c>
      <c r="AH819" s="30" t="str">
        <f>IF(SUM('Sales by Agent'!AF819:AH819)&gt;0,"YES","NO")</f>
        <v>NO</v>
      </c>
      <c r="AI819" s="30" t="str">
        <f>IF(SUM('Sales by Agent'!AG819:AI819)&gt;0,"YES","NO")</f>
        <v>NO</v>
      </c>
      <c r="AJ819" s="30" t="str">
        <f>IF(SUM('Sales by Agent'!AH819:AJ819)&gt;0,"YES","NO")</f>
        <v>NO</v>
      </c>
      <c r="AK819" s="30" t="str">
        <f>IF(SUM('Sales by Agent'!AI819:AK819)&gt;0,"YES","NO")</f>
        <v>NO</v>
      </c>
      <c r="AL819" s="30" t="str">
        <f>IF(SUM('Sales by Agent'!AJ819:AL819)&gt;0,"YES","NO")</f>
        <v>NO</v>
      </c>
      <c r="AM819" s="30" t="str">
        <f>IF(SUM('Sales by Agent'!AK819:AM819)&gt;0,"YES","NO")</f>
        <v>NO</v>
      </c>
      <c r="AN819" s="30" t="str">
        <f>IF(SUM('Sales by Agent'!AL819:AN819)&gt;0,"YES","NO")</f>
        <v>NO</v>
      </c>
      <c r="AO819" s="30" t="str">
        <f>IF(SUM('Sales by Agent'!AM819:AO819)&gt;0,"YES","NO")</f>
        <v>NO</v>
      </c>
      <c r="AP819" s="30" t="str">
        <f>IF(SUM('Sales by Agent'!AN819:AP819)&gt;0,"YES","NO")</f>
        <v>NO</v>
      </c>
      <c r="AQ819" s="30" t="str">
        <f>IF(SUM('Sales by Agent'!AO819:AQ819)&gt;0,"YES","NO")</f>
        <v>NO</v>
      </c>
      <c r="AR819" s="30" t="str">
        <f>IF(SUM('Sales by Agent'!AP819:AR819)&gt;0,"YES","NO")</f>
        <v>NO</v>
      </c>
      <c r="AS819" s="30" t="str">
        <f>IF(SUM('Sales by Agent'!AQ819:AS819)&gt;0,"YES","NO")</f>
        <v>NO</v>
      </c>
      <c r="AT819" s="30" t="str">
        <f>IF(SUM('Sales by Agent'!AR819:AT819)&gt;0,"YES","NO")</f>
        <v>NO</v>
      </c>
      <c r="AU819" s="30" t="str">
        <f>IF(SUM('Sales by Agent'!AS819:AU819)&gt;0,"YES","NO")</f>
        <v>NO</v>
      </c>
      <c r="AV819" s="30" t="str">
        <f>IF(SUM('Sales by Agent'!AT819:AV819)&gt;0,"YES","NO")</f>
        <v>NO</v>
      </c>
      <c r="AW819" s="87"/>
      <c r="AX819" t="str">
        <f t="shared" si="134"/>
        <v>NO</v>
      </c>
      <c r="AY819" t="str">
        <f t="shared" si="135"/>
        <v>NO</v>
      </c>
      <c r="AZ819" t="str">
        <f t="shared" si="136"/>
        <v>NO</v>
      </c>
      <c r="BA819" t="str">
        <f t="shared" si="137"/>
        <v>NO</v>
      </c>
      <c r="BB819" t="str">
        <f t="shared" si="138"/>
        <v>NO</v>
      </c>
      <c r="BC819" t="str">
        <f t="shared" si="139"/>
        <v>NO</v>
      </c>
      <c r="BD819" t="str">
        <f t="shared" si="140"/>
        <v>NO</v>
      </c>
      <c r="BE819" t="str">
        <f t="shared" si="141"/>
        <v>NO</v>
      </c>
      <c r="BF819" t="str">
        <f t="shared" si="142"/>
        <v>NO</v>
      </c>
      <c r="BG819" t="str">
        <f t="shared" si="143"/>
        <v>NO</v>
      </c>
      <c r="BH819" t="str">
        <f t="shared" si="133"/>
        <v>NO</v>
      </c>
    </row>
    <row r="820" spans="1:60">
      <c r="A820" s="564" t="s">
        <v>62</v>
      </c>
      <c r="B820" s="564" t="s">
        <v>3093</v>
      </c>
      <c r="C820" s="564" t="s">
        <v>383</v>
      </c>
      <c r="D820" s="564" t="s">
        <v>954</v>
      </c>
      <c r="E820" s="564" t="s">
        <v>1005</v>
      </c>
      <c r="F820" s="565">
        <v>71650</v>
      </c>
      <c r="G820" s="86"/>
      <c r="H820" s="86"/>
      <c r="I820" s="30" t="str">
        <f>IF(SUM('Sales by Agent'!G820:I820)&gt;0,"YES","NO")</f>
        <v>YES</v>
      </c>
      <c r="J820" s="30" t="str">
        <f>IF(SUM('Sales by Agent'!H820:J820)&gt;0,"YES","NO")</f>
        <v>YES</v>
      </c>
      <c r="K820" s="30" t="str">
        <f>IF(SUM('Sales by Agent'!I820:K820)&gt;0,"YES","NO")</f>
        <v>NO</v>
      </c>
      <c r="L820" s="30" t="str">
        <f>IF(SUM('Sales by Agent'!J820:L820)&gt;0,"YES","NO")</f>
        <v>NO</v>
      </c>
      <c r="M820" s="30" t="str">
        <f>IF(SUM('Sales by Agent'!K820:M820)&gt;0,"YES","NO")</f>
        <v>NO</v>
      </c>
      <c r="N820" s="30" t="str">
        <f>IF(SUM('Sales by Agent'!L820:N820)&gt;0,"YES","NO")</f>
        <v>NO</v>
      </c>
      <c r="O820" s="30" t="str">
        <f>IF(SUM('Sales by Agent'!M820:O820)&gt;0,"YES","NO")</f>
        <v>NO</v>
      </c>
      <c r="P820" s="30" t="str">
        <f>IF(SUM('Sales by Agent'!N820:P820)&gt;0,"YES","NO")</f>
        <v>NO</v>
      </c>
      <c r="Q820" s="30" t="str">
        <f>IF(SUM('Sales by Agent'!O820:Q820)&gt;0,"YES","NO")</f>
        <v>NO</v>
      </c>
      <c r="R820" s="30" t="str">
        <f>IF(SUM('Sales by Agent'!P820:R820)&gt;0,"YES","NO")</f>
        <v>NO</v>
      </c>
      <c r="S820" s="30" t="str">
        <f>IF(SUM('Sales by Agent'!Q820:S820)&gt;0,"YES","NO")</f>
        <v>NO</v>
      </c>
      <c r="T820" s="30" t="str">
        <f>IF(SUM('Sales by Agent'!R820:T820)&gt;0,"YES","NO")</f>
        <v>NO</v>
      </c>
      <c r="U820" s="30" t="str">
        <f>IF(SUM('Sales by Agent'!S820:U820)&gt;0,"YES","NO")</f>
        <v>NO</v>
      </c>
      <c r="V820" s="30" t="str">
        <f>IF(SUM('Sales by Agent'!T820:V820)&gt;0,"YES","NO")</f>
        <v>NO</v>
      </c>
      <c r="W820" s="30" t="str">
        <f>IF(SUM('Sales by Agent'!U820:W820)&gt;0,"YES","NO")</f>
        <v>NO</v>
      </c>
      <c r="X820" s="30" t="str">
        <f>IF(SUM('Sales by Agent'!V820:X820)&gt;0,"YES","NO")</f>
        <v>NO</v>
      </c>
      <c r="Y820" s="30" t="str">
        <f>IF(SUM('Sales by Agent'!W820:Y820)&gt;0,"YES","NO")</f>
        <v>NO</v>
      </c>
      <c r="Z820" s="30" t="str">
        <f>IF(SUM('Sales by Agent'!X820:Z820)&gt;0,"YES","NO")</f>
        <v>NO</v>
      </c>
      <c r="AA820" s="30" t="str">
        <f>IF(SUM('Sales by Agent'!Y820:AA820)&gt;0,"YES","NO")</f>
        <v>NO</v>
      </c>
      <c r="AB820" s="30" t="str">
        <f>IF(SUM('Sales by Agent'!Z820:AB820)&gt;0,"YES","NO")</f>
        <v>NO</v>
      </c>
      <c r="AC820" s="30" t="str">
        <f>IF(SUM('Sales by Agent'!AA820:AC820)&gt;0,"YES","NO")</f>
        <v>NO</v>
      </c>
      <c r="AD820" s="30" t="str">
        <f>IF(SUM('Sales by Agent'!AB820:AD820)&gt;0,"YES","NO")</f>
        <v>NO</v>
      </c>
      <c r="AE820" s="30" t="str">
        <f>IF(SUM('Sales by Agent'!AC820:AE820)&gt;0,"YES","NO")</f>
        <v>NO</v>
      </c>
      <c r="AF820" s="30" t="str">
        <f>IF(SUM('Sales by Agent'!AD820:AF820)&gt;0,"YES","NO")</f>
        <v>NO</v>
      </c>
      <c r="AG820" s="30" t="str">
        <f>IF(SUM('Sales by Agent'!AE820:AG820)&gt;0,"YES","NO")</f>
        <v>NO</v>
      </c>
      <c r="AH820" s="30" t="str">
        <f>IF(SUM('Sales by Agent'!AF820:AH820)&gt;0,"YES","NO")</f>
        <v>NO</v>
      </c>
      <c r="AI820" s="30" t="str">
        <f>IF(SUM('Sales by Agent'!AG820:AI820)&gt;0,"YES","NO")</f>
        <v>NO</v>
      </c>
      <c r="AJ820" s="30" t="str">
        <f>IF(SUM('Sales by Agent'!AH820:AJ820)&gt;0,"YES","NO")</f>
        <v>NO</v>
      </c>
      <c r="AK820" s="30" t="str">
        <f>IF(SUM('Sales by Agent'!AI820:AK820)&gt;0,"YES","NO")</f>
        <v>NO</v>
      </c>
      <c r="AL820" s="30" t="str">
        <f>IF(SUM('Sales by Agent'!AJ820:AL820)&gt;0,"YES","NO")</f>
        <v>NO</v>
      </c>
      <c r="AM820" s="30" t="str">
        <f>IF(SUM('Sales by Agent'!AK820:AM820)&gt;0,"YES","NO")</f>
        <v>NO</v>
      </c>
      <c r="AN820" s="30" t="str">
        <f>IF(SUM('Sales by Agent'!AL820:AN820)&gt;0,"YES","NO")</f>
        <v>NO</v>
      </c>
      <c r="AO820" s="30" t="str">
        <f>IF(SUM('Sales by Agent'!AM820:AO820)&gt;0,"YES","NO")</f>
        <v>NO</v>
      </c>
      <c r="AP820" s="30" t="str">
        <f>IF(SUM('Sales by Agent'!AN820:AP820)&gt;0,"YES","NO")</f>
        <v>NO</v>
      </c>
      <c r="AQ820" s="30" t="str">
        <f>IF(SUM('Sales by Agent'!AO820:AQ820)&gt;0,"YES","NO")</f>
        <v>NO</v>
      </c>
      <c r="AR820" s="30" t="str">
        <f>IF(SUM('Sales by Agent'!AP820:AR820)&gt;0,"YES","NO")</f>
        <v>NO</v>
      </c>
      <c r="AS820" s="30" t="str">
        <f>IF(SUM('Sales by Agent'!AQ820:AS820)&gt;0,"YES","NO")</f>
        <v>NO</v>
      </c>
      <c r="AT820" s="30" t="str">
        <f>IF(SUM('Sales by Agent'!AR820:AT820)&gt;0,"YES","NO")</f>
        <v>NO</v>
      </c>
      <c r="AU820" s="30" t="str">
        <f>IF(SUM('Sales by Agent'!AS820:AU820)&gt;0,"YES","NO")</f>
        <v>NO</v>
      </c>
      <c r="AV820" s="30" t="str">
        <f>IF(SUM('Sales by Agent'!AT820:AV820)&gt;0,"YES","NO")</f>
        <v>NO</v>
      </c>
      <c r="AW820" s="87"/>
      <c r="AX820" t="str">
        <f t="shared" si="134"/>
        <v>NO</v>
      </c>
      <c r="AY820" t="str">
        <f t="shared" si="135"/>
        <v>NO</v>
      </c>
      <c r="AZ820" t="str">
        <f t="shared" si="136"/>
        <v>NO</v>
      </c>
      <c r="BA820" t="str">
        <f t="shared" si="137"/>
        <v>NO</v>
      </c>
      <c r="BB820" t="str">
        <f t="shared" si="138"/>
        <v>NO</v>
      </c>
      <c r="BC820" t="str">
        <f t="shared" si="139"/>
        <v>NO</v>
      </c>
      <c r="BD820" t="str">
        <f t="shared" si="140"/>
        <v>NO</v>
      </c>
      <c r="BE820" t="str">
        <f t="shared" si="141"/>
        <v>NO</v>
      </c>
      <c r="BF820" t="str">
        <f t="shared" si="142"/>
        <v>NO</v>
      </c>
      <c r="BG820" t="str">
        <f t="shared" si="143"/>
        <v>NO</v>
      </c>
      <c r="BH820" t="str">
        <f t="shared" si="133"/>
        <v>NO</v>
      </c>
    </row>
    <row r="821" spans="1:60">
      <c r="A821" s="564" t="s">
        <v>66</v>
      </c>
      <c r="B821" s="564" t="s">
        <v>3094</v>
      </c>
      <c r="C821" s="564" t="s">
        <v>383</v>
      </c>
      <c r="D821" s="564" t="s">
        <v>954</v>
      </c>
      <c r="E821" s="564" t="s">
        <v>1005</v>
      </c>
      <c r="F821" s="565">
        <v>8520430</v>
      </c>
      <c r="G821" s="86"/>
      <c r="H821" s="88"/>
      <c r="I821" s="30" t="str">
        <f>IF(SUM('Sales by Agent'!G821:I821)&gt;0,"YES","NO")</f>
        <v>YES</v>
      </c>
      <c r="J821" s="30" t="str">
        <f>IF(SUM('Sales by Agent'!H821:J821)&gt;0,"YES","NO")</f>
        <v>YES</v>
      </c>
      <c r="K821" s="30" t="str">
        <f>IF(SUM('Sales by Agent'!I821:K821)&gt;0,"YES","NO")</f>
        <v>YES</v>
      </c>
      <c r="L821" s="30" t="str">
        <f>IF(SUM('Sales by Agent'!J821:L821)&gt;0,"YES","NO")</f>
        <v>YES</v>
      </c>
      <c r="M821" s="30" t="str">
        <f>IF(SUM('Sales by Agent'!K821:M821)&gt;0,"YES","NO")</f>
        <v>YES</v>
      </c>
      <c r="N821" s="30" t="str">
        <f>IF(SUM('Sales by Agent'!L821:N821)&gt;0,"YES","NO")</f>
        <v>YES</v>
      </c>
      <c r="O821" s="30" t="str">
        <f>IF(SUM('Sales by Agent'!M821:O821)&gt;0,"YES","NO")</f>
        <v>YES</v>
      </c>
      <c r="P821" s="30" t="str">
        <f>IF(SUM('Sales by Agent'!N821:P821)&gt;0,"YES","NO")</f>
        <v>YES</v>
      </c>
      <c r="Q821" s="30" t="str">
        <f>IF(SUM('Sales by Agent'!O821:Q821)&gt;0,"YES","NO")</f>
        <v>YES</v>
      </c>
      <c r="R821" s="30" t="str">
        <f>IF(SUM('Sales by Agent'!P821:R821)&gt;0,"YES","NO")</f>
        <v>YES</v>
      </c>
      <c r="S821" s="30" t="str">
        <f>IF(SUM('Sales by Agent'!Q821:S821)&gt;0,"YES","NO")</f>
        <v>YES</v>
      </c>
      <c r="T821" s="30" t="str">
        <f>IF(SUM('Sales by Agent'!R821:T821)&gt;0,"YES","NO")</f>
        <v>YES</v>
      </c>
      <c r="U821" s="30" t="str">
        <f>IF(SUM('Sales by Agent'!S821:U821)&gt;0,"YES","NO")</f>
        <v>YES</v>
      </c>
      <c r="V821" s="30" t="str">
        <f>IF(SUM('Sales by Agent'!T821:V821)&gt;0,"YES","NO")</f>
        <v>YES</v>
      </c>
      <c r="W821" s="30" t="str">
        <f>IF(SUM('Sales by Agent'!U821:W821)&gt;0,"YES","NO")</f>
        <v>YES</v>
      </c>
      <c r="X821" s="30" t="str">
        <f>IF(SUM('Sales by Agent'!V821:X821)&gt;0,"YES","NO")</f>
        <v>YES</v>
      </c>
      <c r="Y821" s="30" t="str">
        <f>IF(SUM('Sales by Agent'!W821:Y821)&gt;0,"YES","NO")</f>
        <v>YES</v>
      </c>
      <c r="Z821" s="30" t="str">
        <f>IF(SUM('Sales by Agent'!X821:Z821)&gt;0,"YES","NO")</f>
        <v>YES</v>
      </c>
      <c r="AA821" s="30" t="str">
        <f>IF(SUM('Sales by Agent'!Y821:AA821)&gt;0,"YES","NO")</f>
        <v>YES</v>
      </c>
      <c r="AB821" s="30" t="str">
        <f>IF(SUM('Sales by Agent'!Z821:AB821)&gt;0,"YES","NO")</f>
        <v>YES</v>
      </c>
      <c r="AC821" s="30" t="str">
        <f>IF(SUM('Sales by Agent'!AA821:AC821)&gt;0,"YES","NO")</f>
        <v>YES</v>
      </c>
      <c r="AD821" s="30" t="str">
        <f>IF(SUM('Sales by Agent'!AB821:AD821)&gt;0,"YES","NO")</f>
        <v>YES</v>
      </c>
      <c r="AE821" s="30" t="str">
        <f>IF(SUM('Sales by Agent'!AC821:AE821)&gt;0,"YES","NO")</f>
        <v>YES</v>
      </c>
      <c r="AF821" s="30" t="str">
        <f>IF(SUM('Sales by Agent'!AD821:AF821)&gt;0,"YES","NO")</f>
        <v>YES</v>
      </c>
      <c r="AG821" s="30" t="str">
        <f>IF(SUM('Sales by Agent'!AE821:AG821)&gt;0,"YES","NO")</f>
        <v>YES</v>
      </c>
      <c r="AH821" s="30" t="str">
        <f>IF(SUM('Sales by Agent'!AF821:AH821)&gt;0,"YES","NO")</f>
        <v>YES</v>
      </c>
      <c r="AI821" s="30" t="str">
        <f>IF(SUM('Sales by Agent'!AG821:AI821)&gt;0,"YES","NO")</f>
        <v>YES</v>
      </c>
      <c r="AJ821" s="30" t="str">
        <f>IF(SUM('Sales by Agent'!AH821:AJ821)&gt;0,"YES","NO")</f>
        <v>YES</v>
      </c>
      <c r="AK821" s="30" t="str">
        <f>IF(SUM('Sales by Agent'!AI821:AK821)&gt;0,"YES","NO")</f>
        <v>YES</v>
      </c>
      <c r="AL821" s="30" t="str">
        <f>IF(SUM('Sales by Agent'!AJ821:AL821)&gt;0,"YES","NO")</f>
        <v>YES</v>
      </c>
      <c r="AM821" s="30" t="str">
        <f>IF(SUM('Sales by Agent'!AK821:AM821)&gt;0,"YES","NO")</f>
        <v>YES</v>
      </c>
      <c r="AN821" s="30" t="str">
        <f>IF(SUM('Sales by Agent'!AL821:AN821)&gt;0,"YES","NO")</f>
        <v>YES</v>
      </c>
      <c r="AO821" s="30" t="str">
        <f>IF(SUM('Sales by Agent'!AM821:AO821)&gt;0,"YES","NO")</f>
        <v>YES</v>
      </c>
      <c r="AP821" s="30" t="str">
        <f>IF(SUM('Sales by Agent'!AN821:AP821)&gt;0,"YES","NO")</f>
        <v>YES</v>
      </c>
      <c r="AQ821" s="30" t="str">
        <f>IF(SUM('Sales by Agent'!AO821:AQ821)&gt;0,"YES","NO")</f>
        <v>YES</v>
      </c>
      <c r="AR821" s="30" t="str">
        <f>IF(SUM('Sales by Agent'!AP821:AR821)&gt;0,"YES","NO")</f>
        <v>YES</v>
      </c>
      <c r="AS821" s="30" t="str">
        <f>IF(SUM('Sales by Agent'!AQ821:AS821)&gt;0,"YES","NO")</f>
        <v>YES</v>
      </c>
      <c r="AT821" s="30" t="str">
        <f>IF(SUM('Sales by Agent'!AR821:AT821)&gt;0,"YES","NO")</f>
        <v>YES</v>
      </c>
      <c r="AU821" s="30" t="str">
        <f>IF(SUM('Sales by Agent'!AS821:AU821)&gt;0,"YES","NO")</f>
        <v>YES</v>
      </c>
      <c r="AV821" s="30" t="str">
        <f>IF(SUM('Sales by Agent'!AT821:AV821)&gt;0,"YES","NO")</f>
        <v>YES</v>
      </c>
      <c r="AW821" s="87"/>
      <c r="AX821" t="str">
        <f t="shared" si="134"/>
        <v>NO</v>
      </c>
      <c r="AY821" t="str">
        <f t="shared" si="135"/>
        <v>NO</v>
      </c>
      <c r="AZ821" t="str">
        <f t="shared" si="136"/>
        <v>NO</v>
      </c>
      <c r="BA821" t="str">
        <f t="shared" si="137"/>
        <v>NO</v>
      </c>
      <c r="BB821" t="str">
        <f t="shared" si="138"/>
        <v>NO</v>
      </c>
      <c r="BC821" t="str">
        <f t="shared" si="139"/>
        <v>NO</v>
      </c>
      <c r="BD821" t="str">
        <f t="shared" si="140"/>
        <v>NO</v>
      </c>
      <c r="BE821" t="str">
        <f t="shared" si="141"/>
        <v>NO</v>
      </c>
      <c r="BF821" t="str">
        <f t="shared" si="142"/>
        <v>NO</v>
      </c>
      <c r="BG821" t="str">
        <f t="shared" si="143"/>
        <v>NO</v>
      </c>
      <c r="BH821" t="str">
        <f t="shared" si="133"/>
        <v>NO</v>
      </c>
    </row>
    <row r="822" spans="1:60">
      <c r="A822" s="564" t="s">
        <v>68</v>
      </c>
      <c r="B822" s="564" t="s">
        <v>3095</v>
      </c>
      <c r="C822" s="564" t="s">
        <v>383</v>
      </c>
      <c r="D822" s="564" t="s">
        <v>954</v>
      </c>
      <c r="E822" s="564" t="s">
        <v>1005</v>
      </c>
      <c r="F822" s="565">
        <v>15949169</v>
      </c>
      <c r="G822" s="86"/>
      <c r="H822" s="88"/>
      <c r="I822" s="30" t="str">
        <f>IF(SUM('Sales by Agent'!G822:I822)&gt;0,"YES","NO")</f>
        <v>YES</v>
      </c>
      <c r="J822" s="30" t="str">
        <f>IF(SUM('Sales by Agent'!H822:J822)&gt;0,"YES","NO")</f>
        <v>YES</v>
      </c>
      <c r="K822" s="30" t="str">
        <f>IF(SUM('Sales by Agent'!I822:K822)&gt;0,"YES","NO")</f>
        <v>YES</v>
      </c>
      <c r="L822" s="30" t="str">
        <f>IF(SUM('Sales by Agent'!J822:L822)&gt;0,"YES","NO")</f>
        <v>YES</v>
      </c>
      <c r="M822" s="30" t="str">
        <f>IF(SUM('Sales by Agent'!K822:M822)&gt;0,"YES","NO")</f>
        <v>YES</v>
      </c>
      <c r="N822" s="30" t="str">
        <f>IF(SUM('Sales by Agent'!L822:N822)&gt;0,"YES","NO")</f>
        <v>YES</v>
      </c>
      <c r="O822" s="30" t="str">
        <f>IF(SUM('Sales by Agent'!M822:O822)&gt;0,"YES","NO")</f>
        <v>YES</v>
      </c>
      <c r="P822" s="30" t="str">
        <f>IF(SUM('Sales by Agent'!N822:P822)&gt;0,"YES","NO")</f>
        <v>YES</v>
      </c>
      <c r="Q822" s="30" t="str">
        <f>IF(SUM('Sales by Agent'!O822:Q822)&gt;0,"YES","NO")</f>
        <v>YES</v>
      </c>
      <c r="R822" s="30" t="str">
        <f>IF(SUM('Sales by Agent'!P822:R822)&gt;0,"YES","NO")</f>
        <v>YES</v>
      </c>
      <c r="S822" s="30" t="str">
        <f>IF(SUM('Sales by Agent'!Q822:S822)&gt;0,"YES","NO")</f>
        <v>YES</v>
      </c>
      <c r="T822" s="30" t="str">
        <f>IF(SUM('Sales by Agent'!R822:T822)&gt;0,"YES","NO")</f>
        <v>YES</v>
      </c>
      <c r="U822" s="30" t="str">
        <f>IF(SUM('Sales by Agent'!S822:U822)&gt;0,"YES","NO")</f>
        <v>YES</v>
      </c>
      <c r="V822" s="30" t="str">
        <f>IF(SUM('Sales by Agent'!T822:V822)&gt;0,"YES","NO")</f>
        <v>YES</v>
      </c>
      <c r="W822" s="30" t="str">
        <f>IF(SUM('Sales by Agent'!U822:W822)&gt;0,"YES","NO")</f>
        <v>YES</v>
      </c>
      <c r="X822" s="30" t="str">
        <f>IF(SUM('Sales by Agent'!V822:X822)&gt;0,"YES","NO")</f>
        <v>YES</v>
      </c>
      <c r="Y822" s="30" t="str">
        <f>IF(SUM('Sales by Agent'!W822:Y822)&gt;0,"YES","NO")</f>
        <v>YES</v>
      </c>
      <c r="Z822" s="30" t="str">
        <f>IF(SUM('Sales by Agent'!X822:Z822)&gt;0,"YES","NO")</f>
        <v>YES</v>
      </c>
      <c r="AA822" s="30" t="str">
        <f>IF(SUM('Sales by Agent'!Y822:AA822)&gt;0,"YES","NO")</f>
        <v>YES</v>
      </c>
      <c r="AB822" s="30" t="str">
        <f>IF(SUM('Sales by Agent'!Z822:AB822)&gt;0,"YES","NO")</f>
        <v>YES</v>
      </c>
      <c r="AC822" s="30" t="str">
        <f>IF(SUM('Sales by Agent'!AA822:AC822)&gt;0,"YES","NO")</f>
        <v>YES</v>
      </c>
      <c r="AD822" s="30" t="str">
        <f>IF(SUM('Sales by Agent'!AB822:AD822)&gt;0,"YES","NO")</f>
        <v>YES</v>
      </c>
      <c r="AE822" s="30" t="str">
        <f>IF(SUM('Sales by Agent'!AC822:AE822)&gt;0,"YES","NO")</f>
        <v>YES</v>
      </c>
      <c r="AF822" s="30" t="str">
        <f>IF(SUM('Sales by Agent'!AD822:AF822)&gt;0,"YES","NO")</f>
        <v>YES</v>
      </c>
      <c r="AG822" s="30" t="str">
        <f>IF(SUM('Sales by Agent'!AE822:AG822)&gt;0,"YES","NO")</f>
        <v>YES</v>
      </c>
      <c r="AH822" s="30" t="str">
        <f>IF(SUM('Sales by Agent'!AF822:AH822)&gt;0,"YES","NO")</f>
        <v>YES</v>
      </c>
      <c r="AI822" s="30" t="str">
        <f>IF(SUM('Sales by Agent'!AG822:AI822)&gt;0,"YES","NO")</f>
        <v>YES</v>
      </c>
      <c r="AJ822" s="30" t="str">
        <f>IF(SUM('Sales by Agent'!AH822:AJ822)&gt;0,"YES","NO")</f>
        <v>YES</v>
      </c>
      <c r="AK822" s="30" t="str">
        <f>IF(SUM('Sales by Agent'!AI822:AK822)&gt;0,"YES","NO")</f>
        <v>YES</v>
      </c>
      <c r="AL822" s="30" t="str">
        <f>IF(SUM('Sales by Agent'!AJ822:AL822)&gt;0,"YES","NO")</f>
        <v>YES</v>
      </c>
      <c r="AM822" s="30" t="str">
        <f>IF(SUM('Sales by Agent'!AK822:AM822)&gt;0,"YES","NO")</f>
        <v>YES</v>
      </c>
      <c r="AN822" s="30" t="str">
        <f>IF(SUM('Sales by Agent'!AL822:AN822)&gt;0,"YES","NO")</f>
        <v>YES</v>
      </c>
      <c r="AO822" s="30" t="str">
        <f>IF(SUM('Sales by Agent'!AM822:AO822)&gt;0,"YES","NO")</f>
        <v>YES</v>
      </c>
      <c r="AP822" s="30" t="str">
        <f>IF(SUM('Sales by Agent'!AN822:AP822)&gt;0,"YES","NO")</f>
        <v>YES</v>
      </c>
      <c r="AQ822" s="30" t="str">
        <f>IF(SUM('Sales by Agent'!AO822:AQ822)&gt;0,"YES","NO")</f>
        <v>YES</v>
      </c>
      <c r="AR822" s="30" t="str">
        <f>IF(SUM('Sales by Agent'!AP822:AR822)&gt;0,"YES","NO")</f>
        <v>YES</v>
      </c>
      <c r="AS822" s="30" t="str">
        <f>IF(SUM('Sales by Agent'!AQ822:AS822)&gt;0,"YES","NO")</f>
        <v>YES</v>
      </c>
      <c r="AT822" s="30" t="str">
        <f>IF(SUM('Sales by Agent'!AR822:AT822)&gt;0,"YES","NO")</f>
        <v>YES</v>
      </c>
      <c r="AU822" s="30" t="str">
        <f>IF(SUM('Sales by Agent'!AS822:AU822)&gt;0,"YES","NO")</f>
        <v>YES</v>
      </c>
      <c r="AV822" s="30" t="str">
        <f>IF(SUM('Sales by Agent'!AT822:AV822)&gt;0,"YES","NO")</f>
        <v>YES</v>
      </c>
      <c r="AW822" s="87"/>
      <c r="AX822" t="str">
        <f t="shared" si="134"/>
        <v>NO</v>
      </c>
      <c r="AY822" t="str">
        <f t="shared" si="135"/>
        <v>NO</v>
      </c>
      <c r="AZ822" t="str">
        <f t="shared" si="136"/>
        <v>NO</v>
      </c>
      <c r="BA822" t="str">
        <f t="shared" si="137"/>
        <v>NO</v>
      </c>
      <c r="BB822" t="str">
        <f t="shared" si="138"/>
        <v>NO</v>
      </c>
      <c r="BC822" t="str">
        <f t="shared" si="139"/>
        <v>NO</v>
      </c>
      <c r="BD822" t="str">
        <f t="shared" si="140"/>
        <v>NO</v>
      </c>
      <c r="BE822" t="str">
        <f t="shared" si="141"/>
        <v>NO</v>
      </c>
      <c r="BF822" t="str">
        <f t="shared" si="142"/>
        <v>NO</v>
      </c>
      <c r="BG822" t="str">
        <f t="shared" si="143"/>
        <v>NO</v>
      </c>
      <c r="BH822" t="str">
        <f t="shared" si="133"/>
        <v>NO</v>
      </c>
    </row>
    <row r="823" spans="1:60">
      <c r="A823" s="564" t="s">
        <v>1</v>
      </c>
      <c r="B823" s="564" t="s">
        <v>3096</v>
      </c>
      <c r="C823" s="564" t="s">
        <v>383</v>
      </c>
      <c r="D823" s="564" t="s">
        <v>954</v>
      </c>
      <c r="E823" s="564" t="s">
        <v>1005</v>
      </c>
      <c r="F823" s="565">
        <v>3419800</v>
      </c>
      <c r="G823" s="86"/>
      <c r="H823" s="86"/>
      <c r="I823" s="30" t="str">
        <f>IF(SUM('Sales by Agent'!G823:I823)&gt;0,"YES","NO")</f>
        <v>YES</v>
      </c>
      <c r="J823" s="30" t="str">
        <f>IF(SUM('Sales by Agent'!H823:J823)&gt;0,"YES","NO")</f>
        <v>YES</v>
      </c>
      <c r="K823" s="30" t="str">
        <f>IF(SUM('Sales by Agent'!I823:K823)&gt;0,"YES","NO")</f>
        <v>YES</v>
      </c>
      <c r="L823" s="30" t="str">
        <f>IF(SUM('Sales by Agent'!J823:L823)&gt;0,"YES","NO")</f>
        <v>YES</v>
      </c>
      <c r="M823" s="30" t="str">
        <f>IF(SUM('Sales by Agent'!K823:M823)&gt;0,"YES","NO")</f>
        <v>YES</v>
      </c>
      <c r="N823" s="30" t="str">
        <f>IF(SUM('Sales by Agent'!L823:N823)&gt;0,"YES","NO")</f>
        <v>YES</v>
      </c>
      <c r="O823" s="30" t="str">
        <f>IF(SUM('Sales by Agent'!M823:O823)&gt;0,"YES","NO")</f>
        <v>YES</v>
      </c>
      <c r="P823" s="30" t="str">
        <f>IF(SUM('Sales by Agent'!N823:P823)&gt;0,"YES","NO")</f>
        <v>YES</v>
      </c>
      <c r="Q823" s="30" t="str">
        <f>IF(SUM('Sales by Agent'!O823:Q823)&gt;0,"YES","NO")</f>
        <v>YES</v>
      </c>
      <c r="R823" s="30" t="str">
        <f>IF(SUM('Sales by Agent'!P823:R823)&gt;0,"YES","NO")</f>
        <v>YES</v>
      </c>
      <c r="S823" s="30" t="str">
        <f>IF(SUM('Sales by Agent'!Q823:S823)&gt;0,"YES","NO")</f>
        <v>YES</v>
      </c>
      <c r="T823" s="30" t="str">
        <f>IF(SUM('Sales by Agent'!R823:T823)&gt;0,"YES","NO")</f>
        <v>YES</v>
      </c>
      <c r="U823" s="30" t="str">
        <f>IF(SUM('Sales by Agent'!S823:U823)&gt;0,"YES","NO")</f>
        <v>YES</v>
      </c>
      <c r="V823" s="30" t="str">
        <f>IF(SUM('Sales by Agent'!T823:V823)&gt;0,"YES","NO")</f>
        <v>YES</v>
      </c>
      <c r="W823" s="30" t="str">
        <f>IF(SUM('Sales by Agent'!U823:W823)&gt;0,"YES","NO")</f>
        <v>YES</v>
      </c>
      <c r="X823" s="30" t="str">
        <f>IF(SUM('Sales by Agent'!V823:X823)&gt;0,"YES","NO")</f>
        <v>YES</v>
      </c>
      <c r="Y823" s="30" t="str">
        <f>IF(SUM('Sales by Agent'!W823:Y823)&gt;0,"YES","NO")</f>
        <v>YES</v>
      </c>
      <c r="Z823" s="30" t="str">
        <f>IF(SUM('Sales by Agent'!X823:Z823)&gt;0,"YES","NO")</f>
        <v>YES</v>
      </c>
      <c r="AA823" s="30" t="str">
        <f>IF(SUM('Sales by Agent'!Y823:AA823)&gt;0,"YES","NO")</f>
        <v>YES</v>
      </c>
      <c r="AB823" s="30" t="str">
        <f>IF(SUM('Sales by Agent'!Z823:AB823)&gt;0,"YES","NO")</f>
        <v>YES</v>
      </c>
      <c r="AC823" s="30" t="str">
        <f>IF(SUM('Sales by Agent'!AA823:AC823)&gt;0,"YES","NO")</f>
        <v>YES</v>
      </c>
      <c r="AD823" s="30" t="str">
        <f>IF(SUM('Sales by Agent'!AB823:AD823)&gt;0,"YES","NO")</f>
        <v>YES</v>
      </c>
      <c r="AE823" s="30" t="str">
        <f>IF(SUM('Sales by Agent'!AC823:AE823)&gt;0,"YES","NO")</f>
        <v>YES</v>
      </c>
      <c r="AF823" s="30" t="str">
        <f>IF(SUM('Sales by Agent'!AD823:AF823)&gt;0,"YES","NO")</f>
        <v>YES</v>
      </c>
      <c r="AG823" s="30" t="str">
        <f>IF(SUM('Sales by Agent'!AE823:AG823)&gt;0,"YES","NO")</f>
        <v>YES</v>
      </c>
      <c r="AH823" s="30" t="str">
        <f>IF(SUM('Sales by Agent'!AF823:AH823)&gt;0,"YES","NO")</f>
        <v>YES</v>
      </c>
      <c r="AI823" s="30" t="str">
        <f>IF(SUM('Sales by Agent'!AG823:AI823)&gt;0,"YES","NO")</f>
        <v>YES</v>
      </c>
      <c r="AJ823" s="30" t="str">
        <f>IF(SUM('Sales by Agent'!AH823:AJ823)&gt;0,"YES","NO")</f>
        <v>YES</v>
      </c>
      <c r="AK823" s="30" t="str">
        <f>IF(SUM('Sales by Agent'!AI823:AK823)&gt;0,"YES","NO")</f>
        <v>YES</v>
      </c>
      <c r="AL823" s="30" t="str">
        <f>IF(SUM('Sales by Agent'!AJ823:AL823)&gt;0,"YES","NO")</f>
        <v>YES</v>
      </c>
      <c r="AM823" s="30" t="str">
        <f>IF(SUM('Sales by Agent'!AK823:AM823)&gt;0,"YES","NO")</f>
        <v>YES</v>
      </c>
      <c r="AN823" s="30" t="str">
        <f>IF(SUM('Sales by Agent'!AL823:AN823)&gt;0,"YES","NO")</f>
        <v>YES</v>
      </c>
      <c r="AO823" s="30" t="str">
        <f>IF(SUM('Sales by Agent'!AM823:AO823)&gt;0,"YES","NO")</f>
        <v>YES</v>
      </c>
      <c r="AP823" s="30" t="str">
        <f>IF(SUM('Sales by Agent'!AN823:AP823)&gt;0,"YES","NO")</f>
        <v>YES</v>
      </c>
      <c r="AQ823" s="30" t="str">
        <f>IF(SUM('Sales by Agent'!AO823:AQ823)&gt;0,"YES","NO")</f>
        <v>YES</v>
      </c>
      <c r="AR823" s="30" t="str">
        <f>IF(SUM('Sales by Agent'!AP823:AR823)&gt;0,"YES","NO")</f>
        <v>YES</v>
      </c>
      <c r="AS823" s="30" t="str">
        <f>IF(SUM('Sales by Agent'!AQ823:AS823)&gt;0,"YES","NO")</f>
        <v>YES</v>
      </c>
      <c r="AT823" s="30" t="str">
        <f>IF(SUM('Sales by Agent'!AR823:AT823)&gt;0,"YES","NO")</f>
        <v>YES</v>
      </c>
      <c r="AU823" s="30" t="str">
        <f>IF(SUM('Sales by Agent'!AS823:AU823)&gt;0,"YES","NO")</f>
        <v>YES</v>
      </c>
      <c r="AV823" s="30" t="str">
        <f>IF(SUM('Sales by Agent'!AT823:AV823)&gt;0,"YES","NO")</f>
        <v>YES</v>
      </c>
      <c r="AW823" s="87"/>
      <c r="AX823" t="str">
        <f t="shared" si="134"/>
        <v>NO</v>
      </c>
      <c r="AY823" t="str">
        <f t="shared" si="135"/>
        <v>NO</v>
      </c>
      <c r="AZ823" t="str">
        <f t="shared" si="136"/>
        <v>NO</v>
      </c>
      <c r="BA823" t="str">
        <f t="shared" si="137"/>
        <v>NO</v>
      </c>
      <c r="BB823" t="str">
        <f t="shared" si="138"/>
        <v>NO</v>
      </c>
      <c r="BC823" t="str">
        <f t="shared" si="139"/>
        <v>NO</v>
      </c>
      <c r="BD823" t="str">
        <f t="shared" si="140"/>
        <v>NO</v>
      </c>
      <c r="BE823" t="str">
        <f t="shared" si="141"/>
        <v>NO</v>
      </c>
      <c r="BF823" t="str">
        <f t="shared" si="142"/>
        <v>NO</v>
      </c>
      <c r="BG823" t="str">
        <f t="shared" si="143"/>
        <v>NO</v>
      </c>
      <c r="BH823" t="str">
        <f t="shared" si="133"/>
        <v>NO</v>
      </c>
    </row>
    <row r="824" spans="1:60">
      <c r="A824" s="564" t="s">
        <v>6</v>
      </c>
      <c r="B824" s="564" t="s">
        <v>2633</v>
      </c>
      <c r="C824" s="564" t="s">
        <v>383</v>
      </c>
      <c r="D824" s="564" t="s">
        <v>954</v>
      </c>
      <c r="E824" s="564" t="s">
        <v>1005</v>
      </c>
      <c r="F824" s="565">
        <v>1209410</v>
      </c>
      <c r="G824" s="31"/>
      <c r="H824" s="31"/>
      <c r="I824" s="30" t="str">
        <f>IF(SUM('Sales by Agent'!G824:I824)&gt;0,"YES","NO")</f>
        <v>NO</v>
      </c>
      <c r="J824" s="30" t="str">
        <f>IF(SUM('Sales by Agent'!H824:J824)&gt;0,"YES","NO")</f>
        <v>NO</v>
      </c>
      <c r="K824" s="30" t="str">
        <f>IF(SUM('Sales by Agent'!I824:K824)&gt;0,"YES","NO")</f>
        <v>NO</v>
      </c>
      <c r="L824" s="30" t="str">
        <f>IF(SUM('Sales by Agent'!J824:L824)&gt;0,"YES","NO")</f>
        <v>NO</v>
      </c>
      <c r="M824" s="30" t="str">
        <f>IF(SUM('Sales by Agent'!K824:M824)&gt;0,"YES","NO")</f>
        <v>NO</v>
      </c>
      <c r="N824" s="30" t="str">
        <f>IF(SUM('Sales by Agent'!L824:N824)&gt;0,"YES","NO")</f>
        <v>NO</v>
      </c>
      <c r="O824" s="30" t="str">
        <f>IF(SUM('Sales by Agent'!M824:O824)&gt;0,"YES","NO")</f>
        <v>NO</v>
      </c>
      <c r="P824" s="30" t="str">
        <f>IF(SUM('Sales by Agent'!N824:P824)&gt;0,"YES","NO")</f>
        <v>NO</v>
      </c>
      <c r="Q824" s="30" t="str">
        <f>IF(SUM('Sales by Agent'!O824:Q824)&gt;0,"YES","NO")</f>
        <v>NO</v>
      </c>
      <c r="R824" s="30" t="str">
        <f>IF(SUM('Sales by Agent'!P824:R824)&gt;0,"YES","NO")</f>
        <v>NO</v>
      </c>
      <c r="S824" s="30" t="str">
        <f>IF(SUM('Sales by Agent'!Q824:S824)&gt;0,"YES","NO")</f>
        <v>NO</v>
      </c>
      <c r="T824" s="30" t="str">
        <f>IF(SUM('Sales by Agent'!R824:T824)&gt;0,"YES","NO")</f>
        <v>NO</v>
      </c>
      <c r="U824" s="30" t="str">
        <f>IF(SUM('Sales by Agent'!S824:U824)&gt;0,"YES","NO")</f>
        <v>NO</v>
      </c>
      <c r="V824" s="30" t="str">
        <f>IF(SUM('Sales by Agent'!T824:V824)&gt;0,"YES","NO")</f>
        <v>NO</v>
      </c>
      <c r="W824" s="30" t="str">
        <f>IF(SUM('Sales by Agent'!U824:W824)&gt;0,"YES","NO")</f>
        <v>NO</v>
      </c>
      <c r="X824" s="30" t="str">
        <f>IF(SUM('Sales by Agent'!V824:X824)&gt;0,"YES","NO")</f>
        <v>NO</v>
      </c>
      <c r="Y824" s="30" t="str">
        <f>IF(SUM('Sales by Agent'!W824:Y824)&gt;0,"YES","NO")</f>
        <v>NO</v>
      </c>
      <c r="Z824" s="30" t="str">
        <f>IF(SUM('Sales by Agent'!X824:Z824)&gt;0,"YES","NO")</f>
        <v>NO</v>
      </c>
      <c r="AA824" s="30" t="str">
        <f>IF(SUM('Sales by Agent'!Y824:AA824)&gt;0,"YES","NO")</f>
        <v>NO</v>
      </c>
      <c r="AB824" s="30" t="str">
        <f>IF(SUM('Sales by Agent'!Z824:AB824)&gt;0,"YES","NO")</f>
        <v>NO</v>
      </c>
      <c r="AC824" s="30" t="str">
        <f>IF(SUM('Sales by Agent'!AA824:AC824)&gt;0,"YES","NO")</f>
        <v>NO</v>
      </c>
      <c r="AD824" s="30" t="str">
        <f>IF(SUM('Sales by Agent'!AB824:AD824)&gt;0,"YES","NO")</f>
        <v>NO</v>
      </c>
      <c r="AE824" s="30" t="str">
        <f>IF(SUM('Sales by Agent'!AC824:AE824)&gt;0,"YES","NO")</f>
        <v>YES</v>
      </c>
      <c r="AF824" s="30" t="str">
        <f>IF(SUM('Sales by Agent'!AD824:AF824)&gt;0,"YES","NO")</f>
        <v>YES</v>
      </c>
      <c r="AG824" s="30" t="str">
        <f>IF(SUM('Sales by Agent'!AE824:AG824)&gt;0,"YES","NO")</f>
        <v>YES</v>
      </c>
      <c r="AH824" s="30" t="str">
        <f>IF(SUM('Sales by Agent'!AF824:AH824)&gt;0,"YES","NO")</f>
        <v>YES</v>
      </c>
      <c r="AI824" s="30" t="str">
        <f>IF(SUM('Sales by Agent'!AG824:AI824)&gt;0,"YES","NO")</f>
        <v>YES</v>
      </c>
      <c r="AJ824" s="30" t="str">
        <f>IF(SUM('Sales by Agent'!AH824:AJ824)&gt;0,"YES","NO")</f>
        <v>YES</v>
      </c>
      <c r="AK824" s="30" t="str">
        <f>IF(SUM('Sales by Agent'!AI824:AK824)&gt;0,"YES","NO")</f>
        <v>YES</v>
      </c>
      <c r="AL824" s="30" t="str">
        <f>IF(SUM('Sales by Agent'!AJ824:AL824)&gt;0,"YES","NO")</f>
        <v>YES</v>
      </c>
      <c r="AM824" s="30" t="str">
        <f>IF(SUM('Sales by Agent'!AK824:AM824)&gt;0,"YES","NO")</f>
        <v>YES</v>
      </c>
      <c r="AN824" s="30" t="str">
        <f>IF(SUM('Sales by Agent'!AL824:AN824)&gt;0,"YES","NO")</f>
        <v>YES</v>
      </c>
      <c r="AO824" s="30" t="str">
        <f>IF(SUM('Sales by Agent'!AM824:AO824)&gt;0,"YES","NO")</f>
        <v>NO</v>
      </c>
      <c r="AP824" s="30" t="str">
        <f>IF(SUM('Sales by Agent'!AN824:AP824)&gt;0,"YES","NO")</f>
        <v>NO</v>
      </c>
      <c r="AQ824" s="30" t="str">
        <f>IF(SUM('Sales by Agent'!AO824:AQ824)&gt;0,"YES","NO")</f>
        <v>NO</v>
      </c>
      <c r="AR824" s="30" t="str">
        <f>IF(SUM('Sales by Agent'!AP824:AR824)&gt;0,"YES","NO")</f>
        <v>NO</v>
      </c>
      <c r="AS824" s="30" t="str">
        <f>IF(SUM('Sales by Agent'!AQ824:AS824)&gt;0,"YES","NO")</f>
        <v>NO</v>
      </c>
      <c r="AT824" s="30" t="str">
        <f>IF(SUM('Sales by Agent'!AR824:AT824)&gt;0,"YES","NO")</f>
        <v>NO</v>
      </c>
      <c r="AU824" s="30" t="str">
        <f>IF(SUM('Sales by Agent'!AS824:AU824)&gt;0,"YES","NO")</f>
        <v>NO</v>
      </c>
      <c r="AV824" s="30" t="str">
        <f>IF(SUM('Sales by Agent'!AT824:AV824)&gt;0,"YES","NO")</f>
        <v>NO</v>
      </c>
      <c r="AW824" s="87"/>
      <c r="AX824" t="str">
        <f t="shared" si="134"/>
        <v>NO</v>
      </c>
      <c r="AY824" t="str">
        <f t="shared" si="135"/>
        <v>NO</v>
      </c>
      <c r="AZ824" t="str">
        <f t="shared" si="136"/>
        <v>NO</v>
      </c>
      <c r="BA824" t="str">
        <f t="shared" si="137"/>
        <v>NO</v>
      </c>
      <c r="BB824" t="str">
        <f t="shared" si="138"/>
        <v>NO</v>
      </c>
      <c r="BC824" t="str">
        <f t="shared" si="139"/>
        <v>NO</v>
      </c>
      <c r="BD824" t="str">
        <f t="shared" si="140"/>
        <v>NO</v>
      </c>
      <c r="BE824" t="str">
        <f t="shared" si="141"/>
        <v>NO</v>
      </c>
      <c r="BF824" t="str">
        <f t="shared" si="142"/>
        <v>NO</v>
      </c>
      <c r="BG824" t="str">
        <f t="shared" si="143"/>
        <v>NO</v>
      </c>
      <c r="BH824" t="str">
        <f t="shared" si="133"/>
        <v>NEW INACTIVE</v>
      </c>
    </row>
    <row r="825" spans="1:60">
      <c r="A825" s="564" t="s">
        <v>1809</v>
      </c>
      <c r="B825" s="564" t="s">
        <v>2634</v>
      </c>
      <c r="C825" s="564" t="s">
        <v>383</v>
      </c>
      <c r="D825" s="564" t="s">
        <v>954</v>
      </c>
      <c r="E825" s="564" t="s">
        <v>1005</v>
      </c>
      <c r="F825" s="565">
        <v>177550</v>
      </c>
      <c r="G825" s="86"/>
      <c r="H825" s="86"/>
      <c r="I825" s="30" t="str">
        <f>IF(SUM('Sales by Agent'!G825:I825)&gt;0,"YES","NO")</f>
        <v>NO</v>
      </c>
      <c r="J825" s="30" t="str">
        <f>IF(SUM('Sales by Agent'!H825:J825)&gt;0,"YES","NO")</f>
        <v>NO</v>
      </c>
      <c r="K825" s="30" t="str">
        <f>IF(SUM('Sales by Agent'!I825:K825)&gt;0,"YES","NO")</f>
        <v>NO</v>
      </c>
      <c r="L825" s="30" t="str">
        <f>IF(SUM('Sales by Agent'!J825:L825)&gt;0,"YES","NO")</f>
        <v>NO</v>
      </c>
      <c r="M825" s="30" t="str">
        <f>IF(SUM('Sales by Agent'!K825:M825)&gt;0,"YES","NO")</f>
        <v>NO</v>
      </c>
      <c r="N825" s="30" t="str">
        <f>IF(SUM('Sales by Agent'!L825:N825)&gt;0,"YES","NO")</f>
        <v>NO</v>
      </c>
      <c r="O825" s="30" t="str">
        <f>IF(SUM('Sales by Agent'!M825:O825)&gt;0,"YES","NO")</f>
        <v>NO</v>
      </c>
      <c r="P825" s="30" t="str">
        <f>IF(SUM('Sales by Agent'!N825:P825)&gt;0,"YES","NO")</f>
        <v>NO</v>
      </c>
      <c r="Q825" s="30" t="str">
        <f>IF(SUM('Sales by Agent'!O825:Q825)&gt;0,"YES","NO")</f>
        <v>NO</v>
      </c>
      <c r="R825" s="30" t="str">
        <f>IF(SUM('Sales by Agent'!P825:R825)&gt;0,"YES","NO")</f>
        <v>NO</v>
      </c>
      <c r="S825" s="30" t="str">
        <f>IF(SUM('Sales by Agent'!Q825:S825)&gt;0,"YES","NO")</f>
        <v>NO</v>
      </c>
      <c r="T825" s="30" t="str">
        <f>IF(SUM('Sales by Agent'!R825:T825)&gt;0,"YES","NO")</f>
        <v>NO</v>
      </c>
      <c r="U825" s="30" t="str">
        <f>IF(SUM('Sales by Agent'!S825:U825)&gt;0,"YES","NO")</f>
        <v>NO</v>
      </c>
      <c r="V825" s="30" t="str">
        <f>IF(SUM('Sales by Agent'!T825:V825)&gt;0,"YES","NO")</f>
        <v>NO</v>
      </c>
      <c r="W825" s="30" t="str">
        <f>IF(SUM('Sales by Agent'!U825:W825)&gt;0,"YES","NO")</f>
        <v>NO</v>
      </c>
      <c r="X825" s="30" t="str">
        <f>IF(SUM('Sales by Agent'!V825:X825)&gt;0,"YES","NO")</f>
        <v>NO</v>
      </c>
      <c r="Y825" s="30" t="str">
        <f>IF(SUM('Sales by Agent'!W825:Y825)&gt;0,"YES","NO")</f>
        <v>NO</v>
      </c>
      <c r="Z825" s="30" t="str">
        <f>IF(SUM('Sales by Agent'!X825:Z825)&gt;0,"YES","NO")</f>
        <v>NO</v>
      </c>
      <c r="AA825" s="30" t="str">
        <f>IF(SUM('Sales by Agent'!Y825:AA825)&gt;0,"YES","NO")</f>
        <v>NO</v>
      </c>
      <c r="AB825" s="30" t="str">
        <f>IF(SUM('Sales by Agent'!Z825:AB825)&gt;0,"YES","NO")</f>
        <v>NO</v>
      </c>
      <c r="AC825" s="30" t="str">
        <f>IF(SUM('Sales by Agent'!AA825:AC825)&gt;0,"YES","NO")</f>
        <v>NO</v>
      </c>
      <c r="AD825" s="30" t="str">
        <f>IF(SUM('Sales by Agent'!AB825:AD825)&gt;0,"YES","NO")</f>
        <v>NO</v>
      </c>
      <c r="AE825" s="30" t="str">
        <f>IF(SUM('Sales by Agent'!AC825:AE825)&gt;0,"YES","NO")</f>
        <v>NO</v>
      </c>
      <c r="AF825" s="30" t="str">
        <f>IF(SUM('Sales by Agent'!AD825:AF825)&gt;0,"YES","NO")</f>
        <v>NO</v>
      </c>
      <c r="AG825" s="30" t="str">
        <f>IF(SUM('Sales by Agent'!AE825:AG825)&gt;0,"YES","NO")</f>
        <v>NO</v>
      </c>
      <c r="AH825" s="30" t="str">
        <f>IF(SUM('Sales by Agent'!AF825:AH825)&gt;0,"YES","NO")</f>
        <v>NO</v>
      </c>
      <c r="AI825" s="30" t="str">
        <f>IF(SUM('Sales by Agent'!AG825:AI825)&gt;0,"YES","NO")</f>
        <v>NO</v>
      </c>
      <c r="AJ825" s="30" t="str">
        <f>IF(SUM('Sales by Agent'!AH825:AJ825)&gt;0,"YES","NO")</f>
        <v>NO</v>
      </c>
      <c r="AK825" s="30" t="str">
        <f>IF(SUM('Sales by Agent'!AI825:AK825)&gt;0,"YES","NO")</f>
        <v>YES</v>
      </c>
      <c r="AL825" s="30" t="str">
        <f>IF(SUM('Sales by Agent'!AJ825:AL825)&gt;0,"YES","NO")</f>
        <v>YES</v>
      </c>
      <c r="AM825" s="30" t="str">
        <f>IF(SUM('Sales by Agent'!AK825:AM825)&gt;0,"YES","NO")</f>
        <v>YES</v>
      </c>
      <c r="AN825" s="30" t="str">
        <f>IF(SUM('Sales by Agent'!AL825:AN825)&gt;0,"YES","NO")</f>
        <v>YES</v>
      </c>
      <c r="AO825" s="30" t="str">
        <f>IF(SUM('Sales by Agent'!AM825:AO825)&gt;0,"YES","NO")</f>
        <v>YES</v>
      </c>
      <c r="AP825" s="30" t="str">
        <f>IF(SUM('Sales by Agent'!AN825:AP825)&gt;0,"YES","NO")</f>
        <v>YES</v>
      </c>
      <c r="AQ825" s="30" t="str">
        <f>IF(SUM('Sales by Agent'!AO825:AQ825)&gt;0,"YES","NO")</f>
        <v>YES</v>
      </c>
      <c r="AR825" s="30" t="str">
        <f>IF(SUM('Sales by Agent'!AP825:AR825)&gt;0,"YES","NO")</f>
        <v>NO</v>
      </c>
      <c r="AS825" s="30" t="str">
        <f>IF(SUM('Sales by Agent'!AQ825:AS825)&gt;0,"YES","NO")</f>
        <v>NO</v>
      </c>
      <c r="AT825" s="30" t="str">
        <f>IF(SUM('Sales by Agent'!AR825:AT825)&gt;0,"YES","NO")</f>
        <v>NO</v>
      </c>
      <c r="AU825" s="30" t="str">
        <f>IF(SUM('Sales by Agent'!AS825:AU825)&gt;0,"YES","NO")</f>
        <v>NO</v>
      </c>
      <c r="AV825" s="30" t="str">
        <f>IF(SUM('Sales by Agent'!AT825:AV825)&gt;0,"YES","NO")</f>
        <v>NO</v>
      </c>
      <c r="AW825" s="87"/>
      <c r="AX825" t="str">
        <f t="shared" si="134"/>
        <v>NO</v>
      </c>
      <c r="AY825" t="str">
        <f t="shared" si="135"/>
        <v>NO</v>
      </c>
      <c r="AZ825" t="str">
        <f t="shared" si="136"/>
        <v>NO</v>
      </c>
      <c r="BA825" t="str">
        <f t="shared" si="137"/>
        <v>NO</v>
      </c>
      <c r="BB825" t="str">
        <f t="shared" si="138"/>
        <v>NO</v>
      </c>
      <c r="BC825" t="str">
        <f t="shared" si="139"/>
        <v>NO</v>
      </c>
      <c r="BD825" t="str">
        <f t="shared" si="140"/>
        <v>NO</v>
      </c>
      <c r="BE825" t="str">
        <f t="shared" si="141"/>
        <v>NO</v>
      </c>
      <c r="BF825" t="str">
        <f t="shared" si="142"/>
        <v>NO</v>
      </c>
      <c r="BG825" t="str">
        <f t="shared" si="143"/>
        <v>NO</v>
      </c>
      <c r="BH825" t="str">
        <f t="shared" si="133"/>
        <v>NO</v>
      </c>
    </row>
    <row r="826" spans="1:60">
      <c r="A826" s="564" t="s">
        <v>16</v>
      </c>
      <c r="B826" s="564" t="s">
        <v>3097</v>
      </c>
      <c r="C826" s="564" t="s">
        <v>383</v>
      </c>
      <c r="D826" s="564" t="s">
        <v>954</v>
      </c>
      <c r="E826" s="564" t="s">
        <v>1005</v>
      </c>
      <c r="F826" s="565">
        <v>1833000</v>
      </c>
      <c r="G826" s="31"/>
      <c r="H826" s="31"/>
      <c r="I826" s="30" t="str">
        <f>IF(SUM('Sales by Agent'!G826:I826)&gt;0,"YES","NO")</f>
        <v>YES</v>
      </c>
      <c r="J826" s="30" t="str">
        <f>IF(SUM('Sales by Agent'!H826:J826)&gt;0,"YES","NO")</f>
        <v>YES</v>
      </c>
      <c r="K826" s="30" t="str">
        <f>IF(SUM('Sales by Agent'!I826:K826)&gt;0,"YES","NO")</f>
        <v>YES</v>
      </c>
      <c r="L826" s="30" t="str">
        <f>IF(SUM('Sales by Agent'!J826:L826)&gt;0,"YES","NO")</f>
        <v>YES</v>
      </c>
      <c r="M826" s="30" t="str">
        <f>IF(SUM('Sales by Agent'!K826:M826)&gt;0,"YES","NO")</f>
        <v>YES</v>
      </c>
      <c r="N826" s="30" t="str">
        <f>IF(SUM('Sales by Agent'!L826:N826)&gt;0,"YES","NO")</f>
        <v>YES</v>
      </c>
      <c r="O826" s="30" t="str">
        <f>IF(SUM('Sales by Agent'!M826:O826)&gt;0,"YES","NO")</f>
        <v>YES</v>
      </c>
      <c r="P826" s="30" t="str">
        <f>IF(SUM('Sales by Agent'!N826:P826)&gt;0,"YES","NO")</f>
        <v>YES</v>
      </c>
      <c r="Q826" s="30" t="str">
        <f>IF(SUM('Sales by Agent'!O826:Q826)&gt;0,"YES","NO")</f>
        <v>YES</v>
      </c>
      <c r="R826" s="30" t="str">
        <f>IF(SUM('Sales by Agent'!P826:R826)&gt;0,"YES","NO")</f>
        <v>YES</v>
      </c>
      <c r="S826" s="30" t="str">
        <f>IF(SUM('Sales by Agent'!Q826:S826)&gt;0,"YES","NO")</f>
        <v>YES</v>
      </c>
      <c r="T826" s="30" t="str">
        <f>IF(SUM('Sales by Agent'!R826:T826)&gt;0,"YES","NO")</f>
        <v>YES</v>
      </c>
      <c r="U826" s="30" t="str">
        <f>IF(SUM('Sales by Agent'!S826:U826)&gt;0,"YES","NO")</f>
        <v>YES</v>
      </c>
      <c r="V826" s="30" t="str">
        <f>IF(SUM('Sales by Agent'!T826:V826)&gt;0,"YES","NO")</f>
        <v>YES</v>
      </c>
      <c r="W826" s="30" t="str">
        <f>IF(SUM('Sales by Agent'!U826:W826)&gt;0,"YES","NO")</f>
        <v>YES</v>
      </c>
      <c r="X826" s="30" t="str">
        <f>IF(SUM('Sales by Agent'!V826:X826)&gt;0,"YES","NO")</f>
        <v>YES</v>
      </c>
      <c r="Y826" s="30" t="str">
        <f>IF(SUM('Sales by Agent'!W826:Y826)&gt;0,"YES","NO")</f>
        <v>YES</v>
      </c>
      <c r="Z826" s="30" t="str">
        <f>IF(SUM('Sales by Agent'!X826:Z826)&gt;0,"YES","NO")</f>
        <v>YES</v>
      </c>
      <c r="AA826" s="30" t="str">
        <f>IF(SUM('Sales by Agent'!Y826:AA826)&gt;0,"YES","NO")</f>
        <v>YES</v>
      </c>
      <c r="AB826" s="30" t="str">
        <f>IF(SUM('Sales by Agent'!Z826:AB826)&gt;0,"YES","NO")</f>
        <v>YES</v>
      </c>
      <c r="AC826" s="30" t="str">
        <f>IF(SUM('Sales by Agent'!AA826:AC826)&gt;0,"YES","NO")</f>
        <v>YES</v>
      </c>
      <c r="AD826" s="30" t="str">
        <f>IF(SUM('Sales by Agent'!AB826:AD826)&gt;0,"YES","NO")</f>
        <v>YES</v>
      </c>
      <c r="AE826" s="30" t="str">
        <f>IF(SUM('Sales by Agent'!AC826:AE826)&gt;0,"YES","NO")</f>
        <v>YES</v>
      </c>
      <c r="AF826" s="30" t="str">
        <f>IF(SUM('Sales by Agent'!AD826:AF826)&gt;0,"YES","NO")</f>
        <v>YES</v>
      </c>
      <c r="AG826" s="30" t="str">
        <f>IF(SUM('Sales by Agent'!AE826:AG826)&gt;0,"YES","NO")</f>
        <v>YES</v>
      </c>
      <c r="AH826" s="30" t="str">
        <f>IF(SUM('Sales by Agent'!AF826:AH826)&gt;0,"YES","NO")</f>
        <v>YES</v>
      </c>
      <c r="AI826" s="30" t="str">
        <f>IF(SUM('Sales by Agent'!AG826:AI826)&gt;0,"YES","NO")</f>
        <v>NO</v>
      </c>
      <c r="AJ826" s="30" t="str">
        <f>IF(SUM('Sales by Agent'!AH826:AJ826)&gt;0,"YES","NO")</f>
        <v>NO</v>
      </c>
      <c r="AK826" s="30" t="str">
        <f>IF(SUM('Sales by Agent'!AI826:AK826)&gt;0,"YES","NO")</f>
        <v>NO</v>
      </c>
      <c r="AL826" s="30" t="str">
        <f>IF(SUM('Sales by Agent'!AJ826:AL826)&gt;0,"YES","NO")</f>
        <v>NO</v>
      </c>
      <c r="AM826" s="30" t="str">
        <f>IF(SUM('Sales by Agent'!AK826:AM826)&gt;0,"YES","NO")</f>
        <v>NO</v>
      </c>
      <c r="AN826" s="30" t="str">
        <f>IF(SUM('Sales by Agent'!AL826:AN826)&gt;0,"YES","NO")</f>
        <v>NO</v>
      </c>
      <c r="AO826" s="30" t="str">
        <f>IF(SUM('Sales by Agent'!AM826:AO826)&gt;0,"YES","NO")</f>
        <v>NO</v>
      </c>
      <c r="AP826" s="30" t="str">
        <f>IF(SUM('Sales by Agent'!AN826:AP826)&gt;0,"YES","NO")</f>
        <v>NO</v>
      </c>
      <c r="AQ826" s="30" t="str">
        <f>IF(SUM('Sales by Agent'!AO826:AQ826)&gt;0,"YES","NO")</f>
        <v>NO</v>
      </c>
      <c r="AR826" s="30" t="str">
        <f>IF(SUM('Sales by Agent'!AP826:AR826)&gt;0,"YES","NO")</f>
        <v>NO</v>
      </c>
      <c r="AS826" s="30" t="str">
        <f>IF(SUM('Sales by Agent'!AQ826:AS826)&gt;0,"YES","NO")</f>
        <v>NO</v>
      </c>
      <c r="AT826" s="30" t="str">
        <f>IF(SUM('Sales by Agent'!AR826:AT826)&gt;0,"YES","NO")</f>
        <v>NO</v>
      </c>
      <c r="AU826" s="30" t="str">
        <f>IF(SUM('Sales by Agent'!AS826:AU826)&gt;0,"YES","NO")</f>
        <v>NO</v>
      </c>
      <c r="AV826" s="30" t="str">
        <f>IF(SUM('Sales by Agent'!AT826:AV826)&gt;0,"YES","NO")</f>
        <v>NO</v>
      </c>
      <c r="AW826" s="87"/>
      <c r="AX826" t="str">
        <f t="shared" si="134"/>
        <v>NO</v>
      </c>
      <c r="AY826" t="str">
        <f t="shared" si="135"/>
        <v>NO</v>
      </c>
      <c r="AZ826" t="str">
        <f t="shared" si="136"/>
        <v>NO</v>
      </c>
      <c r="BA826" t="str">
        <f t="shared" si="137"/>
        <v>NO</v>
      </c>
      <c r="BB826" t="str">
        <f t="shared" si="138"/>
        <v>NEW INACTIVE</v>
      </c>
      <c r="BC826" t="str">
        <f t="shared" si="139"/>
        <v>NO</v>
      </c>
      <c r="BD826" t="str">
        <f t="shared" si="140"/>
        <v>NO</v>
      </c>
      <c r="BE826" t="str">
        <f t="shared" si="141"/>
        <v>NO</v>
      </c>
      <c r="BF826" t="str">
        <f t="shared" si="142"/>
        <v>NO</v>
      </c>
      <c r="BG826" t="str">
        <f t="shared" si="143"/>
        <v>NO</v>
      </c>
      <c r="BH826" t="str">
        <f t="shared" si="133"/>
        <v>NO</v>
      </c>
    </row>
    <row r="827" spans="1:60">
      <c r="A827" s="564" t="s">
        <v>23</v>
      </c>
      <c r="B827" s="564" t="s">
        <v>3098</v>
      </c>
      <c r="C827" s="564" t="s">
        <v>383</v>
      </c>
      <c r="D827" s="564" t="s">
        <v>954</v>
      </c>
      <c r="E827" s="564" t="s">
        <v>1005</v>
      </c>
      <c r="F827" s="565">
        <v>2030600</v>
      </c>
      <c r="G827" s="31"/>
      <c r="H827" s="86"/>
      <c r="I827" s="30" t="str">
        <f>IF(SUM('Sales by Agent'!G827:I827)&gt;0,"YES","NO")</f>
        <v>NO</v>
      </c>
      <c r="J827" s="30" t="str">
        <f>IF(SUM('Sales by Agent'!H827:J827)&gt;0,"YES","NO")</f>
        <v>NO</v>
      </c>
      <c r="K827" s="30" t="str">
        <f>IF(SUM('Sales by Agent'!I827:K827)&gt;0,"YES","NO")</f>
        <v>NO</v>
      </c>
      <c r="L827" s="30" t="str">
        <f>IF(SUM('Sales by Agent'!J827:L827)&gt;0,"YES","NO")</f>
        <v>NO</v>
      </c>
      <c r="M827" s="30" t="str">
        <f>IF(SUM('Sales by Agent'!K827:M827)&gt;0,"YES","NO")</f>
        <v>NO</v>
      </c>
      <c r="N827" s="30" t="str">
        <f>IF(SUM('Sales by Agent'!L827:N827)&gt;0,"YES","NO")</f>
        <v>NO</v>
      </c>
      <c r="O827" s="30" t="str">
        <f>IF(SUM('Sales by Agent'!M827:O827)&gt;0,"YES","NO")</f>
        <v>NO</v>
      </c>
      <c r="P827" s="30" t="str">
        <f>IF(SUM('Sales by Agent'!N827:P827)&gt;0,"YES","NO")</f>
        <v>NO</v>
      </c>
      <c r="Q827" s="30" t="str">
        <f>IF(SUM('Sales by Agent'!O827:Q827)&gt;0,"YES","NO")</f>
        <v>NO</v>
      </c>
      <c r="R827" s="30" t="str">
        <f>IF(SUM('Sales by Agent'!P827:R827)&gt;0,"YES","NO")</f>
        <v>NO</v>
      </c>
      <c r="S827" s="30" t="str">
        <f>IF(SUM('Sales by Agent'!Q827:S827)&gt;0,"YES","NO")</f>
        <v>NO</v>
      </c>
      <c r="T827" s="30" t="str">
        <f>IF(SUM('Sales by Agent'!R827:T827)&gt;0,"YES","NO")</f>
        <v>NO</v>
      </c>
      <c r="U827" s="30" t="str">
        <f>IF(SUM('Sales by Agent'!S827:U827)&gt;0,"YES","NO")</f>
        <v>NO</v>
      </c>
      <c r="V827" s="30" t="str">
        <f>IF(SUM('Sales by Agent'!T827:V827)&gt;0,"YES","NO")</f>
        <v>YES</v>
      </c>
      <c r="W827" s="30" t="str">
        <f>IF(SUM('Sales by Agent'!U827:W827)&gt;0,"YES","NO")</f>
        <v>YES</v>
      </c>
      <c r="X827" s="30" t="str">
        <f>IF(SUM('Sales by Agent'!V827:X827)&gt;0,"YES","NO")</f>
        <v>YES</v>
      </c>
      <c r="Y827" s="30" t="str">
        <f>IF(SUM('Sales by Agent'!W827:Y827)&gt;0,"YES","NO")</f>
        <v>YES</v>
      </c>
      <c r="Z827" s="30" t="str">
        <f>IF(SUM('Sales by Agent'!X827:Z827)&gt;0,"YES","NO")</f>
        <v>YES</v>
      </c>
      <c r="AA827" s="30" t="str">
        <f>IF(SUM('Sales by Agent'!Y827:AA827)&gt;0,"YES","NO")</f>
        <v>YES</v>
      </c>
      <c r="AB827" s="30" t="str">
        <f>IF(SUM('Sales by Agent'!Z827:AB827)&gt;0,"YES","NO")</f>
        <v>YES</v>
      </c>
      <c r="AC827" s="30" t="str">
        <f>IF(SUM('Sales by Agent'!AA827:AC827)&gt;0,"YES","NO")</f>
        <v>YES</v>
      </c>
      <c r="AD827" s="30" t="str">
        <f>IF(SUM('Sales by Agent'!AB827:AD827)&gt;0,"YES","NO")</f>
        <v>YES</v>
      </c>
      <c r="AE827" s="30" t="str">
        <f>IF(SUM('Sales by Agent'!AC827:AE827)&gt;0,"YES","NO")</f>
        <v>NO</v>
      </c>
      <c r="AF827" s="30" t="str">
        <f>IF(SUM('Sales by Agent'!AD827:AF827)&gt;0,"YES","NO")</f>
        <v>NO</v>
      </c>
      <c r="AG827" s="30" t="str">
        <f>IF(SUM('Sales by Agent'!AE827:AG827)&gt;0,"YES","NO")</f>
        <v>NO</v>
      </c>
      <c r="AH827" s="30" t="str">
        <f>IF(SUM('Sales by Agent'!AF827:AH827)&gt;0,"YES","NO")</f>
        <v>NO</v>
      </c>
      <c r="AI827" s="30" t="str">
        <f>IF(SUM('Sales by Agent'!AG827:AI827)&gt;0,"YES","NO")</f>
        <v>NO</v>
      </c>
      <c r="AJ827" s="30" t="str">
        <f>IF(SUM('Sales by Agent'!AH827:AJ827)&gt;0,"YES","NO")</f>
        <v>NO</v>
      </c>
      <c r="AK827" s="30" t="str">
        <f>IF(SUM('Sales by Agent'!AI827:AK827)&gt;0,"YES","NO")</f>
        <v>NO</v>
      </c>
      <c r="AL827" s="30" t="str">
        <f>IF(SUM('Sales by Agent'!AJ827:AL827)&gt;0,"YES","NO")</f>
        <v>NO</v>
      </c>
      <c r="AM827" s="30" t="str">
        <f>IF(SUM('Sales by Agent'!AK827:AM827)&gt;0,"YES","NO")</f>
        <v>NO</v>
      </c>
      <c r="AN827" s="30" t="str">
        <f>IF(SUM('Sales by Agent'!AL827:AN827)&gt;0,"YES","NO")</f>
        <v>NO</v>
      </c>
      <c r="AO827" s="30" t="str">
        <f>IF(SUM('Sales by Agent'!AM827:AO827)&gt;0,"YES","NO")</f>
        <v>NO</v>
      </c>
      <c r="AP827" s="30" t="str">
        <f>IF(SUM('Sales by Agent'!AN827:AP827)&gt;0,"YES","NO")</f>
        <v>NO</v>
      </c>
      <c r="AQ827" s="30" t="str">
        <f>IF(SUM('Sales by Agent'!AO827:AQ827)&gt;0,"YES","NO")</f>
        <v>NO</v>
      </c>
      <c r="AR827" s="30" t="str">
        <f>IF(SUM('Sales by Agent'!AP827:AR827)&gt;0,"YES","NO")</f>
        <v>NO</v>
      </c>
      <c r="AS827" s="30" t="str">
        <f>IF(SUM('Sales by Agent'!AQ827:AS827)&gt;0,"YES","NO")</f>
        <v>NO</v>
      </c>
      <c r="AT827" s="30" t="str">
        <f>IF(SUM('Sales by Agent'!AR827:AT827)&gt;0,"YES","NO")</f>
        <v>NO</v>
      </c>
      <c r="AU827" s="30" t="str">
        <f>IF(SUM('Sales by Agent'!AS827:AU827)&gt;0,"YES","NO")</f>
        <v>NO</v>
      </c>
      <c r="AV827" s="30" t="str">
        <f>IF(SUM('Sales by Agent'!AT827:AV827)&gt;0,"YES","NO")</f>
        <v>NO</v>
      </c>
      <c r="AW827" s="87"/>
      <c r="AX827" t="str">
        <f t="shared" si="134"/>
        <v>NEW INACTIVE</v>
      </c>
      <c r="AY827" t="str">
        <f t="shared" si="135"/>
        <v>NO</v>
      </c>
      <c r="AZ827" t="str">
        <f t="shared" si="136"/>
        <v>NO</v>
      </c>
      <c r="BA827" t="str">
        <f t="shared" si="137"/>
        <v>NO</v>
      </c>
      <c r="BB827" t="str">
        <f t="shared" si="138"/>
        <v>NO</v>
      </c>
      <c r="BC827" t="str">
        <f t="shared" si="139"/>
        <v>NO</v>
      </c>
      <c r="BD827" t="str">
        <f t="shared" si="140"/>
        <v>NO</v>
      </c>
      <c r="BE827" t="str">
        <f t="shared" si="141"/>
        <v>NO</v>
      </c>
      <c r="BF827" t="str">
        <f t="shared" si="142"/>
        <v>NO</v>
      </c>
      <c r="BG827" t="str">
        <f t="shared" si="143"/>
        <v>NO</v>
      </c>
      <c r="BH827" t="str">
        <f t="shared" si="133"/>
        <v>NO</v>
      </c>
    </row>
    <row r="828" spans="1:60">
      <c r="A828" s="564" t="s">
        <v>27</v>
      </c>
      <c r="B828" s="564" t="s">
        <v>3099</v>
      </c>
      <c r="C828" s="564" t="s">
        <v>383</v>
      </c>
      <c r="D828" s="564" t="s">
        <v>954</v>
      </c>
      <c r="E828" s="564" t="s">
        <v>1005</v>
      </c>
      <c r="F828" s="565">
        <v>1171200</v>
      </c>
      <c r="G828" s="31"/>
      <c r="H828" s="88"/>
      <c r="I828" s="30" t="str">
        <f>IF(SUM('Sales by Agent'!G828:I828)&gt;0,"YES","NO")</f>
        <v>NO</v>
      </c>
      <c r="J828" s="30" t="str">
        <f>IF(SUM('Sales by Agent'!H828:J828)&gt;0,"YES","NO")</f>
        <v>NO</v>
      </c>
      <c r="K828" s="30" t="str">
        <f>IF(SUM('Sales by Agent'!I828:K828)&gt;0,"YES","NO")</f>
        <v>NO</v>
      </c>
      <c r="L828" s="30" t="str">
        <f>IF(SUM('Sales by Agent'!J828:L828)&gt;0,"YES","NO")</f>
        <v>NO</v>
      </c>
      <c r="M828" s="30" t="str">
        <f>IF(SUM('Sales by Agent'!K828:M828)&gt;0,"YES","NO")</f>
        <v>YES</v>
      </c>
      <c r="N828" s="30" t="str">
        <f>IF(SUM('Sales by Agent'!L828:N828)&gt;0,"YES","NO")</f>
        <v>YES</v>
      </c>
      <c r="O828" s="30" t="str">
        <f>IF(SUM('Sales by Agent'!M828:O828)&gt;0,"YES","NO")</f>
        <v>YES</v>
      </c>
      <c r="P828" s="30" t="str">
        <f>IF(SUM('Sales by Agent'!N828:P828)&gt;0,"YES","NO")</f>
        <v>YES</v>
      </c>
      <c r="Q828" s="30" t="str">
        <f>IF(SUM('Sales by Agent'!O828:Q828)&gt;0,"YES","NO")</f>
        <v>YES</v>
      </c>
      <c r="R828" s="30" t="str">
        <f>IF(SUM('Sales by Agent'!P828:R828)&gt;0,"YES","NO")</f>
        <v>YES</v>
      </c>
      <c r="S828" s="30" t="str">
        <f>IF(SUM('Sales by Agent'!Q828:S828)&gt;0,"YES","NO")</f>
        <v>YES</v>
      </c>
      <c r="T828" s="30" t="str">
        <f>IF(SUM('Sales by Agent'!R828:T828)&gt;0,"YES","NO")</f>
        <v>YES</v>
      </c>
      <c r="U828" s="30" t="str">
        <f>IF(SUM('Sales by Agent'!S828:U828)&gt;0,"YES","NO")</f>
        <v>YES</v>
      </c>
      <c r="V828" s="30" t="str">
        <f>IF(SUM('Sales by Agent'!T828:V828)&gt;0,"YES","NO")</f>
        <v>YES</v>
      </c>
      <c r="W828" s="30" t="str">
        <f>IF(SUM('Sales by Agent'!U828:W828)&gt;0,"YES","NO")</f>
        <v>YES</v>
      </c>
      <c r="X828" s="30" t="str">
        <f>IF(SUM('Sales by Agent'!V828:X828)&gt;0,"YES","NO")</f>
        <v>YES</v>
      </c>
      <c r="Y828" s="30" t="str">
        <f>IF(SUM('Sales by Agent'!W828:Y828)&gt;0,"YES","NO")</f>
        <v>YES</v>
      </c>
      <c r="Z828" s="30" t="str">
        <f>IF(SUM('Sales by Agent'!X828:Z828)&gt;0,"YES","NO")</f>
        <v>YES</v>
      </c>
      <c r="AA828" s="30" t="str">
        <f>IF(SUM('Sales by Agent'!Y828:AA828)&gt;0,"YES","NO")</f>
        <v>YES</v>
      </c>
      <c r="AB828" s="30" t="str">
        <f>IF(SUM('Sales by Agent'!Z828:AB828)&gt;0,"YES","NO")</f>
        <v>YES</v>
      </c>
      <c r="AC828" s="30" t="str">
        <f>IF(SUM('Sales by Agent'!AA828:AC828)&gt;0,"YES","NO")</f>
        <v>NO</v>
      </c>
      <c r="AD828" s="30" t="str">
        <f>IF(SUM('Sales by Agent'!AB828:AD828)&gt;0,"YES","NO")</f>
        <v>NO</v>
      </c>
      <c r="AE828" s="30" t="str">
        <f>IF(SUM('Sales by Agent'!AC828:AE828)&gt;0,"YES","NO")</f>
        <v>NO</v>
      </c>
      <c r="AF828" s="30" t="str">
        <f>IF(SUM('Sales by Agent'!AD828:AF828)&gt;0,"YES","NO")</f>
        <v>NO</v>
      </c>
      <c r="AG828" s="30" t="str">
        <f>IF(SUM('Sales by Agent'!AE828:AG828)&gt;0,"YES","NO")</f>
        <v>NO</v>
      </c>
      <c r="AH828" s="30" t="str">
        <f>IF(SUM('Sales by Agent'!AF828:AH828)&gt;0,"YES","NO")</f>
        <v>NO</v>
      </c>
      <c r="AI828" s="30" t="str">
        <f>IF(SUM('Sales by Agent'!AG828:AI828)&gt;0,"YES","NO")</f>
        <v>NO</v>
      </c>
      <c r="AJ828" s="30" t="str">
        <f>IF(SUM('Sales by Agent'!AH828:AJ828)&gt;0,"YES","NO")</f>
        <v>NO</v>
      </c>
      <c r="AK828" s="30" t="str">
        <f>IF(SUM('Sales by Agent'!AI828:AK828)&gt;0,"YES","NO")</f>
        <v>NO</v>
      </c>
      <c r="AL828" s="30" t="str">
        <f>IF(SUM('Sales by Agent'!AJ828:AL828)&gt;0,"YES","NO")</f>
        <v>NO</v>
      </c>
      <c r="AM828" s="30" t="str">
        <f>IF(SUM('Sales by Agent'!AK828:AM828)&gt;0,"YES","NO")</f>
        <v>NO</v>
      </c>
      <c r="AN828" s="30" t="str">
        <f>IF(SUM('Sales by Agent'!AL828:AN828)&gt;0,"YES","NO")</f>
        <v>NO</v>
      </c>
      <c r="AO828" s="30" t="str">
        <f>IF(SUM('Sales by Agent'!AM828:AO828)&gt;0,"YES","NO")</f>
        <v>NO</v>
      </c>
      <c r="AP828" s="30" t="str">
        <f>IF(SUM('Sales by Agent'!AN828:AP828)&gt;0,"YES","NO")</f>
        <v>NO</v>
      </c>
      <c r="AQ828" s="30" t="str">
        <f>IF(SUM('Sales by Agent'!AO828:AQ828)&gt;0,"YES","NO")</f>
        <v>NO</v>
      </c>
      <c r="AR828" s="30" t="str">
        <f>IF(SUM('Sales by Agent'!AP828:AR828)&gt;0,"YES","NO")</f>
        <v>NO</v>
      </c>
      <c r="AS828" s="30" t="str">
        <f>IF(SUM('Sales by Agent'!AQ828:AS828)&gt;0,"YES","NO")</f>
        <v>NO</v>
      </c>
      <c r="AT828" s="30" t="str">
        <f>IF(SUM('Sales by Agent'!AR828:AT828)&gt;0,"YES","NO")</f>
        <v>NO</v>
      </c>
      <c r="AU828" s="30" t="str">
        <f>IF(SUM('Sales by Agent'!AS828:AU828)&gt;0,"YES","NO")</f>
        <v>NO</v>
      </c>
      <c r="AV828" s="30" t="str">
        <f>IF(SUM('Sales by Agent'!AT828:AV828)&gt;0,"YES","NO")</f>
        <v>NO</v>
      </c>
      <c r="AW828" s="87"/>
      <c r="AX828" t="str">
        <f t="shared" si="134"/>
        <v>NO</v>
      </c>
      <c r="AY828" t="str">
        <f t="shared" si="135"/>
        <v>NO</v>
      </c>
      <c r="AZ828" t="str">
        <f t="shared" si="136"/>
        <v>NO</v>
      </c>
      <c r="BA828" t="str">
        <f t="shared" si="137"/>
        <v>NO</v>
      </c>
      <c r="BB828" t="str">
        <f t="shared" si="138"/>
        <v>NO</v>
      </c>
      <c r="BC828" t="str">
        <f t="shared" si="139"/>
        <v>NO</v>
      </c>
      <c r="BD828" t="str">
        <f t="shared" si="140"/>
        <v>NO</v>
      </c>
      <c r="BE828" t="str">
        <f t="shared" si="141"/>
        <v>NO</v>
      </c>
      <c r="BF828" t="str">
        <f t="shared" si="142"/>
        <v>NO</v>
      </c>
      <c r="BG828" t="str">
        <f t="shared" si="143"/>
        <v>NO</v>
      </c>
      <c r="BH828" t="str">
        <f t="shared" si="133"/>
        <v>NO</v>
      </c>
    </row>
    <row r="829" spans="1:60">
      <c r="A829" s="564" t="s">
        <v>36</v>
      </c>
      <c r="B829" s="564" t="s">
        <v>3100</v>
      </c>
      <c r="C829" s="564" t="s">
        <v>383</v>
      </c>
      <c r="D829" s="564" t="s">
        <v>954</v>
      </c>
      <c r="E829" s="564" t="s">
        <v>1005</v>
      </c>
      <c r="F829" s="565">
        <v>119300</v>
      </c>
      <c r="G829" s="31"/>
      <c r="H829" s="31"/>
      <c r="I829" s="30" t="str">
        <f>IF(SUM('Sales by Agent'!G829:I829)&gt;0,"YES","NO")</f>
        <v>YES</v>
      </c>
      <c r="J829" s="30" t="str">
        <f>IF(SUM('Sales by Agent'!H829:J829)&gt;0,"YES","NO")</f>
        <v>YES</v>
      </c>
      <c r="K829" s="30" t="str">
        <f>IF(SUM('Sales by Agent'!I829:K829)&gt;0,"YES","NO")</f>
        <v>YES</v>
      </c>
      <c r="L829" s="30" t="str">
        <f>IF(SUM('Sales by Agent'!J829:L829)&gt;0,"YES","NO")</f>
        <v>NO</v>
      </c>
      <c r="M829" s="30" t="str">
        <f>IF(SUM('Sales by Agent'!K829:M829)&gt;0,"YES","NO")</f>
        <v>NO</v>
      </c>
      <c r="N829" s="30" t="str">
        <f>IF(SUM('Sales by Agent'!L829:N829)&gt;0,"YES","NO")</f>
        <v>NO</v>
      </c>
      <c r="O829" s="30" t="str">
        <f>IF(SUM('Sales by Agent'!M829:O829)&gt;0,"YES","NO")</f>
        <v>NO</v>
      </c>
      <c r="P829" s="30" t="str">
        <f>IF(SUM('Sales by Agent'!N829:P829)&gt;0,"YES","NO")</f>
        <v>NO</v>
      </c>
      <c r="Q829" s="30" t="str">
        <f>IF(SUM('Sales by Agent'!O829:Q829)&gt;0,"YES","NO")</f>
        <v>NO</v>
      </c>
      <c r="R829" s="30" t="str">
        <f>IF(SUM('Sales by Agent'!P829:R829)&gt;0,"YES","NO")</f>
        <v>NO</v>
      </c>
      <c r="S829" s="30" t="str">
        <f>IF(SUM('Sales by Agent'!Q829:S829)&gt;0,"YES","NO")</f>
        <v>NO</v>
      </c>
      <c r="T829" s="30" t="str">
        <f>IF(SUM('Sales by Agent'!R829:T829)&gt;0,"YES","NO")</f>
        <v>NO</v>
      </c>
      <c r="U829" s="30" t="str">
        <f>IF(SUM('Sales by Agent'!S829:U829)&gt;0,"YES","NO")</f>
        <v>NO</v>
      </c>
      <c r="V829" s="30" t="str">
        <f>IF(SUM('Sales by Agent'!T829:V829)&gt;0,"YES","NO")</f>
        <v>NO</v>
      </c>
      <c r="W829" s="30" t="str">
        <f>IF(SUM('Sales by Agent'!U829:W829)&gt;0,"YES","NO")</f>
        <v>NO</v>
      </c>
      <c r="X829" s="30" t="str">
        <f>IF(SUM('Sales by Agent'!V829:X829)&gt;0,"YES","NO")</f>
        <v>NO</v>
      </c>
      <c r="Y829" s="30" t="str">
        <f>IF(SUM('Sales by Agent'!W829:Y829)&gt;0,"YES","NO")</f>
        <v>NO</v>
      </c>
      <c r="Z829" s="30" t="str">
        <f>IF(SUM('Sales by Agent'!X829:Z829)&gt;0,"YES","NO")</f>
        <v>NO</v>
      </c>
      <c r="AA829" s="30" t="str">
        <f>IF(SUM('Sales by Agent'!Y829:AA829)&gt;0,"YES","NO")</f>
        <v>NO</v>
      </c>
      <c r="AB829" s="30" t="str">
        <f>IF(SUM('Sales by Agent'!Z829:AB829)&gt;0,"YES","NO")</f>
        <v>NO</v>
      </c>
      <c r="AC829" s="30" t="str">
        <f>IF(SUM('Sales by Agent'!AA829:AC829)&gt;0,"YES","NO")</f>
        <v>NO</v>
      </c>
      <c r="AD829" s="30" t="str">
        <f>IF(SUM('Sales by Agent'!AB829:AD829)&gt;0,"YES","NO")</f>
        <v>NO</v>
      </c>
      <c r="AE829" s="30" t="str">
        <f>IF(SUM('Sales by Agent'!AC829:AE829)&gt;0,"YES","NO")</f>
        <v>NO</v>
      </c>
      <c r="AF829" s="30" t="str">
        <f>IF(SUM('Sales by Agent'!AD829:AF829)&gt;0,"YES","NO")</f>
        <v>NO</v>
      </c>
      <c r="AG829" s="30" t="str">
        <f>IF(SUM('Sales by Agent'!AE829:AG829)&gt;0,"YES","NO")</f>
        <v>NO</v>
      </c>
      <c r="AH829" s="30" t="str">
        <f>IF(SUM('Sales by Agent'!AF829:AH829)&gt;0,"YES","NO")</f>
        <v>NO</v>
      </c>
      <c r="AI829" s="30" t="str">
        <f>IF(SUM('Sales by Agent'!AG829:AI829)&gt;0,"YES","NO")</f>
        <v>NO</v>
      </c>
      <c r="AJ829" s="30" t="str">
        <f>IF(SUM('Sales by Agent'!AH829:AJ829)&gt;0,"YES","NO")</f>
        <v>NO</v>
      </c>
      <c r="AK829" s="30" t="str">
        <f>IF(SUM('Sales by Agent'!AI829:AK829)&gt;0,"YES","NO")</f>
        <v>NO</v>
      </c>
      <c r="AL829" s="30" t="str">
        <f>IF(SUM('Sales by Agent'!AJ829:AL829)&gt;0,"YES","NO")</f>
        <v>NO</v>
      </c>
      <c r="AM829" s="30" t="str">
        <f>IF(SUM('Sales by Agent'!AK829:AM829)&gt;0,"YES","NO")</f>
        <v>NO</v>
      </c>
      <c r="AN829" s="30" t="str">
        <f>IF(SUM('Sales by Agent'!AL829:AN829)&gt;0,"YES","NO")</f>
        <v>NO</v>
      </c>
      <c r="AO829" s="30" t="str">
        <f>IF(SUM('Sales by Agent'!AM829:AO829)&gt;0,"YES","NO")</f>
        <v>NO</v>
      </c>
      <c r="AP829" s="30" t="str">
        <f>IF(SUM('Sales by Agent'!AN829:AP829)&gt;0,"YES","NO")</f>
        <v>NO</v>
      </c>
      <c r="AQ829" s="30" t="str">
        <f>IF(SUM('Sales by Agent'!AO829:AQ829)&gt;0,"YES","NO")</f>
        <v>NO</v>
      </c>
      <c r="AR829" s="30" t="str">
        <f>IF(SUM('Sales by Agent'!AP829:AR829)&gt;0,"YES","NO")</f>
        <v>NO</v>
      </c>
      <c r="AS829" s="30" t="str">
        <f>IF(SUM('Sales by Agent'!AQ829:AS829)&gt;0,"YES","NO")</f>
        <v>NO</v>
      </c>
      <c r="AT829" s="30" t="str">
        <f>IF(SUM('Sales by Agent'!AR829:AT829)&gt;0,"YES","NO")</f>
        <v>NO</v>
      </c>
      <c r="AU829" s="30" t="str">
        <f>IF(SUM('Sales by Agent'!AS829:AU829)&gt;0,"YES","NO")</f>
        <v>NO</v>
      </c>
      <c r="AV829" s="30" t="str">
        <f>IF(SUM('Sales by Agent'!AT829:AV829)&gt;0,"YES","NO")</f>
        <v>NO</v>
      </c>
      <c r="AW829" s="87"/>
      <c r="AX829" t="str">
        <f t="shared" si="134"/>
        <v>NO</v>
      </c>
      <c r="AY829" t="str">
        <f t="shared" si="135"/>
        <v>NO</v>
      </c>
      <c r="AZ829" t="str">
        <f t="shared" si="136"/>
        <v>NO</v>
      </c>
      <c r="BA829" t="str">
        <f t="shared" si="137"/>
        <v>NO</v>
      </c>
      <c r="BB829" t="str">
        <f t="shared" si="138"/>
        <v>NO</v>
      </c>
      <c r="BC829" t="str">
        <f t="shared" si="139"/>
        <v>NO</v>
      </c>
      <c r="BD829" t="str">
        <f t="shared" si="140"/>
        <v>NO</v>
      </c>
      <c r="BE829" t="str">
        <f t="shared" si="141"/>
        <v>NO</v>
      </c>
      <c r="BF829" t="str">
        <f t="shared" si="142"/>
        <v>NO</v>
      </c>
      <c r="BG829" t="str">
        <f t="shared" si="143"/>
        <v>NO</v>
      </c>
      <c r="BH829" t="str">
        <f t="shared" si="133"/>
        <v>NO</v>
      </c>
    </row>
    <row r="830" spans="1:60">
      <c r="A830" s="564" t="s">
        <v>1208</v>
      </c>
      <c r="B830" s="564" t="s">
        <v>3101</v>
      </c>
      <c r="C830" s="564" t="s">
        <v>973</v>
      </c>
      <c r="D830" s="564" t="s">
        <v>956</v>
      </c>
      <c r="E830" s="564" t="s">
        <v>1005</v>
      </c>
      <c r="F830" s="565">
        <v>51357.4</v>
      </c>
      <c r="G830" s="31"/>
      <c r="H830" s="31"/>
      <c r="I830" s="30" t="str">
        <f>IF(SUM('Sales by Agent'!G830:I830)&gt;0,"YES","NO")</f>
        <v>NO</v>
      </c>
      <c r="J830" s="30" t="str">
        <f>IF(SUM('Sales by Agent'!H830:J830)&gt;0,"YES","NO")</f>
        <v>NO</v>
      </c>
      <c r="K830" s="30" t="str">
        <f>IF(SUM('Sales by Agent'!I830:K830)&gt;0,"YES","NO")</f>
        <v>NO</v>
      </c>
      <c r="L830" s="30" t="str">
        <f>IF(SUM('Sales by Agent'!J830:L830)&gt;0,"YES","NO")</f>
        <v>NO</v>
      </c>
      <c r="M830" s="30" t="str">
        <f>IF(SUM('Sales by Agent'!K830:M830)&gt;0,"YES","NO")</f>
        <v>NO</v>
      </c>
      <c r="N830" s="30" t="str">
        <f>IF(SUM('Sales by Agent'!L830:N830)&gt;0,"YES","NO")</f>
        <v>NO</v>
      </c>
      <c r="O830" s="30" t="str">
        <f>IF(SUM('Sales by Agent'!M830:O830)&gt;0,"YES","NO")</f>
        <v>NO</v>
      </c>
      <c r="P830" s="30" t="str">
        <f>IF(SUM('Sales by Agent'!N830:P830)&gt;0,"YES","NO")</f>
        <v>NO</v>
      </c>
      <c r="Q830" s="30" t="str">
        <f>IF(SUM('Sales by Agent'!O830:Q830)&gt;0,"YES","NO")</f>
        <v>NO</v>
      </c>
      <c r="R830" s="30" t="str">
        <f>IF(SUM('Sales by Agent'!P830:R830)&gt;0,"YES","NO")</f>
        <v>NO</v>
      </c>
      <c r="S830" s="30" t="str">
        <f>IF(SUM('Sales by Agent'!Q830:S830)&gt;0,"YES","NO")</f>
        <v>NO</v>
      </c>
      <c r="T830" s="30" t="str">
        <f>IF(SUM('Sales by Agent'!R830:T830)&gt;0,"YES","NO")</f>
        <v>NO</v>
      </c>
      <c r="U830" s="30" t="str">
        <f>IF(SUM('Sales by Agent'!S830:U830)&gt;0,"YES","NO")</f>
        <v>NO</v>
      </c>
      <c r="V830" s="30" t="str">
        <f>IF(SUM('Sales by Agent'!T830:V830)&gt;0,"YES","NO")</f>
        <v>NO</v>
      </c>
      <c r="W830" s="30" t="str">
        <f>IF(SUM('Sales by Agent'!U830:W830)&gt;0,"YES","NO")</f>
        <v>NO</v>
      </c>
      <c r="X830" s="30" t="str">
        <f>IF(SUM('Sales by Agent'!V830:X830)&gt;0,"YES","NO")</f>
        <v>NO</v>
      </c>
      <c r="Y830" s="30" t="str">
        <f>IF(SUM('Sales by Agent'!W830:Y830)&gt;0,"YES","NO")</f>
        <v>NO</v>
      </c>
      <c r="Z830" s="30" t="str">
        <f>IF(SUM('Sales by Agent'!X830:Z830)&gt;0,"YES","NO")</f>
        <v>NO</v>
      </c>
      <c r="AA830" s="30" t="str">
        <f>IF(SUM('Sales by Agent'!Y830:AA830)&gt;0,"YES","NO")</f>
        <v>NO</v>
      </c>
      <c r="AB830" s="30" t="str">
        <f>IF(SUM('Sales by Agent'!Z830:AB830)&gt;0,"YES","NO")</f>
        <v>NO</v>
      </c>
      <c r="AC830" s="30" t="str">
        <f>IF(SUM('Sales by Agent'!AA830:AC830)&gt;0,"YES","NO")</f>
        <v>NO</v>
      </c>
      <c r="AD830" s="30" t="str">
        <f>IF(SUM('Sales by Agent'!AB830:AD830)&gt;0,"YES","NO")</f>
        <v>NO</v>
      </c>
      <c r="AE830" s="30" t="str">
        <f>IF(SUM('Sales by Agent'!AC830:AE830)&gt;0,"YES","NO")</f>
        <v>NO</v>
      </c>
      <c r="AF830" s="30" t="str">
        <f>IF(SUM('Sales by Agent'!AD830:AF830)&gt;0,"YES","NO")</f>
        <v>NO</v>
      </c>
      <c r="AG830" s="30" t="str">
        <f>IF(SUM('Sales by Agent'!AE830:AG830)&gt;0,"YES","NO")</f>
        <v>NO</v>
      </c>
      <c r="AH830" s="30" t="str">
        <f>IF(SUM('Sales by Agent'!AF830:AH830)&gt;0,"YES","NO")</f>
        <v>NO</v>
      </c>
      <c r="AI830" s="30" t="str">
        <f>IF(SUM('Sales by Agent'!AG830:AI830)&gt;0,"YES","NO")</f>
        <v>NO</v>
      </c>
      <c r="AJ830" s="30" t="str">
        <f>IF(SUM('Sales by Agent'!AH830:AJ830)&gt;0,"YES","NO")</f>
        <v>NO</v>
      </c>
      <c r="AK830" s="30" t="str">
        <f>IF(SUM('Sales by Agent'!AI830:AK830)&gt;0,"YES","NO")</f>
        <v>YES</v>
      </c>
      <c r="AL830" s="30" t="str">
        <f>IF(SUM('Sales by Agent'!AJ830:AL830)&gt;0,"YES","NO")</f>
        <v>YES</v>
      </c>
      <c r="AM830" s="30" t="str">
        <f>IF(SUM('Sales by Agent'!AK830:AM830)&gt;0,"YES","NO")</f>
        <v>YES</v>
      </c>
      <c r="AN830" s="30" t="str">
        <f>IF(SUM('Sales by Agent'!AL830:AN830)&gt;0,"YES","NO")</f>
        <v>NO</v>
      </c>
      <c r="AO830" s="30" t="str">
        <f>IF(SUM('Sales by Agent'!AM830:AO830)&gt;0,"YES","NO")</f>
        <v>NO</v>
      </c>
      <c r="AP830" s="30" t="str">
        <f>IF(SUM('Sales by Agent'!AN830:AP830)&gt;0,"YES","NO")</f>
        <v>NO</v>
      </c>
      <c r="AQ830" s="30" t="str">
        <f>IF(SUM('Sales by Agent'!AO830:AQ830)&gt;0,"YES","NO")</f>
        <v>NO</v>
      </c>
      <c r="AR830" s="30" t="str">
        <f>IF(SUM('Sales by Agent'!AP830:AR830)&gt;0,"YES","NO")</f>
        <v>NO</v>
      </c>
      <c r="AS830" s="30" t="str">
        <f>IF(SUM('Sales by Agent'!AQ830:AS830)&gt;0,"YES","NO")</f>
        <v>NO</v>
      </c>
      <c r="AT830" s="30" t="str">
        <f>IF(SUM('Sales by Agent'!AR830:AT830)&gt;0,"YES","NO")</f>
        <v>NO</v>
      </c>
      <c r="AU830" s="30" t="str">
        <f>IF(SUM('Sales by Agent'!AS830:AU830)&gt;0,"YES","NO")</f>
        <v>NO</v>
      </c>
      <c r="AV830" s="30" t="str">
        <f>IF(SUM('Sales by Agent'!AT830:AV830)&gt;0,"YES","NO")</f>
        <v>NO</v>
      </c>
      <c r="AW830" s="87"/>
      <c r="AX830" t="str">
        <f t="shared" si="134"/>
        <v>NO</v>
      </c>
      <c r="AY830" t="str">
        <f t="shared" si="135"/>
        <v>NO</v>
      </c>
      <c r="AZ830" t="str">
        <f t="shared" si="136"/>
        <v>NO</v>
      </c>
      <c r="BA830" t="str">
        <f t="shared" si="137"/>
        <v>NO</v>
      </c>
      <c r="BB830" t="str">
        <f t="shared" si="138"/>
        <v>NO</v>
      </c>
      <c r="BC830" t="str">
        <f t="shared" si="139"/>
        <v>NO</v>
      </c>
      <c r="BD830" t="str">
        <f t="shared" si="140"/>
        <v>NO</v>
      </c>
      <c r="BE830" t="str">
        <f t="shared" si="141"/>
        <v>NO</v>
      </c>
      <c r="BF830" t="str">
        <f t="shared" si="142"/>
        <v>NO</v>
      </c>
      <c r="BG830" t="str">
        <f t="shared" si="143"/>
        <v>NEW INACTIVE</v>
      </c>
      <c r="BH830" t="str">
        <f t="shared" si="133"/>
        <v>NO</v>
      </c>
    </row>
    <row r="831" spans="1:60">
      <c r="A831" s="564" t="s">
        <v>1439</v>
      </c>
      <c r="B831" s="564" t="s">
        <v>3102</v>
      </c>
      <c r="C831" s="564" t="s">
        <v>973</v>
      </c>
      <c r="D831" s="564" t="s">
        <v>956</v>
      </c>
      <c r="E831" s="564" t="s">
        <v>1005</v>
      </c>
      <c r="F831" s="565">
        <v>162907.4</v>
      </c>
      <c r="G831" s="86"/>
      <c r="H831" s="88"/>
      <c r="I831" s="30" t="str">
        <f>IF(SUM('Sales by Agent'!G831:I831)&gt;0,"YES","NO")</f>
        <v>NO</v>
      </c>
      <c r="J831" s="30" t="str">
        <f>IF(SUM('Sales by Agent'!H831:J831)&gt;0,"YES","NO")</f>
        <v>NO</v>
      </c>
      <c r="K831" s="30" t="str">
        <f>IF(SUM('Sales by Agent'!I831:K831)&gt;0,"YES","NO")</f>
        <v>NO</v>
      </c>
      <c r="L831" s="30" t="str">
        <f>IF(SUM('Sales by Agent'!J831:L831)&gt;0,"YES","NO")</f>
        <v>NO</v>
      </c>
      <c r="M831" s="30" t="str">
        <f>IF(SUM('Sales by Agent'!K831:M831)&gt;0,"YES","NO")</f>
        <v>NO</v>
      </c>
      <c r="N831" s="30" t="str">
        <f>IF(SUM('Sales by Agent'!L831:N831)&gt;0,"YES","NO")</f>
        <v>NO</v>
      </c>
      <c r="O831" s="30" t="str">
        <f>IF(SUM('Sales by Agent'!M831:O831)&gt;0,"YES","NO")</f>
        <v>NO</v>
      </c>
      <c r="P831" s="30" t="str">
        <f>IF(SUM('Sales by Agent'!N831:P831)&gt;0,"YES","NO")</f>
        <v>NO</v>
      </c>
      <c r="Q831" s="30" t="str">
        <f>IF(SUM('Sales by Agent'!O831:Q831)&gt;0,"YES","NO")</f>
        <v>NO</v>
      </c>
      <c r="R831" s="30" t="str">
        <f>IF(SUM('Sales by Agent'!P831:R831)&gt;0,"YES","NO")</f>
        <v>NO</v>
      </c>
      <c r="S831" s="30" t="str">
        <f>IF(SUM('Sales by Agent'!Q831:S831)&gt;0,"YES","NO")</f>
        <v>NO</v>
      </c>
      <c r="T831" s="30" t="str">
        <f>IF(SUM('Sales by Agent'!R831:T831)&gt;0,"YES","NO")</f>
        <v>NO</v>
      </c>
      <c r="U831" s="30" t="str">
        <f>IF(SUM('Sales by Agent'!S831:U831)&gt;0,"YES","NO")</f>
        <v>NO</v>
      </c>
      <c r="V831" s="30" t="str">
        <f>IF(SUM('Sales by Agent'!T831:V831)&gt;0,"YES","NO")</f>
        <v>NO</v>
      </c>
      <c r="W831" s="30" t="str">
        <f>IF(SUM('Sales by Agent'!U831:W831)&gt;0,"YES","NO")</f>
        <v>NO</v>
      </c>
      <c r="X831" s="30" t="str">
        <f>IF(SUM('Sales by Agent'!V831:X831)&gt;0,"YES","NO")</f>
        <v>NO</v>
      </c>
      <c r="Y831" s="30" t="str">
        <f>IF(SUM('Sales by Agent'!W831:Y831)&gt;0,"YES","NO")</f>
        <v>NO</v>
      </c>
      <c r="Z831" s="30" t="str">
        <f>IF(SUM('Sales by Agent'!X831:Z831)&gt;0,"YES","NO")</f>
        <v>NO</v>
      </c>
      <c r="AA831" s="30" t="str">
        <f>IF(SUM('Sales by Agent'!Y831:AA831)&gt;0,"YES","NO")</f>
        <v>NO</v>
      </c>
      <c r="AB831" s="30" t="str">
        <f>IF(SUM('Sales by Agent'!Z831:AB831)&gt;0,"YES","NO")</f>
        <v>NO</v>
      </c>
      <c r="AC831" s="30" t="str">
        <f>IF(SUM('Sales by Agent'!AA831:AC831)&gt;0,"YES","NO")</f>
        <v>NO</v>
      </c>
      <c r="AD831" s="30" t="str">
        <f>IF(SUM('Sales by Agent'!AB831:AD831)&gt;0,"YES","NO")</f>
        <v>NO</v>
      </c>
      <c r="AE831" s="30" t="str">
        <f>IF(SUM('Sales by Agent'!AC831:AE831)&gt;0,"YES","NO")</f>
        <v>NO</v>
      </c>
      <c r="AF831" s="30" t="str">
        <f>IF(SUM('Sales by Agent'!AD831:AF831)&gt;0,"YES","NO")</f>
        <v>NO</v>
      </c>
      <c r="AG831" s="30" t="str">
        <f>IF(SUM('Sales by Agent'!AE831:AG831)&gt;0,"YES","NO")</f>
        <v>NO</v>
      </c>
      <c r="AH831" s="30" t="str">
        <f>IF(SUM('Sales by Agent'!AF831:AH831)&gt;0,"YES","NO")</f>
        <v>NO</v>
      </c>
      <c r="AI831" s="30" t="str">
        <f>IF(SUM('Sales by Agent'!AG831:AI831)&gt;0,"YES","NO")</f>
        <v>NO</v>
      </c>
      <c r="AJ831" s="30" t="str">
        <f>IF(SUM('Sales by Agent'!AH831:AJ831)&gt;0,"YES","NO")</f>
        <v>NO</v>
      </c>
      <c r="AK831" s="30" t="str">
        <f>IF(SUM('Sales by Agent'!AI831:AK831)&gt;0,"YES","NO")</f>
        <v>NO</v>
      </c>
      <c r="AL831" s="30" t="str">
        <f>IF(SUM('Sales by Agent'!AJ831:AL831)&gt;0,"YES","NO")</f>
        <v>NO</v>
      </c>
      <c r="AM831" s="30" t="str">
        <f>IF(SUM('Sales by Agent'!AK831:AM831)&gt;0,"YES","NO")</f>
        <v>YES</v>
      </c>
      <c r="AN831" s="30" t="str">
        <f>IF(SUM('Sales by Agent'!AL831:AN831)&gt;0,"YES","NO")</f>
        <v>YES</v>
      </c>
      <c r="AO831" s="30" t="str">
        <f>IF(SUM('Sales by Agent'!AM831:AO831)&gt;0,"YES","NO")</f>
        <v>YES</v>
      </c>
      <c r="AP831" s="30" t="str">
        <f>IF(SUM('Sales by Agent'!AN831:AP831)&gt;0,"YES","NO")</f>
        <v>YES</v>
      </c>
      <c r="AQ831" s="30" t="str">
        <f>IF(SUM('Sales by Agent'!AO831:AQ831)&gt;0,"YES","NO")</f>
        <v>YES</v>
      </c>
      <c r="AR831" s="30" t="str">
        <f>IF(SUM('Sales by Agent'!AP831:AR831)&gt;0,"YES","NO")</f>
        <v>YES</v>
      </c>
      <c r="AS831" s="30" t="str">
        <f>IF(SUM('Sales by Agent'!AQ831:AS831)&gt;0,"YES","NO")</f>
        <v>YES</v>
      </c>
      <c r="AT831" s="30" t="str">
        <f>IF(SUM('Sales by Agent'!AR831:AT831)&gt;0,"YES","NO")</f>
        <v>YES</v>
      </c>
      <c r="AU831" s="30" t="str">
        <f>IF(SUM('Sales by Agent'!AS831:AU831)&gt;0,"YES","NO")</f>
        <v>YES</v>
      </c>
      <c r="AV831" s="30" t="str">
        <f>IF(SUM('Sales by Agent'!AT831:AV831)&gt;0,"YES","NO")</f>
        <v>YES</v>
      </c>
      <c r="AW831" s="87"/>
      <c r="AX831" t="str">
        <f t="shared" si="134"/>
        <v>NO</v>
      </c>
      <c r="AY831" t="str">
        <f t="shared" si="135"/>
        <v>NO</v>
      </c>
      <c r="AZ831" t="str">
        <f t="shared" si="136"/>
        <v>NO</v>
      </c>
      <c r="BA831" t="str">
        <f t="shared" si="137"/>
        <v>NO</v>
      </c>
      <c r="BB831" t="str">
        <f t="shared" si="138"/>
        <v>NO</v>
      </c>
      <c r="BC831" t="str">
        <f t="shared" si="139"/>
        <v>NO</v>
      </c>
      <c r="BD831" t="str">
        <f t="shared" si="140"/>
        <v>NO</v>
      </c>
      <c r="BE831" t="str">
        <f t="shared" si="141"/>
        <v>NO</v>
      </c>
      <c r="BF831" t="str">
        <f t="shared" si="142"/>
        <v>NO</v>
      </c>
      <c r="BG831" t="str">
        <f t="shared" si="143"/>
        <v>NO</v>
      </c>
      <c r="BH831" t="str">
        <f t="shared" si="133"/>
        <v>NO</v>
      </c>
    </row>
    <row r="832" spans="1:60">
      <c r="A832" s="564" t="s">
        <v>1047</v>
      </c>
      <c r="B832" s="564" t="s">
        <v>3103</v>
      </c>
      <c r="C832" s="564" t="s">
        <v>973</v>
      </c>
      <c r="D832" s="564" t="s">
        <v>956</v>
      </c>
      <c r="E832" s="564" t="s">
        <v>1005</v>
      </c>
      <c r="F832" s="565">
        <v>424057.4</v>
      </c>
      <c r="G832" s="31"/>
      <c r="H832" s="88"/>
      <c r="I832" s="30" t="str">
        <f>IF(SUM('Sales by Agent'!G832:I832)&gt;0,"YES","NO")</f>
        <v>NO</v>
      </c>
      <c r="J832" s="30" t="str">
        <f>IF(SUM('Sales by Agent'!H832:J832)&gt;0,"YES","NO")</f>
        <v>NO</v>
      </c>
      <c r="K832" s="30" t="str">
        <f>IF(SUM('Sales by Agent'!I832:K832)&gt;0,"YES","NO")</f>
        <v>NO</v>
      </c>
      <c r="L832" s="30" t="str">
        <f>IF(SUM('Sales by Agent'!J832:L832)&gt;0,"YES","NO")</f>
        <v>NO</v>
      </c>
      <c r="M832" s="30" t="str">
        <f>IF(SUM('Sales by Agent'!K832:M832)&gt;0,"YES","NO")</f>
        <v>NO</v>
      </c>
      <c r="N832" s="30" t="str">
        <f>IF(SUM('Sales by Agent'!L832:N832)&gt;0,"YES","NO")</f>
        <v>NO</v>
      </c>
      <c r="O832" s="30" t="str">
        <f>IF(SUM('Sales by Agent'!M832:O832)&gt;0,"YES","NO")</f>
        <v>NO</v>
      </c>
      <c r="P832" s="30" t="str">
        <f>IF(SUM('Sales by Agent'!N832:P832)&gt;0,"YES","NO")</f>
        <v>NO</v>
      </c>
      <c r="Q832" s="30" t="str">
        <f>IF(SUM('Sales by Agent'!O832:Q832)&gt;0,"YES","NO")</f>
        <v>NO</v>
      </c>
      <c r="R832" s="30" t="str">
        <f>IF(SUM('Sales by Agent'!P832:R832)&gt;0,"YES","NO")</f>
        <v>NO</v>
      </c>
      <c r="S832" s="30" t="str">
        <f>IF(SUM('Sales by Agent'!Q832:S832)&gt;0,"YES","NO")</f>
        <v>NO</v>
      </c>
      <c r="T832" s="30" t="str">
        <f>IF(SUM('Sales by Agent'!R832:T832)&gt;0,"YES","NO")</f>
        <v>NO</v>
      </c>
      <c r="U832" s="30" t="str">
        <f>IF(SUM('Sales by Agent'!S832:U832)&gt;0,"YES","NO")</f>
        <v>NO</v>
      </c>
      <c r="V832" s="30" t="str">
        <f>IF(SUM('Sales by Agent'!T832:V832)&gt;0,"YES","NO")</f>
        <v>NO</v>
      </c>
      <c r="W832" s="30" t="str">
        <f>IF(SUM('Sales by Agent'!U832:W832)&gt;0,"YES","NO")</f>
        <v>NO</v>
      </c>
      <c r="X832" s="30" t="str">
        <f>IF(SUM('Sales by Agent'!V832:X832)&gt;0,"YES","NO")</f>
        <v>NO</v>
      </c>
      <c r="Y832" s="30" t="str">
        <f>IF(SUM('Sales by Agent'!W832:Y832)&gt;0,"YES","NO")</f>
        <v>NO</v>
      </c>
      <c r="Z832" s="30" t="str">
        <f>IF(SUM('Sales by Agent'!X832:Z832)&gt;0,"YES","NO")</f>
        <v>NO</v>
      </c>
      <c r="AA832" s="30" t="str">
        <f>IF(SUM('Sales by Agent'!Y832:AA832)&gt;0,"YES","NO")</f>
        <v>NO</v>
      </c>
      <c r="AB832" s="30" t="str">
        <f>IF(SUM('Sales by Agent'!Z832:AB832)&gt;0,"YES","NO")</f>
        <v>NO</v>
      </c>
      <c r="AC832" s="30" t="str">
        <f>IF(SUM('Sales by Agent'!AA832:AC832)&gt;0,"YES","NO")</f>
        <v>NO</v>
      </c>
      <c r="AD832" s="30" t="str">
        <f>IF(SUM('Sales by Agent'!AB832:AD832)&gt;0,"YES","NO")</f>
        <v>NO</v>
      </c>
      <c r="AE832" s="30" t="str">
        <f>IF(SUM('Sales by Agent'!AC832:AE832)&gt;0,"YES","NO")</f>
        <v>NO</v>
      </c>
      <c r="AF832" s="30" t="str">
        <f>IF(SUM('Sales by Agent'!AD832:AF832)&gt;0,"YES","NO")</f>
        <v>NO</v>
      </c>
      <c r="AG832" s="30" t="str">
        <f>IF(SUM('Sales by Agent'!AE832:AG832)&gt;0,"YES","NO")</f>
        <v>NO</v>
      </c>
      <c r="AH832" s="30" t="str">
        <f>IF(SUM('Sales by Agent'!AF832:AH832)&gt;0,"YES","NO")</f>
        <v>NO</v>
      </c>
      <c r="AI832" s="30" t="str">
        <f>IF(SUM('Sales by Agent'!AG832:AI832)&gt;0,"YES","NO")</f>
        <v>NO</v>
      </c>
      <c r="AJ832" s="30" t="str">
        <f>IF(SUM('Sales by Agent'!AH832:AJ832)&gt;0,"YES","NO")</f>
        <v>YES</v>
      </c>
      <c r="AK832" s="30" t="str">
        <f>IF(SUM('Sales by Agent'!AI832:AK832)&gt;0,"YES","NO")</f>
        <v>YES</v>
      </c>
      <c r="AL832" s="30" t="str">
        <f>IF(SUM('Sales by Agent'!AJ832:AL832)&gt;0,"YES","NO")</f>
        <v>YES</v>
      </c>
      <c r="AM832" s="30" t="str">
        <f>IF(SUM('Sales by Agent'!AK832:AM832)&gt;0,"YES","NO")</f>
        <v>YES</v>
      </c>
      <c r="AN832" s="30" t="str">
        <f>IF(SUM('Sales by Agent'!AL832:AN832)&gt;0,"YES","NO")</f>
        <v>YES</v>
      </c>
      <c r="AO832" s="30" t="str">
        <f>IF(SUM('Sales by Agent'!AM832:AO832)&gt;0,"YES","NO")</f>
        <v>YES</v>
      </c>
      <c r="AP832" s="30" t="str">
        <f>IF(SUM('Sales by Agent'!AN832:AP832)&gt;0,"YES","NO")</f>
        <v>YES</v>
      </c>
      <c r="AQ832" s="30" t="str">
        <f>IF(SUM('Sales by Agent'!AO832:AQ832)&gt;0,"YES","NO")</f>
        <v>YES</v>
      </c>
      <c r="AR832" s="30" t="str">
        <f>IF(SUM('Sales by Agent'!AP832:AR832)&gt;0,"YES","NO")</f>
        <v>YES</v>
      </c>
      <c r="AS832" s="30" t="str">
        <f>IF(SUM('Sales by Agent'!AQ832:AS832)&gt;0,"YES","NO")</f>
        <v>YES</v>
      </c>
      <c r="AT832" s="30" t="str">
        <f>IF(SUM('Sales by Agent'!AR832:AT832)&gt;0,"YES","NO")</f>
        <v>YES</v>
      </c>
      <c r="AU832" s="30" t="str">
        <f>IF(SUM('Sales by Agent'!AS832:AU832)&gt;0,"YES","NO")</f>
        <v>YES</v>
      </c>
      <c r="AV832" s="30" t="str">
        <f>IF(SUM('Sales by Agent'!AT832:AV832)&gt;0,"YES","NO")</f>
        <v>YES</v>
      </c>
      <c r="AW832" s="87"/>
      <c r="AX832" t="str">
        <f t="shared" si="134"/>
        <v>NO</v>
      </c>
      <c r="AY832" t="str">
        <f t="shared" si="135"/>
        <v>NO</v>
      </c>
      <c r="AZ832" t="str">
        <f t="shared" si="136"/>
        <v>NO</v>
      </c>
      <c r="BA832" t="str">
        <f t="shared" si="137"/>
        <v>NO</v>
      </c>
      <c r="BB832" t="str">
        <f t="shared" si="138"/>
        <v>NO</v>
      </c>
      <c r="BC832" t="str">
        <f t="shared" si="139"/>
        <v>NO</v>
      </c>
      <c r="BD832" t="str">
        <f t="shared" si="140"/>
        <v>NO</v>
      </c>
      <c r="BE832" t="str">
        <f t="shared" si="141"/>
        <v>NO</v>
      </c>
      <c r="BF832" t="str">
        <f t="shared" si="142"/>
        <v>NO</v>
      </c>
      <c r="BG832" t="str">
        <f t="shared" si="143"/>
        <v>NO</v>
      </c>
      <c r="BH832" t="str">
        <f t="shared" si="133"/>
        <v>NO</v>
      </c>
    </row>
    <row r="833" spans="1:60">
      <c r="A833" s="564" t="s">
        <v>1443</v>
      </c>
      <c r="B833" s="564" t="s">
        <v>3104</v>
      </c>
      <c r="C833" s="564" t="s">
        <v>973</v>
      </c>
      <c r="D833" s="564" t="s">
        <v>956</v>
      </c>
      <c r="E833" s="564" t="s">
        <v>1005</v>
      </c>
      <c r="F833" s="565">
        <v>233107.4</v>
      </c>
      <c r="G833" s="31"/>
      <c r="H833" s="86"/>
      <c r="I833" s="30" t="str">
        <f>IF(SUM('Sales by Agent'!G833:I833)&gt;0,"YES","NO")</f>
        <v>NO</v>
      </c>
      <c r="J833" s="30" t="str">
        <f>IF(SUM('Sales by Agent'!H833:J833)&gt;0,"YES","NO")</f>
        <v>NO</v>
      </c>
      <c r="K833" s="30" t="str">
        <f>IF(SUM('Sales by Agent'!I833:K833)&gt;0,"YES","NO")</f>
        <v>NO</v>
      </c>
      <c r="L833" s="30" t="str">
        <f>IF(SUM('Sales by Agent'!J833:L833)&gt;0,"YES","NO")</f>
        <v>NO</v>
      </c>
      <c r="M833" s="30" t="str">
        <f>IF(SUM('Sales by Agent'!K833:M833)&gt;0,"YES","NO")</f>
        <v>NO</v>
      </c>
      <c r="N833" s="30" t="str">
        <f>IF(SUM('Sales by Agent'!L833:N833)&gt;0,"YES","NO")</f>
        <v>NO</v>
      </c>
      <c r="O833" s="30" t="str">
        <f>IF(SUM('Sales by Agent'!M833:O833)&gt;0,"YES","NO")</f>
        <v>NO</v>
      </c>
      <c r="P833" s="30" t="str">
        <f>IF(SUM('Sales by Agent'!N833:P833)&gt;0,"YES","NO")</f>
        <v>NO</v>
      </c>
      <c r="Q833" s="30" t="str">
        <f>IF(SUM('Sales by Agent'!O833:Q833)&gt;0,"YES","NO")</f>
        <v>NO</v>
      </c>
      <c r="R833" s="30" t="str">
        <f>IF(SUM('Sales by Agent'!P833:R833)&gt;0,"YES","NO")</f>
        <v>NO</v>
      </c>
      <c r="S833" s="30" t="str">
        <f>IF(SUM('Sales by Agent'!Q833:S833)&gt;0,"YES","NO")</f>
        <v>NO</v>
      </c>
      <c r="T833" s="30" t="str">
        <f>IF(SUM('Sales by Agent'!R833:T833)&gt;0,"YES","NO")</f>
        <v>NO</v>
      </c>
      <c r="U833" s="30" t="str">
        <f>IF(SUM('Sales by Agent'!S833:U833)&gt;0,"YES","NO")</f>
        <v>NO</v>
      </c>
      <c r="V833" s="30" t="str">
        <f>IF(SUM('Sales by Agent'!T833:V833)&gt;0,"YES","NO")</f>
        <v>NO</v>
      </c>
      <c r="W833" s="30" t="str">
        <f>IF(SUM('Sales by Agent'!U833:W833)&gt;0,"YES","NO")</f>
        <v>NO</v>
      </c>
      <c r="X833" s="30" t="str">
        <f>IF(SUM('Sales by Agent'!V833:X833)&gt;0,"YES","NO")</f>
        <v>NO</v>
      </c>
      <c r="Y833" s="30" t="str">
        <f>IF(SUM('Sales by Agent'!W833:Y833)&gt;0,"YES","NO")</f>
        <v>NO</v>
      </c>
      <c r="Z833" s="30" t="str">
        <f>IF(SUM('Sales by Agent'!X833:Z833)&gt;0,"YES","NO")</f>
        <v>NO</v>
      </c>
      <c r="AA833" s="30" t="str">
        <f>IF(SUM('Sales by Agent'!Y833:AA833)&gt;0,"YES","NO")</f>
        <v>NO</v>
      </c>
      <c r="AB833" s="30" t="str">
        <f>IF(SUM('Sales by Agent'!Z833:AB833)&gt;0,"YES","NO")</f>
        <v>NO</v>
      </c>
      <c r="AC833" s="30" t="str">
        <f>IF(SUM('Sales by Agent'!AA833:AC833)&gt;0,"YES","NO")</f>
        <v>NO</v>
      </c>
      <c r="AD833" s="30" t="str">
        <f>IF(SUM('Sales by Agent'!AB833:AD833)&gt;0,"YES","NO")</f>
        <v>NO</v>
      </c>
      <c r="AE833" s="30" t="str">
        <f>IF(SUM('Sales by Agent'!AC833:AE833)&gt;0,"YES","NO")</f>
        <v>NO</v>
      </c>
      <c r="AF833" s="30" t="str">
        <f>IF(SUM('Sales by Agent'!AD833:AF833)&gt;0,"YES","NO")</f>
        <v>NO</v>
      </c>
      <c r="AG833" s="30" t="str">
        <f>IF(SUM('Sales by Agent'!AE833:AG833)&gt;0,"YES","NO")</f>
        <v>NO</v>
      </c>
      <c r="AH833" s="30" t="str">
        <f>IF(SUM('Sales by Agent'!AF833:AH833)&gt;0,"YES","NO")</f>
        <v>NO</v>
      </c>
      <c r="AI833" s="30" t="str">
        <f>IF(SUM('Sales by Agent'!AG833:AI833)&gt;0,"YES","NO")</f>
        <v>NO</v>
      </c>
      <c r="AJ833" s="30" t="str">
        <f>IF(SUM('Sales by Agent'!AH833:AJ833)&gt;0,"YES","NO")</f>
        <v>NO</v>
      </c>
      <c r="AK833" s="30" t="str">
        <f>IF(SUM('Sales by Agent'!AI833:AK833)&gt;0,"YES","NO")</f>
        <v>NO</v>
      </c>
      <c r="AL833" s="30" t="str">
        <f>IF(SUM('Sales by Agent'!AJ833:AL833)&gt;0,"YES","NO")</f>
        <v>NO</v>
      </c>
      <c r="AM833" s="30" t="str">
        <f>IF(SUM('Sales by Agent'!AK833:AM833)&gt;0,"YES","NO")</f>
        <v>NO</v>
      </c>
      <c r="AN833" s="30" t="str">
        <f>IF(SUM('Sales by Agent'!AL833:AN833)&gt;0,"YES","NO")</f>
        <v>YES</v>
      </c>
      <c r="AO833" s="30" t="str">
        <f>IF(SUM('Sales by Agent'!AM833:AO833)&gt;0,"YES","NO")</f>
        <v>YES</v>
      </c>
      <c r="AP833" s="30" t="str">
        <f>IF(SUM('Sales by Agent'!AN833:AP833)&gt;0,"YES","NO")</f>
        <v>YES</v>
      </c>
      <c r="AQ833" s="30" t="str">
        <f>IF(SUM('Sales by Agent'!AO833:AQ833)&gt;0,"YES","NO")</f>
        <v>YES</v>
      </c>
      <c r="AR833" s="30" t="str">
        <f>IF(SUM('Sales by Agent'!AP833:AR833)&gt;0,"YES","NO")</f>
        <v>YES</v>
      </c>
      <c r="AS833" s="30" t="str">
        <f>IF(SUM('Sales by Agent'!AQ833:AS833)&gt;0,"YES","NO")</f>
        <v>YES</v>
      </c>
      <c r="AT833" s="30" t="str">
        <f>IF(SUM('Sales by Agent'!AR833:AT833)&gt;0,"YES","NO")</f>
        <v>YES</v>
      </c>
      <c r="AU833" s="30" t="str">
        <f>IF(SUM('Sales by Agent'!AS833:AU833)&gt;0,"YES","NO")</f>
        <v>YES</v>
      </c>
      <c r="AV833" s="30" t="str">
        <f>IF(SUM('Sales by Agent'!AT833:AV833)&gt;0,"YES","NO")</f>
        <v>YES</v>
      </c>
      <c r="AW833" s="87"/>
      <c r="AX833" t="str">
        <f t="shared" si="134"/>
        <v>NO</v>
      </c>
      <c r="AY833" t="str">
        <f t="shared" si="135"/>
        <v>NO</v>
      </c>
      <c r="AZ833" t="str">
        <f t="shared" si="136"/>
        <v>NO</v>
      </c>
      <c r="BA833" t="str">
        <f t="shared" si="137"/>
        <v>NO</v>
      </c>
      <c r="BB833" t="str">
        <f t="shared" si="138"/>
        <v>NO</v>
      </c>
      <c r="BC833" t="str">
        <f t="shared" si="139"/>
        <v>NO</v>
      </c>
      <c r="BD833" t="str">
        <f t="shared" si="140"/>
        <v>NO</v>
      </c>
      <c r="BE833" t="str">
        <f t="shared" si="141"/>
        <v>NO</v>
      </c>
      <c r="BF833" t="str">
        <f t="shared" si="142"/>
        <v>NO</v>
      </c>
      <c r="BG833" t="str">
        <f t="shared" si="143"/>
        <v>NO</v>
      </c>
      <c r="BH833" t="str">
        <f t="shared" si="133"/>
        <v>NO</v>
      </c>
    </row>
    <row r="834" spans="1:60">
      <c r="A834" s="564" t="s">
        <v>1444</v>
      </c>
      <c r="B834" s="564" t="s">
        <v>3105</v>
      </c>
      <c r="C834" s="564" t="s">
        <v>973</v>
      </c>
      <c r="D834" s="564" t="s">
        <v>956</v>
      </c>
      <c r="E834" s="564" t="s">
        <v>1005</v>
      </c>
      <c r="F834" s="565">
        <v>207907.4</v>
      </c>
      <c r="G834" s="31"/>
      <c r="H834" s="88"/>
      <c r="I834" s="30" t="str">
        <f>IF(SUM('Sales by Agent'!G834:I834)&gt;0,"YES","NO")</f>
        <v>NO</v>
      </c>
      <c r="J834" s="30" t="str">
        <f>IF(SUM('Sales by Agent'!H834:J834)&gt;0,"YES","NO")</f>
        <v>NO</v>
      </c>
      <c r="K834" s="30" t="str">
        <f>IF(SUM('Sales by Agent'!I834:K834)&gt;0,"YES","NO")</f>
        <v>NO</v>
      </c>
      <c r="L834" s="30" t="str">
        <f>IF(SUM('Sales by Agent'!J834:L834)&gt;0,"YES","NO")</f>
        <v>NO</v>
      </c>
      <c r="M834" s="30" t="str">
        <f>IF(SUM('Sales by Agent'!K834:M834)&gt;0,"YES","NO")</f>
        <v>NO</v>
      </c>
      <c r="N834" s="30" t="str">
        <f>IF(SUM('Sales by Agent'!L834:N834)&gt;0,"YES","NO")</f>
        <v>NO</v>
      </c>
      <c r="O834" s="30" t="str">
        <f>IF(SUM('Sales by Agent'!M834:O834)&gt;0,"YES","NO")</f>
        <v>NO</v>
      </c>
      <c r="P834" s="30" t="str">
        <f>IF(SUM('Sales by Agent'!N834:P834)&gt;0,"YES","NO")</f>
        <v>NO</v>
      </c>
      <c r="Q834" s="30" t="str">
        <f>IF(SUM('Sales by Agent'!O834:Q834)&gt;0,"YES","NO")</f>
        <v>NO</v>
      </c>
      <c r="R834" s="30" t="str">
        <f>IF(SUM('Sales by Agent'!P834:R834)&gt;0,"YES","NO")</f>
        <v>NO</v>
      </c>
      <c r="S834" s="30" t="str">
        <f>IF(SUM('Sales by Agent'!Q834:S834)&gt;0,"YES","NO")</f>
        <v>NO</v>
      </c>
      <c r="T834" s="30" t="str">
        <f>IF(SUM('Sales by Agent'!R834:T834)&gt;0,"YES","NO")</f>
        <v>NO</v>
      </c>
      <c r="U834" s="30" t="str">
        <f>IF(SUM('Sales by Agent'!S834:U834)&gt;0,"YES","NO")</f>
        <v>NO</v>
      </c>
      <c r="V834" s="30" t="str">
        <f>IF(SUM('Sales by Agent'!T834:V834)&gt;0,"YES","NO")</f>
        <v>NO</v>
      </c>
      <c r="W834" s="30" t="str">
        <f>IF(SUM('Sales by Agent'!U834:W834)&gt;0,"YES","NO")</f>
        <v>NO</v>
      </c>
      <c r="X834" s="30" t="str">
        <f>IF(SUM('Sales by Agent'!V834:X834)&gt;0,"YES","NO")</f>
        <v>NO</v>
      </c>
      <c r="Y834" s="30" t="str">
        <f>IF(SUM('Sales by Agent'!W834:Y834)&gt;0,"YES","NO")</f>
        <v>NO</v>
      </c>
      <c r="Z834" s="30" t="str">
        <f>IF(SUM('Sales by Agent'!X834:Z834)&gt;0,"YES","NO")</f>
        <v>NO</v>
      </c>
      <c r="AA834" s="30" t="str">
        <f>IF(SUM('Sales by Agent'!Y834:AA834)&gt;0,"YES","NO")</f>
        <v>NO</v>
      </c>
      <c r="AB834" s="30" t="str">
        <f>IF(SUM('Sales by Agent'!Z834:AB834)&gt;0,"YES","NO")</f>
        <v>NO</v>
      </c>
      <c r="AC834" s="30" t="str">
        <f>IF(SUM('Sales by Agent'!AA834:AC834)&gt;0,"YES","NO")</f>
        <v>NO</v>
      </c>
      <c r="AD834" s="30" t="str">
        <f>IF(SUM('Sales by Agent'!AB834:AD834)&gt;0,"YES","NO")</f>
        <v>NO</v>
      </c>
      <c r="AE834" s="30" t="str">
        <f>IF(SUM('Sales by Agent'!AC834:AE834)&gt;0,"YES","NO")</f>
        <v>NO</v>
      </c>
      <c r="AF834" s="30" t="str">
        <f>IF(SUM('Sales by Agent'!AD834:AF834)&gt;0,"YES","NO")</f>
        <v>NO</v>
      </c>
      <c r="AG834" s="30" t="str">
        <f>IF(SUM('Sales by Agent'!AE834:AG834)&gt;0,"YES","NO")</f>
        <v>NO</v>
      </c>
      <c r="AH834" s="30" t="str">
        <f>IF(SUM('Sales by Agent'!AF834:AH834)&gt;0,"YES","NO")</f>
        <v>NO</v>
      </c>
      <c r="AI834" s="30" t="str">
        <f>IF(SUM('Sales by Agent'!AG834:AI834)&gt;0,"YES","NO")</f>
        <v>NO</v>
      </c>
      <c r="AJ834" s="30" t="str">
        <f>IF(SUM('Sales by Agent'!AH834:AJ834)&gt;0,"YES","NO")</f>
        <v>NO</v>
      </c>
      <c r="AK834" s="30" t="str">
        <f>IF(SUM('Sales by Agent'!AI834:AK834)&gt;0,"YES","NO")</f>
        <v>NO</v>
      </c>
      <c r="AL834" s="30" t="str">
        <f>IF(SUM('Sales by Agent'!AJ834:AL834)&gt;0,"YES","NO")</f>
        <v>NO</v>
      </c>
      <c r="AM834" s="30" t="str">
        <f>IF(SUM('Sales by Agent'!AK834:AM834)&gt;0,"YES","NO")</f>
        <v>YES</v>
      </c>
      <c r="AN834" s="30" t="str">
        <f>IF(SUM('Sales by Agent'!AL834:AN834)&gt;0,"YES","NO")</f>
        <v>YES</v>
      </c>
      <c r="AO834" s="30" t="str">
        <f>IF(SUM('Sales by Agent'!AM834:AO834)&gt;0,"YES","NO")</f>
        <v>YES</v>
      </c>
      <c r="AP834" s="30" t="str">
        <f>IF(SUM('Sales by Agent'!AN834:AP834)&gt;0,"YES","NO")</f>
        <v>YES</v>
      </c>
      <c r="AQ834" s="30" t="str">
        <f>IF(SUM('Sales by Agent'!AO834:AQ834)&gt;0,"YES","NO")</f>
        <v>YES</v>
      </c>
      <c r="AR834" s="30" t="str">
        <f>IF(SUM('Sales by Agent'!AP834:AR834)&gt;0,"YES","NO")</f>
        <v>YES</v>
      </c>
      <c r="AS834" s="30" t="str">
        <f>IF(SUM('Sales by Agent'!AQ834:AS834)&gt;0,"YES","NO")</f>
        <v>YES</v>
      </c>
      <c r="AT834" s="30" t="str">
        <f>IF(SUM('Sales by Agent'!AR834:AT834)&gt;0,"YES","NO")</f>
        <v>YES</v>
      </c>
      <c r="AU834" s="30" t="str">
        <f>IF(SUM('Sales by Agent'!AS834:AU834)&gt;0,"YES","NO")</f>
        <v>YES</v>
      </c>
      <c r="AV834" s="30" t="str">
        <f>IF(SUM('Sales by Agent'!AT834:AV834)&gt;0,"YES","NO")</f>
        <v>YES</v>
      </c>
      <c r="AW834" s="87"/>
      <c r="AX834" t="str">
        <f t="shared" si="134"/>
        <v>NO</v>
      </c>
      <c r="AY834" t="str">
        <f t="shared" si="135"/>
        <v>NO</v>
      </c>
      <c r="AZ834" t="str">
        <f t="shared" si="136"/>
        <v>NO</v>
      </c>
      <c r="BA834" t="str">
        <f t="shared" si="137"/>
        <v>NO</v>
      </c>
      <c r="BB834" t="str">
        <f t="shared" si="138"/>
        <v>NO</v>
      </c>
      <c r="BC834" t="str">
        <f t="shared" si="139"/>
        <v>NO</v>
      </c>
      <c r="BD834" t="str">
        <f t="shared" si="140"/>
        <v>NO</v>
      </c>
      <c r="BE834" t="str">
        <f t="shared" si="141"/>
        <v>NO</v>
      </c>
      <c r="BF834" t="str">
        <f t="shared" si="142"/>
        <v>NO</v>
      </c>
      <c r="BG834" t="str">
        <f t="shared" si="143"/>
        <v>NO</v>
      </c>
      <c r="BH834" t="str">
        <f t="shared" ref="BH834:BH897" si="144">IF(AND(AN834="YES",AO834="NO"),"NEW INACTIVE","NO")</f>
        <v>NO</v>
      </c>
    </row>
    <row r="835" spans="1:60">
      <c r="A835" s="564" t="s">
        <v>1212</v>
      </c>
      <c r="B835" s="564" t="s">
        <v>3106</v>
      </c>
      <c r="C835" s="564" t="s">
        <v>973</v>
      </c>
      <c r="D835" s="564" t="s">
        <v>956</v>
      </c>
      <c r="E835" s="564" t="s">
        <v>1005</v>
      </c>
      <c r="F835" s="565">
        <v>2320122.4</v>
      </c>
      <c r="G835" s="31"/>
      <c r="H835" s="88"/>
      <c r="I835" s="30" t="str">
        <f>IF(SUM('Sales by Agent'!G835:I835)&gt;0,"YES","NO")</f>
        <v>NO</v>
      </c>
      <c r="J835" s="30" t="str">
        <f>IF(SUM('Sales by Agent'!H835:J835)&gt;0,"YES","NO")</f>
        <v>NO</v>
      </c>
      <c r="K835" s="30" t="str">
        <f>IF(SUM('Sales by Agent'!I835:K835)&gt;0,"YES","NO")</f>
        <v>NO</v>
      </c>
      <c r="L835" s="30" t="str">
        <f>IF(SUM('Sales by Agent'!J835:L835)&gt;0,"YES","NO")</f>
        <v>NO</v>
      </c>
      <c r="M835" s="30" t="str">
        <f>IF(SUM('Sales by Agent'!K835:M835)&gt;0,"YES","NO")</f>
        <v>NO</v>
      </c>
      <c r="N835" s="30" t="str">
        <f>IF(SUM('Sales by Agent'!L835:N835)&gt;0,"YES","NO")</f>
        <v>NO</v>
      </c>
      <c r="O835" s="30" t="str">
        <f>IF(SUM('Sales by Agent'!M835:O835)&gt;0,"YES","NO")</f>
        <v>NO</v>
      </c>
      <c r="P835" s="30" t="str">
        <f>IF(SUM('Sales by Agent'!N835:P835)&gt;0,"YES","NO")</f>
        <v>NO</v>
      </c>
      <c r="Q835" s="30" t="str">
        <f>IF(SUM('Sales by Agent'!O835:Q835)&gt;0,"YES","NO")</f>
        <v>NO</v>
      </c>
      <c r="R835" s="30" t="str">
        <f>IF(SUM('Sales by Agent'!P835:R835)&gt;0,"YES","NO")</f>
        <v>NO</v>
      </c>
      <c r="S835" s="30" t="str">
        <f>IF(SUM('Sales by Agent'!Q835:S835)&gt;0,"YES","NO")</f>
        <v>NO</v>
      </c>
      <c r="T835" s="30" t="str">
        <f>IF(SUM('Sales by Agent'!R835:T835)&gt;0,"YES","NO")</f>
        <v>NO</v>
      </c>
      <c r="U835" s="30" t="str">
        <f>IF(SUM('Sales by Agent'!S835:U835)&gt;0,"YES","NO")</f>
        <v>NO</v>
      </c>
      <c r="V835" s="30" t="str">
        <f>IF(SUM('Sales by Agent'!T835:V835)&gt;0,"YES","NO")</f>
        <v>NO</v>
      </c>
      <c r="W835" s="30" t="str">
        <f>IF(SUM('Sales by Agent'!U835:W835)&gt;0,"YES","NO")</f>
        <v>NO</v>
      </c>
      <c r="X835" s="30" t="str">
        <f>IF(SUM('Sales by Agent'!V835:X835)&gt;0,"YES","NO")</f>
        <v>NO</v>
      </c>
      <c r="Y835" s="30" t="str">
        <f>IF(SUM('Sales by Agent'!W835:Y835)&gt;0,"YES","NO")</f>
        <v>NO</v>
      </c>
      <c r="Z835" s="30" t="str">
        <f>IF(SUM('Sales by Agent'!X835:Z835)&gt;0,"YES","NO")</f>
        <v>NO</v>
      </c>
      <c r="AA835" s="30" t="str">
        <f>IF(SUM('Sales by Agent'!Y835:AA835)&gt;0,"YES","NO")</f>
        <v>NO</v>
      </c>
      <c r="AB835" s="30" t="str">
        <f>IF(SUM('Sales by Agent'!Z835:AB835)&gt;0,"YES","NO")</f>
        <v>NO</v>
      </c>
      <c r="AC835" s="30" t="str">
        <f>IF(SUM('Sales by Agent'!AA835:AC835)&gt;0,"YES","NO")</f>
        <v>NO</v>
      </c>
      <c r="AD835" s="30" t="str">
        <f>IF(SUM('Sales by Agent'!AB835:AD835)&gt;0,"YES","NO")</f>
        <v>NO</v>
      </c>
      <c r="AE835" s="30" t="str">
        <f>IF(SUM('Sales by Agent'!AC835:AE835)&gt;0,"YES","NO")</f>
        <v>NO</v>
      </c>
      <c r="AF835" s="30" t="str">
        <f>IF(SUM('Sales by Agent'!AD835:AF835)&gt;0,"YES","NO")</f>
        <v>NO</v>
      </c>
      <c r="AG835" s="30" t="str">
        <f>IF(SUM('Sales by Agent'!AE835:AG835)&gt;0,"YES","NO")</f>
        <v>NO</v>
      </c>
      <c r="AH835" s="30" t="str">
        <f>IF(SUM('Sales by Agent'!AF835:AH835)&gt;0,"YES","NO")</f>
        <v>NO</v>
      </c>
      <c r="AI835" s="30" t="str">
        <f>IF(SUM('Sales by Agent'!AG835:AI835)&gt;0,"YES","NO")</f>
        <v>NO</v>
      </c>
      <c r="AJ835" s="30" t="str">
        <f>IF(SUM('Sales by Agent'!AH835:AJ835)&gt;0,"YES","NO")</f>
        <v>NO</v>
      </c>
      <c r="AK835" s="30" t="str">
        <f>IF(SUM('Sales by Agent'!AI835:AK835)&gt;0,"YES","NO")</f>
        <v>YES</v>
      </c>
      <c r="AL835" s="30" t="str">
        <f>IF(SUM('Sales by Agent'!AJ835:AL835)&gt;0,"YES","NO")</f>
        <v>YES</v>
      </c>
      <c r="AM835" s="30" t="str">
        <f>IF(SUM('Sales by Agent'!AK835:AM835)&gt;0,"YES","NO")</f>
        <v>YES</v>
      </c>
      <c r="AN835" s="30" t="str">
        <f>IF(SUM('Sales by Agent'!AL835:AN835)&gt;0,"YES","NO")</f>
        <v>YES</v>
      </c>
      <c r="AO835" s="30" t="str">
        <f>IF(SUM('Sales by Agent'!AM835:AO835)&gt;0,"YES","NO")</f>
        <v>YES</v>
      </c>
      <c r="AP835" s="30" t="str">
        <f>IF(SUM('Sales by Agent'!AN835:AP835)&gt;0,"YES","NO")</f>
        <v>YES</v>
      </c>
      <c r="AQ835" s="30" t="str">
        <f>IF(SUM('Sales by Agent'!AO835:AQ835)&gt;0,"YES","NO")</f>
        <v>YES</v>
      </c>
      <c r="AR835" s="30" t="str">
        <f>IF(SUM('Sales by Agent'!AP835:AR835)&gt;0,"YES","NO")</f>
        <v>YES</v>
      </c>
      <c r="AS835" s="30" t="str">
        <f>IF(SUM('Sales by Agent'!AQ835:AS835)&gt;0,"YES","NO")</f>
        <v>YES</v>
      </c>
      <c r="AT835" s="30" t="str">
        <f>IF(SUM('Sales by Agent'!AR835:AT835)&gt;0,"YES","NO")</f>
        <v>YES</v>
      </c>
      <c r="AU835" s="30" t="str">
        <f>IF(SUM('Sales by Agent'!AS835:AU835)&gt;0,"YES","NO")</f>
        <v>YES</v>
      </c>
      <c r="AV835" s="30" t="str">
        <f>IF(SUM('Sales by Agent'!AT835:AV835)&gt;0,"YES","NO")</f>
        <v>YES</v>
      </c>
      <c r="AW835" s="87"/>
      <c r="AX835" t="str">
        <f t="shared" ref="AX835:AX858" si="145">IF(AND(AD835="YES",AE835="NO"),"NEW INACTIVE","NO")</f>
        <v>NO</v>
      </c>
      <c r="AY835" t="str">
        <f t="shared" ref="AY835:AY858" si="146">IF(AND(AE835="YES",AF835="NO"),"NEW INACTIVE","NO")</f>
        <v>NO</v>
      </c>
      <c r="AZ835" t="str">
        <f t="shared" ref="AZ835:AZ858" si="147">IF(AND(AF835="YES",AG835="NO"),"NEW INACTIVE","NO")</f>
        <v>NO</v>
      </c>
      <c r="BA835" t="str">
        <f t="shared" ref="BA835:BA858" si="148">IF(AND(AG835="YES",AH835="NO"),"NEW INACTIVE","NO")</f>
        <v>NO</v>
      </c>
      <c r="BB835" t="str">
        <f t="shared" ref="BB835:BB858" si="149">IF(AND(AH835="YES",AI835="NO"),"NEW INACTIVE","NO")</f>
        <v>NO</v>
      </c>
      <c r="BC835" t="str">
        <f t="shared" ref="BC835:BC858" si="150">IF(AND(AI835="YES",AJ835="NO"),"NEW INACTIVE","NO")</f>
        <v>NO</v>
      </c>
      <c r="BD835" t="str">
        <f t="shared" ref="BD835:BD858" si="151">IF(AND(AJ835="YES",AK835="NO"),"NEW INACTIVE","NO")</f>
        <v>NO</v>
      </c>
      <c r="BE835" t="str">
        <f t="shared" ref="BE835:BE858" si="152">IF(AND(AK835="YES",AL835="NO"),"NEW INACTIVE","NO")</f>
        <v>NO</v>
      </c>
      <c r="BF835" t="str">
        <f t="shared" ref="BF835:BF858" si="153">IF(AND(AL835="YES",AM835="NO"),"NEW INACTIVE","NO")</f>
        <v>NO</v>
      </c>
      <c r="BG835" t="str">
        <f t="shared" ref="BG835:BG858" si="154">IF(AND(AM835="YES",AN835="NO"),"NEW INACTIVE","NO")</f>
        <v>NO</v>
      </c>
      <c r="BH835" t="str">
        <f t="shared" si="144"/>
        <v>NO</v>
      </c>
    </row>
    <row r="836" spans="1:60">
      <c r="A836" s="564" t="s">
        <v>1021</v>
      </c>
      <c r="B836" s="564" t="s">
        <v>3107</v>
      </c>
      <c r="C836" s="564" t="s">
        <v>973</v>
      </c>
      <c r="D836" s="564" t="s">
        <v>956</v>
      </c>
      <c r="E836" s="564" t="s">
        <v>1005</v>
      </c>
      <c r="F836" s="565">
        <v>138340</v>
      </c>
      <c r="G836" s="86"/>
      <c r="H836" s="88"/>
      <c r="I836" s="30" t="str">
        <f>IF(SUM('Sales by Agent'!G836:I836)&gt;0,"YES","NO")</f>
        <v>NO</v>
      </c>
      <c r="J836" s="30" t="str">
        <f>IF(SUM('Sales by Agent'!H836:J836)&gt;0,"YES","NO")</f>
        <v>NO</v>
      </c>
      <c r="K836" s="30" t="str">
        <f>IF(SUM('Sales by Agent'!I836:K836)&gt;0,"YES","NO")</f>
        <v>NO</v>
      </c>
      <c r="L836" s="30" t="str">
        <f>IF(SUM('Sales by Agent'!J836:L836)&gt;0,"YES","NO")</f>
        <v>NO</v>
      </c>
      <c r="M836" s="30" t="str">
        <f>IF(SUM('Sales by Agent'!K836:M836)&gt;0,"YES","NO")</f>
        <v>NO</v>
      </c>
      <c r="N836" s="30" t="str">
        <f>IF(SUM('Sales by Agent'!L836:N836)&gt;0,"YES","NO")</f>
        <v>NO</v>
      </c>
      <c r="O836" s="30" t="str">
        <f>IF(SUM('Sales by Agent'!M836:O836)&gt;0,"YES","NO")</f>
        <v>NO</v>
      </c>
      <c r="P836" s="30" t="str">
        <f>IF(SUM('Sales by Agent'!N836:P836)&gt;0,"YES","NO")</f>
        <v>NO</v>
      </c>
      <c r="Q836" s="30" t="str">
        <f>IF(SUM('Sales by Agent'!O836:Q836)&gt;0,"YES","NO")</f>
        <v>NO</v>
      </c>
      <c r="R836" s="30" t="str">
        <f>IF(SUM('Sales by Agent'!P836:R836)&gt;0,"YES","NO")</f>
        <v>NO</v>
      </c>
      <c r="S836" s="30" t="str">
        <f>IF(SUM('Sales by Agent'!Q836:S836)&gt;0,"YES","NO")</f>
        <v>NO</v>
      </c>
      <c r="T836" s="30" t="str">
        <f>IF(SUM('Sales by Agent'!R836:T836)&gt;0,"YES","NO")</f>
        <v>NO</v>
      </c>
      <c r="U836" s="30" t="str">
        <f>IF(SUM('Sales by Agent'!S836:U836)&gt;0,"YES","NO")</f>
        <v>NO</v>
      </c>
      <c r="V836" s="30" t="str">
        <f>IF(SUM('Sales by Agent'!T836:V836)&gt;0,"YES","NO")</f>
        <v>NO</v>
      </c>
      <c r="W836" s="30" t="str">
        <f>IF(SUM('Sales by Agent'!U836:W836)&gt;0,"YES","NO")</f>
        <v>NO</v>
      </c>
      <c r="X836" s="30" t="str">
        <f>IF(SUM('Sales by Agent'!V836:X836)&gt;0,"YES","NO")</f>
        <v>NO</v>
      </c>
      <c r="Y836" s="30" t="str">
        <f>IF(SUM('Sales by Agent'!W836:Y836)&gt;0,"YES","NO")</f>
        <v>NO</v>
      </c>
      <c r="Z836" s="30" t="str">
        <f>IF(SUM('Sales by Agent'!X836:Z836)&gt;0,"YES","NO")</f>
        <v>NO</v>
      </c>
      <c r="AA836" s="30" t="str">
        <f>IF(SUM('Sales by Agent'!Y836:AA836)&gt;0,"YES","NO")</f>
        <v>NO</v>
      </c>
      <c r="AB836" s="30" t="str">
        <f>IF(SUM('Sales by Agent'!Z836:AB836)&gt;0,"YES","NO")</f>
        <v>NO</v>
      </c>
      <c r="AC836" s="30" t="str">
        <f>IF(SUM('Sales by Agent'!AA836:AC836)&gt;0,"YES","NO")</f>
        <v>NO</v>
      </c>
      <c r="AD836" s="30" t="str">
        <f>IF(SUM('Sales by Agent'!AB836:AD836)&gt;0,"YES","NO")</f>
        <v>NO</v>
      </c>
      <c r="AE836" s="30" t="str">
        <f>IF(SUM('Sales by Agent'!AC836:AE836)&gt;0,"YES","NO")</f>
        <v>NO</v>
      </c>
      <c r="AF836" s="30" t="str">
        <f>IF(SUM('Sales by Agent'!AD836:AF836)&gt;0,"YES","NO")</f>
        <v>NO</v>
      </c>
      <c r="AG836" s="30" t="str">
        <f>IF(SUM('Sales by Agent'!AE836:AG836)&gt;0,"YES","NO")</f>
        <v>NO</v>
      </c>
      <c r="AH836" s="30" t="str">
        <f>IF(SUM('Sales by Agent'!AF836:AH836)&gt;0,"YES","NO")</f>
        <v>NO</v>
      </c>
      <c r="AI836" s="30" t="str">
        <f>IF(SUM('Sales by Agent'!AG836:AI836)&gt;0,"YES","NO")</f>
        <v>YES</v>
      </c>
      <c r="AJ836" s="30" t="str">
        <f>IF(SUM('Sales by Agent'!AH836:AJ836)&gt;0,"YES","NO")</f>
        <v>YES</v>
      </c>
      <c r="AK836" s="30" t="str">
        <f>IF(SUM('Sales by Agent'!AI836:AK836)&gt;0,"YES","NO")</f>
        <v>YES</v>
      </c>
      <c r="AL836" s="30" t="str">
        <f>IF(SUM('Sales by Agent'!AJ836:AL836)&gt;0,"YES","NO")</f>
        <v>NO</v>
      </c>
      <c r="AM836" s="30" t="str">
        <f>IF(SUM('Sales by Agent'!AK836:AM836)&gt;0,"YES","NO")</f>
        <v>NO</v>
      </c>
      <c r="AN836" s="30" t="str">
        <f>IF(SUM('Sales by Agent'!AL836:AN836)&gt;0,"YES","NO")</f>
        <v>NO</v>
      </c>
      <c r="AO836" s="30" t="str">
        <f>IF(SUM('Sales by Agent'!AM836:AO836)&gt;0,"YES","NO")</f>
        <v>NO</v>
      </c>
      <c r="AP836" s="30" t="str">
        <f>IF(SUM('Sales by Agent'!AN836:AP836)&gt;0,"YES","NO")</f>
        <v>NO</v>
      </c>
      <c r="AQ836" s="30" t="str">
        <f>IF(SUM('Sales by Agent'!AO836:AQ836)&gt;0,"YES","NO")</f>
        <v>NO</v>
      </c>
      <c r="AR836" s="30" t="str">
        <f>IF(SUM('Sales by Agent'!AP836:AR836)&gt;0,"YES","NO")</f>
        <v>YES</v>
      </c>
      <c r="AS836" s="30" t="str">
        <f>IF(SUM('Sales by Agent'!AQ836:AS836)&gt;0,"YES","NO")</f>
        <v>YES</v>
      </c>
      <c r="AT836" s="30" t="str">
        <f>IF(SUM('Sales by Agent'!AR836:AT836)&gt;0,"YES","NO")</f>
        <v>YES</v>
      </c>
      <c r="AU836" s="30" t="str">
        <f>IF(SUM('Sales by Agent'!AS836:AU836)&gt;0,"YES","NO")</f>
        <v>YES</v>
      </c>
      <c r="AV836" s="30" t="str">
        <f>IF(SUM('Sales by Agent'!AT836:AV836)&gt;0,"YES","NO")</f>
        <v>YES</v>
      </c>
      <c r="AW836" s="87"/>
      <c r="AX836" t="str">
        <f t="shared" si="145"/>
        <v>NO</v>
      </c>
      <c r="AY836" t="str">
        <f t="shared" si="146"/>
        <v>NO</v>
      </c>
      <c r="AZ836" t="str">
        <f t="shared" si="147"/>
        <v>NO</v>
      </c>
      <c r="BA836" t="str">
        <f t="shared" si="148"/>
        <v>NO</v>
      </c>
      <c r="BB836" t="str">
        <f t="shared" si="149"/>
        <v>NO</v>
      </c>
      <c r="BC836" t="str">
        <f t="shared" si="150"/>
        <v>NO</v>
      </c>
      <c r="BD836" t="str">
        <f t="shared" si="151"/>
        <v>NO</v>
      </c>
      <c r="BE836" t="str">
        <f t="shared" si="152"/>
        <v>NEW INACTIVE</v>
      </c>
      <c r="BF836" t="str">
        <f t="shared" si="153"/>
        <v>NO</v>
      </c>
      <c r="BG836" t="str">
        <f t="shared" si="154"/>
        <v>NO</v>
      </c>
      <c r="BH836" t="str">
        <f t="shared" si="144"/>
        <v>NO</v>
      </c>
    </row>
    <row r="837" spans="1:60">
      <c r="A837" s="564" t="s">
        <v>972</v>
      </c>
      <c r="B837" s="564" t="s">
        <v>3108</v>
      </c>
      <c r="C837" s="564" t="s">
        <v>973</v>
      </c>
      <c r="D837" s="564" t="s">
        <v>956</v>
      </c>
      <c r="E837" s="564" t="s">
        <v>1005</v>
      </c>
      <c r="F837" s="565">
        <v>1230990</v>
      </c>
      <c r="G837" s="88"/>
      <c r="H837" s="88"/>
      <c r="I837" s="30" t="str">
        <f>IF(SUM('Sales by Agent'!G837:I837)&gt;0,"YES","NO")</f>
        <v>NO</v>
      </c>
      <c r="J837" s="30" t="str">
        <f>IF(SUM('Sales by Agent'!H837:J837)&gt;0,"YES","NO")</f>
        <v>NO</v>
      </c>
      <c r="K837" s="30" t="str">
        <f>IF(SUM('Sales by Agent'!I837:K837)&gt;0,"YES","NO")</f>
        <v>NO</v>
      </c>
      <c r="L837" s="30" t="str">
        <f>IF(SUM('Sales by Agent'!J837:L837)&gt;0,"YES","NO")</f>
        <v>NO</v>
      </c>
      <c r="M837" s="30" t="str">
        <f>IF(SUM('Sales by Agent'!K837:M837)&gt;0,"YES","NO")</f>
        <v>NO</v>
      </c>
      <c r="N837" s="30" t="str">
        <f>IF(SUM('Sales by Agent'!L837:N837)&gt;0,"YES","NO")</f>
        <v>NO</v>
      </c>
      <c r="O837" s="30" t="str">
        <f>IF(SUM('Sales by Agent'!M837:O837)&gt;0,"YES","NO")</f>
        <v>NO</v>
      </c>
      <c r="P837" s="30" t="str">
        <f>IF(SUM('Sales by Agent'!N837:P837)&gt;0,"YES","NO")</f>
        <v>NO</v>
      </c>
      <c r="Q837" s="30" t="str">
        <f>IF(SUM('Sales by Agent'!O837:Q837)&gt;0,"YES","NO")</f>
        <v>NO</v>
      </c>
      <c r="R837" s="30" t="str">
        <f>IF(SUM('Sales by Agent'!P837:R837)&gt;0,"YES","NO")</f>
        <v>NO</v>
      </c>
      <c r="S837" s="30" t="str">
        <f>IF(SUM('Sales by Agent'!Q837:S837)&gt;0,"YES","NO")</f>
        <v>NO</v>
      </c>
      <c r="T837" s="30" t="str">
        <f>IF(SUM('Sales by Agent'!R837:T837)&gt;0,"YES","NO")</f>
        <v>NO</v>
      </c>
      <c r="U837" s="30" t="str">
        <f>IF(SUM('Sales by Agent'!S837:U837)&gt;0,"YES","NO")</f>
        <v>NO</v>
      </c>
      <c r="V837" s="30" t="str">
        <f>IF(SUM('Sales by Agent'!T837:V837)&gt;0,"YES","NO")</f>
        <v>NO</v>
      </c>
      <c r="W837" s="30" t="str">
        <f>IF(SUM('Sales by Agent'!U837:W837)&gt;0,"YES","NO")</f>
        <v>NO</v>
      </c>
      <c r="X837" s="30" t="str">
        <f>IF(SUM('Sales by Agent'!V837:X837)&gt;0,"YES","NO")</f>
        <v>NO</v>
      </c>
      <c r="Y837" s="30" t="str">
        <f>IF(SUM('Sales by Agent'!W837:Y837)&gt;0,"YES","NO")</f>
        <v>NO</v>
      </c>
      <c r="Z837" s="30" t="str">
        <f>IF(SUM('Sales by Agent'!X837:Z837)&gt;0,"YES","NO")</f>
        <v>NO</v>
      </c>
      <c r="AA837" s="30" t="str">
        <f>IF(SUM('Sales by Agent'!Y837:AA837)&gt;0,"YES","NO")</f>
        <v>NO</v>
      </c>
      <c r="AB837" s="30" t="str">
        <f>IF(SUM('Sales by Agent'!Z837:AB837)&gt;0,"YES","NO")</f>
        <v>NO</v>
      </c>
      <c r="AC837" s="30" t="str">
        <f>IF(SUM('Sales by Agent'!AA837:AC837)&gt;0,"YES","NO")</f>
        <v>NO</v>
      </c>
      <c r="AD837" s="30" t="str">
        <f>IF(SUM('Sales by Agent'!AB837:AD837)&gt;0,"YES","NO")</f>
        <v>NO</v>
      </c>
      <c r="AE837" s="30" t="str">
        <f>IF(SUM('Sales by Agent'!AC837:AE837)&gt;0,"YES","NO")</f>
        <v>NO</v>
      </c>
      <c r="AF837" s="30" t="str">
        <f>IF(SUM('Sales by Agent'!AD837:AF837)&gt;0,"YES","NO")</f>
        <v>NO</v>
      </c>
      <c r="AG837" s="30" t="str">
        <f>IF(SUM('Sales by Agent'!AE837:AG837)&gt;0,"YES","NO")</f>
        <v>NO</v>
      </c>
      <c r="AH837" s="30" t="str">
        <f>IF(SUM('Sales by Agent'!AF837:AH837)&gt;0,"YES","NO")</f>
        <v>YES</v>
      </c>
      <c r="AI837" s="30" t="str">
        <f>IF(SUM('Sales by Agent'!AG837:AI837)&gt;0,"YES","NO")</f>
        <v>YES</v>
      </c>
      <c r="AJ837" s="30" t="str">
        <f>IF(SUM('Sales by Agent'!AH837:AJ837)&gt;0,"YES","NO")</f>
        <v>YES</v>
      </c>
      <c r="AK837" s="30" t="str">
        <f>IF(SUM('Sales by Agent'!AI837:AK837)&gt;0,"YES","NO")</f>
        <v>YES</v>
      </c>
      <c r="AL837" s="30" t="str">
        <f>IF(SUM('Sales by Agent'!AJ837:AL837)&gt;0,"YES","NO")</f>
        <v>YES</v>
      </c>
      <c r="AM837" s="30" t="str">
        <f>IF(SUM('Sales by Agent'!AK837:AM837)&gt;0,"YES","NO")</f>
        <v>NO</v>
      </c>
      <c r="AN837" s="30" t="str">
        <f>IF(SUM('Sales by Agent'!AL837:AN837)&gt;0,"YES","NO")</f>
        <v>NO</v>
      </c>
      <c r="AO837" s="30" t="str">
        <f>IF(SUM('Sales by Agent'!AM837:AO837)&gt;0,"YES","NO")</f>
        <v>NO</v>
      </c>
      <c r="AP837" s="30" t="str">
        <f>IF(SUM('Sales by Agent'!AN837:AP837)&gt;0,"YES","NO")</f>
        <v>NO</v>
      </c>
      <c r="AQ837" s="30" t="str">
        <f>IF(SUM('Sales by Agent'!AO837:AQ837)&gt;0,"YES","NO")</f>
        <v>NO</v>
      </c>
      <c r="AR837" s="30" t="str">
        <f>IF(SUM('Sales by Agent'!AP837:AR837)&gt;0,"YES","NO")</f>
        <v>NO</v>
      </c>
      <c r="AS837" s="30" t="str">
        <f>IF(SUM('Sales by Agent'!AQ837:AS837)&gt;0,"YES","NO")</f>
        <v>NO</v>
      </c>
      <c r="AT837" s="30" t="str">
        <f>IF(SUM('Sales by Agent'!AR837:AT837)&gt;0,"YES","NO")</f>
        <v>NO</v>
      </c>
      <c r="AU837" s="30" t="str">
        <f>IF(SUM('Sales by Agent'!AS837:AU837)&gt;0,"YES","NO")</f>
        <v>NO</v>
      </c>
      <c r="AV837" s="30" t="str">
        <f>IF(SUM('Sales by Agent'!AT837:AV837)&gt;0,"YES","NO")</f>
        <v>NO</v>
      </c>
      <c r="AW837" s="87"/>
      <c r="AX837" t="str">
        <f t="shared" si="145"/>
        <v>NO</v>
      </c>
      <c r="AY837" t="str">
        <f t="shared" si="146"/>
        <v>NO</v>
      </c>
      <c r="AZ837" t="str">
        <f t="shared" si="147"/>
        <v>NO</v>
      </c>
      <c r="BA837" t="str">
        <f t="shared" si="148"/>
        <v>NO</v>
      </c>
      <c r="BB837" t="str">
        <f t="shared" si="149"/>
        <v>NO</v>
      </c>
      <c r="BC837" t="str">
        <f t="shared" si="150"/>
        <v>NO</v>
      </c>
      <c r="BD837" t="str">
        <f t="shared" si="151"/>
        <v>NO</v>
      </c>
      <c r="BE837" t="str">
        <f t="shared" si="152"/>
        <v>NO</v>
      </c>
      <c r="BF837" t="str">
        <f t="shared" si="153"/>
        <v>NEW INACTIVE</v>
      </c>
      <c r="BG837" t="str">
        <f t="shared" si="154"/>
        <v>NO</v>
      </c>
      <c r="BH837" t="str">
        <f t="shared" si="144"/>
        <v>NO</v>
      </c>
    </row>
    <row r="838" spans="1:60">
      <c r="A838" s="564" t="s">
        <v>1488</v>
      </c>
      <c r="B838" s="564" t="s">
        <v>3109</v>
      </c>
      <c r="C838" s="564" t="s">
        <v>973</v>
      </c>
      <c r="D838" s="564" t="s">
        <v>956</v>
      </c>
      <c r="E838" s="564" t="s">
        <v>1005</v>
      </c>
      <c r="F838" s="565">
        <v>2191407.4</v>
      </c>
      <c r="G838" s="31"/>
      <c r="H838" s="31"/>
      <c r="I838" s="30" t="str">
        <f>IF(SUM('Sales by Agent'!G838:I838)&gt;0,"YES","NO")</f>
        <v>NO</v>
      </c>
      <c r="J838" s="30" t="str">
        <f>IF(SUM('Sales by Agent'!H838:J838)&gt;0,"YES","NO")</f>
        <v>NO</v>
      </c>
      <c r="K838" s="30" t="str">
        <f>IF(SUM('Sales by Agent'!I838:K838)&gt;0,"YES","NO")</f>
        <v>NO</v>
      </c>
      <c r="L838" s="30" t="str">
        <f>IF(SUM('Sales by Agent'!J838:L838)&gt;0,"YES","NO")</f>
        <v>NO</v>
      </c>
      <c r="M838" s="30" t="str">
        <f>IF(SUM('Sales by Agent'!K838:M838)&gt;0,"YES","NO")</f>
        <v>NO</v>
      </c>
      <c r="N838" s="30" t="str">
        <f>IF(SUM('Sales by Agent'!L838:N838)&gt;0,"YES","NO")</f>
        <v>NO</v>
      </c>
      <c r="O838" s="30" t="str">
        <f>IF(SUM('Sales by Agent'!M838:O838)&gt;0,"YES","NO")</f>
        <v>NO</v>
      </c>
      <c r="P838" s="30" t="str">
        <f>IF(SUM('Sales by Agent'!N838:P838)&gt;0,"YES","NO")</f>
        <v>NO</v>
      </c>
      <c r="Q838" s="30" t="str">
        <f>IF(SUM('Sales by Agent'!O838:Q838)&gt;0,"YES","NO")</f>
        <v>NO</v>
      </c>
      <c r="R838" s="30" t="str">
        <f>IF(SUM('Sales by Agent'!P838:R838)&gt;0,"YES","NO")</f>
        <v>NO</v>
      </c>
      <c r="S838" s="30" t="str">
        <f>IF(SUM('Sales by Agent'!Q838:S838)&gt;0,"YES","NO")</f>
        <v>NO</v>
      </c>
      <c r="T838" s="30" t="str">
        <f>IF(SUM('Sales by Agent'!R838:T838)&gt;0,"YES","NO")</f>
        <v>NO</v>
      </c>
      <c r="U838" s="30" t="str">
        <f>IF(SUM('Sales by Agent'!S838:U838)&gt;0,"YES","NO")</f>
        <v>NO</v>
      </c>
      <c r="V838" s="30" t="str">
        <f>IF(SUM('Sales by Agent'!T838:V838)&gt;0,"YES","NO")</f>
        <v>NO</v>
      </c>
      <c r="W838" s="30" t="str">
        <f>IF(SUM('Sales by Agent'!U838:W838)&gt;0,"YES","NO")</f>
        <v>NO</v>
      </c>
      <c r="X838" s="30" t="str">
        <f>IF(SUM('Sales by Agent'!V838:X838)&gt;0,"YES","NO")</f>
        <v>NO</v>
      </c>
      <c r="Y838" s="30" t="str">
        <f>IF(SUM('Sales by Agent'!W838:Y838)&gt;0,"YES","NO")</f>
        <v>NO</v>
      </c>
      <c r="Z838" s="30" t="str">
        <f>IF(SUM('Sales by Agent'!X838:Z838)&gt;0,"YES","NO")</f>
        <v>NO</v>
      </c>
      <c r="AA838" s="30" t="str">
        <f>IF(SUM('Sales by Agent'!Y838:AA838)&gt;0,"YES","NO")</f>
        <v>NO</v>
      </c>
      <c r="AB838" s="30" t="str">
        <f>IF(SUM('Sales by Agent'!Z838:AB838)&gt;0,"YES","NO")</f>
        <v>NO</v>
      </c>
      <c r="AC838" s="30" t="str">
        <f>IF(SUM('Sales by Agent'!AA838:AC838)&gt;0,"YES","NO")</f>
        <v>NO</v>
      </c>
      <c r="AD838" s="30" t="str">
        <f>IF(SUM('Sales by Agent'!AB838:AD838)&gt;0,"YES","NO")</f>
        <v>NO</v>
      </c>
      <c r="AE838" s="30" t="str">
        <f>IF(SUM('Sales by Agent'!AC838:AE838)&gt;0,"YES","NO")</f>
        <v>NO</v>
      </c>
      <c r="AF838" s="30" t="str">
        <f>IF(SUM('Sales by Agent'!AD838:AF838)&gt;0,"YES","NO")</f>
        <v>NO</v>
      </c>
      <c r="AG838" s="30" t="str">
        <f>IF(SUM('Sales by Agent'!AE838:AG838)&gt;0,"YES","NO")</f>
        <v>NO</v>
      </c>
      <c r="AH838" s="30" t="str">
        <f>IF(SUM('Sales by Agent'!AF838:AH838)&gt;0,"YES","NO")</f>
        <v>NO</v>
      </c>
      <c r="AI838" s="30" t="str">
        <f>IF(SUM('Sales by Agent'!AG838:AI838)&gt;0,"YES","NO")</f>
        <v>NO</v>
      </c>
      <c r="AJ838" s="30" t="str">
        <f>IF(SUM('Sales by Agent'!AH838:AJ838)&gt;0,"YES","NO")</f>
        <v>NO</v>
      </c>
      <c r="AK838" s="30" t="str">
        <f>IF(SUM('Sales by Agent'!AI838:AK838)&gt;0,"YES","NO")</f>
        <v>NO</v>
      </c>
      <c r="AL838" s="30" t="str">
        <f>IF(SUM('Sales by Agent'!AJ838:AL838)&gt;0,"YES","NO")</f>
        <v>NO</v>
      </c>
      <c r="AM838" s="30" t="str">
        <f>IF(SUM('Sales by Agent'!AK838:AM838)&gt;0,"YES","NO")</f>
        <v>NO</v>
      </c>
      <c r="AN838" s="30" t="str">
        <f>IF(SUM('Sales by Agent'!AL838:AN838)&gt;0,"YES","NO")</f>
        <v>YES</v>
      </c>
      <c r="AO838" s="30" t="str">
        <f>IF(SUM('Sales by Agent'!AM838:AO838)&gt;0,"YES","NO")</f>
        <v>YES</v>
      </c>
      <c r="AP838" s="30" t="str">
        <f>IF(SUM('Sales by Agent'!AN838:AP838)&gt;0,"YES","NO")</f>
        <v>YES</v>
      </c>
      <c r="AQ838" s="30" t="str">
        <f>IF(SUM('Sales by Agent'!AO838:AQ838)&gt;0,"YES","NO")</f>
        <v>YES</v>
      </c>
      <c r="AR838" s="30" t="str">
        <f>IF(SUM('Sales by Agent'!AP838:AR838)&gt;0,"YES","NO")</f>
        <v>YES</v>
      </c>
      <c r="AS838" s="30" t="str">
        <f>IF(SUM('Sales by Agent'!AQ838:AS838)&gt;0,"YES","NO")</f>
        <v>YES</v>
      </c>
      <c r="AT838" s="30" t="str">
        <f>IF(SUM('Sales by Agent'!AR838:AT838)&gt;0,"YES","NO")</f>
        <v>YES</v>
      </c>
      <c r="AU838" s="30" t="str">
        <f>IF(SUM('Sales by Agent'!AS838:AU838)&gt;0,"YES","NO")</f>
        <v>YES</v>
      </c>
      <c r="AV838" s="30" t="str">
        <f>IF(SUM('Sales by Agent'!AT838:AV838)&gt;0,"YES","NO")</f>
        <v>YES</v>
      </c>
      <c r="AW838" s="87"/>
      <c r="AX838" t="str">
        <f t="shared" si="145"/>
        <v>NO</v>
      </c>
      <c r="AY838" t="str">
        <f t="shared" si="146"/>
        <v>NO</v>
      </c>
      <c r="AZ838" t="str">
        <f t="shared" si="147"/>
        <v>NO</v>
      </c>
      <c r="BA838" t="str">
        <f t="shared" si="148"/>
        <v>NO</v>
      </c>
      <c r="BB838" t="str">
        <f t="shared" si="149"/>
        <v>NO</v>
      </c>
      <c r="BC838" t="str">
        <f t="shared" si="150"/>
        <v>NO</v>
      </c>
      <c r="BD838" t="str">
        <f t="shared" si="151"/>
        <v>NO</v>
      </c>
      <c r="BE838" t="str">
        <f t="shared" si="152"/>
        <v>NO</v>
      </c>
      <c r="BF838" t="str">
        <f t="shared" si="153"/>
        <v>NO</v>
      </c>
      <c r="BG838" t="str">
        <f t="shared" si="154"/>
        <v>NO</v>
      </c>
      <c r="BH838" t="str">
        <f t="shared" si="144"/>
        <v>NO</v>
      </c>
    </row>
    <row r="839" spans="1:60">
      <c r="A839" s="564" t="s">
        <v>267</v>
      </c>
      <c r="B839" s="564" t="s">
        <v>3110</v>
      </c>
      <c r="C839" s="564" t="s">
        <v>973</v>
      </c>
      <c r="D839" s="564" t="s">
        <v>956</v>
      </c>
      <c r="E839" s="564" t="s">
        <v>1005</v>
      </c>
      <c r="F839" s="565">
        <v>40050</v>
      </c>
      <c r="G839" s="31"/>
      <c r="H839" s="31"/>
      <c r="I839" s="30" t="str">
        <f>IF(SUM('Sales by Agent'!G839:I839)&gt;0,"YES","NO")</f>
        <v>NO</v>
      </c>
      <c r="J839" s="30" t="str">
        <f>IF(SUM('Sales by Agent'!H839:J839)&gt;0,"YES","NO")</f>
        <v>NO</v>
      </c>
      <c r="K839" s="30" t="str">
        <f>IF(SUM('Sales by Agent'!I839:K839)&gt;0,"YES","NO")</f>
        <v>NO</v>
      </c>
      <c r="L839" s="30" t="str">
        <f>IF(SUM('Sales by Agent'!J839:L839)&gt;0,"YES","NO")</f>
        <v>NO</v>
      </c>
      <c r="M839" s="30" t="str">
        <f>IF(SUM('Sales by Agent'!K839:M839)&gt;0,"YES","NO")</f>
        <v>NO</v>
      </c>
      <c r="N839" s="30" t="str">
        <f>IF(SUM('Sales by Agent'!L839:N839)&gt;0,"YES","NO")</f>
        <v>NO</v>
      </c>
      <c r="O839" s="30" t="str">
        <f>IF(SUM('Sales by Agent'!M839:O839)&gt;0,"YES","NO")</f>
        <v>NO</v>
      </c>
      <c r="P839" s="30" t="str">
        <f>IF(SUM('Sales by Agent'!N839:P839)&gt;0,"YES","NO")</f>
        <v>NO</v>
      </c>
      <c r="Q839" s="30" t="str">
        <f>IF(SUM('Sales by Agent'!O839:Q839)&gt;0,"YES","NO")</f>
        <v>NO</v>
      </c>
      <c r="R839" s="30" t="str">
        <f>IF(SUM('Sales by Agent'!P839:R839)&gt;0,"YES","NO")</f>
        <v>NO</v>
      </c>
      <c r="S839" s="30" t="str">
        <f>IF(SUM('Sales by Agent'!Q839:S839)&gt;0,"YES","NO")</f>
        <v>NO</v>
      </c>
      <c r="T839" s="30" t="str">
        <f>IF(SUM('Sales by Agent'!R839:T839)&gt;0,"YES","NO")</f>
        <v>NO</v>
      </c>
      <c r="U839" s="30" t="str">
        <f>IF(SUM('Sales by Agent'!S839:U839)&gt;0,"YES","NO")</f>
        <v>NO</v>
      </c>
      <c r="V839" s="30" t="str">
        <f>IF(SUM('Sales by Agent'!T839:V839)&gt;0,"YES","NO")</f>
        <v>NO</v>
      </c>
      <c r="W839" s="30" t="str">
        <f>IF(SUM('Sales by Agent'!U839:W839)&gt;0,"YES","NO")</f>
        <v>NO</v>
      </c>
      <c r="X839" s="30" t="str">
        <f>IF(SUM('Sales by Agent'!V839:X839)&gt;0,"YES","NO")</f>
        <v>NO</v>
      </c>
      <c r="Y839" s="30" t="str">
        <f>IF(SUM('Sales by Agent'!W839:Y839)&gt;0,"YES","NO")</f>
        <v>NO</v>
      </c>
      <c r="Z839" s="30" t="str">
        <f>IF(SUM('Sales by Agent'!X839:Z839)&gt;0,"YES","NO")</f>
        <v>NO</v>
      </c>
      <c r="AA839" s="30" t="str">
        <f>IF(SUM('Sales by Agent'!Y839:AA839)&gt;0,"YES","NO")</f>
        <v>NO</v>
      </c>
      <c r="AB839" s="30" t="str">
        <f>IF(SUM('Sales by Agent'!Z839:AB839)&gt;0,"YES","NO")</f>
        <v>NO</v>
      </c>
      <c r="AC839" s="30" t="str">
        <f>IF(SUM('Sales by Agent'!AA839:AC839)&gt;0,"YES","NO")</f>
        <v>NO</v>
      </c>
      <c r="AD839" s="30" t="str">
        <f>IF(SUM('Sales by Agent'!AB839:AD839)&gt;0,"YES","NO")</f>
        <v>NO</v>
      </c>
      <c r="AE839" s="30" t="str">
        <f>IF(SUM('Sales by Agent'!AC839:AE839)&gt;0,"YES","NO")</f>
        <v>NO</v>
      </c>
      <c r="AF839" s="30" t="str">
        <f>IF(SUM('Sales by Agent'!AD839:AF839)&gt;0,"YES","NO")</f>
        <v>NO</v>
      </c>
      <c r="AG839" s="30" t="str">
        <f>IF(SUM('Sales by Agent'!AE839:AG839)&gt;0,"YES","NO")</f>
        <v>NO</v>
      </c>
      <c r="AH839" s="30" t="str">
        <f>IF(SUM('Sales by Agent'!AF839:AH839)&gt;0,"YES","NO")</f>
        <v>NO</v>
      </c>
      <c r="AI839" s="30" t="str">
        <f>IF(SUM('Sales by Agent'!AG839:AI839)&gt;0,"YES","NO")</f>
        <v>NO</v>
      </c>
      <c r="AJ839" s="30" t="str">
        <f>IF(SUM('Sales by Agent'!AH839:AJ839)&gt;0,"YES","NO")</f>
        <v>NO</v>
      </c>
      <c r="AK839" s="30" t="str">
        <f>IF(SUM('Sales by Agent'!AI839:AK839)&gt;0,"YES","NO")</f>
        <v>NO</v>
      </c>
      <c r="AL839" s="30" t="str">
        <f>IF(SUM('Sales by Agent'!AJ839:AL839)&gt;0,"YES","NO")</f>
        <v>NO</v>
      </c>
      <c r="AM839" s="30" t="str">
        <f>IF(SUM('Sales by Agent'!AK839:AM839)&gt;0,"YES","NO")</f>
        <v>YES</v>
      </c>
      <c r="AN839" s="30" t="str">
        <f>IF(SUM('Sales by Agent'!AL839:AN839)&gt;0,"YES","NO")</f>
        <v>YES</v>
      </c>
      <c r="AO839" s="30" t="str">
        <f>IF(SUM('Sales by Agent'!AM839:AO839)&gt;0,"YES","NO")</f>
        <v>YES</v>
      </c>
      <c r="AP839" s="30" t="str">
        <f>IF(SUM('Sales by Agent'!AN839:AP839)&gt;0,"YES","NO")</f>
        <v>NO</v>
      </c>
      <c r="AQ839" s="30" t="str">
        <f>IF(SUM('Sales by Agent'!AO839:AQ839)&gt;0,"YES","NO")</f>
        <v>NO</v>
      </c>
      <c r="AR839" s="30" t="str">
        <f>IF(SUM('Sales by Agent'!AP839:AR839)&gt;0,"YES","NO")</f>
        <v>NO</v>
      </c>
      <c r="AS839" s="30" t="str">
        <f>IF(SUM('Sales by Agent'!AQ839:AS839)&gt;0,"YES","NO")</f>
        <v>NO</v>
      </c>
      <c r="AT839" s="30" t="str">
        <f>IF(SUM('Sales by Agent'!AR839:AT839)&gt;0,"YES","NO")</f>
        <v>NO</v>
      </c>
      <c r="AU839" s="30" t="str">
        <f>IF(SUM('Sales by Agent'!AS839:AU839)&gt;0,"YES","NO")</f>
        <v>NO</v>
      </c>
      <c r="AV839" s="30" t="str">
        <f>IF(SUM('Sales by Agent'!AT839:AV839)&gt;0,"YES","NO")</f>
        <v>NO</v>
      </c>
      <c r="AW839" s="87"/>
      <c r="AX839" t="str">
        <f t="shared" si="145"/>
        <v>NO</v>
      </c>
      <c r="AY839" t="str">
        <f t="shared" si="146"/>
        <v>NO</v>
      </c>
      <c r="AZ839" t="str">
        <f t="shared" si="147"/>
        <v>NO</v>
      </c>
      <c r="BA839" t="str">
        <f t="shared" si="148"/>
        <v>NO</v>
      </c>
      <c r="BB839" t="str">
        <f t="shared" si="149"/>
        <v>NO</v>
      </c>
      <c r="BC839" t="str">
        <f t="shared" si="150"/>
        <v>NO</v>
      </c>
      <c r="BD839" t="str">
        <f t="shared" si="151"/>
        <v>NO</v>
      </c>
      <c r="BE839" t="str">
        <f t="shared" si="152"/>
        <v>NO</v>
      </c>
      <c r="BF839" t="str">
        <f t="shared" si="153"/>
        <v>NO</v>
      </c>
      <c r="BG839" t="str">
        <f t="shared" si="154"/>
        <v>NO</v>
      </c>
      <c r="BH839" t="str">
        <f t="shared" si="144"/>
        <v>NO</v>
      </c>
    </row>
    <row r="840" spans="1:60">
      <c r="A840" s="564" t="s">
        <v>1445</v>
      </c>
      <c r="B840" s="564" t="s">
        <v>3111</v>
      </c>
      <c r="C840" s="564" t="s">
        <v>973</v>
      </c>
      <c r="D840" s="564" t="s">
        <v>956</v>
      </c>
      <c r="E840" s="564" t="s">
        <v>1005</v>
      </c>
      <c r="F840" s="565">
        <v>712292.4</v>
      </c>
      <c r="G840" s="86"/>
      <c r="H840" s="88"/>
      <c r="I840" s="30" t="str">
        <f>IF(SUM('Sales by Agent'!G840:I840)&gt;0,"YES","NO")</f>
        <v>NO</v>
      </c>
      <c r="J840" s="30" t="str">
        <f>IF(SUM('Sales by Agent'!H840:J840)&gt;0,"YES","NO")</f>
        <v>NO</v>
      </c>
      <c r="K840" s="30" t="str">
        <f>IF(SUM('Sales by Agent'!I840:K840)&gt;0,"YES","NO")</f>
        <v>NO</v>
      </c>
      <c r="L840" s="30" t="str">
        <f>IF(SUM('Sales by Agent'!J840:L840)&gt;0,"YES","NO")</f>
        <v>NO</v>
      </c>
      <c r="M840" s="30" t="str">
        <f>IF(SUM('Sales by Agent'!K840:M840)&gt;0,"YES","NO")</f>
        <v>NO</v>
      </c>
      <c r="N840" s="30" t="str">
        <f>IF(SUM('Sales by Agent'!L840:N840)&gt;0,"YES","NO")</f>
        <v>NO</v>
      </c>
      <c r="O840" s="30" t="str">
        <f>IF(SUM('Sales by Agent'!M840:O840)&gt;0,"YES","NO")</f>
        <v>NO</v>
      </c>
      <c r="P840" s="30" t="str">
        <f>IF(SUM('Sales by Agent'!N840:P840)&gt;0,"YES","NO")</f>
        <v>NO</v>
      </c>
      <c r="Q840" s="30" t="str">
        <f>IF(SUM('Sales by Agent'!O840:Q840)&gt;0,"YES","NO")</f>
        <v>NO</v>
      </c>
      <c r="R840" s="30" t="str">
        <f>IF(SUM('Sales by Agent'!P840:R840)&gt;0,"YES","NO")</f>
        <v>NO</v>
      </c>
      <c r="S840" s="30" t="str">
        <f>IF(SUM('Sales by Agent'!Q840:S840)&gt;0,"YES","NO")</f>
        <v>NO</v>
      </c>
      <c r="T840" s="30" t="str">
        <f>IF(SUM('Sales by Agent'!R840:T840)&gt;0,"YES","NO")</f>
        <v>NO</v>
      </c>
      <c r="U840" s="30" t="str">
        <f>IF(SUM('Sales by Agent'!S840:U840)&gt;0,"YES","NO")</f>
        <v>NO</v>
      </c>
      <c r="V840" s="30" t="str">
        <f>IF(SUM('Sales by Agent'!T840:V840)&gt;0,"YES","NO")</f>
        <v>NO</v>
      </c>
      <c r="W840" s="30" t="str">
        <f>IF(SUM('Sales by Agent'!U840:W840)&gt;0,"YES","NO")</f>
        <v>NO</v>
      </c>
      <c r="X840" s="30" t="str">
        <f>IF(SUM('Sales by Agent'!V840:X840)&gt;0,"YES","NO")</f>
        <v>NO</v>
      </c>
      <c r="Y840" s="30" t="str">
        <f>IF(SUM('Sales by Agent'!W840:Y840)&gt;0,"YES","NO")</f>
        <v>NO</v>
      </c>
      <c r="Z840" s="30" t="str">
        <f>IF(SUM('Sales by Agent'!X840:Z840)&gt;0,"YES","NO")</f>
        <v>NO</v>
      </c>
      <c r="AA840" s="30" t="str">
        <f>IF(SUM('Sales by Agent'!Y840:AA840)&gt;0,"YES","NO")</f>
        <v>NO</v>
      </c>
      <c r="AB840" s="30" t="str">
        <f>IF(SUM('Sales by Agent'!Z840:AB840)&gt;0,"YES","NO")</f>
        <v>NO</v>
      </c>
      <c r="AC840" s="30" t="str">
        <f>IF(SUM('Sales by Agent'!AA840:AC840)&gt;0,"YES","NO")</f>
        <v>NO</v>
      </c>
      <c r="AD840" s="30" t="str">
        <f>IF(SUM('Sales by Agent'!AB840:AD840)&gt;0,"YES","NO")</f>
        <v>NO</v>
      </c>
      <c r="AE840" s="30" t="str">
        <f>IF(SUM('Sales by Agent'!AC840:AE840)&gt;0,"YES","NO")</f>
        <v>NO</v>
      </c>
      <c r="AF840" s="30" t="str">
        <f>IF(SUM('Sales by Agent'!AD840:AF840)&gt;0,"YES","NO")</f>
        <v>NO</v>
      </c>
      <c r="AG840" s="30" t="str">
        <f>IF(SUM('Sales by Agent'!AE840:AG840)&gt;0,"YES","NO")</f>
        <v>NO</v>
      </c>
      <c r="AH840" s="30" t="str">
        <f>IF(SUM('Sales by Agent'!AF840:AH840)&gt;0,"YES","NO")</f>
        <v>NO</v>
      </c>
      <c r="AI840" s="30" t="str">
        <f>IF(SUM('Sales by Agent'!AG840:AI840)&gt;0,"YES","NO")</f>
        <v>NO</v>
      </c>
      <c r="AJ840" s="30" t="str">
        <f>IF(SUM('Sales by Agent'!AH840:AJ840)&gt;0,"YES","NO")</f>
        <v>NO</v>
      </c>
      <c r="AK840" s="30" t="str">
        <f>IF(SUM('Sales by Agent'!AI840:AK840)&gt;0,"YES","NO")</f>
        <v>NO</v>
      </c>
      <c r="AL840" s="30" t="str">
        <f>IF(SUM('Sales by Agent'!AJ840:AL840)&gt;0,"YES","NO")</f>
        <v>NO</v>
      </c>
      <c r="AM840" s="30" t="str">
        <f>IF(SUM('Sales by Agent'!AK840:AM840)&gt;0,"YES","NO")</f>
        <v>YES</v>
      </c>
      <c r="AN840" s="30" t="str">
        <f>IF(SUM('Sales by Agent'!AL840:AN840)&gt;0,"YES","NO")</f>
        <v>YES</v>
      </c>
      <c r="AO840" s="30" t="str">
        <f>IF(SUM('Sales by Agent'!AM840:AO840)&gt;0,"YES","NO")</f>
        <v>YES</v>
      </c>
      <c r="AP840" s="30" t="str">
        <f>IF(SUM('Sales by Agent'!AN840:AP840)&gt;0,"YES","NO")</f>
        <v>YES</v>
      </c>
      <c r="AQ840" s="30" t="str">
        <f>IF(SUM('Sales by Agent'!AO840:AQ840)&gt;0,"YES","NO")</f>
        <v>YES</v>
      </c>
      <c r="AR840" s="30" t="str">
        <f>IF(SUM('Sales by Agent'!AP840:AR840)&gt;0,"YES","NO")</f>
        <v>YES</v>
      </c>
      <c r="AS840" s="30" t="str">
        <f>IF(SUM('Sales by Agent'!AQ840:AS840)&gt;0,"YES","NO")</f>
        <v>YES</v>
      </c>
      <c r="AT840" s="30" t="str">
        <f>IF(SUM('Sales by Agent'!AR840:AT840)&gt;0,"YES","NO")</f>
        <v>YES</v>
      </c>
      <c r="AU840" s="30" t="str">
        <f>IF(SUM('Sales by Agent'!AS840:AU840)&gt;0,"YES","NO")</f>
        <v>YES</v>
      </c>
      <c r="AV840" s="30" t="str">
        <f>IF(SUM('Sales by Agent'!AT840:AV840)&gt;0,"YES","NO")</f>
        <v>YES</v>
      </c>
      <c r="AW840" s="87"/>
      <c r="AX840" t="str">
        <f t="shared" si="145"/>
        <v>NO</v>
      </c>
      <c r="AY840" t="str">
        <f t="shared" si="146"/>
        <v>NO</v>
      </c>
      <c r="AZ840" t="str">
        <f t="shared" si="147"/>
        <v>NO</v>
      </c>
      <c r="BA840" t="str">
        <f t="shared" si="148"/>
        <v>NO</v>
      </c>
      <c r="BB840" t="str">
        <f t="shared" si="149"/>
        <v>NO</v>
      </c>
      <c r="BC840" t="str">
        <f t="shared" si="150"/>
        <v>NO</v>
      </c>
      <c r="BD840" t="str">
        <f t="shared" si="151"/>
        <v>NO</v>
      </c>
      <c r="BE840" t="str">
        <f t="shared" si="152"/>
        <v>NO</v>
      </c>
      <c r="BF840" t="str">
        <f t="shared" si="153"/>
        <v>NO</v>
      </c>
      <c r="BG840" t="str">
        <f t="shared" si="154"/>
        <v>NO</v>
      </c>
      <c r="BH840" t="str">
        <f t="shared" si="144"/>
        <v>NO</v>
      </c>
    </row>
    <row r="841" spans="1:60">
      <c r="A841" s="564" t="s">
        <v>974</v>
      </c>
      <c r="B841" s="564" t="s">
        <v>3112</v>
      </c>
      <c r="C841" s="564" t="s">
        <v>973</v>
      </c>
      <c r="D841" s="564" t="s">
        <v>956</v>
      </c>
      <c r="E841" s="564" t="s">
        <v>1005</v>
      </c>
      <c r="F841" s="565">
        <v>397395</v>
      </c>
      <c r="G841" s="88"/>
      <c r="H841" s="88"/>
      <c r="I841" s="30" t="str">
        <f>IF(SUM('Sales by Agent'!G841:I841)&gt;0,"YES","NO")</f>
        <v>NO</v>
      </c>
      <c r="J841" s="30" t="str">
        <f>IF(SUM('Sales by Agent'!H841:J841)&gt;0,"YES","NO")</f>
        <v>NO</v>
      </c>
      <c r="K841" s="30" t="str">
        <f>IF(SUM('Sales by Agent'!I841:K841)&gt;0,"YES","NO")</f>
        <v>NO</v>
      </c>
      <c r="L841" s="30" t="str">
        <f>IF(SUM('Sales by Agent'!J841:L841)&gt;0,"YES","NO")</f>
        <v>NO</v>
      </c>
      <c r="M841" s="30" t="str">
        <f>IF(SUM('Sales by Agent'!K841:M841)&gt;0,"YES","NO")</f>
        <v>NO</v>
      </c>
      <c r="N841" s="30" t="str">
        <f>IF(SUM('Sales by Agent'!L841:N841)&gt;0,"YES","NO")</f>
        <v>NO</v>
      </c>
      <c r="O841" s="30" t="str">
        <f>IF(SUM('Sales by Agent'!M841:O841)&gt;0,"YES","NO")</f>
        <v>NO</v>
      </c>
      <c r="P841" s="30" t="str">
        <f>IF(SUM('Sales by Agent'!N841:P841)&gt;0,"YES","NO")</f>
        <v>NO</v>
      </c>
      <c r="Q841" s="30" t="str">
        <f>IF(SUM('Sales by Agent'!O841:Q841)&gt;0,"YES","NO")</f>
        <v>NO</v>
      </c>
      <c r="R841" s="30" t="str">
        <f>IF(SUM('Sales by Agent'!P841:R841)&gt;0,"YES","NO")</f>
        <v>NO</v>
      </c>
      <c r="S841" s="30" t="str">
        <f>IF(SUM('Sales by Agent'!Q841:S841)&gt;0,"YES","NO")</f>
        <v>NO</v>
      </c>
      <c r="T841" s="30" t="str">
        <f>IF(SUM('Sales by Agent'!R841:T841)&gt;0,"YES","NO")</f>
        <v>NO</v>
      </c>
      <c r="U841" s="30" t="str">
        <f>IF(SUM('Sales by Agent'!S841:U841)&gt;0,"YES","NO")</f>
        <v>NO</v>
      </c>
      <c r="V841" s="30" t="str">
        <f>IF(SUM('Sales by Agent'!T841:V841)&gt;0,"YES","NO")</f>
        <v>NO</v>
      </c>
      <c r="W841" s="30" t="str">
        <f>IF(SUM('Sales by Agent'!U841:W841)&gt;0,"YES","NO")</f>
        <v>NO</v>
      </c>
      <c r="X841" s="30" t="str">
        <f>IF(SUM('Sales by Agent'!V841:X841)&gt;0,"YES","NO")</f>
        <v>NO</v>
      </c>
      <c r="Y841" s="30" t="str">
        <f>IF(SUM('Sales by Agent'!W841:Y841)&gt;0,"YES","NO")</f>
        <v>NO</v>
      </c>
      <c r="Z841" s="30" t="str">
        <f>IF(SUM('Sales by Agent'!X841:Z841)&gt;0,"YES","NO")</f>
        <v>NO</v>
      </c>
      <c r="AA841" s="30" t="str">
        <f>IF(SUM('Sales by Agent'!Y841:AA841)&gt;0,"YES","NO")</f>
        <v>NO</v>
      </c>
      <c r="AB841" s="30" t="str">
        <f>IF(SUM('Sales by Agent'!Z841:AB841)&gt;0,"YES","NO")</f>
        <v>NO</v>
      </c>
      <c r="AC841" s="30" t="str">
        <f>IF(SUM('Sales by Agent'!AA841:AC841)&gt;0,"YES","NO")</f>
        <v>NO</v>
      </c>
      <c r="AD841" s="30" t="str">
        <f>IF(SUM('Sales by Agent'!AB841:AD841)&gt;0,"YES","NO")</f>
        <v>NO</v>
      </c>
      <c r="AE841" s="30" t="str">
        <f>IF(SUM('Sales by Agent'!AC841:AE841)&gt;0,"YES","NO")</f>
        <v>NO</v>
      </c>
      <c r="AF841" s="30" t="str">
        <f>IF(SUM('Sales by Agent'!AD841:AF841)&gt;0,"YES","NO")</f>
        <v>NO</v>
      </c>
      <c r="AG841" s="30" t="str">
        <f>IF(SUM('Sales by Agent'!AE841:AG841)&gt;0,"YES","NO")</f>
        <v>NO</v>
      </c>
      <c r="AH841" s="30" t="str">
        <f>IF(SUM('Sales by Agent'!AF841:AH841)&gt;0,"YES","NO")</f>
        <v>YES</v>
      </c>
      <c r="AI841" s="30" t="str">
        <f>IF(SUM('Sales by Agent'!AG841:AI841)&gt;0,"YES","NO")</f>
        <v>YES</v>
      </c>
      <c r="AJ841" s="30" t="str">
        <f>IF(SUM('Sales by Agent'!AH841:AJ841)&gt;0,"YES","NO")</f>
        <v>YES</v>
      </c>
      <c r="AK841" s="30" t="str">
        <f>IF(SUM('Sales by Agent'!AI841:AK841)&gt;0,"YES","NO")</f>
        <v>YES</v>
      </c>
      <c r="AL841" s="30" t="str">
        <f>IF(SUM('Sales by Agent'!AJ841:AL841)&gt;0,"YES","NO")</f>
        <v>YES</v>
      </c>
      <c r="AM841" s="30" t="str">
        <f>IF(SUM('Sales by Agent'!AK841:AM841)&gt;0,"YES","NO")</f>
        <v>YES</v>
      </c>
      <c r="AN841" s="30" t="str">
        <f>IF(SUM('Sales by Agent'!AL841:AN841)&gt;0,"YES","NO")</f>
        <v>NO</v>
      </c>
      <c r="AO841" s="30" t="str">
        <f>IF(SUM('Sales by Agent'!AM841:AO841)&gt;0,"YES","NO")</f>
        <v>YES</v>
      </c>
      <c r="AP841" s="30" t="str">
        <f>IF(SUM('Sales by Agent'!AN841:AP841)&gt;0,"YES","NO")</f>
        <v>YES</v>
      </c>
      <c r="AQ841" s="30" t="str">
        <f>IF(SUM('Sales by Agent'!AO841:AQ841)&gt;0,"YES","NO")</f>
        <v>YES</v>
      </c>
      <c r="AR841" s="30" t="str">
        <f>IF(SUM('Sales by Agent'!AP841:AR841)&gt;0,"YES","NO")</f>
        <v>YES</v>
      </c>
      <c r="AS841" s="30" t="str">
        <f>IF(SUM('Sales by Agent'!AQ841:AS841)&gt;0,"YES","NO")</f>
        <v>YES</v>
      </c>
      <c r="AT841" s="30" t="str">
        <f>IF(SUM('Sales by Agent'!AR841:AT841)&gt;0,"YES","NO")</f>
        <v>YES</v>
      </c>
      <c r="AU841" s="30" t="str">
        <f>IF(SUM('Sales by Agent'!AS841:AU841)&gt;0,"YES","NO")</f>
        <v>YES</v>
      </c>
      <c r="AV841" s="30" t="str">
        <f>IF(SUM('Sales by Agent'!AT841:AV841)&gt;0,"YES","NO")</f>
        <v>YES</v>
      </c>
      <c r="AW841" s="87"/>
      <c r="AX841" t="str">
        <f t="shared" si="145"/>
        <v>NO</v>
      </c>
      <c r="AY841" t="str">
        <f t="shared" si="146"/>
        <v>NO</v>
      </c>
      <c r="AZ841" t="str">
        <f t="shared" si="147"/>
        <v>NO</v>
      </c>
      <c r="BA841" t="str">
        <f t="shared" si="148"/>
        <v>NO</v>
      </c>
      <c r="BB841" t="str">
        <f t="shared" si="149"/>
        <v>NO</v>
      </c>
      <c r="BC841" t="str">
        <f t="shared" si="150"/>
        <v>NO</v>
      </c>
      <c r="BD841" t="str">
        <f t="shared" si="151"/>
        <v>NO</v>
      </c>
      <c r="BE841" t="str">
        <f t="shared" si="152"/>
        <v>NO</v>
      </c>
      <c r="BF841" t="str">
        <f t="shared" si="153"/>
        <v>NO</v>
      </c>
      <c r="BG841" t="str">
        <f t="shared" si="154"/>
        <v>NEW INACTIVE</v>
      </c>
      <c r="BH841" t="str">
        <f t="shared" si="144"/>
        <v>NO</v>
      </c>
    </row>
    <row r="842" spans="1:60">
      <c r="A842" s="564" t="s">
        <v>975</v>
      </c>
      <c r="B842" s="564" t="s">
        <v>3113</v>
      </c>
      <c r="C842" s="564" t="s">
        <v>973</v>
      </c>
      <c r="D842" s="564" t="s">
        <v>956</v>
      </c>
      <c r="E842" s="564" t="s">
        <v>1005</v>
      </c>
      <c r="F842" s="565">
        <v>2623235</v>
      </c>
      <c r="G842" s="88"/>
      <c r="H842" s="88"/>
      <c r="I842" s="30" t="str">
        <f>IF(SUM('Sales by Agent'!G842:I842)&gt;0,"YES","NO")</f>
        <v>NO</v>
      </c>
      <c r="J842" s="30" t="str">
        <f>IF(SUM('Sales by Agent'!H842:J842)&gt;0,"YES","NO")</f>
        <v>NO</v>
      </c>
      <c r="K842" s="30" t="str">
        <f>IF(SUM('Sales by Agent'!I842:K842)&gt;0,"YES","NO")</f>
        <v>NO</v>
      </c>
      <c r="L842" s="30" t="str">
        <f>IF(SUM('Sales by Agent'!J842:L842)&gt;0,"YES","NO")</f>
        <v>NO</v>
      </c>
      <c r="M842" s="30" t="str">
        <f>IF(SUM('Sales by Agent'!K842:M842)&gt;0,"YES","NO")</f>
        <v>NO</v>
      </c>
      <c r="N842" s="30" t="str">
        <f>IF(SUM('Sales by Agent'!L842:N842)&gt;0,"YES","NO")</f>
        <v>NO</v>
      </c>
      <c r="O842" s="30" t="str">
        <f>IF(SUM('Sales by Agent'!M842:O842)&gt;0,"YES","NO")</f>
        <v>NO</v>
      </c>
      <c r="P842" s="30" t="str">
        <f>IF(SUM('Sales by Agent'!N842:P842)&gt;0,"YES","NO")</f>
        <v>NO</v>
      </c>
      <c r="Q842" s="30" t="str">
        <f>IF(SUM('Sales by Agent'!O842:Q842)&gt;0,"YES","NO")</f>
        <v>NO</v>
      </c>
      <c r="R842" s="30" t="str">
        <f>IF(SUM('Sales by Agent'!P842:R842)&gt;0,"YES","NO")</f>
        <v>NO</v>
      </c>
      <c r="S842" s="30" t="str">
        <f>IF(SUM('Sales by Agent'!Q842:S842)&gt;0,"YES","NO")</f>
        <v>NO</v>
      </c>
      <c r="T842" s="30" t="str">
        <f>IF(SUM('Sales by Agent'!R842:T842)&gt;0,"YES","NO")</f>
        <v>NO</v>
      </c>
      <c r="U842" s="30" t="str">
        <f>IF(SUM('Sales by Agent'!S842:U842)&gt;0,"YES","NO")</f>
        <v>NO</v>
      </c>
      <c r="V842" s="30" t="str">
        <f>IF(SUM('Sales by Agent'!T842:V842)&gt;0,"YES","NO")</f>
        <v>NO</v>
      </c>
      <c r="W842" s="30" t="str">
        <f>IF(SUM('Sales by Agent'!U842:W842)&gt;0,"YES","NO")</f>
        <v>NO</v>
      </c>
      <c r="X842" s="30" t="str">
        <f>IF(SUM('Sales by Agent'!V842:X842)&gt;0,"YES","NO")</f>
        <v>NO</v>
      </c>
      <c r="Y842" s="30" t="str">
        <f>IF(SUM('Sales by Agent'!W842:Y842)&gt;0,"YES","NO")</f>
        <v>NO</v>
      </c>
      <c r="Z842" s="30" t="str">
        <f>IF(SUM('Sales by Agent'!X842:Z842)&gt;0,"YES","NO")</f>
        <v>NO</v>
      </c>
      <c r="AA842" s="30" t="str">
        <f>IF(SUM('Sales by Agent'!Y842:AA842)&gt;0,"YES","NO")</f>
        <v>NO</v>
      </c>
      <c r="AB842" s="30" t="str">
        <f>IF(SUM('Sales by Agent'!Z842:AB842)&gt;0,"YES","NO")</f>
        <v>NO</v>
      </c>
      <c r="AC842" s="30" t="str">
        <f>IF(SUM('Sales by Agent'!AA842:AC842)&gt;0,"YES","NO")</f>
        <v>NO</v>
      </c>
      <c r="AD842" s="30" t="str">
        <f>IF(SUM('Sales by Agent'!AB842:AD842)&gt;0,"YES","NO")</f>
        <v>NO</v>
      </c>
      <c r="AE842" s="30" t="str">
        <f>IF(SUM('Sales by Agent'!AC842:AE842)&gt;0,"YES","NO")</f>
        <v>NO</v>
      </c>
      <c r="AF842" s="30" t="str">
        <f>IF(SUM('Sales by Agent'!AD842:AF842)&gt;0,"YES","NO")</f>
        <v>NO</v>
      </c>
      <c r="AG842" s="30" t="str">
        <f>IF(SUM('Sales by Agent'!AE842:AG842)&gt;0,"YES","NO")</f>
        <v>NO</v>
      </c>
      <c r="AH842" s="30" t="str">
        <f>IF(SUM('Sales by Agent'!AF842:AH842)&gt;0,"YES","NO")</f>
        <v>YES</v>
      </c>
      <c r="AI842" s="30" t="str">
        <f>IF(SUM('Sales by Agent'!AG842:AI842)&gt;0,"YES","NO")</f>
        <v>YES</v>
      </c>
      <c r="AJ842" s="30" t="str">
        <f>IF(SUM('Sales by Agent'!AH842:AJ842)&gt;0,"YES","NO")</f>
        <v>YES</v>
      </c>
      <c r="AK842" s="30" t="str">
        <f>IF(SUM('Sales by Agent'!AI842:AK842)&gt;0,"YES","NO")</f>
        <v>YES</v>
      </c>
      <c r="AL842" s="30" t="str">
        <f>IF(SUM('Sales by Agent'!AJ842:AL842)&gt;0,"YES","NO")</f>
        <v>YES</v>
      </c>
      <c r="AM842" s="30" t="str">
        <f>IF(SUM('Sales by Agent'!AK842:AM842)&gt;0,"YES","NO")</f>
        <v>YES</v>
      </c>
      <c r="AN842" s="30" t="str">
        <f>IF(SUM('Sales by Agent'!AL842:AN842)&gt;0,"YES","NO")</f>
        <v>YES</v>
      </c>
      <c r="AO842" s="30" t="str">
        <f>IF(SUM('Sales by Agent'!AM842:AO842)&gt;0,"YES","NO")</f>
        <v>YES</v>
      </c>
      <c r="AP842" s="30" t="str">
        <f>IF(SUM('Sales by Agent'!AN842:AP842)&gt;0,"YES","NO")</f>
        <v>YES</v>
      </c>
      <c r="AQ842" s="30" t="str">
        <f>IF(SUM('Sales by Agent'!AO842:AQ842)&gt;0,"YES","NO")</f>
        <v>YES</v>
      </c>
      <c r="AR842" s="30" t="str">
        <f>IF(SUM('Sales by Agent'!AP842:AR842)&gt;0,"YES","NO")</f>
        <v>YES</v>
      </c>
      <c r="AS842" s="30" t="str">
        <f>IF(SUM('Sales by Agent'!AQ842:AS842)&gt;0,"YES","NO")</f>
        <v>YES</v>
      </c>
      <c r="AT842" s="30" t="str">
        <f>IF(SUM('Sales by Agent'!AR842:AT842)&gt;0,"YES","NO")</f>
        <v>YES</v>
      </c>
      <c r="AU842" s="30" t="str">
        <f>IF(SUM('Sales by Agent'!AS842:AU842)&gt;0,"YES","NO")</f>
        <v>YES</v>
      </c>
      <c r="AV842" s="30" t="str">
        <f>IF(SUM('Sales by Agent'!AT842:AV842)&gt;0,"YES","NO")</f>
        <v>YES</v>
      </c>
      <c r="AW842" s="87"/>
      <c r="AX842" t="str">
        <f t="shared" si="145"/>
        <v>NO</v>
      </c>
      <c r="AY842" t="str">
        <f t="shared" si="146"/>
        <v>NO</v>
      </c>
      <c r="AZ842" t="str">
        <f t="shared" si="147"/>
        <v>NO</v>
      </c>
      <c r="BA842" t="str">
        <f t="shared" si="148"/>
        <v>NO</v>
      </c>
      <c r="BB842" t="str">
        <f t="shared" si="149"/>
        <v>NO</v>
      </c>
      <c r="BC842" t="str">
        <f t="shared" si="150"/>
        <v>NO</v>
      </c>
      <c r="BD842" t="str">
        <f t="shared" si="151"/>
        <v>NO</v>
      </c>
      <c r="BE842" t="str">
        <f t="shared" si="152"/>
        <v>NO</v>
      </c>
      <c r="BF842" t="str">
        <f t="shared" si="153"/>
        <v>NO</v>
      </c>
      <c r="BG842" t="str">
        <f t="shared" si="154"/>
        <v>NO</v>
      </c>
      <c r="BH842" t="str">
        <f t="shared" si="144"/>
        <v>NO</v>
      </c>
    </row>
    <row r="843" spans="1:60">
      <c r="A843" s="564" t="s">
        <v>1213</v>
      </c>
      <c r="B843" s="564" t="s">
        <v>3114</v>
      </c>
      <c r="C843" s="564" t="s">
        <v>973</v>
      </c>
      <c r="D843" s="564" t="s">
        <v>956</v>
      </c>
      <c r="E843" s="564" t="s">
        <v>1005</v>
      </c>
      <c r="F843" s="565">
        <v>121207.4</v>
      </c>
      <c r="G843" s="31"/>
      <c r="H843" s="31"/>
      <c r="I843" s="30" t="str">
        <f>IF(SUM('Sales by Agent'!G843:I843)&gt;0,"YES","NO")</f>
        <v>NO</v>
      </c>
      <c r="J843" s="30" t="str">
        <f>IF(SUM('Sales by Agent'!H843:J843)&gt;0,"YES","NO")</f>
        <v>NO</v>
      </c>
      <c r="K843" s="30" t="str">
        <f>IF(SUM('Sales by Agent'!I843:K843)&gt;0,"YES","NO")</f>
        <v>NO</v>
      </c>
      <c r="L843" s="30" t="str">
        <f>IF(SUM('Sales by Agent'!J843:L843)&gt;0,"YES","NO")</f>
        <v>NO</v>
      </c>
      <c r="M843" s="30" t="str">
        <f>IF(SUM('Sales by Agent'!K843:M843)&gt;0,"YES","NO")</f>
        <v>NO</v>
      </c>
      <c r="N843" s="30" t="str">
        <f>IF(SUM('Sales by Agent'!L843:N843)&gt;0,"YES","NO")</f>
        <v>NO</v>
      </c>
      <c r="O843" s="30" t="str">
        <f>IF(SUM('Sales by Agent'!M843:O843)&gt;0,"YES","NO")</f>
        <v>NO</v>
      </c>
      <c r="P843" s="30" t="str">
        <f>IF(SUM('Sales by Agent'!N843:P843)&gt;0,"YES","NO")</f>
        <v>NO</v>
      </c>
      <c r="Q843" s="30" t="str">
        <f>IF(SUM('Sales by Agent'!O843:Q843)&gt;0,"YES","NO")</f>
        <v>NO</v>
      </c>
      <c r="R843" s="30" t="str">
        <f>IF(SUM('Sales by Agent'!P843:R843)&gt;0,"YES","NO")</f>
        <v>NO</v>
      </c>
      <c r="S843" s="30" t="str">
        <f>IF(SUM('Sales by Agent'!Q843:S843)&gt;0,"YES","NO")</f>
        <v>NO</v>
      </c>
      <c r="T843" s="30" t="str">
        <f>IF(SUM('Sales by Agent'!R843:T843)&gt;0,"YES","NO")</f>
        <v>NO</v>
      </c>
      <c r="U843" s="30" t="str">
        <f>IF(SUM('Sales by Agent'!S843:U843)&gt;0,"YES","NO")</f>
        <v>NO</v>
      </c>
      <c r="V843" s="30" t="str">
        <f>IF(SUM('Sales by Agent'!T843:V843)&gt;0,"YES","NO")</f>
        <v>NO</v>
      </c>
      <c r="W843" s="30" t="str">
        <f>IF(SUM('Sales by Agent'!U843:W843)&gt;0,"YES","NO")</f>
        <v>NO</v>
      </c>
      <c r="X843" s="30" t="str">
        <f>IF(SUM('Sales by Agent'!V843:X843)&gt;0,"YES","NO")</f>
        <v>NO</v>
      </c>
      <c r="Y843" s="30" t="str">
        <f>IF(SUM('Sales by Agent'!W843:Y843)&gt;0,"YES","NO")</f>
        <v>NO</v>
      </c>
      <c r="Z843" s="30" t="str">
        <f>IF(SUM('Sales by Agent'!X843:Z843)&gt;0,"YES","NO")</f>
        <v>NO</v>
      </c>
      <c r="AA843" s="30" t="str">
        <f>IF(SUM('Sales by Agent'!Y843:AA843)&gt;0,"YES","NO")</f>
        <v>NO</v>
      </c>
      <c r="AB843" s="30" t="str">
        <f>IF(SUM('Sales by Agent'!Z843:AB843)&gt;0,"YES","NO")</f>
        <v>NO</v>
      </c>
      <c r="AC843" s="30" t="str">
        <f>IF(SUM('Sales by Agent'!AA843:AC843)&gt;0,"YES","NO")</f>
        <v>NO</v>
      </c>
      <c r="AD843" s="30" t="str">
        <f>IF(SUM('Sales by Agent'!AB843:AD843)&gt;0,"YES","NO")</f>
        <v>NO</v>
      </c>
      <c r="AE843" s="30" t="str">
        <f>IF(SUM('Sales by Agent'!AC843:AE843)&gt;0,"YES","NO")</f>
        <v>NO</v>
      </c>
      <c r="AF843" s="30" t="str">
        <f>IF(SUM('Sales by Agent'!AD843:AF843)&gt;0,"YES","NO")</f>
        <v>NO</v>
      </c>
      <c r="AG843" s="30" t="str">
        <f>IF(SUM('Sales by Agent'!AE843:AG843)&gt;0,"YES","NO")</f>
        <v>NO</v>
      </c>
      <c r="AH843" s="30" t="str">
        <f>IF(SUM('Sales by Agent'!AF843:AH843)&gt;0,"YES","NO")</f>
        <v>NO</v>
      </c>
      <c r="AI843" s="30" t="str">
        <f>IF(SUM('Sales by Agent'!AG843:AI843)&gt;0,"YES","NO")</f>
        <v>NO</v>
      </c>
      <c r="AJ843" s="30" t="str">
        <f>IF(SUM('Sales by Agent'!AH843:AJ843)&gt;0,"YES","NO")</f>
        <v>NO</v>
      </c>
      <c r="AK843" s="30" t="str">
        <f>IF(SUM('Sales by Agent'!AI843:AK843)&gt;0,"YES","NO")</f>
        <v>YES</v>
      </c>
      <c r="AL843" s="30" t="str">
        <f>IF(SUM('Sales by Agent'!AJ843:AL843)&gt;0,"YES","NO")</f>
        <v>YES</v>
      </c>
      <c r="AM843" s="30" t="str">
        <f>IF(SUM('Sales by Agent'!AK843:AM843)&gt;0,"YES","NO")</f>
        <v>YES</v>
      </c>
      <c r="AN843" s="30" t="str">
        <f>IF(SUM('Sales by Agent'!AL843:AN843)&gt;0,"YES","NO")</f>
        <v>YES</v>
      </c>
      <c r="AO843" s="30" t="str">
        <f>IF(SUM('Sales by Agent'!AM843:AO843)&gt;0,"YES","NO")</f>
        <v>YES</v>
      </c>
      <c r="AP843" s="30" t="str">
        <f>IF(SUM('Sales by Agent'!AN843:AP843)&gt;0,"YES","NO")</f>
        <v>YES</v>
      </c>
      <c r="AQ843" s="30" t="str">
        <f>IF(SUM('Sales by Agent'!AO843:AQ843)&gt;0,"YES","NO")</f>
        <v>YES</v>
      </c>
      <c r="AR843" s="30" t="str">
        <f>IF(SUM('Sales by Agent'!AP843:AR843)&gt;0,"YES","NO")</f>
        <v>YES</v>
      </c>
      <c r="AS843" s="30" t="str">
        <f>IF(SUM('Sales by Agent'!AQ843:AS843)&gt;0,"YES","NO")</f>
        <v>NO</v>
      </c>
      <c r="AT843" s="30" t="str">
        <f>IF(SUM('Sales by Agent'!AR843:AT843)&gt;0,"YES","NO")</f>
        <v>YES</v>
      </c>
      <c r="AU843" s="30" t="str">
        <f>IF(SUM('Sales by Agent'!AS843:AU843)&gt;0,"YES","NO")</f>
        <v>YES</v>
      </c>
      <c r="AV843" s="30" t="str">
        <f>IF(SUM('Sales by Agent'!AT843:AV843)&gt;0,"YES","NO")</f>
        <v>YES</v>
      </c>
      <c r="AW843" s="87"/>
      <c r="AX843" t="str">
        <f t="shared" si="145"/>
        <v>NO</v>
      </c>
      <c r="AY843" t="str">
        <f t="shared" si="146"/>
        <v>NO</v>
      </c>
      <c r="AZ843" t="str">
        <f t="shared" si="147"/>
        <v>NO</v>
      </c>
      <c r="BA843" t="str">
        <f t="shared" si="148"/>
        <v>NO</v>
      </c>
      <c r="BB843" t="str">
        <f t="shared" si="149"/>
        <v>NO</v>
      </c>
      <c r="BC843" t="str">
        <f t="shared" si="150"/>
        <v>NO</v>
      </c>
      <c r="BD843" t="str">
        <f t="shared" si="151"/>
        <v>NO</v>
      </c>
      <c r="BE843" t="str">
        <f t="shared" si="152"/>
        <v>NO</v>
      </c>
      <c r="BF843" t="str">
        <f t="shared" si="153"/>
        <v>NO</v>
      </c>
      <c r="BG843" t="str">
        <f t="shared" si="154"/>
        <v>NO</v>
      </c>
      <c r="BH843" t="str">
        <f t="shared" si="144"/>
        <v>NO</v>
      </c>
    </row>
    <row r="844" spans="1:60">
      <c r="A844" s="564" t="s">
        <v>976</v>
      </c>
      <c r="B844" s="564" t="s">
        <v>2813</v>
      </c>
      <c r="C844" s="564" t="s">
        <v>973</v>
      </c>
      <c r="D844" s="564" t="s">
        <v>956</v>
      </c>
      <c r="E844" s="564" t="s">
        <v>1005</v>
      </c>
      <c r="F844" s="565">
        <v>227190</v>
      </c>
      <c r="G844" s="86"/>
      <c r="H844" s="86"/>
      <c r="I844" s="30" t="str">
        <f>IF(SUM('Sales by Agent'!G844:I844)&gt;0,"YES","NO")</f>
        <v>NO</v>
      </c>
      <c r="J844" s="30" t="str">
        <f>IF(SUM('Sales by Agent'!H844:J844)&gt;0,"YES","NO")</f>
        <v>NO</v>
      </c>
      <c r="K844" s="30" t="str">
        <f>IF(SUM('Sales by Agent'!I844:K844)&gt;0,"YES","NO")</f>
        <v>NO</v>
      </c>
      <c r="L844" s="30" t="str">
        <f>IF(SUM('Sales by Agent'!J844:L844)&gt;0,"YES","NO")</f>
        <v>NO</v>
      </c>
      <c r="M844" s="30" t="str">
        <f>IF(SUM('Sales by Agent'!K844:M844)&gt;0,"YES","NO")</f>
        <v>NO</v>
      </c>
      <c r="N844" s="30" t="str">
        <f>IF(SUM('Sales by Agent'!L844:N844)&gt;0,"YES","NO")</f>
        <v>NO</v>
      </c>
      <c r="O844" s="30" t="str">
        <f>IF(SUM('Sales by Agent'!M844:O844)&gt;0,"YES","NO")</f>
        <v>NO</v>
      </c>
      <c r="P844" s="30" t="str">
        <f>IF(SUM('Sales by Agent'!N844:P844)&gt;0,"YES","NO")</f>
        <v>NO</v>
      </c>
      <c r="Q844" s="30" t="str">
        <f>IF(SUM('Sales by Agent'!O844:Q844)&gt;0,"YES","NO")</f>
        <v>NO</v>
      </c>
      <c r="R844" s="30" t="str">
        <f>IF(SUM('Sales by Agent'!P844:R844)&gt;0,"YES","NO")</f>
        <v>NO</v>
      </c>
      <c r="S844" s="30" t="str">
        <f>IF(SUM('Sales by Agent'!Q844:S844)&gt;0,"YES","NO")</f>
        <v>NO</v>
      </c>
      <c r="T844" s="30" t="str">
        <f>IF(SUM('Sales by Agent'!R844:T844)&gt;0,"YES","NO")</f>
        <v>NO</v>
      </c>
      <c r="U844" s="30" t="str">
        <f>IF(SUM('Sales by Agent'!S844:U844)&gt;0,"YES","NO")</f>
        <v>NO</v>
      </c>
      <c r="V844" s="30" t="str">
        <f>IF(SUM('Sales by Agent'!T844:V844)&gt;0,"YES","NO")</f>
        <v>NO</v>
      </c>
      <c r="W844" s="30" t="str">
        <f>IF(SUM('Sales by Agent'!U844:W844)&gt;0,"YES","NO")</f>
        <v>NO</v>
      </c>
      <c r="X844" s="30" t="str">
        <f>IF(SUM('Sales by Agent'!V844:X844)&gt;0,"YES","NO")</f>
        <v>NO</v>
      </c>
      <c r="Y844" s="30" t="str">
        <f>IF(SUM('Sales by Agent'!W844:Y844)&gt;0,"YES","NO")</f>
        <v>NO</v>
      </c>
      <c r="Z844" s="30" t="str">
        <f>IF(SUM('Sales by Agent'!X844:Z844)&gt;0,"YES","NO")</f>
        <v>NO</v>
      </c>
      <c r="AA844" s="30" t="str">
        <f>IF(SUM('Sales by Agent'!Y844:AA844)&gt;0,"YES","NO")</f>
        <v>NO</v>
      </c>
      <c r="AB844" s="30" t="str">
        <f>IF(SUM('Sales by Agent'!Z844:AB844)&gt;0,"YES","NO")</f>
        <v>NO</v>
      </c>
      <c r="AC844" s="30" t="str">
        <f>IF(SUM('Sales by Agent'!AA844:AC844)&gt;0,"YES","NO")</f>
        <v>NO</v>
      </c>
      <c r="AD844" s="30" t="str">
        <f>IF(SUM('Sales by Agent'!AB844:AD844)&gt;0,"YES","NO")</f>
        <v>NO</v>
      </c>
      <c r="AE844" s="30" t="str">
        <f>IF(SUM('Sales by Agent'!AC844:AE844)&gt;0,"YES","NO")</f>
        <v>NO</v>
      </c>
      <c r="AF844" s="30" t="str">
        <f>IF(SUM('Sales by Agent'!AD844:AF844)&gt;0,"YES","NO")</f>
        <v>NO</v>
      </c>
      <c r="AG844" s="30" t="str">
        <f>IF(SUM('Sales by Agent'!AE844:AG844)&gt;0,"YES","NO")</f>
        <v>NO</v>
      </c>
      <c r="AH844" s="30" t="str">
        <f>IF(SUM('Sales by Agent'!AF844:AH844)&gt;0,"YES","NO")</f>
        <v>YES</v>
      </c>
      <c r="AI844" s="30" t="str">
        <f>IF(SUM('Sales by Agent'!AG844:AI844)&gt;0,"YES","NO")</f>
        <v>YES</v>
      </c>
      <c r="AJ844" s="30" t="str">
        <f>IF(SUM('Sales by Agent'!AH844:AJ844)&gt;0,"YES","NO")</f>
        <v>YES</v>
      </c>
      <c r="AK844" s="30" t="str">
        <f>IF(SUM('Sales by Agent'!AI844:AK844)&gt;0,"YES","NO")</f>
        <v>NO</v>
      </c>
      <c r="AL844" s="30" t="str">
        <f>IF(SUM('Sales by Agent'!AJ844:AL844)&gt;0,"YES","NO")</f>
        <v>YES</v>
      </c>
      <c r="AM844" s="30" t="str">
        <f>IF(SUM('Sales by Agent'!AK844:AM844)&gt;0,"YES","NO")</f>
        <v>YES</v>
      </c>
      <c r="AN844" s="30" t="str">
        <f>IF(SUM('Sales by Agent'!AL844:AN844)&gt;0,"YES","NO")</f>
        <v>YES</v>
      </c>
      <c r="AO844" s="30" t="str">
        <f>IF(SUM('Sales by Agent'!AM844:AO844)&gt;0,"YES","NO")</f>
        <v>YES</v>
      </c>
      <c r="AP844" s="30" t="str">
        <f>IF(SUM('Sales by Agent'!AN844:AP844)&gt;0,"YES","NO")</f>
        <v>YES</v>
      </c>
      <c r="AQ844" s="30" t="str">
        <f>IF(SUM('Sales by Agent'!AO844:AQ844)&gt;0,"YES","NO")</f>
        <v>NO</v>
      </c>
      <c r="AR844" s="30" t="str">
        <f>IF(SUM('Sales by Agent'!AP844:AR844)&gt;0,"YES","NO")</f>
        <v>NO</v>
      </c>
      <c r="AS844" s="30" t="str">
        <f>IF(SUM('Sales by Agent'!AQ844:AS844)&gt;0,"YES","NO")</f>
        <v>YES</v>
      </c>
      <c r="AT844" s="30" t="str">
        <f>IF(SUM('Sales by Agent'!AR844:AT844)&gt;0,"YES","NO")</f>
        <v>YES</v>
      </c>
      <c r="AU844" s="30" t="str">
        <f>IF(SUM('Sales by Agent'!AS844:AU844)&gt;0,"YES","NO")</f>
        <v>YES</v>
      </c>
      <c r="AV844" s="30" t="str">
        <f>IF(SUM('Sales by Agent'!AT844:AV844)&gt;0,"YES","NO")</f>
        <v>YES</v>
      </c>
      <c r="AW844" s="87"/>
      <c r="AX844" t="str">
        <f t="shared" si="145"/>
        <v>NO</v>
      </c>
      <c r="AY844" t="str">
        <f t="shared" si="146"/>
        <v>NO</v>
      </c>
      <c r="AZ844" t="str">
        <f t="shared" si="147"/>
        <v>NO</v>
      </c>
      <c r="BA844" t="str">
        <f t="shared" si="148"/>
        <v>NO</v>
      </c>
      <c r="BB844" t="str">
        <f t="shared" si="149"/>
        <v>NO</v>
      </c>
      <c r="BC844" t="str">
        <f t="shared" si="150"/>
        <v>NO</v>
      </c>
      <c r="BD844" t="str">
        <f t="shared" si="151"/>
        <v>NEW INACTIVE</v>
      </c>
      <c r="BE844" t="str">
        <f t="shared" si="152"/>
        <v>NO</v>
      </c>
      <c r="BF844" t="str">
        <f t="shared" si="153"/>
        <v>NO</v>
      </c>
      <c r="BG844" t="str">
        <f t="shared" si="154"/>
        <v>NO</v>
      </c>
      <c r="BH844" t="str">
        <f t="shared" si="144"/>
        <v>NO</v>
      </c>
    </row>
    <row r="845" spans="1:60">
      <c r="A845" s="564" t="s">
        <v>1026</v>
      </c>
      <c r="B845" s="564" t="s">
        <v>3115</v>
      </c>
      <c r="C845" s="564" t="s">
        <v>973</v>
      </c>
      <c r="D845" s="564" t="s">
        <v>956</v>
      </c>
      <c r="E845" s="564" t="s">
        <v>1005</v>
      </c>
      <c r="F845" s="565">
        <v>93207.4</v>
      </c>
      <c r="G845" s="31"/>
      <c r="H845" s="88"/>
      <c r="I845" s="30" t="str">
        <f>IF(SUM('Sales by Agent'!G845:I845)&gt;0,"YES","NO")</f>
        <v>NO</v>
      </c>
      <c r="J845" s="30" t="str">
        <f>IF(SUM('Sales by Agent'!H845:J845)&gt;0,"YES","NO")</f>
        <v>NO</v>
      </c>
      <c r="K845" s="30" t="str">
        <f>IF(SUM('Sales by Agent'!I845:K845)&gt;0,"YES","NO")</f>
        <v>NO</v>
      </c>
      <c r="L845" s="30" t="str">
        <f>IF(SUM('Sales by Agent'!J845:L845)&gt;0,"YES","NO")</f>
        <v>NO</v>
      </c>
      <c r="M845" s="30" t="str">
        <f>IF(SUM('Sales by Agent'!K845:M845)&gt;0,"YES","NO")</f>
        <v>NO</v>
      </c>
      <c r="N845" s="30" t="str">
        <f>IF(SUM('Sales by Agent'!L845:N845)&gt;0,"YES","NO")</f>
        <v>NO</v>
      </c>
      <c r="O845" s="30" t="str">
        <f>IF(SUM('Sales by Agent'!M845:O845)&gt;0,"YES","NO")</f>
        <v>NO</v>
      </c>
      <c r="P845" s="30" t="str">
        <f>IF(SUM('Sales by Agent'!N845:P845)&gt;0,"YES","NO")</f>
        <v>NO</v>
      </c>
      <c r="Q845" s="30" t="str">
        <f>IF(SUM('Sales by Agent'!O845:Q845)&gt;0,"YES","NO")</f>
        <v>NO</v>
      </c>
      <c r="R845" s="30" t="str">
        <f>IF(SUM('Sales by Agent'!P845:R845)&gt;0,"YES","NO")</f>
        <v>NO</v>
      </c>
      <c r="S845" s="30" t="str">
        <f>IF(SUM('Sales by Agent'!Q845:S845)&gt;0,"YES","NO")</f>
        <v>NO</v>
      </c>
      <c r="T845" s="30" t="str">
        <f>IF(SUM('Sales by Agent'!R845:T845)&gt;0,"YES","NO")</f>
        <v>NO</v>
      </c>
      <c r="U845" s="30" t="str">
        <f>IF(SUM('Sales by Agent'!S845:U845)&gt;0,"YES","NO")</f>
        <v>NO</v>
      </c>
      <c r="V845" s="30" t="str">
        <f>IF(SUM('Sales by Agent'!T845:V845)&gt;0,"YES","NO")</f>
        <v>NO</v>
      </c>
      <c r="W845" s="30" t="str">
        <f>IF(SUM('Sales by Agent'!U845:W845)&gt;0,"YES","NO")</f>
        <v>NO</v>
      </c>
      <c r="X845" s="30" t="str">
        <f>IF(SUM('Sales by Agent'!V845:X845)&gt;0,"YES","NO")</f>
        <v>NO</v>
      </c>
      <c r="Y845" s="30" t="str">
        <f>IF(SUM('Sales by Agent'!W845:Y845)&gt;0,"YES","NO")</f>
        <v>NO</v>
      </c>
      <c r="Z845" s="30" t="str">
        <f>IF(SUM('Sales by Agent'!X845:Z845)&gt;0,"YES","NO")</f>
        <v>NO</v>
      </c>
      <c r="AA845" s="30" t="str">
        <f>IF(SUM('Sales by Agent'!Y845:AA845)&gt;0,"YES","NO")</f>
        <v>NO</v>
      </c>
      <c r="AB845" s="30" t="str">
        <f>IF(SUM('Sales by Agent'!Z845:AB845)&gt;0,"YES","NO")</f>
        <v>NO</v>
      </c>
      <c r="AC845" s="30" t="str">
        <f>IF(SUM('Sales by Agent'!AA845:AC845)&gt;0,"YES","NO")</f>
        <v>NO</v>
      </c>
      <c r="AD845" s="30" t="str">
        <f>IF(SUM('Sales by Agent'!AB845:AD845)&gt;0,"YES","NO")</f>
        <v>NO</v>
      </c>
      <c r="AE845" s="30" t="str">
        <f>IF(SUM('Sales by Agent'!AC845:AE845)&gt;0,"YES","NO")</f>
        <v>NO</v>
      </c>
      <c r="AF845" s="30" t="str">
        <f>IF(SUM('Sales by Agent'!AD845:AF845)&gt;0,"YES","NO")</f>
        <v>NO</v>
      </c>
      <c r="AG845" s="30" t="str">
        <f>IF(SUM('Sales by Agent'!AE845:AG845)&gt;0,"YES","NO")</f>
        <v>NO</v>
      </c>
      <c r="AH845" s="30" t="str">
        <f>IF(SUM('Sales by Agent'!AF845:AH845)&gt;0,"YES","NO")</f>
        <v>NO</v>
      </c>
      <c r="AI845" s="30" t="str">
        <f>IF(SUM('Sales by Agent'!AG845:AI845)&gt;0,"YES","NO")</f>
        <v>YES</v>
      </c>
      <c r="AJ845" s="30" t="str">
        <f>IF(SUM('Sales by Agent'!AH845:AJ845)&gt;0,"YES","NO")</f>
        <v>YES</v>
      </c>
      <c r="AK845" s="30" t="str">
        <f>IF(SUM('Sales by Agent'!AI845:AK845)&gt;0,"YES","NO")</f>
        <v>YES</v>
      </c>
      <c r="AL845" s="30" t="str">
        <f>IF(SUM('Sales by Agent'!AJ845:AL845)&gt;0,"YES","NO")</f>
        <v>YES</v>
      </c>
      <c r="AM845" s="30" t="str">
        <f>IF(SUM('Sales by Agent'!AK845:AM845)&gt;0,"YES","NO")</f>
        <v>YES</v>
      </c>
      <c r="AN845" s="30" t="str">
        <f>IF(SUM('Sales by Agent'!AL845:AN845)&gt;0,"YES","NO")</f>
        <v>NO</v>
      </c>
      <c r="AO845" s="30" t="str">
        <f>IF(SUM('Sales by Agent'!AM845:AO845)&gt;0,"YES","NO")</f>
        <v>NO</v>
      </c>
      <c r="AP845" s="30" t="str">
        <f>IF(SUM('Sales by Agent'!AN845:AP845)&gt;0,"YES","NO")</f>
        <v>NO</v>
      </c>
      <c r="AQ845" s="30" t="str">
        <f>IF(SUM('Sales by Agent'!AO845:AQ845)&gt;0,"YES","NO")</f>
        <v>NO</v>
      </c>
      <c r="AR845" s="30" t="str">
        <f>IF(SUM('Sales by Agent'!AP845:AR845)&gt;0,"YES","NO")</f>
        <v>NO</v>
      </c>
      <c r="AS845" s="30" t="str">
        <f>IF(SUM('Sales by Agent'!AQ845:AS845)&gt;0,"YES","NO")</f>
        <v>NO</v>
      </c>
      <c r="AT845" s="30" t="str">
        <f>IF(SUM('Sales by Agent'!AR845:AT845)&gt;0,"YES","NO")</f>
        <v>NO</v>
      </c>
      <c r="AU845" s="30" t="str">
        <f>IF(SUM('Sales by Agent'!AS845:AU845)&gt;0,"YES","NO")</f>
        <v>NO</v>
      </c>
      <c r="AV845" s="30" t="str">
        <f>IF(SUM('Sales by Agent'!AT845:AV845)&gt;0,"YES","NO")</f>
        <v>NO</v>
      </c>
      <c r="AW845" s="87"/>
      <c r="AX845" t="str">
        <f t="shared" si="145"/>
        <v>NO</v>
      </c>
      <c r="AY845" t="str">
        <f t="shared" si="146"/>
        <v>NO</v>
      </c>
      <c r="AZ845" t="str">
        <f t="shared" si="147"/>
        <v>NO</v>
      </c>
      <c r="BA845" t="str">
        <f t="shared" si="148"/>
        <v>NO</v>
      </c>
      <c r="BB845" t="str">
        <f t="shared" si="149"/>
        <v>NO</v>
      </c>
      <c r="BC845" t="str">
        <f t="shared" si="150"/>
        <v>NO</v>
      </c>
      <c r="BD845" t="str">
        <f t="shared" si="151"/>
        <v>NO</v>
      </c>
      <c r="BE845" t="str">
        <f t="shared" si="152"/>
        <v>NO</v>
      </c>
      <c r="BF845" t="str">
        <f t="shared" si="153"/>
        <v>NO</v>
      </c>
      <c r="BG845" t="str">
        <f t="shared" si="154"/>
        <v>NEW INACTIVE</v>
      </c>
      <c r="BH845" t="str">
        <f t="shared" si="144"/>
        <v>NO</v>
      </c>
    </row>
    <row r="846" spans="1:60">
      <c r="A846" s="564" t="s">
        <v>977</v>
      </c>
      <c r="B846" s="564" t="s">
        <v>3116</v>
      </c>
      <c r="C846" s="564" t="s">
        <v>973</v>
      </c>
      <c r="D846" s="564" t="s">
        <v>956</v>
      </c>
      <c r="E846" s="564" t="s">
        <v>1005</v>
      </c>
      <c r="F846" s="565">
        <v>49990</v>
      </c>
      <c r="G846" s="86"/>
      <c r="H846" s="86"/>
      <c r="I846" s="30" t="str">
        <f>IF(SUM('Sales by Agent'!G846:I846)&gt;0,"YES","NO")</f>
        <v>NO</v>
      </c>
      <c r="J846" s="30" t="str">
        <f>IF(SUM('Sales by Agent'!H846:J846)&gt;0,"YES","NO")</f>
        <v>NO</v>
      </c>
      <c r="K846" s="30" t="str">
        <f>IF(SUM('Sales by Agent'!I846:K846)&gt;0,"YES","NO")</f>
        <v>NO</v>
      </c>
      <c r="L846" s="30" t="str">
        <f>IF(SUM('Sales by Agent'!J846:L846)&gt;0,"YES","NO")</f>
        <v>NO</v>
      </c>
      <c r="M846" s="30" t="str">
        <f>IF(SUM('Sales by Agent'!K846:M846)&gt;0,"YES","NO")</f>
        <v>NO</v>
      </c>
      <c r="N846" s="30" t="str">
        <f>IF(SUM('Sales by Agent'!L846:N846)&gt;0,"YES","NO")</f>
        <v>NO</v>
      </c>
      <c r="O846" s="30" t="str">
        <f>IF(SUM('Sales by Agent'!M846:O846)&gt;0,"YES","NO")</f>
        <v>NO</v>
      </c>
      <c r="P846" s="30" t="str">
        <f>IF(SUM('Sales by Agent'!N846:P846)&gt;0,"YES","NO")</f>
        <v>NO</v>
      </c>
      <c r="Q846" s="30" t="str">
        <f>IF(SUM('Sales by Agent'!O846:Q846)&gt;0,"YES","NO")</f>
        <v>NO</v>
      </c>
      <c r="R846" s="30" t="str">
        <f>IF(SUM('Sales by Agent'!P846:R846)&gt;0,"YES","NO")</f>
        <v>NO</v>
      </c>
      <c r="S846" s="30" t="str">
        <f>IF(SUM('Sales by Agent'!Q846:S846)&gt;0,"YES","NO")</f>
        <v>NO</v>
      </c>
      <c r="T846" s="30" t="str">
        <f>IF(SUM('Sales by Agent'!R846:T846)&gt;0,"YES","NO")</f>
        <v>NO</v>
      </c>
      <c r="U846" s="30" t="str">
        <f>IF(SUM('Sales by Agent'!S846:U846)&gt;0,"YES","NO")</f>
        <v>NO</v>
      </c>
      <c r="V846" s="30" t="str">
        <f>IF(SUM('Sales by Agent'!T846:V846)&gt;0,"YES","NO")</f>
        <v>NO</v>
      </c>
      <c r="W846" s="30" t="str">
        <f>IF(SUM('Sales by Agent'!U846:W846)&gt;0,"YES","NO")</f>
        <v>NO</v>
      </c>
      <c r="X846" s="30" t="str">
        <f>IF(SUM('Sales by Agent'!V846:X846)&gt;0,"YES","NO")</f>
        <v>NO</v>
      </c>
      <c r="Y846" s="30" t="str">
        <f>IF(SUM('Sales by Agent'!W846:Y846)&gt;0,"YES","NO")</f>
        <v>NO</v>
      </c>
      <c r="Z846" s="30" t="str">
        <f>IF(SUM('Sales by Agent'!X846:Z846)&gt;0,"YES","NO")</f>
        <v>NO</v>
      </c>
      <c r="AA846" s="30" t="str">
        <f>IF(SUM('Sales by Agent'!Y846:AA846)&gt;0,"YES","NO")</f>
        <v>NO</v>
      </c>
      <c r="AB846" s="30" t="str">
        <f>IF(SUM('Sales by Agent'!Z846:AB846)&gt;0,"YES","NO")</f>
        <v>NO</v>
      </c>
      <c r="AC846" s="30" t="str">
        <f>IF(SUM('Sales by Agent'!AA846:AC846)&gt;0,"YES","NO")</f>
        <v>NO</v>
      </c>
      <c r="AD846" s="30" t="str">
        <f>IF(SUM('Sales by Agent'!AB846:AD846)&gt;0,"YES","NO")</f>
        <v>NO</v>
      </c>
      <c r="AE846" s="30" t="str">
        <f>IF(SUM('Sales by Agent'!AC846:AE846)&gt;0,"YES","NO")</f>
        <v>NO</v>
      </c>
      <c r="AF846" s="30" t="str">
        <f>IF(SUM('Sales by Agent'!AD846:AF846)&gt;0,"YES","NO")</f>
        <v>NO</v>
      </c>
      <c r="AG846" s="30" t="str">
        <f>IF(SUM('Sales by Agent'!AE846:AG846)&gt;0,"YES","NO")</f>
        <v>NO</v>
      </c>
      <c r="AH846" s="30" t="str">
        <f>IF(SUM('Sales by Agent'!AF846:AH846)&gt;0,"YES","NO")</f>
        <v>YES</v>
      </c>
      <c r="AI846" s="30" t="str">
        <f>IF(SUM('Sales by Agent'!AG846:AI846)&gt;0,"YES","NO")</f>
        <v>YES</v>
      </c>
      <c r="AJ846" s="30" t="str">
        <f>IF(SUM('Sales by Agent'!AH846:AJ846)&gt;0,"YES","NO")</f>
        <v>YES</v>
      </c>
      <c r="AK846" s="30" t="str">
        <f>IF(SUM('Sales by Agent'!AI846:AK846)&gt;0,"YES","NO")</f>
        <v>NO</v>
      </c>
      <c r="AL846" s="30" t="str">
        <f>IF(SUM('Sales by Agent'!AJ846:AL846)&gt;0,"YES","NO")</f>
        <v>NO</v>
      </c>
      <c r="AM846" s="30" t="str">
        <f>IF(SUM('Sales by Agent'!AK846:AM846)&gt;0,"YES","NO")</f>
        <v>NO</v>
      </c>
      <c r="AN846" s="30" t="str">
        <f>IF(SUM('Sales by Agent'!AL846:AN846)&gt;0,"YES","NO")</f>
        <v>NO</v>
      </c>
      <c r="AO846" s="30" t="str">
        <f>IF(SUM('Sales by Agent'!AM846:AO846)&gt;0,"YES","NO")</f>
        <v>NO</v>
      </c>
      <c r="AP846" s="30" t="str">
        <f>IF(SUM('Sales by Agent'!AN846:AP846)&gt;0,"YES","NO")</f>
        <v>NO</v>
      </c>
      <c r="AQ846" s="30" t="str">
        <f>IF(SUM('Sales by Agent'!AO846:AQ846)&gt;0,"YES","NO")</f>
        <v>NO</v>
      </c>
      <c r="AR846" s="30" t="str">
        <f>IF(SUM('Sales by Agent'!AP846:AR846)&gt;0,"YES","NO")</f>
        <v>NO</v>
      </c>
      <c r="AS846" s="30" t="str">
        <f>IF(SUM('Sales by Agent'!AQ846:AS846)&gt;0,"YES","NO")</f>
        <v>NO</v>
      </c>
      <c r="AT846" s="30" t="str">
        <f>IF(SUM('Sales by Agent'!AR846:AT846)&gt;0,"YES","NO")</f>
        <v>YES</v>
      </c>
      <c r="AU846" s="30" t="str">
        <f>IF(SUM('Sales by Agent'!AS846:AU846)&gt;0,"YES","NO")</f>
        <v>YES</v>
      </c>
      <c r="AV846" s="30" t="str">
        <f>IF(SUM('Sales by Agent'!AT846:AV846)&gt;0,"YES","NO")</f>
        <v>YES</v>
      </c>
      <c r="AW846" s="87"/>
      <c r="AX846" t="str">
        <f t="shared" si="145"/>
        <v>NO</v>
      </c>
      <c r="AY846" t="str">
        <f t="shared" si="146"/>
        <v>NO</v>
      </c>
      <c r="AZ846" t="str">
        <f t="shared" si="147"/>
        <v>NO</v>
      </c>
      <c r="BA846" t="str">
        <f t="shared" si="148"/>
        <v>NO</v>
      </c>
      <c r="BB846" t="str">
        <f t="shared" si="149"/>
        <v>NO</v>
      </c>
      <c r="BC846" t="str">
        <f t="shared" si="150"/>
        <v>NO</v>
      </c>
      <c r="BD846" t="str">
        <f t="shared" si="151"/>
        <v>NEW INACTIVE</v>
      </c>
      <c r="BE846" t="str">
        <f t="shared" si="152"/>
        <v>NO</v>
      </c>
      <c r="BF846" t="str">
        <f t="shared" si="153"/>
        <v>NO</v>
      </c>
      <c r="BG846" t="str">
        <f t="shared" si="154"/>
        <v>NO</v>
      </c>
      <c r="BH846" t="str">
        <f t="shared" si="144"/>
        <v>NO</v>
      </c>
    </row>
    <row r="847" spans="1:60">
      <c r="A847" s="564" t="s">
        <v>3117</v>
      </c>
      <c r="B847" s="564" t="s">
        <v>3118</v>
      </c>
      <c r="C847" s="564" t="s">
        <v>973</v>
      </c>
      <c r="D847" s="564" t="s">
        <v>956</v>
      </c>
      <c r="E847" s="564" t="s">
        <v>1005</v>
      </c>
      <c r="F847" s="565">
        <v>2400</v>
      </c>
      <c r="G847" s="87"/>
      <c r="H847" s="87"/>
      <c r="I847" s="30" t="str">
        <f>IF(SUM('Sales by Agent'!G847:I847)&gt;0,"YES","NO")</f>
        <v>NO</v>
      </c>
      <c r="J847" s="30" t="str">
        <f>IF(SUM('Sales by Agent'!H847:J847)&gt;0,"YES","NO")</f>
        <v>NO</v>
      </c>
      <c r="K847" s="30" t="str">
        <f>IF(SUM('Sales by Agent'!I847:K847)&gt;0,"YES","NO")</f>
        <v>NO</v>
      </c>
      <c r="L847" s="30" t="str">
        <f>IF(SUM('Sales by Agent'!J847:L847)&gt;0,"YES","NO")</f>
        <v>NO</v>
      </c>
      <c r="M847" s="30" t="str">
        <f>IF(SUM('Sales by Agent'!K847:M847)&gt;0,"YES","NO")</f>
        <v>NO</v>
      </c>
      <c r="N847" s="30" t="str">
        <f>IF(SUM('Sales by Agent'!L847:N847)&gt;0,"YES","NO")</f>
        <v>NO</v>
      </c>
      <c r="O847" s="30" t="str">
        <f>IF(SUM('Sales by Agent'!M847:O847)&gt;0,"YES","NO")</f>
        <v>NO</v>
      </c>
      <c r="P847" s="30" t="str">
        <f>IF(SUM('Sales by Agent'!N847:P847)&gt;0,"YES","NO")</f>
        <v>NO</v>
      </c>
      <c r="Q847" s="30" t="str">
        <f>IF(SUM('Sales by Agent'!O847:Q847)&gt;0,"YES","NO")</f>
        <v>NO</v>
      </c>
      <c r="R847" s="30" t="str">
        <f>IF(SUM('Sales by Agent'!P847:R847)&gt;0,"YES","NO")</f>
        <v>NO</v>
      </c>
      <c r="S847" s="30" t="str">
        <f>IF(SUM('Sales by Agent'!Q847:S847)&gt;0,"YES","NO")</f>
        <v>NO</v>
      </c>
      <c r="T847" s="30" t="str">
        <f>IF(SUM('Sales by Agent'!R847:T847)&gt;0,"YES","NO")</f>
        <v>NO</v>
      </c>
      <c r="U847" s="30" t="str">
        <f>IF(SUM('Sales by Agent'!S847:U847)&gt;0,"YES","NO")</f>
        <v>NO</v>
      </c>
      <c r="V847" s="30" t="str">
        <f>IF(SUM('Sales by Agent'!T847:V847)&gt;0,"YES","NO")</f>
        <v>NO</v>
      </c>
      <c r="W847" s="30" t="str">
        <f>IF(SUM('Sales by Agent'!U847:W847)&gt;0,"YES","NO")</f>
        <v>NO</v>
      </c>
      <c r="X847" s="30" t="str">
        <f>IF(SUM('Sales by Agent'!V847:X847)&gt;0,"YES","NO")</f>
        <v>NO</v>
      </c>
      <c r="Y847" s="30" t="str">
        <f>IF(SUM('Sales by Agent'!W847:Y847)&gt;0,"YES","NO")</f>
        <v>NO</v>
      </c>
      <c r="Z847" s="30" t="str">
        <f>IF(SUM('Sales by Agent'!X847:Z847)&gt;0,"YES","NO")</f>
        <v>NO</v>
      </c>
      <c r="AA847" s="30" t="str">
        <f>IF(SUM('Sales by Agent'!Y847:AA847)&gt;0,"YES","NO")</f>
        <v>NO</v>
      </c>
      <c r="AB847" s="30" t="str">
        <f>IF(SUM('Sales by Agent'!Z847:AB847)&gt;0,"YES","NO")</f>
        <v>NO</v>
      </c>
      <c r="AC847" s="30" t="str">
        <f>IF(SUM('Sales by Agent'!AA847:AC847)&gt;0,"YES","NO")</f>
        <v>NO</v>
      </c>
      <c r="AD847" s="30" t="str">
        <f>IF(SUM('Sales by Agent'!AB847:AD847)&gt;0,"YES","NO")</f>
        <v>NO</v>
      </c>
      <c r="AE847" s="30" t="str">
        <f>IF(SUM('Sales by Agent'!AC847:AE847)&gt;0,"YES","NO")</f>
        <v>NO</v>
      </c>
      <c r="AF847" s="30" t="str">
        <f>IF(SUM('Sales by Agent'!AD847:AF847)&gt;0,"YES","NO")</f>
        <v>NO</v>
      </c>
      <c r="AG847" s="30" t="str">
        <f>IF(SUM('Sales by Agent'!AE847:AG847)&gt;0,"YES","NO")</f>
        <v>NO</v>
      </c>
      <c r="AH847" s="30" t="str">
        <f>IF(SUM('Sales by Agent'!AF847:AH847)&gt;0,"YES","NO")</f>
        <v>NO</v>
      </c>
      <c r="AI847" s="30" t="str">
        <f>IF(SUM('Sales by Agent'!AG847:AI847)&gt;0,"YES","NO")</f>
        <v>NO</v>
      </c>
      <c r="AJ847" s="30" t="str">
        <f>IF(SUM('Sales by Agent'!AH847:AJ847)&gt;0,"YES","NO")</f>
        <v>NO</v>
      </c>
      <c r="AK847" s="30" t="str">
        <f>IF(SUM('Sales by Agent'!AI847:AK847)&gt;0,"YES","NO")</f>
        <v>NO</v>
      </c>
      <c r="AL847" s="30" t="str">
        <f>IF(SUM('Sales by Agent'!AJ847:AL847)&gt;0,"YES","NO")</f>
        <v>NO</v>
      </c>
      <c r="AM847" s="30" t="str">
        <f>IF(SUM('Sales by Agent'!AK847:AM847)&gt;0,"YES","NO")</f>
        <v>NO</v>
      </c>
      <c r="AN847" s="30" t="str">
        <f>IF(SUM('Sales by Agent'!AL847:AN847)&gt;0,"YES","NO")</f>
        <v>NO</v>
      </c>
      <c r="AO847" s="30" t="str">
        <f>IF(SUM('Sales by Agent'!AM847:AO847)&gt;0,"YES","NO")</f>
        <v>NO</v>
      </c>
      <c r="AP847" s="30" t="str">
        <f>IF(SUM('Sales by Agent'!AN847:AP847)&gt;0,"YES","NO")</f>
        <v>NO</v>
      </c>
      <c r="AQ847" s="30" t="str">
        <f>IF(SUM('Sales by Agent'!AO847:AQ847)&gt;0,"YES","NO")</f>
        <v>NO</v>
      </c>
      <c r="AR847" s="30" t="str">
        <f>IF(SUM('Sales by Agent'!AP847:AR847)&gt;0,"YES","NO")</f>
        <v>NO</v>
      </c>
      <c r="AS847" s="30" t="str">
        <f>IF(SUM('Sales by Agent'!AQ847:AS847)&gt;0,"YES","NO")</f>
        <v>NO</v>
      </c>
      <c r="AT847" s="30" t="str">
        <f>IF(SUM('Sales by Agent'!AR847:AT847)&gt;0,"YES","NO")</f>
        <v>NO</v>
      </c>
      <c r="AU847" s="30" t="str">
        <f>IF(SUM('Sales by Agent'!AS847:AU847)&gt;0,"YES","NO")</f>
        <v>NO</v>
      </c>
      <c r="AV847" s="30" t="str">
        <f>IF(SUM('Sales by Agent'!AT847:AV847)&gt;0,"YES","NO")</f>
        <v>YES</v>
      </c>
      <c r="AW847" s="87"/>
      <c r="AX847" t="str">
        <f t="shared" si="145"/>
        <v>NO</v>
      </c>
      <c r="AY847" t="str">
        <f t="shared" si="146"/>
        <v>NO</v>
      </c>
      <c r="AZ847" t="str">
        <f t="shared" si="147"/>
        <v>NO</v>
      </c>
      <c r="BA847" t="str">
        <f t="shared" si="148"/>
        <v>NO</v>
      </c>
      <c r="BB847" t="str">
        <f t="shared" si="149"/>
        <v>NO</v>
      </c>
      <c r="BC847" t="str">
        <f t="shared" si="150"/>
        <v>NO</v>
      </c>
      <c r="BD847" t="str">
        <f t="shared" si="151"/>
        <v>NO</v>
      </c>
      <c r="BE847" t="str">
        <f t="shared" si="152"/>
        <v>NO</v>
      </c>
      <c r="BF847" t="str">
        <f t="shared" si="153"/>
        <v>NO</v>
      </c>
      <c r="BG847" t="str">
        <f t="shared" si="154"/>
        <v>NO</v>
      </c>
      <c r="BH847" t="str">
        <f t="shared" si="144"/>
        <v>NO</v>
      </c>
    </row>
    <row r="848" spans="1:60">
      <c r="A848" s="564" t="s">
        <v>978</v>
      </c>
      <c r="B848" s="564" t="s">
        <v>3119</v>
      </c>
      <c r="C848" s="564" t="s">
        <v>973</v>
      </c>
      <c r="D848" s="564" t="s">
        <v>956</v>
      </c>
      <c r="E848" s="564" t="s">
        <v>1005</v>
      </c>
      <c r="F848" s="565">
        <v>2825040</v>
      </c>
      <c r="G848" s="31"/>
      <c r="H848" s="31"/>
      <c r="I848" s="30" t="str">
        <f>IF(SUM('Sales by Agent'!G848:I848)&gt;0,"YES","NO")</f>
        <v>NO</v>
      </c>
      <c r="J848" s="30" t="str">
        <f>IF(SUM('Sales by Agent'!H848:J848)&gt;0,"YES","NO")</f>
        <v>NO</v>
      </c>
      <c r="K848" s="30" t="str">
        <f>IF(SUM('Sales by Agent'!I848:K848)&gt;0,"YES","NO")</f>
        <v>NO</v>
      </c>
      <c r="L848" s="30" t="str">
        <f>IF(SUM('Sales by Agent'!J848:L848)&gt;0,"YES","NO")</f>
        <v>NO</v>
      </c>
      <c r="M848" s="30" t="str">
        <f>IF(SUM('Sales by Agent'!K848:M848)&gt;0,"YES","NO")</f>
        <v>NO</v>
      </c>
      <c r="N848" s="30" t="str">
        <f>IF(SUM('Sales by Agent'!L848:N848)&gt;0,"YES","NO")</f>
        <v>NO</v>
      </c>
      <c r="O848" s="30" t="str">
        <f>IF(SUM('Sales by Agent'!M848:O848)&gt;0,"YES","NO")</f>
        <v>NO</v>
      </c>
      <c r="P848" s="30" t="str">
        <f>IF(SUM('Sales by Agent'!N848:P848)&gt;0,"YES","NO")</f>
        <v>NO</v>
      </c>
      <c r="Q848" s="30" t="str">
        <f>IF(SUM('Sales by Agent'!O848:Q848)&gt;0,"YES","NO")</f>
        <v>NO</v>
      </c>
      <c r="R848" s="30" t="str">
        <f>IF(SUM('Sales by Agent'!P848:R848)&gt;0,"YES","NO")</f>
        <v>NO</v>
      </c>
      <c r="S848" s="30" t="str">
        <f>IF(SUM('Sales by Agent'!Q848:S848)&gt;0,"YES","NO")</f>
        <v>NO</v>
      </c>
      <c r="T848" s="30" t="str">
        <f>IF(SUM('Sales by Agent'!R848:T848)&gt;0,"YES","NO")</f>
        <v>NO</v>
      </c>
      <c r="U848" s="30" t="str">
        <f>IF(SUM('Sales by Agent'!S848:U848)&gt;0,"YES","NO")</f>
        <v>NO</v>
      </c>
      <c r="V848" s="30" t="str">
        <f>IF(SUM('Sales by Agent'!T848:V848)&gt;0,"YES","NO")</f>
        <v>NO</v>
      </c>
      <c r="W848" s="30" t="str">
        <f>IF(SUM('Sales by Agent'!U848:W848)&gt;0,"YES","NO")</f>
        <v>NO</v>
      </c>
      <c r="X848" s="30" t="str">
        <f>IF(SUM('Sales by Agent'!V848:X848)&gt;0,"YES","NO")</f>
        <v>NO</v>
      </c>
      <c r="Y848" s="30" t="str">
        <f>IF(SUM('Sales by Agent'!W848:Y848)&gt;0,"YES","NO")</f>
        <v>NO</v>
      </c>
      <c r="Z848" s="30" t="str">
        <f>IF(SUM('Sales by Agent'!X848:Z848)&gt;0,"YES","NO")</f>
        <v>NO</v>
      </c>
      <c r="AA848" s="30" t="str">
        <f>IF(SUM('Sales by Agent'!Y848:AA848)&gt;0,"YES","NO")</f>
        <v>NO</v>
      </c>
      <c r="AB848" s="30" t="str">
        <f>IF(SUM('Sales by Agent'!Z848:AB848)&gt;0,"YES","NO")</f>
        <v>NO</v>
      </c>
      <c r="AC848" s="30" t="str">
        <f>IF(SUM('Sales by Agent'!AA848:AC848)&gt;0,"YES","NO")</f>
        <v>NO</v>
      </c>
      <c r="AD848" s="30" t="str">
        <f>IF(SUM('Sales by Agent'!AB848:AD848)&gt;0,"YES","NO")</f>
        <v>NO</v>
      </c>
      <c r="AE848" s="30" t="str">
        <f>IF(SUM('Sales by Agent'!AC848:AE848)&gt;0,"YES","NO")</f>
        <v>NO</v>
      </c>
      <c r="AF848" s="30" t="str">
        <f>IF(SUM('Sales by Agent'!AD848:AF848)&gt;0,"YES","NO")</f>
        <v>NO</v>
      </c>
      <c r="AG848" s="30" t="str">
        <f>IF(SUM('Sales by Agent'!AE848:AG848)&gt;0,"YES","NO")</f>
        <v>NO</v>
      </c>
      <c r="AH848" s="30" t="str">
        <f>IF(SUM('Sales by Agent'!AF848:AH848)&gt;0,"YES","NO")</f>
        <v>YES</v>
      </c>
      <c r="AI848" s="30" t="str">
        <f>IF(SUM('Sales by Agent'!AG848:AI848)&gt;0,"YES","NO")</f>
        <v>YES</v>
      </c>
      <c r="AJ848" s="30" t="str">
        <f>IF(SUM('Sales by Agent'!AH848:AJ848)&gt;0,"YES","NO")</f>
        <v>YES</v>
      </c>
      <c r="AK848" s="30" t="str">
        <f>IF(SUM('Sales by Agent'!AI848:AK848)&gt;0,"YES","NO")</f>
        <v>YES</v>
      </c>
      <c r="AL848" s="30" t="str">
        <f>IF(SUM('Sales by Agent'!AJ848:AL848)&gt;0,"YES","NO")</f>
        <v>YES</v>
      </c>
      <c r="AM848" s="30" t="str">
        <f>IF(SUM('Sales by Agent'!AK848:AM848)&gt;0,"YES","NO")</f>
        <v>YES</v>
      </c>
      <c r="AN848" s="30" t="str">
        <f>IF(SUM('Sales by Agent'!AL848:AN848)&gt;0,"YES","NO")</f>
        <v>YES</v>
      </c>
      <c r="AO848" s="30" t="str">
        <f>IF(SUM('Sales by Agent'!AM848:AO848)&gt;0,"YES","NO")</f>
        <v>YES</v>
      </c>
      <c r="AP848" s="30" t="str">
        <f>IF(SUM('Sales by Agent'!AN848:AP848)&gt;0,"YES","NO")</f>
        <v>YES</v>
      </c>
      <c r="AQ848" s="30" t="str">
        <f>IF(SUM('Sales by Agent'!AO848:AQ848)&gt;0,"YES","NO")</f>
        <v>YES</v>
      </c>
      <c r="AR848" s="30" t="str">
        <f>IF(SUM('Sales by Agent'!AP848:AR848)&gt;0,"YES","NO")</f>
        <v>YES</v>
      </c>
      <c r="AS848" s="30" t="str">
        <f>IF(SUM('Sales by Agent'!AQ848:AS848)&gt;0,"YES","NO")</f>
        <v>YES</v>
      </c>
      <c r="AT848" s="30" t="str">
        <f>IF(SUM('Sales by Agent'!AR848:AT848)&gt;0,"YES","NO")</f>
        <v>YES</v>
      </c>
      <c r="AU848" s="30" t="str">
        <f>IF(SUM('Sales by Agent'!AS848:AU848)&gt;0,"YES","NO")</f>
        <v>YES</v>
      </c>
      <c r="AV848" s="30" t="str">
        <f>IF(SUM('Sales by Agent'!AT848:AV848)&gt;0,"YES","NO")</f>
        <v>YES</v>
      </c>
      <c r="AW848" s="87"/>
      <c r="AX848" t="str">
        <f t="shared" si="145"/>
        <v>NO</v>
      </c>
      <c r="AY848" t="str">
        <f t="shared" si="146"/>
        <v>NO</v>
      </c>
      <c r="AZ848" t="str">
        <f t="shared" si="147"/>
        <v>NO</v>
      </c>
      <c r="BA848" t="str">
        <f t="shared" si="148"/>
        <v>NO</v>
      </c>
      <c r="BB848" t="str">
        <f t="shared" si="149"/>
        <v>NO</v>
      </c>
      <c r="BC848" t="str">
        <f t="shared" si="150"/>
        <v>NO</v>
      </c>
      <c r="BD848" t="str">
        <f t="shared" si="151"/>
        <v>NO</v>
      </c>
      <c r="BE848" t="str">
        <f t="shared" si="152"/>
        <v>NO</v>
      </c>
      <c r="BF848" t="str">
        <f t="shared" si="153"/>
        <v>NO</v>
      </c>
      <c r="BG848" t="str">
        <f t="shared" si="154"/>
        <v>NO</v>
      </c>
      <c r="BH848" t="str">
        <f t="shared" si="144"/>
        <v>NO</v>
      </c>
    </row>
    <row r="849" spans="1:60">
      <c r="A849" s="564" t="s">
        <v>1045</v>
      </c>
      <c r="B849" s="564" t="s">
        <v>3120</v>
      </c>
      <c r="C849" s="564" t="s">
        <v>973</v>
      </c>
      <c r="D849" s="564" t="s">
        <v>956</v>
      </c>
      <c r="E849" s="564" t="s">
        <v>1005</v>
      </c>
      <c r="F849" s="565">
        <v>1755107.4</v>
      </c>
      <c r="G849" s="88"/>
      <c r="H849" s="88"/>
      <c r="I849" s="30" t="str">
        <f>IF(SUM('Sales by Agent'!G849:I849)&gt;0,"YES","NO")</f>
        <v>NO</v>
      </c>
      <c r="J849" s="30" t="str">
        <f>IF(SUM('Sales by Agent'!H849:J849)&gt;0,"YES","NO")</f>
        <v>NO</v>
      </c>
      <c r="K849" s="30" t="str">
        <f>IF(SUM('Sales by Agent'!I849:K849)&gt;0,"YES","NO")</f>
        <v>NO</v>
      </c>
      <c r="L849" s="30" t="str">
        <f>IF(SUM('Sales by Agent'!J849:L849)&gt;0,"YES","NO")</f>
        <v>NO</v>
      </c>
      <c r="M849" s="30" t="str">
        <f>IF(SUM('Sales by Agent'!K849:M849)&gt;0,"YES","NO")</f>
        <v>NO</v>
      </c>
      <c r="N849" s="30" t="str">
        <f>IF(SUM('Sales by Agent'!L849:N849)&gt;0,"YES","NO")</f>
        <v>NO</v>
      </c>
      <c r="O849" s="30" t="str">
        <f>IF(SUM('Sales by Agent'!M849:O849)&gt;0,"YES","NO")</f>
        <v>NO</v>
      </c>
      <c r="P849" s="30" t="str">
        <f>IF(SUM('Sales by Agent'!N849:P849)&gt;0,"YES","NO")</f>
        <v>NO</v>
      </c>
      <c r="Q849" s="30" t="str">
        <f>IF(SUM('Sales by Agent'!O849:Q849)&gt;0,"YES","NO")</f>
        <v>NO</v>
      </c>
      <c r="R849" s="30" t="str">
        <f>IF(SUM('Sales by Agent'!P849:R849)&gt;0,"YES","NO")</f>
        <v>NO</v>
      </c>
      <c r="S849" s="30" t="str">
        <f>IF(SUM('Sales by Agent'!Q849:S849)&gt;0,"YES","NO")</f>
        <v>NO</v>
      </c>
      <c r="T849" s="30" t="str">
        <f>IF(SUM('Sales by Agent'!R849:T849)&gt;0,"YES","NO")</f>
        <v>NO</v>
      </c>
      <c r="U849" s="30" t="str">
        <f>IF(SUM('Sales by Agent'!S849:U849)&gt;0,"YES","NO")</f>
        <v>NO</v>
      </c>
      <c r="V849" s="30" t="str">
        <f>IF(SUM('Sales by Agent'!T849:V849)&gt;0,"YES","NO")</f>
        <v>NO</v>
      </c>
      <c r="W849" s="30" t="str">
        <f>IF(SUM('Sales by Agent'!U849:W849)&gt;0,"YES","NO")</f>
        <v>NO</v>
      </c>
      <c r="X849" s="30" t="str">
        <f>IF(SUM('Sales by Agent'!V849:X849)&gt;0,"YES","NO")</f>
        <v>NO</v>
      </c>
      <c r="Y849" s="30" t="str">
        <f>IF(SUM('Sales by Agent'!W849:Y849)&gt;0,"YES","NO")</f>
        <v>NO</v>
      </c>
      <c r="Z849" s="30" t="str">
        <f>IF(SUM('Sales by Agent'!X849:Z849)&gt;0,"YES","NO")</f>
        <v>NO</v>
      </c>
      <c r="AA849" s="30" t="str">
        <f>IF(SUM('Sales by Agent'!Y849:AA849)&gt;0,"YES","NO")</f>
        <v>NO</v>
      </c>
      <c r="AB849" s="30" t="str">
        <f>IF(SUM('Sales by Agent'!Z849:AB849)&gt;0,"YES","NO")</f>
        <v>NO</v>
      </c>
      <c r="AC849" s="30" t="str">
        <f>IF(SUM('Sales by Agent'!AA849:AC849)&gt;0,"YES","NO")</f>
        <v>NO</v>
      </c>
      <c r="AD849" s="30" t="str">
        <f>IF(SUM('Sales by Agent'!AB849:AD849)&gt;0,"YES","NO")</f>
        <v>NO</v>
      </c>
      <c r="AE849" s="30" t="str">
        <f>IF(SUM('Sales by Agent'!AC849:AE849)&gt;0,"YES","NO")</f>
        <v>NO</v>
      </c>
      <c r="AF849" s="30" t="str">
        <f>IF(SUM('Sales by Agent'!AD849:AF849)&gt;0,"YES","NO")</f>
        <v>NO</v>
      </c>
      <c r="AG849" s="30" t="str">
        <f>IF(SUM('Sales by Agent'!AE849:AG849)&gt;0,"YES","NO")</f>
        <v>NO</v>
      </c>
      <c r="AH849" s="30" t="str">
        <f>IF(SUM('Sales by Agent'!AF849:AH849)&gt;0,"YES","NO")</f>
        <v>NO</v>
      </c>
      <c r="AI849" s="30" t="str">
        <f>IF(SUM('Sales by Agent'!AG849:AI849)&gt;0,"YES","NO")</f>
        <v>NO</v>
      </c>
      <c r="AJ849" s="30" t="str">
        <f>IF(SUM('Sales by Agent'!AH849:AJ849)&gt;0,"YES","NO")</f>
        <v>YES</v>
      </c>
      <c r="AK849" s="30" t="str">
        <f>IF(SUM('Sales by Agent'!AI849:AK849)&gt;0,"YES","NO")</f>
        <v>YES</v>
      </c>
      <c r="AL849" s="30" t="str">
        <f>IF(SUM('Sales by Agent'!AJ849:AL849)&gt;0,"YES","NO")</f>
        <v>YES</v>
      </c>
      <c r="AM849" s="30" t="str">
        <f>IF(SUM('Sales by Agent'!AK849:AM849)&gt;0,"YES","NO")</f>
        <v>YES</v>
      </c>
      <c r="AN849" s="30" t="str">
        <f>IF(SUM('Sales by Agent'!AL849:AN849)&gt;0,"YES","NO")</f>
        <v>YES</v>
      </c>
      <c r="AO849" s="30" t="str">
        <f>IF(SUM('Sales by Agent'!AM849:AO849)&gt;0,"YES","NO")</f>
        <v>YES</v>
      </c>
      <c r="AP849" s="30" t="str">
        <f>IF(SUM('Sales by Agent'!AN849:AP849)&gt;0,"YES","NO")</f>
        <v>YES</v>
      </c>
      <c r="AQ849" s="30" t="str">
        <f>IF(SUM('Sales by Agent'!AO849:AQ849)&gt;0,"YES","NO")</f>
        <v>YES</v>
      </c>
      <c r="AR849" s="30" t="str">
        <f>IF(SUM('Sales by Agent'!AP849:AR849)&gt;0,"YES","NO")</f>
        <v>YES</v>
      </c>
      <c r="AS849" s="30" t="str">
        <f>IF(SUM('Sales by Agent'!AQ849:AS849)&gt;0,"YES","NO")</f>
        <v>YES</v>
      </c>
      <c r="AT849" s="30" t="str">
        <f>IF(SUM('Sales by Agent'!AR849:AT849)&gt;0,"YES","NO")</f>
        <v>YES</v>
      </c>
      <c r="AU849" s="30" t="str">
        <f>IF(SUM('Sales by Agent'!AS849:AU849)&gt;0,"YES","NO")</f>
        <v>YES</v>
      </c>
      <c r="AV849" s="30" t="str">
        <f>IF(SUM('Sales by Agent'!AT849:AV849)&gt;0,"YES","NO")</f>
        <v>YES</v>
      </c>
      <c r="AW849" s="87"/>
      <c r="AX849" t="str">
        <f t="shared" si="145"/>
        <v>NO</v>
      </c>
      <c r="AY849" t="str">
        <f t="shared" si="146"/>
        <v>NO</v>
      </c>
      <c r="AZ849" t="str">
        <f t="shared" si="147"/>
        <v>NO</v>
      </c>
      <c r="BA849" t="str">
        <f t="shared" si="148"/>
        <v>NO</v>
      </c>
      <c r="BB849" t="str">
        <f t="shared" si="149"/>
        <v>NO</v>
      </c>
      <c r="BC849" t="str">
        <f t="shared" si="150"/>
        <v>NO</v>
      </c>
      <c r="BD849" t="str">
        <f t="shared" si="151"/>
        <v>NO</v>
      </c>
      <c r="BE849" t="str">
        <f t="shared" si="152"/>
        <v>NO</v>
      </c>
      <c r="BF849" t="str">
        <f t="shared" si="153"/>
        <v>NO</v>
      </c>
      <c r="BG849" t="str">
        <f t="shared" si="154"/>
        <v>NO</v>
      </c>
      <c r="BH849" t="str">
        <f t="shared" si="144"/>
        <v>NO</v>
      </c>
    </row>
    <row r="850" spans="1:60">
      <c r="A850" s="564" t="s">
        <v>1022</v>
      </c>
      <c r="B850" s="564" t="s">
        <v>3121</v>
      </c>
      <c r="C850" s="564" t="s">
        <v>973</v>
      </c>
      <c r="D850" s="564" t="s">
        <v>956</v>
      </c>
      <c r="E850" s="564" t="s">
        <v>1005</v>
      </c>
      <c r="F850" s="565">
        <v>5079082.4000000004</v>
      </c>
      <c r="G850" s="31"/>
      <c r="H850" s="86"/>
      <c r="I850" s="30" t="str">
        <f>IF(SUM('Sales by Agent'!G850:I850)&gt;0,"YES","NO")</f>
        <v>NO</v>
      </c>
      <c r="J850" s="30" t="str">
        <f>IF(SUM('Sales by Agent'!H850:J850)&gt;0,"YES","NO")</f>
        <v>NO</v>
      </c>
      <c r="K850" s="30" t="str">
        <f>IF(SUM('Sales by Agent'!I850:K850)&gt;0,"YES","NO")</f>
        <v>NO</v>
      </c>
      <c r="L850" s="30" t="str">
        <f>IF(SUM('Sales by Agent'!J850:L850)&gt;0,"YES","NO")</f>
        <v>NO</v>
      </c>
      <c r="M850" s="30" t="str">
        <f>IF(SUM('Sales by Agent'!K850:M850)&gt;0,"YES","NO")</f>
        <v>NO</v>
      </c>
      <c r="N850" s="30" t="str">
        <f>IF(SUM('Sales by Agent'!L850:N850)&gt;0,"YES","NO")</f>
        <v>NO</v>
      </c>
      <c r="O850" s="30" t="str">
        <f>IF(SUM('Sales by Agent'!M850:O850)&gt;0,"YES","NO")</f>
        <v>NO</v>
      </c>
      <c r="P850" s="30" t="str">
        <f>IF(SUM('Sales by Agent'!N850:P850)&gt;0,"YES","NO")</f>
        <v>NO</v>
      </c>
      <c r="Q850" s="30" t="str">
        <f>IF(SUM('Sales by Agent'!O850:Q850)&gt;0,"YES","NO")</f>
        <v>NO</v>
      </c>
      <c r="R850" s="30" t="str">
        <f>IF(SUM('Sales by Agent'!P850:R850)&gt;0,"YES","NO")</f>
        <v>NO</v>
      </c>
      <c r="S850" s="30" t="str">
        <f>IF(SUM('Sales by Agent'!Q850:S850)&gt;0,"YES","NO")</f>
        <v>NO</v>
      </c>
      <c r="T850" s="30" t="str">
        <f>IF(SUM('Sales by Agent'!R850:T850)&gt;0,"YES","NO")</f>
        <v>NO</v>
      </c>
      <c r="U850" s="30" t="str">
        <f>IF(SUM('Sales by Agent'!S850:U850)&gt;0,"YES","NO")</f>
        <v>NO</v>
      </c>
      <c r="V850" s="30" t="str">
        <f>IF(SUM('Sales by Agent'!T850:V850)&gt;0,"YES","NO")</f>
        <v>NO</v>
      </c>
      <c r="W850" s="30" t="str">
        <f>IF(SUM('Sales by Agent'!U850:W850)&gt;0,"YES","NO")</f>
        <v>NO</v>
      </c>
      <c r="X850" s="30" t="str">
        <f>IF(SUM('Sales by Agent'!V850:X850)&gt;0,"YES","NO")</f>
        <v>NO</v>
      </c>
      <c r="Y850" s="30" t="str">
        <f>IF(SUM('Sales by Agent'!W850:Y850)&gt;0,"YES","NO")</f>
        <v>NO</v>
      </c>
      <c r="Z850" s="30" t="str">
        <f>IF(SUM('Sales by Agent'!X850:Z850)&gt;0,"YES","NO")</f>
        <v>NO</v>
      </c>
      <c r="AA850" s="30" t="str">
        <f>IF(SUM('Sales by Agent'!Y850:AA850)&gt;0,"YES","NO")</f>
        <v>NO</v>
      </c>
      <c r="AB850" s="30" t="str">
        <f>IF(SUM('Sales by Agent'!Z850:AB850)&gt;0,"YES","NO")</f>
        <v>NO</v>
      </c>
      <c r="AC850" s="30" t="str">
        <f>IF(SUM('Sales by Agent'!AA850:AC850)&gt;0,"YES","NO")</f>
        <v>NO</v>
      </c>
      <c r="AD850" s="30" t="str">
        <f>IF(SUM('Sales by Agent'!AB850:AD850)&gt;0,"YES","NO")</f>
        <v>NO</v>
      </c>
      <c r="AE850" s="30" t="str">
        <f>IF(SUM('Sales by Agent'!AC850:AE850)&gt;0,"YES","NO")</f>
        <v>NO</v>
      </c>
      <c r="AF850" s="30" t="str">
        <f>IF(SUM('Sales by Agent'!AD850:AF850)&gt;0,"YES","NO")</f>
        <v>NO</v>
      </c>
      <c r="AG850" s="30" t="str">
        <f>IF(SUM('Sales by Agent'!AE850:AG850)&gt;0,"YES","NO")</f>
        <v>NO</v>
      </c>
      <c r="AH850" s="30" t="str">
        <f>IF(SUM('Sales by Agent'!AF850:AH850)&gt;0,"YES","NO")</f>
        <v>NO</v>
      </c>
      <c r="AI850" s="30" t="str">
        <f>IF(SUM('Sales by Agent'!AG850:AI850)&gt;0,"YES","NO")</f>
        <v>YES</v>
      </c>
      <c r="AJ850" s="30" t="str">
        <f>IF(SUM('Sales by Agent'!AH850:AJ850)&gt;0,"YES","NO")</f>
        <v>YES</v>
      </c>
      <c r="AK850" s="30" t="str">
        <f>IF(SUM('Sales by Agent'!AI850:AK850)&gt;0,"YES","NO")</f>
        <v>YES</v>
      </c>
      <c r="AL850" s="30" t="str">
        <f>IF(SUM('Sales by Agent'!AJ850:AL850)&gt;0,"YES","NO")</f>
        <v>YES</v>
      </c>
      <c r="AM850" s="30" t="str">
        <f>IF(SUM('Sales by Agent'!AK850:AM850)&gt;0,"YES","NO")</f>
        <v>YES</v>
      </c>
      <c r="AN850" s="30" t="str">
        <f>IF(SUM('Sales by Agent'!AL850:AN850)&gt;0,"YES","NO")</f>
        <v>YES</v>
      </c>
      <c r="AO850" s="30" t="str">
        <f>IF(SUM('Sales by Agent'!AM850:AO850)&gt;0,"YES","NO")</f>
        <v>YES</v>
      </c>
      <c r="AP850" s="30" t="str">
        <f>IF(SUM('Sales by Agent'!AN850:AP850)&gt;0,"YES","NO")</f>
        <v>YES</v>
      </c>
      <c r="AQ850" s="30" t="str">
        <f>IF(SUM('Sales by Agent'!AO850:AQ850)&gt;0,"YES","NO")</f>
        <v>YES</v>
      </c>
      <c r="AR850" s="30" t="str">
        <f>IF(SUM('Sales by Agent'!AP850:AR850)&gt;0,"YES","NO")</f>
        <v>YES</v>
      </c>
      <c r="AS850" s="30" t="str">
        <f>IF(SUM('Sales by Agent'!AQ850:AS850)&gt;0,"YES","NO")</f>
        <v>YES</v>
      </c>
      <c r="AT850" s="30" t="str">
        <f>IF(SUM('Sales by Agent'!AR850:AT850)&gt;0,"YES","NO")</f>
        <v>YES</v>
      </c>
      <c r="AU850" s="30" t="str">
        <f>IF(SUM('Sales by Agent'!AS850:AU850)&gt;0,"YES","NO")</f>
        <v>YES</v>
      </c>
      <c r="AV850" s="30" t="str">
        <f>IF(SUM('Sales by Agent'!AT850:AV850)&gt;0,"YES","NO")</f>
        <v>YES</v>
      </c>
      <c r="AW850" s="87"/>
      <c r="AX850" t="str">
        <f t="shared" si="145"/>
        <v>NO</v>
      </c>
      <c r="AY850" t="str">
        <f t="shared" si="146"/>
        <v>NO</v>
      </c>
      <c r="AZ850" t="str">
        <f t="shared" si="147"/>
        <v>NO</v>
      </c>
      <c r="BA850" t="str">
        <f t="shared" si="148"/>
        <v>NO</v>
      </c>
      <c r="BB850" t="str">
        <f t="shared" si="149"/>
        <v>NO</v>
      </c>
      <c r="BC850" t="str">
        <f t="shared" si="150"/>
        <v>NO</v>
      </c>
      <c r="BD850" t="str">
        <f t="shared" si="151"/>
        <v>NO</v>
      </c>
      <c r="BE850" t="str">
        <f t="shared" si="152"/>
        <v>NO</v>
      </c>
      <c r="BF850" t="str">
        <f t="shared" si="153"/>
        <v>NO</v>
      </c>
      <c r="BG850" t="str">
        <f t="shared" si="154"/>
        <v>NO</v>
      </c>
      <c r="BH850" t="str">
        <f t="shared" si="144"/>
        <v>NO</v>
      </c>
    </row>
    <row r="851" spans="1:60">
      <c r="A851" s="564" t="s">
        <v>1605</v>
      </c>
      <c r="B851" s="564" t="s">
        <v>3122</v>
      </c>
      <c r="C851" s="564" t="s">
        <v>973</v>
      </c>
      <c r="D851" s="564" t="s">
        <v>956</v>
      </c>
      <c r="E851" s="564" t="s">
        <v>1005</v>
      </c>
      <c r="F851" s="565">
        <v>153157.4</v>
      </c>
      <c r="G851" s="31"/>
      <c r="H851" s="31"/>
      <c r="I851" s="30" t="str">
        <f>IF(SUM('Sales by Agent'!G851:I851)&gt;0,"YES","NO")</f>
        <v>NO</v>
      </c>
      <c r="J851" s="30" t="str">
        <f>IF(SUM('Sales by Agent'!H851:J851)&gt;0,"YES","NO")</f>
        <v>NO</v>
      </c>
      <c r="K851" s="30" t="str">
        <f>IF(SUM('Sales by Agent'!I851:K851)&gt;0,"YES","NO")</f>
        <v>NO</v>
      </c>
      <c r="L851" s="30" t="str">
        <f>IF(SUM('Sales by Agent'!J851:L851)&gt;0,"YES","NO")</f>
        <v>NO</v>
      </c>
      <c r="M851" s="30" t="str">
        <f>IF(SUM('Sales by Agent'!K851:M851)&gt;0,"YES","NO")</f>
        <v>NO</v>
      </c>
      <c r="N851" s="30" t="str">
        <f>IF(SUM('Sales by Agent'!L851:N851)&gt;0,"YES","NO")</f>
        <v>NO</v>
      </c>
      <c r="O851" s="30" t="str">
        <f>IF(SUM('Sales by Agent'!M851:O851)&gt;0,"YES","NO")</f>
        <v>NO</v>
      </c>
      <c r="P851" s="30" t="str">
        <f>IF(SUM('Sales by Agent'!N851:P851)&gt;0,"YES","NO")</f>
        <v>NO</v>
      </c>
      <c r="Q851" s="30" t="str">
        <f>IF(SUM('Sales by Agent'!O851:Q851)&gt;0,"YES","NO")</f>
        <v>NO</v>
      </c>
      <c r="R851" s="30" t="str">
        <f>IF(SUM('Sales by Agent'!P851:R851)&gt;0,"YES","NO")</f>
        <v>NO</v>
      </c>
      <c r="S851" s="30" t="str">
        <f>IF(SUM('Sales by Agent'!Q851:S851)&gt;0,"YES","NO")</f>
        <v>NO</v>
      </c>
      <c r="T851" s="30" t="str">
        <f>IF(SUM('Sales by Agent'!R851:T851)&gt;0,"YES","NO")</f>
        <v>NO</v>
      </c>
      <c r="U851" s="30" t="str">
        <f>IF(SUM('Sales by Agent'!S851:U851)&gt;0,"YES","NO")</f>
        <v>NO</v>
      </c>
      <c r="V851" s="30" t="str">
        <f>IF(SUM('Sales by Agent'!T851:V851)&gt;0,"YES","NO")</f>
        <v>NO</v>
      </c>
      <c r="W851" s="30" t="str">
        <f>IF(SUM('Sales by Agent'!U851:W851)&gt;0,"YES","NO")</f>
        <v>NO</v>
      </c>
      <c r="X851" s="30" t="str">
        <f>IF(SUM('Sales by Agent'!V851:X851)&gt;0,"YES","NO")</f>
        <v>NO</v>
      </c>
      <c r="Y851" s="30" t="str">
        <f>IF(SUM('Sales by Agent'!W851:Y851)&gt;0,"YES","NO")</f>
        <v>NO</v>
      </c>
      <c r="Z851" s="30" t="str">
        <f>IF(SUM('Sales by Agent'!X851:Z851)&gt;0,"YES","NO")</f>
        <v>NO</v>
      </c>
      <c r="AA851" s="30" t="str">
        <f>IF(SUM('Sales by Agent'!Y851:AA851)&gt;0,"YES","NO")</f>
        <v>NO</v>
      </c>
      <c r="AB851" s="30" t="str">
        <f>IF(SUM('Sales by Agent'!Z851:AB851)&gt;0,"YES","NO")</f>
        <v>NO</v>
      </c>
      <c r="AC851" s="30" t="str">
        <f>IF(SUM('Sales by Agent'!AA851:AC851)&gt;0,"YES","NO")</f>
        <v>NO</v>
      </c>
      <c r="AD851" s="30" t="str">
        <f>IF(SUM('Sales by Agent'!AB851:AD851)&gt;0,"YES","NO")</f>
        <v>NO</v>
      </c>
      <c r="AE851" s="30" t="str">
        <f>IF(SUM('Sales by Agent'!AC851:AE851)&gt;0,"YES","NO")</f>
        <v>NO</v>
      </c>
      <c r="AF851" s="30" t="str">
        <f>IF(SUM('Sales by Agent'!AD851:AF851)&gt;0,"YES","NO")</f>
        <v>NO</v>
      </c>
      <c r="AG851" s="30" t="str">
        <f>IF(SUM('Sales by Agent'!AE851:AG851)&gt;0,"YES","NO")</f>
        <v>NO</v>
      </c>
      <c r="AH851" s="30" t="str">
        <f>IF(SUM('Sales by Agent'!AF851:AH851)&gt;0,"YES","NO")</f>
        <v>NO</v>
      </c>
      <c r="AI851" s="30" t="str">
        <f>IF(SUM('Sales by Agent'!AG851:AI851)&gt;0,"YES","NO")</f>
        <v>NO</v>
      </c>
      <c r="AJ851" s="30" t="str">
        <f>IF(SUM('Sales by Agent'!AH851:AJ851)&gt;0,"YES","NO")</f>
        <v>NO</v>
      </c>
      <c r="AK851" s="30" t="str">
        <f>IF(SUM('Sales by Agent'!AI851:AK851)&gt;0,"YES","NO")</f>
        <v>NO</v>
      </c>
      <c r="AL851" s="30" t="str">
        <f>IF(SUM('Sales by Agent'!AJ851:AL851)&gt;0,"YES","NO")</f>
        <v>NO</v>
      </c>
      <c r="AM851" s="30" t="str">
        <f>IF(SUM('Sales by Agent'!AK851:AM851)&gt;0,"YES","NO")</f>
        <v>NO</v>
      </c>
      <c r="AN851" s="30" t="str">
        <f>IF(SUM('Sales by Agent'!AL851:AN851)&gt;0,"YES","NO")</f>
        <v>NO</v>
      </c>
      <c r="AO851" s="30" t="str">
        <f>IF(SUM('Sales by Agent'!AM851:AO851)&gt;0,"YES","NO")</f>
        <v>NO</v>
      </c>
      <c r="AP851" s="30" t="str">
        <f>IF(SUM('Sales by Agent'!AN851:AP851)&gt;0,"YES","NO")</f>
        <v>YES</v>
      </c>
      <c r="AQ851" s="30" t="str">
        <f>IF(SUM('Sales by Agent'!AO851:AQ851)&gt;0,"YES","NO")</f>
        <v>YES</v>
      </c>
      <c r="AR851" s="30" t="str">
        <f>IF(SUM('Sales by Agent'!AP851:AR851)&gt;0,"YES","NO")</f>
        <v>YES</v>
      </c>
      <c r="AS851" s="30" t="str">
        <f>IF(SUM('Sales by Agent'!AQ851:AS851)&gt;0,"YES","NO")</f>
        <v>YES</v>
      </c>
      <c r="AT851" s="30" t="str">
        <f>IF(SUM('Sales by Agent'!AR851:AT851)&gt;0,"YES","NO")</f>
        <v>YES</v>
      </c>
      <c r="AU851" s="30" t="str">
        <f>IF(SUM('Sales by Agent'!AS851:AU851)&gt;0,"YES","NO")</f>
        <v>YES</v>
      </c>
      <c r="AV851" s="30" t="str">
        <f>IF(SUM('Sales by Agent'!AT851:AV851)&gt;0,"YES","NO")</f>
        <v>YES</v>
      </c>
      <c r="AW851" s="87"/>
      <c r="AX851" t="str">
        <f t="shared" si="145"/>
        <v>NO</v>
      </c>
      <c r="AY851" t="str">
        <f t="shared" si="146"/>
        <v>NO</v>
      </c>
      <c r="AZ851" t="str">
        <f t="shared" si="147"/>
        <v>NO</v>
      </c>
      <c r="BA851" t="str">
        <f t="shared" si="148"/>
        <v>NO</v>
      </c>
      <c r="BB851" t="str">
        <f t="shared" si="149"/>
        <v>NO</v>
      </c>
      <c r="BC851" t="str">
        <f t="shared" si="150"/>
        <v>NO</v>
      </c>
      <c r="BD851" t="str">
        <f t="shared" si="151"/>
        <v>NO</v>
      </c>
      <c r="BE851" t="str">
        <f t="shared" si="152"/>
        <v>NO</v>
      </c>
      <c r="BF851" t="str">
        <f t="shared" si="153"/>
        <v>NO</v>
      </c>
      <c r="BG851" t="str">
        <f t="shared" si="154"/>
        <v>NO</v>
      </c>
      <c r="BH851" t="str">
        <f t="shared" si="144"/>
        <v>NO</v>
      </c>
    </row>
    <row r="852" spans="1:60">
      <c r="A852" s="564" t="s">
        <v>1209</v>
      </c>
      <c r="B852" s="564" t="s">
        <v>3123</v>
      </c>
      <c r="C852" s="564" t="s">
        <v>973</v>
      </c>
      <c r="D852" s="564" t="s">
        <v>956</v>
      </c>
      <c r="E852" s="564" t="s">
        <v>1005</v>
      </c>
      <c r="F852" s="565">
        <v>1051132.3999999999</v>
      </c>
      <c r="G852" s="31"/>
      <c r="H852" s="88"/>
      <c r="I852" s="30" t="str">
        <f>IF(SUM('Sales by Agent'!G852:I852)&gt;0,"YES","NO")</f>
        <v>NO</v>
      </c>
      <c r="J852" s="30" t="str">
        <f>IF(SUM('Sales by Agent'!H852:J852)&gt;0,"YES","NO")</f>
        <v>NO</v>
      </c>
      <c r="K852" s="30" t="str">
        <f>IF(SUM('Sales by Agent'!I852:K852)&gt;0,"YES","NO")</f>
        <v>NO</v>
      </c>
      <c r="L852" s="30" t="str">
        <f>IF(SUM('Sales by Agent'!J852:L852)&gt;0,"YES","NO")</f>
        <v>NO</v>
      </c>
      <c r="M852" s="30" t="str">
        <f>IF(SUM('Sales by Agent'!K852:M852)&gt;0,"YES","NO")</f>
        <v>NO</v>
      </c>
      <c r="N852" s="30" t="str">
        <f>IF(SUM('Sales by Agent'!L852:N852)&gt;0,"YES","NO")</f>
        <v>NO</v>
      </c>
      <c r="O852" s="30" t="str">
        <f>IF(SUM('Sales by Agent'!M852:O852)&gt;0,"YES","NO")</f>
        <v>NO</v>
      </c>
      <c r="P852" s="30" t="str">
        <f>IF(SUM('Sales by Agent'!N852:P852)&gt;0,"YES","NO")</f>
        <v>NO</v>
      </c>
      <c r="Q852" s="30" t="str">
        <f>IF(SUM('Sales by Agent'!O852:Q852)&gt;0,"YES","NO")</f>
        <v>NO</v>
      </c>
      <c r="R852" s="30" t="str">
        <f>IF(SUM('Sales by Agent'!P852:R852)&gt;0,"YES","NO")</f>
        <v>NO</v>
      </c>
      <c r="S852" s="30" t="str">
        <f>IF(SUM('Sales by Agent'!Q852:S852)&gt;0,"YES","NO")</f>
        <v>NO</v>
      </c>
      <c r="T852" s="30" t="str">
        <f>IF(SUM('Sales by Agent'!R852:T852)&gt;0,"YES","NO")</f>
        <v>NO</v>
      </c>
      <c r="U852" s="30" t="str">
        <f>IF(SUM('Sales by Agent'!S852:U852)&gt;0,"YES","NO")</f>
        <v>NO</v>
      </c>
      <c r="V852" s="30" t="str">
        <f>IF(SUM('Sales by Agent'!T852:V852)&gt;0,"YES","NO")</f>
        <v>NO</v>
      </c>
      <c r="W852" s="30" t="str">
        <f>IF(SUM('Sales by Agent'!U852:W852)&gt;0,"YES","NO")</f>
        <v>NO</v>
      </c>
      <c r="X852" s="30" t="str">
        <f>IF(SUM('Sales by Agent'!V852:X852)&gt;0,"YES","NO")</f>
        <v>NO</v>
      </c>
      <c r="Y852" s="30" t="str">
        <f>IF(SUM('Sales by Agent'!W852:Y852)&gt;0,"YES","NO")</f>
        <v>NO</v>
      </c>
      <c r="Z852" s="30" t="str">
        <f>IF(SUM('Sales by Agent'!X852:Z852)&gt;0,"YES","NO")</f>
        <v>NO</v>
      </c>
      <c r="AA852" s="30" t="str">
        <f>IF(SUM('Sales by Agent'!Y852:AA852)&gt;0,"YES","NO")</f>
        <v>NO</v>
      </c>
      <c r="AB852" s="30" t="str">
        <f>IF(SUM('Sales by Agent'!Z852:AB852)&gt;0,"YES","NO")</f>
        <v>NO</v>
      </c>
      <c r="AC852" s="30" t="str">
        <f>IF(SUM('Sales by Agent'!AA852:AC852)&gt;0,"YES","NO")</f>
        <v>NO</v>
      </c>
      <c r="AD852" s="30" t="str">
        <f>IF(SUM('Sales by Agent'!AB852:AD852)&gt;0,"YES","NO")</f>
        <v>NO</v>
      </c>
      <c r="AE852" s="30" t="str">
        <f>IF(SUM('Sales by Agent'!AC852:AE852)&gt;0,"YES","NO")</f>
        <v>NO</v>
      </c>
      <c r="AF852" s="30" t="str">
        <f>IF(SUM('Sales by Agent'!AD852:AF852)&gt;0,"YES","NO")</f>
        <v>NO</v>
      </c>
      <c r="AG852" s="30" t="str">
        <f>IF(SUM('Sales by Agent'!AE852:AG852)&gt;0,"YES","NO")</f>
        <v>NO</v>
      </c>
      <c r="AH852" s="30" t="str">
        <f>IF(SUM('Sales by Agent'!AF852:AH852)&gt;0,"YES","NO")</f>
        <v>NO</v>
      </c>
      <c r="AI852" s="30" t="str">
        <f>IF(SUM('Sales by Agent'!AG852:AI852)&gt;0,"YES","NO")</f>
        <v>NO</v>
      </c>
      <c r="AJ852" s="30" t="str">
        <f>IF(SUM('Sales by Agent'!AH852:AJ852)&gt;0,"YES","NO")</f>
        <v>NO</v>
      </c>
      <c r="AK852" s="30" t="str">
        <f>IF(SUM('Sales by Agent'!AI852:AK852)&gt;0,"YES","NO")</f>
        <v>YES</v>
      </c>
      <c r="AL852" s="30" t="str">
        <f>IF(SUM('Sales by Agent'!AJ852:AL852)&gt;0,"YES","NO")</f>
        <v>YES</v>
      </c>
      <c r="AM852" s="30" t="str">
        <f>IF(SUM('Sales by Agent'!AK852:AM852)&gt;0,"YES","NO")</f>
        <v>YES</v>
      </c>
      <c r="AN852" s="30" t="str">
        <f>IF(SUM('Sales by Agent'!AL852:AN852)&gt;0,"YES","NO")</f>
        <v>NO</v>
      </c>
      <c r="AO852" s="30" t="str">
        <f>IF(SUM('Sales by Agent'!AM852:AO852)&gt;0,"YES","NO")</f>
        <v>NO</v>
      </c>
      <c r="AP852" s="30" t="str">
        <f>IF(SUM('Sales by Agent'!AN852:AP852)&gt;0,"YES","NO")</f>
        <v>YES</v>
      </c>
      <c r="AQ852" s="30" t="str">
        <f>IF(SUM('Sales by Agent'!AO852:AQ852)&gt;0,"YES","NO")</f>
        <v>YES</v>
      </c>
      <c r="AR852" s="30" t="str">
        <f>IF(SUM('Sales by Agent'!AP852:AR852)&gt;0,"YES","NO")</f>
        <v>YES</v>
      </c>
      <c r="AS852" s="30" t="str">
        <f>IF(SUM('Sales by Agent'!AQ852:AS852)&gt;0,"YES","NO")</f>
        <v>YES</v>
      </c>
      <c r="AT852" s="30" t="str">
        <f>IF(SUM('Sales by Agent'!AR852:AT852)&gt;0,"YES","NO")</f>
        <v>NO</v>
      </c>
      <c r="AU852" s="30" t="str">
        <f>IF(SUM('Sales by Agent'!AS852:AU852)&gt;0,"YES","NO")</f>
        <v>NO</v>
      </c>
      <c r="AV852" s="30" t="str">
        <f>IF(SUM('Sales by Agent'!AT852:AV852)&gt;0,"YES","NO")</f>
        <v>NO</v>
      </c>
      <c r="AW852" s="87"/>
      <c r="AX852" t="str">
        <f t="shared" si="145"/>
        <v>NO</v>
      </c>
      <c r="AY852" t="str">
        <f t="shared" si="146"/>
        <v>NO</v>
      </c>
      <c r="AZ852" t="str">
        <f t="shared" si="147"/>
        <v>NO</v>
      </c>
      <c r="BA852" t="str">
        <f t="shared" si="148"/>
        <v>NO</v>
      </c>
      <c r="BB852" t="str">
        <f t="shared" si="149"/>
        <v>NO</v>
      </c>
      <c r="BC852" t="str">
        <f t="shared" si="150"/>
        <v>NO</v>
      </c>
      <c r="BD852" t="str">
        <f t="shared" si="151"/>
        <v>NO</v>
      </c>
      <c r="BE852" t="str">
        <f t="shared" si="152"/>
        <v>NO</v>
      </c>
      <c r="BF852" t="str">
        <f t="shared" si="153"/>
        <v>NO</v>
      </c>
      <c r="BG852" t="str">
        <f t="shared" si="154"/>
        <v>NEW INACTIVE</v>
      </c>
      <c r="BH852" t="str">
        <f t="shared" si="144"/>
        <v>NO</v>
      </c>
    </row>
    <row r="853" spans="1:60">
      <c r="A853" s="564" t="s">
        <v>979</v>
      </c>
      <c r="B853" s="564" t="s">
        <v>3124</v>
      </c>
      <c r="C853" s="564" t="s">
        <v>973</v>
      </c>
      <c r="D853" s="564" t="s">
        <v>956</v>
      </c>
      <c r="E853" s="564" t="s">
        <v>1005</v>
      </c>
      <c r="F853" s="565">
        <v>251365</v>
      </c>
      <c r="G853" s="31"/>
      <c r="H853" s="88"/>
      <c r="I853" s="30" t="str">
        <f>IF(SUM('Sales by Agent'!G853:I853)&gt;0,"YES","NO")</f>
        <v>NO</v>
      </c>
      <c r="J853" s="30" t="str">
        <f>IF(SUM('Sales by Agent'!H853:J853)&gt;0,"YES","NO")</f>
        <v>NO</v>
      </c>
      <c r="K853" s="30" t="str">
        <f>IF(SUM('Sales by Agent'!I853:K853)&gt;0,"YES","NO")</f>
        <v>NO</v>
      </c>
      <c r="L853" s="30" t="str">
        <f>IF(SUM('Sales by Agent'!J853:L853)&gt;0,"YES","NO")</f>
        <v>NO</v>
      </c>
      <c r="M853" s="30" t="str">
        <f>IF(SUM('Sales by Agent'!K853:M853)&gt;0,"YES","NO")</f>
        <v>NO</v>
      </c>
      <c r="N853" s="30" t="str">
        <f>IF(SUM('Sales by Agent'!L853:N853)&gt;0,"YES","NO")</f>
        <v>NO</v>
      </c>
      <c r="O853" s="30" t="str">
        <f>IF(SUM('Sales by Agent'!M853:O853)&gt;0,"YES","NO")</f>
        <v>NO</v>
      </c>
      <c r="P853" s="30" t="str">
        <f>IF(SUM('Sales by Agent'!N853:P853)&gt;0,"YES","NO")</f>
        <v>NO</v>
      </c>
      <c r="Q853" s="30" t="str">
        <f>IF(SUM('Sales by Agent'!O853:Q853)&gt;0,"YES","NO")</f>
        <v>NO</v>
      </c>
      <c r="R853" s="30" t="str">
        <f>IF(SUM('Sales by Agent'!P853:R853)&gt;0,"YES","NO")</f>
        <v>NO</v>
      </c>
      <c r="S853" s="30" t="str">
        <f>IF(SUM('Sales by Agent'!Q853:S853)&gt;0,"YES","NO")</f>
        <v>NO</v>
      </c>
      <c r="T853" s="30" t="str">
        <f>IF(SUM('Sales by Agent'!R853:T853)&gt;0,"YES","NO")</f>
        <v>NO</v>
      </c>
      <c r="U853" s="30" t="str">
        <f>IF(SUM('Sales by Agent'!S853:U853)&gt;0,"YES","NO")</f>
        <v>NO</v>
      </c>
      <c r="V853" s="30" t="str">
        <f>IF(SUM('Sales by Agent'!T853:V853)&gt;0,"YES","NO")</f>
        <v>NO</v>
      </c>
      <c r="W853" s="30" t="str">
        <f>IF(SUM('Sales by Agent'!U853:W853)&gt;0,"YES","NO")</f>
        <v>NO</v>
      </c>
      <c r="X853" s="30" t="str">
        <f>IF(SUM('Sales by Agent'!V853:X853)&gt;0,"YES","NO")</f>
        <v>NO</v>
      </c>
      <c r="Y853" s="30" t="str">
        <f>IF(SUM('Sales by Agent'!W853:Y853)&gt;0,"YES","NO")</f>
        <v>NO</v>
      </c>
      <c r="Z853" s="30" t="str">
        <f>IF(SUM('Sales by Agent'!X853:Z853)&gt;0,"YES","NO")</f>
        <v>NO</v>
      </c>
      <c r="AA853" s="30" t="str">
        <f>IF(SUM('Sales by Agent'!Y853:AA853)&gt;0,"YES","NO")</f>
        <v>NO</v>
      </c>
      <c r="AB853" s="30" t="str">
        <f>IF(SUM('Sales by Agent'!Z853:AB853)&gt;0,"YES","NO")</f>
        <v>NO</v>
      </c>
      <c r="AC853" s="30" t="str">
        <f>IF(SUM('Sales by Agent'!AA853:AC853)&gt;0,"YES","NO")</f>
        <v>NO</v>
      </c>
      <c r="AD853" s="30" t="str">
        <f>IF(SUM('Sales by Agent'!AB853:AD853)&gt;0,"YES","NO")</f>
        <v>NO</v>
      </c>
      <c r="AE853" s="30" t="str">
        <f>IF(SUM('Sales by Agent'!AC853:AE853)&gt;0,"YES","NO")</f>
        <v>NO</v>
      </c>
      <c r="AF853" s="30" t="str">
        <f>IF(SUM('Sales by Agent'!AD853:AF853)&gt;0,"YES","NO")</f>
        <v>NO</v>
      </c>
      <c r="AG853" s="30" t="str">
        <f>IF(SUM('Sales by Agent'!AE853:AG853)&gt;0,"YES","NO")</f>
        <v>NO</v>
      </c>
      <c r="AH853" s="30" t="str">
        <f>IF(SUM('Sales by Agent'!AF853:AH853)&gt;0,"YES","NO")</f>
        <v>YES</v>
      </c>
      <c r="AI853" s="30" t="str">
        <f>IF(SUM('Sales by Agent'!AG853:AI853)&gt;0,"YES","NO")</f>
        <v>YES</v>
      </c>
      <c r="AJ853" s="30" t="str">
        <f>IF(SUM('Sales by Agent'!AH853:AJ853)&gt;0,"YES","NO")</f>
        <v>YES</v>
      </c>
      <c r="AK853" s="30" t="str">
        <f>IF(SUM('Sales by Agent'!AI853:AK853)&gt;0,"YES","NO")</f>
        <v>NO</v>
      </c>
      <c r="AL853" s="30" t="str">
        <f>IF(SUM('Sales by Agent'!AJ853:AL853)&gt;0,"YES","NO")</f>
        <v>NO</v>
      </c>
      <c r="AM853" s="30" t="str">
        <f>IF(SUM('Sales by Agent'!AK853:AM853)&gt;0,"YES","NO")</f>
        <v>NO</v>
      </c>
      <c r="AN853" s="30" t="str">
        <f>IF(SUM('Sales by Agent'!AL853:AN853)&gt;0,"YES","NO")</f>
        <v>YES</v>
      </c>
      <c r="AO853" s="30" t="str">
        <f>IF(SUM('Sales by Agent'!AM853:AO853)&gt;0,"YES","NO")</f>
        <v>YES</v>
      </c>
      <c r="AP853" s="30" t="str">
        <f>IF(SUM('Sales by Agent'!AN853:AP853)&gt;0,"YES","NO")</f>
        <v>YES</v>
      </c>
      <c r="AQ853" s="30" t="str">
        <f>IF(SUM('Sales by Agent'!AO853:AQ853)&gt;0,"YES","NO")</f>
        <v>YES</v>
      </c>
      <c r="AR853" s="30" t="str">
        <f>IF(SUM('Sales by Agent'!AP853:AR853)&gt;0,"YES","NO")</f>
        <v>YES</v>
      </c>
      <c r="AS853" s="30" t="str">
        <f>IF(SUM('Sales by Agent'!AQ853:AS853)&gt;0,"YES","NO")</f>
        <v>YES</v>
      </c>
      <c r="AT853" s="30" t="str">
        <f>IF(SUM('Sales by Agent'!AR853:AT853)&gt;0,"YES","NO")</f>
        <v>YES</v>
      </c>
      <c r="AU853" s="30" t="str">
        <f>IF(SUM('Sales by Agent'!AS853:AU853)&gt;0,"YES","NO")</f>
        <v>YES</v>
      </c>
      <c r="AV853" s="30" t="str">
        <f>IF(SUM('Sales by Agent'!AT853:AV853)&gt;0,"YES","NO")</f>
        <v>YES</v>
      </c>
      <c r="AW853" s="87"/>
      <c r="AX853" t="str">
        <f t="shared" si="145"/>
        <v>NO</v>
      </c>
      <c r="AY853" t="str">
        <f t="shared" si="146"/>
        <v>NO</v>
      </c>
      <c r="AZ853" t="str">
        <f t="shared" si="147"/>
        <v>NO</v>
      </c>
      <c r="BA853" t="str">
        <f t="shared" si="148"/>
        <v>NO</v>
      </c>
      <c r="BB853" t="str">
        <f t="shared" si="149"/>
        <v>NO</v>
      </c>
      <c r="BC853" t="str">
        <f t="shared" si="150"/>
        <v>NO</v>
      </c>
      <c r="BD853" t="str">
        <f t="shared" si="151"/>
        <v>NEW INACTIVE</v>
      </c>
      <c r="BE853" t="str">
        <f t="shared" si="152"/>
        <v>NO</v>
      </c>
      <c r="BF853" t="str">
        <f t="shared" si="153"/>
        <v>NO</v>
      </c>
      <c r="BG853" t="str">
        <f t="shared" si="154"/>
        <v>NO</v>
      </c>
      <c r="BH853" t="str">
        <f t="shared" si="144"/>
        <v>NO</v>
      </c>
    </row>
    <row r="854" spans="1:60">
      <c r="A854" s="564" t="s">
        <v>980</v>
      </c>
      <c r="B854" s="564" t="s">
        <v>3125</v>
      </c>
      <c r="C854" s="564" t="s">
        <v>973</v>
      </c>
      <c r="D854" s="564" t="s">
        <v>956</v>
      </c>
      <c r="E854" s="564" t="s">
        <v>1005</v>
      </c>
      <c r="F854" s="565">
        <v>320640</v>
      </c>
      <c r="G854" s="31"/>
      <c r="H854" s="31"/>
      <c r="I854" s="30" t="str">
        <f>IF(SUM('Sales by Agent'!G854:I854)&gt;0,"YES","NO")</f>
        <v>NO</v>
      </c>
      <c r="J854" s="30" t="str">
        <f>IF(SUM('Sales by Agent'!H854:J854)&gt;0,"YES","NO")</f>
        <v>NO</v>
      </c>
      <c r="K854" s="30" t="str">
        <f>IF(SUM('Sales by Agent'!I854:K854)&gt;0,"YES","NO")</f>
        <v>NO</v>
      </c>
      <c r="L854" s="30" t="str">
        <f>IF(SUM('Sales by Agent'!J854:L854)&gt;0,"YES","NO")</f>
        <v>NO</v>
      </c>
      <c r="M854" s="30" t="str">
        <f>IF(SUM('Sales by Agent'!K854:M854)&gt;0,"YES","NO")</f>
        <v>NO</v>
      </c>
      <c r="N854" s="30" t="str">
        <f>IF(SUM('Sales by Agent'!L854:N854)&gt;0,"YES","NO")</f>
        <v>NO</v>
      </c>
      <c r="O854" s="30" t="str">
        <f>IF(SUM('Sales by Agent'!M854:O854)&gt;0,"YES","NO")</f>
        <v>NO</v>
      </c>
      <c r="P854" s="30" t="str">
        <f>IF(SUM('Sales by Agent'!N854:P854)&gt;0,"YES","NO")</f>
        <v>NO</v>
      </c>
      <c r="Q854" s="30" t="str">
        <f>IF(SUM('Sales by Agent'!O854:Q854)&gt;0,"YES","NO")</f>
        <v>NO</v>
      </c>
      <c r="R854" s="30" t="str">
        <f>IF(SUM('Sales by Agent'!P854:R854)&gt;0,"YES","NO")</f>
        <v>NO</v>
      </c>
      <c r="S854" s="30" t="str">
        <f>IF(SUM('Sales by Agent'!Q854:S854)&gt;0,"YES","NO")</f>
        <v>NO</v>
      </c>
      <c r="T854" s="30" t="str">
        <f>IF(SUM('Sales by Agent'!R854:T854)&gt;0,"YES","NO")</f>
        <v>NO</v>
      </c>
      <c r="U854" s="30" t="str">
        <f>IF(SUM('Sales by Agent'!S854:U854)&gt;0,"YES","NO")</f>
        <v>NO</v>
      </c>
      <c r="V854" s="30" t="str">
        <f>IF(SUM('Sales by Agent'!T854:V854)&gt;0,"YES","NO")</f>
        <v>NO</v>
      </c>
      <c r="W854" s="30" t="str">
        <f>IF(SUM('Sales by Agent'!U854:W854)&gt;0,"YES","NO")</f>
        <v>NO</v>
      </c>
      <c r="X854" s="30" t="str">
        <f>IF(SUM('Sales by Agent'!V854:X854)&gt;0,"YES","NO")</f>
        <v>NO</v>
      </c>
      <c r="Y854" s="30" t="str">
        <f>IF(SUM('Sales by Agent'!W854:Y854)&gt;0,"YES","NO")</f>
        <v>NO</v>
      </c>
      <c r="Z854" s="30" t="str">
        <f>IF(SUM('Sales by Agent'!X854:Z854)&gt;0,"YES","NO")</f>
        <v>NO</v>
      </c>
      <c r="AA854" s="30" t="str">
        <f>IF(SUM('Sales by Agent'!Y854:AA854)&gt;0,"YES","NO")</f>
        <v>NO</v>
      </c>
      <c r="AB854" s="30" t="str">
        <f>IF(SUM('Sales by Agent'!Z854:AB854)&gt;0,"YES","NO")</f>
        <v>NO</v>
      </c>
      <c r="AC854" s="30" t="str">
        <f>IF(SUM('Sales by Agent'!AA854:AC854)&gt;0,"YES","NO")</f>
        <v>NO</v>
      </c>
      <c r="AD854" s="30" t="str">
        <f>IF(SUM('Sales by Agent'!AB854:AD854)&gt;0,"YES","NO")</f>
        <v>NO</v>
      </c>
      <c r="AE854" s="30" t="str">
        <f>IF(SUM('Sales by Agent'!AC854:AE854)&gt;0,"YES","NO")</f>
        <v>NO</v>
      </c>
      <c r="AF854" s="30" t="str">
        <f>IF(SUM('Sales by Agent'!AD854:AF854)&gt;0,"YES","NO")</f>
        <v>NO</v>
      </c>
      <c r="AG854" s="30" t="str">
        <f>IF(SUM('Sales by Agent'!AE854:AG854)&gt;0,"YES","NO")</f>
        <v>NO</v>
      </c>
      <c r="AH854" s="30" t="str">
        <f>IF(SUM('Sales by Agent'!AF854:AH854)&gt;0,"YES","NO")</f>
        <v>YES</v>
      </c>
      <c r="AI854" s="30" t="str">
        <f>IF(SUM('Sales by Agent'!AG854:AI854)&gt;0,"YES","NO")</f>
        <v>YES</v>
      </c>
      <c r="AJ854" s="30" t="str">
        <f>IF(SUM('Sales by Agent'!AH854:AJ854)&gt;0,"YES","NO")</f>
        <v>YES</v>
      </c>
      <c r="AK854" s="30" t="str">
        <f>IF(SUM('Sales by Agent'!AI854:AK854)&gt;0,"YES","NO")</f>
        <v>YES</v>
      </c>
      <c r="AL854" s="30" t="str">
        <f>IF(SUM('Sales by Agent'!AJ854:AL854)&gt;0,"YES","NO")</f>
        <v>YES</v>
      </c>
      <c r="AM854" s="30" t="str">
        <f>IF(SUM('Sales by Agent'!AK854:AM854)&gt;0,"YES","NO")</f>
        <v>YES</v>
      </c>
      <c r="AN854" s="30" t="str">
        <f>IF(SUM('Sales by Agent'!AL854:AN854)&gt;0,"YES","NO")</f>
        <v>NO</v>
      </c>
      <c r="AO854" s="30" t="str">
        <f>IF(SUM('Sales by Agent'!AM854:AO854)&gt;0,"YES","NO")</f>
        <v>NO</v>
      </c>
      <c r="AP854" s="30" t="str">
        <f>IF(SUM('Sales by Agent'!AN854:AP854)&gt;0,"YES","NO")</f>
        <v>YES</v>
      </c>
      <c r="AQ854" s="30" t="str">
        <f>IF(SUM('Sales by Agent'!AO854:AQ854)&gt;0,"YES","NO")</f>
        <v>YES</v>
      </c>
      <c r="AR854" s="30" t="str">
        <f>IF(SUM('Sales by Agent'!AP854:AR854)&gt;0,"YES","NO")</f>
        <v>YES</v>
      </c>
      <c r="AS854" s="30" t="str">
        <f>IF(SUM('Sales by Agent'!AQ854:AS854)&gt;0,"YES","NO")</f>
        <v>YES</v>
      </c>
      <c r="AT854" s="30" t="str">
        <f>IF(SUM('Sales by Agent'!AR854:AT854)&gt;0,"YES","NO")</f>
        <v>YES</v>
      </c>
      <c r="AU854" s="30" t="str">
        <f>IF(SUM('Sales by Agent'!AS854:AU854)&gt;0,"YES","NO")</f>
        <v>YES</v>
      </c>
      <c r="AV854" s="30" t="str">
        <f>IF(SUM('Sales by Agent'!AT854:AV854)&gt;0,"YES","NO")</f>
        <v>YES</v>
      </c>
      <c r="AW854" s="87"/>
      <c r="AX854" t="str">
        <f t="shared" si="145"/>
        <v>NO</v>
      </c>
      <c r="AY854" t="str">
        <f t="shared" si="146"/>
        <v>NO</v>
      </c>
      <c r="AZ854" t="str">
        <f t="shared" si="147"/>
        <v>NO</v>
      </c>
      <c r="BA854" t="str">
        <f t="shared" si="148"/>
        <v>NO</v>
      </c>
      <c r="BB854" t="str">
        <f t="shared" si="149"/>
        <v>NO</v>
      </c>
      <c r="BC854" t="str">
        <f t="shared" si="150"/>
        <v>NO</v>
      </c>
      <c r="BD854" t="str">
        <f t="shared" si="151"/>
        <v>NO</v>
      </c>
      <c r="BE854" t="str">
        <f t="shared" si="152"/>
        <v>NO</v>
      </c>
      <c r="BF854" t="str">
        <f t="shared" si="153"/>
        <v>NO</v>
      </c>
      <c r="BG854" t="str">
        <f t="shared" si="154"/>
        <v>NEW INACTIVE</v>
      </c>
      <c r="BH854" t="str">
        <f t="shared" si="144"/>
        <v>NO</v>
      </c>
    </row>
    <row r="855" spans="1:60">
      <c r="A855" s="564" t="s">
        <v>1044</v>
      </c>
      <c r="B855" s="564" t="s">
        <v>3126</v>
      </c>
      <c r="C855" s="564" t="s">
        <v>973</v>
      </c>
      <c r="D855" s="564" t="s">
        <v>956</v>
      </c>
      <c r="E855" s="564" t="s">
        <v>1005</v>
      </c>
      <c r="F855" s="565">
        <v>881207.4</v>
      </c>
      <c r="G855" s="31"/>
      <c r="H855" s="31"/>
      <c r="I855" s="30" t="str">
        <f>IF(SUM('Sales by Agent'!G855:I855)&gt;0,"YES","NO")</f>
        <v>NO</v>
      </c>
      <c r="J855" s="30" t="str">
        <f>IF(SUM('Sales by Agent'!H855:J855)&gt;0,"YES","NO")</f>
        <v>NO</v>
      </c>
      <c r="K855" s="30" t="str">
        <f>IF(SUM('Sales by Agent'!I855:K855)&gt;0,"YES","NO")</f>
        <v>NO</v>
      </c>
      <c r="L855" s="30" t="str">
        <f>IF(SUM('Sales by Agent'!J855:L855)&gt;0,"YES","NO")</f>
        <v>NO</v>
      </c>
      <c r="M855" s="30" t="str">
        <f>IF(SUM('Sales by Agent'!K855:M855)&gt;0,"YES","NO")</f>
        <v>NO</v>
      </c>
      <c r="N855" s="30" t="str">
        <f>IF(SUM('Sales by Agent'!L855:N855)&gt;0,"YES","NO")</f>
        <v>NO</v>
      </c>
      <c r="O855" s="30" t="str">
        <f>IF(SUM('Sales by Agent'!M855:O855)&gt;0,"YES","NO")</f>
        <v>NO</v>
      </c>
      <c r="P855" s="30" t="str">
        <f>IF(SUM('Sales by Agent'!N855:P855)&gt;0,"YES","NO")</f>
        <v>NO</v>
      </c>
      <c r="Q855" s="30" t="str">
        <f>IF(SUM('Sales by Agent'!O855:Q855)&gt;0,"YES","NO")</f>
        <v>NO</v>
      </c>
      <c r="R855" s="30" t="str">
        <f>IF(SUM('Sales by Agent'!P855:R855)&gt;0,"YES","NO")</f>
        <v>NO</v>
      </c>
      <c r="S855" s="30" t="str">
        <f>IF(SUM('Sales by Agent'!Q855:S855)&gt;0,"YES","NO")</f>
        <v>NO</v>
      </c>
      <c r="T855" s="30" t="str">
        <f>IF(SUM('Sales by Agent'!R855:T855)&gt;0,"YES","NO")</f>
        <v>NO</v>
      </c>
      <c r="U855" s="30" t="str">
        <f>IF(SUM('Sales by Agent'!S855:U855)&gt;0,"YES","NO")</f>
        <v>NO</v>
      </c>
      <c r="V855" s="30" t="str">
        <f>IF(SUM('Sales by Agent'!T855:V855)&gt;0,"YES","NO")</f>
        <v>NO</v>
      </c>
      <c r="W855" s="30" t="str">
        <f>IF(SUM('Sales by Agent'!U855:W855)&gt;0,"YES","NO")</f>
        <v>NO</v>
      </c>
      <c r="X855" s="30" t="str">
        <f>IF(SUM('Sales by Agent'!V855:X855)&gt;0,"YES","NO")</f>
        <v>NO</v>
      </c>
      <c r="Y855" s="30" t="str">
        <f>IF(SUM('Sales by Agent'!W855:Y855)&gt;0,"YES","NO")</f>
        <v>NO</v>
      </c>
      <c r="Z855" s="30" t="str">
        <f>IF(SUM('Sales by Agent'!X855:Z855)&gt;0,"YES","NO")</f>
        <v>NO</v>
      </c>
      <c r="AA855" s="30" t="str">
        <f>IF(SUM('Sales by Agent'!Y855:AA855)&gt;0,"YES","NO")</f>
        <v>NO</v>
      </c>
      <c r="AB855" s="30" t="str">
        <f>IF(SUM('Sales by Agent'!Z855:AB855)&gt;0,"YES","NO")</f>
        <v>NO</v>
      </c>
      <c r="AC855" s="30" t="str">
        <f>IF(SUM('Sales by Agent'!AA855:AC855)&gt;0,"YES","NO")</f>
        <v>NO</v>
      </c>
      <c r="AD855" s="30" t="str">
        <f>IF(SUM('Sales by Agent'!AB855:AD855)&gt;0,"YES","NO")</f>
        <v>NO</v>
      </c>
      <c r="AE855" s="30" t="str">
        <f>IF(SUM('Sales by Agent'!AC855:AE855)&gt;0,"YES","NO")</f>
        <v>NO</v>
      </c>
      <c r="AF855" s="30" t="str">
        <f>IF(SUM('Sales by Agent'!AD855:AF855)&gt;0,"YES","NO")</f>
        <v>NO</v>
      </c>
      <c r="AG855" s="30" t="str">
        <f>IF(SUM('Sales by Agent'!AE855:AG855)&gt;0,"YES","NO")</f>
        <v>NO</v>
      </c>
      <c r="AH855" s="30" t="str">
        <f>IF(SUM('Sales by Agent'!AF855:AH855)&gt;0,"YES","NO")</f>
        <v>NO</v>
      </c>
      <c r="AI855" s="30" t="str">
        <f>IF(SUM('Sales by Agent'!AG855:AI855)&gt;0,"YES","NO")</f>
        <v>NO</v>
      </c>
      <c r="AJ855" s="30" t="str">
        <f>IF(SUM('Sales by Agent'!AH855:AJ855)&gt;0,"YES","NO")</f>
        <v>YES</v>
      </c>
      <c r="AK855" s="30" t="str">
        <f>IF(SUM('Sales by Agent'!AI855:AK855)&gt;0,"YES","NO")</f>
        <v>YES</v>
      </c>
      <c r="AL855" s="30" t="str">
        <f>IF(SUM('Sales by Agent'!AJ855:AL855)&gt;0,"YES","NO")</f>
        <v>YES</v>
      </c>
      <c r="AM855" s="30" t="str">
        <f>IF(SUM('Sales by Agent'!AK855:AM855)&gt;0,"YES","NO")</f>
        <v>YES</v>
      </c>
      <c r="AN855" s="30" t="str">
        <f>IF(SUM('Sales by Agent'!AL855:AN855)&gt;0,"YES","NO")</f>
        <v>YES</v>
      </c>
      <c r="AO855" s="30" t="str">
        <f>IF(SUM('Sales by Agent'!AM855:AO855)&gt;0,"YES","NO")</f>
        <v>NO</v>
      </c>
      <c r="AP855" s="30" t="str">
        <f>IF(SUM('Sales by Agent'!AN855:AP855)&gt;0,"YES","NO")</f>
        <v>YES</v>
      </c>
      <c r="AQ855" s="30" t="str">
        <f>IF(SUM('Sales by Agent'!AO855:AQ855)&gt;0,"YES","NO")</f>
        <v>YES</v>
      </c>
      <c r="AR855" s="30" t="str">
        <f>IF(SUM('Sales by Agent'!AP855:AR855)&gt;0,"YES","NO")</f>
        <v>YES</v>
      </c>
      <c r="AS855" s="30" t="str">
        <f>IF(SUM('Sales by Agent'!AQ855:AS855)&gt;0,"YES","NO")</f>
        <v>YES</v>
      </c>
      <c r="AT855" s="30" t="str">
        <f>IF(SUM('Sales by Agent'!AR855:AT855)&gt;0,"YES","NO")</f>
        <v>YES</v>
      </c>
      <c r="AU855" s="30" t="str">
        <f>IF(SUM('Sales by Agent'!AS855:AU855)&gt;0,"YES","NO")</f>
        <v>YES</v>
      </c>
      <c r="AV855" s="30" t="str">
        <f>IF(SUM('Sales by Agent'!AT855:AV855)&gt;0,"YES","NO")</f>
        <v>YES</v>
      </c>
      <c r="AW855" s="87"/>
      <c r="AX855" t="str">
        <f t="shared" si="145"/>
        <v>NO</v>
      </c>
      <c r="AY855" t="str">
        <f t="shared" si="146"/>
        <v>NO</v>
      </c>
      <c r="AZ855" t="str">
        <f t="shared" si="147"/>
        <v>NO</v>
      </c>
      <c r="BA855" t="str">
        <f t="shared" si="148"/>
        <v>NO</v>
      </c>
      <c r="BB855" t="str">
        <f t="shared" si="149"/>
        <v>NO</v>
      </c>
      <c r="BC855" t="str">
        <f t="shared" si="150"/>
        <v>NO</v>
      </c>
      <c r="BD855" t="str">
        <f t="shared" si="151"/>
        <v>NO</v>
      </c>
      <c r="BE855" t="str">
        <f t="shared" si="152"/>
        <v>NO</v>
      </c>
      <c r="BF855" t="str">
        <f t="shared" si="153"/>
        <v>NO</v>
      </c>
      <c r="BG855" t="str">
        <f t="shared" si="154"/>
        <v>NO</v>
      </c>
      <c r="BH855" t="str">
        <f t="shared" si="144"/>
        <v>NEW INACTIVE</v>
      </c>
    </row>
    <row r="856" spans="1:60">
      <c r="A856" s="564" t="s">
        <v>1024</v>
      </c>
      <c r="B856" s="564" t="s">
        <v>3127</v>
      </c>
      <c r="C856" s="564" t="s">
        <v>973</v>
      </c>
      <c r="D856" s="564" t="s">
        <v>956</v>
      </c>
      <c r="E856" s="564" t="s">
        <v>1005</v>
      </c>
      <c r="F856" s="565">
        <v>49957.4</v>
      </c>
      <c r="G856" s="87"/>
      <c r="H856" s="87"/>
      <c r="I856" s="30" t="str">
        <f>IF(SUM('Sales by Agent'!G856:I856)&gt;0,"YES","NO")</f>
        <v>NO</v>
      </c>
      <c r="J856" s="30" t="str">
        <f>IF(SUM('Sales by Agent'!H856:J856)&gt;0,"YES","NO")</f>
        <v>NO</v>
      </c>
      <c r="K856" s="30" t="str">
        <f>IF(SUM('Sales by Agent'!I856:K856)&gt;0,"YES","NO")</f>
        <v>NO</v>
      </c>
      <c r="L856" s="30" t="str">
        <f>IF(SUM('Sales by Agent'!J856:L856)&gt;0,"YES","NO")</f>
        <v>NO</v>
      </c>
      <c r="M856" s="30" t="str">
        <f>IF(SUM('Sales by Agent'!K856:M856)&gt;0,"YES","NO")</f>
        <v>NO</v>
      </c>
      <c r="N856" s="30" t="str">
        <f>IF(SUM('Sales by Agent'!L856:N856)&gt;0,"YES","NO")</f>
        <v>NO</v>
      </c>
      <c r="O856" s="30" t="str">
        <f>IF(SUM('Sales by Agent'!M856:O856)&gt;0,"YES","NO")</f>
        <v>NO</v>
      </c>
      <c r="P856" s="30" t="str">
        <f>IF(SUM('Sales by Agent'!N856:P856)&gt;0,"YES","NO")</f>
        <v>NO</v>
      </c>
      <c r="Q856" s="30" t="str">
        <f>IF(SUM('Sales by Agent'!O856:Q856)&gt;0,"YES","NO")</f>
        <v>NO</v>
      </c>
      <c r="R856" s="30" t="str">
        <f>IF(SUM('Sales by Agent'!P856:R856)&gt;0,"YES","NO")</f>
        <v>NO</v>
      </c>
      <c r="S856" s="30" t="str">
        <f>IF(SUM('Sales by Agent'!Q856:S856)&gt;0,"YES","NO")</f>
        <v>NO</v>
      </c>
      <c r="T856" s="30" t="str">
        <f>IF(SUM('Sales by Agent'!R856:T856)&gt;0,"YES","NO")</f>
        <v>NO</v>
      </c>
      <c r="U856" s="30" t="str">
        <f>IF(SUM('Sales by Agent'!S856:U856)&gt;0,"YES","NO")</f>
        <v>NO</v>
      </c>
      <c r="V856" s="30" t="str">
        <f>IF(SUM('Sales by Agent'!T856:V856)&gt;0,"YES","NO")</f>
        <v>NO</v>
      </c>
      <c r="W856" s="30" t="str">
        <f>IF(SUM('Sales by Agent'!U856:W856)&gt;0,"YES","NO")</f>
        <v>NO</v>
      </c>
      <c r="X856" s="30" t="str">
        <f>IF(SUM('Sales by Agent'!V856:X856)&gt;0,"YES","NO")</f>
        <v>NO</v>
      </c>
      <c r="Y856" s="30" t="str">
        <f>IF(SUM('Sales by Agent'!W856:Y856)&gt;0,"YES","NO")</f>
        <v>NO</v>
      </c>
      <c r="Z856" s="30" t="str">
        <f>IF(SUM('Sales by Agent'!X856:Z856)&gt;0,"YES","NO")</f>
        <v>NO</v>
      </c>
      <c r="AA856" s="30" t="str">
        <f>IF(SUM('Sales by Agent'!Y856:AA856)&gt;0,"YES","NO")</f>
        <v>NO</v>
      </c>
      <c r="AB856" s="30" t="str">
        <f>IF(SUM('Sales by Agent'!Z856:AB856)&gt;0,"YES","NO")</f>
        <v>NO</v>
      </c>
      <c r="AC856" s="30" t="str">
        <f>IF(SUM('Sales by Agent'!AA856:AC856)&gt;0,"YES","NO")</f>
        <v>NO</v>
      </c>
      <c r="AD856" s="30" t="str">
        <f>IF(SUM('Sales by Agent'!AB856:AD856)&gt;0,"YES","NO")</f>
        <v>NO</v>
      </c>
      <c r="AE856" s="30" t="str">
        <f>IF(SUM('Sales by Agent'!AC856:AE856)&gt;0,"YES","NO")</f>
        <v>NO</v>
      </c>
      <c r="AF856" s="30" t="str">
        <f>IF(SUM('Sales by Agent'!AD856:AF856)&gt;0,"YES","NO")</f>
        <v>NO</v>
      </c>
      <c r="AG856" s="30" t="str">
        <f>IF(SUM('Sales by Agent'!AE856:AG856)&gt;0,"YES","NO")</f>
        <v>NO</v>
      </c>
      <c r="AH856" s="30" t="str">
        <f>IF(SUM('Sales by Agent'!AF856:AH856)&gt;0,"YES","NO")</f>
        <v>NO</v>
      </c>
      <c r="AI856" s="30" t="str">
        <f>IF(SUM('Sales by Agent'!AG856:AI856)&gt;0,"YES","NO")</f>
        <v>YES</v>
      </c>
      <c r="AJ856" s="30" t="str">
        <f>IF(SUM('Sales by Agent'!AH856:AJ856)&gt;0,"YES","NO")</f>
        <v>YES</v>
      </c>
      <c r="AK856" s="30" t="str">
        <f>IF(SUM('Sales by Agent'!AI856:AK856)&gt;0,"YES","NO")</f>
        <v>YES</v>
      </c>
      <c r="AL856" s="30" t="str">
        <f>IF(SUM('Sales by Agent'!AJ856:AL856)&gt;0,"YES","NO")</f>
        <v>NO</v>
      </c>
      <c r="AM856" s="30" t="str">
        <f>IF(SUM('Sales by Agent'!AK856:AM856)&gt;0,"YES","NO")</f>
        <v>NO</v>
      </c>
      <c r="AN856" s="30" t="str">
        <f>IF(SUM('Sales by Agent'!AL856:AN856)&gt;0,"YES","NO")</f>
        <v>NO</v>
      </c>
      <c r="AO856" s="30" t="str">
        <f>IF(SUM('Sales by Agent'!AM856:AO856)&gt;0,"YES","NO")</f>
        <v>NO</v>
      </c>
      <c r="AP856" s="30" t="str">
        <f>IF(SUM('Sales by Agent'!AN856:AP856)&gt;0,"YES","NO")</f>
        <v>NO</v>
      </c>
      <c r="AQ856" s="30" t="str">
        <f>IF(SUM('Sales by Agent'!AO856:AQ856)&gt;0,"YES","NO")</f>
        <v>NO</v>
      </c>
      <c r="AR856" s="30" t="str">
        <f>IF(SUM('Sales by Agent'!AP856:AR856)&gt;0,"YES","NO")</f>
        <v>NO</v>
      </c>
      <c r="AS856" s="30" t="str">
        <f>IF(SUM('Sales by Agent'!AQ856:AS856)&gt;0,"YES","NO")</f>
        <v>NO</v>
      </c>
      <c r="AT856" s="30" t="str">
        <f>IF(SUM('Sales by Agent'!AR856:AT856)&gt;0,"YES","NO")</f>
        <v>NO</v>
      </c>
      <c r="AU856" s="30" t="str">
        <f>IF(SUM('Sales by Agent'!AS856:AU856)&gt;0,"YES","NO")</f>
        <v>NO</v>
      </c>
      <c r="AV856" s="30" t="str">
        <f>IF(SUM('Sales by Agent'!AT856:AV856)&gt;0,"YES","NO")</f>
        <v>NO</v>
      </c>
      <c r="AW856" s="87"/>
      <c r="AX856" t="str">
        <f t="shared" si="145"/>
        <v>NO</v>
      </c>
      <c r="AY856" t="str">
        <f t="shared" si="146"/>
        <v>NO</v>
      </c>
      <c r="AZ856" t="str">
        <f t="shared" si="147"/>
        <v>NO</v>
      </c>
      <c r="BA856" t="str">
        <f t="shared" si="148"/>
        <v>NO</v>
      </c>
      <c r="BB856" t="str">
        <f t="shared" si="149"/>
        <v>NO</v>
      </c>
      <c r="BC856" t="str">
        <f t="shared" si="150"/>
        <v>NO</v>
      </c>
      <c r="BD856" t="str">
        <f t="shared" si="151"/>
        <v>NO</v>
      </c>
      <c r="BE856" t="str">
        <f t="shared" si="152"/>
        <v>NEW INACTIVE</v>
      </c>
      <c r="BF856" t="str">
        <f t="shared" si="153"/>
        <v>NO</v>
      </c>
      <c r="BG856" t="str">
        <f t="shared" si="154"/>
        <v>NO</v>
      </c>
      <c r="BH856" t="str">
        <f t="shared" si="144"/>
        <v>NO</v>
      </c>
    </row>
    <row r="857" spans="1:60">
      <c r="A857" s="564" t="s">
        <v>1485</v>
      </c>
      <c r="B857" s="564" t="s">
        <v>3128</v>
      </c>
      <c r="C857" s="564" t="s">
        <v>973</v>
      </c>
      <c r="D857" s="564" t="s">
        <v>956</v>
      </c>
      <c r="E857" s="564" t="s">
        <v>1005</v>
      </c>
      <c r="F857" s="565">
        <v>143857.4</v>
      </c>
      <c r="G857" s="31"/>
      <c r="H857" s="31"/>
      <c r="I857" s="30" t="str">
        <f>IF(SUM('Sales by Agent'!G857:I857)&gt;0,"YES","NO")</f>
        <v>NO</v>
      </c>
      <c r="J857" s="30" t="str">
        <f>IF(SUM('Sales by Agent'!H857:J857)&gt;0,"YES","NO")</f>
        <v>NO</v>
      </c>
      <c r="K857" s="30" t="str">
        <f>IF(SUM('Sales by Agent'!I857:K857)&gt;0,"YES","NO")</f>
        <v>NO</v>
      </c>
      <c r="L857" s="30" t="str">
        <f>IF(SUM('Sales by Agent'!J857:L857)&gt;0,"YES","NO")</f>
        <v>NO</v>
      </c>
      <c r="M857" s="30" t="str">
        <f>IF(SUM('Sales by Agent'!K857:M857)&gt;0,"YES","NO")</f>
        <v>NO</v>
      </c>
      <c r="N857" s="30" t="str">
        <f>IF(SUM('Sales by Agent'!L857:N857)&gt;0,"YES","NO")</f>
        <v>NO</v>
      </c>
      <c r="O857" s="30" t="str">
        <f>IF(SUM('Sales by Agent'!M857:O857)&gt;0,"YES","NO")</f>
        <v>NO</v>
      </c>
      <c r="P857" s="30" t="str">
        <f>IF(SUM('Sales by Agent'!N857:P857)&gt;0,"YES","NO")</f>
        <v>NO</v>
      </c>
      <c r="Q857" s="30" t="str">
        <f>IF(SUM('Sales by Agent'!O857:Q857)&gt;0,"YES","NO")</f>
        <v>NO</v>
      </c>
      <c r="R857" s="30" t="str">
        <f>IF(SUM('Sales by Agent'!P857:R857)&gt;0,"YES","NO")</f>
        <v>NO</v>
      </c>
      <c r="S857" s="30" t="str">
        <f>IF(SUM('Sales by Agent'!Q857:S857)&gt;0,"YES","NO")</f>
        <v>NO</v>
      </c>
      <c r="T857" s="30" t="str">
        <f>IF(SUM('Sales by Agent'!R857:T857)&gt;0,"YES","NO")</f>
        <v>NO</v>
      </c>
      <c r="U857" s="30" t="str">
        <f>IF(SUM('Sales by Agent'!S857:U857)&gt;0,"YES","NO")</f>
        <v>NO</v>
      </c>
      <c r="V857" s="30" t="str">
        <f>IF(SUM('Sales by Agent'!T857:V857)&gt;0,"YES","NO")</f>
        <v>NO</v>
      </c>
      <c r="W857" s="30" t="str">
        <f>IF(SUM('Sales by Agent'!U857:W857)&gt;0,"YES","NO")</f>
        <v>NO</v>
      </c>
      <c r="X857" s="30" t="str">
        <f>IF(SUM('Sales by Agent'!V857:X857)&gt;0,"YES","NO")</f>
        <v>NO</v>
      </c>
      <c r="Y857" s="30" t="str">
        <f>IF(SUM('Sales by Agent'!W857:Y857)&gt;0,"YES","NO")</f>
        <v>NO</v>
      </c>
      <c r="Z857" s="30" t="str">
        <f>IF(SUM('Sales by Agent'!X857:Z857)&gt;0,"YES","NO")</f>
        <v>NO</v>
      </c>
      <c r="AA857" s="30" t="str">
        <f>IF(SUM('Sales by Agent'!Y857:AA857)&gt;0,"YES","NO")</f>
        <v>NO</v>
      </c>
      <c r="AB857" s="30" t="str">
        <f>IF(SUM('Sales by Agent'!Z857:AB857)&gt;0,"YES","NO")</f>
        <v>NO</v>
      </c>
      <c r="AC857" s="30" t="str">
        <f>IF(SUM('Sales by Agent'!AA857:AC857)&gt;0,"YES","NO")</f>
        <v>NO</v>
      </c>
      <c r="AD857" s="30" t="str">
        <f>IF(SUM('Sales by Agent'!AB857:AD857)&gt;0,"YES","NO")</f>
        <v>NO</v>
      </c>
      <c r="AE857" s="30" t="str">
        <f>IF(SUM('Sales by Agent'!AC857:AE857)&gt;0,"YES","NO")</f>
        <v>NO</v>
      </c>
      <c r="AF857" s="30" t="str">
        <f>IF(SUM('Sales by Agent'!AD857:AF857)&gt;0,"YES","NO")</f>
        <v>NO</v>
      </c>
      <c r="AG857" s="30" t="str">
        <f>IF(SUM('Sales by Agent'!AE857:AG857)&gt;0,"YES","NO")</f>
        <v>NO</v>
      </c>
      <c r="AH857" s="30" t="str">
        <f>IF(SUM('Sales by Agent'!AF857:AH857)&gt;0,"YES","NO")</f>
        <v>NO</v>
      </c>
      <c r="AI857" s="30" t="str">
        <f>IF(SUM('Sales by Agent'!AG857:AI857)&gt;0,"YES","NO")</f>
        <v>NO</v>
      </c>
      <c r="AJ857" s="30" t="str">
        <f>IF(SUM('Sales by Agent'!AH857:AJ857)&gt;0,"YES","NO")</f>
        <v>NO</v>
      </c>
      <c r="AK857" s="30" t="str">
        <f>IF(SUM('Sales by Agent'!AI857:AK857)&gt;0,"YES","NO")</f>
        <v>NO</v>
      </c>
      <c r="AL857" s="30" t="str">
        <f>IF(SUM('Sales by Agent'!AJ857:AL857)&gt;0,"YES","NO")</f>
        <v>NO</v>
      </c>
      <c r="AM857" s="30" t="str">
        <f>IF(SUM('Sales by Agent'!AK857:AM857)&gt;0,"YES","NO")</f>
        <v>NO</v>
      </c>
      <c r="AN857" s="30" t="str">
        <f>IF(SUM('Sales by Agent'!AL857:AN857)&gt;0,"YES","NO")</f>
        <v>YES</v>
      </c>
      <c r="AO857" s="30" t="str">
        <f>IF(SUM('Sales by Agent'!AM857:AO857)&gt;0,"YES","NO")</f>
        <v>YES</v>
      </c>
      <c r="AP857" s="30" t="str">
        <f>IF(SUM('Sales by Agent'!AN857:AP857)&gt;0,"YES","NO")</f>
        <v>YES</v>
      </c>
      <c r="AQ857" s="30" t="str">
        <f>IF(SUM('Sales by Agent'!AO857:AQ857)&gt;0,"YES","NO")</f>
        <v>YES</v>
      </c>
      <c r="AR857" s="30" t="str">
        <f>IF(SUM('Sales by Agent'!AP857:AR857)&gt;0,"YES","NO")</f>
        <v>YES</v>
      </c>
      <c r="AS857" s="30" t="str">
        <f>IF(SUM('Sales by Agent'!AQ857:AS857)&gt;0,"YES","NO")</f>
        <v>YES</v>
      </c>
      <c r="AT857" s="30" t="str">
        <f>IF(SUM('Sales by Agent'!AR857:AT857)&gt;0,"YES","NO")</f>
        <v>YES</v>
      </c>
      <c r="AU857" s="30" t="str">
        <f>IF(SUM('Sales by Agent'!AS857:AU857)&gt;0,"YES","NO")</f>
        <v>YES</v>
      </c>
      <c r="AV857" s="30" t="str">
        <f>IF(SUM('Sales by Agent'!AT857:AV857)&gt;0,"YES","NO")</f>
        <v>YES</v>
      </c>
      <c r="AW857" s="87"/>
      <c r="AX857" t="str">
        <f t="shared" si="145"/>
        <v>NO</v>
      </c>
      <c r="AY857" t="str">
        <f t="shared" si="146"/>
        <v>NO</v>
      </c>
      <c r="AZ857" t="str">
        <f t="shared" si="147"/>
        <v>NO</v>
      </c>
      <c r="BA857" t="str">
        <f t="shared" si="148"/>
        <v>NO</v>
      </c>
      <c r="BB857" t="str">
        <f t="shared" si="149"/>
        <v>NO</v>
      </c>
      <c r="BC857" t="str">
        <f t="shared" si="150"/>
        <v>NO</v>
      </c>
      <c r="BD857" t="str">
        <f t="shared" si="151"/>
        <v>NO</v>
      </c>
      <c r="BE857" t="str">
        <f t="shared" si="152"/>
        <v>NO</v>
      </c>
      <c r="BF857" t="str">
        <f t="shared" si="153"/>
        <v>NO</v>
      </c>
      <c r="BG857" t="str">
        <f t="shared" si="154"/>
        <v>NO</v>
      </c>
      <c r="BH857" t="str">
        <f t="shared" si="144"/>
        <v>NO</v>
      </c>
    </row>
    <row r="858" spans="1:60">
      <c r="A858" s="564" t="s">
        <v>1486</v>
      </c>
      <c r="B858" s="564" t="s">
        <v>3129</v>
      </c>
      <c r="C858" s="564" t="s">
        <v>973</v>
      </c>
      <c r="D858" s="564" t="s">
        <v>956</v>
      </c>
      <c r="E858" s="564" t="s">
        <v>1005</v>
      </c>
      <c r="F858" s="565">
        <v>1380807.4</v>
      </c>
      <c r="G858" s="86"/>
      <c r="H858" s="86"/>
      <c r="I858" s="30" t="str">
        <f>IF(SUM('Sales by Agent'!G858:I858)&gt;0,"YES","NO")</f>
        <v>NO</v>
      </c>
      <c r="J858" s="30" t="str">
        <f>IF(SUM('Sales by Agent'!H858:J858)&gt;0,"YES","NO")</f>
        <v>NO</v>
      </c>
      <c r="K858" s="30" t="str">
        <f>IF(SUM('Sales by Agent'!I858:K858)&gt;0,"YES","NO")</f>
        <v>NO</v>
      </c>
      <c r="L858" s="30" t="str">
        <f>IF(SUM('Sales by Agent'!J858:L858)&gt;0,"YES","NO")</f>
        <v>NO</v>
      </c>
      <c r="M858" s="30" t="str">
        <f>IF(SUM('Sales by Agent'!K858:M858)&gt;0,"YES","NO")</f>
        <v>NO</v>
      </c>
      <c r="N858" s="30" t="str">
        <f>IF(SUM('Sales by Agent'!L858:N858)&gt;0,"YES","NO")</f>
        <v>NO</v>
      </c>
      <c r="O858" s="30" t="str">
        <f>IF(SUM('Sales by Agent'!M858:O858)&gt;0,"YES","NO")</f>
        <v>NO</v>
      </c>
      <c r="P858" s="30" t="str">
        <f>IF(SUM('Sales by Agent'!N858:P858)&gt;0,"YES","NO")</f>
        <v>NO</v>
      </c>
      <c r="Q858" s="30" t="str">
        <f>IF(SUM('Sales by Agent'!O858:Q858)&gt;0,"YES","NO")</f>
        <v>NO</v>
      </c>
      <c r="R858" s="30" t="str">
        <f>IF(SUM('Sales by Agent'!P858:R858)&gt;0,"YES","NO")</f>
        <v>NO</v>
      </c>
      <c r="S858" s="30" t="str">
        <f>IF(SUM('Sales by Agent'!Q858:S858)&gt;0,"YES","NO")</f>
        <v>NO</v>
      </c>
      <c r="T858" s="30" t="str">
        <f>IF(SUM('Sales by Agent'!R858:T858)&gt;0,"YES","NO")</f>
        <v>NO</v>
      </c>
      <c r="U858" s="30" t="str">
        <f>IF(SUM('Sales by Agent'!S858:U858)&gt;0,"YES","NO")</f>
        <v>NO</v>
      </c>
      <c r="V858" s="30" t="str">
        <f>IF(SUM('Sales by Agent'!T858:V858)&gt;0,"YES","NO")</f>
        <v>NO</v>
      </c>
      <c r="W858" s="30" t="str">
        <f>IF(SUM('Sales by Agent'!U858:W858)&gt;0,"YES","NO")</f>
        <v>NO</v>
      </c>
      <c r="X858" s="30" t="str">
        <f>IF(SUM('Sales by Agent'!V858:X858)&gt;0,"YES","NO")</f>
        <v>NO</v>
      </c>
      <c r="Y858" s="30" t="str">
        <f>IF(SUM('Sales by Agent'!W858:Y858)&gt;0,"YES","NO")</f>
        <v>NO</v>
      </c>
      <c r="Z858" s="30" t="str">
        <f>IF(SUM('Sales by Agent'!X858:Z858)&gt;0,"YES","NO")</f>
        <v>NO</v>
      </c>
      <c r="AA858" s="30" t="str">
        <f>IF(SUM('Sales by Agent'!Y858:AA858)&gt;0,"YES","NO")</f>
        <v>NO</v>
      </c>
      <c r="AB858" s="30" t="str">
        <f>IF(SUM('Sales by Agent'!Z858:AB858)&gt;0,"YES","NO")</f>
        <v>NO</v>
      </c>
      <c r="AC858" s="30" t="str">
        <f>IF(SUM('Sales by Agent'!AA858:AC858)&gt;0,"YES","NO")</f>
        <v>NO</v>
      </c>
      <c r="AD858" s="30" t="str">
        <f>IF(SUM('Sales by Agent'!AB858:AD858)&gt;0,"YES","NO")</f>
        <v>NO</v>
      </c>
      <c r="AE858" s="30" t="str">
        <f>IF(SUM('Sales by Agent'!AC858:AE858)&gt;0,"YES","NO")</f>
        <v>NO</v>
      </c>
      <c r="AF858" s="30" t="str">
        <f>IF(SUM('Sales by Agent'!AD858:AF858)&gt;0,"YES","NO")</f>
        <v>NO</v>
      </c>
      <c r="AG858" s="30" t="str">
        <f>IF(SUM('Sales by Agent'!AE858:AG858)&gt;0,"YES","NO")</f>
        <v>NO</v>
      </c>
      <c r="AH858" s="30" t="str">
        <f>IF(SUM('Sales by Agent'!AF858:AH858)&gt;0,"YES","NO")</f>
        <v>NO</v>
      </c>
      <c r="AI858" s="30" t="str">
        <f>IF(SUM('Sales by Agent'!AG858:AI858)&gt;0,"YES","NO")</f>
        <v>NO</v>
      </c>
      <c r="AJ858" s="30" t="str">
        <f>IF(SUM('Sales by Agent'!AH858:AJ858)&gt;0,"YES","NO")</f>
        <v>NO</v>
      </c>
      <c r="AK858" s="30" t="str">
        <f>IF(SUM('Sales by Agent'!AI858:AK858)&gt;0,"YES","NO")</f>
        <v>NO</v>
      </c>
      <c r="AL858" s="30" t="str">
        <f>IF(SUM('Sales by Agent'!AJ858:AL858)&gt;0,"YES","NO")</f>
        <v>NO</v>
      </c>
      <c r="AM858" s="30" t="str">
        <f>IF(SUM('Sales by Agent'!AK858:AM858)&gt;0,"YES","NO")</f>
        <v>NO</v>
      </c>
      <c r="AN858" s="30" t="str">
        <f>IF(SUM('Sales by Agent'!AL858:AN858)&gt;0,"YES","NO")</f>
        <v>YES</v>
      </c>
      <c r="AO858" s="30" t="str">
        <f>IF(SUM('Sales by Agent'!AM858:AO858)&gt;0,"YES","NO")</f>
        <v>YES</v>
      </c>
      <c r="AP858" s="30" t="str">
        <f>IF(SUM('Sales by Agent'!AN858:AP858)&gt;0,"YES","NO")</f>
        <v>YES</v>
      </c>
      <c r="AQ858" s="30" t="str">
        <f>IF(SUM('Sales by Agent'!AO858:AQ858)&gt;0,"YES","NO")</f>
        <v>YES</v>
      </c>
      <c r="AR858" s="30" t="str">
        <f>IF(SUM('Sales by Agent'!AP858:AR858)&gt;0,"YES","NO")</f>
        <v>YES</v>
      </c>
      <c r="AS858" s="30" t="str">
        <f>IF(SUM('Sales by Agent'!AQ858:AS858)&gt;0,"YES","NO")</f>
        <v>YES</v>
      </c>
      <c r="AT858" s="30" t="str">
        <f>IF(SUM('Sales by Agent'!AR858:AT858)&gt;0,"YES","NO")</f>
        <v>YES</v>
      </c>
      <c r="AU858" s="30" t="str">
        <f>IF(SUM('Sales by Agent'!AS858:AU858)&gt;0,"YES","NO")</f>
        <v>YES</v>
      </c>
      <c r="AV858" s="30" t="str">
        <f>IF(SUM('Sales by Agent'!AT858:AV858)&gt;0,"YES","NO")</f>
        <v>YES</v>
      </c>
      <c r="AW858" s="87"/>
      <c r="AX858" t="str">
        <f t="shared" si="145"/>
        <v>NO</v>
      </c>
      <c r="AY858" t="str">
        <f t="shared" si="146"/>
        <v>NO</v>
      </c>
      <c r="AZ858" t="str">
        <f t="shared" si="147"/>
        <v>NO</v>
      </c>
      <c r="BA858" t="str">
        <f t="shared" si="148"/>
        <v>NO</v>
      </c>
      <c r="BB858" t="str">
        <f t="shared" si="149"/>
        <v>NO</v>
      </c>
      <c r="BC858" t="str">
        <f t="shared" si="150"/>
        <v>NO</v>
      </c>
      <c r="BD858" t="str">
        <f t="shared" si="151"/>
        <v>NO</v>
      </c>
      <c r="BE858" t="str">
        <f t="shared" si="152"/>
        <v>NO</v>
      </c>
      <c r="BF858" t="str">
        <f t="shared" si="153"/>
        <v>NO</v>
      </c>
      <c r="BG858" t="str">
        <f t="shared" si="154"/>
        <v>NO</v>
      </c>
      <c r="BH858" t="str">
        <f t="shared" si="144"/>
        <v>NO</v>
      </c>
    </row>
    <row r="859" spans="1:60">
      <c r="A859" s="564" t="s">
        <v>1440</v>
      </c>
      <c r="B859" s="564" t="s">
        <v>3130</v>
      </c>
      <c r="C859" s="564" t="s">
        <v>973</v>
      </c>
      <c r="D859" s="564" t="s">
        <v>956</v>
      </c>
      <c r="E859" s="564" t="s">
        <v>1005</v>
      </c>
      <c r="F859" s="565">
        <v>1008908</v>
      </c>
      <c r="I859" s="30" t="str">
        <f>IF(SUM('Sales by Agent'!G859:I859)&gt;0,"YES","NO")</f>
        <v>NO</v>
      </c>
      <c r="J859" s="30" t="str">
        <f>IF(SUM('Sales by Agent'!H859:J859)&gt;0,"YES","NO")</f>
        <v>NO</v>
      </c>
      <c r="K859" s="30" t="str">
        <f>IF(SUM('Sales by Agent'!I859:K859)&gt;0,"YES","NO")</f>
        <v>NO</v>
      </c>
      <c r="L859" s="30" t="str">
        <f>IF(SUM('Sales by Agent'!J859:L859)&gt;0,"YES","NO")</f>
        <v>NO</v>
      </c>
      <c r="M859" s="30" t="str">
        <f>IF(SUM('Sales by Agent'!K859:M859)&gt;0,"YES","NO")</f>
        <v>NO</v>
      </c>
      <c r="N859" s="30" t="str">
        <f>IF(SUM('Sales by Agent'!L859:N859)&gt;0,"YES","NO")</f>
        <v>NO</v>
      </c>
      <c r="O859" s="30" t="str">
        <f>IF(SUM('Sales by Agent'!M859:O859)&gt;0,"YES","NO")</f>
        <v>NO</v>
      </c>
      <c r="P859" s="30" t="str">
        <f>IF(SUM('Sales by Agent'!N859:P859)&gt;0,"YES","NO")</f>
        <v>NO</v>
      </c>
      <c r="Q859" s="30" t="str">
        <f>IF(SUM('Sales by Agent'!O859:Q859)&gt;0,"YES","NO")</f>
        <v>NO</v>
      </c>
      <c r="R859" s="30" t="str">
        <f>IF(SUM('Sales by Agent'!P859:R859)&gt;0,"YES","NO")</f>
        <v>NO</v>
      </c>
      <c r="S859" s="30" t="str">
        <f>IF(SUM('Sales by Agent'!Q859:S859)&gt;0,"YES","NO")</f>
        <v>NO</v>
      </c>
      <c r="T859" s="30" t="str">
        <f>IF(SUM('Sales by Agent'!R859:T859)&gt;0,"YES","NO")</f>
        <v>NO</v>
      </c>
      <c r="U859" s="30" t="str">
        <f>IF(SUM('Sales by Agent'!S859:U859)&gt;0,"YES","NO")</f>
        <v>NO</v>
      </c>
      <c r="V859" s="30" t="str">
        <f>IF(SUM('Sales by Agent'!T859:V859)&gt;0,"YES","NO")</f>
        <v>NO</v>
      </c>
      <c r="W859" s="30" t="str">
        <f>IF(SUM('Sales by Agent'!U859:W859)&gt;0,"YES","NO")</f>
        <v>NO</v>
      </c>
      <c r="X859" s="30" t="str">
        <f>IF(SUM('Sales by Agent'!V859:X859)&gt;0,"YES","NO")</f>
        <v>NO</v>
      </c>
      <c r="Y859" s="30" t="str">
        <f>IF(SUM('Sales by Agent'!W859:Y859)&gt;0,"YES","NO")</f>
        <v>NO</v>
      </c>
      <c r="Z859" s="30" t="str">
        <f>IF(SUM('Sales by Agent'!X859:Z859)&gt;0,"YES","NO")</f>
        <v>NO</v>
      </c>
      <c r="AA859" s="30" t="str">
        <f>IF(SUM('Sales by Agent'!Y859:AA859)&gt;0,"YES","NO")</f>
        <v>NO</v>
      </c>
      <c r="AB859" s="30" t="str">
        <f>IF(SUM('Sales by Agent'!Z859:AB859)&gt;0,"YES","NO")</f>
        <v>NO</v>
      </c>
      <c r="AC859" s="30" t="str">
        <f>IF(SUM('Sales by Agent'!AA859:AC859)&gt;0,"YES","NO")</f>
        <v>NO</v>
      </c>
      <c r="AD859" s="30" t="str">
        <f>IF(SUM('Sales by Agent'!AB859:AD859)&gt;0,"YES","NO")</f>
        <v>NO</v>
      </c>
      <c r="AE859" s="30" t="str">
        <f>IF(SUM('Sales by Agent'!AC859:AE859)&gt;0,"YES","NO")</f>
        <v>NO</v>
      </c>
      <c r="AF859" s="30" t="str">
        <f>IF(SUM('Sales by Agent'!AD859:AF859)&gt;0,"YES","NO")</f>
        <v>NO</v>
      </c>
      <c r="AG859" s="30" t="str">
        <f>IF(SUM('Sales by Agent'!AE859:AG859)&gt;0,"YES","NO")</f>
        <v>NO</v>
      </c>
      <c r="AH859" s="30" t="str">
        <f>IF(SUM('Sales by Agent'!AF859:AH859)&gt;0,"YES","NO")</f>
        <v>NO</v>
      </c>
      <c r="AI859" s="30" t="str">
        <f>IF(SUM('Sales by Agent'!AG859:AI859)&gt;0,"YES","NO")</f>
        <v>NO</v>
      </c>
      <c r="AJ859" s="30" t="str">
        <f>IF(SUM('Sales by Agent'!AH859:AJ859)&gt;0,"YES","NO")</f>
        <v>NO</v>
      </c>
      <c r="AK859" s="30" t="str">
        <f>IF(SUM('Sales by Agent'!AI859:AK859)&gt;0,"YES","NO")</f>
        <v>NO</v>
      </c>
      <c r="AL859" s="30" t="str">
        <f>IF(SUM('Sales by Agent'!AJ859:AL859)&gt;0,"YES","NO")</f>
        <v>NO</v>
      </c>
      <c r="AM859" s="30" t="str">
        <f>IF(SUM('Sales by Agent'!AK859:AM859)&gt;0,"YES","NO")</f>
        <v>YES</v>
      </c>
      <c r="AN859" s="30" t="str">
        <f>IF(SUM('Sales by Agent'!AL859:AN859)&gt;0,"YES","NO")</f>
        <v>YES</v>
      </c>
      <c r="AO859" s="30" t="str">
        <f>IF(SUM('Sales by Agent'!AM859:AO859)&gt;0,"YES","NO")</f>
        <v>YES</v>
      </c>
      <c r="AP859" s="30" t="str">
        <f>IF(SUM('Sales by Agent'!AN859:AP859)&gt;0,"YES","NO")</f>
        <v>YES</v>
      </c>
      <c r="AQ859" s="30" t="str">
        <f>IF(SUM('Sales by Agent'!AO859:AQ859)&gt;0,"YES","NO")</f>
        <v>YES</v>
      </c>
      <c r="AR859" s="30" t="str">
        <f>IF(SUM('Sales by Agent'!AP859:AR859)&gt;0,"YES","NO")</f>
        <v>YES</v>
      </c>
      <c r="AS859" s="30" t="str">
        <f>IF(SUM('Sales by Agent'!AQ859:AS859)&gt;0,"YES","NO")</f>
        <v>YES</v>
      </c>
      <c r="AT859" s="30" t="str">
        <f>IF(SUM('Sales by Agent'!AR859:AT859)&gt;0,"YES","NO")</f>
        <v>YES</v>
      </c>
      <c r="AU859" s="30" t="str">
        <f>IF(SUM('Sales by Agent'!AS859:AU859)&gt;0,"YES","NO")</f>
        <v>YES</v>
      </c>
      <c r="AV859" s="30" t="str">
        <f>IF(SUM('Sales by Agent'!AT859:AV859)&gt;0,"YES","NO")</f>
        <v>YES</v>
      </c>
      <c r="AX859" t="str">
        <f t="shared" ref="AX859:AX915" si="155">IF(AND(AD859="YES",AE859="NO"),"NEW INACTIVE","NO")</f>
        <v>NO</v>
      </c>
      <c r="AY859" t="str">
        <f t="shared" ref="AY859:AY915" si="156">IF(AND(AE859="YES",AF859="NO"),"NEW INACTIVE","NO")</f>
        <v>NO</v>
      </c>
      <c r="AZ859" t="str">
        <f t="shared" ref="AZ859:AZ915" si="157">IF(AND(AF859="YES",AG859="NO"),"NEW INACTIVE","NO")</f>
        <v>NO</v>
      </c>
      <c r="BA859" t="str">
        <f t="shared" ref="BA859:BA915" si="158">IF(AND(AG859="YES",AH859="NO"),"NEW INACTIVE","NO")</f>
        <v>NO</v>
      </c>
      <c r="BB859" t="str">
        <f t="shared" ref="BB859:BB915" si="159">IF(AND(AH859="YES",AI859="NO"),"NEW INACTIVE","NO")</f>
        <v>NO</v>
      </c>
      <c r="BC859" t="str">
        <f t="shared" ref="BC859:BC915" si="160">IF(AND(AI859="YES",AJ859="NO"),"NEW INACTIVE","NO")</f>
        <v>NO</v>
      </c>
      <c r="BD859" t="str">
        <f t="shared" ref="BD859:BD915" si="161">IF(AND(AJ859="YES",AK859="NO"),"NEW INACTIVE","NO")</f>
        <v>NO</v>
      </c>
      <c r="BE859" t="str">
        <f t="shared" ref="BE859:BE915" si="162">IF(AND(AK859="YES",AL859="NO"),"NEW INACTIVE","NO")</f>
        <v>NO</v>
      </c>
      <c r="BF859" t="str">
        <f t="shared" ref="BF859:BF915" si="163">IF(AND(AL859="YES",AM859="NO"),"NEW INACTIVE","NO")</f>
        <v>NO</v>
      </c>
      <c r="BG859" t="str">
        <f t="shared" ref="BG859:BG915" si="164">IF(AND(AM859="YES",AN859="NO"),"NEW INACTIVE","NO")</f>
        <v>NO</v>
      </c>
      <c r="BH859" t="str">
        <f t="shared" si="144"/>
        <v>NO</v>
      </c>
    </row>
    <row r="860" spans="1:60">
      <c r="A860" s="564" t="s">
        <v>981</v>
      </c>
      <c r="B860" s="564" t="s">
        <v>3131</v>
      </c>
      <c r="C860" s="564" t="s">
        <v>973</v>
      </c>
      <c r="D860" s="564" t="s">
        <v>956</v>
      </c>
      <c r="E860" s="564" t="s">
        <v>1005</v>
      </c>
      <c r="F860" s="565">
        <v>252972.5</v>
      </c>
      <c r="I860" s="30" t="str">
        <f>IF(SUM('Sales by Agent'!G860:I860)&gt;0,"YES","NO")</f>
        <v>NO</v>
      </c>
      <c r="J860" s="30" t="str">
        <f>IF(SUM('Sales by Agent'!H860:J860)&gt;0,"YES","NO")</f>
        <v>NO</v>
      </c>
      <c r="K860" s="30" t="str">
        <f>IF(SUM('Sales by Agent'!I860:K860)&gt;0,"YES","NO")</f>
        <v>NO</v>
      </c>
      <c r="L860" s="30" t="str">
        <f>IF(SUM('Sales by Agent'!J860:L860)&gt;0,"YES","NO")</f>
        <v>NO</v>
      </c>
      <c r="M860" s="30" t="str">
        <f>IF(SUM('Sales by Agent'!K860:M860)&gt;0,"YES","NO")</f>
        <v>NO</v>
      </c>
      <c r="N860" s="30" t="str">
        <f>IF(SUM('Sales by Agent'!L860:N860)&gt;0,"YES","NO")</f>
        <v>NO</v>
      </c>
      <c r="O860" s="30" t="str">
        <f>IF(SUM('Sales by Agent'!M860:O860)&gt;0,"YES","NO")</f>
        <v>NO</v>
      </c>
      <c r="P860" s="30" t="str">
        <f>IF(SUM('Sales by Agent'!N860:P860)&gt;0,"YES","NO")</f>
        <v>NO</v>
      </c>
      <c r="Q860" s="30" t="str">
        <f>IF(SUM('Sales by Agent'!O860:Q860)&gt;0,"YES","NO")</f>
        <v>NO</v>
      </c>
      <c r="R860" s="30" t="str">
        <f>IF(SUM('Sales by Agent'!P860:R860)&gt;0,"YES","NO")</f>
        <v>NO</v>
      </c>
      <c r="S860" s="30" t="str">
        <f>IF(SUM('Sales by Agent'!Q860:S860)&gt;0,"YES","NO")</f>
        <v>NO</v>
      </c>
      <c r="T860" s="30" t="str">
        <f>IF(SUM('Sales by Agent'!R860:T860)&gt;0,"YES","NO")</f>
        <v>NO</v>
      </c>
      <c r="U860" s="30" t="str">
        <f>IF(SUM('Sales by Agent'!S860:U860)&gt;0,"YES","NO")</f>
        <v>NO</v>
      </c>
      <c r="V860" s="30" t="str">
        <f>IF(SUM('Sales by Agent'!T860:V860)&gt;0,"YES","NO")</f>
        <v>NO</v>
      </c>
      <c r="W860" s="30" t="str">
        <f>IF(SUM('Sales by Agent'!U860:W860)&gt;0,"YES","NO")</f>
        <v>NO</v>
      </c>
      <c r="X860" s="30" t="str">
        <f>IF(SUM('Sales by Agent'!V860:X860)&gt;0,"YES","NO")</f>
        <v>NO</v>
      </c>
      <c r="Y860" s="30" t="str">
        <f>IF(SUM('Sales by Agent'!W860:Y860)&gt;0,"YES","NO")</f>
        <v>NO</v>
      </c>
      <c r="Z860" s="30" t="str">
        <f>IF(SUM('Sales by Agent'!X860:Z860)&gt;0,"YES","NO")</f>
        <v>NO</v>
      </c>
      <c r="AA860" s="30" t="str">
        <f>IF(SUM('Sales by Agent'!Y860:AA860)&gt;0,"YES","NO")</f>
        <v>NO</v>
      </c>
      <c r="AB860" s="30" t="str">
        <f>IF(SUM('Sales by Agent'!Z860:AB860)&gt;0,"YES","NO")</f>
        <v>NO</v>
      </c>
      <c r="AC860" s="30" t="str">
        <f>IF(SUM('Sales by Agent'!AA860:AC860)&gt;0,"YES","NO")</f>
        <v>NO</v>
      </c>
      <c r="AD860" s="30" t="str">
        <f>IF(SUM('Sales by Agent'!AB860:AD860)&gt;0,"YES","NO")</f>
        <v>NO</v>
      </c>
      <c r="AE860" s="30" t="str">
        <f>IF(SUM('Sales by Agent'!AC860:AE860)&gt;0,"YES","NO")</f>
        <v>NO</v>
      </c>
      <c r="AF860" s="30" t="str">
        <f>IF(SUM('Sales by Agent'!AD860:AF860)&gt;0,"YES","NO")</f>
        <v>NO</v>
      </c>
      <c r="AG860" s="30" t="str">
        <f>IF(SUM('Sales by Agent'!AE860:AG860)&gt;0,"YES","NO")</f>
        <v>NO</v>
      </c>
      <c r="AH860" s="30" t="str">
        <f>IF(SUM('Sales by Agent'!AF860:AH860)&gt;0,"YES","NO")</f>
        <v>YES</v>
      </c>
      <c r="AI860" s="30" t="str">
        <f>IF(SUM('Sales by Agent'!AG860:AI860)&gt;0,"YES","NO")</f>
        <v>YES</v>
      </c>
      <c r="AJ860" s="30" t="str">
        <f>IF(SUM('Sales by Agent'!AH860:AJ860)&gt;0,"YES","NO")</f>
        <v>YES</v>
      </c>
      <c r="AK860" s="30" t="str">
        <f>IF(SUM('Sales by Agent'!AI860:AK860)&gt;0,"YES","NO")</f>
        <v>YES</v>
      </c>
      <c r="AL860" s="30" t="str">
        <f>IF(SUM('Sales by Agent'!AJ860:AL860)&gt;0,"YES","NO")</f>
        <v>YES</v>
      </c>
      <c r="AM860" s="30" t="str">
        <f>IF(SUM('Sales by Agent'!AK860:AM860)&gt;0,"YES","NO")</f>
        <v>YES</v>
      </c>
      <c r="AN860" s="30" t="str">
        <f>IF(SUM('Sales by Agent'!AL860:AN860)&gt;0,"YES","NO")</f>
        <v>YES</v>
      </c>
      <c r="AO860" s="30" t="str">
        <f>IF(SUM('Sales by Agent'!AM860:AO860)&gt;0,"YES","NO")</f>
        <v>YES</v>
      </c>
      <c r="AP860" s="30" t="str">
        <f>IF(SUM('Sales by Agent'!AN860:AP860)&gt;0,"YES","NO")</f>
        <v>YES</v>
      </c>
      <c r="AQ860" s="30" t="str">
        <f>IF(SUM('Sales by Agent'!AO860:AQ860)&gt;0,"YES","NO")</f>
        <v>YES</v>
      </c>
      <c r="AR860" s="30" t="str">
        <f>IF(SUM('Sales by Agent'!AP860:AR860)&gt;0,"YES","NO")</f>
        <v>YES</v>
      </c>
      <c r="AS860" s="30" t="str">
        <f>IF(SUM('Sales by Agent'!AQ860:AS860)&gt;0,"YES","NO")</f>
        <v>YES</v>
      </c>
      <c r="AT860" s="30" t="str">
        <f>IF(SUM('Sales by Agent'!AR860:AT860)&gt;0,"YES","NO")</f>
        <v>YES</v>
      </c>
      <c r="AU860" s="30" t="str">
        <f>IF(SUM('Sales by Agent'!AS860:AU860)&gt;0,"YES","NO")</f>
        <v>YES</v>
      </c>
      <c r="AV860" s="30" t="str">
        <f>IF(SUM('Sales by Agent'!AT860:AV860)&gt;0,"YES","NO")</f>
        <v>YES</v>
      </c>
      <c r="AW860" s="104"/>
      <c r="AX860" t="str">
        <f t="shared" si="155"/>
        <v>NO</v>
      </c>
      <c r="AY860" t="str">
        <f t="shared" si="156"/>
        <v>NO</v>
      </c>
      <c r="AZ860" t="str">
        <f t="shared" si="157"/>
        <v>NO</v>
      </c>
      <c r="BA860" t="str">
        <f t="shared" si="158"/>
        <v>NO</v>
      </c>
      <c r="BB860" t="str">
        <f t="shared" si="159"/>
        <v>NO</v>
      </c>
      <c r="BC860" t="str">
        <f t="shared" si="160"/>
        <v>NO</v>
      </c>
      <c r="BD860" t="str">
        <f t="shared" si="161"/>
        <v>NO</v>
      </c>
      <c r="BE860" t="str">
        <f t="shared" si="162"/>
        <v>NO</v>
      </c>
      <c r="BF860" t="str">
        <f t="shared" si="163"/>
        <v>NO</v>
      </c>
      <c r="BG860" t="str">
        <f t="shared" si="164"/>
        <v>NO</v>
      </c>
      <c r="BH860" t="str">
        <f t="shared" si="144"/>
        <v>NO</v>
      </c>
    </row>
    <row r="861" spans="1:60">
      <c r="A861" s="564" t="s">
        <v>1487</v>
      </c>
      <c r="B861" s="564" t="s">
        <v>3132</v>
      </c>
      <c r="C861" s="564" t="s">
        <v>973</v>
      </c>
      <c r="D861" s="564" t="s">
        <v>956</v>
      </c>
      <c r="E861" s="564" t="s">
        <v>1005</v>
      </c>
      <c r="F861" s="565">
        <v>429368</v>
      </c>
      <c r="I861" s="30" t="str">
        <f>IF(SUM('Sales by Agent'!G861:I861)&gt;0,"YES","NO")</f>
        <v>NO</v>
      </c>
      <c r="J861" s="30" t="str">
        <f>IF(SUM('Sales by Agent'!H861:J861)&gt;0,"YES","NO")</f>
        <v>NO</v>
      </c>
      <c r="K861" s="30" t="str">
        <f>IF(SUM('Sales by Agent'!I861:K861)&gt;0,"YES","NO")</f>
        <v>NO</v>
      </c>
      <c r="L861" s="30" t="str">
        <f>IF(SUM('Sales by Agent'!J861:L861)&gt;0,"YES","NO")</f>
        <v>NO</v>
      </c>
      <c r="M861" s="30" t="str">
        <f>IF(SUM('Sales by Agent'!K861:M861)&gt;0,"YES","NO")</f>
        <v>NO</v>
      </c>
      <c r="N861" s="30" t="str">
        <f>IF(SUM('Sales by Agent'!L861:N861)&gt;0,"YES","NO")</f>
        <v>NO</v>
      </c>
      <c r="O861" s="30" t="str">
        <f>IF(SUM('Sales by Agent'!M861:O861)&gt;0,"YES","NO")</f>
        <v>NO</v>
      </c>
      <c r="P861" s="30" t="str">
        <f>IF(SUM('Sales by Agent'!N861:P861)&gt;0,"YES","NO")</f>
        <v>NO</v>
      </c>
      <c r="Q861" s="30" t="str">
        <f>IF(SUM('Sales by Agent'!O861:Q861)&gt;0,"YES","NO")</f>
        <v>NO</v>
      </c>
      <c r="R861" s="30" t="str">
        <f>IF(SUM('Sales by Agent'!P861:R861)&gt;0,"YES","NO")</f>
        <v>NO</v>
      </c>
      <c r="S861" s="30" t="str">
        <f>IF(SUM('Sales by Agent'!Q861:S861)&gt;0,"YES","NO")</f>
        <v>NO</v>
      </c>
      <c r="T861" s="30" t="str">
        <f>IF(SUM('Sales by Agent'!R861:T861)&gt;0,"YES","NO")</f>
        <v>NO</v>
      </c>
      <c r="U861" s="30" t="str">
        <f>IF(SUM('Sales by Agent'!S861:U861)&gt;0,"YES","NO")</f>
        <v>NO</v>
      </c>
      <c r="V861" s="30" t="str">
        <f>IF(SUM('Sales by Agent'!T861:V861)&gt;0,"YES","NO")</f>
        <v>NO</v>
      </c>
      <c r="W861" s="30" t="str">
        <f>IF(SUM('Sales by Agent'!U861:W861)&gt;0,"YES","NO")</f>
        <v>NO</v>
      </c>
      <c r="X861" s="30" t="str">
        <f>IF(SUM('Sales by Agent'!V861:X861)&gt;0,"YES","NO")</f>
        <v>NO</v>
      </c>
      <c r="Y861" s="30" t="str">
        <f>IF(SUM('Sales by Agent'!W861:Y861)&gt;0,"YES","NO")</f>
        <v>NO</v>
      </c>
      <c r="Z861" s="30" t="str">
        <f>IF(SUM('Sales by Agent'!X861:Z861)&gt;0,"YES","NO")</f>
        <v>NO</v>
      </c>
      <c r="AA861" s="30" t="str">
        <f>IF(SUM('Sales by Agent'!Y861:AA861)&gt;0,"YES","NO")</f>
        <v>NO</v>
      </c>
      <c r="AB861" s="30" t="str">
        <f>IF(SUM('Sales by Agent'!Z861:AB861)&gt;0,"YES","NO")</f>
        <v>NO</v>
      </c>
      <c r="AC861" s="30" t="str">
        <f>IF(SUM('Sales by Agent'!AA861:AC861)&gt;0,"YES","NO")</f>
        <v>NO</v>
      </c>
      <c r="AD861" s="30" t="str">
        <f>IF(SUM('Sales by Agent'!AB861:AD861)&gt;0,"YES","NO")</f>
        <v>NO</v>
      </c>
      <c r="AE861" s="30" t="str">
        <f>IF(SUM('Sales by Agent'!AC861:AE861)&gt;0,"YES","NO")</f>
        <v>NO</v>
      </c>
      <c r="AF861" s="30" t="str">
        <f>IF(SUM('Sales by Agent'!AD861:AF861)&gt;0,"YES","NO")</f>
        <v>NO</v>
      </c>
      <c r="AG861" s="30" t="str">
        <f>IF(SUM('Sales by Agent'!AE861:AG861)&gt;0,"YES","NO")</f>
        <v>NO</v>
      </c>
      <c r="AH861" s="30" t="str">
        <f>IF(SUM('Sales by Agent'!AF861:AH861)&gt;0,"YES","NO")</f>
        <v>NO</v>
      </c>
      <c r="AI861" s="30" t="str">
        <f>IF(SUM('Sales by Agent'!AG861:AI861)&gt;0,"YES","NO")</f>
        <v>NO</v>
      </c>
      <c r="AJ861" s="30" t="str">
        <f>IF(SUM('Sales by Agent'!AH861:AJ861)&gt;0,"YES","NO")</f>
        <v>NO</v>
      </c>
      <c r="AK861" s="30" t="str">
        <f>IF(SUM('Sales by Agent'!AI861:AK861)&gt;0,"YES","NO")</f>
        <v>NO</v>
      </c>
      <c r="AL861" s="30" t="str">
        <f>IF(SUM('Sales by Agent'!AJ861:AL861)&gt;0,"YES","NO")</f>
        <v>NO</v>
      </c>
      <c r="AM861" s="30" t="str">
        <f>IF(SUM('Sales by Agent'!AK861:AM861)&gt;0,"YES","NO")</f>
        <v>NO</v>
      </c>
      <c r="AN861" s="30" t="str">
        <f>IF(SUM('Sales by Agent'!AL861:AN861)&gt;0,"YES","NO")</f>
        <v>NO</v>
      </c>
      <c r="AO861" s="30" t="str">
        <f>IF(SUM('Sales by Agent'!AM861:AO861)&gt;0,"YES","NO")</f>
        <v>YES</v>
      </c>
      <c r="AP861" s="30" t="str">
        <f>IF(SUM('Sales by Agent'!AN861:AP861)&gt;0,"YES","NO")</f>
        <v>YES</v>
      </c>
      <c r="AQ861" s="30" t="str">
        <f>IF(SUM('Sales by Agent'!AO861:AQ861)&gt;0,"YES","NO")</f>
        <v>YES</v>
      </c>
      <c r="AR861" s="30" t="str">
        <f>IF(SUM('Sales by Agent'!AP861:AR861)&gt;0,"YES","NO")</f>
        <v>YES</v>
      </c>
      <c r="AS861" s="30" t="str">
        <f>IF(SUM('Sales by Agent'!AQ861:AS861)&gt;0,"YES","NO")</f>
        <v>YES</v>
      </c>
      <c r="AT861" s="30" t="str">
        <f>IF(SUM('Sales by Agent'!AR861:AT861)&gt;0,"YES","NO")</f>
        <v>YES</v>
      </c>
      <c r="AU861" s="30" t="str">
        <f>IF(SUM('Sales by Agent'!AS861:AU861)&gt;0,"YES","NO")</f>
        <v>NO</v>
      </c>
      <c r="AV861" s="30" t="str">
        <f>IF(SUM('Sales by Agent'!AT861:AV861)&gt;0,"YES","NO")</f>
        <v>NO</v>
      </c>
      <c r="AX861" t="str">
        <f t="shared" si="155"/>
        <v>NO</v>
      </c>
      <c r="AY861" t="str">
        <f t="shared" si="156"/>
        <v>NO</v>
      </c>
      <c r="AZ861" t="str">
        <f t="shared" si="157"/>
        <v>NO</v>
      </c>
      <c r="BA861" t="str">
        <f t="shared" si="158"/>
        <v>NO</v>
      </c>
      <c r="BB861" t="str">
        <f t="shared" si="159"/>
        <v>NO</v>
      </c>
      <c r="BC861" t="str">
        <f t="shared" si="160"/>
        <v>NO</v>
      </c>
      <c r="BD861" t="str">
        <f t="shared" si="161"/>
        <v>NO</v>
      </c>
      <c r="BE861" t="str">
        <f t="shared" si="162"/>
        <v>NO</v>
      </c>
      <c r="BF861" t="str">
        <f t="shared" si="163"/>
        <v>NO</v>
      </c>
      <c r="BG861" t="str">
        <f t="shared" si="164"/>
        <v>NO</v>
      </c>
      <c r="BH861" t="str">
        <f t="shared" si="144"/>
        <v>NO</v>
      </c>
    </row>
    <row r="862" spans="1:60">
      <c r="A862" s="564" t="s">
        <v>1025</v>
      </c>
      <c r="B862" s="564" t="s">
        <v>3133</v>
      </c>
      <c r="C862" s="564" t="s">
        <v>973</v>
      </c>
      <c r="D862" s="564" t="s">
        <v>956</v>
      </c>
      <c r="E862" s="564" t="s">
        <v>1005</v>
      </c>
      <c r="F862" s="565">
        <v>1103907.3999999999</v>
      </c>
      <c r="I862" s="30" t="str">
        <f>IF(SUM('Sales by Agent'!G862:I862)&gt;0,"YES","NO")</f>
        <v>NO</v>
      </c>
      <c r="J862" s="30" t="str">
        <f>IF(SUM('Sales by Agent'!H862:J862)&gt;0,"YES","NO")</f>
        <v>NO</v>
      </c>
      <c r="K862" s="30" t="str">
        <f>IF(SUM('Sales by Agent'!I862:K862)&gt;0,"YES","NO")</f>
        <v>NO</v>
      </c>
      <c r="L862" s="30" t="str">
        <f>IF(SUM('Sales by Agent'!J862:L862)&gt;0,"YES","NO")</f>
        <v>NO</v>
      </c>
      <c r="M862" s="30" t="str">
        <f>IF(SUM('Sales by Agent'!K862:M862)&gt;0,"YES","NO")</f>
        <v>NO</v>
      </c>
      <c r="N862" s="30" t="str">
        <f>IF(SUM('Sales by Agent'!L862:N862)&gt;0,"YES","NO")</f>
        <v>NO</v>
      </c>
      <c r="O862" s="30" t="str">
        <f>IF(SUM('Sales by Agent'!M862:O862)&gt;0,"YES","NO")</f>
        <v>NO</v>
      </c>
      <c r="P862" s="30" t="str">
        <f>IF(SUM('Sales by Agent'!N862:P862)&gt;0,"YES","NO")</f>
        <v>NO</v>
      </c>
      <c r="Q862" s="30" t="str">
        <f>IF(SUM('Sales by Agent'!O862:Q862)&gt;0,"YES","NO")</f>
        <v>NO</v>
      </c>
      <c r="R862" s="30" t="str">
        <f>IF(SUM('Sales by Agent'!P862:R862)&gt;0,"YES","NO")</f>
        <v>NO</v>
      </c>
      <c r="S862" s="30" t="str">
        <f>IF(SUM('Sales by Agent'!Q862:S862)&gt;0,"YES","NO")</f>
        <v>NO</v>
      </c>
      <c r="T862" s="30" t="str">
        <f>IF(SUM('Sales by Agent'!R862:T862)&gt;0,"YES","NO")</f>
        <v>NO</v>
      </c>
      <c r="U862" s="30" t="str">
        <f>IF(SUM('Sales by Agent'!S862:U862)&gt;0,"YES","NO")</f>
        <v>NO</v>
      </c>
      <c r="V862" s="30" t="str">
        <f>IF(SUM('Sales by Agent'!T862:V862)&gt;0,"YES","NO")</f>
        <v>NO</v>
      </c>
      <c r="W862" s="30" t="str">
        <f>IF(SUM('Sales by Agent'!U862:W862)&gt;0,"YES","NO")</f>
        <v>NO</v>
      </c>
      <c r="X862" s="30" t="str">
        <f>IF(SUM('Sales by Agent'!V862:X862)&gt;0,"YES","NO")</f>
        <v>NO</v>
      </c>
      <c r="Y862" s="30" t="str">
        <f>IF(SUM('Sales by Agent'!W862:Y862)&gt;0,"YES","NO")</f>
        <v>NO</v>
      </c>
      <c r="Z862" s="30" t="str">
        <f>IF(SUM('Sales by Agent'!X862:Z862)&gt;0,"YES","NO")</f>
        <v>NO</v>
      </c>
      <c r="AA862" s="30" t="str">
        <f>IF(SUM('Sales by Agent'!Y862:AA862)&gt;0,"YES","NO")</f>
        <v>NO</v>
      </c>
      <c r="AB862" s="30" t="str">
        <f>IF(SUM('Sales by Agent'!Z862:AB862)&gt;0,"YES","NO")</f>
        <v>NO</v>
      </c>
      <c r="AC862" s="30" t="str">
        <f>IF(SUM('Sales by Agent'!AA862:AC862)&gt;0,"YES","NO")</f>
        <v>NO</v>
      </c>
      <c r="AD862" s="30" t="str">
        <f>IF(SUM('Sales by Agent'!AB862:AD862)&gt;0,"YES","NO")</f>
        <v>NO</v>
      </c>
      <c r="AE862" s="30" t="str">
        <f>IF(SUM('Sales by Agent'!AC862:AE862)&gt;0,"YES","NO")</f>
        <v>NO</v>
      </c>
      <c r="AF862" s="30" t="str">
        <f>IF(SUM('Sales by Agent'!AD862:AF862)&gt;0,"YES","NO")</f>
        <v>NO</v>
      </c>
      <c r="AG862" s="30" t="str">
        <f>IF(SUM('Sales by Agent'!AE862:AG862)&gt;0,"YES","NO")</f>
        <v>NO</v>
      </c>
      <c r="AH862" s="30" t="str">
        <f>IF(SUM('Sales by Agent'!AF862:AH862)&gt;0,"YES","NO")</f>
        <v>NO</v>
      </c>
      <c r="AI862" s="30" t="str">
        <f>IF(SUM('Sales by Agent'!AG862:AI862)&gt;0,"YES","NO")</f>
        <v>YES</v>
      </c>
      <c r="AJ862" s="30" t="str">
        <f>IF(SUM('Sales by Agent'!AH862:AJ862)&gt;0,"YES","NO")</f>
        <v>YES</v>
      </c>
      <c r="AK862" s="30" t="str">
        <f>IF(SUM('Sales by Agent'!AI862:AK862)&gt;0,"YES","NO")</f>
        <v>YES</v>
      </c>
      <c r="AL862" s="30" t="str">
        <f>IF(SUM('Sales by Agent'!AJ862:AL862)&gt;0,"YES","NO")</f>
        <v>YES</v>
      </c>
      <c r="AM862" s="30" t="str">
        <f>IF(SUM('Sales by Agent'!AK862:AM862)&gt;0,"YES","NO")</f>
        <v>NO</v>
      </c>
      <c r="AN862" s="30" t="str">
        <f>IF(SUM('Sales by Agent'!AL862:AN862)&gt;0,"YES","NO")</f>
        <v>NO</v>
      </c>
      <c r="AO862" s="30" t="str">
        <f>IF(SUM('Sales by Agent'!AM862:AO862)&gt;0,"YES","NO")</f>
        <v>NO</v>
      </c>
      <c r="AP862" s="30" t="str">
        <f>IF(SUM('Sales by Agent'!AN862:AP862)&gt;0,"YES","NO")</f>
        <v>NO</v>
      </c>
      <c r="AQ862" s="30" t="str">
        <f>IF(SUM('Sales by Agent'!AO862:AQ862)&gt;0,"YES","NO")</f>
        <v>NO</v>
      </c>
      <c r="AR862" s="30" t="str">
        <f>IF(SUM('Sales by Agent'!AP862:AR862)&gt;0,"YES","NO")</f>
        <v>NO</v>
      </c>
      <c r="AS862" s="30" t="str">
        <f>IF(SUM('Sales by Agent'!AQ862:AS862)&gt;0,"YES","NO")</f>
        <v>NO</v>
      </c>
      <c r="AT862" s="30" t="str">
        <f>IF(SUM('Sales by Agent'!AR862:AT862)&gt;0,"YES","NO")</f>
        <v>NO</v>
      </c>
      <c r="AU862" s="30" t="str">
        <f>IF(SUM('Sales by Agent'!AS862:AU862)&gt;0,"YES","NO")</f>
        <v>NO</v>
      </c>
      <c r="AV862" s="30" t="str">
        <f>IF(SUM('Sales by Agent'!AT862:AV862)&gt;0,"YES","NO")</f>
        <v>NO</v>
      </c>
      <c r="AX862" t="str">
        <f t="shared" si="155"/>
        <v>NO</v>
      </c>
      <c r="AY862" t="str">
        <f t="shared" si="156"/>
        <v>NO</v>
      </c>
      <c r="AZ862" t="str">
        <f t="shared" si="157"/>
        <v>NO</v>
      </c>
      <c r="BA862" t="str">
        <f t="shared" si="158"/>
        <v>NO</v>
      </c>
      <c r="BB862" t="str">
        <f t="shared" si="159"/>
        <v>NO</v>
      </c>
      <c r="BC862" t="str">
        <f t="shared" si="160"/>
        <v>NO</v>
      </c>
      <c r="BD862" t="str">
        <f t="shared" si="161"/>
        <v>NO</v>
      </c>
      <c r="BE862" t="str">
        <f t="shared" si="162"/>
        <v>NO</v>
      </c>
      <c r="BF862" t="str">
        <f t="shared" si="163"/>
        <v>NEW INACTIVE</v>
      </c>
      <c r="BG862" t="str">
        <f t="shared" si="164"/>
        <v>NO</v>
      </c>
      <c r="BH862" t="str">
        <f t="shared" si="144"/>
        <v>NO</v>
      </c>
    </row>
    <row r="863" spans="1:60">
      <c r="A863" s="564" t="s">
        <v>982</v>
      </c>
      <c r="B863" s="564" t="s">
        <v>3134</v>
      </c>
      <c r="C863" s="564" t="s">
        <v>973</v>
      </c>
      <c r="D863" s="564" t="s">
        <v>956</v>
      </c>
      <c r="E863" s="564" t="s">
        <v>1005</v>
      </c>
      <c r="F863" s="565">
        <v>322190</v>
      </c>
      <c r="I863" s="30" t="str">
        <f>IF(SUM('Sales by Agent'!G863:I863)&gt;0,"YES","NO")</f>
        <v>NO</v>
      </c>
      <c r="J863" s="30" t="str">
        <f>IF(SUM('Sales by Agent'!H863:J863)&gt;0,"YES","NO")</f>
        <v>NO</v>
      </c>
      <c r="K863" s="30" t="str">
        <f>IF(SUM('Sales by Agent'!I863:K863)&gt;0,"YES","NO")</f>
        <v>NO</v>
      </c>
      <c r="L863" s="30" t="str">
        <f>IF(SUM('Sales by Agent'!J863:L863)&gt;0,"YES","NO")</f>
        <v>NO</v>
      </c>
      <c r="M863" s="30" t="str">
        <f>IF(SUM('Sales by Agent'!K863:M863)&gt;0,"YES","NO")</f>
        <v>NO</v>
      </c>
      <c r="N863" s="30" t="str">
        <f>IF(SUM('Sales by Agent'!L863:N863)&gt;0,"YES","NO")</f>
        <v>NO</v>
      </c>
      <c r="O863" s="30" t="str">
        <f>IF(SUM('Sales by Agent'!M863:O863)&gt;0,"YES","NO")</f>
        <v>NO</v>
      </c>
      <c r="P863" s="30" t="str">
        <f>IF(SUM('Sales by Agent'!N863:P863)&gt;0,"YES","NO")</f>
        <v>NO</v>
      </c>
      <c r="Q863" s="30" t="str">
        <f>IF(SUM('Sales by Agent'!O863:Q863)&gt;0,"YES","NO")</f>
        <v>NO</v>
      </c>
      <c r="R863" s="30" t="str">
        <f>IF(SUM('Sales by Agent'!P863:R863)&gt;0,"YES","NO")</f>
        <v>NO</v>
      </c>
      <c r="S863" s="30" t="str">
        <f>IF(SUM('Sales by Agent'!Q863:S863)&gt;0,"YES","NO")</f>
        <v>NO</v>
      </c>
      <c r="T863" s="30" t="str">
        <f>IF(SUM('Sales by Agent'!R863:T863)&gt;0,"YES","NO")</f>
        <v>NO</v>
      </c>
      <c r="U863" s="30" t="str">
        <f>IF(SUM('Sales by Agent'!S863:U863)&gt;0,"YES","NO")</f>
        <v>NO</v>
      </c>
      <c r="V863" s="30" t="str">
        <f>IF(SUM('Sales by Agent'!T863:V863)&gt;0,"YES","NO")</f>
        <v>NO</v>
      </c>
      <c r="W863" s="30" t="str">
        <f>IF(SUM('Sales by Agent'!U863:W863)&gt;0,"YES","NO")</f>
        <v>NO</v>
      </c>
      <c r="X863" s="30" t="str">
        <f>IF(SUM('Sales by Agent'!V863:X863)&gt;0,"YES","NO")</f>
        <v>NO</v>
      </c>
      <c r="Y863" s="30" t="str">
        <f>IF(SUM('Sales by Agent'!W863:Y863)&gt;0,"YES","NO")</f>
        <v>NO</v>
      </c>
      <c r="Z863" s="30" t="str">
        <f>IF(SUM('Sales by Agent'!X863:Z863)&gt;0,"YES","NO")</f>
        <v>NO</v>
      </c>
      <c r="AA863" s="30" t="str">
        <f>IF(SUM('Sales by Agent'!Y863:AA863)&gt;0,"YES","NO")</f>
        <v>NO</v>
      </c>
      <c r="AB863" s="30" t="str">
        <f>IF(SUM('Sales by Agent'!Z863:AB863)&gt;0,"YES","NO")</f>
        <v>NO</v>
      </c>
      <c r="AC863" s="30" t="str">
        <f>IF(SUM('Sales by Agent'!AA863:AC863)&gt;0,"YES","NO")</f>
        <v>NO</v>
      </c>
      <c r="AD863" s="30" t="str">
        <f>IF(SUM('Sales by Agent'!AB863:AD863)&gt;0,"YES","NO")</f>
        <v>NO</v>
      </c>
      <c r="AE863" s="30" t="str">
        <f>IF(SUM('Sales by Agent'!AC863:AE863)&gt;0,"YES","NO")</f>
        <v>NO</v>
      </c>
      <c r="AF863" s="30" t="str">
        <f>IF(SUM('Sales by Agent'!AD863:AF863)&gt;0,"YES","NO")</f>
        <v>NO</v>
      </c>
      <c r="AG863" s="30" t="str">
        <f>IF(SUM('Sales by Agent'!AE863:AG863)&gt;0,"YES","NO")</f>
        <v>NO</v>
      </c>
      <c r="AH863" s="30" t="str">
        <f>IF(SUM('Sales by Agent'!AF863:AH863)&gt;0,"YES","NO")</f>
        <v>YES</v>
      </c>
      <c r="AI863" s="30" t="str">
        <f>IF(SUM('Sales by Agent'!AG863:AI863)&gt;0,"YES","NO")</f>
        <v>YES</v>
      </c>
      <c r="AJ863" s="30" t="str">
        <f>IF(SUM('Sales by Agent'!AH863:AJ863)&gt;0,"YES","NO")</f>
        <v>YES</v>
      </c>
      <c r="AK863" s="30" t="str">
        <f>IF(SUM('Sales by Agent'!AI863:AK863)&gt;0,"YES","NO")</f>
        <v>YES</v>
      </c>
      <c r="AL863" s="30" t="str">
        <f>IF(SUM('Sales by Agent'!AJ863:AL863)&gt;0,"YES","NO")</f>
        <v>YES</v>
      </c>
      <c r="AM863" s="30" t="str">
        <f>IF(SUM('Sales by Agent'!AK863:AM863)&gt;0,"YES","NO")</f>
        <v>YES</v>
      </c>
      <c r="AN863" s="30" t="str">
        <f>IF(SUM('Sales by Agent'!AL863:AN863)&gt;0,"YES","NO")</f>
        <v>YES</v>
      </c>
      <c r="AO863" s="30" t="str">
        <f>IF(SUM('Sales by Agent'!AM863:AO863)&gt;0,"YES","NO")</f>
        <v>YES</v>
      </c>
      <c r="AP863" s="30" t="str">
        <f>IF(SUM('Sales by Agent'!AN863:AP863)&gt;0,"YES","NO")</f>
        <v>YES</v>
      </c>
      <c r="AQ863" s="30" t="str">
        <f>IF(SUM('Sales by Agent'!AO863:AQ863)&gt;0,"YES","NO")</f>
        <v>YES</v>
      </c>
      <c r="AR863" s="30" t="str">
        <f>IF(SUM('Sales by Agent'!AP863:AR863)&gt;0,"YES","NO")</f>
        <v>YES</v>
      </c>
      <c r="AS863" s="30" t="str">
        <f>IF(SUM('Sales by Agent'!AQ863:AS863)&gt;0,"YES","NO")</f>
        <v>YES</v>
      </c>
      <c r="AT863" s="30" t="str">
        <f>IF(SUM('Sales by Agent'!AR863:AT863)&gt;0,"YES","NO")</f>
        <v>YES</v>
      </c>
      <c r="AU863" s="30" t="str">
        <f>IF(SUM('Sales by Agent'!AS863:AU863)&gt;0,"YES","NO")</f>
        <v>YES</v>
      </c>
      <c r="AV863" s="30" t="str">
        <f>IF(SUM('Sales by Agent'!AT863:AV863)&gt;0,"YES","NO")</f>
        <v>YES</v>
      </c>
      <c r="AX863" t="str">
        <f t="shared" si="155"/>
        <v>NO</v>
      </c>
      <c r="AY863" t="str">
        <f t="shared" si="156"/>
        <v>NO</v>
      </c>
      <c r="AZ863" t="str">
        <f t="shared" si="157"/>
        <v>NO</v>
      </c>
      <c r="BA863" t="str">
        <f t="shared" si="158"/>
        <v>NO</v>
      </c>
      <c r="BB863" t="str">
        <f t="shared" si="159"/>
        <v>NO</v>
      </c>
      <c r="BC863" t="str">
        <f t="shared" si="160"/>
        <v>NO</v>
      </c>
      <c r="BD863" t="str">
        <f t="shared" si="161"/>
        <v>NO</v>
      </c>
      <c r="BE863" t="str">
        <f t="shared" si="162"/>
        <v>NO</v>
      </c>
      <c r="BF863" t="str">
        <f t="shared" si="163"/>
        <v>NO</v>
      </c>
      <c r="BG863" t="str">
        <f t="shared" si="164"/>
        <v>NO</v>
      </c>
      <c r="BH863" t="str">
        <f t="shared" si="144"/>
        <v>NO</v>
      </c>
    </row>
    <row r="864" spans="1:60">
      <c r="A864" s="564" t="s">
        <v>983</v>
      </c>
      <c r="B864" s="564" t="s">
        <v>3135</v>
      </c>
      <c r="C864" s="564" t="s">
        <v>973</v>
      </c>
      <c r="D864" s="564" t="s">
        <v>956</v>
      </c>
      <c r="E864" s="564" t="s">
        <v>1005</v>
      </c>
      <c r="F864" s="565">
        <v>135590</v>
      </c>
      <c r="I864" s="30" t="str">
        <f>IF(SUM('Sales by Agent'!G864:I864)&gt;0,"YES","NO")</f>
        <v>NO</v>
      </c>
      <c r="J864" s="30" t="str">
        <f>IF(SUM('Sales by Agent'!H864:J864)&gt;0,"YES","NO")</f>
        <v>NO</v>
      </c>
      <c r="K864" s="30" t="str">
        <f>IF(SUM('Sales by Agent'!I864:K864)&gt;0,"YES","NO")</f>
        <v>NO</v>
      </c>
      <c r="L864" s="30" t="str">
        <f>IF(SUM('Sales by Agent'!J864:L864)&gt;0,"YES","NO")</f>
        <v>NO</v>
      </c>
      <c r="M864" s="30" t="str">
        <f>IF(SUM('Sales by Agent'!K864:M864)&gt;0,"YES","NO")</f>
        <v>NO</v>
      </c>
      <c r="N864" s="30" t="str">
        <f>IF(SUM('Sales by Agent'!L864:N864)&gt;0,"YES","NO")</f>
        <v>NO</v>
      </c>
      <c r="O864" s="30" t="str">
        <f>IF(SUM('Sales by Agent'!M864:O864)&gt;0,"YES","NO")</f>
        <v>NO</v>
      </c>
      <c r="P864" s="30" t="str">
        <f>IF(SUM('Sales by Agent'!N864:P864)&gt;0,"YES","NO")</f>
        <v>NO</v>
      </c>
      <c r="Q864" s="30" t="str">
        <f>IF(SUM('Sales by Agent'!O864:Q864)&gt;0,"YES","NO")</f>
        <v>NO</v>
      </c>
      <c r="R864" s="30" t="str">
        <f>IF(SUM('Sales by Agent'!P864:R864)&gt;0,"YES","NO")</f>
        <v>NO</v>
      </c>
      <c r="S864" s="30" t="str">
        <f>IF(SUM('Sales by Agent'!Q864:S864)&gt;0,"YES","NO")</f>
        <v>NO</v>
      </c>
      <c r="T864" s="30" t="str">
        <f>IF(SUM('Sales by Agent'!R864:T864)&gt;0,"YES","NO")</f>
        <v>NO</v>
      </c>
      <c r="U864" s="30" t="str">
        <f>IF(SUM('Sales by Agent'!S864:U864)&gt;0,"YES","NO")</f>
        <v>NO</v>
      </c>
      <c r="V864" s="30" t="str">
        <f>IF(SUM('Sales by Agent'!T864:V864)&gt;0,"YES","NO")</f>
        <v>NO</v>
      </c>
      <c r="W864" s="30" t="str">
        <f>IF(SUM('Sales by Agent'!U864:W864)&gt;0,"YES","NO")</f>
        <v>NO</v>
      </c>
      <c r="X864" s="30" t="str">
        <f>IF(SUM('Sales by Agent'!V864:X864)&gt;0,"YES","NO")</f>
        <v>NO</v>
      </c>
      <c r="Y864" s="30" t="str">
        <f>IF(SUM('Sales by Agent'!W864:Y864)&gt;0,"YES","NO")</f>
        <v>NO</v>
      </c>
      <c r="Z864" s="30" t="str">
        <f>IF(SUM('Sales by Agent'!X864:Z864)&gt;0,"YES","NO")</f>
        <v>NO</v>
      </c>
      <c r="AA864" s="30" t="str">
        <f>IF(SUM('Sales by Agent'!Y864:AA864)&gt;0,"YES","NO")</f>
        <v>NO</v>
      </c>
      <c r="AB864" s="30" t="str">
        <f>IF(SUM('Sales by Agent'!Z864:AB864)&gt;0,"YES","NO")</f>
        <v>NO</v>
      </c>
      <c r="AC864" s="30" t="str">
        <f>IF(SUM('Sales by Agent'!AA864:AC864)&gt;0,"YES","NO")</f>
        <v>NO</v>
      </c>
      <c r="AD864" s="30" t="str">
        <f>IF(SUM('Sales by Agent'!AB864:AD864)&gt;0,"YES","NO")</f>
        <v>NO</v>
      </c>
      <c r="AE864" s="30" t="str">
        <f>IF(SUM('Sales by Agent'!AC864:AE864)&gt;0,"YES","NO")</f>
        <v>NO</v>
      </c>
      <c r="AF864" s="30" t="str">
        <f>IF(SUM('Sales by Agent'!AD864:AF864)&gt;0,"YES","NO")</f>
        <v>NO</v>
      </c>
      <c r="AG864" s="30" t="str">
        <f>IF(SUM('Sales by Agent'!AE864:AG864)&gt;0,"YES","NO")</f>
        <v>NO</v>
      </c>
      <c r="AH864" s="30" t="str">
        <f>IF(SUM('Sales by Agent'!AF864:AH864)&gt;0,"YES","NO")</f>
        <v>YES</v>
      </c>
      <c r="AI864" s="30" t="str">
        <f>IF(SUM('Sales by Agent'!AG864:AI864)&gt;0,"YES","NO")</f>
        <v>YES</v>
      </c>
      <c r="AJ864" s="30" t="str">
        <f>IF(SUM('Sales by Agent'!AH864:AJ864)&gt;0,"YES","NO")</f>
        <v>YES</v>
      </c>
      <c r="AK864" s="30" t="str">
        <f>IF(SUM('Sales by Agent'!AI864:AK864)&gt;0,"YES","NO")</f>
        <v>NO</v>
      </c>
      <c r="AL864" s="30" t="str">
        <f>IF(SUM('Sales by Agent'!AJ864:AL864)&gt;0,"YES","NO")</f>
        <v>NO</v>
      </c>
      <c r="AM864" s="30" t="str">
        <f>IF(SUM('Sales by Agent'!AK864:AM864)&gt;0,"YES","NO")</f>
        <v>NO</v>
      </c>
      <c r="AN864" s="30" t="str">
        <f>IF(SUM('Sales by Agent'!AL864:AN864)&gt;0,"YES","NO")</f>
        <v>NO</v>
      </c>
      <c r="AO864" s="30" t="str">
        <f>IF(SUM('Sales by Agent'!AM864:AO864)&gt;0,"YES","NO")</f>
        <v>NO</v>
      </c>
      <c r="AP864" s="30" t="str">
        <f>IF(SUM('Sales by Agent'!AN864:AP864)&gt;0,"YES","NO")</f>
        <v>NO</v>
      </c>
      <c r="AQ864" s="30" t="str">
        <f>IF(SUM('Sales by Agent'!AO864:AQ864)&gt;0,"YES","NO")</f>
        <v>NO</v>
      </c>
      <c r="AR864" s="30" t="str">
        <f>IF(SUM('Sales by Agent'!AP864:AR864)&gt;0,"YES","NO")</f>
        <v>NO</v>
      </c>
      <c r="AS864" s="30" t="str">
        <f>IF(SUM('Sales by Agent'!AQ864:AS864)&gt;0,"YES","NO")</f>
        <v>NO</v>
      </c>
      <c r="AT864" s="30" t="str">
        <f>IF(SUM('Sales by Agent'!AR864:AT864)&gt;0,"YES","NO")</f>
        <v>YES</v>
      </c>
      <c r="AU864" s="30" t="str">
        <f>IF(SUM('Sales by Agent'!AS864:AU864)&gt;0,"YES","NO")</f>
        <v>YES</v>
      </c>
      <c r="AV864" s="30" t="str">
        <f>IF(SUM('Sales by Agent'!AT864:AV864)&gt;0,"YES","NO")</f>
        <v>YES</v>
      </c>
      <c r="AX864" t="str">
        <f t="shared" si="155"/>
        <v>NO</v>
      </c>
      <c r="AY864" t="str">
        <f t="shared" si="156"/>
        <v>NO</v>
      </c>
      <c r="AZ864" t="str">
        <f t="shared" si="157"/>
        <v>NO</v>
      </c>
      <c r="BA864" t="str">
        <f t="shared" si="158"/>
        <v>NO</v>
      </c>
      <c r="BB864" t="str">
        <f t="shared" si="159"/>
        <v>NO</v>
      </c>
      <c r="BC864" t="str">
        <f t="shared" si="160"/>
        <v>NO</v>
      </c>
      <c r="BD864" t="str">
        <f t="shared" si="161"/>
        <v>NEW INACTIVE</v>
      </c>
      <c r="BE864" t="str">
        <f t="shared" si="162"/>
        <v>NO</v>
      </c>
      <c r="BF864" t="str">
        <f t="shared" si="163"/>
        <v>NO</v>
      </c>
      <c r="BG864" t="str">
        <f t="shared" si="164"/>
        <v>NO</v>
      </c>
      <c r="BH864" t="str">
        <f t="shared" si="144"/>
        <v>NO</v>
      </c>
    </row>
    <row r="865" spans="1:60">
      <c r="A865" s="564" t="s">
        <v>1023</v>
      </c>
      <c r="B865" s="564" t="s">
        <v>3136</v>
      </c>
      <c r="C865" s="564" t="s">
        <v>973</v>
      </c>
      <c r="D865" s="564" t="s">
        <v>956</v>
      </c>
      <c r="E865" s="564" t="s">
        <v>1005</v>
      </c>
      <c r="F865" s="565">
        <v>1778407.4</v>
      </c>
      <c r="I865" s="30" t="str">
        <f>IF(SUM('Sales by Agent'!G865:I865)&gt;0,"YES","NO")</f>
        <v>NO</v>
      </c>
      <c r="J865" s="30" t="str">
        <f>IF(SUM('Sales by Agent'!H865:J865)&gt;0,"YES","NO")</f>
        <v>NO</v>
      </c>
      <c r="K865" s="30" t="str">
        <f>IF(SUM('Sales by Agent'!I865:K865)&gt;0,"YES","NO")</f>
        <v>NO</v>
      </c>
      <c r="L865" s="30" t="str">
        <f>IF(SUM('Sales by Agent'!J865:L865)&gt;0,"YES","NO")</f>
        <v>NO</v>
      </c>
      <c r="M865" s="30" t="str">
        <f>IF(SUM('Sales by Agent'!K865:M865)&gt;0,"YES","NO")</f>
        <v>NO</v>
      </c>
      <c r="N865" s="30" t="str">
        <f>IF(SUM('Sales by Agent'!L865:N865)&gt;0,"YES","NO")</f>
        <v>NO</v>
      </c>
      <c r="O865" s="30" t="str">
        <f>IF(SUM('Sales by Agent'!M865:O865)&gt;0,"YES","NO")</f>
        <v>NO</v>
      </c>
      <c r="P865" s="30" t="str">
        <f>IF(SUM('Sales by Agent'!N865:P865)&gt;0,"YES","NO")</f>
        <v>NO</v>
      </c>
      <c r="Q865" s="30" t="str">
        <f>IF(SUM('Sales by Agent'!O865:Q865)&gt;0,"YES","NO")</f>
        <v>NO</v>
      </c>
      <c r="R865" s="30" t="str">
        <f>IF(SUM('Sales by Agent'!P865:R865)&gt;0,"YES","NO")</f>
        <v>NO</v>
      </c>
      <c r="S865" s="30" t="str">
        <f>IF(SUM('Sales by Agent'!Q865:S865)&gt;0,"YES","NO")</f>
        <v>NO</v>
      </c>
      <c r="T865" s="30" t="str">
        <f>IF(SUM('Sales by Agent'!R865:T865)&gt;0,"YES","NO")</f>
        <v>NO</v>
      </c>
      <c r="U865" s="30" t="str">
        <f>IF(SUM('Sales by Agent'!S865:U865)&gt;0,"YES","NO")</f>
        <v>NO</v>
      </c>
      <c r="V865" s="30" t="str">
        <f>IF(SUM('Sales by Agent'!T865:V865)&gt;0,"YES","NO")</f>
        <v>NO</v>
      </c>
      <c r="W865" s="30" t="str">
        <f>IF(SUM('Sales by Agent'!U865:W865)&gt;0,"YES","NO")</f>
        <v>NO</v>
      </c>
      <c r="X865" s="30" t="str">
        <f>IF(SUM('Sales by Agent'!V865:X865)&gt;0,"YES","NO")</f>
        <v>NO</v>
      </c>
      <c r="Y865" s="30" t="str">
        <f>IF(SUM('Sales by Agent'!W865:Y865)&gt;0,"YES","NO")</f>
        <v>NO</v>
      </c>
      <c r="Z865" s="30" t="str">
        <f>IF(SUM('Sales by Agent'!X865:Z865)&gt;0,"YES","NO")</f>
        <v>NO</v>
      </c>
      <c r="AA865" s="30" t="str">
        <f>IF(SUM('Sales by Agent'!Y865:AA865)&gt;0,"YES","NO")</f>
        <v>NO</v>
      </c>
      <c r="AB865" s="30" t="str">
        <f>IF(SUM('Sales by Agent'!Z865:AB865)&gt;0,"YES","NO")</f>
        <v>NO</v>
      </c>
      <c r="AC865" s="30" t="str">
        <f>IF(SUM('Sales by Agent'!AA865:AC865)&gt;0,"YES","NO")</f>
        <v>NO</v>
      </c>
      <c r="AD865" s="30" t="str">
        <f>IF(SUM('Sales by Agent'!AB865:AD865)&gt;0,"YES","NO")</f>
        <v>NO</v>
      </c>
      <c r="AE865" s="30" t="str">
        <f>IF(SUM('Sales by Agent'!AC865:AE865)&gt;0,"YES","NO")</f>
        <v>NO</v>
      </c>
      <c r="AF865" s="30" t="str">
        <f>IF(SUM('Sales by Agent'!AD865:AF865)&gt;0,"YES","NO")</f>
        <v>NO</v>
      </c>
      <c r="AG865" s="30" t="str">
        <f>IF(SUM('Sales by Agent'!AE865:AG865)&gt;0,"YES","NO")</f>
        <v>NO</v>
      </c>
      <c r="AH865" s="30" t="str">
        <f>IF(SUM('Sales by Agent'!AF865:AH865)&gt;0,"YES","NO")</f>
        <v>NO</v>
      </c>
      <c r="AI865" s="30" t="str">
        <f>IF(SUM('Sales by Agent'!AG865:AI865)&gt;0,"YES","NO")</f>
        <v>YES</v>
      </c>
      <c r="AJ865" s="30" t="str">
        <f>IF(SUM('Sales by Agent'!AH865:AJ865)&gt;0,"YES","NO")</f>
        <v>YES</v>
      </c>
      <c r="AK865" s="30" t="str">
        <f>IF(SUM('Sales by Agent'!AI865:AK865)&gt;0,"YES","NO")</f>
        <v>YES</v>
      </c>
      <c r="AL865" s="30" t="str">
        <f>IF(SUM('Sales by Agent'!AJ865:AL865)&gt;0,"YES","NO")</f>
        <v>YES</v>
      </c>
      <c r="AM865" s="30" t="str">
        <f>IF(SUM('Sales by Agent'!AK865:AM865)&gt;0,"YES","NO")</f>
        <v>NO</v>
      </c>
      <c r="AN865" s="30" t="str">
        <f>IF(SUM('Sales by Agent'!AL865:AN865)&gt;0,"YES","NO")</f>
        <v>NO</v>
      </c>
      <c r="AO865" s="30" t="str">
        <f>IF(SUM('Sales by Agent'!AM865:AO865)&gt;0,"YES","NO")</f>
        <v>NO</v>
      </c>
      <c r="AP865" s="30" t="str">
        <f>IF(SUM('Sales by Agent'!AN865:AP865)&gt;0,"YES","NO")</f>
        <v>YES</v>
      </c>
      <c r="AQ865" s="30" t="str">
        <f>IF(SUM('Sales by Agent'!AO865:AQ865)&gt;0,"YES","NO")</f>
        <v>YES</v>
      </c>
      <c r="AR865" s="30" t="str">
        <f>IF(SUM('Sales by Agent'!AP865:AR865)&gt;0,"YES","NO")</f>
        <v>YES</v>
      </c>
      <c r="AS865" s="30" t="str">
        <f>IF(SUM('Sales by Agent'!AQ865:AS865)&gt;0,"YES","NO")</f>
        <v>NO</v>
      </c>
      <c r="AT865" s="30" t="str">
        <f>IF(SUM('Sales by Agent'!AR865:AT865)&gt;0,"YES","NO")</f>
        <v>NO</v>
      </c>
      <c r="AU865" s="30" t="str">
        <f>IF(SUM('Sales by Agent'!AS865:AU865)&gt;0,"YES","NO")</f>
        <v>NO</v>
      </c>
      <c r="AV865" s="30" t="str">
        <f>IF(SUM('Sales by Agent'!AT865:AV865)&gt;0,"YES","NO")</f>
        <v>NO</v>
      </c>
      <c r="AX865" t="str">
        <f t="shared" si="155"/>
        <v>NO</v>
      </c>
      <c r="AY865" t="str">
        <f t="shared" si="156"/>
        <v>NO</v>
      </c>
      <c r="AZ865" t="str">
        <f t="shared" si="157"/>
        <v>NO</v>
      </c>
      <c r="BA865" t="str">
        <f t="shared" si="158"/>
        <v>NO</v>
      </c>
      <c r="BB865" t="str">
        <f t="shared" si="159"/>
        <v>NO</v>
      </c>
      <c r="BC865" t="str">
        <f t="shared" si="160"/>
        <v>NO</v>
      </c>
      <c r="BD865" t="str">
        <f t="shared" si="161"/>
        <v>NO</v>
      </c>
      <c r="BE865" t="str">
        <f t="shared" si="162"/>
        <v>NO</v>
      </c>
      <c r="BF865" t="str">
        <f t="shared" si="163"/>
        <v>NEW INACTIVE</v>
      </c>
      <c r="BG865" t="str">
        <f t="shared" si="164"/>
        <v>NO</v>
      </c>
      <c r="BH865" t="str">
        <f t="shared" si="144"/>
        <v>NO</v>
      </c>
    </row>
    <row r="866" spans="1:60">
      <c r="A866" s="564" t="s">
        <v>1433</v>
      </c>
      <c r="B866" s="564" t="s">
        <v>2873</v>
      </c>
      <c r="C866" s="564" t="s">
        <v>973</v>
      </c>
      <c r="D866" s="564" t="s">
        <v>956</v>
      </c>
      <c r="E866" s="564" t="s">
        <v>1005</v>
      </c>
      <c r="F866" s="565">
        <v>5982.5</v>
      </c>
      <c r="I866" s="30" t="str">
        <f>IF(SUM('Sales by Agent'!G866:I866)&gt;0,"YES","NO")</f>
        <v>NO</v>
      </c>
      <c r="J866" s="30" t="str">
        <f>IF(SUM('Sales by Agent'!H866:J866)&gt;0,"YES","NO")</f>
        <v>NO</v>
      </c>
      <c r="K866" s="30" t="str">
        <f>IF(SUM('Sales by Agent'!I866:K866)&gt;0,"YES","NO")</f>
        <v>NO</v>
      </c>
      <c r="L866" s="30" t="str">
        <f>IF(SUM('Sales by Agent'!J866:L866)&gt;0,"YES","NO")</f>
        <v>NO</v>
      </c>
      <c r="M866" s="30" t="str">
        <f>IF(SUM('Sales by Agent'!K866:M866)&gt;0,"YES","NO")</f>
        <v>NO</v>
      </c>
      <c r="N866" s="30" t="str">
        <f>IF(SUM('Sales by Agent'!L866:N866)&gt;0,"YES","NO")</f>
        <v>NO</v>
      </c>
      <c r="O866" s="30" t="str">
        <f>IF(SUM('Sales by Agent'!M866:O866)&gt;0,"YES","NO")</f>
        <v>NO</v>
      </c>
      <c r="P866" s="30" t="str">
        <f>IF(SUM('Sales by Agent'!N866:P866)&gt;0,"YES","NO")</f>
        <v>NO</v>
      </c>
      <c r="Q866" s="30" t="str">
        <f>IF(SUM('Sales by Agent'!O866:Q866)&gt;0,"YES","NO")</f>
        <v>NO</v>
      </c>
      <c r="R866" s="30" t="str">
        <f>IF(SUM('Sales by Agent'!P866:R866)&gt;0,"YES","NO")</f>
        <v>NO</v>
      </c>
      <c r="S866" s="30" t="str">
        <f>IF(SUM('Sales by Agent'!Q866:S866)&gt;0,"YES","NO")</f>
        <v>NO</v>
      </c>
      <c r="T866" s="30" t="str">
        <f>IF(SUM('Sales by Agent'!R866:T866)&gt;0,"YES","NO")</f>
        <v>NO</v>
      </c>
      <c r="U866" s="30" t="str">
        <f>IF(SUM('Sales by Agent'!S866:U866)&gt;0,"YES","NO")</f>
        <v>NO</v>
      </c>
      <c r="V866" s="30" t="str">
        <f>IF(SUM('Sales by Agent'!T866:V866)&gt;0,"YES","NO")</f>
        <v>NO</v>
      </c>
      <c r="W866" s="30" t="str">
        <f>IF(SUM('Sales by Agent'!U866:W866)&gt;0,"YES","NO")</f>
        <v>NO</v>
      </c>
      <c r="X866" s="30" t="str">
        <f>IF(SUM('Sales by Agent'!V866:X866)&gt;0,"YES","NO")</f>
        <v>NO</v>
      </c>
      <c r="Y866" s="30" t="str">
        <f>IF(SUM('Sales by Agent'!W866:Y866)&gt;0,"YES","NO")</f>
        <v>NO</v>
      </c>
      <c r="Z866" s="30" t="str">
        <f>IF(SUM('Sales by Agent'!X866:Z866)&gt;0,"YES","NO")</f>
        <v>NO</v>
      </c>
      <c r="AA866" s="30" t="str">
        <f>IF(SUM('Sales by Agent'!Y866:AA866)&gt;0,"YES","NO")</f>
        <v>NO</v>
      </c>
      <c r="AB866" s="30" t="str">
        <f>IF(SUM('Sales by Agent'!Z866:AB866)&gt;0,"YES","NO")</f>
        <v>NO</v>
      </c>
      <c r="AC866" s="30" t="str">
        <f>IF(SUM('Sales by Agent'!AA866:AC866)&gt;0,"YES","NO")</f>
        <v>NO</v>
      </c>
      <c r="AD866" s="30" t="str">
        <f>IF(SUM('Sales by Agent'!AB866:AD866)&gt;0,"YES","NO")</f>
        <v>NO</v>
      </c>
      <c r="AE866" s="30" t="str">
        <f>IF(SUM('Sales by Agent'!AC866:AE866)&gt;0,"YES","NO")</f>
        <v>NO</v>
      </c>
      <c r="AF866" s="30" t="str">
        <f>IF(SUM('Sales by Agent'!AD866:AF866)&gt;0,"YES","NO")</f>
        <v>NO</v>
      </c>
      <c r="AG866" s="30" t="str">
        <f>IF(SUM('Sales by Agent'!AE866:AG866)&gt;0,"YES","NO")</f>
        <v>NO</v>
      </c>
      <c r="AH866" s="30" t="str">
        <f>IF(SUM('Sales by Agent'!AF866:AH866)&gt;0,"YES","NO")</f>
        <v>NO</v>
      </c>
      <c r="AI866" s="30" t="str">
        <f>IF(SUM('Sales by Agent'!AG866:AI866)&gt;0,"YES","NO")</f>
        <v>NO</v>
      </c>
      <c r="AJ866" s="30" t="str">
        <f>IF(SUM('Sales by Agent'!AH866:AJ866)&gt;0,"YES","NO")</f>
        <v>NO</v>
      </c>
      <c r="AK866" s="30" t="str">
        <f>IF(SUM('Sales by Agent'!AI866:AK866)&gt;0,"YES","NO")</f>
        <v>NO</v>
      </c>
      <c r="AL866" s="30" t="str">
        <f>IF(SUM('Sales by Agent'!AJ866:AL866)&gt;0,"YES","NO")</f>
        <v>YES</v>
      </c>
      <c r="AM866" s="30" t="str">
        <f>IF(SUM('Sales by Agent'!AK866:AM866)&gt;0,"YES","NO")</f>
        <v>YES</v>
      </c>
      <c r="AN866" s="30" t="str">
        <f>IF(SUM('Sales by Agent'!AL866:AN866)&gt;0,"YES","NO")</f>
        <v>YES</v>
      </c>
      <c r="AO866" s="30" t="str">
        <f>IF(SUM('Sales by Agent'!AM866:AO866)&gt;0,"YES","NO")</f>
        <v>NO</v>
      </c>
      <c r="AP866" s="30" t="str">
        <f>IF(SUM('Sales by Agent'!AN866:AP866)&gt;0,"YES","NO")</f>
        <v>NO</v>
      </c>
      <c r="AQ866" s="30" t="str">
        <f>IF(SUM('Sales by Agent'!AO866:AQ866)&gt;0,"YES","NO")</f>
        <v>NO</v>
      </c>
      <c r="AR866" s="30" t="str">
        <f>IF(SUM('Sales by Agent'!AP866:AR866)&gt;0,"YES","NO")</f>
        <v>NO</v>
      </c>
      <c r="AS866" s="30" t="str">
        <f>IF(SUM('Sales by Agent'!AQ866:AS866)&gt;0,"YES","NO")</f>
        <v>NO</v>
      </c>
      <c r="AT866" s="30" t="str">
        <f>IF(SUM('Sales by Agent'!AR866:AT866)&gt;0,"YES","NO")</f>
        <v>NO</v>
      </c>
      <c r="AU866" s="30" t="str">
        <f>IF(SUM('Sales by Agent'!AS866:AU866)&gt;0,"YES","NO")</f>
        <v>NO</v>
      </c>
      <c r="AV866" s="30" t="str">
        <f>IF(SUM('Sales by Agent'!AT866:AV866)&gt;0,"YES","NO")</f>
        <v>NO</v>
      </c>
      <c r="AX866" t="str">
        <f t="shared" si="155"/>
        <v>NO</v>
      </c>
      <c r="AY866" t="str">
        <f t="shared" si="156"/>
        <v>NO</v>
      </c>
      <c r="AZ866" t="str">
        <f t="shared" si="157"/>
        <v>NO</v>
      </c>
      <c r="BA866" t="str">
        <f t="shared" si="158"/>
        <v>NO</v>
      </c>
      <c r="BB866" t="str">
        <f t="shared" si="159"/>
        <v>NO</v>
      </c>
      <c r="BC866" t="str">
        <f t="shared" si="160"/>
        <v>NO</v>
      </c>
      <c r="BD866" t="str">
        <f t="shared" si="161"/>
        <v>NO</v>
      </c>
      <c r="BE866" t="str">
        <f t="shared" si="162"/>
        <v>NO</v>
      </c>
      <c r="BF866" t="str">
        <f t="shared" si="163"/>
        <v>NO</v>
      </c>
      <c r="BG866" t="str">
        <f t="shared" si="164"/>
        <v>NO</v>
      </c>
      <c r="BH866" t="str">
        <f t="shared" si="144"/>
        <v>NEW INACTIVE</v>
      </c>
    </row>
    <row r="867" spans="1:60">
      <c r="A867" s="564" t="s">
        <v>984</v>
      </c>
      <c r="B867" s="564" t="s">
        <v>3137</v>
      </c>
      <c r="C867" s="564" t="s">
        <v>973</v>
      </c>
      <c r="D867" s="564" t="s">
        <v>956</v>
      </c>
      <c r="E867" s="564" t="s">
        <v>1005</v>
      </c>
      <c r="F867" s="565">
        <v>1512990</v>
      </c>
      <c r="I867" s="30" t="str">
        <f>IF(SUM('Sales by Agent'!G867:I867)&gt;0,"YES","NO")</f>
        <v>NO</v>
      </c>
      <c r="J867" s="30" t="str">
        <f>IF(SUM('Sales by Agent'!H867:J867)&gt;0,"YES","NO")</f>
        <v>NO</v>
      </c>
      <c r="K867" s="30" t="str">
        <f>IF(SUM('Sales by Agent'!I867:K867)&gt;0,"YES","NO")</f>
        <v>NO</v>
      </c>
      <c r="L867" s="30" t="str">
        <f>IF(SUM('Sales by Agent'!J867:L867)&gt;0,"YES","NO")</f>
        <v>NO</v>
      </c>
      <c r="M867" s="30" t="str">
        <f>IF(SUM('Sales by Agent'!K867:M867)&gt;0,"YES","NO")</f>
        <v>NO</v>
      </c>
      <c r="N867" s="30" t="str">
        <f>IF(SUM('Sales by Agent'!L867:N867)&gt;0,"YES","NO")</f>
        <v>NO</v>
      </c>
      <c r="O867" s="30" t="str">
        <f>IF(SUM('Sales by Agent'!M867:O867)&gt;0,"YES","NO")</f>
        <v>NO</v>
      </c>
      <c r="P867" s="30" t="str">
        <f>IF(SUM('Sales by Agent'!N867:P867)&gt;0,"YES","NO")</f>
        <v>NO</v>
      </c>
      <c r="Q867" s="30" t="str">
        <f>IF(SUM('Sales by Agent'!O867:Q867)&gt;0,"YES","NO")</f>
        <v>NO</v>
      </c>
      <c r="R867" s="30" t="str">
        <f>IF(SUM('Sales by Agent'!P867:R867)&gt;0,"YES","NO")</f>
        <v>NO</v>
      </c>
      <c r="S867" s="30" t="str">
        <f>IF(SUM('Sales by Agent'!Q867:S867)&gt;0,"YES","NO")</f>
        <v>NO</v>
      </c>
      <c r="T867" s="30" t="str">
        <f>IF(SUM('Sales by Agent'!R867:T867)&gt;0,"YES","NO")</f>
        <v>NO</v>
      </c>
      <c r="U867" s="30" t="str">
        <f>IF(SUM('Sales by Agent'!S867:U867)&gt;0,"YES","NO")</f>
        <v>NO</v>
      </c>
      <c r="V867" s="30" t="str">
        <f>IF(SUM('Sales by Agent'!T867:V867)&gt;0,"YES","NO")</f>
        <v>NO</v>
      </c>
      <c r="W867" s="30" t="str">
        <f>IF(SUM('Sales by Agent'!U867:W867)&gt;0,"YES","NO")</f>
        <v>NO</v>
      </c>
      <c r="X867" s="30" t="str">
        <f>IF(SUM('Sales by Agent'!V867:X867)&gt;0,"YES","NO")</f>
        <v>NO</v>
      </c>
      <c r="Y867" s="30" t="str">
        <f>IF(SUM('Sales by Agent'!W867:Y867)&gt;0,"YES","NO")</f>
        <v>NO</v>
      </c>
      <c r="Z867" s="30" t="str">
        <f>IF(SUM('Sales by Agent'!X867:Z867)&gt;0,"YES","NO")</f>
        <v>NO</v>
      </c>
      <c r="AA867" s="30" t="str">
        <f>IF(SUM('Sales by Agent'!Y867:AA867)&gt;0,"YES","NO")</f>
        <v>NO</v>
      </c>
      <c r="AB867" s="30" t="str">
        <f>IF(SUM('Sales by Agent'!Z867:AB867)&gt;0,"YES","NO")</f>
        <v>NO</v>
      </c>
      <c r="AC867" s="30" t="str">
        <f>IF(SUM('Sales by Agent'!AA867:AC867)&gt;0,"YES","NO")</f>
        <v>NO</v>
      </c>
      <c r="AD867" s="30" t="str">
        <f>IF(SUM('Sales by Agent'!AB867:AD867)&gt;0,"YES","NO")</f>
        <v>NO</v>
      </c>
      <c r="AE867" s="30" t="str">
        <f>IF(SUM('Sales by Agent'!AC867:AE867)&gt;0,"YES","NO")</f>
        <v>NO</v>
      </c>
      <c r="AF867" s="30" t="str">
        <f>IF(SUM('Sales by Agent'!AD867:AF867)&gt;0,"YES","NO")</f>
        <v>NO</v>
      </c>
      <c r="AG867" s="30" t="str">
        <f>IF(SUM('Sales by Agent'!AE867:AG867)&gt;0,"YES","NO")</f>
        <v>NO</v>
      </c>
      <c r="AH867" s="30" t="str">
        <f>IF(SUM('Sales by Agent'!AF867:AH867)&gt;0,"YES","NO")</f>
        <v>YES</v>
      </c>
      <c r="AI867" s="30" t="str">
        <f>IF(SUM('Sales by Agent'!AG867:AI867)&gt;0,"YES","NO")</f>
        <v>YES</v>
      </c>
      <c r="AJ867" s="30" t="str">
        <f>IF(SUM('Sales by Agent'!AH867:AJ867)&gt;0,"YES","NO")</f>
        <v>YES</v>
      </c>
      <c r="AK867" s="30" t="str">
        <f>IF(SUM('Sales by Agent'!AI867:AK867)&gt;0,"YES","NO")</f>
        <v>YES</v>
      </c>
      <c r="AL867" s="30" t="str">
        <f>IF(SUM('Sales by Agent'!AJ867:AL867)&gt;0,"YES","NO")</f>
        <v>YES</v>
      </c>
      <c r="AM867" s="30" t="str">
        <f>IF(SUM('Sales by Agent'!AK867:AM867)&gt;0,"YES","NO")</f>
        <v>YES</v>
      </c>
      <c r="AN867" s="30" t="str">
        <f>IF(SUM('Sales by Agent'!AL867:AN867)&gt;0,"YES","NO")</f>
        <v>YES</v>
      </c>
      <c r="AO867" s="30" t="str">
        <f>IF(SUM('Sales by Agent'!AM867:AO867)&gt;0,"YES","NO")</f>
        <v>YES</v>
      </c>
      <c r="AP867" s="30" t="str">
        <f>IF(SUM('Sales by Agent'!AN867:AP867)&gt;0,"YES","NO")</f>
        <v>YES</v>
      </c>
      <c r="AQ867" s="30" t="str">
        <f>IF(SUM('Sales by Agent'!AO867:AQ867)&gt;0,"YES","NO")</f>
        <v>YES</v>
      </c>
      <c r="AR867" s="30" t="str">
        <f>IF(SUM('Sales by Agent'!AP867:AR867)&gt;0,"YES","NO")</f>
        <v>YES</v>
      </c>
      <c r="AS867" s="30" t="str">
        <f>IF(SUM('Sales by Agent'!AQ867:AS867)&gt;0,"YES","NO")</f>
        <v>YES</v>
      </c>
      <c r="AT867" s="30" t="str">
        <f>IF(SUM('Sales by Agent'!AR867:AT867)&gt;0,"YES","NO")</f>
        <v>YES</v>
      </c>
      <c r="AU867" s="30" t="str">
        <f>IF(SUM('Sales by Agent'!AS867:AU867)&gt;0,"YES","NO")</f>
        <v>YES</v>
      </c>
      <c r="AV867" s="30" t="str">
        <f>IF(SUM('Sales by Agent'!AT867:AV867)&gt;0,"YES","NO")</f>
        <v>YES</v>
      </c>
      <c r="AX867" t="str">
        <f t="shared" si="155"/>
        <v>NO</v>
      </c>
      <c r="AY867" t="str">
        <f t="shared" si="156"/>
        <v>NO</v>
      </c>
      <c r="AZ867" t="str">
        <f t="shared" si="157"/>
        <v>NO</v>
      </c>
      <c r="BA867" t="str">
        <f t="shared" si="158"/>
        <v>NO</v>
      </c>
      <c r="BB867" t="str">
        <f t="shared" si="159"/>
        <v>NO</v>
      </c>
      <c r="BC867" t="str">
        <f t="shared" si="160"/>
        <v>NO</v>
      </c>
      <c r="BD867" t="str">
        <f t="shared" si="161"/>
        <v>NO</v>
      </c>
      <c r="BE867" t="str">
        <f t="shared" si="162"/>
        <v>NO</v>
      </c>
      <c r="BF867" t="str">
        <f t="shared" si="163"/>
        <v>NO</v>
      </c>
      <c r="BG867" t="str">
        <f t="shared" si="164"/>
        <v>NO</v>
      </c>
      <c r="BH867" t="str">
        <f t="shared" si="144"/>
        <v>NO</v>
      </c>
    </row>
    <row r="868" spans="1:60">
      <c r="A868" s="564" t="s">
        <v>1631</v>
      </c>
      <c r="B868" s="564" t="s">
        <v>3138</v>
      </c>
      <c r="C868" s="564" t="s">
        <v>973</v>
      </c>
      <c r="D868" s="564" t="s">
        <v>956</v>
      </c>
      <c r="E868" s="564" t="s">
        <v>1005</v>
      </c>
      <c r="F868" s="565">
        <v>104382.39999999999</v>
      </c>
      <c r="I868" s="30" t="str">
        <f>IF(SUM('Sales by Agent'!G868:I868)&gt;0,"YES","NO")</f>
        <v>NO</v>
      </c>
      <c r="J868" s="30" t="str">
        <f>IF(SUM('Sales by Agent'!H868:J868)&gt;0,"YES","NO")</f>
        <v>NO</v>
      </c>
      <c r="K868" s="30" t="str">
        <f>IF(SUM('Sales by Agent'!I868:K868)&gt;0,"YES","NO")</f>
        <v>NO</v>
      </c>
      <c r="L868" s="30" t="str">
        <f>IF(SUM('Sales by Agent'!J868:L868)&gt;0,"YES","NO")</f>
        <v>NO</v>
      </c>
      <c r="M868" s="30" t="str">
        <f>IF(SUM('Sales by Agent'!K868:M868)&gt;0,"YES","NO")</f>
        <v>NO</v>
      </c>
      <c r="N868" s="30" t="str">
        <f>IF(SUM('Sales by Agent'!L868:N868)&gt;0,"YES","NO")</f>
        <v>NO</v>
      </c>
      <c r="O868" s="30" t="str">
        <f>IF(SUM('Sales by Agent'!M868:O868)&gt;0,"YES","NO")</f>
        <v>NO</v>
      </c>
      <c r="P868" s="30" t="str">
        <f>IF(SUM('Sales by Agent'!N868:P868)&gt;0,"YES","NO")</f>
        <v>NO</v>
      </c>
      <c r="Q868" s="30" t="str">
        <f>IF(SUM('Sales by Agent'!O868:Q868)&gt;0,"YES","NO")</f>
        <v>NO</v>
      </c>
      <c r="R868" s="30" t="str">
        <f>IF(SUM('Sales by Agent'!P868:R868)&gt;0,"YES","NO")</f>
        <v>NO</v>
      </c>
      <c r="S868" s="30" t="str">
        <f>IF(SUM('Sales by Agent'!Q868:S868)&gt;0,"YES","NO")</f>
        <v>NO</v>
      </c>
      <c r="T868" s="30" t="str">
        <f>IF(SUM('Sales by Agent'!R868:T868)&gt;0,"YES","NO")</f>
        <v>NO</v>
      </c>
      <c r="U868" s="30" t="str">
        <f>IF(SUM('Sales by Agent'!S868:U868)&gt;0,"YES","NO")</f>
        <v>NO</v>
      </c>
      <c r="V868" s="30" t="str">
        <f>IF(SUM('Sales by Agent'!T868:V868)&gt;0,"YES","NO")</f>
        <v>NO</v>
      </c>
      <c r="W868" s="30" t="str">
        <f>IF(SUM('Sales by Agent'!U868:W868)&gt;0,"YES","NO")</f>
        <v>NO</v>
      </c>
      <c r="X868" s="30" t="str">
        <f>IF(SUM('Sales by Agent'!V868:X868)&gt;0,"YES","NO")</f>
        <v>NO</v>
      </c>
      <c r="Y868" s="30" t="str">
        <f>IF(SUM('Sales by Agent'!W868:Y868)&gt;0,"YES","NO")</f>
        <v>NO</v>
      </c>
      <c r="Z868" s="30" t="str">
        <f>IF(SUM('Sales by Agent'!X868:Z868)&gt;0,"YES","NO")</f>
        <v>NO</v>
      </c>
      <c r="AA868" s="30" t="str">
        <f>IF(SUM('Sales by Agent'!Y868:AA868)&gt;0,"YES","NO")</f>
        <v>NO</v>
      </c>
      <c r="AB868" s="30" t="str">
        <f>IF(SUM('Sales by Agent'!Z868:AB868)&gt;0,"YES","NO")</f>
        <v>NO</v>
      </c>
      <c r="AC868" s="30" t="str">
        <f>IF(SUM('Sales by Agent'!AA868:AC868)&gt;0,"YES","NO")</f>
        <v>NO</v>
      </c>
      <c r="AD868" s="30" t="str">
        <f>IF(SUM('Sales by Agent'!AB868:AD868)&gt;0,"YES","NO")</f>
        <v>NO</v>
      </c>
      <c r="AE868" s="30" t="str">
        <f>IF(SUM('Sales by Agent'!AC868:AE868)&gt;0,"YES","NO")</f>
        <v>NO</v>
      </c>
      <c r="AF868" s="30" t="str">
        <f>IF(SUM('Sales by Agent'!AD868:AF868)&gt;0,"YES","NO")</f>
        <v>NO</v>
      </c>
      <c r="AG868" s="30" t="str">
        <f>IF(SUM('Sales by Agent'!AE868:AG868)&gt;0,"YES","NO")</f>
        <v>NO</v>
      </c>
      <c r="AH868" s="30" t="str">
        <f>IF(SUM('Sales by Agent'!AF868:AH868)&gt;0,"YES","NO")</f>
        <v>NO</v>
      </c>
      <c r="AI868" s="30" t="str">
        <f>IF(SUM('Sales by Agent'!AG868:AI868)&gt;0,"YES","NO")</f>
        <v>NO</v>
      </c>
      <c r="AJ868" s="30" t="str">
        <f>IF(SUM('Sales by Agent'!AH868:AJ868)&gt;0,"YES","NO")</f>
        <v>NO</v>
      </c>
      <c r="AK868" s="30" t="str">
        <f>IF(SUM('Sales by Agent'!AI868:AK868)&gt;0,"YES","NO")</f>
        <v>NO</v>
      </c>
      <c r="AL868" s="30" t="str">
        <f>IF(SUM('Sales by Agent'!AJ868:AL868)&gt;0,"YES","NO")</f>
        <v>NO</v>
      </c>
      <c r="AM868" s="30" t="str">
        <f>IF(SUM('Sales by Agent'!AK868:AM868)&gt;0,"YES","NO")</f>
        <v>NO</v>
      </c>
      <c r="AN868" s="30" t="str">
        <f>IF(SUM('Sales by Agent'!AL868:AN868)&gt;0,"YES","NO")</f>
        <v>NO</v>
      </c>
      <c r="AO868" s="30" t="str">
        <f>IF(SUM('Sales by Agent'!AM868:AO868)&gt;0,"YES","NO")</f>
        <v>NO</v>
      </c>
      <c r="AP868" s="30" t="str">
        <f>IF(SUM('Sales by Agent'!AN868:AP868)&gt;0,"YES","NO")</f>
        <v>NO</v>
      </c>
      <c r="AQ868" s="30" t="str">
        <f>IF(SUM('Sales by Agent'!AO868:AQ868)&gt;0,"YES","NO")</f>
        <v>YES</v>
      </c>
      <c r="AR868" s="30" t="str">
        <f>IF(SUM('Sales by Agent'!AP868:AR868)&gt;0,"YES","NO")</f>
        <v>YES</v>
      </c>
      <c r="AS868" s="30" t="str">
        <f>IF(SUM('Sales by Agent'!AQ868:AS868)&gt;0,"YES","NO")</f>
        <v>YES</v>
      </c>
      <c r="AT868" s="30" t="str">
        <f>IF(SUM('Sales by Agent'!AR868:AT868)&gt;0,"YES","NO")</f>
        <v>YES</v>
      </c>
      <c r="AU868" s="30" t="str">
        <f>IF(SUM('Sales by Agent'!AS868:AU868)&gt;0,"YES","NO")</f>
        <v>YES</v>
      </c>
      <c r="AV868" s="30" t="str">
        <f>IF(SUM('Sales by Agent'!AT868:AV868)&gt;0,"YES","NO")</f>
        <v>YES</v>
      </c>
      <c r="AX868" t="str">
        <f t="shared" si="155"/>
        <v>NO</v>
      </c>
      <c r="AY868" t="str">
        <f t="shared" si="156"/>
        <v>NO</v>
      </c>
      <c r="AZ868" t="str">
        <f t="shared" si="157"/>
        <v>NO</v>
      </c>
      <c r="BA868" t="str">
        <f t="shared" si="158"/>
        <v>NO</v>
      </c>
      <c r="BB868" t="str">
        <f t="shared" si="159"/>
        <v>NO</v>
      </c>
      <c r="BC868" t="str">
        <f t="shared" si="160"/>
        <v>NO</v>
      </c>
      <c r="BD868" t="str">
        <f t="shared" si="161"/>
        <v>NO</v>
      </c>
      <c r="BE868" t="str">
        <f t="shared" si="162"/>
        <v>NO</v>
      </c>
      <c r="BF868" t="str">
        <f t="shared" si="163"/>
        <v>NO</v>
      </c>
      <c r="BG868" t="str">
        <f t="shared" si="164"/>
        <v>NO</v>
      </c>
      <c r="BH868" t="str">
        <f t="shared" si="144"/>
        <v>NO</v>
      </c>
    </row>
    <row r="869" spans="1:60">
      <c r="A869" s="564" t="s">
        <v>1027</v>
      </c>
      <c r="B869" s="564" t="s">
        <v>3139</v>
      </c>
      <c r="C869" s="564" t="s">
        <v>973</v>
      </c>
      <c r="D869" s="564" t="s">
        <v>956</v>
      </c>
      <c r="E869" s="564" t="s">
        <v>1005</v>
      </c>
      <c r="F869" s="565">
        <v>192297.4</v>
      </c>
      <c r="I869" s="30" t="str">
        <f>IF(SUM('Sales by Agent'!G869:I869)&gt;0,"YES","NO")</f>
        <v>NO</v>
      </c>
      <c r="J869" s="30" t="str">
        <f>IF(SUM('Sales by Agent'!H869:J869)&gt;0,"YES","NO")</f>
        <v>NO</v>
      </c>
      <c r="K869" s="30" t="str">
        <f>IF(SUM('Sales by Agent'!I869:K869)&gt;0,"YES","NO")</f>
        <v>NO</v>
      </c>
      <c r="L869" s="30" t="str">
        <f>IF(SUM('Sales by Agent'!J869:L869)&gt;0,"YES","NO")</f>
        <v>NO</v>
      </c>
      <c r="M869" s="30" t="str">
        <f>IF(SUM('Sales by Agent'!K869:M869)&gt;0,"YES","NO")</f>
        <v>NO</v>
      </c>
      <c r="N869" s="30" t="str">
        <f>IF(SUM('Sales by Agent'!L869:N869)&gt;0,"YES","NO")</f>
        <v>NO</v>
      </c>
      <c r="O869" s="30" t="str">
        <f>IF(SUM('Sales by Agent'!M869:O869)&gt;0,"YES","NO")</f>
        <v>NO</v>
      </c>
      <c r="P869" s="30" t="str">
        <f>IF(SUM('Sales by Agent'!N869:P869)&gt;0,"YES","NO")</f>
        <v>NO</v>
      </c>
      <c r="Q869" s="30" t="str">
        <f>IF(SUM('Sales by Agent'!O869:Q869)&gt;0,"YES","NO")</f>
        <v>NO</v>
      </c>
      <c r="R869" s="30" t="str">
        <f>IF(SUM('Sales by Agent'!P869:R869)&gt;0,"YES","NO")</f>
        <v>NO</v>
      </c>
      <c r="S869" s="30" t="str">
        <f>IF(SUM('Sales by Agent'!Q869:S869)&gt;0,"YES","NO")</f>
        <v>NO</v>
      </c>
      <c r="T869" s="30" t="str">
        <f>IF(SUM('Sales by Agent'!R869:T869)&gt;0,"YES","NO")</f>
        <v>NO</v>
      </c>
      <c r="U869" s="30" t="str">
        <f>IF(SUM('Sales by Agent'!S869:U869)&gt;0,"YES","NO")</f>
        <v>NO</v>
      </c>
      <c r="V869" s="30" t="str">
        <f>IF(SUM('Sales by Agent'!T869:V869)&gt;0,"YES","NO")</f>
        <v>NO</v>
      </c>
      <c r="W869" s="30" t="str">
        <f>IF(SUM('Sales by Agent'!U869:W869)&gt;0,"YES","NO")</f>
        <v>NO</v>
      </c>
      <c r="X869" s="30" t="str">
        <f>IF(SUM('Sales by Agent'!V869:X869)&gt;0,"YES","NO")</f>
        <v>NO</v>
      </c>
      <c r="Y869" s="30" t="str">
        <f>IF(SUM('Sales by Agent'!W869:Y869)&gt;0,"YES","NO")</f>
        <v>NO</v>
      </c>
      <c r="Z869" s="30" t="str">
        <f>IF(SUM('Sales by Agent'!X869:Z869)&gt;0,"YES","NO")</f>
        <v>NO</v>
      </c>
      <c r="AA869" s="30" t="str">
        <f>IF(SUM('Sales by Agent'!Y869:AA869)&gt;0,"YES","NO")</f>
        <v>NO</v>
      </c>
      <c r="AB869" s="30" t="str">
        <f>IF(SUM('Sales by Agent'!Z869:AB869)&gt;0,"YES","NO")</f>
        <v>NO</v>
      </c>
      <c r="AC869" s="30" t="str">
        <f>IF(SUM('Sales by Agent'!AA869:AC869)&gt;0,"YES","NO")</f>
        <v>NO</v>
      </c>
      <c r="AD869" s="30" t="str">
        <f>IF(SUM('Sales by Agent'!AB869:AD869)&gt;0,"YES","NO")</f>
        <v>NO</v>
      </c>
      <c r="AE869" s="30" t="str">
        <f>IF(SUM('Sales by Agent'!AC869:AE869)&gt;0,"YES","NO")</f>
        <v>NO</v>
      </c>
      <c r="AF869" s="30" t="str">
        <f>IF(SUM('Sales by Agent'!AD869:AF869)&gt;0,"YES","NO")</f>
        <v>NO</v>
      </c>
      <c r="AG869" s="30" t="str">
        <f>IF(SUM('Sales by Agent'!AE869:AG869)&gt;0,"YES","NO")</f>
        <v>NO</v>
      </c>
      <c r="AH869" s="30" t="str">
        <f>IF(SUM('Sales by Agent'!AF869:AH869)&gt;0,"YES","NO")</f>
        <v>NO</v>
      </c>
      <c r="AI869" s="30" t="str">
        <f>IF(SUM('Sales by Agent'!AG869:AI869)&gt;0,"YES","NO")</f>
        <v>YES</v>
      </c>
      <c r="AJ869" s="30" t="str">
        <f>IF(SUM('Sales by Agent'!AH869:AJ869)&gt;0,"YES","NO")</f>
        <v>YES</v>
      </c>
      <c r="AK869" s="30" t="str">
        <f>IF(SUM('Sales by Agent'!AI869:AK869)&gt;0,"YES","NO")</f>
        <v>YES</v>
      </c>
      <c r="AL869" s="30" t="str">
        <f>IF(SUM('Sales by Agent'!AJ869:AL869)&gt;0,"YES","NO")</f>
        <v>YES</v>
      </c>
      <c r="AM869" s="30" t="str">
        <f>IF(SUM('Sales by Agent'!AK869:AM869)&gt;0,"YES","NO")</f>
        <v>YES</v>
      </c>
      <c r="AN869" s="30" t="str">
        <f>IF(SUM('Sales by Agent'!AL869:AN869)&gt;0,"YES","NO")</f>
        <v>YES</v>
      </c>
      <c r="AO869" s="30" t="str">
        <f>IF(SUM('Sales by Agent'!AM869:AO869)&gt;0,"YES","NO")</f>
        <v>YES</v>
      </c>
      <c r="AP869" s="30" t="str">
        <f>IF(SUM('Sales by Agent'!AN869:AP869)&gt;0,"YES","NO")</f>
        <v>NO</v>
      </c>
      <c r="AQ869" s="30" t="str">
        <f>IF(SUM('Sales by Agent'!AO869:AQ869)&gt;0,"YES","NO")</f>
        <v>NO</v>
      </c>
      <c r="AR869" s="30" t="str">
        <f>IF(SUM('Sales by Agent'!AP869:AR869)&gt;0,"YES","NO")</f>
        <v>NO</v>
      </c>
      <c r="AS869" s="30" t="str">
        <f>IF(SUM('Sales by Agent'!AQ869:AS869)&gt;0,"YES","NO")</f>
        <v>YES</v>
      </c>
      <c r="AT869" s="30" t="str">
        <f>IF(SUM('Sales by Agent'!AR869:AT869)&gt;0,"YES","NO")</f>
        <v>YES</v>
      </c>
      <c r="AU869" s="30" t="str">
        <f>IF(SUM('Sales by Agent'!AS869:AU869)&gt;0,"YES","NO")</f>
        <v>YES</v>
      </c>
      <c r="AV869" s="30" t="str">
        <f>IF(SUM('Sales by Agent'!AT869:AV869)&gt;0,"YES","NO")</f>
        <v>YES</v>
      </c>
      <c r="AX869" t="str">
        <f t="shared" si="155"/>
        <v>NO</v>
      </c>
      <c r="AY869" t="str">
        <f t="shared" si="156"/>
        <v>NO</v>
      </c>
      <c r="AZ869" t="str">
        <f t="shared" si="157"/>
        <v>NO</v>
      </c>
      <c r="BA869" t="str">
        <f t="shared" si="158"/>
        <v>NO</v>
      </c>
      <c r="BB869" t="str">
        <f t="shared" si="159"/>
        <v>NO</v>
      </c>
      <c r="BC869" t="str">
        <f t="shared" si="160"/>
        <v>NO</v>
      </c>
      <c r="BD869" t="str">
        <f t="shared" si="161"/>
        <v>NO</v>
      </c>
      <c r="BE869" t="str">
        <f t="shared" si="162"/>
        <v>NO</v>
      </c>
      <c r="BF869" t="str">
        <f t="shared" si="163"/>
        <v>NO</v>
      </c>
      <c r="BG869" t="str">
        <f t="shared" si="164"/>
        <v>NO</v>
      </c>
      <c r="BH869" t="str">
        <f t="shared" si="144"/>
        <v>NO</v>
      </c>
    </row>
    <row r="870" spans="1:60">
      <c r="A870" s="564" t="s">
        <v>1210</v>
      </c>
      <c r="B870" s="564" t="s">
        <v>3140</v>
      </c>
      <c r="C870" s="564" t="s">
        <v>973</v>
      </c>
      <c r="D870" s="564" t="s">
        <v>956</v>
      </c>
      <c r="E870" s="564" t="s">
        <v>1005</v>
      </c>
      <c r="F870" s="565">
        <v>1636442.4</v>
      </c>
      <c r="I870" s="30" t="str">
        <f>IF(SUM('Sales by Agent'!G870:I870)&gt;0,"YES","NO")</f>
        <v>NO</v>
      </c>
      <c r="J870" s="30" t="str">
        <f>IF(SUM('Sales by Agent'!H870:J870)&gt;0,"YES","NO")</f>
        <v>NO</v>
      </c>
      <c r="K870" s="30" t="str">
        <f>IF(SUM('Sales by Agent'!I870:K870)&gt;0,"YES","NO")</f>
        <v>NO</v>
      </c>
      <c r="L870" s="30" t="str">
        <f>IF(SUM('Sales by Agent'!J870:L870)&gt;0,"YES","NO")</f>
        <v>NO</v>
      </c>
      <c r="M870" s="30" t="str">
        <f>IF(SUM('Sales by Agent'!K870:M870)&gt;0,"YES","NO")</f>
        <v>NO</v>
      </c>
      <c r="N870" s="30" t="str">
        <f>IF(SUM('Sales by Agent'!L870:N870)&gt;0,"YES","NO")</f>
        <v>NO</v>
      </c>
      <c r="O870" s="30" t="str">
        <f>IF(SUM('Sales by Agent'!M870:O870)&gt;0,"YES","NO")</f>
        <v>NO</v>
      </c>
      <c r="P870" s="30" t="str">
        <f>IF(SUM('Sales by Agent'!N870:P870)&gt;0,"YES","NO")</f>
        <v>NO</v>
      </c>
      <c r="Q870" s="30" t="str">
        <f>IF(SUM('Sales by Agent'!O870:Q870)&gt;0,"YES","NO")</f>
        <v>NO</v>
      </c>
      <c r="R870" s="30" t="str">
        <f>IF(SUM('Sales by Agent'!P870:R870)&gt;0,"YES","NO")</f>
        <v>NO</v>
      </c>
      <c r="S870" s="30" t="str">
        <f>IF(SUM('Sales by Agent'!Q870:S870)&gt;0,"YES","NO")</f>
        <v>NO</v>
      </c>
      <c r="T870" s="30" t="str">
        <f>IF(SUM('Sales by Agent'!R870:T870)&gt;0,"YES","NO")</f>
        <v>NO</v>
      </c>
      <c r="U870" s="30" t="str">
        <f>IF(SUM('Sales by Agent'!S870:U870)&gt;0,"YES","NO")</f>
        <v>NO</v>
      </c>
      <c r="V870" s="30" t="str">
        <f>IF(SUM('Sales by Agent'!T870:V870)&gt;0,"YES","NO")</f>
        <v>NO</v>
      </c>
      <c r="W870" s="30" t="str">
        <f>IF(SUM('Sales by Agent'!U870:W870)&gt;0,"YES","NO")</f>
        <v>NO</v>
      </c>
      <c r="X870" s="30" t="str">
        <f>IF(SUM('Sales by Agent'!V870:X870)&gt;0,"YES","NO")</f>
        <v>NO</v>
      </c>
      <c r="Y870" s="30" t="str">
        <f>IF(SUM('Sales by Agent'!W870:Y870)&gt;0,"YES","NO")</f>
        <v>NO</v>
      </c>
      <c r="Z870" s="30" t="str">
        <f>IF(SUM('Sales by Agent'!X870:Z870)&gt;0,"YES","NO")</f>
        <v>NO</v>
      </c>
      <c r="AA870" s="30" t="str">
        <f>IF(SUM('Sales by Agent'!Y870:AA870)&gt;0,"YES","NO")</f>
        <v>NO</v>
      </c>
      <c r="AB870" s="30" t="str">
        <f>IF(SUM('Sales by Agent'!Z870:AB870)&gt;0,"YES","NO")</f>
        <v>NO</v>
      </c>
      <c r="AC870" s="30" t="str">
        <f>IF(SUM('Sales by Agent'!AA870:AC870)&gt;0,"YES","NO")</f>
        <v>NO</v>
      </c>
      <c r="AD870" s="30" t="str">
        <f>IF(SUM('Sales by Agent'!AB870:AD870)&gt;0,"YES","NO")</f>
        <v>NO</v>
      </c>
      <c r="AE870" s="30" t="str">
        <f>IF(SUM('Sales by Agent'!AC870:AE870)&gt;0,"YES","NO")</f>
        <v>NO</v>
      </c>
      <c r="AF870" s="30" t="str">
        <f>IF(SUM('Sales by Agent'!AD870:AF870)&gt;0,"YES","NO")</f>
        <v>NO</v>
      </c>
      <c r="AG870" s="30" t="str">
        <f>IF(SUM('Sales by Agent'!AE870:AG870)&gt;0,"YES","NO")</f>
        <v>NO</v>
      </c>
      <c r="AH870" s="30" t="str">
        <f>IF(SUM('Sales by Agent'!AF870:AH870)&gt;0,"YES","NO")</f>
        <v>NO</v>
      </c>
      <c r="AI870" s="30" t="str">
        <f>IF(SUM('Sales by Agent'!AG870:AI870)&gt;0,"YES","NO")</f>
        <v>NO</v>
      </c>
      <c r="AJ870" s="30" t="str">
        <f>IF(SUM('Sales by Agent'!AH870:AJ870)&gt;0,"YES","NO")</f>
        <v>NO</v>
      </c>
      <c r="AK870" s="30" t="str">
        <f>IF(SUM('Sales by Agent'!AI870:AK870)&gt;0,"YES","NO")</f>
        <v>YES</v>
      </c>
      <c r="AL870" s="30" t="str">
        <f>IF(SUM('Sales by Agent'!AJ870:AL870)&gt;0,"YES","NO")</f>
        <v>YES</v>
      </c>
      <c r="AM870" s="30" t="str">
        <f>IF(SUM('Sales by Agent'!AK870:AM870)&gt;0,"YES","NO")</f>
        <v>YES</v>
      </c>
      <c r="AN870" s="30" t="str">
        <f>IF(SUM('Sales by Agent'!AL870:AN870)&gt;0,"YES","NO")</f>
        <v>YES</v>
      </c>
      <c r="AO870" s="30" t="str">
        <f>IF(SUM('Sales by Agent'!AM870:AO870)&gt;0,"YES","NO")</f>
        <v>NO</v>
      </c>
      <c r="AP870" s="30" t="str">
        <f>IF(SUM('Sales by Agent'!AN870:AP870)&gt;0,"YES","NO")</f>
        <v>NO</v>
      </c>
      <c r="AQ870" s="30" t="str">
        <f>IF(SUM('Sales by Agent'!AO870:AQ870)&gt;0,"YES","NO")</f>
        <v>NO</v>
      </c>
      <c r="AR870" s="30" t="str">
        <f>IF(SUM('Sales by Agent'!AP870:AR870)&gt;0,"YES","NO")</f>
        <v>NO</v>
      </c>
      <c r="AS870" s="30" t="str">
        <f>IF(SUM('Sales by Agent'!AQ870:AS870)&gt;0,"YES","NO")</f>
        <v>NO</v>
      </c>
      <c r="AT870" s="30" t="str">
        <f>IF(SUM('Sales by Agent'!AR870:AT870)&gt;0,"YES","NO")</f>
        <v>NO</v>
      </c>
      <c r="AU870" s="30" t="str">
        <f>IF(SUM('Sales by Agent'!AS870:AU870)&gt;0,"YES","NO")</f>
        <v>NO</v>
      </c>
      <c r="AV870" s="30" t="str">
        <f>IF(SUM('Sales by Agent'!AT870:AV870)&gt;0,"YES","NO")</f>
        <v>NO</v>
      </c>
      <c r="AX870" t="str">
        <f t="shared" si="155"/>
        <v>NO</v>
      </c>
      <c r="AY870" t="str">
        <f t="shared" si="156"/>
        <v>NO</v>
      </c>
      <c r="AZ870" t="str">
        <f t="shared" si="157"/>
        <v>NO</v>
      </c>
      <c r="BA870" t="str">
        <f t="shared" si="158"/>
        <v>NO</v>
      </c>
      <c r="BB870" t="str">
        <f t="shared" si="159"/>
        <v>NO</v>
      </c>
      <c r="BC870" t="str">
        <f t="shared" si="160"/>
        <v>NO</v>
      </c>
      <c r="BD870" t="str">
        <f t="shared" si="161"/>
        <v>NO</v>
      </c>
      <c r="BE870" t="str">
        <f t="shared" si="162"/>
        <v>NO</v>
      </c>
      <c r="BF870" t="str">
        <f t="shared" si="163"/>
        <v>NO</v>
      </c>
      <c r="BG870" t="str">
        <f t="shared" si="164"/>
        <v>NO</v>
      </c>
      <c r="BH870" t="str">
        <f t="shared" si="144"/>
        <v>NEW INACTIVE</v>
      </c>
    </row>
    <row r="871" spans="1:60">
      <c r="A871" s="564" t="s">
        <v>985</v>
      </c>
      <c r="B871" s="564" t="s">
        <v>3141</v>
      </c>
      <c r="C871" s="564" t="s">
        <v>973</v>
      </c>
      <c r="D871" s="564" t="s">
        <v>956</v>
      </c>
      <c r="E871" s="564" t="s">
        <v>1005</v>
      </c>
      <c r="F871" s="565">
        <v>239472.5</v>
      </c>
      <c r="I871" s="30" t="str">
        <f>IF(SUM('Sales by Agent'!G871:I871)&gt;0,"YES","NO")</f>
        <v>NO</v>
      </c>
      <c r="J871" s="30" t="str">
        <f>IF(SUM('Sales by Agent'!H871:J871)&gt;0,"YES","NO")</f>
        <v>NO</v>
      </c>
      <c r="K871" s="30" t="str">
        <f>IF(SUM('Sales by Agent'!I871:K871)&gt;0,"YES","NO")</f>
        <v>NO</v>
      </c>
      <c r="L871" s="30" t="str">
        <f>IF(SUM('Sales by Agent'!J871:L871)&gt;0,"YES","NO")</f>
        <v>NO</v>
      </c>
      <c r="M871" s="30" t="str">
        <f>IF(SUM('Sales by Agent'!K871:M871)&gt;0,"YES","NO")</f>
        <v>NO</v>
      </c>
      <c r="N871" s="30" t="str">
        <f>IF(SUM('Sales by Agent'!L871:N871)&gt;0,"YES","NO")</f>
        <v>NO</v>
      </c>
      <c r="O871" s="30" t="str">
        <f>IF(SUM('Sales by Agent'!M871:O871)&gt;0,"YES","NO")</f>
        <v>NO</v>
      </c>
      <c r="P871" s="30" t="str">
        <f>IF(SUM('Sales by Agent'!N871:P871)&gt;0,"YES","NO")</f>
        <v>NO</v>
      </c>
      <c r="Q871" s="30" t="str">
        <f>IF(SUM('Sales by Agent'!O871:Q871)&gt;0,"YES","NO")</f>
        <v>NO</v>
      </c>
      <c r="R871" s="30" t="str">
        <f>IF(SUM('Sales by Agent'!P871:R871)&gt;0,"YES","NO")</f>
        <v>NO</v>
      </c>
      <c r="S871" s="30" t="str">
        <f>IF(SUM('Sales by Agent'!Q871:S871)&gt;0,"YES","NO")</f>
        <v>NO</v>
      </c>
      <c r="T871" s="30" t="str">
        <f>IF(SUM('Sales by Agent'!R871:T871)&gt;0,"YES","NO")</f>
        <v>NO</v>
      </c>
      <c r="U871" s="30" t="str">
        <f>IF(SUM('Sales by Agent'!S871:U871)&gt;0,"YES","NO")</f>
        <v>NO</v>
      </c>
      <c r="V871" s="30" t="str">
        <f>IF(SUM('Sales by Agent'!T871:V871)&gt;0,"YES","NO")</f>
        <v>NO</v>
      </c>
      <c r="W871" s="30" t="str">
        <f>IF(SUM('Sales by Agent'!U871:W871)&gt;0,"YES","NO")</f>
        <v>NO</v>
      </c>
      <c r="X871" s="30" t="str">
        <f>IF(SUM('Sales by Agent'!V871:X871)&gt;0,"YES","NO")</f>
        <v>NO</v>
      </c>
      <c r="Y871" s="30" t="str">
        <f>IF(SUM('Sales by Agent'!W871:Y871)&gt;0,"YES","NO")</f>
        <v>NO</v>
      </c>
      <c r="Z871" s="30" t="str">
        <f>IF(SUM('Sales by Agent'!X871:Z871)&gt;0,"YES","NO")</f>
        <v>NO</v>
      </c>
      <c r="AA871" s="30" t="str">
        <f>IF(SUM('Sales by Agent'!Y871:AA871)&gt;0,"YES","NO")</f>
        <v>NO</v>
      </c>
      <c r="AB871" s="30" t="str">
        <f>IF(SUM('Sales by Agent'!Z871:AB871)&gt;0,"YES","NO")</f>
        <v>NO</v>
      </c>
      <c r="AC871" s="30" t="str">
        <f>IF(SUM('Sales by Agent'!AA871:AC871)&gt;0,"YES","NO")</f>
        <v>NO</v>
      </c>
      <c r="AD871" s="30" t="str">
        <f>IF(SUM('Sales by Agent'!AB871:AD871)&gt;0,"YES","NO")</f>
        <v>NO</v>
      </c>
      <c r="AE871" s="30" t="str">
        <f>IF(SUM('Sales by Agent'!AC871:AE871)&gt;0,"YES","NO")</f>
        <v>NO</v>
      </c>
      <c r="AF871" s="30" t="str">
        <f>IF(SUM('Sales by Agent'!AD871:AF871)&gt;0,"YES","NO")</f>
        <v>NO</v>
      </c>
      <c r="AG871" s="30" t="str">
        <f>IF(SUM('Sales by Agent'!AE871:AG871)&gt;0,"YES","NO")</f>
        <v>NO</v>
      </c>
      <c r="AH871" s="30" t="str">
        <f>IF(SUM('Sales by Agent'!AF871:AH871)&gt;0,"YES","NO")</f>
        <v>YES</v>
      </c>
      <c r="AI871" s="30" t="str">
        <f>IF(SUM('Sales by Agent'!AG871:AI871)&gt;0,"YES","NO")</f>
        <v>YES</v>
      </c>
      <c r="AJ871" s="30" t="str">
        <f>IF(SUM('Sales by Agent'!AH871:AJ871)&gt;0,"YES","NO")</f>
        <v>YES</v>
      </c>
      <c r="AK871" s="30" t="str">
        <f>IF(SUM('Sales by Agent'!AI871:AK871)&gt;0,"YES","NO")</f>
        <v>YES</v>
      </c>
      <c r="AL871" s="30" t="str">
        <f>IF(SUM('Sales by Agent'!AJ871:AL871)&gt;0,"YES","NO")</f>
        <v>YES</v>
      </c>
      <c r="AM871" s="30" t="str">
        <f>IF(SUM('Sales by Agent'!AK871:AM871)&gt;0,"YES","NO")</f>
        <v>YES</v>
      </c>
      <c r="AN871" s="30" t="str">
        <f>IF(SUM('Sales by Agent'!AL871:AN871)&gt;0,"YES","NO")</f>
        <v>YES</v>
      </c>
      <c r="AO871" s="30" t="str">
        <f>IF(SUM('Sales by Agent'!AM871:AO871)&gt;0,"YES","NO")</f>
        <v>YES</v>
      </c>
      <c r="AP871" s="30" t="str">
        <f>IF(SUM('Sales by Agent'!AN871:AP871)&gt;0,"YES","NO")</f>
        <v>YES</v>
      </c>
      <c r="AQ871" s="30" t="str">
        <f>IF(SUM('Sales by Agent'!AO871:AQ871)&gt;0,"YES","NO")</f>
        <v>YES</v>
      </c>
      <c r="AR871" s="30" t="str">
        <f>IF(SUM('Sales by Agent'!AP871:AR871)&gt;0,"YES","NO")</f>
        <v>YES</v>
      </c>
      <c r="AS871" s="30" t="str">
        <f>IF(SUM('Sales by Agent'!AQ871:AS871)&gt;0,"YES","NO")</f>
        <v>YES</v>
      </c>
      <c r="AT871" s="30" t="str">
        <f>IF(SUM('Sales by Agent'!AR871:AT871)&gt;0,"YES","NO")</f>
        <v>YES</v>
      </c>
      <c r="AU871" s="30" t="str">
        <f>IF(SUM('Sales by Agent'!AS871:AU871)&gt;0,"YES","NO")</f>
        <v>YES</v>
      </c>
      <c r="AV871" s="30" t="str">
        <f>IF(SUM('Sales by Agent'!AT871:AV871)&gt;0,"YES","NO")</f>
        <v>YES</v>
      </c>
      <c r="AX871" t="str">
        <f t="shared" si="155"/>
        <v>NO</v>
      </c>
      <c r="AY871" t="str">
        <f t="shared" si="156"/>
        <v>NO</v>
      </c>
      <c r="AZ871" t="str">
        <f t="shared" si="157"/>
        <v>NO</v>
      </c>
      <c r="BA871" t="str">
        <f t="shared" si="158"/>
        <v>NO</v>
      </c>
      <c r="BB871" t="str">
        <f t="shared" si="159"/>
        <v>NO</v>
      </c>
      <c r="BC871" t="str">
        <f t="shared" si="160"/>
        <v>NO</v>
      </c>
      <c r="BD871" t="str">
        <f t="shared" si="161"/>
        <v>NO</v>
      </c>
      <c r="BE871" t="str">
        <f t="shared" si="162"/>
        <v>NO</v>
      </c>
      <c r="BF871" t="str">
        <f t="shared" si="163"/>
        <v>NO</v>
      </c>
      <c r="BG871" t="str">
        <f t="shared" si="164"/>
        <v>NO</v>
      </c>
      <c r="BH871" t="str">
        <f t="shared" si="144"/>
        <v>NO</v>
      </c>
    </row>
    <row r="872" spans="1:60">
      <c r="A872" s="564" t="s">
        <v>1446</v>
      </c>
      <c r="B872" s="564" t="s">
        <v>3142</v>
      </c>
      <c r="C872" s="564" t="s">
        <v>973</v>
      </c>
      <c r="D872" s="564" t="s">
        <v>956</v>
      </c>
      <c r="E872" s="564" t="s">
        <v>1005</v>
      </c>
      <c r="F872" s="565">
        <v>129457.4</v>
      </c>
      <c r="I872" s="30" t="str">
        <f>IF(SUM('Sales by Agent'!G872:I872)&gt;0,"YES","NO")</f>
        <v>NO</v>
      </c>
      <c r="J872" s="30" t="str">
        <f>IF(SUM('Sales by Agent'!H872:J872)&gt;0,"YES","NO")</f>
        <v>NO</v>
      </c>
      <c r="K872" s="30" t="str">
        <f>IF(SUM('Sales by Agent'!I872:K872)&gt;0,"YES","NO")</f>
        <v>NO</v>
      </c>
      <c r="L872" s="30" t="str">
        <f>IF(SUM('Sales by Agent'!J872:L872)&gt;0,"YES","NO")</f>
        <v>NO</v>
      </c>
      <c r="M872" s="30" t="str">
        <f>IF(SUM('Sales by Agent'!K872:M872)&gt;0,"YES","NO")</f>
        <v>NO</v>
      </c>
      <c r="N872" s="30" t="str">
        <f>IF(SUM('Sales by Agent'!L872:N872)&gt;0,"YES","NO")</f>
        <v>NO</v>
      </c>
      <c r="O872" s="30" t="str">
        <f>IF(SUM('Sales by Agent'!M872:O872)&gt;0,"YES","NO")</f>
        <v>NO</v>
      </c>
      <c r="P872" s="30" t="str">
        <f>IF(SUM('Sales by Agent'!N872:P872)&gt;0,"YES","NO")</f>
        <v>NO</v>
      </c>
      <c r="Q872" s="30" t="str">
        <f>IF(SUM('Sales by Agent'!O872:Q872)&gt;0,"YES","NO")</f>
        <v>NO</v>
      </c>
      <c r="R872" s="30" t="str">
        <f>IF(SUM('Sales by Agent'!P872:R872)&gt;0,"YES","NO")</f>
        <v>NO</v>
      </c>
      <c r="S872" s="30" t="str">
        <f>IF(SUM('Sales by Agent'!Q872:S872)&gt;0,"YES","NO")</f>
        <v>NO</v>
      </c>
      <c r="T872" s="30" t="str">
        <f>IF(SUM('Sales by Agent'!R872:T872)&gt;0,"YES","NO")</f>
        <v>NO</v>
      </c>
      <c r="U872" s="30" t="str">
        <f>IF(SUM('Sales by Agent'!S872:U872)&gt;0,"YES","NO")</f>
        <v>NO</v>
      </c>
      <c r="V872" s="30" t="str">
        <f>IF(SUM('Sales by Agent'!T872:V872)&gt;0,"YES","NO")</f>
        <v>NO</v>
      </c>
      <c r="W872" s="30" t="str">
        <f>IF(SUM('Sales by Agent'!U872:W872)&gt;0,"YES","NO")</f>
        <v>NO</v>
      </c>
      <c r="X872" s="30" t="str">
        <f>IF(SUM('Sales by Agent'!V872:X872)&gt;0,"YES","NO")</f>
        <v>NO</v>
      </c>
      <c r="Y872" s="30" t="str">
        <f>IF(SUM('Sales by Agent'!W872:Y872)&gt;0,"YES","NO")</f>
        <v>NO</v>
      </c>
      <c r="Z872" s="30" t="str">
        <f>IF(SUM('Sales by Agent'!X872:Z872)&gt;0,"YES","NO")</f>
        <v>NO</v>
      </c>
      <c r="AA872" s="30" t="str">
        <f>IF(SUM('Sales by Agent'!Y872:AA872)&gt;0,"YES","NO")</f>
        <v>NO</v>
      </c>
      <c r="AB872" s="30" t="str">
        <f>IF(SUM('Sales by Agent'!Z872:AB872)&gt;0,"YES","NO")</f>
        <v>NO</v>
      </c>
      <c r="AC872" s="30" t="str">
        <f>IF(SUM('Sales by Agent'!AA872:AC872)&gt;0,"YES","NO")</f>
        <v>NO</v>
      </c>
      <c r="AD872" s="30" t="str">
        <f>IF(SUM('Sales by Agent'!AB872:AD872)&gt;0,"YES","NO")</f>
        <v>NO</v>
      </c>
      <c r="AE872" s="30" t="str">
        <f>IF(SUM('Sales by Agent'!AC872:AE872)&gt;0,"YES","NO")</f>
        <v>NO</v>
      </c>
      <c r="AF872" s="30" t="str">
        <f>IF(SUM('Sales by Agent'!AD872:AF872)&gt;0,"YES","NO")</f>
        <v>NO</v>
      </c>
      <c r="AG872" s="30" t="str">
        <f>IF(SUM('Sales by Agent'!AE872:AG872)&gt;0,"YES","NO")</f>
        <v>NO</v>
      </c>
      <c r="AH872" s="30" t="str">
        <f>IF(SUM('Sales by Agent'!AF872:AH872)&gt;0,"YES","NO")</f>
        <v>NO</v>
      </c>
      <c r="AI872" s="30" t="str">
        <f>IF(SUM('Sales by Agent'!AG872:AI872)&gt;0,"YES","NO")</f>
        <v>NO</v>
      </c>
      <c r="AJ872" s="30" t="str">
        <f>IF(SUM('Sales by Agent'!AH872:AJ872)&gt;0,"YES","NO")</f>
        <v>NO</v>
      </c>
      <c r="AK872" s="30" t="str">
        <f>IF(SUM('Sales by Agent'!AI872:AK872)&gt;0,"YES","NO")</f>
        <v>NO</v>
      </c>
      <c r="AL872" s="30" t="str">
        <f>IF(SUM('Sales by Agent'!AJ872:AL872)&gt;0,"YES","NO")</f>
        <v>NO</v>
      </c>
      <c r="AM872" s="30" t="str">
        <f>IF(SUM('Sales by Agent'!AK872:AM872)&gt;0,"YES","NO")</f>
        <v>YES</v>
      </c>
      <c r="AN872" s="30" t="str">
        <f>IF(SUM('Sales by Agent'!AL872:AN872)&gt;0,"YES","NO")</f>
        <v>YES</v>
      </c>
      <c r="AO872" s="30" t="str">
        <f>IF(SUM('Sales by Agent'!AM872:AO872)&gt;0,"YES","NO")</f>
        <v>YES</v>
      </c>
      <c r="AP872" s="30" t="str">
        <f>IF(SUM('Sales by Agent'!AN872:AP872)&gt;0,"YES","NO")</f>
        <v>YES</v>
      </c>
      <c r="AQ872" s="30" t="str">
        <f>IF(SUM('Sales by Agent'!AO872:AQ872)&gt;0,"YES","NO")</f>
        <v>YES</v>
      </c>
      <c r="AR872" s="30" t="str">
        <f>IF(SUM('Sales by Agent'!AP872:AR872)&gt;0,"YES","NO")</f>
        <v>YES</v>
      </c>
      <c r="AS872" s="30" t="str">
        <f>IF(SUM('Sales by Agent'!AQ872:AS872)&gt;0,"YES","NO")</f>
        <v>YES</v>
      </c>
      <c r="AT872" s="30" t="str">
        <f>IF(SUM('Sales by Agent'!AR872:AT872)&gt;0,"YES","NO")</f>
        <v>YES</v>
      </c>
      <c r="AU872" s="30" t="str">
        <f>IF(SUM('Sales by Agent'!AS872:AU872)&gt;0,"YES","NO")</f>
        <v>YES</v>
      </c>
      <c r="AV872" s="30" t="str">
        <f>IF(SUM('Sales by Agent'!AT872:AV872)&gt;0,"YES","NO")</f>
        <v>YES</v>
      </c>
      <c r="AX872" t="str">
        <f t="shared" si="155"/>
        <v>NO</v>
      </c>
      <c r="AY872" t="str">
        <f t="shared" si="156"/>
        <v>NO</v>
      </c>
      <c r="AZ872" t="str">
        <f t="shared" si="157"/>
        <v>NO</v>
      </c>
      <c r="BA872" t="str">
        <f t="shared" si="158"/>
        <v>NO</v>
      </c>
      <c r="BB872" t="str">
        <f t="shared" si="159"/>
        <v>NO</v>
      </c>
      <c r="BC872" t="str">
        <f t="shared" si="160"/>
        <v>NO</v>
      </c>
      <c r="BD872" t="str">
        <f t="shared" si="161"/>
        <v>NO</v>
      </c>
      <c r="BE872" t="str">
        <f t="shared" si="162"/>
        <v>NO</v>
      </c>
      <c r="BF872" t="str">
        <f t="shared" si="163"/>
        <v>NO</v>
      </c>
      <c r="BG872" t="str">
        <f t="shared" si="164"/>
        <v>NO</v>
      </c>
      <c r="BH872" t="str">
        <f t="shared" si="144"/>
        <v>NO</v>
      </c>
    </row>
    <row r="873" spans="1:60">
      <c r="A873" s="564" t="s">
        <v>986</v>
      </c>
      <c r="B873" s="564" t="s">
        <v>3143</v>
      </c>
      <c r="C873" s="564" t="s">
        <v>973</v>
      </c>
      <c r="D873" s="564" t="s">
        <v>956</v>
      </c>
      <c r="E873" s="564" t="s">
        <v>1005</v>
      </c>
      <c r="F873" s="565">
        <v>37090</v>
      </c>
      <c r="I873" s="30" t="str">
        <f>IF(SUM('Sales by Agent'!G873:I873)&gt;0,"YES","NO")</f>
        <v>NO</v>
      </c>
      <c r="J873" s="30" t="str">
        <f>IF(SUM('Sales by Agent'!H873:J873)&gt;0,"YES","NO")</f>
        <v>NO</v>
      </c>
      <c r="K873" s="30" t="str">
        <f>IF(SUM('Sales by Agent'!I873:K873)&gt;0,"YES","NO")</f>
        <v>NO</v>
      </c>
      <c r="L873" s="30" t="str">
        <f>IF(SUM('Sales by Agent'!J873:L873)&gt;0,"YES","NO")</f>
        <v>NO</v>
      </c>
      <c r="M873" s="30" t="str">
        <f>IF(SUM('Sales by Agent'!K873:M873)&gt;0,"YES","NO")</f>
        <v>NO</v>
      </c>
      <c r="N873" s="30" t="str">
        <f>IF(SUM('Sales by Agent'!L873:N873)&gt;0,"YES","NO")</f>
        <v>NO</v>
      </c>
      <c r="O873" s="30" t="str">
        <f>IF(SUM('Sales by Agent'!M873:O873)&gt;0,"YES","NO")</f>
        <v>NO</v>
      </c>
      <c r="P873" s="30" t="str">
        <f>IF(SUM('Sales by Agent'!N873:P873)&gt;0,"YES","NO")</f>
        <v>NO</v>
      </c>
      <c r="Q873" s="30" t="str">
        <f>IF(SUM('Sales by Agent'!O873:Q873)&gt;0,"YES","NO")</f>
        <v>NO</v>
      </c>
      <c r="R873" s="30" t="str">
        <f>IF(SUM('Sales by Agent'!P873:R873)&gt;0,"YES","NO")</f>
        <v>NO</v>
      </c>
      <c r="S873" s="30" t="str">
        <f>IF(SUM('Sales by Agent'!Q873:S873)&gt;0,"YES","NO")</f>
        <v>NO</v>
      </c>
      <c r="T873" s="30" t="str">
        <f>IF(SUM('Sales by Agent'!R873:T873)&gt;0,"YES","NO")</f>
        <v>NO</v>
      </c>
      <c r="U873" s="30" t="str">
        <f>IF(SUM('Sales by Agent'!S873:U873)&gt;0,"YES","NO")</f>
        <v>NO</v>
      </c>
      <c r="V873" s="30" t="str">
        <f>IF(SUM('Sales by Agent'!T873:V873)&gt;0,"YES","NO")</f>
        <v>NO</v>
      </c>
      <c r="W873" s="30" t="str">
        <f>IF(SUM('Sales by Agent'!U873:W873)&gt;0,"YES","NO")</f>
        <v>NO</v>
      </c>
      <c r="X873" s="30" t="str">
        <f>IF(SUM('Sales by Agent'!V873:X873)&gt;0,"YES","NO")</f>
        <v>NO</v>
      </c>
      <c r="Y873" s="30" t="str">
        <f>IF(SUM('Sales by Agent'!W873:Y873)&gt;0,"YES","NO")</f>
        <v>NO</v>
      </c>
      <c r="Z873" s="30" t="str">
        <f>IF(SUM('Sales by Agent'!X873:Z873)&gt;0,"YES","NO")</f>
        <v>NO</v>
      </c>
      <c r="AA873" s="30" t="str">
        <f>IF(SUM('Sales by Agent'!Y873:AA873)&gt;0,"YES","NO")</f>
        <v>NO</v>
      </c>
      <c r="AB873" s="30" t="str">
        <f>IF(SUM('Sales by Agent'!Z873:AB873)&gt;0,"YES","NO")</f>
        <v>NO</v>
      </c>
      <c r="AC873" s="30" t="str">
        <f>IF(SUM('Sales by Agent'!AA873:AC873)&gt;0,"YES","NO")</f>
        <v>NO</v>
      </c>
      <c r="AD873" s="30" t="str">
        <f>IF(SUM('Sales by Agent'!AB873:AD873)&gt;0,"YES","NO")</f>
        <v>NO</v>
      </c>
      <c r="AE873" s="30" t="str">
        <f>IF(SUM('Sales by Agent'!AC873:AE873)&gt;0,"YES","NO")</f>
        <v>NO</v>
      </c>
      <c r="AF873" s="30" t="str">
        <f>IF(SUM('Sales by Agent'!AD873:AF873)&gt;0,"YES","NO")</f>
        <v>NO</v>
      </c>
      <c r="AG873" s="30" t="str">
        <f>IF(SUM('Sales by Agent'!AE873:AG873)&gt;0,"YES","NO")</f>
        <v>NO</v>
      </c>
      <c r="AH873" s="30" t="str">
        <f>IF(SUM('Sales by Agent'!AF873:AH873)&gt;0,"YES","NO")</f>
        <v>YES</v>
      </c>
      <c r="AI873" s="30" t="str">
        <f>IF(SUM('Sales by Agent'!AG873:AI873)&gt;0,"YES","NO")</f>
        <v>YES</v>
      </c>
      <c r="AJ873" s="30" t="str">
        <f>IF(SUM('Sales by Agent'!AH873:AJ873)&gt;0,"YES","NO")</f>
        <v>YES</v>
      </c>
      <c r="AK873" s="30" t="str">
        <f>IF(SUM('Sales by Agent'!AI873:AK873)&gt;0,"YES","NO")</f>
        <v>NO</v>
      </c>
      <c r="AL873" s="30" t="str">
        <f>IF(SUM('Sales by Agent'!AJ873:AL873)&gt;0,"YES","NO")</f>
        <v>NO</v>
      </c>
      <c r="AM873" s="30" t="str">
        <f>IF(SUM('Sales by Agent'!AK873:AM873)&gt;0,"YES","NO")</f>
        <v>NO</v>
      </c>
      <c r="AN873" s="30" t="str">
        <f>IF(SUM('Sales by Agent'!AL873:AN873)&gt;0,"YES","NO")</f>
        <v>NO</v>
      </c>
      <c r="AO873" s="30" t="str">
        <f>IF(SUM('Sales by Agent'!AM873:AO873)&gt;0,"YES","NO")</f>
        <v>NO</v>
      </c>
      <c r="AP873" s="30" t="str">
        <f>IF(SUM('Sales by Agent'!AN873:AP873)&gt;0,"YES","NO")</f>
        <v>NO</v>
      </c>
      <c r="AQ873" s="30" t="str">
        <f>IF(SUM('Sales by Agent'!AO873:AQ873)&gt;0,"YES","NO")</f>
        <v>NO</v>
      </c>
      <c r="AR873" s="30" t="str">
        <f>IF(SUM('Sales by Agent'!AP873:AR873)&gt;0,"YES","NO")</f>
        <v>NO</v>
      </c>
      <c r="AS873" s="30" t="str">
        <f>IF(SUM('Sales by Agent'!AQ873:AS873)&gt;0,"YES","NO")</f>
        <v>NO</v>
      </c>
      <c r="AT873" s="30" t="str">
        <f>IF(SUM('Sales by Agent'!AR873:AT873)&gt;0,"YES","NO")</f>
        <v>NO</v>
      </c>
      <c r="AU873" s="30" t="str">
        <f>IF(SUM('Sales by Agent'!AS873:AU873)&gt;0,"YES","NO")</f>
        <v>NO</v>
      </c>
      <c r="AV873" s="30" t="str">
        <f>IF(SUM('Sales by Agent'!AT873:AV873)&gt;0,"YES","NO")</f>
        <v>NO</v>
      </c>
      <c r="AX873" t="str">
        <f t="shared" si="155"/>
        <v>NO</v>
      </c>
      <c r="AY873" t="str">
        <f t="shared" si="156"/>
        <v>NO</v>
      </c>
      <c r="AZ873" t="str">
        <f t="shared" si="157"/>
        <v>NO</v>
      </c>
      <c r="BA873" t="str">
        <f t="shared" si="158"/>
        <v>NO</v>
      </c>
      <c r="BB873" t="str">
        <f t="shared" si="159"/>
        <v>NO</v>
      </c>
      <c r="BC873" t="str">
        <f t="shared" si="160"/>
        <v>NO</v>
      </c>
      <c r="BD873" t="str">
        <f t="shared" si="161"/>
        <v>NEW INACTIVE</v>
      </c>
      <c r="BE873" t="str">
        <f t="shared" si="162"/>
        <v>NO</v>
      </c>
      <c r="BF873" t="str">
        <f t="shared" si="163"/>
        <v>NO</v>
      </c>
      <c r="BG873" t="str">
        <f t="shared" si="164"/>
        <v>NO</v>
      </c>
      <c r="BH873" t="str">
        <f t="shared" si="144"/>
        <v>NO</v>
      </c>
    </row>
    <row r="874" spans="1:60">
      <c r="A874" s="564" t="s">
        <v>1215</v>
      </c>
      <c r="B874" s="564" t="s">
        <v>3144</v>
      </c>
      <c r="C874" s="564" t="s">
        <v>973</v>
      </c>
      <c r="D874" s="564" t="s">
        <v>956</v>
      </c>
      <c r="E874" s="564" t="s">
        <v>1005</v>
      </c>
      <c r="F874" s="565">
        <v>4144057.4</v>
      </c>
      <c r="I874" s="30" t="str">
        <f>IF(SUM('Sales by Agent'!G874:I874)&gt;0,"YES","NO")</f>
        <v>NO</v>
      </c>
      <c r="J874" s="30" t="str">
        <f>IF(SUM('Sales by Agent'!H874:J874)&gt;0,"YES","NO")</f>
        <v>NO</v>
      </c>
      <c r="K874" s="30" t="str">
        <f>IF(SUM('Sales by Agent'!I874:K874)&gt;0,"YES","NO")</f>
        <v>NO</v>
      </c>
      <c r="L874" s="30" t="str">
        <f>IF(SUM('Sales by Agent'!J874:L874)&gt;0,"YES","NO")</f>
        <v>NO</v>
      </c>
      <c r="M874" s="30" t="str">
        <f>IF(SUM('Sales by Agent'!K874:M874)&gt;0,"YES","NO")</f>
        <v>NO</v>
      </c>
      <c r="N874" s="30" t="str">
        <f>IF(SUM('Sales by Agent'!L874:N874)&gt;0,"YES","NO")</f>
        <v>NO</v>
      </c>
      <c r="O874" s="30" t="str">
        <f>IF(SUM('Sales by Agent'!M874:O874)&gt;0,"YES","NO")</f>
        <v>NO</v>
      </c>
      <c r="P874" s="30" t="str">
        <f>IF(SUM('Sales by Agent'!N874:P874)&gt;0,"YES","NO")</f>
        <v>NO</v>
      </c>
      <c r="Q874" s="30" t="str">
        <f>IF(SUM('Sales by Agent'!O874:Q874)&gt;0,"YES","NO")</f>
        <v>NO</v>
      </c>
      <c r="R874" s="30" t="str">
        <f>IF(SUM('Sales by Agent'!P874:R874)&gt;0,"YES","NO")</f>
        <v>NO</v>
      </c>
      <c r="S874" s="30" t="str">
        <f>IF(SUM('Sales by Agent'!Q874:S874)&gt;0,"YES","NO")</f>
        <v>NO</v>
      </c>
      <c r="T874" s="30" t="str">
        <f>IF(SUM('Sales by Agent'!R874:T874)&gt;0,"YES","NO")</f>
        <v>NO</v>
      </c>
      <c r="U874" s="30" t="str">
        <f>IF(SUM('Sales by Agent'!S874:U874)&gt;0,"YES","NO")</f>
        <v>NO</v>
      </c>
      <c r="V874" s="30" t="str">
        <f>IF(SUM('Sales by Agent'!T874:V874)&gt;0,"YES","NO")</f>
        <v>NO</v>
      </c>
      <c r="W874" s="30" t="str">
        <f>IF(SUM('Sales by Agent'!U874:W874)&gt;0,"YES","NO")</f>
        <v>NO</v>
      </c>
      <c r="X874" s="30" t="str">
        <f>IF(SUM('Sales by Agent'!V874:X874)&gt;0,"YES","NO")</f>
        <v>NO</v>
      </c>
      <c r="Y874" s="30" t="str">
        <f>IF(SUM('Sales by Agent'!W874:Y874)&gt;0,"YES","NO")</f>
        <v>NO</v>
      </c>
      <c r="Z874" s="30" t="str">
        <f>IF(SUM('Sales by Agent'!X874:Z874)&gt;0,"YES","NO")</f>
        <v>NO</v>
      </c>
      <c r="AA874" s="30" t="str">
        <f>IF(SUM('Sales by Agent'!Y874:AA874)&gt;0,"YES","NO")</f>
        <v>NO</v>
      </c>
      <c r="AB874" s="30" t="str">
        <f>IF(SUM('Sales by Agent'!Z874:AB874)&gt;0,"YES","NO")</f>
        <v>NO</v>
      </c>
      <c r="AC874" s="30" t="str">
        <f>IF(SUM('Sales by Agent'!AA874:AC874)&gt;0,"YES","NO")</f>
        <v>NO</v>
      </c>
      <c r="AD874" s="30" t="str">
        <f>IF(SUM('Sales by Agent'!AB874:AD874)&gt;0,"YES","NO")</f>
        <v>NO</v>
      </c>
      <c r="AE874" s="30" t="str">
        <f>IF(SUM('Sales by Agent'!AC874:AE874)&gt;0,"YES","NO")</f>
        <v>NO</v>
      </c>
      <c r="AF874" s="30" t="str">
        <f>IF(SUM('Sales by Agent'!AD874:AF874)&gt;0,"YES","NO")</f>
        <v>NO</v>
      </c>
      <c r="AG874" s="30" t="str">
        <f>IF(SUM('Sales by Agent'!AE874:AG874)&gt;0,"YES","NO")</f>
        <v>NO</v>
      </c>
      <c r="AH874" s="30" t="str">
        <f>IF(SUM('Sales by Agent'!AF874:AH874)&gt;0,"YES","NO")</f>
        <v>NO</v>
      </c>
      <c r="AI874" s="30" t="str">
        <f>IF(SUM('Sales by Agent'!AG874:AI874)&gt;0,"YES","NO")</f>
        <v>NO</v>
      </c>
      <c r="AJ874" s="30" t="str">
        <f>IF(SUM('Sales by Agent'!AH874:AJ874)&gt;0,"YES","NO")</f>
        <v>NO</v>
      </c>
      <c r="AK874" s="30" t="str">
        <f>IF(SUM('Sales by Agent'!AI874:AK874)&gt;0,"YES","NO")</f>
        <v>YES</v>
      </c>
      <c r="AL874" s="30" t="str">
        <f>IF(SUM('Sales by Agent'!AJ874:AL874)&gt;0,"YES","NO")</f>
        <v>YES</v>
      </c>
      <c r="AM874" s="30" t="str">
        <f>IF(SUM('Sales by Agent'!AK874:AM874)&gt;0,"YES","NO")</f>
        <v>YES</v>
      </c>
      <c r="AN874" s="30" t="str">
        <f>IF(SUM('Sales by Agent'!AL874:AN874)&gt;0,"YES","NO")</f>
        <v>YES</v>
      </c>
      <c r="AO874" s="30" t="str">
        <f>IF(SUM('Sales by Agent'!AM874:AO874)&gt;0,"YES","NO")</f>
        <v>YES</v>
      </c>
      <c r="AP874" s="30" t="str">
        <f>IF(SUM('Sales by Agent'!AN874:AP874)&gt;0,"YES","NO")</f>
        <v>YES</v>
      </c>
      <c r="AQ874" s="30" t="str">
        <f>IF(SUM('Sales by Agent'!AO874:AQ874)&gt;0,"YES","NO")</f>
        <v>YES</v>
      </c>
      <c r="AR874" s="30" t="str">
        <f>IF(SUM('Sales by Agent'!AP874:AR874)&gt;0,"YES","NO")</f>
        <v>YES</v>
      </c>
      <c r="AS874" s="30" t="str">
        <f>IF(SUM('Sales by Agent'!AQ874:AS874)&gt;0,"YES","NO")</f>
        <v>YES</v>
      </c>
      <c r="AT874" s="30" t="str">
        <f>IF(SUM('Sales by Agent'!AR874:AT874)&gt;0,"YES","NO")</f>
        <v>YES</v>
      </c>
      <c r="AU874" s="30" t="str">
        <f>IF(SUM('Sales by Agent'!AS874:AU874)&gt;0,"YES","NO")</f>
        <v>YES</v>
      </c>
      <c r="AV874" s="30" t="str">
        <f>IF(SUM('Sales by Agent'!AT874:AV874)&gt;0,"YES","NO")</f>
        <v>YES</v>
      </c>
      <c r="AX874" t="str">
        <f t="shared" si="155"/>
        <v>NO</v>
      </c>
      <c r="AY874" t="str">
        <f t="shared" si="156"/>
        <v>NO</v>
      </c>
      <c r="AZ874" t="str">
        <f t="shared" si="157"/>
        <v>NO</v>
      </c>
      <c r="BA874" t="str">
        <f t="shared" si="158"/>
        <v>NO</v>
      </c>
      <c r="BB874" t="str">
        <f t="shared" si="159"/>
        <v>NO</v>
      </c>
      <c r="BC874" t="str">
        <f t="shared" si="160"/>
        <v>NO</v>
      </c>
      <c r="BD874" t="str">
        <f t="shared" si="161"/>
        <v>NO</v>
      </c>
      <c r="BE874" t="str">
        <f t="shared" si="162"/>
        <v>NO</v>
      </c>
      <c r="BF874" t="str">
        <f t="shared" si="163"/>
        <v>NO</v>
      </c>
      <c r="BG874" t="str">
        <f t="shared" si="164"/>
        <v>NO</v>
      </c>
      <c r="BH874" t="str">
        <f t="shared" si="144"/>
        <v>NO</v>
      </c>
    </row>
    <row r="875" spans="1:60">
      <c r="A875" s="564" t="s">
        <v>1211</v>
      </c>
      <c r="B875" s="564" t="s">
        <v>3145</v>
      </c>
      <c r="C875" s="564" t="s">
        <v>973</v>
      </c>
      <c r="D875" s="564" t="s">
        <v>956</v>
      </c>
      <c r="E875" s="564" t="s">
        <v>1005</v>
      </c>
      <c r="F875" s="565">
        <v>363707.4</v>
      </c>
      <c r="I875" s="30" t="str">
        <f>IF(SUM('Sales by Agent'!G875:I875)&gt;0,"YES","NO")</f>
        <v>NO</v>
      </c>
      <c r="J875" s="30" t="str">
        <f>IF(SUM('Sales by Agent'!H875:J875)&gt;0,"YES","NO")</f>
        <v>NO</v>
      </c>
      <c r="K875" s="30" t="str">
        <f>IF(SUM('Sales by Agent'!I875:K875)&gt;0,"YES","NO")</f>
        <v>NO</v>
      </c>
      <c r="L875" s="30" t="str">
        <f>IF(SUM('Sales by Agent'!J875:L875)&gt;0,"YES","NO")</f>
        <v>NO</v>
      </c>
      <c r="M875" s="30" t="str">
        <f>IF(SUM('Sales by Agent'!K875:M875)&gt;0,"YES","NO")</f>
        <v>NO</v>
      </c>
      <c r="N875" s="30" t="str">
        <f>IF(SUM('Sales by Agent'!L875:N875)&gt;0,"YES","NO")</f>
        <v>NO</v>
      </c>
      <c r="O875" s="30" t="str">
        <f>IF(SUM('Sales by Agent'!M875:O875)&gt;0,"YES","NO")</f>
        <v>NO</v>
      </c>
      <c r="P875" s="30" t="str">
        <f>IF(SUM('Sales by Agent'!N875:P875)&gt;0,"YES","NO")</f>
        <v>NO</v>
      </c>
      <c r="Q875" s="30" t="str">
        <f>IF(SUM('Sales by Agent'!O875:Q875)&gt;0,"YES","NO")</f>
        <v>NO</v>
      </c>
      <c r="R875" s="30" t="str">
        <f>IF(SUM('Sales by Agent'!P875:R875)&gt;0,"YES","NO")</f>
        <v>NO</v>
      </c>
      <c r="S875" s="30" t="str">
        <f>IF(SUM('Sales by Agent'!Q875:S875)&gt;0,"YES","NO")</f>
        <v>NO</v>
      </c>
      <c r="T875" s="30" t="str">
        <f>IF(SUM('Sales by Agent'!R875:T875)&gt;0,"YES","NO")</f>
        <v>NO</v>
      </c>
      <c r="U875" s="30" t="str">
        <f>IF(SUM('Sales by Agent'!S875:U875)&gt;0,"YES","NO")</f>
        <v>NO</v>
      </c>
      <c r="V875" s="30" t="str">
        <f>IF(SUM('Sales by Agent'!T875:V875)&gt;0,"YES","NO")</f>
        <v>NO</v>
      </c>
      <c r="W875" s="30" t="str">
        <f>IF(SUM('Sales by Agent'!U875:W875)&gt;0,"YES","NO")</f>
        <v>NO</v>
      </c>
      <c r="X875" s="30" t="str">
        <f>IF(SUM('Sales by Agent'!V875:X875)&gt;0,"YES","NO")</f>
        <v>NO</v>
      </c>
      <c r="Y875" s="30" t="str">
        <f>IF(SUM('Sales by Agent'!W875:Y875)&gt;0,"YES","NO")</f>
        <v>NO</v>
      </c>
      <c r="Z875" s="30" t="str">
        <f>IF(SUM('Sales by Agent'!X875:Z875)&gt;0,"YES","NO")</f>
        <v>NO</v>
      </c>
      <c r="AA875" s="30" t="str">
        <f>IF(SUM('Sales by Agent'!Y875:AA875)&gt;0,"YES","NO")</f>
        <v>NO</v>
      </c>
      <c r="AB875" s="30" t="str">
        <f>IF(SUM('Sales by Agent'!Z875:AB875)&gt;0,"YES","NO")</f>
        <v>NO</v>
      </c>
      <c r="AC875" s="30" t="str">
        <f>IF(SUM('Sales by Agent'!AA875:AC875)&gt;0,"YES","NO")</f>
        <v>NO</v>
      </c>
      <c r="AD875" s="30" t="str">
        <f>IF(SUM('Sales by Agent'!AB875:AD875)&gt;0,"YES","NO")</f>
        <v>NO</v>
      </c>
      <c r="AE875" s="30" t="str">
        <f>IF(SUM('Sales by Agent'!AC875:AE875)&gt;0,"YES","NO")</f>
        <v>NO</v>
      </c>
      <c r="AF875" s="30" t="str">
        <f>IF(SUM('Sales by Agent'!AD875:AF875)&gt;0,"YES","NO")</f>
        <v>NO</v>
      </c>
      <c r="AG875" s="30" t="str">
        <f>IF(SUM('Sales by Agent'!AE875:AG875)&gt;0,"YES","NO")</f>
        <v>NO</v>
      </c>
      <c r="AH875" s="30" t="str">
        <f>IF(SUM('Sales by Agent'!AF875:AH875)&gt;0,"YES","NO")</f>
        <v>NO</v>
      </c>
      <c r="AI875" s="30" t="str">
        <f>IF(SUM('Sales by Agent'!AG875:AI875)&gt;0,"YES","NO")</f>
        <v>NO</v>
      </c>
      <c r="AJ875" s="30" t="str">
        <f>IF(SUM('Sales by Agent'!AH875:AJ875)&gt;0,"YES","NO")</f>
        <v>NO</v>
      </c>
      <c r="AK875" s="30" t="str">
        <f>IF(SUM('Sales by Agent'!AI875:AK875)&gt;0,"YES","NO")</f>
        <v>YES</v>
      </c>
      <c r="AL875" s="30" t="str">
        <f>IF(SUM('Sales by Agent'!AJ875:AL875)&gt;0,"YES","NO")</f>
        <v>YES</v>
      </c>
      <c r="AM875" s="30" t="str">
        <f>IF(SUM('Sales by Agent'!AK875:AM875)&gt;0,"YES","NO")</f>
        <v>YES</v>
      </c>
      <c r="AN875" s="30" t="str">
        <f>IF(SUM('Sales by Agent'!AL875:AN875)&gt;0,"YES","NO")</f>
        <v>YES</v>
      </c>
      <c r="AO875" s="30" t="str">
        <f>IF(SUM('Sales by Agent'!AM875:AO875)&gt;0,"YES","NO")</f>
        <v>YES</v>
      </c>
      <c r="AP875" s="30" t="str">
        <f>IF(SUM('Sales by Agent'!AN875:AP875)&gt;0,"YES","NO")</f>
        <v>YES</v>
      </c>
      <c r="AQ875" s="30" t="str">
        <f>IF(SUM('Sales by Agent'!AO875:AQ875)&gt;0,"YES","NO")</f>
        <v>NO</v>
      </c>
      <c r="AR875" s="30" t="str">
        <f>IF(SUM('Sales by Agent'!AP875:AR875)&gt;0,"YES","NO")</f>
        <v>NO</v>
      </c>
      <c r="AS875" s="30" t="str">
        <f>IF(SUM('Sales by Agent'!AQ875:AS875)&gt;0,"YES","NO")</f>
        <v>NO</v>
      </c>
      <c r="AT875" s="30" t="str">
        <f>IF(SUM('Sales by Agent'!AR875:AT875)&gt;0,"YES","NO")</f>
        <v>YES</v>
      </c>
      <c r="AU875" s="30" t="str">
        <f>IF(SUM('Sales by Agent'!AS875:AU875)&gt;0,"YES","NO")</f>
        <v>YES</v>
      </c>
      <c r="AV875" s="30" t="str">
        <f>IF(SUM('Sales by Agent'!AT875:AV875)&gt;0,"YES","NO")</f>
        <v>YES</v>
      </c>
      <c r="AX875" t="str">
        <f t="shared" si="155"/>
        <v>NO</v>
      </c>
      <c r="AY875" t="str">
        <f t="shared" si="156"/>
        <v>NO</v>
      </c>
      <c r="AZ875" t="str">
        <f t="shared" si="157"/>
        <v>NO</v>
      </c>
      <c r="BA875" t="str">
        <f t="shared" si="158"/>
        <v>NO</v>
      </c>
      <c r="BB875" t="str">
        <f t="shared" si="159"/>
        <v>NO</v>
      </c>
      <c r="BC875" t="str">
        <f t="shared" si="160"/>
        <v>NO</v>
      </c>
      <c r="BD875" t="str">
        <f t="shared" si="161"/>
        <v>NO</v>
      </c>
      <c r="BE875" t="str">
        <f t="shared" si="162"/>
        <v>NO</v>
      </c>
      <c r="BF875" t="str">
        <f t="shared" si="163"/>
        <v>NO</v>
      </c>
      <c r="BG875" t="str">
        <f t="shared" si="164"/>
        <v>NO</v>
      </c>
      <c r="BH875" t="str">
        <f t="shared" si="144"/>
        <v>NO</v>
      </c>
    </row>
    <row r="876" spans="1:60">
      <c r="A876" s="564" t="s">
        <v>987</v>
      </c>
      <c r="B876" s="564" t="s">
        <v>3146</v>
      </c>
      <c r="C876" s="564" t="s">
        <v>973</v>
      </c>
      <c r="D876" s="564" t="s">
        <v>956</v>
      </c>
      <c r="E876" s="564" t="s">
        <v>1005</v>
      </c>
      <c r="F876" s="565">
        <v>559940</v>
      </c>
      <c r="I876" s="30" t="str">
        <f>IF(SUM('Sales by Agent'!G876:I876)&gt;0,"YES","NO")</f>
        <v>NO</v>
      </c>
      <c r="J876" s="30" t="str">
        <f>IF(SUM('Sales by Agent'!H876:J876)&gt;0,"YES","NO")</f>
        <v>NO</v>
      </c>
      <c r="K876" s="30" t="str">
        <f>IF(SUM('Sales by Agent'!I876:K876)&gt;0,"YES","NO")</f>
        <v>NO</v>
      </c>
      <c r="L876" s="30" t="str">
        <f>IF(SUM('Sales by Agent'!J876:L876)&gt;0,"YES","NO")</f>
        <v>NO</v>
      </c>
      <c r="M876" s="30" t="str">
        <f>IF(SUM('Sales by Agent'!K876:M876)&gt;0,"YES","NO")</f>
        <v>NO</v>
      </c>
      <c r="N876" s="30" t="str">
        <f>IF(SUM('Sales by Agent'!L876:N876)&gt;0,"YES","NO")</f>
        <v>NO</v>
      </c>
      <c r="O876" s="30" t="str">
        <f>IF(SUM('Sales by Agent'!M876:O876)&gt;0,"YES","NO")</f>
        <v>NO</v>
      </c>
      <c r="P876" s="30" t="str">
        <f>IF(SUM('Sales by Agent'!N876:P876)&gt;0,"YES","NO")</f>
        <v>NO</v>
      </c>
      <c r="Q876" s="30" t="str">
        <f>IF(SUM('Sales by Agent'!O876:Q876)&gt;0,"YES","NO")</f>
        <v>NO</v>
      </c>
      <c r="R876" s="30" t="str">
        <f>IF(SUM('Sales by Agent'!P876:R876)&gt;0,"YES","NO")</f>
        <v>NO</v>
      </c>
      <c r="S876" s="30" t="str">
        <f>IF(SUM('Sales by Agent'!Q876:S876)&gt;0,"YES","NO")</f>
        <v>NO</v>
      </c>
      <c r="T876" s="30" t="str">
        <f>IF(SUM('Sales by Agent'!R876:T876)&gt;0,"YES","NO")</f>
        <v>NO</v>
      </c>
      <c r="U876" s="30" t="str">
        <f>IF(SUM('Sales by Agent'!S876:U876)&gt;0,"YES","NO")</f>
        <v>NO</v>
      </c>
      <c r="V876" s="30" t="str">
        <f>IF(SUM('Sales by Agent'!T876:V876)&gt;0,"YES","NO")</f>
        <v>NO</v>
      </c>
      <c r="W876" s="30" t="str">
        <f>IF(SUM('Sales by Agent'!U876:W876)&gt;0,"YES","NO")</f>
        <v>NO</v>
      </c>
      <c r="X876" s="30" t="str">
        <f>IF(SUM('Sales by Agent'!V876:X876)&gt;0,"YES","NO")</f>
        <v>NO</v>
      </c>
      <c r="Y876" s="30" t="str">
        <f>IF(SUM('Sales by Agent'!W876:Y876)&gt;0,"YES","NO")</f>
        <v>NO</v>
      </c>
      <c r="Z876" s="30" t="str">
        <f>IF(SUM('Sales by Agent'!X876:Z876)&gt;0,"YES","NO")</f>
        <v>NO</v>
      </c>
      <c r="AA876" s="30" t="str">
        <f>IF(SUM('Sales by Agent'!Y876:AA876)&gt;0,"YES","NO")</f>
        <v>NO</v>
      </c>
      <c r="AB876" s="30" t="str">
        <f>IF(SUM('Sales by Agent'!Z876:AB876)&gt;0,"YES","NO")</f>
        <v>NO</v>
      </c>
      <c r="AC876" s="30" t="str">
        <f>IF(SUM('Sales by Agent'!AA876:AC876)&gt;0,"YES","NO")</f>
        <v>NO</v>
      </c>
      <c r="AD876" s="30" t="str">
        <f>IF(SUM('Sales by Agent'!AB876:AD876)&gt;0,"YES","NO")</f>
        <v>NO</v>
      </c>
      <c r="AE876" s="30" t="str">
        <f>IF(SUM('Sales by Agent'!AC876:AE876)&gt;0,"YES","NO")</f>
        <v>NO</v>
      </c>
      <c r="AF876" s="30" t="str">
        <f>IF(SUM('Sales by Agent'!AD876:AF876)&gt;0,"YES","NO")</f>
        <v>NO</v>
      </c>
      <c r="AG876" s="30" t="str">
        <f>IF(SUM('Sales by Agent'!AE876:AG876)&gt;0,"YES","NO")</f>
        <v>NO</v>
      </c>
      <c r="AH876" s="30" t="str">
        <f>IF(SUM('Sales by Agent'!AF876:AH876)&gt;0,"YES","NO")</f>
        <v>YES</v>
      </c>
      <c r="AI876" s="30" t="str">
        <f>IF(SUM('Sales by Agent'!AG876:AI876)&gt;0,"YES","NO")</f>
        <v>YES</v>
      </c>
      <c r="AJ876" s="30" t="str">
        <f>IF(SUM('Sales by Agent'!AH876:AJ876)&gt;0,"YES","NO")</f>
        <v>YES</v>
      </c>
      <c r="AK876" s="30" t="str">
        <f>IF(SUM('Sales by Agent'!AI876:AK876)&gt;0,"YES","NO")</f>
        <v>YES</v>
      </c>
      <c r="AL876" s="30" t="str">
        <f>IF(SUM('Sales by Agent'!AJ876:AL876)&gt;0,"YES","NO")</f>
        <v>YES</v>
      </c>
      <c r="AM876" s="30" t="str">
        <f>IF(SUM('Sales by Agent'!AK876:AM876)&gt;0,"YES","NO")</f>
        <v>YES</v>
      </c>
      <c r="AN876" s="30" t="str">
        <f>IF(SUM('Sales by Agent'!AL876:AN876)&gt;0,"YES","NO")</f>
        <v>YES</v>
      </c>
      <c r="AO876" s="30" t="str">
        <f>IF(SUM('Sales by Agent'!AM876:AO876)&gt;0,"YES","NO")</f>
        <v>YES</v>
      </c>
      <c r="AP876" s="30" t="str">
        <f>IF(SUM('Sales by Agent'!AN876:AP876)&gt;0,"YES","NO")</f>
        <v>YES</v>
      </c>
      <c r="AQ876" s="30" t="str">
        <f>IF(SUM('Sales by Agent'!AO876:AQ876)&gt;0,"YES","NO")</f>
        <v>YES</v>
      </c>
      <c r="AR876" s="30" t="str">
        <f>IF(SUM('Sales by Agent'!AP876:AR876)&gt;0,"YES","NO")</f>
        <v>YES</v>
      </c>
      <c r="AS876" s="30" t="str">
        <f>IF(SUM('Sales by Agent'!AQ876:AS876)&gt;0,"YES","NO")</f>
        <v>YES</v>
      </c>
      <c r="AT876" s="30" t="str">
        <f>IF(SUM('Sales by Agent'!AR876:AT876)&gt;0,"YES","NO")</f>
        <v>YES</v>
      </c>
      <c r="AU876" s="30" t="str">
        <f>IF(SUM('Sales by Agent'!AS876:AU876)&gt;0,"YES","NO")</f>
        <v>YES</v>
      </c>
      <c r="AV876" s="30" t="str">
        <f>IF(SUM('Sales by Agent'!AT876:AV876)&gt;0,"YES","NO")</f>
        <v>YES</v>
      </c>
      <c r="AX876" t="str">
        <f t="shared" si="155"/>
        <v>NO</v>
      </c>
      <c r="AY876" t="str">
        <f t="shared" si="156"/>
        <v>NO</v>
      </c>
      <c r="AZ876" t="str">
        <f t="shared" si="157"/>
        <v>NO</v>
      </c>
      <c r="BA876" t="str">
        <f t="shared" si="158"/>
        <v>NO</v>
      </c>
      <c r="BB876" t="str">
        <f t="shared" si="159"/>
        <v>NO</v>
      </c>
      <c r="BC876" t="str">
        <f t="shared" si="160"/>
        <v>NO</v>
      </c>
      <c r="BD876" t="str">
        <f t="shared" si="161"/>
        <v>NO</v>
      </c>
      <c r="BE876" t="str">
        <f t="shared" si="162"/>
        <v>NO</v>
      </c>
      <c r="BF876" t="str">
        <f t="shared" si="163"/>
        <v>NO</v>
      </c>
      <c r="BG876" t="str">
        <f t="shared" si="164"/>
        <v>NO</v>
      </c>
      <c r="BH876" t="str">
        <f t="shared" si="144"/>
        <v>NO</v>
      </c>
    </row>
    <row r="877" spans="1:60">
      <c r="A877" s="564" t="s">
        <v>1257</v>
      </c>
      <c r="B877" s="564" t="s">
        <v>3147</v>
      </c>
      <c r="C877" s="564" t="s">
        <v>973</v>
      </c>
      <c r="D877" s="564" t="s">
        <v>956</v>
      </c>
      <c r="E877" s="564" t="s">
        <v>1005</v>
      </c>
      <c r="F877" s="565">
        <v>70450</v>
      </c>
      <c r="I877" s="30" t="str">
        <f>IF(SUM('Sales by Agent'!G877:I877)&gt;0,"YES","NO")</f>
        <v>NO</v>
      </c>
      <c r="J877" s="30" t="str">
        <f>IF(SUM('Sales by Agent'!H877:J877)&gt;0,"YES","NO")</f>
        <v>NO</v>
      </c>
      <c r="K877" s="30" t="str">
        <f>IF(SUM('Sales by Agent'!I877:K877)&gt;0,"YES","NO")</f>
        <v>NO</v>
      </c>
      <c r="L877" s="30" t="str">
        <f>IF(SUM('Sales by Agent'!J877:L877)&gt;0,"YES","NO")</f>
        <v>NO</v>
      </c>
      <c r="M877" s="30" t="str">
        <f>IF(SUM('Sales by Agent'!K877:M877)&gt;0,"YES","NO")</f>
        <v>NO</v>
      </c>
      <c r="N877" s="30" t="str">
        <f>IF(SUM('Sales by Agent'!L877:N877)&gt;0,"YES","NO")</f>
        <v>NO</v>
      </c>
      <c r="O877" s="30" t="str">
        <f>IF(SUM('Sales by Agent'!M877:O877)&gt;0,"YES","NO")</f>
        <v>NO</v>
      </c>
      <c r="P877" s="30" t="str">
        <f>IF(SUM('Sales by Agent'!N877:P877)&gt;0,"YES","NO")</f>
        <v>NO</v>
      </c>
      <c r="Q877" s="30" t="str">
        <f>IF(SUM('Sales by Agent'!O877:Q877)&gt;0,"YES","NO")</f>
        <v>NO</v>
      </c>
      <c r="R877" s="30" t="str">
        <f>IF(SUM('Sales by Agent'!P877:R877)&gt;0,"YES","NO")</f>
        <v>NO</v>
      </c>
      <c r="S877" s="30" t="str">
        <f>IF(SUM('Sales by Agent'!Q877:S877)&gt;0,"YES","NO")</f>
        <v>NO</v>
      </c>
      <c r="T877" s="30" t="str">
        <f>IF(SUM('Sales by Agent'!R877:T877)&gt;0,"YES","NO")</f>
        <v>NO</v>
      </c>
      <c r="U877" s="30" t="str">
        <f>IF(SUM('Sales by Agent'!S877:U877)&gt;0,"YES","NO")</f>
        <v>NO</v>
      </c>
      <c r="V877" s="30" t="str">
        <f>IF(SUM('Sales by Agent'!T877:V877)&gt;0,"YES","NO")</f>
        <v>NO</v>
      </c>
      <c r="W877" s="30" t="str">
        <f>IF(SUM('Sales by Agent'!U877:W877)&gt;0,"YES","NO")</f>
        <v>NO</v>
      </c>
      <c r="X877" s="30" t="str">
        <f>IF(SUM('Sales by Agent'!V877:X877)&gt;0,"YES","NO")</f>
        <v>NO</v>
      </c>
      <c r="Y877" s="30" t="str">
        <f>IF(SUM('Sales by Agent'!W877:Y877)&gt;0,"YES","NO")</f>
        <v>NO</v>
      </c>
      <c r="Z877" s="30" t="str">
        <f>IF(SUM('Sales by Agent'!X877:Z877)&gt;0,"YES","NO")</f>
        <v>NO</v>
      </c>
      <c r="AA877" s="30" t="str">
        <f>IF(SUM('Sales by Agent'!Y877:AA877)&gt;0,"YES","NO")</f>
        <v>NO</v>
      </c>
      <c r="AB877" s="30" t="str">
        <f>IF(SUM('Sales by Agent'!Z877:AB877)&gt;0,"YES","NO")</f>
        <v>NO</v>
      </c>
      <c r="AC877" s="30" t="str">
        <f>IF(SUM('Sales by Agent'!AA877:AC877)&gt;0,"YES","NO")</f>
        <v>NO</v>
      </c>
      <c r="AD877" s="30" t="str">
        <f>IF(SUM('Sales by Agent'!AB877:AD877)&gt;0,"YES","NO")</f>
        <v>NO</v>
      </c>
      <c r="AE877" s="30" t="str">
        <f>IF(SUM('Sales by Agent'!AC877:AE877)&gt;0,"YES","NO")</f>
        <v>NO</v>
      </c>
      <c r="AF877" s="30" t="str">
        <f>IF(SUM('Sales by Agent'!AD877:AF877)&gt;0,"YES","NO")</f>
        <v>NO</v>
      </c>
      <c r="AG877" s="30" t="str">
        <f>IF(SUM('Sales by Agent'!AE877:AG877)&gt;0,"YES","NO")</f>
        <v>NO</v>
      </c>
      <c r="AH877" s="30" t="str">
        <f>IF(SUM('Sales by Agent'!AF877:AH877)&gt;0,"YES","NO")</f>
        <v>NO</v>
      </c>
      <c r="AI877" s="30" t="str">
        <f>IF(SUM('Sales by Agent'!AG877:AI877)&gt;0,"YES","NO")</f>
        <v>NO</v>
      </c>
      <c r="AJ877" s="30" t="str">
        <f>IF(SUM('Sales by Agent'!AH877:AJ877)&gt;0,"YES","NO")</f>
        <v>NO</v>
      </c>
      <c r="AK877" s="30" t="str">
        <f>IF(SUM('Sales by Agent'!AI877:AK877)&gt;0,"YES","NO")</f>
        <v>NO</v>
      </c>
      <c r="AL877" s="30" t="str">
        <f>IF(SUM('Sales by Agent'!AJ877:AL877)&gt;0,"YES","NO")</f>
        <v>YES</v>
      </c>
      <c r="AM877" s="30" t="str">
        <f>IF(SUM('Sales by Agent'!AK877:AM877)&gt;0,"YES","NO")</f>
        <v>YES</v>
      </c>
      <c r="AN877" s="30" t="str">
        <f>IF(SUM('Sales by Agent'!AL877:AN877)&gt;0,"YES","NO")</f>
        <v>YES</v>
      </c>
      <c r="AO877" s="30" t="str">
        <f>IF(SUM('Sales by Agent'!AM877:AO877)&gt;0,"YES","NO")</f>
        <v>NO</v>
      </c>
      <c r="AP877" s="30" t="str">
        <f>IF(SUM('Sales by Agent'!AN877:AP877)&gt;0,"YES","NO")</f>
        <v>NO</v>
      </c>
      <c r="AQ877" s="30" t="str">
        <f>IF(SUM('Sales by Agent'!AO877:AQ877)&gt;0,"YES","NO")</f>
        <v>NO</v>
      </c>
      <c r="AR877" s="30" t="str">
        <f>IF(SUM('Sales by Agent'!AP877:AR877)&gt;0,"YES","NO")</f>
        <v>NO</v>
      </c>
      <c r="AS877" s="30" t="str">
        <f>IF(SUM('Sales by Agent'!AQ877:AS877)&gt;0,"YES","NO")</f>
        <v>NO</v>
      </c>
      <c r="AT877" s="30" t="str">
        <f>IF(SUM('Sales by Agent'!AR877:AT877)&gt;0,"YES","NO")</f>
        <v>NO</v>
      </c>
      <c r="AU877" s="30" t="str">
        <f>IF(SUM('Sales by Agent'!AS877:AU877)&gt;0,"YES","NO")</f>
        <v>NO</v>
      </c>
      <c r="AV877" s="30" t="str">
        <f>IF(SUM('Sales by Agent'!AT877:AV877)&gt;0,"YES","NO")</f>
        <v>NO</v>
      </c>
      <c r="AX877" t="str">
        <f t="shared" si="155"/>
        <v>NO</v>
      </c>
      <c r="AY877" t="str">
        <f t="shared" si="156"/>
        <v>NO</v>
      </c>
      <c r="AZ877" t="str">
        <f t="shared" si="157"/>
        <v>NO</v>
      </c>
      <c r="BA877" t="str">
        <f t="shared" si="158"/>
        <v>NO</v>
      </c>
      <c r="BB877" t="str">
        <f t="shared" si="159"/>
        <v>NO</v>
      </c>
      <c r="BC877" t="str">
        <f t="shared" si="160"/>
        <v>NO</v>
      </c>
      <c r="BD877" t="str">
        <f t="shared" si="161"/>
        <v>NO</v>
      </c>
      <c r="BE877" t="str">
        <f t="shared" si="162"/>
        <v>NO</v>
      </c>
      <c r="BF877" t="str">
        <f t="shared" si="163"/>
        <v>NO</v>
      </c>
      <c r="BG877" t="str">
        <f t="shared" si="164"/>
        <v>NO</v>
      </c>
      <c r="BH877" t="str">
        <f t="shared" si="144"/>
        <v>NEW INACTIVE</v>
      </c>
    </row>
    <row r="878" spans="1:60">
      <c r="A878" s="564" t="s">
        <v>988</v>
      </c>
      <c r="B878" s="564" t="s">
        <v>3148</v>
      </c>
      <c r="C878" s="564" t="s">
        <v>973</v>
      </c>
      <c r="D878" s="564" t="s">
        <v>956</v>
      </c>
      <c r="E878" s="564" t="s">
        <v>1005</v>
      </c>
      <c r="F878" s="565">
        <v>705050</v>
      </c>
      <c r="I878" s="30" t="str">
        <f>IF(SUM('Sales by Agent'!G878:I878)&gt;0,"YES","NO")</f>
        <v>NO</v>
      </c>
      <c r="J878" s="30" t="str">
        <f>IF(SUM('Sales by Agent'!H878:J878)&gt;0,"YES","NO")</f>
        <v>NO</v>
      </c>
      <c r="K878" s="30" t="str">
        <f>IF(SUM('Sales by Agent'!I878:K878)&gt;0,"YES","NO")</f>
        <v>NO</v>
      </c>
      <c r="L878" s="30" t="str">
        <f>IF(SUM('Sales by Agent'!J878:L878)&gt;0,"YES","NO")</f>
        <v>NO</v>
      </c>
      <c r="M878" s="30" t="str">
        <f>IF(SUM('Sales by Agent'!K878:M878)&gt;0,"YES","NO")</f>
        <v>NO</v>
      </c>
      <c r="N878" s="30" t="str">
        <f>IF(SUM('Sales by Agent'!L878:N878)&gt;0,"YES","NO")</f>
        <v>NO</v>
      </c>
      <c r="O878" s="30" t="str">
        <f>IF(SUM('Sales by Agent'!M878:O878)&gt;0,"YES","NO")</f>
        <v>NO</v>
      </c>
      <c r="P878" s="30" t="str">
        <f>IF(SUM('Sales by Agent'!N878:P878)&gt;0,"YES","NO")</f>
        <v>NO</v>
      </c>
      <c r="Q878" s="30" t="str">
        <f>IF(SUM('Sales by Agent'!O878:Q878)&gt;0,"YES","NO")</f>
        <v>NO</v>
      </c>
      <c r="R878" s="30" t="str">
        <f>IF(SUM('Sales by Agent'!P878:R878)&gt;0,"YES","NO")</f>
        <v>NO</v>
      </c>
      <c r="S878" s="30" t="str">
        <f>IF(SUM('Sales by Agent'!Q878:S878)&gt;0,"YES","NO")</f>
        <v>NO</v>
      </c>
      <c r="T878" s="30" t="str">
        <f>IF(SUM('Sales by Agent'!R878:T878)&gt;0,"YES","NO")</f>
        <v>NO</v>
      </c>
      <c r="U878" s="30" t="str">
        <f>IF(SUM('Sales by Agent'!S878:U878)&gt;0,"YES","NO")</f>
        <v>NO</v>
      </c>
      <c r="V878" s="30" t="str">
        <f>IF(SUM('Sales by Agent'!T878:V878)&gt;0,"YES","NO")</f>
        <v>NO</v>
      </c>
      <c r="W878" s="30" t="str">
        <f>IF(SUM('Sales by Agent'!U878:W878)&gt;0,"YES","NO")</f>
        <v>NO</v>
      </c>
      <c r="X878" s="30" t="str">
        <f>IF(SUM('Sales by Agent'!V878:X878)&gt;0,"YES","NO")</f>
        <v>NO</v>
      </c>
      <c r="Y878" s="30" t="str">
        <f>IF(SUM('Sales by Agent'!W878:Y878)&gt;0,"YES","NO")</f>
        <v>NO</v>
      </c>
      <c r="Z878" s="30" t="str">
        <f>IF(SUM('Sales by Agent'!X878:Z878)&gt;0,"YES","NO")</f>
        <v>NO</v>
      </c>
      <c r="AA878" s="30" t="str">
        <f>IF(SUM('Sales by Agent'!Y878:AA878)&gt;0,"YES","NO")</f>
        <v>NO</v>
      </c>
      <c r="AB878" s="30" t="str">
        <f>IF(SUM('Sales by Agent'!Z878:AB878)&gt;0,"YES","NO")</f>
        <v>NO</v>
      </c>
      <c r="AC878" s="30" t="str">
        <f>IF(SUM('Sales by Agent'!AA878:AC878)&gt;0,"YES","NO")</f>
        <v>NO</v>
      </c>
      <c r="AD878" s="30" t="str">
        <f>IF(SUM('Sales by Agent'!AB878:AD878)&gt;0,"YES","NO")</f>
        <v>NO</v>
      </c>
      <c r="AE878" s="30" t="str">
        <f>IF(SUM('Sales by Agent'!AC878:AE878)&gt;0,"YES","NO")</f>
        <v>NO</v>
      </c>
      <c r="AF878" s="30" t="str">
        <f>IF(SUM('Sales by Agent'!AD878:AF878)&gt;0,"YES","NO")</f>
        <v>NO</v>
      </c>
      <c r="AG878" s="30" t="str">
        <f>IF(SUM('Sales by Agent'!AE878:AG878)&gt;0,"YES","NO")</f>
        <v>NO</v>
      </c>
      <c r="AH878" s="30" t="str">
        <f>IF(SUM('Sales by Agent'!AF878:AH878)&gt;0,"YES","NO")</f>
        <v>YES</v>
      </c>
      <c r="AI878" s="30" t="str">
        <f>IF(SUM('Sales by Agent'!AG878:AI878)&gt;0,"YES","NO")</f>
        <v>YES</v>
      </c>
      <c r="AJ878" s="30" t="str">
        <f>IF(SUM('Sales by Agent'!AH878:AJ878)&gt;0,"YES","NO")</f>
        <v>YES</v>
      </c>
      <c r="AK878" s="30" t="str">
        <f>IF(SUM('Sales by Agent'!AI878:AK878)&gt;0,"YES","NO")</f>
        <v>YES</v>
      </c>
      <c r="AL878" s="30" t="str">
        <f>IF(SUM('Sales by Agent'!AJ878:AL878)&gt;0,"YES","NO")</f>
        <v>YES</v>
      </c>
      <c r="AM878" s="30" t="str">
        <f>IF(SUM('Sales by Agent'!AK878:AM878)&gt;0,"YES","NO")</f>
        <v>YES</v>
      </c>
      <c r="AN878" s="30" t="str">
        <f>IF(SUM('Sales by Agent'!AL878:AN878)&gt;0,"YES","NO")</f>
        <v>YES</v>
      </c>
      <c r="AO878" s="30" t="str">
        <f>IF(SUM('Sales by Agent'!AM878:AO878)&gt;0,"YES","NO")</f>
        <v>YES</v>
      </c>
      <c r="AP878" s="30" t="str">
        <f>IF(SUM('Sales by Agent'!AN878:AP878)&gt;0,"YES","NO")</f>
        <v>YES</v>
      </c>
      <c r="AQ878" s="30" t="str">
        <f>IF(SUM('Sales by Agent'!AO878:AQ878)&gt;0,"YES","NO")</f>
        <v>YES</v>
      </c>
      <c r="AR878" s="30" t="str">
        <f>IF(SUM('Sales by Agent'!AP878:AR878)&gt;0,"YES","NO")</f>
        <v>YES</v>
      </c>
      <c r="AS878" s="30" t="str">
        <f>IF(SUM('Sales by Agent'!AQ878:AS878)&gt;0,"YES","NO")</f>
        <v>YES</v>
      </c>
      <c r="AT878" s="30" t="str">
        <f>IF(SUM('Sales by Agent'!AR878:AT878)&gt;0,"YES","NO")</f>
        <v>YES</v>
      </c>
      <c r="AU878" s="30" t="str">
        <f>IF(SUM('Sales by Agent'!AS878:AU878)&gt;0,"YES","NO")</f>
        <v>YES</v>
      </c>
      <c r="AV878" s="30" t="str">
        <f>IF(SUM('Sales by Agent'!AT878:AV878)&gt;0,"YES","NO")</f>
        <v>YES</v>
      </c>
      <c r="AX878" t="str">
        <f t="shared" si="155"/>
        <v>NO</v>
      </c>
      <c r="AY878" t="str">
        <f t="shared" si="156"/>
        <v>NO</v>
      </c>
      <c r="AZ878" t="str">
        <f t="shared" si="157"/>
        <v>NO</v>
      </c>
      <c r="BA878" t="str">
        <f t="shared" si="158"/>
        <v>NO</v>
      </c>
      <c r="BB878" t="str">
        <f t="shared" si="159"/>
        <v>NO</v>
      </c>
      <c r="BC878" t="str">
        <f t="shared" si="160"/>
        <v>NO</v>
      </c>
      <c r="BD878" t="str">
        <f t="shared" si="161"/>
        <v>NO</v>
      </c>
      <c r="BE878" t="str">
        <f t="shared" si="162"/>
        <v>NO</v>
      </c>
      <c r="BF878" t="str">
        <f t="shared" si="163"/>
        <v>NO</v>
      </c>
      <c r="BG878" t="str">
        <f t="shared" si="164"/>
        <v>NO</v>
      </c>
      <c r="BH878" t="str">
        <f t="shared" si="144"/>
        <v>NO</v>
      </c>
    </row>
    <row r="879" spans="1:60">
      <c r="A879" s="564" t="s">
        <v>1214</v>
      </c>
      <c r="B879" s="564" t="s">
        <v>3149</v>
      </c>
      <c r="C879" s="564" t="s">
        <v>973</v>
      </c>
      <c r="D879" s="564" t="s">
        <v>956</v>
      </c>
      <c r="E879" s="564" t="s">
        <v>1005</v>
      </c>
      <c r="F879" s="565">
        <v>6251742.4000000004</v>
      </c>
      <c r="I879" s="30" t="str">
        <f>IF(SUM('Sales by Agent'!G879:I879)&gt;0,"YES","NO")</f>
        <v>NO</v>
      </c>
      <c r="J879" s="30" t="str">
        <f>IF(SUM('Sales by Agent'!H879:J879)&gt;0,"YES","NO")</f>
        <v>NO</v>
      </c>
      <c r="K879" s="30" t="str">
        <f>IF(SUM('Sales by Agent'!I879:K879)&gt;0,"YES","NO")</f>
        <v>NO</v>
      </c>
      <c r="L879" s="30" t="str">
        <f>IF(SUM('Sales by Agent'!J879:L879)&gt;0,"YES","NO")</f>
        <v>NO</v>
      </c>
      <c r="M879" s="30" t="str">
        <f>IF(SUM('Sales by Agent'!K879:M879)&gt;0,"YES","NO")</f>
        <v>NO</v>
      </c>
      <c r="N879" s="30" t="str">
        <f>IF(SUM('Sales by Agent'!L879:N879)&gt;0,"YES","NO")</f>
        <v>NO</v>
      </c>
      <c r="O879" s="30" t="str">
        <f>IF(SUM('Sales by Agent'!M879:O879)&gt;0,"YES","NO")</f>
        <v>NO</v>
      </c>
      <c r="P879" s="30" t="str">
        <f>IF(SUM('Sales by Agent'!N879:P879)&gt;0,"YES","NO")</f>
        <v>NO</v>
      </c>
      <c r="Q879" s="30" t="str">
        <f>IF(SUM('Sales by Agent'!O879:Q879)&gt;0,"YES","NO")</f>
        <v>NO</v>
      </c>
      <c r="R879" s="30" t="str">
        <f>IF(SUM('Sales by Agent'!P879:R879)&gt;0,"YES","NO")</f>
        <v>NO</v>
      </c>
      <c r="S879" s="30" t="str">
        <f>IF(SUM('Sales by Agent'!Q879:S879)&gt;0,"YES","NO")</f>
        <v>NO</v>
      </c>
      <c r="T879" s="30" t="str">
        <f>IF(SUM('Sales by Agent'!R879:T879)&gt;0,"YES","NO")</f>
        <v>NO</v>
      </c>
      <c r="U879" s="30" t="str">
        <f>IF(SUM('Sales by Agent'!S879:U879)&gt;0,"YES","NO")</f>
        <v>NO</v>
      </c>
      <c r="V879" s="30" t="str">
        <f>IF(SUM('Sales by Agent'!T879:V879)&gt;0,"YES","NO")</f>
        <v>NO</v>
      </c>
      <c r="W879" s="30" t="str">
        <f>IF(SUM('Sales by Agent'!U879:W879)&gt;0,"YES","NO")</f>
        <v>NO</v>
      </c>
      <c r="X879" s="30" t="str">
        <f>IF(SUM('Sales by Agent'!V879:X879)&gt;0,"YES","NO")</f>
        <v>NO</v>
      </c>
      <c r="Y879" s="30" t="str">
        <f>IF(SUM('Sales by Agent'!W879:Y879)&gt;0,"YES","NO")</f>
        <v>NO</v>
      </c>
      <c r="Z879" s="30" t="str">
        <f>IF(SUM('Sales by Agent'!X879:Z879)&gt;0,"YES","NO")</f>
        <v>NO</v>
      </c>
      <c r="AA879" s="30" t="str">
        <f>IF(SUM('Sales by Agent'!Y879:AA879)&gt;0,"YES","NO")</f>
        <v>NO</v>
      </c>
      <c r="AB879" s="30" t="str">
        <f>IF(SUM('Sales by Agent'!Z879:AB879)&gt;0,"YES","NO")</f>
        <v>NO</v>
      </c>
      <c r="AC879" s="30" t="str">
        <f>IF(SUM('Sales by Agent'!AA879:AC879)&gt;0,"YES","NO")</f>
        <v>NO</v>
      </c>
      <c r="AD879" s="30" t="str">
        <f>IF(SUM('Sales by Agent'!AB879:AD879)&gt;0,"YES","NO")</f>
        <v>NO</v>
      </c>
      <c r="AE879" s="30" t="str">
        <f>IF(SUM('Sales by Agent'!AC879:AE879)&gt;0,"YES","NO")</f>
        <v>NO</v>
      </c>
      <c r="AF879" s="30" t="str">
        <f>IF(SUM('Sales by Agent'!AD879:AF879)&gt;0,"YES","NO")</f>
        <v>NO</v>
      </c>
      <c r="AG879" s="30" t="str">
        <f>IF(SUM('Sales by Agent'!AE879:AG879)&gt;0,"YES","NO")</f>
        <v>NO</v>
      </c>
      <c r="AH879" s="30" t="str">
        <f>IF(SUM('Sales by Agent'!AF879:AH879)&gt;0,"YES","NO")</f>
        <v>NO</v>
      </c>
      <c r="AI879" s="30" t="str">
        <f>IF(SUM('Sales by Agent'!AG879:AI879)&gt;0,"YES","NO")</f>
        <v>NO</v>
      </c>
      <c r="AJ879" s="30" t="str">
        <f>IF(SUM('Sales by Agent'!AH879:AJ879)&gt;0,"YES","NO")</f>
        <v>YES</v>
      </c>
      <c r="AK879" s="30" t="str">
        <f>IF(SUM('Sales by Agent'!AI879:AK879)&gt;0,"YES","NO")</f>
        <v>YES</v>
      </c>
      <c r="AL879" s="30" t="str">
        <f>IF(SUM('Sales by Agent'!AJ879:AL879)&gt;0,"YES","NO")</f>
        <v>YES</v>
      </c>
      <c r="AM879" s="30" t="str">
        <f>IF(SUM('Sales by Agent'!AK879:AM879)&gt;0,"YES","NO")</f>
        <v>YES</v>
      </c>
      <c r="AN879" s="30" t="str">
        <f>IF(SUM('Sales by Agent'!AL879:AN879)&gt;0,"YES","NO")</f>
        <v>YES</v>
      </c>
      <c r="AO879" s="30" t="str">
        <f>IF(SUM('Sales by Agent'!AM879:AO879)&gt;0,"YES","NO")</f>
        <v>YES</v>
      </c>
      <c r="AP879" s="30" t="str">
        <f>IF(SUM('Sales by Agent'!AN879:AP879)&gt;0,"YES","NO")</f>
        <v>YES</v>
      </c>
      <c r="AQ879" s="30" t="str">
        <f>IF(SUM('Sales by Agent'!AO879:AQ879)&gt;0,"YES","NO")</f>
        <v>YES</v>
      </c>
      <c r="AR879" s="30" t="str">
        <f>IF(SUM('Sales by Agent'!AP879:AR879)&gt;0,"YES","NO")</f>
        <v>YES</v>
      </c>
      <c r="AS879" s="30" t="str">
        <f>IF(SUM('Sales by Agent'!AQ879:AS879)&gt;0,"YES","NO")</f>
        <v>YES</v>
      </c>
      <c r="AT879" s="30" t="str">
        <f>IF(SUM('Sales by Agent'!AR879:AT879)&gt;0,"YES","NO")</f>
        <v>YES</v>
      </c>
      <c r="AU879" s="30" t="str">
        <f>IF(SUM('Sales by Agent'!AS879:AU879)&gt;0,"YES","NO")</f>
        <v>YES</v>
      </c>
      <c r="AV879" s="30" t="str">
        <f>IF(SUM('Sales by Agent'!AT879:AV879)&gt;0,"YES","NO")</f>
        <v>YES</v>
      </c>
      <c r="AX879" t="str">
        <f t="shared" si="155"/>
        <v>NO</v>
      </c>
      <c r="AY879" t="str">
        <f t="shared" si="156"/>
        <v>NO</v>
      </c>
      <c r="AZ879" t="str">
        <f t="shared" si="157"/>
        <v>NO</v>
      </c>
      <c r="BA879" t="str">
        <f t="shared" si="158"/>
        <v>NO</v>
      </c>
      <c r="BB879" t="str">
        <f t="shared" si="159"/>
        <v>NO</v>
      </c>
      <c r="BC879" t="str">
        <f t="shared" si="160"/>
        <v>NO</v>
      </c>
      <c r="BD879" t="str">
        <f t="shared" si="161"/>
        <v>NO</v>
      </c>
      <c r="BE879" t="str">
        <f t="shared" si="162"/>
        <v>NO</v>
      </c>
      <c r="BF879" t="str">
        <f t="shared" si="163"/>
        <v>NO</v>
      </c>
      <c r="BG879" t="str">
        <f t="shared" si="164"/>
        <v>NO</v>
      </c>
      <c r="BH879" t="str">
        <f t="shared" si="144"/>
        <v>NO</v>
      </c>
    </row>
    <row r="880" spans="1:60">
      <c r="A880" s="564" t="s">
        <v>1490</v>
      </c>
      <c r="B880" s="564" t="s">
        <v>3150</v>
      </c>
      <c r="C880" s="564" t="s">
        <v>973</v>
      </c>
      <c r="D880" s="564" t="s">
        <v>956</v>
      </c>
      <c r="E880" s="564" t="s">
        <v>1005</v>
      </c>
      <c r="F880" s="565">
        <v>9406107.4000000004</v>
      </c>
      <c r="I880" s="30" t="str">
        <f>IF(SUM('Sales by Agent'!G880:I880)&gt;0,"YES","NO")</f>
        <v>NO</v>
      </c>
      <c r="J880" s="30" t="str">
        <f>IF(SUM('Sales by Agent'!H880:J880)&gt;0,"YES","NO")</f>
        <v>NO</v>
      </c>
      <c r="K880" s="30" t="str">
        <f>IF(SUM('Sales by Agent'!I880:K880)&gt;0,"YES","NO")</f>
        <v>NO</v>
      </c>
      <c r="L880" s="30" t="str">
        <f>IF(SUM('Sales by Agent'!J880:L880)&gt;0,"YES","NO")</f>
        <v>NO</v>
      </c>
      <c r="M880" s="30" t="str">
        <f>IF(SUM('Sales by Agent'!K880:M880)&gt;0,"YES","NO")</f>
        <v>NO</v>
      </c>
      <c r="N880" s="30" t="str">
        <f>IF(SUM('Sales by Agent'!L880:N880)&gt;0,"YES","NO")</f>
        <v>NO</v>
      </c>
      <c r="O880" s="30" t="str">
        <f>IF(SUM('Sales by Agent'!M880:O880)&gt;0,"YES","NO")</f>
        <v>NO</v>
      </c>
      <c r="P880" s="30" t="str">
        <f>IF(SUM('Sales by Agent'!N880:P880)&gt;0,"YES","NO")</f>
        <v>NO</v>
      </c>
      <c r="Q880" s="30" t="str">
        <f>IF(SUM('Sales by Agent'!O880:Q880)&gt;0,"YES","NO")</f>
        <v>NO</v>
      </c>
      <c r="R880" s="30" t="str">
        <f>IF(SUM('Sales by Agent'!P880:R880)&gt;0,"YES","NO")</f>
        <v>NO</v>
      </c>
      <c r="S880" s="30" t="str">
        <f>IF(SUM('Sales by Agent'!Q880:S880)&gt;0,"YES","NO")</f>
        <v>NO</v>
      </c>
      <c r="T880" s="30" t="str">
        <f>IF(SUM('Sales by Agent'!R880:T880)&gt;0,"YES","NO")</f>
        <v>NO</v>
      </c>
      <c r="U880" s="30" t="str">
        <f>IF(SUM('Sales by Agent'!S880:U880)&gt;0,"YES","NO")</f>
        <v>NO</v>
      </c>
      <c r="V880" s="30" t="str">
        <f>IF(SUM('Sales by Agent'!T880:V880)&gt;0,"YES","NO")</f>
        <v>NO</v>
      </c>
      <c r="W880" s="30" t="str">
        <f>IF(SUM('Sales by Agent'!U880:W880)&gt;0,"YES","NO")</f>
        <v>NO</v>
      </c>
      <c r="X880" s="30" t="str">
        <f>IF(SUM('Sales by Agent'!V880:X880)&gt;0,"YES","NO")</f>
        <v>NO</v>
      </c>
      <c r="Y880" s="30" t="str">
        <f>IF(SUM('Sales by Agent'!W880:Y880)&gt;0,"YES","NO")</f>
        <v>NO</v>
      </c>
      <c r="Z880" s="30" t="str">
        <f>IF(SUM('Sales by Agent'!X880:Z880)&gt;0,"YES","NO")</f>
        <v>NO</v>
      </c>
      <c r="AA880" s="30" t="str">
        <f>IF(SUM('Sales by Agent'!Y880:AA880)&gt;0,"YES","NO")</f>
        <v>NO</v>
      </c>
      <c r="AB880" s="30" t="str">
        <f>IF(SUM('Sales by Agent'!Z880:AB880)&gt;0,"YES","NO")</f>
        <v>NO</v>
      </c>
      <c r="AC880" s="30" t="str">
        <f>IF(SUM('Sales by Agent'!AA880:AC880)&gt;0,"YES","NO")</f>
        <v>NO</v>
      </c>
      <c r="AD880" s="30" t="str">
        <f>IF(SUM('Sales by Agent'!AB880:AD880)&gt;0,"YES","NO")</f>
        <v>NO</v>
      </c>
      <c r="AE880" s="30" t="str">
        <f>IF(SUM('Sales by Agent'!AC880:AE880)&gt;0,"YES","NO")</f>
        <v>NO</v>
      </c>
      <c r="AF880" s="30" t="str">
        <f>IF(SUM('Sales by Agent'!AD880:AF880)&gt;0,"YES","NO")</f>
        <v>NO</v>
      </c>
      <c r="AG880" s="30" t="str">
        <f>IF(SUM('Sales by Agent'!AE880:AG880)&gt;0,"YES","NO")</f>
        <v>NO</v>
      </c>
      <c r="AH880" s="30" t="str">
        <f>IF(SUM('Sales by Agent'!AF880:AH880)&gt;0,"YES","NO")</f>
        <v>NO</v>
      </c>
      <c r="AI880" s="30" t="str">
        <f>IF(SUM('Sales by Agent'!AG880:AI880)&gt;0,"YES","NO")</f>
        <v>NO</v>
      </c>
      <c r="AJ880" s="30" t="str">
        <f>IF(SUM('Sales by Agent'!AH880:AJ880)&gt;0,"YES","NO")</f>
        <v>NO</v>
      </c>
      <c r="AK880" s="30" t="str">
        <f>IF(SUM('Sales by Agent'!AI880:AK880)&gt;0,"YES","NO")</f>
        <v>NO</v>
      </c>
      <c r="AL880" s="30" t="str">
        <f>IF(SUM('Sales by Agent'!AJ880:AL880)&gt;0,"YES","NO")</f>
        <v>NO</v>
      </c>
      <c r="AM880" s="30" t="str">
        <f>IF(SUM('Sales by Agent'!AK880:AM880)&gt;0,"YES","NO")</f>
        <v>NO</v>
      </c>
      <c r="AN880" s="30" t="str">
        <f>IF(SUM('Sales by Agent'!AL880:AN880)&gt;0,"YES","NO")</f>
        <v>YES</v>
      </c>
      <c r="AO880" s="30" t="str">
        <f>IF(SUM('Sales by Agent'!AM880:AO880)&gt;0,"YES","NO")</f>
        <v>YES</v>
      </c>
      <c r="AP880" s="30" t="str">
        <f>IF(SUM('Sales by Agent'!AN880:AP880)&gt;0,"YES","NO")</f>
        <v>YES</v>
      </c>
      <c r="AQ880" s="30" t="str">
        <f>IF(SUM('Sales by Agent'!AO880:AQ880)&gt;0,"YES","NO")</f>
        <v>YES</v>
      </c>
      <c r="AR880" s="30" t="str">
        <f>IF(SUM('Sales by Agent'!AP880:AR880)&gt;0,"YES","NO")</f>
        <v>YES</v>
      </c>
      <c r="AS880" s="30" t="str">
        <f>IF(SUM('Sales by Agent'!AQ880:AS880)&gt;0,"YES","NO")</f>
        <v>YES</v>
      </c>
      <c r="AT880" s="30" t="str">
        <f>IF(SUM('Sales by Agent'!AR880:AT880)&gt;0,"YES","NO")</f>
        <v>YES</v>
      </c>
      <c r="AU880" s="30" t="str">
        <f>IF(SUM('Sales by Agent'!AS880:AU880)&gt;0,"YES","NO")</f>
        <v>YES</v>
      </c>
      <c r="AV880" s="30" t="str">
        <f>IF(SUM('Sales by Agent'!AT880:AV880)&gt;0,"YES","NO")</f>
        <v>YES</v>
      </c>
      <c r="AX880" t="str">
        <f t="shared" si="155"/>
        <v>NO</v>
      </c>
      <c r="AY880" t="str">
        <f t="shared" si="156"/>
        <v>NO</v>
      </c>
      <c r="AZ880" t="str">
        <f t="shared" si="157"/>
        <v>NO</v>
      </c>
      <c r="BA880" t="str">
        <f t="shared" si="158"/>
        <v>NO</v>
      </c>
      <c r="BB880" t="str">
        <f t="shared" si="159"/>
        <v>NO</v>
      </c>
      <c r="BC880" t="str">
        <f t="shared" si="160"/>
        <v>NO</v>
      </c>
      <c r="BD880" t="str">
        <f t="shared" si="161"/>
        <v>NO</v>
      </c>
      <c r="BE880" t="str">
        <f t="shared" si="162"/>
        <v>NO</v>
      </c>
      <c r="BF880" t="str">
        <f t="shared" si="163"/>
        <v>NO</v>
      </c>
      <c r="BG880" t="str">
        <f t="shared" si="164"/>
        <v>NO</v>
      </c>
      <c r="BH880" t="str">
        <f t="shared" si="144"/>
        <v>NO</v>
      </c>
    </row>
    <row r="881" spans="1:60">
      <c r="A881" s="564" t="s">
        <v>1449</v>
      </c>
      <c r="B881" s="564" t="s">
        <v>3151</v>
      </c>
      <c r="C881" s="564" t="s">
        <v>973</v>
      </c>
      <c r="D881" s="564" t="s">
        <v>956</v>
      </c>
      <c r="E881" s="564" t="s">
        <v>1005</v>
      </c>
      <c r="F881" s="565">
        <v>3752284.9</v>
      </c>
      <c r="I881" s="30" t="str">
        <f>IF(SUM('Sales by Agent'!G881:I881)&gt;0,"YES","NO")</f>
        <v>NO</v>
      </c>
      <c r="J881" s="30" t="str">
        <f>IF(SUM('Sales by Agent'!H881:J881)&gt;0,"YES","NO")</f>
        <v>NO</v>
      </c>
      <c r="K881" s="30" t="str">
        <f>IF(SUM('Sales by Agent'!I881:K881)&gt;0,"YES","NO")</f>
        <v>NO</v>
      </c>
      <c r="L881" s="30" t="str">
        <f>IF(SUM('Sales by Agent'!J881:L881)&gt;0,"YES","NO")</f>
        <v>NO</v>
      </c>
      <c r="M881" s="30" t="str">
        <f>IF(SUM('Sales by Agent'!K881:M881)&gt;0,"YES","NO")</f>
        <v>NO</v>
      </c>
      <c r="N881" s="30" t="str">
        <f>IF(SUM('Sales by Agent'!L881:N881)&gt;0,"YES","NO")</f>
        <v>NO</v>
      </c>
      <c r="O881" s="30" t="str">
        <f>IF(SUM('Sales by Agent'!M881:O881)&gt;0,"YES","NO")</f>
        <v>NO</v>
      </c>
      <c r="P881" s="30" t="str">
        <f>IF(SUM('Sales by Agent'!N881:P881)&gt;0,"YES","NO")</f>
        <v>NO</v>
      </c>
      <c r="Q881" s="30" t="str">
        <f>IF(SUM('Sales by Agent'!O881:Q881)&gt;0,"YES","NO")</f>
        <v>NO</v>
      </c>
      <c r="R881" s="30" t="str">
        <f>IF(SUM('Sales by Agent'!P881:R881)&gt;0,"YES","NO")</f>
        <v>NO</v>
      </c>
      <c r="S881" s="30" t="str">
        <f>IF(SUM('Sales by Agent'!Q881:S881)&gt;0,"YES","NO")</f>
        <v>NO</v>
      </c>
      <c r="T881" s="30" t="str">
        <f>IF(SUM('Sales by Agent'!R881:T881)&gt;0,"YES","NO")</f>
        <v>NO</v>
      </c>
      <c r="U881" s="30" t="str">
        <f>IF(SUM('Sales by Agent'!S881:U881)&gt;0,"YES","NO")</f>
        <v>NO</v>
      </c>
      <c r="V881" s="30" t="str">
        <f>IF(SUM('Sales by Agent'!T881:V881)&gt;0,"YES","NO")</f>
        <v>NO</v>
      </c>
      <c r="W881" s="30" t="str">
        <f>IF(SUM('Sales by Agent'!U881:W881)&gt;0,"YES","NO")</f>
        <v>NO</v>
      </c>
      <c r="X881" s="30" t="str">
        <f>IF(SUM('Sales by Agent'!V881:X881)&gt;0,"YES","NO")</f>
        <v>NO</v>
      </c>
      <c r="Y881" s="30" t="str">
        <f>IF(SUM('Sales by Agent'!W881:Y881)&gt;0,"YES","NO")</f>
        <v>NO</v>
      </c>
      <c r="Z881" s="30" t="str">
        <f>IF(SUM('Sales by Agent'!X881:Z881)&gt;0,"YES","NO")</f>
        <v>NO</v>
      </c>
      <c r="AA881" s="30" t="str">
        <f>IF(SUM('Sales by Agent'!Y881:AA881)&gt;0,"YES","NO")</f>
        <v>NO</v>
      </c>
      <c r="AB881" s="30" t="str">
        <f>IF(SUM('Sales by Agent'!Z881:AB881)&gt;0,"YES","NO")</f>
        <v>NO</v>
      </c>
      <c r="AC881" s="30" t="str">
        <f>IF(SUM('Sales by Agent'!AA881:AC881)&gt;0,"YES","NO")</f>
        <v>NO</v>
      </c>
      <c r="AD881" s="30" t="str">
        <f>IF(SUM('Sales by Agent'!AB881:AD881)&gt;0,"YES","NO")</f>
        <v>NO</v>
      </c>
      <c r="AE881" s="30" t="str">
        <f>IF(SUM('Sales by Agent'!AC881:AE881)&gt;0,"YES","NO")</f>
        <v>NO</v>
      </c>
      <c r="AF881" s="30" t="str">
        <f>IF(SUM('Sales by Agent'!AD881:AF881)&gt;0,"YES","NO")</f>
        <v>NO</v>
      </c>
      <c r="AG881" s="30" t="str">
        <f>IF(SUM('Sales by Agent'!AE881:AG881)&gt;0,"YES","NO")</f>
        <v>NO</v>
      </c>
      <c r="AH881" s="30" t="str">
        <f>IF(SUM('Sales by Agent'!AF881:AH881)&gt;0,"YES","NO")</f>
        <v>NO</v>
      </c>
      <c r="AI881" s="30" t="str">
        <f>IF(SUM('Sales by Agent'!AG881:AI881)&gt;0,"YES","NO")</f>
        <v>NO</v>
      </c>
      <c r="AJ881" s="30" t="str">
        <f>IF(SUM('Sales by Agent'!AH881:AJ881)&gt;0,"YES","NO")</f>
        <v>NO</v>
      </c>
      <c r="AK881" s="30" t="str">
        <f>IF(SUM('Sales by Agent'!AI881:AK881)&gt;0,"YES","NO")</f>
        <v>NO</v>
      </c>
      <c r="AL881" s="30" t="str">
        <f>IF(SUM('Sales by Agent'!AJ881:AL881)&gt;0,"YES","NO")</f>
        <v>NO</v>
      </c>
      <c r="AM881" s="30" t="str">
        <f>IF(SUM('Sales by Agent'!AK881:AM881)&gt;0,"YES","NO")</f>
        <v>YES</v>
      </c>
      <c r="AN881" s="30" t="str">
        <f>IF(SUM('Sales by Agent'!AL881:AN881)&gt;0,"YES","NO")</f>
        <v>YES</v>
      </c>
      <c r="AO881" s="30" t="str">
        <f>IF(SUM('Sales by Agent'!AM881:AO881)&gt;0,"YES","NO")</f>
        <v>YES</v>
      </c>
      <c r="AP881" s="30" t="str">
        <f>IF(SUM('Sales by Agent'!AN881:AP881)&gt;0,"YES","NO")</f>
        <v>YES</v>
      </c>
      <c r="AQ881" s="30" t="str">
        <f>IF(SUM('Sales by Agent'!AO881:AQ881)&gt;0,"YES","NO")</f>
        <v>YES</v>
      </c>
      <c r="AR881" s="30" t="str">
        <f>IF(SUM('Sales by Agent'!AP881:AR881)&gt;0,"YES","NO")</f>
        <v>YES</v>
      </c>
      <c r="AS881" s="30" t="str">
        <f>IF(SUM('Sales by Agent'!AQ881:AS881)&gt;0,"YES","NO")</f>
        <v>YES</v>
      </c>
      <c r="AT881" s="30" t="str">
        <f>IF(SUM('Sales by Agent'!AR881:AT881)&gt;0,"YES","NO")</f>
        <v>YES</v>
      </c>
      <c r="AU881" s="30" t="str">
        <f>IF(SUM('Sales by Agent'!AS881:AU881)&gt;0,"YES","NO")</f>
        <v>YES</v>
      </c>
      <c r="AV881" s="30" t="str">
        <f>IF(SUM('Sales by Agent'!AT881:AV881)&gt;0,"YES","NO")</f>
        <v>YES</v>
      </c>
      <c r="AX881" t="str">
        <f t="shared" si="155"/>
        <v>NO</v>
      </c>
      <c r="AY881" t="str">
        <f t="shared" si="156"/>
        <v>NO</v>
      </c>
      <c r="AZ881" t="str">
        <f t="shared" si="157"/>
        <v>NO</v>
      </c>
      <c r="BA881" t="str">
        <f t="shared" si="158"/>
        <v>NO</v>
      </c>
      <c r="BB881" t="str">
        <f t="shared" si="159"/>
        <v>NO</v>
      </c>
      <c r="BC881" t="str">
        <f t="shared" si="160"/>
        <v>NO</v>
      </c>
      <c r="BD881" t="str">
        <f t="shared" si="161"/>
        <v>NO</v>
      </c>
      <c r="BE881" t="str">
        <f t="shared" si="162"/>
        <v>NO</v>
      </c>
      <c r="BF881" t="str">
        <f t="shared" si="163"/>
        <v>NO</v>
      </c>
      <c r="BG881" t="str">
        <f t="shared" si="164"/>
        <v>NO</v>
      </c>
      <c r="BH881" t="str">
        <f t="shared" si="144"/>
        <v>NO</v>
      </c>
    </row>
    <row r="882" spans="1:60">
      <c r="A882" s="564" t="s">
        <v>989</v>
      </c>
      <c r="B882" s="564" t="s">
        <v>3152</v>
      </c>
      <c r="C882" s="564" t="s">
        <v>973</v>
      </c>
      <c r="D882" s="564" t="s">
        <v>956</v>
      </c>
      <c r="E882" s="564" t="s">
        <v>1005</v>
      </c>
      <c r="F882" s="565">
        <v>994717.5</v>
      </c>
      <c r="I882" s="30" t="str">
        <f>IF(SUM('Sales by Agent'!G882:I882)&gt;0,"YES","NO")</f>
        <v>NO</v>
      </c>
      <c r="J882" s="30" t="str">
        <f>IF(SUM('Sales by Agent'!H882:J882)&gt;0,"YES","NO")</f>
        <v>NO</v>
      </c>
      <c r="K882" s="30" t="str">
        <f>IF(SUM('Sales by Agent'!I882:K882)&gt;0,"YES","NO")</f>
        <v>NO</v>
      </c>
      <c r="L882" s="30" t="str">
        <f>IF(SUM('Sales by Agent'!J882:L882)&gt;0,"YES","NO")</f>
        <v>NO</v>
      </c>
      <c r="M882" s="30" t="str">
        <f>IF(SUM('Sales by Agent'!K882:M882)&gt;0,"YES","NO")</f>
        <v>NO</v>
      </c>
      <c r="N882" s="30" t="str">
        <f>IF(SUM('Sales by Agent'!L882:N882)&gt;0,"YES","NO")</f>
        <v>NO</v>
      </c>
      <c r="O882" s="30" t="str">
        <f>IF(SUM('Sales by Agent'!M882:O882)&gt;0,"YES","NO")</f>
        <v>NO</v>
      </c>
      <c r="P882" s="30" t="str">
        <f>IF(SUM('Sales by Agent'!N882:P882)&gt;0,"YES","NO")</f>
        <v>NO</v>
      </c>
      <c r="Q882" s="30" t="str">
        <f>IF(SUM('Sales by Agent'!O882:Q882)&gt;0,"YES","NO")</f>
        <v>NO</v>
      </c>
      <c r="R882" s="30" t="str">
        <f>IF(SUM('Sales by Agent'!P882:R882)&gt;0,"YES","NO")</f>
        <v>NO</v>
      </c>
      <c r="S882" s="30" t="str">
        <f>IF(SUM('Sales by Agent'!Q882:S882)&gt;0,"YES","NO")</f>
        <v>NO</v>
      </c>
      <c r="T882" s="30" t="str">
        <f>IF(SUM('Sales by Agent'!R882:T882)&gt;0,"YES","NO")</f>
        <v>NO</v>
      </c>
      <c r="U882" s="30" t="str">
        <f>IF(SUM('Sales by Agent'!S882:U882)&gt;0,"YES","NO")</f>
        <v>NO</v>
      </c>
      <c r="V882" s="30" t="str">
        <f>IF(SUM('Sales by Agent'!T882:V882)&gt;0,"YES","NO")</f>
        <v>NO</v>
      </c>
      <c r="W882" s="30" t="str">
        <f>IF(SUM('Sales by Agent'!U882:W882)&gt;0,"YES","NO")</f>
        <v>NO</v>
      </c>
      <c r="X882" s="30" t="str">
        <f>IF(SUM('Sales by Agent'!V882:X882)&gt;0,"YES","NO")</f>
        <v>NO</v>
      </c>
      <c r="Y882" s="30" t="str">
        <f>IF(SUM('Sales by Agent'!W882:Y882)&gt;0,"YES","NO")</f>
        <v>NO</v>
      </c>
      <c r="Z882" s="30" t="str">
        <f>IF(SUM('Sales by Agent'!X882:Z882)&gt;0,"YES","NO")</f>
        <v>NO</v>
      </c>
      <c r="AA882" s="30" t="str">
        <f>IF(SUM('Sales by Agent'!Y882:AA882)&gt;0,"YES","NO")</f>
        <v>NO</v>
      </c>
      <c r="AB882" s="30" t="str">
        <f>IF(SUM('Sales by Agent'!Z882:AB882)&gt;0,"YES","NO")</f>
        <v>NO</v>
      </c>
      <c r="AC882" s="30" t="str">
        <f>IF(SUM('Sales by Agent'!AA882:AC882)&gt;0,"YES","NO")</f>
        <v>NO</v>
      </c>
      <c r="AD882" s="30" t="str">
        <f>IF(SUM('Sales by Agent'!AB882:AD882)&gt;0,"YES","NO")</f>
        <v>NO</v>
      </c>
      <c r="AE882" s="30" t="str">
        <f>IF(SUM('Sales by Agent'!AC882:AE882)&gt;0,"YES","NO")</f>
        <v>NO</v>
      </c>
      <c r="AF882" s="30" t="str">
        <f>IF(SUM('Sales by Agent'!AD882:AF882)&gt;0,"YES","NO")</f>
        <v>NO</v>
      </c>
      <c r="AG882" s="30" t="str">
        <f>IF(SUM('Sales by Agent'!AE882:AG882)&gt;0,"YES","NO")</f>
        <v>NO</v>
      </c>
      <c r="AH882" s="30" t="str">
        <f>IF(SUM('Sales by Agent'!AF882:AH882)&gt;0,"YES","NO")</f>
        <v>YES</v>
      </c>
      <c r="AI882" s="30" t="str">
        <f>IF(SUM('Sales by Agent'!AG882:AI882)&gt;0,"YES","NO")</f>
        <v>YES</v>
      </c>
      <c r="AJ882" s="30" t="str">
        <f>IF(SUM('Sales by Agent'!AH882:AJ882)&gt;0,"YES","NO")</f>
        <v>YES</v>
      </c>
      <c r="AK882" s="30" t="str">
        <f>IF(SUM('Sales by Agent'!AI882:AK882)&gt;0,"YES","NO")</f>
        <v>YES</v>
      </c>
      <c r="AL882" s="30" t="str">
        <f>IF(SUM('Sales by Agent'!AJ882:AL882)&gt;0,"YES","NO")</f>
        <v>YES</v>
      </c>
      <c r="AM882" s="30" t="str">
        <f>IF(SUM('Sales by Agent'!AK882:AM882)&gt;0,"YES","NO")</f>
        <v>YES</v>
      </c>
      <c r="AN882" s="30" t="str">
        <f>IF(SUM('Sales by Agent'!AL882:AN882)&gt;0,"YES","NO")</f>
        <v>YES</v>
      </c>
      <c r="AO882" s="30" t="str">
        <f>IF(SUM('Sales by Agent'!AM882:AO882)&gt;0,"YES","NO")</f>
        <v>YES</v>
      </c>
      <c r="AP882" s="30" t="str">
        <f>IF(SUM('Sales by Agent'!AN882:AP882)&gt;0,"YES","NO")</f>
        <v>YES</v>
      </c>
      <c r="AQ882" s="30" t="str">
        <f>IF(SUM('Sales by Agent'!AO882:AQ882)&gt;0,"YES","NO")</f>
        <v>YES</v>
      </c>
      <c r="AR882" s="30" t="str">
        <f>IF(SUM('Sales by Agent'!AP882:AR882)&gt;0,"YES","NO")</f>
        <v>YES</v>
      </c>
      <c r="AS882" s="30" t="str">
        <f>IF(SUM('Sales by Agent'!AQ882:AS882)&gt;0,"YES","NO")</f>
        <v>YES</v>
      </c>
      <c r="AT882" s="30" t="str">
        <f>IF(SUM('Sales by Agent'!AR882:AT882)&gt;0,"YES","NO")</f>
        <v>YES</v>
      </c>
      <c r="AU882" s="30" t="str">
        <f>IF(SUM('Sales by Agent'!AS882:AU882)&gt;0,"YES","NO")</f>
        <v>YES</v>
      </c>
      <c r="AV882" s="30" t="str">
        <f>IF(SUM('Sales by Agent'!AT882:AV882)&gt;0,"YES","NO")</f>
        <v>YES</v>
      </c>
      <c r="AX882" t="str">
        <f t="shared" si="155"/>
        <v>NO</v>
      </c>
      <c r="AY882" t="str">
        <f t="shared" si="156"/>
        <v>NO</v>
      </c>
      <c r="AZ882" t="str">
        <f t="shared" si="157"/>
        <v>NO</v>
      </c>
      <c r="BA882" t="str">
        <f t="shared" si="158"/>
        <v>NO</v>
      </c>
      <c r="BB882" t="str">
        <f t="shared" si="159"/>
        <v>NO</v>
      </c>
      <c r="BC882" t="str">
        <f t="shared" si="160"/>
        <v>NO</v>
      </c>
      <c r="BD882" t="str">
        <f t="shared" si="161"/>
        <v>NO</v>
      </c>
      <c r="BE882" t="str">
        <f t="shared" si="162"/>
        <v>NO</v>
      </c>
      <c r="BF882" t="str">
        <f t="shared" si="163"/>
        <v>NO</v>
      </c>
      <c r="BG882" t="str">
        <f t="shared" si="164"/>
        <v>NO</v>
      </c>
      <c r="BH882" t="str">
        <f t="shared" si="144"/>
        <v>NO</v>
      </c>
    </row>
    <row r="883" spans="1:60">
      <c r="A883" s="564" t="s">
        <v>1218</v>
      </c>
      <c r="B883" s="564" t="s">
        <v>3153</v>
      </c>
      <c r="C883" s="564" t="s">
        <v>973</v>
      </c>
      <c r="D883" s="564" t="s">
        <v>956</v>
      </c>
      <c r="E883" s="564" t="s">
        <v>1005</v>
      </c>
      <c r="F883" s="565">
        <v>48190</v>
      </c>
      <c r="I883" s="30" t="str">
        <f>IF(SUM('Sales by Agent'!G883:I883)&gt;0,"YES","NO")</f>
        <v>NO</v>
      </c>
      <c r="J883" s="30" t="str">
        <f>IF(SUM('Sales by Agent'!H883:J883)&gt;0,"YES","NO")</f>
        <v>NO</v>
      </c>
      <c r="K883" s="30" t="str">
        <f>IF(SUM('Sales by Agent'!I883:K883)&gt;0,"YES","NO")</f>
        <v>NO</v>
      </c>
      <c r="L883" s="30" t="str">
        <f>IF(SUM('Sales by Agent'!J883:L883)&gt;0,"YES","NO")</f>
        <v>NO</v>
      </c>
      <c r="M883" s="30" t="str">
        <f>IF(SUM('Sales by Agent'!K883:M883)&gt;0,"YES","NO")</f>
        <v>NO</v>
      </c>
      <c r="N883" s="30" t="str">
        <f>IF(SUM('Sales by Agent'!L883:N883)&gt;0,"YES","NO")</f>
        <v>NO</v>
      </c>
      <c r="O883" s="30" t="str">
        <f>IF(SUM('Sales by Agent'!M883:O883)&gt;0,"YES","NO")</f>
        <v>NO</v>
      </c>
      <c r="P883" s="30" t="str">
        <f>IF(SUM('Sales by Agent'!N883:P883)&gt;0,"YES","NO")</f>
        <v>NO</v>
      </c>
      <c r="Q883" s="30" t="str">
        <f>IF(SUM('Sales by Agent'!O883:Q883)&gt;0,"YES","NO")</f>
        <v>NO</v>
      </c>
      <c r="R883" s="30" t="str">
        <f>IF(SUM('Sales by Agent'!P883:R883)&gt;0,"YES","NO")</f>
        <v>NO</v>
      </c>
      <c r="S883" s="30" t="str">
        <f>IF(SUM('Sales by Agent'!Q883:S883)&gt;0,"YES","NO")</f>
        <v>NO</v>
      </c>
      <c r="T883" s="30" t="str">
        <f>IF(SUM('Sales by Agent'!R883:T883)&gt;0,"YES","NO")</f>
        <v>NO</v>
      </c>
      <c r="U883" s="30" t="str">
        <f>IF(SUM('Sales by Agent'!S883:U883)&gt;0,"YES","NO")</f>
        <v>NO</v>
      </c>
      <c r="V883" s="30" t="str">
        <f>IF(SUM('Sales by Agent'!T883:V883)&gt;0,"YES","NO")</f>
        <v>NO</v>
      </c>
      <c r="W883" s="30" t="str">
        <f>IF(SUM('Sales by Agent'!U883:W883)&gt;0,"YES","NO")</f>
        <v>NO</v>
      </c>
      <c r="X883" s="30" t="str">
        <f>IF(SUM('Sales by Agent'!V883:X883)&gt;0,"YES","NO")</f>
        <v>NO</v>
      </c>
      <c r="Y883" s="30" t="str">
        <f>IF(SUM('Sales by Agent'!W883:Y883)&gt;0,"YES","NO")</f>
        <v>NO</v>
      </c>
      <c r="Z883" s="30" t="str">
        <f>IF(SUM('Sales by Agent'!X883:Z883)&gt;0,"YES","NO")</f>
        <v>NO</v>
      </c>
      <c r="AA883" s="30" t="str">
        <f>IF(SUM('Sales by Agent'!Y883:AA883)&gt;0,"YES","NO")</f>
        <v>NO</v>
      </c>
      <c r="AB883" s="30" t="str">
        <f>IF(SUM('Sales by Agent'!Z883:AB883)&gt;0,"YES","NO")</f>
        <v>NO</v>
      </c>
      <c r="AC883" s="30" t="str">
        <f>IF(SUM('Sales by Agent'!AA883:AC883)&gt;0,"YES","NO")</f>
        <v>NO</v>
      </c>
      <c r="AD883" s="30" t="str">
        <f>IF(SUM('Sales by Agent'!AB883:AD883)&gt;0,"YES","NO")</f>
        <v>NO</v>
      </c>
      <c r="AE883" s="30" t="str">
        <f>IF(SUM('Sales by Agent'!AC883:AE883)&gt;0,"YES","NO")</f>
        <v>NO</v>
      </c>
      <c r="AF883" s="30" t="str">
        <f>IF(SUM('Sales by Agent'!AD883:AF883)&gt;0,"YES","NO")</f>
        <v>NO</v>
      </c>
      <c r="AG883" s="30" t="str">
        <f>IF(SUM('Sales by Agent'!AE883:AG883)&gt;0,"YES","NO")</f>
        <v>NO</v>
      </c>
      <c r="AH883" s="30" t="str">
        <f>IF(SUM('Sales by Agent'!AF883:AH883)&gt;0,"YES","NO")</f>
        <v>YES</v>
      </c>
      <c r="AI883" s="30" t="str">
        <f>IF(SUM('Sales by Agent'!AG883:AI883)&gt;0,"YES","NO")</f>
        <v>YES</v>
      </c>
      <c r="AJ883" s="30" t="str">
        <f>IF(SUM('Sales by Agent'!AH883:AJ883)&gt;0,"YES","NO")</f>
        <v>YES</v>
      </c>
      <c r="AK883" s="30" t="str">
        <f>IF(SUM('Sales by Agent'!AI883:AK883)&gt;0,"YES","NO")</f>
        <v>YES</v>
      </c>
      <c r="AL883" s="30" t="str">
        <f>IF(SUM('Sales by Agent'!AJ883:AL883)&gt;0,"YES","NO")</f>
        <v>YES</v>
      </c>
      <c r="AM883" s="30" t="str">
        <f>IF(SUM('Sales by Agent'!AK883:AM883)&gt;0,"YES","NO")</f>
        <v>YES</v>
      </c>
      <c r="AN883" s="30" t="str">
        <f>IF(SUM('Sales by Agent'!AL883:AN883)&gt;0,"YES","NO")</f>
        <v>NO</v>
      </c>
      <c r="AO883" s="30" t="str">
        <f>IF(SUM('Sales by Agent'!AM883:AO883)&gt;0,"YES","NO")</f>
        <v>NO</v>
      </c>
      <c r="AP883" s="30" t="str">
        <f>IF(SUM('Sales by Agent'!AN883:AP883)&gt;0,"YES","NO")</f>
        <v>NO</v>
      </c>
      <c r="AQ883" s="30" t="str">
        <f>IF(SUM('Sales by Agent'!AO883:AQ883)&gt;0,"YES","NO")</f>
        <v>NO</v>
      </c>
      <c r="AR883" s="30" t="str">
        <f>IF(SUM('Sales by Agent'!AP883:AR883)&gt;0,"YES","NO")</f>
        <v>NO</v>
      </c>
      <c r="AS883" s="30" t="str">
        <f>IF(SUM('Sales by Agent'!AQ883:AS883)&gt;0,"YES","NO")</f>
        <v>NO</v>
      </c>
      <c r="AT883" s="30" t="str">
        <f>IF(SUM('Sales by Agent'!AR883:AT883)&gt;0,"YES","NO")</f>
        <v>NO</v>
      </c>
      <c r="AU883" s="30" t="str">
        <f>IF(SUM('Sales by Agent'!AS883:AU883)&gt;0,"YES","NO")</f>
        <v>NO</v>
      </c>
      <c r="AV883" s="30" t="str">
        <f>IF(SUM('Sales by Agent'!AT883:AV883)&gt;0,"YES","NO")</f>
        <v>NO</v>
      </c>
      <c r="AX883" t="str">
        <f t="shared" si="155"/>
        <v>NO</v>
      </c>
      <c r="AY883" t="str">
        <f t="shared" si="156"/>
        <v>NO</v>
      </c>
      <c r="AZ883" t="str">
        <f t="shared" si="157"/>
        <v>NO</v>
      </c>
      <c r="BA883" t="str">
        <f t="shared" si="158"/>
        <v>NO</v>
      </c>
      <c r="BB883" t="str">
        <f t="shared" si="159"/>
        <v>NO</v>
      </c>
      <c r="BC883" t="str">
        <f t="shared" si="160"/>
        <v>NO</v>
      </c>
      <c r="BD883" t="str">
        <f t="shared" si="161"/>
        <v>NO</v>
      </c>
      <c r="BE883" t="str">
        <f t="shared" si="162"/>
        <v>NO</v>
      </c>
      <c r="BF883" t="str">
        <f t="shared" si="163"/>
        <v>NO</v>
      </c>
      <c r="BG883" t="str">
        <f t="shared" si="164"/>
        <v>NEW INACTIVE</v>
      </c>
      <c r="BH883" t="str">
        <f t="shared" si="144"/>
        <v>NO</v>
      </c>
    </row>
    <row r="884" spans="1:60">
      <c r="A884" s="564" t="s">
        <v>1029</v>
      </c>
      <c r="B884" s="564" t="s">
        <v>3154</v>
      </c>
      <c r="C884" s="564" t="s">
        <v>973</v>
      </c>
      <c r="D884" s="564" t="s">
        <v>956</v>
      </c>
      <c r="E884" s="564" t="s">
        <v>1005</v>
      </c>
      <c r="F884" s="565">
        <v>2730804.17</v>
      </c>
      <c r="I884" s="30" t="str">
        <f>IF(SUM('Sales by Agent'!G884:I884)&gt;0,"YES","NO")</f>
        <v>NO</v>
      </c>
      <c r="J884" s="30" t="str">
        <f>IF(SUM('Sales by Agent'!H884:J884)&gt;0,"YES","NO")</f>
        <v>NO</v>
      </c>
      <c r="K884" s="30" t="str">
        <f>IF(SUM('Sales by Agent'!I884:K884)&gt;0,"YES","NO")</f>
        <v>NO</v>
      </c>
      <c r="L884" s="30" t="str">
        <f>IF(SUM('Sales by Agent'!J884:L884)&gt;0,"YES","NO")</f>
        <v>NO</v>
      </c>
      <c r="M884" s="30" t="str">
        <f>IF(SUM('Sales by Agent'!K884:M884)&gt;0,"YES","NO")</f>
        <v>NO</v>
      </c>
      <c r="N884" s="30" t="str">
        <f>IF(SUM('Sales by Agent'!L884:N884)&gt;0,"YES","NO")</f>
        <v>NO</v>
      </c>
      <c r="O884" s="30" t="str">
        <f>IF(SUM('Sales by Agent'!M884:O884)&gt;0,"YES","NO")</f>
        <v>NO</v>
      </c>
      <c r="P884" s="30" t="str">
        <f>IF(SUM('Sales by Agent'!N884:P884)&gt;0,"YES","NO")</f>
        <v>NO</v>
      </c>
      <c r="Q884" s="30" t="str">
        <f>IF(SUM('Sales by Agent'!O884:Q884)&gt;0,"YES","NO")</f>
        <v>NO</v>
      </c>
      <c r="R884" s="30" t="str">
        <f>IF(SUM('Sales by Agent'!P884:R884)&gt;0,"YES","NO")</f>
        <v>NO</v>
      </c>
      <c r="S884" s="30" t="str">
        <f>IF(SUM('Sales by Agent'!Q884:S884)&gt;0,"YES","NO")</f>
        <v>NO</v>
      </c>
      <c r="T884" s="30" t="str">
        <f>IF(SUM('Sales by Agent'!R884:T884)&gt;0,"YES","NO")</f>
        <v>NO</v>
      </c>
      <c r="U884" s="30" t="str">
        <f>IF(SUM('Sales by Agent'!S884:U884)&gt;0,"YES","NO")</f>
        <v>NO</v>
      </c>
      <c r="V884" s="30" t="str">
        <f>IF(SUM('Sales by Agent'!T884:V884)&gt;0,"YES","NO")</f>
        <v>NO</v>
      </c>
      <c r="W884" s="30" t="str">
        <f>IF(SUM('Sales by Agent'!U884:W884)&gt;0,"YES","NO")</f>
        <v>NO</v>
      </c>
      <c r="X884" s="30" t="str">
        <f>IF(SUM('Sales by Agent'!V884:X884)&gt;0,"YES","NO")</f>
        <v>NO</v>
      </c>
      <c r="Y884" s="30" t="str">
        <f>IF(SUM('Sales by Agent'!W884:Y884)&gt;0,"YES","NO")</f>
        <v>NO</v>
      </c>
      <c r="Z884" s="30" t="str">
        <f>IF(SUM('Sales by Agent'!X884:Z884)&gt;0,"YES","NO")</f>
        <v>NO</v>
      </c>
      <c r="AA884" s="30" t="str">
        <f>IF(SUM('Sales by Agent'!Y884:AA884)&gt;0,"YES","NO")</f>
        <v>NO</v>
      </c>
      <c r="AB884" s="30" t="str">
        <f>IF(SUM('Sales by Agent'!Z884:AB884)&gt;0,"YES","NO")</f>
        <v>NO</v>
      </c>
      <c r="AC884" s="30" t="str">
        <f>IF(SUM('Sales by Agent'!AA884:AC884)&gt;0,"YES","NO")</f>
        <v>NO</v>
      </c>
      <c r="AD884" s="30" t="str">
        <f>IF(SUM('Sales by Agent'!AB884:AD884)&gt;0,"YES","NO")</f>
        <v>NO</v>
      </c>
      <c r="AE884" s="30" t="str">
        <f>IF(SUM('Sales by Agent'!AC884:AE884)&gt;0,"YES","NO")</f>
        <v>NO</v>
      </c>
      <c r="AF884" s="30" t="str">
        <f>IF(SUM('Sales by Agent'!AD884:AF884)&gt;0,"YES","NO")</f>
        <v>NO</v>
      </c>
      <c r="AG884" s="30" t="str">
        <f>IF(SUM('Sales by Agent'!AE884:AG884)&gt;0,"YES","NO")</f>
        <v>NO</v>
      </c>
      <c r="AH884" s="30" t="str">
        <f>IF(SUM('Sales by Agent'!AF884:AH884)&gt;0,"YES","NO")</f>
        <v>NO</v>
      </c>
      <c r="AI884" s="30" t="str">
        <f>IF(SUM('Sales by Agent'!AG884:AI884)&gt;0,"YES","NO")</f>
        <v>YES</v>
      </c>
      <c r="AJ884" s="30" t="str">
        <f>IF(SUM('Sales by Agent'!AH884:AJ884)&gt;0,"YES","NO")</f>
        <v>YES</v>
      </c>
      <c r="AK884" s="30" t="str">
        <f>IF(SUM('Sales by Agent'!AI884:AK884)&gt;0,"YES","NO")</f>
        <v>YES</v>
      </c>
      <c r="AL884" s="30" t="str">
        <f>IF(SUM('Sales by Agent'!AJ884:AL884)&gt;0,"YES","NO")</f>
        <v>YES</v>
      </c>
      <c r="AM884" s="30" t="str">
        <f>IF(SUM('Sales by Agent'!AK884:AM884)&gt;0,"YES","NO")</f>
        <v>YES</v>
      </c>
      <c r="AN884" s="30" t="str">
        <f>IF(SUM('Sales by Agent'!AL884:AN884)&gt;0,"YES","NO")</f>
        <v>YES</v>
      </c>
      <c r="AO884" s="30" t="str">
        <f>IF(SUM('Sales by Agent'!AM884:AO884)&gt;0,"YES","NO")</f>
        <v>YES</v>
      </c>
      <c r="AP884" s="30" t="str">
        <f>IF(SUM('Sales by Agent'!AN884:AP884)&gt;0,"YES","NO")</f>
        <v>YES</v>
      </c>
      <c r="AQ884" s="30" t="str">
        <f>IF(SUM('Sales by Agent'!AO884:AQ884)&gt;0,"YES","NO")</f>
        <v>YES</v>
      </c>
      <c r="AR884" s="30" t="str">
        <f>IF(SUM('Sales by Agent'!AP884:AR884)&gt;0,"YES","NO")</f>
        <v>YES</v>
      </c>
      <c r="AS884" s="30" t="str">
        <f>IF(SUM('Sales by Agent'!AQ884:AS884)&gt;0,"YES","NO")</f>
        <v>YES</v>
      </c>
      <c r="AT884" s="30" t="str">
        <f>IF(SUM('Sales by Agent'!AR884:AT884)&gt;0,"YES","NO")</f>
        <v>YES</v>
      </c>
      <c r="AU884" s="30" t="str">
        <f>IF(SUM('Sales by Agent'!AS884:AU884)&gt;0,"YES","NO")</f>
        <v>YES</v>
      </c>
      <c r="AV884" s="30" t="str">
        <f>IF(SUM('Sales by Agent'!AT884:AV884)&gt;0,"YES","NO")</f>
        <v>YES</v>
      </c>
      <c r="AX884" t="str">
        <f t="shared" si="155"/>
        <v>NO</v>
      </c>
      <c r="AY884" t="str">
        <f t="shared" si="156"/>
        <v>NO</v>
      </c>
      <c r="AZ884" t="str">
        <f t="shared" si="157"/>
        <v>NO</v>
      </c>
      <c r="BA884" t="str">
        <f t="shared" si="158"/>
        <v>NO</v>
      </c>
      <c r="BB884" t="str">
        <f t="shared" si="159"/>
        <v>NO</v>
      </c>
      <c r="BC884" t="str">
        <f t="shared" si="160"/>
        <v>NO</v>
      </c>
      <c r="BD884" t="str">
        <f t="shared" si="161"/>
        <v>NO</v>
      </c>
      <c r="BE884" t="str">
        <f t="shared" si="162"/>
        <v>NO</v>
      </c>
      <c r="BF884" t="str">
        <f t="shared" si="163"/>
        <v>NO</v>
      </c>
      <c r="BG884" t="str">
        <f t="shared" si="164"/>
        <v>NO</v>
      </c>
      <c r="BH884" t="str">
        <f t="shared" si="144"/>
        <v>NO</v>
      </c>
    </row>
    <row r="885" spans="1:60">
      <c r="A885" s="564" t="s">
        <v>1030</v>
      </c>
      <c r="B885" s="564" t="s">
        <v>3155</v>
      </c>
      <c r="C885" s="564" t="s">
        <v>973</v>
      </c>
      <c r="D885" s="564" t="s">
        <v>956</v>
      </c>
      <c r="E885" s="564" t="s">
        <v>1005</v>
      </c>
      <c r="F885" s="565">
        <v>274258</v>
      </c>
      <c r="I885" s="30" t="str">
        <f>IF(SUM('Sales by Agent'!G885:I885)&gt;0,"YES","NO")</f>
        <v>NO</v>
      </c>
      <c r="J885" s="30" t="str">
        <f>IF(SUM('Sales by Agent'!H885:J885)&gt;0,"YES","NO")</f>
        <v>NO</v>
      </c>
      <c r="K885" s="30" t="str">
        <f>IF(SUM('Sales by Agent'!I885:K885)&gt;0,"YES","NO")</f>
        <v>NO</v>
      </c>
      <c r="L885" s="30" t="str">
        <f>IF(SUM('Sales by Agent'!J885:L885)&gt;0,"YES","NO")</f>
        <v>NO</v>
      </c>
      <c r="M885" s="30" t="str">
        <f>IF(SUM('Sales by Agent'!K885:M885)&gt;0,"YES","NO")</f>
        <v>NO</v>
      </c>
      <c r="N885" s="30" t="str">
        <f>IF(SUM('Sales by Agent'!L885:N885)&gt;0,"YES","NO")</f>
        <v>NO</v>
      </c>
      <c r="O885" s="30" t="str">
        <f>IF(SUM('Sales by Agent'!M885:O885)&gt;0,"YES","NO")</f>
        <v>NO</v>
      </c>
      <c r="P885" s="30" t="str">
        <f>IF(SUM('Sales by Agent'!N885:P885)&gt;0,"YES","NO")</f>
        <v>NO</v>
      </c>
      <c r="Q885" s="30" t="str">
        <f>IF(SUM('Sales by Agent'!O885:Q885)&gt;0,"YES","NO")</f>
        <v>NO</v>
      </c>
      <c r="R885" s="30" t="str">
        <f>IF(SUM('Sales by Agent'!P885:R885)&gt;0,"YES","NO")</f>
        <v>NO</v>
      </c>
      <c r="S885" s="30" t="str">
        <f>IF(SUM('Sales by Agent'!Q885:S885)&gt;0,"YES","NO")</f>
        <v>NO</v>
      </c>
      <c r="T885" s="30" t="str">
        <f>IF(SUM('Sales by Agent'!R885:T885)&gt;0,"YES","NO")</f>
        <v>NO</v>
      </c>
      <c r="U885" s="30" t="str">
        <f>IF(SUM('Sales by Agent'!S885:U885)&gt;0,"YES","NO")</f>
        <v>NO</v>
      </c>
      <c r="V885" s="30" t="str">
        <f>IF(SUM('Sales by Agent'!T885:V885)&gt;0,"YES","NO")</f>
        <v>NO</v>
      </c>
      <c r="W885" s="30" t="str">
        <f>IF(SUM('Sales by Agent'!U885:W885)&gt;0,"YES","NO")</f>
        <v>NO</v>
      </c>
      <c r="X885" s="30" t="str">
        <f>IF(SUM('Sales by Agent'!V885:X885)&gt;0,"YES","NO")</f>
        <v>NO</v>
      </c>
      <c r="Y885" s="30" t="str">
        <f>IF(SUM('Sales by Agent'!W885:Y885)&gt;0,"YES","NO")</f>
        <v>NO</v>
      </c>
      <c r="Z885" s="30" t="str">
        <f>IF(SUM('Sales by Agent'!X885:Z885)&gt;0,"YES","NO")</f>
        <v>NO</v>
      </c>
      <c r="AA885" s="30" t="str">
        <f>IF(SUM('Sales by Agent'!Y885:AA885)&gt;0,"YES","NO")</f>
        <v>NO</v>
      </c>
      <c r="AB885" s="30" t="str">
        <f>IF(SUM('Sales by Agent'!Z885:AB885)&gt;0,"YES","NO")</f>
        <v>NO</v>
      </c>
      <c r="AC885" s="30" t="str">
        <f>IF(SUM('Sales by Agent'!AA885:AC885)&gt;0,"YES","NO")</f>
        <v>NO</v>
      </c>
      <c r="AD885" s="30" t="str">
        <f>IF(SUM('Sales by Agent'!AB885:AD885)&gt;0,"YES","NO")</f>
        <v>NO</v>
      </c>
      <c r="AE885" s="30" t="str">
        <f>IF(SUM('Sales by Agent'!AC885:AE885)&gt;0,"YES","NO")</f>
        <v>NO</v>
      </c>
      <c r="AF885" s="30" t="str">
        <f>IF(SUM('Sales by Agent'!AD885:AF885)&gt;0,"YES","NO")</f>
        <v>NO</v>
      </c>
      <c r="AG885" s="30" t="str">
        <f>IF(SUM('Sales by Agent'!AE885:AG885)&gt;0,"YES","NO")</f>
        <v>NO</v>
      </c>
      <c r="AH885" s="30" t="str">
        <f>IF(SUM('Sales by Agent'!AF885:AH885)&gt;0,"YES","NO")</f>
        <v>NO</v>
      </c>
      <c r="AI885" s="30" t="str">
        <f>IF(SUM('Sales by Agent'!AG885:AI885)&gt;0,"YES","NO")</f>
        <v>YES</v>
      </c>
      <c r="AJ885" s="30" t="str">
        <f>IF(SUM('Sales by Agent'!AH885:AJ885)&gt;0,"YES","NO")</f>
        <v>YES</v>
      </c>
      <c r="AK885" s="30" t="str">
        <f>IF(SUM('Sales by Agent'!AI885:AK885)&gt;0,"YES","NO")</f>
        <v>YES</v>
      </c>
      <c r="AL885" s="30" t="str">
        <f>IF(SUM('Sales by Agent'!AJ885:AL885)&gt;0,"YES","NO")</f>
        <v>NO</v>
      </c>
      <c r="AM885" s="30" t="str">
        <f>IF(SUM('Sales by Agent'!AK885:AM885)&gt;0,"YES","NO")</f>
        <v>NO</v>
      </c>
      <c r="AN885" s="30" t="str">
        <f>IF(SUM('Sales by Agent'!AL885:AN885)&gt;0,"YES","NO")</f>
        <v>NO</v>
      </c>
      <c r="AO885" s="30" t="str">
        <f>IF(SUM('Sales by Agent'!AM885:AO885)&gt;0,"YES","NO")</f>
        <v>NO</v>
      </c>
      <c r="AP885" s="30" t="str">
        <f>IF(SUM('Sales by Agent'!AN885:AP885)&gt;0,"YES","NO")</f>
        <v>NO</v>
      </c>
      <c r="AQ885" s="30" t="str">
        <f>IF(SUM('Sales by Agent'!AO885:AQ885)&gt;0,"YES","NO")</f>
        <v>NO</v>
      </c>
      <c r="AR885" s="30" t="str">
        <f>IF(SUM('Sales by Agent'!AP885:AR885)&gt;0,"YES","NO")</f>
        <v>NO</v>
      </c>
      <c r="AS885" s="30" t="str">
        <f>IF(SUM('Sales by Agent'!AQ885:AS885)&gt;0,"YES","NO")</f>
        <v>NO</v>
      </c>
      <c r="AT885" s="30" t="str">
        <f>IF(SUM('Sales by Agent'!AR885:AT885)&gt;0,"YES","NO")</f>
        <v>YES</v>
      </c>
      <c r="AU885" s="30" t="str">
        <f>IF(SUM('Sales by Agent'!AS885:AU885)&gt;0,"YES","NO")</f>
        <v>YES</v>
      </c>
      <c r="AV885" s="30" t="str">
        <f>IF(SUM('Sales by Agent'!AT885:AV885)&gt;0,"YES","NO")</f>
        <v>YES</v>
      </c>
      <c r="AX885" t="str">
        <f t="shared" si="155"/>
        <v>NO</v>
      </c>
      <c r="AY885" t="str">
        <f t="shared" si="156"/>
        <v>NO</v>
      </c>
      <c r="AZ885" t="str">
        <f t="shared" si="157"/>
        <v>NO</v>
      </c>
      <c r="BA885" t="str">
        <f t="shared" si="158"/>
        <v>NO</v>
      </c>
      <c r="BB885" t="str">
        <f t="shared" si="159"/>
        <v>NO</v>
      </c>
      <c r="BC885" t="str">
        <f t="shared" si="160"/>
        <v>NO</v>
      </c>
      <c r="BD885" t="str">
        <f t="shared" si="161"/>
        <v>NO</v>
      </c>
      <c r="BE885" t="str">
        <f t="shared" si="162"/>
        <v>NEW INACTIVE</v>
      </c>
      <c r="BF885" t="str">
        <f t="shared" si="163"/>
        <v>NO</v>
      </c>
      <c r="BG885" t="str">
        <f t="shared" si="164"/>
        <v>NO</v>
      </c>
      <c r="BH885" t="str">
        <f t="shared" si="144"/>
        <v>NO</v>
      </c>
    </row>
    <row r="886" spans="1:60">
      <c r="A886" s="564" t="s">
        <v>990</v>
      </c>
      <c r="B886" s="564" t="s">
        <v>3156</v>
      </c>
      <c r="C886" s="564" t="s">
        <v>973</v>
      </c>
      <c r="D886" s="564" t="s">
        <v>956</v>
      </c>
      <c r="E886" s="564" t="s">
        <v>1005</v>
      </c>
      <c r="F886" s="565">
        <v>5957650</v>
      </c>
      <c r="I886" s="30" t="str">
        <f>IF(SUM('Sales by Agent'!G886:I886)&gt;0,"YES","NO")</f>
        <v>NO</v>
      </c>
      <c r="J886" s="30" t="str">
        <f>IF(SUM('Sales by Agent'!H886:J886)&gt;0,"YES","NO")</f>
        <v>NO</v>
      </c>
      <c r="K886" s="30" t="str">
        <f>IF(SUM('Sales by Agent'!I886:K886)&gt;0,"YES","NO")</f>
        <v>NO</v>
      </c>
      <c r="L886" s="30" t="str">
        <f>IF(SUM('Sales by Agent'!J886:L886)&gt;0,"YES","NO")</f>
        <v>NO</v>
      </c>
      <c r="M886" s="30" t="str">
        <f>IF(SUM('Sales by Agent'!K886:M886)&gt;0,"YES","NO")</f>
        <v>NO</v>
      </c>
      <c r="N886" s="30" t="str">
        <f>IF(SUM('Sales by Agent'!L886:N886)&gt;0,"YES","NO")</f>
        <v>NO</v>
      </c>
      <c r="O886" s="30" t="str">
        <f>IF(SUM('Sales by Agent'!M886:O886)&gt;0,"YES","NO")</f>
        <v>NO</v>
      </c>
      <c r="P886" s="30" t="str">
        <f>IF(SUM('Sales by Agent'!N886:P886)&gt;0,"YES","NO")</f>
        <v>NO</v>
      </c>
      <c r="Q886" s="30" t="str">
        <f>IF(SUM('Sales by Agent'!O886:Q886)&gt;0,"YES","NO")</f>
        <v>NO</v>
      </c>
      <c r="R886" s="30" t="str">
        <f>IF(SUM('Sales by Agent'!P886:R886)&gt;0,"YES","NO")</f>
        <v>NO</v>
      </c>
      <c r="S886" s="30" t="str">
        <f>IF(SUM('Sales by Agent'!Q886:S886)&gt;0,"YES","NO")</f>
        <v>NO</v>
      </c>
      <c r="T886" s="30" t="str">
        <f>IF(SUM('Sales by Agent'!R886:T886)&gt;0,"YES","NO")</f>
        <v>NO</v>
      </c>
      <c r="U886" s="30" t="str">
        <f>IF(SUM('Sales by Agent'!S886:U886)&gt;0,"YES","NO")</f>
        <v>NO</v>
      </c>
      <c r="V886" s="30" t="str">
        <f>IF(SUM('Sales by Agent'!T886:V886)&gt;0,"YES","NO")</f>
        <v>NO</v>
      </c>
      <c r="W886" s="30" t="str">
        <f>IF(SUM('Sales by Agent'!U886:W886)&gt;0,"YES","NO")</f>
        <v>NO</v>
      </c>
      <c r="X886" s="30" t="str">
        <f>IF(SUM('Sales by Agent'!V886:X886)&gt;0,"YES","NO")</f>
        <v>NO</v>
      </c>
      <c r="Y886" s="30" t="str">
        <f>IF(SUM('Sales by Agent'!W886:Y886)&gt;0,"YES","NO")</f>
        <v>NO</v>
      </c>
      <c r="Z886" s="30" t="str">
        <f>IF(SUM('Sales by Agent'!X886:Z886)&gt;0,"YES","NO")</f>
        <v>NO</v>
      </c>
      <c r="AA886" s="30" t="str">
        <f>IF(SUM('Sales by Agent'!Y886:AA886)&gt;0,"YES","NO")</f>
        <v>NO</v>
      </c>
      <c r="AB886" s="30" t="str">
        <f>IF(SUM('Sales by Agent'!Z886:AB886)&gt;0,"YES","NO")</f>
        <v>NO</v>
      </c>
      <c r="AC886" s="30" t="str">
        <f>IF(SUM('Sales by Agent'!AA886:AC886)&gt;0,"YES","NO")</f>
        <v>NO</v>
      </c>
      <c r="AD886" s="30" t="str">
        <f>IF(SUM('Sales by Agent'!AB886:AD886)&gt;0,"YES","NO")</f>
        <v>NO</v>
      </c>
      <c r="AE886" s="30" t="str">
        <f>IF(SUM('Sales by Agent'!AC886:AE886)&gt;0,"YES","NO")</f>
        <v>NO</v>
      </c>
      <c r="AF886" s="30" t="str">
        <f>IF(SUM('Sales by Agent'!AD886:AF886)&gt;0,"YES","NO")</f>
        <v>NO</v>
      </c>
      <c r="AG886" s="30" t="str">
        <f>IF(SUM('Sales by Agent'!AE886:AG886)&gt;0,"YES","NO")</f>
        <v>NO</v>
      </c>
      <c r="AH886" s="30" t="str">
        <f>IF(SUM('Sales by Agent'!AF886:AH886)&gt;0,"YES","NO")</f>
        <v>YES</v>
      </c>
      <c r="AI886" s="30" t="str">
        <f>IF(SUM('Sales by Agent'!AG886:AI886)&gt;0,"YES","NO")</f>
        <v>YES</v>
      </c>
      <c r="AJ886" s="30" t="str">
        <f>IF(SUM('Sales by Agent'!AH886:AJ886)&gt;0,"YES","NO")</f>
        <v>YES</v>
      </c>
      <c r="AK886" s="30" t="str">
        <f>IF(SUM('Sales by Agent'!AI886:AK886)&gt;0,"YES","NO")</f>
        <v>YES</v>
      </c>
      <c r="AL886" s="30" t="str">
        <f>IF(SUM('Sales by Agent'!AJ886:AL886)&gt;0,"YES","NO")</f>
        <v>YES</v>
      </c>
      <c r="AM886" s="30" t="str">
        <f>IF(SUM('Sales by Agent'!AK886:AM886)&gt;0,"YES","NO")</f>
        <v>YES</v>
      </c>
      <c r="AN886" s="30" t="str">
        <f>IF(SUM('Sales by Agent'!AL886:AN886)&gt;0,"YES","NO")</f>
        <v>YES</v>
      </c>
      <c r="AO886" s="30" t="str">
        <f>IF(SUM('Sales by Agent'!AM886:AO886)&gt;0,"YES","NO")</f>
        <v>YES</v>
      </c>
      <c r="AP886" s="30" t="str">
        <f>IF(SUM('Sales by Agent'!AN886:AP886)&gt;0,"YES","NO")</f>
        <v>YES</v>
      </c>
      <c r="AQ886" s="30" t="str">
        <f>IF(SUM('Sales by Agent'!AO886:AQ886)&gt;0,"YES","NO")</f>
        <v>YES</v>
      </c>
      <c r="AR886" s="30" t="str">
        <f>IF(SUM('Sales by Agent'!AP886:AR886)&gt;0,"YES","NO")</f>
        <v>YES</v>
      </c>
      <c r="AS886" s="30" t="str">
        <f>IF(SUM('Sales by Agent'!AQ886:AS886)&gt;0,"YES","NO")</f>
        <v>YES</v>
      </c>
      <c r="AT886" s="30" t="str">
        <f>IF(SUM('Sales by Agent'!AR886:AT886)&gt;0,"YES","NO")</f>
        <v>YES</v>
      </c>
      <c r="AU886" s="30" t="str">
        <f>IF(SUM('Sales by Agent'!AS886:AU886)&gt;0,"YES","NO")</f>
        <v>YES</v>
      </c>
      <c r="AV886" s="30" t="str">
        <f>IF(SUM('Sales by Agent'!AT886:AV886)&gt;0,"YES","NO")</f>
        <v>YES</v>
      </c>
      <c r="AX886" t="str">
        <f t="shared" si="155"/>
        <v>NO</v>
      </c>
      <c r="AY886" t="str">
        <f t="shared" si="156"/>
        <v>NO</v>
      </c>
      <c r="AZ886" t="str">
        <f t="shared" si="157"/>
        <v>NO</v>
      </c>
      <c r="BA886" t="str">
        <f t="shared" si="158"/>
        <v>NO</v>
      </c>
      <c r="BB886" t="str">
        <f t="shared" si="159"/>
        <v>NO</v>
      </c>
      <c r="BC886" t="str">
        <f t="shared" si="160"/>
        <v>NO</v>
      </c>
      <c r="BD886" t="str">
        <f t="shared" si="161"/>
        <v>NO</v>
      </c>
      <c r="BE886" t="str">
        <f t="shared" si="162"/>
        <v>NO</v>
      </c>
      <c r="BF886" t="str">
        <f t="shared" si="163"/>
        <v>NO</v>
      </c>
      <c r="BG886" t="str">
        <f t="shared" si="164"/>
        <v>NO</v>
      </c>
      <c r="BH886" t="str">
        <f t="shared" si="144"/>
        <v>NO</v>
      </c>
    </row>
    <row r="887" spans="1:60">
      <c r="A887" s="564" t="s">
        <v>1253</v>
      </c>
      <c r="B887" s="564" t="s">
        <v>3157</v>
      </c>
      <c r="C887" s="564" t="s">
        <v>973</v>
      </c>
      <c r="D887" s="564" t="s">
        <v>956</v>
      </c>
      <c r="E887" s="564" t="s">
        <v>1005</v>
      </c>
      <c r="F887" s="565">
        <v>1741802.4</v>
      </c>
      <c r="I887" s="30" t="str">
        <f>IF(SUM('Sales by Agent'!G887:I887)&gt;0,"YES","NO")</f>
        <v>NO</v>
      </c>
      <c r="J887" s="30" t="str">
        <f>IF(SUM('Sales by Agent'!H887:J887)&gt;0,"YES","NO")</f>
        <v>NO</v>
      </c>
      <c r="K887" s="30" t="str">
        <f>IF(SUM('Sales by Agent'!I887:K887)&gt;0,"YES","NO")</f>
        <v>NO</v>
      </c>
      <c r="L887" s="30" t="str">
        <f>IF(SUM('Sales by Agent'!J887:L887)&gt;0,"YES","NO")</f>
        <v>NO</v>
      </c>
      <c r="M887" s="30" t="str">
        <f>IF(SUM('Sales by Agent'!K887:M887)&gt;0,"YES","NO")</f>
        <v>NO</v>
      </c>
      <c r="N887" s="30" t="str">
        <f>IF(SUM('Sales by Agent'!L887:N887)&gt;0,"YES","NO")</f>
        <v>NO</v>
      </c>
      <c r="O887" s="30" t="str">
        <f>IF(SUM('Sales by Agent'!M887:O887)&gt;0,"YES","NO")</f>
        <v>NO</v>
      </c>
      <c r="P887" s="30" t="str">
        <f>IF(SUM('Sales by Agent'!N887:P887)&gt;0,"YES","NO")</f>
        <v>NO</v>
      </c>
      <c r="Q887" s="30" t="str">
        <f>IF(SUM('Sales by Agent'!O887:Q887)&gt;0,"YES","NO")</f>
        <v>NO</v>
      </c>
      <c r="R887" s="30" t="str">
        <f>IF(SUM('Sales by Agent'!P887:R887)&gt;0,"YES","NO")</f>
        <v>NO</v>
      </c>
      <c r="S887" s="30" t="str">
        <f>IF(SUM('Sales by Agent'!Q887:S887)&gt;0,"YES","NO")</f>
        <v>NO</v>
      </c>
      <c r="T887" s="30" t="str">
        <f>IF(SUM('Sales by Agent'!R887:T887)&gt;0,"YES","NO")</f>
        <v>NO</v>
      </c>
      <c r="U887" s="30" t="str">
        <f>IF(SUM('Sales by Agent'!S887:U887)&gt;0,"YES","NO")</f>
        <v>NO</v>
      </c>
      <c r="V887" s="30" t="str">
        <f>IF(SUM('Sales by Agent'!T887:V887)&gt;0,"YES","NO")</f>
        <v>NO</v>
      </c>
      <c r="W887" s="30" t="str">
        <f>IF(SUM('Sales by Agent'!U887:W887)&gt;0,"YES","NO")</f>
        <v>NO</v>
      </c>
      <c r="X887" s="30" t="str">
        <f>IF(SUM('Sales by Agent'!V887:X887)&gt;0,"YES","NO")</f>
        <v>NO</v>
      </c>
      <c r="Y887" s="30" t="str">
        <f>IF(SUM('Sales by Agent'!W887:Y887)&gt;0,"YES","NO")</f>
        <v>NO</v>
      </c>
      <c r="Z887" s="30" t="str">
        <f>IF(SUM('Sales by Agent'!X887:Z887)&gt;0,"YES","NO")</f>
        <v>NO</v>
      </c>
      <c r="AA887" s="30" t="str">
        <f>IF(SUM('Sales by Agent'!Y887:AA887)&gt;0,"YES","NO")</f>
        <v>NO</v>
      </c>
      <c r="AB887" s="30" t="str">
        <f>IF(SUM('Sales by Agent'!Z887:AB887)&gt;0,"YES","NO")</f>
        <v>NO</v>
      </c>
      <c r="AC887" s="30" t="str">
        <f>IF(SUM('Sales by Agent'!AA887:AC887)&gt;0,"YES","NO")</f>
        <v>NO</v>
      </c>
      <c r="AD887" s="30" t="str">
        <f>IF(SUM('Sales by Agent'!AB887:AD887)&gt;0,"YES","NO")</f>
        <v>NO</v>
      </c>
      <c r="AE887" s="30" t="str">
        <f>IF(SUM('Sales by Agent'!AC887:AE887)&gt;0,"YES","NO")</f>
        <v>NO</v>
      </c>
      <c r="AF887" s="30" t="str">
        <f>IF(SUM('Sales by Agent'!AD887:AF887)&gt;0,"YES","NO")</f>
        <v>NO</v>
      </c>
      <c r="AG887" s="30" t="str">
        <f>IF(SUM('Sales by Agent'!AE887:AG887)&gt;0,"YES","NO")</f>
        <v>NO</v>
      </c>
      <c r="AH887" s="30" t="str">
        <f>IF(SUM('Sales by Agent'!AF887:AH887)&gt;0,"YES","NO")</f>
        <v>NO</v>
      </c>
      <c r="AI887" s="30" t="str">
        <f>IF(SUM('Sales by Agent'!AG887:AI887)&gt;0,"YES","NO")</f>
        <v>NO</v>
      </c>
      <c r="AJ887" s="30" t="str">
        <f>IF(SUM('Sales by Agent'!AH887:AJ887)&gt;0,"YES","NO")</f>
        <v>NO</v>
      </c>
      <c r="AK887" s="30" t="str">
        <f>IF(SUM('Sales by Agent'!AI887:AK887)&gt;0,"YES","NO")</f>
        <v>NO</v>
      </c>
      <c r="AL887" s="30" t="str">
        <f>IF(SUM('Sales by Agent'!AJ887:AL887)&gt;0,"YES","NO")</f>
        <v>YES</v>
      </c>
      <c r="AM887" s="30" t="str">
        <f>IF(SUM('Sales by Agent'!AK887:AM887)&gt;0,"YES","NO")</f>
        <v>YES</v>
      </c>
      <c r="AN887" s="30" t="str">
        <f>IF(SUM('Sales by Agent'!AL887:AN887)&gt;0,"YES","NO")</f>
        <v>YES</v>
      </c>
      <c r="AO887" s="30" t="str">
        <f>IF(SUM('Sales by Agent'!AM887:AO887)&gt;0,"YES","NO")</f>
        <v>YES</v>
      </c>
      <c r="AP887" s="30" t="str">
        <f>IF(SUM('Sales by Agent'!AN887:AP887)&gt;0,"YES","NO")</f>
        <v>YES</v>
      </c>
      <c r="AQ887" s="30" t="str">
        <f>IF(SUM('Sales by Agent'!AO887:AQ887)&gt;0,"YES","NO")</f>
        <v>YES</v>
      </c>
      <c r="AR887" s="30" t="str">
        <f>IF(SUM('Sales by Agent'!AP887:AR887)&gt;0,"YES","NO")</f>
        <v>YES</v>
      </c>
      <c r="AS887" s="30" t="str">
        <f>IF(SUM('Sales by Agent'!AQ887:AS887)&gt;0,"YES","NO")</f>
        <v>YES</v>
      </c>
      <c r="AT887" s="30" t="str">
        <f>IF(SUM('Sales by Agent'!AR887:AT887)&gt;0,"YES","NO")</f>
        <v>YES</v>
      </c>
      <c r="AU887" s="30" t="str">
        <f>IF(SUM('Sales by Agent'!AS887:AU887)&gt;0,"YES","NO")</f>
        <v>YES</v>
      </c>
      <c r="AV887" s="30" t="str">
        <f>IF(SUM('Sales by Agent'!AT887:AV887)&gt;0,"YES","NO")</f>
        <v>YES</v>
      </c>
      <c r="AX887" t="str">
        <f t="shared" si="155"/>
        <v>NO</v>
      </c>
      <c r="AY887" t="str">
        <f t="shared" si="156"/>
        <v>NO</v>
      </c>
      <c r="AZ887" t="str">
        <f t="shared" si="157"/>
        <v>NO</v>
      </c>
      <c r="BA887" t="str">
        <f t="shared" si="158"/>
        <v>NO</v>
      </c>
      <c r="BB887" t="str">
        <f t="shared" si="159"/>
        <v>NO</v>
      </c>
      <c r="BC887" t="str">
        <f t="shared" si="160"/>
        <v>NO</v>
      </c>
      <c r="BD887" t="str">
        <f t="shared" si="161"/>
        <v>NO</v>
      </c>
      <c r="BE887" t="str">
        <f t="shared" si="162"/>
        <v>NO</v>
      </c>
      <c r="BF887" t="str">
        <f t="shared" si="163"/>
        <v>NO</v>
      </c>
      <c r="BG887" t="str">
        <f t="shared" si="164"/>
        <v>NO</v>
      </c>
      <c r="BH887" t="str">
        <f t="shared" si="144"/>
        <v>NO</v>
      </c>
    </row>
    <row r="888" spans="1:60">
      <c r="A888" s="564" t="s">
        <v>1541</v>
      </c>
      <c r="B888" s="564" t="s">
        <v>3158</v>
      </c>
      <c r="C888" s="564" t="s">
        <v>973</v>
      </c>
      <c r="D888" s="564" t="s">
        <v>956</v>
      </c>
      <c r="E888" s="564" t="s">
        <v>1005</v>
      </c>
      <c r="F888" s="565">
        <v>206657.4</v>
      </c>
      <c r="I888" s="30" t="str">
        <f>IF(SUM('Sales by Agent'!G888:I888)&gt;0,"YES","NO")</f>
        <v>NO</v>
      </c>
      <c r="J888" s="30" t="str">
        <f>IF(SUM('Sales by Agent'!H888:J888)&gt;0,"YES","NO")</f>
        <v>NO</v>
      </c>
      <c r="K888" s="30" t="str">
        <f>IF(SUM('Sales by Agent'!I888:K888)&gt;0,"YES","NO")</f>
        <v>NO</v>
      </c>
      <c r="L888" s="30" t="str">
        <f>IF(SUM('Sales by Agent'!J888:L888)&gt;0,"YES","NO")</f>
        <v>NO</v>
      </c>
      <c r="M888" s="30" t="str">
        <f>IF(SUM('Sales by Agent'!K888:M888)&gt;0,"YES","NO")</f>
        <v>NO</v>
      </c>
      <c r="N888" s="30" t="str">
        <f>IF(SUM('Sales by Agent'!L888:N888)&gt;0,"YES","NO")</f>
        <v>NO</v>
      </c>
      <c r="O888" s="30" t="str">
        <f>IF(SUM('Sales by Agent'!M888:O888)&gt;0,"YES","NO")</f>
        <v>NO</v>
      </c>
      <c r="P888" s="30" t="str">
        <f>IF(SUM('Sales by Agent'!N888:P888)&gt;0,"YES","NO")</f>
        <v>NO</v>
      </c>
      <c r="Q888" s="30" t="str">
        <f>IF(SUM('Sales by Agent'!O888:Q888)&gt;0,"YES","NO")</f>
        <v>NO</v>
      </c>
      <c r="R888" s="30" t="str">
        <f>IF(SUM('Sales by Agent'!P888:R888)&gt;0,"YES","NO")</f>
        <v>NO</v>
      </c>
      <c r="S888" s="30" t="str">
        <f>IF(SUM('Sales by Agent'!Q888:S888)&gt;0,"YES","NO")</f>
        <v>NO</v>
      </c>
      <c r="T888" s="30" t="str">
        <f>IF(SUM('Sales by Agent'!R888:T888)&gt;0,"YES","NO")</f>
        <v>NO</v>
      </c>
      <c r="U888" s="30" t="str">
        <f>IF(SUM('Sales by Agent'!S888:U888)&gt;0,"YES","NO")</f>
        <v>NO</v>
      </c>
      <c r="V888" s="30" t="str">
        <f>IF(SUM('Sales by Agent'!T888:V888)&gt;0,"YES","NO")</f>
        <v>NO</v>
      </c>
      <c r="W888" s="30" t="str">
        <f>IF(SUM('Sales by Agent'!U888:W888)&gt;0,"YES","NO")</f>
        <v>NO</v>
      </c>
      <c r="X888" s="30" t="str">
        <f>IF(SUM('Sales by Agent'!V888:X888)&gt;0,"YES","NO")</f>
        <v>NO</v>
      </c>
      <c r="Y888" s="30" t="str">
        <f>IF(SUM('Sales by Agent'!W888:Y888)&gt;0,"YES","NO")</f>
        <v>NO</v>
      </c>
      <c r="Z888" s="30" t="str">
        <f>IF(SUM('Sales by Agent'!X888:Z888)&gt;0,"YES","NO")</f>
        <v>NO</v>
      </c>
      <c r="AA888" s="30" t="str">
        <f>IF(SUM('Sales by Agent'!Y888:AA888)&gt;0,"YES","NO")</f>
        <v>NO</v>
      </c>
      <c r="AB888" s="30" t="str">
        <f>IF(SUM('Sales by Agent'!Z888:AB888)&gt;0,"YES","NO")</f>
        <v>NO</v>
      </c>
      <c r="AC888" s="30" t="str">
        <f>IF(SUM('Sales by Agent'!AA888:AC888)&gt;0,"YES","NO")</f>
        <v>NO</v>
      </c>
      <c r="AD888" s="30" t="str">
        <f>IF(SUM('Sales by Agent'!AB888:AD888)&gt;0,"YES","NO")</f>
        <v>NO</v>
      </c>
      <c r="AE888" s="30" t="str">
        <f>IF(SUM('Sales by Agent'!AC888:AE888)&gt;0,"YES","NO")</f>
        <v>NO</v>
      </c>
      <c r="AF888" s="30" t="str">
        <f>IF(SUM('Sales by Agent'!AD888:AF888)&gt;0,"YES","NO")</f>
        <v>NO</v>
      </c>
      <c r="AG888" s="30" t="str">
        <f>IF(SUM('Sales by Agent'!AE888:AG888)&gt;0,"YES","NO")</f>
        <v>NO</v>
      </c>
      <c r="AH888" s="30" t="str">
        <f>IF(SUM('Sales by Agent'!AF888:AH888)&gt;0,"YES","NO")</f>
        <v>NO</v>
      </c>
      <c r="AI888" s="30" t="str">
        <f>IF(SUM('Sales by Agent'!AG888:AI888)&gt;0,"YES","NO")</f>
        <v>NO</v>
      </c>
      <c r="AJ888" s="30" t="str">
        <f>IF(SUM('Sales by Agent'!AH888:AJ888)&gt;0,"YES","NO")</f>
        <v>NO</v>
      </c>
      <c r="AK888" s="30" t="str">
        <f>IF(SUM('Sales by Agent'!AI888:AK888)&gt;0,"YES","NO")</f>
        <v>NO</v>
      </c>
      <c r="AL888" s="30" t="str">
        <f>IF(SUM('Sales by Agent'!AJ888:AL888)&gt;0,"YES","NO")</f>
        <v>NO</v>
      </c>
      <c r="AM888" s="30" t="str">
        <f>IF(SUM('Sales by Agent'!AK888:AM888)&gt;0,"YES","NO")</f>
        <v>NO</v>
      </c>
      <c r="AN888" s="30" t="str">
        <f>IF(SUM('Sales by Agent'!AL888:AN888)&gt;0,"YES","NO")</f>
        <v>NO</v>
      </c>
      <c r="AO888" s="30" t="str">
        <f>IF(SUM('Sales by Agent'!AM888:AO888)&gt;0,"YES","NO")</f>
        <v>YES</v>
      </c>
      <c r="AP888" s="30" t="str">
        <f>IF(SUM('Sales by Agent'!AN888:AP888)&gt;0,"YES","NO")</f>
        <v>YES</v>
      </c>
      <c r="AQ888" s="30" t="str">
        <f>IF(SUM('Sales by Agent'!AO888:AQ888)&gt;0,"YES","NO")</f>
        <v>YES</v>
      </c>
      <c r="AR888" s="30" t="str">
        <f>IF(SUM('Sales by Agent'!AP888:AR888)&gt;0,"YES","NO")</f>
        <v>YES</v>
      </c>
      <c r="AS888" s="30" t="str">
        <f>IF(SUM('Sales by Agent'!AQ888:AS888)&gt;0,"YES","NO")</f>
        <v>YES</v>
      </c>
      <c r="AT888" s="30" t="str">
        <f>IF(SUM('Sales by Agent'!AR888:AT888)&gt;0,"YES","NO")</f>
        <v>YES</v>
      </c>
      <c r="AU888" s="30" t="str">
        <f>IF(SUM('Sales by Agent'!AS888:AU888)&gt;0,"YES","NO")</f>
        <v>YES</v>
      </c>
      <c r="AV888" s="30" t="str">
        <f>IF(SUM('Sales by Agent'!AT888:AV888)&gt;0,"YES","NO")</f>
        <v>YES</v>
      </c>
      <c r="AX888" t="str">
        <f t="shared" si="155"/>
        <v>NO</v>
      </c>
      <c r="AY888" t="str">
        <f t="shared" si="156"/>
        <v>NO</v>
      </c>
      <c r="AZ888" t="str">
        <f t="shared" si="157"/>
        <v>NO</v>
      </c>
      <c r="BA888" t="str">
        <f t="shared" si="158"/>
        <v>NO</v>
      </c>
      <c r="BB888" t="str">
        <f t="shared" si="159"/>
        <v>NO</v>
      </c>
      <c r="BC888" t="str">
        <f t="shared" si="160"/>
        <v>NO</v>
      </c>
      <c r="BD888" t="str">
        <f t="shared" si="161"/>
        <v>NO</v>
      </c>
      <c r="BE888" t="str">
        <f t="shared" si="162"/>
        <v>NO</v>
      </c>
      <c r="BF888" t="str">
        <f t="shared" si="163"/>
        <v>NO</v>
      </c>
      <c r="BG888" t="str">
        <f t="shared" si="164"/>
        <v>NO</v>
      </c>
      <c r="BH888" t="str">
        <f t="shared" si="144"/>
        <v>NO</v>
      </c>
    </row>
    <row r="889" spans="1:60">
      <c r="A889" s="564" t="s">
        <v>1216</v>
      </c>
      <c r="B889" s="564" t="s">
        <v>3159</v>
      </c>
      <c r="C889" s="564" t="s">
        <v>973</v>
      </c>
      <c r="D889" s="564" t="s">
        <v>956</v>
      </c>
      <c r="E889" s="564" t="s">
        <v>1005</v>
      </c>
      <c r="F889" s="565">
        <v>1905447.4</v>
      </c>
      <c r="I889" s="30" t="str">
        <f>IF(SUM('Sales by Agent'!G889:I889)&gt;0,"YES","NO")</f>
        <v>NO</v>
      </c>
      <c r="J889" s="30" t="str">
        <f>IF(SUM('Sales by Agent'!H889:J889)&gt;0,"YES","NO")</f>
        <v>NO</v>
      </c>
      <c r="K889" s="30" t="str">
        <f>IF(SUM('Sales by Agent'!I889:K889)&gt;0,"YES","NO")</f>
        <v>NO</v>
      </c>
      <c r="L889" s="30" t="str">
        <f>IF(SUM('Sales by Agent'!J889:L889)&gt;0,"YES","NO")</f>
        <v>NO</v>
      </c>
      <c r="M889" s="30" t="str">
        <f>IF(SUM('Sales by Agent'!K889:M889)&gt;0,"YES","NO")</f>
        <v>NO</v>
      </c>
      <c r="N889" s="30" t="str">
        <f>IF(SUM('Sales by Agent'!L889:N889)&gt;0,"YES","NO")</f>
        <v>NO</v>
      </c>
      <c r="O889" s="30" t="str">
        <f>IF(SUM('Sales by Agent'!M889:O889)&gt;0,"YES","NO")</f>
        <v>NO</v>
      </c>
      <c r="P889" s="30" t="str">
        <f>IF(SUM('Sales by Agent'!N889:P889)&gt;0,"YES","NO")</f>
        <v>NO</v>
      </c>
      <c r="Q889" s="30" t="str">
        <f>IF(SUM('Sales by Agent'!O889:Q889)&gt;0,"YES","NO")</f>
        <v>NO</v>
      </c>
      <c r="R889" s="30" t="str">
        <f>IF(SUM('Sales by Agent'!P889:R889)&gt;0,"YES","NO")</f>
        <v>NO</v>
      </c>
      <c r="S889" s="30" t="str">
        <f>IF(SUM('Sales by Agent'!Q889:S889)&gt;0,"YES","NO")</f>
        <v>NO</v>
      </c>
      <c r="T889" s="30" t="str">
        <f>IF(SUM('Sales by Agent'!R889:T889)&gt;0,"YES","NO")</f>
        <v>NO</v>
      </c>
      <c r="U889" s="30" t="str">
        <f>IF(SUM('Sales by Agent'!S889:U889)&gt;0,"YES","NO")</f>
        <v>NO</v>
      </c>
      <c r="V889" s="30" t="str">
        <f>IF(SUM('Sales by Agent'!T889:V889)&gt;0,"YES","NO")</f>
        <v>NO</v>
      </c>
      <c r="W889" s="30" t="str">
        <f>IF(SUM('Sales by Agent'!U889:W889)&gt;0,"YES","NO")</f>
        <v>NO</v>
      </c>
      <c r="X889" s="30" t="str">
        <f>IF(SUM('Sales by Agent'!V889:X889)&gt;0,"YES","NO")</f>
        <v>NO</v>
      </c>
      <c r="Y889" s="30" t="str">
        <f>IF(SUM('Sales by Agent'!W889:Y889)&gt;0,"YES","NO")</f>
        <v>NO</v>
      </c>
      <c r="Z889" s="30" t="str">
        <f>IF(SUM('Sales by Agent'!X889:Z889)&gt;0,"YES","NO")</f>
        <v>NO</v>
      </c>
      <c r="AA889" s="30" t="str">
        <f>IF(SUM('Sales by Agent'!Y889:AA889)&gt;0,"YES","NO")</f>
        <v>NO</v>
      </c>
      <c r="AB889" s="30" t="str">
        <f>IF(SUM('Sales by Agent'!Z889:AB889)&gt;0,"YES","NO")</f>
        <v>NO</v>
      </c>
      <c r="AC889" s="30" t="str">
        <f>IF(SUM('Sales by Agent'!AA889:AC889)&gt;0,"YES","NO")</f>
        <v>NO</v>
      </c>
      <c r="AD889" s="30" t="str">
        <f>IF(SUM('Sales by Agent'!AB889:AD889)&gt;0,"YES","NO")</f>
        <v>NO</v>
      </c>
      <c r="AE889" s="30" t="str">
        <f>IF(SUM('Sales by Agent'!AC889:AE889)&gt;0,"YES","NO")</f>
        <v>NO</v>
      </c>
      <c r="AF889" s="30" t="str">
        <f>IF(SUM('Sales by Agent'!AD889:AF889)&gt;0,"YES","NO")</f>
        <v>NO</v>
      </c>
      <c r="AG889" s="30" t="str">
        <f>IF(SUM('Sales by Agent'!AE889:AG889)&gt;0,"YES","NO")</f>
        <v>NO</v>
      </c>
      <c r="AH889" s="30" t="str">
        <f>IF(SUM('Sales by Agent'!AF889:AH889)&gt;0,"YES","NO")</f>
        <v>NO</v>
      </c>
      <c r="AI889" s="30" t="str">
        <f>IF(SUM('Sales by Agent'!AG889:AI889)&gt;0,"YES","NO")</f>
        <v>NO</v>
      </c>
      <c r="AJ889" s="30" t="str">
        <f>IF(SUM('Sales by Agent'!AH889:AJ889)&gt;0,"YES","NO")</f>
        <v>NO</v>
      </c>
      <c r="AK889" s="30" t="str">
        <f>IF(SUM('Sales by Agent'!AI889:AK889)&gt;0,"YES","NO")</f>
        <v>YES</v>
      </c>
      <c r="AL889" s="30" t="str">
        <f>IF(SUM('Sales by Agent'!AJ889:AL889)&gt;0,"YES","NO")</f>
        <v>YES</v>
      </c>
      <c r="AM889" s="30" t="str">
        <f>IF(SUM('Sales by Agent'!AK889:AM889)&gt;0,"YES","NO")</f>
        <v>YES</v>
      </c>
      <c r="AN889" s="30" t="str">
        <f>IF(SUM('Sales by Agent'!AL889:AN889)&gt;0,"YES","NO")</f>
        <v>YES</v>
      </c>
      <c r="AO889" s="30" t="str">
        <f>IF(SUM('Sales by Agent'!AM889:AO889)&gt;0,"YES","NO")</f>
        <v>YES</v>
      </c>
      <c r="AP889" s="30" t="str">
        <f>IF(SUM('Sales by Agent'!AN889:AP889)&gt;0,"YES","NO")</f>
        <v>YES</v>
      </c>
      <c r="AQ889" s="30" t="str">
        <f>IF(SUM('Sales by Agent'!AO889:AQ889)&gt;0,"YES","NO")</f>
        <v>YES</v>
      </c>
      <c r="AR889" s="30" t="str">
        <f>IF(SUM('Sales by Agent'!AP889:AR889)&gt;0,"YES","NO")</f>
        <v>YES</v>
      </c>
      <c r="AS889" s="30" t="str">
        <f>IF(SUM('Sales by Agent'!AQ889:AS889)&gt;0,"YES","NO")</f>
        <v>YES</v>
      </c>
      <c r="AT889" s="30" t="str">
        <f>IF(SUM('Sales by Agent'!AR889:AT889)&gt;0,"YES","NO")</f>
        <v>YES</v>
      </c>
      <c r="AU889" s="30" t="str">
        <f>IF(SUM('Sales by Agent'!AS889:AU889)&gt;0,"YES","NO")</f>
        <v>YES</v>
      </c>
      <c r="AV889" s="30" t="str">
        <f>IF(SUM('Sales by Agent'!AT889:AV889)&gt;0,"YES","NO")</f>
        <v>YES</v>
      </c>
      <c r="AX889" t="str">
        <f t="shared" si="155"/>
        <v>NO</v>
      </c>
      <c r="AY889" t="str">
        <f t="shared" si="156"/>
        <v>NO</v>
      </c>
      <c r="AZ889" t="str">
        <f t="shared" si="157"/>
        <v>NO</v>
      </c>
      <c r="BA889" t="str">
        <f t="shared" si="158"/>
        <v>NO</v>
      </c>
      <c r="BB889" t="str">
        <f t="shared" si="159"/>
        <v>NO</v>
      </c>
      <c r="BC889" t="str">
        <f t="shared" si="160"/>
        <v>NO</v>
      </c>
      <c r="BD889" t="str">
        <f t="shared" si="161"/>
        <v>NO</v>
      </c>
      <c r="BE889" t="str">
        <f t="shared" si="162"/>
        <v>NO</v>
      </c>
      <c r="BF889" t="str">
        <f t="shared" si="163"/>
        <v>NO</v>
      </c>
      <c r="BG889" t="str">
        <f t="shared" si="164"/>
        <v>NO</v>
      </c>
      <c r="BH889" t="str">
        <f t="shared" si="144"/>
        <v>NO</v>
      </c>
    </row>
    <row r="890" spans="1:60">
      <c r="A890" s="564" t="s">
        <v>991</v>
      </c>
      <c r="B890" s="564" t="s">
        <v>3160</v>
      </c>
      <c r="C890" s="564" t="s">
        <v>973</v>
      </c>
      <c r="D890" s="564" t="s">
        <v>956</v>
      </c>
      <c r="E890" s="564" t="s">
        <v>1005</v>
      </c>
      <c r="F890" s="565">
        <v>182290</v>
      </c>
      <c r="I890" s="30" t="str">
        <f>IF(SUM('Sales by Agent'!G890:I890)&gt;0,"YES","NO")</f>
        <v>NO</v>
      </c>
      <c r="J890" s="30" t="str">
        <f>IF(SUM('Sales by Agent'!H890:J890)&gt;0,"YES","NO")</f>
        <v>NO</v>
      </c>
      <c r="K890" s="30" t="str">
        <f>IF(SUM('Sales by Agent'!I890:K890)&gt;0,"YES","NO")</f>
        <v>NO</v>
      </c>
      <c r="L890" s="30" t="str">
        <f>IF(SUM('Sales by Agent'!J890:L890)&gt;0,"YES","NO")</f>
        <v>NO</v>
      </c>
      <c r="M890" s="30" t="str">
        <f>IF(SUM('Sales by Agent'!K890:M890)&gt;0,"YES","NO")</f>
        <v>NO</v>
      </c>
      <c r="N890" s="30" t="str">
        <f>IF(SUM('Sales by Agent'!L890:N890)&gt;0,"YES","NO")</f>
        <v>NO</v>
      </c>
      <c r="O890" s="30" t="str">
        <f>IF(SUM('Sales by Agent'!M890:O890)&gt;0,"YES","NO")</f>
        <v>NO</v>
      </c>
      <c r="P890" s="30" t="str">
        <f>IF(SUM('Sales by Agent'!N890:P890)&gt;0,"YES","NO")</f>
        <v>NO</v>
      </c>
      <c r="Q890" s="30" t="str">
        <f>IF(SUM('Sales by Agent'!O890:Q890)&gt;0,"YES","NO")</f>
        <v>NO</v>
      </c>
      <c r="R890" s="30" t="str">
        <f>IF(SUM('Sales by Agent'!P890:R890)&gt;0,"YES","NO")</f>
        <v>NO</v>
      </c>
      <c r="S890" s="30" t="str">
        <f>IF(SUM('Sales by Agent'!Q890:S890)&gt;0,"YES","NO")</f>
        <v>NO</v>
      </c>
      <c r="T890" s="30" t="str">
        <f>IF(SUM('Sales by Agent'!R890:T890)&gt;0,"YES","NO")</f>
        <v>NO</v>
      </c>
      <c r="U890" s="30" t="str">
        <f>IF(SUM('Sales by Agent'!S890:U890)&gt;0,"YES","NO")</f>
        <v>NO</v>
      </c>
      <c r="V890" s="30" t="str">
        <f>IF(SUM('Sales by Agent'!T890:V890)&gt;0,"YES","NO")</f>
        <v>NO</v>
      </c>
      <c r="W890" s="30" t="str">
        <f>IF(SUM('Sales by Agent'!U890:W890)&gt;0,"YES","NO")</f>
        <v>NO</v>
      </c>
      <c r="X890" s="30" t="str">
        <f>IF(SUM('Sales by Agent'!V890:X890)&gt;0,"YES","NO")</f>
        <v>NO</v>
      </c>
      <c r="Y890" s="30" t="str">
        <f>IF(SUM('Sales by Agent'!W890:Y890)&gt;0,"YES","NO")</f>
        <v>NO</v>
      </c>
      <c r="Z890" s="30" t="str">
        <f>IF(SUM('Sales by Agent'!X890:Z890)&gt;0,"YES","NO")</f>
        <v>NO</v>
      </c>
      <c r="AA890" s="30" t="str">
        <f>IF(SUM('Sales by Agent'!Y890:AA890)&gt;0,"YES","NO")</f>
        <v>NO</v>
      </c>
      <c r="AB890" s="30" t="str">
        <f>IF(SUM('Sales by Agent'!Z890:AB890)&gt;0,"YES","NO")</f>
        <v>NO</v>
      </c>
      <c r="AC890" s="30" t="str">
        <f>IF(SUM('Sales by Agent'!AA890:AC890)&gt;0,"YES","NO")</f>
        <v>NO</v>
      </c>
      <c r="AD890" s="30" t="str">
        <f>IF(SUM('Sales by Agent'!AB890:AD890)&gt;0,"YES","NO")</f>
        <v>NO</v>
      </c>
      <c r="AE890" s="30" t="str">
        <f>IF(SUM('Sales by Agent'!AC890:AE890)&gt;0,"YES","NO")</f>
        <v>NO</v>
      </c>
      <c r="AF890" s="30" t="str">
        <f>IF(SUM('Sales by Agent'!AD890:AF890)&gt;0,"YES","NO")</f>
        <v>NO</v>
      </c>
      <c r="AG890" s="30" t="str">
        <f>IF(SUM('Sales by Agent'!AE890:AG890)&gt;0,"YES","NO")</f>
        <v>NO</v>
      </c>
      <c r="AH890" s="30" t="str">
        <f>IF(SUM('Sales by Agent'!AF890:AH890)&gt;0,"YES","NO")</f>
        <v>YES</v>
      </c>
      <c r="AI890" s="30" t="str">
        <f>IF(SUM('Sales by Agent'!AG890:AI890)&gt;0,"YES","NO")</f>
        <v>YES</v>
      </c>
      <c r="AJ890" s="30" t="str">
        <f>IF(SUM('Sales by Agent'!AH890:AJ890)&gt;0,"YES","NO")</f>
        <v>YES</v>
      </c>
      <c r="AK890" s="30" t="str">
        <f>IF(SUM('Sales by Agent'!AI890:AK890)&gt;0,"YES","NO")</f>
        <v>NO</v>
      </c>
      <c r="AL890" s="30" t="str">
        <f>IF(SUM('Sales by Agent'!AJ890:AL890)&gt;0,"YES","NO")</f>
        <v>NO</v>
      </c>
      <c r="AM890" s="30" t="str">
        <f>IF(SUM('Sales by Agent'!AK890:AM890)&gt;0,"YES","NO")</f>
        <v>NO</v>
      </c>
      <c r="AN890" s="30" t="str">
        <f>IF(SUM('Sales by Agent'!AL890:AN890)&gt;0,"YES","NO")</f>
        <v>NO</v>
      </c>
      <c r="AO890" s="30" t="str">
        <f>IF(SUM('Sales by Agent'!AM890:AO890)&gt;0,"YES","NO")</f>
        <v>NO</v>
      </c>
      <c r="AP890" s="30" t="str">
        <f>IF(SUM('Sales by Agent'!AN890:AP890)&gt;0,"YES","NO")</f>
        <v>YES</v>
      </c>
      <c r="AQ890" s="30" t="str">
        <f>IF(SUM('Sales by Agent'!AO890:AQ890)&gt;0,"YES","NO")</f>
        <v>YES</v>
      </c>
      <c r="AR890" s="30" t="str">
        <f>IF(SUM('Sales by Agent'!AP890:AR890)&gt;0,"YES","NO")</f>
        <v>YES</v>
      </c>
      <c r="AS890" s="30" t="str">
        <f>IF(SUM('Sales by Agent'!AQ890:AS890)&gt;0,"YES","NO")</f>
        <v>NO</v>
      </c>
      <c r="AT890" s="30" t="str">
        <f>IF(SUM('Sales by Agent'!AR890:AT890)&gt;0,"YES","NO")</f>
        <v>YES</v>
      </c>
      <c r="AU890" s="30" t="str">
        <f>IF(SUM('Sales by Agent'!AS890:AU890)&gt;0,"YES","NO")</f>
        <v>YES</v>
      </c>
      <c r="AV890" s="30" t="str">
        <f>IF(SUM('Sales by Agent'!AT890:AV890)&gt;0,"YES","NO")</f>
        <v>YES</v>
      </c>
      <c r="AX890" t="str">
        <f t="shared" si="155"/>
        <v>NO</v>
      </c>
      <c r="AY890" t="str">
        <f t="shared" si="156"/>
        <v>NO</v>
      </c>
      <c r="AZ890" t="str">
        <f t="shared" si="157"/>
        <v>NO</v>
      </c>
      <c r="BA890" t="str">
        <f t="shared" si="158"/>
        <v>NO</v>
      </c>
      <c r="BB890" t="str">
        <f t="shared" si="159"/>
        <v>NO</v>
      </c>
      <c r="BC890" t="str">
        <f t="shared" si="160"/>
        <v>NO</v>
      </c>
      <c r="BD890" t="str">
        <f t="shared" si="161"/>
        <v>NEW INACTIVE</v>
      </c>
      <c r="BE890" t="str">
        <f t="shared" si="162"/>
        <v>NO</v>
      </c>
      <c r="BF890" t="str">
        <f t="shared" si="163"/>
        <v>NO</v>
      </c>
      <c r="BG890" t="str">
        <f t="shared" si="164"/>
        <v>NO</v>
      </c>
      <c r="BH890" t="str">
        <f t="shared" si="144"/>
        <v>NO</v>
      </c>
    </row>
    <row r="891" spans="1:60">
      <c r="A891" s="564" t="s">
        <v>1632</v>
      </c>
      <c r="B891" s="564" t="s">
        <v>3161</v>
      </c>
      <c r="C891" s="564" t="s">
        <v>973</v>
      </c>
      <c r="D891" s="564" t="s">
        <v>956</v>
      </c>
      <c r="E891" s="564" t="s">
        <v>1005</v>
      </c>
      <c r="F891" s="565">
        <v>193757.4</v>
      </c>
      <c r="I891" s="30" t="str">
        <f>IF(SUM('Sales by Agent'!G891:I891)&gt;0,"YES","NO")</f>
        <v>NO</v>
      </c>
      <c r="J891" s="30" t="str">
        <f>IF(SUM('Sales by Agent'!H891:J891)&gt;0,"YES","NO")</f>
        <v>NO</v>
      </c>
      <c r="K891" s="30" t="str">
        <f>IF(SUM('Sales by Agent'!I891:K891)&gt;0,"YES","NO")</f>
        <v>NO</v>
      </c>
      <c r="L891" s="30" t="str">
        <f>IF(SUM('Sales by Agent'!J891:L891)&gt;0,"YES","NO")</f>
        <v>NO</v>
      </c>
      <c r="M891" s="30" t="str">
        <f>IF(SUM('Sales by Agent'!K891:M891)&gt;0,"YES","NO")</f>
        <v>NO</v>
      </c>
      <c r="N891" s="30" t="str">
        <f>IF(SUM('Sales by Agent'!L891:N891)&gt;0,"YES","NO")</f>
        <v>NO</v>
      </c>
      <c r="O891" s="30" t="str">
        <f>IF(SUM('Sales by Agent'!M891:O891)&gt;0,"YES","NO")</f>
        <v>NO</v>
      </c>
      <c r="P891" s="30" t="str">
        <f>IF(SUM('Sales by Agent'!N891:P891)&gt;0,"YES","NO")</f>
        <v>NO</v>
      </c>
      <c r="Q891" s="30" t="str">
        <f>IF(SUM('Sales by Agent'!O891:Q891)&gt;0,"YES","NO")</f>
        <v>NO</v>
      </c>
      <c r="R891" s="30" t="str">
        <f>IF(SUM('Sales by Agent'!P891:R891)&gt;0,"YES","NO")</f>
        <v>NO</v>
      </c>
      <c r="S891" s="30" t="str">
        <f>IF(SUM('Sales by Agent'!Q891:S891)&gt;0,"YES","NO")</f>
        <v>NO</v>
      </c>
      <c r="T891" s="30" t="str">
        <f>IF(SUM('Sales by Agent'!R891:T891)&gt;0,"YES","NO")</f>
        <v>NO</v>
      </c>
      <c r="U891" s="30" t="str">
        <f>IF(SUM('Sales by Agent'!S891:U891)&gt;0,"YES","NO")</f>
        <v>NO</v>
      </c>
      <c r="V891" s="30" t="str">
        <f>IF(SUM('Sales by Agent'!T891:V891)&gt;0,"YES","NO")</f>
        <v>NO</v>
      </c>
      <c r="W891" s="30" t="str">
        <f>IF(SUM('Sales by Agent'!U891:W891)&gt;0,"YES","NO")</f>
        <v>NO</v>
      </c>
      <c r="X891" s="30" t="str">
        <f>IF(SUM('Sales by Agent'!V891:X891)&gt;0,"YES","NO")</f>
        <v>NO</v>
      </c>
      <c r="Y891" s="30" t="str">
        <f>IF(SUM('Sales by Agent'!W891:Y891)&gt;0,"YES","NO")</f>
        <v>NO</v>
      </c>
      <c r="Z891" s="30" t="str">
        <f>IF(SUM('Sales by Agent'!X891:Z891)&gt;0,"YES","NO")</f>
        <v>NO</v>
      </c>
      <c r="AA891" s="30" t="str">
        <f>IF(SUM('Sales by Agent'!Y891:AA891)&gt;0,"YES","NO")</f>
        <v>NO</v>
      </c>
      <c r="AB891" s="30" t="str">
        <f>IF(SUM('Sales by Agent'!Z891:AB891)&gt;0,"YES","NO")</f>
        <v>NO</v>
      </c>
      <c r="AC891" s="30" t="str">
        <f>IF(SUM('Sales by Agent'!AA891:AC891)&gt;0,"YES","NO")</f>
        <v>NO</v>
      </c>
      <c r="AD891" s="30" t="str">
        <f>IF(SUM('Sales by Agent'!AB891:AD891)&gt;0,"YES","NO")</f>
        <v>NO</v>
      </c>
      <c r="AE891" s="30" t="str">
        <f>IF(SUM('Sales by Agent'!AC891:AE891)&gt;0,"YES","NO")</f>
        <v>NO</v>
      </c>
      <c r="AF891" s="30" t="str">
        <f>IF(SUM('Sales by Agent'!AD891:AF891)&gt;0,"YES","NO")</f>
        <v>NO</v>
      </c>
      <c r="AG891" s="30" t="str">
        <f>IF(SUM('Sales by Agent'!AE891:AG891)&gt;0,"YES","NO")</f>
        <v>NO</v>
      </c>
      <c r="AH891" s="30" t="str">
        <f>IF(SUM('Sales by Agent'!AF891:AH891)&gt;0,"YES","NO")</f>
        <v>NO</v>
      </c>
      <c r="AI891" s="30" t="str">
        <f>IF(SUM('Sales by Agent'!AG891:AI891)&gt;0,"YES","NO")</f>
        <v>NO</v>
      </c>
      <c r="AJ891" s="30" t="str">
        <f>IF(SUM('Sales by Agent'!AH891:AJ891)&gt;0,"YES","NO")</f>
        <v>NO</v>
      </c>
      <c r="AK891" s="30" t="str">
        <f>IF(SUM('Sales by Agent'!AI891:AK891)&gt;0,"YES","NO")</f>
        <v>NO</v>
      </c>
      <c r="AL891" s="30" t="str">
        <f>IF(SUM('Sales by Agent'!AJ891:AL891)&gt;0,"YES","NO")</f>
        <v>NO</v>
      </c>
      <c r="AM891" s="30" t="str">
        <f>IF(SUM('Sales by Agent'!AK891:AM891)&gt;0,"YES","NO")</f>
        <v>NO</v>
      </c>
      <c r="AN891" s="30" t="str">
        <f>IF(SUM('Sales by Agent'!AL891:AN891)&gt;0,"YES","NO")</f>
        <v>NO</v>
      </c>
      <c r="AO891" s="30" t="str">
        <f>IF(SUM('Sales by Agent'!AM891:AO891)&gt;0,"YES","NO")</f>
        <v>NO</v>
      </c>
      <c r="AP891" s="30" t="str">
        <f>IF(SUM('Sales by Agent'!AN891:AP891)&gt;0,"YES","NO")</f>
        <v>NO</v>
      </c>
      <c r="AQ891" s="30" t="str">
        <f>IF(SUM('Sales by Agent'!AO891:AQ891)&gt;0,"YES","NO")</f>
        <v>YES</v>
      </c>
      <c r="AR891" s="30" t="str">
        <f>IF(SUM('Sales by Agent'!AP891:AR891)&gt;0,"YES","NO")</f>
        <v>YES</v>
      </c>
      <c r="AS891" s="30" t="str">
        <f>IF(SUM('Sales by Agent'!AQ891:AS891)&gt;0,"YES","NO")</f>
        <v>YES</v>
      </c>
      <c r="AT891" s="30" t="str">
        <f>IF(SUM('Sales by Agent'!AR891:AT891)&gt;0,"YES","NO")</f>
        <v>YES</v>
      </c>
      <c r="AU891" s="30" t="str">
        <f>IF(SUM('Sales by Agent'!AS891:AU891)&gt;0,"YES","NO")</f>
        <v>YES</v>
      </c>
      <c r="AV891" s="30" t="str">
        <f>IF(SUM('Sales by Agent'!AT891:AV891)&gt;0,"YES","NO")</f>
        <v>YES</v>
      </c>
      <c r="AX891" t="str">
        <f t="shared" si="155"/>
        <v>NO</v>
      </c>
      <c r="AY891" t="str">
        <f t="shared" si="156"/>
        <v>NO</v>
      </c>
      <c r="AZ891" t="str">
        <f t="shared" si="157"/>
        <v>NO</v>
      </c>
      <c r="BA891" t="str">
        <f t="shared" si="158"/>
        <v>NO</v>
      </c>
      <c r="BB891" t="str">
        <f t="shared" si="159"/>
        <v>NO</v>
      </c>
      <c r="BC891" t="str">
        <f t="shared" si="160"/>
        <v>NO</v>
      </c>
      <c r="BD891" t="str">
        <f t="shared" si="161"/>
        <v>NO</v>
      </c>
      <c r="BE891" t="str">
        <f t="shared" si="162"/>
        <v>NO</v>
      </c>
      <c r="BF891" t="str">
        <f t="shared" si="163"/>
        <v>NO</v>
      </c>
      <c r="BG891" t="str">
        <f t="shared" si="164"/>
        <v>NO</v>
      </c>
      <c r="BH891" t="str">
        <f t="shared" si="144"/>
        <v>NO</v>
      </c>
    </row>
    <row r="892" spans="1:60">
      <c r="A892" s="564" t="s">
        <v>1542</v>
      </c>
      <c r="B892" s="564" t="s">
        <v>3162</v>
      </c>
      <c r="C892" s="564" t="s">
        <v>973</v>
      </c>
      <c r="D892" s="564" t="s">
        <v>956</v>
      </c>
      <c r="E892" s="564" t="s">
        <v>1005</v>
      </c>
      <c r="F892" s="565">
        <v>116557.4</v>
      </c>
      <c r="I892" s="30" t="str">
        <f>IF(SUM('Sales by Agent'!G892:I892)&gt;0,"YES","NO")</f>
        <v>NO</v>
      </c>
      <c r="J892" s="30" t="str">
        <f>IF(SUM('Sales by Agent'!H892:J892)&gt;0,"YES","NO")</f>
        <v>NO</v>
      </c>
      <c r="K892" s="30" t="str">
        <f>IF(SUM('Sales by Agent'!I892:K892)&gt;0,"YES","NO")</f>
        <v>NO</v>
      </c>
      <c r="L892" s="30" t="str">
        <f>IF(SUM('Sales by Agent'!J892:L892)&gt;0,"YES","NO")</f>
        <v>NO</v>
      </c>
      <c r="M892" s="30" t="str">
        <f>IF(SUM('Sales by Agent'!K892:M892)&gt;0,"YES","NO")</f>
        <v>NO</v>
      </c>
      <c r="N892" s="30" t="str">
        <f>IF(SUM('Sales by Agent'!L892:N892)&gt;0,"YES","NO")</f>
        <v>NO</v>
      </c>
      <c r="O892" s="30" t="str">
        <f>IF(SUM('Sales by Agent'!M892:O892)&gt;0,"YES","NO")</f>
        <v>NO</v>
      </c>
      <c r="P892" s="30" t="str">
        <f>IF(SUM('Sales by Agent'!N892:P892)&gt;0,"YES","NO")</f>
        <v>NO</v>
      </c>
      <c r="Q892" s="30" t="str">
        <f>IF(SUM('Sales by Agent'!O892:Q892)&gt;0,"YES","NO")</f>
        <v>NO</v>
      </c>
      <c r="R892" s="30" t="str">
        <f>IF(SUM('Sales by Agent'!P892:R892)&gt;0,"YES","NO")</f>
        <v>NO</v>
      </c>
      <c r="S892" s="30" t="str">
        <f>IF(SUM('Sales by Agent'!Q892:S892)&gt;0,"YES","NO")</f>
        <v>NO</v>
      </c>
      <c r="T892" s="30" t="str">
        <f>IF(SUM('Sales by Agent'!R892:T892)&gt;0,"YES","NO")</f>
        <v>NO</v>
      </c>
      <c r="U892" s="30" t="str">
        <f>IF(SUM('Sales by Agent'!S892:U892)&gt;0,"YES","NO")</f>
        <v>NO</v>
      </c>
      <c r="V892" s="30" t="str">
        <f>IF(SUM('Sales by Agent'!T892:V892)&gt;0,"YES","NO")</f>
        <v>NO</v>
      </c>
      <c r="W892" s="30" t="str">
        <f>IF(SUM('Sales by Agent'!U892:W892)&gt;0,"YES","NO")</f>
        <v>NO</v>
      </c>
      <c r="X892" s="30" t="str">
        <f>IF(SUM('Sales by Agent'!V892:X892)&gt;0,"YES","NO")</f>
        <v>NO</v>
      </c>
      <c r="Y892" s="30" t="str">
        <f>IF(SUM('Sales by Agent'!W892:Y892)&gt;0,"YES","NO")</f>
        <v>NO</v>
      </c>
      <c r="Z892" s="30" t="str">
        <f>IF(SUM('Sales by Agent'!X892:Z892)&gt;0,"YES","NO")</f>
        <v>NO</v>
      </c>
      <c r="AA892" s="30" t="str">
        <f>IF(SUM('Sales by Agent'!Y892:AA892)&gt;0,"YES","NO")</f>
        <v>NO</v>
      </c>
      <c r="AB892" s="30" t="str">
        <f>IF(SUM('Sales by Agent'!Z892:AB892)&gt;0,"YES","NO")</f>
        <v>NO</v>
      </c>
      <c r="AC892" s="30" t="str">
        <f>IF(SUM('Sales by Agent'!AA892:AC892)&gt;0,"YES","NO")</f>
        <v>NO</v>
      </c>
      <c r="AD892" s="30" t="str">
        <f>IF(SUM('Sales by Agent'!AB892:AD892)&gt;0,"YES","NO")</f>
        <v>NO</v>
      </c>
      <c r="AE892" s="30" t="str">
        <f>IF(SUM('Sales by Agent'!AC892:AE892)&gt;0,"YES","NO")</f>
        <v>NO</v>
      </c>
      <c r="AF892" s="30" t="str">
        <f>IF(SUM('Sales by Agent'!AD892:AF892)&gt;0,"YES","NO")</f>
        <v>NO</v>
      </c>
      <c r="AG892" s="30" t="str">
        <f>IF(SUM('Sales by Agent'!AE892:AG892)&gt;0,"YES","NO")</f>
        <v>NO</v>
      </c>
      <c r="AH892" s="30" t="str">
        <f>IF(SUM('Sales by Agent'!AF892:AH892)&gt;0,"YES","NO")</f>
        <v>NO</v>
      </c>
      <c r="AI892" s="30" t="str">
        <f>IF(SUM('Sales by Agent'!AG892:AI892)&gt;0,"YES","NO")</f>
        <v>NO</v>
      </c>
      <c r="AJ892" s="30" t="str">
        <f>IF(SUM('Sales by Agent'!AH892:AJ892)&gt;0,"YES","NO")</f>
        <v>NO</v>
      </c>
      <c r="AK892" s="30" t="str">
        <f>IF(SUM('Sales by Agent'!AI892:AK892)&gt;0,"YES","NO")</f>
        <v>NO</v>
      </c>
      <c r="AL892" s="30" t="str">
        <f>IF(SUM('Sales by Agent'!AJ892:AL892)&gt;0,"YES","NO")</f>
        <v>NO</v>
      </c>
      <c r="AM892" s="30" t="str">
        <f>IF(SUM('Sales by Agent'!AK892:AM892)&gt;0,"YES","NO")</f>
        <v>NO</v>
      </c>
      <c r="AN892" s="30" t="str">
        <f>IF(SUM('Sales by Agent'!AL892:AN892)&gt;0,"YES","NO")</f>
        <v>NO</v>
      </c>
      <c r="AO892" s="30" t="str">
        <f>IF(SUM('Sales by Agent'!AM892:AO892)&gt;0,"YES","NO")</f>
        <v>YES</v>
      </c>
      <c r="AP892" s="30" t="str">
        <f>IF(SUM('Sales by Agent'!AN892:AP892)&gt;0,"YES","NO")</f>
        <v>YES</v>
      </c>
      <c r="AQ892" s="30" t="str">
        <f>IF(SUM('Sales by Agent'!AO892:AQ892)&gt;0,"YES","NO")</f>
        <v>YES</v>
      </c>
      <c r="AR892" s="30" t="str">
        <f>IF(SUM('Sales by Agent'!AP892:AR892)&gt;0,"YES","NO")</f>
        <v>YES</v>
      </c>
      <c r="AS892" s="30" t="str">
        <f>IF(SUM('Sales by Agent'!AQ892:AS892)&gt;0,"YES","NO")</f>
        <v>YES</v>
      </c>
      <c r="AT892" s="30" t="str">
        <f>IF(SUM('Sales by Agent'!AR892:AT892)&gt;0,"YES","NO")</f>
        <v>YES</v>
      </c>
      <c r="AU892" s="30" t="str">
        <f>IF(SUM('Sales by Agent'!AS892:AU892)&gt;0,"YES","NO")</f>
        <v>YES</v>
      </c>
      <c r="AV892" s="30" t="str">
        <f>IF(SUM('Sales by Agent'!AT892:AV892)&gt;0,"YES","NO")</f>
        <v>YES</v>
      </c>
      <c r="AX892" t="str">
        <f t="shared" si="155"/>
        <v>NO</v>
      </c>
      <c r="AY892" t="str">
        <f t="shared" si="156"/>
        <v>NO</v>
      </c>
      <c r="AZ892" t="str">
        <f t="shared" si="157"/>
        <v>NO</v>
      </c>
      <c r="BA892" t="str">
        <f t="shared" si="158"/>
        <v>NO</v>
      </c>
      <c r="BB892" t="str">
        <f t="shared" si="159"/>
        <v>NO</v>
      </c>
      <c r="BC892" t="str">
        <f t="shared" si="160"/>
        <v>NO</v>
      </c>
      <c r="BD892" t="str">
        <f t="shared" si="161"/>
        <v>NO</v>
      </c>
      <c r="BE892" t="str">
        <f t="shared" si="162"/>
        <v>NO</v>
      </c>
      <c r="BF892" t="str">
        <f t="shared" si="163"/>
        <v>NO</v>
      </c>
      <c r="BG892" t="str">
        <f t="shared" si="164"/>
        <v>NO</v>
      </c>
      <c r="BH892" t="str">
        <f t="shared" si="144"/>
        <v>NO</v>
      </c>
    </row>
    <row r="893" spans="1:60">
      <c r="A893" s="564" t="s">
        <v>1028</v>
      </c>
      <c r="B893" s="564" t="s">
        <v>3163</v>
      </c>
      <c r="C893" s="564" t="s">
        <v>973</v>
      </c>
      <c r="D893" s="564" t="s">
        <v>956</v>
      </c>
      <c r="E893" s="564" t="s">
        <v>1005</v>
      </c>
      <c r="F893" s="565">
        <v>398107.4</v>
      </c>
      <c r="I893" s="30" t="str">
        <f>IF(SUM('Sales by Agent'!G893:I893)&gt;0,"YES","NO")</f>
        <v>NO</v>
      </c>
      <c r="J893" s="30" t="str">
        <f>IF(SUM('Sales by Agent'!H893:J893)&gt;0,"YES","NO")</f>
        <v>NO</v>
      </c>
      <c r="K893" s="30" t="str">
        <f>IF(SUM('Sales by Agent'!I893:K893)&gt;0,"YES","NO")</f>
        <v>NO</v>
      </c>
      <c r="L893" s="30" t="str">
        <f>IF(SUM('Sales by Agent'!J893:L893)&gt;0,"YES","NO")</f>
        <v>NO</v>
      </c>
      <c r="M893" s="30" t="str">
        <f>IF(SUM('Sales by Agent'!K893:M893)&gt;0,"YES","NO")</f>
        <v>NO</v>
      </c>
      <c r="N893" s="30" t="str">
        <f>IF(SUM('Sales by Agent'!L893:N893)&gt;0,"YES","NO")</f>
        <v>NO</v>
      </c>
      <c r="O893" s="30" t="str">
        <f>IF(SUM('Sales by Agent'!M893:O893)&gt;0,"YES","NO")</f>
        <v>NO</v>
      </c>
      <c r="P893" s="30" t="str">
        <f>IF(SUM('Sales by Agent'!N893:P893)&gt;0,"YES","NO")</f>
        <v>NO</v>
      </c>
      <c r="Q893" s="30" t="str">
        <f>IF(SUM('Sales by Agent'!O893:Q893)&gt;0,"YES","NO")</f>
        <v>NO</v>
      </c>
      <c r="R893" s="30" t="str">
        <f>IF(SUM('Sales by Agent'!P893:R893)&gt;0,"YES","NO")</f>
        <v>NO</v>
      </c>
      <c r="S893" s="30" t="str">
        <f>IF(SUM('Sales by Agent'!Q893:S893)&gt;0,"YES","NO")</f>
        <v>NO</v>
      </c>
      <c r="T893" s="30" t="str">
        <f>IF(SUM('Sales by Agent'!R893:T893)&gt;0,"YES","NO")</f>
        <v>NO</v>
      </c>
      <c r="U893" s="30" t="str">
        <f>IF(SUM('Sales by Agent'!S893:U893)&gt;0,"YES","NO")</f>
        <v>NO</v>
      </c>
      <c r="V893" s="30" t="str">
        <f>IF(SUM('Sales by Agent'!T893:V893)&gt;0,"YES","NO")</f>
        <v>NO</v>
      </c>
      <c r="W893" s="30" t="str">
        <f>IF(SUM('Sales by Agent'!U893:W893)&gt;0,"YES","NO")</f>
        <v>NO</v>
      </c>
      <c r="X893" s="30" t="str">
        <f>IF(SUM('Sales by Agent'!V893:X893)&gt;0,"YES","NO")</f>
        <v>NO</v>
      </c>
      <c r="Y893" s="30" t="str">
        <f>IF(SUM('Sales by Agent'!W893:Y893)&gt;0,"YES","NO")</f>
        <v>NO</v>
      </c>
      <c r="Z893" s="30" t="str">
        <f>IF(SUM('Sales by Agent'!X893:Z893)&gt;0,"YES","NO")</f>
        <v>NO</v>
      </c>
      <c r="AA893" s="30" t="str">
        <f>IF(SUM('Sales by Agent'!Y893:AA893)&gt;0,"YES","NO")</f>
        <v>NO</v>
      </c>
      <c r="AB893" s="30" t="str">
        <f>IF(SUM('Sales by Agent'!Z893:AB893)&gt;0,"YES","NO")</f>
        <v>NO</v>
      </c>
      <c r="AC893" s="30" t="str">
        <f>IF(SUM('Sales by Agent'!AA893:AC893)&gt;0,"YES","NO")</f>
        <v>NO</v>
      </c>
      <c r="AD893" s="30" t="str">
        <f>IF(SUM('Sales by Agent'!AB893:AD893)&gt;0,"YES","NO")</f>
        <v>NO</v>
      </c>
      <c r="AE893" s="30" t="str">
        <f>IF(SUM('Sales by Agent'!AC893:AE893)&gt;0,"YES","NO")</f>
        <v>NO</v>
      </c>
      <c r="AF893" s="30" t="str">
        <f>IF(SUM('Sales by Agent'!AD893:AF893)&gt;0,"YES","NO")</f>
        <v>NO</v>
      </c>
      <c r="AG893" s="30" t="str">
        <f>IF(SUM('Sales by Agent'!AE893:AG893)&gt;0,"YES","NO")</f>
        <v>NO</v>
      </c>
      <c r="AH893" s="30" t="str">
        <f>IF(SUM('Sales by Agent'!AF893:AH893)&gt;0,"YES","NO")</f>
        <v>NO</v>
      </c>
      <c r="AI893" s="30" t="str">
        <f>IF(SUM('Sales by Agent'!AG893:AI893)&gt;0,"YES","NO")</f>
        <v>YES</v>
      </c>
      <c r="AJ893" s="30" t="str">
        <f>IF(SUM('Sales by Agent'!AH893:AJ893)&gt;0,"YES","NO")</f>
        <v>YES</v>
      </c>
      <c r="AK893" s="30" t="str">
        <f>IF(SUM('Sales by Agent'!AI893:AK893)&gt;0,"YES","NO")</f>
        <v>YES</v>
      </c>
      <c r="AL893" s="30" t="str">
        <f>IF(SUM('Sales by Agent'!AJ893:AL893)&gt;0,"YES","NO")</f>
        <v>YES</v>
      </c>
      <c r="AM893" s="30" t="str">
        <f>IF(SUM('Sales by Agent'!AK893:AM893)&gt;0,"YES","NO")</f>
        <v>YES</v>
      </c>
      <c r="AN893" s="30" t="str">
        <f>IF(SUM('Sales by Agent'!AL893:AN893)&gt;0,"YES","NO")</f>
        <v>YES</v>
      </c>
      <c r="AO893" s="30" t="str">
        <f>IF(SUM('Sales by Agent'!AM893:AO893)&gt;0,"YES","NO")</f>
        <v>YES</v>
      </c>
      <c r="AP893" s="30" t="str">
        <f>IF(SUM('Sales by Agent'!AN893:AP893)&gt;0,"YES","NO")</f>
        <v>YES</v>
      </c>
      <c r="AQ893" s="30" t="str">
        <f>IF(SUM('Sales by Agent'!AO893:AQ893)&gt;0,"YES","NO")</f>
        <v>YES</v>
      </c>
      <c r="AR893" s="30" t="str">
        <f>IF(SUM('Sales by Agent'!AP893:AR893)&gt;0,"YES","NO")</f>
        <v>YES</v>
      </c>
      <c r="AS893" s="30" t="str">
        <f>IF(SUM('Sales by Agent'!AQ893:AS893)&gt;0,"YES","NO")</f>
        <v>YES</v>
      </c>
      <c r="AT893" s="30" t="str">
        <f>IF(SUM('Sales by Agent'!AR893:AT893)&gt;0,"YES","NO")</f>
        <v>YES</v>
      </c>
      <c r="AU893" s="30" t="str">
        <f>IF(SUM('Sales by Agent'!AS893:AU893)&gt;0,"YES","NO")</f>
        <v>YES</v>
      </c>
      <c r="AV893" s="30" t="str">
        <f>IF(SUM('Sales by Agent'!AT893:AV893)&gt;0,"YES","NO")</f>
        <v>YES</v>
      </c>
      <c r="AX893" t="str">
        <f t="shared" si="155"/>
        <v>NO</v>
      </c>
      <c r="AY893" t="str">
        <f t="shared" si="156"/>
        <v>NO</v>
      </c>
      <c r="AZ893" t="str">
        <f t="shared" si="157"/>
        <v>NO</v>
      </c>
      <c r="BA893" t="str">
        <f t="shared" si="158"/>
        <v>NO</v>
      </c>
      <c r="BB893" t="str">
        <f t="shared" si="159"/>
        <v>NO</v>
      </c>
      <c r="BC893" t="str">
        <f t="shared" si="160"/>
        <v>NO</v>
      </c>
      <c r="BD893" t="str">
        <f t="shared" si="161"/>
        <v>NO</v>
      </c>
      <c r="BE893" t="str">
        <f t="shared" si="162"/>
        <v>NO</v>
      </c>
      <c r="BF893" t="str">
        <f t="shared" si="163"/>
        <v>NO</v>
      </c>
      <c r="BG893" t="str">
        <f t="shared" si="164"/>
        <v>NO</v>
      </c>
      <c r="BH893" t="str">
        <f t="shared" si="144"/>
        <v>NO</v>
      </c>
    </row>
    <row r="894" spans="1:60">
      <c r="A894" s="564" t="s">
        <v>1048</v>
      </c>
      <c r="B894" s="564" t="s">
        <v>3164</v>
      </c>
      <c r="C894" s="564" t="s">
        <v>973</v>
      </c>
      <c r="D894" s="564" t="s">
        <v>956</v>
      </c>
      <c r="E894" s="564" t="s">
        <v>1005</v>
      </c>
      <c r="F894" s="565">
        <v>3406267.4</v>
      </c>
      <c r="I894" s="30" t="str">
        <f>IF(SUM('Sales by Agent'!G894:I894)&gt;0,"YES","NO")</f>
        <v>NO</v>
      </c>
      <c r="J894" s="30" t="str">
        <f>IF(SUM('Sales by Agent'!H894:J894)&gt;0,"YES","NO")</f>
        <v>NO</v>
      </c>
      <c r="K894" s="30" t="str">
        <f>IF(SUM('Sales by Agent'!I894:K894)&gt;0,"YES","NO")</f>
        <v>NO</v>
      </c>
      <c r="L894" s="30" t="str">
        <f>IF(SUM('Sales by Agent'!J894:L894)&gt;0,"YES","NO")</f>
        <v>NO</v>
      </c>
      <c r="M894" s="30" t="str">
        <f>IF(SUM('Sales by Agent'!K894:M894)&gt;0,"YES","NO")</f>
        <v>NO</v>
      </c>
      <c r="N894" s="30" t="str">
        <f>IF(SUM('Sales by Agent'!L894:N894)&gt;0,"YES","NO")</f>
        <v>NO</v>
      </c>
      <c r="O894" s="30" t="str">
        <f>IF(SUM('Sales by Agent'!M894:O894)&gt;0,"YES","NO")</f>
        <v>NO</v>
      </c>
      <c r="P894" s="30" t="str">
        <f>IF(SUM('Sales by Agent'!N894:P894)&gt;0,"YES","NO")</f>
        <v>NO</v>
      </c>
      <c r="Q894" s="30" t="str">
        <f>IF(SUM('Sales by Agent'!O894:Q894)&gt;0,"YES","NO")</f>
        <v>NO</v>
      </c>
      <c r="R894" s="30" t="str">
        <f>IF(SUM('Sales by Agent'!P894:R894)&gt;0,"YES","NO")</f>
        <v>NO</v>
      </c>
      <c r="S894" s="30" t="str">
        <f>IF(SUM('Sales by Agent'!Q894:S894)&gt;0,"YES","NO")</f>
        <v>NO</v>
      </c>
      <c r="T894" s="30" t="str">
        <f>IF(SUM('Sales by Agent'!R894:T894)&gt;0,"YES","NO")</f>
        <v>NO</v>
      </c>
      <c r="U894" s="30" t="str">
        <f>IF(SUM('Sales by Agent'!S894:U894)&gt;0,"YES","NO")</f>
        <v>NO</v>
      </c>
      <c r="V894" s="30" t="str">
        <f>IF(SUM('Sales by Agent'!T894:V894)&gt;0,"YES","NO")</f>
        <v>NO</v>
      </c>
      <c r="W894" s="30" t="str">
        <f>IF(SUM('Sales by Agent'!U894:W894)&gt;0,"YES","NO")</f>
        <v>NO</v>
      </c>
      <c r="X894" s="30" t="str">
        <f>IF(SUM('Sales by Agent'!V894:X894)&gt;0,"YES","NO")</f>
        <v>NO</v>
      </c>
      <c r="Y894" s="30" t="str">
        <f>IF(SUM('Sales by Agent'!W894:Y894)&gt;0,"YES","NO")</f>
        <v>NO</v>
      </c>
      <c r="Z894" s="30" t="str">
        <f>IF(SUM('Sales by Agent'!X894:Z894)&gt;0,"YES","NO")</f>
        <v>NO</v>
      </c>
      <c r="AA894" s="30" t="str">
        <f>IF(SUM('Sales by Agent'!Y894:AA894)&gt;0,"YES","NO")</f>
        <v>NO</v>
      </c>
      <c r="AB894" s="30" t="str">
        <f>IF(SUM('Sales by Agent'!Z894:AB894)&gt;0,"YES","NO")</f>
        <v>NO</v>
      </c>
      <c r="AC894" s="30" t="str">
        <f>IF(SUM('Sales by Agent'!AA894:AC894)&gt;0,"YES","NO")</f>
        <v>NO</v>
      </c>
      <c r="AD894" s="30" t="str">
        <f>IF(SUM('Sales by Agent'!AB894:AD894)&gt;0,"YES","NO")</f>
        <v>NO</v>
      </c>
      <c r="AE894" s="30" t="str">
        <f>IF(SUM('Sales by Agent'!AC894:AE894)&gt;0,"YES","NO")</f>
        <v>NO</v>
      </c>
      <c r="AF894" s="30" t="str">
        <f>IF(SUM('Sales by Agent'!AD894:AF894)&gt;0,"YES","NO")</f>
        <v>NO</v>
      </c>
      <c r="AG894" s="30" t="str">
        <f>IF(SUM('Sales by Agent'!AE894:AG894)&gt;0,"YES","NO")</f>
        <v>NO</v>
      </c>
      <c r="AH894" s="30" t="str">
        <f>IF(SUM('Sales by Agent'!AF894:AH894)&gt;0,"YES","NO")</f>
        <v>NO</v>
      </c>
      <c r="AI894" s="30" t="str">
        <f>IF(SUM('Sales by Agent'!AG894:AI894)&gt;0,"YES","NO")</f>
        <v>NO</v>
      </c>
      <c r="AJ894" s="30" t="str">
        <f>IF(SUM('Sales by Agent'!AH894:AJ894)&gt;0,"YES","NO")</f>
        <v>YES</v>
      </c>
      <c r="AK894" s="30" t="str">
        <f>IF(SUM('Sales by Agent'!AI894:AK894)&gt;0,"YES","NO")</f>
        <v>YES</v>
      </c>
      <c r="AL894" s="30" t="str">
        <f>IF(SUM('Sales by Agent'!AJ894:AL894)&gt;0,"YES","NO")</f>
        <v>YES</v>
      </c>
      <c r="AM894" s="30" t="str">
        <f>IF(SUM('Sales by Agent'!AK894:AM894)&gt;0,"YES","NO")</f>
        <v>YES</v>
      </c>
      <c r="AN894" s="30" t="str">
        <f>IF(SUM('Sales by Agent'!AL894:AN894)&gt;0,"YES","NO")</f>
        <v>YES</v>
      </c>
      <c r="AO894" s="30" t="str">
        <f>IF(SUM('Sales by Agent'!AM894:AO894)&gt;0,"YES","NO")</f>
        <v>YES</v>
      </c>
      <c r="AP894" s="30" t="str">
        <f>IF(SUM('Sales by Agent'!AN894:AP894)&gt;0,"YES","NO")</f>
        <v>YES</v>
      </c>
      <c r="AQ894" s="30" t="str">
        <f>IF(SUM('Sales by Agent'!AO894:AQ894)&gt;0,"YES","NO")</f>
        <v>YES</v>
      </c>
      <c r="AR894" s="30" t="str">
        <f>IF(SUM('Sales by Agent'!AP894:AR894)&gt;0,"YES","NO")</f>
        <v>YES</v>
      </c>
      <c r="AS894" s="30" t="str">
        <f>IF(SUM('Sales by Agent'!AQ894:AS894)&gt;0,"YES","NO")</f>
        <v>YES</v>
      </c>
      <c r="AT894" s="30" t="str">
        <f>IF(SUM('Sales by Agent'!AR894:AT894)&gt;0,"YES","NO")</f>
        <v>YES</v>
      </c>
      <c r="AU894" s="30" t="str">
        <f>IF(SUM('Sales by Agent'!AS894:AU894)&gt;0,"YES","NO")</f>
        <v>YES</v>
      </c>
      <c r="AV894" s="30" t="str">
        <f>IF(SUM('Sales by Agent'!AT894:AV894)&gt;0,"YES","NO")</f>
        <v>YES</v>
      </c>
      <c r="AX894" t="str">
        <f t="shared" si="155"/>
        <v>NO</v>
      </c>
      <c r="AY894" t="str">
        <f t="shared" si="156"/>
        <v>NO</v>
      </c>
      <c r="AZ894" t="str">
        <f t="shared" si="157"/>
        <v>NO</v>
      </c>
      <c r="BA894" t="str">
        <f t="shared" si="158"/>
        <v>NO</v>
      </c>
      <c r="BB894" t="str">
        <f t="shared" si="159"/>
        <v>NO</v>
      </c>
      <c r="BC894" t="str">
        <f t="shared" si="160"/>
        <v>NO</v>
      </c>
      <c r="BD894" t="str">
        <f t="shared" si="161"/>
        <v>NO</v>
      </c>
      <c r="BE894" t="str">
        <f t="shared" si="162"/>
        <v>NO</v>
      </c>
      <c r="BF894" t="str">
        <f t="shared" si="163"/>
        <v>NO</v>
      </c>
      <c r="BG894" t="str">
        <f t="shared" si="164"/>
        <v>NO</v>
      </c>
      <c r="BH894" t="str">
        <f t="shared" si="144"/>
        <v>NO</v>
      </c>
    </row>
    <row r="895" spans="1:60">
      <c r="A895" s="564" t="s">
        <v>992</v>
      </c>
      <c r="B895" s="564" t="s">
        <v>3165</v>
      </c>
      <c r="C895" s="564" t="s">
        <v>973</v>
      </c>
      <c r="D895" s="564" t="s">
        <v>956</v>
      </c>
      <c r="E895" s="564" t="s">
        <v>1005</v>
      </c>
      <c r="F895" s="565">
        <v>995560</v>
      </c>
      <c r="I895" s="30" t="str">
        <f>IF(SUM('Sales by Agent'!G895:I895)&gt;0,"YES","NO")</f>
        <v>NO</v>
      </c>
      <c r="J895" s="30" t="str">
        <f>IF(SUM('Sales by Agent'!H895:J895)&gt;0,"YES","NO")</f>
        <v>NO</v>
      </c>
      <c r="K895" s="30" t="str">
        <f>IF(SUM('Sales by Agent'!I895:K895)&gt;0,"YES","NO")</f>
        <v>NO</v>
      </c>
      <c r="L895" s="30" t="str">
        <f>IF(SUM('Sales by Agent'!J895:L895)&gt;0,"YES","NO")</f>
        <v>NO</v>
      </c>
      <c r="M895" s="30" t="str">
        <f>IF(SUM('Sales by Agent'!K895:M895)&gt;0,"YES","NO")</f>
        <v>NO</v>
      </c>
      <c r="N895" s="30" t="str">
        <f>IF(SUM('Sales by Agent'!L895:N895)&gt;0,"YES","NO")</f>
        <v>NO</v>
      </c>
      <c r="O895" s="30" t="str">
        <f>IF(SUM('Sales by Agent'!M895:O895)&gt;0,"YES","NO")</f>
        <v>NO</v>
      </c>
      <c r="P895" s="30" t="str">
        <f>IF(SUM('Sales by Agent'!N895:P895)&gt;0,"YES","NO")</f>
        <v>NO</v>
      </c>
      <c r="Q895" s="30" t="str">
        <f>IF(SUM('Sales by Agent'!O895:Q895)&gt;0,"YES","NO")</f>
        <v>NO</v>
      </c>
      <c r="R895" s="30" t="str">
        <f>IF(SUM('Sales by Agent'!P895:R895)&gt;0,"YES","NO")</f>
        <v>NO</v>
      </c>
      <c r="S895" s="30" t="str">
        <f>IF(SUM('Sales by Agent'!Q895:S895)&gt;0,"YES","NO")</f>
        <v>NO</v>
      </c>
      <c r="T895" s="30" t="str">
        <f>IF(SUM('Sales by Agent'!R895:T895)&gt;0,"YES","NO")</f>
        <v>NO</v>
      </c>
      <c r="U895" s="30" t="str">
        <f>IF(SUM('Sales by Agent'!S895:U895)&gt;0,"YES","NO")</f>
        <v>NO</v>
      </c>
      <c r="V895" s="30" t="str">
        <f>IF(SUM('Sales by Agent'!T895:V895)&gt;0,"YES","NO")</f>
        <v>NO</v>
      </c>
      <c r="W895" s="30" t="str">
        <f>IF(SUM('Sales by Agent'!U895:W895)&gt;0,"YES","NO")</f>
        <v>NO</v>
      </c>
      <c r="X895" s="30" t="str">
        <f>IF(SUM('Sales by Agent'!V895:X895)&gt;0,"YES","NO")</f>
        <v>NO</v>
      </c>
      <c r="Y895" s="30" t="str">
        <f>IF(SUM('Sales by Agent'!W895:Y895)&gt;0,"YES","NO")</f>
        <v>NO</v>
      </c>
      <c r="Z895" s="30" t="str">
        <f>IF(SUM('Sales by Agent'!X895:Z895)&gt;0,"YES","NO")</f>
        <v>NO</v>
      </c>
      <c r="AA895" s="30" t="str">
        <f>IF(SUM('Sales by Agent'!Y895:AA895)&gt;0,"YES","NO")</f>
        <v>NO</v>
      </c>
      <c r="AB895" s="30" t="str">
        <f>IF(SUM('Sales by Agent'!Z895:AB895)&gt;0,"YES","NO")</f>
        <v>NO</v>
      </c>
      <c r="AC895" s="30" t="str">
        <f>IF(SUM('Sales by Agent'!AA895:AC895)&gt;0,"YES","NO")</f>
        <v>NO</v>
      </c>
      <c r="AD895" s="30" t="str">
        <f>IF(SUM('Sales by Agent'!AB895:AD895)&gt;0,"YES","NO")</f>
        <v>NO</v>
      </c>
      <c r="AE895" s="30" t="str">
        <f>IF(SUM('Sales by Agent'!AC895:AE895)&gt;0,"YES","NO")</f>
        <v>NO</v>
      </c>
      <c r="AF895" s="30" t="str">
        <f>IF(SUM('Sales by Agent'!AD895:AF895)&gt;0,"YES","NO")</f>
        <v>NO</v>
      </c>
      <c r="AG895" s="30" t="str">
        <f>IF(SUM('Sales by Agent'!AE895:AG895)&gt;0,"YES","NO")</f>
        <v>NO</v>
      </c>
      <c r="AH895" s="30" t="str">
        <f>IF(SUM('Sales by Agent'!AF895:AH895)&gt;0,"YES","NO")</f>
        <v>YES</v>
      </c>
      <c r="AI895" s="30" t="str">
        <f>IF(SUM('Sales by Agent'!AG895:AI895)&gt;0,"YES","NO")</f>
        <v>YES</v>
      </c>
      <c r="AJ895" s="30" t="str">
        <f>IF(SUM('Sales by Agent'!AH895:AJ895)&gt;0,"YES","NO")</f>
        <v>YES</v>
      </c>
      <c r="AK895" s="30" t="str">
        <f>IF(SUM('Sales by Agent'!AI895:AK895)&gt;0,"YES","NO")</f>
        <v>YES</v>
      </c>
      <c r="AL895" s="30" t="str">
        <f>IF(SUM('Sales by Agent'!AJ895:AL895)&gt;0,"YES","NO")</f>
        <v>YES</v>
      </c>
      <c r="AM895" s="30" t="str">
        <f>IF(SUM('Sales by Agent'!AK895:AM895)&gt;0,"YES","NO")</f>
        <v>YES</v>
      </c>
      <c r="AN895" s="30" t="str">
        <f>IF(SUM('Sales by Agent'!AL895:AN895)&gt;0,"YES","NO")</f>
        <v>YES</v>
      </c>
      <c r="AO895" s="30" t="str">
        <f>IF(SUM('Sales by Agent'!AM895:AO895)&gt;0,"YES","NO")</f>
        <v>YES</v>
      </c>
      <c r="AP895" s="30" t="str">
        <f>IF(SUM('Sales by Agent'!AN895:AP895)&gt;0,"YES","NO")</f>
        <v>YES</v>
      </c>
      <c r="AQ895" s="30" t="str">
        <f>IF(SUM('Sales by Agent'!AO895:AQ895)&gt;0,"YES","NO")</f>
        <v>YES</v>
      </c>
      <c r="AR895" s="30" t="str">
        <f>IF(SUM('Sales by Agent'!AP895:AR895)&gt;0,"YES","NO")</f>
        <v>YES</v>
      </c>
      <c r="AS895" s="30" t="str">
        <f>IF(SUM('Sales by Agent'!AQ895:AS895)&gt;0,"YES","NO")</f>
        <v>YES</v>
      </c>
      <c r="AT895" s="30" t="str">
        <f>IF(SUM('Sales by Agent'!AR895:AT895)&gt;0,"YES","NO")</f>
        <v>YES</v>
      </c>
      <c r="AU895" s="30" t="str">
        <f>IF(SUM('Sales by Agent'!AS895:AU895)&gt;0,"YES","NO")</f>
        <v>YES</v>
      </c>
      <c r="AV895" s="30" t="str">
        <f>IF(SUM('Sales by Agent'!AT895:AV895)&gt;0,"YES","NO")</f>
        <v>YES</v>
      </c>
      <c r="AX895" t="str">
        <f t="shared" si="155"/>
        <v>NO</v>
      </c>
      <c r="AY895" t="str">
        <f t="shared" si="156"/>
        <v>NO</v>
      </c>
      <c r="AZ895" t="str">
        <f t="shared" si="157"/>
        <v>NO</v>
      </c>
      <c r="BA895" t="str">
        <f t="shared" si="158"/>
        <v>NO</v>
      </c>
      <c r="BB895" t="str">
        <f t="shared" si="159"/>
        <v>NO</v>
      </c>
      <c r="BC895" t="str">
        <f t="shared" si="160"/>
        <v>NO</v>
      </c>
      <c r="BD895" t="str">
        <f t="shared" si="161"/>
        <v>NO</v>
      </c>
      <c r="BE895" t="str">
        <f t="shared" si="162"/>
        <v>NO</v>
      </c>
      <c r="BF895" t="str">
        <f t="shared" si="163"/>
        <v>NO</v>
      </c>
      <c r="BG895" t="str">
        <f t="shared" si="164"/>
        <v>NO</v>
      </c>
      <c r="BH895" t="str">
        <f t="shared" si="144"/>
        <v>NO</v>
      </c>
    </row>
    <row r="896" spans="1:60">
      <c r="A896" s="564" t="s">
        <v>128</v>
      </c>
      <c r="B896" s="564" t="s">
        <v>3085</v>
      </c>
      <c r="C896" s="564" t="s">
        <v>973</v>
      </c>
      <c r="D896" s="564" t="s">
        <v>956</v>
      </c>
      <c r="E896" s="564" t="s">
        <v>1005</v>
      </c>
      <c r="F896" s="565">
        <v>3700</v>
      </c>
      <c r="I896" s="30" t="str">
        <f>IF(SUM('Sales by Agent'!G896:I896)&gt;0,"YES","NO")</f>
        <v>NO</v>
      </c>
      <c r="J896" s="30" t="str">
        <f>IF(SUM('Sales by Agent'!H896:J896)&gt;0,"YES","NO")</f>
        <v>NO</v>
      </c>
      <c r="K896" s="30" t="str">
        <f>IF(SUM('Sales by Agent'!I896:K896)&gt;0,"YES","NO")</f>
        <v>NO</v>
      </c>
      <c r="L896" s="30" t="str">
        <f>IF(SUM('Sales by Agent'!J896:L896)&gt;0,"YES","NO")</f>
        <v>NO</v>
      </c>
      <c r="M896" s="30" t="str">
        <f>IF(SUM('Sales by Agent'!K896:M896)&gt;0,"YES","NO")</f>
        <v>NO</v>
      </c>
      <c r="N896" s="30" t="str">
        <f>IF(SUM('Sales by Agent'!L896:N896)&gt;0,"YES","NO")</f>
        <v>NO</v>
      </c>
      <c r="O896" s="30" t="str">
        <f>IF(SUM('Sales by Agent'!M896:O896)&gt;0,"YES","NO")</f>
        <v>NO</v>
      </c>
      <c r="P896" s="30" t="str">
        <f>IF(SUM('Sales by Agent'!N896:P896)&gt;0,"YES","NO")</f>
        <v>NO</v>
      </c>
      <c r="Q896" s="30" t="str">
        <f>IF(SUM('Sales by Agent'!O896:Q896)&gt;0,"YES","NO")</f>
        <v>NO</v>
      </c>
      <c r="R896" s="30" t="str">
        <f>IF(SUM('Sales by Agent'!P896:R896)&gt;0,"YES","NO")</f>
        <v>NO</v>
      </c>
      <c r="S896" s="30" t="str">
        <f>IF(SUM('Sales by Agent'!Q896:S896)&gt;0,"YES","NO")</f>
        <v>NO</v>
      </c>
      <c r="T896" s="30" t="str">
        <f>IF(SUM('Sales by Agent'!R896:T896)&gt;0,"YES","NO")</f>
        <v>NO</v>
      </c>
      <c r="U896" s="30" t="str">
        <f>IF(SUM('Sales by Agent'!S896:U896)&gt;0,"YES","NO")</f>
        <v>NO</v>
      </c>
      <c r="V896" s="30" t="str">
        <f>IF(SUM('Sales by Agent'!T896:V896)&gt;0,"YES","NO")</f>
        <v>NO</v>
      </c>
      <c r="W896" s="30" t="str">
        <f>IF(SUM('Sales by Agent'!U896:W896)&gt;0,"YES","NO")</f>
        <v>NO</v>
      </c>
      <c r="X896" s="30" t="str">
        <f>IF(SUM('Sales by Agent'!V896:X896)&gt;0,"YES","NO")</f>
        <v>NO</v>
      </c>
      <c r="Y896" s="30" t="str">
        <f>IF(SUM('Sales by Agent'!W896:Y896)&gt;0,"YES","NO")</f>
        <v>NO</v>
      </c>
      <c r="Z896" s="30" t="str">
        <f>IF(SUM('Sales by Agent'!X896:Z896)&gt;0,"YES","NO")</f>
        <v>NO</v>
      </c>
      <c r="AA896" s="30" t="str">
        <f>IF(SUM('Sales by Agent'!Y896:AA896)&gt;0,"YES","NO")</f>
        <v>NO</v>
      </c>
      <c r="AB896" s="30" t="str">
        <f>IF(SUM('Sales by Agent'!Z896:AB896)&gt;0,"YES","NO")</f>
        <v>NO</v>
      </c>
      <c r="AC896" s="30" t="str">
        <f>IF(SUM('Sales by Agent'!AA896:AC896)&gt;0,"YES","NO")</f>
        <v>NO</v>
      </c>
      <c r="AD896" s="30" t="str">
        <f>IF(SUM('Sales by Agent'!AB896:AD896)&gt;0,"YES","NO")</f>
        <v>NO</v>
      </c>
      <c r="AE896" s="30" t="str">
        <f>IF(SUM('Sales by Agent'!AC896:AE896)&gt;0,"YES","NO")</f>
        <v>NO</v>
      </c>
      <c r="AF896" s="30" t="str">
        <f>IF(SUM('Sales by Agent'!AD896:AF896)&gt;0,"YES","NO")</f>
        <v>NO</v>
      </c>
      <c r="AG896" s="30" t="str">
        <f>IF(SUM('Sales by Agent'!AE896:AG896)&gt;0,"YES","NO")</f>
        <v>NO</v>
      </c>
      <c r="AH896" s="30" t="str">
        <f>IF(SUM('Sales by Agent'!AF896:AH896)&gt;0,"YES","NO")</f>
        <v>NO</v>
      </c>
      <c r="AI896" s="30" t="str">
        <f>IF(SUM('Sales by Agent'!AG896:AI896)&gt;0,"YES","NO")</f>
        <v>NO</v>
      </c>
      <c r="AJ896" s="30" t="str">
        <f>IF(SUM('Sales by Agent'!AH896:AJ896)&gt;0,"YES","NO")</f>
        <v>NO</v>
      </c>
      <c r="AK896" s="30" t="str">
        <f>IF(SUM('Sales by Agent'!AI896:AK896)&gt;0,"YES","NO")</f>
        <v>NO</v>
      </c>
      <c r="AL896" s="30" t="str">
        <f>IF(SUM('Sales by Agent'!AJ896:AL896)&gt;0,"YES","NO")</f>
        <v>NO</v>
      </c>
      <c r="AM896" s="30" t="str">
        <f>IF(SUM('Sales by Agent'!AK896:AM896)&gt;0,"YES","NO")</f>
        <v>YES</v>
      </c>
      <c r="AN896" s="30" t="str">
        <f>IF(SUM('Sales by Agent'!AL896:AN896)&gt;0,"YES","NO")</f>
        <v>YES</v>
      </c>
      <c r="AO896" s="30" t="str">
        <f>IF(SUM('Sales by Agent'!AM896:AO896)&gt;0,"YES","NO")</f>
        <v>YES</v>
      </c>
      <c r="AP896" s="30" t="str">
        <f>IF(SUM('Sales by Agent'!AN896:AP896)&gt;0,"YES","NO")</f>
        <v>NO</v>
      </c>
      <c r="AQ896" s="30" t="str">
        <f>IF(SUM('Sales by Agent'!AO896:AQ896)&gt;0,"YES","NO")</f>
        <v>NO</v>
      </c>
      <c r="AR896" s="30" t="str">
        <f>IF(SUM('Sales by Agent'!AP896:AR896)&gt;0,"YES","NO")</f>
        <v>NO</v>
      </c>
      <c r="AS896" s="30" t="str">
        <f>IF(SUM('Sales by Agent'!AQ896:AS896)&gt;0,"YES","NO")</f>
        <v>NO</v>
      </c>
      <c r="AT896" s="30" t="str">
        <f>IF(SUM('Sales by Agent'!AR896:AT896)&gt;0,"YES","NO")</f>
        <v>NO</v>
      </c>
      <c r="AU896" s="30" t="str">
        <f>IF(SUM('Sales by Agent'!AS896:AU896)&gt;0,"YES","NO")</f>
        <v>NO</v>
      </c>
      <c r="AV896" s="30" t="str">
        <f>IF(SUM('Sales by Agent'!AT896:AV896)&gt;0,"YES","NO")</f>
        <v>NO</v>
      </c>
      <c r="AX896" t="str">
        <f t="shared" si="155"/>
        <v>NO</v>
      </c>
      <c r="AY896" t="str">
        <f t="shared" si="156"/>
        <v>NO</v>
      </c>
      <c r="AZ896" t="str">
        <f t="shared" si="157"/>
        <v>NO</v>
      </c>
      <c r="BA896" t="str">
        <f t="shared" si="158"/>
        <v>NO</v>
      </c>
      <c r="BB896" t="str">
        <f t="shared" si="159"/>
        <v>NO</v>
      </c>
      <c r="BC896" t="str">
        <f t="shared" si="160"/>
        <v>NO</v>
      </c>
      <c r="BD896" t="str">
        <f t="shared" si="161"/>
        <v>NO</v>
      </c>
      <c r="BE896" t="str">
        <f t="shared" si="162"/>
        <v>NO</v>
      </c>
      <c r="BF896" t="str">
        <f t="shared" si="163"/>
        <v>NO</v>
      </c>
      <c r="BG896" t="str">
        <f t="shared" si="164"/>
        <v>NO</v>
      </c>
      <c r="BH896" t="str">
        <f t="shared" si="144"/>
        <v>NO</v>
      </c>
    </row>
    <row r="897" spans="1:60">
      <c r="A897" s="564" t="s">
        <v>993</v>
      </c>
      <c r="B897" s="564" t="s">
        <v>3166</v>
      </c>
      <c r="C897" s="564" t="s">
        <v>973</v>
      </c>
      <c r="D897" s="564" t="s">
        <v>956</v>
      </c>
      <c r="E897" s="564" t="s">
        <v>1005</v>
      </c>
      <c r="F897" s="565">
        <v>47790</v>
      </c>
      <c r="I897" s="30" t="str">
        <f>IF(SUM('Sales by Agent'!G897:I897)&gt;0,"YES","NO")</f>
        <v>NO</v>
      </c>
      <c r="J897" s="30" t="str">
        <f>IF(SUM('Sales by Agent'!H897:J897)&gt;0,"YES","NO")</f>
        <v>NO</v>
      </c>
      <c r="K897" s="30" t="str">
        <f>IF(SUM('Sales by Agent'!I897:K897)&gt;0,"YES","NO")</f>
        <v>NO</v>
      </c>
      <c r="L897" s="30" t="str">
        <f>IF(SUM('Sales by Agent'!J897:L897)&gt;0,"YES","NO")</f>
        <v>NO</v>
      </c>
      <c r="M897" s="30" t="str">
        <f>IF(SUM('Sales by Agent'!K897:M897)&gt;0,"YES","NO")</f>
        <v>NO</v>
      </c>
      <c r="N897" s="30" t="str">
        <f>IF(SUM('Sales by Agent'!L897:N897)&gt;0,"YES","NO")</f>
        <v>NO</v>
      </c>
      <c r="O897" s="30" t="str">
        <f>IF(SUM('Sales by Agent'!M897:O897)&gt;0,"YES","NO")</f>
        <v>NO</v>
      </c>
      <c r="P897" s="30" t="str">
        <f>IF(SUM('Sales by Agent'!N897:P897)&gt;0,"YES","NO")</f>
        <v>NO</v>
      </c>
      <c r="Q897" s="30" t="str">
        <f>IF(SUM('Sales by Agent'!O897:Q897)&gt;0,"YES","NO")</f>
        <v>NO</v>
      </c>
      <c r="R897" s="30" t="str">
        <f>IF(SUM('Sales by Agent'!P897:R897)&gt;0,"YES","NO")</f>
        <v>NO</v>
      </c>
      <c r="S897" s="30" t="str">
        <f>IF(SUM('Sales by Agent'!Q897:S897)&gt;0,"YES","NO")</f>
        <v>NO</v>
      </c>
      <c r="T897" s="30" t="str">
        <f>IF(SUM('Sales by Agent'!R897:T897)&gt;0,"YES","NO")</f>
        <v>NO</v>
      </c>
      <c r="U897" s="30" t="str">
        <f>IF(SUM('Sales by Agent'!S897:U897)&gt;0,"YES","NO")</f>
        <v>NO</v>
      </c>
      <c r="V897" s="30" t="str">
        <f>IF(SUM('Sales by Agent'!T897:V897)&gt;0,"YES","NO")</f>
        <v>NO</v>
      </c>
      <c r="W897" s="30" t="str">
        <f>IF(SUM('Sales by Agent'!U897:W897)&gt;0,"YES","NO")</f>
        <v>NO</v>
      </c>
      <c r="X897" s="30" t="str">
        <f>IF(SUM('Sales by Agent'!V897:X897)&gt;0,"YES","NO")</f>
        <v>NO</v>
      </c>
      <c r="Y897" s="30" t="str">
        <f>IF(SUM('Sales by Agent'!W897:Y897)&gt;0,"YES","NO")</f>
        <v>NO</v>
      </c>
      <c r="Z897" s="30" t="str">
        <f>IF(SUM('Sales by Agent'!X897:Z897)&gt;0,"YES","NO")</f>
        <v>NO</v>
      </c>
      <c r="AA897" s="30" t="str">
        <f>IF(SUM('Sales by Agent'!Y897:AA897)&gt;0,"YES","NO")</f>
        <v>NO</v>
      </c>
      <c r="AB897" s="30" t="str">
        <f>IF(SUM('Sales by Agent'!Z897:AB897)&gt;0,"YES","NO")</f>
        <v>NO</v>
      </c>
      <c r="AC897" s="30" t="str">
        <f>IF(SUM('Sales by Agent'!AA897:AC897)&gt;0,"YES","NO")</f>
        <v>NO</v>
      </c>
      <c r="AD897" s="30" t="str">
        <f>IF(SUM('Sales by Agent'!AB897:AD897)&gt;0,"YES","NO")</f>
        <v>NO</v>
      </c>
      <c r="AE897" s="30" t="str">
        <f>IF(SUM('Sales by Agent'!AC897:AE897)&gt;0,"YES","NO")</f>
        <v>NO</v>
      </c>
      <c r="AF897" s="30" t="str">
        <f>IF(SUM('Sales by Agent'!AD897:AF897)&gt;0,"YES","NO")</f>
        <v>NO</v>
      </c>
      <c r="AG897" s="30" t="str">
        <f>IF(SUM('Sales by Agent'!AE897:AG897)&gt;0,"YES","NO")</f>
        <v>NO</v>
      </c>
      <c r="AH897" s="30" t="str">
        <f>IF(SUM('Sales by Agent'!AF897:AH897)&gt;0,"YES","NO")</f>
        <v>YES</v>
      </c>
      <c r="AI897" s="30" t="str">
        <f>IF(SUM('Sales by Agent'!AG897:AI897)&gt;0,"YES","NO")</f>
        <v>YES</v>
      </c>
      <c r="AJ897" s="30" t="str">
        <f>IF(SUM('Sales by Agent'!AH897:AJ897)&gt;0,"YES","NO")</f>
        <v>YES</v>
      </c>
      <c r="AK897" s="30" t="str">
        <f>IF(SUM('Sales by Agent'!AI897:AK897)&gt;0,"YES","NO")</f>
        <v>NO</v>
      </c>
      <c r="AL897" s="30" t="str">
        <f>IF(SUM('Sales by Agent'!AJ897:AL897)&gt;0,"YES","NO")</f>
        <v>NO</v>
      </c>
      <c r="AM897" s="30" t="str">
        <f>IF(SUM('Sales by Agent'!AK897:AM897)&gt;0,"YES","NO")</f>
        <v>NO</v>
      </c>
      <c r="AN897" s="30" t="str">
        <f>IF(SUM('Sales by Agent'!AL897:AN897)&gt;0,"YES","NO")</f>
        <v>NO</v>
      </c>
      <c r="AO897" s="30" t="str">
        <f>IF(SUM('Sales by Agent'!AM897:AO897)&gt;0,"YES","NO")</f>
        <v>NO</v>
      </c>
      <c r="AP897" s="30" t="str">
        <f>IF(SUM('Sales by Agent'!AN897:AP897)&gt;0,"YES","NO")</f>
        <v>NO</v>
      </c>
      <c r="AQ897" s="30" t="str">
        <f>IF(SUM('Sales by Agent'!AO897:AQ897)&gt;0,"YES","NO")</f>
        <v>NO</v>
      </c>
      <c r="AR897" s="30" t="str">
        <f>IF(SUM('Sales by Agent'!AP897:AR897)&gt;0,"YES","NO")</f>
        <v>NO</v>
      </c>
      <c r="AS897" s="30" t="str">
        <f>IF(SUM('Sales by Agent'!AQ897:AS897)&gt;0,"YES","NO")</f>
        <v>NO</v>
      </c>
      <c r="AT897" s="30" t="str">
        <f>IF(SUM('Sales by Agent'!AR897:AT897)&gt;0,"YES","NO")</f>
        <v>NO</v>
      </c>
      <c r="AU897" s="30" t="str">
        <f>IF(SUM('Sales by Agent'!AS897:AU897)&gt;0,"YES","NO")</f>
        <v>YES</v>
      </c>
      <c r="AV897" s="30" t="str">
        <f>IF(SUM('Sales by Agent'!AT897:AV897)&gt;0,"YES","NO")</f>
        <v>YES</v>
      </c>
      <c r="AX897" t="str">
        <f t="shared" si="155"/>
        <v>NO</v>
      </c>
      <c r="AY897" t="str">
        <f t="shared" si="156"/>
        <v>NO</v>
      </c>
      <c r="AZ897" t="str">
        <f t="shared" si="157"/>
        <v>NO</v>
      </c>
      <c r="BA897" t="str">
        <f t="shared" si="158"/>
        <v>NO</v>
      </c>
      <c r="BB897" t="str">
        <f t="shared" si="159"/>
        <v>NO</v>
      </c>
      <c r="BC897" t="str">
        <f t="shared" si="160"/>
        <v>NO</v>
      </c>
      <c r="BD897" t="str">
        <f t="shared" si="161"/>
        <v>NEW INACTIVE</v>
      </c>
      <c r="BE897" t="str">
        <f t="shared" si="162"/>
        <v>NO</v>
      </c>
      <c r="BF897" t="str">
        <f t="shared" si="163"/>
        <v>NO</v>
      </c>
      <c r="BG897" t="str">
        <f t="shared" si="164"/>
        <v>NO</v>
      </c>
      <c r="BH897" t="str">
        <f t="shared" si="144"/>
        <v>NO</v>
      </c>
    </row>
    <row r="898" spans="1:60">
      <c r="A898" s="564" t="s">
        <v>1031</v>
      </c>
      <c r="B898" s="564" t="s">
        <v>3167</v>
      </c>
      <c r="C898" s="564" t="s">
        <v>973</v>
      </c>
      <c r="D898" s="564" t="s">
        <v>956</v>
      </c>
      <c r="E898" s="564" t="s">
        <v>1005</v>
      </c>
      <c r="F898" s="565">
        <v>273964.90000000002</v>
      </c>
      <c r="I898" s="30" t="str">
        <f>IF(SUM('Sales by Agent'!G898:I898)&gt;0,"YES","NO")</f>
        <v>NO</v>
      </c>
      <c r="J898" s="30" t="str">
        <f>IF(SUM('Sales by Agent'!H898:J898)&gt;0,"YES","NO")</f>
        <v>NO</v>
      </c>
      <c r="K898" s="30" t="str">
        <f>IF(SUM('Sales by Agent'!I898:K898)&gt;0,"YES","NO")</f>
        <v>NO</v>
      </c>
      <c r="L898" s="30" t="str">
        <f>IF(SUM('Sales by Agent'!J898:L898)&gt;0,"YES","NO")</f>
        <v>NO</v>
      </c>
      <c r="M898" s="30" t="str">
        <f>IF(SUM('Sales by Agent'!K898:M898)&gt;0,"YES","NO")</f>
        <v>NO</v>
      </c>
      <c r="N898" s="30" t="str">
        <f>IF(SUM('Sales by Agent'!L898:N898)&gt;0,"YES","NO")</f>
        <v>NO</v>
      </c>
      <c r="O898" s="30" t="str">
        <f>IF(SUM('Sales by Agent'!M898:O898)&gt;0,"YES","NO")</f>
        <v>NO</v>
      </c>
      <c r="P898" s="30" t="str">
        <f>IF(SUM('Sales by Agent'!N898:P898)&gt;0,"YES","NO")</f>
        <v>NO</v>
      </c>
      <c r="Q898" s="30" t="str">
        <f>IF(SUM('Sales by Agent'!O898:Q898)&gt;0,"YES","NO")</f>
        <v>NO</v>
      </c>
      <c r="R898" s="30" t="str">
        <f>IF(SUM('Sales by Agent'!P898:R898)&gt;0,"YES","NO")</f>
        <v>NO</v>
      </c>
      <c r="S898" s="30" t="str">
        <f>IF(SUM('Sales by Agent'!Q898:S898)&gt;0,"YES","NO")</f>
        <v>NO</v>
      </c>
      <c r="T898" s="30" t="str">
        <f>IF(SUM('Sales by Agent'!R898:T898)&gt;0,"YES","NO")</f>
        <v>NO</v>
      </c>
      <c r="U898" s="30" t="str">
        <f>IF(SUM('Sales by Agent'!S898:U898)&gt;0,"YES","NO")</f>
        <v>NO</v>
      </c>
      <c r="V898" s="30" t="str">
        <f>IF(SUM('Sales by Agent'!T898:V898)&gt;0,"YES","NO")</f>
        <v>NO</v>
      </c>
      <c r="W898" s="30" t="str">
        <f>IF(SUM('Sales by Agent'!U898:W898)&gt;0,"YES","NO")</f>
        <v>NO</v>
      </c>
      <c r="X898" s="30" t="str">
        <f>IF(SUM('Sales by Agent'!V898:X898)&gt;0,"YES","NO")</f>
        <v>NO</v>
      </c>
      <c r="Y898" s="30" t="str">
        <f>IF(SUM('Sales by Agent'!W898:Y898)&gt;0,"YES","NO")</f>
        <v>NO</v>
      </c>
      <c r="Z898" s="30" t="str">
        <f>IF(SUM('Sales by Agent'!X898:Z898)&gt;0,"YES","NO")</f>
        <v>NO</v>
      </c>
      <c r="AA898" s="30" t="str">
        <f>IF(SUM('Sales by Agent'!Y898:AA898)&gt;0,"YES","NO")</f>
        <v>NO</v>
      </c>
      <c r="AB898" s="30" t="str">
        <f>IF(SUM('Sales by Agent'!Z898:AB898)&gt;0,"YES","NO")</f>
        <v>NO</v>
      </c>
      <c r="AC898" s="30" t="str">
        <f>IF(SUM('Sales by Agent'!AA898:AC898)&gt;0,"YES","NO")</f>
        <v>NO</v>
      </c>
      <c r="AD898" s="30" t="str">
        <f>IF(SUM('Sales by Agent'!AB898:AD898)&gt;0,"YES","NO")</f>
        <v>NO</v>
      </c>
      <c r="AE898" s="30" t="str">
        <f>IF(SUM('Sales by Agent'!AC898:AE898)&gt;0,"YES","NO")</f>
        <v>NO</v>
      </c>
      <c r="AF898" s="30" t="str">
        <f>IF(SUM('Sales by Agent'!AD898:AF898)&gt;0,"YES","NO")</f>
        <v>NO</v>
      </c>
      <c r="AG898" s="30" t="str">
        <f>IF(SUM('Sales by Agent'!AE898:AG898)&gt;0,"YES","NO")</f>
        <v>NO</v>
      </c>
      <c r="AH898" s="30" t="str">
        <f>IF(SUM('Sales by Agent'!AF898:AH898)&gt;0,"YES","NO")</f>
        <v>NO</v>
      </c>
      <c r="AI898" s="30" t="str">
        <f>IF(SUM('Sales by Agent'!AG898:AI898)&gt;0,"YES","NO")</f>
        <v>YES</v>
      </c>
      <c r="AJ898" s="30" t="str">
        <f>IF(SUM('Sales by Agent'!AH898:AJ898)&gt;0,"YES","NO")</f>
        <v>YES</v>
      </c>
      <c r="AK898" s="30" t="str">
        <f>IF(SUM('Sales by Agent'!AI898:AK898)&gt;0,"YES","NO")</f>
        <v>YES</v>
      </c>
      <c r="AL898" s="30" t="str">
        <f>IF(SUM('Sales by Agent'!AJ898:AL898)&gt;0,"YES","NO")</f>
        <v>YES</v>
      </c>
      <c r="AM898" s="30" t="str">
        <f>IF(SUM('Sales by Agent'!AK898:AM898)&gt;0,"YES","NO")</f>
        <v>YES</v>
      </c>
      <c r="AN898" s="30" t="str">
        <f>IF(SUM('Sales by Agent'!AL898:AN898)&gt;0,"YES","NO")</f>
        <v>YES</v>
      </c>
      <c r="AO898" s="30" t="str">
        <f>IF(SUM('Sales by Agent'!AM898:AO898)&gt;0,"YES","NO")</f>
        <v>YES</v>
      </c>
      <c r="AP898" s="30" t="str">
        <f>IF(SUM('Sales by Agent'!AN898:AP898)&gt;0,"YES","NO")</f>
        <v>YES</v>
      </c>
      <c r="AQ898" s="30" t="str">
        <f>IF(SUM('Sales by Agent'!AO898:AQ898)&gt;0,"YES","NO")</f>
        <v>YES</v>
      </c>
      <c r="AR898" s="30" t="str">
        <f>IF(SUM('Sales by Agent'!AP898:AR898)&gt;0,"YES","NO")</f>
        <v>YES</v>
      </c>
      <c r="AS898" s="30" t="str">
        <f>IF(SUM('Sales by Agent'!AQ898:AS898)&gt;0,"YES","NO")</f>
        <v>YES</v>
      </c>
      <c r="AT898" s="30" t="str">
        <f>IF(SUM('Sales by Agent'!AR898:AT898)&gt;0,"YES","NO")</f>
        <v>YES</v>
      </c>
      <c r="AU898" s="30" t="str">
        <f>IF(SUM('Sales by Agent'!AS898:AU898)&gt;0,"YES","NO")</f>
        <v>YES</v>
      </c>
      <c r="AV898" s="30" t="str">
        <f>IF(SUM('Sales by Agent'!AT898:AV898)&gt;0,"YES","NO")</f>
        <v>YES</v>
      </c>
      <c r="AX898" t="str">
        <f t="shared" si="155"/>
        <v>NO</v>
      </c>
      <c r="AY898" t="str">
        <f t="shared" si="156"/>
        <v>NO</v>
      </c>
      <c r="AZ898" t="str">
        <f t="shared" si="157"/>
        <v>NO</v>
      </c>
      <c r="BA898" t="str">
        <f t="shared" si="158"/>
        <v>NO</v>
      </c>
      <c r="BB898" t="str">
        <f t="shared" si="159"/>
        <v>NO</v>
      </c>
      <c r="BC898" t="str">
        <f t="shared" si="160"/>
        <v>NO</v>
      </c>
      <c r="BD898" t="str">
        <f t="shared" si="161"/>
        <v>NO</v>
      </c>
      <c r="BE898" t="str">
        <f t="shared" si="162"/>
        <v>NO</v>
      </c>
      <c r="BF898" t="str">
        <f t="shared" si="163"/>
        <v>NO</v>
      </c>
      <c r="BG898" t="str">
        <f t="shared" si="164"/>
        <v>NO</v>
      </c>
      <c r="BH898" t="str">
        <f t="shared" ref="BH898:BH915" si="165">IF(AND(AN898="YES",AO898="NO"),"NEW INACTIVE","NO")</f>
        <v>NO</v>
      </c>
    </row>
    <row r="899" spans="1:60">
      <c r="A899" s="564" t="s">
        <v>1491</v>
      </c>
      <c r="B899" s="564" t="s">
        <v>3168</v>
      </c>
      <c r="C899" s="564" t="s">
        <v>973</v>
      </c>
      <c r="D899" s="564" t="s">
        <v>956</v>
      </c>
      <c r="E899" s="564" t="s">
        <v>1005</v>
      </c>
      <c r="F899" s="565">
        <v>55957.4</v>
      </c>
      <c r="I899" s="30" t="str">
        <f>IF(SUM('Sales by Agent'!G899:I899)&gt;0,"YES","NO")</f>
        <v>NO</v>
      </c>
      <c r="J899" s="30" t="str">
        <f>IF(SUM('Sales by Agent'!H899:J899)&gt;0,"YES","NO")</f>
        <v>NO</v>
      </c>
      <c r="K899" s="30" t="str">
        <f>IF(SUM('Sales by Agent'!I899:K899)&gt;0,"YES","NO")</f>
        <v>NO</v>
      </c>
      <c r="L899" s="30" t="str">
        <f>IF(SUM('Sales by Agent'!J899:L899)&gt;0,"YES","NO")</f>
        <v>NO</v>
      </c>
      <c r="M899" s="30" t="str">
        <f>IF(SUM('Sales by Agent'!K899:M899)&gt;0,"YES","NO")</f>
        <v>NO</v>
      </c>
      <c r="N899" s="30" t="str">
        <f>IF(SUM('Sales by Agent'!L899:N899)&gt;0,"YES","NO")</f>
        <v>NO</v>
      </c>
      <c r="O899" s="30" t="str">
        <f>IF(SUM('Sales by Agent'!M899:O899)&gt;0,"YES","NO")</f>
        <v>NO</v>
      </c>
      <c r="P899" s="30" t="str">
        <f>IF(SUM('Sales by Agent'!N899:P899)&gt;0,"YES","NO")</f>
        <v>NO</v>
      </c>
      <c r="Q899" s="30" t="str">
        <f>IF(SUM('Sales by Agent'!O899:Q899)&gt;0,"YES","NO")</f>
        <v>NO</v>
      </c>
      <c r="R899" s="30" t="str">
        <f>IF(SUM('Sales by Agent'!P899:R899)&gt;0,"YES","NO")</f>
        <v>NO</v>
      </c>
      <c r="S899" s="30" t="str">
        <f>IF(SUM('Sales by Agent'!Q899:S899)&gt;0,"YES","NO")</f>
        <v>NO</v>
      </c>
      <c r="T899" s="30" t="str">
        <f>IF(SUM('Sales by Agent'!R899:T899)&gt;0,"YES","NO")</f>
        <v>NO</v>
      </c>
      <c r="U899" s="30" t="str">
        <f>IF(SUM('Sales by Agent'!S899:U899)&gt;0,"YES","NO")</f>
        <v>NO</v>
      </c>
      <c r="V899" s="30" t="str">
        <f>IF(SUM('Sales by Agent'!T899:V899)&gt;0,"YES","NO")</f>
        <v>NO</v>
      </c>
      <c r="W899" s="30" t="str">
        <f>IF(SUM('Sales by Agent'!U899:W899)&gt;0,"YES","NO")</f>
        <v>NO</v>
      </c>
      <c r="X899" s="30" t="str">
        <f>IF(SUM('Sales by Agent'!V899:X899)&gt;0,"YES","NO")</f>
        <v>NO</v>
      </c>
      <c r="Y899" s="30" t="str">
        <f>IF(SUM('Sales by Agent'!W899:Y899)&gt;0,"YES","NO")</f>
        <v>NO</v>
      </c>
      <c r="Z899" s="30" t="str">
        <f>IF(SUM('Sales by Agent'!X899:Z899)&gt;0,"YES","NO")</f>
        <v>NO</v>
      </c>
      <c r="AA899" s="30" t="str">
        <f>IF(SUM('Sales by Agent'!Y899:AA899)&gt;0,"YES","NO")</f>
        <v>NO</v>
      </c>
      <c r="AB899" s="30" t="str">
        <f>IF(SUM('Sales by Agent'!Z899:AB899)&gt;0,"YES","NO")</f>
        <v>NO</v>
      </c>
      <c r="AC899" s="30" t="str">
        <f>IF(SUM('Sales by Agent'!AA899:AC899)&gt;0,"YES","NO")</f>
        <v>NO</v>
      </c>
      <c r="AD899" s="30" t="str">
        <f>IF(SUM('Sales by Agent'!AB899:AD899)&gt;0,"YES","NO")</f>
        <v>NO</v>
      </c>
      <c r="AE899" s="30" t="str">
        <f>IF(SUM('Sales by Agent'!AC899:AE899)&gt;0,"YES","NO")</f>
        <v>NO</v>
      </c>
      <c r="AF899" s="30" t="str">
        <f>IF(SUM('Sales by Agent'!AD899:AF899)&gt;0,"YES","NO")</f>
        <v>NO</v>
      </c>
      <c r="AG899" s="30" t="str">
        <f>IF(SUM('Sales by Agent'!AE899:AG899)&gt;0,"YES","NO")</f>
        <v>NO</v>
      </c>
      <c r="AH899" s="30" t="str">
        <f>IF(SUM('Sales by Agent'!AF899:AH899)&gt;0,"YES","NO")</f>
        <v>NO</v>
      </c>
      <c r="AI899" s="30" t="str">
        <f>IF(SUM('Sales by Agent'!AG899:AI899)&gt;0,"YES","NO")</f>
        <v>NO</v>
      </c>
      <c r="AJ899" s="30" t="str">
        <f>IF(SUM('Sales by Agent'!AH899:AJ899)&gt;0,"YES","NO")</f>
        <v>NO</v>
      </c>
      <c r="AK899" s="30" t="str">
        <f>IF(SUM('Sales by Agent'!AI899:AK899)&gt;0,"YES","NO")</f>
        <v>NO</v>
      </c>
      <c r="AL899" s="30" t="str">
        <f>IF(SUM('Sales by Agent'!AJ899:AL899)&gt;0,"YES","NO")</f>
        <v>NO</v>
      </c>
      <c r="AM899" s="30" t="str">
        <f>IF(SUM('Sales by Agent'!AK899:AM899)&gt;0,"YES","NO")</f>
        <v>NO</v>
      </c>
      <c r="AN899" s="30" t="str">
        <f>IF(SUM('Sales by Agent'!AL899:AN899)&gt;0,"YES","NO")</f>
        <v>YES</v>
      </c>
      <c r="AO899" s="30" t="str">
        <f>IF(SUM('Sales by Agent'!AM899:AO899)&gt;0,"YES","NO")</f>
        <v>YES</v>
      </c>
      <c r="AP899" s="30" t="str">
        <f>IF(SUM('Sales by Agent'!AN899:AP899)&gt;0,"YES","NO")</f>
        <v>YES</v>
      </c>
      <c r="AQ899" s="30" t="str">
        <f>IF(SUM('Sales by Agent'!AO899:AQ899)&gt;0,"YES","NO")</f>
        <v>NO</v>
      </c>
      <c r="AR899" s="30" t="str">
        <f>IF(SUM('Sales by Agent'!AP899:AR899)&gt;0,"YES","NO")</f>
        <v>NO</v>
      </c>
      <c r="AS899" s="30" t="str">
        <f>IF(SUM('Sales by Agent'!AQ899:AS899)&gt;0,"YES","NO")</f>
        <v>NO</v>
      </c>
      <c r="AT899" s="30" t="str">
        <f>IF(SUM('Sales by Agent'!AR899:AT899)&gt;0,"YES","NO")</f>
        <v>NO</v>
      </c>
      <c r="AU899" s="30" t="str">
        <f>IF(SUM('Sales by Agent'!AS899:AU899)&gt;0,"YES","NO")</f>
        <v>YES</v>
      </c>
      <c r="AV899" s="30" t="str">
        <f>IF(SUM('Sales by Agent'!AT899:AV899)&gt;0,"YES","NO")</f>
        <v>YES</v>
      </c>
      <c r="AX899" t="str">
        <f t="shared" si="155"/>
        <v>NO</v>
      </c>
      <c r="AY899" t="str">
        <f t="shared" si="156"/>
        <v>NO</v>
      </c>
      <c r="AZ899" t="str">
        <f t="shared" si="157"/>
        <v>NO</v>
      </c>
      <c r="BA899" t="str">
        <f t="shared" si="158"/>
        <v>NO</v>
      </c>
      <c r="BB899" t="str">
        <f t="shared" si="159"/>
        <v>NO</v>
      </c>
      <c r="BC899" t="str">
        <f t="shared" si="160"/>
        <v>NO</v>
      </c>
      <c r="BD899" t="str">
        <f t="shared" si="161"/>
        <v>NO</v>
      </c>
      <c r="BE899" t="str">
        <f t="shared" si="162"/>
        <v>NO</v>
      </c>
      <c r="BF899" t="str">
        <f t="shared" si="163"/>
        <v>NO</v>
      </c>
      <c r="BG899" t="str">
        <f t="shared" si="164"/>
        <v>NO</v>
      </c>
      <c r="BH899" t="str">
        <f t="shared" si="165"/>
        <v>NO</v>
      </c>
    </row>
    <row r="900" spans="1:60">
      <c r="A900" s="564" t="s">
        <v>1262</v>
      </c>
      <c r="B900" s="564" t="s">
        <v>3169</v>
      </c>
      <c r="C900" s="564" t="s">
        <v>973</v>
      </c>
      <c r="D900" s="564" t="s">
        <v>956</v>
      </c>
      <c r="E900" s="564" t="s">
        <v>1005</v>
      </c>
      <c r="F900" s="565">
        <v>2486842.4</v>
      </c>
      <c r="I900" s="30" t="str">
        <f>IF(SUM('Sales by Agent'!G900:I900)&gt;0,"YES","NO")</f>
        <v>NO</v>
      </c>
      <c r="J900" s="30" t="str">
        <f>IF(SUM('Sales by Agent'!H900:J900)&gt;0,"YES","NO")</f>
        <v>NO</v>
      </c>
      <c r="K900" s="30" t="str">
        <f>IF(SUM('Sales by Agent'!I900:K900)&gt;0,"YES","NO")</f>
        <v>NO</v>
      </c>
      <c r="L900" s="30" t="str">
        <f>IF(SUM('Sales by Agent'!J900:L900)&gt;0,"YES","NO")</f>
        <v>NO</v>
      </c>
      <c r="M900" s="30" t="str">
        <f>IF(SUM('Sales by Agent'!K900:M900)&gt;0,"YES","NO")</f>
        <v>NO</v>
      </c>
      <c r="N900" s="30" t="str">
        <f>IF(SUM('Sales by Agent'!L900:N900)&gt;0,"YES","NO")</f>
        <v>NO</v>
      </c>
      <c r="O900" s="30" t="str">
        <f>IF(SUM('Sales by Agent'!M900:O900)&gt;0,"YES","NO")</f>
        <v>NO</v>
      </c>
      <c r="P900" s="30" t="str">
        <f>IF(SUM('Sales by Agent'!N900:P900)&gt;0,"YES","NO")</f>
        <v>NO</v>
      </c>
      <c r="Q900" s="30" t="str">
        <f>IF(SUM('Sales by Agent'!O900:Q900)&gt;0,"YES","NO")</f>
        <v>NO</v>
      </c>
      <c r="R900" s="30" t="str">
        <f>IF(SUM('Sales by Agent'!P900:R900)&gt;0,"YES","NO")</f>
        <v>NO</v>
      </c>
      <c r="S900" s="30" t="str">
        <f>IF(SUM('Sales by Agent'!Q900:S900)&gt;0,"YES","NO")</f>
        <v>NO</v>
      </c>
      <c r="T900" s="30" t="str">
        <f>IF(SUM('Sales by Agent'!R900:T900)&gt;0,"YES","NO")</f>
        <v>NO</v>
      </c>
      <c r="U900" s="30" t="str">
        <f>IF(SUM('Sales by Agent'!S900:U900)&gt;0,"YES","NO")</f>
        <v>NO</v>
      </c>
      <c r="V900" s="30" t="str">
        <f>IF(SUM('Sales by Agent'!T900:V900)&gt;0,"YES","NO")</f>
        <v>NO</v>
      </c>
      <c r="W900" s="30" t="str">
        <f>IF(SUM('Sales by Agent'!U900:W900)&gt;0,"YES","NO")</f>
        <v>NO</v>
      </c>
      <c r="X900" s="30" t="str">
        <f>IF(SUM('Sales by Agent'!V900:X900)&gt;0,"YES","NO")</f>
        <v>NO</v>
      </c>
      <c r="Y900" s="30" t="str">
        <f>IF(SUM('Sales by Agent'!W900:Y900)&gt;0,"YES","NO")</f>
        <v>NO</v>
      </c>
      <c r="Z900" s="30" t="str">
        <f>IF(SUM('Sales by Agent'!X900:Z900)&gt;0,"YES","NO")</f>
        <v>NO</v>
      </c>
      <c r="AA900" s="30" t="str">
        <f>IF(SUM('Sales by Agent'!Y900:AA900)&gt;0,"YES","NO")</f>
        <v>NO</v>
      </c>
      <c r="AB900" s="30" t="str">
        <f>IF(SUM('Sales by Agent'!Z900:AB900)&gt;0,"YES","NO")</f>
        <v>NO</v>
      </c>
      <c r="AC900" s="30" t="str">
        <f>IF(SUM('Sales by Agent'!AA900:AC900)&gt;0,"YES","NO")</f>
        <v>NO</v>
      </c>
      <c r="AD900" s="30" t="str">
        <f>IF(SUM('Sales by Agent'!AB900:AD900)&gt;0,"YES","NO")</f>
        <v>NO</v>
      </c>
      <c r="AE900" s="30" t="str">
        <f>IF(SUM('Sales by Agent'!AC900:AE900)&gt;0,"YES","NO")</f>
        <v>NO</v>
      </c>
      <c r="AF900" s="30" t="str">
        <f>IF(SUM('Sales by Agent'!AD900:AF900)&gt;0,"YES","NO")</f>
        <v>NO</v>
      </c>
      <c r="AG900" s="30" t="str">
        <f>IF(SUM('Sales by Agent'!AE900:AG900)&gt;0,"YES","NO")</f>
        <v>NO</v>
      </c>
      <c r="AH900" s="30" t="str">
        <f>IF(SUM('Sales by Agent'!AF900:AH900)&gt;0,"YES","NO")</f>
        <v>NO</v>
      </c>
      <c r="AI900" s="30" t="str">
        <f>IF(SUM('Sales by Agent'!AG900:AI900)&gt;0,"YES","NO")</f>
        <v>NO</v>
      </c>
      <c r="AJ900" s="30" t="str">
        <f>IF(SUM('Sales by Agent'!AH900:AJ900)&gt;0,"YES","NO")</f>
        <v>NO</v>
      </c>
      <c r="AK900" s="30" t="str">
        <f>IF(SUM('Sales by Agent'!AI900:AK900)&gt;0,"YES","NO")</f>
        <v>NO</v>
      </c>
      <c r="AL900" s="30" t="str">
        <f>IF(SUM('Sales by Agent'!AJ900:AL900)&gt;0,"YES","NO")</f>
        <v>YES</v>
      </c>
      <c r="AM900" s="30" t="str">
        <f>IF(SUM('Sales by Agent'!AK900:AM900)&gt;0,"YES","NO")</f>
        <v>YES</v>
      </c>
      <c r="AN900" s="30" t="str">
        <f>IF(SUM('Sales by Agent'!AL900:AN900)&gt;0,"YES","NO")</f>
        <v>YES</v>
      </c>
      <c r="AO900" s="30" t="str">
        <f>IF(SUM('Sales by Agent'!AM900:AO900)&gt;0,"YES","NO")</f>
        <v>YES</v>
      </c>
      <c r="AP900" s="30" t="str">
        <f>IF(SUM('Sales by Agent'!AN900:AP900)&gt;0,"YES","NO")</f>
        <v>YES</v>
      </c>
      <c r="AQ900" s="30" t="str">
        <f>IF(SUM('Sales by Agent'!AO900:AQ900)&gt;0,"YES","NO")</f>
        <v>YES</v>
      </c>
      <c r="AR900" s="30" t="str">
        <f>IF(SUM('Sales by Agent'!AP900:AR900)&gt;0,"YES","NO")</f>
        <v>YES</v>
      </c>
      <c r="AS900" s="30" t="str">
        <f>IF(SUM('Sales by Agent'!AQ900:AS900)&gt;0,"YES","NO")</f>
        <v>YES</v>
      </c>
      <c r="AT900" s="30" t="str">
        <f>IF(SUM('Sales by Agent'!AR900:AT900)&gt;0,"YES","NO")</f>
        <v>YES</v>
      </c>
      <c r="AU900" s="30" t="str">
        <f>IF(SUM('Sales by Agent'!AS900:AU900)&gt;0,"YES","NO")</f>
        <v>YES</v>
      </c>
      <c r="AV900" s="30" t="str">
        <f>IF(SUM('Sales by Agent'!AT900:AV900)&gt;0,"YES","NO")</f>
        <v>YES</v>
      </c>
      <c r="AX900" t="str">
        <f t="shared" si="155"/>
        <v>NO</v>
      </c>
      <c r="AY900" t="str">
        <f t="shared" si="156"/>
        <v>NO</v>
      </c>
      <c r="AZ900" t="str">
        <f t="shared" si="157"/>
        <v>NO</v>
      </c>
      <c r="BA900" t="str">
        <f t="shared" si="158"/>
        <v>NO</v>
      </c>
      <c r="BB900" t="str">
        <f t="shared" si="159"/>
        <v>NO</v>
      </c>
      <c r="BC900" t="str">
        <f t="shared" si="160"/>
        <v>NO</v>
      </c>
      <c r="BD900" t="str">
        <f t="shared" si="161"/>
        <v>NO</v>
      </c>
      <c r="BE900" t="str">
        <f t="shared" si="162"/>
        <v>NO</v>
      </c>
      <c r="BF900" t="str">
        <f t="shared" si="163"/>
        <v>NO</v>
      </c>
      <c r="BG900" t="str">
        <f t="shared" si="164"/>
        <v>NO</v>
      </c>
      <c r="BH900" t="str">
        <f t="shared" si="165"/>
        <v>NO</v>
      </c>
    </row>
    <row r="901" spans="1:60">
      <c r="A901" s="564" t="s">
        <v>994</v>
      </c>
      <c r="B901" s="564" t="s">
        <v>3170</v>
      </c>
      <c r="C901" s="564" t="s">
        <v>973</v>
      </c>
      <c r="D901" s="564" t="s">
        <v>956</v>
      </c>
      <c r="E901" s="564" t="s">
        <v>1005</v>
      </c>
      <c r="F901" s="565">
        <v>307115</v>
      </c>
      <c r="I901" s="30" t="str">
        <f>IF(SUM('Sales by Agent'!G901:I901)&gt;0,"YES","NO")</f>
        <v>NO</v>
      </c>
      <c r="J901" s="30" t="str">
        <f>IF(SUM('Sales by Agent'!H901:J901)&gt;0,"YES","NO")</f>
        <v>NO</v>
      </c>
      <c r="K901" s="30" t="str">
        <f>IF(SUM('Sales by Agent'!I901:K901)&gt;0,"YES","NO")</f>
        <v>NO</v>
      </c>
      <c r="L901" s="30" t="str">
        <f>IF(SUM('Sales by Agent'!J901:L901)&gt;0,"YES","NO")</f>
        <v>NO</v>
      </c>
      <c r="M901" s="30" t="str">
        <f>IF(SUM('Sales by Agent'!K901:M901)&gt;0,"YES","NO")</f>
        <v>NO</v>
      </c>
      <c r="N901" s="30" t="str">
        <f>IF(SUM('Sales by Agent'!L901:N901)&gt;0,"YES","NO")</f>
        <v>NO</v>
      </c>
      <c r="O901" s="30" t="str">
        <f>IF(SUM('Sales by Agent'!M901:O901)&gt;0,"YES","NO")</f>
        <v>NO</v>
      </c>
      <c r="P901" s="30" t="str">
        <f>IF(SUM('Sales by Agent'!N901:P901)&gt;0,"YES","NO")</f>
        <v>NO</v>
      </c>
      <c r="Q901" s="30" t="str">
        <f>IF(SUM('Sales by Agent'!O901:Q901)&gt;0,"YES","NO")</f>
        <v>NO</v>
      </c>
      <c r="R901" s="30" t="str">
        <f>IF(SUM('Sales by Agent'!P901:R901)&gt;0,"YES","NO")</f>
        <v>NO</v>
      </c>
      <c r="S901" s="30" t="str">
        <f>IF(SUM('Sales by Agent'!Q901:S901)&gt;0,"YES","NO")</f>
        <v>NO</v>
      </c>
      <c r="T901" s="30" t="str">
        <f>IF(SUM('Sales by Agent'!R901:T901)&gt;0,"YES","NO")</f>
        <v>NO</v>
      </c>
      <c r="U901" s="30" t="str">
        <f>IF(SUM('Sales by Agent'!S901:U901)&gt;0,"YES","NO")</f>
        <v>NO</v>
      </c>
      <c r="V901" s="30" t="str">
        <f>IF(SUM('Sales by Agent'!T901:V901)&gt;0,"YES","NO")</f>
        <v>NO</v>
      </c>
      <c r="W901" s="30" t="str">
        <f>IF(SUM('Sales by Agent'!U901:W901)&gt;0,"YES","NO")</f>
        <v>NO</v>
      </c>
      <c r="X901" s="30" t="str">
        <f>IF(SUM('Sales by Agent'!V901:X901)&gt;0,"YES","NO")</f>
        <v>NO</v>
      </c>
      <c r="Y901" s="30" t="str">
        <f>IF(SUM('Sales by Agent'!W901:Y901)&gt;0,"YES","NO")</f>
        <v>NO</v>
      </c>
      <c r="Z901" s="30" t="str">
        <f>IF(SUM('Sales by Agent'!X901:Z901)&gt;0,"YES","NO")</f>
        <v>NO</v>
      </c>
      <c r="AA901" s="30" t="str">
        <f>IF(SUM('Sales by Agent'!Y901:AA901)&gt;0,"YES","NO")</f>
        <v>NO</v>
      </c>
      <c r="AB901" s="30" t="str">
        <f>IF(SUM('Sales by Agent'!Z901:AB901)&gt;0,"YES","NO")</f>
        <v>NO</v>
      </c>
      <c r="AC901" s="30" t="str">
        <f>IF(SUM('Sales by Agent'!AA901:AC901)&gt;0,"YES","NO")</f>
        <v>NO</v>
      </c>
      <c r="AD901" s="30" t="str">
        <f>IF(SUM('Sales by Agent'!AB901:AD901)&gt;0,"YES","NO")</f>
        <v>NO</v>
      </c>
      <c r="AE901" s="30" t="str">
        <f>IF(SUM('Sales by Agent'!AC901:AE901)&gt;0,"YES","NO")</f>
        <v>NO</v>
      </c>
      <c r="AF901" s="30" t="str">
        <f>IF(SUM('Sales by Agent'!AD901:AF901)&gt;0,"YES","NO")</f>
        <v>NO</v>
      </c>
      <c r="AG901" s="30" t="str">
        <f>IF(SUM('Sales by Agent'!AE901:AG901)&gt;0,"YES","NO")</f>
        <v>NO</v>
      </c>
      <c r="AH901" s="30" t="str">
        <f>IF(SUM('Sales by Agent'!AF901:AH901)&gt;0,"YES","NO")</f>
        <v>YES</v>
      </c>
      <c r="AI901" s="30" t="str">
        <f>IF(SUM('Sales by Agent'!AG901:AI901)&gt;0,"YES","NO")</f>
        <v>YES</v>
      </c>
      <c r="AJ901" s="30" t="str">
        <f>IF(SUM('Sales by Agent'!AH901:AJ901)&gt;0,"YES","NO")</f>
        <v>YES</v>
      </c>
      <c r="AK901" s="30" t="str">
        <f>IF(SUM('Sales by Agent'!AI901:AK901)&gt;0,"YES","NO")</f>
        <v>YES</v>
      </c>
      <c r="AL901" s="30" t="str">
        <f>IF(SUM('Sales by Agent'!AJ901:AL901)&gt;0,"YES","NO")</f>
        <v>YES</v>
      </c>
      <c r="AM901" s="30" t="str">
        <f>IF(SUM('Sales by Agent'!AK901:AM901)&gt;0,"YES","NO")</f>
        <v>YES</v>
      </c>
      <c r="AN901" s="30" t="str">
        <f>IF(SUM('Sales by Agent'!AL901:AN901)&gt;0,"YES","NO")</f>
        <v>YES</v>
      </c>
      <c r="AO901" s="30" t="str">
        <f>IF(SUM('Sales by Agent'!AM901:AO901)&gt;0,"YES","NO")</f>
        <v>NO</v>
      </c>
      <c r="AP901" s="30" t="str">
        <f>IF(SUM('Sales by Agent'!AN901:AP901)&gt;0,"YES","NO")</f>
        <v>YES</v>
      </c>
      <c r="AQ901" s="30" t="str">
        <f>IF(SUM('Sales by Agent'!AO901:AQ901)&gt;0,"YES","NO")</f>
        <v>YES</v>
      </c>
      <c r="AR901" s="30" t="str">
        <f>IF(SUM('Sales by Agent'!AP901:AR901)&gt;0,"YES","NO")</f>
        <v>YES</v>
      </c>
      <c r="AS901" s="30" t="str">
        <f>IF(SUM('Sales by Agent'!AQ901:AS901)&gt;0,"YES","NO")</f>
        <v>YES</v>
      </c>
      <c r="AT901" s="30" t="str">
        <f>IF(SUM('Sales by Agent'!AR901:AT901)&gt;0,"YES","NO")</f>
        <v>YES</v>
      </c>
      <c r="AU901" s="30" t="str">
        <f>IF(SUM('Sales by Agent'!AS901:AU901)&gt;0,"YES","NO")</f>
        <v>YES</v>
      </c>
      <c r="AV901" s="30" t="str">
        <f>IF(SUM('Sales by Agent'!AT901:AV901)&gt;0,"YES","NO")</f>
        <v>YES</v>
      </c>
      <c r="AX901" t="str">
        <f t="shared" si="155"/>
        <v>NO</v>
      </c>
      <c r="AY901" t="str">
        <f t="shared" si="156"/>
        <v>NO</v>
      </c>
      <c r="AZ901" t="str">
        <f t="shared" si="157"/>
        <v>NO</v>
      </c>
      <c r="BA901" t="str">
        <f t="shared" si="158"/>
        <v>NO</v>
      </c>
      <c r="BB901" t="str">
        <f t="shared" si="159"/>
        <v>NO</v>
      </c>
      <c r="BC901" t="str">
        <f t="shared" si="160"/>
        <v>NO</v>
      </c>
      <c r="BD901" t="str">
        <f t="shared" si="161"/>
        <v>NO</v>
      </c>
      <c r="BE901" t="str">
        <f t="shared" si="162"/>
        <v>NO</v>
      </c>
      <c r="BF901" t="str">
        <f t="shared" si="163"/>
        <v>NO</v>
      </c>
      <c r="BG901" t="str">
        <f t="shared" si="164"/>
        <v>NO</v>
      </c>
      <c r="BH901" t="str">
        <f t="shared" si="165"/>
        <v>NEW INACTIVE</v>
      </c>
    </row>
    <row r="902" spans="1:60">
      <c r="A902" s="564" t="s">
        <v>1447</v>
      </c>
      <c r="B902" s="564" t="s">
        <v>3171</v>
      </c>
      <c r="C902" s="564" t="s">
        <v>973</v>
      </c>
      <c r="D902" s="564" t="s">
        <v>956</v>
      </c>
      <c r="E902" s="564" t="s">
        <v>1005</v>
      </c>
      <c r="F902" s="565">
        <v>386982.40000000002</v>
      </c>
      <c r="I902" s="30" t="str">
        <f>IF(SUM('Sales by Agent'!G902:I902)&gt;0,"YES","NO")</f>
        <v>NO</v>
      </c>
      <c r="J902" s="30" t="str">
        <f>IF(SUM('Sales by Agent'!H902:J902)&gt;0,"YES","NO")</f>
        <v>NO</v>
      </c>
      <c r="K902" s="30" t="str">
        <f>IF(SUM('Sales by Agent'!I902:K902)&gt;0,"YES","NO")</f>
        <v>NO</v>
      </c>
      <c r="L902" s="30" t="str">
        <f>IF(SUM('Sales by Agent'!J902:L902)&gt;0,"YES","NO")</f>
        <v>NO</v>
      </c>
      <c r="M902" s="30" t="str">
        <f>IF(SUM('Sales by Agent'!K902:M902)&gt;0,"YES","NO")</f>
        <v>NO</v>
      </c>
      <c r="N902" s="30" t="str">
        <f>IF(SUM('Sales by Agent'!L902:N902)&gt;0,"YES","NO")</f>
        <v>NO</v>
      </c>
      <c r="O902" s="30" t="str">
        <f>IF(SUM('Sales by Agent'!M902:O902)&gt;0,"YES","NO")</f>
        <v>NO</v>
      </c>
      <c r="P902" s="30" t="str">
        <f>IF(SUM('Sales by Agent'!N902:P902)&gt;0,"YES","NO")</f>
        <v>NO</v>
      </c>
      <c r="Q902" s="30" t="str">
        <f>IF(SUM('Sales by Agent'!O902:Q902)&gt;0,"YES","NO")</f>
        <v>NO</v>
      </c>
      <c r="R902" s="30" t="str">
        <f>IF(SUM('Sales by Agent'!P902:R902)&gt;0,"YES","NO")</f>
        <v>NO</v>
      </c>
      <c r="S902" s="30" t="str">
        <f>IF(SUM('Sales by Agent'!Q902:S902)&gt;0,"YES","NO")</f>
        <v>NO</v>
      </c>
      <c r="T902" s="30" t="str">
        <f>IF(SUM('Sales by Agent'!R902:T902)&gt;0,"YES","NO")</f>
        <v>NO</v>
      </c>
      <c r="U902" s="30" t="str">
        <f>IF(SUM('Sales by Agent'!S902:U902)&gt;0,"YES","NO")</f>
        <v>NO</v>
      </c>
      <c r="V902" s="30" t="str">
        <f>IF(SUM('Sales by Agent'!T902:V902)&gt;0,"YES","NO")</f>
        <v>NO</v>
      </c>
      <c r="W902" s="30" t="str">
        <f>IF(SUM('Sales by Agent'!U902:W902)&gt;0,"YES","NO")</f>
        <v>NO</v>
      </c>
      <c r="X902" s="30" t="str">
        <f>IF(SUM('Sales by Agent'!V902:X902)&gt;0,"YES","NO")</f>
        <v>NO</v>
      </c>
      <c r="Y902" s="30" t="str">
        <f>IF(SUM('Sales by Agent'!W902:Y902)&gt;0,"YES","NO")</f>
        <v>NO</v>
      </c>
      <c r="Z902" s="30" t="str">
        <f>IF(SUM('Sales by Agent'!X902:Z902)&gt;0,"YES","NO")</f>
        <v>NO</v>
      </c>
      <c r="AA902" s="30" t="str">
        <f>IF(SUM('Sales by Agent'!Y902:AA902)&gt;0,"YES","NO")</f>
        <v>NO</v>
      </c>
      <c r="AB902" s="30" t="str">
        <f>IF(SUM('Sales by Agent'!Z902:AB902)&gt;0,"YES","NO")</f>
        <v>NO</v>
      </c>
      <c r="AC902" s="30" t="str">
        <f>IF(SUM('Sales by Agent'!AA902:AC902)&gt;0,"YES","NO")</f>
        <v>NO</v>
      </c>
      <c r="AD902" s="30" t="str">
        <f>IF(SUM('Sales by Agent'!AB902:AD902)&gt;0,"YES","NO")</f>
        <v>NO</v>
      </c>
      <c r="AE902" s="30" t="str">
        <f>IF(SUM('Sales by Agent'!AC902:AE902)&gt;0,"YES","NO")</f>
        <v>NO</v>
      </c>
      <c r="AF902" s="30" t="str">
        <f>IF(SUM('Sales by Agent'!AD902:AF902)&gt;0,"YES","NO")</f>
        <v>NO</v>
      </c>
      <c r="AG902" s="30" t="str">
        <f>IF(SUM('Sales by Agent'!AE902:AG902)&gt;0,"YES","NO")</f>
        <v>NO</v>
      </c>
      <c r="AH902" s="30" t="str">
        <f>IF(SUM('Sales by Agent'!AF902:AH902)&gt;0,"YES","NO")</f>
        <v>NO</v>
      </c>
      <c r="AI902" s="30" t="str">
        <f>IF(SUM('Sales by Agent'!AG902:AI902)&gt;0,"YES","NO")</f>
        <v>NO</v>
      </c>
      <c r="AJ902" s="30" t="str">
        <f>IF(SUM('Sales by Agent'!AH902:AJ902)&gt;0,"YES","NO")</f>
        <v>NO</v>
      </c>
      <c r="AK902" s="30" t="str">
        <f>IF(SUM('Sales by Agent'!AI902:AK902)&gt;0,"YES","NO")</f>
        <v>NO</v>
      </c>
      <c r="AL902" s="30" t="str">
        <f>IF(SUM('Sales by Agent'!AJ902:AL902)&gt;0,"YES","NO")</f>
        <v>NO</v>
      </c>
      <c r="AM902" s="30" t="str">
        <f>IF(SUM('Sales by Agent'!AK902:AM902)&gt;0,"YES","NO")</f>
        <v>YES</v>
      </c>
      <c r="AN902" s="30" t="str">
        <f>IF(SUM('Sales by Agent'!AL902:AN902)&gt;0,"YES","NO")</f>
        <v>YES</v>
      </c>
      <c r="AO902" s="30" t="str">
        <f>IF(SUM('Sales by Agent'!AM902:AO902)&gt;0,"YES","NO")</f>
        <v>YES</v>
      </c>
      <c r="AP902" s="30" t="str">
        <f>IF(SUM('Sales by Agent'!AN902:AP902)&gt;0,"YES","NO")</f>
        <v>YES</v>
      </c>
      <c r="AQ902" s="30" t="str">
        <f>IF(SUM('Sales by Agent'!AO902:AQ902)&gt;0,"YES","NO")</f>
        <v>YES</v>
      </c>
      <c r="AR902" s="30" t="str">
        <f>IF(SUM('Sales by Agent'!AP902:AR902)&gt;0,"YES","NO")</f>
        <v>YES</v>
      </c>
      <c r="AS902" s="30" t="str">
        <f>IF(SUM('Sales by Agent'!AQ902:AS902)&gt;0,"YES","NO")</f>
        <v>YES</v>
      </c>
      <c r="AT902" s="30" t="str">
        <f>IF(SUM('Sales by Agent'!AR902:AT902)&gt;0,"YES","NO")</f>
        <v>YES</v>
      </c>
      <c r="AU902" s="30" t="str">
        <f>IF(SUM('Sales by Agent'!AS902:AU902)&gt;0,"YES","NO")</f>
        <v>YES</v>
      </c>
      <c r="AV902" s="30" t="str">
        <f>IF(SUM('Sales by Agent'!AT902:AV902)&gt;0,"YES","NO")</f>
        <v>YES</v>
      </c>
      <c r="AX902" t="str">
        <f t="shared" si="155"/>
        <v>NO</v>
      </c>
      <c r="AY902" t="str">
        <f t="shared" si="156"/>
        <v>NO</v>
      </c>
      <c r="AZ902" t="str">
        <f t="shared" si="157"/>
        <v>NO</v>
      </c>
      <c r="BA902" t="str">
        <f t="shared" si="158"/>
        <v>NO</v>
      </c>
      <c r="BB902" t="str">
        <f t="shared" si="159"/>
        <v>NO</v>
      </c>
      <c r="BC902" t="str">
        <f t="shared" si="160"/>
        <v>NO</v>
      </c>
      <c r="BD902" t="str">
        <f t="shared" si="161"/>
        <v>NO</v>
      </c>
      <c r="BE902" t="str">
        <f t="shared" si="162"/>
        <v>NO</v>
      </c>
      <c r="BF902" t="str">
        <f t="shared" si="163"/>
        <v>NO</v>
      </c>
      <c r="BG902" t="str">
        <f t="shared" si="164"/>
        <v>NO</v>
      </c>
      <c r="BH902" t="str">
        <f t="shared" si="165"/>
        <v>NO</v>
      </c>
    </row>
    <row r="903" spans="1:60">
      <c r="A903" s="564" t="s">
        <v>1217</v>
      </c>
      <c r="B903" s="564" t="s">
        <v>3172</v>
      </c>
      <c r="C903" s="564" t="s">
        <v>973</v>
      </c>
      <c r="D903" s="564" t="s">
        <v>956</v>
      </c>
      <c r="E903" s="564" t="s">
        <v>1005</v>
      </c>
      <c r="F903" s="565">
        <v>834257.4</v>
      </c>
      <c r="I903" s="30" t="str">
        <f>IF(SUM('Sales by Agent'!G903:I903)&gt;0,"YES","NO")</f>
        <v>NO</v>
      </c>
      <c r="J903" s="30" t="str">
        <f>IF(SUM('Sales by Agent'!H903:J903)&gt;0,"YES","NO")</f>
        <v>NO</v>
      </c>
      <c r="K903" s="30" t="str">
        <f>IF(SUM('Sales by Agent'!I903:K903)&gt;0,"YES","NO")</f>
        <v>NO</v>
      </c>
      <c r="L903" s="30" t="str">
        <f>IF(SUM('Sales by Agent'!J903:L903)&gt;0,"YES","NO")</f>
        <v>NO</v>
      </c>
      <c r="M903" s="30" t="str">
        <f>IF(SUM('Sales by Agent'!K903:M903)&gt;0,"YES","NO")</f>
        <v>NO</v>
      </c>
      <c r="N903" s="30" t="str">
        <f>IF(SUM('Sales by Agent'!L903:N903)&gt;0,"YES","NO")</f>
        <v>NO</v>
      </c>
      <c r="O903" s="30" t="str">
        <f>IF(SUM('Sales by Agent'!M903:O903)&gt;0,"YES","NO")</f>
        <v>NO</v>
      </c>
      <c r="P903" s="30" t="str">
        <f>IF(SUM('Sales by Agent'!N903:P903)&gt;0,"YES","NO")</f>
        <v>NO</v>
      </c>
      <c r="Q903" s="30" t="str">
        <f>IF(SUM('Sales by Agent'!O903:Q903)&gt;0,"YES","NO")</f>
        <v>NO</v>
      </c>
      <c r="R903" s="30" t="str">
        <f>IF(SUM('Sales by Agent'!P903:R903)&gt;0,"YES","NO")</f>
        <v>NO</v>
      </c>
      <c r="S903" s="30" t="str">
        <f>IF(SUM('Sales by Agent'!Q903:S903)&gt;0,"YES","NO")</f>
        <v>NO</v>
      </c>
      <c r="T903" s="30" t="str">
        <f>IF(SUM('Sales by Agent'!R903:T903)&gt;0,"YES","NO")</f>
        <v>NO</v>
      </c>
      <c r="U903" s="30" t="str">
        <f>IF(SUM('Sales by Agent'!S903:U903)&gt;0,"YES","NO")</f>
        <v>NO</v>
      </c>
      <c r="V903" s="30" t="str">
        <f>IF(SUM('Sales by Agent'!T903:V903)&gt;0,"YES","NO")</f>
        <v>NO</v>
      </c>
      <c r="W903" s="30" t="str">
        <f>IF(SUM('Sales by Agent'!U903:W903)&gt;0,"YES","NO")</f>
        <v>NO</v>
      </c>
      <c r="X903" s="30" t="str">
        <f>IF(SUM('Sales by Agent'!V903:X903)&gt;0,"YES","NO")</f>
        <v>NO</v>
      </c>
      <c r="Y903" s="30" t="str">
        <f>IF(SUM('Sales by Agent'!W903:Y903)&gt;0,"YES","NO")</f>
        <v>NO</v>
      </c>
      <c r="Z903" s="30" t="str">
        <f>IF(SUM('Sales by Agent'!X903:Z903)&gt;0,"YES","NO")</f>
        <v>NO</v>
      </c>
      <c r="AA903" s="30" t="str">
        <f>IF(SUM('Sales by Agent'!Y903:AA903)&gt;0,"YES","NO")</f>
        <v>NO</v>
      </c>
      <c r="AB903" s="30" t="str">
        <f>IF(SUM('Sales by Agent'!Z903:AB903)&gt;0,"YES","NO")</f>
        <v>NO</v>
      </c>
      <c r="AC903" s="30" t="str">
        <f>IF(SUM('Sales by Agent'!AA903:AC903)&gt;0,"YES","NO")</f>
        <v>NO</v>
      </c>
      <c r="AD903" s="30" t="str">
        <f>IF(SUM('Sales by Agent'!AB903:AD903)&gt;0,"YES","NO")</f>
        <v>NO</v>
      </c>
      <c r="AE903" s="30" t="str">
        <f>IF(SUM('Sales by Agent'!AC903:AE903)&gt;0,"YES","NO")</f>
        <v>NO</v>
      </c>
      <c r="AF903" s="30" t="str">
        <f>IF(SUM('Sales by Agent'!AD903:AF903)&gt;0,"YES","NO")</f>
        <v>NO</v>
      </c>
      <c r="AG903" s="30" t="str">
        <f>IF(SUM('Sales by Agent'!AE903:AG903)&gt;0,"YES","NO")</f>
        <v>NO</v>
      </c>
      <c r="AH903" s="30" t="str">
        <f>IF(SUM('Sales by Agent'!AF903:AH903)&gt;0,"YES","NO")</f>
        <v>NO</v>
      </c>
      <c r="AI903" s="30" t="str">
        <f>IF(SUM('Sales by Agent'!AG903:AI903)&gt;0,"YES","NO")</f>
        <v>NO</v>
      </c>
      <c r="AJ903" s="30" t="str">
        <f>IF(SUM('Sales by Agent'!AH903:AJ903)&gt;0,"YES","NO")</f>
        <v>NO</v>
      </c>
      <c r="AK903" s="30" t="str">
        <f>IF(SUM('Sales by Agent'!AI903:AK903)&gt;0,"YES","NO")</f>
        <v>YES</v>
      </c>
      <c r="AL903" s="30" t="str">
        <f>IF(SUM('Sales by Agent'!AJ903:AL903)&gt;0,"YES","NO")</f>
        <v>YES</v>
      </c>
      <c r="AM903" s="30" t="str">
        <f>IF(SUM('Sales by Agent'!AK903:AM903)&gt;0,"YES","NO")</f>
        <v>YES</v>
      </c>
      <c r="AN903" s="30" t="str">
        <f>IF(SUM('Sales by Agent'!AL903:AN903)&gt;0,"YES","NO")</f>
        <v>YES</v>
      </c>
      <c r="AO903" s="30" t="str">
        <f>IF(SUM('Sales by Agent'!AM903:AO903)&gt;0,"YES","NO")</f>
        <v>YES</v>
      </c>
      <c r="AP903" s="30" t="str">
        <f>IF(SUM('Sales by Agent'!AN903:AP903)&gt;0,"YES","NO")</f>
        <v>YES</v>
      </c>
      <c r="AQ903" s="30" t="str">
        <f>IF(SUM('Sales by Agent'!AO903:AQ903)&gt;0,"YES","NO")</f>
        <v>YES</v>
      </c>
      <c r="AR903" s="30" t="str">
        <f>IF(SUM('Sales by Agent'!AP903:AR903)&gt;0,"YES","NO")</f>
        <v>YES</v>
      </c>
      <c r="AS903" s="30" t="str">
        <f>IF(SUM('Sales by Agent'!AQ903:AS903)&gt;0,"YES","NO")</f>
        <v>YES</v>
      </c>
      <c r="AT903" s="30" t="str">
        <f>IF(SUM('Sales by Agent'!AR903:AT903)&gt;0,"YES","NO")</f>
        <v>YES</v>
      </c>
      <c r="AU903" s="30" t="str">
        <f>IF(SUM('Sales by Agent'!AS903:AU903)&gt;0,"YES","NO")</f>
        <v>YES</v>
      </c>
      <c r="AV903" s="30" t="str">
        <f>IF(SUM('Sales by Agent'!AT903:AV903)&gt;0,"YES","NO")</f>
        <v>YES</v>
      </c>
      <c r="AX903" t="str">
        <f t="shared" si="155"/>
        <v>NO</v>
      </c>
      <c r="AY903" t="str">
        <f t="shared" si="156"/>
        <v>NO</v>
      </c>
      <c r="AZ903" t="str">
        <f t="shared" si="157"/>
        <v>NO</v>
      </c>
      <c r="BA903" t="str">
        <f t="shared" si="158"/>
        <v>NO</v>
      </c>
      <c r="BB903" t="str">
        <f t="shared" si="159"/>
        <v>NO</v>
      </c>
      <c r="BC903" t="str">
        <f t="shared" si="160"/>
        <v>NO</v>
      </c>
      <c r="BD903" t="str">
        <f t="shared" si="161"/>
        <v>NO</v>
      </c>
      <c r="BE903" t="str">
        <f t="shared" si="162"/>
        <v>NO</v>
      </c>
      <c r="BF903" t="str">
        <f t="shared" si="163"/>
        <v>NO</v>
      </c>
      <c r="BG903" t="str">
        <f t="shared" si="164"/>
        <v>NO</v>
      </c>
      <c r="BH903" t="str">
        <f t="shared" si="165"/>
        <v>NO</v>
      </c>
    </row>
    <row r="904" spans="1:60">
      <c r="A904" s="564" t="s">
        <v>1489</v>
      </c>
      <c r="B904" s="564" t="s">
        <v>3173</v>
      </c>
      <c r="C904" s="564" t="s">
        <v>973</v>
      </c>
      <c r="D904" s="564" t="s">
        <v>956</v>
      </c>
      <c r="E904" s="564" t="s">
        <v>1005</v>
      </c>
      <c r="F904" s="565">
        <v>661032.4</v>
      </c>
      <c r="I904" s="30" t="str">
        <f>IF(SUM('Sales by Agent'!G904:I904)&gt;0,"YES","NO")</f>
        <v>NO</v>
      </c>
      <c r="J904" s="30" t="str">
        <f>IF(SUM('Sales by Agent'!H904:J904)&gt;0,"YES","NO")</f>
        <v>NO</v>
      </c>
      <c r="K904" s="30" t="str">
        <f>IF(SUM('Sales by Agent'!I904:K904)&gt;0,"YES","NO")</f>
        <v>NO</v>
      </c>
      <c r="L904" s="30" t="str">
        <f>IF(SUM('Sales by Agent'!J904:L904)&gt;0,"YES","NO")</f>
        <v>NO</v>
      </c>
      <c r="M904" s="30" t="str">
        <f>IF(SUM('Sales by Agent'!K904:M904)&gt;0,"YES","NO")</f>
        <v>NO</v>
      </c>
      <c r="N904" s="30" t="str">
        <f>IF(SUM('Sales by Agent'!L904:N904)&gt;0,"YES","NO")</f>
        <v>NO</v>
      </c>
      <c r="O904" s="30" t="str">
        <f>IF(SUM('Sales by Agent'!M904:O904)&gt;0,"YES","NO")</f>
        <v>NO</v>
      </c>
      <c r="P904" s="30" t="str">
        <f>IF(SUM('Sales by Agent'!N904:P904)&gt;0,"YES","NO")</f>
        <v>NO</v>
      </c>
      <c r="Q904" s="30" t="str">
        <f>IF(SUM('Sales by Agent'!O904:Q904)&gt;0,"YES","NO")</f>
        <v>NO</v>
      </c>
      <c r="R904" s="30" t="str">
        <f>IF(SUM('Sales by Agent'!P904:R904)&gt;0,"YES","NO")</f>
        <v>NO</v>
      </c>
      <c r="S904" s="30" t="str">
        <f>IF(SUM('Sales by Agent'!Q904:S904)&gt;0,"YES","NO")</f>
        <v>NO</v>
      </c>
      <c r="T904" s="30" t="str">
        <f>IF(SUM('Sales by Agent'!R904:T904)&gt;0,"YES","NO")</f>
        <v>NO</v>
      </c>
      <c r="U904" s="30" t="str">
        <f>IF(SUM('Sales by Agent'!S904:U904)&gt;0,"YES","NO")</f>
        <v>NO</v>
      </c>
      <c r="V904" s="30" t="str">
        <f>IF(SUM('Sales by Agent'!T904:V904)&gt;0,"YES","NO")</f>
        <v>NO</v>
      </c>
      <c r="W904" s="30" t="str">
        <f>IF(SUM('Sales by Agent'!U904:W904)&gt;0,"YES","NO")</f>
        <v>NO</v>
      </c>
      <c r="X904" s="30" t="str">
        <f>IF(SUM('Sales by Agent'!V904:X904)&gt;0,"YES","NO")</f>
        <v>NO</v>
      </c>
      <c r="Y904" s="30" t="str">
        <f>IF(SUM('Sales by Agent'!W904:Y904)&gt;0,"YES","NO")</f>
        <v>NO</v>
      </c>
      <c r="Z904" s="30" t="str">
        <f>IF(SUM('Sales by Agent'!X904:Z904)&gt;0,"YES","NO")</f>
        <v>NO</v>
      </c>
      <c r="AA904" s="30" t="str">
        <f>IF(SUM('Sales by Agent'!Y904:AA904)&gt;0,"YES","NO")</f>
        <v>NO</v>
      </c>
      <c r="AB904" s="30" t="str">
        <f>IF(SUM('Sales by Agent'!Z904:AB904)&gt;0,"YES","NO")</f>
        <v>NO</v>
      </c>
      <c r="AC904" s="30" t="str">
        <f>IF(SUM('Sales by Agent'!AA904:AC904)&gt;0,"YES","NO")</f>
        <v>NO</v>
      </c>
      <c r="AD904" s="30" t="str">
        <f>IF(SUM('Sales by Agent'!AB904:AD904)&gt;0,"YES","NO")</f>
        <v>NO</v>
      </c>
      <c r="AE904" s="30" t="str">
        <f>IF(SUM('Sales by Agent'!AC904:AE904)&gt;0,"YES","NO")</f>
        <v>NO</v>
      </c>
      <c r="AF904" s="30" t="str">
        <f>IF(SUM('Sales by Agent'!AD904:AF904)&gt;0,"YES","NO")</f>
        <v>NO</v>
      </c>
      <c r="AG904" s="30" t="str">
        <f>IF(SUM('Sales by Agent'!AE904:AG904)&gt;0,"YES","NO")</f>
        <v>NO</v>
      </c>
      <c r="AH904" s="30" t="str">
        <f>IF(SUM('Sales by Agent'!AF904:AH904)&gt;0,"YES","NO")</f>
        <v>NO</v>
      </c>
      <c r="AI904" s="30" t="str">
        <f>IF(SUM('Sales by Agent'!AG904:AI904)&gt;0,"YES","NO")</f>
        <v>NO</v>
      </c>
      <c r="AJ904" s="30" t="str">
        <f>IF(SUM('Sales by Agent'!AH904:AJ904)&gt;0,"YES","NO")</f>
        <v>NO</v>
      </c>
      <c r="AK904" s="30" t="str">
        <f>IF(SUM('Sales by Agent'!AI904:AK904)&gt;0,"YES","NO")</f>
        <v>NO</v>
      </c>
      <c r="AL904" s="30" t="str">
        <f>IF(SUM('Sales by Agent'!AJ904:AL904)&gt;0,"YES","NO")</f>
        <v>NO</v>
      </c>
      <c r="AM904" s="30" t="str">
        <f>IF(SUM('Sales by Agent'!AK904:AM904)&gt;0,"YES","NO")</f>
        <v>NO</v>
      </c>
      <c r="AN904" s="30" t="str">
        <f>IF(SUM('Sales by Agent'!AL904:AN904)&gt;0,"YES","NO")</f>
        <v>YES</v>
      </c>
      <c r="AO904" s="30" t="str">
        <f>IF(SUM('Sales by Agent'!AM904:AO904)&gt;0,"YES","NO")</f>
        <v>YES</v>
      </c>
      <c r="AP904" s="30" t="str">
        <f>IF(SUM('Sales by Agent'!AN904:AP904)&gt;0,"YES","NO")</f>
        <v>YES</v>
      </c>
      <c r="AQ904" s="30" t="str">
        <f>IF(SUM('Sales by Agent'!AO904:AQ904)&gt;0,"YES","NO")</f>
        <v>YES</v>
      </c>
      <c r="AR904" s="30" t="str">
        <f>IF(SUM('Sales by Agent'!AP904:AR904)&gt;0,"YES","NO")</f>
        <v>YES</v>
      </c>
      <c r="AS904" s="30" t="str">
        <f>IF(SUM('Sales by Agent'!AQ904:AS904)&gt;0,"YES","NO")</f>
        <v>YES</v>
      </c>
      <c r="AT904" s="30" t="str">
        <f>IF(SUM('Sales by Agent'!AR904:AT904)&gt;0,"YES","NO")</f>
        <v>YES</v>
      </c>
      <c r="AU904" s="30" t="str">
        <f>IF(SUM('Sales by Agent'!AS904:AU904)&gt;0,"YES","NO")</f>
        <v>YES</v>
      </c>
      <c r="AV904" s="30" t="str">
        <f>IF(SUM('Sales by Agent'!AT904:AV904)&gt;0,"YES","NO")</f>
        <v>YES</v>
      </c>
      <c r="AX904" t="str">
        <f t="shared" si="155"/>
        <v>NO</v>
      </c>
      <c r="AY904" t="str">
        <f t="shared" si="156"/>
        <v>NO</v>
      </c>
      <c r="AZ904" t="str">
        <f t="shared" si="157"/>
        <v>NO</v>
      </c>
      <c r="BA904" t="str">
        <f t="shared" si="158"/>
        <v>NO</v>
      </c>
      <c r="BB904" t="str">
        <f t="shared" si="159"/>
        <v>NO</v>
      </c>
      <c r="BC904" t="str">
        <f t="shared" si="160"/>
        <v>NO</v>
      </c>
      <c r="BD904" t="str">
        <f t="shared" si="161"/>
        <v>NO</v>
      </c>
      <c r="BE904" t="str">
        <f t="shared" si="162"/>
        <v>NO</v>
      </c>
      <c r="BF904" t="str">
        <f t="shared" si="163"/>
        <v>NO</v>
      </c>
      <c r="BG904" t="str">
        <f t="shared" si="164"/>
        <v>NO</v>
      </c>
      <c r="BH904" t="str">
        <f t="shared" si="165"/>
        <v>NO</v>
      </c>
    </row>
    <row r="905" spans="1:60">
      <c r="A905" s="564" t="s">
        <v>995</v>
      </c>
      <c r="B905" s="564" t="s">
        <v>3174</v>
      </c>
      <c r="C905" s="564" t="s">
        <v>973</v>
      </c>
      <c r="D905" s="564" t="s">
        <v>956</v>
      </c>
      <c r="E905" s="564" t="s">
        <v>1005</v>
      </c>
      <c r="F905" s="565">
        <v>1434040</v>
      </c>
      <c r="I905" s="30" t="str">
        <f>IF(SUM('Sales by Agent'!G905:I905)&gt;0,"YES","NO")</f>
        <v>NO</v>
      </c>
      <c r="J905" s="30" t="str">
        <f>IF(SUM('Sales by Agent'!H905:J905)&gt;0,"YES","NO")</f>
        <v>NO</v>
      </c>
      <c r="K905" s="30" t="str">
        <f>IF(SUM('Sales by Agent'!I905:K905)&gt;0,"YES","NO")</f>
        <v>NO</v>
      </c>
      <c r="L905" s="30" t="str">
        <f>IF(SUM('Sales by Agent'!J905:L905)&gt;0,"YES","NO")</f>
        <v>NO</v>
      </c>
      <c r="M905" s="30" t="str">
        <f>IF(SUM('Sales by Agent'!K905:M905)&gt;0,"YES","NO")</f>
        <v>NO</v>
      </c>
      <c r="N905" s="30" t="str">
        <f>IF(SUM('Sales by Agent'!L905:N905)&gt;0,"YES","NO")</f>
        <v>NO</v>
      </c>
      <c r="O905" s="30" t="str">
        <f>IF(SUM('Sales by Agent'!M905:O905)&gt;0,"YES","NO")</f>
        <v>NO</v>
      </c>
      <c r="P905" s="30" t="str">
        <f>IF(SUM('Sales by Agent'!N905:P905)&gt;0,"YES","NO")</f>
        <v>NO</v>
      </c>
      <c r="Q905" s="30" t="str">
        <f>IF(SUM('Sales by Agent'!O905:Q905)&gt;0,"YES","NO")</f>
        <v>NO</v>
      </c>
      <c r="R905" s="30" t="str">
        <f>IF(SUM('Sales by Agent'!P905:R905)&gt;0,"YES","NO")</f>
        <v>NO</v>
      </c>
      <c r="S905" s="30" t="str">
        <f>IF(SUM('Sales by Agent'!Q905:S905)&gt;0,"YES","NO")</f>
        <v>NO</v>
      </c>
      <c r="T905" s="30" t="str">
        <f>IF(SUM('Sales by Agent'!R905:T905)&gt;0,"YES","NO")</f>
        <v>NO</v>
      </c>
      <c r="U905" s="30" t="str">
        <f>IF(SUM('Sales by Agent'!S905:U905)&gt;0,"YES","NO")</f>
        <v>NO</v>
      </c>
      <c r="V905" s="30" t="str">
        <f>IF(SUM('Sales by Agent'!T905:V905)&gt;0,"YES","NO")</f>
        <v>NO</v>
      </c>
      <c r="W905" s="30" t="str">
        <f>IF(SUM('Sales by Agent'!U905:W905)&gt;0,"YES","NO")</f>
        <v>NO</v>
      </c>
      <c r="X905" s="30" t="str">
        <f>IF(SUM('Sales by Agent'!V905:X905)&gt;0,"YES","NO")</f>
        <v>NO</v>
      </c>
      <c r="Y905" s="30" t="str">
        <f>IF(SUM('Sales by Agent'!W905:Y905)&gt;0,"YES","NO")</f>
        <v>NO</v>
      </c>
      <c r="Z905" s="30" t="str">
        <f>IF(SUM('Sales by Agent'!X905:Z905)&gt;0,"YES","NO")</f>
        <v>NO</v>
      </c>
      <c r="AA905" s="30" t="str">
        <f>IF(SUM('Sales by Agent'!Y905:AA905)&gt;0,"YES","NO")</f>
        <v>NO</v>
      </c>
      <c r="AB905" s="30" t="str">
        <f>IF(SUM('Sales by Agent'!Z905:AB905)&gt;0,"YES","NO")</f>
        <v>NO</v>
      </c>
      <c r="AC905" s="30" t="str">
        <f>IF(SUM('Sales by Agent'!AA905:AC905)&gt;0,"YES","NO")</f>
        <v>NO</v>
      </c>
      <c r="AD905" s="30" t="str">
        <f>IF(SUM('Sales by Agent'!AB905:AD905)&gt;0,"YES","NO")</f>
        <v>NO</v>
      </c>
      <c r="AE905" s="30" t="str">
        <f>IF(SUM('Sales by Agent'!AC905:AE905)&gt;0,"YES","NO")</f>
        <v>NO</v>
      </c>
      <c r="AF905" s="30" t="str">
        <f>IF(SUM('Sales by Agent'!AD905:AF905)&gt;0,"YES","NO")</f>
        <v>NO</v>
      </c>
      <c r="AG905" s="30" t="str">
        <f>IF(SUM('Sales by Agent'!AE905:AG905)&gt;0,"YES","NO")</f>
        <v>NO</v>
      </c>
      <c r="AH905" s="30" t="str">
        <f>IF(SUM('Sales by Agent'!AF905:AH905)&gt;0,"YES","NO")</f>
        <v>YES</v>
      </c>
      <c r="AI905" s="30" t="str">
        <f>IF(SUM('Sales by Agent'!AG905:AI905)&gt;0,"YES","NO")</f>
        <v>YES</v>
      </c>
      <c r="AJ905" s="30" t="str">
        <f>IF(SUM('Sales by Agent'!AH905:AJ905)&gt;0,"YES","NO")</f>
        <v>YES</v>
      </c>
      <c r="AK905" s="30" t="str">
        <f>IF(SUM('Sales by Agent'!AI905:AK905)&gt;0,"YES","NO")</f>
        <v>YES</v>
      </c>
      <c r="AL905" s="30" t="str">
        <f>IF(SUM('Sales by Agent'!AJ905:AL905)&gt;0,"YES","NO")</f>
        <v>YES</v>
      </c>
      <c r="AM905" s="30" t="str">
        <f>IF(SUM('Sales by Agent'!AK905:AM905)&gt;0,"YES","NO")</f>
        <v>YES</v>
      </c>
      <c r="AN905" s="30" t="str">
        <f>IF(SUM('Sales by Agent'!AL905:AN905)&gt;0,"YES","NO")</f>
        <v>NO</v>
      </c>
      <c r="AO905" s="30" t="str">
        <f>IF(SUM('Sales by Agent'!AM905:AO905)&gt;0,"YES","NO")</f>
        <v>NO</v>
      </c>
      <c r="AP905" s="30" t="str">
        <f>IF(SUM('Sales by Agent'!AN905:AP905)&gt;0,"YES","NO")</f>
        <v>NO</v>
      </c>
      <c r="AQ905" s="30" t="str">
        <f>IF(SUM('Sales by Agent'!AO905:AQ905)&gt;0,"YES","NO")</f>
        <v>NO</v>
      </c>
      <c r="AR905" s="30" t="str">
        <f>IF(SUM('Sales by Agent'!AP905:AR905)&gt;0,"YES","NO")</f>
        <v>NO</v>
      </c>
      <c r="AS905" s="30" t="str">
        <f>IF(SUM('Sales by Agent'!AQ905:AS905)&gt;0,"YES","NO")</f>
        <v>NO</v>
      </c>
      <c r="AT905" s="30" t="str">
        <f>IF(SUM('Sales by Agent'!AR905:AT905)&gt;0,"YES","NO")</f>
        <v>NO</v>
      </c>
      <c r="AU905" s="30" t="str">
        <f>IF(SUM('Sales by Agent'!AS905:AU905)&gt;0,"YES","NO")</f>
        <v>NO</v>
      </c>
      <c r="AV905" s="30" t="str">
        <f>IF(SUM('Sales by Agent'!AT905:AV905)&gt;0,"YES","NO")</f>
        <v>NO</v>
      </c>
      <c r="AX905" t="str">
        <f t="shared" si="155"/>
        <v>NO</v>
      </c>
      <c r="AY905" t="str">
        <f t="shared" si="156"/>
        <v>NO</v>
      </c>
      <c r="AZ905" t="str">
        <f t="shared" si="157"/>
        <v>NO</v>
      </c>
      <c r="BA905" t="str">
        <f t="shared" si="158"/>
        <v>NO</v>
      </c>
      <c r="BB905" t="str">
        <f t="shared" si="159"/>
        <v>NO</v>
      </c>
      <c r="BC905" t="str">
        <f t="shared" si="160"/>
        <v>NO</v>
      </c>
      <c r="BD905" t="str">
        <f t="shared" si="161"/>
        <v>NO</v>
      </c>
      <c r="BE905" t="str">
        <f t="shared" si="162"/>
        <v>NO</v>
      </c>
      <c r="BF905" t="str">
        <f t="shared" si="163"/>
        <v>NO</v>
      </c>
      <c r="BG905" t="str">
        <f t="shared" si="164"/>
        <v>NEW INACTIVE</v>
      </c>
      <c r="BH905" t="str">
        <f t="shared" si="165"/>
        <v>NO</v>
      </c>
    </row>
    <row r="906" spans="1:60">
      <c r="A906" s="564" t="s">
        <v>996</v>
      </c>
      <c r="B906" s="564" t="s">
        <v>3175</v>
      </c>
      <c r="C906" s="564" t="s">
        <v>973</v>
      </c>
      <c r="D906" s="564" t="s">
        <v>956</v>
      </c>
      <c r="E906" s="564" t="s">
        <v>1005</v>
      </c>
      <c r="F906" s="565">
        <v>1721890</v>
      </c>
      <c r="I906" s="30" t="str">
        <f>IF(SUM('Sales by Agent'!G906:I906)&gt;0,"YES","NO")</f>
        <v>NO</v>
      </c>
      <c r="J906" s="30" t="str">
        <f>IF(SUM('Sales by Agent'!H906:J906)&gt;0,"YES","NO")</f>
        <v>NO</v>
      </c>
      <c r="K906" s="30" t="str">
        <f>IF(SUM('Sales by Agent'!I906:K906)&gt;0,"YES","NO")</f>
        <v>NO</v>
      </c>
      <c r="L906" s="30" t="str">
        <f>IF(SUM('Sales by Agent'!J906:L906)&gt;0,"YES","NO")</f>
        <v>NO</v>
      </c>
      <c r="M906" s="30" t="str">
        <f>IF(SUM('Sales by Agent'!K906:M906)&gt;0,"YES","NO")</f>
        <v>NO</v>
      </c>
      <c r="N906" s="30" t="str">
        <f>IF(SUM('Sales by Agent'!L906:N906)&gt;0,"YES","NO")</f>
        <v>NO</v>
      </c>
      <c r="O906" s="30" t="str">
        <f>IF(SUM('Sales by Agent'!M906:O906)&gt;0,"YES","NO")</f>
        <v>NO</v>
      </c>
      <c r="P906" s="30" t="str">
        <f>IF(SUM('Sales by Agent'!N906:P906)&gt;0,"YES","NO")</f>
        <v>NO</v>
      </c>
      <c r="Q906" s="30" t="str">
        <f>IF(SUM('Sales by Agent'!O906:Q906)&gt;0,"YES","NO")</f>
        <v>NO</v>
      </c>
      <c r="R906" s="30" t="str">
        <f>IF(SUM('Sales by Agent'!P906:R906)&gt;0,"YES","NO")</f>
        <v>NO</v>
      </c>
      <c r="S906" s="30" t="str">
        <f>IF(SUM('Sales by Agent'!Q906:S906)&gt;0,"YES","NO")</f>
        <v>NO</v>
      </c>
      <c r="T906" s="30" t="str">
        <f>IF(SUM('Sales by Agent'!R906:T906)&gt;0,"YES","NO")</f>
        <v>NO</v>
      </c>
      <c r="U906" s="30" t="str">
        <f>IF(SUM('Sales by Agent'!S906:U906)&gt;0,"YES","NO")</f>
        <v>NO</v>
      </c>
      <c r="V906" s="30" t="str">
        <f>IF(SUM('Sales by Agent'!T906:V906)&gt;0,"YES","NO")</f>
        <v>NO</v>
      </c>
      <c r="W906" s="30" t="str">
        <f>IF(SUM('Sales by Agent'!U906:W906)&gt;0,"YES","NO")</f>
        <v>NO</v>
      </c>
      <c r="X906" s="30" t="str">
        <f>IF(SUM('Sales by Agent'!V906:X906)&gt;0,"YES","NO")</f>
        <v>NO</v>
      </c>
      <c r="Y906" s="30" t="str">
        <f>IF(SUM('Sales by Agent'!W906:Y906)&gt;0,"YES","NO")</f>
        <v>NO</v>
      </c>
      <c r="Z906" s="30" t="str">
        <f>IF(SUM('Sales by Agent'!X906:Z906)&gt;0,"YES","NO")</f>
        <v>NO</v>
      </c>
      <c r="AA906" s="30" t="str">
        <f>IF(SUM('Sales by Agent'!Y906:AA906)&gt;0,"YES","NO")</f>
        <v>NO</v>
      </c>
      <c r="AB906" s="30" t="str">
        <f>IF(SUM('Sales by Agent'!Z906:AB906)&gt;0,"YES","NO")</f>
        <v>NO</v>
      </c>
      <c r="AC906" s="30" t="str">
        <f>IF(SUM('Sales by Agent'!AA906:AC906)&gt;0,"YES","NO")</f>
        <v>NO</v>
      </c>
      <c r="AD906" s="30" t="str">
        <f>IF(SUM('Sales by Agent'!AB906:AD906)&gt;0,"YES","NO")</f>
        <v>NO</v>
      </c>
      <c r="AE906" s="30" t="str">
        <f>IF(SUM('Sales by Agent'!AC906:AE906)&gt;0,"YES","NO")</f>
        <v>NO</v>
      </c>
      <c r="AF906" s="30" t="str">
        <f>IF(SUM('Sales by Agent'!AD906:AF906)&gt;0,"YES","NO")</f>
        <v>NO</v>
      </c>
      <c r="AG906" s="30" t="str">
        <f>IF(SUM('Sales by Agent'!AE906:AG906)&gt;0,"YES","NO")</f>
        <v>NO</v>
      </c>
      <c r="AH906" s="30" t="str">
        <f>IF(SUM('Sales by Agent'!AF906:AH906)&gt;0,"YES","NO")</f>
        <v>YES</v>
      </c>
      <c r="AI906" s="30" t="str">
        <f>IF(SUM('Sales by Agent'!AG906:AI906)&gt;0,"YES","NO")</f>
        <v>YES</v>
      </c>
      <c r="AJ906" s="30" t="str">
        <f>IF(SUM('Sales by Agent'!AH906:AJ906)&gt;0,"YES","NO")</f>
        <v>YES</v>
      </c>
      <c r="AK906" s="30" t="str">
        <f>IF(SUM('Sales by Agent'!AI906:AK906)&gt;0,"YES","NO")</f>
        <v>YES</v>
      </c>
      <c r="AL906" s="30" t="str">
        <f>IF(SUM('Sales by Agent'!AJ906:AL906)&gt;0,"YES","NO")</f>
        <v>YES</v>
      </c>
      <c r="AM906" s="30" t="str">
        <f>IF(SUM('Sales by Agent'!AK906:AM906)&gt;0,"YES","NO")</f>
        <v>YES</v>
      </c>
      <c r="AN906" s="30" t="str">
        <f>IF(SUM('Sales by Agent'!AL906:AN906)&gt;0,"YES","NO")</f>
        <v>NO</v>
      </c>
      <c r="AO906" s="30" t="str">
        <f>IF(SUM('Sales by Agent'!AM906:AO906)&gt;0,"YES","NO")</f>
        <v>NO</v>
      </c>
      <c r="AP906" s="30" t="str">
        <f>IF(SUM('Sales by Agent'!AN906:AP906)&gt;0,"YES","NO")</f>
        <v>NO</v>
      </c>
      <c r="AQ906" s="30" t="str">
        <f>IF(SUM('Sales by Agent'!AO906:AQ906)&gt;0,"YES","NO")</f>
        <v>NO</v>
      </c>
      <c r="AR906" s="30" t="str">
        <f>IF(SUM('Sales by Agent'!AP906:AR906)&gt;0,"YES","NO")</f>
        <v>NO</v>
      </c>
      <c r="AS906" s="30" t="str">
        <f>IF(SUM('Sales by Agent'!AQ906:AS906)&gt;0,"YES","NO")</f>
        <v>NO</v>
      </c>
      <c r="AT906" s="30" t="str">
        <f>IF(SUM('Sales by Agent'!AR906:AT906)&gt;0,"YES","NO")</f>
        <v>NO</v>
      </c>
      <c r="AU906" s="30" t="str">
        <f>IF(SUM('Sales by Agent'!AS906:AU906)&gt;0,"YES","NO")</f>
        <v>NO</v>
      </c>
      <c r="AV906" s="30" t="str">
        <f>IF(SUM('Sales by Agent'!AT906:AV906)&gt;0,"YES","NO")</f>
        <v>NO</v>
      </c>
      <c r="AX906" t="str">
        <f t="shared" si="155"/>
        <v>NO</v>
      </c>
      <c r="AY906" t="str">
        <f t="shared" si="156"/>
        <v>NO</v>
      </c>
      <c r="AZ906" t="str">
        <f t="shared" si="157"/>
        <v>NO</v>
      </c>
      <c r="BA906" t="str">
        <f t="shared" si="158"/>
        <v>NO</v>
      </c>
      <c r="BB906" t="str">
        <f t="shared" si="159"/>
        <v>NO</v>
      </c>
      <c r="BC906" t="str">
        <f t="shared" si="160"/>
        <v>NO</v>
      </c>
      <c r="BD906" t="str">
        <f t="shared" si="161"/>
        <v>NO</v>
      </c>
      <c r="BE906" t="str">
        <f t="shared" si="162"/>
        <v>NO</v>
      </c>
      <c r="BF906" t="str">
        <f t="shared" si="163"/>
        <v>NO</v>
      </c>
      <c r="BG906" t="str">
        <f t="shared" si="164"/>
        <v>NEW INACTIVE</v>
      </c>
      <c r="BH906" t="str">
        <f t="shared" si="165"/>
        <v>NO</v>
      </c>
    </row>
    <row r="907" spans="1:60">
      <c r="A907" s="564" t="s">
        <v>997</v>
      </c>
      <c r="B907" s="564" t="s">
        <v>3176</v>
      </c>
      <c r="C907" s="564" t="s">
        <v>973</v>
      </c>
      <c r="D907" s="564" t="s">
        <v>956</v>
      </c>
      <c r="E907" s="564" t="s">
        <v>1005</v>
      </c>
      <c r="F907" s="565">
        <v>1417090</v>
      </c>
      <c r="I907" s="30" t="str">
        <f>IF(SUM('Sales by Agent'!G907:I907)&gt;0,"YES","NO")</f>
        <v>NO</v>
      </c>
      <c r="J907" s="30" t="str">
        <f>IF(SUM('Sales by Agent'!H907:J907)&gt;0,"YES","NO")</f>
        <v>NO</v>
      </c>
      <c r="K907" s="30" t="str">
        <f>IF(SUM('Sales by Agent'!I907:K907)&gt;0,"YES","NO")</f>
        <v>NO</v>
      </c>
      <c r="L907" s="30" t="str">
        <f>IF(SUM('Sales by Agent'!J907:L907)&gt;0,"YES","NO")</f>
        <v>NO</v>
      </c>
      <c r="M907" s="30" t="str">
        <f>IF(SUM('Sales by Agent'!K907:M907)&gt;0,"YES","NO")</f>
        <v>NO</v>
      </c>
      <c r="N907" s="30" t="str">
        <f>IF(SUM('Sales by Agent'!L907:N907)&gt;0,"YES","NO")</f>
        <v>NO</v>
      </c>
      <c r="O907" s="30" t="str">
        <f>IF(SUM('Sales by Agent'!M907:O907)&gt;0,"YES","NO")</f>
        <v>NO</v>
      </c>
      <c r="P907" s="30" t="str">
        <f>IF(SUM('Sales by Agent'!N907:P907)&gt;0,"YES","NO")</f>
        <v>NO</v>
      </c>
      <c r="Q907" s="30" t="str">
        <f>IF(SUM('Sales by Agent'!O907:Q907)&gt;0,"YES","NO")</f>
        <v>NO</v>
      </c>
      <c r="R907" s="30" t="str">
        <f>IF(SUM('Sales by Agent'!P907:R907)&gt;0,"YES","NO")</f>
        <v>NO</v>
      </c>
      <c r="S907" s="30" t="str">
        <f>IF(SUM('Sales by Agent'!Q907:S907)&gt;0,"YES","NO")</f>
        <v>NO</v>
      </c>
      <c r="T907" s="30" t="str">
        <f>IF(SUM('Sales by Agent'!R907:T907)&gt;0,"YES","NO")</f>
        <v>NO</v>
      </c>
      <c r="U907" s="30" t="str">
        <f>IF(SUM('Sales by Agent'!S907:U907)&gt;0,"YES","NO")</f>
        <v>NO</v>
      </c>
      <c r="V907" s="30" t="str">
        <f>IF(SUM('Sales by Agent'!T907:V907)&gt;0,"YES","NO")</f>
        <v>NO</v>
      </c>
      <c r="W907" s="30" t="str">
        <f>IF(SUM('Sales by Agent'!U907:W907)&gt;0,"YES","NO")</f>
        <v>NO</v>
      </c>
      <c r="X907" s="30" t="str">
        <f>IF(SUM('Sales by Agent'!V907:X907)&gt;0,"YES","NO")</f>
        <v>NO</v>
      </c>
      <c r="Y907" s="30" t="str">
        <f>IF(SUM('Sales by Agent'!W907:Y907)&gt;0,"YES","NO")</f>
        <v>NO</v>
      </c>
      <c r="Z907" s="30" t="str">
        <f>IF(SUM('Sales by Agent'!X907:Z907)&gt;0,"YES","NO")</f>
        <v>NO</v>
      </c>
      <c r="AA907" s="30" t="str">
        <f>IF(SUM('Sales by Agent'!Y907:AA907)&gt;0,"YES","NO")</f>
        <v>NO</v>
      </c>
      <c r="AB907" s="30" t="str">
        <f>IF(SUM('Sales by Agent'!Z907:AB907)&gt;0,"YES","NO")</f>
        <v>NO</v>
      </c>
      <c r="AC907" s="30" t="str">
        <f>IF(SUM('Sales by Agent'!AA907:AC907)&gt;0,"YES","NO")</f>
        <v>NO</v>
      </c>
      <c r="AD907" s="30" t="str">
        <f>IF(SUM('Sales by Agent'!AB907:AD907)&gt;0,"YES","NO")</f>
        <v>NO</v>
      </c>
      <c r="AE907" s="30" t="str">
        <f>IF(SUM('Sales by Agent'!AC907:AE907)&gt;0,"YES","NO")</f>
        <v>NO</v>
      </c>
      <c r="AF907" s="30" t="str">
        <f>IF(SUM('Sales by Agent'!AD907:AF907)&gt;0,"YES","NO")</f>
        <v>NO</v>
      </c>
      <c r="AG907" s="30" t="str">
        <f>IF(SUM('Sales by Agent'!AE907:AG907)&gt;0,"YES","NO")</f>
        <v>NO</v>
      </c>
      <c r="AH907" s="30" t="str">
        <f>IF(SUM('Sales by Agent'!AF907:AH907)&gt;0,"YES","NO")</f>
        <v>YES</v>
      </c>
      <c r="AI907" s="30" t="str">
        <f>IF(SUM('Sales by Agent'!AG907:AI907)&gt;0,"YES","NO")</f>
        <v>YES</v>
      </c>
      <c r="AJ907" s="30" t="str">
        <f>IF(SUM('Sales by Agent'!AH907:AJ907)&gt;0,"YES","NO")</f>
        <v>YES</v>
      </c>
      <c r="AK907" s="30" t="str">
        <f>IF(SUM('Sales by Agent'!AI907:AK907)&gt;0,"YES","NO")</f>
        <v>YES</v>
      </c>
      <c r="AL907" s="30" t="str">
        <f>IF(SUM('Sales by Agent'!AJ907:AL907)&gt;0,"YES","NO")</f>
        <v>YES</v>
      </c>
      <c r="AM907" s="30" t="str">
        <f>IF(SUM('Sales by Agent'!AK907:AM907)&gt;0,"YES","NO")</f>
        <v>YES</v>
      </c>
      <c r="AN907" s="30" t="str">
        <f>IF(SUM('Sales by Agent'!AL907:AN907)&gt;0,"YES","NO")</f>
        <v>NO</v>
      </c>
      <c r="AO907" s="30" t="str">
        <f>IF(SUM('Sales by Agent'!AM907:AO907)&gt;0,"YES","NO")</f>
        <v>NO</v>
      </c>
      <c r="AP907" s="30" t="str">
        <f>IF(SUM('Sales by Agent'!AN907:AP907)&gt;0,"YES","NO")</f>
        <v>NO</v>
      </c>
      <c r="AQ907" s="30" t="str">
        <f>IF(SUM('Sales by Agent'!AO907:AQ907)&gt;0,"YES","NO")</f>
        <v>NO</v>
      </c>
      <c r="AR907" s="30" t="str">
        <f>IF(SUM('Sales by Agent'!AP907:AR907)&gt;0,"YES","NO")</f>
        <v>NO</v>
      </c>
      <c r="AS907" s="30" t="str">
        <f>IF(SUM('Sales by Agent'!AQ907:AS907)&gt;0,"YES","NO")</f>
        <v>NO</v>
      </c>
      <c r="AT907" s="30" t="str">
        <f>IF(SUM('Sales by Agent'!AR907:AT907)&gt;0,"YES","NO")</f>
        <v>NO</v>
      </c>
      <c r="AU907" s="30" t="str">
        <f>IF(SUM('Sales by Agent'!AS907:AU907)&gt;0,"YES","NO")</f>
        <v>NO</v>
      </c>
      <c r="AV907" s="30" t="str">
        <f>IF(SUM('Sales by Agent'!AT907:AV907)&gt;0,"YES","NO")</f>
        <v>NO</v>
      </c>
      <c r="AX907" t="str">
        <f t="shared" si="155"/>
        <v>NO</v>
      </c>
      <c r="AY907" t="str">
        <f t="shared" si="156"/>
        <v>NO</v>
      </c>
      <c r="AZ907" t="str">
        <f t="shared" si="157"/>
        <v>NO</v>
      </c>
      <c r="BA907" t="str">
        <f t="shared" si="158"/>
        <v>NO</v>
      </c>
      <c r="BB907" t="str">
        <f t="shared" si="159"/>
        <v>NO</v>
      </c>
      <c r="BC907" t="str">
        <f t="shared" si="160"/>
        <v>NO</v>
      </c>
      <c r="BD907" t="str">
        <f t="shared" si="161"/>
        <v>NO</v>
      </c>
      <c r="BE907" t="str">
        <f t="shared" si="162"/>
        <v>NO</v>
      </c>
      <c r="BF907" t="str">
        <f t="shared" si="163"/>
        <v>NO</v>
      </c>
      <c r="BG907" t="str">
        <f t="shared" si="164"/>
        <v>NEW INACTIVE</v>
      </c>
      <c r="BH907" t="str">
        <f t="shared" si="165"/>
        <v>NO</v>
      </c>
    </row>
    <row r="908" spans="1:60">
      <c r="A908" s="564" t="s">
        <v>998</v>
      </c>
      <c r="B908" s="564" t="s">
        <v>3177</v>
      </c>
      <c r="C908" s="564" t="s">
        <v>973</v>
      </c>
      <c r="D908" s="564" t="s">
        <v>956</v>
      </c>
      <c r="E908" s="564" t="s">
        <v>1005</v>
      </c>
      <c r="F908" s="565">
        <v>686690</v>
      </c>
      <c r="I908" s="30" t="str">
        <f>IF(SUM('Sales by Agent'!G908:I908)&gt;0,"YES","NO")</f>
        <v>NO</v>
      </c>
      <c r="J908" s="30" t="str">
        <f>IF(SUM('Sales by Agent'!H908:J908)&gt;0,"YES","NO")</f>
        <v>NO</v>
      </c>
      <c r="K908" s="30" t="str">
        <f>IF(SUM('Sales by Agent'!I908:K908)&gt;0,"YES","NO")</f>
        <v>NO</v>
      </c>
      <c r="L908" s="30" t="str">
        <f>IF(SUM('Sales by Agent'!J908:L908)&gt;0,"YES","NO")</f>
        <v>NO</v>
      </c>
      <c r="M908" s="30" t="str">
        <f>IF(SUM('Sales by Agent'!K908:M908)&gt;0,"YES","NO")</f>
        <v>NO</v>
      </c>
      <c r="N908" s="30" t="str">
        <f>IF(SUM('Sales by Agent'!L908:N908)&gt;0,"YES","NO")</f>
        <v>NO</v>
      </c>
      <c r="O908" s="30" t="str">
        <f>IF(SUM('Sales by Agent'!M908:O908)&gt;0,"YES","NO")</f>
        <v>NO</v>
      </c>
      <c r="P908" s="30" t="str">
        <f>IF(SUM('Sales by Agent'!N908:P908)&gt;0,"YES","NO")</f>
        <v>NO</v>
      </c>
      <c r="Q908" s="30" t="str">
        <f>IF(SUM('Sales by Agent'!O908:Q908)&gt;0,"YES","NO")</f>
        <v>NO</v>
      </c>
      <c r="R908" s="30" t="str">
        <f>IF(SUM('Sales by Agent'!P908:R908)&gt;0,"YES","NO")</f>
        <v>NO</v>
      </c>
      <c r="S908" s="30" t="str">
        <f>IF(SUM('Sales by Agent'!Q908:S908)&gt;0,"YES","NO")</f>
        <v>NO</v>
      </c>
      <c r="T908" s="30" t="str">
        <f>IF(SUM('Sales by Agent'!R908:T908)&gt;0,"YES","NO")</f>
        <v>NO</v>
      </c>
      <c r="U908" s="30" t="str">
        <f>IF(SUM('Sales by Agent'!S908:U908)&gt;0,"YES","NO")</f>
        <v>NO</v>
      </c>
      <c r="V908" s="30" t="str">
        <f>IF(SUM('Sales by Agent'!T908:V908)&gt;0,"YES","NO")</f>
        <v>NO</v>
      </c>
      <c r="W908" s="30" t="str">
        <f>IF(SUM('Sales by Agent'!U908:W908)&gt;0,"YES","NO")</f>
        <v>NO</v>
      </c>
      <c r="X908" s="30" t="str">
        <f>IF(SUM('Sales by Agent'!V908:X908)&gt;0,"YES","NO")</f>
        <v>NO</v>
      </c>
      <c r="Y908" s="30" t="str">
        <f>IF(SUM('Sales by Agent'!W908:Y908)&gt;0,"YES","NO")</f>
        <v>NO</v>
      </c>
      <c r="Z908" s="30" t="str">
        <f>IF(SUM('Sales by Agent'!X908:Z908)&gt;0,"YES","NO")</f>
        <v>NO</v>
      </c>
      <c r="AA908" s="30" t="str">
        <f>IF(SUM('Sales by Agent'!Y908:AA908)&gt;0,"YES","NO")</f>
        <v>NO</v>
      </c>
      <c r="AB908" s="30" t="str">
        <f>IF(SUM('Sales by Agent'!Z908:AB908)&gt;0,"YES","NO")</f>
        <v>NO</v>
      </c>
      <c r="AC908" s="30" t="str">
        <f>IF(SUM('Sales by Agent'!AA908:AC908)&gt;0,"YES","NO")</f>
        <v>NO</v>
      </c>
      <c r="AD908" s="30" t="str">
        <f>IF(SUM('Sales by Agent'!AB908:AD908)&gt;0,"YES","NO")</f>
        <v>NO</v>
      </c>
      <c r="AE908" s="30" t="str">
        <f>IF(SUM('Sales by Agent'!AC908:AE908)&gt;0,"YES","NO")</f>
        <v>NO</v>
      </c>
      <c r="AF908" s="30" t="str">
        <f>IF(SUM('Sales by Agent'!AD908:AF908)&gt;0,"YES","NO")</f>
        <v>NO</v>
      </c>
      <c r="AG908" s="30" t="str">
        <f>IF(SUM('Sales by Agent'!AE908:AG908)&gt;0,"YES","NO")</f>
        <v>NO</v>
      </c>
      <c r="AH908" s="30" t="str">
        <f>IF(SUM('Sales by Agent'!AF908:AH908)&gt;0,"YES","NO")</f>
        <v>YES</v>
      </c>
      <c r="AI908" s="30" t="str">
        <f>IF(SUM('Sales by Agent'!AG908:AI908)&gt;0,"YES","NO")</f>
        <v>YES</v>
      </c>
      <c r="AJ908" s="30" t="str">
        <f>IF(SUM('Sales by Agent'!AH908:AJ908)&gt;0,"YES","NO")</f>
        <v>YES</v>
      </c>
      <c r="AK908" s="30" t="str">
        <f>IF(SUM('Sales by Agent'!AI908:AK908)&gt;0,"YES","NO")</f>
        <v>YES</v>
      </c>
      <c r="AL908" s="30" t="str">
        <f>IF(SUM('Sales by Agent'!AJ908:AL908)&gt;0,"YES","NO")</f>
        <v>YES</v>
      </c>
      <c r="AM908" s="30" t="str">
        <f>IF(SUM('Sales by Agent'!AK908:AM908)&gt;0,"YES","NO")</f>
        <v>YES</v>
      </c>
      <c r="AN908" s="30" t="str">
        <f>IF(SUM('Sales by Agent'!AL908:AN908)&gt;0,"YES","NO")</f>
        <v>YES</v>
      </c>
      <c r="AO908" s="30" t="str">
        <f>IF(SUM('Sales by Agent'!AM908:AO908)&gt;0,"YES","NO")</f>
        <v>YES</v>
      </c>
      <c r="AP908" s="30" t="str">
        <f>IF(SUM('Sales by Agent'!AN908:AP908)&gt;0,"YES","NO")</f>
        <v>NO</v>
      </c>
      <c r="AQ908" s="30" t="str">
        <f>IF(SUM('Sales by Agent'!AO908:AQ908)&gt;0,"YES","NO")</f>
        <v>NO</v>
      </c>
      <c r="AR908" s="30" t="str">
        <f>IF(SUM('Sales by Agent'!AP908:AR908)&gt;0,"YES","NO")</f>
        <v>YES</v>
      </c>
      <c r="AS908" s="30" t="str">
        <f>IF(SUM('Sales by Agent'!AQ908:AS908)&gt;0,"YES","NO")</f>
        <v>YES</v>
      </c>
      <c r="AT908" s="30" t="str">
        <f>IF(SUM('Sales by Agent'!AR908:AT908)&gt;0,"YES","NO")</f>
        <v>YES</v>
      </c>
      <c r="AU908" s="30" t="str">
        <f>IF(SUM('Sales by Agent'!AS908:AU908)&gt;0,"YES","NO")</f>
        <v>YES</v>
      </c>
      <c r="AV908" s="30" t="str">
        <f>IF(SUM('Sales by Agent'!AT908:AV908)&gt;0,"YES","NO")</f>
        <v>YES</v>
      </c>
      <c r="AX908" t="str">
        <f t="shared" si="155"/>
        <v>NO</v>
      </c>
      <c r="AY908" t="str">
        <f t="shared" si="156"/>
        <v>NO</v>
      </c>
      <c r="AZ908" t="str">
        <f t="shared" si="157"/>
        <v>NO</v>
      </c>
      <c r="BA908" t="str">
        <f t="shared" si="158"/>
        <v>NO</v>
      </c>
      <c r="BB908" t="str">
        <f t="shared" si="159"/>
        <v>NO</v>
      </c>
      <c r="BC908" t="str">
        <f t="shared" si="160"/>
        <v>NO</v>
      </c>
      <c r="BD908" t="str">
        <f t="shared" si="161"/>
        <v>NO</v>
      </c>
      <c r="BE908" t="str">
        <f t="shared" si="162"/>
        <v>NO</v>
      </c>
      <c r="BF908" t="str">
        <f t="shared" si="163"/>
        <v>NO</v>
      </c>
      <c r="BG908" t="str">
        <f t="shared" si="164"/>
        <v>NO</v>
      </c>
      <c r="BH908" t="str">
        <f t="shared" si="165"/>
        <v>NO</v>
      </c>
    </row>
    <row r="909" spans="1:60">
      <c r="A909" s="564" t="s">
        <v>1534</v>
      </c>
      <c r="B909" s="564" t="s">
        <v>2786</v>
      </c>
      <c r="C909" s="564" t="s">
        <v>973</v>
      </c>
      <c r="D909" s="564" t="s">
        <v>956</v>
      </c>
      <c r="E909" s="564" t="s">
        <v>1005</v>
      </c>
      <c r="F909" s="565">
        <v>11000</v>
      </c>
      <c r="I909" s="30" t="str">
        <f>IF(SUM('Sales by Agent'!G909:I909)&gt;0,"YES","NO")</f>
        <v>NO</v>
      </c>
      <c r="J909" s="30" t="str">
        <f>IF(SUM('Sales by Agent'!H909:J909)&gt;0,"YES","NO")</f>
        <v>NO</v>
      </c>
      <c r="K909" s="30" t="str">
        <f>IF(SUM('Sales by Agent'!I909:K909)&gt;0,"YES","NO")</f>
        <v>NO</v>
      </c>
      <c r="L909" s="30" t="str">
        <f>IF(SUM('Sales by Agent'!J909:L909)&gt;0,"YES","NO")</f>
        <v>NO</v>
      </c>
      <c r="M909" s="30" t="str">
        <f>IF(SUM('Sales by Agent'!K909:M909)&gt;0,"YES","NO")</f>
        <v>NO</v>
      </c>
      <c r="N909" s="30" t="str">
        <f>IF(SUM('Sales by Agent'!L909:N909)&gt;0,"YES","NO")</f>
        <v>NO</v>
      </c>
      <c r="O909" s="30" t="str">
        <f>IF(SUM('Sales by Agent'!M909:O909)&gt;0,"YES","NO")</f>
        <v>NO</v>
      </c>
      <c r="P909" s="30" t="str">
        <f>IF(SUM('Sales by Agent'!N909:P909)&gt;0,"YES","NO")</f>
        <v>NO</v>
      </c>
      <c r="Q909" s="30" t="str">
        <f>IF(SUM('Sales by Agent'!O909:Q909)&gt;0,"YES","NO")</f>
        <v>NO</v>
      </c>
      <c r="R909" s="30" t="str">
        <f>IF(SUM('Sales by Agent'!P909:R909)&gt;0,"YES","NO")</f>
        <v>NO</v>
      </c>
      <c r="S909" s="30" t="str">
        <f>IF(SUM('Sales by Agent'!Q909:S909)&gt;0,"YES","NO")</f>
        <v>NO</v>
      </c>
      <c r="T909" s="30" t="str">
        <f>IF(SUM('Sales by Agent'!R909:T909)&gt;0,"YES","NO")</f>
        <v>NO</v>
      </c>
      <c r="U909" s="30" t="str">
        <f>IF(SUM('Sales by Agent'!S909:U909)&gt;0,"YES","NO")</f>
        <v>NO</v>
      </c>
      <c r="V909" s="30" t="str">
        <f>IF(SUM('Sales by Agent'!T909:V909)&gt;0,"YES","NO")</f>
        <v>NO</v>
      </c>
      <c r="W909" s="30" t="str">
        <f>IF(SUM('Sales by Agent'!U909:W909)&gt;0,"YES","NO")</f>
        <v>NO</v>
      </c>
      <c r="X909" s="30" t="str">
        <f>IF(SUM('Sales by Agent'!V909:X909)&gt;0,"YES","NO")</f>
        <v>NO</v>
      </c>
      <c r="Y909" s="30" t="str">
        <f>IF(SUM('Sales by Agent'!W909:Y909)&gt;0,"YES","NO")</f>
        <v>NO</v>
      </c>
      <c r="Z909" s="30" t="str">
        <f>IF(SUM('Sales by Agent'!X909:Z909)&gt;0,"YES","NO")</f>
        <v>NO</v>
      </c>
      <c r="AA909" s="30" t="str">
        <f>IF(SUM('Sales by Agent'!Y909:AA909)&gt;0,"YES","NO")</f>
        <v>NO</v>
      </c>
      <c r="AB909" s="30" t="str">
        <f>IF(SUM('Sales by Agent'!Z909:AB909)&gt;0,"YES","NO")</f>
        <v>NO</v>
      </c>
      <c r="AC909" s="30" t="str">
        <f>IF(SUM('Sales by Agent'!AA909:AC909)&gt;0,"YES","NO")</f>
        <v>NO</v>
      </c>
      <c r="AD909" s="30" t="str">
        <f>IF(SUM('Sales by Agent'!AB909:AD909)&gt;0,"YES","NO")</f>
        <v>NO</v>
      </c>
      <c r="AE909" s="30" t="str">
        <f>IF(SUM('Sales by Agent'!AC909:AE909)&gt;0,"YES","NO")</f>
        <v>NO</v>
      </c>
      <c r="AF909" s="30" t="str">
        <f>IF(SUM('Sales by Agent'!AD909:AF909)&gt;0,"YES","NO")</f>
        <v>NO</v>
      </c>
      <c r="AG909" s="30" t="str">
        <f>IF(SUM('Sales by Agent'!AE909:AG909)&gt;0,"YES","NO")</f>
        <v>NO</v>
      </c>
      <c r="AH909" s="30" t="str">
        <f>IF(SUM('Sales by Agent'!AF909:AH909)&gt;0,"YES","NO")</f>
        <v>NO</v>
      </c>
      <c r="AI909" s="30" t="str">
        <f>IF(SUM('Sales by Agent'!AG909:AI909)&gt;0,"YES","NO")</f>
        <v>NO</v>
      </c>
      <c r="AJ909" s="30" t="str">
        <f>IF(SUM('Sales by Agent'!AH909:AJ909)&gt;0,"YES","NO")</f>
        <v>NO</v>
      </c>
      <c r="AK909" s="30" t="str">
        <f>IF(SUM('Sales by Agent'!AI909:AK909)&gt;0,"YES","NO")</f>
        <v>NO</v>
      </c>
      <c r="AL909" s="30" t="str">
        <f>IF(SUM('Sales by Agent'!AJ909:AL909)&gt;0,"YES","NO")</f>
        <v>NO</v>
      </c>
      <c r="AM909" s="30" t="str">
        <f>IF(SUM('Sales by Agent'!AK909:AM909)&gt;0,"YES","NO")</f>
        <v>NO</v>
      </c>
      <c r="AN909" s="30" t="str">
        <f>IF(SUM('Sales by Agent'!AL909:AN909)&gt;0,"YES","NO")</f>
        <v>NO</v>
      </c>
      <c r="AO909" s="30" t="str">
        <f>IF(SUM('Sales by Agent'!AM909:AO909)&gt;0,"YES","NO")</f>
        <v>NO</v>
      </c>
      <c r="AP909" s="30" t="str">
        <f>IF(SUM('Sales by Agent'!AN909:AP909)&gt;0,"YES","NO")</f>
        <v>NO</v>
      </c>
      <c r="AQ909" s="30" t="str">
        <f>IF(SUM('Sales by Agent'!AO909:AQ909)&gt;0,"YES","NO")</f>
        <v>NO</v>
      </c>
      <c r="AR909" s="30" t="str">
        <f>IF(SUM('Sales by Agent'!AP909:AR909)&gt;0,"YES","NO")</f>
        <v>NO</v>
      </c>
      <c r="AS909" s="30" t="str">
        <f>IF(SUM('Sales by Agent'!AQ909:AS909)&gt;0,"YES","NO")</f>
        <v>NO</v>
      </c>
      <c r="AT909" s="30" t="str">
        <f>IF(SUM('Sales by Agent'!AR909:AT909)&gt;0,"YES","NO")</f>
        <v>NO</v>
      </c>
      <c r="AU909" s="30" t="str">
        <f>IF(SUM('Sales by Agent'!AS909:AU909)&gt;0,"YES","NO")</f>
        <v>NO</v>
      </c>
      <c r="AV909" s="30" t="str">
        <f>IF(SUM('Sales by Agent'!AT909:AV909)&gt;0,"YES","NO")</f>
        <v>YES</v>
      </c>
      <c r="AX909" t="str">
        <f t="shared" si="155"/>
        <v>NO</v>
      </c>
      <c r="AY909" t="str">
        <f t="shared" si="156"/>
        <v>NO</v>
      </c>
      <c r="AZ909" t="str">
        <f t="shared" si="157"/>
        <v>NO</v>
      </c>
      <c r="BA909" t="str">
        <f t="shared" si="158"/>
        <v>NO</v>
      </c>
      <c r="BB909" t="str">
        <f t="shared" si="159"/>
        <v>NO</v>
      </c>
      <c r="BC909" t="str">
        <f t="shared" si="160"/>
        <v>NO</v>
      </c>
      <c r="BD909" t="str">
        <f t="shared" si="161"/>
        <v>NO</v>
      </c>
      <c r="BE909" t="str">
        <f t="shared" si="162"/>
        <v>NO</v>
      </c>
      <c r="BF909" t="str">
        <f t="shared" si="163"/>
        <v>NO</v>
      </c>
      <c r="BG909" t="str">
        <f t="shared" si="164"/>
        <v>NO</v>
      </c>
      <c r="BH909" t="str">
        <f t="shared" si="165"/>
        <v>NO</v>
      </c>
    </row>
    <row r="910" spans="1:60">
      <c r="A910" s="564" t="s">
        <v>1809</v>
      </c>
      <c r="B910" s="564" t="s">
        <v>2634</v>
      </c>
      <c r="C910" s="564" t="s">
        <v>973</v>
      </c>
      <c r="D910" s="564" t="s">
        <v>956</v>
      </c>
      <c r="E910" s="564" t="s">
        <v>1005</v>
      </c>
      <c r="F910" s="565">
        <v>20200</v>
      </c>
      <c r="I910" s="30" t="str">
        <f>IF(SUM('Sales by Agent'!G910:I910)&gt;0,"YES","NO")</f>
        <v>NO</v>
      </c>
      <c r="J910" s="30" t="str">
        <f>IF(SUM('Sales by Agent'!H910:J910)&gt;0,"YES","NO")</f>
        <v>NO</v>
      </c>
      <c r="K910" s="30" t="str">
        <f>IF(SUM('Sales by Agent'!I910:K910)&gt;0,"YES","NO")</f>
        <v>NO</v>
      </c>
      <c r="L910" s="30" t="str">
        <f>IF(SUM('Sales by Agent'!J910:L910)&gt;0,"YES","NO")</f>
        <v>NO</v>
      </c>
      <c r="M910" s="30" t="str">
        <f>IF(SUM('Sales by Agent'!K910:M910)&gt;0,"YES","NO")</f>
        <v>NO</v>
      </c>
      <c r="N910" s="30" t="str">
        <f>IF(SUM('Sales by Agent'!L910:N910)&gt;0,"YES","NO")</f>
        <v>NO</v>
      </c>
      <c r="O910" s="30" t="str">
        <f>IF(SUM('Sales by Agent'!M910:O910)&gt;0,"YES","NO")</f>
        <v>NO</v>
      </c>
      <c r="P910" s="30" t="str">
        <f>IF(SUM('Sales by Agent'!N910:P910)&gt;0,"YES","NO")</f>
        <v>NO</v>
      </c>
      <c r="Q910" s="30" t="str">
        <f>IF(SUM('Sales by Agent'!O910:Q910)&gt;0,"YES","NO")</f>
        <v>NO</v>
      </c>
      <c r="R910" s="30" t="str">
        <f>IF(SUM('Sales by Agent'!P910:R910)&gt;0,"YES","NO")</f>
        <v>NO</v>
      </c>
      <c r="S910" s="30" t="str">
        <f>IF(SUM('Sales by Agent'!Q910:S910)&gt;0,"YES","NO")</f>
        <v>NO</v>
      </c>
      <c r="T910" s="30" t="str">
        <f>IF(SUM('Sales by Agent'!R910:T910)&gt;0,"YES","NO")</f>
        <v>NO</v>
      </c>
      <c r="U910" s="30" t="str">
        <f>IF(SUM('Sales by Agent'!S910:U910)&gt;0,"YES","NO")</f>
        <v>NO</v>
      </c>
      <c r="V910" s="30" t="str">
        <f>IF(SUM('Sales by Agent'!T910:V910)&gt;0,"YES","NO")</f>
        <v>NO</v>
      </c>
      <c r="W910" s="30" t="str">
        <f>IF(SUM('Sales by Agent'!U910:W910)&gt;0,"YES","NO")</f>
        <v>NO</v>
      </c>
      <c r="X910" s="30" t="str">
        <f>IF(SUM('Sales by Agent'!V910:X910)&gt;0,"YES","NO")</f>
        <v>NO</v>
      </c>
      <c r="Y910" s="30" t="str">
        <f>IF(SUM('Sales by Agent'!W910:Y910)&gt;0,"YES","NO")</f>
        <v>NO</v>
      </c>
      <c r="Z910" s="30" t="str">
        <f>IF(SUM('Sales by Agent'!X910:Z910)&gt;0,"YES","NO")</f>
        <v>NO</v>
      </c>
      <c r="AA910" s="30" t="str">
        <f>IF(SUM('Sales by Agent'!Y910:AA910)&gt;0,"YES","NO")</f>
        <v>NO</v>
      </c>
      <c r="AB910" s="30" t="str">
        <f>IF(SUM('Sales by Agent'!Z910:AB910)&gt;0,"YES","NO")</f>
        <v>NO</v>
      </c>
      <c r="AC910" s="30" t="str">
        <f>IF(SUM('Sales by Agent'!AA910:AC910)&gt;0,"YES","NO")</f>
        <v>NO</v>
      </c>
      <c r="AD910" s="30" t="str">
        <f>IF(SUM('Sales by Agent'!AB910:AD910)&gt;0,"YES","NO")</f>
        <v>NO</v>
      </c>
      <c r="AE910" s="30" t="str">
        <f>IF(SUM('Sales by Agent'!AC910:AE910)&gt;0,"YES","NO")</f>
        <v>NO</v>
      </c>
      <c r="AF910" s="30" t="str">
        <f>IF(SUM('Sales by Agent'!AD910:AF910)&gt;0,"YES","NO")</f>
        <v>NO</v>
      </c>
      <c r="AG910" s="30" t="str">
        <f>IF(SUM('Sales by Agent'!AE910:AG910)&gt;0,"YES","NO")</f>
        <v>NO</v>
      </c>
      <c r="AH910" s="30" t="str">
        <f>IF(SUM('Sales by Agent'!AF910:AH910)&gt;0,"YES","NO")</f>
        <v>NO</v>
      </c>
      <c r="AI910" s="30" t="str">
        <f>IF(SUM('Sales by Agent'!AG910:AI910)&gt;0,"YES","NO")</f>
        <v>NO</v>
      </c>
      <c r="AJ910" s="30" t="str">
        <f>IF(SUM('Sales by Agent'!AH910:AJ910)&gt;0,"YES","NO")</f>
        <v>NO</v>
      </c>
      <c r="AK910" s="30" t="str">
        <f>IF(SUM('Sales by Agent'!AI910:AK910)&gt;0,"YES","NO")</f>
        <v>NO</v>
      </c>
      <c r="AL910" s="30" t="str">
        <f>IF(SUM('Sales by Agent'!AJ910:AL910)&gt;0,"YES","NO")</f>
        <v>NO</v>
      </c>
      <c r="AM910" s="30" t="str">
        <f>IF(SUM('Sales by Agent'!AK910:AM910)&gt;0,"YES","NO")</f>
        <v>NO</v>
      </c>
      <c r="AN910" s="30" t="str">
        <f>IF(SUM('Sales by Agent'!AL910:AN910)&gt;0,"YES","NO")</f>
        <v>NO</v>
      </c>
      <c r="AO910" s="30" t="str">
        <f>IF(SUM('Sales by Agent'!AM910:AO910)&gt;0,"YES","NO")</f>
        <v>NO</v>
      </c>
      <c r="AP910" s="30" t="str">
        <f>IF(SUM('Sales by Agent'!AN910:AP910)&gt;0,"YES","NO")</f>
        <v>NO</v>
      </c>
      <c r="AQ910" s="30" t="str">
        <f>IF(SUM('Sales by Agent'!AO910:AQ910)&gt;0,"YES","NO")</f>
        <v>NO</v>
      </c>
      <c r="AR910" s="30" t="str">
        <f>IF(SUM('Sales by Agent'!AP910:AR910)&gt;0,"YES","NO")</f>
        <v>NO</v>
      </c>
      <c r="AS910" s="30" t="str">
        <f>IF(SUM('Sales by Agent'!AQ910:AS910)&gt;0,"YES","NO")</f>
        <v>NO</v>
      </c>
      <c r="AT910" s="30" t="str">
        <f>IF(SUM('Sales by Agent'!AR910:AT910)&gt;0,"YES","NO")</f>
        <v>NO</v>
      </c>
      <c r="AU910" s="30" t="str">
        <f>IF(SUM('Sales by Agent'!AS910:AU910)&gt;0,"YES","NO")</f>
        <v>NO</v>
      </c>
      <c r="AV910" s="30" t="str">
        <f>IF(SUM('Sales by Agent'!AT910:AV910)&gt;0,"YES","NO")</f>
        <v>YES</v>
      </c>
      <c r="AX910" t="str">
        <f t="shared" si="155"/>
        <v>NO</v>
      </c>
      <c r="AY910" t="str">
        <f t="shared" si="156"/>
        <v>NO</v>
      </c>
      <c r="AZ910" t="str">
        <f t="shared" si="157"/>
        <v>NO</v>
      </c>
      <c r="BA910" t="str">
        <f t="shared" si="158"/>
        <v>NO</v>
      </c>
      <c r="BB910" t="str">
        <f t="shared" si="159"/>
        <v>NO</v>
      </c>
      <c r="BC910" t="str">
        <f t="shared" si="160"/>
        <v>NO</v>
      </c>
      <c r="BD910" t="str">
        <f t="shared" si="161"/>
        <v>NO</v>
      </c>
      <c r="BE910" t="str">
        <f t="shared" si="162"/>
        <v>NO</v>
      </c>
      <c r="BF910" t="str">
        <f t="shared" si="163"/>
        <v>NO</v>
      </c>
      <c r="BG910" t="str">
        <f t="shared" si="164"/>
        <v>NO</v>
      </c>
      <c r="BH910" t="str">
        <f t="shared" si="165"/>
        <v>NO</v>
      </c>
    </row>
    <row r="911" spans="1:60">
      <c r="A911" s="564" t="s">
        <v>999</v>
      </c>
      <c r="B911" s="564" t="s">
        <v>3178</v>
      </c>
      <c r="C911" s="564" t="s">
        <v>973</v>
      </c>
      <c r="D911" s="564" t="s">
        <v>956</v>
      </c>
      <c r="E911" s="564" t="s">
        <v>1005</v>
      </c>
      <c r="F911" s="565">
        <v>360902.5</v>
      </c>
      <c r="I911" s="30" t="str">
        <f>IF(SUM('Sales by Agent'!G911:I911)&gt;0,"YES","NO")</f>
        <v>NO</v>
      </c>
      <c r="J911" s="30" t="str">
        <f>IF(SUM('Sales by Agent'!H911:J911)&gt;0,"YES","NO")</f>
        <v>NO</v>
      </c>
      <c r="K911" s="30" t="str">
        <f>IF(SUM('Sales by Agent'!I911:K911)&gt;0,"YES","NO")</f>
        <v>NO</v>
      </c>
      <c r="L911" s="30" t="str">
        <f>IF(SUM('Sales by Agent'!J911:L911)&gt;0,"YES","NO")</f>
        <v>NO</v>
      </c>
      <c r="M911" s="30" t="str">
        <f>IF(SUM('Sales by Agent'!K911:M911)&gt;0,"YES","NO")</f>
        <v>NO</v>
      </c>
      <c r="N911" s="30" t="str">
        <f>IF(SUM('Sales by Agent'!L911:N911)&gt;0,"YES","NO")</f>
        <v>NO</v>
      </c>
      <c r="O911" s="30" t="str">
        <f>IF(SUM('Sales by Agent'!M911:O911)&gt;0,"YES","NO")</f>
        <v>NO</v>
      </c>
      <c r="P911" s="30" t="str">
        <f>IF(SUM('Sales by Agent'!N911:P911)&gt;0,"YES","NO")</f>
        <v>NO</v>
      </c>
      <c r="Q911" s="30" t="str">
        <f>IF(SUM('Sales by Agent'!O911:Q911)&gt;0,"YES","NO")</f>
        <v>NO</v>
      </c>
      <c r="R911" s="30" t="str">
        <f>IF(SUM('Sales by Agent'!P911:R911)&gt;0,"YES","NO")</f>
        <v>NO</v>
      </c>
      <c r="S911" s="30" t="str">
        <f>IF(SUM('Sales by Agent'!Q911:S911)&gt;0,"YES","NO")</f>
        <v>NO</v>
      </c>
      <c r="T911" s="30" t="str">
        <f>IF(SUM('Sales by Agent'!R911:T911)&gt;0,"YES","NO")</f>
        <v>NO</v>
      </c>
      <c r="U911" s="30" t="str">
        <f>IF(SUM('Sales by Agent'!S911:U911)&gt;0,"YES","NO")</f>
        <v>NO</v>
      </c>
      <c r="V911" s="30" t="str">
        <f>IF(SUM('Sales by Agent'!T911:V911)&gt;0,"YES","NO")</f>
        <v>NO</v>
      </c>
      <c r="W911" s="30" t="str">
        <f>IF(SUM('Sales by Agent'!U911:W911)&gt;0,"YES","NO")</f>
        <v>NO</v>
      </c>
      <c r="X911" s="30" t="str">
        <f>IF(SUM('Sales by Agent'!V911:X911)&gt;0,"YES","NO")</f>
        <v>NO</v>
      </c>
      <c r="Y911" s="30" t="str">
        <f>IF(SUM('Sales by Agent'!W911:Y911)&gt;0,"YES","NO")</f>
        <v>NO</v>
      </c>
      <c r="Z911" s="30" t="str">
        <f>IF(SUM('Sales by Agent'!X911:Z911)&gt;0,"YES","NO")</f>
        <v>NO</v>
      </c>
      <c r="AA911" s="30" t="str">
        <f>IF(SUM('Sales by Agent'!Y911:AA911)&gt;0,"YES","NO")</f>
        <v>NO</v>
      </c>
      <c r="AB911" s="30" t="str">
        <f>IF(SUM('Sales by Agent'!Z911:AB911)&gt;0,"YES","NO")</f>
        <v>NO</v>
      </c>
      <c r="AC911" s="30" t="str">
        <f>IF(SUM('Sales by Agent'!AA911:AC911)&gt;0,"YES","NO")</f>
        <v>NO</v>
      </c>
      <c r="AD911" s="30" t="str">
        <f>IF(SUM('Sales by Agent'!AB911:AD911)&gt;0,"YES","NO")</f>
        <v>NO</v>
      </c>
      <c r="AE911" s="30" t="str">
        <f>IF(SUM('Sales by Agent'!AC911:AE911)&gt;0,"YES","NO")</f>
        <v>NO</v>
      </c>
      <c r="AF911" s="30" t="str">
        <f>IF(SUM('Sales by Agent'!AD911:AF911)&gt;0,"YES","NO")</f>
        <v>NO</v>
      </c>
      <c r="AG911" s="30" t="str">
        <f>IF(SUM('Sales by Agent'!AE911:AG911)&gt;0,"YES","NO")</f>
        <v>NO</v>
      </c>
      <c r="AH911" s="30" t="str">
        <f>IF(SUM('Sales by Agent'!AF911:AH911)&gt;0,"YES","NO")</f>
        <v>YES</v>
      </c>
      <c r="AI911" s="30" t="str">
        <f>IF(SUM('Sales by Agent'!AG911:AI911)&gt;0,"YES","NO")</f>
        <v>YES</v>
      </c>
      <c r="AJ911" s="30" t="str">
        <f>IF(SUM('Sales by Agent'!AH911:AJ911)&gt;0,"YES","NO")</f>
        <v>YES</v>
      </c>
      <c r="AK911" s="30" t="str">
        <f>IF(SUM('Sales by Agent'!AI911:AK911)&gt;0,"YES","NO")</f>
        <v>YES</v>
      </c>
      <c r="AL911" s="30" t="str">
        <f>IF(SUM('Sales by Agent'!AJ911:AL911)&gt;0,"YES","NO")</f>
        <v>YES</v>
      </c>
      <c r="AM911" s="30" t="str">
        <f>IF(SUM('Sales by Agent'!AK911:AM911)&gt;0,"YES","NO")</f>
        <v>YES</v>
      </c>
      <c r="AN911" s="30" t="str">
        <f>IF(SUM('Sales by Agent'!AL911:AN911)&gt;0,"YES","NO")</f>
        <v>NO</v>
      </c>
      <c r="AO911" s="30" t="str">
        <f>IF(SUM('Sales by Agent'!AM911:AO911)&gt;0,"YES","NO")</f>
        <v>NO</v>
      </c>
      <c r="AP911" s="30" t="str">
        <f>IF(SUM('Sales by Agent'!AN911:AP911)&gt;0,"YES","NO")</f>
        <v>NO</v>
      </c>
      <c r="AQ911" s="30" t="str">
        <f>IF(SUM('Sales by Agent'!AO911:AQ911)&gt;0,"YES","NO")</f>
        <v>NO</v>
      </c>
      <c r="AR911" s="30" t="str">
        <f>IF(SUM('Sales by Agent'!AP911:AR911)&gt;0,"YES","NO")</f>
        <v>NO</v>
      </c>
      <c r="AS911" s="30" t="str">
        <f>IF(SUM('Sales by Agent'!AQ911:AS911)&gt;0,"YES","NO")</f>
        <v>NO</v>
      </c>
      <c r="AT911" s="30" t="str">
        <f>IF(SUM('Sales by Agent'!AR911:AT911)&gt;0,"YES","NO")</f>
        <v>NO</v>
      </c>
      <c r="AU911" s="30" t="str">
        <f>IF(SUM('Sales by Agent'!AS911:AU911)&gt;0,"YES","NO")</f>
        <v>NO</v>
      </c>
      <c r="AV911" s="30" t="str">
        <f>IF(SUM('Sales by Agent'!AT911:AV911)&gt;0,"YES","NO")</f>
        <v>NO</v>
      </c>
      <c r="AX911" t="str">
        <f t="shared" si="155"/>
        <v>NO</v>
      </c>
      <c r="AY911" t="str">
        <f t="shared" si="156"/>
        <v>NO</v>
      </c>
      <c r="AZ911" t="str">
        <f t="shared" si="157"/>
        <v>NO</v>
      </c>
      <c r="BA911" t="str">
        <f t="shared" si="158"/>
        <v>NO</v>
      </c>
      <c r="BB911" t="str">
        <f t="shared" si="159"/>
        <v>NO</v>
      </c>
      <c r="BC911" t="str">
        <f t="shared" si="160"/>
        <v>NO</v>
      </c>
      <c r="BD911" t="str">
        <f t="shared" si="161"/>
        <v>NO</v>
      </c>
      <c r="BE911" t="str">
        <f t="shared" si="162"/>
        <v>NO</v>
      </c>
      <c r="BF911" t="str">
        <f t="shared" si="163"/>
        <v>NO</v>
      </c>
      <c r="BG911" t="str">
        <f t="shared" si="164"/>
        <v>NEW INACTIVE</v>
      </c>
      <c r="BH911" t="str">
        <f t="shared" si="165"/>
        <v>NO</v>
      </c>
    </row>
    <row r="912" spans="1:60">
      <c r="A912" s="564" t="s">
        <v>1000</v>
      </c>
      <c r="B912" s="564" t="s">
        <v>3179</v>
      </c>
      <c r="C912" s="564" t="s">
        <v>973</v>
      </c>
      <c r="D912" s="564" t="s">
        <v>956</v>
      </c>
      <c r="E912" s="564" t="s">
        <v>1005</v>
      </c>
      <c r="F912" s="565">
        <v>179090</v>
      </c>
      <c r="I912" s="30" t="str">
        <f>IF(SUM('Sales by Agent'!G912:I912)&gt;0,"YES","NO")</f>
        <v>NO</v>
      </c>
      <c r="J912" s="30" t="str">
        <f>IF(SUM('Sales by Agent'!H912:J912)&gt;0,"YES","NO")</f>
        <v>NO</v>
      </c>
      <c r="K912" s="30" t="str">
        <f>IF(SUM('Sales by Agent'!I912:K912)&gt;0,"YES","NO")</f>
        <v>NO</v>
      </c>
      <c r="L912" s="30" t="str">
        <f>IF(SUM('Sales by Agent'!J912:L912)&gt;0,"YES","NO")</f>
        <v>NO</v>
      </c>
      <c r="M912" s="30" t="str">
        <f>IF(SUM('Sales by Agent'!K912:M912)&gt;0,"YES","NO")</f>
        <v>NO</v>
      </c>
      <c r="N912" s="30" t="str">
        <f>IF(SUM('Sales by Agent'!L912:N912)&gt;0,"YES","NO")</f>
        <v>NO</v>
      </c>
      <c r="O912" s="30" t="str">
        <f>IF(SUM('Sales by Agent'!M912:O912)&gt;0,"YES","NO")</f>
        <v>NO</v>
      </c>
      <c r="P912" s="30" t="str">
        <f>IF(SUM('Sales by Agent'!N912:P912)&gt;0,"YES","NO")</f>
        <v>NO</v>
      </c>
      <c r="Q912" s="30" t="str">
        <f>IF(SUM('Sales by Agent'!O912:Q912)&gt;0,"YES","NO")</f>
        <v>NO</v>
      </c>
      <c r="R912" s="30" t="str">
        <f>IF(SUM('Sales by Agent'!P912:R912)&gt;0,"YES","NO")</f>
        <v>NO</v>
      </c>
      <c r="S912" s="30" t="str">
        <f>IF(SUM('Sales by Agent'!Q912:S912)&gt;0,"YES","NO")</f>
        <v>NO</v>
      </c>
      <c r="T912" s="30" t="str">
        <f>IF(SUM('Sales by Agent'!R912:T912)&gt;0,"YES","NO")</f>
        <v>NO</v>
      </c>
      <c r="U912" s="30" t="str">
        <f>IF(SUM('Sales by Agent'!S912:U912)&gt;0,"YES","NO")</f>
        <v>NO</v>
      </c>
      <c r="V912" s="30" t="str">
        <f>IF(SUM('Sales by Agent'!T912:V912)&gt;0,"YES","NO")</f>
        <v>NO</v>
      </c>
      <c r="W912" s="30" t="str">
        <f>IF(SUM('Sales by Agent'!U912:W912)&gt;0,"YES","NO")</f>
        <v>NO</v>
      </c>
      <c r="X912" s="30" t="str">
        <f>IF(SUM('Sales by Agent'!V912:X912)&gt;0,"YES","NO")</f>
        <v>NO</v>
      </c>
      <c r="Y912" s="30" t="str">
        <f>IF(SUM('Sales by Agent'!W912:Y912)&gt;0,"YES","NO")</f>
        <v>NO</v>
      </c>
      <c r="Z912" s="30" t="str">
        <f>IF(SUM('Sales by Agent'!X912:Z912)&gt;0,"YES","NO")</f>
        <v>NO</v>
      </c>
      <c r="AA912" s="30" t="str">
        <f>IF(SUM('Sales by Agent'!Y912:AA912)&gt;0,"YES","NO")</f>
        <v>NO</v>
      </c>
      <c r="AB912" s="30" t="str">
        <f>IF(SUM('Sales by Agent'!Z912:AB912)&gt;0,"YES","NO")</f>
        <v>NO</v>
      </c>
      <c r="AC912" s="30" t="str">
        <f>IF(SUM('Sales by Agent'!AA912:AC912)&gt;0,"YES","NO")</f>
        <v>NO</v>
      </c>
      <c r="AD912" s="30" t="str">
        <f>IF(SUM('Sales by Agent'!AB912:AD912)&gt;0,"YES","NO")</f>
        <v>NO</v>
      </c>
      <c r="AE912" s="30" t="str">
        <f>IF(SUM('Sales by Agent'!AC912:AE912)&gt;0,"YES","NO")</f>
        <v>NO</v>
      </c>
      <c r="AF912" s="30" t="str">
        <f>IF(SUM('Sales by Agent'!AD912:AF912)&gt;0,"YES","NO")</f>
        <v>NO</v>
      </c>
      <c r="AG912" s="30" t="str">
        <f>IF(SUM('Sales by Agent'!AE912:AG912)&gt;0,"YES","NO")</f>
        <v>NO</v>
      </c>
      <c r="AH912" s="30" t="str">
        <f>IF(SUM('Sales by Agent'!AF912:AH912)&gt;0,"YES","NO")</f>
        <v>YES</v>
      </c>
      <c r="AI912" s="30" t="str">
        <f>IF(SUM('Sales by Agent'!AG912:AI912)&gt;0,"YES","NO")</f>
        <v>YES</v>
      </c>
      <c r="AJ912" s="30" t="str">
        <f>IF(SUM('Sales by Agent'!AH912:AJ912)&gt;0,"YES","NO")</f>
        <v>YES</v>
      </c>
      <c r="AK912" s="30" t="str">
        <f>IF(SUM('Sales by Agent'!AI912:AK912)&gt;0,"YES","NO")</f>
        <v>NO</v>
      </c>
      <c r="AL912" s="30" t="str">
        <f>IF(SUM('Sales by Agent'!AJ912:AL912)&gt;0,"YES","NO")</f>
        <v>NO</v>
      </c>
      <c r="AM912" s="30" t="str">
        <f>IF(SUM('Sales by Agent'!AK912:AM912)&gt;0,"YES","NO")</f>
        <v>NO</v>
      </c>
      <c r="AN912" s="30" t="str">
        <f>IF(SUM('Sales by Agent'!AL912:AN912)&gt;0,"YES","NO")</f>
        <v>NO</v>
      </c>
      <c r="AO912" s="30" t="str">
        <f>IF(SUM('Sales by Agent'!AM912:AO912)&gt;0,"YES","NO")</f>
        <v>NO</v>
      </c>
      <c r="AP912" s="30" t="str">
        <f>IF(SUM('Sales by Agent'!AN912:AP912)&gt;0,"YES","NO")</f>
        <v>YES</v>
      </c>
      <c r="AQ912" s="30" t="str">
        <f>IF(SUM('Sales by Agent'!AO912:AQ912)&gt;0,"YES","NO")</f>
        <v>YES</v>
      </c>
      <c r="AR912" s="30" t="str">
        <f>IF(SUM('Sales by Agent'!AP912:AR912)&gt;0,"YES","NO")</f>
        <v>YES</v>
      </c>
      <c r="AS912" s="30" t="str">
        <f>IF(SUM('Sales by Agent'!AQ912:AS912)&gt;0,"YES","NO")</f>
        <v>YES</v>
      </c>
      <c r="AT912" s="30" t="str">
        <f>IF(SUM('Sales by Agent'!AR912:AT912)&gt;0,"YES","NO")</f>
        <v>YES</v>
      </c>
      <c r="AU912" s="30" t="str">
        <f>IF(SUM('Sales by Agent'!AS912:AU912)&gt;0,"YES","NO")</f>
        <v>YES</v>
      </c>
      <c r="AV912" s="30" t="str">
        <f>IF(SUM('Sales by Agent'!AT912:AV912)&gt;0,"YES","NO")</f>
        <v>YES</v>
      </c>
      <c r="AX912" t="str">
        <f t="shared" si="155"/>
        <v>NO</v>
      </c>
      <c r="AY912" t="str">
        <f t="shared" si="156"/>
        <v>NO</v>
      </c>
      <c r="AZ912" t="str">
        <f t="shared" si="157"/>
        <v>NO</v>
      </c>
      <c r="BA912" t="str">
        <f t="shared" si="158"/>
        <v>NO</v>
      </c>
      <c r="BB912" t="str">
        <f t="shared" si="159"/>
        <v>NO</v>
      </c>
      <c r="BC912" t="str">
        <f t="shared" si="160"/>
        <v>NO</v>
      </c>
      <c r="BD912" t="str">
        <f t="shared" si="161"/>
        <v>NEW INACTIVE</v>
      </c>
      <c r="BE912" t="str">
        <f t="shared" si="162"/>
        <v>NO</v>
      </c>
      <c r="BF912" t="str">
        <f t="shared" si="163"/>
        <v>NO</v>
      </c>
      <c r="BG912" t="str">
        <f t="shared" si="164"/>
        <v>NO</v>
      </c>
      <c r="BH912" t="str">
        <f t="shared" si="165"/>
        <v>NO</v>
      </c>
    </row>
    <row r="913" spans="1:60">
      <c r="A913" s="564" t="s">
        <v>1046</v>
      </c>
      <c r="B913" s="564" t="s">
        <v>3180</v>
      </c>
      <c r="C913" s="564" t="s">
        <v>973</v>
      </c>
      <c r="D913" s="564" t="s">
        <v>956</v>
      </c>
      <c r="E913" s="564" t="s">
        <v>1005</v>
      </c>
      <c r="F913" s="565">
        <v>1415859.9</v>
      </c>
      <c r="I913" s="30" t="str">
        <f>IF(SUM('Sales by Agent'!G913:I913)&gt;0,"YES","NO")</f>
        <v>NO</v>
      </c>
      <c r="J913" s="30" t="str">
        <f>IF(SUM('Sales by Agent'!H913:J913)&gt;0,"YES","NO")</f>
        <v>NO</v>
      </c>
      <c r="K913" s="30" t="str">
        <f>IF(SUM('Sales by Agent'!I913:K913)&gt;0,"YES","NO")</f>
        <v>NO</v>
      </c>
      <c r="L913" s="30" t="str">
        <f>IF(SUM('Sales by Agent'!J913:L913)&gt;0,"YES","NO")</f>
        <v>NO</v>
      </c>
      <c r="M913" s="30" t="str">
        <f>IF(SUM('Sales by Agent'!K913:M913)&gt;0,"YES","NO")</f>
        <v>NO</v>
      </c>
      <c r="N913" s="30" t="str">
        <f>IF(SUM('Sales by Agent'!L913:N913)&gt;0,"YES","NO")</f>
        <v>NO</v>
      </c>
      <c r="O913" s="30" t="str">
        <f>IF(SUM('Sales by Agent'!M913:O913)&gt;0,"YES","NO")</f>
        <v>NO</v>
      </c>
      <c r="P913" s="30" t="str">
        <f>IF(SUM('Sales by Agent'!N913:P913)&gt;0,"YES","NO")</f>
        <v>NO</v>
      </c>
      <c r="Q913" s="30" t="str">
        <f>IF(SUM('Sales by Agent'!O913:Q913)&gt;0,"YES","NO")</f>
        <v>NO</v>
      </c>
      <c r="R913" s="30" t="str">
        <f>IF(SUM('Sales by Agent'!P913:R913)&gt;0,"YES","NO")</f>
        <v>NO</v>
      </c>
      <c r="S913" s="30" t="str">
        <f>IF(SUM('Sales by Agent'!Q913:S913)&gt;0,"YES","NO")</f>
        <v>NO</v>
      </c>
      <c r="T913" s="30" t="str">
        <f>IF(SUM('Sales by Agent'!R913:T913)&gt;0,"YES","NO")</f>
        <v>NO</v>
      </c>
      <c r="U913" s="30" t="str">
        <f>IF(SUM('Sales by Agent'!S913:U913)&gt;0,"YES","NO")</f>
        <v>NO</v>
      </c>
      <c r="V913" s="30" t="str">
        <f>IF(SUM('Sales by Agent'!T913:V913)&gt;0,"YES","NO")</f>
        <v>NO</v>
      </c>
      <c r="W913" s="30" t="str">
        <f>IF(SUM('Sales by Agent'!U913:W913)&gt;0,"YES","NO")</f>
        <v>NO</v>
      </c>
      <c r="X913" s="30" t="str">
        <f>IF(SUM('Sales by Agent'!V913:X913)&gt;0,"YES","NO")</f>
        <v>NO</v>
      </c>
      <c r="Y913" s="30" t="str">
        <f>IF(SUM('Sales by Agent'!W913:Y913)&gt;0,"YES","NO")</f>
        <v>NO</v>
      </c>
      <c r="Z913" s="30" t="str">
        <f>IF(SUM('Sales by Agent'!X913:Z913)&gt;0,"YES","NO")</f>
        <v>NO</v>
      </c>
      <c r="AA913" s="30" t="str">
        <f>IF(SUM('Sales by Agent'!Y913:AA913)&gt;0,"YES","NO")</f>
        <v>NO</v>
      </c>
      <c r="AB913" s="30" t="str">
        <f>IF(SUM('Sales by Agent'!Z913:AB913)&gt;0,"YES","NO")</f>
        <v>NO</v>
      </c>
      <c r="AC913" s="30" t="str">
        <f>IF(SUM('Sales by Agent'!AA913:AC913)&gt;0,"YES","NO")</f>
        <v>NO</v>
      </c>
      <c r="AD913" s="30" t="str">
        <f>IF(SUM('Sales by Agent'!AB913:AD913)&gt;0,"YES","NO")</f>
        <v>NO</v>
      </c>
      <c r="AE913" s="30" t="str">
        <f>IF(SUM('Sales by Agent'!AC913:AE913)&gt;0,"YES","NO")</f>
        <v>NO</v>
      </c>
      <c r="AF913" s="30" t="str">
        <f>IF(SUM('Sales by Agent'!AD913:AF913)&gt;0,"YES","NO")</f>
        <v>NO</v>
      </c>
      <c r="AG913" s="30" t="str">
        <f>IF(SUM('Sales by Agent'!AE913:AG913)&gt;0,"YES","NO")</f>
        <v>NO</v>
      </c>
      <c r="AH913" s="30" t="str">
        <f>IF(SUM('Sales by Agent'!AF913:AH913)&gt;0,"YES","NO")</f>
        <v>NO</v>
      </c>
      <c r="AI913" s="30" t="str">
        <f>IF(SUM('Sales by Agent'!AG913:AI913)&gt;0,"YES","NO")</f>
        <v>NO</v>
      </c>
      <c r="AJ913" s="30" t="str">
        <f>IF(SUM('Sales by Agent'!AH913:AJ913)&gt;0,"YES","NO")</f>
        <v>YES</v>
      </c>
      <c r="AK913" s="30" t="str">
        <f>IF(SUM('Sales by Agent'!AI913:AK913)&gt;0,"YES","NO")</f>
        <v>YES</v>
      </c>
      <c r="AL913" s="30" t="str">
        <f>IF(SUM('Sales by Agent'!AJ913:AL913)&gt;0,"YES","NO")</f>
        <v>YES</v>
      </c>
      <c r="AM913" s="30" t="str">
        <f>IF(SUM('Sales by Agent'!AK913:AM913)&gt;0,"YES","NO")</f>
        <v>YES</v>
      </c>
      <c r="AN913" s="30" t="str">
        <f>IF(SUM('Sales by Agent'!AL913:AN913)&gt;0,"YES","NO")</f>
        <v>YES</v>
      </c>
      <c r="AO913" s="30" t="str">
        <f>IF(SUM('Sales by Agent'!AM913:AO913)&gt;0,"YES","NO")</f>
        <v>YES</v>
      </c>
      <c r="AP913" s="30" t="str">
        <f>IF(SUM('Sales by Agent'!AN913:AP913)&gt;0,"YES","NO")</f>
        <v>YES</v>
      </c>
      <c r="AQ913" s="30" t="str">
        <f>IF(SUM('Sales by Agent'!AO913:AQ913)&gt;0,"YES","NO")</f>
        <v>YES</v>
      </c>
      <c r="AR913" s="30" t="str">
        <f>IF(SUM('Sales by Agent'!AP913:AR913)&gt;0,"YES","NO")</f>
        <v>YES</v>
      </c>
      <c r="AS913" s="30" t="str">
        <f>IF(SUM('Sales by Agent'!AQ913:AS913)&gt;0,"YES","NO")</f>
        <v>YES</v>
      </c>
      <c r="AT913" s="30" t="str">
        <f>IF(SUM('Sales by Agent'!AR913:AT913)&gt;0,"YES","NO")</f>
        <v>YES</v>
      </c>
      <c r="AU913" s="30" t="str">
        <f>IF(SUM('Sales by Agent'!AS913:AU913)&gt;0,"YES","NO")</f>
        <v>YES</v>
      </c>
      <c r="AV913" s="30" t="str">
        <f>IF(SUM('Sales by Agent'!AT913:AV913)&gt;0,"YES","NO")</f>
        <v>YES</v>
      </c>
      <c r="AX913" t="str">
        <f t="shared" si="155"/>
        <v>NO</v>
      </c>
      <c r="AY913" t="str">
        <f t="shared" si="156"/>
        <v>NO</v>
      </c>
      <c r="AZ913" t="str">
        <f t="shared" si="157"/>
        <v>NO</v>
      </c>
      <c r="BA913" t="str">
        <f t="shared" si="158"/>
        <v>NO</v>
      </c>
      <c r="BB913" t="str">
        <f t="shared" si="159"/>
        <v>NO</v>
      </c>
      <c r="BC913" t="str">
        <f t="shared" si="160"/>
        <v>NO</v>
      </c>
      <c r="BD913" t="str">
        <f t="shared" si="161"/>
        <v>NO</v>
      </c>
      <c r="BE913" t="str">
        <f t="shared" si="162"/>
        <v>NO</v>
      </c>
      <c r="BF913" t="str">
        <f t="shared" si="163"/>
        <v>NO</v>
      </c>
      <c r="BG913" t="str">
        <f t="shared" si="164"/>
        <v>NO</v>
      </c>
      <c r="BH913" t="str">
        <f t="shared" si="165"/>
        <v>NO</v>
      </c>
    </row>
    <row r="914" spans="1:60">
      <c r="A914" s="564" t="s">
        <v>1450</v>
      </c>
      <c r="B914" s="564" t="s">
        <v>3181</v>
      </c>
      <c r="C914" s="564" t="s">
        <v>973</v>
      </c>
      <c r="D914" s="564" t="s">
        <v>956</v>
      </c>
      <c r="E914" s="564" t="s">
        <v>1005</v>
      </c>
      <c r="F914" s="565">
        <v>215107.4</v>
      </c>
      <c r="I914" s="30" t="str">
        <f>IF(SUM('Sales by Agent'!G914:I914)&gt;0,"YES","NO")</f>
        <v>NO</v>
      </c>
      <c r="J914" s="30" t="str">
        <f>IF(SUM('Sales by Agent'!H914:J914)&gt;0,"YES","NO")</f>
        <v>NO</v>
      </c>
      <c r="K914" s="30" t="str">
        <f>IF(SUM('Sales by Agent'!I914:K914)&gt;0,"YES","NO")</f>
        <v>NO</v>
      </c>
      <c r="L914" s="30" t="str">
        <f>IF(SUM('Sales by Agent'!J914:L914)&gt;0,"YES","NO")</f>
        <v>NO</v>
      </c>
      <c r="M914" s="30" t="str">
        <f>IF(SUM('Sales by Agent'!K914:M914)&gt;0,"YES","NO")</f>
        <v>NO</v>
      </c>
      <c r="N914" s="30" t="str">
        <f>IF(SUM('Sales by Agent'!L914:N914)&gt;0,"YES","NO")</f>
        <v>NO</v>
      </c>
      <c r="O914" s="30" t="str">
        <f>IF(SUM('Sales by Agent'!M914:O914)&gt;0,"YES","NO")</f>
        <v>NO</v>
      </c>
      <c r="P914" s="30" t="str">
        <f>IF(SUM('Sales by Agent'!N914:P914)&gt;0,"YES","NO")</f>
        <v>NO</v>
      </c>
      <c r="Q914" s="30" t="str">
        <f>IF(SUM('Sales by Agent'!O914:Q914)&gt;0,"YES","NO")</f>
        <v>NO</v>
      </c>
      <c r="R914" s="30" t="str">
        <f>IF(SUM('Sales by Agent'!P914:R914)&gt;0,"YES","NO")</f>
        <v>NO</v>
      </c>
      <c r="S914" s="30" t="str">
        <f>IF(SUM('Sales by Agent'!Q914:S914)&gt;0,"YES","NO")</f>
        <v>NO</v>
      </c>
      <c r="T914" s="30" t="str">
        <f>IF(SUM('Sales by Agent'!R914:T914)&gt;0,"YES","NO")</f>
        <v>NO</v>
      </c>
      <c r="U914" s="30" t="str">
        <f>IF(SUM('Sales by Agent'!S914:U914)&gt;0,"YES","NO")</f>
        <v>NO</v>
      </c>
      <c r="V914" s="30" t="str">
        <f>IF(SUM('Sales by Agent'!T914:V914)&gt;0,"YES","NO")</f>
        <v>NO</v>
      </c>
      <c r="W914" s="30" t="str">
        <f>IF(SUM('Sales by Agent'!U914:W914)&gt;0,"YES","NO")</f>
        <v>NO</v>
      </c>
      <c r="X914" s="30" t="str">
        <f>IF(SUM('Sales by Agent'!V914:X914)&gt;0,"YES","NO")</f>
        <v>NO</v>
      </c>
      <c r="Y914" s="30" t="str">
        <f>IF(SUM('Sales by Agent'!W914:Y914)&gt;0,"YES","NO")</f>
        <v>NO</v>
      </c>
      <c r="Z914" s="30" t="str">
        <f>IF(SUM('Sales by Agent'!X914:Z914)&gt;0,"YES","NO")</f>
        <v>NO</v>
      </c>
      <c r="AA914" s="30" t="str">
        <f>IF(SUM('Sales by Agent'!Y914:AA914)&gt;0,"YES","NO")</f>
        <v>NO</v>
      </c>
      <c r="AB914" s="30" t="str">
        <f>IF(SUM('Sales by Agent'!Z914:AB914)&gt;0,"YES","NO")</f>
        <v>NO</v>
      </c>
      <c r="AC914" s="30" t="str">
        <f>IF(SUM('Sales by Agent'!AA914:AC914)&gt;0,"YES","NO")</f>
        <v>NO</v>
      </c>
      <c r="AD914" s="30" t="str">
        <f>IF(SUM('Sales by Agent'!AB914:AD914)&gt;0,"YES","NO")</f>
        <v>NO</v>
      </c>
      <c r="AE914" s="30" t="str">
        <f>IF(SUM('Sales by Agent'!AC914:AE914)&gt;0,"YES","NO")</f>
        <v>NO</v>
      </c>
      <c r="AF914" s="30" t="str">
        <f>IF(SUM('Sales by Agent'!AD914:AF914)&gt;0,"YES","NO")</f>
        <v>NO</v>
      </c>
      <c r="AG914" s="30" t="str">
        <f>IF(SUM('Sales by Agent'!AE914:AG914)&gt;0,"YES","NO")</f>
        <v>NO</v>
      </c>
      <c r="AH914" s="30" t="str">
        <f>IF(SUM('Sales by Agent'!AF914:AH914)&gt;0,"YES","NO")</f>
        <v>NO</v>
      </c>
      <c r="AI914" s="30" t="str">
        <f>IF(SUM('Sales by Agent'!AG914:AI914)&gt;0,"YES","NO")</f>
        <v>NO</v>
      </c>
      <c r="AJ914" s="30" t="str">
        <f>IF(SUM('Sales by Agent'!AH914:AJ914)&gt;0,"YES","NO")</f>
        <v>NO</v>
      </c>
      <c r="AK914" s="30" t="str">
        <f>IF(SUM('Sales by Agent'!AI914:AK914)&gt;0,"YES","NO")</f>
        <v>NO</v>
      </c>
      <c r="AL914" s="30" t="str">
        <f>IF(SUM('Sales by Agent'!AJ914:AL914)&gt;0,"YES","NO")</f>
        <v>NO</v>
      </c>
      <c r="AM914" s="30" t="str">
        <f>IF(SUM('Sales by Agent'!AK914:AM914)&gt;0,"YES","NO")</f>
        <v>NO</v>
      </c>
      <c r="AN914" s="30" t="str">
        <f>IF(SUM('Sales by Agent'!AL914:AN914)&gt;0,"YES","NO")</f>
        <v>YES</v>
      </c>
      <c r="AO914" s="30" t="str">
        <f>IF(SUM('Sales by Agent'!AM914:AO914)&gt;0,"YES","NO")</f>
        <v>YES</v>
      </c>
      <c r="AP914" s="30" t="str">
        <f>IF(SUM('Sales by Agent'!AN914:AP914)&gt;0,"YES","NO")</f>
        <v>YES</v>
      </c>
      <c r="AQ914" s="30" t="str">
        <f>IF(SUM('Sales by Agent'!AO914:AQ914)&gt;0,"YES","NO")</f>
        <v>YES</v>
      </c>
      <c r="AR914" s="30" t="str">
        <f>IF(SUM('Sales by Agent'!AP914:AR914)&gt;0,"YES","NO")</f>
        <v>YES</v>
      </c>
      <c r="AS914" s="30" t="str">
        <f>IF(SUM('Sales by Agent'!AQ914:AS914)&gt;0,"YES","NO")</f>
        <v>YES</v>
      </c>
      <c r="AT914" s="30" t="str">
        <f>IF(SUM('Sales by Agent'!AR914:AT914)&gt;0,"YES","NO")</f>
        <v>YES</v>
      </c>
      <c r="AU914" s="30" t="str">
        <f>IF(SUM('Sales by Agent'!AS914:AU914)&gt;0,"YES","NO")</f>
        <v>YES</v>
      </c>
      <c r="AV914" s="30" t="str">
        <f>IF(SUM('Sales by Agent'!AT914:AV914)&gt;0,"YES","NO")</f>
        <v>YES</v>
      </c>
      <c r="AX914" t="str">
        <f t="shared" si="155"/>
        <v>NO</v>
      </c>
      <c r="AY914" t="str">
        <f t="shared" si="156"/>
        <v>NO</v>
      </c>
      <c r="AZ914" t="str">
        <f t="shared" si="157"/>
        <v>NO</v>
      </c>
      <c r="BA914" t="str">
        <f t="shared" si="158"/>
        <v>NO</v>
      </c>
      <c r="BB914" t="str">
        <f t="shared" si="159"/>
        <v>NO</v>
      </c>
      <c r="BC914" t="str">
        <f t="shared" si="160"/>
        <v>NO</v>
      </c>
      <c r="BD914" t="str">
        <f t="shared" si="161"/>
        <v>NO</v>
      </c>
      <c r="BE914" t="str">
        <f t="shared" si="162"/>
        <v>NO</v>
      </c>
      <c r="BF914" t="str">
        <f t="shared" si="163"/>
        <v>NO</v>
      </c>
      <c r="BG914" t="str">
        <f t="shared" si="164"/>
        <v>NO</v>
      </c>
      <c r="BH914" t="str">
        <f t="shared" si="165"/>
        <v>NO</v>
      </c>
    </row>
    <row r="915" spans="1:60">
      <c r="A915" s="564" t="s">
        <v>1032</v>
      </c>
      <c r="B915" s="564" t="s">
        <v>3182</v>
      </c>
      <c r="C915" s="564" t="s">
        <v>973</v>
      </c>
      <c r="D915" s="564" t="s">
        <v>956</v>
      </c>
      <c r="E915" s="564" t="s">
        <v>1005</v>
      </c>
      <c r="F915" s="565">
        <v>702392.4</v>
      </c>
      <c r="I915" s="30" t="str">
        <f>IF(SUM('Sales by Agent'!G915:I915)&gt;0,"YES","NO")</f>
        <v>NO</v>
      </c>
      <c r="J915" s="30" t="str">
        <f>IF(SUM('Sales by Agent'!H915:J915)&gt;0,"YES","NO")</f>
        <v>NO</v>
      </c>
      <c r="K915" s="30" t="str">
        <f>IF(SUM('Sales by Agent'!I915:K915)&gt;0,"YES","NO")</f>
        <v>NO</v>
      </c>
      <c r="L915" s="30" t="str">
        <f>IF(SUM('Sales by Agent'!J915:L915)&gt;0,"YES","NO")</f>
        <v>NO</v>
      </c>
      <c r="M915" s="30" t="str">
        <f>IF(SUM('Sales by Agent'!K915:M915)&gt;0,"YES","NO")</f>
        <v>NO</v>
      </c>
      <c r="N915" s="30" t="str">
        <f>IF(SUM('Sales by Agent'!L915:N915)&gt;0,"YES","NO")</f>
        <v>NO</v>
      </c>
      <c r="O915" s="30" t="str">
        <f>IF(SUM('Sales by Agent'!M915:O915)&gt;0,"YES","NO")</f>
        <v>NO</v>
      </c>
      <c r="P915" s="30" t="str">
        <f>IF(SUM('Sales by Agent'!N915:P915)&gt;0,"YES","NO")</f>
        <v>NO</v>
      </c>
      <c r="Q915" s="30" t="str">
        <f>IF(SUM('Sales by Agent'!O915:Q915)&gt;0,"YES","NO")</f>
        <v>NO</v>
      </c>
      <c r="R915" s="30" t="str">
        <f>IF(SUM('Sales by Agent'!P915:R915)&gt;0,"YES","NO")</f>
        <v>NO</v>
      </c>
      <c r="S915" s="30" t="str">
        <f>IF(SUM('Sales by Agent'!Q915:S915)&gt;0,"YES","NO")</f>
        <v>NO</v>
      </c>
      <c r="T915" s="30" t="str">
        <f>IF(SUM('Sales by Agent'!R915:T915)&gt;0,"YES","NO")</f>
        <v>NO</v>
      </c>
      <c r="U915" s="30" t="str">
        <f>IF(SUM('Sales by Agent'!S915:U915)&gt;0,"YES","NO")</f>
        <v>NO</v>
      </c>
      <c r="V915" s="30" t="str">
        <f>IF(SUM('Sales by Agent'!T915:V915)&gt;0,"YES","NO")</f>
        <v>NO</v>
      </c>
      <c r="W915" s="30" t="str">
        <f>IF(SUM('Sales by Agent'!U915:W915)&gt;0,"YES","NO")</f>
        <v>NO</v>
      </c>
      <c r="X915" s="30" t="str">
        <f>IF(SUM('Sales by Agent'!V915:X915)&gt;0,"YES","NO")</f>
        <v>NO</v>
      </c>
      <c r="Y915" s="30" t="str">
        <f>IF(SUM('Sales by Agent'!W915:Y915)&gt;0,"YES","NO")</f>
        <v>NO</v>
      </c>
      <c r="Z915" s="30" t="str">
        <f>IF(SUM('Sales by Agent'!X915:Z915)&gt;0,"YES","NO")</f>
        <v>NO</v>
      </c>
      <c r="AA915" s="30" t="str">
        <f>IF(SUM('Sales by Agent'!Y915:AA915)&gt;0,"YES","NO")</f>
        <v>NO</v>
      </c>
      <c r="AB915" s="30" t="str">
        <f>IF(SUM('Sales by Agent'!Z915:AB915)&gt;0,"YES","NO")</f>
        <v>NO</v>
      </c>
      <c r="AC915" s="30" t="str">
        <f>IF(SUM('Sales by Agent'!AA915:AC915)&gt;0,"YES","NO")</f>
        <v>NO</v>
      </c>
      <c r="AD915" s="30" t="str">
        <f>IF(SUM('Sales by Agent'!AB915:AD915)&gt;0,"YES","NO")</f>
        <v>NO</v>
      </c>
      <c r="AE915" s="30" t="str">
        <f>IF(SUM('Sales by Agent'!AC915:AE915)&gt;0,"YES","NO")</f>
        <v>NO</v>
      </c>
      <c r="AF915" s="30" t="str">
        <f>IF(SUM('Sales by Agent'!AD915:AF915)&gt;0,"YES","NO")</f>
        <v>NO</v>
      </c>
      <c r="AG915" s="30" t="str">
        <f>IF(SUM('Sales by Agent'!AE915:AG915)&gt;0,"YES","NO")</f>
        <v>NO</v>
      </c>
      <c r="AH915" s="30" t="str">
        <f>IF(SUM('Sales by Agent'!AF915:AH915)&gt;0,"YES","NO")</f>
        <v>NO</v>
      </c>
      <c r="AI915" s="30" t="str">
        <f>IF(SUM('Sales by Agent'!AG915:AI915)&gt;0,"YES","NO")</f>
        <v>YES</v>
      </c>
      <c r="AJ915" s="30" t="str">
        <f>IF(SUM('Sales by Agent'!AH915:AJ915)&gt;0,"YES","NO")</f>
        <v>YES</v>
      </c>
      <c r="AK915" s="30" t="str">
        <f>IF(SUM('Sales by Agent'!AI915:AK915)&gt;0,"YES","NO")</f>
        <v>YES</v>
      </c>
      <c r="AL915" s="30" t="str">
        <f>IF(SUM('Sales by Agent'!AJ915:AL915)&gt;0,"YES","NO")</f>
        <v>YES</v>
      </c>
      <c r="AM915" s="30" t="str">
        <f>IF(SUM('Sales by Agent'!AK915:AM915)&gt;0,"YES","NO")</f>
        <v>YES</v>
      </c>
      <c r="AN915" s="30" t="str">
        <f>IF(SUM('Sales by Agent'!AL915:AN915)&gt;0,"YES","NO")</f>
        <v>YES</v>
      </c>
      <c r="AO915" s="30" t="str">
        <f>IF(SUM('Sales by Agent'!AM915:AO915)&gt;0,"YES","NO")</f>
        <v>YES</v>
      </c>
      <c r="AP915" s="30" t="str">
        <f>IF(SUM('Sales by Agent'!AN915:AP915)&gt;0,"YES","NO")</f>
        <v>YES</v>
      </c>
      <c r="AQ915" s="30" t="str">
        <f>IF(SUM('Sales by Agent'!AO915:AQ915)&gt;0,"YES","NO")</f>
        <v>YES</v>
      </c>
      <c r="AR915" s="30" t="str">
        <f>IF(SUM('Sales by Agent'!AP915:AR915)&gt;0,"YES","NO")</f>
        <v>YES</v>
      </c>
      <c r="AS915" s="30" t="str">
        <f>IF(SUM('Sales by Agent'!AQ915:AS915)&gt;0,"YES","NO")</f>
        <v>YES</v>
      </c>
      <c r="AT915" s="30" t="str">
        <f>IF(SUM('Sales by Agent'!AR915:AT915)&gt;0,"YES","NO")</f>
        <v>YES</v>
      </c>
      <c r="AU915" s="30" t="str">
        <f>IF(SUM('Sales by Agent'!AS915:AU915)&gt;0,"YES","NO")</f>
        <v>YES</v>
      </c>
      <c r="AV915" s="30" t="str">
        <f>IF(SUM('Sales by Agent'!AT915:AV915)&gt;0,"YES","NO")</f>
        <v>YES</v>
      </c>
      <c r="AX915" t="str">
        <f t="shared" si="155"/>
        <v>NO</v>
      </c>
      <c r="AY915" t="str">
        <f t="shared" si="156"/>
        <v>NO</v>
      </c>
      <c r="AZ915" t="str">
        <f t="shared" si="157"/>
        <v>NO</v>
      </c>
      <c r="BA915" t="str">
        <f t="shared" si="158"/>
        <v>NO</v>
      </c>
      <c r="BB915" t="str">
        <f t="shared" si="159"/>
        <v>NO</v>
      </c>
      <c r="BC915" t="str">
        <f t="shared" si="160"/>
        <v>NO</v>
      </c>
      <c r="BD915" t="str">
        <f t="shared" si="161"/>
        <v>NO</v>
      </c>
      <c r="BE915" t="str">
        <f t="shared" si="162"/>
        <v>NO</v>
      </c>
      <c r="BF915" t="str">
        <f t="shared" si="163"/>
        <v>NO</v>
      </c>
      <c r="BG915" t="str">
        <f t="shared" si="164"/>
        <v>NO</v>
      </c>
      <c r="BH915" t="str">
        <f t="shared" si="165"/>
        <v>NO</v>
      </c>
    </row>
    <row r="916" spans="1:60">
      <c r="A916" s="564" t="s">
        <v>1448</v>
      </c>
      <c r="B916" s="564" t="s">
        <v>3183</v>
      </c>
      <c r="C916" s="564" t="s">
        <v>973</v>
      </c>
      <c r="D916" s="564" t="s">
        <v>956</v>
      </c>
      <c r="E916" s="564" t="s">
        <v>1005</v>
      </c>
      <c r="F916" s="565">
        <v>535132.4</v>
      </c>
      <c r="I916" s="30" t="str">
        <f>IF(SUM('Sales by Agent'!G916:I916)&gt;0,"YES","NO")</f>
        <v>NO</v>
      </c>
      <c r="J916" s="30" t="str">
        <f>IF(SUM('Sales by Agent'!H916:J916)&gt;0,"YES","NO")</f>
        <v>NO</v>
      </c>
      <c r="K916" s="30" t="str">
        <f>IF(SUM('Sales by Agent'!I916:K916)&gt;0,"YES","NO")</f>
        <v>NO</v>
      </c>
      <c r="L916" s="30" t="str">
        <f>IF(SUM('Sales by Agent'!J916:L916)&gt;0,"YES","NO")</f>
        <v>NO</v>
      </c>
      <c r="M916" s="30" t="str">
        <f>IF(SUM('Sales by Agent'!K916:M916)&gt;0,"YES","NO")</f>
        <v>NO</v>
      </c>
      <c r="N916" s="30" t="str">
        <f>IF(SUM('Sales by Agent'!L916:N916)&gt;0,"YES","NO")</f>
        <v>NO</v>
      </c>
      <c r="O916" s="30" t="str">
        <f>IF(SUM('Sales by Agent'!M916:O916)&gt;0,"YES","NO")</f>
        <v>NO</v>
      </c>
      <c r="P916" s="30" t="str">
        <f>IF(SUM('Sales by Agent'!N916:P916)&gt;0,"YES","NO")</f>
        <v>NO</v>
      </c>
      <c r="Q916" s="30" t="str">
        <f>IF(SUM('Sales by Agent'!O916:Q916)&gt;0,"YES","NO")</f>
        <v>NO</v>
      </c>
      <c r="R916" s="30" t="str">
        <f>IF(SUM('Sales by Agent'!P916:R916)&gt;0,"YES","NO")</f>
        <v>NO</v>
      </c>
      <c r="S916" s="30" t="str">
        <f>IF(SUM('Sales by Agent'!Q916:S916)&gt;0,"YES","NO")</f>
        <v>NO</v>
      </c>
      <c r="T916" s="30" t="str">
        <f>IF(SUM('Sales by Agent'!R916:T916)&gt;0,"YES","NO")</f>
        <v>NO</v>
      </c>
      <c r="U916" s="30" t="str">
        <f>IF(SUM('Sales by Agent'!S916:U916)&gt;0,"YES","NO")</f>
        <v>NO</v>
      </c>
      <c r="V916" s="30" t="str">
        <f>IF(SUM('Sales by Agent'!T916:V916)&gt;0,"YES","NO")</f>
        <v>NO</v>
      </c>
      <c r="W916" s="30" t="str">
        <f>IF(SUM('Sales by Agent'!U916:W916)&gt;0,"YES","NO")</f>
        <v>NO</v>
      </c>
      <c r="X916" s="30" t="str">
        <f>IF(SUM('Sales by Agent'!V916:X916)&gt;0,"YES","NO")</f>
        <v>NO</v>
      </c>
      <c r="Y916" s="30" t="str">
        <f>IF(SUM('Sales by Agent'!W916:Y916)&gt;0,"YES","NO")</f>
        <v>NO</v>
      </c>
      <c r="Z916" s="30" t="str">
        <f>IF(SUM('Sales by Agent'!X916:Z916)&gt;0,"YES","NO")</f>
        <v>NO</v>
      </c>
      <c r="AA916" s="30" t="str">
        <f>IF(SUM('Sales by Agent'!Y916:AA916)&gt;0,"YES","NO")</f>
        <v>NO</v>
      </c>
      <c r="AB916" s="30" t="str">
        <f>IF(SUM('Sales by Agent'!Z916:AB916)&gt;0,"YES","NO")</f>
        <v>NO</v>
      </c>
      <c r="AC916" s="30" t="str">
        <f>IF(SUM('Sales by Agent'!AA916:AC916)&gt;0,"YES","NO")</f>
        <v>NO</v>
      </c>
      <c r="AD916" s="30" t="str">
        <f>IF(SUM('Sales by Agent'!AB916:AD916)&gt;0,"YES","NO")</f>
        <v>NO</v>
      </c>
      <c r="AE916" s="30" t="str">
        <f>IF(SUM('Sales by Agent'!AC916:AE916)&gt;0,"YES","NO")</f>
        <v>NO</v>
      </c>
      <c r="AF916" s="30" t="str">
        <f>IF(SUM('Sales by Agent'!AD916:AF916)&gt;0,"YES","NO")</f>
        <v>NO</v>
      </c>
      <c r="AG916" s="30" t="str">
        <f>IF(SUM('Sales by Agent'!AE916:AG916)&gt;0,"YES","NO")</f>
        <v>NO</v>
      </c>
      <c r="AH916" s="30" t="str">
        <f>IF(SUM('Sales by Agent'!AF916:AH916)&gt;0,"YES","NO")</f>
        <v>NO</v>
      </c>
      <c r="AI916" s="30" t="str">
        <f>IF(SUM('Sales by Agent'!AG916:AI916)&gt;0,"YES","NO")</f>
        <v>NO</v>
      </c>
      <c r="AJ916" s="30" t="str">
        <f>IF(SUM('Sales by Agent'!AH916:AJ916)&gt;0,"YES","NO")</f>
        <v>NO</v>
      </c>
      <c r="AK916" s="30" t="str">
        <f>IF(SUM('Sales by Agent'!AI916:AK916)&gt;0,"YES","NO")</f>
        <v>NO</v>
      </c>
      <c r="AL916" s="30" t="str">
        <f>IF(SUM('Sales by Agent'!AJ916:AL916)&gt;0,"YES","NO")</f>
        <v>NO</v>
      </c>
      <c r="AM916" s="30" t="str">
        <f>IF(SUM('Sales by Agent'!AK916:AM916)&gt;0,"YES","NO")</f>
        <v>YES</v>
      </c>
      <c r="AN916" s="30" t="str">
        <f>IF(SUM('Sales by Agent'!AL916:AN916)&gt;0,"YES","NO")</f>
        <v>YES</v>
      </c>
      <c r="AO916" s="30" t="str">
        <f>IF(SUM('Sales by Agent'!AM916:AO916)&gt;0,"YES","NO")</f>
        <v>YES</v>
      </c>
      <c r="AP916" s="30" t="str">
        <f>IF(SUM('Sales by Agent'!AN916:AP916)&gt;0,"YES","NO")</f>
        <v>YES</v>
      </c>
      <c r="AQ916" s="30" t="str">
        <f>IF(SUM('Sales by Agent'!AO916:AQ916)&gt;0,"YES","NO")</f>
        <v>YES</v>
      </c>
      <c r="AR916" s="30" t="str">
        <f>IF(SUM('Sales by Agent'!AP916:AR916)&gt;0,"YES","NO")</f>
        <v>YES</v>
      </c>
      <c r="AS916" s="30" t="str">
        <f>IF(SUM('Sales by Agent'!AQ916:AS916)&gt;0,"YES","NO")</f>
        <v>YES</v>
      </c>
      <c r="AT916" s="30" t="str">
        <f>IF(SUM('Sales by Agent'!AR916:AT916)&gt;0,"YES","NO")</f>
        <v>YES</v>
      </c>
      <c r="AU916" s="30" t="str">
        <f>IF(SUM('Sales by Agent'!AS916:AU916)&gt;0,"YES","NO")</f>
        <v>YES</v>
      </c>
      <c r="AV916" s="30" t="str">
        <f>IF(SUM('Sales by Agent'!AT916:AV916)&gt;0,"YES","NO")</f>
        <v>YES</v>
      </c>
      <c r="AX916"/>
      <c r="AY916"/>
      <c r="AZ916"/>
      <c r="BA916"/>
      <c r="BB916"/>
      <c r="BC916"/>
      <c r="BD916"/>
    </row>
    <row r="917" spans="1:60">
      <c r="A917" s="564" t="s">
        <v>1441</v>
      </c>
      <c r="B917" s="564" t="s">
        <v>3184</v>
      </c>
      <c r="C917" s="564" t="s">
        <v>973</v>
      </c>
      <c r="D917" s="564" t="s">
        <v>956</v>
      </c>
      <c r="E917" s="564" t="s">
        <v>1005</v>
      </c>
      <c r="F917" s="565">
        <v>629407.4</v>
      </c>
      <c r="I917" s="30" t="str">
        <f>IF(SUM('Sales by Agent'!G917:I917)&gt;0,"YES","NO")</f>
        <v>NO</v>
      </c>
      <c r="J917" s="30" t="str">
        <f>IF(SUM('Sales by Agent'!H917:J917)&gt;0,"YES","NO")</f>
        <v>NO</v>
      </c>
      <c r="K917" s="30" t="str">
        <f>IF(SUM('Sales by Agent'!I917:K917)&gt;0,"YES","NO")</f>
        <v>NO</v>
      </c>
      <c r="L917" s="30" t="str">
        <f>IF(SUM('Sales by Agent'!J917:L917)&gt;0,"YES","NO")</f>
        <v>NO</v>
      </c>
      <c r="M917" s="30" t="str">
        <f>IF(SUM('Sales by Agent'!K917:M917)&gt;0,"YES","NO")</f>
        <v>NO</v>
      </c>
      <c r="N917" s="30" t="str">
        <f>IF(SUM('Sales by Agent'!L917:N917)&gt;0,"YES","NO")</f>
        <v>NO</v>
      </c>
      <c r="O917" s="30" t="str">
        <f>IF(SUM('Sales by Agent'!M917:O917)&gt;0,"YES","NO")</f>
        <v>NO</v>
      </c>
      <c r="P917" s="30" t="str">
        <f>IF(SUM('Sales by Agent'!N917:P917)&gt;0,"YES","NO")</f>
        <v>NO</v>
      </c>
      <c r="Q917" s="30" t="str">
        <f>IF(SUM('Sales by Agent'!O917:Q917)&gt;0,"YES","NO")</f>
        <v>NO</v>
      </c>
      <c r="R917" s="30" t="str">
        <f>IF(SUM('Sales by Agent'!P917:R917)&gt;0,"YES","NO")</f>
        <v>NO</v>
      </c>
      <c r="S917" s="30" t="str">
        <f>IF(SUM('Sales by Agent'!Q917:S917)&gt;0,"YES","NO")</f>
        <v>NO</v>
      </c>
      <c r="T917" s="30" t="str">
        <f>IF(SUM('Sales by Agent'!R917:T917)&gt;0,"YES","NO")</f>
        <v>NO</v>
      </c>
      <c r="U917" s="30" t="str">
        <f>IF(SUM('Sales by Agent'!S917:U917)&gt;0,"YES","NO")</f>
        <v>NO</v>
      </c>
      <c r="V917" s="30" t="str">
        <f>IF(SUM('Sales by Agent'!T917:V917)&gt;0,"YES","NO")</f>
        <v>NO</v>
      </c>
      <c r="W917" s="30" t="str">
        <f>IF(SUM('Sales by Agent'!U917:W917)&gt;0,"YES","NO")</f>
        <v>NO</v>
      </c>
      <c r="X917" s="30" t="str">
        <f>IF(SUM('Sales by Agent'!V917:X917)&gt;0,"YES","NO")</f>
        <v>NO</v>
      </c>
      <c r="Y917" s="30" t="str">
        <f>IF(SUM('Sales by Agent'!W917:Y917)&gt;0,"YES","NO")</f>
        <v>NO</v>
      </c>
      <c r="Z917" s="30" t="str">
        <f>IF(SUM('Sales by Agent'!X917:Z917)&gt;0,"YES","NO")</f>
        <v>NO</v>
      </c>
      <c r="AA917" s="30" t="str">
        <f>IF(SUM('Sales by Agent'!Y917:AA917)&gt;0,"YES","NO")</f>
        <v>NO</v>
      </c>
      <c r="AB917" s="30" t="str">
        <f>IF(SUM('Sales by Agent'!Z917:AB917)&gt;0,"YES","NO")</f>
        <v>NO</v>
      </c>
      <c r="AC917" s="30" t="str">
        <f>IF(SUM('Sales by Agent'!AA917:AC917)&gt;0,"YES","NO")</f>
        <v>NO</v>
      </c>
      <c r="AD917" s="30" t="str">
        <f>IF(SUM('Sales by Agent'!AB917:AD917)&gt;0,"YES","NO")</f>
        <v>NO</v>
      </c>
      <c r="AE917" s="30" t="str">
        <f>IF(SUM('Sales by Agent'!AC917:AE917)&gt;0,"YES","NO")</f>
        <v>NO</v>
      </c>
      <c r="AF917" s="30" t="str">
        <f>IF(SUM('Sales by Agent'!AD917:AF917)&gt;0,"YES","NO")</f>
        <v>NO</v>
      </c>
      <c r="AG917" s="30" t="str">
        <f>IF(SUM('Sales by Agent'!AE917:AG917)&gt;0,"YES","NO")</f>
        <v>NO</v>
      </c>
      <c r="AH917" s="30" t="str">
        <f>IF(SUM('Sales by Agent'!AF917:AH917)&gt;0,"YES","NO")</f>
        <v>NO</v>
      </c>
      <c r="AI917" s="30" t="str">
        <f>IF(SUM('Sales by Agent'!AG917:AI917)&gt;0,"YES","NO")</f>
        <v>NO</v>
      </c>
      <c r="AJ917" s="30" t="str">
        <f>IF(SUM('Sales by Agent'!AH917:AJ917)&gt;0,"YES","NO")</f>
        <v>NO</v>
      </c>
      <c r="AK917" s="30" t="str">
        <f>IF(SUM('Sales by Agent'!AI917:AK917)&gt;0,"YES","NO")</f>
        <v>NO</v>
      </c>
      <c r="AL917" s="30" t="str">
        <f>IF(SUM('Sales by Agent'!AJ917:AL917)&gt;0,"YES","NO")</f>
        <v>NO</v>
      </c>
      <c r="AM917" s="30" t="str">
        <f>IF(SUM('Sales by Agent'!AK917:AM917)&gt;0,"YES","NO")</f>
        <v>YES</v>
      </c>
      <c r="AN917" s="30" t="str">
        <f>IF(SUM('Sales by Agent'!AL917:AN917)&gt;0,"YES","NO")</f>
        <v>YES</v>
      </c>
      <c r="AO917" s="30" t="str">
        <f>IF(SUM('Sales by Agent'!AM917:AO917)&gt;0,"YES","NO")</f>
        <v>YES</v>
      </c>
      <c r="AP917" s="30" t="str">
        <f>IF(SUM('Sales by Agent'!AN917:AP917)&gt;0,"YES","NO")</f>
        <v>YES</v>
      </c>
      <c r="AQ917" s="30" t="str">
        <f>IF(SUM('Sales by Agent'!AO917:AQ917)&gt;0,"YES","NO")</f>
        <v>YES</v>
      </c>
      <c r="AR917" s="30" t="str">
        <f>IF(SUM('Sales by Agent'!AP917:AR917)&gt;0,"YES","NO")</f>
        <v>YES</v>
      </c>
      <c r="AS917" s="30" t="str">
        <f>IF(SUM('Sales by Agent'!AQ917:AS917)&gt;0,"YES","NO")</f>
        <v>YES</v>
      </c>
      <c r="AT917" s="30" t="str">
        <f>IF(SUM('Sales by Agent'!AR917:AT917)&gt;0,"YES","NO")</f>
        <v>YES</v>
      </c>
      <c r="AU917" s="30" t="str">
        <f>IF(SUM('Sales by Agent'!AS917:AU917)&gt;0,"YES","NO")</f>
        <v>YES</v>
      </c>
      <c r="AV917" s="30" t="str">
        <f>IF(SUM('Sales by Agent'!AT917:AV917)&gt;0,"YES","NO")</f>
        <v>YES</v>
      </c>
      <c r="AX917"/>
      <c r="AY917"/>
      <c r="AZ917"/>
      <c r="BA917"/>
      <c r="BB917"/>
      <c r="BC917"/>
      <c r="BD917"/>
    </row>
    <row r="918" spans="1:60">
      <c r="A918" s="564" t="s">
        <v>1001</v>
      </c>
      <c r="B918" s="564" t="s">
        <v>3185</v>
      </c>
      <c r="C918" s="564" t="s">
        <v>973</v>
      </c>
      <c r="D918" s="564" t="s">
        <v>956</v>
      </c>
      <c r="E918" s="564" t="s">
        <v>1005</v>
      </c>
      <c r="F918" s="565">
        <v>139340</v>
      </c>
      <c r="I918" s="30" t="str">
        <f>IF(SUM('Sales by Agent'!G918:I918)&gt;0,"YES","NO")</f>
        <v>NO</v>
      </c>
      <c r="J918" s="30" t="str">
        <f>IF(SUM('Sales by Agent'!H918:J918)&gt;0,"YES","NO")</f>
        <v>NO</v>
      </c>
      <c r="K918" s="30" t="str">
        <f>IF(SUM('Sales by Agent'!I918:K918)&gt;0,"YES","NO")</f>
        <v>NO</v>
      </c>
      <c r="L918" s="30" t="str">
        <f>IF(SUM('Sales by Agent'!J918:L918)&gt;0,"YES","NO")</f>
        <v>NO</v>
      </c>
      <c r="M918" s="30" t="str">
        <f>IF(SUM('Sales by Agent'!K918:M918)&gt;0,"YES","NO")</f>
        <v>NO</v>
      </c>
      <c r="N918" s="30" t="str">
        <f>IF(SUM('Sales by Agent'!L918:N918)&gt;0,"YES","NO")</f>
        <v>NO</v>
      </c>
      <c r="O918" s="30" t="str">
        <f>IF(SUM('Sales by Agent'!M918:O918)&gt;0,"YES","NO")</f>
        <v>NO</v>
      </c>
      <c r="P918" s="30" t="str">
        <f>IF(SUM('Sales by Agent'!N918:P918)&gt;0,"YES","NO")</f>
        <v>NO</v>
      </c>
      <c r="Q918" s="30" t="str">
        <f>IF(SUM('Sales by Agent'!O918:Q918)&gt;0,"YES","NO")</f>
        <v>NO</v>
      </c>
      <c r="R918" s="30" t="str">
        <f>IF(SUM('Sales by Agent'!P918:R918)&gt;0,"YES","NO")</f>
        <v>NO</v>
      </c>
      <c r="S918" s="30" t="str">
        <f>IF(SUM('Sales by Agent'!Q918:S918)&gt;0,"YES","NO")</f>
        <v>NO</v>
      </c>
      <c r="T918" s="30" t="str">
        <f>IF(SUM('Sales by Agent'!R918:T918)&gt;0,"YES","NO")</f>
        <v>NO</v>
      </c>
      <c r="U918" s="30" t="str">
        <f>IF(SUM('Sales by Agent'!S918:U918)&gt;0,"YES","NO")</f>
        <v>NO</v>
      </c>
      <c r="V918" s="30" t="str">
        <f>IF(SUM('Sales by Agent'!T918:V918)&gt;0,"YES","NO")</f>
        <v>NO</v>
      </c>
      <c r="W918" s="30" t="str">
        <f>IF(SUM('Sales by Agent'!U918:W918)&gt;0,"YES","NO")</f>
        <v>NO</v>
      </c>
      <c r="X918" s="30" t="str">
        <f>IF(SUM('Sales by Agent'!V918:X918)&gt;0,"YES","NO")</f>
        <v>NO</v>
      </c>
      <c r="Y918" s="30" t="str">
        <f>IF(SUM('Sales by Agent'!W918:Y918)&gt;0,"YES","NO")</f>
        <v>NO</v>
      </c>
      <c r="Z918" s="30" t="str">
        <f>IF(SUM('Sales by Agent'!X918:Z918)&gt;0,"YES","NO")</f>
        <v>NO</v>
      </c>
      <c r="AA918" s="30" t="str">
        <f>IF(SUM('Sales by Agent'!Y918:AA918)&gt;0,"YES","NO")</f>
        <v>NO</v>
      </c>
      <c r="AB918" s="30" t="str">
        <f>IF(SUM('Sales by Agent'!Z918:AB918)&gt;0,"YES","NO")</f>
        <v>NO</v>
      </c>
      <c r="AC918" s="30" t="str">
        <f>IF(SUM('Sales by Agent'!AA918:AC918)&gt;0,"YES","NO")</f>
        <v>NO</v>
      </c>
      <c r="AD918" s="30" t="str">
        <f>IF(SUM('Sales by Agent'!AB918:AD918)&gt;0,"YES","NO")</f>
        <v>NO</v>
      </c>
      <c r="AE918" s="30" t="str">
        <f>IF(SUM('Sales by Agent'!AC918:AE918)&gt;0,"YES","NO")</f>
        <v>NO</v>
      </c>
      <c r="AF918" s="30" t="str">
        <f>IF(SUM('Sales by Agent'!AD918:AF918)&gt;0,"YES","NO")</f>
        <v>NO</v>
      </c>
      <c r="AG918" s="30" t="str">
        <f>IF(SUM('Sales by Agent'!AE918:AG918)&gt;0,"YES","NO")</f>
        <v>NO</v>
      </c>
      <c r="AH918" s="30" t="str">
        <f>IF(SUM('Sales by Agent'!AF918:AH918)&gt;0,"YES","NO")</f>
        <v>YES</v>
      </c>
      <c r="AI918" s="30" t="str">
        <f>IF(SUM('Sales by Agent'!AG918:AI918)&gt;0,"YES","NO")</f>
        <v>YES</v>
      </c>
      <c r="AJ918" s="30" t="str">
        <f>IF(SUM('Sales by Agent'!AH918:AJ918)&gt;0,"YES","NO")</f>
        <v>YES</v>
      </c>
      <c r="AK918" s="30" t="str">
        <f>IF(SUM('Sales by Agent'!AI918:AK918)&gt;0,"YES","NO")</f>
        <v>YES</v>
      </c>
      <c r="AL918" s="30" t="str">
        <f>IF(SUM('Sales by Agent'!AJ918:AL918)&gt;0,"YES","NO")</f>
        <v>NO</v>
      </c>
      <c r="AM918" s="30" t="str">
        <f>IF(SUM('Sales by Agent'!AK918:AM918)&gt;0,"YES","NO")</f>
        <v>NO</v>
      </c>
      <c r="AN918" s="30" t="str">
        <f>IF(SUM('Sales by Agent'!AL918:AN918)&gt;0,"YES","NO")</f>
        <v>NO</v>
      </c>
      <c r="AO918" s="30" t="str">
        <f>IF(SUM('Sales by Agent'!AM918:AO918)&gt;0,"YES","NO")</f>
        <v>NO</v>
      </c>
      <c r="AP918" s="30" t="str">
        <f>IF(SUM('Sales by Agent'!AN918:AP918)&gt;0,"YES","NO")</f>
        <v>YES</v>
      </c>
      <c r="AQ918" s="30" t="str">
        <f>IF(SUM('Sales by Agent'!AO918:AQ918)&gt;0,"YES","NO")</f>
        <v>YES</v>
      </c>
      <c r="AR918" s="30" t="str">
        <f>IF(SUM('Sales by Agent'!AP918:AR918)&gt;0,"YES","NO")</f>
        <v>YES</v>
      </c>
      <c r="AS918" s="30" t="str">
        <f>IF(SUM('Sales by Agent'!AQ918:AS918)&gt;0,"YES","NO")</f>
        <v>NO</v>
      </c>
      <c r="AT918" s="30" t="str">
        <f>IF(SUM('Sales by Agent'!AR918:AT918)&gt;0,"YES","NO")</f>
        <v>YES</v>
      </c>
      <c r="AU918" s="30" t="str">
        <f>IF(SUM('Sales by Agent'!AS918:AU918)&gt;0,"YES","NO")</f>
        <v>YES</v>
      </c>
      <c r="AV918" s="30" t="str">
        <f>IF(SUM('Sales by Agent'!AT918:AV918)&gt;0,"YES","NO")</f>
        <v>YES</v>
      </c>
      <c r="AX918"/>
      <c r="AY918"/>
      <c r="AZ918"/>
      <c r="BA918"/>
      <c r="BB918"/>
      <c r="BC918"/>
      <c r="BD918"/>
    </row>
    <row r="919" spans="1:60">
      <c r="A919" s="564" t="s">
        <v>1442</v>
      </c>
      <c r="B919" s="564" t="s">
        <v>3186</v>
      </c>
      <c r="C919" s="564" t="s">
        <v>973</v>
      </c>
      <c r="D919" s="564" t="s">
        <v>956</v>
      </c>
      <c r="E919" s="564" t="s">
        <v>1005</v>
      </c>
      <c r="F919" s="565">
        <v>1316540</v>
      </c>
      <c r="I919" s="30" t="str">
        <f>IF(SUM('Sales by Agent'!G919:I919)&gt;0,"YES","NO")</f>
        <v>NO</v>
      </c>
      <c r="J919" s="30" t="str">
        <f>IF(SUM('Sales by Agent'!H919:J919)&gt;0,"YES","NO")</f>
        <v>NO</v>
      </c>
      <c r="K919" s="30" t="str">
        <f>IF(SUM('Sales by Agent'!I919:K919)&gt;0,"YES","NO")</f>
        <v>NO</v>
      </c>
      <c r="L919" s="30" t="str">
        <f>IF(SUM('Sales by Agent'!J919:L919)&gt;0,"YES","NO")</f>
        <v>NO</v>
      </c>
      <c r="M919" s="30" t="str">
        <f>IF(SUM('Sales by Agent'!K919:M919)&gt;0,"YES","NO")</f>
        <v>NO</v>
      </c>
      <c r="N919" s="30" t="str">
        <f>IF(SUM('Sales by Agent'!L919:N919)&gt;0,"YES","NO")</f>
        <v>NO</v>
      </c>
      <c r="O919" s="30" t="str">
        <f>IF(SUM('Sales by Agent'!M919:O919)&gt;0,"YES","NO")</f>
        <v>NO</v>
      </c>
      <c r="P919" s="30" t="str">
        <f>IF(SUM('Sales by Agent'!N919:P919)&gt;0,"YES","NO")</f>
        <v>NO</v>
      </c>
      <c r="Q919" s="30" t="str">
        <f>IF(SUM('Sales by Agent'!O919:Q919)&gt;0,"YES","NO")</f>
        <v>NO</v>
      </c>
      <c r="R919" s="30" t="str">
        <f>IF(SUM('Sales by Agent'!P919:R919)&gt;0,"YES","NO")</f>
        <v>NO</v>
      </c>
      <c r="S919" s="30" t="str">
        <f>IF(SUM('Sales by Agent'!Q919:S919)&gt;0,"YES","NO")</f>
        <v>NO</v>
      </c>
      <c r="T919" s="30" t="str">
        <f>IF(SUM('Sales by Agent'!R919:T919)&gt;0,"YES","NO")</f>
        <v>NO</v>
      </c>
      <c r="U919" s="30" t="str">
        <f>IF(SUM('Sales by Agent'!S919:U919)&gt;0,"YES","NO")</f>
        <v>NO</v>
      </c>
      <c r="V919" s="30" t="str">
        <f>IF(SUM('Sales by Agent'!T919:V919)&gt;0,"YES","NO")</f>
        <v>NO</v>
      </c>
      <c r="W919" s="30" t="str">
        <f>IF(SUM('Sales by Agent'!U919:W919)&gt;0,"YES","NO")</f>
        <v>NO</v>
      </c>
      <c r="X919" s="30" t="str">
        <f>IF(SUM('Sales by Agent'!V919:X919)&gt;0,"YES","NO")</f>
        <v>NO</v>
      </c>
      <c r="Y919" s="30" t="str">
        <f>IF(SUM('Sales by Agent'!W919:Y919)&gt;0,"YES","NO")</f>
        <v>NO</v>
      </c>
      <c r="Z919" s="30" t="str">
        <f>IF(SUM('Sales by Agent'!X919:Z919)&gt;0,"YES","NO")</f>
        <v>NO</v>
      </c>
      <c r="AA919" s="30" t="str">
        <f>IF(SUM('Sales by Agent'!Y919:AA919)&gt;0,"YES","NO")</f>
        <v>NO</v>
      </c>
      <c r="AB919" s="30" t="str">
        <f>IF(SUM('Sales by Agent'!Z919:AB919)&gt;0,"YES","NO")</f>
        <v>NO</v>
      </c>
      <c r="AC919" s="30" t="str">
        <f>IF(SUM('Sales by Agent'!AA919:AC919)&gt;0,"YES","NO")</f>
        <v>NO</v>
      </c>
      <c r="AD919" s="30" t="str">
        <f>IF(SUM('Sales by Agent'!AB919:AD919)&gt;0,"YES","NO")</f>
        <v>NO</v>
      </c>
      <c r="AE919" s="30" t="str">
        <f>IF(SUM('Sales by Agent'!AC919:AE919)&gt;0,"YES","NO")</f>
        <v>NO</v>
      </c>
      <c r="AF919" s="30" t="str">
        <f>IF(SUM('Sales by Agent'!AD919:AF919)&gt;0,"YES","NO")</f>
        <v>NO</v>
      </c>
      <c r="AG919" s="30" t="str">
        <f>IF(SUM('Sales by Agent'!AE919:AG919)&gt;0,"YES","NO")</f>
        <v>NO</v>
      </c>
      <c r="AH919" s="30" t="str">
        <f>IF(SUM('Sales by Agent'!AF919:AH919)&gt;0,"YES","NO")</f>
        <v>YES</v>
      </c>
      <c r="AI919" s="30" t="str">
        <f>IF(SUM('Sales by Agent'!AG919:AI919)&gt;0,"YES","NO")</f>
        <v>YES</v>
      </c>
      <c r="AJ919" s="30" t="str">
        <f>IF(SUM('Sales by Agent'!AH919:AJ919)&gt;0,"YES","NO")</f>
        <v>YES</v>
      </c>
      <c r="AK919" s="30" t="str">
        <f>IF(SUM('Sales by Agent'!AI919:AK919)&gt;0,"YES","NO")</f>
        <v>NO</v>
      </c>
      <c r="AL919" s="30" t="str">
        <f>IF(SUM('Sales by Agent'!AJ919:AL919)&gt;0,"YES","NO")</f>
        <v>NO</v>
      </c>
      <c r="AM919" s="30" t="str">
        <f>IF(SUM('Sales by Agent'!AK919:AM919)&gt;0,"YES","NO")</f>
        <v>YES</v>
      </c>
      <c r="AN919" s="30" t="str">
        <f>IF(SUM('Sales by Agent'!AL919:AN919)&gt;0,"YES","NO")</f>
        <v>YES</v>
      </c>
      <c r="AO919" s="30" t="str">
        <f>IF(SUM('Sales by Agent'!AM919:AO919)&gt;0,"YES","NO")</f>
        <v>YES</v>
      </c>
      <c r="AP919" s="30" t="str">
        <f>IF(SUM('Sales by Agent'!AN919:AP919)&gt;0,"YES","NO")</f>
        <v>YES</v>
      </c>
      <c r="AQ919" s="30" t="str">
        <f>IF(SUM('Sales by Agent'!AO919:AQ919)&gt;0,"YES","NO")</f>
        <v>YES</v>
      </c>
      <c r="AR919" s="30" t="str">
        <f>IF(SUM('Sales by Agent'!AP919:AR919)&gt;0,"YES","NO")</f>
        <v>YES</v>
      </c>
      <c r="AS919" s="30" t="str">
        <f>IF(SUM('Sales by Agent'!AQ919:AS919)&gt;0,"YES","NO")</f>
        <v>YES</v>
      </c>
      <c r="AT919" s="30" t="str">
        <f>IF(SUM('Sales by Agent'!AR919:AT919)&gt;0,"YES","NO")</f>
        <v>YES</v>
      </c>
      <c r="AU919" s="30" t="str">
        <f>IF(SUM('Sales by Agent'!AS919:AU919)&gt;0,"YES","NO")</f>
        <v>YES</v>
      </c>
      <c r="AV919" s="30" t="str">
        <f>IF(SUM('Sales by Agent'!AT919:AV919)&gt;0,"YES","NO")</f>
        <v>YES</v>
      </c>
      <c r="AX919"/>
      <c r="AY919"/>
      <c r="AZ919"/>
      <c r="BA919"/>
      <c r="BB919"/>
      <c r="BC919"/>
      <c r="BD919"/>
    </row>
    <row r="920" spans="1:60">
      <c r="A920" s="564" t="s">
        <v>1002</v>
      </c>
      <c r="B920" s="564" t="s">
        <v>3187</v>
      </c>
      <c r="C920" s="564" t="s">
        <v>973</v>
      </c>
      <c r="D920" s="564" t="s">
        <v>956</v>
      </c>
      <c r="E920" s="564" t="s">
        <v>1005</v>
      </c>
      <c r="F920" s="565">
        <v>1242130</v>
      </c>
      <c r="I920" s="30" t="str">
        <f>IF(SUM('Sales by Agent'!G920:I920)&gt;0,"YES","NO")</f>
        <v>NO</v>
      </c>
      <c r="J920" s="30" t="str">
        <f>IF(SUM('Sales by Agent'!H920:J920)&gt;0,"YES","NO")</f>
        <v>NO</v>
      </c>
      <c r="K920" s="30" t="str">
        <f>IF(SUM('Sales by Agent'!I920:K920)&gt;0,"YES","NO")</f>
        <v>NO</v>
      </c>
      <c r="L920" s="30" t="str">
        <f>IF(SUM('Sales by Agent'!J920:L920)&gt;0,"YES","NO")</f>
        <v>NO</v>
      </c>
      <c r="M920" s="30" t="str">
        <f>IF(SUM('Sales by Agent'!K920:M920)&gt;0,"YES","NO")</f>
        <v>NO</v>
      </c>
      <c r="N920" s="30" t="str">
        <f>IF(SUM('Sales by Agent'!L920:N920)&gt;0,"YES","NO")</f>
        <v>NO</v>
      </c>
      <c r="O920" s="30" t="str">
        <f>IF(SUM('Sales by Agent'!M920:O920)&gt;0,"YES","NO")</f>
        <v>NO</v>
      </c>
      <c r="P920" s="30" t="str">
        <f>IF(SUM('Sales by Agent'!N920:P920)&gt;0,"YES","NO")</f>
        <v>NO</v>
      </c>
      <c r="Q920" s="30" t="str">
        <f>IF(SUM('Sales by Agent'!O920:Q920)&gt;0,"YES","NO")</f>
        <v>NO</v>
      </c>
      <c r="R920" s="30" t="str">
        <f>IF(SUM('Sales by Agent'!P920:R920)&gt;0,"YES","NO")</f>
        <v>NO</v>
      </c>
      <c r="S920" s="30" t="str">
        <f>IF(SUM('Sales by Agent'!Q920:S920)&gt;0,"YES","NO")</f>
        <v>NO</v>
      </c>
      <c r="T920" s="30" t="str">
        <f>IF(SUM('Sales by Agent'!R920:T920)&gt;0,"YES","NO")</f>
        <v>NO</v>
      </c>
      <c r="U920" s="30" t="str">
        <f>IF(SUM('Sales by Agent'!S920:U920)&gt;0,"YES","NO")</f>
        <v>NO</v>
      </c>
      <c r="V920" s="30" t="str">
        <f>IF(SUM('Sales by Agent'!T920:V920)&gt;0,"YES","NO")</f>
        <v>NO</v>
      </c>
      <c r="W920" s="30" t="str">
        <f>IF(SUM('Sales by Agent'!U920:W920)&gt;0,"YES","NO")</f>
        <v>NO</v>
      </c>
      <c r="X920" s="30" t="str">
        <f>IF(SUM('Sales by Agent'!V920:X920)&gt;0,"YES","NO")</f>
        <v>NO</v>
      </c>
      <c r="Y920" s="30" t="str">
        <f>IF(SUM('Sales by Agent'!W920:Y920)&gt;0,"YES","NO")</f>
        <v>NO</v>
      </c>
      <c r="Z920" s="30" t="str">
        <f>IF(SUM('Sales by Agent'!X920:Z920)&gt;0,"YES","NO")</f>
        <v>NO</v>
      </c>
      <c r="AA920" s="30" t="str">
        <f>IF(SUM('Sales by Agent'!Y920:AA920)&gt;0,"YES","NO")</f>
        <v>NO</v>
      </c>
      <c r="AB920" s="30" t="str">
        <f>IF(SUM('Sales by Agent'!Z920:AB920)&gt;0,"YES","NO")</f>
        <v>NO</v>
      </c>
      <c r="AC920" s="30" t="str">
        <f>IF(SUM('Sales by Agent'!AA920:AC920)&gt;0,"YES","NO")</f>
        <v>NO</v>
      </c>
      <c r="AD920" s="30" t="str">
        <f>IF(SUM('Sales by Agent'!AB920:AD920)&gt;0,"YES","NO")</f>
        <v>NO</v>
      </c>
      <c r="AE920" s="30" t="str">
        <f>IF(SUM('Sales by Agent'!AC920:AE920)&gt;0,"YES","NO")</f>
        <v>NO</v>
      </c>
      <c r="AF920" s="30" t="str">
        <f>IF(SUM('Sales by Agent'!AD920:AF920)&gt;0,"YES","NO")</f>
        <v>NO</v>
      </c>
      <c r="AG920" s="30" t="str">
        <f>IF(SUM('Sales by Agent'!AE920:AG920)&gt;0,"YES","NO")</f>
        <v>NO</v>
      </c>
      <c r="AH920" s="30" t="str">
        <f>IF(SUM('Sales by Agent'!AF920:AH920)&gt;0,"YES","NO")</f>
        <v>YES</v>
      </c>
      <c r="AI920" s="30" t="str">
        <f>IF(SUM('Sales by Agent'!AG920:AI920)&gt;0,"YES","NO")</f>
        <v>YES</v>
      </c>
      <c r="AJ920" s="30" t="str">
        <f>IF(SUM('Sales by Agent'!AH920:AJ920)&gt;0,"YES","NO")</f>
        <v>YES</v>
      </c>
      <c r="AK920" s="30" t="str">
        <f>IF(SUM('Sales by Agent'!AI920:AK920)&gt;0,"YES","NO")</f>
        <v>YES</v>
      </c>
      <c r="AL920" s="30" t="str">
        <f>IF(SUM('Sales by Agent'!AJ920:AL920)&gt;0,"YES","NO")</f>
        <v>YES</v>
      </c>
      <c r="AM920" s="30" t="str">
        <f>IF(SUM('Sales by Agent'!AK920:AM920)&gt;0,"YES","NO")</f>
        <v>YES</v>
      </c>
      <c r="AN920" s="30" t="str">
        <f>IF(SUM('Sales by Agent'!AL920:AN920)&gt;0,"YES","NO")</f>
        <v>YES</v>
      </c>
      <c r="AO920" s="30" t="str">
        <f>IF(SUM('Sales by Agent'!AM920:AO920)&gt;0,"YES","NO")</f>
        <v>NO</v>
      </c>
      <c r="AP920" s="30" t="str">
        <f>IF(SUM('Sales by Agent'!AN920:AP920)&gt;0,"YES","NO")</f>
        <v>NO</v>
      </c>
      <c r="AQ920" s="30" t="str">
        <f>IF(SUM('Sales by Agent'!AO920:AQ920)&gt;0,"YES","NO")</f>
        <v>NO</v>
      </c>
      <c r="AR920" s="30" t="str">
        <f>IF(SUM('Sales by Agent'!AP920:AR920)&gt;0,"YES","NO")</f>
        <v>NO</v>
      </c>
      <c r="AS920" s="30" t="str">
        <f>IF(SUM('Sales by Agent'!AQ920:AS920)&gt;0,"YES","NO")</f>
        <v>YES</v>
      </c>
      <c r="AT920" s="30" t="str">
        <f>IF(SUM('Sales by Agent'!AR920:AT920)&gt;0,"YES","NO")</f>
        <v>YES</v>
      </c>
      <c r="AU920" s="30" t="str">
        <f>IF(SUM('Sales by Agent'!AS920:AU920)&gt;0,"YES","NO")</f>
        <v>YES</v>
      </c>
      <c r="AV920" s="30" t="str">
        <f>IF(SUM('Sales by Agent'!AT920:AV920)&gt;0,"YES","NO")</f>
        <v>YES</v>
      </c>
      <c r="AX920"/>
      <c r="AY920"/>
      <c r="AZ920"/>
      <c r="BA920"/>
      <c r="BB920"/>
      <c r="BC920"/>
      <c r="BD920"/>
    </row>
    <row r="921" spans="1:60">
      <c r="A921" s="564" t="s">
        <v>689</v>
      </c>
      <c r="B921" s="564" t="s">
        <v>689</v>
      </c>
      <c r="C921" s="564" t="s">
        <v>390</v>
      </c>
      <c r="D921" s="564" t="s">
        <v>954</v>
      </c>
      <c r="E921" s="564" t="s">
        <v>1005</v>
      </c>
      <c r="F921" s="565">
        <v>841800</v>
      </c>
      <c r="I921" s="30" t="str">
        <f>IF(SUM('Sales by Agent'!G921:I921)&gt;0,"YES","NO")</f>
        <v>NO</v>
      </c>
      <c r="J921" s="30" t="str">
        <f>IF(SUM('Sales by Agent'!H921:J921)&gt;0,"YES","NO")</f>
        <v>NO</v>
      </c>
      <c r="K921" s="30" t="str">
        <f>IF(SUM('Sales by Agent'!I921:K921)&gt;0,"YES","NO")</f>
        <v>NO</v>
      </c>
      <c r="L921" s="30" t="str">
        <f>IF(SUM('Sales by Agent'!J921:L921)&gt;0,"YES","NO")</f>
        <v>NO</v>
      </c>
      <c r="M921" s="30" t="str">
        <f>IF(SUM('Sales by Agent'!K921:M921)&gt;0,"YES","NO")</f>
        <v>NO</v>
      </c>
      <c r="N921" s="30" t="str">
        <f>IF(SUM('Sales by Agent'!L921:N921)&gt;0,"YES","NO")</f>
        <v>NO</v>
      </c>
      <c r="O921" s="30" t="str">
        <f>IF(SUM('Sales by Agent'!M921:O921)&gt;0,"YES","NO")</f>
        <v>NO</v>
      </c>
      <c r="P921" s="30" t="str">
        <f>IF(SUM('Sales by Agent'!N921:P921)&gt;0,"YES","NO")</f>
        <v>NO</v>
      </c>
      <c r="Q921" s="30" t="str">
        <f>IF(SUM('Sales by Agent'!O921:Q921)&gt;0,"YES","NO")</f>
        <v>NO</v>
      </c>
      <c r="R921" s="30" t="str">
        <f>IF(SUM('Sales by Agent'!P921:R921)&gt;0,"YES","NO")</f>
        <v>NO</v>
      </c>
      <c r="S921" s="30" t="str">
        <f>IF(SUM('Sales by Agent'!Q921:S921)&gt;0,"YES","NO")</f>
        <v>NO</v>
      </c>
      <c r="T921" s="30" t="str">
        <f>IF(SUM('Sales by Agent'!R921:T921)&gt;0,"YES","NO")</f>
        <v>NO</v>
      </c>
      <c r="U921" s="30" t="str">
        <f>IF(SUM('Sales by Agent'!S921:U921)&gt;0,"YES","NO")</f>
        <v>NO</v>
      </c>
      <c r="V921" s="30" t="str">
        <f>IF(SUM('Sales by Agent'!T921:V921)&gt;0,"YES","NO")</f>
        <v>NO</v>
      </c>
      <c r="W921" s="30" t="str">
        <f>IF(SUM('Sales by Agent'!U921:W921)&gt;0,"YES","NO")</f>
        <v>NO</v>
      </c>
      <c r="X921" s="30" t="str">
        <f>IF(SUM('Sales by Agent'!V921:X921)&gt;0,"YES","NO")</f>
        <v>YES</v>
      </c>
      <c r="Y921" s="30" t="str">
        <f>IF(SUM('Sales by Agent'!W921:Y921)&gt;0,"YES","NO")</f>
        <v>YES</v>
      </c>
      <c r="Z921" s="30" t="str">
        <f>IF(SUM('Sales by Agent'!X921:Z921)&gt;0,"YES","NO")</f>
        <v>YES</v>
      </c>
      <c r="AA921" s="30" t="str">
        <f>IF(SUM('Sales by Agent'!Y921:AA921)&gt;0,"YES","NO")</f>
        <v>YES</v>
      </c>
      <c r="AB921" s="30" t="str">
        <f>IF(SUM('Sales by Agent'!Z921:AB921)&gt;0,"YES","NO")</f>
        <v>YES</v>
      </c>
      <c r="AC921" s="30" t="str">
        <f>IF(SUM('Sales by Agent'!AA921:AC921)&gt;0,"YES","NO")</f>
        <v>NO</v>
      </c>
      <c r="AD921" s="30" t="str">
        <f>IF(SUM('Sales by Agent'!AB921:AD921)&gt;0,"YES","NO")</f>
        <v>NO</v>
      </c>
      <c r="AE921" s="30" t="str">
        <f>IF(SUM('Sales by Agent'!AC921:AE921)&gt;0,"YES","NO")</f>
        <v>NO</v>
      </c>
      <c r="AF921" s="30" t="str">
        <f>IF(SUM('Sales by Agent'!AD921:AF921)&gt;0,"YES","NO")</f>
        <v>NO</v>
      </c>
      <c r="AG921" s="30" t="str">
        <f>IF(SUM('Sales by Agent'!AE921:AG921)&gt;0,"YES","NO")</f>
        <v>NO</v>
      </c>
      <c r="AH921" s="30" t="str">
        <f>IF(SUM('Sales by Agent'!AF921:AH921)&gt;0,"YES","NO")</f>
        <v>NO</v>
      </c>
      <c r="AI921" s="30" t="str">
        <f>IF(SUM('Sales by Agent'!AG921:AI921)&gt;0,"YES","NO")</f>
        <v>NO</v>
      </c>
      <c r="AJ921" s="30" t="str">
        <f>IF(SUM('Sales by Agent'!AH921:AJ921)&gt;0,"YES","NO")</f>
        <v>NO</v>
      </c>
      <c r="AK921" s="30" t="str">
        <f>IF(SUM('Sales by Agent'!AI921:AK921)&gt;0,"YES","NO")</f>
        <v>NO</v>
      </c>
      <c r="AL921" s="30" t="str">
        <f>IF(SUM('Sales by Agent'!AJ921:AL921)&gt;0,"YES","NO")</f>
        <v>NO</v>
      </c>
      <c r="AM921" s="30" t="str">
        <f>IF(SUM('Sales by Agent'!AK921:AM921)&gt;0,"YES","NO")</f>
        <v>NO</v>
      </c>
      <c r="AN921" s="30" t="str">
        <f>IF(SUM('Sales by Agent'!AL921:AN921)&gt;0,"YES","NO")</f>
        <v>NO</v>
      </c>
      <c r="AO921" s="30" t="str">
        <f>IF(SUM('Sales by Agent'!AM921:AO921)&gt;0,"YES","NO")</f>
        <v>NO</v>
      </c>
      <c r="AP921" s="30" t="str">
        <f>IF(SUM('Sales by Agent'!AN921:AP921)&gt;0,"YES","NO")</f>
        <v>YES</v>
      </c>
      <c r="AQ921" s="30" t="str">
        <f>IF(SUM('Sales by Agent'!AO921:AQ921)&gt;0,"YES","NO")</f>
        <v>YES</v>
      </c>
      <c r="AR921" s="30" t="str">
        <f>IF(SUM('Sales by Agent'!AP921:AR921)&gt;0,"YES","NO")</f>
        <v>YES</v>
      </c>
      <c r="AS921" s="30" t="str">
        <f>IF(SUM('Sales by Agent'!AQ921:AS921)&gt;0,"YES","NO")</f>
        <v>YES</v>
      </c>
      <c r="AT921" s="30" t="str">
        <f>IF(SUM('Sales by Agent'!AR921:AT921)&gt;0,"YES","NO")</f>
        <v>YES</v>
      </c>
      <c r="AU921" s="30" t="str">
        <f>IF(SUM('Sales by Agent'!AS921:AU921)&gt;0,"YES","NO")</f>
        <v>NO</v>
      </c>
      <c r="AV921" s="30" t="str">
        <f>IF(SUM('Sales by Agent'!AT921:AV921)&gt;0,"YES","NO")</f>
        <v>NO</v>
      </c>
      <c r="AX921"/>
      <c r="AY921"/>
      <c r="AZ921"/>
      <c r="BA921"/>
      <c r="BB921"/>
      <c r="BC921"/>
      <c r="BD921"/>
    </row>
    <row r="922" spans="1:60">
      <c r="A922" s="564" t="s">
        <v>180</v>
      </c>
      <c r="B922" s="564" t="s">
        <v>689</v>
      </c>
      <c r="C922" s="564" t="s">
        <v>390</v>
      </c>
      <c r="D922" s="564" t="s">
        <v>954</v>
      </c>
      <c r="E922" s="564" t="s">
        <v>1005</v>
      </c>
      <c r="F922" s="565">
        <v>744300</v>
      </c>
      <c r="I922" s="30" t="str">
        <f>IF(SUM('Sales by Agent'!G922:I922)&gt;0,"YES","NO")</f>
        <v>NO</v>
      </c>
      <c r="J922" s="30" t="str">
        <f>IF(SUM('Sales by Agent'!H922:J922)&gt;0,"YES","NO")</f>
        <v>NO</v>
      </c>
      <c r="K922" s="30" t="str">
        <f>IF(SUM('Sales by Agent'!I922:K922)&gt;0,"YES","NO")</f>
        <v>NO</v>
      </c>
      <c r="L922" s="30" t="str">
        <f>IF(SUM('Sales by Agent'!J922:L922)&gt;0,"YES","NO")</f>
        <v>NO</v>
      </c>
      <c r="M922" s="30" t="str">
        <f>IF(SUM('Sales by Agent'!K922:M922)&gt;0,"YES","NO")</f>
        <v>NO</v>
      </c>
      <c r="N922" s="30" t="str">
        <f>IF(SUM('Sales by Agent'!L922:N922)&gt;0,"YES","NO")</f>
        <v>NO</v>
      </c>
      <c r="O922" s="30" t="str">
        <f>IF(SUM('Sales by Agent'!M922:O922)&gt;0,"YES","NO")</f>
        <v>NO</v>
      </c>
      <c r="P922" s="30" t="str">
        <f>IF(SUM('Sales by Agent'!N922:P922)&gt;0,"YES","NO")</f>
        <v>NO</v>
      </c>
      <c r="Q922" s="30" t="str">
        <f>IF(SUM('Sales by Agent'!O922:Q922)&gt;0,"YES","NO")</f>
        <v>NO</v>
      </c>
      <c r="R922" s="30" t="str">
        <f>IF(SUM('Sales by Agent'!P922:R922)&gt;0,"YES","NO")</f>
        <v>NO</v>
      </c>
      <c r="S922" s="30" t="str">
        <f>IF(SUM('Sales by Agent'!Q922:S922)&gt;0,"YES","NO")</f>
        <v>NO</v>
      </c>
      <c r="T922" s="30" t="str">
        <f>IF(SUM('Sales by Agent'!R922:T922)&gt;0,"YES","NO")</f>
        <v>NO</v>
      </c>
      <c r="U922" s="30" t="str">
        <f>IF(SUM('Sales by Agent'!S922:U922)&gt;0,"YES","NO")</f>
        <v>NO</v>
      </c>
      <c r="V922" s="30" t="str">
        <f>IF(SUM('Sales by Agent'!T922:V922)&gt;0,"YES","NO")</f>
        <v>NO</v>
      </c>
      <c r="W922" s="30" t="str">
        <f>IF(SUM('Sales by Agent'!U922:W922)&gt;0,"YES","NO")</f>
        <v>NO</v>
      </c>
      <c r="X922" s="30" t="str">
        <f>IF(SUM('Sales by Agent'!V922:X922)&gt;0,"YES","NO")</f>
        <v>NO</v>
      </c>
      <c r="Y922" s="30" t="str">
        <f>IF(SUM('Sales by Agent'!W922:Y922)&gt;0,"YES","NO")</f>
        <v>NO</v>
      </c>
      <c r="Z922" s="30" t="str">
        <f>IF(SUM('Sales by Agent'!X922:Z922)&gt;0,"YES","NO")</f>
        <v>NO</v>
      </c>
      <c r="AA922" s="30" t="str">
        <f>IF(SUM('Sales by Agent'!Y922:AA922)&gt;0,"YES","NO")</f>
        <v>NO</v>
      </c>
      <c r="AB922" s="30" t="str">
        <f>IF(SUM('Sales by Agent'!Z922:AB922)&gt;0,"YES","NO")</f>
        <v>NO</v>
      </c>
      <c r="AC922" s="30" t="str">
        <f>IF(SUM('Sales by Agent'!AA922:AC922)&gt;0,"YES","NO")</f>
        <v>NO</v>
      </c>
      <c r="AD922" s="30" t="str">
        <f>IF(SUM('Sales by Agent'!AB922:AD922)&gt;0,"YES","NO")</f>
        <v>NO</v>
      </c>
      <c r="AE922" s="30" t="str">
        <f>IF(SUM('Sales by Agent'!AC922:AE922)&gt;0,"YES","NO")</f>
        <v>NO</v>
      </c>
      <c r="AF922" s="30" t="str">
        <f>IF(SUM('Sales by Agent'!AD922:AF922)&gt;0,"YES","NO")</f>
        <v>NO</v>
      </c>
      <c r="AG922" s="30" t="str">
        <f>IF(SUM('Sales by Agent'!AE922:AG922)&gt;0,"YES","NO")</f>
        <v>NO</v>
      </c>
      <c r="AH922" s="30" t="str">
        <f>IF(SUM('Sales by Agent'!AF922:AH922)&gt;0,"YES","NO")</f>
        <v>NO</v>
      </c>
      <c r="AI922" s="30" t="str">
        <f>IF(SUM('Sales by Agent'!AG922:AI922)&gt;0,"YES","NO")</f>
        <v>NO</v>
      </c>
      <c r="AJ922" s="30" t="str">
        <f>IF(SUM('Sales by Agent'!AH922:AJ922)&gt;0,"YES","NO")</f>
        <v>NO</v>
      </c>
      <c r="AK922" s="30" t="str">
        <f>IF(SUM('Sales by Agent'!AI922:AK922)&gt;0,"YES","NO")</f>
        <v>NO</v>
      </c>
      <c r="AL922" s="30" t="str">
        <f>IF(SUM('Sales by Agent'!AJ922:AL922)&gt;0,"YES","NO")</f>
        <v>NO</v>
      </c>
      <c r="AM922" s="30" t="str">
        <f>IF(SUM('Sales by Agent'!AK922:AM922)&gt;0,"YES","NO")</f>
        <v>NO</v>
      </c>
      <c r="AN922" s="30" t="str">
        <f>IF(SUM('Sales by Agent'!AL922:AN922)&gt;0,"YES","NO")</f>
        <v>NO</v>
      </c>
      <c r="AO922" s="30" t="str">
        <f>IF(SUM('Sales by Agent'!AM922:AO922)&gt;0,"YES","NO")</f>
        <v>NO</v>
      </c>
      <c r="AP922" s="30" t="str">
        <f>IF(SUM('Sales by Agent'!AN922:AP922)&gt;0,"YES","NO")</f>
        <v>YES</v>
      </c>
      <c r="AQ922" s="30" t="str">
        <f>IF(SUM('Sales by Agent'!AO922:AQ922)&gt;0,"YES","NO")</f>
        <v>YES</v>
      </c>
      <c r="AR922" s="30" t="str">
        <f>IF(SUM('Sales by Agent'!AP922:AR922)&gt;0,"YES","NO")</f>
        <v>YES</v>
      </c>
      <c r="AS922" s="30" t="str">
        <f>IF(SUM('Sales by Agent'!AQ922:AS922)&gt;0,"YES","NO")</f>
        <v>YES</v>
      </c>
      <c r="AT922" s="30" t="str">
        <f>IF(SUM('Sales by Agent'!AR922:AT922)&gt;0,"YES","NO")</f>
        <v>YES</v>
      </c>
      <c r="AU922" s="30" t="str">
        <f>IF(SUM('Sales by Agent'!AS922:AU922)&gt;0,"YES","NO")</f>
        <v>YES</v>
      </c>
      <c r="AV922" s="30" t="str">
        <f>IF(SUM('Sales by Agent'!AT922:AV922)&gt;0,"YES","NO")</f>
        <v>NO</v>
      </c>
      <c r="AX922"/>
      <c r="AY922"/>
      <c r="AZ922"/>
      <c r="BA922"/>
      <c r="BB922"/>
      <c r="BC922"/>
      <c r="BD922"/>
    </row>
    <row r="923" spans="1:60">
      <c r="A923" s="564" t="s">
        <v>65</v>
      </c>
      <c r="B923" s="564" t="s">
        <v>689</v>
      </c>
      <c r="C923" s="564" t="s">
        <v>390</v>
      </c>
      <c r="D923" s="564" t="s">
        <v>954</v>
      </c>
      <c r="E923" s="564" t="s">
        <v>1005</v>
      </c>
      <c r="F923" s="565">
        <v>109590</v>
      </c>
      <c r="I923" s="30" t="str">
        <f>IF(SUM('Sales by Agent'!G923:I923)&gt;0,"YES","NO")</f>
        <v>YES</v>
      </c>
      <c r="J923" s="30" t="str">
        <f>IF(SUM('Sales by Agent'!H923:J923)&gt;0,"YES","NO")</f>
        <v>YES</v>
      </c>
      <c r="K923" s="30" t="str">
        <f>IF(SUM('Sales by Agent'!I923:K923)&gt;0,"YES","NO")</f>
        <v>YES</v>
      </c>
      <c r="L923" s="30" t="str">
        <f>IF(SUM('Sales by Agent'!J923:L923)&gt;0,"YES","NO")</f>
        <v>NO</v>
      </c>
      <c r="M923" s="30" t="str">
        <f>IF(SUM('Sales by Agent'!K923:M923)&gt;0,"YES","NO")</f>
        <v>NO</v>
      </c>
      <c r="N923" s="30" t="str">
        <f>IF(SUM('Sales by Agent'!L923:N923)&gt;0,"YES","NO")</f>
        <v>YES</v>
      </c>
      <c r="O923" s="30" t="str">
        <f>IF(SUM('Sales by Agent'!M923:O923)&gt;0,"YES","NO")</f>
        <v>YES</v>
      </c>
      <c r="P923" s="30" t="str">
        <f>IF(SUM('Sales by Agent'!N923:P923)&gt;0,"YES","NO")</f>
        <v>YES</v>
      </c>
      <c r="Q923" s="30" t="str">
        <f>IF(SUM('Sales by Agent'!O923:Q923)&gt;0,"YES","NO")</f>
        <v>YES</v>
      </c>
      <c r="R923" s="30" t="str">
        <f>IF(SUM('Sales by Agent'!P923:R923)&gt;0,"YES","NO")</f>
        <v>NO</v>
      </c>
      <c r="S923" s="30" t="str">
        <f>IF(SUM('Sales by Agent'!Q923:S923)&gt;0,"YES","NO")</f>
        <v>NO</v>
      </c>
      <c r="T923" s="30" t="str">
        <f>IF(SUM('Sales by Agent'!R923:T923)&gt;0,"YES","NO")</f>
        <v>NO</v>
      </c>
      <c r="U923" s="30" t="str">
        <f>IF(SUM('Sales by Agent'!S923:U923)&gt;0,"YES","NO")</f>
        <v>NO</v>
      </c>
      <c r="V923" s="30" t="str">
        <f>IF(SUM('Sales by Agent'!T923:V923)&gt;0,"YES","NO")</f>
        <v>NO</v>
      </c>
      <c r="W923" s="30" t="str">
        <f>IF(SUM('Sales by Agent'!U923:W923)&gt;0,"YES","NO")</f>
        <v>NO</v>
      </c>
      <c r="X923" s="30" t="str">
        <f>IF(SUM('Sales by Agent'!V923:X923)&gt;0,"YES","NO")</f>
        <v>NO</v>
      </c>
      <c r="Y923" s="30" t="str">
        <f>IF(SUM('Sales by Agent'!W923:Y923)&gt;0,"YES","NO")</f>
        <v>NO</v>
      </c>
      <c r="Z923" s="30" t="str">
        <f>IF(SUM('Sales by Agent'!X923:Z923)&gt;0,"YES","NO")</f>
        <v>NO</v>
      </c>
      <c r="AA923" s="30" t="str">
        <f>IF(SUM('Sales by Agent'!Y923:AA923)&gt;0,"YES","NO")</f>
        <v>NO</v>
      </c>
      <c r="AB923" s="30" t="str">
        <f>IF(SUM('Sales by Agent'!Z923:AB923)&gt;0,"YES","NO")</f>
        <v>NO</v>
      </c>
      <c r="AC923" s="30" t="str">
        <f>IF(SUM('Sales by Agent'!AA923:AC923)&gt;0,"YES","NO")</f>
        <v>NO</v>
      </c>
      <c r="AD923" s="30" t="str">
        <f>IF(SUM('Sales by Agent'!AB923:AD923)&gt;0,"YES","NO")</f>
        <v>NO</v>
      </c>
      <c r="AE923" s="30" t="str">
        <f>IF(SUM('Sales by Agent'!AC923:AE923)&gt;0,"YES","NO")</f>
        <v>NO</v>
      </c>
      <c r="AF923" s="30" t="str">
        <f>IF(SUM('Sales by Agent'!AD923:AF923)&gt;0,"YES","NO")</f>
        <v>NO</v>
      </c>
      <c r="AG923" s="30" t="str">
        <f>IF(SUM('Sales by Agent'!AE923:AG923)&gt;0,"YES","NO")</f>
        <v>NO</v>
      </c>
      <c r="AH923" s="30" t="str">
        <f>IF(SUM('Sales by Agent'!AF923:AH923)&gt;0,"YES","NO")</f>
        <v>NO</v>
      </c>
      <c r="AI923" s="30" t="str">
        <f>IF(SUM('Sales by Agent'!AG923:AI923)&gt;0,"YES","NO")</f>
        <v>NO</v>
      </c>
      <c r="AJ923" s="30" t="str">
        <f>IF(SUM('Sales by Agent'!AH923:AJ923)&gt;0,"YES","NO")</f>
        <v>NO</v>
      </c>
      <c r="AK923" s="30" t="str">
        <f>IF(SUM('Sales by Agent'!AI923:AK923)&gt;0,"YES","NO")</f>
        <v>NO</v>
      </c>
      <c r="AL923" s="30" t="str">
        <f>IF(SUM('Sales by Agent'!AJ923:AL923)&gt;0,"YES","NO")</f>
        <v>NO</v>
      </c>
      <c r="AM923" s="30" t="str">
        <f>IF(SUM('Sales by Agent'!AK923:AM923)&gt;0,"YES","NO")</f>
        <v>NO</v>
      </c>
      <c r="AN923" s="30" t="str">
        <f>IF(SUM('Sales by Agent'!AL923:AN923)&gt;0,"YES","NO")</f>
        <v>NO</v>
      </c>
      <c r="AO923" s="30" t="str">
        <f>IF(SUM('Sales by Agent'!AM923:AO923)&gt;0,"YES","NO")</f>
        <v>NO</v>
      </c>
      <c r="AP923" s="30" t="str">
        <f>IF(SUM('Sales by Agent'!AN923:AP923)&gt;0,"YES","NO")</f>
        <v>NO</v>
      </c>
      <c r="AQ923" s="30" t="str">
        <f>IF(SUM('Sales by Agent'!AO923:AQ923)&gt;0,"YES","NO")</f>
        <v>NO</v>
      </c>
      <c r="AR923" s="30" t="str">
        <f>IF(SUM('Sales by Agent'!AP923:AR923)&gt;0,"YES","NO")</f>
        <v>NO</v>
      </c>
      <c r="AS923" s="30" t="str">
        <f>IF(SUM('Sales by Agent'!AQ923:AS923)&gt;0,"YES","NO")</f>
        <v>NO</v>
      </c>
      <c r="AT923" s="30" t="str">
        <f>IF(SUM('Sales by Agent'!AR923:AT923)&gt;0,"YES","NO")</f>
        <v>NO</v>
      </c>
      <c r="AU923" s="30" t="str">
        <f>IF(SUM('Sales by Agent'!AS923:AU923)&gt;0,"YES","NO")</f>
        <v>NO</v>
      </c>
      <c r="AV923" s="30" t="str">
        <f>IF(SUM('Sales by Agent'!AT923:AV923)&gt;0,"YES","NO")</f>
        <v>NO</v>
      </c>
      <c r="AX923"/>
      <c r="AY923"/>
      <c r="AZ923"/>
      <c r="BA923"/>
      <c r="BB923"/>
      <c r="BC923"/>
      <c r="BD923"/>
    </row>
    <row r="924" spans="1:60">
      <c r="A924" s="564" t="s">
        <v>360</v>
      </c>
      <c r="B924" s="564" t="s">
        <v>689</v>
      </c>
      <c r="C924" s="564" t="s">
        <v>390</v>
      </c>
      <c r="D924" s="564" t="s">
        <v>954</v>
      </c>
      <c r="E924" s="564" t="s">
        <v>1005</v>
      </c>
      <c r="F924" s="565">
        <v>422100</v>
      </c>
      <c r="I924" s="30" t="str">
        <f>IF(SUM('Sales by Agent'!G924:I924)&gt;0,"YES","NO")</f>
        <v>NO</v>
      </c>
      <c r="J924" s="30" t="str">
        <f>IF(SUM('Sales by Agent'!H924:J924)&gt;0,"YES","NO")</f>
        <v>NO</v>
      </c>
      <c r="K924" s="30" t="str">
        <f>IF(SUM('Sales by Agent'!I924:K924)&gt;0,"YES","NO")</f>
        <v>NO</v>
      </c>
      <c r="L924" s="30" t="str">
        <f>IF(SUM('Sales by Agent'!J924:L924)&gt;0,"YES","NO")</f>
        <v>NO</v>
      </c>
      <c r="M924" s="30" t="str">
        <f>IF(SUM('Sales by Agent'!K924:M924)&gt;0,"YES","NO")</f>
        <v>NO</v>
      </c>
      <c r="N924" s="30" t="str">
        <f>IF(SUM('Sales by Agent'!L924:N924)&gt;0,"YES","NO")</f>
        <v>NO</v>
      </c>
      <c r="O924" s="30" t="str">
        <f>IF(SUM('Sales by Agent'!M924:O924)&gt;0,"YES","NO")</f>
        <v>NO</v>
      </c>
      <c r="P924" s="30" t="str">
        <f>IF(SUM('Sales by Agent'!N924:P924)&gt;0,"YES","NO")</f>
        <v>NO</v>
      </c>
      <c r="Q924" s="30" t="str">
        <f>IF(SUM('Sales by Agent'!O924:Q924)&gt;0,"YES","NO")</f>
        <v>NO</v>
      </c>
      <c r="R924" s="30" t="str">
        <f>IF(SUM('Sales by Agent'!P924:R924)&gt;0,"YES","NO")</f>
        <v>NO</v>
      </c>
      <c r="S924" s="30" t="str">
        <f>IF(SUM('Sales by Agent'!Q924:S924)&gt;0,"YES","NO")</f>
        <v>NO</v>
      </c>
      <c r="T924" s="30" t="str">
        <f>IF(SUM('Sales by Agent'!R924:T924)&gt;0,"YES","NO")</f>
        <v>YES</v>
      </c>
      <c r="U924" s="30" t="str">
        <f>IF(SUM('Sales by Agent'!S924:U924)&gt;0,"YES","NO")</f>
        <v>YES</v>
      </c>
      <c r="V924" s="30" t="str">
        <f>IF(SUM('Sales by Agent'!T924:V924)&gt;0,"YES","NO")</f>
        <v>YES</v>
      </c>
      <c r="W924" s="30" t="str">
        <f>IF(SUM('Sales by Agent'!U924:W924)&gt;0,"YES","NO")</f>
        <v>NO</v>
      </c>
      <c r="X924" s="30" t="str">
        <f>IF(SUM('Sales by Agent'!V924:X924)&gt;0,"YES","NO")</f>
        <v>NO</v>
      </c>
      <c r="Y924" s="30" t="str">
        <f>IF(SUM('Sales by Agent'!W924:Y924)&gt;0,"YES","NO")</f>
        <v>NO</v>
      </c>
      <c r="Z924" s="30" t="str">
        <f>IF(SUM('Sales by Agent'!X924:Z924)&gt;0,"YES","NO")</f>
        <v>NO</v>
      </c>
      <c r="AA924" s="30" t="str">
        <f>IF(SUM('Sales by Agent'!Y924:AA924)&gt;0,"YES","NO")</f>
        <v>NO</v>
      </c>
      <c r="AB924" s="30" t="str">
        <f>IF(SUM('Sales by Agent'!Z924:AB924)&gt;0,"YES","NO")</f>
        <v>NO</v>
      </c>
      <c r="AC924" s="30" t="str">
        <f>IF(SUM('Sales by Agent'!AA924:AC924)&gt;0,"YES","NO")</f>
        <v>NO</v>
      </c>
      <c r="AD924" s="30" t="str">
        <f>IF(SUM('Sales by Agent'!AB924:AD924)&gt;0,"YES","NO")</f>
        <v>NO</v>
      </c>
      <c r="AE924" s="30" t="str">
        <f>IF(SUM('Sales by Agent'!AC924:AE924)&gt;0,"YES","NO")</f>
        <v>NO</v>
      </c>
      <c r="AF924" s="30" t="str">
        <f>IF(SUM('Sales by Agent'!AD924:AF924)&gt;0,"YES","NO")</f>
        <v>NO</v>
      </c>
      <c r="AG924" s="30" t="str">
        <f>IF(SUM('Sales by Agent'!AE924:AG924)&gt;0,"YES","NO")</f>
        <v>NO</v>
      </c>
      <c r="AH924" s="30" t="str">
        <f>IF(SUM('Sales by Agent'!AF924:AH924)&gt;0,"YES","NO")</f>
        <v>NO</v>
      </c>
      <c r="AI924" s="30" t="str">
        <f>IF(SUM('Sales by Agent'!AG924:AI924)&gt;0,"YES","NO")</f>
        <v>NO</v>
      </c>
      <c r="AJ924" s="30" t="str">
        <f>IF(SUM('Sales by Agent'!AH924:AJ924)&gt;0,"YES","NO")</f>
        <v>NO</v>
      </c>
      <c r="AK924" s="30" t="str">
        <f>IF(SUM('Sales by Agent'!AI924:AK924)&gt;0,"YES","NO")</f>
        <v>NO</v>
      </c>
      <c r="AL924" s="30" t="str">
        <f>IF(SUM('Sales by Agent'!AJ924:AL924)&gt;0,"YES","NO")</f>
        <v>NO</v>
      </c>
      <c r="AM924" s="30" t="str">
        <f>IF(SUM('Sales by Agent'!AK924:AM924)&gt;0,"YES","NO")</f>
        <v>NO</v>
      </c>
      <c r="AN924" s="30" t="str">
        <f>IF(SUM('Sales by Agent'!AL924:AN924)&gt;0,"YES","NO")</f>
        <v>NO</v>
      </c>
      <c r="AO924" s="30" t="str">
        <f>IF(SUM('Sales by Agent'!AM924:AO924)&gt;0,"YES","NO")</f>
        <v>NO</v>
      </c>
      <c r="AP924" s="30" t="str">
        <f>IF(SUM('Sales by Agent'!AN924:AP924)&gt;0,"YES","NO")</f>
        <v>NO</v>
      </c>
      <c r="AQ924" s="30" t="str">
        <f>IF(SUM('Sales by Agent'!AO924:AQ924)&gt;0,"YES","NO")</f>
        <v>NO</v>
      </c>
      <c r="AR924" s="30" t="str">
        <f>IF(SUM('Sales by Agent'!AP924:AR924)&gt;0,"YES","NO")</f>
        <v>NO</v>
      </c>
      <c r="AS924" s="30" t="str">
        <f>IF(SUM('Sales by Agent'!AQ924:AS924)&gt;0,"YES","NO")</f>
        <v>NO</v>
      </c>
      <c r="AT924" s="30" t="str">
        <f>IF(SUM('Sales by Agent'!AR924:AT924)&gt;0,"YES","NO")</f>
        <v>NO</v>
      </c>
      <c r="AU924" s="30" t="str">
        <f>IF(SUM('Sales by Agent'!AS924:AU924)&gt;0,"YES","NO")</f>
        <v>NO</v>
      </c>
      <c r="AV924" s="30" t="str">
        <f>IF(SUM('Sales by Agent'!AT924:AV924)&gt;0,"YES","NO")</f>
        <v>NO</v>
      </c>
      <c r="AX924"/>
      <c r="AY924"/>
      <c r="AZ924"/>
      <c r="BA924"/>
      <c r="BB924"/>
      <c r="BC924"/>
      <c r="BD924"/>
    </row>
    <row r="925" spans="1:60">
      <c r="A925" s="564" t="s">
        <v>155</v>
      </c>
      <c r="B925" s="564" t="s">
        <v>689</v>
      </c>
      <c r="C925" s="564" t="s">
        <v>390</v>
      </c>
      <c r="D925" s="564" t="s">
        <v>954</v>
      </c>
      <c r="E925" s="564" t="s">
        <v>1005</v>
      </c>
      <c r="F925" s="565">
        <v>1302270</v>
      </c>
      <c r="I925" s="30" t="str">
        <f>IF(SUM('Sales by Agent'!G925:I925)&gt;0,"YES","NO")</f>
        <v>NO</v>
      </c>
      <c r="J925" s="30" t="str">
        <f>IF(SUM('Sales by Agent'!H925:J925)&gt;0,"YES","NO")</f>
        <v>NO</v>
      </c>
      <c r="K925" s="30" t="str">
        <f>IF(SUM('Sales by Agent'!I925:K925)&gt;0,"YES","NO")</f>
        <v>NO</v>
      </c>
      <c r="L925" s="30" t="str">
        <f>IF(SUM('Sales by Agent'!J925:L925)&gt;0,"YES","NO")</f>
        <v>YES</v>
      </c>
      <c r="M925" s="30" t="str">
        <f>IF(SUM('Sales by Agent'!K925:M925)&gt;0,"YES","NO")</f>
        <v>YES</v>
      </c>
      <c r="N925" s="30" t="str">
        <f>IF(SUM('Sales by Agent'!L925:N925)&gt;0,"YES","NO")</f>
        <v>YES</v>
      </c>
      <c r="O925" s="30" t="str">
        <f>IF(SUM('Sales by Agent'!M925:O925)&gt;0,"YES","NO")</f>
        <v>YES</v>
      </c>
      <c r="P925" s="30" t="str">
        <f>IF(SUM('Sales by Agent'!N925:P925)&gt;0,"YES","NO")</f>
        <v>YES</v>
      </c>
      <c r="Q925" s="30" t="str">
        <f>IF(SUM('Sales by Agent'!O925:Q925)&gt;0,"YES","NO")</f>
        <v>YES</v>
      </c>
      <c r="R925" s="30" t="str">
        <f>IF(SUM('Sales by Agent'!P925:R925)&gt;0,"YES","NO")</f>
        <v>YES</v>
      </c>
      <c r="S925" s="30" t="str">
        <f>IF(SUM('Sales by Agent'!Q925:S925)&gt;0,"YES","NO")</f>
        <v>YES</v>
      </c>
      <c r="T925" s="30" t="str">
        <f>IF(SUM('Sales by Agent'!R925:T925)&gt;0,"YES","NO")</f>
        <v>YES</v>
      </c>
      <c r="U925" s="30" t="str">
        <f>IF(SUM('Sales by Agent'!S925:U925)&gt;0,"YES","NO")</f>
        <v>YES</v>
      </c>
      <c r="V925" s="30" t="str">
        <f>IF(SUM('Sales by Agent'!T925:V925)&gt;0,"YES","NO")</f>
        <v>YES</v>
      </c>
      <c r="W925" s="30" t="str">
        <f>IF(SUM('Sales by Agent'!U925:W925)&gt;0,"YES","NO")</f>
        <v>YES</v>
      </c>
      <c r="X925" s="30" t="str">
        <f>IF(SUM('Sales by Agent'!V925:X925)&gt;0,"YES","NO")</f>
        <v>YES</v>
      </c>
      <c r="Y925" s="30" t="str">
        <f>IF(SUM('Sales by Agent'!W925:Y925)&gt;0,"YES","NO")</f>
        <v>YES</v>
      </c>
      <c r="Z925" s="30" t="str">
        <f>IF(SUM('Sales by Agent'!X925:Z925)&gt;0,"YES","NO")</f>
        <v>YES</v>
      </c>
      <c r="AA925" s="30" t="str">
        <f>IF(SUM('Sales by Agent'!Y925:AA925)&gt;0,"YES","NO")</f>
        <v>NO</v>
      </c>
      <c r="AB925" s="30" t="str">
        <f>IF(SUM('Sales by Agent'!Z925:AB925)&gt;0,"YES","NO")</f>
        <v>NO</v>
      </c>
      <c r="AC925" s="30" t="str">
        <f>IF(SUM('Sales by Agent'!AA925:AC925)&gt;0,"YES","NO")</f>
        <v>NO</v>
      </c>
      <c r="AD925" s="30" t="str">
        <f>IF(SUM('Sales by Agent'!AB925:AD925)&gt;0,"YES","NO")</f>
        <v>NO</v>
      </c>
      <c r="AE925" s="30" t="str">
        <f>IF(SUM('Sales by Agent'!AC925:AE925)&gt;0,"YES","NO")</f>
        <v>NO</v>
      </c>
      <c r="AF925" s="30" t="str">
        <f>IF(SUM('Sales by Agent'!AD925:AF925)&gt;0,"YES","NO")</f>
        <v>NO</v>
      </c>
      <c r="AG925" s="30" t="str">
        <f>IF(SUM('Sales by Agent'!AE925:AG925)&gt;0,"YES","NO")</f>
        <v>NO</v>
      </c>
      <c r="AH925" s="30" t="str">
        <f>IF(SUM('Sales by Agent'!AF925:AH925)&gt;0,"YES","NO")</f>
        <v>NO</v>
      </c>
      <c r="AI925" s="30" t="str">
        <f>IF(SUM('Sales by Agent'!AG925:AI925)&gt;0,"YES","NO")</f>
        <v>NO</v>
      </c>
      <c r="AJ925" s="30" t="str">
        <f>IF(SUM('Sales by Agent'!AH925:AJ925)&gt;0,"YES","NO")</f>
        <v>NO</v>
      </c>
      <c r="AK925" s="30" t="str">
        <f>IF(SUM('Sales by Agent'!AI925:AK925)&gt;0,"YES","NO")</f>
        <v>NO</v>
      </c>
      <c r="AL925" s="30" t="str">
        <f>IF(SUM('Sales by Agent'!AJ925:AL925)&gt;0,"YES","NO")</f>
        <v>NO</v>
      </c>
      <c r="AM925" s="30" t="str">
        <f>IF(SUM('Sales by Agent'!AK925:AM925)&gt;0,"YES","NO")</f>
        <v>NO</v>
      </c>
      <c r="AN925" s="30" t="str">
        <f>IF(SUM('Sales by Agent'!AL925:AN925)&gt;0,"YES","NO")</f>
        <v>NO</v>
      </c>
      <c r="AO925" s="30" t="str">
        <f>IF(SUM('Sales by Agent'!AM925:AO925)&gt;0,"YES","NO")</f>
        <v>NO</v>
      </c>
      <c r="AP925" s="30" t="str">
        <f>IF(SUM('Sales by Agent'!AN925:AP925)&gt;0,"YES","NO")</f>
        <v>NO</v>
      </c>
      <c r="AQ925" s="30" t="str">
        <f>IF(SUM('Sales by Agent'!AO925:AQ925)&gt;0,"YES","NO")</f>
        <v>NO</v>
      </c>
      <c r="AR925" s="30" t="str">
        <f>IF(SUM('Sales by Agent'!AP925:AR925)&gt;0,"YES","NO")</f>
        <v>NO</v>
      </c>
      <c r="AS925" s="30" t="str">
        <f>IF(SUM('Sales by Agent'!AQ925:AS925)&gt;0,"YES","NO")</f>
        <v>NO</v>
      </c>
      <c r="AT925" s="30" t="str">
        <f>IF(SUM('Sales by Agent'!AR925:AT925)&gt;0,"YES","NO")</f>
        <v>NO</v>
      </c>
      <c r="AU925" s="30" t="str">
        <f>IF(SUM('Sales by Agent'!AS925:AU925)&gt;0,"YES","NO")</f>
        <v>NO</v>
      </c>
      <c r="AV925" s="30" t="str">
        <f>IF(SUM('Sales by Agent'!AT925:AV925)&gt;0,"YES","NO")</f>
        <v>NO</v>
      </c>
      <c r="AX925"/>
      <c r="AY925"/>
      <c r="AZ925"/>
      <c r="BA925"/>
      <c r="BB925"/>
      <c r="BC925"/>
      <c r="BD925"/>
    </row>
    <row r="926" spans="1:60">
      <c r="A926" s="564" t="s">
        <v>264</v>
      </c>
      <c r="B926" s="564" t="s">
        <v>689</v>
      </c>
      <c r="C926" s="564" t="s">
        <v>390</v>
      </c>
      <c r="D926" s="564" t="s">
        <v>954</v>
      </c>
      <c r="E926" s="564" t="s">
        <v>1005</v>
      </c>
      <c r="F926" s="565">
        <v>1091750</v>
      </c>
      <c r="I926" s="30" t="str">
        <f>IF(SUM('Sales by Agent'!G926:I926)&gt;0,"YES","NO")</f>
        <v>NO</v>
      </c>
      <c r="J926" s="30" t="str">
        <f>IF(SUM('Sales by Agent'!H926:J926)&gt;0,"YES","NO")</f>
        <v>NO</v>
      </c>
      <c r="K926" s="30" t="str">
        <f>IF(SUM('Sales by Agent'!I926:K926)&gt;0,"YES","NO")</f>
        <v>NO</v>
      </c>
      <c r="L926" s="30" t="str">
        <f>IF(SUM('Sales by Agent'!J926:L926)&gt;0,"YES","NO")</f>
        <v>YES</v>
      </c>
      <c r="M926" s="30" t="str">
        <f>IF(SUM('Sales by Agent'!K926:M926)&gt;0,"YES","NO")</f>
        <v>YES</v>
      </c>
      <c r="N926" s="30" t="str">
        <f>IF(SUM('Sales by Agent'!L926:N926)&gt;0,"YES","NO")</f>
        <v>YES</v>
      </c>
      <c r="O926" s="30" t="str">
        <f>IF(SUM('Sales by Agent'!M926:O926)&gt;0,"YES","NO")</f>
        <v>YES</v>
      </c>
      <c r="P926" s="30" t="str">
        <f>IF(SUM('Sales by Agent'!N926:P926)&gt;0,"YES","NO")</f>
        <v>YES</v>
      </c>
      <c r="Q926" s="30" t="str">
        <f>IF(SUM('Sales by Agent'!O926:Q926)&gt;0,"YES","NO")</f>
        <v>YES</v>
      </c>
      <c r="R926" s="30" t="str">
        <f>IF(SUM('Sales by Agent'!P926:R926)&gt;0,"YES","NO")</f>
        <v>YES</v>
      </c>
      <c r="S926" s="30" t="str">
        <f>IF(SUM('Sales by Agent'!Q926:S926)&gt;0,"YES","NO")</f>
        <v>YES</v>
      </c>
      <c r="T926" s="30" t="str">
        <f>IF(SUM('Sales by Agent'!R926:T926)&gt;0,"YES","NO")</f>
        <v>NO</v>
      </c>
      <c r="U926" s="30" t="str">
        <f>IF(SUM('Sales by Agent'!S926:U926)&gt;0,"YES","NO")</f>
        <v>NO</v>
      </c>
      <c r="V926" s="30" t="str">
        <f>IF(SUM('Sales by Agent'!T926:V926)&gt;0,"YES","NO")</f>
        <v>NO</v>
      </c>
      <c r="W926" s="30" t="str">
        <f>IF(SUM('Sales by Agent'!U926:W926)&gt;0,"YES","NO")</f>
        <v>NO</v>
      </c>
      <c r="X926" s="30" t="str">
        <f>IF(SUM('Sales by Agent'!V926:X926)&gt;0,"YES","NO")</f>
        <v>NO</v>
      </c>
      <c r="Y926" s="30" t="str">
        <f>IF(SUM('Sales by Agent'!W926:Y926)&gt;0,"YES","NO")</f>
        <v>NO</v>
      </c>
      <c r="Z926" s="30" t="str">
        <f>IF(SUM('Sales by Agent'!X926:Z926)&gt;0,"YES","NO")</f>
        <v>NO</v>
      </c>
      <c r="AA926" s="30" t="str">
        <f>IF(SUM('Sales by Agent'!Y926:AA926)&gt;0,"YES","NO")</f>
        <v>NO</v>
      </c>
      <c r="AB926" s="30" t="str">
        <f>IF(SUM('Sales by Agent'!Z926:AB926)&gt;0,"YES","NO")</f>
        <v>NO</v>
      </c>
      <c r="AC926" s="30" t="str">
        <f>IF(SUM('Sales by Agent'!AA926:AC926)&gt;0,"YES","NO")</f>
        <v>NO</v>
      </c>
      <c r="AD926" s="30" t="str">
        <f>IF(SUM('Sales by Agent'!AB926:AD926)&gt;0,"YES","NO")</f>
        <v>NO</v>
      </c>
      <c r="AE926" s="30" t="str">
        <f>IF(SUM('Sales by Agent'!AC926:AE926)&gt;0,"YES","NO")</f>
        <v>NO</v>
      </c>
      <c r="AF926" s="30" t="str">
        <f>IF(SUM('Sales by Agent'!AD926:AF926)&gt;0,"YES","NO")</f>
        <v>NO</v>
      </c>
      <c r="AG926" s="30" t="str">
        <f>IF(SUM('Sales by Agent'!AE926:AG926)&gt;0,"YES","NO")</f>
        <v>NO</v>
      </c>
      <c r="AH926" s="30" t="str">
        <f>IF(SUM('Sales by Agent'!AF926:AH926)&gt;0,"YES","NO")</f>
        <v>NO</v>
      </c>
      <c r="AI926" s="30" t="str">
        <f>IF(SUM('Sales by Agent'!AG926:AI926)&gt;0,"YES","NO")</f>
        <v>NO</v>
      </c>
      <c r="AJ926" s="30" t="str">
        <f>IF(SUM('Sales by Agent'!AH926:AJ926)&gt;0,"YES","NO")</f>
        <v>NO</v>
      </c>
      <c r="AK926" s="30" t="str">
        <f>IF(SUM('Sales by Agent'!AI926:AK926)&gt;0,"YES","NO")</f>
        <v>NO</v>
      </c>
      <c r="AL926" s="30" t="str">
        <f>IF(SUM('Sales by Agent'!AJ926:AL926)&gt;0,"YES","NO")</f>
        <v>NO</v>
      </c>
      <c r="AM926" s="30" t="str">
        <f>IF(SUM('Sales by Agent'!AK926:AM926)&gt;0,"YES","NO")</f>
        <v>NO</v>
      </c>
      <c r="AN926" s="30" t="str">
        <f>IF(SUM('Sales by Agent'!AL926:AN926)&gt;0,"YES","NO")</f>
        <v>NO</v>
      </c>
      <c r="AO926" s="30" t="str">
        <f>IF(SUM('Sales by Agent'!AM926:AO926)&gt;0,"YES","NO")</f>
        <v>NO</v>
      </c>
      <c r="AP926" s="30" t="str">
        <f>IF(SUM('Sales by Agent'!AN926:AP926)&gt;0,"YES","NO")</f>
        <v>NO</v>
      </c>
      <c r="AQ926" s="30" t="str">
        <f>IF(SUM('Sales by Agent'!AO926:AQ926)&gt;0,"YES","NO")</f>
        <v>NO</v>
      </c>
      <c r="AR926" s="30" t="str">
        <f>IF(SUM('Sales by Agent'!AP926:AR926)&gt;0,"YES","NO")</f>
        <v>NO</v>
      </c>
      <c r="AS926" s="30" t="str">
        <f>IF(SUM('Sales by Agent'!AQ926:AS926)&gt;0,"YES","NO")</f>
        <v>NO</v>
      </c>
      <c r="AT926" s="30" t="str">
        <f>IF(SUM('Sales by Agent'!AR926:AT926)&gt;0,"YES","NO")</f>
        <v>NO</v>
      </c>
      <c r="AU926" s="30" t="str">
        <f>IF(SUM('Sales by Agent'!AS926:AU926)&gt;0,"YES","NO")</f>
        <v>NO</v>
      </c>
      <c r="AV926" s="30" t="str">
        <f>IF(SUM('Sales by Agent'!AT926:AV926)&gt;0,"YES","NO")</f>
        <v>NO</v>
      </c>
      <c r="AX926"/>
      <c r="AY926"/>
      <c r="AZ926"/>
      <c r="BA926"/>
      <c r="BB926"/>
      <c r="BC926"/>
      <c r="BD926"/>
    </row>
    <row r="927" spans="1:60">
      <c r="A927" s="564" t="s">
        <v>1947</v>
      </c>
      <c r="B927" s="564" t="s">
        <v>3188</v>
      </c>
      <c r="C927" s="564" t="s">
        <v>390</v>
      </c>
      <c r="D927" s="564" t="s">
        <v>954</v>
      </c>
      <c r="E927" s="564" t="s">
        <v>1005</v>
      </c>
      <c r="F927" s="565">
        <v>150300</v>
      </c>
      <c r="I927" s="30" t="str">
        <f>IF(SUM('Sales by Agent'!G927:I927)&gt;0,"YES","NO")</f>
        <v>NO</v>
      </c>
      <c r="J927" s="30" t="str">
        <f>IF(SUM('Sales by Agent'!H927:J927)&gt;0,"YES","NO")</f>
        <v>NO</v>
      </c>
      <c r="K927" s="30" t="str">
        <f>IF(SUM('Sales by Agent'!I927:K927)&gt;0,"YES","NO")</f>
        <v>NO</v>
      </c>
      <c r="L927" s="30" t="str">
        <f>IF(SUM('Sales by Agent'!J927:L927)&gt;0,"YES","NO")</f>
        <v>NO</v>
      </c>
      <c r="M927" s="30" t="str">
        <f>IF(SUM('Sales by Agent'!K927:M927)&gt;0,"YES","NO")</f>
        <v>NO</v>
      </c>
      <c r="N927" s="30" t="str">
        <f>IF(SUM('Sales by Agent'!L927:N927)&gt;0,"YES","NO")</f>
        <v>NO</v>
      </c>
      <c r="O927" s="30" t="str">
        <f>IF(SUM('Sales by Agent'!M927:O927)&gt;0,"YES","NO")</f>
        <v>NO</v>
      </c>
      <c r="P927" s="30" t="str">
        <f>IF(SUM('Sales by Agent'!N927:P927)&gt;0,"YES","NO")</f>
        <v>NO</v>
      </c>
      <c r="Q927" s="30" t="str">
        <f>IF(SUM('Sales by Agent'!O927:Q927)&gt;0,"YES","NO")</f>
        <v>NO</v>
      </c>
      <c r="R927" s="30" t="str">
        <f>IF(SUM('Sales by Agent'!P927:R927)&gt;0,"YES","NO")</f>
        <v>NO</v>
      </c>
      <c r="S927" s="30" t="str">
        <f>IF(SUM('Sales by Agent'!Q927:S927)&gt;0,"YES","NO")</f>
        <v>NO</v>
      </c>
      <c r="T927" s="30" t="str">
        <f>IF(SUM('Sales by Agent'!R927:T927)&gt;0,"YES","NO")</f>
        <v>NO</v>
      </c>
      <c r="U927" s="30" t="str">
        <f>IF(SUM('Sales by Agent'!S927:U927)&gt;0,"YES","NO")</f>
        <v>NO</v>
      </c>
      <c r="V927" s="30" t="str">
        <f>IF(SUM('Sales by Agent'!T927:V927)&gt;0,"YES","NO")</f>
        <v>NO</v>
      </c>
      <c r="W927" s="30" t="str">
        <f>IF(SUM('Sales by Agent'!U927:W927)&gt;0,"YES","NO")</f>
        <v>NO</v>
      </c>
      <c r="X927" s="30" t="str">
        <f>IF(SUM('Sales by Agent'!V927:X927)&gt;0,"YES","NO")</f>
        <v>NO</v>
      </c>
      <c r="Y927" s="30" t="str">
        <f>IF(SUM('Sales by Agent'!W927:Y927)&gt;0,"YES","NO")</f>
        <v>NO</v>
      </c>
      <c r="Z927" s="30" t="str">
        <f>IF(SUM('Sales by Agent'!X927:Z927)&gt;0,"YES","NO")</f>
        <v>NO</v>
      </c>
      <c r="AA927" s="30" t="str">
        <f>IF(SUM('Sales by Agent'!Y927:AA927)&gt;0,"YES","NO")</f>
        <v>NO</v>
      </c>
      <c r="AB927" s="30" t="str">
        <f>IF(SUM('Sales by Agent'!Z927:AB927)&gt;0,"YES","NO")</f>
        <v>NO</v>
      </c>
      <c r="AC927" s="30" t="str">
        <f>IF(SUM('Sales by Agent'!AA927:AC927)&gt;0,"YES","NO")</f>
        <v>NO</v>
      </c>
      <c r="AD927" s="30" t="str">
        <f>IF(SUM('Sales by Agent'!AB927:AD927)&gt;0,"YES","NO")</f>
        <v>NO</v>
      </c>
      <c r="AE927" s="30" t="str">
        <f>IF(SUM('Sales by Agent'!AC927:AE927)&gt;0,"YES","NO")</f>
        <v>NO</v>
      </c>
      <c r="AF927" s="30" t="str">
        <f>IF(SUM('Sales by Agent'!AD927:AF927)&gt;0,"YES","NO")</f>
        <v>NO</v>
      </c>
      <c r="AG927" s="30" t="str">
        <f>IF(SUM('Sales by Agent'!AE927:AG927)&gt;0,"YES","NO")</f>
        <v>NO</v>
      </c>
      <c r="AH927" s="30" t="str">
        <f>IF(SUM('Sales by Agent'!AF927:AH927)&gt;0,"YES","NO")</f>
        <v>NO</v>
      </c>
      <c r="AI927" s="30" t="str">
        <f>IF(SUM('Sales by Agent'!AG927:AI927)&gt;0,"YES","NO")</f>
        <v>NO</v>
      </c>
      <c r="AJ927" s="30" t="str">
        <f>IF(SUM('Sales by Agent'!AH927:AJ927)&gt;0,"YES","NO")</f>
        <v>NO</v>
      </c>
      <c r="AK927" s="30" t="str">
        <f>IF(SUM('Sales by Agent'!AI927:AK927)&gt;0,"YES","NO")</f>
        <v>NO</v>
      </c>
      <c r="AL927" s="30" t="str">
        <f>IF(SUM('Sales by Agent'!AJ927:AL927)&gt;0,"YES","NO")</f>
        <v>YES</v>
      </c>
      <c r="AM927" s="30" t="str">
        <f>IF(SUM('Sales by Agent'!AK927:AM927)&gt;0,"YES","NO")</f>
        <v>YES</v>
      </c>
      <c r="AN927" s="30" t="str">
        <f>IF(SUM('Sales by Agent'!AL927:AN927)&gt;0,"YES","NO")</f>
        <v>YES</v>
      </c>
      <c r="AO927" s="30" t="str">
        <f>IF(SUM('Sales by Agent'!AM927:AO927)&gt;0,"YES","NO")</f>
        <v>NO</v>
      </c>
      <c r="AP927" s="30" t="str">
        <f>IF(SUM('Sales by Agent'!AN927:AP927)&gt;0,"YES","NO")</f>
        <v>NO</v>
      </c>
      <c r="AQ927" s="30" t="str">
        <f>IF(SUM('Sales by Agent'!AO927:AQ927)&gt;0,"YES","NO")</f>
        <v>NO</v>
      </c>
      <c r="AR927" s="30" t="str">
        <f>IF(SUM('Sales by Agent'!AP927:AR927)&gt;0,"YES","NO")</f>
        <v>NO</v>
      </c>
      <c r="AS927" s="30" t="str">
        <f>IF(SUM('Sales by Agent'!AQ927:AS927)&gt;0,"YES","NO")</f>
        <v>NO</v>
      </c>
      <c r="AT927" s="30" t="str">
        <f>IF(SUM('Sales by Agent'!AR927:AT927)&gt;0,"YES","NO")</f>
        <v>NO</v>
      </c>
      <c r="AU927" s="30" t="str">
        <f>IF(SUM('Sales by Agent'!AS927:AU927)&gt;0,"YES","NO")</f>
        <v>NO</v>
      </c>
      <c r="AV927" s="30" t="str">
        <f>IF(SUM('Sales by Agent'!AT927:AV927)&gt;0,"YES","NO")</f>
        <v>NO</v>
      </c>
      <c r="AX927"/>
      <c r="AY927"/>
      <c r="AZ927"/>
      <c r="BA927"/>
      <c r="BB927"/>
      <c r="BC927"/>
      <c r="BD927"/>
    </row>
    <row r="928" spans="1:60">
      <c r="A928" s="564" t="s">
        <v>1948</v>
      </c>
      <c r="B928" s="564" t="s">
        <v>3189</v>
      </c>
      <c r="C928" s="564" t="s">
        <v>390</v>
      </c>
      <c r="D928" s="564" t="s">
        <v>954</v>
      </c>
      <c r="E928" s="564" t="s">
        <v>1005</v>
      </c>
      <c r="F928" s="565">
        <v>255600</v>
      </c>
      <c r="I928" s="30" t="str">
        <f>IF(SUM('Sales by Agent'!G928:I928)&gt;0,"YES","NO")</f>
        <v>NO</v>
      </c>
      <c r="J928" s="30" t="str">
        <f>IF(SUM('Sales by Agent'!H928:J928)&gt;0,"YES","NO")</f>
        <v>NO</v>
      </c>
      <c r="K928" s="30" t="str">
        <f>IF(SUM('Sales by Agent'!I928:K928)&gt;0,"YES","NO")</f>
        <v>NO</v>
      </c>
      <c r="L928" s="30" t="str">
        <f>IF(SUM('Sales by Agent'!J928:L928)&gt;0,"YES","NO")</f>
        <v>NO</v>
      </c>
      <c r="M928" s="30" t="str">
        <f>IF(SUM('Sales by Agent'!K928:M928)&gt;0,"YES","NO")</f>
        <v>NO</v>
      </c>
      <c r="N928" s="30" t="str">
        <f>IF(SUM('Sales by Agent'!L928:N928)&gt;0,"YES","NO")</f>
        <v>NO</v>
      </c>
      <c r="O928" s="30" t="str">
        <f>IF(SUM('Sales by Agent'!M928:O928)&gt;0,"YES","NO")</f>
        <v>NO</v>
      </c>
      <c r="P928" s="30" t="str">
        <f>IF(SUM('Sales by Agent'!N928:P928)&gt;0,"YES","NO")</f>
        <v>NO</v>
      </c>
      <c r="Q928" s="30" t="str">
        <f>IF(SUM('Sales by Agent'!O928:Q928)&gt;0,"YES","NO")</f>
        <v>NO</v>
      </c>
      <c r="R928" s="30" t="str">
        <f>IF(SUM('Sales by Agent'!P928:R928)&gt;0,"YES","NO")</f>
        <v>NO</v>
      </c>
      <c r="S928" s="30" t="str">
        <f>IF(SUM('Sales by Agent'!Q928:S928)&gt;0,"YES","NO")</f>
        <v>NO</v>
      </c>
      <c r="T928" s="30" t="str">
        <f>IF(SUM('Sales by Agent'!R928:T928)&gt;0,"YES","NO")</f>
        <v>NO</v>
      </c>
      <c r="U928" s="30" t="str">
        <f>IF(SUM('Sales by Agent'!S928:U928)&gt;0,"YES","NO")</f>
        <v>NO</v>
      </c>
      <c r="V928" s="30" t="str">
        <f>IF(SUM('Sales by Agent'!T928:V928)&gt;0,"YES","NO")</f>
        <v>NO</v>
      </c>
      <c r="W928" s="30" t="str">
        <f>IF(SUM('Sales by Agent'!U928:W928)&gt;0,"YES","NO")</f>
        <v>NO</v>
      </c>
      <c r="X928" s="30" t="str">
        <f>IF(SUM('Sales by Agent'!V928:X928)&gt;0,"YES","NO")</f>
        <v>NO</v>
      </c>
      <c r="Y928" s="30" t="str">
        <f>IF(SUM('Sales by Agent'!W928:Y928)&gt;0,"YES","NO")</f>
        <v>NO</v>
      </c>
      <c r="Z928" s="30" t="str">
        <f>IF(SUM('Sales by Agent'!X928:Z928)&gt;0,"YES","NO")</f>
        <v>NO</v>
      </c>
      <c r="AA928" s="30" t="str">
        <f>IF(SUM('Sales by Agent'!Y928:AA928)&gt;0,"YES","NO")</f>
        <v>NO</v>
      </c>
      <c r="AB928" s="30" t="str">
        <f>IF(SUM('Sales by Agent'!Z928:AB928)&gt;0,"YES","NO")</f>
        <v>NO</v>
      </c>
      <c r="AC928" s="30" t="str">
        <f>IF(SUM('Sales by Agent'!AA928:AC928)&gt;0,"YES","NO")</f>
        <v>NO</v>
      </c>
      <c r="AD928" s="30" t="str">
        <f>IF(SUM('Sales by Agent'!AB928:AD928)&gt;0,"YES","NO")</f>
        <v>NO</v>
      </c>
      <c r="AE928" s="30" t="str">
        <f>IF(SUM('Sales by Agent'!AC928:AE928)&gt;0,"YES","NO")</f>
        <v>NO</v>
      </c>
      <c r="AF928" s="30" t="str">
        <f>IF(SUM('Sales by Agent'!AD928:AF928)&gt;0,"YES","NO")</f>
        <v>NO</v>
      </c>
      <c r="AG928" s="30" t="str">
        <f>IF(SUM('Sales by Agent'!AE928:AG928)&gt;0,"YES","NO")</f>
        <v>NO</v>
      </c>
      <c r="AH928" s="30" t="str">
        <f>IF(SUM('Sales by Agent'!AF928:AH928)&gt;0,"YES","NO")</f>
        <v>NO</v>
      </c>
      <c r="AI928" s="30" t="str">
        <f>IF(SUM('Sales by Agent'!AG928:AI928)&gt;0,"YES","NO")</f>
        <v>NO</v>
      </c>
      <c r="AJ928" s="30" t="str">
        <f>IF(SUM('Sales by Agent'!AH928:AJ928)&gt;0,"YES","NO")</f>
        <v>NO</v>
      </c>
      <c r="AK928" s="30" t="str">
        <f>IF(SUM('Sales by Agent'!AI928:AK928)&gt;0,"YES","NO")</f>
        <v>NO</v>
      </c>
      <c r="AL928" s="30" t="str">
        <f>IF(SUM('Sales by Agent'!AJ928:AL928)&gt;0,"YES","NO")</f>
        <v>YES</v>
      </c>
      <c r="AM928" s="30" t="str">
        <f>IF(SUM('Sales by Agent'!AK928:AM928)&gt;0,"YES","NO")</f>
        <v>YES</v>
      </c>
      <c r="AN928" s="30" t="str">
        <f>IF(SUM('Sales by Agent'!AL928:AN928)&gt;0,"YES","NO")</f>
        <v>YES</v>
      </c>
      <c r="AO928" s="30" t="str">
        <f>IF(SUM('Sales by Agent'!AM928:AO928)&gt;0,"YES","NO")</f>
        <v>NO</v>
      </c>
      <c r="AP928" s="30" t="str">
        <f>IF(SUM('Sales by Agent'!AN928:AP928)&gt;0,"YES","NO")</f>
        <v>NO</v>
      </c>
      <c r="AQ928" s="30" t="str">
        <f>IF(SUM('Sales by Agent'!AO928:AQ928)&gt;0,"YES","NO")</f>
        <v>YES</v>
      </c>
      <c r="AR928" s="30" t="str">
        <f>IF(SUM('Sales by Agent'!AP928:AR928)&gt;0,"YES","NO")</f>
        <v>YES</v>
      </c>
      <c r="AS928" s="30" t="str">
        <f>IF(SUM('Sales by Agent'!AQ928:AS928)&gt;0,"YES","NO")</f>
        <v>YES</v>
      </c>
      <c r="AT928" s="30" t="str">
        <f>IF(SUM('Sales by Agent'!AR928:AT928)&gt;0,"YES","NO")</f>
        <v>YES</v>
      </c>
      <c r="AU928" s="30" t="str">
        <f>IF(SUM('Sales by Agent'!AS928:AU928)&gt;0,"YES","NO")</f>
        <v>YES</v>
      </c>
      <c r="AV928" s="30" t="str">
        <f>IF(SUM('Sales by Agent'!AT928:AV928)&gt;0,"YES","NO")</f>
        <v>YES</v>
      </c>
      <c r="AX928"/>
      <c r="AY928"/>
      <c r="AZ928"/>
      <c r="BA928"/>
      <c r="BB928"/>
      <c r="BC928"/>
      <c r="BD928"/>
    </row>
    <row r="929" spans="1:56">
      <c r="A929" s="564" t="s">
        <v>1949</v>
      </c>
      <c r="B929" s="564" t="s">
        <v>3190</v>
      </c>
      <c r="C929" s="564" t="s">
        <v>390</v>
      </c>
      <c r="D929" s="564" t="s">
        <v>954</v>
      </c>
      <c r="E929" s="564" t="s">
        <v>1005</v>
      </c>
      <c r="F929" s="565">
        <v>478820</v>
      </c>
      <c r="I929" s="30" t="str">
        <f>IF(SUM('Sales by Agent'!G929:I929)&gt;0,"YES","NO")</f>
        <v>NO</v>
      </c>
      <c r="J929" s="30" t="str">
        <f>IF(SUM('Sales by Agent'!H929:J929)&gt;0,"YES","NO")</f>
        <v>NO</v>
      </c>
      <c r="K929" s="30" t="str">
        <f>IF(SUM('Sales by Agent'!I929:K929)&gt;0,"YES","NO")</f>
        <v>NO</v>
      </c>
      <c r="L929" s="30" t="str">
        <f>IF(SUM('Sales by Agent'!J929:L929)&gt;0,"YES","NO")</f>
        <v>NO</v>
      </c>
      <c r="M929" s="30" t="str">
        <f>IF(SUM('Sales by Agent'!K929:M929)&gt;0,"YES","NO")</f>
        <v>NO</v>
      </c>
      <c r="N929" s="30" t="str">
        <f>IF(SUM('Sales by Agent'!L929:N929)&gt;0,"YES","NO")</f>
        <v>NO</v>
      </c>
      <c r="O929" s="30" t="str">
        <f>IF(SUM('Sales by Agent'!M929:O929)&gt;0,"YES","NO")</f>
        <v>NO</v>
      </c>
      <c r="P929" s="30" t="str">
        <f>IF(SUM('Sales by Agent'!N929:P929)&gt;0,"YES","NO")</f>
        <v>NO</v>
      </c>
      <c r="Q929" s="30" t="str">
        <f>IF(SUM('Sales by Agent'!O929:Q929)&gt;0,"YES","NO")</f>
        <v>NO</v>
      </c>
      <c r="R929" s="30" t="str">
        <f>IF(SUM('Sales by Agent'!P929:R929)&gt;0,"YES","NO")</f>
        <v>NO</v>
      </c>
      <c r="S929" s="30" t="str">
        <f>IF(SUM('Sales by Agent'!Q929:S929)&gt;0,"YES","NO")</f>
        <v>NO</v>
      </c>
      <c r="T929" s="30" t="str">
        <f>IF(SUM('Sales by Agent'!R929:T929)&gt;0,"YES","NO")</f>
        <v>NO</v>
      </c>
      <c r="U929" s="30" t="str">
        <f>IF(SUM('Sales by Agent'!S929:U929)&gt;0,"YES","NO")</f>
        <v>NO</v>
      </c>
      <c r="V929" s="30" t="str">
        <f>IF(SUM('Sales by Agent'!T929:V929)&gt;0,"YES","NO")</f>
        <v>NO</v>
      </c>
      <c r="W929" s="30" t="str">
        <f>IF(SUM('Sales by Agent'!U929:W929)&gt;0,"YES","NO")</f>
        <v>NO</v>
      </c>
      <c r="X929" s="30" t="str">
        <f>IF(SUM('Sales by Agent'!V929:X929)&gt;0,"YES","NO")</f>
        <v>NO</v>
      </c>
      <c r="Y929" s="30" t="str">
        <f>IF(SUM('Sales by Agent'!W929:Y929)&gt;0,"YES","NO")</f>
        <v>NO</v>
      </c>
      <c r="Z929" s="30" t="str">
        <f>IF(SUM('Sales by Agent'!X929:Z929)&gt;0,"YES","NO")</f>
        <v>NO</v>
      </c>
      <c r="AA929" s="30" t="str">
        <f>IF(SUM('Sales by Agent'!Y929:AA929)&gt;0,"YES","NO")</f>
        <v>NO</v>
      </c>
      <c r="AB929" s="30" t="str">
        <f>IF(SUM('Sales by Agent'!Z929:AB929)&gt;0,"YES","NO")</f>
        <v>NO</v>
      </c>
      <c r="AC929" s="30" t="str">
        <f>IF(SUM('Sales by Agent'!AA929:AC929)&gt;0,"YES","NO")</f>
        <v>NO</v>
      </c>
      <c r="AD929" s="30" t="str">
        <f>IF(SUM('Sales by Agent'!AB929:AD929)&gt;0,"YES","NO")</f>
        <v>NO</v>
      </c>
      <c r="AE929" s="30" t="str">
        <f>IF(SUM('Sales by Agent'!AC929:AE929)&gt;0,"YES","NO")</f>
        <v>NO</v>
      </c>
      <c r="AF929" s="30" t="str">
        <f>IF(SUM('Sales by Agent'!AD929:AF929)&gt;0,"YES","NO")</f>
        <v>NO</v>
      </c>
      <c r="AG929" s="30" t="str">
        <f>IF(SUM('Sales by Agent'!AE929:AG929)&gt;0,"YES","NO")</f>
        <v>NO</v>
      </c>
      <c r="AH929" s="30" t="str">
        <f>IF(SUM('Sales by Agent'!AF929:AH929)&gt;0,"YES","NO")</f>
        <v>NO</v>
      </c>
      <c r="AI929" s="30" t="str">
        <f>IF(SUM('Sales by Agent'!AG929:AI929)&gt;0,"YES","NO")</f>
        <v>NO</v>
      </c>
      <c r="AJ929" s="30" t="str">
        <f>IF(SUM('Sales by Agent'!AH929:AJ929)&gt;0,"YES","NO")</f>
        <v>NO</v>
      </c>
      <c r="AK929" s="30" t="str">
        <f>IF(SUM('Sales by Agent'!AI929:AK929)&gt;0,"YES","NO")</f>
        <v>NO</v>
      </c>
      <c r="AL929" s="30" t="str">
        <f>IF(SUM('Sales by Agent'!AJ929:AL929)&gt;0,"YES","NO")</f>
        <v>YES</v>
      </c>
      <c r="AM929" s="30" t="str">
        <f>IF(SUM('Sales by Agent'!AK929:AM929)&gt;0,"YES","NO")</f>
        <v>YES</v>
      </c>
      <c r="AN929" s="30" t="str">
        <f>IF(SUM('Sales by Agent'!AL929:AN929)&gt;0,"YES","NO")</f>
        <v>YES</v>
      </c>
      <c r="AO929" s="30" t="str">
        <f>IF(SUM('Sales by Agent'!AM929:AO929)&gt;0,"YES","NO")</f>
        <v>YES</v>
      </c>
      <c r="AP929" s="30" t="str">
        <f>IF(SUM('Sales by Agent'!AN929:AP929)&gt;0,"YES","NO")</f>
        <v>YES</v>
      </c>
      <c r="AQ929" s="30" t="str">
        <f>IF(SUM('Sales by Agent'!AO929:AQ929)&gt;0,"YES","NO")</f>
        <v>NO</v>
      </c>
      <c r="AR929" s="30" t="str">
        <f>IF(SUM('Sales by Agent'!AP929:AR929)&gt;0,"YES","NO")</f>
        <v>YES</v>
      </c>
      <c r="AS929" s="30" t="str">
        <f>IF(SUM('Sales by Agent'!AQ929:AS929)&gt;0,"YES","NO")</f>
        <v>YES</v>
      </c>
      <c r="AT929" s="30" t="str">
        <f>IF(SUM('Sales by Agent'!AR929:AT929)&gt;0,"YES","NO")</f>
        <v>YES</v>
      </c>
      <c r="AU929" s="30" t="str">
        <f>IF(SUM('Sales by Agent'!AS929:AU929)&gt;0,"YES","NO")</f>
        <v>YES</v>
      </c>
      <c r="AV929" s="30" t="str">
        <f>IF(SUM('Sales by Agent'!AT929:AV929)&gt;0,"YES","NO")</f>
        <v>YES</v>
      </c>
      <c r="AX929"/>
      <c r="AY929"/>
      <c r="AZ929"/>
      <c r="BA929"/>
      <c r="BB929"/>
      <c r="BC929"/>
      <c r="BD929"/>
    </row>
    <row r="930" spans="1:56">
      <c r="A930" s="564" t="s">
        <v>1950</v>
      </c>
      <c r="B930" s="564" t="s">
        <v>3191</v>
      </c>
      <c r="C930" s="564" t="s">
        <v>390</v>
      </c>
      <c r="D930" s="564" t="s">
        <v>954</v>
      </c>
      <c r="E930" s="564" t="s">
        <v>1005</v>
      </c>
      <c r="F930" s="565">
        <v>150300</v>
      </c>
      <c r="I930" s="30" t="str">
        <f>IF(SUM('Sales by Agent'!G930:I930)&gt;0,"YES","NO")</f>
        <v>NO</v>
      </c>
      <c r="J930" s="30" t="str">
        <f>IF(SUM('Sales by Agent'!H930:J930)&gt;0,"YES","NO")</f>
        <v>NO</v>
      </c>
      <c r="K930" s="30" t="str">
        <f>IF(SUM('Sales by Agent'!I930:K930)&gt;0,"YES","NO")</f>
        <v>NO</v>
      </c>
      <c r="L930" s="30" t="str">
        <f>IF(SUM('Sales by Agent'!J930:L930)&gt;0,"YES","NO")</f>
        <v>NO</v>
      </c>
      <c r="M930" s="30" t="str">
        <f>IF(SUM('Sales by Agent'!K930:M930)&gt;0,"YES","NO")</f>
        <v>NO</v>
      </c>
      <c r="N930" s="30" t="str">
        <f>IF(SUM('Sales by Agent'!L930:N930)&gt;0,"YES","NO")</f>
        <v>NO</v>
      </c>
      <c r="O930" s="30" t="str">
        <f>IF(SUM('Sales by Agent'!M930:O930)&gt;0,"YES","NO")</f>
        <v>NO</v>
      </c>
      <c r="P930" s="30" t="str">
        <f>IF(SUM('Sales by Agent'!N930:P930)&gt;0,"YES","NO")</f>
        <v>NO</v>
      </c>
      <c r="Q930" s="30" t="str">
        <f>IF(SUM('Sales by Agent'!O930:Q930)&gt;0,"YES","NO")</f>
        <v>NO</v>
      </c>
      <c r="R930" s="30" t="str">
        <f>IF(SUM('Sales by Agent'!P930:R930)&gt;0,"YES","NO")</f>
        <v>NO</v>
      </c>
      <c r="S930" s="30" t="str">
        <f>IF(SUM('Sales by Agent'!Q930:S930)&gt;0,"YES","NO")</f>
        <v>NO</v>
      </c>
      <c r="T930" s="30" t="str">
        <f>IF(SUM('Sales by Agent'!R930:T930)&gt;0,"YES","NO")</f>
        <v>NO</v>
      </c>
      <c r="U930" s="30" t="str">
        <f>IF(SUM('Sales by Agent'!S930:U930)&gt;0,"YES","NO")</f>
        <v>NO</v>
      </c>
      <c r="V930" s="30" t="str">
        <f>IF(SUM('Sales by Agent'!T930:V930)&gt;0,"YES","NO")</f>
        <v>NO</v>
      </c>
      <c r="W930" s="30" t="str">
        <f>IF(SUM('Sales by Agent'!U930:W930)&gt;0,"YES","NO")</f>
        <v>NO</v>
      </c>
      <c r="X930" s="30" t="str">
        <f>IF(SUM('Sales by Agent'!V930:X930)&gt;0,"YES","NO")</f>
        <v>NO</v>
      </c>
      <c r="Y930" s="30" t="str">
        <f>IF(SUM('Sales by Agent'!W930:Y930)&gt;0,"YES","NO")</f>
        <v>NO</v>
      </c>
      <c r="Z930" s="30" t="str">
        <f>IF(SUM('Sales by Agent'!X930:Z930)&gt;0,"YES","NO")</f>
        <v>NO</v>
      </c>
      <c r="AA930" s="30" t="str">
        <f>IF(SUM('Sales by Agent'!Y930:AA930)&gt;0,"YES","NO")</f>
        <v>NO</v>
      </c>
      <c r="AB930" s="30" t="str">
        <f>IF(SUM('Sales by Agent'!Z930:AB930)&gt;0,"YES","NO")</f>
        <v>NO</v>
      </c>
      <c r="AC930" s="30" t="str">
        <f>IF(SUM('Sales by Agent'!AA930:AC930)&gt;0,"YES","NO")</f>
        <v>NO</v>
      </c>
      <c r="AD930" s="30" t="str">
        <f>IF(SUM('Sales by Agent'!AB930:AD930)&gt;0,"YES","NO")</f>
        <v>NO</v>
      </c>
      <c r="AE930" s="30" t="str">
        <f>IF(SUM('Sales by Agent'!AC930:AE930)&gt;0,"YES","NO")</f>
        <v>NO</v>
      </c>
      <c r="AF930" s="30" t="str">
        <f>IF(SUM('Sales by Agent'!AD930:AF930)&gt;0,"YES","NO")</f>
        <v>NO</v>
      </c>
      <c r="AG930" s="30" t="str">
        <f>IF(SUM('Sales by Agent'!AE930:AG930)&gt;0,"YES","NO")</f>
        <v>NO</v>
      </c>
      <c r="AH930" s="30" t="str">
        <f>IF(SUM('Sales by Agent'!AF930:AH930)&gt;0,"YES","NO")</f>
        <v>NO</v>
      </c>
      <c r="AI930" s="30" t="str">
        <f>IF(SUM('Sales by Agent'!AG930:AI930)&gt;0,"YES","NO")</f>
        <v>NO</v>
      </c>
      <c r="AJ930" s="30" t="str">
        <f>IF(SUM('Sales by Agent'!AH930:AJ930)&gt;0,"YES","NO")</f>
        <v>NO</v>
      </c>
      <c r="AK930" s="30" t="str">
        <f>IF(SUM('Sales by Agent'!AI930:AK930)&gt;0,"YES","NO")</f>
        <v>NO</v>
      </c>
      <c r="AL930" s="30" t="str">
        <f>IF(SUM('Sales by Agent'!AJ930:AL930)&gt;0,"YES","NO")</f>
        <v>YES</v>
      </c>
      <c r="AM930" s="30" t="str">
        <f>IF(SUM('Sales by Agent'!AK930:AM930)&gt;0,"YES","NO")</f>
        <v>YES</v>
      </c>
      <c r="AN930" s="30" t="str">
        <f>IF(SUM('Sales by Agent'!AL930:AN930)&gt;0,"YES","NO")</f>
        <v>YES</v>
      </c>
      <c r="AO930" s="30" t="str">
        <f>IF(SUM('Sales by Agent'!AM930:AO930)&gt;0,"YES","NO")</f>
        <v>NO</v>
      </c>
      <c r="AP930" s="30" t="str">
        <f>IF(SUM('Sales by Agent'!AN930:AP930)&gt;0,"YES","NO")</f>
        <v>NO</v>
      </c>
      <c r="AQ930" s="30" t="str">
        <f>IF(SUM('Sales by Agent'!AO930:AQ930)&gt;0,"YES","NO")</f>
        <v>NO</v>
      </c>
      <c r="AR930" s="30" t="str">
        <f>IF(SUM('Sales by Agent'!AP930:AR930)&gt;0,"YES","NO")</f>
        <v>NO</v>
      </c>
      <c r="AS930" s="30" t="str">
        <f>IF(SUM('Sales by Agent'!AQ930:AS930)&gt;0,"YES","NO")</f>
        <v>NO</v>
      </c>
      <c r="AT930" s="30" t="str">
        <f>IF(SUM('Sales by Agent'!AR930:AT930)&gt;0,"YES","NO")</f>
        <v>NO</v>
      </c>
      <c r="AU930" s="30" t="str">
        <f>IF(SUM('Sales by Agent'!AS930:AU930)&gt;0,"YES","NO")</f>
        <v>NO</v>
      </c>
      <c r="AV930" s="30" t="str">
        <f>IF(SUM('Sales by Agent'!AT930:AV930)&gt;0,"YES","NO")</f>
        <v>NO</v>
      </c>
      <c r="AX930"/>
      <c r="AY930"/>
      <c r="AZ930"/>
      <c r="BA930"/>
      <c r="BB930"/>
      <c r="BC930"/>
      <c r="BD930"/>
    </row>
    <row r="931" spans="1:56">
      <c r="A931" s="564" t="s">
        <v>372</v>
      </c>
      <c r="B931" s="564" t="s">
        <v>3192</v>
      </c>
      <c r="C931" s="564" t="s">
        <v>390</v>
      </c>
      <c r="D931" s="564" t="s">
        <v>954</v>
      </c>
      <c r="E931" s="564" t="s">
        <v>1005</v>
      </c>
      <c r="F931" s="565">
        <v>239550</v>
      </c>
      <c r="I931" s="30" t="str">
        <f>IF(SUM('Sales by Agent'!G931:I931)&gt;0,"YES","NO")</f>
        <v>NO</v>
      </c>
      <c r="J931" s="30" t="str">
        <f>IF(SUM('Sales by Agent'!H931:J931)&gt;0,"YES","NO")</f>
        <v>NO</v>
      </c>
      <c r="K931" s="30" t="str">
        <f>IF(SUM('Sales by Agent'!I931:K931)&gt;0,"YES","NO")</f>
        <v>NO</v>
      </c>
      <c r="L931" s="30" t="str">
        <f>IF(SUM('Sales by Agent'!J931:L931)&gt;0,"YES","NO")</f>
        <v>YES</v>
      </c>
      <c r="M931" s="30" t="str">
        <f>IF(SUM('Sales by Agent'!K931:M931)&gt;0,"YES","NO")</f>
        <v>YES</v>
      </c>
      <c r="N931" s="30" t="str">
        <f>IF(SUM('Sales by Agent'!L931:N931)&gt;0,"YES","NO")</f>
        <v>YES</v>
      </c>
      <c r="O931" s="30" t="str">
        <f>IF(SUM('Sales by Agent'!M931:O931)&gt;0,"YES","NO")</f>
        <v>YES</v>
      </c>
      <c r="P931" s="30" t="str">
        <f>IF(SUM('Sales by Agent'!N931:P931)&gt;0,"YES","NO")</f>
        <v>NO</v>
      </c>
      <c r="Q931" s="30" t="str">
        <f>IF(SUM('Sales by Agent'!O931:Q931)&gt;0,"YES","NO")</f>
        <v>NO</v>
      </c>
      <c r="R931" s="30" t="str">
        <f>IF(SUM('Sales by Agent'!P931:R931)&gt;0,"YES","NO")</f>
        <v>NO</v>
      </c>
      <c r="S931" s="30" t="str">
        <f>IF(SUM('Sales by Agent'!Q931:S931)&gt;0,"YES","NO")</f>
        <v>NO</v>
      </c>
      <c r="T931" s="30" t="str">
        <f>IF(SUM('Sales by Agent'!R931:T931)&gt;0,"YES","NO")</f>
        <v>NO</v>
      </c>
      <c r="U931" s="30" t="str">
        <f>IF(SUM('Sales by Agent'!S931:U931)&gt;0,"YES","NO")</f>
        <v>NO</v>
      </c>
      <c r="V931" s="30" t="str">
        <f>IF(SUM('Sales by Agent'!T931:V931)&gt;0,"YES","NO")</f>
        <v>NO</v>
      </c>
      <c r="W931" s="30" t="str">
        <f>IF(SUM('Sales by Agent'!U931:W931)&gt;0,"YES","NO")</f>
        <v>NO</v>
      </c>
      <c r="X931" s="30" t="str">
        <f>IF(SUM('Sales by Agent'!V931:X931)&gt;0,"YES","NO")</f>
        <v>NO</v>
      </c>
      <c r="Y931" s="30" t="str">
        <f>IF(SUM('Sales by Agent'!W931:Y931)&gt;0,"YES","NO")</f>
        <v>NO</v>
      </c>
      <c r="Z931" s="30" t="str">
        <f>IF(SUM('Sales by Agent'!X931:Z931)&gt;0,"YES","NO")</f>
        <v>NO</v>
      </c>
      <c r="AA931" s="30" t="str">
        <f>IF(SUM('Sales by Agent'!Y931:AA931)&gt;0,"YES","NO")</f>
        <v>NO</v>
      </c>
      <c r="AB931" s="30" t="str">
        <f>IF(SUM('Sales by Agent'!Z931:AB931)&gt;0,"YES","NO")</f>
        <v>NO</v>
      </c>
      <c r="AC931" s="30" t="str">
        <f>IF(SUM('Sales by Agent'!AA931:AC931)&gt;0,"YES","NO")</f>
        <v>NO</v>
      </c>
      <c r="AD931" s="30" t="str">
        <f>IF(SUM('Sales by Agent'!AB931:AD931)&gt;0,"YES","NO")</f>
        <v>YES</v>
      </c>
      <c r="AE931" s="30" t="str">
        <f>IF(SUM('Sales by Agent'!AC931:AE931)&gt;0,"YES","NO")</f>
        <v>YES</v>
      </c>
      <c r="AF931" s="30" t="str">
        <f>IF(SUM('Sales by Agent'!AD931:AF931)&gt;0,"YES","NO")</f>
        <v>YES</v>
      </c>
      <c r="AG931" s="30" t="str">
        <f>IF(SUM('Sales by Agent'!AE931:AG931)&gt;0,"YES","NO")</f>
        <v>YES</v>
      </c>
      <c r="AH931" s="30" t="str">
        <f>IF(SUM('Sales by Agent'!AF931:AH931)&gt;0,"YES","NO")</f>
        <v>YES</v>
      </c>
      <c r="AI931" s="30" t="str">
        <f>IF(SUM('Sales by Agent'!AG931:AI931)&gt;0,"YES","NO")</f>
        <v>NO</v>
      </c>
      <c r="AJ931" s="30" t="str">
        <f>IF(SUM('Sales by Agent'!AH931:AJ931)&gt;0,"YES","NO")</f>
        <v>NO</v>
      </c>
      <c r="AK931" s="30" t="str">
        <f>IF(SUM('Sales by Agent'!AI931:AK931)&gt;0,"YES","NO")</f>
        <v>NO</v>
      </c>
      <c r="AL931" s="30" t="str">
        <f>IF(SUM('Sales by Agent'!AJ931:AL931)&gt;0,"YES","NO")</f>
        <v>NO</v>
      </c>
      <c r="AM931" s="30" t="str">
        <f>IF(SUM('Sales by Agent'!AK931:AM931)&gt;0,"YES","NO")</f>
        <v>NO</v>
      </c>
      <c r="AN931" s="30" t="str">
        <f>IF(SUM('Sales by Agent'!AL931:AN931)&gt;0,"YES","NO")</f>
        <v>NO</v>
      </c>
      <c r="AO931" s="30" t="str">
        <f>IF(SUM('Sales by Agent'!AM931:AO931)&gt;0,"YES","NO")</f>
        <v>NO</v>
      </c>
      <c r="AP931" s="30" t="str">
        <f>IF(SUM('Sales by Agent'!AN931:AP931)&gt;0,"YES","NO")</f>
        <v>NO</v>
      </c>
      <c r="AQ931" s="30" t="str">
        <f>IF(SUM('Sales by Agent'!AO931:AQ931)&gt;0,"YES","NO")</f>
        <v>NO</v>
      </c>
      <c r="AR931" s="30" t="str">
        <f>IF(SUM('Sales by Agent'!AP931:AR931)&gt;0,"YES","NO")</f>
        <v>NO</v>
      </c>
      <c r="AS931" s="30" t="str">
        <f>IF(SUM('Sales by Agent'!AQ931:AS931)&gt;0,"YES","NO")</f>
        <v>NO</v>
      </c>
      <c r="AT931" s="30" t="str">
        <f>IF(SUM('Sales by Agent'!AR931:AT931)&gt;0,"YES","NO")</f>
        <v>NO</v>
      </c>
      <c r="AU931" s="30" t="str">
        <f>IF(SUM('Sales by Agent'!AS931:AU931)&gt;0,"YES","NO")</f>
        <v>NO</v>
      </c>
      <c r="AV931" s="30" t="str">
        <f>IF(SUM('Sales by Agent'!AT931:AV931)&gt;0,"YES","NO")</f>
        <v>NO</v>
      </c>
      <c r="AX931"/>
      <c r="AY931"/>
      <c r="AZ931"/>
      <c r="BA931"/>
      <c r="BB931"/>
      <c r="BC931"/>
      <c r="BD931"/>
    </row>
    <row r="932" spans="1:56">
      <c r="A932" s="564" t="s">
        <v>1242</v>
      </c>
      <c r="B932" s="564" t="s">
        <v>3193</v>
      </c>
      <c r="C932" s="564" t="s">
        <v>390</v>
      </c>
      <c r="D932" s="564" t="s">
        <v>954</v>
      </c>
      <c r="E932" s="564" t="s">
        <v>1005</v>
      </c>
      <c r="F932" s="565">
        <v>425025</v>
      </c>
      <c r="I932" s="30" t="str">
        <f>IF(SUM('Sales by Agent'!G932:I932)&gt;0,"YES","NO")</f>
        <v>NO</v>
      </c>
      <c r="J932" s="30" t="str">
        <f>IF(SUM('Sales by Agent'!H932:J932)&gt;0,"YES","NO")</f>
        <v>NO</v>
      </c>
      <c r="K932" s="30" t="str">
        <f>IF(SUM('Sales by Agent'!I932:K932)&gt;0,"YES","NO")</f>
        <v>NO</v>
      </c>
      <c r="L932" s="30" t="str">
        <f>IF(SUM('Sales by Agent'!J932:L932)&gt;0,"YES","NO")</f>
        <v>NO</v>
      </c>
      <c r="M932" s="30" t="str">
        <f>IF(SUM('Sales by Agent'!K932:M932)&gt;0,"YES","NO")</f>
        <v>NO</v>
      </c>
      <c r="N932" s="30" t="str">
        <f>IF(SUM('Sales by Agent'!L932:N932)&gt;0,"YES","NO")</f>
        <v>NO</v>
      </c>
      <c r="O932" s="30" t="str">
        <f>IF(SUM('Sales by Agent'!M932:O932)&gt;0,"YES","NO")</f>
        <v>NO</v>
      </c>
      <c r="P932" s="30" t="str">
        <f>IF(SUM('Sales by Agent'!N932:P932)&gt;0,"YES","NO")</f>
        <v>NO</v>
      </c>
      <c r="Q932" s="30" t="str">
        <f>IF(SUM('Sales by Agent'!O932:Q932)&gt;0,"YES","NO")</f>
        <v>NO</v>
      </c>
      <c r="R932" s="30" t="str">
        <f>IF(SUM('Sales by Agent'!P932:R932)&gt;0,"YES","NO")</f>
        <v>NO</v>
      </c>
      <c r="S932" s="30" t="str">
        <f>IF(SUM('Sales by Agent'!Q932:S932)&gt;0,"YES","NO")</f>
        <v>NO</v>
      </c>
      <c r="T932" s="30" t="str">
        <f>IF(SUM('Sales by Agent'!R932:T932)&gt;0,"YES","NO")</f>
        <v>NO</v>
      </c>
      <c r="U932" s="30" t="str">
        <f>IF(SUM('Sales by Agent'!S932:U932)&gt;0,"YES","NO")</f>
        <v>NO</v>
      </c>
      <c r="V932" s="30" t="str">
        <f>IF(SUM('Sales by Agent'!T932:V932)&gt;0,"YES","NO")</f>
        <v>NO</v>
      </c>
      <c r="W932" s="30" t="str">
        <f>IF(SUM('Sales by Agent'!U932:W932)&gt;0,"YES","NO")</f>
        <v>NO</v>
      </c>
      <c r="X932" s="30" t="str">
        <f>IF(SUM('Sales by Agent'!V932:X932)&gt;0,"YES","NO")</f>
        <v>NO</v>
      </c>
      <c r="Y932" s="30" t="str">
        <f>IF(SUM('Sales by Agent'!W932:Y932)&gt;0,"YES","NO")</f>
        <v>NO</v>
      </c>
      <c r="Z932" s="30" t="str">
        <f>IF(SUM('Sales by Agent'!X932:Z932)&gt;0,"YES","NO")</f>
        <v>NO</v>
      </c>
      <c r="AA932" s="30" t="str">
        <f>IF(SUM('Sales by Agent'!Y932:AA932)&gt;0,"YES","NO")</f>
        <v>NO</v>
      </c>
      <c r="AB932" s="30" t="str">
        <f>IF(SUM('Sales by Agent'!Z932:AB932)&gt;0,"YES","NO")</f>
        <v>NO</v>
      </c>
      <c r="AC932" s="30" t="str">
        <f>IF(SUM('Sales by Agent'!AA932:AC932)&gt;0,"YES","NO")</f>
        <v>NO</v>
      </c>
      <c r="AD932" s="30" t="str">
        <f>IF(SUM('Sales by Agent'!AB932:AD932)&gt;0,"YES","NO")</f>
        <v>NO</v>
      </c>
      <c r="AE932" s="30" t="str">
        <f>IF(SUM('Sales by Agent'!AC932:AE932)&gt;0,"YES","NO")</f>
        <v>NO</v>
      </c>
      <c r="AF932" s="30" t="str">
        <f>IF(SUM('Sales by Agent'!AD932:AF932)&gt;0,"YES","NO")</f>
        <v>NO</v>
      </c>
      <c r="AG932" s="30" t="str">
        <f>IF(SUM('Sales by Agent'!AE932:AG932)&gt;0,"YES","NO")</f>
        <v>NO</v>
      </c>
      <c r="AH932" s="30" t="str">
        <f>IF(SUM('Sales by Agent'!AF932:AH932)&gt;0,"YES","NO")</f>
        <v>NO</v>
      </c>
      <c r="AI932" s="30" t="str">
        <f>IF(SUM('Sales by Agent'!AG932:AI932)&gt;0,"YES","NO")</f>
        <v>NO</v>
      </c>
      <c r="AJ932" s="30" t="str">
        <f>IF(SUM('Sales by Agent'!AH932:AJ932)&gt;0,"YES","NO")</f>
        <v>NO</v>
      </c>
      <c r="AK932" s="30" t="str">
        <f>IF(SUM('Sales by Agent'!AI932:AK932)&gt;0,"YES","NO")</f>
        <v>NO</v>
      </c>
      <c r="AL932" s="30" t="str">
        <f>IF(SUM('Sales by Agent'!AJ932:AL932)&gt;0,"YES","NO")</f>
        <v>YES</v>
      </c>
      <c r="AM932" s="30" t="str">
        <f>IF(SUM('Sales by Agent'!AK932:AM932)&gt;0,"YES","NO")</f>
        <v>YES</v>
      </c>
      <c r="AN932" s="30" t="str">
        <f>IF(SUM('Sales by Agent'!AL932:AN932)&gt;0,"YES","NO")</f>
        <v>YES</v>
      </c>
      <c r="AO932" s="30" t="str">
        <f>IF(SUM('Sales by Agent'!AM932:AO932)&gt;0,"YES","NO")</f>
        <v>YES</v>
      </c>
      <c r="AP932" s="30" t="str">
        <f>IF(SUM('Sales by Agent'!AN932:AP932)&gt;0,"YES","NO")</f>
        <v>YES</v>
      </c>
      <c r="AQ932" s="30" t="str">
        <f>IF(SUM('Sales by Agent'!AO932:AQ932)&gt;0,"YES","NO")</f>
        <v>YES</v>
      </c>
      <c r="AR932" s="30" t="str">
        <f>IF(SUM('Sales by Agent'!AP932:AR932)&gt;0,"YES","NO")</f>
        <v>YES</v>
      </c>
      <c r="AS932" s="30" t="str">
        <f>IF(SUM('Sales by Agent'!AQ932:AS932)&gt;0,"YES","NO")</f>
        <v>YES</v>
      </c>
      <c r="AT932" s="30" t="str">
        <f>IF(SUM('Sales by Agent'!AR932:AT932)&gt;0,"YES","NO")</f>
        <v>YES</v>
      </c>
      <c r="AU932" s="30" t="str">
        <f>IF(SUM('Sales by Agent'!AS932:AU932)&gt;0,"YES","NO")</f>
        <v>YES</v>
      </c>
      <c r="AV932" s="30" t="str">
        <f>IF(SUM('Sales by Agent'!AT932:AV932)&gt;0,"YES","NO")</f>
        <v>NO</v>
      </c>
    </row>
    <row r="933" spans="1:56">
      <c r="A933" s="564" t="s">
        <v>2429</v>
      </c>
      <c r="B933" s="564" t="s">
        <v>3193</v>
      </c>
      <c r="C933" s="564" t="s">
        <v>390</v>
      </c>
      <c r="D933" s="564" t="s">
        <v>954</v>
      </c>
      <c r="E933" s="564" t="s">
        <v>1005</v>
      </c>
      <c r="F933" s="565">
        <v>85150</v>
      </c>
      <c r="I933" s="30" t="str">
        <f>IF(SUM('Sales by Agent'!G933:I933)&gt;0,"YES","NO")</f>
        <v>NO</v>
      </c>
      <c r="J933" s="30" t="str">
        <f>IF(SUM('Sales by Agent'!H933:J933)&gt;0,"YES","NO")</f>
        <v>NO</v>
      </c>
      <c r="K933" s="30" t="str">
        <f>IF(SUM('Sales by Agent'!I933:K933)&gt;0,"YES","NO")</f>
        <v>NO</v>
      </c>
      <c r="L933" s="30" t="str">
        <f>IF(SUM('Sales by Agent'!J933:L933)&gt;0,"YES","NO")</f>
        <v>NO</v>
      </c>
      <c r="M933" s="30" t="str">
        <f>IF(SUM('Sales by Agent'!K933:M933)&gt;0,"YES","NO")</f>
        <v>NO</v>
      </c>
      <c r="N933" s="30" t="str">
        <f>IF(SUM('Sales by Agent'!L933:N933)&gt;0,"YES","NO")</f>
        <v>NO</v>
      </c>
      <c r="O933" s="30" t="str">
        <f>IF(SUM('Sales by Agent'!M933:O933)&gt;0,"YES","NO")</f>
        <v>NO</v>
      </c>
      <c r="P933" s="30" t="str">
        <f>IF(SUM('Sales by Agent'!N933:P933)&gt;0,"YES","NO")</f>
        <v>NO</v>
      </c>
      <c r="Q933" s="30" t="str">
        <f>IF(SUM('Sales by Agent'!O933:Q933)&gt;0,"YES","NO")</f>
        <v>NO</v>
      </c>
      <c r="R933" s="30" t="str">
        <f>IF(SUM('Sales by Agent'!P933:R933)&gt;0,"YES","NO")</f>
        <v>NO</v>
      </c>
      <c r="S933" s="30" t="str">
        <f>IF(SUM('Sales by Agent'!Q933:S933)&gt;0,"YES","NO")</f>
        <v>NO</v>
      </c>
      <c r="T933" s="30" t="str">
        <f>IF(SUM('Sales by Agent'!R933:T933)&gt;0,"YES","NO")</f>
        <v>NO</v>
      </c>
      <c r="U933" s="30" t="str">
        <f>IF(SUM('Sales by Agent'!S933:U933)&gt;0,"YES","NO")</f>
        <v>NO</v>
      </c>
      <c r="V933" s="30" t="str">
        <f>IF(SUM('Sales by Agent'!T933:V933)&gt;0,"YES","NO")</f>
        <v>NO</v>
      </c>
      <c r="W933" s="30" t="str">
        <f>IF(SUM('Sales by Agent'!U933:W933)&gt;0,"YES","NO")</f>
        <v>NO</v>
      </c>
      <c r="X933" s="30" t="str">
        <f>IF(SUM('Sales by Agent'!V933:X933)&gt;0,"YES","NO")</f>
        <v>NO</v>
      </c>
      <c r="Y933" s="30" t="str">
        <f>IF(SUM('Sales by Agent'!W933:Y933)&gt;0,"YES","NO")</f>
        <v>NO</v>
      </c>
      <c r="Z933" s="30" t="str">
        <f>IF(SUM('Sales by Agent'!X933:Z933)&gt;0,"YES","NO")</f>
        <v>NO</v>
      </c>
      <c r="AA933" s="30" t="str">
        <f>IF(SUM('Sales by Agent'!Y933:AA933)&gt;0,"YES","NO")</f>
        <v>NO</v>
      </c>
      <c r="AB933" s="30" t="str">
        <f>IF(SUM('Sales by Agent'!Z933:AB933)&gt;0,"YES","NO")</f>
        <v>NO</v>
      </c>
      <c r="AC933" s="30" t="str">
        <f>IF(SUM('Sales by Agent'!AA933:AC933)&gt;0,"YES","NO")</f>
        <v>NO</v>
      </c>
      <c r="AD933" s="30" t="str">
        <f>IF(SUM('Sales by Agent'!AB933:AD933)&gt;0,"YES","NO")</f>
        <v>NO</v>
      </c>
      <c r="AE933" s="30" t="str">
        <f>IF(SUM('Sales by Agent'!AC933:AE933)&gt;0,"YES","NO")</f>
        <v>NO</v>
      </c>
      <c r="AF933" s="30" t="str">
        <f>IF(SUM('Sales by Agent'!AD933:AF933)&gt;0,"YES","NO")</f>
        <v>NO</v>
      </c>
      <c r="AG933" s="30" t="str">
        <f>IF(SUM('Sales by Agent'!AE933:AG933)&gt;0,"YES","NO")</f>
        <v>NO</v>
      </c>
      <c r="AH933" s="30" t="str">
        <f>IF(SUM('Sales by Agent'!AF933:AH933)&gt;0,"YES","NO")</f>
        <v>NO</v>
      </c>
      <c r="AI933" s="30" t="str">
        <f>IF(SUM('Sales by Agent'!AG933:AI933)&gt;0,"YES","NO")</f>
        <v>NO</v>
      </c>
      <c r="AJ933" s="30" t="str">
        <f>IF(SUM('Sales by Agent'!AH933:AJ933)&gt;0,"YES","NO")</f>
        <v>NO</v>
      </c>
      <c r="AK933" s="30" t="str">
        <f>IF(SUM('Sales by Agent'!AI933:AK933)&gt;0,"YES","NO")</f>
        <v>NO</v>
      </c>
      <c r="AL933" s="30" t="str">
        <f>IF(SUM('Sales by Agent'!AJ933:AL933)&gt;0,"YES","NO")</f>
        <v>NO</v>
      </c>
      <c r="AM933" s="30" t="str">
        <f>IF(SUM('Sales by Agent'!AK933:AM933)&gt;0,"YES","NO")</f>
        <v>NO</v>
      </c>
      <c r="AN933" s="30" t="str">
        <f>IF(SUM('Sales by Agent'!AL933:AN933)&gt;0,"YES","NO")</f>
        <v>NO</v>
      </c>
      <c r="AO933" s="30" t="str">
        <f>IF(SUM('Sales by Agent'!AM933:AO933)&gt;0,"YES","NO")</f>
        <v>NO</v>
      </c>
      <c r="AP933" s="30" t="str">
        <f>IF(SUM('Sales by Agent'!AN933:AP933)&gt;0,"YES","NO")</f>
        <v>NO</v>
      </c>
      <c r="AQ933" s="30" t="str">
        <f>IF(SUM('Sales by Agent'!AO933:AQ933)&gt;0,"YES","NO")</f>
        <v>NO</v>
      </c>
      <c r="AR933" s="30" t="str">
        <f>IF(SUM('Sales by Agent'!AP933:AR933)&gt;0,"YES","NO")</f>
        <v>NO</v>
      </c>
      <c r="AS933" s="30" t="str">
        <f>IF(SUM('Sales by Agent'!AQ933:AS933)&gt;0,"YES","NO")</f>
        <v>NO</v>
      </c>
      <c r="AT933" s="30" t="str">
        <f>IF(SUM('Sales by Agent'!AR933:AT933)&gt;0,"YES","NO")</f>
        <v>NO</v>
      </c>
      <c r="AU933" s="30" t="str">
        <f>IF(SUM('Sales by Agent'!AS933:AU933)&gt;0,"YES","NO")</f>
        <v>YES</v>
      </c>
      <c r="AV933" s="30" t="str">
        <f>IF(SUM('Sales by Agent'!AT933:AV933)&gt;0,"YES","NO")</f>
        <v>YES</v>
      </c>
    </row>
    <row r="934" spans="1:56">
      <c r="A934" s="564" t="s">
        <v>1606</v>
      </c>
      <c r="B934" s="564" t="s">
        <v>3194</v>
      </c>
      <c r="C934" s="564" t="s">
        <v>390</v>
      </c>
      <c r="D934" s="564" t="s">
        <v>954</v>
      </c>
      <c r="E934" s="564" t="s">
        <v>1005</v>
      </c>
      <c r="F934" s="565">
        <v>224700</v>
      </c>
      <c r="I934" s="30" t="str">
        <f>IF(SUM('Sales by Agent'!G934:I934)&gt;0,"YES","NO")</f>
        <v>NO</v>
      </c>
      <c r="J934" s="30" t="str">
        <f>IF(SUM('Sales by Agent'!H934:J934)&gt;0,"YES","NO")</f>
        <v>NO</v>
      </c>
      <c r="K934" s="30" t="str">
        <f>IF(SUM('Sales by Agent'!I934:K934)&gt;0,"YES","NO")</f>
        <v>NO</v>
      </c>
      <c r="L934" s="30" t="str">
        <f>IF(SUM('Sales by Agent'!J934:L934)&gt;0,"YES","NO")</f>
        <v>NO</v>
      </c>
      <c r="M934" s="30" t="str">
        <f>IF(SUM('Sales by Agent'!K934:M934)&gt;0,"YES","NO")</f>
        <v>NO</v>
      </c>
      <c r="N934" s="30" t="str">
        <f>IF(SUM('Sales by Agent'!L934:N934)&gt;0,"YES","NO")</f>
        <v>NO</v>
      </c>
      <c r="O934" s="30" t="str">
        <f>IF(SUM('Sales by Agent'!M934:O934)&gt;0,"YES","NO")</f>
        <v>NO</v>
      </c>
      <c r="P934" s="30" t="str">
        <f>IF(SUM('Sales by Agent'!N934:P934)&gt;0,"YES","NO")</f>
        <v>NO</v>
      </c>
      <c r="Q934" s="30" t="str">
        <f>IF(SUM('Sales by Agent'!O934:Q934)&gt;0,"YES","NO")</f>
        <v>NO</v>
      </c>
      <c r="R934" s="30" t="str">
        <f>IF(SUM('Sales by Agent'!P934:R934)&gt;0,"YES","NO")</f>
        <v>NO</v>
      </c>
      <c r="S934" s="30" t="str">
        <f>IF(SUM('Sales by Agent'!Q934:S934)&gt;0,"YES","NO")</f>
        <v>NO</v>
      </c>
      <c r="T934" s="30" t="str">
        <f>IF(SUM('Sales by Agent'!R934:T934)&gt;0,"YES","NO")</f>
        <v>NO</v>
      </c>
      <c r="U934" s="30" t="str">
        <f>IF(SUM('Sales by Agent'!S934:U934)&gt;0,"YES","NO")</f>
        <v>NO</v>
      </c>
      <c r="V934" s="30" t="str">
        <f>IF(SUM('Sales by Agent'!T934:V934)&gt;0,"YES","NO")</f>
        <v>NO</v>
      </c>
      <c r="W934" s="30" t="str">
        <f>IF(SUM('Sales by Agent'!U934:W934)&gt;0,"YES","NO")</f>
        <v>NO</v>
      </c>
      <c r="X934" s="30" t="str">
        <f>IF(SUM('Sales by Agent'!V934:X934)&gt;0,"YES","NO")</f>
        <v>NO</v>
      </c>
      <c r="Y934" s="30" t="str">
        <f>IF(SUM('Sales by Agent'!W934:Y934)&gt;0,"YES","NO")</f>
        <v>NO</v>
      </c>
      <c r="Z934" s="30" t="str">
        <f>IF(SUM('Sales by Agent'!X934:Z934)&gt;0,"YES","NO")</f>
        <v>NO</v>
      </c>
      <c r="AA934" s="30" t="str">
        <f>IF(SUM('Sales by Agent'!Y934:AA934)&gt;0,"YES","NO")</f>
        <v>NO</v>
      </c>
      <c r="AB934" s="30" t="str">
        <f>IF(SUM('Sales by Agent'!Z934:AB934)&gt;0,"YES","NO")</f>
        <v>NO</v>
      </c>
      <c r="AC934" s="30" t="str">
        <f>IF(SUM('Sales by Agent'!AA934:AC934)&gt;0,"YES","NO")</f>
        <v>NO</v>
      </c>
      <c r="AD934" s="30" t="str">
        <f>IF(SUM('Sales by Agent'!AB934:AD934)&gt;0,"YES","NO")</f>
        <v>NO</v>
      </c>
      <c r="AE934" s="30" t="str">
        <f>IF(SUM('Sales by Agent'!AC934:AE934)&gt;0,"YES","NO")</f>
        <v>NO</v>
      </c>
      <c r="AF934" s="30" t="str">
        <f>IF(SUM('Sales by Agent'!AD934:AF934)&gt;0,"YES","NO")</f>
        <v>NO</v>
      </c>
      <c r="AG934" s="30" t="str">
        <f>IF(SUM('Sales by Agent'!AE934:AG934)&gt;0,"YES","NO")</f>
        <v>NO</v>
      </c>
      <c r="AH934" s="30" t="str">
        <f>IF(SUM('Sales by Agent'!AF934:AH934)&gt;0,"YES","NO")</f>
        <v>NO</v>
      </c>
      <c r="AI934" s="30" t="str">
        <f>IF(SUM('Sales by Agent'!AG934:AI934)&gt;0,"YES","NO")</f>
        <v>NO</v>
      </c>
      <c r="AJ934" s="30" t="str">
        <f>IF(SUM('Sales by Agent'!AH934:AJ934)&gt;0,"YES","NO")</f>
        <v>NO</v>
      </c>
      <c r="AK934" s="30" t="str">
        <f>IF(SUM('Sales by Agent'!AI934:AK934)&gt;0,"YES","NO")</f>
        <v>NO</v>
      </c>
      <c r="AL934" s="30" t="str">
        <f>IF(SUM('Sales by Agent'!AJ934:AL934)&gt;0,"YES","NO")</f>
        <v>YES</v>
      </c>
      <c r="AM934" s="30" t="str">
        <f>IF(SUM('Sales by Agent'!AK934:AM934)&gt;0,"YES","NO")</f>
        <v>YES</v>
      </c>
      <c r="AN934" s="30" t="str">
        <f>IF(SUM('Sales by Agent'!AL934:AN934)&gt;0,"YES","NO")</f>
        <v>YES</v>
      </c>
      <c r="AO934" s="30" t="str">
        <f>IF(SUM('Sales by Agent'!AM934:AO934)&gt;0,"YES","NO")</f>
        <v>NO</v>
      </c>
      <c r="AP934" s="30" t="str">
        <f>IF(SUM('Sales by Agent'!AN934:AP934)&gt;0,"YES","NO")</f>
        <v>YES</v>
      </c>
      <c r="AQ934" s="30" t="str">
        <f>IF(SUM('Sales by Agent'!AO934:AQ934)&gt;0,"YES","NO")</f>
        <v>YES</v>
      </c>
      <c r="AR934" s="30" t="str">
        <f>IF(SUM('Sales by Agent'!AP934:AR934)&gt;0,"YES","NO")</f>
        <v>YES</v>
      </c>
      <c r="AS934" s="30" t="str">
        <f>IF(SUM('Sales by Agent'!AQ934:AS934)&gt;0,"YES","NO")</f>
        <v>YES</v>
      </c>
      <c r="AT934" s="30" t="str">
        <f>IF(SUM('Sales by Agent'!AR934:AT934)&gt;0,"YES","NO")</f>
        <v>NO</v>
      </c>
      <c r="AU934" s="30" t="str">
        <f>IF(SUM('Sales by Agent'!AS934:AU934)&gt;0,"YES","NO")</f>
        <v>NO</v>
      </c>
      <c r="AV934" s="30" t="str">
        <f>IF(SUM('Sales by Agent'!AT934:AV934)&gt;0,"YES","NO")</f>
        <v>NO</v>
      </c>
    </row>
    <row r="935" spans="1:56">
      <c r="A935" s="564" t="s">
        <v>273</v>
      </c>
      <c r="B935" s="564" t="s">
        <v>3195</v>
      </c>
      <c r="C935" s="564" t="s">
        <v>390</v>
      </c>
      <c r="D935" s="564" t="s">
        <v>954</v>
      </c>
      <c r="E935" s="564" t="s">
        <v>1005</v>
      </c>
      <c r="F935" s="565">
        <v>2208050</v>
      </c>
      <c r="I935" s="30" t="str">
        <f>IF(SUM('Sales by Agent'!G935:I935)&gt;0,"YES","NO")</f>
        <v>YES</v>
      </c>
      <c r="J935" s="30" t="str">
        <f>IF(SUM('Sales by Agent'!H935:J935)&gt;0,"YES","NO")</f>
        <v>YES</v>
      </c>
      <c r="K935" s="30" t="str">
        <f>IF(SUM('Sales by Agent'!I935:K935)&gt;0,"YES","NO")</f>
        <v>YES</v>
      </c>
      <c r="L935" s="30" t="str">
        <f>IF(SUM('Sales by Agent'!J935:L935)&gt;0,"YES","NO")</f>
        <v>YES</v>
      </c>
      <c r="M935" s="30" t="str">
        <f>IF(SUM('Sales by Agent'!K935:M935)&gt;0,"YES","NO")</f>
        <v>YES</v>
      </c>
      <c r="N935" s="30" t="str">
        <f>IF(SUM('Sales by Agent'!L935:N935)&gt;0,"YES","NO")</f>
        <v>YES</v>
      </c>
      <c r="O935" s="30" t="str">
        <f>IF(SUM('Sales by Agent'!M935:O935)&gt;0,"YES","NO")</f>
        <v>YES</v>
      </c>
      <c r="P935" s="30" t="str">
        <f>IF(SUM('Sales by Agent'!N935:P935)&gt;0,"YES","NO")</f>
        <v>YES</v>
      </c>
      <c r="Q935" s="30" t="str">
        <f>IF(SUM('Sales by Agent'!O935:Q935)&gt;0,"YES","NO")</f>
        <v>YES</v>
      </c>
      <c r="R935" s="30" t="str">
        <f>IF(SUM('Sales by Agent'!P935:R935)&gt;0,"YES","NO")</f>
        <v>YES</v>
      </c>
      <c r="S935" s="30" t="str">
        <f>IF(SUM('Sales by Agent'!Q935:S935)&gt;0,"YES","NO")</f>
        <v>YES</v>
      </c>
      <c r="T935" s="30" t="str">
        <f>IF(SUM('Sales by Agent'!R935:T935)&gt;0,"YES","NO")</f>
        <v>YES</v>
      </c>
      <c r="U935" s="30" t="str">
        <f>IF(SUM('Sales by Agent'!S935:U935)&gt;0,"YES","NO")</f>
        <v>YES</v>
      </c>
      <c r="V935" s="30" t="str">
        <f>IF(SUM('Sales by Agent'!T935:V935)&gt;0,"YES","NO")</f>
        <v>YES</v>
      </c>
      <c r="W935" s="30" t="str">
        <f>IF(SUM('Sales by Agent'!U935:W935)&gt;0,"YES","NO")</f>
        <v>YES</v>
      </c>
      <c r="X935" s="30" t="str">
        <f>IF(SUM('Sales by Agent'!V935:X935)&gt;0,"YES","NO")</f>
        <v>YES</v>
      </c>
      <c r="Y935" s="30" t="str">
        <f>IF(SUM('Sales by Agent'!W935:Y935)&gt;0,"YES","NO")</f>
        <v>YES</v>
      </c>
      <c r="Z935" s="30" t="str">
        <f>IF(SUM('Sales by Agent'!X935:Z935)&gt;0,"YES","NO")</f>
        <v>YES</v>
      </c>
      <c r="AA935" s="30" t="str">
        <f>IF(SUM('Sales by Agent'!Y935:AA935)&gt;0,"YES","NO")</f>
        <v>NO</v>
      </c>
      <c r="AB935" s="30" t="str">
        <f>IF(SUM('Sales by Agent'!Z935:AB935)&gt;0,"YES","NO")</f>
        <v>NO</v>
      </c>
      <c r="AC935" s="30" t="str">
        <f>IF(SUM('Sales by Agent'!AA935:AC935)&gt;0,"YES","NO")</f>
        <v>NO</v>
      </c>
      <c r="AD935" s="30" t="str">
        <f>IF(SUM('Sales by Agent'!AB935:AD935)&gt;0,"YES","NO")</f>
        <v>NO</v>
      </c>
      <c r="AE935" s="30" t="str">
        <f>IF(SUM('Sales by Agent'!AC935:AE935)&gt;0,"YES","NO")</f>
        <v>NO</v>
      </c>
      <c r="AF935" s="30" t="str">
        <f>IF(SUM('Sales by Agent'!AD935:AF935)&gt;0,"YES","NO")</f>
        <v>NO</v>
      </c>
      <c r="AG935" s="30" t="str">
        <f>IF(SUM('Sales by Agent'!AE935:AG935)&gt;0,"YES","NO")</f>
        <v>NO</v>
      </c>
      <c r="AH935" s="30" t="str">
        <f>IF(SUM('Sales by Agent'!AF935:AH935)&gt;0,"YES","NO")</f>
        <v>NO</v>
      </c>
      <c r="AI935" s="30" t="str">
        <f>IF(SUM('Sales by Agent'!AG935:AI935)&gt;0,"YES","NO")</f>
        <v>NO</v>
      </c>
      <c r="AJ935" s="30" t="str">
        <f>IF(SUM('Sales by Agent'!AH935:AJ935)&gt;0,"YES","NO")</f>
        <v>NO</v>
      </c>
      <c r="AK935" s="30" t="str">
        <f>IF(SUM('Sales by Agent'!AI935:AK935)&gt;0,"YES","NO")</f>
        <v>NO</v>
      </c>
      <c r="AL935" s="30" t="str">
        <f>IF(SUM('Sales by Agent'!AJ935:AL935)&gt;0,"YES","NO")</f>
        <v>NO</v>
      </c>
      <c r="AM935" s="30" t="str">
        <f>IF(SUM('Sales by Agent'!AK935:AM935)&gt;0,"YES","NO")</f>
        <v>NO</v>
      </c>
      <c r="AN935" s="30" t="str">
        <f>IF(SUM('Sales by Agent'!AL935:AN935)&gt;0,"YES","NO")</f>
        <v>NO</v>
      </c>
      <c r="AO935" s="30" t="str">
        <f>IF(SUM('Sales by Agent'!AM935:AO935)&gt;0,"YES","NO")</f>
        <v>NO</v>
      </c>
      <c r="AP935" s="30" t="str">
        <f>IF(SUM('Sales by Agent'!AN935:AP935)&gt;0,"YES","NO")</f>
        <v>NO</v>
      </c>
      <c r="AQ935" s="30" t="str">
        <f>IF(SUM('Sales by Agent'!AO935:AQ935)&gt;0,"YES","NO")</f>
        <v>NO</v>
      </c>
      <c r="AR935" s="30" t="str">
        <f>IF(SUM('Sales by Agent'!AP935:AR935)&gt;0,"YES","NO")</f>
        <v>NO</v>
      </c>
      <c r="AS935" s="30" t="str">
        <f>IF(SUM('Sales by Agent'!AQ935:AS935)&gt;0,"YES","NO")</f>
        <v>NO</v>
      </c>
      <c r="AT935" s="30" t="str">
        <f>IF(SUM('Sales by Agent'!AR935:AT935)&gt;0,"YES","NO")</f>
        <v>NO</v>
      </c>
      <c r="AU935" s="30" t="str">
        <f>IF(SUM('Sales by Agent'!AS935:AU935)&gt;0,"YES","NO")</f>
        <v>NO</v>
      </c>
      <c r="AV935" s="30" t="str">
        <f>IF(SUM('Sales by Agent'!AT935:AV935)&gt;0,"YES","NO")</f>
        <v>NO</v>
      </c>
    </row>
    <row r="936" spans="1:56">
      <c r="A936" s="564" t="s">
        <v>274</v>
      </c>
      <c r="B936" s="564" t="s">
        <v>3196</v>
      </c>
      <c r="C936" s="564" t="s">
        <v>390</v>
      </c>
      <c r="D936" s="564" t="s">
        <v>954</v>
      </c>
      <c r="E936" s="564" t="s">
        <v>1005</v>
      </c>
      <c r="F936" s="565">
        <v>47500</v>
      </c>
      <c r="I936" s="30" t="str">
        <f>IF(SUM('Sales by Agent'!G936:I936)&gt;0,"YES","NO")</f>
        <v>NO</v>
      </c>
      <c r="J936" s="30" t="str">
        <f>IF(SUM('Sales by Agent'!H936:J936)&gt;0,"YES","NO")</f>
        <v>NO</v>
      </c>
      <c r="K936" s="30" t="str">
        <f>IF(SUM('Sales by Agent'!I936:K936)&gt;0,"YES","NO")</f>
        <v>NO</v>
      </c>
      <c r="L936" s="30" t="str">
        <f>IF(SUM('Sales by Agent'!J936:L936)&gt;0,"YES","NO")</f>
        <v>NO</v>
      </c>
      <c r="M936" s="30" t="str">
        <f>IF(SUM('Sales by Agent'!K936:M936)&gt;0,"YES","NO")</f>
        <v>NO</v>
      </c>
      <c r="N936" s="30" t="str">
        <f>IF(SUM('Sales by Agent'!L936:N936)&gt;0,"YES","NO")</f>
        <v>NO</v>
      </c>
      <c r="O936" s="30" t="str">
        <f>IF(SUM('Sales by Agent'!M936:O936)&gt;0,"YES","NO")</f>
        <v>NO</v>
      </c>
      <c r="P936" s="30" t="str">
        <f>IF(SUM('Sales by Agent'!N936:P936)&gt;0,"YES","NO")</f>
        <v>NO</v>
      </c>
      <c r="Q936" s="30" t="str">
        <f>IF(SUM('Sales by Agent'!O936:Q936)&gt;0,"YES","NO")</f>
        <v>NO</v>
      </c>
      <c r="R936" s="30" t="str">
        <f>IF(SUM('Sales by Agent'!P936:R936)&gt;0,"YES","NO")</f>
        <v>NO</v>
      </c>
      <c r="S936" s="30" t="str">
        <f>IF(SUM('Sales by Agent'!Q936:S936)&gt;0,"YES","NO")</f>
        <v>NO</v>
      </c>
      <c r="T936" s="30" t="str">
        <f>IF(SUM('Sales by Agent'!R936:T936)&gt;0,"YES","NO")</f>
        <v>NO</v>
      </c>
      <c r="U936" s="30" t="str">
        <f>IF(SUM('Sales by Agent'!S936:U936)&gt;0,"YES","NO")</f>
        <v>NO</v>
      </c>
      <c r="V936" s="30" t="str">
        <f>IF(SUM('Sales by Agent'!T936:V936)&gt;0,"YES","NO")</f>
        <v>NO</v>
      </c>
      <c r="W936" s="30" t="str">
        <f>IF(SUM('Sales by Agent'!U936:W936)&gt;0,"YES","NO")</f>
        <v>NO</v>
      </c>
      <c r="X936" s="30" t="str">
        <f>IF(SUM('Sales by Agent'!V936:X936)&gt;0,"YES","NO")</f>
        <v>NO</v>
      </c>
      <c r="Y936" s="30" t="str">
        <f>IF(SUM('Sales by Agent'!W936:Y936)&gt;0,"YES","NO")</f>
        <v>NO</v>
      </c>
      <c r="Z936" s="30" t="str">
        <f>IF(SUM('Sales by Agent'!X936:Z936)&gt;0,"YES","NO")</f>
        <v>NO</v>
      </c>
      <c r="AA936" s="30" t="str">
        <f>IF(SUM('Sales by Agent'!Y936:AA936)&gt;0,"YES","NO")</f>
        <v>NO</v>
      </c>
      <c r="AB936" s="30" t="str">
        <f>IF(SUM('Sales by Agent'!Z936:AB936)&gt;0,"YES","NO")</f>
        <v>NO</v>
      </c>
      <c r="AC936" s="30" t="str">
        <f>IF(SUM('Sales by Agent'!AA936:AC936)&gt;0,"YES","NO")</f>
        <v>NO</v>
      </c>
      <c r="AD936" s="30" t="str">
        <f>IF(SUM('Sales by Agent'!AB936:AD936)&gt;0,"YES","NO")</f>
        <v>NO</v>
      </c>
      <c r="AE936" s="30" t="str">
        <f>IF(SUM('Sales by Agent'!AC936:AE936)&gt;0,"YES","NO")</f>
        <v>NO</v>
      </c>
      <c r="AF936" s="30" t="str">
        <f>IF(SUM('Sales by Agent'!AD936:AF936)&gt;0,"YES","NO")</f>
        <v>NO</v>
      </c>
      <c r="AG936" s="30" t="str">
        <f>IF(SUM('Sales by Agent'!AE936:AG936)&gt;0,"YES","NO")</f>
        <v>NO</v>
      </c>
      <c r="AH936" s="30" t="str">
        <f>IF(SUM('Sales by Agent'!AF936:AH936)&gt;0,"YES","NO")</f>
        <v>NO</v>
      </c>
      <c r="AI936" s="30" t="str">
        <f>IF(SUM('Sales by Agent'!AG936:AI936)&gt;0,"YES","NO")</f>
        <v>NO</v>
      </c>
      <c r="AJ936" s="30" t="str">
        <f>IF(SUM('Sales by Agent'!AH936:AJ936)&gt;0,"YES","NO")</f>
        <v>NO</v>
      </c>
      <c r="AK936" s="30" t="str">
        <f>IF(SUM('Sales by Agent'!AI936:AK936)&gt;0,"YES","NO")</f>
        <v>NO</v>
      </c>
      <c r="AL936" s="30" t="str">
        <f>IF(SUM('Sales by Agent'!AJ936:AL936)&gt;0,"YES","NO")</f>
        <v>NO</v>
      </c>
      <c r="AM936" s="30" t="str">
        <f>IF(SUM('Sales by Agent'!AK936:AM936)&gt;0,"YES","NO")</f>
        <v>NO</v>
      </c>
      <c r="AN936" s="30" t="str">
        <f>IF(SUM('Sales by Agent'!AL936:AN936)&gt;0,"YES","NO")</f>
        <v>NO</v>
      </c>
      <c r="AO936" s="30" t="str">
        <f>IF(SUM('Sales by Agent'!AM936:AO936)&gt;0,"YES","NO")</f>
        <v>YES</v>
      </c>
      <c r="AP936" s="30" t="str">
        <f>IF(SUM('Sales by Agent'!AN936:AP936)&gt;0,"YES","NO")</f>
        <v>YES</v>
      </c>
      <c r="AQ936" s="30" t="str">
        <f>IF(SUM('Sales by Agent'!AO936:AQ936)&gt;0,"YES","NO")</f>
        <v>YES</v>
      </c>
      <c r="AR936" s="30" t="str">
        <f>IF(SUM('Sales by Agent'!AP936:AR936)&gt;0,"YES","NO")</f>
        <v>NO</v>
      </c>
      <c r="AS936" s="30" t="str">
        <f>IF(SUM('Sales by Agent'!AQ936:AS936)&gt;0,"YES","NO")</f>
        <v>NO</v>
      </c>
      <c r="AT936" s="30" t="str">
        <f>IF(SUM('Sales by Agent'!AR936:AT936)&gt;0,"YES","NO")</f>
        <v>NO</v>
      </c>
      <c r="AU936" s="30" t="str">
        <f>IF(SUM('Sales by Agent'!AS936:AU936)&gt;0,"YES","NO")</f>
        <v>NO</v>
      </c>
      <c r="AV936" s="30" t="str">
        <f>IF(SUM('Sales by Agent'!AT936:AV936)&gt;0,"YES","NO")</f>
        <v>NO</v>
      </c>
      <c r="AX936" s="104"/>
      <c r="AY936" s="104"/>
      <c r="AZ936" s="104"/>
      <c r="BA936" s="104"/>
      <c r="BB936" s="104"/>
      <c r="BC936" s="104"/>
      <c r="BD936" s="104"/>
    </row>
    <row r="937" spans="1:56">
      <c r="A937" s="564" t="s">
        <v>1951</v>
      </c>
      <c r="B937" s="564" t="s">
        <v>3197</v>
      </c>
      <c r="C937" s="564" t="s">
        <v>390</v>
      </c>
      <c r="D937" s="564" t="s">
        <v>954</v>
      </c>
      <c r="E937" s="564" t="s">
        <v>1005</v>
      </c>
      <c r="F937" s="565">
        <v>341240</v>
      </c>
      <c r="I937" s="30" t="str">
        <f>IF(SUM('Sales by Agent'!G937:I937)&gt;0,"YES","NO")</f>
        <v>NO</v>
      </c>
      <c r="J937" s="30" t="str">
        <f>IF(SUM('Sales by Agent'!H937:J937)&gt;0,"YES","NO")</f>
        <v>NO</v>
      </c>
      <c r="K937" s="30" t="str">
        <f>IF(SUM('Sales by Agent'!I937:K937)&gt;0,"YES","NO")</f>
        <v>NO</v>
      </c>
      <c r="L937" s="30" t="str">
        <f>IF(SUM('Sales by Agent'!J937:L937)&gt;0,"YES","NO")</f>
        <v>NO</v>
      </c>
      <c r="M937" s="30" t="str">
        <f>IF(SUM('Sales by Agent'!K937:M937)&gt;0,"YES","NO")</f>
        <v>NO</v>
      </c>
      <c r="N937" s="30" t="str">
        <f>IF(SUM('Sales by Agent'!L937:N937)&gt;0,"YES","NO")</f>
        <v>NO</v>
      </c>
      <c r="O937" s="30" t="str">
        <f>IF(SUM('Sales by Agent'!M937:O937)&gt;0,"YES","NO")</f>
        <v>NO</v>
      </c>
      <c r="P937" s="30" t="str">
        <f>IF(SUM('Sales by Agent'!N937:P937)&gt;0,"YES","NO")</f>
        <v>NO</v>
      </c>
      <c r="Q937" s="30" t="str">
        <f>IF(SUM('Sales by Agent'!O937:Q937)&gt;0,"YES","NO")</f>
        <v>NO</v>
      </c>
      <c r="R937" s="30" t="str">
        <f>IF(SUM('Sales by Agent'!P937:R937)&gt;0,"YES","NO")</f>
        <v>NO</v>
      </c>
      <c r="S937" s="30" t="str">
        <f>IF(SUM('Sales by Agent'!Q937:S937)&gt;0,"YES","NO")</f>
        <v>NO</v>
      </c>
      <c r="T937" s="30" t="str">
        <f>IF(SUM('Sales by Agent'!R937:T937)&gt;0,"YES","NO")</f>
        <v>NO</v>
      </c>
      <c r="U937" s="30" t="str">
        <f>IF(SUM('Sales by Agent'!S937:U937)&gt;0,"YES","NO")</f>
        <v>NO</v>
      </c>
      <c r="V937" s="30" t="str">
        <f>IF(SUM('Sales by Agent'!T937:V937)&gt;0,"YES","NO")</f>
        <v>NO</v>
      </c>
      <c r="W937" s="30" t="str">
        <f>IF(SUM('Sales by Agent'!U937:W937)&gt;0,"YES","NO")</f>
        <v>NO</v>
      </c>
      <c r="X937" s="30" t="str">
        <f>IF(SUM('Sales by Agent'!V937:X937)&gt;0,"YES","NO")</f>
        <v>NO</v>
      </c>
      <c r="Y937" s="30" t="str">
        <f>IF(SUM('Sales by Agent'!W937:Y937)&gt;0,"YES","NO")</f>
        <v>NO</v>
      </c>
      <c r="Z937" s="30" t="str">
        <f>IF(SUM('Sales by Agent'!X937:Z937)&gt;0,"YES","NO")</f>
        <v>NO</v>
      </c>
      <c r="AA937" s="30" t="str">
        <f>IF(SUM('Sales by Agent'!Y937:AA937)&gt;0,"YES","NO")</f>
        <v>NO</v>
      </c>
      <c r="AB937" s="30" t="str">
        <f>IF(SUM('Sales by Agent'!Z937:AB937)&gt;0,"YES","NO")</f>
        <v>NO</v>
      </c>
      <c r="AC937" s="30" t="str">
        <f>IF(SUM('Sales by Agent'!AA937:AC937)&gt;0,"YES","NO")</f>
        <v>NO</v>
      </c>
      <c r="AD937" s="30" t="str">
        <f>IF(SUM('Sales by Agent'!AB937:AD937)&gt;0,"YES","NO")</f>
        <v>NO</v>
      </c>
      <c r="AE937" s="30" t="str">
        <f>IF(SUM('Sales by Agent'!AC937:AE937)&gt;0,"YES","NO")</f>
        <v>NO</v>
      </c>
      <c r="AF937" s="30" t="str">
        <f>IF(SUM('Sales by Agent'!AD937:AF937)&gt;0,"YES","NO")</f>
        <v>NO</v>
      </c>
      <c r="AG937" s="30" t="str">
        <f>IF(SUM('Sales by Agent'!AE937:AG937)&gt;0,"YES","NO")</f>
        <v>NO</v>
      </c>
      <c r="AH937" s="30" t="str">
        <f>IF(SUM('Sales by Agent'!AF937:AH937)&gt;0,"YES","NO")</f>
        <v>NO</v>
      </c>
      <c r="AI937" s="30" t="str">
        <f>IF(SUM('Sales by Agent'!AG937:AI937)&gt;0,"YES","NO")</f>
        <v>NO</v>
      </c>
      <c r="AJ937" s="30" t="str">
        <f>IF(SUM('Sales by Agent'!AH937:AJ937)&gt;0,"YES","NO")</f>
        <v>NO</v>
      </c>
      <c r="AK937" s="30" t="str">
        <f>IF(SUM('Sales by Agent'!AI937:AK937)&gt;0,"YES","NO")</f>
        <v>NO</v>
      </c>
      <c r="AL937" s="30" t="str">
        <f>IF(SUM('Sales by Agent'!AJ937:AL937)&gt;0,"YES","NO")</f>
        <v>YES</v>
      </c>
      <c r="AM937" s="30" t="str">
        <f>IF(SUM('Sales by Agent'!AK937:AM937)&gt;0,"YES","NO")</f>
        <v>YES</v>
      </c>
      <c r="AN937" s="30" t="str">
        <f>IF(SUM('Sales by Agent'!AL937:AN937)&gt;0,"YES","NO")</f>
        <v>YES</v>
      </c>
      <c r="AO937" s="30" t="str">
        <f>IF(SUM('Sales by Agent'!AM937:AO937)&gt;0,"YES","NO")</f>
        <v>YES</v>
      </c>
      <c r="AP937" s="30" t="str">
        <f>IF(SUM('Sales by Agent'!AN937:AP937)&gt;0,"YES","NO")</f>
        <v>YES</v>
      </c>
      <c r="AQ937" s="30" t="str">
        <f>IF(SUM('Sales by Agent'!AO937:AQ937)&gt;0,"YES","NO")</f>
        <v>NO</v>
      </c>
      <c r="AR937" s="30" t="str">
        <f>IF(SUM('Sales by Agent'!AP937:AR937)&gt;0,"YES","NO")</f>
        <v>NO</v>
      </c>
      <c r="AS937" s="30" t="str">
        <f>IF(SUM('Sales by Agent'!AQ937:AS937)&gt;0,"YES","NO")</f>
        <v>NO</v>
      </c>
      <c r="AT937" s="30" t="str">
        <f>IF(SUM('Sales by Agent'!AR937:AT937)&gt;0,"YES","NO")</f>
        <v>NO</v>
      </c>
      <c r="AU937" s="30" t="str">
        <f>IF(SUM('Sales by Agent'!AS937:AU937)&gt;0,"YES","NO")</f>
        <v>NO</v>
      </c>
      <c r="AV937" s="30" t="str">
        <f>IF(SUM('Sales by Agent'!AT937:AV937)&gt;0,"YES","NO")</f>
        <v>NO</v>
      </c>
      <c r="AX937" s="104"/>
      <c r="AY937" s="104"/>
      <c r="AZ937" s="104"/>
      <c r="BA937" s="104"/>
      <c r="BB937" s="104"/>
      <c r="BC937" s="104"/>
      <c r="BD937" s="104"/>
    </row>
    <row r="938" spans="1:56">
      <c r="A938" s="564" t="s">
        <v>282</v>
      </c>
      <c r="B938" s="564" t="s">
        <v>3198</v>
      </c>
      <c r="C938" s="564" t="s">
        <v>390</v>
      </c>
      <c r="D938" s="564" t="s">
        <v>954</v>
      </c>
      <c r="E938" s="564" t="s">
        <v>1005</v>
      </c>
      <c r="F938" s="565">
        <v>2680950</v>
      </c>
      <c r="I938" s="30" t="str">
        <f>IF(SUM('Sales by Agent'!G938:I938)&gt;0,"YES","NO")</f>
        <v>YES</v>
      </c>
      <c r="J938" s="30" t="str">
        <f>IF(SUM('Sales by Agent'!H938:J938)&gt;0,"YES","NO")</f>
        <v>YES</v>
      </c>
      <c r="K938" s="30" t="str">
        <f>IF(SUM('Sales by Agent'!I938:K938)&gt;0,"YES","NO")</f>
        <v>YES</v>
      </c>
      <c r="L938" s="30" t="str">
        <f>IF(SUM('Sales by Agent'!J938:L938)&gt;0,"YES","NO")</f>
        <v>YES</v>
      </c>
      <c r="M938" s="30" t="str">
        <f>IF(SUM('Sales by Agent'!K938:M938)&gt;0,"YES","NO")</f>
        <v>YES</v>
      </c>
      <c r="N938" s="30" t="str">
        <f>IF(SUM('Sales by Agent'!L938:N938)&gt;0,"YES","NO")</f>
        <v>YES</v>
      </c>
      <c r="O938" s="30" t="str">
        <f>IF(SUM('Sales by Agent'!M938:O938)&gt;0,"YES","NO")</f>
        <v>YES</v>
      </c>
      <c r="P938" s="30" t="str">
        <f>IF(SUM('Sales by Agent'!N938:P938)&gt;0,"YES","NO")</f>
        <v>YES</v>
      </c>
      <c r="Q938" s="30" t="str">
        <f>IF(SUM('Sales by Agent'!O938:Q938)&gt;0,"YES","NO")</f>
        <v>YES</v>
      </c>
      <c r="R938" s="30" t="str">
        <f>IF(SUM('Sales by Agent'!P938:R938)&gt;0,"YES","NO")</f>
        <v>YES</v>
      </c>
      <c r="S938" s="30" t="str">
        <f>IF(SUM('Sales by Agent'!Q938:S938)&gt;0,"YES","NO")</f>
        <v>YES</v>
      </c>
      <c r="T938" s="30" t="str">
        <f>IF(SUM('Sales by Agent'!R938:T938)&gt;0,"YES","NO")</f>
        <v>YES</v>
      </c>
      <c r="U938" s="30" t="str">
        <f>IF(SUM('Sales by Agent'!S938:U938)&gt;0,"YES","NO")</f>
        <v>YES</v>
      </c>
      <c r="V938" s="30" t="str">
        <f>IF(SUM('Sales by Agent'!T938:V938)&gt;0,"YES","NO")</f>
        <v>YES</v>
      </c>
      <c r="W938" s="30" t="str">
        <f>IF(SUM('Sales by Agent'!U938:W938)&gt;0,"YES","NO")</f>
        <v>YES</v>
      </c>
      <c r="X938" s="30" t="str">
        <f>IF(SUM('Sales by Agent'!V938:X938)&gt;0,"YES","NO")</f>
        <v>YES</v>
      </c>
      <c r="Y938" s="30" t="str">
        <f>IF(SUM('Sales by Agent'!W938:Y938)&gt;0,"YES","NO")</f>
        <v>YES</v>
      </c>
      <c r="Z938" s="30" t="str">
        <f>IF(SUM('Sales by Agent'!X938:Z938)&gt;0,"YES","NO")</f>
        <v>YES</v>
      </c>
      <c r="AA938" s="30" t="str">
        <f>IF(SUM('Sales by Agent'!Y938:AA938)&gt;0,"YES","NO")</f>
        <v>YES</v>
      </c>
      <c r="AB938" s="30" t="str">
        <f>IF(SUM('Sales by Agent'!Z938:AB938)&gt;0,"YES","NO")</f>
        <v>YES</v>
      </c>
      <c r="AC938" s="30" t="str">
        <f>IF(SUM('Sales by Agent'!AA938:AC938)&gt;0,"YES","NO")</f>
        <v>YES</v>
      </c>
      <c r="AD938" s="30" t="str">
        <f>IF(SUM('Sales by Agent'!AB938:AD938)&gt;0,"YES","NO")</f>
        <v>YES</v>
      </c>
      <c r="AE938" s="30" t="str">
        <f>IF(SUM('Sales by Agent'!AC938:AE938)&gt;0,"YES","NO")</f>
        <v>YES</v>
      </c>
      <c r="AF938" s="30" t="str">
        <f>IF(SUM('Sales by Agent'!AD938:AF938)&gt;0,"YES","NO")</f>
        <v>YES</v>
      </c>
      <c r="AG938" s="30" t="str">
        <f>IF(SUM('Sales by Agent'!AE938:AG938)&gt;0,"YES","NO")</f>
        <v>YES</v>
      </c>
      <c r="AH938" s="30" t="str">
        <f>IF(SUM('Sales by Agent'!AF938:AH938)&gt;0,"YES","NO")</f>
        <v>YES</v>
      </c>
      <c r="AI938" s="30" t="str">
        <f>IF(SUM('Sales by Agent'!AG938:AI938)&gt;0,"YES","NO")</f>
        <v>YES</v>
      </c>
      <c r="AJ938" s="30" t="str">
        <f>IF(SUM('Sales by Agent'!AH938:AJ938)&gt;0,"YES","NO")</f>
        <v>YES</v>
      </c>
      <c r="AK938" s="30" t="str">
        <f>IF(SUM('Sales by Agent'!AI938:AK938)&gt;0,"YES","NO")</f>
        <v>YES</v>
      </c>
      <c r="AL938" s="30" t="str">
        <f>IF(SUM('Sales by Agent'!AJ938:AL938)&gt;0,"YES","NO")</f>
        <v>YES</v>
      </c>
      <c r="AM938" s="30" t="str">
        <f>IF(SUM('Sales by Agent'!AK938:AM938)&gt;0,"YES","NO")</f>
        <v>YES</v>
      </c>
      <c r="AN938" s="30" t="str">
        <f>IF(SUM('Sales by Agent'!AL938:AN938)&gt;0,"YES","NO")</f>
        <v>YES</v>
      </c>
      <c r="AO938" s="30" t="str">
        <f>IF(SUM('Sales by Agent'!AM938:AO938)&gt;0,"YES","NO")</f>
        <v>YES</v>
      </c>
      <c r="AP938" s="30" t="str">
        <f>IF(SUM('Sales by Agent'!AN938:AP938)&gt;0,"YES","NO")</f>
        <v>YES</v>
      </c>
      <c r="AQ938" s="30" t="str">
        <f>IF(SUM('Sales by Agent'!AO938:AQ938)&gt;0,"YES","NO")</f>
        <v>YES</v>
      </c>
      <c r="AR938" s="30" t="str">
        <f>IF(SUM('Sales by Agent'!AP938:AR938)&gt;0,"YES","NO")</f>
        <v>YES</v>
      </c>
      <c r="AS938" s="30" t="str">
        <f>IF(SUM('Sales by Agent'!AQ938:AS938)&gt;0,"YES","NO")</f>
        <v>NO</v>
      </c>
      <c r="AT938" s="30" t="str">
        <f>IF(SUM('Sales by Agent'!AR938:AT938)&gt;0,"YES","NO")</f>
        <v>NO</v>
      </c>
      <c r="AU938" s="30" t="str">
        <f>IF(SUM('Sales by Agent'!AS938:AU938)&gt;0,"YES","NO")</f>
        <v>NO</v>
      </c>
      <c r="AV938" s="30" t="str">
        <f>IF(SUM('Sales by Agent'!AT938:AV938)&gt;0,"YES","NO")</f>
        <v>NO</v>
      </c>
      <c r="AX938" s="104"/>
      <c r="AY938" s="104"/>
      <c r="AZ938" s="104"/>
      <c r="BA938" s="104"/>
      <c r="BB938" s="104"/>
      <c r="BC938" s="104"/>
      <c r="BD938" s="104"/>
    </row>
    <row r="939" spans="1:56">
      <c r="A939" s="564" t="s">
        <v>1847</v>
      </c>
      <c r="B939" s="564" t="s">
        <v>3199</v>
      </c>
      <c r="C939" s="564" t="s">
        <v>390</v>
      </c>
      <c r="D939" s="564" t="s">
        <v>954</v>
      </c>
      <c r="E939" s="564" t="s">
        <v>1005</v>
      </c>
      <c r="F939" s="565">
        <v>736500</v>
      </c>
      <c r="I939" s="30" t="str">
        <f>IF(SUM('Sales by Agent'!G939:I939)&gt;0,"YES","NO")</f>
        <v>NO</v>
      </c>
      <c r="J939" s="30" t="str">
        <f>IF(SUM('Sales by Agent'!H939:J939)&gt;0,"YES","NO")</f>
        <v>NO</v>
      </c>
      <c r="K939" s="30" t="str">
        <f>IF(SUM('Sales by Agent'!I939:K939)&gt;0,"YES","NO")</f>
        <v>NO</v>
      </c>
      <c r="L939" s="30" t="str">
        <f>IF(SUM('Sales by Agent'!J939:L939)&gt;0,"YES","NO")</f>
        <v>NO</v>
      </c>
      <c r="M939" s="30" t="str">
        <f>IF(SUM('Sales by Agent'!K939:M939)&gt;0,"YES","NO")</f>
        <v>NO</v>
      </c>
      <c r="N939" s="30" t="str">
        <f>IF(SUM('Sales by Agent'!L939:N939)&gt;0,"YES","NO")</f>
        <v>NO</v>
      </c>
      <c r="O939" s="30" t="str">
        <f>IF(SUM('Sales by Agent'!M939:O939)&gt;0,"YES","NO")</f>
        <v>NO</v>
      </c>
      <c r="P939" s="30" t="str">
        <f>IF(SUM('Sales by Agent'!N939:P939)&gt;0,"YES","NO")</f>
        <v>NO</v>
      </c>
      <c r="Q939" s="30" t="str">
        <f>IF(SUM('Sales by Agent'!O939:Q939)&gt;0,"YES","NO")</f>
        <v>NO</v>
      </c>
      <c r="R939" s="30" t="str">
        <f>IF(SUM('Sales by Agent'!P939:R939)&gt;0,"YES","NO")</f>
        <v>NO</v>
      </c>
      <c r="S939" s="30" t="str">
        <f>IF(SUM('Sales by Agent'!Q939:S939)&gt;0,"YES","NO")</f>
        <v>NO</v>
      </c>
      <c r="T939" s="30" t="str">
        <f>IF(SUM('Sales by Agent'!R939:T939)&gt;0,"YES","NO")</f>
        <v>NO</v>
      </c>
      <c r="U939" s="30" t="str">
        <f>IF(SUM('Sales by Agent'!S939:U939)&gt;0,"YES","NO")</f>
        <v>NO</v>
      </c>
      <c r="V939" s="30" t="str">
        <f>IF(SUM('Sales by Agent'!T939:V939)&gt;0,"YES","NO")</f>
        <v>NO</v>
      </c>
      <c r="W939" s="30" t="str">
        <f>IF(SUM('Sales by Agent'!U939:W939)&gt;0,"YES","NO")</f>
        <v>NO</v>
      </c>
      <c r="X939" s="30" t="str">
        <f>IF(SUM('Sales by Agent'!V939:X939)&gt;0,"YES","NO")</f>
        <v>NO</v>
      </c>
      <c r="Y939" s="30" t="str">
        <f>IF(SUM('Sales by Agent'!W939:Y939)&gt;0,"YES","NO")</f>
        <v>NO</v>
      </c>
      <c r="Z939" s="30" t="str">
        <f>IF(SUM('Sales by Agent'!X939:Z939)&gt;0,"YES","NO")</f>
        <v>NO</v>
      </c>
      <c r="AA939" s="30" t="str">
        <f>IF(SUM('Sales by Agent'!Y939:AA939)&gt;0,"YES","NO")</f>
        <v>NO</v>
      </c>
      <c r="AB939" s="30" t="str">
        <f>IF(SUM('Sales by Agent'!Z939:AB939)&gt;0,"YES","NO")</f>
        <v>NO</v>
      </c>
      <c r="AC939" s="30" t="str">
        <f>IF(SUM('Sales by Agent'!AA939:AC939)&gt;0,"YES","NO")</f>
        <v>NO</v>
      </c>
      <c r="AD939" s="30" t="str">
        <f>IF(SUM('Sales by Agent'!AB939:AD939)&gt;0,"YES","NO")</f>
        <v>NO</v>
      </c>
      <c r="AE939" s="30" t="str">
        <f>IF(SUM('Sales by Agent'!AC939:AE939)&gt;0,"YES","NO")</f>
        <v>NO</v>
      </c>
      <c r="AF939" s="30" t="str">
        <f>IF(SUM('Sales by Agent'!AD939:AF939)&gt;0,"YES","NO")</f>
        <v>NO</v>
      </c>
      <c r="AG939" s="30" t="str">
        <f>IF(SUM('Sales by Agent'!AE939:AG939)&gt;0,"YES","NO")</f>
        <v>NO</v>
      </c>
      <c r="AH939" s="30" t="str">
        <f>IF(SUM('Sales by Agent'!AF939:AH939)&gt;0,"YES","NO")</f>
        <v>NO</v>
      </c>
      <c r="AI939" s="30" t="str">
        <f>IF(SUM('Sales by Agent'!AG939:AI939)&gt;0,"YES","NO")</f>
        <v>NO</v>
      </c>
      <c r="AJ939" s="30" t="str">
        <f>IF(SUM('Sales by Agent'!AH939:AJ939)&gt;0,"YES","NO")</f>
        <v>NO</v>
      </c>
      <c r="AK939" s="30" t="str">
        <f>IF(SUM('Sales by Agent'!AI939:AK939)&gt;0,"YES","NO")</f>
        <v>NO</v>
      </c>
      <c r="AL939" s="30" t="str">
        <f>IF(SUM('Sales by Agent'!AJ939:AL939)&gt;0,"YES","NO")</f>
        <v>YES</v>
      </c>
      <c r="AM939" s="30" t="str">
        <f>IF(SUM('Sales by Agent'!AK939:AM939)&gt;0,"YES","NO")</f>
        <v>YES</v>
      </c>
      <c r="AN939" s="30" t="str">
        <f>IF(SUM('Sales by Agent'!AL939:AN939)&gt;0,"YES","NO")</f>
        <v>YES</v>
      </c>
      <c r="AO939" s="30" t="str">
        <f>IF(SUM('Sales by Agent'!AM939:AO939)&gt;0,"YES","NO")</f>
        <v>YES</v>
      </c>
      <c r="AP939" s="30" t="str">
        <f>IF(SUM('Sales by Agent'!AN939:AP939)&gt;0,"YES","NO")</f>
        <v>YES</v>
      </c>
      <c r="AQ939" s="30" t="str">
        <f>IF(SUM('Sales by Agent'!AO939:AQ939)&gt;0,"YES","NO")</f>
        <v>YES</v>
      </c>
      <c r="AR939" s="30" t="str">
        <f>IF(SUM('Sales by Agent'!AP939:AR939)&gt;0,"YES","NO")</f>
        <v>YES</v>
      </c>
      <c r="AS939" s="30" t="str">
        <f>IF(SUM('Sales by Agent'!AQ939:AS939)&gt;0,"YES","NO")</f>
        <v>YES</v>
      </c>
      <c r="AT939" s="30" t="str">
        <f>IF(SUM('Sales by Agent'!AR939:AT939)&gt;0,"YES","NO")</f>
        <v>YES</v>
      </c>
      <c r="AU939" s="30" t="str">
        <f>IF(SUM('Sales by Agent'!AS939:AU939)&gt;0,"YES","NO")</f>
        <v>YES</v>
      </c>
      <c r="AV939" s="30" t="str">
        <f>IF(SUM('Sales by Agent'!AT939:AV939)&gt;0,"YES","NO")</f>
        <v>YES</v>
      </c>
      <c r="AX939" s="104"/>
      <c r="AY939" s="104"/>
      <c r="AZ939" s="104"/>
      <c r="BA939" s="104"/>
      <c r="BB939" s="104"/>
      <c r="BC939" s="104"/>
      <c r="BD939" s="104"/>
    </row>
    <row r="940" spans="1:56">
      <c r="A940" s="564" t="s">
        <v>290</v>
      </c>
      <c r="B940" s="564" t="s">
        <v>3200</v>
      </c>
      <c r="C940" s="564" t="s">
        <v>390</v>
      </c>
      <c r="D940" s="564" t="s">
        <v>954</v>
      </c>
      <c r="E940" s="564" t="s">
        <v>1005</v>
      </c>
      <c r="F940" s="565">
        <v>6384780</v>
      </c>
      <c r="I940" s="30" t="str">
        <f>IF(SUM('Sales by Agent'!G940:I940)&gt;0,"YES","NO")</f>
        <v>YES</v>
      </c>
      <c r="J940" s="30" t="str">
        <f>IF(SUM('Sales by Agent'!H940:J940)&gt;0,"YES","NO")</f>
        <v>YES</v>
      </c>
      <c r="K940" s="30" t="str">
        <f>IF(SUM('Sales by Agent'!I940:K940)&gt;0,"YES","NO")</f>
        <v>YES</v>
      </c>
      <c r="L940" s="30" t="str">
        <f>IF(SUM('Sales by Agent'!J940:L940)&gt;0,"YES","NO")</f>
        <v>YES</v>
      </c>
      <c r="M940" s="30" t="str">
        <f>IF(SUM('Sales by Agent'!K940:M940)&gt;0,"YES","NO")</f>
        <v>YES</v>
      </c>
      <c r="N940" s="30" t="str">
        <f>IF(SUM('Sales by Agent'!L940:N940)&gt;0,"YES","NO")</f>
        <v>YES</v>
      </c>
      <c r="O940" s="30" t="str">
        <f>IF(SUM('Sales by Agent'!M940:O940)&gt;0,"YES","NO")</f>
        <v>YES</v>
      </c>
      <c r="P940" s="30" t="str">
        <f>IF(SUM('Sales by Agent'!N940:P940)&gt;0,"YES","NO")</f>
        <v>YES</v>
      </c>
      <c r="Q940" s="30" t="str">
        <f>IF(SUM('Sales by Agent'!O940:Q940)&gt;0,"YES","NO")</f>
        <v>YES</v>
      </c>
      <c r="R940" s="30" t="str">
        <f>IF(SUM('Sales by Agent'!P940:R940)&gt;0,"YES","NO")</f>
        <v>YES</v>
      </c>
      <c r="S940" s="30" t="str">
        <f>IF(SUM('Sales by Agent'!Q940:S940)&gt;0,"YES","NO")</f>
        <v>YES</v>
      </c>
      <c r="T940" s="30" t="str">
        <f>IF(SUM('Sales by Agent'!R940:T940)&gt;0,"YES","NO")</f>
        <v>YES</v>
      </c>
      <c r="U940" s="30" t="str">
        <f>IF(SUM('Sales by Agent'!S940:U940)&gt;0,"YES","NO")</f>
        <v>YES</v>
      </c>
      <c r="V940" s="30" t="str">
        <f>IF(SUM('Sales by Agent'!T940:V940)&gt;0,"YES","NO")</f>
        <v>YES</v>
      </c>
      <c r="W940" s="30" t="str">
        <f>IF(SUM('Sales by Agent'!U940:W940)&gt;0,"YES","NO")</f>
        <v>YES</v>
      </c>
      <c r="X940" s="30" t="str">
        <f>IF(SUM('Sales by Agent'!V940:X940)&gt;0,"YES","NO")</f>
        <v>YES</v>
      </c>
      <c r="Y940" s="30" t="str">
        <f>IF(SUM('Sales by Agent'!W940:Y940)&gt;0,"YES","NO")</f>
        <v>YES</v>
      </c>
      <c r="Z940" s="30" t="str">
        <f>IF(SUM('Sales by Agent'!X940:Z940)&gt;0,"YES","NO")</f>
        <v>YES</v>
      </c>
      <c r="AA940" s="30" t="str">
        <f>IF(SUM('Sales by Agent'!Y940:AA940)&gt;0,"YES","NO")</f>
        <v>YES</v>
      </c>
      <c r="AB940" s="30" t="str">
        <f>IF(SUM('Sales by Agent'!Z940:AB940)&gt;0,"YES","NO")</f>
        <v>YES</v>
      </c>
      <c r="AC940" s="30" t="str">
        <f>IF(SUM('Sales by Agent'!AA940:AC940)&gt;0,"YES","NO")</f>
        <v>YES</v>
      </c>
      <c r="AD940" s="30" t="str">
        <f>IF(SUM('Sales by Agent'!AB940:AD940)&gt;0,"YES","NO")</f>
        <v>YES</v>
      </c>
      <c r="AE940" s="30" t="str">
        <f>IF(SUM('Sales by Agent'!AC940:AE940)&gt;0,"YES","NO")</f>
        <v>YES</v>
      </c>
      <c r="AF940" s="30" t="str">
        <f>IF(SUM('Sales by Agent'!AD940:AF940)&gt;0,"YES","NO")</f>
        <v>YES</v>
      </c>
      <c r="AG940" s="30" t="str">
        <f>IF(SUM('Sales by Agent'!AE940:AG940)&gt;0,"YES","NO")</f>
        <v>YES</v>
      </c>
      <c r="AH940" s="30" t="str">
        <f>IF(SUM('Sales by Agent'!AF940:AH940)&gt;0,"YES","NO")</f>
        <v>YES</v>
      </c>
      <c r="AI940" s="30" t="str">
        <f>IF(SUM('Sales by Agent'!AG940:AI940)&gt;0,"YES","NO")</f>
        <v>YES</v>
      </c>
      <c r="AJ940" s="30" t="str">
        <f>IF(SUM('Sales by Agent'!AH940:AJ940)&gt;0,"YES","NO")</f>
        <v>YES</v>
      </c>
      <c r="AK940" s="30" t="str">
        <f>IF(SUM('Sales by Agent'!AI940:AK940)&gt;0,"YES","NO")</f>
        <v>YES</v>
      </c>
      <c r="AL940" s="30" t="str">
        <f>IF(SUM('Sales by Agent'!AJ940:AL940)&gt;0,"YES","NO")</f>
        <v>YES</v>
      </c>
      <c r="AM940" s="30" t="str">
        <f>IF(SUM('Sales by Agent'!AK940:AM940)&gt;0,"YES","NO")</f>
        <v>YES</v>
      </c>
      <c r="AN940" s="30" t="str">
        <f>IF(SUM('Sales by Agent'!AL940:AN940)&gt;0,"YES","NO")</f>
        <v>YES</v>
      </c>
      <c r="AO940" s="30" t="str">
        <f>IF(SUM('Sales by Agent'!AM940:AO940)&gt;0,"YES","NO")</f>
        <v>YES</v>
      </c>
      <c r="AP940" s="30" t="str">
        <f>IF(SUM('Sales by Agent'!AN940:AP940)&gt;0,"YES","NO")</f>
        <v>YES</v>
      </c>
      <c r="AQ940" s="30" t="str">
        <f>IF(SUM('Sales by Agent'!AO940:AQ940)&gt;0,"YES","NO")</f>
        <v>YES</v>
      </c>
      <c r="AR940" s="30" t="str">
        <f>IF(SUM('Sales by Agent'!AP940:AR940)&gt;0,"YES","NO")</f>
        <v>YES</v>
      </c>
      <c r="AS940" s="30" t="str">
        <f>IF(SUM('Sales by Agent'!AQ940:AS940)&gt;0,"YES","NO")</f>
        <v>YES</v>
      </c>
      <c r="AT940" s="30" t="str">
        <f>IF(SUM('Sales by Agent'!AR940:AT940)&gt;0,"YES","NO")</f>
        <v>YES</v>
      </c>
      <c r="AU940" s="30" t="str">
        <f>IF(SUM('Sales by Agent'!AS940:AU940)&gt;0,"YES","NO")</f>
        <v>YES</v>
      </c>
      <c r="AV940" s="30" t="str">
        <f>IF(SUM('Sales by Agent'!AT940:AV940)&gt;0,"YES","NO")</f>
        <v>YES</v>
      </c>
      <c r="AX940" s="104"/>
      <c r="AY940" s="104"/>
      <c r="AZ940" s="104"/>
      <c r="BA940" s="104"/>
      <c r="BB940" s="104"/>
      <c r="BC940" s="104"/>
      <c r="BD940" s="104"/>
    </row>
    <row r="941" spans="1:56">
      <c r="A941" s="564" t="s">
        <v>1244</v>
      </c>
      <c r="B941" s="564" t="s">
        <v>3201</v>
      </c>
      <c r="C941" s="564" t="s">
        <v>390</v>
      </c>
      <c r="D941" s="564" t="s">
        <v>954</v>
      </c>
      <c r="E941" s="564" t="s">
        <v>1005</v>
      </c>
      <c r="F941" s="565">
        <v>453070</v>
      </c>
      <c r="I941" s="30" t="str">
        <f>IF(SUM('Sales by Agent'!G941:I941)&gt;0,"YES","NO")</f>
        <v>NO</v>
      </c>
      <c r="J941" s="30" t="str">
        <f>IF(SUM('Sales by Agent'!H941:J941)&gt;0,"YES","NO")</f>
        <v>NO</v>
      </c>
      <c r="K941" s="30" t="str">
        <f>IF(SUM('Sales by Agent'!I941:K941)&gt;0,"YES","NO")</f>
        <v>NO</v>
      </c>
      <c r="L941" s="30" t="str">
        <f>IF(SUM('Sales by Agent'!J941:L941)&gt;0,"YES","NO")</f>
        <v>NO</v>
      </c>
      <c r="M941" s="30" t="str">
        <f>IF(SUM('Sales by Agent'!K941:M941)&gt;0,"YES","NO")</f>
        <v>NO</v>
      </c>
      <c r="N941" s="30" t="str">
        <f>IF(SUM('Sales by Agent'!L941:N941)&gt;0,"YES","NO")</f>
        <v>NO</v>
      </c>
      <c r="O941" s="30" t="str">
        <f>IF(SUM('Sales by Agent'!M941:O941)&gt;0,"YES","NO")</f>
        <v>NO</v>
      </c>
      <c r="P941" s="30" t="str">
        <f>IF(SUM('Sales by Agent'!N941:P941)&gt;0,"YES","NO")</f>
        <v>NO</v>
      </c>
      <c r="Q941" s="30" t="str">
        <f>IF(SUM('Sales by Agent'!O941:Q941)&gt;0,"YES","NO")</f>
        <v>NO</v>
      </c>
      <c r="R941" s="30" t="str">
        <f>IF(SUM('Sales by Agent'!P941:R941)&gt;0,"YES","NO")</f>
        <v>NO</v>
      </c>
      <c r="S941" s="30" t="str">
        <f>IF(SUM('Sales by Agent'!Q941:S941)&gt;0,"YES","NO")</f>
        <v>NO</v>
      </c>
      <c r="T941" s="30" t="str">
        <f>IF(SUM('Sales by Agent'!R941:T941)&gt;0,"YES","NO")</f>
        <v>NO</v>
      </c>
      <c r="U941" s="30" t="str">
        <f>IF(SUM('Sales by Agent'!S941:U941)&gt;0,"YES","NO")</f>
        <v>NO</v>
      </c>
      <c r="V941" s="30" t="str">
        <f>IF(SUM('Sales by Agent'!T941:V941)&gt;0,"YES","NO")</f>
        <v>NO</v>
      </c>
      <c r="W941" s="30" t="str">
        <f>IF(SUM('Sales by Agent'!U941:W941)&gt;0,"YES","NO")</f>
        <v>NO</v>
      </c>
      <c r="X941" s="30" t="str">
        <f>IF(SUM('Sales by Agent'!V941:X941)&gt;0,"YES","NO")</f>
        <v>NO</v>
      </c>
      <c r="Y941" s="30" t="str">
        <f>IF(SUM('Sales by Agent'!W941:Y941)&gt;0,"YES","NO")</f>
        <v>NO</v>
      </c>
      <c r="Z941" s="30" t="str">
        <f>IF(SUM('Sales by Agent'!X941:Z941)&gt;0,"YES","NO")</f>
        <v>NO</v>
      </c>
      <c r="AA941" s="30" t="str">
        <f>IF(SUM('Sales by Agent'!Y941:AA941)&gt;0,"YES","NO")</f>
        <v>NO</v>
      </c>
      <c r="AB941" s="30" t="str">
        <f>IF(SUM('Sales by Agent'!Z941:AB941)&gt;0,"YES","NO")</f>
        <v>NO</v>
      </c>
      <c r="AC941" s="30" t="str">
        <f>IF(SUM('Sales by Agent'!AA941:AC941)&gt;0,"YES","NO")</f>
        <v>NO</v>
      </c>
      <c r="AD941" s="30" t="str">
        <f>IF(SUM('Sales by Agent'!AB941:AD941)&gt;0,"YES","NO")</f>
        <v>NO</v>
      </c>
      <c r="AE941" s="30" t="str">
        <f>IF(SUM('Sales by Agent'!AC941:AE941)&gt;0,"YES","NO")</f>
        <v>NO</v>
      </c>
      <c r="AF941" s="30" t="str">
        <f>IF(SUM('Sales by Agent'!AD941:AF941)&gt;0,"YES","NO")</f>
        <v>NO</v>
      </c>
      <c r="AG941" s="30" t="str">
        <f>IF(SUM('Sales by Agent'!AE941:AG941)&gt;0,"YES","NO")</f>
        <v>NO</v>
      </c>
      <c r="AH941" s="30" t="str">
        <f>IF(SUM('Sales by Agent'!AF941:AH941)&gt;0,"YES","NO")</f>
        <v>NO</v>
      </c>
      <c r="AI941" s="30" t="str">
        <f>IF(SUM('Sales by Agent'!AG941:AI941)&gt;0,"YES","NO")</f>
        <v>NO</v>
      </c>
      <c r="AJ941" s="30" t="str">
        <f>IF(SUM('Sales by Agent'!AH941:AJ941)&gt;0,"YES","NO")</f>
        <v>NO</v>
      </c>
      <c r="AK941" s="30" t="str">
        <f>IF(SUM('Sales by Agent'!AI941:AK941)&gt;0,"YES","NO")</f>
        <v>NO</v>
      </c>
      <c r="AL941" s="30" t="str">
        <f>IF(SUM('Sales by Agent'!AJ941:AL941)&gt;0,"YES","NO")</f>
        <v>YES</v>
      </c>
      <c r="AM941" s="30" t="str">
        <f>IF(SUM('Sales by Agent'!AK941:AM941)&gt;0,"YES","NO")</f>
        <v>YES</v>
      </c>
      <c r="AN941" s="30" t="str">
        <f>IF(SUM('Sales by Agent'!AL941:AN941)&gt;0,"YES","NO")</f>
        <v>YES</v>
      </c>
      <c r="AO941" s="30" t="str">
        <f>IF(SUM('Sales by Agent'!AM941:AO941)&gt;0,"YES","NO")</f>
        <v>YES</v>
      </c>
      <c r="AP941" s="30" t="str">
        <f>IF(SUM('Sales by Agent'!AN941:AP941)&gt;0,"YES","NO")</f>
        <v>YES</v>
      </c>
      <c r="AQ941" s="30" t="str">
        <f>IF(SUM('Sales by Agent'!AO941:AQ941)&gt;0,"YES","NO")</f>
        <v>YES</v>
      </c>
      <c r="AR941" s="30" t="str">
        <f>IF(SUM('Sales by Agent'!AP941:AR941)&gt;0,"YES","NO")</f>
        <v>YES</v>
      </c>
      <c r="AS941" s="30" t="str">
        <f>IF(SUM('Sales by Agent'!AQ941:AS941)&gt;0,"YES","NO")</f>
        <v>YES</v>
      </c>
      <c r="AT941" s="30" t="str">
        <f>IF(SUM('Sales by Agent'!AR941:AT941)&gt;0,"YES","NO")</f>
        <v>YES</v>
      </c>
      <c r="AU941" s="30" t="str">
        <f>IF(SUM('Sales by Agent'!AS941:AU941)&gt;0,"YES","NO")</f>
        <v>YES</v>
      </c>
      <c r="AV941" s="30" t="str">
        <f>IF(SUM('Sales by Agent'!AT941:AV941)&gt;0,"YES","NO")</f>
        <v>NO</v>
      </c>
      <c r="AX941" s="104"/>
      <c r="AY941" s="104"/>
      <c r="AZ941" s="104"/>
      <c r="BA941" s="104"/>
      <c r="BB941" s="104"/>
      <c r="BC941" s="104"/>
      <c r="BD941" s="104"/>
    </row>
    <row r="942" spans="1:56">
      <c r="A942" s="564" t="s">
        <v>2430</v>
      </c>
      <c r="B942" s="564" t="s">
        <v>3201</v>
      </c>
      <c r="C942" s="564" t="s">
        <v>390</v>
      </c>
      <c r="D942" s="564" t="s">
        <v>954</v>
      </c>
      <c r="E942" s="564" t="s">
        <v>1005</v>
      </c>
      <c r="F942" s="565">
        <v>185900</v>
      </c>
      <c r="I942" s="30" t="str">
        <f>IF(SUM('Sales by Agent'!G942:I942)&gt;0,"YES","NO")</f>
        <v>NO</v>
      </c>
      <c r="J942" s="30" t="str">
        <f>IF(SUM('Sales by Agent'!H942:J942)&gt;0,"YES","NO")</f>
        <v>NO</v>
      </c>
      <c r="K942" s="30" t="str">
        <f>IF(SUM('Sales by Agent'!I942:K942)&gt;0,"YES","NO")</f>
        <v>NO</v>
      </c>
      <c r="L942" s="30" t="str">
        <f>IF(SUM('Sales by Agent'!J942:L942)&gt;0,"YES","NO")</f>
        <v>NO</v>
      </c>
      <c r="M942" s="30" t="str">
        <f>IF(SUM('Sales by Agent'!K942:M942)&gt;0,"YES","NO")</f>
        <v>NO</v>
      </c>
      <c r="N942" s="30" t="str">
        <f>IF(SUM('Sales by Agent'!L942:N942)&gt;0,"YES","NO")</f>
        <v>NO</v>
      </c>
      <c r="O942" s="30" t="str">
        <f>IF(SUM('Sales by Agent'!M942:O942)&gt;0,"YES","NO")</f>
        <v>NO</v>
      </c>
      <c r="P942" s="30" t="str">
        <f>IF(SUM('Sales by Agent'!N942:P942)&gt;0,"YES","NO")</f>
        <v>NO</v>
      </c>
      <c r="Q942" s="30" t="str">
        <f>IF(SUM('Sales by Agent'!O942:Q942)&gt;0,"YES","NO")</f>
        <v>NO</v>
      </c>
      <c r="R942" s="30" t="str">
        <f>IF(SUM('Sales by Agent'!P942:R942)&gt;0,"YES","NO")</f>
        <v>NO</v>
      </c>
      <c r="S942" s="30" t="str">
        <f>IF(SUM('Sales by Agent'!Q942:S942)&gt;0,"YES","NO")</f>
        <v>NO</v>
      </c>
      <c r="T942" s="30" t="str">
        <f>IF(SUM('Sales by Agent'!R942:T942)&gt;0,"YES","NO")</f>
        <v>NO</v>
      </c>
      <c r="U942" s="30" t="str">
        <f>IF(SUM('Sales by Agent'!S942:U942)&gt;0,"YES","NO")</f>
        <v>NO</v>
      </c>
      <c r="V942" s="30" t="str">
        <f>IF(SUM('Sales by Agent'!T942:V942)&gt;0,"YES","NO")</f>
        <v>NO</v>
      </c>
      <c r="W942" s="30" t="str">
        <f>IF(SUM('Sales by Agent'!U942:W942)&gt;0,"YES","NO")</f>
        <v>NO</v>
      </c>
      <c r="X942" s="30" t="str">
        <f>IF(SUM('Sales by Agent'!V942:X942)&gt;0,"YES","NO")</f>
        <v>NO</v>
      </c>
      <c r="Y942" s="30" t="str">
        <f>IF(SUM('Sales by Agent'!W942:Y942)&gt;0,"YES","NO")</f>
        <v>NO</v>
      </c>
      <c r="Z942" s="30" t="str">
        <f>IF(SUM('Sales by Agent'!X942:Z942)&gt;0,"YES","NO")</f>
        <v>NO</v>
      </c>
      <c r="AA942" s="30" t="str">
        <f>IF(SUM('Sales by Agent'!Y942:AA942)&gt;0,"YES","NO")</f>
        <v>NO</v>
      </c>
      <c r="AB942" s="30" t="str">
        <f>IF(SUM('Sales by Agent'!Z942:AB942)&gt;0,"YES","NO")</f>
        <v>NO</v>
      </c>
      <c r="AC942" s="30" t="str">
        <f>IF(SUM('Sales by Agent'!AA942:AC942)&gt;0,"YES","NO")</f>
        <v>NO</v>
      </c>
      <c r="AD942" s="30" t="str">
        <f>IF(SUM('Sales by Agent'!AB942:AD942)&gt;0,"YES","NO")</f>
        <v>NO</v>
      </c>
      <c r="AE942" s="30" t="str">
        <f>IF(SUM('Sales by Agent'!AC942:AE942)&gt;0,"YES","NO")</f>
        <v>NO</v>
      </c>
      <c r="AF942" s="30" t="str">
        <f>IF(SUM('Sales by Agent'!AD942:AF942)&gt;0,"YES","NO")</f>
        <v>NO</v>
      </c>
      <c r="AG942" s="30" t="str">
        <f>IF(SUM('Sales by Agent'!AE942:AG942)&gt;0,"YES","NO")</f>
        <v>NO</v>
      </c>
      <c r="AH942" s="30" t="str">
        <f>IF(SUM('Sales by Agent'!AF942:AH942)&gt;0,"YES","NO")</f>
        <v>NO</v>
      </c>
      <c r="AI942" s="30" t="str">
        <f>IF(SUM('Sales by Agent'!AG942:AI942)&gt;0,"YES","NO")</f>
        <v>NO</v>
      </c>
      <c r="AJ942" s="30" t="str">
        <f>IF(SUM('Sales by Agent'!AH942:AJ942)&gt;0,"YES","NO")</f>
        <v>NO</v>
      </c>
      <c r="AK942" s="30" t="str">
        <f>IF(SUM('Sales by Agent'!AI942:AK942)&gt;0,"YES","NO")</f>
        <v>NO</v>
      </c>
      <c r="AL942" s="30" t="str">
        <f>IF(SUM('Sales by Agent'!AJ942:AL942)&gt;0,"YES","NO")</f>
        <v>NO</v>
      </c>
      <c r="AM942" s="30" t="str">
        <f>IF(SUM('Sales by Agent'!AK942:AM942)&gt;0,"YES","NO")</f>
        <v>NO</v>
      </c>
      <c r="AN942" s="30" t="str">
        <f>IF(SUM('Sales by Agent'!AL942:AN942)&gt;0,"YES","NO")</f>
        <v>NO</v>
      </c>
      <c r="AO942" s="30" t="str">
        <f>IF(SUM('Sales by Agent'!AM942:AO942)&gt;0,"YES","NO")</f>
        <v>NO</v>
      </c>
      <c r="AP942" s="30" t="str">
        <f>IF(SUM('Sales by Agent'!AN942:AP942)&gt;0,"YES","NO")</f>
        <v>NO</v>
      </c>
      <c r="AQ942" s="30" t="str">
        <f>IF(SUM('Sales by Agent'!AO942:AQ942)&gt;0,"YES","NO")</f>
        <v>NO</v>
      </c>
      <c r="AR942" s="30" t="str">
        <f>IF(SUM('Sales by Agent'!AP942:AR942)&gt;0,"YES","NO")</f>
        <v>NO</v>
      </c>
      <c r="AS942" s="30" t="str">
        <f>IF(SUM('Sales by Agent'!AQ942:AS942)&gt;0,"YES","NO")</f>
        <v>NO</v>
      </c>
      <c r="AT942" s="30" t="str">
        <f>IF(SUM('Sales by Agent'!AR942:AT942)&gt;0,"YES","NO")</f>
        <v>NO</v>
      </c>
      <c r="AU942" s="30" t="str">
        <f>IF(SUM('Sales by Agent'!AS942:AU942)&gt;0,"YES","NO")</f>
        <v>YES</v>
      </c>
      <c r="AV942" s="30" t="str">
        <f>IF(SUM('Sales by Agent'!AT942:AV942)&gt;0,"YES","NO")</f>
        <v>YES</v>
      </c>
      <c r="AX942" s="104"/>
      <c r="AY942" s="104"/>
      <c r="AZ942" s="104"/>
      <c r="BA942" s="104"/>
      <c r="BB942" s="104"/>
      <c r="BC942" s="104"/>
      <c r="BD942" s="104"/>
    </row>
    <row r="943" spans="1:56">
      <c r="A943" s="564" t="s">
        <v>1952</v>
      </c>
      <c r="B943" s="564" t="s">
        <v>3202</v>
      </c>
      <c r="C943" s="564" t="s">
        <v>390</v>
      </c>
      <c r="D943" s="564" t="s">
        <v>954</v>
      </c>
      <c r="E943" s="564" t="s">
        <v>1005</v>
      </c>
      <c r="F943" s="565">
        <v>174150</v>
      </c>
      <c r="I943" s="30" t="str">
        <f>IF(SUM('Sales by Agent'!G943:I943)&gt;0,"YES","NO")</f>
        <v>NO</v>
      </c>
      <c r="J943" s="30" t="str">
        <f>IF(SUM('Sales by Agent'!H943:J943)&gt;0,"YES","NO")</f>
        <v>NO</v>
      </c>
      <c r="K943" s="30" t="str">
        <f>IF(SUM('Sales by Agent'!I943:K943)&gt;0,"YES","NO")</f>
        <v>NO</v>
      </c>
      <c r="L943" s="30" t="str">
        <f>IF(SUM('Sales by Agent'!J943:L943)&gt;0,"YES","NO")</f>
        <v>NO</v>
      </c>
      <c r="M943" s="30" t="str">
        <f>IF(SUM('Sales by Agent'!K943:M943)&gt;0,"YES","NO")</f>
        <v>NO</v>
      </c>
      <c r="N943" s="30" t="str">
        <f>IF(SUM('Sales by Agent'!L943:N943)&gt;0,"YES","NO")</f>
        <v>NO</v>
      </c>
      <c r="O943" s="30" t="str">
        <f>IF(SUM('Sales by Agent'!M943:O943)&gt;0,"YES","NO")</f>
        <v>NO</v>
      </c>
      <c r="P943" s="30" t="str">
        <f>IF(SUM('Sales by Agent'!N943:P943)&gt;0,"YES","NO")</f>
        <v>NO</v>
      </c>
      <c r="Q943" s="30" t="str">
        <f>IF(SUM('Sales by Agent'!O943:Q943)&gt;0,"YES","NO")</f>
        <v>NO</v>
      </c>
      <c r="R943" s="30" t="str">
        <f>IF(SUM('Sales by Agent'!P943:R943)&gt;0,"YES","NO")</f>
        <v>NO</v>
      </c>
      <c r="S943" s="30" t="str">
        <f>IF(SUM('Sales by Agent'!Q943:S943)&gt;0,"YES","NO")</f>
        <v>NO</v>
      </c>
      <c r="T943" s="30" t="str">
        <f>IF(SUM('Sales by Agent'!R943:T943)&gt;0,"YES","NO")</f>
        <v>NO</v>
      </c>
      <c r="U943" s="30" t="str">
        <f>IF(SUM('Sales by Agent'!S943:U943)&gt;0,"YES","NO")</f>
        <v>NO</v>
      </c>
      <c r="V943" s="30" t="str">
        <f>IF(SUM('Sales by Agent'!T943:V943)&gt;0,"YES","NO")</f>
        <v>NO</v>
      </c>
      <c r="W943" s="30" t="str">
        <f>IF(SUM('Sales by Agent'!U943:W943)&gt;0,"YES","NO")</f>
        <v>NO</v>
      </c>
      <c r="X943" s="30" t="str">
        <f>IF(SUM('Sales by Agent'!V943:X943)&gt;0,"YES","NO")</f>
        <v>NO</v>
      </c>
      <c r="Y943" s="30" t="str">
        <f>IF(SUM('Sales by Agent'!W943:Y943)&gt;0,"YES","NO")</f>
        <v>NO</v>
      </c>
      <c r="Z943" s="30" t="str">
        <f>IF(SUM('Sales by Agent'!X943:Z943)&gt;0,"YES","NO")</f>
        <v>NO</v>
      </c>
      <c r="AA943" s="30" t="str">
        <f>IF(SUM('Sales by Agent'!Y943:AA943)&gt;0,"YES","NO")</f>
        <v>NO</v>
      </c>
      <c r="AB943" s="30" t="str">
        <f>IF(SUM('Sales by Agent'!Z943:AB943)&gt;0,"YES","NO")</f>
        <v>NO</v>
      </c>
      <c r="AC943" s="30" t="str">
        <f>IF(SUM('Sales by Agent'!AA943:AC943)&gt;0,"YES","NO")</f>
        <v>NO</v>
      </c>
      <c r="AD943" s="30" t="str">
        <f>IF(SUM('Sales by Agent'!AB943:AD943)&gt;0,"YES","NO")</f>
        <v>NO</v>
      </c>
      <c r="AE943" s="30" t="str">
        <f>IF(SUM('Sales by Agent'!AC943:AE943)&gt;0,"YES","NO")</f>
        <v>NO</v>
      </c>
      <c r="AF943" s="30" t="str">
        <f>IF(SUM('Sales by Agent'!AD943:AF943)&gt;0,"YES","NO")</f>
        <v>NO</v>
      </c>
      <c r="AG943" s="30" t="str">
        <f>IF(SUM('Sales by Agent'!AE943:AG943)&gt;0,"YES","NO")</f>
        <v>NO</v>
      </c>
      <c r="AH943" s="30" t="str">
        <f>IF(SUM('Sales by Agent'!AF943:AH943)&gt;0,"YES","NO")</f>
        <v>NO</v>
      </c>
      <c r="AI943" s="30" t="str">
        <f>IF(SUM('Sales by Agent'!AG943:AI943)&gt;0,"YES","NO")</f>
        <v>NO</v>
      </c>
      <c r="AJ943" s="30" t="str">
        <f>IF(SUM('Sales by Agent'!AH943:AJ943)&gt;0,"YES","NO")</f>
        <v>NO</v>
      </c>
      <c r="AK943" s="30" t="str">
        <f>IF(SUM('Sales by Agent'!AI943:AK943)&gt;0,"YES","NO")</f>
        <v>NO</v>
      </c>
      <c r="AL943" s="30" t="str">
        <f>IF(SUM('Sales by Agent'!AJ943:AL943)&gt;0,"YES","NO")</f>
        <v>YES</v>
      </c>
      <c r="AM943" s="30" t="str">
        <f>IF(SUM('Sales by Agent'!AK943:AM943)&gt;0,"YES","NO")</f>
        <v>YES</v>
      </c>
      <c r="AN943" s="30" t="str">
        <f>IF(SUM('Sales by Agent'!AL943:AN943)&gt;0,"YES","NO")</f>
        <v>YES</v>
      </c>
      <c r="AO943" s="30" t="str">
        <f>IF(SUM('Sales by Agent'!AM943:AO943)&gt;0,"YES","NO")</f>
        <v>YES</v>
      </c>
      <c r="AP943" s="30" t="str">
        <f>IF(SUM('Sales by Agent'!AN943:AP943)&gt;0,"YES","NO")</f>
        <v>YES</v>
      </c>
      <c r="AQ943" s="30" t="str">
        <f>IF(SUM('Sales by Agent'!AO943:AQ943)&gt;0,"YES","NO")</f>
        <v>YES</v>
      </c>
      <c r="AR943" s="30" t="str">
        <f>IF(SUM('Sales by Agent'!AP943:AR943)&gt;0,"YES","NO")</f>
        <v>NO</v>
      </c>
      <c r="AS943" s="30" t="str">
        <f>IF(SUM('Sales by Agent'!AQ943:AS943)&gt;0,"YES","NO")</f>
        <v>NO</v>
      </c>
      <c r="AT943" s="30" t="str">
        <f>IF(SUM('Sales by Agent'!AR943:AT943)&gt;0,"YES","NO")</f>
        <v>NO</v>
      </c>
      <c r="AU943" s="30" t="str">
        <f>IF(SUM('Sales by Agent'!AS943:AU943)&gt;0,"YES","NO")</f>
        <v>NO</v>
      </c>
      <c r="AV943" s="30" t="str">
        <f>IF(SUM('Sales by Agent'!AT943:AV943)&gt;0,"YES","NO")</f>
        <v>NO</v>
      </c>
      <c r="AX943" s="104"/>
      <c r="AY943" s="104"/>
      <c r="AZ943" s="104"/>
      <c r="BA943" s="104"/>
      <c r="BB943" s="104"/>
      <c r="BC943" s="104"/>
      <c r="BD943" s="104"/>
    </row>
    <row r="944" spans="1:56">
      <c r="A944" s="564" t="s">
        <v>1953</v>
      </c>
      <c r="B944" s="564" t="s">
        <v>3203</v>
      </c>
      <c r="C944" s="564" t="s">
        <v>390</v>
      </c>
      <c r="D944" s="564" t="s">
        <v>954</v>
      </c>
      <c r="E944" s="564" t="s">
        <v>1005</v>
      </c>
      <c r="F944" s="565">
        <v>453460</v>
      </c>
      <c r="I944" s="30" t="str">
        <f>IF(SUM('Sales by Agent'!G944:I944)&gt;0,"YES","NO")</f>
        <v>NO</v>
      </c>
      <c r="J944" s="30" t="str">
        <f>IF(SUM('Sales by Agent'!H944:J944)&gt;0,"YES","NO")</f>
        <v>NO</v>
      </c>
      <c r="K944" s="30" t="str">
        <f>IF(SUM('Sales by Agent'!I944:K944)&gt;0,"YES","NO")</f>
        <v>NO</v>
      </c>
      <c r="L944" s="30" t="str">
        <f>IF(SUM('Sales by Agent'!J944:L944)&gt;0,"YES","NO")</f>
        <v>NO</v>
      </c>
      <c r="M944" s="30" t="str">
        <f>IF(SUM('Sales by Agent'!K944:M944)&gt;0,"YES","NO")</f>
        <v>NO</v>
      </c>
      <c r="N944" s="30" t="str">
        <f>IF(SUM('Sales by Agent'!L944:N944)&gt;0,"YES","NO")</f>
        <v>NO</v>
      </c>
      <c r="O944" s="30" t="str">
        <f>IF(SUM('Sales by Agent'!M944:O944)&gt;0,"YES","NO")</f>
        <v>NO</v>
      </c>
      <c r="P944" s="30" t="str">
        <f>IF(SUM('Sales by Agent'!N944:P944)&gt;0,"YES","NO")</f>
        <v>NO</v>
      </c>
      <c r="Q944" s="30" t="str">
        <f>IF(SUM('Sales by Agent'!O944:Q944)&gt;0,"YES","NO")</f>
        <v>NO</v>
      </c>
      <c r="R944" s="30" t="str">
        <f>IF(SUM('Sales by Agent'!P944:R944)&gt;0,"YES","NO")</f>
        <v>NO</v>
      </c>
      <c r="S944" s="30" t="str">
        <f>IF(SUM('Sales by Agent'!Q944:S944)&gt;0,"YES","NO")</f>
        <v>NO</v>
      </c>
      <c r="T944" s="30" t="str">
        <f>IF(SUM('Sales by Agent'!R944:T944)&gt;0,"YES","NO")</f>
        <v>NO</v>
      </c>
      <c r="U944" s="30" t="str">
        <f>IF(SUM('Sales by Agent'!S944:U944)&gt;0,"YES","NO")</f>
        <v>NO</v>
      </c>
      <c r="V944" s="30" t="str">
        <f>IF(SUM('Sales by Agent'!T944:V944)&gt;0,"YES","NO")</f>
        <v>NO</v>
      </c>
      <c r="W944" s="30" t="str">
        <f>IF(SUM('Sales by Agent'!U944:W944)&gt;0,"YES","NO")</f>
        <v>NO</v>
      </c>
      <c r="X944" s="30" t="str">
        <f>IF(SUM('Sales by Agent'!V944:X944)&gt;0,"YES","NO")</f>
        <v>NO</v>
      </c>
      <c r="Y944" s="30" t="str">
        <f>IF(SUM('Sales by Agent'!W944:Y944)&gt;0,"YES","NO")</f>
        <v>NO</v>
      </c>
      <c r="Z944" s="30" t="str">
        <f>IF(SUM('Sales by Agent'!X944:Z944)&gt;0,"YES","NO")</f>
        <v>NO</v>
      </c>
      <c r="AA944" s="30" t="str">
        <f>IF(SUM('Sales by Agent'!Y944:AA944)&gt;0,"YES","NO")</f>
        <v>NO</v>
      </c>
      <c r="AB944" s="30" t="str">
        <f>IF(SUM('Sales by Agent'!Z944:AB944)&gt;0,"YES","NO")</f>
        <v>NO</v>
      </c>
      <c r="AC944" s="30" t="str">
        <f>IF(SUM('Sales by Agent'!AA944:AC944)&gt;0,"YES","NO")</f>
        <v>NO</v>
      </c>
      <c r="AD944" s="30" t="str">
        <f>IF(SUM('Sales by Agent'!AB944:AD944)&gt;0,"YES","NO")</f>
        <v>NO</v>
      </c>
      <c r="AE944" s="30" t="str">
        <f>IF(SUM('Sales by Agent'!AC944:AE944)&gt;0,"YES","NO")</f>
        <v>NO</v>
      </c>
      <c r="AF944" s="30" t="str">
        <f>IF(SUM('Sales by Agent'!AD944:AF944)&gt;0,"YES","NO")</f>
        <v>NO</v>
      </c>
      <c r="AG944" s="30" t="str">
        <f>IF(SUM('Sales by Agent'!AE944:AG944)&gt;0,"YES","NO")</f>
        <v>NO</v>
      </c>
      <c r="AH944" s="30" t="str">
        <f>IF(SUM('Sales by Agent'!AF944:AH944)&gt;0,"YES","NO")</f>
        <v>NO</v>
      </c>
      <c r="AI944" s="30" t="str">
        <f>IF(SUM('Sales by Agent'!AG944:AI944)&gt;0,"YES","NO")</f>
        <v>NO</v>
      </c>
      <c r="AJ944" s="30" t="str">
        <f>IF(SUM('Sales by Agent'!AH944:AJ944)&gt;0,"YES","NO")</f>
        <v>NO</v>
      </c>
      <c r="AK944" s="30" t="str">
        <f>IF(SUM('Sales by Agent'!AI944:AK944)&gt;0,"YES","NO")</f>
        <v>NO</v>
      </c>
      <c r="AL944" s="30" t="str">
        <f>IF(SUM('Sales by Agent'!AJ944:AL944)&gt;0,"YES","NO")</f>
        <v>YES</v>
      </c>
      <c r="AM944" s="30" t="str">
        <f>IF(SUM('Sales by Agent'!AK944:AM944)&gt;0,"YES","NO")</f>
        <v>YES</v>
      </c>
      <c r="AN944" s="30" t="str">
        <f>IF(SUM('Sales by Agent'!AL944:AN944)&gt;0,"YES","NO")</f>
        <v>YES</v>
      </c>
      <c r="AO944" s="30" t="str">
        <f>IF(SUM('Sales by Agent'!AM944:AO944)&gt;0,"YES","NO")</f>
        <v>YES</v>
      </c>
      <c r="AP944" s="30" t="str">
        <f>IF(SUM('Sales by Agent'!AN944:AP944)&gt;0,"YES","NO")</f>
        <v>YES</v>
      </c>
      <c r="AQ944" s="30" t="str">
        <f>IF(SUM('Sales by Agent'!AO944:AQ944)&gt;0,"YES","NO")</f>
        <v>NO</v>
      </c>
      <c r="AR944" s="30" t="str">
        <f>IF(SUM('Sales by Agent'!AP944:AR944)&gt;0,"YES","NO")</f>
        <v>NO</v>
      </c>
      <c r="AS944" s="30" t="str">
        <f>IF(SUM('Sales by Agent'!AQ944:AS944)&gt;0,"YES","NO")</f>
        <v>NO</v>
      </c>
      <c r="AT944" s="30" t="str">
        <f>IF(SUM('Sales by Agent'!AR944:AT944)&gt;0,"YES","NO")</f>
        <v>NO</v>
      </c>
      <c r="AU944" s="30" t="str">
        <f>IF(SUM('Sales by Agent'!AS944:AU944)&gt;0,"YES","NO")</f>
        <v>NO</v>
      </c>
      <c r="AV944" s="30" t="str">
        <f>IF(SUM('Sales by Agent'!AT944:AV944)&gt;0,"YES","NO")</f>
        <v>NO</v>
      </c>
      <c r="AX944" s="104"/>
      <c r="AY944" s="104"/>
      <c r="AZ944" s="104"/>
      <c r="BA944" s="104"/>
      <c r="BB944" s="104"/>
      <c r="BC944" s="104"/>
      <c r="BD944" s="104"/>
    </row>
    <row r="945" spans="1:58">
      <c r="A945" s="564" t="s">
        <v>1848</v>
      </c>
      <c r="B945" s="564" t="s">
        <v>3204</v>
      </c>
      <c r="C945" s="564" t="s">
        <v>390</v>
      </c>
      <c r="D945" s="564" t="s">
        <v>954</v>
      </c>
      <c r="E945" s="564" t="s">
        <v>1005</v>
      </c>
      <c r="F945" s="565">
        <v>459500</v>
      </c>
      <c r="I945" s="30" t="str">
        <f>IF(SUM('Sales by Agent'!G945:I945)&gt;0,"YES","NO")</f>
        <v>NO</v>
      </c>
      <c r="J945" s="30" t="str">
        <f>IF(SUM('Sales by Agent'!H945:J945)&gt;0,"YES","NO")</f>
        <v>NO</v>
      </c>
      <c r="K945" s="30" t="str">
        <f>IF(SUM('Sales by Agent'!I945:K945)&gt;0,"YES","NO")</f>
        <v>NO</v>
      </c>
      <c r="L945" s="30" t="str">
        <f>IF(SUM('Sales by Agent'!J945:L945)&gt;0,"YES","NO")</f>
        <v>NO</v>
      </c>
      <c r="M945" s="30" t="str">
        <f>IF(SUM('Sales by Agent'!K945:M945)&gt;0,"YES","NO")</f>
        <v>NO</v>
      </c>
      <c r="N945" s="30" t="str">
        <f>IF(SUM('Sales by Agent'!L945:N945)&gt;0,"YES","NO")</f>
        <v>NO</v>
      </c>
      <c r="O945" s="30" t="str">
        <f>IF(SUM('Sales by Agent'!M945:O945)&gt;0,"YES","NO")</f>
        <v>NO</v>
      </c>
      <c r="P945" s="30" t="str">
        <f>IF(SUM('Sales by Agent'!N945:P945)&gt;0,"YES","NO")</f>
        <v>NO</v>
      </c>
      <c r="Q945" s="30" t="str">
        <f>IF(SUM('Sales by Agent'!O945:Q945)&gt;0,"YES","NO")</f>
        <v>NO</v>
      </c>
      <c r="R945" s="30" t="str">
        <f>IF(SUM('Sales by Agent'!P945:R945)&gt;0,"YES","NO")</f>
        <v>NO</v>
      </c>
      <c r="S945" s="30" t="str">
        <f>IF(SUM('Sales by Agent'!Q945:S945)&gt;0,"YES","NO")</f>
        <v>NO</v>
      </c>
      <c r="T945" s="30" t="str">
        <f>IF(SUM('Sales by Agent'!R945:T945)&gt;0,"YES","NO")</f>
        <v>NO</v>
      </c>
      <c r="U945" s="30" t="str">
        <f>IF(SUM('Sales by Agent'!S945:U945)&gt;0,"YES","NO")</f>
        <v>NO</v>
      </c>
      <c r="V945" s="30" t="str">
        <f>IF(SUM('Sales by Agent'!T945:V945)&gt;0,"YES","NO")</f>
        <v>NO</v>
      </c>
      <c r="W945" s="30" t="str">
        <f>IF(SUM('Sales by Agent'!U945:W945)&gt;0,"YES","NO")</f>
        <v>NO</v>
      </c>
      <c r="X945" s="30" t="str">
        <f>IF(SUM('Sales by Agent'!V945:X945)&gt;0,"YES","NO")</f>
        <v>NO</v>
      </c>
      <c r="Y945" s="30" t="str">
        <f>IF(SUM('Sales by Agent'!W945:Y945)&gt;0,"YES","NO")</f>
        <v>NO</v>
      </c>
      <c r="Z945" s="30" t="str">
        <f>IF(SUM('Sales by Agent'!X945:Z945)&gt;0,"YES","NO")</f>
        <v>NO</v>
      </c>
      <c r="AA945" s="30" t="str">
        <f>IF(SUM('Sales by Agent'!Y945:AA945)&gt;0,"YES","NO")</f>
        <v>NO</v>
      </c>
      <c r="AB945" s="30" t="str">
        <f>IF(SUM('Sales by Agent'!Z945:AB945)&gt;0,"YES","NO")</f>
        <v>NO</v>
      </c>
      <c r="AC945" s="30" t="str">
        <f>IF(SUM('Sales by Agent'!AA945:AC945)&gt;0,"YES","NO")</f>
        <v>NO</v>
      </c>
      <c r="AD945" s="30" t="str">
        <f>IF(SUM('Sales by Agent'!AB945:AD945)&gt;0,"YES","NO")</f>
        <v>NO</v>
      </c>
      <c r="AE945" s="30" t="str">
        <f>IF(SUM('Sales by Agent'!AC945:AE945)&gt;0,"YES","NO")</f>
        <v>NO</v>
      </c>
      <c r="AF945" s="30" t="str">
        <f>IF(SUM('Sales by Agent'!AD945:AF945)&gt;0,"YES","NO")</f>
        <v>NO</v>
      </c>
      <c r="AG945" s="30" t="str">
        <f>IF(SUM('Sales by Agent'!AE945:AG945)&gt;0,"YES","NO")</f>
        <v>NO</v>
      </c>
      <c r="AH945" s="30" t="str">
        <f>IF(SUM('Sales by Agent'!AF945:AH945)&gt;0,"YES","NO")</f>
        <v>NO</v>
      </c>
      <c r="AI945" s="30" t="str">
        <f>IF(SUM('Sales by Agent'!AG945:AI945)&gt;0,"YES","NO")</f>
        <v>NO</v>
      </c>
      <c r="AJ945" s="30" t="str">
        <f>IF(SUM('Sales by Agent'!AH945:AJ945)&gt;0,"YES","NO")</f>
        <v>NO</v>
      </c>
      <c r="AK945" s="30" t="str">
        <f>IF(SUM('Sales by Agent'!AI945:AK945)&gt;0,"YES","NO")</f>
        <v>NO</v>
      </c>
      <c r="AL945" s="30" t="str">
        <f>IF(SUM('Sales by Agent'!AJ945:AL945)&gt;0,"YES","NO")</f>
        <v>YES</v>
      </c>
      <c r="AM945" s="30" t="str">
        <f>IF(SUM('Sales by Agent'!AK945:AM945)&gt;0,"YES","NO")</f>
        <v>YES</v>
      </c>
      <c r="AN945" s="30" t="str">
        <f>IF(SUM('Sales by Agent'!AL945:AN945)&gt;0,"YES","NO")</f>
        <v>YES</v>
      </c>
      <c r="AO945" s="30" t="str">
        <f>IF(SUM('Sales by Agent'!AM945:AO945)&gt;0,"YES","NO")</f>
        <v>YES</v>
      </c>
      <c r="AP945" s="30" t="str">
        <f>IF(SUM('Sales by Agent'!AN945:AP945)&gt;0,"YES","NO")</f>
        <v>YES</v>
      </c>
      <c r="AQ945" s="30" t="str">
        <f>IF(SUM('Sales by Agent'!AO945:AQ945)&gt;0,"YES","NO")</f>
        <v>YES</v>
      </c>
      <c r="AR945" s="30" t="str">
        <f>IF(SUM('Sales by Agent'!AP945:AR945)&gt;0,"YES","NO")</f>
        <v>NO</v>
      </c>
      <c r="AS945" s="30" t="str">
        <f>IF(SUM('Sales by Agent'!AQ945:AS945)&gt;0,"YES","NO")</f>
        <v>YES</v>
      </c>
      <c r="AT945" s="30" t="str">
        <f>IF(SUM('Sales by Agent'!AR945:AT945)&gt;0,"YES","NO")</f>
        <v>YES</v>
      </c>
      <c r="AU945" s="30" t="str">
        <f>IF(SUM('Sales by Agent'!AS945:AU945)&gt;0,"YES","NO")</f>
        <v>YES</v>
      </c>
      <c r="AV945" s="30" t="str">
        <f>IF(SUM('Sales by Agent'!AT945:AV945)&gt;0,"YES","NO")</f>
        <v>NO</v>
      </c>
      <c r="AX945" s="104"/>
      <c r="AY945" s="104"/>
      <c r="AZ945" s="104"/>
      <c r="BA945" s="104"/>
      <c r="BB945" s="104"/>
      <c r="BC945" s="104"/>
      <c r="BD945" s="104"/>
    </row>
    <row r="946" spans="1:58">
      <c r="A946" s="564" t="s">
        <v>389</v>
      </c>
      <c r="B946" s="564" t="s">
        <v>3205</v>
      </c>
      <c r="C946" s="564" t="s">
        <v>390</v>
      </c>
      <c r="D946" s="564" t="s">
        <v>954</v>
      </c>
      <c r="E946" s="564" t="s">
        <v>1005</v>
      </c>
      <c r="F946" s="565">
        <v>261000</v>
      </c>
      <c r="I946" s="30" t="str">
        <f>IF(SUM('Sales by Agent'!G946:I946)&gt;0,"YES","NO")</f>
        <v>NO</v>
      </c>
      <c r="J946" s="30" t="str">
        <f>IF(SUM('Sales by Agent'!H946:J946)&gt;0,"YES","NO")</f>
        <v>NO</v>
      </c>
      <c r="K946" s="30" t="str">
        <f>IF(SUM('Sales by Agent'!I946:K946)&gt;0,"YES","NO")</f>
        <v>NO</v>
      </c>
      <c r="L946" s="30" t="str">
        <f>IF(SUM('Sales by Agent'!J946:L946)&gt;0,"YES","NO")</f>
        <v>NO</v>
      </c>
      <c r="M946" s="30" t="str">
        <f>IF(SUM('Sales by Agent'!K946:M946)&gt;0,"YES","NO")</f>
        <v>NO</v>
      </c>
      <c r="N946" s="30" t="str">
        <f>IF(SUM('Sales by Agent'!L946:N946)&gt;0,"YES","NO")</f>
        <v>NO</v>
      </c>
      <c r="O946" s="30" t="str">
        <f>IF(SUM('Sales by Agent'!M946:O946)&gt;0,"YES","NO")</f>
        <v>NO</v>
      </c>
      <c r="P946" s="30" t="str">
        <f>IF(SUM('Sales by Agent'!N946:P946)&gt;0,"YES","NO")</f>
        <v>NO</v>
      </c>
      <c r="Q946" s="30" t="str">
        <f>IF(SUM('Sales by Agent'!O946:Q946)&gt;0,"YES","NO")</f>
        <v>NO</v>
      </c>
      <c r="R946" s="30" t="str">
        <f>IF(SUM('Sales by Agent'!P946:R946)&gt;0,"YES","NO")</f>
        <v>NO</v>
      </c>
      <c r="S946" s="30" t="str">
        <f>IF(SUM('Sales by Agent'!Q946:S946)&gt;0,"YES","NO")</f>
        <v>NO</v>
      </c>
      <c r="T946" s="30" t="str">
        <f>IF(SUM('Sales by Agent'!R946:T946)&gt;0,"YES","NO")</f>
        <v>NO</v>
      </c>
      <c r="U946" s="30" t="str">
        <f>IF(SUM('Sales by Agent'!S946:U946)&gt;0,"YES","NO")</f>
        <v>NO</v>
      </c>
      <c r="V946" s="30" t="str">
        <f>IF(SUM('Sales by Agent'!T946:V946)&gt;0,"YES","NO")</f>
        <v>NO</v>
      </c>
      <c r="W946" s="30" t="str">
        <f>IF(SUM('Sales by Agent'!U946:W946)&gt;0,"YES","NO")</f>
        <v>NO</v>
      </c>
      <c r="X946" s="30" t="str">
        <f>IF(SUM('Sales by Agent'!V946:X946)&gt;0,"YES","NO")</f>
        <v>NO</v>
      </c>
      <c r="Y946" s="30" t="str">
        <f>IF(SUM('Sales by Agent'!W946:Y946)&gt;0,"YES","NO")</f>
        <v>NO</v>
      </c>
      <c r="Z946" s="30" t="str">
        <f>IF(SUM('Sales by Agent'!X946:Z946)&gt;0,"YES","NO")</f>
        <v>NO</v>
      </c>
      <c r="AA946" s="30" t="str">
        <f>IF(SUM('Sales by Agent'!Y946:AA946)&gt;0,"YES","NO")</f>
        <v>NO</v>
      </c>
      <c r="AB946" s="30" t="str">
        <f>IF(SUM('Sales by Agent'!Z946:AB946)&gt;0,"YES","NO")</f>
        <v>NO</v>
      </c>
      <c r="AC946" s="30" t="str">
        <f>IF(SUM('Sales by Agent'!AA946:AC946)&gt;0,"YES","NO")</f>
        <v>NO</v>
      </c>
      <c r="AD946" s="30" t="str">
        <f>IF(SUM('Sales by Agent'!AB946:AD946)&gt;0,"YES","NO")</f>
        <v>YES</v>
      </c>
      <c r="AE946" s="30" t="str">
        <f>IF(SUM('Sales by Agent'!AC946:AE946)&gt;0,"YES","NO")</f>
        <v>YES</v>
      </c>
      <c r="AF946" s="30" t="str">
        <f>IF(SUM('Sales by Agent'!AD946:AF946)&gt;0,"YES","NO")</f>
        <v>YES</v>
      </c>
      <c r="AG946" s="30" t="str">
        <f>IF(SUM('Sales by Agent'!AE946:AG946)&gt;0,"YES","NO")</f>
        <v>NO</v>
      </c>
      <c r="AH946" s="30" t="str">
        <f>IF(SUM('Sales by Agent'!AF946:AH946)&gt;0,"YES","NO")</f>
        <v>NO</v>
      </c>
      <c r="AI946" s="30" t="str">
        <f>IF(SUM('Sales by Agent'!AG946:AI946)&gt;0,"YES","NO")</f>
        <v>NO</v>
      </c>
      <c r="AJ946" s="30" t="str">
        <f>IF(SUM('Sales by Agent'!AH946:AJ946)&gt;0,"YES","NO")</f>
        <v>NO</v>
      </c>
      <c r="AK946" s="30" t="str">
        <f>IF(SUM('Sales by Agent'!AI946:AK946)&gt;0,"YES","NO")</f>
        <v>NO</v>
      </c>
      <c r="AL946" s="30" t="str">
        <f>IF(SUM('Sales by Agent'!AJ946:AL946)&gt;0,"YES","NO")</f>
        <v>NO</v>
      </c>
      <c r="AM946" s="30" t="str">
        <f>IF(SUM('Sales by Agent'!AK946:AM946)&gt;0,"YES","NO")</f>
        <v>NO</v>
      </c>
      <c r="AN946" s="30" t="str">
        <f>IF(SUM('Sales by Agent'!AL946:AN946)&gt;0,"YES","NO")</f>
        <v>NO</v>
      </c>
      <c r="AO946" s="30" t="str">
        <f>IF(SUM('Sales by Agent'!AM946:AO946)&gt;0,"YES","NO")</f>
        <v>NO</v>
      </c>
      <c r="AP946" s="30" t="str">
        <f>IF(SUM('Sales by Agent'!AN946:AP946)&gt;0,"YES","NO")</f>
        <v>NO</v>
      </c>
      <c r="AQ946" s="30" t="str">
        <f>IF(SUM('Sales by Agent'!AO946:AQ946)&gt;0,"YES","NO")</f>
        <v>NO</v>
      </c>
      <c r="AR946" s="30" t="str">
        <f>IF(SUM('Sales by Agent'!AP946:AR946)&gt;0,"YES","NO")</f>
        <v>NO</v>
      </c>
      <c r="AS946" s="30" t="str">
        <f>IF(SUM('Sales by Agent'!AQ946:AS946)&gt;0,"YES","NO")</f>
        <v>NO</v>
      </c>
      <c r="AT946" s="30" t="str">
        <f>IF(SUM('Sales by Agent'!AR946:AT946)&gt;0,"YES","NO")</f>
        <v>NO</v>
      </c>
      <c r="AU946" s="30" t="str">
        <f>IF(SUM('Sales by Agent'!AS946:AU946)&gt;0,"YES","NO")</f>
        <v>NO</v>
      </c>
      <c r="AV946" s="30" t="str">
        <f>IF(SUM('Sales by Agent'!AT946:AV946)&gt;0,"YES","NO")</f>
        <v>NO</v>
      </c>
      <c r="AX946" s="104"/>
      <c r="AY946" s="104"/>
      <c r="AZ946" s="104"/>
      <c r="BA946" s="104"/>
      <c r="BB946" s="104"/>
      <c r="BC946" s="104"/>
      <c r="BD946" s="104"/>
    </row>
    <row r="947" spans="1:58">
      <c r="A947" s="564" t="s">
        <v>1849</v>
      </c>
      <c r="B947" s="564" t="s">
        <v>3206</v>
      </c>
      <c r="C947" s="564" t="s">
        <v>390</v>
      </c>
      <c r="D947" s="564" t="s">
        <v>954</v>
      </c>
      <c r="E947" s="564" t="s">
        <v>1005</v>
      </c>
      <c r="F947" s="565">
        <v>289470</v>
      </c>
      <c r="I947" s="30" t="str">
        <f>IF(SUM('Sales by Agent'!G947:I947)&gt;0,"YES","NO")</f>
        <v>NO</v>
      </c>
      <c r="J947" s="30" t="str">
        <f>IF(SUM('Sales by Agent'!H947:J947)&gt;0,"YES","NO")</f>
        <v>NO</v>
      </c>
      <c r="K947" s="30" t="str">
        <f>IF(SUM('Sales by Agent'!I947:K947)&gt;0,"YES","NO")</f>
        <v>NO</v>
      </c>
      <c r="L947" s="30" t="str">
        <f>IF(SUM('Sales by Agent'!J947:L947)&gt;0,"YES","NO")</f>
        <v>NO</v>
      </c>
      <c r="M947" s="30" t="str">
        <f>IF(SUM('Sales by Agent'!K947:M947)&gt;0,"YES","NO")</f>
        <v>NO</v>
      </c>
      <c r="N947" s="30" t="str">
        <f>IF(SUM('Sales by Agent'!L947:N947)&gt;0,"YES","NO")</f>
        <v>NO</v>
      </c>
      <c r="O947" s="30" t="str">
        <f>IF(SUM('Sales by Agent'!M947:O947)&gt;0,"YES","NO")</f>
        <v>NO</v>
      </c>
      <c r="P947" s="30" t="str">
        <f>IF(SUM('Sales by Agent'!N947:P947)&gt;0,"YES","NO")</f>
        <v>NO</v>
      </c>
      <c r="Q947" s="30" t="str">
        <f>IF(SUM('Sales by Agent'!O947:Q947)&gt;0,"YES","NO")</f>
        <v>NO</v>
      </c>
      <c r="R947" s="30" t="str">
        <f>IF(SUM('Sales by Agent'!P947:R947)&gt;0,"YES","NO")</f>
        <v>NO</v>
      </c>
      <c r="S947" s="30" t="str">
        <f>IF(SUM('Sales by Agent'!Q947:S947)&gt;0,"YES","NO")</f>
        <v>NO</v>
      </c>
      <c r="T947" s="30" t="str">
        <f>IF(SUM('Sales by Agent'!R947:T947)&gt;0,"YES","NO")</f>
        <v>NO</v>
      </c>
      <c r="U947" s="30" t="str">
        <f>IF(SUM('Sales by Agent'!S947:U947)&gt;0,"YES","NO")</f>
        <v>NO</v>
      </c>
      <c r="V947" s="30" t="str">
        <f>IF(SUM('Sales by Agent'!T947:V947)&gt;0,"YES","NO")</f>
        <v>NO</v>
      </c>
      <c r="W947" s="30" t="str">
        <f>IF(SUM('Sales by Agent'!U947:W947)&gt;0,"YES","NO")</f>
        <v>NO</v>
      </c>
      <c r="X947" s="30" t="str">
        <f>IF(SUM('Sales by Agent'!V947:X947)&gt;0,"YES","NO")</f>
        <v>NO</v>
      </c>
      <c r="Y947" s="30" t="str">
        <f>IF(SUM('Sales by Agent'!W947:Y947)&gt;0,"YES","NO")</f>
        <v>NO</v>
      </c>
      <c r="Z947" s="30" t="str">
        <f>IF(SUM('Sales by Agent'!X947:Z947)&gt;0,"YES","NO")</f>
        <v>NO</v>
      </c>
      <c r="AA947" s="30" t="str">
        <f>IF(SUM('Sales by Agent'!Y947:AA947)&gt;0,"YES","NO")</f>
        <v>NO</v>
      </c>
      <c r="AB947" s="30" t="str">
        <f>IF(SUM('Sales by Agent'!Z947:AB947)&gt;0,"YES","NO")</f>
        <v>NO</v>
      </c>
      <c r="AC947" s="30" t="str">
        <f>IF(SUM('Sales by Agent'!AA947:AC947)&gt;0,"YES","NO")</f>
        <v>NO</v>
      </c>
      <c r="AD947" s="30" t="str">
        <f>IF(SUM('Sales by Agent'!AB947:AD947)&gt;0,"YES","NO")</f>
        <v>NO</v>
      </c>
      <c r="AE947" s="30" t="str">
        <f>IF(SUM('Sales by Agent'!AC947:AE947)&gt;0,"YES","NO")</f>
        <v>NO</v>
      </c>
      <c r="AF947" s="30" t="str">
        <f>IF(SUM('Sales by Agent'!AD947:AF947)&gt;0,"YES","NO")</f>
        <v>NO</v>
      </c>
      <c r="AG947" s="30" t="str">
        <f>IF(SUM('Sales by Agent'!AE947:AG947)&gt;0,"YES","NO")</f>
        <v>NO</v>
      </c>
      <c r="AH947" s="30" t="str">
        <f>IF(SUM('Sales by Agent'!AF947:AH947)&gt;0,"YES","NO")</f>
        <v>NO</v>
      </c>
      <c r="AI947" s="30" t="str">
        <f>IF(SUM('Sales by Agent'!AG947:AI947)&gt;0,"YES","NO")</f>
        <v>NO</v>
      </c>
      <c r="AJ947" s="30" t="str">
        <f>IF(SUM('Sales by Agent'!AH947:AJ947)&gt;0,"YES","NO")</f>
        <v>NO</v>
      </c>
      <c r="AK947" s="30" t="str">
        <f>IF(SUM('Sales by Agent'!AI947:AK947)&gt;0,"YES","NO")</f>
        <v>NO</v>
      </c>
      <c r="AL947" s="30" t="str">
        <f>IF(SUM('Sales by Agent'!AJ947:AL947)&gt;0,"YES","NO")</f>
        <v>YES</v>
      </c>
      <c r="AM947" s="30" t="str">
        <f>IF(SUM('Sales by Agent'!AK947:AM947)&gt;0,"YES","NO")</f>
        <v>YES</v>
      </c>
      <c r="AN947" s="30" t="str">
        <f>IF(SUM('Sales by Agent'!AL947:AN947)&gt;0,"YES","NO")</f>
        <v>YES</v>
      </c>
      <c r="AO947" s="30" t="str">
        <f>IF(SUM('Sales by Agent'!AM947:AO947)&gt;0,"YES","NO")</f>
        <v>YES</v>
      </c>
      <c r="AP947" s="30" t="str">
        <f>IF(SUM('Sales by Agent'!AN947:AP947)&gt;0,"YES","NO")</f>
        <v>YES</v>
      </c>
      <c r="AQ947" s="30" t="str">
        <f>IF(SUM('Sales by Agent'!AO947:AQ947)&gt;0,"YES","NO")</f>
        <v>YES</v>
      </c>
      <c r="AR947" s="30" t="str">
        <f>IF(SUM('Sales by Agent'!AP947:AR947)&gt;0,"YES","NO")</f>
        <v>YES</v>
      </c>
      <c r="AS947" s="30" t="str">
        <f>IF(SUM('Sales by Agent'!AQ947:AS947)&gt;0,"YES","NO")</f>
        <v>YES</v>
      </c>
      <c r="AT947" s="30" t="str">
        <f>IF(SUM('Sales by Agent'!AR947:AT947)&gt;0,"YES","NO")</f>
        <v>YES</v>
      </c>
      <c r="AU947" s="30" t="str">
        <f>IF(SUM('Sales by Agent'!AS947:AU947)&gt;0,"YES","NO")</f>
        <v>YES</v>
      </c>
      <c r="AV947" s="30" t="str">
        <f>IF(SUM('Sales by Agent'!AT947:AV947)&gt;0,"YES","NO")</f>
        <v>NO</v>
      </c>
      <c r="AX947" s="104"/>
      <c r="AY947" s="104"/>
      <c r="AZ947" s="104"/>
      <c r="BA947" s="104"/>
      <c r="BB947" s="104"/>
      <c r="BC947" s="104"/>
      <c r="BD947" s="104"/>
    </row>
    <row r="948" spans="1:58">
      <c r="A948" s="564" t="s">
        <v>1954</v>
      </c>
      <c r="B948" s="564" t="s">
        <v>3207</v>
      </c>
      <c r="C948" s="564" t="s">
        <v>390</v>
      </c>
      <c r="D948" s="564" t="s">
        <v>954</v>
      </c>
      <c r="E948" s="564" t="s">
        <v>1005</v>
      </c>
      <c r="F948" s="565">
        <v>490090</v>
      </c>
      <c r="I948" s="30" t="str">
        <f>IF(SUM('Sales by Agent'!G948:I948)&gt;0,"YES","NO")</f>
        <v>NO</v>
      </c>
      <c r="J948" s="30" t="str">
        <f>IF(SUM('Sales by Agent'!H948:J948)&gt;0,"YES","NO")</f>
        <v>NO</v>
      </c>
      <c r="K948" s="30" t="str">
        <f>IF(SUM('Sales by Agent'!I948:K948)&gt;0,"YES","NO")</f>
        <v>NO</v>
      </c>
      <c r="L948" s="30" t="str">
        <f>IF(SUM('Sales by Agent'!J948:L948)&gt;0,"YES","NO")</f>
        <v>NO</v>
      </c>
      <c r="M948" s="30" t="str">
        <f>IF(SUM('Sales by Agent'!K948:M948)&gt;0,"YES","NO")</f>
        <v>NO</v>
      </c>
      <c r="N948" s="30" t="str">
        <f>IF(SUM('Sales by Agent'!L948:N948)&gt;0,"YES","NO")</f>
        <v>NO</v>
      </c>
      <c r="O948" s="30" t="str">
        <f>IF(SUM('Sales by Agent'!M948:O948)&gt;0,"YES","NO")</f>
        <v>NO</v>
      </c>
      <c r="P948" s="30" t="str">
        <f>IF(SUM('Sales by Agent'!N948:P948)&gt;0,"YES","NO")</f>
        <v>NO</v>
      </c>
      <c r="Q948" s="30" t="str">
        <f>IF(SUM('Sales by Agent'!O948:Q948)&gt;0,"YES","NO")</f>
        <v>NO</v>
      </c>
      <c r="R948" s="30" t="str">
        <f>IF(SUM('Sales by Agent'!P948:R948)&gt;0,"YES","NO")</f>
        <v>NO</v>
      </c>
      <c r="S948" s="30" t="str">
        <f>IF(SUM('Sales by Agent'!Q948:S948)&gt;0,"YES","NO")</f>
        <v>NO</v>
      </c>
      <c r="T948" s="30" t="str">
        <f>IF(SUM('Sales by Agent'!R948:T948)&gt;0,"YES","NO")</f>
        <v>NO</v>
      </c>
      <c r="U948" s="30" t="str">
        <f>IF(SUM('Sales by Agent'!S948:U948)&gt;0,"YES","NO")</f>
        <v>NO</v>
      </c>
      <c r="V948" s="30" t="str">
        <f>IF(SUM('Sales by Agent'!T948:V948)&gt;0,"YES","NO")</f>
        <v>NO</v>
      </c>
      <c r="W948" s="30" t="str">
        <f>IF(SUM('Sales by Agent'!U948:W948)&gt;0,"YES","NO")</f>
        <v>NO</v>
      </c>
      <c r="X948" s="30" t="str">
        <f>IF(SUM('Sales by Agent'!V948:X948)&gt;0,"YES","NO")</f>
        <v>NO</v>
      </c>
      <c r="Y948" s="30" t="str">
        <f>IF(SUM('Sales by Agent'!W948:Y948)&gt;0,"YES","NO")</f>
        <v>NO</v>
      </c>
      <c r="Z948" s="30" t="str">
        <f>IF(SUM('Sales by Agent'!X948:Z948)&gt;0,"YES","NO")</f>
        <v>NO</v>
      </c>
      <c r="AA948" s="30" t="str">
        <f>IF(SUM('Sales by Agent'!Y948:AA948)&gt;0,"YES","NO")</f>
        <v>NO</v>
      </c>
      <c r="AB948" s="30" t="str">
        <f>IF(SUM('Sales by Agent'!Z948:AB948)&gt;0,"YES","NO")</f>
        <v>NO</v>
      </c>
      <c r="AC948" s="30" t="str">
        <f>IF(SUM('Sales by Agent'!AA948:AC948)&gt;0,"YES","NO")</f>
        <v>NO</v>
      </c>
      <c r="AD948" s="30" t="str">
        <f>IF(SUM('Sales by Agent'!AB948:AD948)&gt;0,"YES","NO")</f>
        <v>NO</v>
      </c>
      <c r="AE948" s="30" t="str">
        <f>IF(SUM('Sales by Agent'!AC948:AE948)&gt;0,"YES","NO")</f>
        <v>NO</v>
      </c>
      <c r="AF948" s="30" t="str">
        <f>IF(SUM('Sales by Agent'!AD948:AF948)&gt;0,"YES","NO")</f>
        <v>NO</v>
      </c>
      <c r="AG948" s="30" t="str">
        <f>IF(SUM('Sales by Agent'!AE948:AG948)&gt;0,"YES","NO")</f>
        <v>NO</v>
      </c>
      <c r="AH948" s="30" t="str">
        <f>IF(SUM('Sales by Agent'!AF948:AH948)&gt;0,"YES","NO")</f>
        <v>NO</v>
      </c>
      <c r="AI948" s="30" t="str">
        <f>IF(SUM('Sales by Agent'!AG948:AI948)&gt;0,"YES","NO")</f>
        <v>NO</v>
      </c>
      <c r="AJ948" s="30" t="str">
        <f>IF(SUM('Sales by Agent'!AH948:AJ948)&gt;0,"YES","NO")</f>
        <v>NO</v>
      </c>
      <c r="AK948" s="30" t="str">
        <f>IF(SUM('Sales by Agent'!AI948:AK948)&gt;0,"YES","NO")</f>
        <v>NO</v>
      </c>
      <c r="AL948" s="30" t="str">
        <f>IF(SUM('Sales by Agent'!AJ948:AL948)&gt;0,"YES","NO")</f>
        <v>YES</v>
      </c>
      <c r="AM948" s="30" t="str">
        <f>IF(SUM('Sales by Agent'!AK948:AM948)&gt;0,"YES","NO")</f>
        <v>YES</v>
      </c>
      <c r="AN948" s="30" t="str">
        <f>IF(SUM('Sales by Agent'!AL948:AN948)&gt;0,"YES","NO")</f>
        <v>YES</v>
      </c>
      <c r="AO948" s="30" t="str">
        <f>IF(SUM('Sales by Agent'!AM948:AO948)&gt;0,"YES","NO")</f>
        <v>YES</v>
      </c>
      <c r="AP948" s="30" t="str">
        <f>IF(SUM('Sales by Agent'!AN948:AP948)&gt;0,"YES","NO")</f>
        <v>YES</v>
      </c>
      <c r="AQ948" s="30" t="str">
        <f>IF(SUM('Sales by Agent'!AO948:AQ948)&gt;0,"YES","NO")</f>
        <v>YES</v>
      </c>
      <c r="AR948" s="30" t="str">
        <f>IF(SUM('Sales by Agent'!AP948:AR948)&gt;0,"YES","NO")</f>
        <v>YES</v>
      </c>
      <c r="AS948" s="30" t="str">
        <f>IF(SUM('Sales by Agent'!AQ948:AS948)&gt;0,"YES","NO")</f>
        <v>YES</v>
      </c>
      <c r="AT948" s="30" t="str">
        <f>IF(SUM('Sales by Agent'!AR948:AT948)&gt;0,"YES","NO")</f>
        <v>NO</v>
      </c>
      <c r="AU948" s="30" t="str">
        <f>IF(SUM('Sales by Agent'!AS948:AU948)&gt;0,"YES","NO")</f>
        <v>NO</v>
      </c>
      <c r="AV948" s="30" t="str">
        <f>IF(SUM('Sales by Agent'!AT948:AV948)&gt;0,"YES","NO")</f>
        <v>NO</v>
      </c>
      <c r="AX948" s="104"/>
      <c r="AY948" s="104"/>
      <c r="AZ948" s="104"/>
      <c r="BA948" s="104"/>
      <c r="BB948" s="104"/>
      <c r="BC948" s="104"/>
      <c r="BD948" s="104"/>
    </row>
    <row r="949" spans="1:58">
      <c r="A949" s="564" t="s">
        <v>1955</v>
      </c>
      <c r="B949" s="564" t="s">
        <v>3208</v>
      </c>
      <c r="C949" s="564" t="s">
        <v>390</v>
      </c>
      <c r="D949" s="564" t="s">
        <v>954</v>
      </c>
      <c r="E949" s="564" t="s">
        <v>1005</v>
      </c>
      <c r="F949" s="565">
        <v>185550</v>
      </c>
      <c r="I949" s="30" t="str">
        <f>IF(SUM('Sales by Agent'!G949:I949)&gt;0,"YES","NO")</f>
        <v>NO</v>
      </c>
      <c r="J949" s="30" t="str">
        <f>IF(SUM('Sales by Agent'!H949:J949)&gt;0,"YES","NO")</f>
        <v>NO</v>
      </c>
      <c r="K949" s="30" t="str">
        <f>IF(SUM('Sales by Agent'!I949:K949)&gt;0,"YES","NO")</f>
        <v>NO</v>
      </c>
      <c r="L949" s="30" t="str">
        <f>IF(SUM('Sales by Agent'!J949:L949)&gt;0,"YES","NO")</f>
        <v>NO</v>
      </c>
      <c r="M949" s="30" t="str">
        <f>IF(SUM('Sales by Agent'!K949:M949)&gt;0,"YES","NO")</f>
        <v>NO</v>
      </c>
      <c r="N949" s="30" t="str">
        <f>IF(SUM('Sales by Agent'!L949:N949)&gt;0,"YES","NO")</f>
        <v>NO</v>
      </c>
      <c r="O949" s="30" t="str">
        <f>IF(SUM('Sales by Agent'!M949:O949)&gt;0,"YES","NO")</f>
        <v>NO</v>
      </c>
      <c r="P949" s="30" t="str">
        <f>IF(SUM('Sales by Agent'!N949:P949)&gt;0,"YES","NO")</f>
        <v>NO</v>
      </c>
      <c r="Q949" s="30" t="str">
        <f>IF(SUM('Sales by Agent'!O949:Q949)&gt;0,"YES","NO")</f>
        <v>NO</v>
      </c>
      <c r="R949" s="30" t="str">
        <f>IF(SUM('Sales by Agent'!P949:R949)&gt;0,"YES","NO")</f>
        <v>NO</v>
      </c>
      <c r="S949" s="30" t="str">
        <f>IF(SUM('Sales by Agent'!Q949:S949)&gt;0,"YES","NO")</f>
        <v>NO</v>
      </c>
      <c r="T949" s="30" t="str">
        <f>IF(SUM('Sales by Agent'!R949:T949)&gt;0,"YES","NO")</f>
        <v>NO</v>
      </c>
      <c r="U949" s="30" t="str">
        <f>IF(SUM('Sales by Agent'!S949:U949)&gt;0,"YES","NO")</f>
        <v>NO</v>
      </c>
      <c r="V949" s="30" t="str">
        <f>IF(SUM('Sales by Agent'!T949:V949)&gt;0,"YES","NO")</f>
        <v>NO</v>
      </c>
      <c r="W949" s="30" t="str">
        <f>IF(SUM('Sales by Agent'!U949:W949)&gt;0,"YES","NO")</f>
        <v>NO</v>
      </c>
      <c r="X949" s="30" t="str">
        <f>IF(SUM('Sales by Agent'!V949:X949)&gt;0,"YES","NO")</f>
        <v>NO</v>
      </c>
      <c r="Y949" s="30" t="str">
        <f>IF(SUM('Sales by Agent'!W949:Y949)&gt;0,"YES","NO")</f>
        <v>NO</v>
      </c>
      <c r="Z949" s="30" t="str">
        <f>IF(SUM('Sales by Agent'!X949:Z949)&gt;0,"YES","NO")</f>
        <v>NO</v>
      </c>
      <c r="AA949" s="30" t="str">
        <f>IF(SUM('Sales by Agent'!Y949:AA949)&gt;0,"YES","NO")</f>
        <v>NO</v>
      </c>
      <c r="AB949" s="30" t="str">
        <f>IF(SUM('Sales by Agent'!Z949:AB949)&gt;0,"YES","NO")</f>
        <v>NO</v>
      </c>
      <c r="AC949" s="30" t="str">
        <f>IF(SUM('Sales by Agent'!AA949:AC949)&gt;0,"YES","NO")</f>
        <v>NO</v>
      </c>
      <c r="AD949" s="30" t="str">
        <f>IF(SUM('Sales by Agent'!AB949:AD949)&gt;0,"YES","NO")</f>
        <v>NO</v>
      </c>
      <c r="AE949" s="30" t="str">
        <f>IF(SUM('Sales by Agent'!AC949:AE949)&gt;0,"YES","NO")</f>
        <v>NO</v>
      </c>
      <c r="AF949" s="30" t="str">
        <f>IF(SUM('Sales by Agent'!AD949:AF949)&gt;0,"YES","NO")</f>
        <v>NO</v>
      </c>
      <c r="AG949" s="30" t="str">
        <f>IF(SUM('Sales by Agent'!AE949:AG949)&gt;0,"YES","NO")</f>
        <v>NO</v>
      </c>
      <c r="AH949" s="30" t="str">
        <f>IF(SUM('Sales by Agent'!AF949:AH949)&gt;0,"YES","NO")</f>
        <v>NO</v>
      </c>
      <c r="AI949" s="30" t="str">
        <f>IF(SUM('Sales by Agent'!AG949:AI949)&gt;0,"YES","NO")</f>
        <v>NO</v>
      </c>
      <c r="AJ949" s="30" t="str">
        <f>IF(SUM('Sales by Agent'!AH949:AJ949)&gt;0,"YES","NO")</f>
        <v>NO</v>
      </c>
      <c r="AK949" s="30" t="str">
        <f>IF(SUM('Sales by Agent'!AI949:AK949)&gt;0,"YES","NO")</f>
        <v>NO</v>
      </c>
      <c r="AL949" s="30" t="str">
        <f>IF(SUM('Sales by Agent'!AJ949:AL949)&gt;0,"YES","NO")</f>
        <v>YES</v>
      </c>
      <c r="AM949" s="30" t="str">
        <f>IF(SUM('Sales by Agent'!AK949:AM949)&gt;0,"YES","NO")</f>
        <v>YES</v>
      </c>
      <c r="AN949" s="30" t="str">
        <f>IF(SUM('Sales by Agent'!AL949:AN949)&gt;0,"YES","NO")</f>
        <v>YES</v>
      </c>
      <c r="AO949" s="30" t="str">
        <f>IF(SUM('Sales by Agent'!AM949:AO949)&gt;0,"YES","NO")</f>
        <v>YES</v>
      </c>
      <c r="AP949" s="30" t="str">
        <f>IF(SUM('Sales by Agent'!AN949:AP949)&gt;0,"YES","NO")</f>
        <v>YES</v>
      </c>
      <c r="AQ949" s="30" t="str">
        <f>IF(SUM('Sales by Agent'!AO949:AQ949)&gt;0,"YES","NO")</f>
        <v>YES</v>
      </c>
      <c r="AR949" s="30" t="str">
        <f>IF(SUM('Sales by Agent'!AP949:AR949)&gt;0,"YES","NO")</f>
        <v>YES</v>
      </c>
      <c r="AS949" s="30" t="str">
        <f>IF(SUM('Sales by Agent'!AQ949:AS949)&gt;0,"YES","NO")</f>
        <v>YES</v>
      </c>
      <c r="AT949" s="30" t="str">
        <f>IF(SUM('Sales by Agent'!AR949:AT949)&gt;0,"YES","NO")</f>
        <v>NO</v>
      </c>
      <c r="AU949" s="30" t="str">
        <f>IF(SUM('Sales by Agent'!AS949:AU949)&gt;0,"YES","NO")</f>
        <v>NO</v>
      </c>
      <c r="AV949" s="30" t="str">
        <f>IF(SUM('Sales by Agent'!AT949:AV949)&gt;0,"YES","NO")</f>
        <v>NO</v>
      </c>
      <c r="AX949" s="104"/>
      <c r="AY949" s="104"/>
      <c r="AZ949" s="104"/>
      <c r="BA949" s="104"/>
      <c r="BB949" s="104"/>
      <c r="BC949" s="104"/>
      <c r="BD949" s="104"/>
    </row>
    <row r="950" spans="1:58">
      <c r="A950" s="564" t="s">
        <v>1247</v>
      </c>
      <c r="B950" s="564" t="s">
        <v>3209</v>
      </c>
      <c r="C950" s="564" t="s">
        <v>390</v>
      </c>
      <c r="D950" s="564" t="s">
        <v>954</v>
      </c>
      <c r="E950" s="564" t="s">
        <v>1005</v>
      </c>
      <c r="F950" s="565">
        <v>1261800</v>
      </c>
      <c r="I950" s="30" t="str">
        <f>IF(SUM('Sales by Agent'!G950:I950)&gt;0,"YES","NO")</f>
        <v>NO</v>
      </c>
      <c r="J950" s="30" t="str">
        <f>IF(SUM('Sales by Agent'!H950:J950)&gt;0,"YES","NO")</f>
        <v>NO</v>
      </c>
      <c r="K950" s="30" t="str">
        <f>IF(SUM('Sales by Agent'!I950:K950)&gt;0,"YES","NO")</f>
        <v>NO</v>
      </c>
      <c r="L950" s="30" t="str">
        <f>IF(SUM('Sales by Agent'!J950:L950)&gt;0,"YES","NO")</f>
        <v>NO</v>
      </c>
      <c r="M950" s="30" t="str">
        <f>IF(SUM('Sales by Agent'!K950:M950)&gt;0,"YES","NO")</f>
        <v>NO</v>
      </c>
      <c r="N950" s="30" t="str">
        <f>IF(SUM('Sales by Agent'!L950:N950)&gt;0,"YES","NO")</f>
        <v>NO</v>
      </c>
      <c r="O950" s="30" t="str">
        <f>IF(SUM('Sales by Agent'!M950:O950)&gt;0,"YES","NO")</f>
        <v>NO</v>
      </c>
      <c r="P950" s="30" t="str">
        <f>IF(SUM('Sales by Agent'!N950:P950)&gt;0,"YES","NO")</f>
        <v>NO</v>
      </c>
      <c r="Q950" s="30" t="str">
        <f>IF(SUM('Sales by Agent'!O950:Q950)&gt;0,"YES","NO")</f>
        <v>NO</v>
      </c>
      <c r="R950" s="30" t="str">
        <f>IF(SUM('Sales by Agent'!P950:R950)&gt;0,"YES","NO")</f>
        <v>NO</v>
      </c>
      <c r="S950" s="30" t="str">
        <f>IF(SUM('Sales by Agent'!Q950:S950)&gt;0,"YES","NO")</f>
        <v>NO</v>
      </c>
      <c r="T950" s="30" t="str">
        <f>IF(SUM('Sales by Agent'!R950:T950)&gt;0,"YES","NO")</f>
        <v>NO</v>
      </c>
      <c r="U950" s="30" t="str">
        <f>IF(SUM('Sales by Agent'!S950:U950)&gt;0,"YES","NO")</f>
        <v>NO</v>
      </c>
      <c r="V950" s="30" t="str">
        <f>IF(SUM('Sales by Agent'!T950:V950)&gt;0,"YES","NO")</f>
        <v>NO</v>
      </c>
      <c r="W950" s="30" t="str">
        <f>IF(SUM('Sales by Agent'!U950:W950)&gt;0,"YES","NO")</f>
        <v>NO</v>
      </c>
      <c r="X950" s="30" t="str">
        <f>IF(SUM('Sales by Agent'!V950:X950)&gt;0,"YES","NO")</f>
        <v>NO</v>
      </c>
      <c r="Y950" s="30" t="str">
        <f>IF(SUM('Sales by Agent'!W950:Y950)&gt;0,"YES","NO")</f>
        <v>NO</v>
      </c>
      <c r="Z950" s="30" t="str">
        <f>IF(SUM('Sales by Agent'!X950:Z950)&gt;0,"YES","NO")</f>
        <v>NO</v>
      </c>
      <c r="AA950" s="30" t="str">
        <f>IF(SUM('Sales by Agent'!Y950:AA950)&gt;0,"YES","NO")</f>
        <v>NO</v>
      </c>
      <c r="AB950" s="30" t="str">
        <f>IF(SUM('Sales by Agent'!Z950:AB950)&gt;0,"YES","NO")</f>
        <v>NO</v>
      </c>
      <c r="AC950" s="30" t="str">
        <f>IF(SUM('Sales by Agent'!AA950:AC950)&gt;0,"YES","NO")</f>
        <v>NO</v>
      </c>
      <c r="AD950" s="30" t="str">
        <f>IF(SUM('Sales by Agent'!AB950:AD950)&gt;0,"YES","NO")</f>
        <v>NO</v>
      </c>
      <c r="AE950" s="30" t="str">
        <f>IF(SUM('Sales by Agent'!AC950:AE950)&gt;0,"YES","NO")</f>
        <v>NO</v>
      </c>
      <c r="AF950" s="30" t="str">
        <f>IF(SUM('Sales by Agent'!AD950:AF950)&gt;0,"YES","NO")</f>
        <v>NO</v>
      </c>
      <c r="AG950" s="30" t="str">
        <f>IF(SUM('Sales by Agent'!AE950:AG950)&gt;0,"YES","NO")</f>
        <v>NO</v>
      </c>
      <c r="AH950" s="30" t="str">
        <f>IF(SUM('Sales by Agent'!AF950:AH950)&gt;0,"YES","NO")</f>
        <v>NO</v>
      </c>
      <c r="AI950" s="30" t="str">
        <f>IF(SUM('Sales by Agent'!AG950:AI950)&gt;0,"YES","NO")</f>
        <v>NO</v>
      </c>
      <c r="AJ950" s="30" t="str">
        <f>IF(SUM('Sales by Agent'!AH950:AJ950)&gt;0,"YES","NO")</f>
        <v>NO</v>
      </c>
      <c r="AK950" s="30" t="str">
        <f>IF(SUM('Sales by Agent'!AI950:AK950)&gt;0,"YES","NO")</f>
        <v>NO</v>
      </c>
      <c r="AL950" s="30" t="str">
        <f>IF(SUM('Sales by Agent'!AJ950:AL950)&gt;0,"YES","NO")</f>
        <v>YES</v>
      </c>
      <c r="AM950" s="30" t="str">
        <f>IF(SUM('Sales by Agent'!AK950:AM950)&gt;0,"YES","NO")</f>
        <v>YES</v>
      </c>
      <c r="AN950" s="30" t="str">
        <f>IF(SUM('Sales by Agent'!AL950:AN950)&gt;0,"YES","NO")</f>
        <v>YES</v>
      </c>
      <c r="AO950" s="30" t="str">
        <f>IF(SUM('Sales by Agent'!AM950:AO950)&gt;0,"YES","NO")</f>
        <v>YES</v>
      </c>
      <c r="AP950" s="30" t="str">
        <f>IF(SUM('Sales by Agent'!AN950:AP950)&gt;0,"YES","NO")</f>
        <v>YES</v>
      </c>
      <c r="AQ950" s="30" t="str">
        <f>IF(SUM('Sales by Agent'!AO950:AQ950)&gt;0,"YES","NO")</f>
        <v>YES</v>
      </c>
      <c r="AR950" s="30" t="str">
        <f>IF(SUM('Sales by Agent'!AP950:AR950)&gt;0,"YES","NO")</f>
        <v>YES</v>
      </c>
      <c r="AS950" s="30" t="str">
        <f>IF(SUM('Sales by Agent'!AQ950:AS950)&gt;0,"YES","NO")</f>
        <v>YES</v>
      </c>
      <c r="AT950" s="30" t="str">
        <f>IF(SUM('Sales by Agent'!AR950:AT950)&gt;0,"YES","NO")</f>
        <v>YES</v>
      </c>
      <c r="AU950" s="30" t="str">
        <f>IF(SUM('Sales by Agent'!AS950:AU950)&gt;0,"YES","NO")</f>
        <v>YES</v>
      </c>
      <c r="AV950" s="30" t="str">
        <f>IF(SUM('Sales by Agent'!AT950:AV950)&gt;0,"YES","NO")</f>
        <v>YES</v>
      </c>
      <c r="AX950" s="104"/>
      <c r="AY950" s="104"/>
      <c r="AZ950" s="104"/>
      <c r="BA950" s="104"/>
      <c r="BB950" s="104"/>
      <c r="BC950" s="104"/>
      <c r="BD950" s="104"/>
    </row>
    <row r="951" spans="1:58">
      <c r="A951" s="564" t="s">
        <v>1956</v>
      </c>
      <c r="B951" s="564" t="s">
        <v>3210</v>
      </c>
      <c r="C951" s="564" t="s">
        <v>390</v>
      </c>
      <c r="D951" s="564" t="s">
        <v>954</v>
      </c>
      <c r="E951" s="564" t="s">
        <v>1005</v>
      </c>
      <c r="F951" s="565">
        <v>720845</v>
      </c>
      <c r="I951" s="30" t="str">
        <f>IF(SUM('Sales by Agent'!G951:I951)&gt;0,"YES","NO")</f>
        <v>NO</v>
      </c>
      <c r="J951" s="30" t="str">
        <f>IF(SUM('Sales by Agent'!H951:J951)&gt;0,"YES","NO")</f>
        <v>NO</v>
      </c>
      <c r="K951" s="30" t="str">
        <f>IF(SUM('Sales by Agent'!I951:K951)&gt;0,"YES","NO")</f>
        <v>NO</v>
      </c>
      <c r="L951" s="30" t="str">
        <f>IF(SUM('Sales by Agent'!J951:L951)&gt;0,"YES","NO")</f>
        <v>NO</v>
      </c>
      <c r="M951" s="30" t="str">
        <f>IF(SUM('Sales by Agent'!K951:M951)&gt;0,"YES","NO")</f>
        <v>NO</v>
      </c>
      <c r="N951" s="30" t="str">
        <f>IF(SUM('Sales by Agent'!L951:N951)&gt;0,"YES","NO")</f>
        <v>NO</v>
      </c>
      <c r="O951" s="30" t="str">
        <f>IF(SUM('Sales by Agent'!M951:O951)&gt;0,"YES","NO")</f>
        <v>NO</v>
      </c>
      <c r="P951" s="30" t="str">
        <f>IF(SUM('Sales by Agent'!N951:P951)&gt;0,"YES","NO")</f>
        <v>NO</v>
      </c>
      <c r="Q951" s="30" t="str">
        <f>IF(SUM('Sales by Agent'!O951:Q951)&gt;0,"YES","NO")</f>
        <v>NO</v>
      </c>
      <c r="R951" s="30" t="str">
        <f>IF(SUM('Sales by Agent'!P951:R951)&gt;0,"YES","NO")</f>
        <v>NO</v>
      </c>
      <c r="S951" s="30" t="str">
        <f>IF(SUM('Sales by Agent'!Q951:S951)&gt;0,"YES","NO")</f>
        <v>NO</v>
      </c>
      <c r="T951" s="30" t="str">
        <f>IF(SUM('Sales by Agent'!R951:T951)&gt;0,"YES","NO")</f>
        <v>NO</v>
      </c>
      <c r="U951" s="30" t="str">
        <f>IF(SUM('Sales by Agent'!S951:U951)&gt;0,"YES","NO")</f>
        <v>NO</v>
      </c>
      <c r="V951" s="30" t="str">
        <f>IF(SUM('Sales by Agent'!T951:V951)&gt;0,"YES","NO")</f>
        <v>NO</v>
      </c>
      <c r="W951" s="30" t="str">
        <f>IF(SUM('Sales by Agent'!U951:W951)&gt;0,"YES","NO")</f>
        <v>NO</v>
      </c>
      <c r="X951" s="30" t="str">
        <f>IF(SUM('Sales by Agent'!V951:X951)&gt;0,"YES","NO")</f>
        <v>NO</v>
      </c>
      <c r="Y951" s="30" t="str">
        <f>IF(SUM('Sales by Agent'!W951:Y951)&gt;0,"YES","NO")</f>
        <v>NO</v>
      </c>
      <c r="Z951" s="30" t="str">
        <f>IF(SUM('Sales by Agent'!X951:Z951)&gt;0,"YES","NO")</f>
        <v>NO</v>
      </c>
      <c r="AA951" s="30" t="str">
        <f>IF(SUM('Sales by Agent'!Y951:AA951)&gt;0,"YES","NO")</f>
        <v>NO</v>
      </c>
      <c r="AB951" s="30" t="str">
        <f>IF(SUM('Sales by Agent'!Z951:AB951)&gt;0,"YES","NO")</f>
        <v>NO</v>
      </c>
      <c r="AC951" s="30" t="str">
        <f>IF(SUM('Sales by Agent'!AA951:AC951)&gt;0,"YES","NO")</f>
        <v>NO</v>
      </c>
      <c r="AD951" s="30" t="str">
        <f>IF(SUM('Sales by Agent'!AB951:AD951)&gt;0,"YES","NO")</f>
        <v>NO</v>
      </c>
      <c r="AE951" s="30" t="str">
        <f>IF(SUM('Sales by Agent'!AC951:AE951)&gt;0,"YES","NO")</f>
        <v>NO</v>
      </c>
      <c r="AF951" s="30" t="str">
        <f>IF(SUM('Sales by Agent'!AD951:AF951)&gt;0,"YES","NO")</f>
        <v>NO</v>
      </c>
      <c r="AG951" s="30" t="str">
        <f>IF(SUM('Sales by Agent'!AE951:AG951)&gt;0,"YES","NO")</f>
        <v>NO</v>
      </c>
      <c r="AH951" s="30" t="str">
        <f>IF(SUM('Sales by Agent'!AF951:AH951)&gt;0,"YES","NO")</f>
        <v>NO</v>
      </c>
      <c r="AI951" s="30" t="str">
        <f>IF(SUM('Sales by Agent'!AG951:AI951)&gt;0,"YES","NO")</f>
        <v>NO</v>
      </c>
      <c r="AJ951" s="30" t="str">
        <f>IF(SUM('Sales by Agent'!AH951:AJ951)&gt;0,"YES","NO")</f>
        <v>NO</v>
      </c>
      <c r="AK951" s="30" t="str">
        <f>IF(SUM('Sales by Agent'!AI951:AK951)&gt;0,"YES","NO")</f>
        <v>NO</v>
      </c>
      <c r="AL951" s="30" t="str">
        <f>IF(SUM('Sales by Agent'!AJ951:AL951)&gt;0,"YES","NO")</f>
        <v>YES</v>
      </c>
      <c r="AM951" s="30" t="str">
        <f>IF(SUM('Sales by Agent'!AK951:AM951)&gt;0,"YES","NO")</f>
        <v>YES</v>
      </c>
      <c r="AN951" s="30" t="str">
        <f>IF(SUM('Sales by Agent'!AL951:AN951)&gt;0,"YES","NO")</f>
        <v>YES</v>
      </c>
      <c r="AO951" s="30" t="str">
        <f>IF(SUM('Sales by Agent'!AM951:AO951)&gt;0,"YES","NO")</f>
        <v>YES</v>
      </c>
      <c r="AP951" s="30" t="str">
        <f>IF(SUM('Sales by Agent'!AN951:AP951)&gt;0,"YES","NO")</f>
        <v>YES</v>
      </c>
      <c r="AQ951" s="30" t="str">
        <f>IF(SUM('Sales by Agent'!AO951:AQ951)&gt;0,"YES","NO")</f>
        <v>YES</v>
      </c>
      <c r="AR951" s="30" t="str">
        <f>IF(SUM('Sales by Agent'!AP951:AR951)&gt;0,"YES","NO")</f>
        <v>YES</v>
      </c>
      <c r="AS951" s="30" t="str">
        <f>IF(SUM('Sales by Agent'!AQ951:AS951)&gt;0,"YES","NO")</f>
        <v>YES</v>
      </c>
      <c r="AT951" s="30" t="str">
        <f>IF(SUM('Sales by Agent'!AR951:AT951)&gt;0,"YES","NO")</f>
        <v>YES</v>
      </c>
      <c r="AU951" s="30" t="str">
        <f>IF(SUM('Sales by Agent'!AS951:AU951)&gt;0,"YES","NO")</f>
        <v>YES</v>
      </c>
      <c r="AV951" s="30" t="str">
        <f>IF(SUM('Sales by Agent'!AT951:AV951)&gt;0,"YES","NO")</f>
        <v>YES</v>
      </c>
      <c r="AX951" s="104"/>
      <c r="AY951" s="104"/>
      <c r="AZ951" s="104"/>
      <c r="BA951" s="104"/>
      <c r="BB951" s="104"/>
      <c r="BC951" s="104"/>
      <c r="BD951" s="104"/>
    </row>
    <row r="952" spans="1:58">
      <c r="A952" s="564" t="s">
        <v>1957</v>
      </c>
      <c r="B952" s="564" t="s">
        <v>3211</v>
      </c>
      <c r="C952" s="564" t="s">
        <v>390</v>
      </c>
      <c r="D952" s="564" t="s">
        <v>954</v>
      </c>
      <c r="E952" s="564" t="s">
        <v>1005</v>
      </c>
      <c r="F952" s="565">
        <v>581330</v>
      </c>
      <c r="I952" s="30" t="str">
        <f>IF(SUM('Sales by Agent'!G952:I952)&gt;0,"YES","NO")</f>
        <v>NO</v>
      </c>
      <c r="J952" s="30" t="str">
        <f>IF(SUM('Sales by Agent'!H952:J952)&gt;0,"YES","NO")</f>
        <v>NO</v>
      </c>
      <c r="K952" s="30" t="str">
        <f>IF(SUM('Sales by Agent'!I952:K952)&gt;0,"YES","NO")</f>
        <v>NO</v>
      </c>
      <c r="L952" s="30" t="str">
        <f>IF(SUM('Sales by Agent'!J952:L952)&gt;0,"YES","NO")</f>
        <v>NO</v>
      </c>
      <c r="M952" s="30" t="str">
        <f>IF(SUM('Sales by Agent'!K952:M952)&gt;0,"YES","NO")</f>
        <v>NO</v>
      </c>
      <c r="N952" s="30" t="str">
        <f>IF(SUM('Sales by Agent'!L952:N952)&gt;0,"YES","NO")</f>
        <v>NO</v>
      </c>
      <c r="O952" s="30" t="str">
        <f>IF(SUM('Sales by Agent'!M952:O952)&gt;0,"YES","NO")</f>
        <v>NO</v>
      </c>
      <c r="P952" s="30" t="str">
        <f>IF(SUM('Sales by Agent'!N952:P952)&gt;0,"YES","NO")</f>
        <v>NO</v>
      </c>
      <c r="Q952" s="30" t="str">
        <f>IF(SUM('Sales by Agent'!O952:Q952)&gt;0,"YES","NO")</f>
        <v>NO</v>
      </c>
      <c r="R952" s="30" t="str">
        <f>IF(SUM('Sales by Agent'!P952:R952)&gt;0,"YES","NO")</f>
        <v>NO</v>
      </c>
      <c r="S952" s="30" t="str">
        <f>IF(SUM('Sales by Agent'!Q952:S952)&gt;0,"YES","NO")</f>
        <v>NO</v>
      </c>
      <c r="T952" s="30" t="str">
        <f>IF(SUM('Sales by Agent'!R952:T952)&gt;0,"YES","NO")</f>
        <v>NO</v>
      </c>
      <c r="U952" s="30" t="str">
        <f>IF(SUM('Sales by Agent'!S952:U952)&gt;0,"YES","NO")</f>
        <v>NO</v>
      </c>
      <c r="V952" s="30" t="str">
        <f>IF(SUM('Sales by Agent'!T952:V952)&gt;0,"YES","NO")</f>
        <v>NO</v>
      </c>
      <c r="W952" s="30" t="str">
        <f>IF(SUM('Sales by Agent'!U952:W952)&gt;0,"YES","NO")</f>
        <v>NO</v>
      </c>
      <c r="X952" s="30" t="str">
        <f>IF(SUM('Sales by Agent'!V952:X952)&gt;0,"YES","NO")</f>
        <v>NO</v>
      </c>
      <c r="Y952" s="30" t="str">
        <f>IF(SUM('Sales by Agent'!W952:Y952)&gt;0,"YES","NO")</f>
        <v>NO</v>
      </c>
      <c r="Z952" s="30" t="str">
        <f>IF(SUM('Sales by Agent'!X952:Z952)&gt;0,"YES","NO")</f>
        <v>NO</v>
      </c>
      <c r="AA952" s="30" t="str">
        <f>IF(SUM('Sales by Agent'!Y952:AA952)&gt;0,"YES","NO")</f>
        <v>NO</v>
      </c>
      <c r="AB952" s="30" t="str">
        <f>IF(SUM('Sales by Agent'!Z952:AB952)&gt;0,"YES","NO")</f>
        <v>NO</v>
      </c>
      <c r="AC952" s="30" t="str">
        <f>IF(SUM('Sales by Agent'!AA952:AC952)&gt;0,"YES","NO")</f>
        <v>NO</v>
      </c>
      <c r="AD952" s="30" t="str">
        <f>IF(SUM('Sales by Agent'!AB952:AD952)&gt;0,"YES","NO")</f>
        <v>NO</v>
      </c>
      <c r="AE952" s="30" t="str">
        <f>IF(SUM('Sales by Agent'!AC952:AE952)&gt;0,"YES","NO")</f>
        <v>NO</v>
      </c>
      <c r="AF952" s="30" t="str">
        <f>IF(SUM('Sales by Agent'!AD952:AF952)&gt;0,"YES","NO")</f>
        <v>NO</v>
      </c>
      <c r="AG952" s="30" t="str">
        <f>IF(SUM('Sales by Agent'!AE952:AG952)&gt;0,"YES","NO")</f>
        <v>NO</v>
      </c>
      <c r="AH952" s="30" t="str">
        <f>IF(SUM('Sales by Agent'!AF952:AH952)&gt;0,"YES","NO")</f>
        <v>NO</v>
      </c>
      <c r="AI952" s="30" t="str">
        <f>IF(SUM('Sales by Agent'!AG952:AI952)&gt;0,"YES","NO")</f>
        <v>NO</v>
      </c>
      <c r="AJ952" s="30" t="str">
        <f>IF(SUM('Sales by Agent'!AH952:AJ952)&gt;0,"YES","NO")</f>
        <v>NO</v>
      </c>
      <c r="AK952" s="30" t="str">
        <f>IF(SUM('Sales by Agent'!AI952:AK952)&gt;0,"YES","NO")</f>
        <v>NO</v>
      </c>
      <c r="AL952" s="30" t="str">
        <f>IF(SUM('Sales by Agent'!AJ952:AL952)&gt;0,"YES","NO")</f>
        <v>YES</v>
      </c>
      <c r="AM952" s="30" t="str">
        <f>IF(SUM('Sales by Agent'!AK952:AM952)&gt;0,"YES","NO")</f>
        <v>YES</v>
      </c>
      <c r="AN952" s="30" t="str">
        <f>IF(SUM('Sales by Agent'!AL952:AN952)&gt;0,"YES","NO")</f>
        <v>YES</v>
      </c>
      <c r="AO952" s="30" t="str">
        <f>IF(SUM('Sales by Agent'!AM952:AO952)&gt;0,"YES","NO")</f>
        <v>YES</v>
      </c>
      <c r="AP952" s="30" t="str">
        <f>IF(SUM('Sales by Agent'!AN952:AP952)&gt;0,"YES","NO")</f>
        <v>YES</v>
      </c>
      <c r="AQ952" s="30" t="str">
        <f>IF(SUM('Sales by Agent'!AO952:AQ952)&gt;0,"YES","NO")</f>
        <v>YES</v>
      </c>
      <c r="AR952" s="30" t="str">
        <f>IF(SUM('Sales by Agent'!AP952:AR952)&gt;0,"YES","NO")</f>
        <v>YES</v>
      </c>
      <c r="AS952" s="30" t="str">
        <f>IF(SUM('Sales by Agent'!AQ952:AS952)&gt;0,"YES","NO")</f>
        <v>YES</v>
      </c>
      <c r="AT952" s="30" t="str">
        <f>IF(SUM('Sales by Agent'!AR952:AT952)&gt;0,"YES","NO")</f>
        <v>YES</v>
      </c>
      <c r="AU952" s="30" t="str">
        <f>IF(SUM('Sales by Agent'!AS952:AU952)&gt;0,"YES","NO")</f>
        <v>YES</v>
      </c>
      <c r="AV952" s="30" t="str">
        <f>IF(SUM('Sales by Agent'!AT952:AV952)&gt;0,"YES","NO")</f>
        <v>YES</v>
      </c>
      <c r="AX952" s="104"/>
      <c r="AY952" s="104"/>
      <c r="AZ952" s="104"/>
      <c r="BA952" s="104"/>
      <c r="BB952" s="104"/>
      <c r="BC952" s="104"/>
      <c r="BD952" s="104"/>
    </row>
    <row r="953" spans="1:58">
      <c r="A953" s="564" t="s">
        <v>1958</v>
      </c>
      <c r="B953" s="564" t="s">
        <v>3212</v>
      </c>
      <c r="C953" s="564" t="s">
        <v>390</v>
      </c>
      <c r="D953" s="564" t="s">
        <v>954</v>
      </c>
      <c r="E953" s="564" t="s">
        <v>1005</v>
      </c>
      <c r="F953" s="565">
        <v>1452150</v>
      </c>
      <c r="I953" s="30" t="str">
        <f>IF(SUM('Sales by Agent'!G953:I953)&gt;0,"YES","NO")</f>
        <v>NO</v>
      </c>
      <c r="J953" s="30" t="str">
        <f>IF(SUM('Sales by Agent'!H953:J953)&gt;0,"YES","NO")</f>
        <v>NO</v>
      </c>
      <c r="K953" s="30" t="str">
        <f>IF(SUM('Sales by Agent'!I953:K953)&gt;0,"YES","NO")</f>
        <v>NO</v>
      </c>
      <c r="L953" s="30" t="str">
        <f>IF(SUM('Sales by Agent'!J953:L953)&gt;0,"YES","NO")</f>
        <v>NO</v>
      </c>
      <c r="M953" s="30" t="str">
        <f>IF(SUM('Sales by Agent'!K953:M953)&gt;0,"YES","NO")</f>
        <v>NO</v>
      </c>
      <c r="N953" s="30" t="str">
        <f>IF(SUM('Sales by Agent'!L953:N953)&gt;0,"YES","NO")</f>
        <v>NO</v>
      </c>
      <c r="O953" s="30" t="str">
        <f>IF(SUM('Sales by Agent'!M953:O953)&gt;0,"YES","NO")</f>
        <v>NO</v>
      </c>
      <c r="P953" s="30" t="str">
        <f>IF(SUM('Sales by Agent'!N953:P953)&gt;0,"YES","NO")</f>
        <v>NO</v>
      </c>
      <c r="Q953" s="30" t="str">
        <f>IF(SUM('Sales by Agent'!O953:Q953)&gt;0,"YES","NO")</f>
        <v>NO</v>
      </c>
      <c r="R953" s="30" t="str">
        <f>IF(SUM('Sales by Agent'!P953:R953)&gt;0,"YES","NO")</f>
        <v>NO</v>
      </c>
      <c r="S953" s="30" t="str">
        <f>IF(SUM('Sales by Agent'!Q953:S953)&gt;0,"YES","NO")</f>
        <v>NO</v>
      </c>
      <c r="T953" s="30" t="str">
        <f>IF(SUM('Sales by Agent'!R953:T953)&gt;0,"YES","NO")</f>
        <v>NO</v>
      </c>
      <c r="U953" s="30" t="str">
        <f>IF(SUM('Sales by Agent'!S953:U953)&gt;0,"YES","NO")</f>
        <v>NO</v>
      </c>
      <c r="V953" s="30" t="str">
        <f>IF(SUM('Sales by Agent'!T953:V953)&gt;0,"YES","NO")</f>
        <v>NO</v>
      </c>
      <c r="W953" s="30" t="str">
        <f>IF(SUM('Sales by Agent'!U953:W953)&gt;0,"YES","NO")</f>
        <v>NO</v>
      </c>
      <c r="X953" s="30" t="str">
        <f>IF(SUM('Sales by Agent'!V953:X953)&gt;0,"YES","NO")</f>
        <v>NO</v>
      </c>
      <c r="Y953" s="30" t="str">
        <f>IF(SUM('Sales by Agent'!W953:Y953)&gt;0,"YES","NO")</f>
        <v>NO</v>
      </c>
      <c r="Z953" s="30" t="str">
        <f>IF(SUM('Sales by Agent'!X953:Z953)&gt;0,"YES","NO")</f>
        <v>NO</v>
      </c>
      <c r="AA953" s="30" t="str">
        <f>IF(SUM('Sales by Agent'!Y953:AA953)&gt;0,"YES","NO")</f>
        <v>NO</v>
      </c>
      <c r="AB953" s="30" t="str">
        <f>IF(SUM('Sales by Agent'!Z953:AB953)&gt;0,"YES","NO")</f>
        <v>NO</v>
      </c>
      <c r="AC953" s="30" t="str">
        <f>IF(SUM('Sales by Agent'!AA953:AC953)&gt;0,"YES","NO")</f>
        <v>NO</v>
      </c>
      <c r="AD953" s="30" t="str">
        <f>IF(SUM('Sales by Agent'!AB953:AD953)&gt;0,"YES","NO")</f>
        <v>NO</v>
      </c>
      <c r="AE953" s="30" t="str">
        <f>IF(SUM('Sales by Agent'!AC953:AE953)&gt;0,"YES","NO")</f>
        <v>NO</v>
      </c>
      <c r="AF953" s="30" t="str">
        <f>IF(SUM('Sales by Agent'!AD953:AF953)&gt;0,"YES","NO")</f>
        <v>NO</v>
      </c>
      <c r="AG953" s="30" t="str">
        <f>IF(SUM('Sales by Agent'!AE953:AG953)&gt;0,"YES","NO")</f>
        <v>NO</v>
      </c>
      <c r="AH953" s="30" t="str">
        <f>IF(SUM('Sales by Agent'!AF953:AH953)&gt;0,"YES","NO")</f>
        <v>NO</v>
      </c>
      <c r="AI953" s="30" t="str">
        <f>IF(SUM('Sales by Agent'!AG953:AI953)&gt;0,"YES","NO")</f>
        <v>NO</v>
      </c>
      <c r="AJ953" s="30" t="str">
        <f>IF(SUM('Sales by Agent'!AH953:AJ953)&gt;0,"YES","NO")</f>
        <v>NO</v>
      </c>
      <c r="AK953" s="30" t="str">
        <f>IF(SUM('Sales by Agent'!AI953:AK953)&gt;0,"YES","NO")</f>
        <v>NO</v>
      </c>
      <c r="AL953" s="30" t="str">
        <f>IF(SUM('Sales by Agent'!AJ953:AL953)&gt;0,"YES","NO")</f>
        <v>YES</v>
      </c>
      <c r="AM953" s="30" t="str">
        <f>IF(SUM('Sales by Agent'!AK953:AM953)&gt;0,"YES","NO")</f>
        <v>YES</v>
      </c>
      <c r="AN953" s="30" t="str">
        <f>IF(SUM('Sales by Agent'!AL953:AN953)&gt;0,"YES","NO")</f>
        <v>YES</v>
      </c>
      <c r="AO953" s="30" t="str">
        <f>IF(SUM('Sales by Agent'!AM953:AO953)&gt;0,"YES","NO")</f>
        <v>YES</v>
      </c>
      <c r="AP953" s="30" t="str">
        <f>IF(SUM('Sales by Agent'!AN953:AP953)&gt;0,"YES","NO")</f>
        <v>YES</v>
      </c>
      <c r="AQ953" s="30" t="str">
        <f>IF(SUM('Sales by Agent'!AO953:AQ953)&gt;0,"YES","NO")</f>
        <v>YES</v>
      </c>
      <c r="AR953" s="30" t="str">
        <f>IF(SUM('Sales by Agent'!AP953:AR953)&gt;0,"YES","NO")</f>
        <v>YES</v>
      </c>
      <c r="AS953" s="30" t="str">
        <f>IF(SUM('Sales by Agent'!AQ953:AS953)&gt;0,"YES","NO")</f>
        <v>NO</v>
      </c>
      <c r="AT953" s="30" t="str">
        <f>IF(SUM('Sales by Agent'!AR953:AT953)&gt;0,"YES","NO")</f>
        <v>YES</v>
      </c>
      <c r="AU953" s="30" t="str">
        <f>IF(SUM('Sales by Agent'!AS953:AU953)&gt;0,"YES","NO")</f>
        <v>YES</v>
      </c>
      <c r="AV953" s="30" t="str">
        <f>IF(SUM('Sales by Agent'!AT953:AV953)&gt;0,"YES","NO")</f>
        <v>YES</v>
      </c>
      <c r="BF953" s="27"/>
    </row>
    <row r="954" spans="1:58">
      <c r="A954" s="564" t="s">
        <v>1248</v>
      </c>
      <c r="B954" s="564" t="s">
        <v>3213</v>
      </c>
      <c r="C954" s="564" t="s">
        <v>390</v>
      </c>
      <c r="D954" s="564" t="s">
        <v>954</v>
      </c>
      <c r="E954" s="564" t="s">
        <v>1005</v>
      </c>
      <c r="F954" s="565">
        <v>199200</v>
      </c>
      <c r="I954" s="30" t="str">
        <f>IF(SUM('Sales by Agent'!G954:I954)&gt;0,"YES","NO")</f>
        <v>NO</v>
      </c>
      <c r="J954" s="30" t="str">
        <f>IF(SUM('Sales by Agent'!H954:J954)&gt;0,"YES","NO")</f>
        <v>NO</v>
      </c>
      <c r="K954" s="30" t="str">
        <f>IF(SUM('Sales by Agent'!I954:K954)&gt;0,"YES","NO")</f>
        <v>NO</v>
      </c>
      <c r="L954" s="30" t="str">
        <f>IF(SUM('Sales by Agent'!J954:L954)&gt;0,"YES","NO")</f>
        <v>NO</v>
      </c>
      <c r="M954" s="30" t="str">
        <f>IF(SUM('Sales by Agent'!K954:M954)&gt;0,"YES","NO")</f>
        <v>NO</v>
      </c>
      <c r="N954" s="30" t="str">
        <f>IF(SUM('Sales by Agent'!L954:N954)&gt;0,"YES","NO")</f>
        <v>NO</v>
      </c>
      <c r="O954" s="30" t="str">
        <f>IF(SUM('Sales by Agent'!M954:O954)&gt;0,"YES","NO")</f>
        <v>NO</v>
      </c>
      <c r="P954" s="30" t="str">
        <f>IF(SUM('Sales by Agent'!N954:P954)&gt;0,"YES","NO")</f>
        <v>NO</v>
      </c>
      <c r="Q954" s="30" t="str">
        <f>IF(SUM('Sales by Agent'!O954:Q954)&gt;0,"YES","NO")</f>
        <v>NO</v>
      </c>
      <c r="R954" s="30" t="str">
        <f>IF(SUM('Sales by Agent'!P954:R954)&gt;0,"YES","NO")</f>
        <v>NO</v>
      </c>
      <c r="S954" s="30" t="str">
        <f>IF(SUM('Sales by Agent'!Q954:S954)&gt;0,"YES","NO")</f>
        <v>NO</v>
      </c>
      <c r="T954" s="30" t="str">
        <f>IF(SUM('Sales by Agent'!R954:T954)&gt;0,"YES","NO")</f>
        <v>NO</v>
      </c>
      <c r="U954" s="30" t="str">
        <f>IF(SUM('Sales by Agent'!S954:U954)&gt;0,"YES","NO")</f>
        <v>NO</v>
      </c>
      <c r="V954" s="30" t="str">
        <f>IF(SUM('Sales by Agent'!T954:V954)&gt;0,"YES","NO")</f>
        <v>NO</v>
      </c>
      <c r="W954" s="30" t="str">
        <f>IF(SUM('Sales by Agent'!U954:W954)&gt;0,"YES","NO")</f>
        <v>NO</v>
      </c>
      <c r="X954" s="30" t="str">
        <f>IF(SUM('Sales by Agent'!V954:X954)&gt;0,"YES","NO")</f>
        <v>NO</v>
      </c>
      <c r="Y954" s="30" t="str">
        <f>IF(SUM('Sales by Agent'!W954:Y954)&gt;0,"YES","NO")</f>
        <v>NO</v>
      </c>
      <c r="Z954" s="30" t="str">
        <f>IF(SUM('Sales by Agent'!X954:Z954)&gt;0,"YES","NO")</f>
        <v>NO</v>
      </c>
      <c r="AA954" s="30" t="str">
        <f>IF(SUM('Sales by Agent'!Y954:AA954)&gt;0,"YES","NO")</f>
        <v>NO</v>
      </c>
      <c r="AB954" s="30" t="str">
        <f>IF(SUM('Sales by Agent'!Z954:AB954)&gt;0,"YES","NO")</f>
        <v>NO</v>
      </c>
      <c r="AC954" s="30" t="str">
        <f>IF(SUM('Sales by Agent'!AA954:AC954)&gt;0,"YES","NO")</f>
        <v>NO</v>
      </c>
      <c r="AD954" s="30" t="str">
        <f>IF(SUM('Sales by Agent'!AB954:AD954)&gt;0,"YES","NO")</f>
        <v>NO</v>
      </c>
      <c r="AE954" s="30" t="str">
        <f>IF(SUM('Sales by Agent'!AC954:AE954)&gt;0,"YES","NO")</f>
        <v>NO</v>
      </c>
      <c r="AF954" s="30" t="str">
        <f>IF(SUM('Sales by Agent'!AD954:AF954)&gt;0,"YES","NO")</f>
        <v>NO</v>
      </c>
      <c r="AG954" s="30" t="str">
        <f>IF(SUM('Sales by Agent'!AE954:AG954)&gt;0,"YES","NO")</f>
        <v>NO</v>
      </c>
      <c r="AH954" s="30" t="str">
        <f>IF(SUM('Sales by Agent'!AF954:AH954)&gt;0,"YES","NO")</f>
        <v>NO</v>
      </c>
      <c r="AI954" s="30" t="str">
        <f>IF(SUM('Sales by Agent'!AG954:AI954)&gt;0,"YES","NO")</f>
        <v>NO</v>
      </c>
      <c r="AJ954" s="30" t="str">
        <f>IF(SUM('Sales by Agent'!AH954:AJ954)&gt;0,"YES","NO")</f>
        <v>NO</v>
      </c>
      <c r="AK954" s="30" t="str">
        <f>IF(SUM('Sales by Agent'!AI954:AK954)&gt;0,"YES","NO")</f>
        <v>NO</v>
      </c>
      <c r="AL954" s="30" t="str">
        <f>IF(SUM('Sales by Agent'!AJ954:AL954)&gt;0,"YES","NO")</f>
        <v>YES</v>
      </c>
      <c r="AM954" s="30" t="str">
        <f>IF(SUM('Sales by Agent'!AK954:AM954)&gt;0,"YES","NO")</f>
        <v>YES</v>
      </c>
      <c r="AN954" s="30" t="str">
        <f>IF(SUM('Sales by Agent'!AL954:AN954)&gt;0,"YES","NO")</f>
        <v>YES</v>
      </c>
      <c r="AO954" s="30" t="str">
        <f>IF(SUM('Sales by Agent'!AM954:AO954)&gt;0,"YES","NO")</f>
        <v>NO</v>
      </c>
      <c r="AP954" s="30" t="str">
        <f>IF(SUM('Sales by Agent'!AN954:AP954)&gt;0,"YES","NO")</f>
        <v>NO</v>
      </c>
      <c r="AQ954" s="30" t="str">
        <f>IF(SUM('Sales by Agent'!AO954:AQ954)&gt;0,"YES","NO")</f>
        <v>NO</v>
      </c>
      <c r="AR954" s="30" t="str">
        <f>IF(SUM('Sales by Agent'!AP954:AR954)&gt;0,"YES","NO")</f>
        <v>YES</v>
      </c>
      <c r="AS954" s="30" t="str">
        <f>IF(SUM('Sales by Agent'!AQ954:AS954)&gt;0,"YES","NO")</f>
        <v>YES</v>
      </c>
      <c r="AT954" s="30" t="str">
        <f>IF(SUM('Sales by Agent'!AR954:AT954)&gt;0,"YES","NO")</f>
        <v>YES</v>
      </c>
      <c r="AU954" s="30" t="str">
        <f>IF(SUM('Sales by Agent'!AS954:AU954)&gt;0,"YES","NO")</f>
        <v>YES</v>
      </c>
      <c r="AV954" s="30" t="str">
        <f>IF(SUM('Sales by Agent'!AT954:AV954)&gt;0,"YES","NO")</f>
        <v>NO</v>
      </c>
      <c r="BF954" s="27"/>
    </row>
    <row r="955" spans="1:58">
      <c r="A955" s="564" t="s">
        <v>1250</v>
      </c>
      <c r="B955" s="564" t="s">
        <v>3214</v>
      </c>
      <c r="C955" s="564" t="s">
        <v>390</v>
      </c>
      <c r="D955" s="564" t="s">
        <v>954</v>
      </c>
      <c r="E955" s="564" t="s">
        <v>1005</v>
      </c>
      <c r="F955" s="565">
        <v>255230</v>
      </c>
      <c r="I955" s="30" t="str">
        <f>IF(SUM('Sales by Agent'!G955:I955)&gt;0,"YES","NO")</f>
        <v>NO</v>
      </c>
      <c r="J955" s="30" t="str">
        <f>IF(SUM('Sales by Agent'!H955:J955)&gt;0,"YES","NO")</f>
        <v>NO</v>
      </c>
      <c r="K955" s="30" t="str">
        <f>IF(SUM('Sales by Agent'!I955:K955)&gt;0,"YES","NO")</f>
        <v>NO</v>
      </c>
      <c r="L955" s="30" t="str">
        <f>IF(SUM('Sales by Agent'!J955:L955)&gt;0,"YES","NO")</f>
        <v>NO</v>
      </c>
      <c r="M955" s="30" t="str">
        <f>IF(SUM('Sales by Agent'!K955:M955)&gt;0,"YES","NO")</f>
        <v>NO</v>
      </c>
      <c r="N955" s="30" t="str">
        <f>IF(SUM('Sales by Agent'!L955:N955)&gt;0,"YES","NO")</f>
        <v>NO</v>
      </c>
      <c r="O955" s="30" t="str">
        <f>IF(SUM('Sales by Agent'!M955:O955)&gt;0,"YES","NO")</f>
        <v>NO</v>
      </c>
      <c r="P955" s="30" t="str">
        <f>IF(SUM('Sales by Agent'!N955:P955)&gt;0,"YES","NO")</f>
        <v>NO</v>
      </c>
      <c r="Q955" s="30" t="str">
        <f>IF(SUM('Sales by Agent'!O955:Q955)&gt;0,"YES","NO")</f>
        <v>NO</v>
      </c>
      <c r="R955" s="30" t="str">
        <f>IF(SUM('Sales by Agent'!P955:R955)&gt;0,"YES","NO")</f>
        <v>NO</v>
      </c>
      <c r="S955" s="30" t="str">
        <f>IF(SUM('Sales by Agent'!Q955:S955)&gt;0,"YES","NO")</f>
        <v>NO</v>
      </c>
      <c r="T955" s="30" t="str">
        <f>IF(SUM('Sales by Agent'!R955:T955)&gt;0,"YES","NO")</f>
        <v>NO</v>
      </c>
      <c r="U955" s="30" t="str">
        <f>IF(SUM('Sales by Agent'!S955:U955)&gt;0,"YES","NO")</f>
        <v>NO</v>
      </c>
      <c r="V955" s="30" t="str">
        <f>IF(SUM('Sales by Agent'!T955:V955)&gt;0,"YES","NO")</f>
        <v>NO</v>
      </c>
      <c r="W955" s="30" t="str">
        <f>IF(SUM('Sales by Agent'!U955:W955)&gt;0,"YES","NO")</f>
        <v>NO</v>
      </c>
      <c r="X955" s="30" t="str">
        <f>IF(SUM('Sales by Agent'!V955:X955)&gt;0,"YES","NO")</f>
        <v>NO</v>
      </c>
      <c r="Y955" s="30" t="str">
        <f>IF(SUM('Sales by Agent'!W955:Y955)&gt;0,"YES","NO")</f>
        <v>NO</v>
      </c>
      <c r="Z955" s="30" t="str">
        <f>IF(SUM('Sales by Agent'!X955:Z955)&gt;0,"YES","NO")</f>
        <v>NO</v>
      </c>
      <c r="AA955" s="30" t="str">
        <f>IF(SUM('Sales by Agent'!Y955:AA955)&gt;0,"YES","NO")</f>
        <v>NO</v>
      </c>
      <c r="AB955" s="30" t="str">
        <f>IF(SUM('Sales by Agent'!Z955:AB955)&gt;0,"YES","NO")</f>
        <v>NO</v>
      </c>
      <c r="AC955" s="30" t="str">
        <f>IF(SUM('Sales by Agent'!AA955:AC955)&gt;0,"YES","NO")</f>
        <v>NO</v>
      </c>
      <c r="AD955" s="30" t="str">
        <f>IF(SUM('Sales by Agent'!AB955:AD955)&gt;0,"YES","NO")</f>
        <v>NO</v>
      </c>
      <c r="AE955" s="30" t="str">
        <f>IF(SUM('Sales by Agent'!AC955:AE955)&gt;0,"YES","NO")</f>
        <v>NO</v>
      </c>
      <c r="AF955" s="30" t="str">
        <f>IF(SUM('Sales by Agent'!AD955:AF955)&gt;0,"YES","NO")</f>
        <v>NO</v>
      </c>
      <c r="AG955" s="30" t="str">
        <f>IF(SUM('Sales by Agent'!AE955:AG955)&gt;0,"YES","NO")</f>
        <v>NO</v>
      </c>
      <c r="AH955" s="30" t="str">
        <f>IF(SUM('Sales by Agent'!AF955:AH955)&gt;0,"YES","NO")</f>
        <v>NO</v>
      </c>
      <c r="AI955" s="30" t="str">
        <f>IF(SUM('Sales by Agent'!AG955:AI955)&gt;0,"YES","NO")</f>
        <v>NO</v>
      </c>
      <c r="AJ955" s="30" t="str">
        <f>IF(SUM('Sales by Agent'!AH955:AJ955)&gt;0,"YES","NO")</f>
        <v>NO</v>
      </c>
      <c r="AK955" s="30" t="str">
        <f>IF(SUM('Sales by Agent'!AI955:AK955)&gt;0,"YES","NO")</f>
        <v>NO</v>
      </c>
      <c r="AL955" s="30" t="str">
        <f>IF(SUM('Sales by Agent'!AJ955:AL955)&gt;0,"YES","NO")</f>
        <v>YES</v>
      </c>
      <c r="AM955" s="30" t="str">
        <f>IF(SUM('Sales by Agent'!AK955:AM955)&gt;0,"YES","NO")</f>
        <v>YES</v>
      </c>
      <c r="AN955" s="30" t="str">
        <f>IF(SUM('Sales by Agent'!AL955:AN955)&gt;0,"YES","NO")</f>
        <v>YES</v>
      </c>
      <c r="AO955" s="30" t="str">
        <f>IF(SUM('Sales by Agent'!AM955:AO955)&gt;0,"YES","NO")</f>
        <v>YES</v>
      </c>
      <c r="AP955" s="30" t="str">
        <f>IF(SUM('Sales by Agent'!AN955:AP955)&gt;0,"YES","NO")</f>
        <v>YES</v>
      </c>
      <c r="AQ955" s="30" t="str">
        <f>IF(SUM('Sales by Agent'!AO955:AQ955)&gt;0,"YES","NO")</f>
        <v>NO</v>
      </c>
      <c r="AR955" s="30" t="str">
        <f>IF(SUM('Sales by Agent'!AP955:AR955)&gt;0,"YES","NO")</f>
        <v>NO</v>
      </c>
      <c r="AS955" s="30" t="str">
        <f>IF(SUM('Sales by Agent'!AQ955:AS955)&gt;0,"YES","NO")</f>
        <v>YES</v>
      </c>
      <c r="AT955" s="30" t="str">
        <f>IF(SUM('Sales by Agent'!AR955:AT955)&gt;0,"YES","NO")</f>
        <v>YES</v>
      </c>
      <c r="AU955" s="30" t="str">
        <f>IF(SUM('Sales by Agent'!AS955:AU955)&gt;0,"YES","NO")</f>
        <v>YES</v>
      </c>
      <c r="AV955" s="30" t="str">
        <f>IF(SUM('Sales by Agent'!AT955:AV955)&gt;0,"YES","NO")</f>
        <v>NO</v>
      </c>
      <c r="BF955" s="27"/>
    </row>
    <row r="956" spans="1:58">
      <c r="A956" s="564" t="s">
        <v>2431</v>
      </c>
      <c r="B956" s="564" t="s">
        <v>3214</v>
      </c>
      <c r="C956" s="564" t="s">
        <v>390</v>
      </c>
      <c r="D956" s="564" t="s">
        <v>954</v>
      </c>
      <c r="E956" s="564" t="s">
        <v>1005</v>
      </c>
      <c r="F956" s="565">
        <v>238650</v>
      </c>
      <c r="I956" s="30" t="str">
        <f>IF(SUM('Sales by Agent'!G956:I956)&gt;0,"YES","NO")</f>
        <v>NO</v>
      </c>
      <c r="J956" s="30" t="str">
        <f>IF(SUM('Sales by Agent'!H956:J956)&gt;0,"YES","NO")</f>
        <v>NO</v>
      </c>
      <c r="K956" s="30" t="str">
        <f>IF(SUM('Sales by Agent'!I956:K956)&gt;0,"YES","NO")</f>
        <v>NO</v>
      </c>
      <c r="L956" s="30" t="str">
        <f>IF(SUM('Sales by Agent'!J956:L956)&gt;0,"YES","NO")</f>
        <v>NO</v>
      </c>
      <c r="M956" s="30" t="str">
        <f>IF(SUM('Sales by Agent'!K956:M956)&gt;0,"YES","NO")</f>
        <v>NO</v>
      </c>
      <c r="N956" s="30" t="str">
        <f>IF(SUM('Sales by Agent'!L956:N956)&gt;0,"YES","NO")</f>
        <v>NO</v>
      </c>
      <c r="O956" s="30" t="str">
        <f>IF(SUM('Sales by Agent'!M956:O956)&gt;0,"YES","NO")</f>
        <v>NO</v>
      </c>
      <c r="P956" s="30" t="str">
        <f>IF(SUM('Sales by Agent'!N956:P956)&gt;0,"YES","NO")</f>
        <v>NO</v>
      </c>
      <c r="Q956" s="30" t="str">
        <f>IF(SUM('Sales by Agent'!O956:Q956)&gt;0,"YES","NO")</f>
        <v>NO</v>
      </c>
      <c r="R956" s="30" t="str">
        <f>IF(SUM('Sales by Agent'!P956:R956)&gt;0,"YES","NO")</f>
        <v>NO</v>
      </c>
      <c r="S956" s="30" t="str">
        <f>IF(SUM('Sales by Agent'!Q956:S956)&gt;0,"YES","NO")</f>
        <v>NO</v>
      </c>
      <c r="T956" s="30" t="str">
        <f>IF(SUM('Sales by Agent'!R956:T956)&gt;0,"YES","NO")</f>
        <v>NO</v>
      </c>
      <c r="U956" s="30" t="str">
        <f>IF(SUM('Sales by Agent'!S956:U956)&gt;0,"YES","NO")</f>
        <v>NO</v>
      </c>
      <c r="V956" s="30" t="str">
        <f>IF(SUM('Sales by Agent'!T956:V956)&gt;0,"YES","NO")</f>
        <v>NO</v>
      </c>
      <c r="W956" s="30" t="str">
        <f>IF(SUM('Sales by Agent'!U956:W956)&gt;0,"YES","NO")</f>
        <v>NO</v>
      </c>
      <c r="X956" s="30" t="str">
        <f>IF(SUM('Sales by Agent'!V956:X956)&gt;0,"YES","NO")</f>
        <v>NO</v>
      </c>
      <c r="Y956" s="30" t="str">
        <f>IF(SUM('Sales by Agent'!W956:Y956)&gt;0,"YES","NO")</f>
        <v>NO</v>
      </c>
      <c r="Z956" s="30" t="str">
        <f>IF(SUM('Sales by Agent'!X956:Z956)&gt;0,"YES","NO")</f>
        <v>NO</v>
      </c>
      <c r="AA956" s="30" t="str">
        <f>IF(SUM('Sales by Agent'!Y956:AA956)&gt;0,"YES","NO")</f>
        <v>NO</v>
      </c>
      <c r="AB956" s="30" t="str">
        <f>IF(SUM('Sales by Agent'!Z956:AB956)&gt;0,"YES","NO")</f>
        <v>NO</v>
      </c>
      <c r="AC956" s="30" t="str">
        <f>IF(SUM('Sales by Agent'!AA956:AC956)&gt;0,"YES","NO")</f>
        <v>NO</v>
      </c>
      <c r="AD956" s="30" t="str">
        <f>IF(SUM('Sales by Agent'!AB956:AD956)&gt;0,"YES","NO")</f>
        <v>NO</v>
      </c>
      <c r="AE956" s="30" t="str">
        <f>IF(SUM('Sales by Agent'!AC956:AE956)&gt;0,"YES","NO")</f>
        <v>NO</v>
      </c>
      <c r="AF956" s="30" t="str">
        <f>IF(SUM('Sales by Agent'!AD956:AF956)&gt;0,"YES","NO")</f>
        <v>NO</v>
      </c>
      <c r="AG956" s="30" t="str">
        <f>IF(SUM('Sales by Agent'!AE956:AG956)&gt;0,"YES","NO")</f>
        <v>NO</v>
      </c>
      <c r="AH956" s="30" t="str">
        <f>IF(SUM('Sales by Agent'!AF956:AH956)&gt;0,"YES","NO")</f>
        <v>NO</v>
      </c>
      <c r="AI956" s="30" t="str">
        <f>IF(SUM('Sales by Agent'!AG956:AI956)&gt;0,"YES","NO")</f>
        <v>NO</v>
      </c>
      <c r="AJ956" s="30" t="str">
        <f>IF(SUM('Sales by Agent'!AH956:AJ956)&gt;0,"YES","NO")</f>
        <v>NO</v>
      </c>
      <c r="AK956" s="30" t="str">
        <f>IF(SUM('Sales by Agent'!AI956:AK956)&gt;0,"YES","NO")</f>
        <v>NO</v>
      </c>
      <c r="AL956" s="30" t="str">
        <f>IF(SUM('Sales by Agent'!AJ956:AL956)&gt;0,"YES","NO")</f>
        <v>NO</v>
      </c>
      <c r="AM956" s="30" t="str">
        <f>IF(SUM('Sales by Agent'!AK956:AM956)&gt;0,"YES","NO")</f>
        <v>NO</v>
      </c>
      <c r="AN956" s="30" t="str">
        <f>IF(SUM('Sales by Agent'!AL956:AN956)&gt;0,"YES","NO")</f>
        <v>NO</v>
      </c>
      <c r="AO956" s="30" t="str">
        <f>IF(SUM('Sales by Agent'!AM956:AO956)&gt;0,"YES","NO")</f>
        <v>NO</v>
      </c>
      <c r="AP956" s="30" t="str">
        <f>IF(SUM('Sales by Agent'!AN956:AP956)&gt;0,"YES","NO")</f>
        <v>NO</v>
      </c>
      <c r="AQ956" s="30" t="str">
        <f>IF(SUM('Sales by Agent'!AO956:AQ956)&gt;0,"YES","NO")</f>
        <v>NO</v>
      </c>
      <c r="AR956" s="30" t="str">
        <f>IF(SUM('Sales by Agent'!AP956:AR956)&gt;0,"YES","NO")</f>
        <v>NO</v>
      </c>
      <c r="AS956" s="30" t="str">
        <f>IF(SUM('Sales by Agent'!AQ956:AS956)&gt;0,"YES","NO")</f>
        <v>NO</v>
      </c>
      <c r="AT956" s="30" t="str">
        <f>IF(SUM('Sales by Agent'!AR956:AT956)&gt;0,"YES","NO")</f>
        <v>NO</v>
      </c>
      <c r="AU956" s="30" t="str">
        <f>IF(SUM('Sales by Agent'!AS956:AU956)&gt;0,"YES","NO")</f>
        <v>YES</v>
      </c>
      <c r="AV956" s="30" t="str">
        <f>IF(SUM('Sales by Agent'!AT956:AV956)&gt;0,"YES","NO")</f>
        <v>YES</v>
      </c>
    </row>
    <row r="957" spans="1:58">
      <c r="A957" s="564" t="s">
        <v>1251</v>
      </c>
      <c r="B957" s="564" t="s">
        <v>3215</v>
      </c>
      <c r="C957" s="564" t="s">
        <v>390</v>
      </c>
      <c r="D957" s="564" t="s">
        <v>954</v>
      </c>
      <c r="E957" s="564" t="s">
        <v>1005</v>
      </c>
      <c r="F957" s="565">
        <v>993150</v>
      </c>
      <c r="I957" s="30" t="str">
        <f>IF(SUM('Sales by Agent'!G957:I957)&gt;0,"YES","NO")</f>
        <v>NO</v>
      </c>
      <c r="J957" s="30" t="str">
        <f>IF(SUM('Sales by Agent'!H957:J957)&gt;0,"YES","NO")</f>
        <v>NO</v>
      </c>
      <c r="K957" s="30" t="str">
        <f>IF(SUM('Sales by Agent'!I957:K957)&gt;0,"YES","NO")</f>
        <v>NO</v>
      </c>
      <c r="L957" s="30" t="str">
        <f>IF(SUM('Sales by Agent'!J957:L957)&gt;0,"YES","NO")</f>
        <v>NO</v>
      </c>
      <c r="M957" s="30" t="str">
        <f>IF(SUM('Sales by Agent'!K957:M957)&gt;0,"YES","NO")</f>
        <v>NO</v>
      </c>
      <c r="N957" s="30" t="str">
        <f>IF(SUM('Sales by Agent'!L957:N957)&gt;0,"YES","NO")</f>
        <v>NO</v>
      </c>
      <c r="O957" s="30" t="str">
        <f>IF(SUM('Sales by Agent'!M957:O957)&gt;0,"YES","NO")</f>
        <v>NO</v>
      </c>
      <c r="P957" s="30" t="str">
        <f>IF(SUM('Sales by Agent'!N957:P957)&gt;0,"YES","NO")</f>
        <v>NO</v>
      </c>
      <c r="Q957" s="30" t="str">
        <f>IF(SUM('Sales by Agent'!O957:Q957)&gt;0,"YES","NO")</f>
        <v>NO</v>
      </c>
      <c r="R957" s="30" t="str">
        <f>IF(SUM('Sales by Agent'!P957:R957)&gt;0,"YES","NO")</f>
        <v>NO</v>
      </c>
      <c r="S957" s="30" t="str">
        <f>IF(SUM('Sales by Agent'!Q957:S957)&gt;0,"YES","NO")</f>
        <v>NO</v>
      </c>
      <c r="T957" s="30" t="str">
        <f>IF(SUM('Sales by Agent'!R957:T957)&gt;0,"YES","NO")</f>
        <v>NO</v>
      </c>
      <c r="U957" s="30" t="str">
        <f>IF(SUM('Sales by Agent'!S957:U957)&gt;0,"YES","NO")</f>
        <v>NO</v>
      </c>
      <c r="V957" s="30" t="str">
        <f>IF(SUM('Sales by Agent'!T957:V957)&gt;0,"YES","NO")</f>
        <v>NO</v>
      </c>
      <c r="W957" s="30" t="str">
        <f>IF(SUM('Sales by Agent'!U957:W957)&gt;0,"YES","NO")</f>
        <v>NO</v>
      </c>
      <c r="X957" s="30" t="str">
        <f>IF(SUM('Sales by Agent'!V957:X957)&gt;0,"YES","NO")</f>
        <v>NO</v>
      </c>
      <c r="Y957" s="30" t="str">
        <f>IF(SUM('Sales by Agent'!W957:Y957)&gt;0,"YES","NO")</f>
        <v>NO</v>
      </c>
      <c r="Z957" s="30" t="str">
        <f>IF(SUM('Sales by Agent'!X957:Z957)&gt;0,"YES","NO")</f>
        <v>NO</v>
      </c>
      <c r="AA957" s="30" t="str">
        <f>IF(SUM('Sales by Agent'!Y957:AA957)&gt;0,"YES","NO")</f>
        <v>NO</v>
      </c>
      <c r="AB957" s="30" t="str">
        <f>IF(SUM('Sales by Agent'!Z957:AB957)&gt;0,"YES","NO")</f>
        <v>NO</v>
      </c>
      <c r="AC957" s="30" t="str">
        <f>IF(SUM('Sales by Agent'!AA957:AC957)&gt;0,"YES","NO")</f>
        <v>NO</v>
      </c>
      <c r="AD957" s="30" t="str">
        <f>IF(SUM('Sales by Agent'!AB957:AD957)&gt;0,"YES","NO")</f>
        <v>NO</v>
      </c>
      <c r="AE957" s="30" t="str">
        <f>IF(SUM('Sales by Agent'!AC957:AE957)&gt;0,"YES","NO")</f>
        <v>NO</v>
      </c>
      <c r="AF957" s="30" t="str">
        <f>IF(SUM('Sales by Agent'!AD957:AF957)&gt;0,"YES","NO")</f>
        <v>NO</v>
      </c>
      <c r="AG957" s="30" t="str">
        <f>IF(SUM('Sales by Agent'!AE957:AG957)&gt;0,"YES","NO")</f>
        <v>NO</v>
      </c>
      <c r="AH957" s="30" t="str">
        <f>IF(SUM('Sales by Agent'!AF957:AH957)&gt;0,"YES","NO")</f>
        <v>NO</v>
      </c>
      <c r="AI957" s="30" t="str">
        <f>IF(SUM('Sales by Agent'!AG957:AI957)&gt;0,"YES","NO")</f>
        <v>NO</v>
      </c>
      <c r="AJ957" s="30" t="str">
        <f>IF(SUM('Sales by Agent'!AH957:AJ957)&gt;0,"YES","NO")</f>
        <v>NO</v>
      </c>
      <c r="AK957" s="30" t="str">
        <f>IF(SUM('Sales by Agent'!AI957:AK957)&gt;0,"YES","NO")</f>
        <v>NO</v>
      </c>
      <c r="AL957" s="30" t="str">
        <f>IF(SUM('Sales by Agent'!AJ957:AL957)&gt;0,"YES","NO")</f>
        <v>YES</v>
      </c>
      <c r="AM957" s="30" t="str">
        <f>IF(SUM('Sales by Agent'!AK957:AM957)&gt;0,"YES","NO")</f>
        <v>YES</v>
      </c>
      <c r="AN957" s="30" t="str">
        <f>IF(SUM('Sales by Agent'!AL957:AN957)&gt;0,"YES","NO")</f>
        <v>YES</v>
      </c>
      <c r="AO957" s="30" t="str">
        <f>IF(SUM('Sales by Agent'!AM957:AO957)&gt;0,"YES","NO")</f>
        <v>YES</v>
      </c>
      <c r="AP957" s="30" t="str">
        <f>IF(SUM('Sales by Agent'!AN957:AP957)&gt;0,"YES","NO")</f>
        <v>YES</v>
      </c>
      <c r="AQ957" s="30" t="str">
        <f>IF(SUM('Sales by Agent'!AO957:AQ957)&gt;0,"YES","NO")</f>
        <v>YES</v>
      </c>
      <c r="AR957" s="30" t="str">
        <f>IF(SUM('Sales by Agent'!AP957:AR957)&gt;0,"YES","NO")</f>
        <v>YES</v>
      </c>
      <c r="AS957" s="30" t="str">
        <f>IF(SUM('Sales by Agent'!AQ957:AS957)&gt;0,"YES","NO")</f>
        <v>YES</v>
      </c>
      <c r="AT957" s="30" t="str">
        <f>IF(SUM('Sales by Agent'!AR957:AT957)&gt;0,"YES","NO")</f>
        <v>YES</v>
      </c>
      <c r="AU957" s="30" t="str">
        <f>IF(SUM('Sales by Agent'!AS957:AU957)&gt;0,"YES","NO")</f>
        <v>YES</v>
      </c>
      <c r="AV957" s="30" t="str">
        <f>IF(SUM('Sales by Agent'!AT957:AV957)&gt;0,"YES","NO")</f>
        <v>NO</v>
      </c>
      <c r="AX957" s="27"/>
      <c r="AY957" s="27"/>
      <c r="AZ957" s="27"/>
      <c r="BA957" s="27"/>
      <c r="BB957" s="27"/>
      <c r="BC957" s="27"/>
      <c r="BD957" s="27"/>
      <c r="BE957" s="27"/>
    </row>
    <row r="958" spans="1:58">
      <c r="A958" s="564" t="s">
        <v>1197</v>
      </c>
      <c r="B958" s="564" t="s">
        <v>2576</v>
      </c>
      <c r="C958" s="564" t="s">
        <v>390</v>
      </c>
      <c r="D958" s="564" t="s">
        <v>954</v>
      </c>
      <c r="E958" s="564" t="s">
        <v>1005</v>
      </c>
      <c r="F958" s="565">
        <v>16500</v>
      </c>
      <c r="I958" s="30" t="str">
        <f>IF(SUM('Sales by Agent'!G958:I958)&gt;0,"YES","NO")</f>
        <v>NO</v>
      </c>
      <c r="J958" s="30" t="str">
        <f>IF(SUM('Sales by Agent'!H958:J958)&gt;0,"YES","NO")</f>
        <v>NO</v>
      </c>
      <c r="K958" s="30" t="str">
        <f>IF(SUM('Sales by Agent'!I958:K958)&gt;0,"YES","NO")</f>
        <v>NO</v>
      </c>
      <c r="L958" s="30" t="str">
        <f>IF(SUM('Sales by Agent'!J958:L958)&gt;0,"YES","NO")</f>
        <v>NO</v>
      </c>
      <c r="M958" s="30" t="str">
        <f>IF(SUM('Sales by Agent'!K958:M958)&gt;0,"YES","NO")</f>
        <v>NO</v>
      </c>
      <c r="N958" s="30" t="str">
        <f>IF(SUM('Sales by Agent'!L958:N958)&gt;0,"YES","NO")</f>
        <v>NO</v>
      </c>
      <c r="O958" s="30" t="str">
        <f>IF(SUM('Sales by Agent'!M958:O958)&gt;0,"YES","NO")</f>
        <v>NO</v>
      </c>
      <c r="P958" s="30" t="str">
        <f>IF(SUM('Sales by Agent'!N958:P958)&gt;0,"YES","NO")</f>
        <v>NO</v>
      </c>
      <c r="Q958" s="30" t="str">
        <f>IF(SUM('Sales by Agent'!O958:Q958)&gt;0,"YES","NO")</f>
        <v>NO</v>
      </c>
      <c r="R958" s="30" t="str">
        <f>IF(SUM('Sales by Agent'!P958:R958)&gt;0,"YES","NO")</f>
        <v>NO</v>
      </c>
      <c r="S958" s="30" t="str">
        <f>IF(SUM('Sales by Agent'!Q958:S958)&gt;0,"YES","NO")</f>
        <v>NO</v>
      </c>
      <c r="T958" s="30" t="str">
        <f>IF(SUM('Sales by Agent'!R958:T958)&gt;0,"YES","NO")</f>
        <v>NO</v>
      </c>
      <c r="U958" s="30" t="str">
        <f>IF(SUM('Sales by Agent'!S958:U958)&gt;0,"YES","NO")</f>
        <v>NO</v>
      </c>
      <c r="V958" s="30" t="str">
        <f>IF(SUM('Sales by Agent'!T958:V958)&gt;0,"YES","NO")</f>
        <v>NO</v>
      </c>
      <c r="W958" s="30" t="str">
        <f>IF(SUM('Sales by Agent'!U958:W958)&gt;0,"YES","NO")</f>
        <v>NO</v>
      </c>
      <c r="X958" s="30" t="str">
        <f>IF(SUM('Sales by Agent'!V958:X958)&gt;0,"YES","NO")</f>
        <v>NO</v>
      </c>
      <c r="Y958" s="30" t="str">
        <f>IF(SUM('Sales by Agent'!W958:Y958)&gt;0,"YES","NO")</f>
        <v>NO</v>
      </c>
      <c r="Z958" s="30" t="str">
        <f>IF(SUM('Sales by Agent'!X958:Z958)&gt;0,"YES","NO")</f>
        <v>NO</v>
      </c>
      <c r="AA958" s="30" t="str">
        <f>IF(SUM('Sales by Agent'!Y958:AA958)&gt;0,"YES","NO")</f>
        <v>NO</v>
      </c>
      <c r="AB958" s="30" t="str">
        <f>IF(SUM('Sales by Agent'!Z958:AB958)&gt;0,"YES","NO")</f>
        <v>NO</v>
      </c>
      <c r="AC958" s="30" t="str">
        <f>IF(SUM('Sales by Agent'!AA958:AC958)&gt;0,"YES","NO")</f>
        <v>NO</v>
      </c>
      <c r="AD958" s="30" t="str">
        <f>IF(SUM('Sales by Agent'!AB958:AD958)&gt;0,"YES","NO")</f>
        <v>NO</v>
      </c>
      <c r="AE958" s="30" t="str">
        <f>IF(SUM('Sales by Agent'!AC958:AE958)&gt;0,"YES","NO")</f>
        <v>NO</v>
      </c>
      <c r="AF958" s="30" t="str">
        <f>IF(SUM('Sales by Agent'!AD958:AF958)&gt;0,"YES","NO")</f>
        <v>NO</v>
      </c>
      <c r="AG958" s="30" t="str">
        <f>IF(SUM('Sales by Agent'!AE958:AG958)&gt;0,"YES","NO")</f>
        <v>NO</v>
      </c>
      <c r="AH958" s="30" t="str">
        <f>IF(SUM('Sales by Agent'!AF958:AH958)&gt;0,"YES","NO")</f>
        <v>NO</v>
      </c>
      <c r="AI958" s="30" t="str">
        <f>IF(SUM('Sales by Agent'!AG958:AI958)&gt;0,"YES","NO")</f>
        <v>NO</v>
      </c>
      <c r="AJ958" s="30" t="str">
        <f>IF(SUM('Sales by Agent'!AH958:AJ958)&gt;0,"YES","NO")</f>
        <v>NO</v>
      </c>
      <c r="AK958" s="30" t="str">
        <f>IF(SUM('Sales by Agent'!AI958:AK958)&gt;0,"YES","NO")</f>
        <v>NO</v>
      </c>
      <c r="AL958" s="30" t="str">
        <f>IF(SUM('Sales by Agent'!AJ958:AL958)&gt;0,"YES","NO")</f>
        <v>NO</v>
      </c>
      <c r="AM958" s="30" t="str">
        <f>IF(SUM('Sales by Agent'!AK958:AM958)&gt;0,"YES","NO")</f>
        <v>NO</v>
      </c>
      <c r="AN958" s="30" t="str">
        <f>IF(SUM('Sales by Agent'!AL958:AN958)&gt;0,"YES","NO")</f>
        <v>NO</v>
      </c>
      <c r="AO958" s="30" t="str">
        <f>IF(SUM('Sales by Agent'!AM958:AO958)&gt;0,"YES","NO")</f>
        <v>NO</v>
      </c>
      <c r="AP958" s="30" t="str">
        <f>IF(SUM('Sales by Agent'!AN958:AP958)&gt;0,"YES","NO")</f>
        <v>NO</v>
      </c>
      <c r="AQ958" s="30" t="str">
        <f>IF(SUM('Sales by Agent'!AO958:AQ958)&gt;0,"YES","NO")</f>
        <v>NO</v>
      </c>
      <c r="AR958" s="30" t="str">
        <f>IF(SUM('Sales by Agent'!AP958:AR958)&gt;0,"YES","NO")</f>
        <v>YES</v>
      </c>
      <c r="AS958" s="30" t="str">
        <f>IF(SUM('Sales by Agent'!AQ958:AS958)&gt;0,"YES","NO")</f>
        <v>YES</v>
      </c>
      <c r="AT958" s="30" t="str">
        <f>IF(SUM('Sales by Agent'!AR958:AT958)&gt;0,"YES","NO")</f>
        <v>YES</v>
      </c>
      <c r="AU958" s="30" t="str">
        <f>IF(SUM('Sales by Agent'!AS958:AU958)&gt;0,"YES","NO")</f>
        <v>NO</v>
      </c>
      <c r="AV958" s="30" t="str">
        <f>IF(SUM('Sales by Agent'!AT958:AV958)&gt;0,"YES","NO")</f>
        <v>NO</v>
      </c>
      <c r="AX958" s="27"/>
      <c r="AY958" s="27"/>
      <c r="AZ958" s="27"/>
      <c r="BA958" s="27"/>
      <c r="BB958" s="27"/>
      <c r="BC958" s="27"/>
      <c r="BD958" s="27"/>
      <c r="BE958" s="27"/>
    </row>
    <row r="959" spans="1:58">
      <c r="A959" s="564" t="s">
        <v>328</v>
      </c>
      <c r="B959" s="564" t="s">
        <v>3216</v>
      </c>
      <c r="C959" s="564" t="s">
        <v>390</v>
      </c>
      <c r="D959" s="564" t="s">
        <v>954</v>
      </c>
      <c r="E959" s="564" t="s">
        <v>1005</v>
      </c>
      <c r="F959" s="565">
        <v>4245039</v>
      </c>
      <c r="I959" s="30" t="str">
        <f>IF(SUM('Sales by Agent'!G959:I959)&gt;0,"YES","NO")</f>
        <v>YES</v>
      </c>
      <c r="J959" s="30" t="str">
        <f>IF(SUM('Sales by Agent'!H959:J959)&gt;0,"YES","NO")</f>
        <v>YES</v>
      </c>
      <c r="K959" s="30" t="str">
        <f>IF(SUM('Sales by Agent'!I959:K959)&gt;0,"YES","NO")</f>
        <v>YES</v>
      </c>
      <c r="L959" s="30" t="str">
        <f>IF(SUM('Sales by Agent'!J959:L959)&gt;0,"YES","NO")</f>
        <v>YES</v>
      </c>
      <c r="M959" s="30" t="str">
        <f>IF(SUM('Sales by Agent'!K959:M959)&gt;0,"YES","NO")</f>
        <v>YES</v>
      </c>
      <c r="N959" s="30" t="str">
        <f>IF(SUM('Sales by Agent'!L959:N959)&gt;0,"YES","NO")</f>
        <v>YES</v>
      </c>
      <c r="O959" s="30" t="str">
        <f>IF(SUM('Sales by Agent'!M959:O959)&gt;0,"YES","NO")</f>
        <v>YES</v>
      </c>
      <c r="P959" s="30" t="str">
        <f>IF(SUM('Sales by Agent'!N959:P959)&gt;0,"YES","NO")</f>
        <v>YES</v>
      </c>
      <c r="Q959" s="30" t="str">
        <f>IF(SUM('Sales by Agent'!O959:Q959)&gt;0,"YES","NO")</f>
        <v>YES</v>
      </c>
      <c r="R959" s="30" t="str">
        <f>IF(SUM('Sales by Agent'!P959:R959)&gt;0,"YES","NO")</f>
        <v>YES</v>
      </c>
      <c r="S959" s="30" t="str">
        <f>IF(SUM('Sales by Agent'!Q959:S959)&gt;0,"YES","NO")</f>
        <v>YES</v>
      </c>
      <c r="T959" s="30" t="str">
        <f>IF(SUM('Sales by Agent'!R959:T959)&gt;0,"YES","NO")</f>
        <v>YES</v>
      </c>
      <c r="U959" s="30" t="str">
        <f>IF(SUM('Sales by Agent'!S959:U959)&gt;0,"YES","NO")</f>
        <v>YES</v>
      </c>
      <c r="V959" s="30" t="str">
        <f>IF(SUM('Sales by Agent'!T959:V959)&gt;0,"YES","NO")</f>
        <v>YES</v>
      </c>
      <c r="W959" s="30" t="str">
        <f>IF(SUM('Sales by Agent'!U959:W959)&gt;0,"YES","NO")</f>
        <v>YES</v>
      </c>
      <c r="X959" s="30" t="str">
        <f>IF(SUM('Sales by Agent'!V959:X959)&gt;0,"YES","NO")</f>
        <v>YES</v>
      </c>
      <c r="Y959" s="30" t="str">
        <f>IF(SUM('Sales by Agent'!W959:Y959)&gt;0,"YES","NO")</f>
        <v>YES</v>
      </c>
      <c r="Z959" s="30" t="str">
        <f>IF(SUM('Sales by Agent'!X959:Z959)&gt;0,"YES","NO")</f>
        <v>YES</v>
      </c>
      <c r="AA959" s="30" t="str">
        <f>IF(SUM('Sales by Agent'!Y959:AA959)&gt;0,"YES","NO")</f>
        <v>YES</v>
      </c>
      <c r="AB959" s="30" t="str">
        <f>IF(SUM('Sales by Agent'!Z959:AB959)&gt;0,"YES","NO")</f>
        <v>YES</v>
      </c>
      <c r="AC959" s="30" t="str">
        <f>IF(SUM('Sales by Agent'!AA959:AC959)&gt;0,"YES","NO")</f>
        <v>YES</v>
      </c>
      <c r="AD959" s="30" t="str">
        <f>IF(SUM('Sales by Agent'!AB959:AD959)&gt;0,"YES","NO")</f>
        <v>YES</v>
      </c>
      <c r="AE959" s="30" t="str">
        <f>IF(SUM('Sales by Agent'!AC959:AE959)&gt;0,"YES","NO")</f>
        <v>YES</v>
      </c>
      <c r="AF959" s="30" t="str">
        <f>IF(SUM('Sales by Agent'!AD959:AF959)&gt;0,"YES","NO")</f>
        <v>YES</v>
      </c>
      <c r="AG959" s="30" t="str">
        <f>IF(SUM('Sales by Agent'!AE959:AG959)&gt;0,"YES","NO")</f>
        <v>YES</v>
      </c>
      <c r="AH959" s="30" t="str">
        <f>IF(SUM('Sales by Agent'!AF959:AH959)&gt;0,"YES","NO")</f>
        <v>YES</v>
      </c>
      <c r="AI959" s="30" t="str">
        <f>IF(SUM('Sales by Agent'!AG959:AI959)&gt;0,"YES","NO")</f>
        <v>YES</v>
      </c>
      <c r="AJ959" s="30" t="str">
        <f>IF(SUM('Sales by Agent'!AH959:AJ959)&gt;0,"YES","NO")</f>
        <v>YES</v>
      </c>
      <c r="AK959" s="30" t="str">
        <f>IF(SUM('Sales by Agent'!AI959:AK959)&gt;0,"YES","NO")</f>
        <v>YES</v>
      </c>
      <c r="AL959" s="30" t="str">
        <f>IF(SUM('Sales by Agent'!AJ959:AL959)&gt;0,"YES","NO")</f>
        <v>YES</v>
      </c>
      <c r="AM959" s="30" t="str">
        <f>IF(SUM('Sales by Agent'!AK959:AM959)&gt;0,"YES","NO")</f>
        <v>YES</v>
      </c>
      <c r="AN959" s="30" t="str">
        <f>IF(SUM('Sales by Agent'!AL959:AN959)&gt;0,"YES","NO")</f>
        <v>YES</v>
      </c>
      <c r="AO959" s="30" t="str">
        <f>IF(SUM('Sales by Agent'!AM959:AO959)&gt;0,"YES","NO")</f>
        <v>YES</v>
      </c>
      <c r="AP959" s="30" t="str">
        <f>IF(SUM('Sales by Agent'!AN959:AP959)&gt;0,"YES","NO")</f>
        <v>YES</v>
      </c>
      <c r="AQ959" s="30" t="str">
        <f>IF(SUM('Sales by Agent'!AO959:AQ959)&gt;0,"YES","NO")</f>
        <v>YES</v>
      </c>
      <c r="AR959" s="30" t="str">
        <f>IF(SUM('Sales by Agent'!AP959:AR959)&gt;0,"YES","NO")</f>
        <v>YES</v>
      </c>
      <c r="AS959" s="30" t="str">
        <f>IF(SUM('Sales by Agent'!AQ959:AS959)&gt;0,"YES","NO")</f>
        <v>YES</v>
      </c>
      <c r="AT959" s="30" t="str">
        <f>IF(SUM('Sales by Agent'!AR959:AT959)&gt;0,"YES","NO")</f>
        <v>YES</v>
      </c>
      <c r="AU959" s="30" t="str">
        <f>IF(SUM('Sales by Agent'!AS959:AU959)&gt;0,"YES","NO")</f>
        <v>YES</v>
      </c>
      <c r="AV959" s="30" t="str">
        <f>IF(SUM('Sales by Agent'!AT959:AV959)&gt;0,"YES","NO")</f>
        <v>YES</v>
      </c>
      <c r="AX959" s="27"/>
      <c r="AY959" s="27"/>
      <c r="AZ959" s="27"/>
      <c r="BA959" s="27"/>
      <c r="BB959" s="27"/>
      <c r="BC959" s="27"/>
      <c r="BD959" s="27"/>
      <c r="BE959" s="27"/>
    </row>
    <row r="960" spans="1:58">
      <c r="A960" s="564" t="s">
        <v>330</v>
      </c>
      <c r="B960" s="564" t="s">
        <v>3217</v>
      </c>
      <c r="C960" s="564" t="s">
        <v>390</v>
      </c>
      <c r="D960" s="564" t="s">
        <v>954</v>
      </c>
      <c r="E960" s="564" t="s">
        <v>1005</v>
      </c>
      <c r="F960" s="565">
        <v>13220438</v>
      </c>
      <c r="I960" s="30" t="str">
        <f>IF(SUM('Sales by Agent'!G960:I960)&gt;0,"YES","NO")</f>
        <v>YES</v>
      </c>
      <c r="J960" s="30" t="str">
        <f>IF(SUM('Sales by Agent'!H960:J960)&gt;0,"YES","NO")</f>
        <v>YES</v>
      </c>
      <c r="K960" s="30" t="str">
        <f>IF(SUM('Sales by Agent'!I960:K960)&gt;0,"YES","NO")</f>
        <v>YES</v>
      </c>
      <c r="L960" s="30" t="str">
        <f>IF(SUM('Sales by Agent'!J960:L960)&gt;0,"YES","NO")</f>
        <v>YES</v>
      </c>
      <c r="M960" s="30" t="str">
        <f>IF(SUM('Sales by Agent'!K960:M960)&gt;0,"YES","NO")</f>
        <v>YES</v>
      </c>
      <c r="N960" s="30" t="str">
        <f>IF(SUM('Sales by Agent'!L960:N960)&gt;0,"YES","NO")</f>
        <v>YES</v>
      </c>
      <c r="O960" s="30" t="str">
        <f>IF(SUM('Sales by Agent'!M960:O960)&gt;0,"YES","NO")</f>
        <v>YES</v>
      </c>
      <c r="P960" s="30" t="str">
        <f>IF(SUM('Sales by Agent'!N960:P960)&gt;0,"YES","NO")</f>
        <v>YES</v>
      </c>
      <c r="Q960" s="30" t="str">
        <f>IF(SUM('Sales by Agent'!O960:Q960)&gt;0,"YES","NO")</f>
        <v>YES</v>
      </c>
      <c r="R960" s="30" t="str">
        <f>IF(SUM('Sales by Agent'!P960:R960)&gt;0,"YES","NO")</f>
        <v>YES</v>
      </c>
      <c r="S960" s="30" t="str">
        <f>IF(SUM('Sales by Agent'!Q960:S960)&gt;0,"YES","NO")</f>
        <v>YES</v>
      </c>
      <c r="T960" s="30" t="str">
        <f>IF(SUM('Sales by Agent'!R960:T960)&gt;0,"YES","NO")</f>
        <v>YES</v>
      </c>
      <c r="U960" s="30" t="str">
        <f>IF(SUM('Sales by Agent'!S960:U960)&gt;0,"YES","NO")</f>
        <v>YES</v>
      </c>
      <c r="V960" s="30" t="str">
        <f>IF(SUM('Sales by Agent'!T960:V960)&gt;0,"YES","NO")</f>
        <v>YES</v>
      </c>
      <c r="W960" s="30" t="str">
        <f>IF(SUM('Sales by Agent'!U960:W960)&gt;0,"YES","NO")</f>
        <v>YES</v>
      </c>
      <c r="X960" s="30" t="str">
        <f>IF(SUM('Sales by Agent'!V960:X960)&gt;0,"YES","NO")</f>
        <v>YES</v>
      </c>
      <c r="Y960" s="30" t="str">
        <f>IF(SUM('Sales by Agent'!W960:Y960)&gt;0,"YES","NO")</f>
        <v>YES</v>
      </c>
      <c r="Z960" s="30" t="str">
        <f>IF(SUM('Sales by Agent'!X960:Z960)&gt;0,"YES","NO")</f>
        <v>YES</v>
      </c>
      <c r="AA960" s="30" t="str">
        <f>IF(SUM('Sales by Agent'!Y960:AA960)&gt;0,"YES","NO")</f>
        <v>YES</v>
      </c>
      <c r="AB960" s="30" t="str">
        <f>IF(SUM('Sales by Agent'!Z960:AB960)&gt;0,"YES","NO")</f>
        <v>YES</v>
      </c>
      <c r="AC960" s="30" t="str">
        <f>IF(SUM('Sales by Agent'!AA960:AC960)&gt;0,"YES","NO")</f>
        <v>YES</v>
      </c>
      <c r="AD960" s="30" t="str">
        <f>IF(SUM('Sales by Agent'!AB960:AD960)&gt;0,"YES","NO")</f>
        <v>YES</v>
      </c>
      <c r="AE960" s="30" t="str">
        <f>IF(SUM('Sales by Agent'!AC960:AE960)&gt;0,"YES","NO")</f>
        <v>YES</v>
      </c>
      <c r="AF960" s="30" t="str">
        <f>IF(SUM('Sales by Agent'!AD960:AF960)&gt;0,"YES","NO")</f>
        <v>YES</v>
      </c>
      <c r="AG960" s="30" t="str">
        <f>IF(SUM('Sales by Agent'!AE960:AG960)&gt;0,"YES","NO")</f>
        <v>YES</v>
      </c>
      <c r="AH960" s="30" t="str">
        <f>IF(SUM('Sales by Agent'!AF960:AH960)&gt;0,"YES","NO")</f>
        <v>YES</v>
      </c>
      <c r="AI960" s="30" t="str">
        <f>IF(SUM('Sales by Agent'!AG960:AI960)&gt;0,"YES","NO")</f>
        <v>YES</v>
      </c>
      <c r="AJ960" s="30" t="str">
        <f>IF(SUM('Sales by Agent'!AH960:AJ960)&gt;0,"YES","NO")</f>
        <v>YES</v>
      </c>
      <c r="AK960" s="30" t="str">
        <f>IF(SUM('Sales by Agent'!AI960:AK960)&gt;0,"YES","NO")</f>
        <v>YES</v>
      </c>
      <c r="AL960" s="30" t="str">
        <f>IF(SUM('Sales by Agent'!AJ960:AL960)&gt;0,"YES","NO")</f>
        <v>YES</v>
      </c>
      <c r="AM960" s="30" t="str">
        <f>IF(SUM('Sales by Agent'!AK960:AM960)&gt;0,"YES","NO")</f>
        <v>YES</v>
      </c>
      <c r="AN960" s="30" t="str">
        <f>IF(SUM('Sales by Agent'!AL960:AN960)&gt;0,"YES","NO")</f>
        <v>YES</v>
      </c>
      <c r="AO960" s="30" t="str">
        <f>IF(SUM('Sales by Agent'!AM960:AO960)&gt;0,"YES","NO")</f>
        <v>YES</v>
      </c>
      <c r="AP960" s="30" t="str">
        <f>IF(SUM('Sales by Agent'!AN960:AP960)&gt;0,"YES","NO")</f>
        <v>YES</v>
      </c>
      <c r="AQ960" s="30" t="str">
        <f>IF(SUM('Sales by Agent'!AO960:AQ960)&gt;0,"YES","NO")</f>
        <v>YES</v>
      </c>
      <c r="AR960" s="30" t="str">
        <f>IF(SUM('Sales by Agent'!AP960:AR960)&gt;0,"YES","NO")</f>
        <v>YES</v>
      </c>
      <c r="AS960" s="30" t="str">
        <f>IF(SUM('Sales by Agent'!AQ960:AS960)&gt;0,"YES","NO")</f>
        <v>YES</v>
      </c>
      <c r="AT960" s="30" t="str">
        <f>IF(SUM('Sales by Agent'!AR960:AT960)&gt;0,"YES","NO")</f>
        <v>NO</v>
      </c>
      <c r="AU960" s="30" t="str">
        <f>IF(SUM('Sales by Agent'!AS960:AU960)&gt;0,"YES","NO")</f>
        <v>YES</v>
      </c>
      <c r="AV960" s="30" t="str">
        <f>IF(SUM('Sales by Agent'!AT960:AV960)&gt;0,"YES","NO")</f>
        <v>YES</v>
      </c>
    </row>
    <row r="961" spans="1:57">
      <c r="A961" s="564" t="s">
        <v>333</v>
      </c>
      <c r="B961" s="564" t="s">
        <v>3218</v>
      </c>
      <c r="C961" s="564" t="s">
        <v>390</v>
      </c>
      <c r="D961" s="564" t="s">
        <v>954</v>
      </c>
      <c r="E961" s="564" t="s">
        <v>1005</v>
      </c>
      <c r="F961" s="565">
        <v>247500</v>
      </c>
      <c r="I961" s="30" t="str">
        <f>IF(SUM('Sales by Agent'!G961:I961)&gt;0,"YES","NO")</f>
        <v>YES</v>
      </c>
      <c r="J961" s="30" t="str">
        <f>IF(SUM('Sales by Agent'!H961:J961)&gt;0,"YES","NO")</f>
        <v>YES</v>
      </c>
      <c r="K961" s="30" t="str">
        <f>IF(SUM('Sales by Agent'!I961:K961)&gt;0,"YES","NO")</f>
        <v>YES</v>
      </c>
      <c r="L961" s="30" t="str">
        <f>IF(SUM('Sales by Agent'!J961:L961)&gt;0,"YES","NO")</f>
        <v>YES</v>
      </c>
      <c r="M961" s="30" t="str">
        <f>IF(SUM('Sales by Agent'!K961:M961)&gt;0,"YES","NO")</f>
        <v>NO</v>
      </c>
      <c r="N961" s="30" t="str">
        <f>IF(SUM('Sales by Agent'!L961:N961)&gt;0,"YES","NO")</f>
        <v>NO</v>
      </c>
      <c r="O961" s="30" t="str">
        <f>IF(SUM('Sales by Agent'!M961:O961)&gt;0,"YES","NO")</f>
        <v>NO</v>
      </c>
      <c r="P961" s="30" t="str">
        <f>IF(SUM('Sales by Agent'!N961:P961)&gt;0,"YES","NO")</f>
        <v>NO</v>
      </c>
      <c r="Q961" s="30" t="str">
        <f>IF(SUM('Sales by Agent'!O961:Q961)&gt;0,"YES","NO")</f>
        <v>NO</v>
      </c>
      <c r="R961" s="30" t="str">
        <f>IF(SUM('Sales by Agent'!P961:R961)&gt;0,"YES","NO")</f>
        <v>NO</v>
      </c>
      <c r="S961" s="30" t="str">
        <f>IF(SUM('Sales by Agent'!Q961:S961)&gt;0,"YES","NO")</f>
        <v>NO</v>
      </c>
      <c r="T961" s="30" t="str">
        <f>IF(SUM('Sales by Agent'!R961:T961)&gt;0,"YES","NO")</f>
        <v>NO</v>
      </c>
      <c r="U961" s="30" t="str">
        <f>IF(SUM('Sales by Agent'!S961:U961)&gt;0,"YES","NO")</f>
        <v>NO</v>
      </c>
      <c r="V961" s="30" t="str">
        <f>IF(SUM('Sales by Agent'!T961:V961)&gt;0,"YES","NO")</f>
        <v>NO</v>
      </c>
      <c r="W961" s="30" t="str">
        <f>IF(SUM('Sales by Agent'!U961:W961)&gt;0,"YES","NO")</f>
        <v>NO</v>
      </c>
      <c r="X961" s="30" t="str">
        <f>IF(SUM('Sales by Agent'!V961:X961)&gt;0,"YES","NO")</f>
        <v>NO</v>
      </c>
      <c r="Y961" s="30" t="str">
        <f>IF(SUM('Sales by Agent'!W961:Y961)&gt;0,"YES","NO")</f>
        <v>NO</v>
      </c>
      <c r="Z961" s="30" t="str">
        <f>IF(SUM('Sales by Agent'!X961:Z961)&gt;0,"YES","NO")</f>
        <v>NO</v>
      </c>
      <c r="AA961" s="30" t="str">
        <f>IF(SUM('Sales by Agent'!Y961:AA961)&gt;0,"YES","NO")</f>
        <v>NO</v>
      </c>
      <c r="AB961" s="30" t="str">
        <f>IF(SUM('Sales by Agent'!Z961:AB961)&gt;0,"YES","NO")</f>
        <v>NO</v>
      </c>
      <c r="AC961" s="30" t="str">
        <f>IF(SUM('Sales by Agent'!AA961:AC961)&gt;0,"YES","NO")</f>
        <v>NO</v>
      </c>
      <c r="AD961" s="30" t="str">
        <f>IF(SUM('Sales by Agent'!AB961:AD961)&gt;0,"YES","NO")</f>
        <v>NO</v>
      </c>
      <c r="AE961" s="30" t="str">
        <f>IF(SUM('Sales by Agent'!AC961:AE961)&gt;0,"YES","NO")</f>
        <v>NO</v>
      </c>
      <c r="AF961" s="30" t="str">
        <f>IF(SUM('Sales by Agent'!AD961:AF961)&gt;0,"YES","NO")</f>
        <v>NO</v>
      </c>
      <c r="AG961" s="30" t="str">
        <f>IF(SUM('Sales by Agent'!AE961:AG961)&gt;0,"YES","NO")</f>
        <v>NO</v>
      </c>
      <c r="AH961" s="30" t="str">
        <f>IF(SUM('Sales by Agent'!AF961:AH961)&gt;0,"YES","NO")</f>
        <v>NO</v>
      </c>
      <c r="AI961" s="30" t="str">
        <f>IF(SUM('Sales by Agent'!AG961:AI961)&gt;0,"YES","NO")</f>
        <v>NO</v>
      </c>
      <c r="AJ961" s="30" t="str">
        <f>IF(SUM('Sales by Agent'!AH961:AJ961)&gt;0,"YES","NO")</f>
        <v>NO</v>
      </c>
      <c r="AK961" s="30" t="str">
        <f>IF(SUM('Sales by Agent'!AI961:AK961)&gt;0,"YES","NO")</f>
        <v>NO</v>
      </c>
      <c r="AL961" s="30" t="str">
        <f>IF(SUM('Sales by Agent'!AJ961:AL961)&gt;0,"YES","NO")</f>
        <v>NO</v>
      </c>
      <c r="AM961" s="30" t="str">
        <f>IF(SUM('Sales by Agent'!AK961:AM961)&gt;0,"YES","NO")</f>
        <v>NO</v>
      </c>
      <c r="AN961" s="30" t="str">
        <f>IF(SUM('Sales by Agent'!AL961:AN961)&gt;0,"YES","NO")</f>
        <v>NO</v>
      </c>
      <c r="AO961" s="30" t="str">
        <f>IF(SUM('Sales by Agent'!AM961:AO961)&gt;0,"YES","NO")</f>
        <v>NO</v>
      </c>
      <c r="AP961" s="30" t="str">
        <f>IF(SUM('Sales by Agent'!AN961:AP961)&gt;0,"YES","NO")</f>
        <v>NO</v>
      </c>
      <c r="AQ961" s="30" t="str">
        <f>IF(SUM('Sales by Agent'!AO961:AQ961)&gt;0,"YES","NO")</f>
        <v>NO</v>
      </c>
      <c r="AR961" s="30" t="str">
        <f>IF(SUM('Sales by Agent'!AP961:AR961)&gt;0,"YES","NO")</f>
        <v>NO</v>
      </c>
      <c r="AS961" s="30" t="str">
        <f>IF(SUM('Sales by Agent'!AQ961:AS961)&gt;0,"YES","NO")</f>
        <v>NO</v>
      </c>
      <c r="AT961" s="30" t="str">
        <f>IF(SUM('Sales by Agent'!AR961:AT961)&gt;0,"YES","NO")</f>
        <v>NO</v>
      </c>
      <c r="AU961" s="30" t="str">
        <f>IF(SUM('Sales by Agent'!AS961:AU961)&gt;0,"YES","NO")</f>
        <v>NO</v>
      </c>
      <c r="AV961" s="30" t="str">
        <f>IF(SUM('Sales by Agent'!AT961:AV961)&gt;0,"YES","NO")</f>
        <v>NO</v>
      </c>
    </row>
    <row r="962" spans="1:57">
      <c r="A962" s="564" t="s">
        <v>334</v>
      </c>
      <c r="B962" s="564" t="s">
        <v>2581</v>
      </c>
      <c r="C962" s="564" t="s">
        <v>390</v>
      </c>
      <c r="D962" s="564" t="s">
        <v>954</v>
      </c>
      <c r="E962" s="564" t="s">
        <v>1005</v>
      </c>
      <c r="F962" s="565">
        <v>88500</v>
      </c>
      <c r="I962" s="30" t="str">
        <f>IF(SUM('Sales by Agent'!G962:I962)&gt;0,"YES","NO")</f>
        <v>NO</v>
      </c>
      <c r="J962" s="30" t="str">
        <f>IF(SUM('Sales by Agent'!H962:J962)&gt;0,"YES","NO")</f>
        <v>NO</v>
      </c>
      <c r="K962" s="30" t="str">
        <f>IF(SUM('Sales by Agent'!I962:K962)&gt;0,"YES","NO")</f>
        <v>NO</v>
      </c>
      <c r="L962" s="30" t="str">
        <f>IF(SUM('Sales by Agent'!J962:L962)&gt;0,"YES","NO")</f>
        <v>NO</v>
      </c>
      <c r="M962" s="30" t="str">
        <f>IF(SUM('Sales by Agent'!K962:M962)&gt;0,"YES","NO")</f>
        <v>NO</v>
      </c>
      <c r="N962" s="30" t="str">
        <f>IF(SUM('Sales by Agent'!L962:N962)&gt;0,"YES","NO")</f>
        <v>NO</v>
      </c>
      <c r="O962" s="30" t="str">
        <f>IF(SUM('Sales by Agent'!M962:O962)&gt;0,"YES","NO")</f>
        <v>NO</v>
      </c>
      <c r="P962" s="30" t="str">
        <f>IF(SUM('Sales by Agent'!N962:P962)&gt;0,"YES","NO")</f>
        <v>NO</v>
      </c>
      <c r="Q962" s="30" t="str">
        <f>IF(SUM('Sales by Agent'!O962:Q962)&gt;0,"YES","NO")</f>
        <v>NO</v>
      </c>
      <c r="R962" s="30" t="str">
        <f>IF(SUM('Sales by Agent'!P962:R962)&gt;0,"YES","NO")</f>
        <v>NO</v>
      </c>
      <c r="S962" s="30" t="str">
        <f>IF(SUM('Sales by Agent'!Q962:S962)&gt;0,"YES","NO")</f>
        <v>NO</v>
      </c>
      <c r="T962" s="30" t="str">
        <f>IF(SUM('Sales by Agent'!R962:T962)&gt;0,"YES","NO")</f>
        <v>NO</v>
      </c>
      <c r="U962" s="30" t="str">
        <f>IF(SUM('Sales by Agent'!S962:U962)&gt;0,"YES","NO")</f>
        <v>NO</v>
      </c>
      <c r="V962" s="30" t="str">
        <f>IF(SUM('Sales by Agent'!T962:V962)&gt;0,"YES","NO")</f>
        <v>NO</v>
      </c>
      <c r="W962" s="30" t="str">
        <f>IF(SUM('Sales by Agent'!U962:W962)&gt;0,"YES","NO")</f>
        <v>NO</v>
      </c>
      <c r="X962" s="30" t="str">
        <f>IF(SUM('Sales by Agent'!V962:X962)&gt;0,"YES","NO")</f>
        <v>NO</v>
      </c>
      <c r="Y962" s="30" t="str">
        <f>IF(SUM('Sales by Agent'!W962:Y962)&gt;0,"YES","NO")</f>
        <v>NO</v>
      </c>
      <c r="Z962" s="30" t="str">
        <f>IF(SUM('Sales by Agent'!X962:Z962)&gt;0,"YES","NO")</f>
        <v>NO</v>
      </c>
      <c r="AA962" s="30" t="str">
        <f>IF(SUM('Sales by Agent'!Y962:AA962)&gt;0,"YES","NO")</f>
        <v>NO</v>
      </c>
      <c r="AB962" s="30" t="str">
        <f>IF(SUM('Sales by Agent'!Z962:AB962)&gt;0,"YES","NO")</f>
        <v>NO</v>
      </c>
      <c r="AC962" s="30" t="str">
        <f>IF(SUM('Sales by Agent'!AA962:AC962)&gt;0,"YES","NO")</f>
        <v>NO</v>
      </c>
      <c r="AD962" s="30" t="str">
        <f>IF(SUM('Sales by Agent'!AB962:AD962)&gt;0,"YES","NO")</f>
        <v>NO</v>
      </c>
      <c r="AE962" s="30" t="str">
        <f>IF(SUM('Sales by Agent'!AC962:AE962)&gt;0,"YES","NO")</f>
        <v>NO</v>
      </c>
      <c r="AF962" s="30" t="str">
        <f>IF(SUM('Sales by Agent'!AD962:AF962)&gt;0,"YES","NO")</f>
        <v>NO</v>
      </c>
      <c r="AG962" s="30" t="str">
        <f>IF(SUM('Sales by Agent'!AE962:AG962)&gt;0,"YES","NO")</f>
        <v>NO</v>
      </c>
      <c r="AH962" s="30" t="str">
        <f>IF(SUM('Sales by Agent'!AF962:AH962)&gt;0,"YES","NO")</f>
        <v>NO</v>
      </c>
      <c r="AI962" s="30" t="str">
        <f>IF(SUM('Sales by Agent'!AG962:AI962)&gt;0,"YES","NO")</f>
        <v>NO</v>
      </c>
      <c r="AJ962" s="30" t="str">
        <f>IF(SUM('Sales by Agent'!AH962:AJ962)&gt;0,"YES","NO")</f>
        <v>NO</v>
      </c>
      <c r="AK962" s="30" t="str">
        <f>IF(SUM('Sales by Agent'!AI962:AK962)&gt;0,"YES","NO")</f>
        <v>NO</v>
      </c>
      <c r="AL962" s="30" t="str">
        <f>IF(SUM('Sales by Agent'!AJ962:AL962)&gt;0,"YES","NO")</f>
        <v>NO</v>
      </c>
      <c r="AM962" s="30" t="str">
        <f>IF(SUM('Sales by Agent'!AK962:AM962)&gt;0,"YES","NO")</f>
        <v>NO</v>
      </c>
      <c r="AN962" s="30" t="str">
        <f>IF(SUM('Sales by Agent'!AL962:AN962)&gt;0,"YES","NO")</f>
        <v>NO</v>
      </c>
      <c r="AO962" s="30" t="str">
        <f>IF(SUM('Sales by Agent'!AM962:AO962)&gt;0,"YES","NO")</f>
        <v>NO</v>
      </c>
      <c r="AP962" s="30" t="str">
        <f>IF(SUM('Sales by Agent'!AN962:AP962)&gt;0,"YES","NO")</f>
        <v>NO</v>
      </c>
      <c r="AQ962" s="30" t="str">
        <f>IF(SUM('Sales by Agent'!AO962:AQ962)&gt;0,"YES","NO")</f>
        <v>NO</v>
      </c>
      <c r="AR962" s="30" t="str">
        <f>IF(SUM('Sales by Agent'!AP962:AR962)&gt;0,"YES","NO")</f>
        <v>NO</v>
      </c>
      <c r="AS962" s="30" t="str">
        <f>IF(SUM('Sales by Agent'!AQ962:AS962)&gt;0,"YES","NO")</f>
        <v>NO</v>
      </c>
      <c r="AT962" s="30" t="str">
        <f>IF(SUM('Sales by Agent'!AR962:AT962)&gt;0,"YES","NO")</f>
        <v>NO</v>
      </c>
      <c r="AU962" s="30" t="str">
        <f>IF(SUM('Sales by Agent'!AS962:AU962)&gt;0,"YES","NO")</f>
        <v>YES</v>
      </c>
      <c r="AV962" s="30" t="str">
        <f>IF(SUM('Sales by Agent'!AT962:AV962)&gt;0,"YES","NO")</f>
        <v>YES</v>
      </c>
    </row>
    <row r="963" spans="1:57">
      <c r="A963" s="564" t="s">
        <v>337</v>
      </c>
      <c r="B963" s="564" t="s">
        <v>2704</v>
      </c>
      <c r="C963" s="564" t="s">
        <v>390</v>
      </c>
      <c r="D963" s="564" t="s">
        <v>954</v>
      </c>
      <c r="E963" s="564" t="s">
        <v>1005</v>
      </c>
      <c r="F963" s="565">
        <v>240400</v>
      </c>
      <c r="I963" s="30" t="str">
        <f>IF(SUM('Sales by Agent'!G963:I963)&gt;0,"YES","NO")</f>
        <v>NO</v>
      </c>
      <c r="J963" s="30" t="str">
        <f>IF(SUM('Sales by Agent'!H963:J963)&gt;0,"YES","NO")</f>
        <v>NO</v>
      </c>
      <c r="K963" s="30" t="str">
        <f>IF(SUM('Sales by Agent'!I963:K963)&gt;0,"YES","NO")</f>
        <v>NO</v>
      </c>
      <c r="L963" s="30" t="str">
        <f>IF(SUM('Sales by Agent'!J963:L963)&gt;0,"YES","NO")</f>
        <v>NO</v>
      </c>
      <c r="M963" s="30" t="str">
        <f>IF(SUM('Sales by Agent'!K963:M963)&gt;0,"YES","NO")</f>
        <v>NO</v>
      </c>
      <c r="N963" s="30" t="str">
        <f>IF(SUM('Sales by Agent'!L963:N963)&gt;0,"YES","NO")</f>
        <v>NO</v>
      </c>
      <c r="O963" s="30" t="str">
        <f>IF(SUM('Sales by Agent'!M963:O963)&gt;0,"YES","NO")</f>
        <v>NO</v>
      </c>
      <c r="P963" s="30" t="str">
        <f>IF(SUM('Sales by Agent'!N963:P963)&gt;0,"YES","NO")</f>
        <v>NO</v>
      </c>
      <c r="Q963" s="30" t="str">
        <f>IF(SUM('Sales by Agent'!O963:Q963)&gt;0,"YES","NO")</f>
        <v>NO</v>
      </c>
      <c r="R963" s="30" t="str">
        <f>IF(SUM('Sales by Agent'!P963:R963)&gt;0,"YES","NO")</f>
        <v>NO</v>
      </c>
      <c r="S963" s="30" t="str">
        <f>IF(SUM('Sales by Agent'!Q963:S963)&gt;0,"YES","NO")</f>
        <v>NO</v>
      </c>
      <c r="T963" s="30" t="str">
        <f>IF(SUM('Sales by Agent'!R963:T963)&gt;0,"YES","NO")</f>
        <v>NO</v>
      </c>
      <c r="U963" s="30" t="str">
        <f>IF(SUM('Sales by Agent'!S963:U963)&gt;0,"YES","NO")</f>
        <v>NO</v>
      </c>
      <c r="V963" s="30" t="str">
        <f>IF(SUM('Sales by Agent'!T963:V963)&gt;0,"YES","NO")</f>
        <v>NO</v>
      </c>
      <c r="W963" s="30" t="str">
        <f>IF(SUM('Sales by Agent'!U963:W963)&gt;0,"YES","NO")</f>
        <v>NO</v>
      </c>
      <c r="X963" s="30" t="str">
        <f>IF(SUM('Sales by Agent'!V963:X963)&gt;0,"YES","NO")</f>
        <v>NO</v>
      </c>
      <c r="Y963" s="30" t="str">
        <f>IF(SUM('Sales by Agent'!W963:Y963)&gt;0,"YES","NO")</f>
        <v>NO</v>
      </c>
      <c r="Z963" s="30" t="str">
        <f>IF(SUM('Sales by Agent'!X963:Z963)&gt;0,"YES","NO")</f>
        <v>NO</v>
      </c>
      <c r="AA963" s="30" t="str">
        <f>IF(SUM('Sales by Agent'!Y963:AA963)&gt;0,"YES","NO")</f>
        <v>NO</v>
      </c>
      <c r="AB963" s="30" t="str">
        <f>IF(SUM('Sales by Agent'!Z963:AB963)&gt;0,"YES","NO")</f>
        <v>NO</v>
      </c>
      <c r="AC963" s="30" t="str">
        <f>IF(SUM('Sales by Agent'!AA963:AC963)&gt;0,"YES","NO")</f>
        <v>NO</v>
      </c>
      <c r="AD963" s="30" t="str">
        <f>IF(SUM('Sales by Agent'!AB963:AD963)&gt;0,"YES","NO")</f>
        <v>NO</v>
      </c>
      <c r="AE963" s="30" t="str">
        <f>IF(SUM('Sales by Agent'!AC963:AE963)&gt;0,"YES","NO")</f>
        <v>NO</v>
      </c>
      <c r="AF963" s="30" t="str">
        <f>IF(SUM('Sales by Agent'!AD963:AF963)&gt;0,"YES","NO")</f>
        <v>NO</v>
      </c>
      <c r="AG963" s="30" t="str">
        <f>IF(SUM('Sales by Agent'!AE963:AG963)&gt;0,"YES","NO")</f>
        <v>NO</v>
      </c>
      <c r="AH963" s="30" t="str">
        <f>IF(SUM('Sales by Agent'!AF963:AH963)&gt;0,"YES","NO")</f>
        <v>NO</v>
      </c>
      <c r="AI963" s="30" t="str">
        <f>IF(SUM('Sales by Agent'!AG963:AI963)&gt;0,"YES","NO")</f>
        <v>NO</v>
      </c>
      <c r="AJ963" s="30" t="str">
        <f>IF(SUM('Sales by Agent'!AH963:AJ963)&gt;0,"YES","NO")</f>
        <v>NO</v>
      </c>
      <c r="AK963" s="30" t="str">
        <f>IF(SUM('Sales by Agent'!AI963:AK963)&gt;0,"YES","NO")</f>
        <v>NO</v>
      </c>
      <c r="AL963" s="30" t="str">
        <f>IF(SUM('Sales by Agent'!AJ963:AL963)&gt;0,"YES","NO")</f>
        <v>NO</v>
      </c>
      <c r="AM963" s="30" t="str">
        <f>IF(SUM('Sales by Agent'!AK963:AM963)&gt;0,"YES","NO")</f>
        <v>NO</v>
      </c>
      <c r="AN963" s="30" t="str">
        <f>IF(SUM('Sales by Agent'!AL963:AN963)&gt;0,"YES","NO")</f>
        <v>NO</v>
      </c>
      <c r="AO963" s="30" t="str">
        <f>IF(SUM('Sales by Agent'!AM963:AO963)&gt;0,"YES","NO")</f>
        <v>NO</v>
      </c>
      <c r="AP963" s="30" t="str">
        <f>IF(SUM('Sales by Agent'!AN963:AP963)&gt;0,"YES","NO")</f>
        <v>YES</v>
      </c>
      <c r="AQ963" s="30" t="str">
        <f>IF(SUM('Sales by Agent'!AO963:AQ963)&gt;0,"YES","NO")</f>
        <v>YES</v>
      </c>
      <c r="AR963" s="30" t="str">
        <f>IF(SUM('Sales by Agent'!AP963:AR963)&gt;0,"YES","NO")</f>
        <v>YES</v>
      </c>
      <c r="AS963" s="30" t="str">
        <f>IF(SUM('Sales by Agent'!AQ963:AS963)&gt;0,"YES","NO")</f>
        <v>YES</v>
      </c>
      <c r="AT963" s="30" t="str">
        <f>IF(SUM('Sales by Agent'!AR963:AT963)&gt;0,"YES","NO")</f>
        <v>YES</v>
      </c>
      <c r="AU963" s="30" t="str">
        <f>IF(SUM('Sales by Agent'!AS963:AU963)&gt;0,"YES","NO")</f>
        <v>YES</v>
      </c>
      <c r="AV963" s="30" t="str">
        <f>IF(SUM('Sales by Agent'!AT963:AV963)&gt;0,"YES","NO")</f>
        <v>NO</v>
      </c>
    </row>
    <row r="964" spans="1:57">
      <c r="A964" s="564" t="s">
        <v>347</v>
      </c>
      <c r="B964" s="564" t="s">
        <v>3219</v>
      </c>
      <c r="C964" s="564" t="s">
        <v>390</v>
      </c>
      <c r="D964" s="564" t="s">
        <v>954</v>
      </c>
      <c r="E964" s="564" t="s">
        <v>1005</v>
      </c>
      <c r="F964" s="565">
        <v>380250</v>
      </c>
      <c r="I964" s="30" t="str">
        <f>IF(SUM('Sales by Agent'!G964:I964)&gt;0,"YES","NO")</f>
        <v>YES</v>
      </c>
      <c r="J964" s="30" t="str">
        <f>IF(SUM('Sales by Agent'!H964:J964)&gt;0,"YES","NO")</f>
        <v>YES</v>
      </c>
      <c r="K964" s="30" t="str">
        <f>IF(SUM('Sales by Agent'!I964:K964)&gt;0,"YES","NO")</f>
        <v>YES</v>
      </c>
      <c r="L964" s="30" t="str">
        <f>IF(SUM('Sales by Agent'!J964:L964)&gt;0,"YES","NO")</f>
        <v>YES</v>
      </c>
      <c r="M964" s="30" t="str">
        <f>IF(SUM('Sales by Agent'!K964:M964)&gt;0,"YES","NO")</f>
        <v>YES</v>
      </c>
      <c r="N964" s="30" t="str">
        <f>IF(SUM('Sales by Agent'!L964:N964)&gt;0,"YES","NO")</f>
        <v>NO</v>
      </c>
      <c r="O964" s="30" t="str">
        <f>IF(SUM('Sales by Agent'!M964:O964)&gt;0,"YES","NO")</f>
        <v>NO</v>
      </c>
      <c r="P964" s="30" t="str">
        <f>IF(SUM('Sales by Agent'!N964:P964)&gt;0,"YES","NO")</f>
        <v>NO</v>
      </c>
      <c r="Q964" s="30" t="str">
        <f>IF(SUM('Sales by Agent'!O964:Q964)&gt;0,"YES","NO")</f>
        <v>NO</v>
      </c>
      <c r="R964" s="30" t="str">
        <f>IF(SUM('Sales by Agent'!P964:R964)&gt;0,"YES","NO")</f>
        <v>NO</v>
      </c>
      <c r="S964" s="30" t="str">
        <f>IF(SUM('Sales by Agent'!Q964:S964)&gt;0,"YES","NO")</f>
        <v>NO</v>
      </c>
      <c r="T964" s="30" t="str">
        <f>IF(SUM('Sales by Agent'!R964:T964)&gt;0,"YES","NO")</f>
        <v>NO</v>
      </c>
      <c r="U964" s="30" t="str">
        <f>IF(SUM('Sales by Agent'!S964:U964)&gt;0,"YES","NO")</f>
        <v>NO</v>
      </c>
      <c r="V964" s="30" t="str">
        <f>IF(SUM('Sales by Agent'!T964:V964)&gt;0,"YES","NO")</f>
        <v>NO</v>
      </c>
      <c r="W964" s="30" t="str">
        <f>IF(SUM('Sales by Agent'!U964:W964)&gt;0,"YES","NO")</f>
        <v>NO</v>
      </c>
      <c r="X964" s="30" t="str">
        <f>IF(SUM('Sales by Agent'!V964:X964)&gt;0,"YES","NO")</f>
        <v>NO</v>
      </c>
      <c r="Y964" s="30" t="str">
        <f>IF(SUM('Sales by Agent'!W964:Y964)&gt;0,"YES","NO")</f>
        <v>NO</v>
      </c>
      <c r="Z964" s="30" t="str">
        <f>IF(SUM('Sales by Agent'!X964:Z964)&gt;0,"YES","NO")</f>
        <v>NO</v>
      </c>
      <c r="AA964" s="30" t="str">
        <f>IF(SUM('Sales by Agent'!Y964:AA964)&gt;0,"YES","NO")</f>
        <v>NO</v>
      </c>
      <c r="AB964" s="30" t="str">
        <f>IF(SUM('Sales by Agent'!Z964:AB964)&gt;0,"YES","NO")</f>
        <v>NO</v>
      </c>
      <c r="AC964" s="30" t="str">
        <f>IF(SUM('Sales by Agent'!AA964:AC964)&gt;0,"YES","NO")</f>
        <v>NO</v>
      </c>
      <c r="AD964" s="30" t="str">
        <f>IF(SUM('Sales by Agent'!AB964:AD964)&gt;0,"YES","NO")</f>
        <v>NO</v>
      </c>
      <c r="AE964" s="30" t="str">
        <f>IF(SUM('Sales by Agent'!AC964:AE964)&gt;0,"YES","NO")</f>
        <v>NO</v>
      </c>
      <c r="AF964" s="30" t="str">
        <f>IF(SUM('Sales by Agent'!AD964:AF964)&gt;0,"YES","NO")</f>
        <v>NO</v>
      </c>
      <c r="AG964" s="30" t="str">
        <f>IF(SUM('Sales by Agent'!AE964:AG964)&gt;0,"YES","NO")</f>
        <v>NO</v>
      </c>
      <c r="AH964" s="30" t="str">
        <f>IF(SUM('Sales by Agent'!AF964:AH964)&gt;0,"YES","NO")</f>
        <v>NO</v>
      </c>
      <c r="AI964" s="30" t="str">
        <f>IF(SUM('Sales by Agent'!AG964:AI964)&gt;0,"YES","NO")</f>
        <v>NO</v>
      </c>
      <c r="AJ964" s="30" t="str">
        <f>IF(SUM('Sales by Agent'!AH964:AJ964)&gt;0,"YES","NO")</f>
        <v>NO</v>
      </c>
      <c r="AK964" s="30" t="str">
        <f>IF(SUM('Sales by Agent'!AI964:AK964)&gt;0,"YES","NO")</f>
        <v>NO</v>
      </c>
      <c r="AL964" s="30" t="str">
        <f>IF(SUM('Sales by Agent'!AJ964:AL964)&gt;0,"YES","NO")</f>
        <v>NO</v>
      </c>
      <c r="AM964" s="30" t="str">
        <f>IF(SUM('Sales by Agent'!AK964:AM964)&gt;0,"YES","NO")</f>
        <v>NO</v>
      </c>
      <c r="AN964" s="30" t="str">
        <f>IF(SUM('Sales by Agent'!AL964:AN964)&gt;0,"YES","NO")</f>
        <v>NO</v>
      </c>
      <c r="AO964" s="30" t="str">
        <f>IF(SUM('Sales by Agent'!AM964:AO964)&gt;0,"YES","NO")</f>
        <v>NO</v>
      </c>
      <c r="AP964" s="30" t="str">
        <f>IF(SUM('Sales by Agent'!AN964:AP964)&gt;0,"YES","NO")</f>
        <v>NO</v>
      </c>
      <c r="AQ964" s="30" t="str">
        <f>IF(SUM('Sales by Agent'!AO964:AQ964)&gt;0,"YES","NO")</f>
        <v>NO</v>
      </c>
      <c r="AR964" s="30" t="str">
        <f>IF(SUM('Sales by Agent'!AP964:AR964)&gt;0,"YES","NO")</f>
        <v>NO</v>
      </c>
      <c r="AS964" s="30" t="str">
        <f>IF(SUM('Sales by Agent'!AQ964:AS964)&gt;0,"YES","NO")</f>
        <v>NO</v>
      </c>
      <c r="AT964" s="30" t="str">
        <f>IF(SUM('Sales by Agent'!AR964:AT964)&gt;0,"YES","NO")</f>
        <v>NO</v>
      </c>
      <c r="AU964" s="30" t="str">
        <f>IF(SUM('Sales by Agent'!AS964:AU964)&gt;0,"YES","NO")</f>
        <v>NO</v>
      </c>
      <c r="AV964" s="30" t="str">
        <f>IF(SUM('Sales by Agent'!AT964:AV964)&gt;0,"YES","NO")</f>
        <v>NO</v>
      </c>
    </row>
    <row r="965" spans="1:57">
      <c r="A965" s="564" t="s">
        <v>348</v>
      </c>
      <c r="B965" s="564" t="s">
        <v>3220</v>
      </c>
      <c r="C965" s="564" t="s">
        <v>390</v>
      </c>
      <c r="D965" s="564" t="s">
        <v>954</v>
      </c>
      <c r="E965" s="564" t="s">
        <v>1005</v>
      </c>
      <c r="F965" s="565">
        <v>4076570</v>
      </c>
      <c r="I965" s="30" t="str">
        <f>IF(SUM('Sales by Agent'!G965:I965)&gt;0,"YES","NO")</f>
        <v>NO</v>
      </c>
      <c r="J965" s="30" t="str">
        <f>IF(SUM('Sales by Agent'!H965:J965)&gt;0,"YES","NO")</f>
        <v>NO</v>
      </c>
      <c r="K965" s="30" t="str">
        <f>IF(SUM('Sales by Agent'!I965:K965)&gt;0,"YES","NO")</f>
        <v>NO</v>
      </c>
      <c r="L965" s="30" t="str">
        <f>IF(SUM('Sales by Agent'!J965:L965)&gt;0,"YES","NO")</f>
        <v>YES</v>
      </c>
      <c r="M965" s="30" t="str">
        <f>IF(SUM('Sales by Agent'!K965:M965)&gt;0,"YES","NO")</f>
        <v>YES</v>
      </c>
      <c r="N965" s="30" t="str">
        <f>IF(SUM('Sales by Agent'!L965:N965)&gt;0,"YES","NO")</f>
        <v>YES</v>
      </c>
      <c r="O965" s="30" t="str">
        <f>IF(SUM('Sales by Agent'!M965:O965)&gt;0,"YES","NO")</f>
        <v>YES</v>
      </c>
      <c r="P965" s="30" t="str">
        <f>IF(SUM('Sales by Agent'!N965:P965)&gt;0,"YES","NO")</f>
        <v>YES</v>
      </c>
      <c r="Q965" s="30" t="str">
        <f>IF(SUM('Sales by Agent'!O965:Q965)&gt;0,"YES","NO")</f>
        <v>YES</v>
      </c>
      <c r="R965" s="30" t="str">
        <f>IF(SUM('Sales by Agent'!P965:R965)&gt;0,"YES","NO")</f>
        <v>YES</v>
      </c>
      <c r="S965" s="30" t="str">
        <f>IF(SUM('Sales by Agent'!Q965:S965)&gt;0,"YES","NO")</f>
        <v>YES</v>
      </c>
      <c r="T965" s="30" t="str">
        <f>IF(SUM('Sales by Agent'!R965:T965)&gt;0,"YES","NO")</f>
        <v>YES</v>
      </c>
      <c r="U965" s="30" t="str">
        <f>IF(SUM('Sales by Agent'!S965:U965)&gt;0,"YES","NO")</f>
        <v>YES</v>
      </c>
      <c r="V965" s="30" t="str">
        <f>IF(SUM('Sales by Agent'!T965:V965)&gt;0,"YES","NO")</f>
        <v>YES</v>
      </c>
      <c r="W965" s="30" t="str">
        <f>IF(SUM('Sales by Agent'!U965:W965)&gt;0,"YES","NO")</f>
        <v>YES</v>
      </c>
      <c r="X965" s="30" t="str">
        <f>IF(SUM('Sales by Agent'!V965:X965)&gt;0,"YES","NO")</f>
        <v>YES</v>
      </c>
      <c r="Y965" s="30" t="str">
        <f>IF(SUM('Sales by Agent'!W965:Y965)&gt;0,"YES","NO")</f>
        <v>YES</v>
      </c>
      <c r="Z965" s="30" t="str">
        <f>IF(SUM('Sales by Agent'!X965:Z965)&gt;0,"YES","NO")</f>
        <v>YES</v>
      </c>
      <c r="AA965" s="30" t="str">
        <f>IF(SUM('Sales by Agent'!Y965:AA965)&gt;0,"YES","NO")</f>
        <v>YES</v>
      </c>
      <c r="AB965" s="30" t="str">
        <f>IF(SUM('Sales by Agent'!Z965:AB965)&gt;0,"YES","NO")</f>
        <v>YES</v>
      </c>
      <c r="AC965" s="30" t="str">
        <f>IF(SUM('Sales by Agent'!AA965:AC965)&gt;0,"YES","NO")</f>
        <v>YES</v>
      </c>
      <c r="AD965" s="30" t="str">
        <f>IF(SUM('Sales by Agent'!AB965:AD965)&gt;0,"YES","NO")</f>
        <v>YES</v>
      </c>
      <c r="AE965" s="30" t="str">
        <f>IF(SUM('Sales by Agent'!AC965:AE965)&gt;0,"YES","NO")</f>
        <v>YES</v>
      </c>
      <c r="AF965" s="30" t="str">
        <f>IF(SUM('Sales by Agent'!AD965:AF965)&gt;0,"YES","NO")</f>
        <v>YES</v>
      </c>
      <c r="AG965" s="30" t="str">
        <f>IF(SUM('Sales by Agent'!AE965:AG965)&gt;0,"YES","NO")</f>
        <v>YES</v>
      </c>
      <c r="AH965" s="30" t="str">
        <f>IF(SUM('Sales by Agent'!AF965:AH965)&gt;0,"YES","NO")</f>
        <v>YES</v>
      </c>
      <c r="AI965" s="30" t="str">
        <f>IF(SUM('Sales by Agent'!AG965:AI965)&gt;0,"YES","NO")</f>
        <v>YES</v>
      </c>
      <c r="AJ965" s="30" t="str">
        <f>IF(SUM('Sales by Agent'!AH965:AJ965)&gt;0,"YES","NO")</f>
        <v>YES</v>
      </c>
      <c r="AK965" s="30" t="str">
        <f>IF(SUM('Sales by Agent'!AI965:AK965)&gt;0,"YES","NO")</f>
        <v>YES</v>
      </c>
      <c r="AL965" s="30" t="str">
        <f>IF(SUM('Sales by Agent'!AJ965:AL965)&gt;0,"YES","NO")</f>
        <v>YES</v>
      </c>
      <c r="AM965" s="30" t="str">
        <f>IF(SUM('Sales by Agent'!AK965:AM965)&gt;0,"YES","NO")</f>
        <v>YES</v>
      </c>
      <c r="AN965" s="30" t="str">
        <f>IF(SUM('Sales by Agent'!AL965:AN965)&gt;0,"YES","NO")</f>
        <v>YES</v>
      </c>
      <c r="AO965" s="30" t="str">
        <f>IF(SUM('Sales by Agent'!AM965:AO965)&gt;0,"YES","NO")</f>
        <v>YES</v>
      </c>
      <c r="AP965" s="30" t="str">
        <f>IF(SUM('Sales by Agent'!AN965:AP965)&gt;0,"YES","NO")</f>
        <v>YES</v>
      </c>
      <c r="AQ965" s="30" t="str">
        <f>IF(SUM('Sales by Agent'!AO965:AQ965)&gt;0,"YES","NO")</f>
        <v>YES</v>
      </c>
      <c r="AR965" s="30" t="str">
        <f>IF(SUM('Sales by Agent'!AP965:AR965)&gt;0,"YES","NO")</f>
        <v>YES</v>
      </c>
      <c r="AS965" s="30" t="str">
        <f>IF(SUM('Sales by Agent'!AQ965:AS965)&gt;0,"YES","NO")</f>
        <v>NO</v>
      </c>
      <c r="AT965" s="30" t="str">
        <f>IF(SUM('Sales by Agent'!AR965:AT965)&gt;0,"YES","NO")</f>
        <v>NO</v>
      </c>
      <c r="AU965" s="30" t="str">
        <f>IF(SUM('Sales by Agent'!AS965:AU965)&gt;0,"YES","NO")</f>
        <v>NO</v>
      </c>
      <c r="AV965" s="30" t="str">
        <f>IF(SUM('Sales by Agent'!AT965:AV965)&gt;0,"YES","NO")</f>
        <v>YES</v>
      </c>
    </row>
    <row r="966" spans="1:57">
      <c r="A966" s="564" t="s">
        <v>355</v>
      </c>
      <c r="B966" s="564" t="s">
        <v>3221</v>
      </c>
      <c r="C966" s="564" t="s">
        <v>390</v>
      </c>
      <c r="D966" s="564" t="s">
        <v>954</v>
      </c>
      <c r="E966" s="564" t="s">
        <v>1005</v>
      </c>
      <c r="F966" s="565">
        <v>6504160</v>
      </c>
      <c r="I966" s="30" t="str">
        <f>IF(SUM('Sales by Agent'!G966:I966)&gt;0,"YES","NO")</f>
        <v>YES</v>
      </c>
      <c r="J966" s="30" t="str">
        <f>IF(SUM('Sales by Agent'!H966:J966)&gt;0,"YES","NO")</f>
        <v>YES</v>
      </c>
      <c r="K966" s="30" t="str">
        <f>IF(SUM('Sales by Agent'!I966:K966)&gt;0,"YES","NO")</f>
        <v>YES</v>
      </c>
      <c r="L966" s="30" t="str">
        <f>IF(SUM('Sales by Agent'!J966:L966)&gt;0,"YES","NO")</f>
        <v>YES</v>
      </c>
      <c r="M966" s="30" t="str">
        <f>IF(SUM('Sales by Agent'!K966:M966)&gt;0,"YES","NO")</f>
        <v>YES</v>
      </c>
      <c r="N966" s="30" t="str">
        <f>IF(SUM('Sales by Agent'!L966:N966)&gt;0,"YES","NO")</f>
        <v>YES</v>
      </c>
      <c r="O966" s="30" t="str">
        <f>IF(SUM('Sales by Agent'!M966:O966)&gt;0,"YES","NO")</f>
        <v>YES</v>
      </c>
      <c r="P966" s="30" t="str">
        <f>IF(SUM('Sales by Agent'!N966:P966)&gt;0,"YES","NO")</f>
        <v>YES</v>
      </c>
      <c r="Q966" s="30" t="str">
        <f>IF(SUM('Sales by Agent'!O966:Q966)&gt;0,"YES","NO")</f>
        <v>YES</v>
      </c>
      <c r="R966" s="30" t="str">
        <f>IF(SUM('Sales by Agent'!P966:R966)&gt;0,"YES","NO")</f>
        <v>YES</v>
      </c>
      <c r="S966" s="30" t="str">
        <f>IF(SUM('Sales by Agent'!Q966:S966)&gt;0,"YES","NO")</f>
        <v>YES</v>
      </c>
      <c r="T966" s="30" t="str">
        <f>IF(SUM('Sales by Agent'!R966:T966)&gt;0,"YES","NO")</f>
        <v>YES</v>
      </c>
      <c r="U966" s="30" t="str">
        <f>IF(SUM('Sales by Agent'!S966:U966)&gt;0,"YES","NO")</f>
        <v>YES</v>
      </c>
      <c r="V966" s="30" t="str">
        <f>IF(SUM('Sales by Agent'!T966:V966)&gt;0,"YES","NO")</f>
        <v>YES</v>
      </c>
      <c r="W966" s="30" t="str">
        <f>IF(SUM('Sales by Agent'!U966:W966)&gt;0,"YES","NO")</f>
        <v>YES</v>
      </c>
      <c r="X966" s="30" t="str">
        <f>IF(SUM('Sales by Agent'!V966:X966)&gt;0,"YES","NO")</f>
        <v>YES</v>
      </c>
      <c r="Y966" s="30" t="str">
        <f>IF(SUM('Sales by Agent'!W966:Y966)&gt;0,"YES","NO")</f>
        <v>YES</v>
      </c>
      <c r="Z966" s="30" t="str">
        <f>IF(SUM('Sales by Agent'!X966:Z966)&gt;0,"YES","NO")</f>
        <v>YES</v>
      </c>
      <c r="AA966" s="30" t="str">
        <f>IF(SUM('Sales by Agent'!Y966:AA966)&gt;0,"YES","NO")</f>
        <v>YES</v>
      </c>
      <c r="AB966" s="30" t="str">
        <f>IF(SUM('Sales by Agent'!Z966:AB966)&gt;0,"YES","NO")</f>
        <v>YES</v>
      </c>
      <c r="AC966" s="30" t="str">
        <f>IF(SUM('Sales by Agent'!AA966:AC966)&gt;0,"YES","NO")</f>
        <v>YES</v>
      </c>
      <c r="AD966" s="30" t="str">
        <f>IF(SUM('Sales by Agent'!AB966:AD966)&gt;0,"YES","NO")</f>
        <v>YES</v>
      </c>
      <c r="AE966" s="30" t="str">
        <f>IF(SUM('Sales by Agent'!AC966:AE966)&gt;0,"YES","NO")</f>
        <v>YES</v>
      </c>
      <c r="AF966" s="30" t="str">
        <f>IF(SUM('Sales by Agent'!AD966:AF966)&gt;0,"YES","NO")</f>
        <v>YES</v>
      </c>
      <c r="AG966" s="30" t="str">
        <f>IF(SUM('Sales by Agent'!AE966:AG966)&gt;0,"YES","NO")</f>
        <v>YES</v>
      </c>
      <c r="AH966" s="30" t="str">
        <f>IF(SUM('Sales by Agent'!AF966:AH966)&gt;0,"YES","NO")</f>
        <v>YES</v>
      </c>
      <c r="AI966" s="30" t="str">
        <f>IF(SUM('Sales by Agent'!AG966:AI966)&gt;0,"YES","NO")</f>
        <v>YES</v>
      </c>
      <c r="AJ966" s="30" t="str">
        <f>IF(SUM('Sales by Agent'!AH966:AJ966)&gt;0,"YES","NO")</f>
        <v>YES</v>
      </c>
      <c r="AK966" s="30" t="str">
        <f>IF(SUM('Sales by Agent'!AI966:AK966)&gt;0,"YES","NO")</f>
        <v>YES</v>
      </c>
      <c r="AL966" s="30" t="str">
        <f>IF(SUM('Sales by Agent'!AJ966:AL966)&gt;0,"YES","NO")</f>
        <v>NO</v>
      </c>
      <c r="AM966" s="30" t="str">
        <f>IF(SUM('Sales by Agent'!AK966:AM966)&gt;0,"YES","NO")</f>
        <v>YES</v>
      </c>
      <c r="AN966" s="30" t="str">
        <f>IF(SUM('Sales by Agent'!AL966:AN966)&gt;0,"YES","NO")</f>
        <v>YES</v>
      </c>
      <c r="AO966" s="30" t="str">
        <f>IF(SUM('Sales by Agent'!AM966:AO966)&gt;0,"YES","NO")</f>
        <v>YES</v>
      </c>
      <c r="AP966" s="30" t="str">
        <f>IF(SUM('Sales by Agent'!AN966:AP966)&gt;0,"YES","NO")</f>
        <v>YES</v>
      </c>
      <c r="AQ966" s="30" t="str">
        <f>IF(SUM('Sales by Agent'!AO966:AQ966)&gt;0,"YES","NO")</f>
        <v>YES</v>
      </c>
      <c r="AR966" s="30" t="str">
        <f>IF(SUM('Sales by Agent'!AP966:AR966)&gt;0,"YES","NO")</f>
        <v>YES</v>
      </c>
      <c r="AS966" s="30" t="str">
        <f>IF(SUM('Sales by Agent'!AQ966:AS966)&gt;0,"YES","NO")</f>
        <v>YES</v>
      </c>
      <c r="AT966" s="30" t="str">
        <f>IF(SUM('Sales by Agent'!AR966:AT966)&gt;0,"YES","NO")</f>
        <v>YES</v>
      </c>
      <c r="AU966" s="30" t="str">
        <f>IF(SUM('Sales by Agent'!AS966:AU966)&gt;0,"YES","NO")</f>
        <v>YES</v>
      </c>
      <c r="AV966" s="30" t="str">
        <f>IF(SUM('Sales by Agent'!AT966:AV966)&gt;0,"YES","NO")</f>
        <v>YES</v>
      </c>
    </row>
    <row r="967" spans="1:57">
      <c r="A967" s="564" t="s">
        <v>1850</v>
      </c>
      <c r="B967" s="564" t="s">
        <v>3222</v>
      </c>
      <c r="C967" s="564" t="s">
        <v>390</v>
      </c>
      <c r="D967" s="564" t="s">
        <v>954</v>
      </c>
      <c r="E967" s="564" t="s">
        <v>1005</v>
      </c>
      <c r="F967" s="565">
        <v>1814290</v>
      </c>
      <c r="I967" s="30" t="str">
        <f>IF(SUM('Sales by Agent'!G967:I967)&gt;0,"YES","NO")</f>
        <v>NO</v>
      </c>
      <c r="J967" s="30" t="str">
        <f>IF(SUM('Sales by Agent'!H967:J967)&gt;0,"YES","NO")</f>
        <v>NO</v>
      </c>
      <c r="K967" s="30" t="str">
        <f>IF(SUM('Sales by Agent'!I967:K967)&gt;0,"YES","NO")</f>
        <v>NO</v>
      </c>
      <c r="L967" s="30" t="str">
        <f>IF(SUM('Sales by Agent'!J967:L967)&gt;0,"YES","NO")</f>
        <v>NO</v>
      </c>
      <c r="M967" s="30" t="str">
        <f>IF(SUM('Sales by Agent'!K967:M967)&gt;0,"YES","NO")</f>
        <v>NO</v>
      </c>
      <c r="N967" s="30" t="str">
        <f>IF(SUM('Sales by Agent'!L967:N967)&gt;0,"YES","NO")</f>
        <v>NO</v>
      </c>
      <c r="O967" s="30" t="str">
        <f>IF(SUM('Sales by Agent'!M967:O967)&gt;0,"YES","NO")</f>
        <v>NO</v>
      </c>
      <c r="P967" s="30" t="str">
        <f>IF(SUM('Sales by Agent'!N967:P967)&gt;0,"YES","NO")</f>
        <v>NO</v>
      </c>
      <c r="Q967" s="30" t="str">
        <f>IF(SUM('Sales by Agent'!O967:Q967)&gt;0,"YES","NO")</f>
        <v>NO</v>
      </c>
      <c r="R967" s="30" t="str">
        <f>IF(SUM('Sales by Agent'!P967:R967)&gt;0,"YES","NO")</f>
        <v>NO</v>
      </c>
      <c r="S967" s="30" t="str">
        <f>IF(SUM('Sales by Agent'!Q967:S967)&gt;0,"YES","NO")</f>
        <v>NO</v>
      </c>
      <c r="T967" s="30" t="str">
        <f>IF(SUM('Sales by Agent'!R967:T967)&gt;0,"YES","NO")</f>
        <v>NO</v>
      </c>
      <c r="U967" s="30" t="str">
        <f>IF(SUM('Sales by Agent'!S967:U967)&gt;0,"YES","NO")</f>
        <v>NO</v>
      </c>
      <c r="V967" s="30" t="str">
        <f>IF(SUM('Sales by Agent'!T967:V967)&gt;0,"YES","NO")</f>
        <v>NO</v>
      </c>
      <c r="W967" s="30" t="str">
        <f>IF(SUM('Sales by Agent'!U967:W967)&gt;0,"YES","NO")</f>
        <v>NO</v>
      </c>
      <c r="X967" s="30" t="str">
        <f>IF(SUM('Sales by Agent'!V967:X967)&gt;0,"YES","NO")</f>
        <v>NO</v>
      </c>
      <c r="Y967" s="30" t="str">
        <f>IF(SUM('Sales by Agent'!W967:Y967)&gt;0,"YES","NO")</f>
        <v>NO</v>
      </c>
      <c r="Z967" s="30" t="str">
        <f>IF(SUM('Sales by Agent'!X967:Z967)&gt;0,"YES","NO")</f>
        <v>NO</v>
      </c>
      <c r="AA967" s="30" t="str">
        <f>IF(SUM('Sales by Agent'!Y967:AA967)&gt;0,"YES","NO")</f>
        <v>NO</v>
      </c>
      <c r="AB967" s="30" t="str">
        <f>IF(SUM('Sales by Agent'!Z967:AB967)&gt;0,"YES","NO")</f>
        <v>NO</v>
      </c>
      <c r="AC967" s="30" t="str">
        <f>IF(SUM('Sales by Agent'!AA967:AC967)&gt;0,"YES","NO")</f>
        <v>NO</v>
      </c>
      <c r="AD967" s="30" t="str">
        <f>IF(SUM('Sales by Agent'!AB967:AD967)&gt;0,"YES","NO")</f>
        <v>NO</v>
      </c>
      <c r="AE967" s="30" t="str">
        <f>IF(SUM('Sales by Agent'!AC967:AE967)&gt;0,"YES","NO")</f>
        <v>NO</v>
      </c>
      <c r="AF967" s="30" t="str">
        <f>IF(SUM('Sales by Agent'!AD967:AF967)&gt;0,"YES","NO")</f>
        <v>NO</v>
      </c>
      <c r="AG967" s="30" t="str">
        <f>IF(SUM('Sales by Agent'!AE967:AG967)&gt;0,"YES","NO")</f>
        <v>NO</v>
      </c>
      <c r="AH967" s="30" t="str">
        <f>IF(SUM('Sales by Agent'!AF967:AH967)&gt;0,"YES","NO")</f>
        <v>NO</v>
      </c>
      <c r="AI967" s="30" t="str">
        <f>IF(SUM('Sales by Agent'!AG967:AI967)&gt;0,"YES","NO")</f>
        <v>NO</v>
      </c>
      <c r="AJ967" s="30" t="str">
        <f>IF(SUM('Sales by Agent'!AH967:AJ967)&gt;0,"YES","NO")</f>
        <v>NO</v>
      </c>
      <c r="AK967" s="30" t="str">
        <f>IF(SUM('Sales by Agent'!AI967:AK967)&gt;0,"YES","NO")</f>
        <v>NO</v>
      </c>
      <c r="AL967" s="30" t="str">
        <f>IF(SUM('Sales by Agent'!AJ967:AL967)&gt;0,"YES","NO")</f>
        <v>YES</v>
      </c>
      <c r="AM967" s="30" t="str">
        <f>IF(SUM('Sales by Agent'!AK967:AM967)&gt;0,"YES","NO")</f>
        <v>YES</v>
      </c>
      <c r="AN967" s="30" t="str">
        <f>IF(SUM('Sales by Agent'!AL967:AN967)&gt;0,"YES","NO")</f>
        <v>YES</v>
      </c>
      <c r="AO967" s="30" t="str">
        <f>IF(SUM('Sales by Agent'!AM967:AO967)&gt;0,"YES","NO")</f>
        <v>YES</v>
      </c>
      <c r="AP967" s="30" t="str">
        <f>IF(SUM('Sales by Agent'!AN967:AP967)&gt;0,"YES","NO")</f>
        <v>YES</v>
      </c>
      <c r="AQ967" s="30" t="str">
        <f>IF(SUM('Sales by Agent'!AO967:AQ967)&gt;0,"YES","NO")</f>
        <v>YES</v>
      </c>
      <c r="AR967" s="30" t="str">
        <f>IF(SUM('Sales by Agent'!AP967:AR967)&gt;0,"YES","NO")</f>
        <v>YES</v>
      </c>
      <c r="AS967" s="30" t="str">
        <f>IF(SUM('Sales by Agent'!AQ967:AS967)&gt;0,"YES","NO")</f>
        <v>YES</v>
      </c>
      <c r="AT967" s="30" t="str">
        <f>IF(SUM('Sales by Agent'!AR967:AT967)&gt;0,"YES","NO")</f>
        <v>YES</v>
      </c>
      <c r="AU967" s="30" t="str">
        <f>IF(SUM('Sales by Agent'!AS967:AU967)&gt;0,"YES","NO")</f>
        <v>YES</v>
      </c>
      <c r="AV967" s="30" t="str">
        <f>IF(SUM('Sales by Agent'!AT967:AV967)&gt;0,"YES","NO")</f>
        <v>YES</v>
      </c>
    </row>
    <row r="968" spans="1:57">
      <c r="A968" s="564" t="s">
        <v>357</v>
      </c>
      <c r="B968" s="564" t="s">
        <v>3223</v>
      </c>
      <c r="C968" s="564" t="s">
        <v>390</v>
      </c>
      <c r="D968" s="564" t="s">
        <v>954</v>
      </c>
      <c r="E968" s="564" t="s">
        <v>1005</v>
      </c>
      <c r="F968" s="565">
        <v>559400</v>
      </c>
      <c r="I968" s="30" t="str">
        <f>IF(SUM('Sales by Agent'!G968:I968)&gt;0,"YES","NO")</f>
        <v>NO</v>
      </c>
      <c r="J968" s="30" t="str">
        <f>IF(SUM('Sales by Agent'!H968:J968)&gt;0,"YES","NO")</f>
        <v>NO</v>
      </c>
      <c r="K968" s="30" t="str">
        <f>IF(SUM('Sales by Agent'!I968:K968)&gt;0,"YES","NO")</f>
        <v>NO</v>
      </c>
      <c r="L968" s="30" t="str">
        <f>IF(SUM('Sales by Agent'!J968:L968)&gt;0,"YES","NO")</f>
        <v>YES</v>
      </c>
      <c r="M968" s="30" t="str">
        <f>IF(SUM('Sales by Agent'!K968:M968)&gt;0,"YES","NO")</f>
        <v>YES</v>
      </c>
      <c r="N968" s="30" t="str">
        <f>IF(SUM('Sales by Agent'!L968:N968)&gt;0,"YES","NO")</f>
        <v>YES</v>
      </c>
      <c r="O968" s="30" t="str">
        <f>IF(SUM('Sales by Agent'!M968:O968)&gt;0,"YES","NO")</f>
        <v>YES</v>
      </c>
      <c r="P968" s="30" t="str">
        <f>IF(SUM('Sales by Agent'!N968:P968)&gt;0,"YES","NO")</f>
        <v>YES</v>
      </c>
      <c r="Q968" s="30" t="str">
        <f>IF(SUM('Sales by Agent'!O968:Q968)&gt;0,"YES","NO")</f>
        <v>YES</v>
      </c>
      <c r="R968" s="30" t="str">
        <f>IF(SUM('Sales by Agent'!P968:R968)&gt;0,"YES","NO")</f>
        <v>YES</v>
      </c>
      <c r="S968" s="30" t="str">
        <f>IF(SUM('Sales by Agent'!Q968:S968)&gt;0,"YES","NO")</f>
        <v>YES</v>
      </c>
      <c r="T968" s="30" t="str">
        <f>IF(SUM('Sales by Agent'!R968:T968)&gt;0,"YES","NO")</f>
        <v>YES</v>
      </c>
      <c r="U968" s="30" t="str">
        <f>IF(SUM('Sales by Agent'!S968:U968)&gt;0,"YES","NO")</f>
        <v>YES</v>
      </c>
      <c r="V968" s="30" t="str">
        <f>IF(SUM('Sales by Agent'!T968:V968)&gt;0,"YES","NO")</f>
        <v>YES</v>
      </c>
      <c r="W968" s="30" t="str">
        <f>IF(SUM('Sales by Agent'!U968:W968)&gt;0,"YES","NO")</f>
        <v>YES</v>
      </c>
      <c r="X968" s="30" t="str">
        <f>IF(SUM('Sales by Agent'!V968:X968)&gt;0,"YES","NO")</f>
        <v>YES</v>
      </c>
      <c r="Y968" s="30" t="str">
        <f>IF(SUM('Sales by Agent'!W968:Y968)&gt;0,"YES","NO")</f>
        <v>YES</v>
      </c>
      <c r="Z968" s="30" t="str">
        <f>IF(SUM('Sales by Agent'!X968:Z968)&gt;0,"YES","NO")</f>
        <v>NO</v>
      </c>
      <c r="AA968" s="30" t="str">
        <f>IF(SUM('Sales by Agent'!Y968:AA968)&gt;0,"YES","NO")</f>
        <v>NO</v>
      </c>
      <c r="AB968" s="30" t="str">
        <f>IF(SUM('Sales by Agent'!Z968:AB968)&gt;0,"YES","NO")</f>
        <v>NO</v>
      </c>
      <c r="AC968" s="30" t="str">
        <f>IF(SUM('Sales by Agent'!AA968:AC968)&gt;0,"YES","NO")</f>
        <v>NO</v>
      </c>
      <c r="AD968" s="30" t="str">
        <f>IF(SUM('Sales by Agent'!AB968:AD968)&gt;0,"YES","NO")</f>
        <v>NO</v>
      </c>
      <c r="AE968" s="30" t="str">
        <f>IF(SUM('Sales by Agent'!AC968:AE968)&gt;0,"YES","NO")</f>
        <v>NO</v>
      </c>
      <c r="AF968" s="30" t="str">
        <f>IF(SUM('Sales by Agent'!AD968:AF968)&gt;0,"YES","NO")</f>
        <v>NO</v>
      </c>
      <c r="AG968" s="30" t="str">
        <f>IF(SUM('Sales by Agent'!AE968:AG968)&gt;0,"YES","NO")</f>
        <v>NO</v>
      </c>
      <c r="AH968" s="30" t="str">
        <f>IF(SUM('Sales by Agent'!AF968:AH968)&gt;0,"YES","NO")</f>
        <v>NO</v>
      </c>
      <c r="AI968" s="30" t="str">
        <f>IF(SUM('Sales by Agent'!AG968:AI968)&gt;0,"YES","NO")</f>
        <v>NO</v>
      </c>
      <c r="AJ968" s="30" t="str">
        <f>IF(SUM('Sales by Agent'!AH968:AJ968)&gt;0,"YES","NO")</f>
        <v>NO</v>
      </c>
      <c r="AK968" s="30" t="str">
        <f>IF(SUM('Sales by Agent'!AI968:AK968)&gt;0,"YES","NO")</f>
        <v>NO</v>
      </c>
      <c r="AL968" s="30" t="str">
        <f>IF(SUM('Sales by Agent'!AJ968:AL968)&gt;0,"YES","NO")</f>
        <v>NO</v>
      </c>
      <c r="AM968" s="30" t="str">
        <f>IF(SUM('Sales by Agent'!AK968:AM968)&gt;0,"YES","NO")</f>
        <v>NO</v>
      </c>
      <c r="AN968" s="30" t="str">
        <f>IF(SUM('Sales by Agent'!AL968:AN968)&gt;0,"YES","NO")</f>
        <v>NO</v>
      </c>
      <c r="AO968" s="30" t="str">
        <f>IF(SUM('Sales by Agent'!AM968:AO968)&gt;0,"YES","NO")</f>
        <v>NO</v>
      </c>
      <c r="AP968" s="30" t="str">
        <f>IF(SUM('Sales by Agent'!AN968:AP968)&gt;0,"YES","NO")</f>
        <v>NO</v>
      </c>
      <c r="AQ968" s="30" t="str">
        <f>IF(SUM('Sales by Agent'!AO968:AQ968)&gt;0,"YES","NO")</f>
        <v>NO</v>
      </c>
      <c r="AR968" s="30" t="str">
        <f>IF(SUM('Sales by Agent'!AP968:AR968)&gt;0,"YES","NO")</f>
        <v>NO</v>
      </c>
      <c r="AS968" s="30" t="str">
        <f>IF(SUM('Sales by Agent'!AQ968:AS968)&gt;0,"YES","NO")</f>
        <v>NO</v>
      </c>
      <c r="AT968" s="30" t="str">
        <f>IF(SUM('Sales by Agent'!AR968:AT968)&gt;0,"YES","NO")</f>
        <v>NO</v>
      </c>
      <c r="AU968" s="30" t="str">
        <f>IF(SUM('Sales by Agent'!AS968:AU968)&gt;0,"YES","NO")</f>
        <v>NO</v>
      </c>
      <c r="AV968" s="30" t="str">
        <f>IF(SUM('Sales by Agent'!AT968:AV968)&gt;0,"YES","NO")</f>
        <v>NO</v>
      </c>
    </row>
    <row r="969" spans="1:57">
      <c r="A969" s="564" t="s">
        <v>1959</v>
      </c>
      <c r="B969" s="564" t="s">
        <v>3224</v>
      </c>
      <c r="C969" s="564" t="s">
        <v>390</v>
      </c>
      <c r="D969" s="564" t="s">
        <v>954</v>
      </c>
      <c r="E969" s="564" t="s">
        <v>1005</v>
      </c>
      <c r="F969" s="565">
        <v>150300</v>
      </c>
      <c r="I969" s="30" t="str">
        <f>IF(SUM('Sales by Agent'!G969:I969)&gt;0,"YES","NO")</f>
        <v>NO</v>
      </c>
      <c r="J969" s="30" t="str">
        <f>IF(SUM('Sales by Agent'!H969:J969)&gt;0,"YES","NO")</f>
        <v>NO</v>
      </c>
      <c r="K969" s="30" t="str">
        <f>IF(SUM('Sales by Agent'!I969:K969)&gt;0,"YES","NO")</f>
        <v>NO</v>
      </c>
      <c r="L969" s="30" t="str">
        <f>IF(SUM('Sales by Agent'!J969:L969)&gt;0,"YES","NO")</f>
        <v>NO</v>
      </c>
      <c r="M969" s="30" t="str">
        <f>IF(SUM('Sales by Agent'!K969:M969)&gt;0,"YES","NO")</f>
        <v>NO</v>
      </c>
      <c r="N969" s="30" t="str">
        <f>IF(SUM('Sales by Agent'!L969:N969)&gt;0,"YES","NO")</f>
        <v>NO</v>
      </c>
      <c r="O969" s="30" t="str">
        <f>IF(SUM('Sales by Agent'!M969:O969)&gt;0,"YES","NO")</f>
        <v>NO</v>
      </c>
      <c r="P969" s="30" t="str">
        <f>IF(SUM('Sales by Agent'!N969:P969)&gt;0,"YES","NO")</f>
        <v>NO</v>
      </c>
      <c r="Q969" s="30" t="str">
        <f>IF(SUM('Sales by Agent'!O969:Q969)&gt;0,"YES","NO")</f>
        <v>NO</v>
      </c>
      <c r="R969" s="30" t="str">
        <f>IF(SUM('Sales by Agent'!P969:R969)&gt;0,"YES","NO")</f>
        <v>NO</v>
      </c>
      <c r="S969" s="30" t="str">
        <f>IF(SUM('Sales by Agent'!Q969:S969)&gt;0,"YES","NO")</f>
        <v>NO</v>
      </c>
      <c r="T969" s="30" t="str">
        <f>IF(SUM('Sales by Agent'!R969:T969)&gt;0,"YES","NO")</f>
        <v>NO</v>
      </c>
      <c r="U969" s="30" t="str">
        <f>IF(SUM('Sales by Agent'!S969:U969)&gt;0,"YES","NO")</f>
        <v>NO</v>
      </c>
      <c r="V969" s="30" t="str">
        <f>IF(SUM('Sales by Agent'!T969:V969)&gt;0,"YES","NO")</f>
        <v>NO</v>
      </c>
      <c r="W969" s="30" t="str">
        <f>IF(SUM('Sales by Agent'!U969:W969)&gt;0,"YES","NO")</f>
        <v>NO</v>
      </c>
      <c r="X969" s="30" t="str">
        <f>IF(SUM('Sales by Agent'!V969:X969)&gt;0,"YES","NO")</f>
        <v>NO</v>
      </c>
      <c r="Y969" s="30" t="str">
        <f>IF(SUM('Sales by Agent'!W969:Y969)&gt;0,"YES","NO")</f>
        <v>NO</v>
      </c>
      <c r="Z969" s="30" t="str">
        <f>IF(SUM('Sales by Agent'!X969:Z969)&gt;0,"YES","NO")</f>
        <v>NO</v>
      </c>
      <c r="AA969" s="30" t="str">
        <f>IF(SUM('Sales by Agent'!Y969:AA969)&gt;0,"YES","NO")</f>
        <v>NO</v>
      </c>
      <c r="AB969" s="30" t="str">
        <f>IF(SUM('Sales by Agent'!Z969:AB969)&gt;0,"YES","NO")</f>
        <v>NO</v>
      </c>
      <c r="AC969" s="30" t="str">
        <f>IF(SUM('Sales by Agent'!AA969:AC969)&gt;0,"YES","NO")</f>
        <v>NO</v>
      </c>
      <c r="AD969" s="30" t="str">
        <f>IF(SUM('Sales by Agent'!AB969:AD969)&gt;0,"YES","NO")</f>
        <v>NO</v>
      </c>
      <c r="AE969" s="30" t="str">
        <f>IF(SUM('Sales by Agent'!AC969:AE969)&gt;0,"YES","NO")</f>
        <v>NO</v>
      </c>
      <c r="AF969" s="30" t="str">
        <f>IF(SUM('Sales by Agent'!AD969:AF969)&gt;0,"YES","NO")</f>
        <v>NO</v>
      </c>
      <c r="AG969" s="30" t="str">
        <f>IF(SUM('Sales by Agent'!AE969:AG969)&gt;0,"YES","NO")</f>
        <v>NO</v>
      </c>
      <c r="AH969" s="30" t="str">
        <f>IF(SUM('Sales by Agent'!AF969:AH969)&gt;0,"YES","NO")</f>
        <v>NO</v>
      </c>
      <c r="AI969" s="30" t="str">
        <f>IF(SUM('Sales by Agent'!AG969:AI969)&gt;0,"YES","NO")</f>
        <v>NO</v>
      </c>
      <c r="AJ969" s="30" t="str">
        <f>IF(SUM('Sales by Agent'!AH969:AJ969)&gt;0,"YES","NO")</f>
        <v>NO</v>
      </c>
      <c r="AK969" s="30" t="str">
        <f>IF(SUM('Sales by Agent'!AI969:AK969)&gt;0,"YES","NO")</f>
        <v>NO</v>
      </c>
      <c r="AL969" s="30" t="str">
        <f>IF(SUM('Sales by Agent'!AJ969:AL969)&gt;0,"YES","NO")</f>
        <v>YES</v>
      </c>
      <c r="AM969" s="30" t="str">
        <f>IF(SUM('Sales by Agent'!AK969:AM969)&gt;0,"YES","NO")</f>
        <v>YES</v>
      </c>
      <c r="AN969" s="30" t="str">
        <f>IF(SUM('Sales by Agent'!AL969:AN969)&gt;0,"YES","NO")</f>
        <v>YES</v>
      </c>
      <c r="AO969" s="30" t="str">
        <f>IF(SUM('Sales by Agent'!AM969:AO969)&gt;0,"YES","NO")</f>
        <v>NO</v>
      </c>
      <c r="AP969" s="30" t="str">
        <f>IF(SUM('Sales by Agent'!AN969:AP969)&gt;0,"YES","NO")</f>
        <v>NO</v>
      </c>
      <c r="AQ969" s="30" t="str">
        <f>IF(SUM('Sales by Agent'!AO969:AQ969)&gt;0,"YES","NO")</f>
        <v>NO</v>
      </c>
      <c r="AR969" s="30" t="str">
        <f>IF(SUM('Sales by Agent'!AP969:AR969)&gt;0,"YES","NO")</f>
        <v>NO</v>
      </c>
      <c r="AS969" s="30" t="str">
        <f>IF(SUM('Sales by Agent'!AQ969:AS969)&gt;0,"YES","NO")</f>
        <v>NO</v>
      </c>
      <c r="AT969" s="30" t="str">
        <f>IF(SUM('Sales by Agent'!AR969:AT969)&gt;0,"YES","NO")</f>
        <v>NO</v>
      </c>
      <c r="AU969" s="30" t="str">
        <f>IF(SUM('Sales by Agent'!AS969:AU969)&gt;0,"YES","NO")</f>
        <v>NO</v>
      </c>
      <c r="AV969" s="30" t="str">
        <f>IF(SUM('Sales by Agent'!AT969:AV969)&gt;0,"YES","NO")</f>
        <v>NO</v>
      </c>
    </row>
    <row r="970" spans="1:57">
      <c r="A970" s="564" t="s">
        <v>1960</v>
      </c>
      <c r="B970" s="564" t="s">
        <v>3225</v>
      </c>
      <c r="C970" s="564" t="s">
        <v>390</v>
      </c>
      <c r="D970" s="564" t="s">
        <v>954</v>
      </c>
      <c r="E970" s="564" t="s">
        <v>1005</v>
      </c>
      <c r="F970" s="565">
        <v>854850</v>
      </c>
      <c r="I970" s="30" t="str">
        <f>IF(SUM('Sales by Agent'!G970:I970)&gt;0,"YES","NO")</f>
        <v>NO</v>
      </c>
      <c r="J970" s="30" t="str">
        <f>IF(SUM('Sales by Agent'!H970:J970)&gt;0,"YES","NO")</f>
        <v>NO</v>
      </c>
      <c r="K970" s="30" t="str">
        <f>IF(SUM('Sales by Agent'!I970:K970)&gt;0,"YES","NO")</f>
        <v>NO</v>
      </c>
      <c r="L970" s="30" t="str">
        <f>IF(SUM('Sales by Agent'!J970:L970)&gt;0,"YES","NO")</f>
        <v>NO</v>
      </c>
      <c r="M970" s="30" t="str">
        <f>IF(SUM('Sales by Agent'!K970:M970)&gt;0,"YES","NO")</f>
        <v>NO</v>
      </c>
      <c r="N970" s="30" t="str">
        <f>IF(SUM('Sales by Agent'!L970:N970)&gt;0,"YES","NO")</f>
        <v>NO</v>
      </c>
      <c r="O970" s="30" t="str">
        <f>IF(SUM('Sales by Agent'!M970:O970)&gt;0,"YES","NO")</f>
        <v>NO</v>
      </c>
      <c r="P970" s="30" t="str">
        <f>IF(SUM('Sales by Agent'!N970:P970)&gt;0,"YES","NO")</f>
        <v>NO</v>
      </c>
      <c r="Q970" s="30" t="str">
        <f>IF(SUM('Sales by Agent'!O970:Q970)&gt;0,"YES","NO")</f>
        <v>NO</v>
      </c>
      <c r="R970" s="30" t="str">
        <f>IF(SUM('Sales by Agent'!P970:R970)&gt;0,"YES","NO")</f>
        <v>NO</v>
      </c>
      <c r="S970" s="30" t="str">
        <f>IF(SUM('Sales by Agent'!Q970:S970)&gt;0,"YES","NO")</f>
        <v>NO</v>
      </c>
      <c r="T970" s="30" t="str">
        <f>IF(SUM('Sales by Agent'!R970:T970)&gt;0,"YES","NO")</f>
        <v>NO</v>
      </c>
      <c r="U970" s="30" t="str">
        <f>IF(SUM('Sales by Agent'!S970:U970)&gt;0,"YES","NO")</f>
        <v>NO</v>
      </c>
      <c r="V970" s="30" t="str">
        <f>IF(SUM('Sales by Agent'!T970:V970)&gt;0,"YES","NO")</f>
        <v>NO</v>
      </c>
      <c r="W970" s="30" t="str">
        <f>IF(SUM('Sales by Agent'!U970:W970)&gt;0,"YES","NO")</f>
        <v>NO</v>
      </c>
      <c r="X970" s="30" t="str">
        <f>IF(SUM('Sales by Agent'!V970:X970)&gt;0,"YES","NO")</f>
        <v>NO</v>
      </c>
      <c r="Y970" s="30" t="str">
        <f>IF(SUM('Sales by Agent'!W970:Y970)&gt;0,"YES","NO")</f>
        <v>NO</v>
      </c>
      <c r="Z970" s="30" t="str">
        <f>IF(SUM('Sales by Agent'!X970:Z970)&gt;0,"YES","NO")</f>
        <v>NO</v>
      </c>
      <c r="AA970" s="30" t="str">
        <f>IF(SUM('Sales by Agent'!Y970:AA970)&gt;0,"YES","NO")</f>
        <v>NO</v>
      </c>
      <c r="AB970" s="30" t="str">
        <f>IF(SUM('Sales by Agent'!Z970:AB970)&gt;0,"YES","NO")</f>
        <v>NO</v>
      </c>
      <c r="AC970" s="30" t="str">
        <f>IF(SUM('Sales by Agent'!AA970:AC970)&gt;0,"YES","NO")</f>
        <v>NO</v>
      </c>
      <c r="AD970" s="30" t="str">
        <f>IF(SUM('Sales by Agent'!AB970:AD970)&gt;0,"YES","NO")</f>
        <v>NO</v>
      </c>
      <c r="AE970" s="30" t="str">
        <f>IF(SUM('Sales by Agent'!AC970:AE970)&gt;0,"YES","NO")</f>
        <v>NO</v>
      </c>
      <c r="AF970" s="30" t="str">
        <f>IF(SUM('Sales by Agent'!AD970:AF970)&gt;0,"YES","NO")</f>
        <v>NO</v>
      </c>
      <c r="AG970" s="30" t="str">
        <f>IF(SUM('Sales by Agent'!AE970:AG970)&gt;0,"YES","NO")</f>
        <v>NO</v>
      </c>
      <c r="AH970" s="30" t="str">
        <f>IF(SUM('Sales by Agent'!AF970:AH970)&gt;0,"YES","NO")</f>
        <v>NO</v>
      </c>
      <c r="AI970" s="30" t="str">
        <f>IF(SUM('Sales by Agent'!AG970:AI970)&gt;0,"YES","NO")</f>
        <v>NO</v>
      </c>
      <c r="AJ970" s="30" t="str">
        <f>IF(SUM('Sales by Agent'!AH970:AJ970)&gt;0,"YES","NO")</f>
        <v>NO</v>
      </c>
      <c r="AK970" s="30" t="str">
        <f>IF(SUM('Sales by Agent'!AI970:AK970)&gt;0,"YES","NO")</f>
        <v>NO</v>
      </c>
      <c r="AL970" s="30" t="str">
        <f>IF(SUM('Sales by Agent'!AJ970:AL970)&gt;0,"YES","NO")</f>
        <v>YES</v>
      </c>
      <c r="AM970" s="30" t="str">
        <f>IF(SUM('Sales by Agent'!AK970:AM970)&gt;0,"YES","NO")</f>
        <v>YES</v>
      </c>
      <c r="AN970" s="30" t="str">
        <f>IF(SUM('Sales by Agent'!AL970:AN970)&gt;0,"YES","NO")</f>
        <v>YES</v>
      </c>
      <c r="AO970" s="30" t="str">
        <f>IF(SUM('Sales by Agent'!AM970:AO970)&gt;0,"YES","NO")</f>
        <v>YES</v>
      </c>
      <c r="AP970" s="30" t="str">
        <f>IF(SUM('Sales by Agent'!AN970:AP970)&gt;0,"YES","NO")</f>
        <v>YES</v>
      </c>
      <c r="AQ970" s="30" t="str">
        <f>IF(SUM('Sales by Agent'!AO970:AQ970)&gt;0,"YES","NO")</f>
        <v>YES</v>
      </c>
      <c r="AR970" s="30" t="str">
        <f>IF(SUM('Sales by Agent'!AP970:AR970)&gt;0,"YES","NO")</f>
        <v>YES</v>
      </c>
      <c r="AS970" s="30" t="str">
        <f>IF(SUM('Sales by Agent'!AQ970:AS970)&gt;0,"YES","NO")</f>
        <v>NO</v>
      </c>
      <c r="AT970" s="30" t="str">
        <f>IF(SUM('Sales by Agent'!AR970:AT970)&gt;0,"YES","NO")</f>
        <v>YES</v>
      </c>
      <c r="AU970" s="30" t="str">
        <f>IF(SUM('Sales by Agent'!AS970:AU970)&gt;0,"YES","NO")</f>
        <v>YES</v>
      </c>
      <c r="AV970" s="30" t="str">
        <f>IF(SUM('Sales by Agent'!AT970:AV970)&gt;0,"YES","NO")</f>
        <v>YES</v>
      </c>
    </row>
    <row r="971" spans="1:57">
      <c r="A971" s="564" t="s">
        <v>1851</v>
      </c>
      <c r="B971" s="564" t="s">
        <v>3226</v>
      </c>
      <c r="C971" s="564" t="s">
        <v>390</v>
      </c>
      <c r="D971" s="564" t="s">
        <v>954</v>
      </c>
      <c r="E971" s="564" t="s">
        <v>1005</v>
      </c>
      <c r="F971" s="565">
        <v>2618725</v>
      </c>
      <c r="I971" s="30" t="str">
        <f>IF(SUM('Sales by Agent'!G971:I971)&gt;0,"YES","NO")</f>
        <v>NO</v>
      </c>
      <c r="J971" s="30" t="str">
        <f>IF(SUM('Sales by Agent'!H971:J971)&gt;0,"YES","NO")</f>
        <v>NO</v>
      </c>
      <c r="K971" s="30" t="str">
        <f>IF(SUM('Sales by Agent'!I971:K971)&gt;0,"YES","NO")</f>
        <v>NO</v>
      </c>
      <c r="L971" s="30" t="str">
        <f>IF(SUM('Sales by Agent'!J971:L971)&gt;0,"YES","NO")</f>
        <v>NO</v>
      </c>
      <c r="M971" s="30" t="str">
        <f>IF(SUM('Sales by Agent'!K971:M971)&gt;0,"YES","NO")</f>
        <v>NO</v>
      </c>
      <c r="N971" s="30" t="str">
        <f>IF(SUM('Sales by Agent'!L971:N971)&gt;0,"YES","NO")</f>
        <v>NO</v>
      </c>
      <c r="O971" s="30" t="str">
        <f>IF(SUM('Sales by Agent'!M971:O971)&gt;0,"YES","NO")</f>
        <v>NO</v>
      </c>
      <c r="P971" s="30" t="str">
        <f>IF(SUM('Sales by Agent'!N971:P971)&gt;0,"YES","NO")</f>
        <v>NO</v>
      </c>
      <c r="Q971" s="30" t="str">
        <f>IF(SUM('Sales by Agent'!O971:Q971)&gt;0,"YES","NO")</f>
        <v>NO</v>
      </c>
      <c r="R971" s="30" t="str">
        <f>IF(SUM('Sales by Agent'!P971:R971)&gt;0,"YES","NO")</f>
        <v>NO</v>
      </c>
      <c r="S971" s="30" t="str">
        <f>IF(SUM('Sales by Agent'!Q971:S971)&gt;0,"YES","NO")</f>
        <v>NO</v>
      </c>
      <c r="T971" s="30" t="str">
        <f>IF(SUM('Sales by Agent'!R971:T971)&gt;0,"YES","NO")</f>
        <v>NO</v>
      </c>
      <c r="U971" s="30" t="str">
        <f>IF(SUM('Sales by Agent'!S971:U971)&gt;0,"YES","NO")</f>
        <v>NO</v>
      </c>
      <c r="V971" s="30" t="str">
        <f>IF(SUM('Sales by Agent'!T971:V971)&gt;0,"YES","NO")</f>
        <v>NO</v>
      </c>
      <c r="W971" s="30" t="str">
        <f>IF(SUM('Sales by Agent'!U971:W971)&gt;0,"YES","NO")</f>
        <v>NO</v>
      </c>
      <c r="X971" s="30" t="str">
        <f>IF(SUM('Sales by Agent'!V971:X971)&gt;0,"YES","NO")</f>
        <v>NO</v>
      </c>
      <c r="Y971" s="30" t="str">
        <f>IF(SUM('Sales by Agent'!W971:Y971)&gt;0,"YES","NO")</f>
        <v>NO</v>
      </c>
      <c r="Z971" s="30" t="str">
        <f>IF(SUM('Sales by Agent'!X971:Z971)&gt;0,"YES","NO")</f>
        <v>NO</v>
      </c>
      <c r="AA971" s="30" t="str">
        <f>IF(SUM('Sales by Agent'!Y971:AA971)&gt;0,"YES","NO")</f>
        <v>NO</v>
      </c>
      <c r="AB971" s="30" t="str">
        <f>IF(SUM('Sales by Agent'!Z971:AB971)&gt;0,"YES","NO")</f>
        <v>NO</v>
      </c>
      <c r="AC971" s="30" t="str">
        <f>IF(SUM('Sales by Agent'!AA971:AC971)&gt;0,"YES","NO")</f>
        <v>NO</v>
      </c>
      <c r="AD971" s="30" t="str">
        <f>IF(SUM('Sales by Agent'!AB971:AD971)&gt;0,"YES","NO")</f>
        <v>NO</v>
      </c>
      <c r="AE971" s="30" t="str">
        <f>IF(SUM('Sales by Agent'!AC971:AE971)&gt;0,"YES","NO")</f>
        <v>NO</v>
      </c>
      <c r="AF971" s="30" t="str">
        <f>IF(SUM('Sales by Agent'!AD971:AF971)&gt;0,"YES","NO")</f>
        <v>NO</v>
      </c>
      <c r="AG971" s="30" t="str">
        <f>IF(SUM('Sales by Agent'!AE971:AG971)&gt;0,"YES","NO")</f>
        <v>NO</v>
      </c>
      <c r="AH971" s="30" t="str">
        <f>IF(SUM('Sales by Agent'!AF971:AH971)&gt;0,"YES","NO")</f>
        <v>NO</v>
      </c>
      <c r="AI971" s="30" t="str">
        <f>IF(SUM('Sales by Agent'!AG971:AI971)&gt;0,"YES","NO")</f>
        <v>NO</v>
      </c>
      <c r="AJ971" s="30" t="str">
        <f>IF(SUM('Sales by Agent'!AH971:AJ971)&gt;0,"YES","NO")</f>
        <v>NO</v>
      </c>
      <c r="AK971" s="30" t="str">
        <f>IF(SUM('Sales by Agent'!AI971:AK971)&gt;0,"YES","NO")</f>
        <v>NO</v>
      </c>
      <c r="AL971" s="30" t="str">
        <f>IF(SUM('Sales by Agent'!AJ971:AL971)&gt;0,"YES","NO")</f>
        <v>YES</v>
      </c>
      <c r="AM971" s="30" t="str">
        <f>IF(SUM('Sales by Agent'!AK971:AM971)&gt;0,"YES","NO")</f>
        <v>YES</v>
      </c>
      <c r="AN971" s="30" t="str">
        <f>IF(SUM('Sales by Agent'!AL971:AN971)&gt;0,"YES","NO")</f>
        <v>YES</v>
      </c>
      <c r="AO971" s="30" t="str">
        <f>IF(SUM('Sales by Agent'!AM971:AO971)&gt;0,"YES","NO")</f>
        <v>YES</v>
      </c>
      <c r="AP971" s="30" t="str">
        <f>IF(SUM('Sales by Agent'!AN971:AP971)&gt;0,"YES","NO")</f>
        <v>YES</v>
      </c>
      <c r="AQ971" s="30" t="str">
        <f>IF(SUM('Sales by Agent'!AO971:AQ971)&gt;0,"YES","NO")</f>
        <v>YES</v>
      </c>
      <c r="AR971" s="30" t="str">
        <f>IF(SUM('Sales by Agent'!AP971:AR971)&gt;0,"YES","NO")</f>
        <v>YES</v>
      </c>
      <c r="AS971" s="30" t="str">
        <f>IF(SUM('Sales by Agent'!AQ971:AS971)&gt;0,"YES","NO")</f>
        <v>YES</v>
      </c>
      <c r="AT971" s="30" t="str">
        <f>IF(SUM('Sales by Agent'!AR971:AT971)&gt;0,"YES","NO")</f>
        <v>YES</v>
      </c>
      <c r="AU971" s="30" t="str">
        <f>IF(SUM('Sales by Agent'!AS971:AU971)&gt;0,"YES","NO")</f>
        <v>YES</v>
      </c>
      <c r="AV971" s="30" t="str">
        <f>IF(SUM('Sales by Agent'!AT971:AV971)&gt;0,"YES","NO")</f>
        <v>YES</v>
      </c>
    </row>
    <row r="972" spans="1:57">
      <c r="A972" s="564" t="s">
        <v>1254</v>
      </c>
      <c r="B972" s="564" t="s">
        <v>3227</v>
      </c>
      <c r="C972" s="564" t="s">
        <v>390</v>
      </c>
      <c r="D972" s="564" t="s">
        <v>954</v>
      </c>
      <c r="E972" s="564" t="s">
        <v>1005</v>
      </c>
      <c r="F972" s="565">
        <v>434200</v>
      </c>
      <c r="I972" s="30" t="str">
        <f>IF(SUM('Sales by Agent'!G972:I972)&gt;0,"YES","NO")</f>
        <v>NO</v>
      </c>
      <c r="J972" s="30" t="str">
        <f>IF(SUM('Sales by Agent'!H972:J972)&gt;0,"YES","NO")</f>
        <v>NO</v>
      </c>
      <c r="K972" s="30" t="str">
        <f>IF(SUM('Sales by Agent'!I972:K972)&gt;0,"YES","NO")</f>
        <v>NO</v>
      </c>
      <c r="L972" s="30" t="str">
        <f>IF(SUM('Sales by Agent'!J972:L972)&gt;0,"YES","NO")</f>
        <v>NO</v>
      </c>
      <c r="M972" s="30" t="str">
        <f>IF(SUM('Sales by Agent'!K972:M972)&gt;0,"YES","NO")</f>
        <v>NO</v>
      </c>
      <c r="N972" s="30" t="str">
        <f>IF(SUM('Sales by Agent'!L972:N972)&gt;0,"YES","NO")</f>
        <v>NO</v>
      </c>
      <c r="O972" s="30" t="str">
        <f>IF(SUM('Sales by Agent'!M972:O972)&gt;0,"YES","NO")</f>
        <v>NO</v>
      </c>
      <c r="P972" s="30" t="str">
        <f>IF(SUM('Sales by Agent'!N972:P972)&gt;0,"YES","NO")</f>
        <v>NO</v>
      </c>
      <c r="Q972" s="30" t="str">
        <f>IF(SUM('Sales by Agent'!O972:Q972)&gt;0,"YES","NO")</f>
        <v>NO</v>
      </c>
      <c r="R972" s="30" t="str">
        <f>IF(SUM('Sales by Agent'!P972:R972)&gt;0,"YES","NO")</f>
        <v>NO</v>
      </c>
      <c r="S972" s="30" t="str">
        <f>IF(SUM('Sales by Agent'!Q972:S972)&gt;0,"YES","NO")</f>
        <v>NO</v>
      </c>
      <c r="T972" s="30" t="str">
        <f>IF(SUM('Sales by Agent'!R972:T972)&gt;0,"YES","NO")</f>
        <v>NO</v>
      </c>
      <c r="U972" s="30" t="str">
        <f>IF(SUM('Sales by Agent'!S972:U972)&gt;0,"YES","NO")</f>
        <v>NO</v>
      </c>
      <c r="V972" s="30" t="str">
        <f>IF(SUM('Sales by Agent'!T972:V972)&gt;0,"YES","NO")</f>
        <v>NO</v>
      </c>
      <c r="W972" s="30" t="str">
        <f>IF(SUM('Sales by Agent'!U972:W972)&gt;0,"YES","NO")</f>
        <v>NO</v>
      </c>
      <c r="X972" s="30" t="str">
        <f>IF(SUM('Sales by Agent'!V972:X972)&gt;0,"YES","NO")</f>
        <v>NO</v>
      </c>
      <c r="Y972" s="30" t="str">
        <f>IF(SUM('Sales by Agent'!W972:Y972)&gt;0,"YES","NO")</f>
        <v>NO</v>
      </c>
      <c r="Z972" s="30" t="str">
        <f>IF(SUM('Sales by Agent'!X972:Z972)&gt;0,"YES","NO")</f>
        <v>NO</v>
      </c>
      <c r="AA972" s="30" t="str">
        <f>IF(SUM('Sales by Agent'!Y972:AA972)&gt;0,"YES","NO")</f>
        <v>NO</v>
      </c>
      <c r="AB972" s="30" t="str">
        <f>IF(SUM('Sales by Agent'!Z972:AB972)&gt;0,"YES","NO")</f>
        <v>NO</v>
      </c>
      <c r="AC972" s="30" t="str">
        <f>IF(SUM('Sales by Agent'!AA972:AC972)&gt;0,"YES","NO")</f>
        <v>NO</v>
      </c>
      <c r="AD972" s="30" t="str">
        <f>IF(SUM('Sales by Agent'!AB972:AD972)&gt;0,"YES","NO")</f>
        <v>NO</v>
      </c>
      <c r="AE972" s="30" t="str">
        <f>IF(SUM('Sales by Agent'!AC972:AE972)&gt;0,"YES","NO")</f>
        <v>NO</v>
      </c>
      <c r="AF972" s="30" t="str">
        <f>IF(SUM('Sales by Agent'!AD972:AF972)&gt;0,"YES","NO")</f>
        <v>NO</v>
      </c>
      <c r="AG972" s="30" t="str">
        <f>IF(SUM('Sales by Agent'!AE972:AG972)&gt;0,"YES","NO")</f>
        <v>NO</v>
      </c>
      <c r="AH972" s="30" t="str">
        <f>IF(SUM('Sales by Agent'!AF972:AH972)&gt;0,"YES","NO")</f>
        <v>NO</v>
      </c>
      <c r="AI972" s="30" t="str">
        <f>IF(SUM('Sales by Agent'!AG972:AI972)&gt;0,"YES","NO")</f>
        <v>NO</v>
      </c>
      <c r="AJ972" s="30" t="str">
        <f>IF(SUM('Sales by Agent'!AH972:AJ972)&gt;0,"YES","NO")</f>
        <v>NO</v>
      </c>
      <c r="AK972" s="30" t="str">
        <f>IF(SUM('Sales by Agent'!AI972:AK972)&gt;0,"YES","NO")</f>
        <v>NO</v>
      </c>
      <c r="AL972" s="30" t="str">
        <f>IF(SUM('Sales by Agent'!AJ972:AL972)&gt;0,"YES","NO")</f>
        <v>YES</v>
      </c>
      <c r="AM972" s="30" t="str">
        <f>IF(SUM('Sales by Agent'!AK972:AM972)&gt;0,"YES","NO")</f>
        <v>YES</v>
      </c>
      <c r="AN972" s="30" t="str">
        <f>IF(SUM('Sales by Agent'!AL972:AN972)&gt;0,"YES","NO")</f>
        <v>YES</v>
      </c>
      <c r="AO972" s="30" t="str">
        <f>IF(SUM('Sales by Agent'!AM972:AO972)&gt;0,"YES","NO")</f>
        <v>YES</v>
      </c>
      <c r="AP972" s="30" t="str">
        <f>IF(SUM('Sales by Agent'!AN972:AP972)&gt;0,"YES","NO")</f>
        <v>YES</v>
      </c>
      <c r="AQ972" s="30" t="str">
        <f>IF(SUM('Sales by Agent'!AO972:AQ972)&gt;0,"YES","NO")</f>
        <v>YES</v>
      </c>
      <c r="AR972" s="30" t="str">
        <f>IF(SUM('Sales by Agent'!AP972:AR972)&gt;0,"YES","NO")</f>
        <v>YES</v>
      </c>
      <c r="AS972" s="30" t="str">
        <f>IF(SUM('Sales by Agent'!AQ972:AS972)&gt;0,"YES","NO")</f>
        <v>YES</v>
      </c>
      <c r="AT972" s="30" t="str">
        <f>IF(SUM('Sales by Agent'!AR972:AT972)&gt;0,"YES","NO")</f>
        <v>YES</v>
      </c>
      <c r="AU972" s="30" t="str">
        <f>IF(SUM('Sales by Agent'!AS972:AU972)&gt;0,"YES","NO")</f>
        <v>YES</v>
      </c>
      <c r="AV972" s="30" t="str">
        <f>IF(SUM('Sales by Agent'!AT972:AV972)&gt;0,"YES","NO")</f>
        <v>YES</v>
      </c>
    </row>
    <row r="973" spans="1:57">
      <c r="A973" s="564" t="s">
        <v>1961</v>
      </c>
      <c r="B973" s="564" t="s">
        <v>3228</v>
      </c>
      <c r="C973" s="564" t="s">
        <v>390</v>
      </c>
      <c r="D973" s="564" t="s">
        <v>954</v>
      </c>
      <c r="E973" s="564" t="s">
        <v>1005</v>
      </c>
      <c r="F973" s="565">
        <v>150300</v>
      </c>
      <c r="I973" s="30" t="str">
        <f>IF(SUM('Sales by Agent'!G973:I973)&gt;0,"YES","NO")</f>
        <v>NO</v>
      </c>
      <c r="J973" s="30" t="str">
        <f>IF(SUM('Sales by Agent'!H973:J973)&gt;0,"YES","NO")</f>
        <v>NO</v>
      </c>
      <c r="K973" s="30" t="str">
        <f>IF(SUM('Sales by Agent'!I973:K973)&gt;0,"YES","NO")</f>
        <v>NO</v>
      </c>
      <c r="L973" s="30" t="str">
        <f>IF(SUM('Sales by Agent'!J973:L973)&gt;0,"YES","NO")</f>
        <v>NO</v>
      </c>
      <c r="M973" s="30" t="str">
        <f>IF(SUM('Sales by Agent'!K973:M973)&gt;0,"YES","NO")</f>
        <v>NO</v>
      </c>
      <c r="N973" s="30" t="str">
        <f>IF(SUM('Sales by Agent'!L973:N973)&gt;0,"YES","NO")</f>
        <v>NO</v>
      </c>
      <c r="O973" s="30" t="str">
        <f>IF(SUM('Sales by Agent'!M973:O973)&gt;0,"YES","NO")</f>
        <v>NO</v>
      </c>
      <c r="P973" s="30" t="str">
        <f>IF(SUM('Sales by Agent'!N973:P973)&gt;0,"YES","NO")</f>
        <v>NO</v>
      </c>
      <c r="Q973" s="30" t="str">
        <f>IF(SUM('Sales by Agent'!O973:Q973)&gt;0,"YES","NO")</f>
        <v>NO</v>
      </c>
      <c r="R973" s="30" t="str">
        <f>IF(SUM('Sales by Agent'!P973:R973)&gt;0,"YES","NO")</f>
        <v>NO</v>
      </c>
      <c r="S973" s="30" t="str">
        <f>IF(SUM('Sales by Agent'!Q973:S973)&gt;0,"YES","NO")</f>
        <v>NO</v>
      </c>
      <c r="T973" s="30" t="str">
        <f>IF(SUM('Sales by Agent'!R973:T973)&gt;0,"YES","NO")</f>
        <v>NO</v>
      </c>
      <c r="U973" s="30" t="str">
        <f>IF(SUM('Sales by Agent'!S973:U973)&gt;0,"YES","NO")</f>
        <v>NO</v>
      </c>
      <c r="V973" s="30" t="str">
        <f>IF(SUM('Sales by Agent'!T973:V973)&gt;0,"YES","NO")</f>
        <v>NO</v>
      </c>
      <c r="W973" s="30" t="str">
        <f>IF(SUM('Sales by Agent'!U973:W973)&gt;0,"YES","NO")</f>
        <v>NO</v>
      </c>
      <c r="X973" s="30" t="str">
        <f>IF(SUM('Sales by Agent'!V973:X973)&gt;0,"YES","NO")</f>
        <v>NO</v>
      </c>
      <c r="Y973" s="30" t="str">
        <f>IF(SUM('Sales by Agent'!W973:Y973)&gt;0,"YES","NO")</f>
        <v>NO</v>
      </c>
      <c r="Z973" s="30" t="str">
        <f>IF(SUM('Sales by Agent'!X973:Z973)&gt;0,"YES","NO")</f>
        <v>NO</v>
      </c>
      <c r="AA973" s="30" t="str">
        <f>IF(SUM('Sales by Agent'!Y973:AA973)&gt;0,"YES","NO")</f>
        <v>NO</v>
      </c>
      <c r="AB973" s="30" t="str">
        <f>IF(SUM('Sales by Agent'!Z973:AB973)&gt;0,"YES","NO")</f>
        <v>NO</v>
      </c>
      <c r="AC973" s="30" t="str">
        <f>IF(SUM('Sales by Agent'!AA973:AC973)&gt;0,"YES","NO")</f>
        <v>NO</v>
      </c>
      <c r="AD973" s="30" t="str">
        <f>IF(SUM('Sales by Agent'!AB973:AD973)&gt;0,"YES","NO")</f>
        <v>NO</v>
      </c>
      <c r="AE973" s="30" t="str">
        <f>IF(SUM('Sales by Agent'!AC973:AE973)&gt;0,"YES","NO")</f>
        <v>NO</v>
      </c>
      <c r="AF973" s="30" t="str">
        <f>IF(SUM('Sales by Agent'!AD973:AF973)&gt;0,"YES","NO")</f>
        <v>NO</v>
      </c>
      <c r="AG973" s="30" t="str">
        <f>IF(SUM('Sales by Agent'!AE973:AG973)&gt;0,"YES","NO")</f>
        <v>NO</v>
      </c>
      <c r="AH973" s="30" t="str">
        <f>IF(SUM('Sales by Agent'!AF973:AH973)&gt;0,"YES","NO")</f>
        <v>NO</v>
      </c>
      <c r="AI973" s="30" t="str">
        <f>IF(SUM('Sales by Agent'!AG973:AI973)&gt;0,"YES","NO")</f>
        <v>NO</v>
      </c>
      <c r="AJ973" s="30" t="str">
        <f>IF(SUM('Sales by Agent'!AH973:AJ973)&gt;0,"YES","NO")</f>
        <v>NO</v>
      </c>
      <c r="AK973" s="30" t="str">
        <f>IF(SUM('Sales by Agent'!AI973:AK973)&gt;0,"YES","NO")</f>
        <v>NO</v>
      </c>
      <c r="AL973" s="30" t="str">
        <f>IF(SUM('Sales by Agent'!AJ973:AL973)&gt;0,"YES","NO")</f>
        <v>YES</v>
      </c>
      <c r="AM973" s="30" t="str">
        <f>IF(SUM('Sales by Agent'!AK973:AM973)&gt;0,"YES","NO")</f>
        <v>YES</v>
      </c>
      <c r="AN973" s="30" t="str">
        <f>IF(SUM('Sales by Agent'!AL973:AN973)&gt;0,"YES","NO")</f>
        <v>YES</v>
      </c>
      <c r="AO973" s="30" t="str">
        <f>IF(SUM('Sales by Agent'!AM973:AO973)&gt;0,"YES","NO")</f>
        <v>NO</v>
      </c>
      <c r="AP973" s="30" t="str">
        <f>IF(SUM('Sales by Agent'!AN973:AP973)&gt;0,"YES","NO")</f>
        <v>NO</v>
      </c>
      <c r="AQ973" s="30" t="str">
        <f>IF(SUM('Sales by Agent'!AO973:AQ973)&gt;0,"YES","NO")</f>
        <v>NO</v>
      </c>
      <c r="AR973" s="30" t="str">
        <f>IF(SUM('Sales by Agent'!AP973:AR973)&gt;0,"YES","NO")</f>
        <v>NO</v>
      </c>
      <c r="AS973" s="30" t="str">
        <f>IF(SUM('Sales by Agent'!AQ973:AS973)&gt;0,"YES","NO")</f>
        <v>NO</v>
      </c>
      <c r="AT973" s="30" t="str">
        <f>IF(SUM('Sales by Agent'!AR973:AT973)&gt;0,"YES","NO")</f>
        <v>NO</v>
      </c>
      <c r="AU973" s="30" t="str">
        <f>IF(SUM('Sales by Agent'!AS973:AU973)&gt;0,"YES","NO")</f>
        <v>NO</v>
      </c>
      <c r="AV973" s="30" t="str">
        <f>IF(SUM('Sales by Agent'!AT973:AV973)&gt;0,"YES","NO")</f>
        <v>NO</v>
      </c>
    </row>
    <row r="974" spans="1:57">
      <c r="A974" s="564" t="s">
        <v>1962</v>
      </c>
      <c r="B974" s="564" t="s">
        <v>3229</v>
      </c>
      <c r="C974" s="564" t="s">
        <v>390</v>
      </c>
      <c r="D974" s="564" t="s">
        <v>954</v>
      </c>
      <c r="E974" s="564" t="s">
        <v>1005</v>
      </c>
      <c r="F974" s="565">
        <v>150300</v>
      </c>
      <c r="I974" s="30" t="str">
        <f>IF(SUM('Sales by Agent'!G974:I974)&gt;0,"YES","NO")</f>
        <v>NO</v>
      </c>
      <c r="J974" s="30" t="str">
        <f>IF(SUM('Sales by Agent'!H974:J974)&gt;0,"YES","NO")</f>
        <v>NO</v>
      </c>
      <c r="K974" s="30" t="str">
        <f>IF(SUM('Sales by Agent'!I974:K974)&gt;0,"YES","NO")</f>
        <v>NO</v>
      </c>
      <c r="L974" s="30" t="str">
        <f>IF(SUM('Sales by Agent'!J974:L974)&gt;0,"YES","NO")</f>
        <v>NO</v>
      </c>
      <c r="M974" s="30" t="str">
        <f>IF(SUM('Sales by Agent'!K974:M974)&gt;0,"YES","NO")</f>
        <v>NO</v>
      </c>
      <c r="N974" s="30" t="str">
        <f>IF(SUM('Sales by Agent'!L974:N974)&gt;0,"YES","NO")</f>
        <v>NO</v>
      </c>
      <c r="O974" s="30" t="str">
        <f>IF(SUM('Sales by Agent'!M974:O974)&gt;0,"YES","NO")</f>
        <v>NO</v>
      </c>
      <c r="P974" s="30" t="str">
        <f>IF(SUM('Sales by Agent'!N974:P974)&gt;0,"YES","NO")</f>
        <v>NO</v>
      </c>
      <c r="Q974" s="30" t="str">
        <f>IF(SUM('Sales by Agent'!O974:Q974)&gt;0,"YES","NO")</f>
        <v>NO</v>
      </c>
      <c r="R974" s="30" t="str">
        <f>IF(SUM('Sales by Agent'!P974:R974)&gt;0,"YES","NO")</f>
        <v>NO</v>
      </c>
      <c r="S974" s="30" t="str">
        <f>IF(SUM('Sales by Agent'!Q974:S974)&gt;0,"YES","NO")</f>
        <v>NO</v>
      </c>
      <c r="T974" s="30" t="str">
        <f>IF(SUM('Sales by Agent'!R974:T974)&gt;0,"YES","NO")</f>
        <v>NO</v>
      </c>
      <c r="U974" s="30" t="str">
        <f>IF(SUM('Sales by Agent'!S974:U974)&gt;0,"YES","NO")</f>
        <v>NO</v>
      </c>
      <c r="V974" s="30" t="str">
        <f>IF(SUM('Sales by Agent'!T974:V974)&gt;0,"YES","NO")</f>
        <v>NO</v>
      </c>
      <c r="W974" s="30" t="str">
        <f>IF(SUM('Sales by Agent'!U974:W974)&gt;0,"YES","NO")</f>
        <v>NO</v>
      </c>
      <c r="X974" s="30" t="str">
        <f>IF(SUM('Sales by Agent'!V974:X974)&gt;0,"YES","NO")</f>
        <v>NO</v>
      </c>
      <c r="Y974" s="30" t="str">
        <f>IF(SUM('Sales by Agent'!W974:Y974)&gt;0,"YES","NO")</f>
        <v>NO</v>
      </c>
      <c r="Z974" s="30" t="str">
        <f>IF(SUM('Sales by Agent'!X974:Z974)&gt;0,"YES","NO")</f>
        <v>NO</v>
      </c>
      <c r="AA974" s="30" t="str">
        <f>IF(SUM('Sales by Agent'!Y974:AA974)&gt;0,"YES","NO")</f>
        <v>NO</v>
      </c>
      <c r="AB974" s="30" t="str">
        <f>IF(SUM('Sales by Agent'!Z974:AB974)&gt;0,"YES","NO")</f>
        <v>NO</v>
      </c>
      <c r="AC974" s="30" t="str">
        <f>IF(SUM('Sales by Agent'!AA974:AC974)&gt;0,"YES","NO")</f>
        <v>NO</v>
      </c>
      <c r="AD974" s="30" t="str">
        <f>IF(SUM('Sales by Agent'!AB974:AD974)&gt;0,"YES","NO")</f>
        <v>NO</v>
      </c>
      <c r="AE974" s="30" t="str">
        <f>IF(SUM('Sales by Agent'!AC974:AE974)&gt;0,"YES","NO")</f>
        <v>NO</v>
      </c>
      <c r="AF974" s="30" t="str">
        <f>IF(SUM('Sales by Agent'!AD974:AF974)&gt;0,"YES","NO")</f>
        <v>NO</v>
      </c>
      <c r="AG974" s="30" t="str">
        <f>IF(SUM('Sales by Agent'!AE974:AG974)&gt;0,"YES","NO")</f>
        <v>NO</v>
      </c>
      <c r="AH974" s="30" t="str">
        <f>IF(SUM('Sales by Agent'!AF974:AH974)&gt;0,"YES","NO")</f>
        <v>NO</v>
      </c>
      <c r="AI974" s="30" t="str">
        <f>IF(SUM('Sales by Agent'!AG974:AI974)&gt;0,"YES","NO")</f>
        <v>NO</v>
      </c>
      <c r="AJ974" s="30" t="str">
        <f>IF(SUM('Sales by Agent'!AH974:AJ974)&gt;0,"YES","NO")</f>
        <v>NO</v>
      </c>
      <c r="AK974" s="30" t="str">
        <f>IF(SUM('Sales by Agent'!AI974:AK974)&gt;0,"YES","NO")</f>
        <v>NO</v>
      </c>
      <c r="AL974" s="30" t="str">
        <f>IF(SUM('Sales by Agent'!AJ974:AL974)&gt;0,"YES","NO")</f>
        <v>YES</v>
      </c>
      <c r="AM974" s="30" t="str">
        <f>IF(SUM('Sales by Agent'!AK974:AM974)&gt;0,"YES","NO")</f>
        <v>YES</v>
      </c>
      <c r="AN974" s="30" t="str">
        <f>IF(SUM('Sales by Agent'!AL974:AN974)&gt;0,"YES","NO")</f>
        <v>YES</v>
      </c>
      <c r="AO974" s="30" t="str">
        <f>IF(SUM('Sales by Agent'!AM974:AO974)&gt;0,"YES","NO")</f>
        <v>NO</v>
      </c>
      <c r="AP974" s="30" t="str">
        <f>IF(SUM('Sales by Agent'!AN974:AP974)&gt;0,"YES","NO")</f>
        <v>NO</v>
      </c>
      <c r="AQ974" s="30" t="str">
        <f>IF(SUM('Sales by Agent'!AO974:AQ974)&gt;0,"YES","NO")</f>
        <v>NO</v>
      </c>
      <c r="AR974" s="30" t="str">
        <f>IF(SUM('Sales by Agent'!AP974:AR974)&gt;0,"YES","NO")</f>
        <v>NO</v>
      </c>
      <c r="AS974" s="30" t="str">
        <f>IF(SUM('Sales by Agent'!AQ974:AS974)&gt;0,"YES","NO")</f>
        <v>NO</v>
      </c>
      <c r="AT974" s="30" t="str">
        <f>IF(SUM('Sales by Agent'!AR974:AT974)&gt;0,"YES","NO")</f>
        <v>NO</v>
      </c>
      <c r="AU974" s="30" t="str">
        <f>IF(SUM('Sales by Agent'!AS974:AU974)&gt;0,"YES","NO")</f>
        <v>NO</v>
      </c>
      <c r="AV974" s="30" t="str">
        <f>IF(SUM('Sales by Agent'!AT974:AV974)&gt;0,"YES","NO")</f>
        <v>NO</v>
      </c>
    </row>
    <row r="975" spans="1:57">
      <c r="A975" s="564" t="s">
        <v>304</v>
      </c>
      <c r="B975" s="564" t="s">
        <v>3230</v>
      </c>
      <c r="C975" s="564" t="s">
        <v>390</v>
      </c>
      <c r="D975" s="564" t="s">
        <v>954</v>
      </c>
      <c r="E975" s="564" t="s">
        <v>1005</v>
      </c>
      <c r="F975" s="565">
        <v>458550</v>
      </c>
      <c r="I975" s="30" t="str">
        <f>IF(SUM('Sales by Agent'!G975:I975)&gt;0,"YES","NO")</f>
        <v>YES</v>
      </c>
      <c r="J975" s="30" t="str">
        <f>IF(SUM('Sales by Agent'!H975:J975)&gt;0,"YES","NO")</f>
        <v>YES</v>
      </c>
      <c r="K975" s="30" t="str">
        <f>IF(SUM('Sales by Agent'!I975:K975)&gt;0,"YES","NO")</f>
        <v>YES</v>
      </c>
      <c r="L975" s="30" t="str">
        <f>IF(SUM('Sales by Agent'!J975:L975)&gt;0,"YES","NO")</f>
        <v>YES</v>
      </c>
      <c r="M975" s="30" t="str">
        <f>IF(SUM('Sales by Agent'!K975:M975)&gt;0,"YES","NO")</f>
        <v>YES</v>
      </c>
      <c r="N975" s="30" t="str">
        <f>IF(SUM('Sales by Agent'!L975:N975)&gt;0,"YES","NO")</f>
        <v>YES</v>
      </c>
      <c r="O975" s="30" t="str">
        <f>IF(SUM('Sales by Agent'!M975:O975)&gt;0,"YES","NO")</f>
        <v>YES</v>
      </c>
      <c r="P975" s="30" t="str">
        <f>IF(SUM('Sales by Agent'!N975:P975)&gt;0,"YES","NO")</f>
        <v>YES</v>
      </c>
      <c r="Q975" s="30" t="str">
        <f>IF(SUM('Sales by Agent'!O975:Q975)&gt;0,"YES","NO")</f>
        <v>YES</v>
      </c>
      <c r="R975" s="30" t="str">
        <f>IF(SUM('Sales by Agent'!P975:R975)&gt;0,"YES","NO")</f>
        <v>YES</v>
      </c>
      <c r="S975" s="30" t="str">
        <f>IF(SUM('Sales by Agent'!Q975:S975)&gt;0,"YES","NO")</f>
        <v>YES</v>
      </c>
      <c r="T975" s="30" t="str">
        <f>IF(SUM('Sales by Agent'!R975:T975)&gt;0,"YES","NO")</f>
        <v>YES</v>
      </c>
      <c r="U975" s="30" t="str">
        <f>IF(SUM('Sales by Agent'!S975:U975)&gt;0,"YES","NO")</f>
        <v>NO</v>
      </c>
      <c r="V975" s="30" t="str">
        <f>IF(SUM('Sales by Agent'!T975:V975)&gt;0,"YES","NO")</f>
        <v>NO</v>
      </c>
      <c r="W975" s="30" t="str">
        <f>IF(SUM('Sales by Agent'!U975:W975)&gt;0,"YES","NO")</f>
        <v>NO</v>
      </c>
      <c r="X975" s="30" t="str">
        <f>IF(SUM('Sales by Agent'!V975:X975)&gt;0,"YES","NO")</f>
        <v>NO</v>
      </c>
      <c r="Y975" s="30" t="str">
        <f>IF(SUM('Sales by Agent'!W975:Y975)&gt;0,"YES","NO")</f>
        <v>NO</v>
      </c>
      <c r="Z975" s="30" t="str">
        <f>IF(SUM('Sales by Agent'!X975:Z975)&gt;0,"YES","NO")</f>
        <v>NO</v>
      </c>
      <c r="AA975" s="30" t="str">
        <f>IF(SUM('Sales by Agent'!Y975:AA975)&gt;0,"YES","NO")</f>
        <v>NO</v>
      </c>
      <c r="AB975" s="30" t="str">
        <f>IF(SUM('Sales by Agent'!Z975:AB975)&gt;0,"YES","NO")</f>
        <v>YES</v>
      </c>
      <c r="AC975" s="30" t="str">
        <f>IF(SUM('Sales by Agent'!AA975:AC975)&gt;0,"YES","NO")</f>
        <v>YES</v>
      </c>
      <c r="AD975" s="30" t="str">
        <f>IF(SUM('Sales by Agent'!AB975:AD975)&gt;0,"YES","NO")</f>
        <v>YES</v>
      </c>
      <c r="AE975" s="30" t="str">
        <f>IF(SUM('Sales by Agent'!AC975:AE975)&gt;0,"YES","NO")</f>
        <v>NO</v>
      </c>
      <c r="AF975" s="30" t="str">
        <f>IF(SUM('Sales by Agent'!AD975:AF975)&gt;0,"YES","NO")</f>
        <v>NO</v>
      </c>
      <c r="AG975" s="30" t="str">
        <f>IF(SUM('Sales by Agent'!AE975:AG975)&gt;0,"YES","NO")</f>
        <v>NO</v>
      </c>
      <c r="AH975" s="30" t="str">
        <f>IF(SUM('Sales by Agent'!AF975:AH975)&gt;0,"YES","NO")</f>
        <v>NO</v>
      </c>
      <c r="AI975" s="30" t="str">
        <f>IF(SUM('Sales by Agent'!AG975:AI975)&gt;0,"YES","NO")</f>
        <v>NO</v>
      </c>
      <c r="AJ975" s="30" t="str">
        <f>IF(SUM('Sales by Agent'!AH975:AJ975)&gt;0,"YES","NO")</f>
        <v>NO</v>
      </c>
      <c r="AK975" s="30" t="str">
        <f>IF(SUM('Sales by Agent'!AI975:AK975)&gt;0,"YES","NO")</f>
        <v>NO</v>
      </c>
      <c r="AL975" s="30" t="str">
        <f>IF(SUM('Sales by Agent'!AJ975:AL975)&gt;0,"YES","NO")</f>
        <v>NO</v>
      </c>
      <c r="AM975" s="30" t="str">
        <f>IF(SUM('Sales by Agent'!AK975:AM975)&gt;0,"YES","NO")</f>
        <v>NO</v>
      </c>
      <c r="AN975" s="30" t="str">
        <f>IF(SUM('Sales by Agent'!AL975:AN975)&gt;0,"YES","NO")</f>
        <v>NO</v>
      </c>
      <c r="AO975" s="30" t="str">
        <f>IF(SUM('Sales by Agent'!AM975:AO975)&gt;0,"YES","NO")</f>
        <v>NO</v>
      </c>
      <c r="AP975" s="30" t="str">
        <f>IF(SUM('Sales by Agent'!AN975:AP975)&gt;0,"YES","NO")</f>
        <v>NO</v>
      </c>
      <c r="AQ975" s="30" t="str">
        <f>IF(SUM('Sales by Agent'!AO975:AQ975)&gt;0,"YES","NO")</f>
        <v>NO</v>
      </c>
      <c r="AR975" s="30" t="str">
        <f>IF(SUM('Sales by Agent'!AP975:AR975)&gt;0,"YES","NO")</f>
        <v>NO</v>
      </c>
      <c r="AS975" s="30" t="str">
        <f>IF(SUM('Sales by Agent'!AQ975:AS975)&gt;0,"YES","NO")</f>
        <v>NO</v>
      </c>
      <c r="AT975" s="30" t="str">
        <f>IF(SUM('Sales by Agent'!AR975:AT975)&gt;0,"YES","NO")</f>
        <v>NO</v>
      </c>
      <c r="AU975" s="30" t="str">
        <f>IF(SUM('Sales by Agent'!AS975:AU975)&gt;0,"YES","NO")</f>
        <v>NO</v>
      </c>
      <c r="AV975" s="30" t="str">
        <f>IF(SUM('Sales by Agent'!AT975:AV975)&gt;0,"YES","NO")</f>
        <v>NO</v>
      </c>
    </row>
    <row r="976" spans="1:57">
      <c r="A976" s="564" t="s">
        <v>894</v>
      </c>
      <c r="B976" s="564" t="s">
        <v>2889</v>
      </c>
      <c r="C976" s="564" t="s">
        <v>390</v>
      </c>
      <c r="D976" s="564" t="s">
        <v>954</v>
      </c>
      <c r="E976" s="564" t="s">
        <v>1005</v>
      </c>
      <c r="F976" s="565">
        <v>57800</v>
      </c>
      <c r="I976" s="30" t="str">
        <f>IF(SUM('Sales by Agent'!G976:I976)&gt;0,"YES","NO")</f>
        <v>NO</v>
      </c>
      <c r="J976" s="30" t="str">
        <f>IF(SUM('Sales by Agent'!H976:J976)&gt;0,"YES","NO")</f>
        <v>NO</v>
      </c>
      <c r="K976" s="30" t="str">
        <f>IF(SUM('Sales by Agent'!I976:K976)&gt;0,"YES","NO")</f>
        <v>NO</v>
      </c>
      <c r="L976" s="30" t="str">
        <f>IF(SUM('Sales by Agent'!J976:L976)&gt;0,"YES","NO")</f>
        <v>NO</v>
      </c>
      <c r="M976" s="30" t="str">
        <f>IF(SUM('Sales by Agent'!K976:M976)&gt;0,"YES","NO")</f>
        <v>NO</v>
      </c>
      <c r="N976" s="30" t="str">
        <f>IF(SUM('Sales by Agent'!L976:N976)&gt;0,"YES","NO")</f>
        <v>NO</v>
      </c>
      <c r="O976" s="30" t="str">
        <f>IF(SUM('Sales by Agent'!M976:O976)&gt;0,"YES","NO")</f>
        <v>NO</v>
      </c>
      <c r="P976" s="30" t="str">
        <f>IF(SUM('Sales by Agent'!N976:P976)&gt;0,"YES","NO")</f>
        <v>NO</v>
      </c>
      <c r="Q976" s="30" t="str">
        <f>IF(SUM('Sales by Agent'!O976:Q976)&gt;0,"YES","NO")</f>
        <v>NO</v>
      </c>
      <c r="R976" s="30" t="str">
        <f>IF(SUM('Sales by Agent'!P976:R976)&gt;0,"YES","NO")</f>
        <v>NO</v>
      </c>
      <c r="S976" s="30" t="str">
        <f>IF(SUM('Sales by Agent'!Q976:S976)&gt;0,"YES","NO")</f>
        <v>NO</v>
      </c>
      <c r="T976" s="30" t="str">
        <f>IF(SUM('Sales by Agent'!R976:T976)&gt;0,"YES","NO")</f>
        <v>NO</v>
      </c>
      <c r="U976" s="30" t="str">
        <f>IF(SUM('Sales by Agent'!S976:U976)&gt;0,"YES","NO")</f>
        <v>NO</v>
      </c>
      <c r="V976" s="30" t="str">
        <f>IF(SUM('Sales by Agent'!T976:V976)&gt;0,"YES","NO")</f>
        <v>NO</v>
      </c>
      <c r="W976" s="30" t="str">
        <f>IF(SUM('Sales by Agent'!U976:W976)&gt;0,"YES","NO")</f>
        <v>NO</v>
      </c>
      <c r="X976" s="30" t="str">
        <f>IF(SUM('Sales by Agent'!V976:X976)&gt;0,"YES","NO")</f>
        <v>NO</v>
      </c>
      <c r="Y976" s="30" t="str">
        <f>IF(SUM('Sales by Agent'!W976:Y976)&gt;0,"YES","NO")</f>
        <v>NO</v>
      </c>
      <c r="Z976" s="30" t="str">
        <f>IF(SUM('Sales by Agent'!X976:Z976)&gt;0,"YES","NO")</f>
        <v>NO</v>
      </c>
      <c r="AA976" s="30" t="str">
        <f>IF(SUM('Sales by Agent'!Y976:AA976)&gt;0,"YES","NO")</f>
        <v>NO</v>
      </c>
      <c r="AB976" s="30" t="str">
        <f>IF(SUM('Sales by Agent'!Z976:AB976)&gt;0,"YES","NO")</f>
        <v>NO</v>
      </c>
      <c r="AC976" s="30" t="str">
        <f>IF(SUM('Sales by Agent'!AA976:AC976)&gt;0,"YES","NO")</f>
        <v>NO</v>
      </c>
      <c r="AD976" s="30" t="str">
        <f>IF(SUM('Sales by Agent'!AB976:AD976)&gt;0,"YES","NO")</f>
        <v>NO</v>
      </c>
      <c r="AE976" s="30" t="str">
        <f>IF(SUM('Sales by Agent'!AC976:AE976)&gt;0,"YES","NO")</f>
        <v>NO</v>
      </c>
      <c r="AF976" s="30" t="str">
        <f>IF(SUM('Sales by Agent'!AD976:AF976)&gt;0,"YES","NO")</f>
        <v>NO</v>
      </c>
      <c r="AG976" s="30" t="str">
        <f>IF(SUM('Sales by Agent'!AE976:AG976)&gt;0,"YES","NO")</f>
        <v>NO</v>
      </c>
      <c r="AH976" s="30" t="str">
        <f>IF(SUM('Sales by Agent'!AF976:AH976)&gt;0,"YES","NO")</f>
        <v>NO</v>
      </c>
      <c r="AI976" s="30" t="str">
        <f>IF(SUM('Sales by Agent'!AG976:AI976)&gt;0,"YES","NO")</f>
        <v>NO</v>
      </c>
      <c r="AJ976" s="30" t="str">
        <f>IF(SUM('Sales by Agent'!AH976:AJ976)&gt;0,"YES","NO")</f>
        <v>NO</v>
      </c>
      <c r="AK976" s="30" t="str">
        <f>IF(SUM('Sales by Agent'!AI976:AK976)&gt;0,"YES","NO")</f>
        <v>NO</v>
      </c>
      <c r="AL976" s="30" t="str">
        <f>IF(SUM('Sales by Agent'!AJ976:AL976)&gt;0,"YES","NO")</f>
        <v>NO</v>
      </c>
      <c r="AM976" s="30" t="str">
        <f>IF(SUM('Sales by Agent'!AK976:AM976)&gt;0,"YES","NO")</f>
        <v>NO</v>
      </c>
      <c r="AN976" s="30" t="str">
        <f>IF(SUM('Sales by Agent'!AL976:AN976)&gt;0,"YES","NO")</f>
        <v>NO</v>
      </c>
      <c r="AO976" s="30" t="str">
        <f>IF(SUM('Sales by Agent'!AM976:AO976)&gt;0,"YES","NO")</f>
        <v>NO</v>
      </c>
      <c r="AP976" s="30" t="str">
        <f>IF(SUM('Sales by Agent'!AN976:AP976)&gt;0,"YES","NO")</f>
        <v>NO</v>
      </c>
      <c r="AQ976" s="30" t="str">
        <f>IF(SUM('Sales by Agent'!AO976:AQ976)&gt;0,"YES","NO")</f>
        <v>NO</v>
      </c>
      <c r="AR976" s="30" t="str">
        <f>IF(SUM('Sales by Agent'!AP976:AR976)&gt;0,"YES","NO")</f>
        <v>NO</v>
      </c>
      <c r="AS976" s="30" t="str">
        <f>IF(SUM('Sales by Agent'!AQ976:AS976)&gt;0,"YES","NO")</f>
        <v>NO</v>
      </c>
      <c r="AT976" s="30" t="str">
        <f>IF(SUM('Sales by Agent'!AR976:AT976)&gt;0,"YES","NO")</f>
        <v>YES</v>
      </c>
      <c r="AU976" s="30" t="str">
        <f>IF(SUM('Sales by Agent'!AS976:AU976)&gt;0,"YES","NO")</f>
        <v>YES</v>
      </c>
      <c r="AV976" s="30" t="str">
        <f>IF(SUM('Sales by Agent'!AT976:AV976)&gt;0,"YES","NO")</f>
        <v>YES</v>
      </c>
      <c r="AX976">
        <f t="shared" ref="AX976:BE976" si="166">COUNTIF(AX2:AX920,"NEW INACTIVE")</f>
        <v>21</v>
      </c>
      <c r="AY976">
        <f t="shared" si="166"/>
        <v>5</v>
      </c>
      <c r="AZ976">
        <f t="shared" si="166"/>
        <v>28</v>
      </c>
      <c r="BA976">
        <f t="shared" si="166"/>
        <v>19</v>
      </c>
      <c r="BB976">
        <f t="shared" si="166"/>
        <v>19</v>
      </c>
      <c r="BC976">
        <f t="shared" si="166"/>
        <v>32</v>
      </c>
      <c r="BD976">
        <f t="shared" si="166"/>
        <v>38</v>
      </c>
      <c r="BE976">
        <f t="shared" si="166"/>
        <v>35</v>
      </c>
    </row>
    <row r="977" spans="1:57">
      <c r="A977" s="564" t="s">
        <v>306</v>
      </c>
      <c r="B977" s="564" t="s">
        <v>3231</v>
      </c>
      <c r="C977" s="564" t="s">
        <v>390</v>
      </c>
      <c r="D977" s="564" t="s">
        <v>954</v>
      </c>
      <c r="E977" s="564" t="s">
        <v>1005</v>
      </c>
      <c r="F977" s="565">
        <v>5139410</v>
      </c>
      <c r="I977" s="30" t="str">
        <f>IF(SUM('Sales by Agent'!G977:I977)&gt;0,"YES","NO")</f>
        <v>YES</v>
      </c>
      <c r="J977" s="30" t="str">
        <f>IF(SUM('Sales by Agent'!H977:J977)&gt;0,"YES","NO")</f>
        <v>YES</v>
      </c>
      <c r="K977" s="30" t="str">
        <f>IF(SUM('Sales by Agent'!I977:K977)&gt;0,"YES","NO")</f>
        <v>YES</v>
      </c>
      <c r="L977" s="30" t="str">
        <f>IF(SUM('Sales by Agent'!J977:L977)&gt;0,"YES","NO")</f>
        <v>YES</v>
      </c>
      <c r="M977" s="30" t="str">
        <f>IF(SUM('Sales by Agent'!K977:M977)&gt;0,"YES","NO")</f>
        <v>YES</v>
      </c>
      <c r="N977" s="30" t="str">
        <f>IF(SUM('Sales by Agent'!L977:N977)&gt;0,"YES","NO")</f>
        <v>YES</v>
      </c>
      <c r="O977" s="30" t="str">
        <f>IF(SUM('Sales by Agent'!M977:O977)&gt;0,"YES","NO")</f>
        <v>YES</v>
      </c>
      <c r="P977" s="30" t="str">
        <f>IF(SUM('Sales by Agent'!N977:P977)&gt;0,"YES","NO")</f>
        <v>YES</v>
      </c>
      <c r="Q977" s="30" t="str">
        <f>IF(SUM('Sales by Agent'!O977:Q977)&gt;0,"YES","NO")</f>
        <v>YES</v>
      </c>
      <c r="R977" s="30" t="str">
        <f>IF(SUM('Sales by Agent'!P977:R977)&gt;0,"YES","NO")</f>
        <v>YES</v>
      </c>
      <c r="S977" s="30" t="str">
        <f>IF(SUM('Sales by Agent'!Q977:S977)&gt;0,"YES","NO")</f>
        <v>YES</v>
      </c>
      <c r="T977" s="30" t="str">
        <f>IF(SUM('Sales by Agent'!R977:T977)&gt;0,"YES","NO")</f>
        <v>YES</v>
      </c>
      <c r="U977" s="30" t="str">
        <f>IF(SUM('Sales by Agent'!S977:U977)&gt;0,"YES","NO")</f>
        <v>YES</v>
      </c>
      <c r="V977" s="30" t="str">
        <f>IF(SUM('Sales by Agent'!T977:V977)&gt;0,"YES","NO")</f>
        <v>YES</v>
      </c>
      <c r="W977" s="30" t="str">
        <f>IF(SUM('Sales by Agent'!U977:W977)&gt;0,"YES","NO")</f>
        <v>YES</v>
      </c>
      <c r="X977" s="30" t="str">
        <f>IF(SUM('Sales by Agent'!V977:X977)&gt;0,"YES","NO")</f>
        <v>YES</v>
      </c>
      <c r="Y977" s="30" t="str">
        <f>IF(SUM('Sales by Agent'!W977:Y977)&gt;0,"YES","NO")</f>
        <v>YES</v>
      </c>
      <c r="Z977" s="30" t="str">
        <f>IF(SUM('Sales by Agent'!X977:Z977)&gt;0,"YES","NO")</f>
        <v>YES</v>
      </c>
      <c r="AA977" s="30" t="str">
        <f>IF(SUM('Sales by Agent'!Y977:AA977)&gt;0,"YES","NO")</f>
        <v>YES</v>
      </c>
      <c r="AB977" s="30" t="str">
        <f>IF(SUM('Sales by Agent'!Z977:AB977)&gt;0,"YES","NO")</f>
        <v>YES</v>
      </c>
      <c r="AC977" s="30" t="str">
        <f>IF(SUM('Sales by Agent'!AA977:AC977)&gt;0,"YES","NO")</f>
        <v>YES</v>
      </c>
      <c r="AD977" s="30" t="str">
        <f>IF(SUM('Sales by Agent'!AB977:AD977)&gt;0,"YES","NO")</f>
        <v>YES</v>
      </c>
      <c r="AE977" s="30" t="str">
        <f>IF(SUM('Sales by Agent'!AC977:AE977)&gt;0,"YES","NO")</f>
        <v>YES</v>
      </c>
      <c r="AF977" s="30" t="str">
        <f>IF(SUM('Sales by Agent'!AD977:AF977)&gt;0,"YES","NO")</f>
        <v>YES</v>
      </c>
      <c r="AG977" s="30" t="str">
        <f>IF(SUM('Sales by Agent'!AE977:AG977)&gt;0,"YES","NO")</f>
        <v>YES</v>
      </c>
      <c r="AH977" s="30" t="str">
        <f>IF(SUM('Sales by Agent'!AF977:AH977)&gt;0,"YES","NO")</f>
        <v>YES</v>
      </c>
      <c r="AI977" s="30" t="str">
        <f>IF(SUM('Sales by Agent'!AG977:AI977)&gt;0,"YES","NO")</f>
        <v>YES</v>
      </c>
      <c r="AJ977" s="30" t="str">
        <f>IF(SUM('Sales by Agent'!AH977:AJ977)&gt;0,"YES","NO")</f>
        <v>YES</v>
      </c>
      <c r="AK977" s="30" t="str">
        <f>IF(SUM('Sales by Agent'!AI977:AK977)&gt;0,"YES","NO")</f>
        <v>YES</v>
      </c>
      <c r="AL977" s="30" t="str">
        <f>IF(SUM('Sales by Agent'!AJ977:AL977)&gt;0,"YES","NO")</f>
        <v>YES</v>
      </c>
      <c r="AM977" s="30" t="str">
        <f>IF(SUM('Sales by Agent'!AK977:AM977)&gt;0,"YES","NO")</f>
        <v>YES</v>
      </c>
      <c r="AN977" s="30" t="str">
        <f>IF(SUM('Sales by Agent'!AL977:AN977)&gt;0,"YES","NO")</f>
        <v>YES</v>
      </c>
      <c r="AO977" s="30" t="str">
        <f>IF(SUM('Sales by Agent'!AM977:AO977)&gt;0,"YES","NO")</f>
        <v>YES</v>
      </c>
      <c r="AP977" s="30" t="str">
        <f>IF(SUM('Sales by Agent'!AN977:AP977)&gt;0,"YES","NO")</f>
        <v>YES</v>
      </c>
      <c r="AQ977" s="30" t="str">
        <f>IF(SUM('Sales by Agent'!AO977:AQ977)&gt;0,"YES","NO")</f>
        <v>YES</v>
      </c>
      <c r="AR977" s="30" t="str">
        <f>IF(SUM('Sales by Agent'!AP977:AR977)&gt;0,"YES","NO")</f>
        <v>YES</v>
      </c>
      <c r="AS977" s="30" t="str">
        <f>IF(SUM('Sales by Agent'!AQ977:AS977)&gt;0,"YES","NO")</f>
        <v>YES</v>
      </c>
      <c r="AT977" s="30" t="str">
        <f>IF(SUM('Sales by Agent'!AR977:AT977)&gt;0,"YES","NO")</f>
        <v>YES</v>
      </c>
      <c r="AU977" s="30" t="str">
        <f>IF(SUM('Sales by Agent'!AS977:AU977)&gt;0,"YES","NO")</f>
        <v>YES</v>
      </c>
      <c r="AV977" s="30" t="str">
        <f>IF(SUM('Sales by Agent'!AT977:AV977)&gt;0,"YES","NO")</f>
        <v>YES</v>
      </c>
      <c r="AW977" s="50" t="s">
        <v>954</v>
      </c>
      <c r="AX977">
        <f t="shared" ref="AX977:BE978" si="167">COUNTIFS(AX$2:AX$920,"NEW INACTIVE",$D$2:$D$920,$AW977)</f>
        <v>21</v>
      </c>
      <c r="AY977">
        <f t="shared" si="167"/>
        <v>4</v>
      </c>
      <c r="AZ977">
        <f t="shared" si="167"/>
        <v>11</v>
      </c>
      <c r="BA977">
        <f t="shared" si="167"/>
        <v>11</v>
      </c>
      <c r="BB977">
        <f t="shared" si="167"/>
        <v>12</v>
      </c>
      <c r="BC977">
        <f t="shared" si="167"/>
        <v>13</v>
      </c>
      <c r="BD977">
        <f t="shared" si="167"/>
        <v>10</v>
      </c>
      <c r="BE977">
        <f t="shared" si="167"/>
        <v>16</v>
      </c>
    </row>
    <row r="978" spans="1:57">
      <c r="A978" s="564" t="s">
        <v>307</v>
      </c>
      <c r="B978" s="564" t="s">
        <v>3232</v>
      </c>
      <c r="C978" s="564" t="s">
        <v>390</v>
      </c>
      <c r="D978" s="564" t="s">
        <v>954</v>
      </c>
      <c r="E978" s="564" t="s">
        <v>1005</v>
      </c>
      <c r="F978" s="565">
        <v>3184300</v>
      </c>
      <c r="I978" s="30" t="str">
        <f>IF(SUM('Sales by Agent'!G978:I978)&gt;0,"YES","NO")</f>
        <v>NO</v>
      </c>
      <c r="J978" s="30" t="str">
        <f>IF(SUM('Sales by Agent'!H978:J978)&gt;0,"YES","NO")</f>
        <v>NO</v>
      </c>
      <c r="K978" s="30" t="str">
        <f>IF(SUM('Sales by Agent'!I978:K978)&gt;0,"YES","NO")</f>
        <v>NO</v>
      </c>
      <c r="L978" s="30" t="str">
        <f>IF(SUM('Sales by Agent'!J978:L978)&gt;0,"YES","NO")</f>
        <v>YES</v>
      </c>
      <c r="M978" s="30" t="str">
        <f>IF(SUM('Sales by Agent'!K978:M978)&gt;0,"YES","NO")</f>
        <v>YES</v>
      </c>
      <c r="N978" s="30" t="str">
        <f>IF(SUM('Sales by Agent'!L978:N978)&gt;0,"YES","NO")</f>
        <v>YES</v>
      </c>
      <c r="O978" s="30" t="str">
        <f>IF(SUM('Sales by Agent'!M978:O978)&gt;0,"YES","NO")</f>
        <v>YES</v>
      </c>
      <c r="P978" s="30" t="str">
        <f>IF(SUM('Sales by Agent'!N978:P978)&gt;0,"YES","NO")</f>
        <v>YES</v>
      </c>
      <c r="Q978" s="30" t="str">
        <f>IF(SUM('Sales by Agent'!O978:Q978)&gt;0,"YES","NO")</f>
        <v>YES</v>
      </c>
      <c r="R978" s="30" t="str">
        <f>IF(SUM('Sales by Agent'!P978:R978)&gt;0,"YES","NO")</f>
        <v>YES</v>
      </c>
      <c r="S978" s="30" t="str">
        <f>IF(SUM('Sales by Agent'!Q978:S978)&gt;0,"YES","NO")</f>
        <v>YES</v>
      </c>
      <c r="T978" s="30" t="str">
        <f>IF(SUM('Sales by Agent'!R978:T978)&gt;0,"YES","NO")</f>
        <v>YES</v>
      </c>
      <c r="U978" s="30" t="str">
        <f>IF(SUM('Sales by Agent'!S978:U978)&gt;0,"YES","NO")</f>
        <v>YES</v>
      </c>
      <c r="V978" s="30" t="str">
        <f>IF(SUM('Sales by Agent'!T978:V978)&gt;0,"YES","NO")</f>
        <v>YES</v>
      </c>
      <c r="W978" s="30" t="str">
        <f>IF(SUM('Sales by Agent'!U978:W978)&gt;0,"YES","NO")</f>
        <v>YES</v>
      </c>
      <c r="X978" s="30" t="str">
        <f>IF(SUM('Sales by Agent'!V978:X978)&gt;0,"YES","NO")</f>
        <v>YES</v>
      </c>
      <c r="Y978" s="30" t="str">
        <f>IF(SUM('Sales by Agent'!W978:Y978)&gt;0,"YES","NO")</f>
        <v>YES</v>
      </c>
      <c r="Z978" s="30" t="str">
        <f>IF(SUM('Sales by Agent'!X978:Z978)&gt;0,"YES","NO")</f>
        <v>YES</v>
      </c>
      <c r="AA978" s="30" t="str">
        <f>IF(SUM('Sales by Agent'!Y978:AA978)&gt;0,"YES","NO")</f>
        <v>YES</v>
      </c>
      <c r="AB978" s="30" t="str">
        <f>IF(SUM('Sales by Agent'!Z978:AB978)&gt;0,"YES","NO")</f>
        <v>YES</v>
      </c>
      <c r="AC978" s="30" t="str">
        <f>IF(SUM('Sales by Agent'!AA978:AC978)&gt;0,"YES","NO")</f>
        <v>YES</v>
      </c>
      <c r="AD978" s="30" t="str">
        <f>IF(SUM('Sales by Agent'!AB978:AD978)&gt;0,"YES","NO")</f>
        <v>NO</v>
      </c>
      <c r="AE978" s="30" t="str">
        <f>IF(SUM('Sales by Agent'!AC978:AE978)&gt;0,"YES","NO")</f>
        <v>NO</v>
      </c>
      <c r="AF978" s="30" t="str">
        <f>IF(SUM('Sales by Agent'!AD978:AF978)&gt;0,"YES","NO")</f>
        <v>NO</v>
      </c>
      <c r="AG978" s="30" t="str">
        <f>IF(SUM('Sales by Agent'!AE978:AG978)&gt;0,"YES","NO")</f>
        <v>NO</v>
      </c>
      <c r="AH978" s="30" t="str">
        <f>IF(SUM('Sales by Agent'!AF978:AH978)&gt;0,"YES","NO")</f>
        <v>NO</v>
      </c>
      <c r="AI978" s="30" t="str">
        <f>IF(SUM('Sales by Agent'!AG978:AI978)&gt;0,"YES","NO")</f>
        <v>NO</v>
      </c>
      <c r="AJ978" s="30" t="str">
        <f>IF(SUM('Sales by Agent'!AH978:AJ978)&gt;0,"YES","NO")</f>
        <v>NO</v>
      </c>
      <c r="AK978" s="30" t="str">
        <f>IF(SUM('Sales by Agent'!AI978:AK978)&gt;0,"YES","NO")</f>
        <v>NO</v>
      </c>
      <c r="AL978" s="30" t="str">
        <f>IF(SUM('Sales by Agent'!AJ978:AL978)&gt;0,"YES","NO")</f>
        <v>NO</v>
      </c>
      <c r="AM978" s="30" t="str">
        <f>IF(SUM('Sales by Agent'!AK978:AM978)&gt;0,"YES","NO")</f>
        <v>NO</v>
      </c>
      <c r="AN978" s="30" t="str">
        <f>IF(SUM('Sales by Agent'!AL978:AN978)&gt;0,"YES","NO")</f>
        <v>NO</v>
      </c>
      <c r="AO978" s="30" t="str">
        <f>IF(SUM('Sales by Agent'!AM978:AO978)&gt;0,"YES","NO")</f>
        <v>NO</v>
      </c>
      <c r="AP978" s="30" t="str">
        <f>IF(SUM('Sales by Agent'!AN978:AP978)&gt;0,"YES","NO")</f>
        <v>NO</v>
      </c>
      <c r="AQ978" s="30" t="str">
        <f>IF(SUM('Sales by Agent'!AO978:AQ978)&gt;0,"YES","NO")</f>
        <v>NO</v>
      </c>
      <c r="AR978" s="30" t="str">
        <f>IF(SUM('Sales by Agent'!AP978:AR978)&gt;0,"YES","NO")</f>
        <v>NO</v>
      </c>
      <c r="AS978" s="30" t="str">
        <f>IF(SUM('Sales by Agent'!AQ978:AS978)&gt;0,"YES","NO")</f>
        <v>NO</v>
      </c>
      <c r="AT978" s="30" t="str">
        <f>IF(SUM('Sales by Agent'!AR978:AT978)&gt;0,"YES","NO")</f>
        <v>NO</v>
      </c>
      <c r="AU978" s="30" t="str">
        <f>IF(SUM('Sales by Agent'!AS978:AU978)&gt;0,"YES","NO")</f>
        <v>NO</v>
      </c>
      <c r="AV978" s="30" t="str">
        <f>IF(SUM('Sales by Agent'!AT978:AV978)&gt;0,"YES","NO")</f>
        <v>NO</v>
      </c>
      <c r="AW978" s="50" t="s">
        <v>956</v>
      </c>
      <c r="AX978">
        <f t="shared" si="167"/>
        <v>0</v>
      </c>
      <c r="AY978">
        <f t="shared" si="167"/>
        <v>0</v>
      </c>
      <c r="AZ978">
        <f t="shared" si="167"/>
        <v>16</v>
      </c>
      <c r="BA978">
        <f t="shared" si="167"/>
        <v>8</v>
      </c>
      <c r="BB978">
        <f t="shared" si="167"/>
        <v>7</v>
      </c>
      <c r="BC978">
        <f t="shared" si="167"/>
        <v>19</v>
      </c>
      <c r="BD978">
        <f t="shared" si="167"/>
        <v>25</v>
      </c>
      <c r="BE978">
        <f t="shared" si="167"/>
        <v>18</v>
      </c>
    </row>
    <row r="979" spans="1:57">
      <c r="A979" s="564" t="s">
        <v>308</v>
      </c>
      <c r="B979" s="564" t="s">
        <v>3233</v>
      </c>
      <c r="C979" s="564" t="s">
        <v>390</v>
      </c>
      <c r="D979" s="564" t="s">
        <v>954</v>
      </c>
      <c r="E979" s="564" t="s">
        <v>1005</v>
      </c>
      <c r="F979" s="565">
        <v>994480</v>
      </c>
      <c r="I979" s="30" t="str">
        <f>IF(SUM('Sales by Agent'!G979:I979)&gt;0,"YES","NO")</f>
        <v>YES</v>
      </c>
      <c r="J979" s="30" t="str">
        <f>IF(SUM('Sales by Agent'!H979:J979)&gt;0,"YES","NO")</f>
        <v>YES</v>
      </c>
      <c r="K979" s="30" t="str">
        <f>IF(SUM('Sales by Agent'!I979:K979)&gt;0,"YES","NO")</f>
        <v>YES</v>
      </c>
      <c r="L979" s="30" t="str">
        <f>IF(SUM('Sales by Agent'!J979:L979)&gt;0,"YES","NO")</f>
        <v>YES</v>
      </c>
      <c r="M979" s="30" t="str">
        <f>IF(SUM('Sales by Agent'!K979:M979)&gt;0,"YES","NO")</f>
        <v>YES</v>
      </c>
      <c r="N979" s="30" t="str">
        <f>IF(SUM('Sales by Agent'!L979:N979)&gt;0,"YES","NO")</f>
        <v>YES</v>
      </c>
      <c r="O979" s="30" t="str">
        <f>IF(SUM('Sales by Agent'!M979:O979)&gt;0,"YES","NO")</f>
        <v>YES</v>
      </c>
      <c r="P979" s="30" t="str">
        <f>IF(SUM('Sales by Agent'!N979:P979)&gt;0,"YES","NO")</f>
        <v>YES</v>
      </c>
      <c r="Q979" s="30" t="str">
        <f>IF(SUM('Sales by Agent'!O979:Q979)&gt;0,"YES","NO")</f>
        <v>YES</v>
      </c>
      <c r="R979" s="30" t="str">
        <f>IF(SUM('Sales by Agent'!P979:R979)&gt;0,"YES","NO")</f>
        <v>YES</v>
      </c>
      <c r="S979" s="30" t="str">
        <f>IF(SUM('Sales by Agent'!Q979:S979)&gt;0,"YES","NO")</f>
        <v>YES</v>
      </c>
      <c r="T979" s="30" t="str">
        <f>IF(SUM('Sales by Agent'!R979:T979)&gt;0,"YES","NO")</f>
        <v>YES</v>
      </c>
      <c r="U979" s="30" t="str">
        <f>IF(SUM('Sales by Agent'!S979:U979)&gt;0,"YES","NO")</f>
        <v>YES</v>
      </c>
      <c r="V979" s="30" t="str">
        <f>IF(SUM('Sales by Agent'!T979:V979)&gt;0,"YES","NO")</f>
        <v>YES</v>
      </c>
      <c r="W979" s="30" t="str">
        <f>IF(SUM('Sales by Agent'!U979:W979)&gt;0,"YES","NO")</f>
        <v>YES</v>
      </c>
      <c r="X979" s="30" t="str">
        <f>IF(SUM('Sales by Agent'!V979:X979)&gt;0,"YES","NO")</f>
        <v>YES</v>
      </c>
      <c r="Y979" s="30" t="str">
        <f>IF(SUM('Sales by Agent'!W979:Y979)&gt;0,"YES","NO")</f>
        <v>YES</v>
      </c>
      <c r="Z979" s="30" t="str">
        <f>IF(SUM('Sales by Agent'!X979:Z979)&gt;0,"YES","NO")</f>
        <v>YES</v>
      </c>
      <c r="AA979" s="30" t="str">
        <f>IF(SUM('Sales by Agent'!Y979:AA979)&gt;0,"YES","NO")</f>
        <v>YES</v>
      </c>
      <c r="AB979" s="30" t="str">
        <f>IF(SUM('Sales by Agent'!Z979:AB979)&gt;0,"YES","NO")</f>
        <v>YES</v>
      </c>
      <c r="AC979" s="30" t="str">
        <f>IF(SUM('Sales by Agent'!AA979:AC979)&gt;0,"YES","NO")</f>
        <v>YES</v>
      </c>
      <c r="AD979" s="30" t="str">
        <f>IF(SUM('Sales by Agent'!AB979:AD979)&gt;0,"YES","NO")</f>
        <v>YES</v>
      </c>
      <c r="AE979" s="30" t="str">
        <f>IF(SUM('Sales by Agent'!AC979:AE979)&gt;0,"YES","NO")</f>
        <v>NO</v>
      </c>
      <c r="AF979" s="30" t="str">
        <f>IF(SUM('Sales by Agent'!AD979:AF979)&gt;0,"YES","NO")</f>
        <v>NO</v>
      </c>
      <c r="AG979" s="30" t="str">
        <f>IF(SUM('Sales by Agent'!AE979:AG979)&gt;0,"YES","NO")</f>
        <v>NO</v>
      </c>
      <c r="AH979" s="30" t="str">
        <f>IF(SUM('Sales by Agent'!AF979:AH979)&gt;0,"YES","NO")</f>
        <v>NO</v>
      </c>
      <c r="AI979" s="30" t="str">
        <f>IF(SUM('Sales by Agent'!AG979:AI979)&gt;0,"YES","NO")</f>
        <v>NO</v>
      </c>
      <c r="AJ979" s="30" t="str">
        <f>IF(SUM('Sales by Agent'!AH979:AJ979)&gt;0,"YES","NO")</f>
        <v>NO</v>
      </c>
      <c r="AK979" s="30" t="str">
        <f>IF(SUM('Sales by Agent'!AI979:AK979)&gt;0,"YES","NO")</f>
        <v>NO</v>
      </c>
      <c r="AL979" s="30" t="str">
        <f>IF(SUM('Sales by Agent'!AJ979:AL979)&gt;0,"YES","NO")</f>
        <v>NO</v>
      </c>
      <c r="AM979" s="30" t="str">
        <f>IF(SUM('Sales by Agent'!AK979:AM979)&gt;0,"YES","NO")</f>
        <v>NO</v>
      </c>
      <c r="AN979" s="30" t="str">
        <f>IF(SUM('Sales by Agent'!AL979:AN979)&gt;0,"YES","NO")</f>
        <v>NO</v>
      </c>
      <c r="AO979" s="30" t="str">
        <f>IF(SUM('Sales by Agent'!AM979:AO979)&gt;0,"YES","NO")</f>
        <v>NO</v>
      </c>
      <c r="AP979" s="30" t="str">
        <f>IF(SUM('Sales by Agent'!AN979:AP979)&gt;0,"YES","NO")</f>
        <v>NO</v>
      </c>
      <c r="AQ979" s="30" t="str">
        <f>IF(SUM('Sales by Agent'!AO979:AQ979)&gt;0,"YES","NO")</f>
        <v>NO</v>
      </c>
      <c r="AR979" s="30" t="str">
        <f>IF(SUM('Sales by Agent'!AP979:AR979)&gt;0,"YES","NO")</f>
        <v>NO</v>
      </c>
      <c r="AS979" s="30" t="str">
        <f>IF(SUM('Sales by Agent'!AQ979:AS979)&gt;0,"YES","NO")</f>
        <v>NO</v>
      </c>
      <c r="AT979" s="30" t="str">
        <f>IF(SUM('Sales by Agent'!AR979:AT979)&gt;0,"YES","NO")</f>
        <v>NO</v>
      </c>
      <c r="AU979" s="30" t="str">
        <f>IF(SUM('Sales by Agent'!AS979:AU979)&gt;0,"YES","NO")</f>
        <v>NO</v>
      </c>
      <c r="AV979" s="30" t="str">
        <f>IF(SUM('Sales by Agent'!AT979:AV979)&gt;0,"YES","NO")</f>
        <v>NO</v>
      </c>
    </row>
    <row r="980" spans="1:57">
      <c r="A980" s="564" t="s">
        <v>1852</v>
      </c>
      <c r="B980" s="564" t="s">
        <v>3234</v>
      </c>
      <c r="C980" s="564" t="s">
        <v>390</v>
      </c>
      <c r="D980" s="564" t="s">
        <v>954</v>
      </c>
      <c r="E980" s="564" t="s">
        <v>1005</v>
      </c>
      <c r="F980" s="565">
        <v>2540685</v>
      </c>
      <c r="I980" s="30" t="str">
        <f>IF(SUM('Sales by Agent'!G980:I980)&gt;0,"YES","NO")</f>
        <v>NO</v>
      </c>
      <c r="J980" s="30" t="str">
        <f>IF(SUM('Sales by Agent'!H980:J980)&gt;0,"YES","NO")</f>
        <v>NO</v>
      </c>
      <c r="K980" s="30" t="str">
        <f>IF(SUM('Sales by Agent'!I980:K980)&gt;0,"YES","NO")</f>
        <v>NO</v>
      </c>
      <c r="L980" s="30" t="str">
        <f>IF(SUM('Sales by Agent'!J980:L980)&gt;0,"YES","NO")</f>
        <v>NO</v>
      </c>
      <c r="M980" s="30" t="str">
        <f>IF(SUM('Sales by Agent'!K980:M980)&gt;0,"YES","NO")</f>
        <v>NO</v>
      </c>
      <c r="N980" s="30" t="str">
        <f>IF(SUM('Sales by Agent'!L980:N980)&gt;0,"YES","NO")</f>
        <v>NO</v>
      </c>
      <c r="O980" s="30" t="str">
        <f>IF(SUM('Sales by Agent'!M980:O980)&gt;0,"YES","NO")</f>
        <v>NO</v>
      </c>
      <c r="P980" s="30" t="str">
        <f>IF(SUM('Sales by Agent'!N980:P980)&gt;0,"YES","NO")</f>
        <v>NO</v>
      </c>
      <c r="Q980" s="30" t="str">
        <f>IF(SUM('Sales by Agent'!O980:Q980)&gt;0,"YES","NO")</f>
        <v>NO</v>
      </c>
      <c r="R980" s="30" t="str">
        <f>IF(SUM('Sales by Agent'!P980:R980)&gt;0,"YES","NO")</f>
        <v>NO</v>
      </c>
      <c r="S980" s="30" t="str">
        <f>IF(SUM('Sales by Agent'!Q980:S980)&gt;0,"YES","NO")</f>
        <v>NO</v>
      </c>
      <c r="T980" s="30" t="str">
        <f>IF(SUM('Sales by Agent'!R980:T980)&gt;0,"YES","NO")</f>
        <v>NO</v>
      </c>
      <c r="U980" s="30" t="str">
        <f>IF(SUM('Sales by Agent'!S980:U980)&gt;0,"YES","NO")</f>
        <v>NO</v>
      </c>
      <c r="V980" s="30" t="str">
        <f>IF(SUM('Sales by Agent'!T980:V980)&gt;0,"YES","NO")</f>
        <v>NO</v>
      </c>
      <c r="W980" s="30" t="str">
        <f>IF(SUM('Sales by Agent'!U980:W980)&gt;0,"YES","NO")</f>
        <v>NO</v>
      </c>
      <c r="X980" s="30" t="str">
        <f>IF(SUM('Sales by Agent'!V980:X980)&gt;0,"YES","NO")</f>
        <v>NO</v>
      </c>
      <c r="Y980" s="30" t="str">
        <f>IF(SUM('Sales by Agent'!W980:Y980)&gt;0,"YES","NO")</f>
        <v>NO</v>
      </c>
      <c r="Z980" s="30" t="str">
        <f>IF(SUM('Sales by Agent'!X980:Z980)&gt;0,"YES","NO")</f>
        <v>NO</v>
      </c>
      <c r="AA980" s="30" t="str">
        <f>IF(SUM('Sales by Agent'!Y980:AA980)&gt;0,"YES","NO")</f>
        <v>NO</v>
      </c>
      <c r="AB980" s="30" t="str">
        <f>IF(SUM('Sales by Agent'!Z980:AB980)&gt;0,"YES","NO")</f>
        <v>NO</v>
      </c>
      <c r="AC980" s="30" t="str">
        <f>IF(SUM('Sales by Agent'!AA980:AC980)&gt;0,"YES","NO")</f>
        <v>NO</v>
      </c>
      <c r="AD980" s="30" t="str">
        <f>IF(SUM('Sales by Agent'!AB980:AD980)&gt;0,"YES","NO")</f>
        <v>NO</v>
      </c>
      <c r="AE980" s="30" t="str">
        <f>IF(SUM('Sales by Agent'!AC980:AE980)&gt;0,"YES","NO")</f>
        <v>NO</v>
      </c>
      <c r="AF980" s="30" t="str">
        <f>IF(SUM('Sales by Agent'!AD980:AF980)&gt;0,"YES","NO")</f>
        <v>NO</v>
      </c>
      <c r="AG980" s="30" t="str">
        <f>IF(SUM('Sales by Agent'!AE980:AG980)&gt;0,"YES","NO")</f>
        <v>NO</v>
      </c>
      <c r="AH980" s="30" t="str">
        <f>IF(SUM('Sales by Agent'!AF980:AH980)&gt;0,"YES","NO")</f>
        <v>NO</v>
      </c>
      <c r="AI980" s="30" t="str">
        <f>IF(SUM('Sales by Agent'!AG980:AI980)&gt;0,"YES","NO")</f>
        <v>NO</v>
      </c>
      <c r="AJ980" s="30" t="str">
        <f>IF(SUM('Sales by Agent'!AH980:AJ980)&gt;0,"YES","NO")</f>
        <v>NO</v>
      </c>
      <c r="AK980" s="30" t="str">
        <f>IF(SUM('Sales by Agent'!AI980:AK980)&gt;0,"YES","NO")</f>
        <v>NO</v>
      </c>
      <c r="AL980" s="30" t="str">
        <f>IF(SUM('Sales by Agent'!AJ980:AL980)&gt;0,"YES","NO")</f>
        <v>YES</v>
      </c>
      <c r="AM980" s="30" t="str">
        <f>IF(SUM('Sales by Agent'!AK980:AM980)&gt;0,"YES","NO")</f>
        <v>YES</v>
      </c>
      <c r="AN980" s="30" t="str">
        <f>IF(SUM('Sales by Agent'!AL980:AN980)&gt;0,"YES","NO")</f>
        <v>YES</v>
      </c>
      <c r="AO980" s="30" t="str">
        <f>IF(SUM('Sales by Agent'!AM980:AO980)&gt;0,"YES","NO")</f>
        <v>YES</v>
      </c>
      <c r="AP980" s="30" t="str">
        <f>IF(SUM('Sales by Agent'!AN980:AP980)&gt;0,"YES","NO")</f>
        <v>YES</v>
      </c>
      <c r="AQ980" s="30" t="str">
        <f>IF(SUM('Sales by Agent'!AO980:AQ980)&gt;0,"YES","NO")</f>
        <v>YES</v>
      </c>
      <c r="AR980" s="30" t="str">
        <f>IF(SUM('Sales by Agent'!AP980:AR980)&gt;0,"YES","NO")</f>
        <v>YES</v>
      </c>
      <c r="AS980" s="30" t="str">
        <f>IF(SUM('Sales by Agent'!AQ980:AS980)&gt;0,"YES","NO")</f>
        <v>YES</v>
      </c>
      <c r="AT980" s="30" t="str">
        <f>IF(SUM('Sales by Agent'!AR980:AT980)&gt;0,"YES","NO")</f>
        <v>YES</v>
      </c>
      <c r="AU980" s="30" t="str">
        <f>IF(SUM('Sales by Agent'!AS980:AU980)&gt;0,"YES","NO")</f>
        <v>YES</v>
      </c>
      <c r="AV980" s="30" t="str">
        <f>IF(SUM('Sales by Agent'!AT980:AV980)&gt;0,"YES","NO")</f>
        <v>YES</v>
      </c>
    </row>
    <row r="981" spans="1:57">
      <c r="A981" s="564" t="s">
        <v>1963</v>
      </c>
      <c r="B981" s="564" t="s">
        <v>3235</v>
      </c>
      <c r="C981" s="564" t="s">
        <v>390</v>
      </c>
      <c r="D981" s="564" t="s">
        <v>954</v>
      </c>
      <c r="E981" s="564" t="s">
        <v>1005</v>
      </c>
      <c r="F981" s="565">
        <v>594510</v>
      </c>
      <c r="I981" s="30" t="str">
        <f>IF(SUM('Sales by Agent'!G981:I981)&gt;0,"YES","NO")</f>
        <v>NO</v>
      </c>
      <c r="J981" s="30" t="str">
        <f>IF(SUM('Sales by Agent'!H981:J981)&gt;0,"YES","NO")</f>
        <v>NO</v>
      </c>
      <c r="K981" s="30" t="str">
        <f>IF(SUM('Sales by Agent'!I981:K981)&gt;0,"YES","NO")</f>
        <v>NO</v>
      </c>
      <c r="L981" s="30" t="str">
        <f>IF(SUM('Sales by Agent'!J981:L981)&gt;0,"YES","NO")</f>
        <v>NO</v>
      </c>
      <c r="M981" s="30" t="str">
        <f>IF(SUM('Sales by Agent'!K981:M981)&gt;0,"YES","NO")</f>
        <v>NO</v>
      </c>
      <c r="N981" s="30" t="str">
        <f>IF(SUM('Sales by Agent'!L981:N981)&gt;0,"YES","NO")</f>
        <v>NO</v>
      </c>
      <c r="O981" s="30" t="str">
        <f>IF(SUM('Sales by Agent'!M981:O981)&gt;0,"YES","NO")</f>
        <v>NO</v>
      </c>
      <c r="P981" s="30" t="str">
        <f>IF(SUM('Sales by Agent'!N981:P981)&gt;0,"YES","NO")</f>
        <v>NO</v>
      </c>
      <c r="Q981" s="30" t="str">
        <f>IF(SUM('Sales by Agent'!O981:Q981)&gt;0,"YES","NO")</f>
        <v>NO</v>
      </c>
      <c r="R981" s="30" t="str">
        <f>IF(SUM('Sales by Agent'!P981:R981)&gt;0,"YES","NO")</f>
        <v>NO</v>
      </c>
      <c r="S981" s="30" t="str">
        <f>IF(SUM('Sales by Agent'!Q981:S981)&gt;0,"YES","NO")</f>
        <v>NO</v>
      </c>
      <c r="T981" s="30" t="str">
        <f>IF(SUM('Sales by Agent'!R981:T981)&gt;0,"YES","NO")</f>
        <v>NO</v>
      </c>
      <c r="U981" s="30" t="str">
        <f>IF(SUM('Sales by Agent'!S981:U981)&gt;0,"YES","NO")</f>
        <v>NO</v>
      </c>
      <c r="V981" s="30" t="str">
        <f>IF(SUM('Sales by Agent'!T981:V981)&gt;0,"YES","NO")</f>
        <v>NO</v>
      </c>
      <c r="W981" s="30" t="str">
        <f>IF(SUM('Sales by Agent'!U981:W981)&gt;0,"YES","NO")</f>
        <v>NO</v>
      </c>
      <c r="X981" s="30" t="str">
        <f>IF(SUM('Sales by Agent'!V981:X981)&gt;0,"YES","NO")</f>
        <v>NO</v>
      </c>
      <c r="Y981" s="30" t="str">
        <f>IF(SUM('Sales by Agent'!W981:Y981)&gt;0,"YES","NO")</f>
        <v>NO</v>
      </c>
      <c r="Z981" s="30" t="str">
        <f>IF(SUM('Sales by Agent'!X981:Z981)&gt;0,"YES","NO")</f>
        <v>NO</v>
      </c>
      <c r="AA981" s="30" t="str">
        <f>IF(SUM('Sales by Agent'!Y981:AA981)&gt;0,"YES","NO")</f>
        <v>NO</v>
      </c>
      <c r="AB981" s="30" t="str">
        <f>IF(SUM('Sales by Agent'!Z981:AB981)&gt;0,"YES","NO")</f>
        <v>NO</v>
      </c>
      <c r="AC981" s="30" t="str">
        <f>IF(SUM('Sales by Agent'!AA981:AC981)&gt;0,"YES","NO")</f>
        <v>NO</v>
      </c>
      <c r="AD981" s="30" t="str">
        <f>IF(SUM('Sales by Agent'!AB981:AD981)&gt;0,"YES","NO")</f>
        <v>NO</v>
      </c>
      <c r="AE981" s="30" t="str">
        <f>IF(SUM('Sales by Agent'!AC981:AE981)&gt;0,"YES","NO")</f>
        <v>NO</v>
      </c>
      <c r="AF981" s="30" t="str">
        <f>IF(SUM('Sales by Agent'!AD981:AF981)&gt;0,"YES","NO")</f>
        <v>NO</v>
      </c>
      <c r="AG981" s="30" t="str">
        <f>IF(SUM('Sales by Agent'!AE981:AG981)&gt;0,"YES","NO")</f>
        <v>NO</v>
      </c>
      <c r="AH981" s="30" t="str">
        <f>IF(SUM('Sales by Agent'!AF981:AH981)&gt;0,"YES","NO")</f>
        <v>NO</v>
      </c>
      <c r="AI981" s="30" t="str">
        <f>IF(SUM('Sales by Agent'!AG981:AI981)&gt;0,"YES","NO")</f>
        <v>NO</v>
      </c>
      <c r="AJ981" s="30" t="str">
        <f>IF(SUM('Sales by Agent'!AH981:AJ981)&gt;0,"YES","NO")</f>
        <v>NO</v>
      </c>
      <c r="AK981" s="30" t="str">
        <f>IF(SUM('Sales by Agent'!AI981:AK981)&gt;0,"YES","NO")</f>
        <v>NO</v>
      </c>
      <c r="AL981" s="30" t="str">
        <f>IF(SUM('Sales by Agent'!AJ981:AL981)&gt;0,"YES","NO")</f>
        <v>YES</v>
      </c>
      <c r="AM981" s="30" t="str">
        <f>IF(SUM('Sales by Agent'!AK981:AM981)&gt;0,"YES","NO")</f>
        <v>YES</v>
      </c>
      <c r="AN981" s="30" t="str">
        <f>IF(SUM('Sales by Agent'!AL981:AN981)&gt;0,"YES","NO")</f>
        <v>YES</v>
      </c>
      <c r="AO981" s="30" t="str">
        <f>IF(SUM('Sales by Agent'!AM981:AO981)&gt;0,"YES","NO")</f>
        <v>YES</v>
      </c>
      <c r="AP981" s="30" t="str">
        <f>IF(SUM('Sales by Agent'!AN981:AP981)&gt;0,"YES","NO")</f>
        <v>YES</v>
      </c>
      <c r="AQ981" s="30" t="str">
        <f>IF(SUM('Sales by Agent'!AO981:AQ981)&gt;0,"YES","NO")</f>
        <v>YES</v>
      </c>
      <c r="AR981" s="30" t="str">
        <f>IF(SUM('Sales by Agent'!AP981:AR981)&gt;0,"YES","NO")</f>
        <v>NO</v>
      </c>
      <c r="AS981" s="30" t="str">
        <f>IF(SUM('Sales by Agent'!AQ981:AS981)&gt;0,"YES","NO")</f>
        <v>NO</v>
      </c>
      <c r="AT981" s="30" t="str">
        <f>IF(SUM('Sales by Agent'!AR981:AT981)&gt;0,"YES","NO")</f>
        <v>YES</v>
      </c>
      <c r="AU981" s="30" t="str">
        <f>IF(SUM('Sales by Agent'!AS981:AU981)&gt;0,"YES","NO")</f>
        <v>YES</v>
      </c>
      <c r="AV981" s="30" t="str">
        <f>IF(SUM('Sales by Agent'!AT981:AV981)&gt;0,"YES","NO")</f>
        <v>YES</v>
      </c>
    </row>
    <row r="982" spans="1:57">
      <c r="A982" s="564" t="s">
        <v>312</v>
      </c>
      <c r="B982" s="564" t="s">
        <v>3236</v>
      </c>
      <c r="C982" s="564" t="s">
        <v>390</v>
      </c>
      <c r="D982" s="564" t="s">
        <v>954</v>
      </c>
      <c r="E982" s="564" t="s">
        <v>1005</v>
      </c>
      <c r="F982" s="565">
        <v>7151530</v>
      </c>
      <c r="I982" s="30" t="str">
        <f>IF(SUM('Sales by Agent'!G982:I982)&gt;0,"YES","NO")</f>
        <v>YES</v>
      </c>
      <c r="J982" s="30" t="str">
        <f>IF(SUM('Sales by Agent'!H982:J982)&gt;0,"YES","NO")</f>
        <v>YES</v>
      </c>
      <c r="K982" s="30" t="str">
        <f>IF(SUM('Sales by Agent'!I982:K982)&gt;0,"YES","NO")</f>
        <v>YES</v>
      </c>
      <c r="L982" s="30" t="str">
        <f>IF(SUM('Sales by Agent'!J982:L982)&gt;0,"YES","NO")</f>
        <v>YES</v>
      </c>
      <c r="M982" s="30" t="str">
        <f>IF(SUM('Sales by Agent'!K982:M982)&gt;0,"YES","NO")</f>
        <v>YES</v>
      </c>
      <c r="N982" s="30" t="str">
        <f>IF(SUM('Sales by Agent'!L982:N982)&gt;0,"YES","NO")</f>
        <v>YES</v>
      </c>
      <c r="O982" s="30" t="str">
        <f>IF(SUM('Sales by Agent'!M982:O982)&gt;0,"YES","NO")</f>
        <v>YES</v>
      </c>
      <c r="P982" s="30" t="str">
        <f>IF(SUM('Sales by Agent'!N982:P982)&gt;0,"YES","NO")</f>
        <v>YES</v>
      </c>
      <c r="Q982" s="30" t="str">
        <f>IF(SUM('Sales by Agent'!O982:Q982)&gt;0,"YES","NO")</f>
        <v>YES</v>
      </c>
      <c r="R982" s="30" t="str">
        <f>IF(SUM('Sales by Agent'!P982:R982)&gt;0,"YES","NO")</f>
        <v>YES</v>
      </c>
      <c r="S982" s="30" t="str">
        <f>IF(SUM('Sales by Agent'!Q982:S982)&gt;0,"YES","NO")</f>
        <v>YES</v>
      </c>
      <c r="T982" s="30" t="str">
        <f>IF(SUM('Sales by Agent'!R982:T982)&gt;0,"YES","NO")</f>
        <v>YES</v>
      </c>
      <c r="U982" s="30" t="str">
        <f>IF(SUM('Sales by Agent'!S982:U982)&gt;0,"YES","NO")</f>
        <v>YES</v>
      </c>
      <c r="V982" s="30" t="str">
        <f>IF(SUM('Sales by Agent'!T982:V982)&gt;0,"YES","NO")</f>
        <v>YES</v>
      </c>
      <c r="W982" s="30" t="str">
        <f>IF(SUM('Sales by Agent'!U982:W982)&gt;0,"YES","NO")</f>
        <v>YES</v>
      </c>
      <c r="X982" s="30" t="str">
        <f>IF(SUM('Sales by Agent'!V982:X982)&gt;0,"YES","NO")</f>
        <v>YES</v>
      </c>
      <c r="Y982" s="30" t="str">
        <f>IF(SUM('Sales by Agent'!W982:Y982)&gt;0,"YES","NO")</f>
        <v>YES</v>
      </c>
      <c r="Z982" s="30" t="str">
        <f>IF(SUM('Sales by Agent'!X982:Z982)&gt;0,"YES","NO")</f>
        <v>YES</v>
      </c>
      <c r="AA982" s="30" t="str">
        <f>IF(SUM('Sales by Agent'!Y982:AA982)&gt;0,"YES","NO")</f>
        <v>YES</v>
      </c>
      <c r="AB982" s="30" t="str">
        <f>IF(SUM('Sales by Agent'!Z982:AB982)&gt;0,"YES","NO")</f>
        <v>YES</v>
      </c>
      <c r="AC982" s="30" t="str">
        <f>IF(SUM('Sales by Agent'!AA982:AC982)&gt;0,"YES","NO")</f>
        <v>YES</v>
      </c>
      <c r="AD982" s="30" t="str">
        <f>IF(SUM('Sales by Agent'!AB982:AD982)&gt;0,"YES","NO")</f>
        <v>YES</v>
      </c>
      <c r="AE982" s="30" t="str">
        <f>IF(SUM('Sales by Agent'!AC982:AE982)&gt;0,"YES","NO")</f>
        <v>YES</v>
      </c>
      <c r="AF982" s="30" t="str">
        <f>IF(SUM('Sales by Agent'!AD982:AF982)&gt;0,"YES","NO")</f>
        <v>YES</v>
      </c>
      <c r="AG982" s="30" t="str">
        <f>IF(SUM('Sales by Agent'!AE982:AG982)&gt;0,"YES","NO")</f>
        <v>YES</v>
      </c>
      <c r="AH982" s="30" t="str">
        <f>IF(SUM('Sales by Agent'!AF982:AH982)&gt;0,"YES","NO")</f>
        <v>YES</v>
      </c>
      <c r="AI982" s="30" t="str">
        <f>IF(SUM('Sales by Agent'!AG982:AI982)&gt;0,"YES","NO")</f>
        <v>NO</v>
      </c>
      <c r="AJ982" s="30" t="str">
        <f>IF(SUM('Sales by Agent'!AH982:AJ982)&gt;0,"YES","NO")</f>
        <v>YES</v>
      </c>
      <c r="AK982" s="30" t="str">
        <f>IF(SUM('Sales by Agent'!AI982:AK982)&gt;0,"YES","NO")</f>
        <v>YES</v>
      </c>
      <c r="AL982" s="30" t="str">
        <f>IF(SUM('Sales by Agent'!AJ982:AL982)&gt;0,"YES","NO")</f>
        <v>YES</v>
      </c>
      <c r="AM982" s="30" t="str">
        <f>IF(SUM('Sales by Agent'!AK982:AM982)&gt;0,"YES","NO")</f>
        <v>YES</v>
      </c>
      <c r="AN982" s="30" t="str">
        <f>IF(SUM('Sales by Agent'!AL982:AN982)&gt;0,"YES","NO")</f>
        <v>YES</v>
      </c>
      <c r="AO982" s="30" t="str">
        <f>IF(SUM('Sales by Agent'!AM982:AO982)&gt;0,"YES","NO")</f>
        <v>YES</v>
      </c>
      <c r="AP982" s="30" t="str">
        <f>IF(SUM('Sales by Agent'!AN982:AP982)&gt;0,"YES","NO")</f>
        <v>YES</v>
      </c>
      <c r="AQ982" s="30" t="str">
        <f>IF(SUM('Sales by Agent'!AO982:AQ982)&gt;0,"YES","NO")</f>
        <v>YES</v>
      </c>
      <c r="AR982" s="30" t="str">
        <f>IF(SUM('Sales by Agent'!AP982:AR982)&gt;0,"YES","NO")</f>
        <v>YES</v>
      </c>
      <c r="AS982" s="30" t="str">
        <f>IF(SUM('Sales by Agent'!AQ982:AS982)&gt;0,"YES","NO")</f>
        <v>YES</v>
      </c>
      <c r="AT982" s="30" t="str">
        <f>IF(SUM('Sales by Agent'!AR982:AT982)&gt;0,"YES","NO")</f>
        <v>YES</v>
      </c>
      <c r="AU982" s="30" t="str">
        <f>IF(SUM('Sales by Agent'!AS982:AU982)&gt;0,"YES","NO")</f>
        <v>YES</v>
      </c>
      <c r="AV982" s="30" t="str">
        <f>IF(SUM('Sales by Agent'!AT982:AV982)&gt;0,"YES","NO")</f>
        <v>NO</v>
      </c>
    </row>
    <row r="983" spans="1:57">
      <c r="A983" s="564" t="s">
        <v>224</v>
      </c>
      <c r="B983" s="564" t="s">
        <v>3237</v>
      </c>
      <c r="C983" s="564" t="s">
        <v>390</v>
      </c>
      <c r="D983" s="564" t="s">
        <v>954</v>
      </c>
      <c r="E983" s="564" t="s">
        <v>1005</v>
      </c>
      <c r="F983" s="565">
        <v>9152719</v>
      </c>
      <c r="I983" s="30" t="str">
        <f>IF(SUM('Sales by Agent'!G983:I983)&gt;0,"YES","NO")</f>
        <v>YES</v>
      </c>
      <c r="J983" s="30" t="str">
        <f>IF(SUM('Sales by Agent'!H983:J983)&gt;0,"YES","NO")</f>
        <v>YES</v>
      </c>
      <c r="K983" s="30" t="str">
        <f>IF(SUM('Sales by Agent'!I983:K983)&gt;0,"YES","NO")</f>
        <v>YES</v>
      </c>
      <c r="L983" s="30" t="str">
        <f>IF(SUM('Sales by Agent'!J983:L983)&gt;0,"YES","NO")</f>
        <v>YES</v>
      </c>
      <c r="M983" s="30" t="str">
        <f>IF(SUM('Sales by Agent'!K983:M983)&gt;0,"YES","NO")</f>
        <v>YES</v>
      </c>
      <c r="N983" s="30" t="str">
        <f>IF(SUM('Sales by Agent'!L983:N983)&gt;0,"YES","NO")</f>
        <v>YES</v>
      </c>
      <c r="O983" s="30" t="str">
        <f>IF(SUM('Sales by Agent'!M983:O983)&gt;0,"YES","NO")</f>
        <v>YES</v>
      </c>
      <c r="P983" s="30" t="str">
        <f>IF(SUM('Sales by Agent'!N983:P983)&gt;0,"YES","NO")</f>
        <v>YES</v>
      </c>
      <c r="Q983" s="30" t="str">
        <f>IF(SUM('Sales by Agent'!O983:Q983)&gt;0,"YES","NO")</f>
        <v>YES</v>
      </c>
      <c r="R983" s="30" t="str">
        <f>IF(SUM('Sales by Agent'!P983:R983)&gt;0,"YES","NO")</f>
        <v>YES</v>
      </c>
      <c r="S983" s="30" t="str">
        <f>IF(SUM('Sales by Agent'!Q983:S983)&gt;0,"YES","NO")</f>
        <v>YES</v>
      </c>
      <c r="T983" s="30" t="str">
        <f>IF(SUM('Sales by Agent'!R983:T983)&gt;0,"YES","NO")</f>
        <v>YES</v>
      </c>
      <c r="U983" s="30" t="str">
        <f>IF(SUM('Sales by Agent'!S983:U983)&gt;0,"YES","NO")</f>
        <v>YES</v>
      </c>
      <c r="V983" s="30" t="str">
        <f>IF(SUM('Sales by Agent'!T983:V983)&gt;0,"YES","NO")</f>
        <v>YES</v>
      </c>
      <c r="W983" s="30" t="str">
        <f>IF(SUM('Sales by Agent'!U983:W983)&gt;0,"YES","NO")</f>
        <v>YES</v>
      </c>
      <c r="X983" s="30" t="str">
        <f>IF(SUM('Sales by Agent'!V983:X983)&gt;0,"YES","NO")</f>
        <v>YES</v>
      </c>
      <c r="Y983" s="30" t="str">
        <f>IF(SUM('Sales by Agent'!W983:Y983)&gt;0,"YES","NO")</f>
        <v>YES</v>
      </c>
      <c r="Z983" s="30" t="str">
        <f>IF(SUM('Sales by Agent'!X983:Z983)&gt;0,"YES","NO")</f>
        <v>YES</v>
      </c>
      <c r="AA983" s="30" t="str">
        <f>IF(SUM('Sales by Agent'!Y983:AA983)&gt;0,"YES","NO")</f>
        <v>YES</v>
      </c>
      <c r="AB983" s="30" t="str">
        <f>IF(SUM('Sales by Agent'!Z983:AB983)&gt;0,"YES","NO")</f>
        <v>YES</v>
      </c>
      <c r="AC983" s="30" t="str">
        <f>IF(SUM('Sales by Agent'!AA983:AC983)&gt;0,"YES","NO")</f>
        <v>YES</v>
      </c>
      <c r="AD983" s="30" t="str">
        <f>IF(SUM('Sales by Agent'!AB983:AD983)&gt;0,"YES","NO")</f>
        <v>YES</v>
      </c>
      <c r="AE983" s="30" t="str">
        <f>IF(SUM('Sales by Agent'!AC983:AE983)&gt;0,"YES","NO")</f>
        <v>YES</v>
      </c>
      <c r="AF983" s="30" t="str">
        <f>IF(SUM('Sales by Agent'!AD983:AF983)&gt;0,"YES","NO")</f>
        <v>YES</v>
      </c>
      <c r="AG983" s="30" t="str">
        <f>IF(SUM('Sales by Agent'!AE983:AG983)&gt;0,"YES","NO")</f>
        <v>YES</v>
      </c>
      <c r="AH983" s="30" t="str">
        <f>IF(SUM('Sales by Agent'!AF983:AH983)&gt;0,"YES","NO")</f>
        <v>YES</v>
      </c>
      <c r="AI983" s="30" t="str">
        <f>IF(SUM('Sales by Agent'!AG983:AI983)&gt;0,"YES","NO")</f>
        <v>YES</v>
      </c>
      <c r="AJ983" s="30" t="str">
        <f>IF(SUM('Sales by Agent'!AH983:AJ983)&gt;0,"YES","NO")</f>
        <v>YES</v>
      </c>
      <c r="AK983" s="30" t="str">
        <f>IF(SUM('Sales by Agent'!AI983:AK983)&gt;0,"YES","NO")</f>
        <v>YES</v>
      </c>
      <c r="AL983" s="30" t="str">
        <f>IF(SUM('Sales by Agent'!AJ983:AL983)&gt;0,"YES","NO")</f>
        <v>YES</v>
      </c>
      <c r="AM983" s="30" t="str">
        <f>IF(SUM('Sales by Agent'!AK983:AM983)&gt;0,"YES","NO")</f>
        <v>YES</v>
      </c>
      <c r="AN983" s="30" t="str">
        <f>IF(SUM('Sales by Agent'!AL983:AN983)&gt;0,"YES","NO")</f>
        <v>YES</v>
      </c>
      <c r="AO983" s="30" t="str">
        <f>IF(SUM('Sales by Agent'!AM983:AO983)&gt;0,"YES","NO")</f>
        <v>YES</v>
      </c>
      <c r="AP983" s="30" t="str">
        <f>IF(SUM('Sales by Agent'!AN983:AP983)&gt;0,"YES","NO")</f>
        <v>YES</v>
      </c>
      <c r="AQ983" s="30" t="str">
        <f>IF(SUM('Sales by Agent'!AO983:AQ983)&gt;0,"YES","NO")</f>
        <v>YES</v>
      </c>
      <c r="AR983" s="30" t="str">
        <f>IF(SUM('Sales by Agent'!AP983:AR983)&gt;0,"YES","NO")</f>
        <v>YES</v>
      </c>
      <c r="AS983" s="30" t="str">
        <f>IF(SUM('Sales by Agent'!AQ983:AS983)&gt;0,"YES","NO")</f>
        <v>YES</v>
      </c>
      <c r="AT983" s="30" t="str">
        <f>IF(SUM('Sales by Agent'!AR983:AT983)&gt;0,"YES","NO")</f>
        <v>YES</v>
      </c>
      <c r="AU983" s="30" t="str">
        <f>IF(SUM('Sales by Agent'!AS983:AU983)&gt;0,"YES","NO")</f>
        <v>YES</v>
      </c>
      <c r="AV983" s="30" t="str">
        <f>IF(SUM('Sales by Agent'!AT983:AV983)&gt;0,"YES","NO")</f>
        <v>YES</v>
      </c>
    </row>
    <row r="984" spans="1:57">
      <c r="A984" s="564" t="s">
        <v>225</v>
      </c>
      <c r="B984" s="564" t="s">
        <v>3238</v>
      </c>
      <c r="C984" s="564" t="s">
        <v>390</v>
      </c>
      <c r="D984" s="564" t="s">
        <v>954</v>
      </c>
      <c r="E984" s="564" t="s">
        <v>1005</v>
      </c>
      <c r="F984" s="565">
        <v>3805619</v>
      </c>
      <c r="I984" s="30" t="str">
        <f>IF(SUM('Sales by Agent'!G984:I984)&gt;0,"YES","NO")</f>
        <v>NO</v>
      </c>
      <c r="J984" s="30" t="str">
        <f>IF(SUM('Sales by Agent'!H984:J984)&gt;0,"YES","NO")</f>
        <v>NO</v>
      </c>
      <c r="K984" s="30" t="str">
        <f>IF(SUM('Sales by Agent'!I984:K984)&gt;0,"YES","NO")</f>
        <v>NO</v>
      </c>
      <c r="L984" s="30" t="str">
        <f>IF(SUM('Sales by Agent'!J984:L984)&gt;0,"YES","NO")</f>
        <v>YES</v>
      </c>
      <c r="M984" s="30" t="str">
        <f>IF(SUM('Sales by Agent'!K984:M984)&gt;0,"YES","NO")</f>
        <v>YES</v>
      </c>
      <c r="N984" s="30" t="str">
        <f>IF(SUM('Sales by Agent'!L984:N984)&gt;0,"YES","NO")</f>
        <v>YES</v>
      </c>
      <c r="O984" s="30" t="str">
        <f>IF(SUM('Sales by Agent'!M984:O984)&gt;0,"YES","NO")</f>
        <v>YES</v>
      </c>
      <c r="P984" s="30" t="str">
        <f>IF(SUM('Sales by Agent'!N984:P984)&gt;0,"YES","NO")</f>
        <v>YES</v>
      </c>
      <c r="Q984" s="30" t="str">
        <f>IF(SUM('Sales by Agent'!O984:Q984)&gt;0,"YES","NO")</f>
        <v>YES</v>
      </c>
      <c r="R984" s="30" t="str">
        <f>IF(SUM('Sales by Agent'!P984:R984)&gt;0,"YES","NO")</f>
        <v>YES</v>
      </c>
      <c r="S984" s="30" t="str">
        <f>IF(SUM('Sales by Agent'!Q984:S984)&gt;0,"YES","NO")</f>
        <v>YES</v>
      </c>
      <c r="T984" s="30" t="str">
        <f>IF(SUM('Sales by Agent'!R984:T984)&gt;0,"YES","NO")</f>
        <v>YES</v>
      </c>
      <c r="U984" s="30" t="str">
        <f>IF(SUM('Sales by Agent'!S984:U984)&gt;0,"YES","NO")</f>
        <v>YES</v>
      </c>
      <c r="V984" s="30" t="str">
        <f>IF(SUM('Sales by Agent'!T984:V984)&gt;0,"YES","NO")</f>
        <v>YES</v>
      </c>
      <c r="W984" s="30" t="str">
        <f>IF(SUM('Sales by Agent'!U984:W984)&gt;0,"YES","NO")</f>
        <v>YES</v>
      </c>
      <c r="X984" s="30" t="str">
        <f>IF(SUM('Sales by Agent'!V984:X984)&gt;0,"YES","NO")</f>
        <v>YES</v>
      </c>
      <c r="Y984" s="30" t="str">
        <f>IF(SUM('Sales by Agent'!W984:Y984)&gt;0,"YES","NO")</f>
        <v>YES</v>
      </c>
      <c r="Z984" s="30" t="str">
        <f>IF(SUM('Sales by Agent'!X984:Z984)&gt;0,"YES","NO")</f>
        <v>YES</v>
      </c>
      <c r="AA984" s="30" t="str">
        <f>IF(SUM('Sales by Agent'!Y984:AA984)&gt;0,"YES","NO")</f>
        <v>YES</v>
      </c>
      <c r="AB984" s="30" t="str">
        <f>IF(SUM('Sales by Agent'!Z984:AB984)&gt;0,"YES","NO")</f>
        <v>YES</v>
      </c>
      <c r="AC984" s="30" t="str">
        <f>IF(SUM('Sales by Agent'!AA984:AC984)&gt;0,"YES","NO")</f>
        <v>YES</v>
      </c>
      <c r="AD984" s="30" t="str">
        <f>IF(SUM('Sales by Agent'!AB984:AD984)&gt;0,"YES","NO")</f>
        <v>YES</v>
      </c>
      <c r="AE984" s="30" t="str">
        <f>IF(SUM('Sales by Agent'!AC984:AE984)&gt;0,"YES","NO")</f>
        <v>YES</v>
      </c>
      <c r="AF984" s="30" t="str">
        <f>IF(SUM('Sales by Agent'!AD984:AF984)&gt;0,"YES","NO")</f>
        <v>YES</v>
      </c>
      <c r="AG984" s="30" t="str">
        <f>IF(SUM('Sales by Agent'!AE984:AG984)&gt;0,"YES","NO")</f>
        <v>YES</v>
      </c>
      <c r="AH984" s="30" t="str">
        <f>IF(SUM('Sales by Agent'!AF984:AH984)&gt;0,"YES","NO")</f>
        <v>YES</v>
      </c>
      <c r="AI984" s="30" t="str">
        <f>IF(SUM('Sales by Agent'!AG984:AI984)&gt;0,"YES","NO")</f>
        <v>YES</v>
      </c>
      <c r="AJ984" s="30" t="str">
        <f>IF(SUM('Sales by Agent'!AH984:AJ984)&gt;0,"YES","NO")</f>
        <v>YES</v>
      </c>
      <c r="AK984" s="30" t="str">
        <f>IF(SUM('Sales by Agent'!AI984:AK984)&gt;0,"YES","NO")</f>
        <v>YES</v>
      </c>
      <c r="AL984" s="30" t="str">
        <f>IF(SUM('Sales by Agent'!AJ984:AL984)&gt;0,"YES","NO")</f>
        <v>YES</v>
      </c>
      <c r="AM984" s="30" t="str">
        <f>IF(SUM('Sales by Agent'!AK984:AM984)&gt;0,"YES","NO")</f>
        <v>YES</v>
      </c>
      <c r="AN984" s="30" t="str">
        <f>IF(SUM('Sales by Agent'!AL984:AN984)&gt;0,"YES","NO")</f>
        <v>YES</v>
      </c>
      <c r="AO984" s="30" t="str">
        <f>IF(SUM('Sales by Agent'!AM984:AO984)&gt;0,"YES","NO")</f>
        <v>YES</v>
      </c>
      <c r="AP984" s="30" t="str">
        <f>IF(SUM('Sales by Agent'!AN984:AP984)&gt;0,"YES","NO")</f>
        <v>YES</v>
      </c>
      <c r="AQ984" s="30" t="str">
        <f>IF(SUM('Sales by Agent'!AO984:AQ984)&gt;0,"YES","NO")</f>
        <v>YES</v>
      </c>
      <c r="AR984" s="30" t="str">
        <f>IF(SUM('Sales by Agent'!AP984:AR984)&gt;0,"YES","NO")</f>
        <v>YES</v>
      </c>
      <c r="AS984" s="30" t="str">
        <f>IF(SUM('Sales by Agent'!AQ984:AS984)&gt;0,"YES","NO")</f>
        <v>YES</v>
      </c>
      <c r="AT984" s="30" t="str">
        <f>IF(SUM('Sales by Agent'!AR984:AT984)&gt;0,"YES","NO")</f>
        <v>YES</v>
      </c>
      <c r="AU984" s="30" t="str">
        <f>IF(SUM('Sales by Agent'!AS984:AU984)&gt;0,"YES","NO")</f>
        <v>YES</v>
      </c>
      <c r="AV984" s="30" t="str">
        <f>IF(SUM('Sales by Agent'!AT984:AV984)&gt;0,"YES","NO")</f>
        <v>YES</v>
      </c>
    </row>
    <row r="985" spans="1:57">
      <c r="A985" s="564" t="s">
        <v>226</v>
      </c>
      <c r="B985" s="564" t="s">
        <v>3239</v>
      </c>
      <c r="C985" s="564" t="s">
        <v>390</v>
      </c>
      <c r="D985" s="564" t="s">
        <v>954</v>
      </c>
      <c r="E985" s="564" t="s">
        <v>1005</v>
      </c>
      <c r="F985" s="565">
        <v>969610</v>
      </c>
      <c r="I985" s="30" t="str">
        <f>IF(SUM('Sales by Agent'!G985:I985)&gt;0,"YES","NO")</f>
        <v>YES</v>
      </c>
      <c r="J985" s="30" t="str">
        <f>IF(SUM('Sales by Agent'!H985:J985)&gt;0,"YES","NO")</f>
        <v>YES</v>
      </c>
      <c r="K985" s="30" t="str">
        <f>IF(SUM('Sales by Agent'!I985:K985)&gt;0,"YES","NO")</f>
        <v>YES</v>
      </c>
      <c r="L985" s="30" t="str">
        <f>IF(SUM('Sales by Agent'!J985:L985)&gt;0,"YES","NO")</f>
        <v>YES</v>
      </c>
      <c r="M985" s="30" t="str">
        <f>IF(SUM('Sales by Agent'!K985:M985)&gt;0,"YES","NO")</f>
        <v>YES</v>
      </c>
      <c r="N985" s="30" t="str">
        <f>IF(SUM('Sales by Agent'!L985:N985)&gt;0,"YES","NO")</f>
        <v>YES</v>
      </c>
      <c r="O985" s="30" t="str">
        <f>IF(SUM('Sales by Agent'!M985:O985)&gt;0,"YES","NO")</f>
        <v>YES</v>
      </c>
      <c r="P985" s="30" t="str">
        <f>IF(SUM('Sales by Agent'!N985:P985)&gt;0,"YES","NO")</f>
        <v>YES</v>
      </c>
      <c r="Q985" s="30" t="str">
        <f>IF(SUM('Sales by Agent'!O985:Q985)&gt;0,"YES","NO")</f>
        <v>YES</v>
      </c>
      <c r="R985" s="30" t="str">
        <f>IF(SUM('Sales by Agent'!P985:R985)&gt;0,"YES","NO")</f>
        <v>YES</v>
      </c>
      <c r="S985" s="30" t="str">
        <f>IF(SUM('Sales by Agent'!Q985:S985)&gt;0,"YES","NO")</f>
        <v>YES</v>
      </c>
      <c r="T985" s="30" t="str">
        <f>IF(SUM('Sales by Agent'!R985:T985)&gt;0,"YES","NO")</f>
        <v>YES</v>
      </c>
      <c r="U985" s="30" t="str">
        <f>IF(SUM('Sales by Agent'!S985:U985)&gt;0,"YES","NO")</f>
        <v>YES</v>
      </c>
      <c r="V985" s="30" t="str">
        <f>IF(SUM('Sales by Agent'!T985:V985)&gt;0,"YES","NO")</f>
        <v>YES</v>
      </c>
      <c r="W985" s="30" t="str">
        <f>IF(SUM('Sales by Agent'!U985:W985)&gt;0,"YES","NO")</f>
        <v>YES</v>
      </c>
      <c r="X985" s="30" t="str">
        <f>IF(SUM('Sales by Agent'!V985:X985)&gt;0,"YES","NO")</f>
        <v>YES</v>
      </c>
      <c r="Y985" s="30" t="str">
        <f>IF(SUM('Sales by Agent'!W985:Y985)&gt;0,"YES","NO")</f>
        <v>YES</v>
      </c>
      <c r="Z985" s="30" t="str">
        <f>IF(SUM('Sales by Agent'!X985:Z985)&gt;0,"YES","NO")</f>
        <v>YES</v>
      </c>
      <c r="AA985" s="30" t="str">
        <f>IF(SUM('Sales by Agent'!Y985:AA985)&gt;0,"YES","NO")</f>
        <v>YES</v>
      </c>
      <c r="AB985" s="30" t="str">
        <f>IF(SUM('Sales by Agent'!Z985:AB985)&gt;0,"YES","NO")</f>
        <v>YES</v>
      </c>
      <c r="AC985" s="30" t="str">
        <f>IF(SUM('Sales by Agent'!AA985:AC985)&gt;0,"YES","NO")</f>
        <v>YES</v>
      </c>
      <c r="AD985" s="30" t="str">
        <f>IF(SUM('Sales by Agent'!AB985:AD985)&gt;0,"YES","NO")</f>
        <v>YES</v>
      </c>
      <c r="AE985" s="30" t="str">
        <f>IF(SUM('Sales by Agent'!AC985:AE985)&gt;0,"YES","NO")</f>
        <v>YES</v>
      </c>
      <c r="AF985" s="30" t="str">
        <f>IF(SUM('Sales by Agent'!AD985:AF985)&gt;0,"YES","NO")</f>
        <v>YES</v>
      </c>
      <c r="AG985" s="30" t="str">
        <f>IF(SUM('Sales by Agent'!AE985:AG985)&gt;0,"YES","NO")</f>
        <v>YES</v>
      </c>
      <c r="AH985" s="30" t="str">
        <f>IF(SUM('Sales by Agent'!AF985:AH985)&gt;0,"YES","NO")</f>
        <v>YES</v>
      </c>
      <c r="AI985" s="30" t="str">
        <f>IF(SUM('Sales by Agent'!AG985:AI985)&gt;0,"YES","NO")</f>
        <v>NO</v>
      </c>
      <c r="AJ985" s="30" t="str">
        <f>IF(SUM('Sales by Agent'!AH985:AJ985)&gt;0,"YES","NO")</f>
        <v>NO</v>
      </c>
      <c r="AK985" s="30" t="str">
        <f>IF(SUM('Sales by Agent'!AI985:AK985)&gt;0,"YES","NO")</f>
        <v>NO</v>
      </c>
      <c r="AL985" s="30" t="str">
        <f>IF(SUM('Sales by Agent'!AJ985:AL985)&gt;0,"YES","NO")</f>
        <v>NO</v>
      </c>
      <c r="AM985" s="30" t="str">
        <f>IF(SUM('Sales by Agent'!AK985:AM985)&gt;0,"YES","NO")</f>
        <v>NO</v>
      </c>
      <c r="AN985" s="30" t="str">
        <f>IF(SUM('Sales by Agent'!AL985:AN985)&gt;0,"YES","NO")</f>
        <v>NO</v>
      </c>
      <c r="AO985" s="30" t="str">
        <f>IF(SUM('Sales by Agent'!AM985:AO985)&gt;0,"YES","NO")</f>
        <v>NO</v>
      </c>
      <c r="AP985" s="30" t="str">
        <f>IF(SUM('Sales by Agent'!AN985:AP985)&gt;0,"YES","NO")</f>
        <v>NO</v>
      </c>
      <c r="AQ985" s="30" t="str">
        <f>IF(SUM('Sales by Agent'!AO985:AQ985)&gt;0,"YES","NO")</f>
        <v>YES</v>
      </c>
      <c r="AR985" s="30" t="str">
        <f>IF(SUM('Sales by Agent'!AP985:AR985)&gt;0,"YES","NO")</f>
        <v>YES</v>
      </c>
      <c r="AS985" s="30" t="str">
        <f>IF(SUM('Sales by Agent'!AQ985:AS985)&gt;0,"YES","NO")</f>
        <v>YES</v>
      </c>
      <c r="AT985" s="30" t="str">
        <f>IF(SUM('Sales by Agent'!AR985:AT985)&gt;0,"YES","NO")</f>
        <v>NO</v>
      </c>
      <c r="AU985" s="30" t="str">
        <f>IF(SUM('Sales by Agent'!AS985:AU985)&gt;0,"YES","NO")</f>
        <v>NO</v>
      </c>
      <c r="AV985" s="30" t="str">
        <f>IF(SUM('Sales by Agent'!AT985:AV985)&gt;0,"YES","NO")</f>
        <v>NO</v>
      </c>
    </row>
    <row r="986" spans="1:57">
      <c r="A986" s="564" t="s">
        <v>236</v>
      </c>
      <c r="B986" s="564" t="s">
        <v>3240</v>
      </c>
      <c r="C986" s="564" t="s">
        <v>390</v>
      </c>
      <c r="D986" s="564" t="s">
        <v>954</v>
      </c>
      <c r="E986" s="564" t="s">
        <v>1005</v>
      </c>
      <c r="F986" s="565">
        <v>15895890</v>
      </c>
      <c r="I986" s="30" t="str">
        <f>IF(SUM('Sales by Agent'!G986:I986)&gt;0,"YES","NO")</f>
        <v>YES</v>
      </c>
      <c r="J986" s="30" t="str">
        <f>IF(SUM('Sales by Agent'!H986:J986)&gt;0,"YES","NO")</f>
        <v>YES</v>
      </c>
      <c r="K986" s="30" t="str">
        <f>IF(SUM('Sales by Agent'!I986:K986)&gt;0,"YES","NO")</f>
        <v>YES</v>
      </c>
      <c r="L986" s="30" t="str">
        <f>IF(SUM('Sales by Agent'!J986:L986)&gt;0,"YES","NO")</f>
        <v>YES</v>
      </c>
      <c r="M986" s="30" t="str">
        <f>IF(SUM('Sales by Agent'!K986:M986)&gt;0,"YES","NO")</f>
        <v>YES</v>
      </c>
      <c r="N986" s="30" t="str">
        <f>IF(SUM('Sales by Agent'!L986:N986)&gt;0,"YES","NO")</f>
        <v>YES</v>
      </c>
      <c r="O986" s="30" t="str">
        <f>IF(SUM('Sales by Agent'!M986:O986)&gt;0,"YES","NO")</f>
        <v>YES</v>
      </c>
      <c r="P986" s="30" t="str">
        <f>IF(SUM('Sales by Agent'!N986:P986)&gt;0,"YES","NO")</f>
        <v>YES</v>
      </c>
      <c r="Q986" s="30" t="str">
        <f>IF(SUM('Sales by Agent'!O986:Q986)&gt;0,"YES","NO")</f>
        <v>YES</v>
      </c>
      <c r="R986" s="30" t="str">
        <f>IF(SUM('Sales by Agent'!P986:R986)&gt;0,"YES","NO")</f>
        <v>YES</v>
      </c>
      <c r="S986" s="30" t="str">
        <f>IF(SUM('Sales by Agent'!Q986:S986)&gt;0,"YES","NO")</f>
        <v>YES</v>
      </c>
      <c r="T986" s="30" t="str">
        <f>IF(SUM('Sales by Agent'!R986:T986)&gt;0,"YES","NO")</f>
        <v>YES</v>
      </c>
      <c r="U986" s="30" t="str">
        <f>IF(SUM('Sales by Agent'!S986:U986)&gt;0,"YES","NO")</f>
        <v>YES</v>
      </c>
      <c r="V986" s="30" t="str">
        <f>IF(SUM('Sales by Agent'!T986:V986)&gt;0,"YES","NO")</f>
        <v>YES</v>
      </c>
      <c r="W986" s="30" t="str">
        <f>IF(SUM('Sales by Agent'!U986:W986)&gt;0,"YES","NO")</f>
        <v>YES</v>
      </c>
      <c r="X986" s="30" t="str">
        <f>IF(SUM('Sales by Agent'!V986:X986)&gt;0,"YES","NO")</f>
        <v>YES</v>
      </c>
      <c r="Y986" s="30" t="str">
        <f>IF(SUM('Sales by Agent'!W986:Y986)&gt;0,"YES","NO")</f>
        <v>YES</v>
      </c>
      <c r="Z986" s="30" t="str">
        <f>IF(SUM('Sales by Agent'!X986:Z986)&gt;0,"YES","NO")</f>
        <v>YES</v>
      </c>
      <c r="AA986" s="30" t="str">
        <f>IF(SUM('Sales by Agent'!Y986:AA986)&gt;0,"YES","NO")</f>
        <v>YES</v>
      </c>
      <c r="AB986" s="30" t="str">
        <f>IF(SUM('Sales by Agent'!Z986:AB986)&gt;0,"YES","NO")</f>
        <v>YES</v>
      </c>
      <c r="AC986" s="30" t="str">
        <f>IF(SUM('Sales by Agent'!AA986:AC986)&gt;0,"YES","NO")</f>
        <v>YES</v>
      </c>
      <c r="AD986" s="30" t="str">
        <f>IF(SUM('Sales by Agent'!AB986:AD986)&gt;0,"YES","NO")</f>
        <v>YES</v>
      </c>
      <c r="AE986" s="30" t="str">
        <f>IF(SUM('Sales by Agent'!AC986:AE986)&gt;0,"YES","NO")</f>
        <v>YES</v>
      </c>
      <c r="AF986" s="30" t="str">
        <f>IF(SUM('Sales by Agent'!AD986:AF986)&gt;0,"YES","NO")</f>
        <v>YES</v>
      </c>
      <c r="AG986" s="30" t="str">
        <f>IF(SUM('Sales by Agent'!AE986:AG986)&gt;0,"YES","NO")</f>
        <v>YES</v>
      </c>
      <c r="AH986" s="30" t="str">
        <f>IF(SUM('Sales by Agent'!AF986:AH986)&gt;0,"YES","NO")</f>
        <v>YES</v>
      </c>
      <c r="AI986" s="30" t="str">
        <f>IF(SUM('Sales by Agent'!AG986:AI986)&gt;0,"YES","NO")</f>
        <v>YES</v>
      </c>
      <c r="AJ986" s="30" t="str">
        <f>IF(SUM('Sales by Agent'!AH986:AJ986)&gt;0,"YES","NO")</f>
        <v>YES</v>
      </c>
      <c r="AK986" s="30" t="str">
        <f>IF(SUM('Sales by Agent'!AI986:AK986)&gt;0,"YES","NO")</f>
        <v>YES</v>
      </c>
      <c r="AL986" s="30" t="str">
        <f>IF(SUM('Sales by Agent'!AJ986:AL986)&gt;0,"YES","NO")</f>
        <v>YES</v>
      </c>
      <c r="AM986" s="30" t="str">
        <f>IF(SUM('Sales by Agent'!AK986:AM986)&gt;0,"YES","NO")</f>
        <v>YES</v>
      </c>
      <c r="AN986" s="30" t="str">
        <f>IF(SUM('Sales by Agent'!AL986:AN986)&gt;0,"YES","NO")</f>
        <v>YES</v>
      </c>
      <c r="AO986" s="30" t="str">
        <f>IF(SUM('Sales by Agent'!AM986:AO986)&gt;0,"YES","NO")</f>
        <v>YES</v>
      </c>
      <c r="AP986" s="30" t="str">
        <f>IF(SUM('Sales by Agent'!AN986:AP986)&gt;0,"YES","NO")</f>
        <v>YES</v>
      </c>
      <c r="AQ986" s="30" t="str">
        <f>IF(SUM('Sales by Agent'!AO986:AQ986)&gt;0,"YES","NO")</f>
        <v>YES</v>
      </c>
      <c r="AR986" s="30" t="str">
        <f>IF(SUM('Sales by Agent'!AP986:AR986)&gt;0,"YES","NO")</f>
        <v>YES</v>
      </c>
      <c r="AS986" s="30" t="str">
        <f>IF(SUM('Sales by Agent'!AQ986:AS986)&gt;0,"YES","NO")</f>
        <v>YES</v>
      </c>
      <c r="AT986" s="30" t="str">
        <f>IF(SUM('Sales by Agent'!AR986:AT986)&gt;0,"YES","NO")</f>
        <v>YES</v>
      </c>
      <c r="AU986" s="30" t="str">
        <f>IF(SUM('Sales by Agent'!AS986:AU986)&gt;0,"YES","NO")</f>
        <v>YES</v>
      </c>
      <c r="AV986" s="30" t="str">
        <f>IF(SUM('Sales by Agent'!AT986:AV986)&gt;0,"YES","NO")</f>
        <v>YES</v>
      </c>
    </row>
    <row r="987" spans="1:57">
      <c r="A987" s="564" t="s">
        <v>240</v>
      </c>
      <c r="B987" s="564" t="s">
        <v>3241</v>
      </c>
      <c r="C987" s="564" t="s">
        <v>390</v>
      </c>
      <c r="D987" s="564" t="s">
        <v>954</v>
      </c>
      <c r="E987" s="564" t="s">
        <v>1005</v>
      </c>
      <c r="F987" s="565">
        <v>1292700</v>
      </c>
      <c r="I987" s="30" t="str">
        <f>IF(SUM('Sales by Agent'!G987:I987)&gt;0,"YES","NO")</f>
        <v>NO</v>
      </c>
      <c r="J987" s="30" t="str">
        <f>IF(SUM('Sales by Agent'!H987:J987)&gt;0,"YES","NO")</f>
        <v>NO</v>
      </c>
      <c r="K987" s="30" t="str">
        <f>IF(SUM('Sales by Agent'!I987:K987)&gt;0,"YES","NO")</f>
        <v>NO</v>
      </c>
      <c r="L987" s="30" t="str">
        <f>IF(SUM('Sales by Agent'!J987:L987)&gt;0,"YES","NO")</f>
        <v>YES</v>
      </c>
      <c r="M987" s="30" t="str">
        <f>IF(SUM('Sales by Agent'!K987:M987)&gt;0,"YES","NO")</f>
        <v>YES</v>
      </c>
      <c r="N987" s="30" t="str">
        <f>IF(SUM('Sales by Agent'!L987:N987)&gt;0,"YES","NO")</f>
        <v>YES</v>
      </c>
      <c r="O987" s="30" t="str">
        <f>IF(SUM('Sales by Agent'!M987:O987)&gt;0,"YES","NO")</f>
        <v>YES</v>
      </c>
      <c r="P987" s="30" t="str">
        <f>IF(SUM('Sales by Agent'!N987:P987)&gt;0,"YES","NO")</f>
        <v>YES</v>
      </c>
      <c r="Q987" s="30" t="str">
        <f>IF(SUM('Sales by Agent'!O987:Q987)&gt;0,"YES","NO")</f>
        <v>YES</v>
      </c>
      <c r="R987" s="30" t="str">
        <f>IF(SUM('Sales by Agent'!P987:R987)&gt;0,"YES","NO")</f>
        <v>YES</v>
      </c>
      <c r="S987" s="30" t="str">
        <f>IF(SUM('Sales by Agent'!Q987:S987)&gt;0,"YES","NO")</f>
        <v>YES</v>
      </c>
      <c r="T987" s="30" t="str">
        <f>IF(SUM('Sales by Agent'!R987:T987)&gt;0,"YES","NO")</f>
        <v>YES</v>
      </c>
      <c r="U987" s="30" t="str">
        <f>IF(SUM('Sales by Agent'!S987:U987)&gt;0,"YES","NO")</f>
        <v>NO</v>
      </c>
      <c r="V987" s="30" t="str">
        <f>IF(SUM('Sales by Agent'!T987:V987)&gt;0,"YES","NO")</f>
        <v>NO</v>
      </c>
      <c r="W987" s="30" t="str">
        <f>IF(SUM('Sales by Agent'!U987:W987)&gt;0,"YES","NO")</f>
        <v>NO</v>
      </c>
      <c r="X987" s="30" t="str">
        <f>IF(SUM('Sales by Agent'!V987:X987)&gt;0,"YES","NO")</f>
        <v>NO</v>
      </c>
      <c r="Y987" s="30" t="str">
        <f>IF(SUM('Sales by Agent'!W987:Y987)&gt;0,"YES","NO")</f>
        <v>NO</v>
      </c>
      <c r="Z987" s="30" t="str">
        <f>IF(SUM('Sales by Agent'!X987:Z987)&gt;0,"YES","NO")</f>
        <v>NO</v>
      </c>
      <c r="AA987" s="30" t="str">
        <f>IF(SUM('Sales by Agent'!Y987:AA987)&gt;0,"YES","NO")</f>
        <v>NO</v>
      </c>
      <c r="AB987" s="30" t="str">
        <f>IF(SUM('Sales by Agent'!Z987:AB987)&gt;0,"YES","NO")</f>
        <v>NO</v>
      </c>
      <c r="AC987" s="30" t="str">
        <f>IF(SUM('Sales by Agent'!AA987:AC987)&gt;0,"YES","NO")</f>
        <v>NO</v>
      </c>
      <c r="AD987" s="30" t="str">
        <f>IF(SUM('Sales by Agent'!AB987:AD987)&gt;0,"YES","NO")</f>
        <v>NO</v>
      </c>
      <c r="AE987" s="30" t="str">
        <f>IF(SUM('Sales by Agent'!AC987:AE987)&gt;0,"YES","NO")</f>
        <v>NO</v>
      </c>
      <c r="AF987" s="30" t="str">
        <f>IF(SUM('Sales by Agent'!AD987:AF987)&gt;0,"YES","NO")</f>
        <v>NO</v>
      </c>
      <c r="AG987" s="30" t="str">
        <f>IF(SUM('Sales by Agent'!AE987:AG987)&gt;0,"YES","NO")</f>
        <v>NO</v>
      </c>
      <c r="AH987" s="30" t="str">
        <f>IF(SUM('Sales by Agent'!AF987:AH987)&gt;0,"YES","NO")</f>
        <v>NO</v>
      </c>
      <c r="AI987" s="30" t="str">
        <f>IF(SUM('Sales by Agent'!AG987:AI987)&gt;0,"YES","NO")</f>
        <v>NO</v>
      </c>
      <c r="AJ987" s="30" t="str">
        <f>IF(SUM('Sales by Agent'!AH987:AJ987)&gt;0,"YES","NO")</f>
        <v>NO</v>
      </c>
      <c r="AK987" s="30" t="str">
        <f>IF(SUM('Sales by Agent'!AI987:AK987)&gt;0,"YES","NO")</f>
        <v>NO</v>
      </c>
      <c r="AL987" s="30" t="str">
        <f>IF(SUM('Sales by Agent'!AJ987:AL987)&gt;0,"YES","NO")</f>
        <v>NO</v>
      </c>
      <c r="AM987" s="30" t="str">
        <f>IF(SUM('Sales by Agent'!AK987:AM987)&gt;0,"YES","NO")</f>
        <v>NO</v>
      </c>
      <c r="AN987" s="30" t="str">
        <f>IF(SUM('Sales by Agent'!AL987:AN987)&gt;0,"YES","NO")</f>
        <v>NO</v>
      </c>
      <c r="AO987" s="30" t="str">
        <f>IF(SUM('Sales by Agent'!AM987:AO987)&gt;0,"YES","NO")</f>
        <v>NO</v>
      </c>
      <c r="AP987" s="30" t="str">
        <f>IF(SUM('Sales by Agent'!AN987:AP987)&gt;0,"YES","NO")</f>
        <v>NO</v>
      </c>
      <c r="AQ987" s="30" t="str">
        <f>IF(SUM('Sales by Agent'!AO987:AQ987)&gt;0,"YES","NO")</f>
        <v>NO</v>
      </c>
      <c r="AR987" s="30" t="str">
        <f>IF(SUM('Sales by Agent'!AP987:AR987)&gt;0,"YES","NO")</f>
        <v>NO</v>
      </c>
      <c r="AS987" s="30" t="str">
        <f>IF(SUM('Sales by Agent'!AQ987:AS987)&gt;0,"YES","NO")</f>
        <v>NO</v>
      </c>
      <c r="AT987" s="30" t="str">
        <f>IF(SUM('Sales by Agent'!AR987:AT987)&gt;0,"YES","NO")</f>
        <v>NO</v>
      </c>
      <c r="AU987" s="30" t="str">
        <f>IF(SUM('Sales by Agent'!AS987:AU987)&gt;0,"YES","NO")</f>
        <v>NO</v>
      </c>
      <c r="AV987" s="30" t="str">
        <f>IF(SUM('Sales by Agent'!AT987:AV987)&gt;0,"YES","NO")</f>
        <v>NO</v>
      </c>
    </row>
    <row r="988" spans="1:57">
      <c r="A988" s="564" t="s">
        <v>926</v>
      </c>
      <c r="B988" s="564" t="s">
        <v>2919</v>
      </c>
      <c r="C988" s="564" t="s">
        <v>390</v>
      </c>
      <c r="D988" s="564" t="s">
        <v>954</v>
      </c>
      <c r="E988" s="564" t="s">
        <v>1005</v>
      </c>
      <c r="F988" s="565">
        <v>56400</v>
      </c>
      <c r="I988" s="30" t="str">
        <f>IF(SUM('Sales by Agent'!G988:I988)&gt;0,"YES","NO")</f>
        <v>NO</v>
      </c>
      <c r="J988" s="30" t="str">
        <f>IF(SUM('Sales by Agent'!H988:J988)&gt;0,"YES","NO")</f>
        <v>NO</v>
      </c>
      <c r="K988" s="30" t="str">
        <f>IF(SUM('Sales by Agent'!I988:K988)&gt;0,"YES","NO")</f>
        <v>NO</v>
      </c>
      <c r="L988" s="30" t="str">
        <f>IF(SUM('Sales by Agent'!J988:L988)&gt;0,"YES","NO")</f>
        <v>NO</v>
      </c>
      <c r="M988" s="30" t="str">
        <f>IF(SUM('Sales by Agent'!K988:M988)&gt;0,"YES","NO")</f>
        <v>NO</v>
      </c>
      <c r="N988" s="30" t="str">
        <f>IF(SUM('Sales by Agent'!L988:N988)&gt;0,"YES","NO")</f>
        <v>NO</v>
      </c>
      <c r="O988" s="30" t="str">
        <f>IF(SUM('Sales by Agent'!M988:O988)&gt;0,"YES","NO")</f>
        <v>NO</v>
      </c>
      <c r="P988" s="30" t="str">
        <f>IF(SUM('Sales by Agent'!N988:P988)&gt;0,"YES","NO")</f>
        <v>NO</v>
      </c>
      <c r="Q988" s="30" t="str">
        <f>IF(SUM('Sales by Agent'!O988:Q988)&gt;0,"YES","NO")</f>
        <v>NO</v>
      </c>
      <c r="R988" s="30" t="str">
        <f>IF(SUM('Sales by Agent'!P988:R988)&gt;0,"YES","NO")</f>
        <v>NO</v>
      </c>
      <c r="S988" s="30" t="str">
        <f>IF(SUM('Sales by Agent'!Q988:S988)&gt;0,"YES","NO")</f>
        <v>NO</v>
      </c>
      <c r="T988" s="30" t="str">
        <f>IF(SUM('Sales by Agent'!R988:T988)&gt;0,"YES","NO")</f>
        <v>NO</v>
      </c>
      <c r="U988" s="30" t="str">
        <f>IF(SUM('Sales by Agent'!S988:U988)&gt;0,"YES","NO")</f>
        <v>NO</v>
      </c>
      <c r="V988" s="30" t="str">
        <f>IF(SUM('Sales by Agent'!T988:V988)&gt;0,"YES","NO")</f>
        <v>NO</v>
      </c>
      <c r="W988" s="30" t="str">
        <f>IF(SUM('Sales by Agent'!U988:W988)&gt;0,"YES","NO")</f>
        <v>NO</v>
      </c>
      <c r="X988" s="30" t="str">
        <f>IF(SUM('Sales by Agent'!V988:X988)&gt;0,"YES","NO")</f>
        <v>NO</v>
      </c>
      <c r="Y988" s="30" t="str">
        <f>IF(SUM('Sales by Agent'!W988:Y988)&gt;0,"YES","NO")</f>
        <v>NO</v>
      </c>
      <c r="Z988" s="30" t="str">
        <f>IF(SUM('Sales by Agent'!X988:Z988)&gt;0,"YES","NO")</f>
        <v>NO</v>
      </c>
      <c r="AA988" s="30" t="str">
        <f>IF(SUM('Sales by Agent'!Y988:AA988)&gt;0,"YES","NO")</f>
        <v>NO</v>
      </c>
      <c r="AB988" s="30" t="str">
        <f>IF(SUM('Sales by Agent'!Z988:AB988)&gt;0,"YES","NO")</f>
        <v>NO</v>
      </c>
      <c r="AC988" s="30" t="str">
        <f>IF(SUM('Sales by Agent'!AA988:AC988)&gt;0,"YES","NO")</f>
        <v>NO</v>
      </c>
      <c r="AD988" s="30" t="str">
        <f>IF(SUM('Sales by Agent'!AB988:AD988)&gt;0,"YES","NO")</f>
        <v>NO</v>
      </c>
      <c r="AE988" s="30" t="str">
        <f>IF(SUM('Sales by Agent'!AC988:AE988)&gt;0,"YES","NO")</f>
        <v>NO</v>
      </c>
      <c r="AF988" s="30" t="str">
        <f>IF(SUM('Sales by Agent'!AD988:AF988)&gt;0,"YES","NO")</f>
        <v>NO</v>
      </c>
      <c r="AG988" s="30" t="str">
        <f>IF(SUM('Sales by Agent'!AE988:AG988)&gt;0,"YES","NO")</f>
        <v>NO</v>
      </c>
      <c r="AH988" s="30" t="str">
        <f>IF(SUM('Sales by Agent'!AF988:AH988)&gt;0,"YES","NO")</f>
        <v>NO</v>
      </c>
      <c r="AI988" s="30" t="str">
        <f>IF(SUM('Sales by Agent'!AG988:AI988)&gt;0,"YES","NO")</f>
        <v>NO</v>
      </c>
      <c r="AJ988" s="30" t="str">
        <f>IF(SUM('Sales by Agent'!AH988:AJ988)&gt;0,"YES","NO")</f>
        <v>NO</v>
      </c>
      <c r="AK988" s="30" t="str">
        <f>IF(SUM('Sales by Agent'!AI988:AK988)&gt;0,"YES","NO")</f>
        <v>NO</v>
      </c>
      <c r="AL988" s="30" t="str">
        <f>IF(SUM('Sales by Agent'!AJ988:AL988)&gt;0,"YES","NO")</f>
        <v>NO</v>
      </c>
      <c r="AM988" s="30" t="str">
        <f>IF(SUM('Sales by Agent'!AK988:AM988)&gt;0,"YES","NO")</f>
        <v>NO</v>
      </c>
      <c r="AN988" s="30" t="str">
        <f>IF(SUM('Sales by Agent'!AL988:AN988)&gt;0,"YES","NO")</f>
        <v>NO</v>
      </c>
      <c r="AO988" s="30" t="str">
        <f>IF(SUM('Sales by Agent'!AM988:AO988)&gt;0,"YES","NO")</f>
        <v>NO</v>
      </c>
      <c r="AP988" s="30" t="str">
        <f>IF(SUM('Sales by Agent'!AN988:AP988)&gt;0,"YES","NO")</f>
        <v>NO</v>
      </c>
      <c r="AQ988" s="30" t="str">
        <f>IF(SUM('Sales by Agent'!AO988:AQ988)&gt;0,"YES","NO")</f>
        <v>YES</v>
      </c>
      <c r="AR988" s="30" t="str">
        <f>IF(SUM('Sales by Agent'!AP988:AR988)&gt;0,"YES","NO")</f>
        <v>YES</v>
      </c>
      <c r="AS988" s="30" t="str">
        <f>IF(SUM('Sales by Agent'!AQ988:AS988)&gt;0,"YES","NO")</f>
        <v>YES</v>
      </c>
      <c r="AT988" s="30" t="str">
        <f>IF(SUM('Sales by Agent'!AR988:AT988)&gt;0,"YES","NO")</f>
        <v>NO</v>
      </c>
      <c r="AU988" s="30" t="str">
        <f>IF(SUM('Sales by Agent'!AS988:AU988)&gt;0,"YES","NO")</f>
        <v>NO</v>
      </c>
      <c r="AV988" s="30" t="str">
        <f>IF(SUM('Sales by Agent'!AT988:AV988)&gt;0,"YES","NO")</f>
        <v>NO</v>
      </c>
    </row>
    <row r="989" spans="1:57">
      <c r="A989" s="564" t="s">
        <v>250</v>
      </c>
      <c r="B989" s="564" t="s">
        <v>3242</v>
      </c>
      <c r="C989" s="564" t="s">
        <v>390</v>
      </c>
      <c r="D989" s="564" t="s">
        <v>954</v>
      </c>
      <c r="E989" s="564" t="s">
        <v>1005</v>
      </c>
      <c r="F989" s="565">
        <v>2807830</v>
      </c>
      <c r="I989" s="30" t="str">
        <f>IF(SUM('Sales by Agent'!G989:I989)&gt;0,"YES","NO")</f>
        <v>NO</v>
      </c>
      <c r="J989" s="30" t="str">
        <f>IF(SUM('Sales by Agent'!H989:J989)&gt;0,"YES","NO")</f>
        <v>NO</v>
      </c>
      <c r="K989" s="30" t="str">
        <f>IF(SUM('Sales by Agent'!I989:K989)&gt;0,"YES","NO")</f>
        <v>NO</v>
      </c>
      <c r="L989" s="30" t="str">
        <f>IF(SUM('Sales by Agent'!J989:L989)&gt;0,"YES","NO")</f>
        <v>YES</v>
      </c>
      <c r="M989" s="30" t="str">
        <f>IF(SUM('Sales by Agent'!K989:M989)&gt;0,"YES","NO")</f>
        <v>YES</v>
      </c>
      <c r="N989" s="30" t="str">
        <f>IF(SUM('Sales by Agent'!L989:N989)&gt;0,"YES","NO")</f>
        <v>YES</v>
      </c>
      <c r="O989" s="30" t="str">
        <f>IF(SUM('Sales by Agent'!M989:O989)&gt;0,"YES","NO")</f>
        <v>YES</v>
      </c>
      <c r="P989" s="30" t="str">
        <f>IF(SUM('Sales by Agent'!N989:P989)&gt;0,"YES","NO")</f>
        <v>YES</v>
      </c>
      <c r="Q989" s="30" t="str">
        <f>IF(SUM('Sales by Agent'!O989:Q989)&gt;0,"YES","NO")</f>
        <v>YES</v>
      </c>
      <c r="R989" s="30" t="str">
        <f>IF(SUM('Sales by Agent'!P989:R989)&gt;0,"YES","NO")</f>
        <v>YES</v>
      </c>
      <c r="S989" s="30" t="str">
        <f>IF(SUM('Sales by Agent'!Q989:S989)&gt;0,"YES","NO")</f>
        <v>YES</v>
      </c>
      <c r="T989" s="30" t="str">
        <f>IF(SUM('Sales by Agent'!R989:T989)&gt;0,"YES","NO")</f>
        <v>YES</v>
      </c>
      <c r="U989" s="30" t="str">
        <f>IF(SUM('Sales by Agent'!S989:U989)&gt;0,"YES","NO")</f>
        <v>YES</v>
      </c>
      <c r="V989" s="30" t="str">
        <f>IF(SUM('Sales by Agent'!T989:V989)&gt;0,"YES","NO")</f>
        <v>YES</v>
      </c>
      <c r="W989" s="30" t="str">
        <f>IF(SUM('Sales by Agent'!U989:W989)&gt;0,"YES","NO")</f>
        <v>YES</v>
      </c>
      <c r="X989" s="30" t="str">
        <f>IF(SUM('Sales by Agent'!V989:X989)&gt;0,"YES","NO")</f>
        <v>YES</v>
      </c>
      <c r="Y989" s="30" t="str">
        <f>IF(SUM('Sales by Agent'!W989:Y989)&gt;0,"YES","NO")</f>
        <v>YES</v>
      </c>
      <c r="Z989" s="30" t="str">
        <f>IF(SUM('Sales by Agent'!X989:Z989)&gt;0,"YES","NO")</f>
        <v>YES</v>
      </c>
      <c r="AA989" s="30" t="str">
        <f>IF(SUM('Sales by Agent'!Y989:AA989)&gt;0,"YES","NO")</f>
        <v>YES</v>
      </c>
      <c r="AB989" s="30" t="str">
        <f>IF(SUM('Sales by Agent'!Z989:AB989)&gt;0,"YES","NO")</f>
        <v>YES</v>
      </c>
      <c r="AC989" s="30" t="str">
        <f>IF(SUM('Sales by Agent'!AA989:AC989)&gt;0,"YES","NO")</f>
        <v>YES</v>
      </c>
      <c r="AD989" s="30" t="str">
        <f>IF(SUM('Sales by Agent'!AB989:AD989)&gt;0,"YES","NO")</f>
        <v>YES</v>
      </c>
      <c r="AE989" s="30" t="str">
        <f>IF(SUM('Sales by Agent'!AC989:AE989)&gt;0,"YES","NO")</f>
        <v>NO</v>
      </c>
      <c r="AF989" s="30" t="str">
        <f>IF(SUM('Sales by Agent'!AD989:AF989)&gt;0,"YES","NO")</f>
        <v>NO</v>
      </c>
      <c r="AG989" s="30" t="str">
        <f>IF(SUM('Sales by Agent'!AE989:AG989)&gt;0,"YES","NO")</f>
        <v>YES</v>
      </c>
      <c r="AH989" s="30" t="str">
        <f>IF(SUM('Sales by Agent'!AF989:AH989)&gt;0,"YES","NO")</f>
        <v>YES</v>
      </c>
      <c r="AI989" s="30" t="str">
        <f>IF(SUM('Sales by Agent'!AG989:AI989)&gt;0,"YES","NO")</f>
        <v>YES</v>
      </c>
      <c r="AJ989" s="30" t="str">
        <f>IF(SUM('Sales by Agent'!AH989:AJ989)&gt;0,"YES","NO")</f>
        <v>NO</v>
      </c>
      <c r="AK989" s="30" t="str">
        <f>IF(SUM('Sales by Agent'!AI989:AK989)&gt;0,"YES","NO")</f>
        <v>NO</v>
      </c>
      <c r="AL989" s="30" t="str">
        <f>IF(SUM('Sales by Agent'!AJ989:AL989)&gt;0,"YES","NO")</f>
        <v>NO</v>
      </c>
      <c r="AM989" s="30" t="str">
        <f>IF(SUM('Sales by Agent'!AK989:AM989)&gt;0,"YES","NO")</f>
        <v>NO</v>
      </c>
      <c r="AN989" s="30" t="str">
        <f>IF(SUM('Sales by Agent'!AL989:AN989)&gt;0,"YES","NO")</f>
        <v>NO</v>
      </c>
      <c r="AO989" s="30" t="str">
        <f>IF(SUM('Sales by Agent'!AM989:AO989)&gt;0,"YES","NO")</f>
        <v>NO</v>
      </c>
      <c r="AP989" s="30" t="str">
        <f>IF(SUM('Sales by Agent'!AN989:AP989)&gt;0,"YES","NO")</f>
        <v>NO</v>
      </c>
      <c r="AQ989" s="30" t="str">
        <f>IF(SUM('Sales by Agent'!AO989:AQ989)&gt;0,"YES","NO")</f>
        <v>NO</v>
      </c>
      <c r="AR989" s="30" t="str">
        <f>IF(SUM('Sales by Agent'!AP989:AR989)&gt;0,"YES","NO")</f>
        <v>NO</v>
      </c>
      <c r="AS989" s="30" t="str">
        <f>IF(SUM('Sales by Agent'!AQ989:AS989)&gt;0,"YES","NO")</f>
        <v>NO</v>
      </c>
      <c r="AT989" s="30" t="str">
        <f>IF(SUM('Sales by Agent'!AR989:AT989)&gt;0,"YES","NO")</f>
        <v>NO</v>
      </c>
      <c r="AU989" s="30" t="str">
        <f>IF(SUM('Sales by Agent'!AS989:AU989)&gt;0,"YES","NO")</f>
        <v>NO</v>
      </c>
      <c r="AV989" s="30" t="str">
        <f>IF(SUM('Sales by Agent'!AT989:AV989)&gt;0,"YES","NO")</f>
        <v>NO</v>
      </c>
    </row>
    <row r="990" spans="1:57">
      <c r="A990" s="564" t="s">
        <v>252</v>
      </c>
      <c r="B990" s="564" t="s">
        <v>3243</v>
      </c>
      <c r="C990" s="564" t="s">
        <v>390</v>
      </c>
      <c r="D990" s="564" t="s">
        <v>954</v>
      </c>
      <c r="E990" s="564" t="s">
        <v>1005</v>
      </c>
      <c r="F990" s="565">
        <v>57550</v>
      </c>
      <c r="I990" s="30" t="str">
        <f>IF(SUM('Sales by Agent'!G990:I990)&gt;0,"YES","NO")</f>
        <v>YES</v>
      </c>
      <c r="J990" s="30" t="str">
        <f>IF(SUM('Sales by Agent'!H990:J990)&gt;0,"YES","NO")</f>
        <v>YES</v>
      </c>
      <c r="K990" s="30" t="str">
        <f>IF(SUM('Sales by Agent'!I990:K990)&gt;0,"YES","NO")</f>
        <v>YES</v>
      </c>
      <c r="L990" s="30" t="str">
        <f>IF(SUM('Sales by Agent'!J990:L990)&gt;0,"YES","NO")</f>
        <v>YES</v>
      </c>
      <c r="M990" s="30" t="str">
        <f>IF(SUM('Sales by Agent'!K990:M990)&gt;0,"YES","NO")</f>
        <v>NO</v>
      </c>
      <c r="N990" s="30" t="str">
        <f>IF(SUM('Sales by Agent'!L990:N990)&gt;0,"YES","NO")</f>
        <v>NO</v>
      </c>
      <c r="O990" s="30" t="str">
        <f>IF(SUM('Sales by Agent'!M990:O990)&gt;0,"YES","NO")</f>
        <v>NO</v>
      </c>
      <c r="P990" s="30" t="str">
        <f>IF(SUM('Sales by Agent'!N990:P990)&gt;0,"YES","NO")</f>
        <v>NO</v>
      </c>
      <c r="Q990" s="30" t="str">
        <f>IF(SUM('Sales by Agent'!O990:Q990)&gt;0,"YES","NO")</f>
        <v>NO</v>
      </c>
      <c r="R990" s="30" t="str">
        <f>IF(SUM('Sales by Agent'!P990:R990)&gt;0,"YES","NO")</f>
        <v>NO</v>
      </c>
      <c r="S990" s="30" t="str">
        <f>IF(SUM('Sales by Agent'!Q990:S990)&gt;0,"YES","NO")</f>
        <v>NO</v>
      </c>
      <c r="T990" s="30" t="str">
        <f>IF(SUM('Sales by Agent'!R990:T990)&gt;0,"YES","NO")</f>
        <v>NO</v>
      </c>
      <c r="U990" s="30" t="str">
        <f>IF(SUM('Sales by Agent'!S990:U990)&gt;0,"YES","NO")</f>
        <v>NO</v>
      </c>
      <c r="V990" s="30" t="str">
        <f>IF(SUM('Sales by Agent'!T990:V990)&gt;0,"YES","NO")</f>
        <v>NO</v>
      </c>
      <c r="W990" s="30" t="str">
        <f>IF(SUM('Sales by Agent'!U990:W990)&gt;0,"YES","NO")</f>
        <v>NO</v>
      </c>
      <c r="X990" s="30" t="str">
        <f>IF(SUM('Sales by Agent'!V990:X990)&gt;0,"YES","NO")</f>
        <v>NO</v>
      </c>
      <c r="Y990" s="30" t="str">
        <f>IF(SUM('Sales by Agent'!W990:Y990)&gt;0,"YES","NO")</f>
        <v>NO</v>
      </c>
      <c r="Z990" s="30" t="str">
        <f>IF(SUM('Sales by Agent'!X990:Z990)&gt;0,"YES","NO")</f>
        <v>NO</v>
      </c>
      <c r="AA990" s="30" t="str">
        <f>IF(SUM('Sales by Agent'!Y990:AA990)&gt;0,"YES","NO")</f>
        <v>NO</v>
      </c>
      <c r="AB990" s="30" t="str">
        <f>IF(SUM('Sales by Agent'!Z990:AB990)&gt;0,"YES","NO")</f>
        <v>NO</v>
      </c>
      <c r="AC990" s="30" t="str">
        <f>IF(SUM('Sales by Agent'!AA990:AC990)&gt;0,"YES","NO")</f>
        <v>NO</v>
      </c>
      <c r="AD990" s="30" t="str">
        <f>IF(SUM('Sales by Agent'!AB990:AD990)&gt;0,"YES","NO")</f>
        <v>NO</v>
      </c>
      <c r="AE990" s="30" t="str">
        <f>IF(SUM('Sales by Agent'!AC990:AE990)&gt;0,"YES","NO")</f>
        <v>NO</v>
      </c>
      <c r="AF990" s="30" t="str">
        <f>IF(SUM('Sales by Agent'!AD990:AF990)&gt;0,"YES","NO")</f>
        <v>NO</v>
      </c>
      <c r="AG990" s="30" t="str">
        <f>IF(SUM('Sales by Agent'!AE990:AG990)&gt;0,"YES","NO")</f>
        <v>NO</v>
      </c>
      <c r="AH990" s="30" t="str">
        <f>IF(SUM('Sales by Agent'!AF990:AH990)&gt;0,"YES","NO")</f>
        <v>NO</v>
      </c>
      <c r="AI990" s="30" t="str">
        <f>IF(SUM('Sales by Agent'!AG990:AI990)&gt;0,"YES","NO")</f>
        <v>NO</v>
      </c>
      <c r="AJ990" s="30" t="str">
        <f>IF(SUM('Sales by Agent'!AH990:AJ990)&gt;0,"YES","NO")</f>
        <v>NO</v>
      </c>
      <c r="AK990" s="30" t="str">
        <f>IF(SUM('Sales by Agent'!AI990:AK990)&gt;0,"YES","NO")</f>
        <v>NO</v>
      </c>
      <c r="AL990" s="30" t="str">
        <f>IF(SUM('Sales by Agent'!AJ990:AL990)&gt;0,"YES","NO")</f>
        <v>NO</v>
      </c>
      <c r="AM990" s="30" t="str">
        <f>IF(SUM('Sales by Agent'!AK990:AM990)&gt;0,"YES","NO")</f>
        <v>NO</v>
      </c>
      <c r="AN990" s="30" t="str">
        <f>IF(SUM('Sales by Agent'!AL990:AN990)&gt;0,"YES","NO")</f>
        <v>NO</v>
      </c>
      <c r="AO990" s="30" t="str">
        <f>IF(SUM('Sales by Agent'!AM990:AO990)&gt;0,"YES","NO")</f>
        <v>NO</v>
      </c>
      <c r="AP990" s="30" t="str">
        <f>IF(SUM('Sales by Agent'!AN990:AP990)&gt;0,"YES","NO")</f>
        <v>NO</v>
      </c>
      <c r="AQ990" s="30" t="str">
        <f>IF(SUM('Sales by Agent'!AO990:AQ990)&gt;0,"YES","NO")</f>
        <v>NO</v>
      </c>
      <c r="AR990" s="30" t="str">
        <f>IF(SUM('Sales by Agent'!AP990:AR990)&gt;0,"YES","NO")</f>
        <v>NO</v>
      </c>
      <c r="AS990" s="30" t="str">
        <f>IF(SUM('Sales by Agent'!AQ990:AS990)&gt;0,"YES","NO")</f>
        <v>NO</v>
      </c>
      <c r="AT990" s="30" t="str">
        <f>IF(SUM('Sales by Agent'!AR990:AT990)&gt;0,"YES","NO")</f>
        <v>NO</v>
      </c>
      <c r="AU990" s="30" t="str">
        <f>IF(SUM('Sales by Agent'!AS990:AU990)&gt;0,"YES","NO")</f>
        <v>NO</v>
      </c>
      <c r="AV990" s="30" t="str">
        <f>IF(SUM('Sales by Agent'!AT990:AV990)&gt;0,"YES","NO")</f>
        <v>NO</v>
      </c>
    </row>
    <row r="991" spans="1:57">
      <c r="A991" s="564" t="s">
        <v>988</v>
      </c>
      <c r="B991" s="564" t="s">
        <v>3148</v>
      </c>
      <c r="C991" s="564" t="s">
        <v>390</v>
      </c>
      <c r="D991" s="564" t="s">
        <v>954</v>
      </c>
      <c r="E991" s="564" t="s">
        <v>1005</v>
      </c>
      <c r="F991" s="565">
        <v>55150</v>
      </c>
      <c r="I991" s="30" t="str">
        <f>IF(SUM('Sales by Agent'!G991:I991)&gt;0,"YES","NO")</f>
        <v>NO</v>
      </c>
      <c r="J991" s="30" t="str">
        <f>IF(SUM('Sales by Agent'!H991:J991)&gt;0,"YES","NO")</f>
        <v>NO</v>
      </c>
      <c r="K991" s="30" t="str">
        <f>IF(SUM('Sales by Agent'!I991:K991)&gt;0,"YES","NO")</f>
        <v>NO</v>
      </c>
      <c r="L991" s="30" t="str">
        <f>IF(SUM('Sales by Agent'!J991:L991)&gt;0,"YES","NO")</f>
        <v>NO</v>
      </c>
      <c r="M991" s="30" t="str">
        <f>IF(SUM('Sales by Agent'!K991:M991)&gt;0,"YES","NO")</f>
        <v>NO</v>
      </c>
      <c r="N991" s="30" t="str">
        <f>IF(SUM('Sales by Agent'!L991:N991)&gt;0,"YES","NO")</f>
        <v>NO</v>
      </c>
      <c r="O991" s="30" t="str">
        <f>IF(SUM('Sales by Agent'!M991:O991)&gt;0,"YES","NO")</f>
        <v>NO</v>
      </c>
      <c r="P991" s="30" t="str">
        <f>IF(SUM('Sales by Agent'!N991:P991)&gt;0,"YES","NO")</f>
        <v>NO</v>
      </c>
      <c r="Q991" s="30" t="str">
        <f>IF(SUM('Sales by Agent'!O991:Q991)&gt;0,"YES","NO")</f>
        <v>NO</v>
      </c>
      <c r="R991" s="30" t="str">
        <f>IF(SUM('Sales by Agent'!P991:R991)&gt;0,"YES","NO")</f>
        <v>NO</v>
      </c>
      <c r="S991" s="30" t="str">
        <f>IF(SUM('Sales by Agent'!Q991:S991)&gt;0,"YES","NO")</f>
        <v>NO</v>
      </c>
      <c r="T991" s="30" t="str">
        <f>IF(SUM('Sales by Agent'!R991:T991)&gt;0,"YES","NO")</f>
        <v>NO</v>
      </c>
      <c r="U991" s="30" t="str">
        <f>IF(SUM('Sales by Agent'!S991:U991)&gt;0,"YES","NO")</f>
        <v>NO</v>
      </c>
      <c r="V991" s="30" t="str">
        <f>IF(SUM('Sales by Agent'!T991:V991)&gt;0,"YES","NO")</f>
        <v>NO</v>
      </c>
      <c r="W991" s="30" t="str">
        <f>IF(SUM('Sales by Agent'!U991:W991)&gt;0,"YES","NO")</f>
        <v>NO</v>
      </c>
      <c r="X991" s="30" t="str">
        <f>IF(SUM('Sales by Agent'!V991:X991)&gt;0,"YES","NO")</f>
        <v>NO</v>
      </c>
      <c r="Y991" s="30" t="str">
        <f>IF(SUM('Sales by Agent'!W991:Y991)&gt;0,"YES","NO")</f>
        <v>NO</v>
      </c>
      <c r="Z991" s="30" t="str">
        <f>IF(SUM('Sales by Agent'!X991:Z991)&gt;0,"YES","NO")</f>
        <v>NO</v>
      </c>
      <c r="AA991" s="30" t="str">
        <f>IF(SUM('Sales by Agent'!Y991:AA991)&gt;0,"YES","NO")</f>
        <v>NO</v>
      </c>
      <c r="AB991" s="30" t="str">
        <f>IF(SUM('Sales by Agent'!Z991:AB991)&gt;0,"YES","NO")</f>
        <v>NO</v>
      </c>
      <c r="AC991" s="30" t="str">
        <f>IF(SUM('Sales by Agent'!AA991:AC991)&gt;0,"YES","NO")</f>
        <v>NO</v>
      </c>
      <c r="AD991" s="30" t="str">
        <f>IF(SUM('Sales by Agent'!AB991:AD991)&gt;0,"YES","NO")</f>
        <v>NO</v>
      </c>
      <c r="AE991" s="30" t="str">
        <f>IF(SUM('Sales by Agent'!AC991:AE991)&gt;0,"YES","NO")</f>
        <v>NO</v>
      </c>
      <c r="AF991" s="30" t="str">
        <f>IF(SUM('Sales by Agent'!AD991:AF991)&gt;0,"YES","NO")</f>
        <v>NO</v>
      </c>
      <c r="AG991" s="30" t="str">
        <f>IF(SUM('Sales by Agent'!AE991:AG991)&gt;0,"YES","NO")</f>
        <v>NO</v>
      </c>
      <c r="AH991" s="30" t="str">
        <f>IF(SUM('Sales by Agent'!AF991:AH991)&gt;0,"YES","NO")</f>
        <v>NO</v>
      </c>
      <c r="AI991" s="30" t="str">
        <f>IF(SUM('Sales by Agent'!AG991:AI991)&gt;0,"YES","NO")</f>
        <v>NO</v>
      </c>
      <c r="AJ991" s="30" t="str">
        <f>IF(SUM('Sales by Agent'!AH991:AJ991)&gt;0,"YES","NO")</f>
        <v>NO</v>
      </c>
      <c r="AK991" s="30" t="str">
        <f>IF(SUM('Sales by Agent'!AI991:AK991)&gt;0,"YES","NO")</f>
        <v>NO</v>
      </c>
      <c r="AL991" s="30" t="str">
        <f>IF(SUM('Sales by Agent'!AJ991:AL991)&gt;0,"YES","NO")</f>
        <v>NO</v>
      </c>
      <c r="AM991" s="30" t="str">
        <f>IF(SUM('Sales by Agent'!AK991:AM991)&gt;0,"YES","NO")</f>
        <v>YES</v>
      </c>
      <c r="AN991" s="30" t="str">
        <f>IF(SUM('Sales by Agent'!AL991:AN991)&gt;0,"YES","NO")</f>
        <v>YES</v>
      </c>
      <c r="AO991" s="30" t="str">
        <f>IF(SUM('Sales by Agent'!AM991:AO991)&gt;0,"YES","NO")</f>
        <v>YES</v>
      </c>
      <c r="AP991" s="30" t="str">
        <f>IF(SUM('Sales by Agent'!AN991:AP991)&gt;0,"YES","NO")</f>
        <v>YES</v>
      </c>
      <c r="AQ991" s="30" t="str">
        <f>IF(SUM('Sales by Agent'!AO991:AQ991)&gt;0,"YES","NO")</f>
        <v>YES</v>
      </c>
      <c r="AR991" s="30" t="str">
        <f>IF(SUM('Sales by Agent'!AP991:AR991)&gt;0,"YES","NO")</f>
        <v>NO</v>
      </c>
      <c r="AS991" s="30" t="str">
        <f>IF(SUM('Sales by Agent'!AQ991:AS991)&gt;0,"YES","NO")</f>
        <v>NO</v>
      </c>
      <c r="AT991" s="30" t="str">
        <f>IF(SUM('Sales by Agent'!AR991:AT991)&gt;0,"YES","NO")</f>
        <v>NO</v>
      </c>
      <c r="AU991" s="30" t="str">
        <f>IF(SUM('Sales by Agent'!AS991:AU991)&gt;0,"YES","NO")</f>
        <v>NO</v>
      </c>
      <c r="AV991" s="30" t="str">
        <f>IF(SUM('Sales by Agent'!AT991:AV991)&gt;0,"YES","NO")</f>
        <v>NO</v>
      </c>
    </row>
    <row r="992" spans="1:57">
      <c r="A992" s="564" t="s">
        <v>262</v>
      </c>
      <c r="B992" s="564" t="s">
        <v>3244</v>
      </c>
      <c r="C992" s="564" t="s">
        <v>390</v>
      </c>
      <c r="D992" s="564" t="s">
        <v>954</v>
      </c>
      <c r="E992" s="564" t="s">
        <v>1005</v>
      </c>
      <c r="F992" s="565">
        <v>3977940</v>
      </c>
      <c r="I992" s="30" t="str">
        <f>IF(SUM('Sales by Agent'!G992:I992)&gt;0,"YES","NO")</f>
        <v>YES</v>
      </c>
      <c r="J992" s="30" t="str">
        <f>IF(SUM('Sales by Agent'!H992:J992)&gt;0,"YES","NO")</f>
        <v>YES</v>
      </c>
      <c r="K992" s="30" t="str">
        <f>IF(SUM('Sales by Agent'!I992:K992)&gt;0,"YES","NO")</f>
        <v>YES</v>
      </c>
      <c r="L992" s="30" t="str">
        <f>IF(SUM('Sales by Agent'!J992:L992)&gt;0,"YES","NO")</f>
        <v>YES</v>
      </c>
      <c r="M992" s="30" t="str">
        <f>IF(SUM('Sales by Agent'!K992:M992)&gt;0,"YES","NO")</f>
        <v>YES</v>
      </c>
      <c r="N992" s="30" t="str">
        <f>IF(SUM('Sales by Agent'!L992:N992)&gt;0,"YES","NO")</f>
        <v>YES</v>
      </c>
      <c r="O992" s="30" t="str">
        <f>IF(SUM('Sales by Agent'!M992:O992)&gt;0,"YES","NO")</f>
        <v>YES</v>
      </c>
      <c r="P992" s="30" t="str">
        <f>IF(SUM('Sales by Agent'!N992:P992)&gt;0,"YES","NO")</f>
        <v>YES</v>
      </c>
      <c r="Q992" s="30" t="str">
        <f>IF(SUM('Sales by Agent'!O992:Q992)&gt;0,"YES","NO")</f>
        <v>YES</v>
      </c>
      <c r="R992" s="30" t="str">
        <f>IF(SUM('Sales by Agent'!P992:R992)&gt;0,"YES","NO")</f>
        <v>YES</v>
      </c>
      <c r="S992" s="30" t="str">
        <f>IF(SUM('Sales by Agent'!Q992:S992)&gt;0,"YES","NO")</f>
        <v>YES</v>
      </c>
      <c r="T992" s="30" t="str">
        <f>IF(SUM('Sales by Agent'!R992:T992)&gt;0,"YES","NO")</f>
        <v>YES</v>
      </c>
      <c r="U992" s="30" t="str">
        <f>IF(SUM('Sales by Agent'!S992:U992)&gt;0,"YES","NO")</f>
        <v>YES</v>
      </c>
      <c r="V992" s="30" t="str">
        <f>IF(SUM('Sales by Agent'!T992:V992)&gt;0,"YES","NO")</f>
        <v>YES</v>
      </c>
      <c r="W992" s="30" t="str">
        <f>IF(SUM('Sales by Agent'!U992:W992)&gt;0,"YES","NO")</f>
        <v>YES</v>
      </c>
      <c r="X992" s="30" t="str">
        <f>IF(SUM('Sales by Agent'!V992:X992)&gt;0,"YES","NO")</f>
        <v>YES</v>
      </c>
      <c r="Y992" s="30" t="str">
        <f>IF(SUM('Sales by Agent'!W992:Y992)&gt;0,"YES","NO")</f>
        <v>YES</v>
      </c>
      <c r="Z992" s="30" t="str">
        <f>IF(SUM('Sales by Agent'!X992:Z992)&gt;0,"YES","NO")</f>
        <v>YES</v>
      </c>
      <c r="AA992" s="30" t="str">
        <f>IF(SUM('Sales by Agent'!Y992:AA992)&gt;0,"YES","NO")</f>
        <v>YES</v>
      </c>
      <c r="AB992" s="30" t="str">
        <f>IF(SUM('Sales by Agent'!Z992:AB992)&gt;0,"YES","NO")</f>
        <v>YES</v>
      </c>
      <c r="AC992" s="30" t="str">
        <f>IF(SUM('Sales by Agent'!AA992:AC992)&gt;0,"YES","NO")</f>
        <v>YES</v>
      </c>
      <c r="AD992" s="30" t="str">
        <f>IF(SUM('Sales by Agent'!AB992:AD992)&gt;0,"YES","NO")</f>
        <v>YES</v>
      </c>
      <c r="AE992" s="30" t="str">
        <f>IF(SUM('Sales by Agent'!AC992:AE992)&gt;0,"YES","NO")</f>
        <v>YES</v>
      </c>
      <c r="AF992" s="30" t="str">
        <f>IF(SUM('Sales by Agent'!AD992:AF992)&gt;0,"YES","NO")</f>
        <v>YES</v>
      </c>
      <c r="AG992" s="30" t="str">
        <f>IF(SUM('Sales by Agent'!AE992:AG992)&gt;0,"YES","NO")</f>
        <v>YES</v>
      </c>
      <c r="AH992" s="30" t="str">
        <f>IF(SUM('Sales by Agent'!AF992:AH992)&gt;0,"YES","NO")</f>
        <v>YES</v>
      </c>
      <c r="AI992" s="30" t="str">
        <f>IF(SUM('Sales by Agent'!AG992:AI992)&gt;0,"YES","NO")</f>
        <v>YES</v>
      </c>
      <c r="AJ992" s="30" t="str">
        <f>IF(SUM('Sales by Agent'!AH992:AJ992)&gt;0,"YES","NO")</f>
        <v>YES</v>
      </c>
      <c r="AK992" s="30" t="str">
        <f>IF(SUM('Sales by Agent'!AI992:AK992)&gt;0,"YES","NO")</f>
        <v>YES</v>
      </c>
      <c r="AL992" s="30" t="str">
        <f>IF(SUM('Sales by Agent'!AJ992:AL992)&gt;0,"YES","NO")</f>
        <v>YES</v>
      </c>
      <c r="AM992" s="30" t="str">
        <f>IF(SUM('Sales by Agent'!AK992:AM992)&gt;0,"YES","NO")</f>
        <v>YES</v>
      </c>
      <c r="AN992" s="30" t="str">
        <f>IF(SUM('Sales by Agent'!AL992:AN992)&gt;0,"YES","NO")</f>
        <v>YES</v>
      </c>
      <c r="AO992" s="30" t="str">
        <f>IF(SUM('Sales by Agent'!AM992:AO992)&gt;0,"YES","NO")</f>
        <v>YES</v>
      </c>
      <c r="AP992" s="30" t="str">
        <f>IF(SUM('Sales by Agent'!AN992:AP992)&gt;0,"YES","NO")</f>
        <v>YES</v>
      </c>
      <c r="AQ992" s="30" t="str">
        <f>IF(SUM('Sales by Agent'!AO992:AQ992)&gt;0,"YES","NO")</f>
        <v>YES</v>
      </c>
      <c r="AR992" s="30" t="str">
        <f>IF(SUM('Sales by Agent'!AP992:AR992)&gt;0,"YES","NO")</f>
        <v>YES</v>
      </c>
      <c r="AS992" s="30" t="str">
        <f>IF(SUM('Sales by Agent'!AQ992:AS992)&gt;0,"YES","NO")</f>
        <v>YES</v>
      </c>
      <c r="AT992" s="30" t="str">
        <f>IF(SUM('Sales by Agent'!AR992:AT992)&gt;0,"YES","NO")</f>
        <v>YES</v>
      </c>
      <c r="AU992" s="30" t="str">
        <f>IF(SUM('Sales by Agent'!AS992:AU992)&gt;0,"YES","NO")</f>
        <v>YES</v>
      </c>
      <c r="AV992" s="30" t="str">
        <f>IF(SUM('Sales by Agent'!AT992:AV992)&gt;0,"YES","NO")</f>
        <v>YES</v>
      </c>
    </row>
    <row r="993" spans="1:48">
      <c r="A993" s="564" t="s">
        <v>156</v>
      </c>
      <c r="B993" s="564" t="s">
        <v>3245</v>
      </c>
      <c r="C993" s="564" t="s">
        <v>390</v>
      </c>
      <c r="D993" s="564" t="s">
        <v>954</v>
      </c>
      <c r="E993" s="564" t="s">
        <v>1005</v>
      </c>
      <c r="F993" s="565">
        <v>10050</v>
      </c>
      <c r="I993" s="30" t="str">
        <f>IF(SUM('Sales by Agent'!G993:I993)&gt;0,"YES","NO")</f>
        <v>NO</v>
      </c>
      <c r="J993" s="30" t="str">
        <f>IF(SUM('Sales by Agent'!H993:J993)&gt;0,"YES","NO")</f>
        <v>NO</v>
      </c>
      <c r="K993" s="30" t="str">
        <f>IF(SUM('Sales by Agent'!I993:K993)&gt;0,"YES","NO")</f>
        <v>NO</v>
      </c>
      <c r="L993" s="30" t="str">
        <f>IF(SUM('Sales by Agent'!J993:L993)&gt;0,"YES","NO")</f>
        <v>NO</v>
      </c>
      <c r="M993" s="30" t="str">
        <f>IF(SUM('Sales by Agent'!K993:M993)&gt;0,"YES","NO")</f>
        <v>NO</v>
      </c>
      <c r="N993" s="30" t="str">
        <f>IF(SUM('Sales by Agent'!L993:N993)&gt;0,"YES","NO")</f>
        <v>NO</v>
      </c>
      <c r="O993" s="30" t="str">
        <f>IF(SUM('Sales by Agent'!M993:O993)&gt;0,"YES","NO")</f>
        <v>NO</v>
      </c>
      <c r="P993" s="30" t="str">
        <f>IF(SUM('Sales by Agent'!N993:P993)&gt;0,"YES","NO")</f>
        <v>NO</v>
      </c>
      <c r="Q993" s="30" t="str">
        <f>IF(SUM('Sales by Agent'!O993:Q993)&gt;0,"YES","NO")</f>
        <v>NO</v>
      </c>
      <c r="R993" s="30" t="str">
        <f>IF(SUM('Sales by Agent'!P993:R993)&gt;0,"YES","NO")</f>
        <v>NO</v>
      </c>
      <c r="S993" s="30" t="str">
        <f>IF(SUM('Sales by Agent'!Q993:S993)&gt;0,"YES","NO")</f>
        <v>NO</v>
      </c>
      <c r="T993" s="30" t="str">
        <f>IF(SUM('Sales by Agent'!R993:T993)&gt;0,"YES","NO")</f>
        <v>NO</v>
      </c>
      <c r="U993" s="30" t="str">
        <f>IF(SUM('Sales by Agent'!S993:U993)&gt;0,"YES","NO")</f>
        <v>NO</v>
      </c>
      <c r="V993" s="30" t="str">
        <f>IF(SUM('Sales by Agent'!T993:V993)&gt;0,"YES","NO")</f>
        <v>NO</v>
      </c>
      <c r="W993" s="30" t="str">
        <f>IF(SUM('Sales by Agent'!U993:W993)&gt;0,"YES","NO")</f>
        <v>NO</v>
      </c>
      <c r="X993" s="30" t="str">
        <f>IF(SUM('Sales by Agent'!V993:X993)&gt;0,"YES","NO")</f>
        <v>NO</v>
      </c>
      <c r="Y993" s="30" t="str">
        <f>IF(SUM('Sales by Agent'!W993:Y993)&gt;0,"YES","NO")</f>
        <v>NO</v>
      </c>
      <c r="Z993" s="30" t="str">
        <f>IF(SUM('Sales by Agent'!X993:Z993)&gt;0,"YES","NO")</f>
        <v>NO</v>
      </c>
      <c r="AA993" s="30" t="str">
        <f>IF(SUM('Sales by Agent'!Y993:AA993)&gt;0,"YES","NO")</f>
        <v>NO</v>
      </c>
      <c r="AB993" s="30" t="str">
        <f>IF(SUM('Sales by Agent'!Z993:AB993)&gt;0,"YES","NO")</f>
        <v>NO</v>
      </c>
      <c r="AC993" s="30" t="str">
        <f>IF(SUM('Sales by Agent'!AA993:AC993)&gt;0,"YES","NO")</f>
        <v>NO</v>
      </c>
      <c r="AD993" s="30" t="str">
        <f>IF(SUM('Sales by Agent'!AB993:AD993)&gt;0,"YES","NO")</f>
        <v>NO</v>
      </c>
      <c r="AE993" s="30" t="str">
        <f>IF(SUM('Sales by Agent'!AC993:AE993)&gt;0,"YES","NO")</f>
        <v>NO</v>
      </c>
      <c r="AF993" s="30" t="str">
        <f>IF(SUM('Sales by Agent'!AD993:AF993)&gt;0,"YES","NO")</f>
        <v>NO</v>
      </c>
      <c r="AG993" s="30" t="str">
        <f>IF(SUM('Sales by Agent'!AE993:AG993)&gt;0,"YES","NO")</f>
        <v>NO</v>
      </c>
      <c r="AH993" s="30" t="str">
        <f>IF(SUM('Sales by Agent'!AF993:AH993)&gt;0,"YES","NO")</f>
        <v>NO</v>
      </c>
      <c r="AI993" s="30" t="str">
        <f>IF(SUM('Sales by Agent'!AG993:AI993)&gt;0,"YES","NO")</f>
        <v>NO</v>
      </c>
      <c r="AJ993" s="30" t="str">
        <f>IF(SUM('Sales by Agent'!AH993:AJ993)&gt;0,"YES","NO")</f>
        <v>NO</v>
      </c>
      <c r="AK993" s="30" t="str">
        <f>IF(SUM('Sales by Agent'!AI993:AK993)&gt;0,"YES","NO")</f>
        <v>NO</v>
      </c>
      <c r="AL993" s="30" t="str">
        <f>IF(SUM('Sales by Agent'!AJ993:AL993)&gt;0,"YES","NO")</f>
        <v>NO</v>
      </c>
      <c r="AM993" s="30" t="str">
        <f>IF(SUM('Sales by Agent'!AK993:AM993)&gt;0,"YES","NO")</f>
        <v>NO</v>
      </c>
      <c r="AN993" s="30" t="str">
        <f>IF(SUM('Sales by Agent'!AL993:AN993)&gt;0,"YES","NO")</f>
        <v>NO</v>
      </c>
      <c r="AO993" s="30" t="str">
        <f>IF(SUM('Sales by Agent'!AM993:AO993)&gt;0,"YES","NO")</f>
        <v>YES</v>
      </c>
      <c r="AP993" s="30" t="str">
        <f>IF(SUM('Sales by Agent'!AN993:AP993)&gt;0,"YES","NO")</f>
        <v>YES</v>
      </c>
      <c r="AQ993" s="30" t="str">
        <f>IF(SUM('Sales by Agent'!AO993:AQ993)&gt;0,"YES","NO")</f>
        <v>YES</v>
      </c>
      <c r="AR993" s="30" t="str">
        <f>IF(SUM('Sales by Agent'!AP993:AR993)&gt;0,"YES","NO")</f>
        <v>NO</v>
      </c>
      <c r="AS993" s="30" t="str">
        <f>IF(SUM('Sales by Agent'!AQ993:AS993)&gt;0,"YES","NO")</f>
        <v>NO</v>
      </c>
      <c r="AT993" s="30" t="str">
        <f>IF(SUM('Sales by Agent'!AR993:AT993)&gt;0,"YES","NO")</f>
        <v>NO</v>
      </c>
      <c r="AU993" s="30" t="str">
        <f>IF(SUM('Sales by Agent'!AS993:AU993)&gt;0,"YES","NO")</f>
        <v>NO</v>
      </c>
      <c r="AV993" s="30" t="str">
        <f>IF(SUM('Sales by Agent'!AT993:AV993)&gt;0,"YES","NO")</f>
        <v>NO</v>
      </c>
    </row>
    <row r="994" spans="1:48">
      <c r="A994" s="564" t="s">
        <v>158</v>
      </c>
      <c r="B994" s="564" t="s">
        <v>3246</v>
      </c>
      <c r="C994" s="564" t="s">
        <v>390</v>
      </c>
      <c r="D994" s="564" t="s">
        <v>954</v>
      </c>
      <c r="E994" s="564" t="s">
        <v>1005</v>
      </c>
      <c r="F994" s="565">
        <v>2894125</v>
      </c>
      <c r="I994" s="30" t="str">
        <f>IF(SUM('Sales by Agent'!G994:I994)&gt;0,"YES","NO")</f>
        <v>NO</v>
      </c>
      <c r="J994" s="30" t="str">
        <f>IF(SUM('Sales by Agent'!H994:J994)&gt;0,"YES","NO")</f>
        <v>NO</v>
      </c>
      <c r="K994" s="30" t="str">
        <f>IF(SUM('Sales by Agent'!I994:K994)&gt;0,"YES","NO")</f>
        <v>YES</v>
      </c>
      <c r="L994" s="30" t="str">
        <f>IF(SUM('Sales by Agent'!J994:L994)&gt;0,"YES","NO")</f>
        <v>YES</v>
      </c>
      <c r="M994" s="30" t="str">
        <f>IF(SUM('Sales by Agent'!K994:M994)&gt;0,"YES","NO")</f>
        <v>YES</v>
      </c>
      <c r="N994" s="30" t="str">
        <f>IF(SUM('Sales by Agent'!L994:N994)&gt;0,"YES","NO")</f>
        <v>YES</v>
      </c>
      <c r="O994" s="30" t="str">
        <f>IF(SUM('Sales by Agent'!M994:O994)&gt;0,"YES","NO")</f>
        <v>YES</v>
      </c>
      <c r="P994" s="30" t="str">
        <f>IF(SUM('Sales by Agent'!N994:P994)&gt;0,"YES","NO")</f>
        <v>YES</v>
      </c>
      <c r="Q994" s="30" t="str">
        <f>IF(SUM('Sales by Agent'!O994:Q994)&gt;0,"YES","NO")</f>
        <v>YES</v>
      </c>
      <c r="R994" s="30" t="str">
        <f>IF(SUM('Sales by Agent'!P994:R994)&gt;0,"YES","NO")</f>
        <v>YES</v>
      </c>
      <c r="S994" s="30" t="str">
        <f>IF(SUM('Sales by Agent'!Q994:S994)&gt;0,"YES","NO")</f>
        <v>YES</v>
      </c>
      <c r="T994" s="30" t="str">
        <f>IF(SUM('Sales by Agent'!R994:T994)&gt;0,"YES","NO")</f>
        <v>YES</v>
      </c>
      <c r="U994" s="30" t="str">
        <f>IF(SUM('Sales by Agent'!S994:U994)&gt;0,"YES","NO")</f>
        <v>YES</v>
      </c>
      <c r="V994" s="30" t="str">
        <f>IF(SUM('Sales by Agent'!T994:V994)&gt;0,"YES","NO")</f>
        <v>YES</v>
      </c>
      <c r="W994" s="30" t="str">
        <f>IF(SUM('Sales by Agent'!U994:W994)&gt;0,"YES","NO")</f>
        <v>YES</v>
      </c>
      <c r="X994" s="30" t="str">
        <f>IF(SUM('Sales by Agent'!V994:X994)&gt;0,"YES","NO")</f>
        <v>YES</v>
      </c>
      <c r="Y994" s="30" t="str">
        <f>IF(SUM('Sales by Agent'!W994:Y994)&gt;0,"YES","NO")</f>
        <v>YES</v>
      </c>
      <c r="Z994" s="30" t="str">
        <f>IF(SUM('Sales by Agent'!X994:Z994)&gt;0,"YES","NO")</f>
        <v>YES</v>
      </c>
      <c r="AA994" s="30" t="str">
        <f>IF(SUM('Sales by Agent'!Y994:AA994)&gt;0,"YES","NO")</f>
        <v>YES</v>
      </c>
      <c r="AB994" s="30" t="str">
        <f>IF(SUM('Sales by Agent'!Z994:AB994)&gt;0,"YES","NO")</f>
        <v>YES</v>
      </c>
      <c r="AC994" s="30" t="str">
        <f>IF(SUM('Sales by Agent'!AA994:AC994)&gt;0,"YES","NO")</f>
        <v>YES</v>
      </c>
      <c r="AD994" s="30" t="str">
        <f>IF(SUM('Sales by Agent'!AB994:AD994)&gt;0,"YES","NO")</f>
        <v>YES</v>
      </c>
      <c r="AE994" s="30" t="str">
        <f>IF(SUM('Sales by Agent'!AC994:AE994)&gt;0,"YES","NO")</f>
        <v>YES</v>
      </c>
      <c r="AF994" s="30" t="str">
        <f>IF(SUM('Sales by Agent'!AD994:AF994)&gt;0,"YES","NO")</f>
        <v>YES</v>
      </c>
      <c r="AG994" s="30" t="str">
        <f>IF(SUM('Sales by Agent'!AE994:AG994)&gt;0,"YES","NO")</f>
        <v>YES</v>
      </c>
      <c r="AH994" s="30" t="str">
        <f>IF(SUM('Sales by Agent'!AF994:AH994)&gt;0,"YES","NO")</f>
        <v>YES</v>
      </c>
      <c r="AI994" s="30" t="str">
        <f>IF(SUM('Sales by Agent'!AG994:AI994)&gt;0,"YES","NO")</f>
        <v>YES</v>
      </c>
      <c r="AJ994" s="30" t="str">
        <f>IF(SUM('Sales by Agent'!AH994:AJ994)&gt;0,"YES","NO")</f>
        <v>YES</v>
      </c>
      <c r="AK994" s="30" t="str">
        <f>IF(SUM('Sales by Agent'!AI994:AK994)&gt;0,"YES","NO")</f>
        <v>YES</v>
      </c>
      <c r="AL994" s="30" t="str">
        <f>IF(SUM('Sales by Agent'!AJ994:AL994)&gt;0,"YES","NO")</f>
        <v>YES</v>
      </c>
      <c r="AM994" s="30" t="str">
        <f>IF(SUM('Sales by Agent'!AK994:AM994)&gt;0,"YES","NO")</f>
        <v>YES</v>
      </c>
      <c r="AN994" s="30" t="str">
        <f>IF(SUM('Sales by Agent'!AL994:AN994)&gt;0,"YES","NO")</f>
        <v>YES</v>
      </c>
      <c r="AO994" s="30" t="str">
        <f>IF(SUM('Sales by Agent'!AM994:AO994)&gt;0,"YES","NO")</f>
        <v>YES</v>
      </c>
      <c r="AP994" s="30" t="str">
        <f>IF(SUM('Sales by Agent'!AN994:AP994)&gt;0,"YES","NO")</f>
        <v>YES</v>
      </c>
      <c r="AQ994" s="30" t="str">
        <f>IF(SUM('Sales by Agent'!AO994:AQ994)&gt;0,"YES","NO")</f>
        <v>YES</v>
      </c>
      <c r="AR994" s="30" t="str">
        <f>IF(SUM('Sales by Agent'!AP994:AR994)&gt;0,"YES","NO")</f>
        <v>YES</v>
      </c>
      <c r="AS994" s="30" t="str">
        <f>IF(SUM('Sales by Agent'!AQ994:AS994)&gt;0,"YES","NO")</f>
        <v>YES</v>
      </c>
      <c r="AT994" s="30" t="str">
        <f>IF(SUM('Sales by Agent'!AR994:AT994)&gt;0,"YES","NO")</f>
        <v>YES</v>
      </c>
      <c r="AU994" s="30" t="str">
        <f>IF(SUM('Sales by Agent'!AS994:AU994)&gt;0,"YES","NO")</f>
        <v>YES</v>
      </c>
      <c r="AV994" s="30" t="str">
        <f>IF(SUM('Sales by Agent'!AT994:AV994)&gt;0,"YES","NO")</f>
        <v>YES</v>
      </c>
    </row>
    <row r="995" spans="1:48">
      <c r="A995" s="564" t="s">
        <v>1451</v>
      </c>
      <c r="B995" s="564" t="s">
        <v>3247</v>
      </c>
      <c r="C995" s="564" t="s">
        <v>390</v>
      </c>
      <c r="D995" s="564" t="s">
        <v>954</v>
      </c>
      <c r="E995" s="564" t="s">
        <v>1005</v>
      </c>
      <c r="F995" s="565">
        <v>93570</v>
      </c>
      <c r="I995" s="30" t="str">
        <f>IF(SUM('Sales by Agent'!G995:I995)&gt;0,"YES","NO")</f>
        <v>NO</v>
      </c>
      <c r="J995" s="30" t="str">
        <f>IF(SUM('Sales by Agent'!H995:J995)&gt;0,"YES","NO")</f>
        <v>NO</v>
      </c>
      <c r="K995" s="30" t="str">
        <f>IF(SUM('Sales by Agent'!I995:K995)&gt;0,"YES","NO")</f>
        <v>NO</v>
      </c>
      <c r="L995" s="30" t="str">
        <f>IF(SUM('Sales by Agent'!J995:L995)&gt;0,"YES","NO")</f>
        <v>NO</v>
      </c>
      <c r="M995" s="30" t="str">
        <f>IF(SUM('Sales by Agent'!K995:M995)&gt;0,"YES","NO")</f>
        <v>NO</v>
      </c>
      <c r="N995" s="30" t="str">
        <f>IF(SUM('Sales by Agent'!L995:N995)&gt;0,"YES","NO")</f>
        <v>NO</v>
      </c>
      <c r="O995" s="30" t="str">
        <f>IF(SUM('Sales by Agent'!M995:O995)&gt;0,"YES","NO")</f>
        <v>NO</v>
      </c>
      <c r="P995" s="30" t="str">
        <f>IF(SUM('Sales by Agent'!N995:P995)&gt;0,"YES","NO")</f>
        <v>NO</v>
      </c>
      <c r="Q995" s="30" t="str">
        <f>IF(SUM('Sales by Agent'!O995:Q995)&gt;0,"YES","NO")</f>
        <v>NO</v>
      </c>
      <c r="R995" s="30" t="str">
        <f>IF(SUM('Sales by Agent'!P995:R995)&gt;0,"YES","NO")</f>
        <v>NO</v>
      </c>
      <c r="S995" s="30" t="str">
        <f>IF(SUM('Sales by Agent'!Q995:S995)&gt;0,"YES","NO")</f>
        <v>NO</v>
      </c>
      <c r="T995" s="30" t="str">
        <f>IF(SUM('Sales by Agent'!R995:T995)&gt;0,"YES","NO")</f>
        <v>NO</v>
      </c>
      <c r="U995" s="30" t="str">
        <f>IF(SUM('Sales by Agent'!S995:U995)&gt;0,"YES","NO")</f>
        <v>NO</v>
      </c>
      <c r="V995" s="30" t="str">
        <f>IF(SUM('Sales by Agent'!T995:V995)&gt;0,"YES","NO")</f>
        <v>NO</v>
      </c>
      <c r="W995" s="30" t="str">
        <f>IF(SUM('Sales by Agent'!U995:W995)&gt;0,"YES","NO")</f>
        <v>NO</v>
      </c>
      <c r="X995" s="30" t="str">
        <f>IF(SUM('Sales by Agent'!V995:X995)&gt;0,"YES","NO")</f>
        <v>NO</v>
      </c>
      <c r="Y995" s="30" t="str">
        <f>IF(SUM('Sales by Agent'!W995:Y995)&gt;0,"YES","NO")</f>
        <v>NO</v>
      </c>
      <c r="Z995" s="30" t="str">
        <f>IF(SUM('Sales by Agent'!X995:Z995)&gt;0,"YES","NO")</f>
        <v>NO</v>
      </c>
      <c r="AA995" s="30" t="str">
        <f>IF(SUM('Sales by Agent'!Y995:AA995)&gt;0,"YES","NO")</f>
        <v>NO</v>
      </c>
      <c r="AB995" s="30" t="str">
        <f>IF(SUM('Sales by Agent'!Z995:AB995)&gt;0,"YES","NO")</f>
        <v>NO</v>
      </c>
      <c r="AC995" s="30" t="str">
        <f>IF(SUM('Sales by Agent'!AA995:AC995)&gt;0,"YES","NO")</f>
        <v>NO</v>
      </c>
      <c r="AD995" s="30" t="str">
        <f>IF(SUM('Sales by Agent'!AB995:AD995)&gt;0,"YES","NO")</f>
        <v>NO</v>
      </c>
      <c r="AE995" s="30" t="str">
        <f>IF(SUM('Sales by Agent'!AC995:AE995)&gt;0,"YES","NO")</f>
        <v>NO</v>
      </c>
      <c r="AF995" s="30" t="str">
        <f>IF(SUM('Sales by Agent'!AD995:AF995)&gt;0,"YES","NO")</f>
        <v>NO</v>
      </c>
      <c r="AG995" s="30" t="str">
        <f>IF(SUM('Sales by Agent'!AE995:AG995)&gt;0,"YES","NO")</f>
        <v>NO</v>
      </c>
      <c r="AH995" s="30" t="str">
        <f>IF(SUM('Sales by Agent'!AF995:AH995)&gt;0,"YES","NO")</f>
        <v>NO</v>
      </c>
      <c r="AI995" s="30" t="str">
        <f>IF(SUM('Sales by Agent'!AG995:AI995)&gt;0,"YES","NO")</f>
        <v>NO</v>
      </c>
      <c r="AJ995" s="30" t="str">
        <f>IF(SUM('Sales by Agent'!AH995:AJ995)&gt;0,"YES","NO")</f>
        <v>NO</v>
      </c>
      <c r="AK995" s="30" t="str">
        <f>IF(SUM('Sales by Agent'!AI995:AK995)&gt;0,"YES","NO")</f>
        <v>NO</v>
      </c>
      <c r="AL995" s="30" t="str">
        <f>IF(SUM('Sales by Agent'!AJ995:AL995)&gt;0,"YES","NO")</f>
        <v>NO</v>
      </c>
      <c r="AM995" s="30" t="str">
        <f>IF(SUM('Sales by Agent'!AK995:AM995)&gt;0,"YES","NO")</f>
        <v>YES</v>
      </c>
      <c r="AN995" s="30" t="str">
        <f>IF(SUM('Sales by Agent'!AL995:AN995)&gt;0,"YES","NO")</f>
        <v>YES</v>
      </c>
      <c r="AO995" s="30" t="str">
        <f>IF(SUM('Sales by Agent'!AM995:AO995)&gt;0,"YES","NO")</f>
        <v>YES</v>
      </c>
      <c r="AP995" s="30" t="str">
        <f>IF(SUM('Sales by Agent'!AN995:AP995)&gt;0,"YES","NO")</f>
        <v>YES</v>
      </c>
      <c r="AQ995" s="30" t="str">
        <f>IF(SUM('Sales by Agent'!AO995:AQ995)&gt;0,"YES","NO")</f>
        <v>YES</v>
      </c>
      <c r="AR995" s="30" t="str">
        <f>IF(SUM('Sales by Agent'!AP995:AR995)&gt;0,"YES","NO")</f>
        <v>NO</v>
      </c>
      <c r="AS995" s="30" t="str">
        <f>IF(SUM('Sales by Agent'!AQ995:AS995)&gt;0,"YES","NO")</f>
        <v>NO</v>
      </c>
      <c r="AT995" s="30" t="str">
        <f>IF(SUM('Sales by Agent'!AR995:AT995)&gt;0,"YES","NO")</f>
        <v>NO</v>
      </c>
      <c r="AU995" s="30" t="str">
        <f>IF(SUM('Sales by Agent'!AS995:AU995)&gt;0,"YES","NO")</f>
        <v>NO</v>
      </c>
      <c r="AV995" s="30" t="str">
        <f>IF(SUM('Sales by Agent'!AT995:AV995)&gt;0,"YES","NO")</f>
        <v>NO</v>
      </c>
    </row>
    <row r="996" spans="1:48">
      <c r="A996" s="564" t="s">
        <v>175</v>
      </c>
      <c r="B996" s="564" t="s">
        <v>3248</v>
      </c>
      <c r="C996" s="564" t="s">
        <v>390</v>
      </c>
      <c r="D996" s="564" t="s">
        <v>954</v>
      </c>
      <c r="E996" s="564" t="s">
        <v>1005</v>
      </c>
      <c r="F996" s="565">
        <v>1269550</v>
      </c>
      <c r="I996" s="30" t="str">
        <f>IF(SUM('Sales by Agent'!G996:I996)&gt;0,"YES","NO")</f>
        <v>NO</v>
      </c>
      <c r="J996" s="30" t="str">
        <f>IF(SUM('Sales by Agent'!H996:J996)&gt;0,"YES","NO")</f>
        <v>NO</v>
      </c>
      <c r="K996" s="30" t="str">
        <f>IF(SUM('Sales by Agent'!I996:K996)&gt;0,"YES","NO")</f>
        <v>NO</v>
      </c>
      <c r="L996" s="30" t="str">
        <f>IF(SUM('Sales by Agent'!J996:L996)&gt;0,"YES","NO")</f>
        <v>YES</v>
      </c>
      <c r="M996" s="30" t="str">
        <f>IF(SUM('Sales by Agent'!K996:M996)&gt;0,"YES","NO")</f>
        <v>YES</v>
      </c>
      <c r="N996" s="30" t="str">
        <f>IF(SUM('Sales by Agent'!L996:N996)&gt;0,"YES","NO")</f>
        <v>YES</v>
      </c>
      <c r="O996" s="30" t="str">
        <f>IF(SUM('Sales by Agent'!M996:O996)&gt;0,"YES","NO")</f>
        <v>YES</v>
      </c>
      <c r="P996" s="30" t="str">
        <f>IF(SUM('Sales by Agent'!N996:P996)&gt;0,"YES","NO")</f>
        <v>YES</v>
      </c>
      <c r="Q996" s="30" t="str">
        <f>IF(SUM('Sales by Agent'!O996:Q996)&gt;0,"YES","NO")</f>
        <v>YES</v>
      </c>
      <c r="R996" s="30" t="str">
        <f>IF(SUM('Sales by Agent'!P996:R996)&gt;0,"YES","NO")</f>
        <v>YES</v>
      </c>
      <c r="S996" s="30" t="str">
        <f>IF(SUM('Sales by Agent'!Q996:S996)&gt;0,"YES","NO")</f>
        <v>YES</v>
      </c>
      <c r="T996" s="30" t="str">
        <f>IF(SUM('Sales by Agent'!R996:T996)&gt;0,"YES","NO")</f>
        <v>NO</v>
      </c>
      <c r="U996" s="30" t="str">
        <f>IF(SUM('Sales by Agent'!S996:U996)&gt;0,"YES","NO")</f>
        <v>NO</v>
      </c>
      <c r="V996" s="30" t="str">
        <f>IF(SUM('Sales by Agent'!T996:V996)&gt;0,"YES","NO")</f>
        <v>NO</v>
      </c>
      <c r="W996" s="30" t="str">
        <f>IF(SUM('Sales by Agent'!U996:W996)&gt;0,"YES","NO")</f>
        <v>NO</v>
      </c>
      <c r="X996" s="30" t="str">
        <f>IF(SUM('Sales by Agent'!V996:X996)&gt;0,"YES","NO")</f>
        <v>NO</v>
      </c>
      <c r="Y996" s="30" t="str">
        <f>IF(SUM('Sales by Agent'!W996:Y996)&gt;0,"YES","NO")</f>
        <v>NO</v>
      </c>
      <c r="Z996" s="30" t="str">
        <f>IF(SUM('Sales by Agent'!X996:Z996)&gt;0,"YES","NO")</f>
        <v>NO</v>
      </c>
      <c r="AA996" s="30" t="str">
        <f>IF(SUM('Sales by Agent'!Y996:AA996)&gt;0,"YES","NO")</f>
        <v>NO</v>
      </c>
      <c r="AB996" s="30" t="str">
        <f>IF(SUM('Sales by Agent'!Z996:AB996)&gt;0,"YES","NO")</f>
        <v>NO</v>
      </c>
      <c r="AC996" s="30" t="str">
        <f>IF(SUM('Sales by Agent'!AA996:AC996)&gt;0,"YES","NO")</f>
        <v>NO</v>
      </c>
      <c r="AD996" s="30" t="str">
        <f>IF(SUM('Sales by Agent'!AB996:AD996)&gt;0,"YES","NO")</f>
        <v>NO</v>
      </c>
      <c r="AE996" s="30" t="str">
        <f>IF(SUM('Sales by Agent'!AC996:AE996)&gt;0,"YES","NO")</f>
        <v>NO</v>
      </c>
      <c r="AF996" s="30" t="str">
        <f>IF(SUM('Sales by Agent'!AD996:AF996)&gt;0,"YES","NO")</f>
        <v>NO</v>
      </c>
      <c r="AG996" s="30" t="str">
        <f>IF(SUM('Sales by Agent'!AE996:AG996)&gt;0,"YES","NO")</f>
        <v>NO</v>
      </c>
      <c r="AH996" s="30" t="str">
        <f>IF(SUM('Sales by Agent'!AF996:AH996)&gt;0,"YES","NO")</f>
        <v>NO</v>
      </c>
      <c r="AI996" s="30" t="str">
        <f>IF(SUM('Sales by Agent'!AG996:AI996)&gt;0,"YES","NO")</f>
        <v>NO</v>
      </c>
      <c r="AJ996" s="30" t="str">
        <f>IF(SUM('Sales by Agent'!AH996:AJ996)&gt;0,"YES","NO")</f>
        <v>NO</v>
      </c>
      <c r="AK996" s="30" t="str">
        <f>IF(SUM('Sales by Agent'!AI996:AK996)&gt;0,"YES","NO")</f>
        <v>NO</v>
      </c>
      <c r="AL996" s="30" t="str">
        <f>IF(SUM('Sales by Agent'!AJ996:AL996)&gt;0,"YES","NO")</f>
        <v>NO</v>
      </c>
      <c r="AM996" s="30" t="str">
        <f>IF(SUM('Sales by Agent'!AK996:AM996)&gt;0,"YES","NO")</f>
        <v>NO</v>
      </c>
      <c r="AN996" s="30" t="str">
        <f>IF(SUM('Sales by Agent'!AL996:AN996)&gt;0,"YES","NO")</f>
        <v>NO</v>
      </c>
      <c r="AO996" s="30" t="str">
        <f>IF(SUM('Sales by Agent'!AM996:AO996)&gt;0,"YES","NO")</f>
        <v>NO</v>
      </c>
      <c r="AP996" s="30" t="str">
        <f>IF(SUM('Sales by Agent'!AN996:AP996)&gt;0,"YES","NO")</f>
        <v>NO</v>
      </c>
      <c r="AQ996" s="30" t="str">
        <f>IF(SUM('Sales by Agent'!AO996:AQ996)&gt;0,"YES","NO")</f>
        <v>NO</v>
      </c>
      <c r="AR996" s="30" t="str">
        <f>IF(SUM('Sales by Agent'!AP996:AR996)&gt;0,"YES","NO")</f>
        <v>NO</v>
      </c>
      <c r="AS996" s="30" t="str">
        <f>IF(SUM('Sales by Agent'!AQ996:AS996)&gt;0,"YES","NO")</f>
        <v>NO</v>
      </c>
      <c r="AT996" s="30" t="str">
        <f>IF(SUM('Sales by Agent'!AR996:AT996)&gt;0,"YES","NO")</f>
        <v>NO</v>
      </c>
      <c r="AU996" s="30" t="str">
        <f>IF(SUM('Sales by Agent'!AS996:AU996)&gt;0,"YES","NO")</f>
        <v>NO</v>
      </c>
      <c r="AV996" s="30" t="str">
        <f>IF(SUM('Sales by Agent'!AT996:AV996)&gt;0,"YES","NO")</f>
        <v>NO</v>
      </c>
    </row>
    <row r="997" spans="1:48">
      <c r="A997" s="564" t="s">
        <v>179</v>
      </c>
      <c r="B997" s="564" t="s">
        <v>3249</v>
      </c>
      <c r="C997" s="564" t="s">
        <v>390</v>
      </c>
      <c r="D997" s="564" t="s">
        <v>954</v>
      </c>
      <c r="E997" s="564" t="s">
        <v>1005</v>
      </c>
      <c r="F997" s="565">
        <v>12803480</v>
      </c>
      <c r="I997" s="30" t="str">
        <f>IF(SUM('Sales by Agent'!G997:I997)&gt;0,"YES","NO")</f>
        <v>YES</v>
      </c>
      <c r="J997" s="30" t="str">
        <f>IF(SUM('Sales by Agent'!H997:J997)&gt;0,"YES","NO")</f>
        <v>YES</v>
      </c>
      <c r="K997" s="30" t="str">
        <f>IF(SUM('Sales by Agent'!I997:K997)&gt;0,"YES","NO")</f>
        <v>YES</v>
      </c>
      <c r="L997" s="30" t="str">
        <f>IF(SUM('Sales by Agent'!J997:L997)&gt;0,"YES","NO")</f>
        <v>YES</v>
      </c>
      <c r="M997" s="30" t="str">
        <f>IF(SUM('Sales by Agent'!K997:M997)&gt;0,"YES","NO")</f>
        <v>YES</v>
      </c>
      <c r="N997" s="30" t="str">
        <f>IF(SUM('Sales by Agent'!L997:N997)&gt;0,"YES","NO")</f>
        <v>YES</v>
      </c>
      <c r="O997" s="30" t="str">
        <f>IF(SUM('Sales by Agent'!M997:O997)&gt;0,"YES","NO")</f>
        <v>YES</v>
      </c>
      <c r="P997" s="30" t="str">
        <f>IF(SUM('Sales by Agent'!N997:P997)&gt;0,"YES","NO")</f>
        <v>YES</v>
      </c>
      <c r="Q997" s="30" t="str">
        <f>IF(SUM('Sales by Agent'!O997:Q997)&gt;0,"YES","NO")</f>
        <v>YES</v>
      </c>
      <c r="R997" s="30" t="str">
        <f>IF(SUM('Sales by Agent'!P997:R997)&gt;0,"YES","NO")</f>
        <v>YES</v>
      </c>
      <c r="S997" s="30" t="str">
        <f>IF(SUM('Sales by Agent'!Q997:S997)&gt;0,"YES","NO")</f>
        <v>YES</v>
      </c>
      <c r="T997" s="30" t="str">
        <f>IF(SUM('Sales by Agent'!R997:T997)&gt;0,"YES","NO")</f>
        <v>YES</v>
      </c>
      <c r="U997" s="30" t="str">
        <f>IF(SUM('Sales by Agent'!S997:U997)&gt;0,"YES","NO")</f>
        <v>YES</v>
      </c>
      <c r="V997" s="30" t="str">
        <f>IF(SUM('Sales by Agent'!T997:V997)&gt;0,"YES","NO")</f>
        <v>YES</v>
      </c>
      <c r="W997" s="30" t="str">
        <f>IF(SUM('Sales by Agent'!U997:W997)&gt;0,"YES","NO")</f>
        <v>YES</v>
      </c>
      <c r="X997" s="30" t="str">
        <f>IF(SUM('Sales by Agent'!V997:X997)&gt;0,"YES","NO")</f>
        <v>YES</v>
      </c>
      <c r="Y997" s="30" t="str">
        <f>IF(SUM('Sales by Agent'!W997:Y997)&gt;0,"YES","NO")</f>
        <v>YES</v>
      </c>
      <c r="Z997" s="30" t="str">
        <f>IF(SUM('Sales by Agent'!X997:Z997)&gt;0,"YES","NO")</f>
        <v>YES</v>
      </c>
      <c r="AA997" s="30" t="str">
        <f>IF(SUM('Sales by Agent'!Y997:AA997)&gt;0,"YES","NO")</f>
        <v>YES</v>
      </c>
      <c r="AB997" s="30" t="str">
        <f>IF(SUM('Sales by Agent'!Z997:AB997)&gt;0,"YES","NO")</f>
        <v>YES</v>
      </c>
      <c r="AC997" s="30" t="str">
        <f>IF(SUM('Sales by Agent'!AA997:AC997)&gt;0,"YES","NO")</f>
        <v>YES</v>
      </c>
      <c r="AD997" s="30" t="str">
        <f>IF(SUM('Sales by Agent'!AB997:AD997)&gt;0,"YES","NO")</f>
        <v>YES</v>
      </c>
      <c r="AE997" s="30" t="str">
        <f>IF(SUM('Sales by Agent'!AC997:AE997)&gt;0,"YES","NO")</f>
        <v>YES</v>
      </c>
      <c r="AF997" s="30" t="str">
        <f>IF(SUM('Sales by Agent'!AD997:AF997)&gt;0,"YES","NO")</f>
        <v>YES</v>
      </c>
      <c r="AG997" s="30" t="str">
        <f>IF(SUM('Sales by Agent'!AE997:AG997)&gt;0,"YES","NO")</f>
        <v>YES</v>
      </c>
      <c r="AH997" s="30" t="str">
        <f>IF(SUM('Sales by Agent'!AF997:AH997)&gt;0,"YES","NO")</f>
        <v>YES</v>
      </c>
      <c r="AI997" s="30" t="str">
        <f>IF(SUM('Sales by Agent'!AG997:AI997)&gt;0,"YES","NO")</f>
        <v>YES</v>
      </c>
      <c r="AJ997" s="30" t="str">
        <f>IF(SUM('Sales by Agent'!AH997:AJ997)&gt;0,"YES","NO")</f>
        <v>YES</v>
      </c>
      <c r="AK997" s="30" t="str">
        <f>IF(SUM('Sales by Agent'!AI997:AK997)&gt;0,"YES","NO")</f>
        <v>YES</v>
      </c>
      <c r="AL997" s="30" t="str">
        <f>IF(SUM('Sales by Agent'!AJ997:AL997)&gt;0,"YES","NO")</f>
        <v>YES</v>
      </c>
      <c r="AM997" s="30" t="str">
        <f>IF(SUM('Sales by Agent'!AK997:AM997)&gt;0,"YES","NO")</f>
        <v>YES</v>
      </c>
      <c r="AN997" s="30" t="str">
        <f>IF(SUM('Sales by Agent'!AL997:AN997)&gt;0,"YES","NO")</f>
        <v>YES</v>
      </c>
      <c r="AO997" s="30" t="str">
        <f>IF(SUM('Sales by Agent'!AM997:AO997)&gt;0,"YES","NO")</f>
        <v>YES</v>
      </c>
      <c r="AP997" s="30" t="str">
        <f>IF(SUM('Sales by Agent'!AN997:AP997)&gt;0,"YES","NO")</f>
        <v>YES</v>
      </c>
      <c r="AQ997" s="30" t="str">
        <f>IF(SUM('Sales by Agent'!AO997:AQ997)&gt;0,"YES","NO")</f>
        <v>YES</v>
      </c>
      <c r="AR997" s="30" t="str">
        <f>IF(SUM('Sales by Agent'!AP997:AR997)&gt;0,"YES","NO")</f>
        <v>YES</v>
      </c>
      <c r="AS997" s="30" t="str">
        <f>IF(SUM('Sales by Agent'!AQ997:AS997)&gt;0,"YES","NO")</f>
        <v>YES</v>
      </c>
      <c r="AT997" s="30" t="str">
        <f>IF(SUM('Sales by Agent'!AR997:AT997)&gt;0,"YES","NO")</f>
        <v>YES</v>
      </c>
      <c r="AU997" s="30" t="str">
        <f>IF(SUM('Sales by Agent'!AS997:AU997)&gt;0,"YES","NO")</f>
        <v>YES</v>
      </c>
      <c r="AV997" s="30" t="str">
        <f>IF(SUM('Sales by Agent'!AT997:AV997)&gt;0,"YES","NO")</f>
        <v>YES</v>
      </c>
    </row>
    <row r="998" spans="1:48">
      <c r="A998" s="564" t="s">
        <v>181</v>
      </c>
      <c r="B998" s="564" t="s">
        <v>3250</v>
      </c>
      <c r="C998" s="564" t="s">
        <v>390</v>
      </c>
      <c r="D998" s="564" t="s">
        <v>954</v>
      </c>
      <c r="E998" s="564" t="s">
        <v>1005</v>
      </c>
      <c r="F998" s="565">
        <v>2564050</v>
      </c>
      <c r="I998" s="30" t="str">
        <f>IF(SUM('Sales by Agent'!G998:I998)&gt;0,"YES","NO")</f>
        <v>YES</v>
      </c>
      <c r="J998" s="30" t="str">
        <f>IF(SUM('Sales by Agent'!H998:J998)&gt;0,"YES","NO")</f>
        <v>YES</v>
      </c>
      <c r="K998" s="30" t="str">
        <f>IF(SUM('Sales by Agent'!I998:K998)&gt;0,"YES","NO")</f>
        <v>YES</v>
      </c>
      <c r="L998" s="30" t="str">
        <f>IF(SUM('Sales by Agent'!J998:L998)&gt;0,"YES","NO")</f>
        <v>YES</v>
      </c>
      <c r="M998" s="30" t="str">
        <f>IF(SUM('Sales by Agent'!K998:M998)&gt;0,"YES","NO")</f>
        <v>YES</v>
      </c>
      <c r="N998" s="30" t="str">
        <f>IF(SUM('Sales by Agent'!L998:N998)&gt;0,"YES","NO")</f>
        <v>YES</v>
      </c>
      <c r="O998" s="30" t="str">
        <f>IF(SUM('Sales by Agent'!M998:O998)&gt;0,"YES","NO")</f>
        <v>YES</v>
      </c>
      <c r="P998" s="30" t="str">
        <f>IF(SUM('Sales by Agent'!N998:P998)&gt;0,"YES","NO")</f>
        <v>YES</v>
      </c>
      <c r="Q998" s="30" t="str">
        <f>IF(SUM('Sales by Agent'!O998:Q998)&gt;0,"YES","NO")</f>
        <v>YES</v>
      </c>
      <c r="R998" s="30" t="str">
        <f>IF(SUM('Sales by Agent'!P998:R998)&gt;0,"YES","NO")</f>
        <v>YES</v>
      </c>
      <c r="S998" s="30" t="str">
        <f>IF(SUM('Sales by Agent'!Q998:S998)&gt;0,"YES","NO")</f>
        <v>YES</v>
      </c>
      <c r="T998" s="30" t="str">
        <f>IF(SUM('Sales by Agent'!R998:T998)&gt;0,"YES","NO")</f>
        <v>YES</v>
      </c>
      <c r="U998" s="30" t="str">
        <f>IF(SUM('Sales by Agent'!S998:U998)&gt;0,"YES","NO")</f>
        <v>YES</v>
      </c>
      <c r="V998" s="30" t="str">
        <f>IF(SUM('Sales by Agent'!T998:V998)&gt;0,"YES","NO")</f>
        <v>YES</v>
      </c>
      <c r="W998" s="30" t="str">
        <f>IF(SUM('Sales by Agent'!U998:W998)&gt;0,"YES","NO")</f>
        <v>YES</v>
      </c>
      <c r="X998" s="30" t="str">
        <f>IF(SUM('Sales by Agent'!V998:X998)&gt;0,"YES","NO")</f>
        <v>YES</v>
      </c>
      <c r="Y998" s="30" t="str">
        <f>IF(SUM('Sales by Agent'!W998:Y998)&gt;0,"YES","NO")</f>
        <v>YES</v>
      </c>
      <c r="Z998" s="30" t="str">
        <f>IF(SUM('Sales by Agent'!X998:Z998)&gt;0,"YES","NO")</f>
        <v>YES</v>
      </c>
      <c r="AA998" s="30" t="str">
        <f>IF(SUM('Sales by Agent'!Y998:AA998)&gt;0,"YES","NO")</f>
        <v>YES</v>
      </c>
      <c r="AB998" s="30" t="str">
        <f>IF(SUM('Sales by Agent'!Z998:AB998)&gt;0,"YES","NO")</f>
        <v>YES</v>
      </c>
      <c r="AC998" s="30" t="str">
        <f>IF(SUM('Sales by Agent'!AA998:AC998)&gt;0,"YES","NO")</f>
        <v>YES</v>
      </c>
      <c r="AD998" s="30" t="str">
        <f>IF(SUM('Sales by Agent'!AB998:AD998)&gt;0,"YES","NO")</f>
        <v>YES</v>
      </c>
      <c r="AE998" s="30" t="str">
        <f>IF(SUM('Sales by Agent'!AC998:AE998)&gt;0,"YES","NO")</f>
        <v>YES</v>
      </c>
      <c r="AF998" s="30" t="str">
        <f>IF(SUM('Sales by Agent'!AD998:AF998)&gt;0,"YES","NO")</f>
        <v>YES</v>
      </c>
      <c r="AG998" s="30" t="str">
        <f>IF(SUM('Sales by Agent'!AE998:AG998)&gt;0,"YES","NO")</f>
        <v>YES</v>
      </c>
      <c r="AH998" s="30" t="str">
        <f>IF(SUM('Sales by Agent'!AF998:AH998)&gt;0,"YES","NO")</f>
        <v>YES</v>
      </c>
      <c r="AI998" s="30" t="str">
        <f>IF(SUM('Sales by Agent'!AG998:AI998)&gt;0,"YES","NO")</f>
        <v>NO</v>
      </c>
      <c r="AJ998" s="30" t="str">
        <f>IF(SUM('Sales by Agent'!AH998:AJ998)&gt;0,"YES","NO")</f>
        <v>NO</v>
      </c>
      <c r="AK998" s="30" t="str">
        <f>IF(SUM('Sales by Agent'!AI998:AK998)&gt;0,"YES","NO")</f>
        <v>NO</v>
      </c>
      <c r="AL998" s="30" t="str">
        <f>IF(SUM('Sales by Agent'!AJ998:AL998)&gt;0,"YES","NO")</f>
        <v>NO</v>
      </c>
      <c r="AM998" s="30" t="str">
        <f>IF(SUM('Sales by Agent'!AK998:AM998)&gt;0,"YES","NO")</f>
        <v>NO</v>
      </c>
      <c r="AN998" s="30" t="str">
        <f>IF(SUM('Sales by Agent'!AL998:AN998)&gt;0,"YES","NO")</f>
        <v>NO</v>
      </c>
      <c r="AO998" s="30" t="str">
        <f>IF(SUM('Sales by Agent'!AM998:AO998)&gt;0,"YES","NO")</f>
        <v>NO</v>
      </c>
      <c r="AP998" s="30" t="str">
        <f>IF(SUM('Sales by Agent'!AN998:AP998)&gt;0,"YES","NO")</f>
        <v>YES</v>
      </c>
      <c r="AQ998" s="30" t="str">
        <f>IF(SUM('Sales by Agent'!AO998:AQ998)&gt;0,"YES","NO")</f>
        <v>YES</v>
      </c>
      <c r="AR998" s="30" t="str">
        <f>IF(SUM('Sales by Agent'!AP998:AR998)&gt;0,"YES","NO")</f>
        <v>YES</v>
      </c>
      <c r="AS998" s="30" t="str">
        <f>IF(SUM('Sales by Agent'!AQ998:AS998)&gt;0,"YES","NO")</f>
        <v>NO</v>
      </c>
      <c r="AT998" s="30" t="str">
        <f>IF(SUM('Sales by Agent'!AR998:AT998)&gt;0,"YES","NO")</f>
        <v>NO</v>
      </c>
      <c r="AU998" s="30" t="str">
        <f>IF(SUM('Sales by Agent'!AS998:AU998)&gt;0,"YES","NO")</f>
        <v>NO</v>
      </c>
      <c r="AV998" s="30" t="str">
        <f>IF(SUM('Sales by Agent'!AT998:AV998)&gt;0,"YES","NO")</f>
        <v>NO</v>
      </c>
    </row>
    <row r="999" spans="1:48">
      <c r="A999" s="564" t="s">
        <v>185</v>
      </c>
      <c r="B999" s="564" t="s">
        <v>3064</v>
      </c>
      <c r="C999" s="564" t="s">
        <v>390</v>
      </c>
      <c r="D999" s="564" t="s">
        <v>954</v>
      </c>
      <c r="E999" s="564" t="s">
        <v>1005</v>
      </c>
      <c r="F999" s="565">
        <v>11365385</v>
      </c>
      <c r="I999" s="30" t="str">
        <f>IF(SUM('Sales by Agent'!G999:I999)&gt;0,"YES","NO")</f>
        <v>YES</v>
      </c>
      <c r="J999" s="30" t="str">
        <f>IF(SUM('Sales by Agent'!H999:J999)&gt;0,"YES","NO")</f>
        <v>YES</v>
      </c>
      <c r="K999" s="30" t="str">
        <f>IF(SUM('Sales by Agent'!I999:K999)&gt;0,"YES","NO")</f>
        <v>YES</v>
      </c>
      <c r="L999" s="30" t="str">
        <f>IF(SUM('Sales by Agent'!J999:L999)&gt;0,"YES","NO")</f>
        <v>YES</v>
      </c>
      <c r="M999" s="30" t="str">
        <f>IF(SUM('Sales by Agent'!K999:M999)&gt;0,"YES","NO")</f>
        <v>YES</v>
      </c>
      <c r="N999" s="30" t="str">
        <f>IF(SUM('Sales by Agent'!L999:N999)&gt;0,"YES","NO")</f>
        <v>YES</v>
      </c>
      <c r="O999" s="30" t="str">
        <f>IF(SUM('Sales by Agent'!M999:O999)&gt;0,"YES","NO")</f>
        <v>YES</v>
      </c>
      <c r="P999" s="30" t="str">
        <f>IF(SUM('Sales by Agent'!N999:P999)&gt;0,"YES","NO")</f>
        <v>YES</v>
      </c>
      <c r="Q999" s="30" t="str">
        <f>IF(SUM('Sales by Agent'!O999:Q999)&gt;0,"YES","NO")</f>
        <v>YES</v>
      </c>
      <c r="R999" s="30" t="str">
        <f>IF(SUM('Sales by Agent'!P999:R999)&gt;0,"YES","NO")</f>
        <v>YES</v>
      </c>
      <c r="S999" s="30" t="str">
        <f>IF(SUM('Sales by Agent'!Q999:S999)&gt;0,"YES","NO")</f>
        <v>YES</v>
      </c>
      <c r="T999" s="30" t="str">
        <f>IF(SUM('Sales by Agent'!R999:T999)&gt;0,"YES","NO")</f>
        <v>YES</v>
      </c>
      <c r="U999" s="30" t="str">
        <f>IF(SUM('Sales by Agent'!S999:U999)&gt;0,"YES","NO")</f>
        <v>YES</v>
      </c>
      <c r="V999" s="30" t="str">
        <f>IF(SUM('Sales by Agent'!T999:V999)&gt;0,"YES","NO")</f>
        <v>YES</v>
      </c>
      <c r="W999" s="30" t="str">
        <f>IF(SUM('Sales by Agent'!U999:W999)&gt;0,"YES","NO")</f>
        <v>YES</v>
      </c>
      <c r="X999" s="30" t="str">
        <f>IF(SUM('Sales by Agent'!V999:X999)&gt;0,"YES","NO")</f>
        <v>YES</v>
      </c>
      <c r="Y999" s="30" t="str">
        <f>IF(SUM('Sales by Agent'!W999:Y999)&gt;0,"YES","NO")</f>
        <v>YES</v>
      </c>
      <c r="Z999" s="30" t="str">
        <f>IF(SUM('Sales by Agent'!X999:Z999)&gt;0,"YES","NO")</f>
        <v>YES</v>
      </c>
      <c r="AA999" s="30" t="str">
        <f>IF(SUM('Sales by Agent'!Y999:AA999)&gt;0,"YES","NO")</f>
        <v>YES</v>
      </c>
      <c r="AB999" s="30" t="str">
        <f>IF(SUM('Sales by Agent'!Z999:AB999)&gt;0,"YES","NO")</f>
        <v>YES</v>
      </c>
      <c r="AC999" s="30" t="str">
        <f>IF(SUM('Sales by Agent'!AA999:AC999)&gt;0,"YES","NO")</f>
        <v>YES</v>
      </c>
      <c r="AD999" s="30" t="str">
        <f>IF(SUM('Sales by Agent'!AB999:AD999)&gt;0,"YES","NO")</f>
        <v>YES</v>
      </c>
      <c r="AE999" s="30" t="str">
        <f>IF(SUM('Sales by Agent'!AC999:AE999)&gt;0,"YES","NO")</f>
        <v>YES</v>
      </c>
      <c r="AF999" s="30" t="str">
        <f>IF(SUM('Sales by Agent'!AD999:AF999)&gt;0,"YES","NO")</f>
        <v>YES</v>
      </c>
      <c r="AG999" s="30" t="str">
        <f>IF(SUM('Sales by Agent'!AE999:AG999)&gt;0,"YES","NO")</f>
        <v>YES</v>
      </c>
      <c r="AH999" s="30" t="str">
        <f>IF(SUM('Sales by Agent'!AF999:AH999)&gt;0,"YES","NO")</f>
        <v>YES</v>
      </c>
      <c r="AI999" s="30" t="str">
        <f>IF(SUM('Sales by Agent'!AG999:AI999)&gt;0,"YES","NO")</f>
        <v>YES</v>
      </c>
      <c r="AJ999" s="30" t="str">
        <f>IF(SUM('Sales by Agent'!AH999:AJ999)&gt;0,"YES","NO")</f>
        <v>YES</v>
      </c>
      <c r="AK999" s="30" t="str">
        <f>IF(SUM('Sales by Agent'!AI999:AK999)&gt;0,"YES","NO")</f>
        <v>YES</v>
      </c>
      <c r="AL999" s="30" t="str">
        <f>IF(SUM('Sales by Agent'!AJ999:AL999)&gt;0,"YES","NO")</f>
        <v>YES</v>
      </c>
      <c r="AM999" s="30" t="str">
        <f>IF(SUM('Sales by Agent'!AK999:AM999)&gt;0,"YES","NO")</f>
        <v>YES</v>
      </c>
      <c r="AN999" s="30" t="str">
        <f>IF(SUM('Sales by Agent'!AL999:AN999)&gt;0,"YES","NO")</f>
        <v>YES</v>
      </c>
      <c r="AO999" s="30" t="str">
        <f>IF(SUM('Sales by Agent'!AM999:AO999)&gt;0,"YES","NO")</f>
        <v>YES</v>
      </c>
      <c r="AP999" s="30" t="str">
        <f>IF(SUM('Sales by Agent'!AN999:AP999)&gt;0,"YES","NO")</f>
        <v>YES</v>
      </c>
      <c r="AQ999" s="30" t="str">
        <f>IF(SUM('Sales by Agent'!AO999:AQ999)&gt;0,"YES","NO")</f>
        <v>YES</v>
      </c>
      <c r="AR999" s="30" t="str">
        <f>IF(SUM('Sales by Agent'!AP999:AR999)&gt;0,"YES","NO")</f>
        <v>YES</v>
      </c>
      <c r="AS999" s="30" t="str">
        <f>IF(SUM('Sales by Agent'!AQ999:AS999)&gt;0,"YES","NO")</f>
        <v>YES</v>
      </c>
      <c r="AT999" s="30" t="str">
        <f>IF(SUM('Sales by Agent'!AR999:AT999)&gt;0,"YES","NO")</f>
        <v>YES</v>
      </c>
      <c r="AU999" s="30" t="str">
        <f>IF(SUM('Sales by Agent'!AS999:AU999)&gt;0,"YES","NO")</f>
        <v>YES</v>
      </c>
      <c r="AV999" s="30" t="str">
        <f>IF(SUM('Sales by Agent'!AT999:AV999)&gt;0,"YES","NO")</f>
        <v>YES</v>
      </c>
    </row>
    <row r="1000" spans="1:48">
      <c r="A1000" s="564" t="s">
        <v>187</v>
      </c>
      <c r="B1000" s="564" t="s">
        <v>3251</v>
      </c>
      <c r="C1000" s="564" t="s">
        <v>390</v>
      </c>
      <c r="D1000" s="564" t="s">
        <v>954</v>
      </c>
      <c r="E1000" s="564" t="s">
        <v>1005</v>
      </c>
      <c r="F1000" s="565">
        <v>4493030</v>
      </c>
      <c r="I1000" s="30" t="str">
        <f>IF(SUM('Sales by Agent'!G1000:I1000)&gt;0,"YES","NO")</f>
        <v>NO</v>
      </c>
      <c r="J1000" s="30" t="str">
        <f>IF(SUM('Sales by Agent'!H1000:J1000)&gt;0,"YES","NO")</f>
        <v>NO</v>
      </c>
      <c r="K1000" s="30" t="str">
        <f>IF(SUM('Sales by Agent'!I1000:K1000)&gt;0,"YES","NO")</f>
        <v>NO</v>
      </c>
      <c r="L1000" s="30" t="str">
        <f>IF(SUM('Sales by Agent'!J1000:L1000)&gt;0,"YES","NO")</f>
        <v>YES</v>
      </c>
      <c r="M1000" s="30" t="str">
        <f>IF(SUM('Sales by Agent'!K1000:M1000)&gt;0,"YES","NO")</f>
        <v>YES</v>
      </c>
      <c r="N1000" s="30" t="str">
        <f>IF(SUM('Sales by Agent'!L1000:N1000)&gt;0,"YES","NO")</f>
        <v>YES</v>
      </c>
      <c r="O1000" s="30" t="str">
        <f>IF(SUM('Sales by Agent'!M1000:O1000)&gt;0,"YES","NO")</f>
        <v>YES</v>
      </c>
      <c r="P1000" s="30" t="str">
        <f>IF(SUM('Sales by Agent'!N1000:P1000)&gt;0,"YES","NO")</f>
        <v>YES</v>
      </c>
      <c r="Q1000" s="30" t="str">
        <f>IF(SUM('Sales by Agent'!O1000:Q1000)&gt;0,"YES","NO")</f>
        <v>YES</v>
      </c>
      <c r="R1000" s="30" t="str">
        <f>IF(SUM('Sales by Agent'!P1000:R1000)&gt;0,"YES","NO")</f>
        <v>YES</v>
      </c>
      <c r="S1000" s="30" t="str">
        <f>IF(SUM('Sales by Agent'!Q1000:S1000)&gt;0,"YES","NO")</f>
        <v>YES</v>
      </c>
      <c r="T1000" s="30" t="str">
        <f>IF(SUM('Sales by Agent'!R1000:T1000)&gt;0,"YES","NO")</f>
        <v>YES</v>
      </c>
      <c r="U1000" s="30" t="str">
        <f>IF(SUM('Sales by Agent'!S1000:U1000)&gt;0,"YES","NO")</f>
        <v>YES</v>
      </c>
      <c r="V1000" s="30" t="str">
        <f>IF(SUM('Sales by Agent'!T1000:V1000)&gt;0,"YES","NO")</f>
        <v>YES</v>
      </c>
      <c r="W1000" s="30" t="str">
        <f>IF(SUM('Sales by Agent'!U1000:W1000)&gt;0,"YES","NO")</f>
        <v>YES</v>
      </c>
      <c r="X1000" s="30" t="str">
        <f>IF(SUM('Sales by Agent'!V1000:X1000)&gt;0,"YES","NO")</f>
        <v>YES</v>
      </c>
      <c r="Y1000" s="30" t="str">
        <f>IF(SUM('Sales by Agent'!W1000:Y1000)&gt;0,"YES","NO")</f>
        <v>YES</v>
      </c>
      <c r="Z1000" s="30" t="str">
        <f>IF(SUM('Sales by Agent'!X1000:Z1000)&gt;0,"YES","NO")</f>
        <v>YES</v>
      </c>
      <c r="AA1000" s="30" t="str">
        <f>IF(SUM('Sales by Agent'!Y1000:AA1000)&gt;0,"YES","NO")</f>
        <v>YES</v>
      </c>
      <c r="AB1000" s="30" t="str">
        <f>IF(SUM('Sales by Agent'!Z1000:AB1000)&gt;0,"YES","NO")</f>
        <v>YES</v>
      </c>
      <c r="AC1000" s="30" t="str">
        <f>IF(SUM('Sales by Agent'!AA1000:AC1000)&gt;0,"YES","NO")</f>
        <v>YES</v>
      </c>
      <c r="AD1000" s="30" t="str">
        <f>IF(SUM('Sales by Agent'!AB1000:AD1000)&gt;0,"YES","NO")</f>
        <v>YES</v>
      </c>
      <c r="AE1000" s="30" t="str">
        <f>IF(SUM('Sales by Agent'!AC1000:AE1000)&gt;0,"YES","NO")</f>
        <v>YES</v>
      </c>
      <c r="AF1000" s="30" t="str">
        <f>IF(SUM('Sales by Agent'!AD1000:AF1000)&gt;0,"YES","NO")</f>
        <v>YES</v>
      </c>
      <c r="AG1000" s="30" t="str">
        <f>IF(SUM('Sales by Agent'!AE1000:AG1000)&gt;0,"YES","NO")</f>
        <v>YES</v>
      </c>
      <c r="AH1000" s="30" t="str">
        <f>IF(SUM('Sales by Agent'!AF1000:AH1000)&gt;0,"YES","NO")</f>
        <v>YES</v>
      </c>
      <c r="AI1000" s="30" t="str">
        <f>IF(SUM('Sales by Agent'!AG1000:AI1000)&gt;0,"YES","NO")</f>
        <v>YES</v>
      </c>
      <c r="AJ1000" s="30" t="str">
        <f>IF(SUM('Sales by Agent'!AH1000:AJ1000)&gt;0,"YES","NO")</f>
        <v>NO</v>
      </c>
      <c r="AK1000" s="30" t="str">
        <f>IF(SUM('Sales by Agent'!AI1000:AK1000)&gt;0,"YES","NO")</f>
        <v>YES</v>
      </c>
      <c r="AL1000" s="30" t="str">
        <f>IF(SUM('Sales by Agent'!AJ1000:AL1000)&gt;0,"YES","NO")</f>
        <v>YES</v>
      </c>
      <c r="AM1000" s="30" t="str">
        <f>IF(SUM('Sales by Agent'!AK1000:AM1000)&gt;0,"YES","NO")</f>
        <v>YES</v>
      </c>
      <c r="AN1000" s="30" t="str">
        <f>IF(SUM('Sales by Agent'!AL1000:AN1000)&gt;0,"YES","NO")</f>
        <v>YES</v>
      </c>
      <c r="AO1000" s="30" t="str">
        <f>IF(SUM('Sales by Agent'!AM1000:AO1000)&gt;0,"YES","NO")</f>
        <v>YES</v>
      </c>
      <c r="AP1000" s="30" t="str">
        <f>IF(SUM('Sales by Agent'!AN1000:AP1000)&gt;0,"YES","NO")</f>
        <v>YES</v>
      </c>
      <c r="AQ1000" s="30" t="str">
        <f>IF(SUM('Sales by Agent'!AO1000:AQ1000)&gt;0,"YES","NO")</f>
        <v>YES</v>
      </c>
      <c r="AR1000" s="30" t="str">
        <f>IF(SUM('Sales by Agent'!AP1000:AR1000)&gt;0,"YES","NO")</f>
        <v>YES</v>
      </c>
      <c r="AS1000" s="30" t="str">
        <f>IF(SUM('Sales by Agent'!AQ1000:AS1000)&gt;0,"YES","NO")</f>
        <v>YES</v>
      </c>
      <c r="AT1000" s="30" t="str">
        <f>IF(SUM('Sales by Agent'!AR1000:AT1000)&gt;0,"YES","NO")</f>
        <v>YES</v>
      </c>
      <c r="AU1000" s="30" t="str">
        <f>IF(SUM('Sales by Agent'!AS1000:AU1000)&gt;0,"YES","NO")</f>
        <v>YES</v>
      </c>
      <c r="AV1000" s="30" t="str">
        <f>IF(SUM('Sales by Agent'!AT1000:AV1000)&gt;0,"YES","NO")</f>
        <v>YES</v>
      </c>
    </row>
    <row r="1001" spans="1:48">
      <c r="A1001" s="564" t="s">
        <v>195</v>
      </c>
      <c r="B1001" s="564" t="s">
        <v>3252</v>
      </c>
      <c r="C1001" s="564" t="s">
        <v>390</v>
      </c>
      <c r="D1001" s="564" t="s">
        <v>954</v>
      </c>
      <c r="E1001" s="564" t="s">
        <v>1005</v>
      </c>
      <c r="F1001" s="565">
        <v>3172280</v>
      </c>
      <c r="I1001" s="30" t="str">
        <f>IF(SUM('Sales by Agent'!G1001:I1001)&gt;0,"YES","NO")</f>
        <v>YES</v>
      </c>
      <c r="J1001" s="30" t="str">
        <f>IF(SUM('Sales by Agent'!H1001:J1001)&gt;0,"YES","NO")</f>
        <v>YES</v>
      </c>
      <c r="K1001" s="30" t="str">
        <f>IF(SUM('Sales by Agent'!I1001:K1001)&gt;0,"YES","NO")</f>
        <v>YES</v>
      </c>
      <c r="L1001" s="30" t="str">
        <f>IF(SUM('Sales by Agent'!J1001:L1001)&gt;0,"YES","NO")</f>
        <v>YES</v>
      </c>
      <c r="M1001" s="30" t="str">
        <f>IF(SUM('Sales by Agent'!K1001:M1001)&gt;0,"YES","NO")</f>
        <v>YES</v>
      </c>
      <c r="N1001" s="30" t="str">
        <f>IF(SUM('Sales by Agent'!L1001:N1001)&gt;0,"YES","NO")</f>
        <v>YES</v>
      </c>
      <c r="O1001" s="30" t="str">
        <f>IF(SUM('Sales by Agent'!M1001:O1001)&gt;0,"YES","NO")</f>
        <v>YES</v>
      </c>
      <c r="P1001" s="30" t="str">
        <f>IF(SUM('Sales by Agent'!N1001:P1001)&gt;0,"YES","NO")</f>
        <v>YES</v>
      </c>
      <c r="Q1001" s="30" t="str">
        <f>IF(SUM('Sales by Agent'!O1001:Q1001)&gt;0,"YES","NO")</f>
        <v>YES</v>
      </c>
      <c r="R1001" s="30" t="str">
        <f>IF(SUM('Sales by Agent'!P1001:R1001)&gt;0,"YES","NO")</f>
        <v>YES</v>
      </c>
      <c r="S1001" s="30" t="str">
        <f>IF(SUM('Sales by Agent'!Q1001:S1001)&gt;0,"YES","NO")</f>
        <v>YES</v>
      </c>
      <c r="T1001" s="30" t="str">
        <f>IF(SUM('Sales by Agent'!R1001:T1001)&gt;0,"YES","NO")</f>
        <v>YES</v>
      </c>
      <c r="U1001" s="30" t="str">
        <f>IF(SUM('Sales by Agent'!S1001:U1001)&gt;0,"YES","NO")</f>
        <v>YES</v>
      </c>
      <c r="V1001" s="30" t="str">
        <f>IF(SUM('Sales by Agent'!T1001:V1001)&gt;0,"YES","NO")</f>
        <v>YES</v>
      </c>
      <c r="W1001" s="30" t="str">
        <f>IF(SUM('Sales by Agent'!U1001:W1001)&gt;0,"YES","NO")</f>
        <v>YES</v>
      </c>
      <c r="X1001" s="30" t="str">
        <f>IF(SUM('Sales by Agent'!V1001:X1001)&gt;0,"YES","NO")</f>
        <v>YES</v>
      </c>
      <c r="Y1001" s="30" t="str">
        <f>IF(SUM('Sales by Agent'!W1001:Y1001)&gt;0,"YES","NO")</f>
        <v>YES</v>
      </c>
      <c r="Z1001" s="30" t="str">
        <f>IF(SUM('Sales by Agent'!X1001:Z1001)&gt;0,"YES","NO")</f>
        <v>YES</v>
      </c>
      <c r="AA1001" s="30" t="str">
        <f>IF(SUM('Sales by Agent'!Y1001:AA1001)&gt;0,"YES","NO")</f>
        <v>YES</v>
      </c>
      <c r="AB1001" s="30" t="str">
        <f>IF(SUM('Sales by Agent'!Z1001:AB1001)&gt;0,"YES","NO")</f>
        <v>YES</v>
      </c>
      <c r="AC1001" s="30" t="str">
        <f>IF(SUM('Sales by Agent'!AA1001:AC1001)&gt;0,"YES","NO")</f>
        <v>YES</v>
      </c>
      <c r="AD1001" s="30" t="str">
        <f>IF(SUM('Sales by Agent'!AB1001:AD1001)&gt;0,"YES","NO")</f>
        <v>YES</v>
      </c>
      <c r="AE1001" s="30" t="str">
        <f>IF(SUM('Sales by Agent'!AC1001:AE1001)&gt;0,"YES","NO")</f>
        <v>YES</v>
      </c>
      <c r="AF1001" s="30" t="str">
        <f>IF(SUM('Sales by Agent'!AD1001:AF1001)&gt;0,"YES","NO")</f>
        <v>YES</v>
      </c>
      <c r="AG1001" s="30" t="str">
        <f>IF(SUM('Sales by Agent'!AE1001:AG1001)&gt;0,"YES","NO")</f>
        <v>YES</v>
      </c>
      <c r="AH1001" s="30" t="str">
        <f>IF(SUM('Sales by Agent'!AF1001:AH1001)&gt;0,"YES","NO")</f>
        <v>YES</v>
      </c>
      <c r="AI1001" s="30" t="str">
        <f>IF(SUM('Sales by Agent'!AG1001:AI1001)&gt;0,"YES","NO")</f>
        <v>YES</v>
      </c>
      <c r="AJ1001" s="30" t="str">
        <f>IF(SUM('Sales by Agent'!AH1001:AJ1001)&gt;0,"YES","NO")</f>
        <v>YES</v>
      </c>
      <c r="AK1001" s="30" t="str">
        <f>IF(SUM('Sales by Agent'!AI1001:AK1001)&gt;0,"YES","NO")</f>
        <v>YES</v>
      </c>
      <c r="AL1001" s="30" t="str">
        <f>IF(SUM('Sales by Agent'!AJ1001:AL1001)&gt;0,"YES","NO")</f>
        <v>YES</v>
      </c>
      <c r="AM1001" s="30" t="str">
        <f>IF(SUM('Sales by Agent'!AK1001:AM1001)&gt;0,"YES","NO")</f>
        <v>YES</v>
      </c>
      <c r="AN1001" s="30" t="str">
        <f>IF(SUM('Sales by Agent'!AL1001:AN1001)&gt;0,"YES","NO")</f>
        <v>YES</v>
      </c>
      <c r="AO1001" s="30" t="str">
        <f>IF(SUM('Sales by Agent'!AM1001:AO1001)&gt;0,"YES","NO")</f>
        <v>YES</v>
      </c>
      <c r="AP1001" s="30" t="str">
        <f>IF(SUM('Sales by Agent'!AN1001:AP1001)&gt;0,"YES","NO")</f>
        <v>YES</v>
      </c>
      <c r="AQ1001" s="30" t="str">
        <f>IF(SUM('Sales by Agent'!AO1001:AQ1001)&gt;0,"YES","NO")</f>
        <v>YES</v>
      </c>
      <c r="AR1001" s="30" t="str">
        <f>IF(SUM('Sales by Agent'!AP1001:AR1001)&gt;0,"YES","NO")</f>
        <v>YES</v>
      </c>
      <c r="AS1001" s="30" t="str">
        <f>IF(SUM('Sales by Agent'!AQ1001:AS1001)&gt;0,"YES","NO")</f>
        <v>YES</v>
      </c>
      <c r="AT1001" s="30" t="str">
        <f>IF(SUM('Sales by Agent'!AR1001:AT1001)&gt;0,"YES","NO")</f>
        <v>YES</v>
      </c>
      <c r="AU1001" s="30" t="str">
        <f>IF(SUM('Sales by Agent'!AS1001:AU1001)&gt;0,"YES","NO")</f>
        <v>YES</v>
      </c>
      <c r="AV1001" s="30" t="str">
        <f>IF(SUM('Sales by Agent'!AT1001:AV1001)&gt;0,"YES","NO")</f>
        <v>YES</v>
      </c>
    </row>
    <row r="1002" spans="1:48">
      <c r="A1002" s="564" t="s">
        <v>197</v>
      </c>
      <c r="B1002" s="564" t="s">
        <v>3253</v>
      </c>
      <c r="C1002" s="564" t="s">
        <v>390</v>
      </c>
      <c r="D1002" s="564" t="s">
        <v>954</v>
      </c>
      <c r="E1002" s="564" t="s">
        <v>1005</v>
      </c>
      <c r="F1002" s="565">
        <v>4521774</v>
      </c>
      <c r="I1002" s="30" t="str">
        <f>IF(SUM('Sales by Agent'!G1002:I1002)&gt;0,"YES","NO")</f>
        <v>YES</v>
      </c>
      <c r="J1002" s="30" t="str">
        <f>IF(SUM('Sales by Agent'!H1002:J1002)&gt;0,"YES","NO")</f>
        <v>YES</v>
      </c>
      <c r="K1002" s="30" t="str">
        <f>IF(SUM('Sales by Agent'!I1002:K1002)&gt;0,"YES","NO")</f>
        <v>YES</v>
      </c>
      <c r="L1002" s="30" t="str">
        <f>IF(SUM('Sales by Agent'!J1002:L1002)&gt;0,"YES","NO")</f>
        <v>YES</v>
      </c>
      <c r="M1002" s="30" t="str">
        <f>IF(SUM('Sales by Agent'!K1002:M1002)&gt;0,"YES","NO")</f>
        <v>YES</v>
      </c>
      <c r="N1002" s="30" t="str">
        <f>IF(SUM('Sales by Agent'!L1002:N1002)&gt;0,"YES","NO")</f>
        <v>YES</v>
      </c>
      <c r="O1002" s="30" t="str">
        <f>IF(SUM('Sales by Agent'!M1002:O1002)&gt;0,"YES","NO")</f>
        <v>YES</v>
      </c>
      <c r="P1002" s="30" t="str">
        <f>IF(SUM('Sales by Agent'!N1002:P1002)&gt;0,"YES","NO")</f>
        <v>YES</v>
      </c>
      <c r="Q1002" s="30" t="str">
        <f>IF(SUM('Sales by Agent'!O1002:Q1002)&gt;0,"YES","NO")</f>
        <v>YES</v>
      </c>
      <c r="R1002" s="30" t="str">
        <f>IF(SUM('Sales by Agent'!P1002:R1002)&gt;0,"YES","NO")</f>
        <v>YES</v>
      </c>
      <c r="S1002" s="30" t="str">
        <f>IF(SUM('Sales by Agent'!Q1002:S1002)&gt;0,"YES","NO")</f>
        <v>YES</v>
      </c>
      <c r="T1002" s="30" t="str">
        <f>IF(SUM('Sales by Agent'!R1002:T1002)&gt;0,"YES","NO")</f>
        <v>YES</v>
      </c>
      <c r="U1002" s="30" t="str">
        <f>IF(SUM('Sales by Agent'!S1002:U1002)&gt;0,"YES","NO")</f>
        <v>YES</v>
      </c>
      <c r="V1002" s="30" t="str">
        <f>IF(SUM('Sales by Agent'!T1002:V1002)&gt;0,"YES","NO")</f>
        <v>YES</v>
      </c>
      <c r="W1002" s="30" t="str">
        <f>IF(SUM('Sales by Agent'!U1002:W1002)&gt;0,"YES","NO")</f>
        <v>YES</v>
      </c>
      <c r="X1002" s="30" t="str">
        <f>IF(SUM('Sales by Agent'!V1002:X1002)&gt;0,"YES","NO")</f>
        <v>YES</v>
      </c>
      <c r="Y1002" s="30" t="str">
        <f>IF(SUM('Sales by Agent'!W1002:Y1002)&gt;0,"YES","NO")</f>
        <v>YES</v>
      </c>
      <c r="Z1002" s="30" t="str">
        <f>IF(SUM('Sales by Agent'!X1002:Z1002)&gt;0,"YES","NO")</f>
        <v>YES</v>
      </c>
      <c r="AA1002" s="30" t="str">
        <f>IF(SUM('Sales by Agent'!Y1002:AA1002)&gt;0,"YES","NO")</f>
        <v>YES</v>
      </c>
      <c r="AB1002" s="30" t="str">
        <f>IF(SUM('Sales by Agent'!Z1002:AB1002)&gt;0,"YES","NO")</f>
        <v>YES</v>
      </c>
      <c r="AC1002" s="30" t="str">
        <f>IF(SUM('Sales by Agent'!AA1002:AC1002)&gt;0,"YES","NO")</f>
        <v>YES</v>
      </c>
      <c r="AD1002" s="30" t="str">
        <f>IF(SUM('Sales by Agent'!AB1002:AD1002)&gt;0,"YES","NO")</f>
        <v>YES</v>
      </c>
      <c r="AE1002" s="30" t="str">
        <f>IF(SUM('Sales by Agent'!AC1002:AE1002)&gt;0,"YES","NO")</f>
        <v>YES</v>
      </c>
      <c r="AF1002" s="30" t="str">
        <f>IF(SUM('Sales by Agent'!AD1002:AF1002)&gt;0,"YES","NO")</f>
        <v>YES</v>
      </c>
      <c r="AG1002" s="30" t="str">
        <f>IF(SUM('Sales by Agent'!AE1002:AG1002)&gt;0,"YES","NO")</f>
        <v>YES</v>
      </c>
      <c r="AH1002" s="30" t="str">
        <f>IF(SUM('Sales by Agent'!AF1002:AH1002)&gt;0,"YES","NO")</f>
        <v>YES</v>
      </c>
      <c r="AI1002" s="30" t="str">
        <f>IF(SUM('Sales by Agent'!AG1002:AI1002)&gt;0,"YES","NO")</f>
        <v>YES</v>
      </c>
      <c r="AJ1002" s="30" t="str">
        <f>IF(SUM('Sales by Agent'!AH1002:AJ1002)&gt;0,"YES","NO")</f>
        <v>YES</v>
      </c>
      <c r="AK1002" s="30" t="str">
        <f>IF(SUM('Sales by Agent'!AI1002:AK1002)&gt;0,"YES","NO")</f>
        <v>YES</v>
      </c>
      <c r="AL1002" s="30" t="str">
        <f>IF(SUM('Sales by Agent'!AJ1002:AL1002)&gt;0,"YES","NO")</f>
        <v>YES</v>
      </c>
      <c r="AM1002" s="30" t="str">
        <f>IF(SUM('Sales by Agent'!AK1002:AM1002)&gt;0,"YES","NO")</f>
        <v>YES</v>
      </c>
      <c r="AN1002" s="30" t="str">
        <f>IF(SUM('Sales by Agent'!AL1002:AN1002)&gt;0,"YES","NO")</f>
        <v>YES</v>
      </c>
      <c r="AO1002" s="30" t="str">
        <f>IF(SUM('Sales by Agent'!AM1002:AO1002)&gt;0,"YES","NO")</f>
        <v>YES</v>
      </c>
      <c r="AP1002" s="30" t="str">
        <f>IF(SUM('Sales by Agent'!AN1002:AP1002)&gt;0,"YES","NO")</f>
        <v>YES</v>
      </c>
      <c r="AQ1002" s="30" t="str">
        <f>IF(SUM('Sales by Agent'!AO1002:AQ1002)&gt;0,"YES","NO")</f>
        <v>NO</v>
      </c>
      <c r="AR1002" s="30" t="str">
        <f>IF(SUM('Sales by Agent'!AP1002:AR1002)&gt;0,"YES","NO")</f>
        <v>YES</v>
      </c>
      <c r="AS1002" s="30" t="str">
        <f>IF(SUM('Sales by Agent'!AQ1002:AS1002)&gt;0,"YES","NO")</f>
        <v>YES</v>
      </c>
      <c r="AT1002" s="30" t="str">
        <f>IF(SUM('Sales by Agent'!AR1002:AT1002)&gt;0,"YES","NO")</f>
        <v>YES</v>
      </c>
      <c r="AU1002" s="30" t="str">
        <f>IF(SUM('Sales by Agent'!AS1002:AU1002)&gt;0,"YES","NO")</f>
        <v>NO</v>
      </c>
      <c r="AV1002" s="30" t="str">
        <f>IF(SUM('Sales by Agent'!AT1002:AV1002)&gt;0,"YES","NO")</f>
        <v>YES</v>
      </c>
    </row>
    <row r="1003" spans="1:48">
      <c r="A1003" s="564" t="s">
        <v>202</v>
      </c>
      <c r="B1003" s="564" t="s">
        <v>2608</v>
      </c>
      <c r="C1003" s="564" t="s">
        <v>390</v>
      </c>
      <c r="D1003" s="564" t="s">
        <v>954</v>
      </c>
      <c r="E1003" s="564" t="s">
        <v>1005</v>
      </c>
      <c r="F1003" s="565">
        <v>2709295</v>
      </c>
      <c r="I1003" s="30" t="str">
        <f>IF(SUM('Sales by Agent'!G1003:I1003)&gt;0,"YES","NO")</f>
        <v>NO</v>
      </c>
      <c r="J1003" s="30" t="str">
        <f>IF(SUM('Sales by Agent'!H1003:J1003)&gt;0,"YES","NO")</f>
        <v>NO</v>
      </c>
      <c r="K1003" s="30" t="str">
        <f>IF(SUM('Sales by Agent'!I1003:K1003)&gt;0,"YES","NO")</f>
        <v>NO</v>
      </c>
      <c r="L1003" s="30" t="str">
        <f>IF(SUM('Sales by Agent'!J1003:L1003)&gt;0,"YES","NO")</f>
        <v>YES</v>
      </c>
      <c r="M1003" s="30" t="str">
        <f>IF(SUM('Sales by Agent'!K1003:M1003)&gt;0,"YES","NO")</f>
        <v>YES</v>
      </c>
      <c r="N1003" s="30" t="str">
        <f>IF(SUM('Sales by Agent'!L1003:N1003)&gt;0,"YES","NO")</f>
        <v>YES</v>
      </c>
      <c r="O1003" s="30" t="str">
        <f>IF(SUM('Sales by Agent'!M1003:O1003)&gt;0,"YES","NO")</f>
        <v>YES</v>
      </c>
      <c r="P1003" s="30" t="str">
        <f>IF(SUM('Sales by Agent'!N1003:P1003)&gt;0,"YES","NO")</f>
        <v>YES</v>
      </c>
      <c r="Q1003" s="30" t="str">
        <f>IF(SUM('Sales by Agent'!O1003:Q1003)&gt;0,"YES","NO")</f>
        <v>YES</v>
      </c>
      <c r="R1003" s="30" t="str">
        <f>IF(SUM('Sales by Agent'!P1003:R1003)&gt;0,"YES","NO")</f>
        <v>YES</v>
      </c>
      <c r="S1003" s="30" t="str">
        <f>IF(SUM('Sales by Agent'!Q1003:S1003)&gt;0,"YES","NO")</f>
        <v>YES</v>
      </c>
      <c r="T1003" s="30" t="str">
        <f>IF(SUM('Sales by Agent'!R1003:T1003)&gt;0,"YES","NO")</f>
        <v>YES</v>
      </c>
      <c r="U1003" s="30" t="str">
        <f>IF(SUM('Sales by Agent'!S1003:U1003)&gt;0,"YES","NO")</f>
        <v>YES</v>
      </c>
      <c r="V1003" s="30" t="str">
        <f>IF(SUM('Sales by Agent'!T1003:V1003)&gt;0,"YES","NO")</f>
        <v>YES</v>
      </c>
      <c r="W1003" s="30" t="str">
        <f>IF(SUM('Sales by Agent'!U1003:W1003)&gt;0,"YES","NO")</f>
        <v>YES</v>
      </c>
      <c r="X1003" s="30" t="str">
        <f>IF(SUM('Sales by Agent'!V1003:X1003)&gt;0,"YES","NO")</f>
        <v>YES</v>
      </c>
      <c r="Y1003" s="30" t="str">
        <f>IF(SUM('Sales by Agent'!W1003:Y1003)&gt;0,"YES","NO")</f>
        <v>YES</v>
      </c>
      <c r="Z1003" s="30" t="str">
        <f>IF(SUM('Sales by Agent'!X1003:Z1003)&gt;0,"YES","NO")</f>
        <v>YES</v>
      </c>
      <c r="AA1003" s="30" t="str">
        <f>IF(SUM('Sales by Agent'!Y1003:AA1003)&gt;0,"YES","NO")</f>
        <v>YES</v>
      </c>
      <c r="AB1003" s="30" t="str">
        <f>IF(SUM('Sales by Agent'!Z1003:AB1003)&gt;0,"YES","NO")</f>
        <v>YES</v>
      </c>
      <c r="AC1003" s="30" t="str">
        <f>IF(SUM('Sales by Agent'!AA1003:AC1003)&gt;0,"YES","NO")</f>
        <v>YES</v>
      </c>
      <c r="AD1003" s="30" t="str">
        <f>IF(SUM('Sales by Agent'!AB1003:AD1003)&gt;0,"YES","NO")</f>
        <v>YES</v>
      </c>
      <c r="AE1003" s="30" t="str">
        <f>IF(SUM('Sales by Agent'!AC1003:AE1003)&gt;0,"YES","NO")</f>
        <v>YES</v>
      </c>
      <c r="AF1003" s="30" t="str">
        <f>IF(SUM('Sales by Agent'!AD1003:AF1003)&gt;0,"YES","NO")</f>
        <v>YES</v>
      </c>
      <c r="AG1003" s="30" t="str">
        <f>IF(SUM('Sales by Agent'!AE1003:AG1003)&gt;0,"YES","NO")</f>
        <v>YES</v>
      </c>
      <c r="AH1003" s="30" t="str">
        <f>IF(SUM('Sales by Agent'!AF1003:AH1003)&gt;0,"YES","NO")</f>
        <v>YES</v>
      </c>
      <c r="AI1003" s="30" t="str">
        <f>IF(SUM('Sales by Agent'!AG1003:AI1003)&gt;0,"YES","NO")</f>
        <v>YES</v>
      </c>
      <c r="AJ1003" s="30" t="str">
        <f>IF(SUM('Sales by Agent'!AH1003:AJ1003)&gt;0,"YES","NO")</f>
        <v>YES</v>
      </c>
      <c r="AK1003" s="30" t="str">
        <f>IF(SUM('Sales by Agent'!AI1003:AK1003)&gt;0,"YES","NO")</f>
        <v>YES</v>
      </c>
      <c r="AL1003" s="30" t="str">
        <f>IF(SUM('Sales by Agent'!AJ1003:AL1003)&gt;0,"YES","NO")</f>
        <v>YES</v>
      </c>
      <c r="AM1003" s="30" t="str">
        <f>IF(SUM('Sales by Agent'!AK1003:AM1003)&gt;0,"YES","NO")</f>
        <v>YES</v>
      </c>
      <c r="AN1003" s="30" t="str">
        <f>IF(SUM('Sales by Agent'!AL1003:AN1003)&gt;0,"YES","NO")</f>
        <v>YES</v>
      </c>
      <c r="AO1003" s="30" t="str">
        <f>IF(SUM('Sales by Agent'!AM1003:AO1003)&gt;0,"YES","NO")</f>
        <v>YES</v>
      </c>
      <c r="AP1003" s="30" t="str">
        <f>IF(SUM('Sales by Agent'!AN1003:AP1003)&gt;0,"YES","NO")</f>
        <v>YES</v>
      </c>
      <c r="AQ1003" s="30" t="str">
        <f>IF(SUM('Sales by Agent'!AO1003:AQ1003)&gt;0,"YES","NO")</f>
        <v>YES</v>
      </c>
      <c r="AR1003" s="30" t="str">
        <f>IF(SUM('Sales by Agent'!AP1003:AR1003)&gt;0,"YES","NO")</f>
        <v>YES</v>
      </c>
      <c r="AS1003" s="30" t="str">
        <f>IF(SUM('Sales by Agent'!AQ1003:AS1003)&gt;0,"YES","NO")</f>
        <v>YES</v>
      </c>
      <c r="AT1003" s="30" t="str">
        <f>IF(SUM('Sales by Agent'!AR1003:AT1003)&gt;0,"YES","NO")</f>
        <v>YES</v>
      </c>
      <c r="AU1003" s="30" t="str">
        <f>IF(SUM('Sales by Agent'!AS1003:AU1003)&gt;0,"YES","NO")</f>
        <v>YES</v>
      </c>
      <c r="AV1003" s="30" t="str">
        <f>IF(SUM('Sales by Agent'!AT1003:AV1003)&gt;0,"YES","NO")</f>
        <v>YES</v>
      </c>
    </row>
    <row r="1004" spans="1:48">
      <c r="A1004" s="564" t="s">
        <v>206</v>
      </c>
      <c r="B1004" s="564" t="s">
        <v>3069</v>
      </c>
      <c r="C1004" s="564" t="s">
        <v>390</v>
      </c>
      <c r="D1004" s="564" t="s">
        <v>954</v>
      </c>
      <c r="E1004" s="564" t="s">
        <v>1005</v>
      </c>
      <c r="F1004" s="565">
        <v>133700</v>
      </c>
      <c r="I1004" s="30" t="str">
        <f>IF(SUM('Sales by Agent'!G1004:I1004)&gt;0,"YES","NO")</f>
        <v>NO</v>
      </c>
      <c r="J1004" s="30" t="str">
        <f>IF(SUM('Sales by Agent'!H1004:J1004)&gt;0,"YES","NO")</f>
        <v>NO</v>
      </c>
      <c r="K1004" s="30" t="str">
        <f>IF(SUM('Sales by Agent'!I1004:K1004)&gt;0,"YES","NO")</f>
        <v>NO</v>
      </c>
      <c r="L1004" s="30" t="str">
        <f>IF(SUM('Sales by Agent'!J1004:L1004)&gt;0,"YES","NO")</f>
        <v>NO</v>
      </c>
      <c r="M1004" s="30" t="str">
        <f>IF(SUM('Sales by Agent'!K1004:M1004)&gt;0,"YES","NO")</f>
        <v>NO</v>
      </c>
      <c r="N1004" s="30" t="str">
        <f>IF(SUM('Sales by Agent'!L1004:N1004)&gt;0,"YES","NO")</f>
        <v>NO</v>
      </c>
      <c r="O1004" s="30" t="str">
        <f>IF(SUM('Sales by Agent'!M1004:O1004)&gt;0,"YES","NO")</f>
        <v>NO</v>
      </c>
      <c r="P1004" s="30" t="str">
        <f>IF(SUM('Sales by Agent'!N1004:P1004)&gt;0,"YES","NO")</f>
        <v>NO</v>
      </c>
      <c r="Q1004" s="30" t="str">
        <f>IF(SUM('Sales by Agent'!O1004:Q1004)&gt;0,"YES","NO")</f>
        <v>NO</v>
      </c>
      <c r="R1004" s="30" t="str">
        <f>IF(SUM('Sales by Agent'!P1004:R1004)&gt;0,"YES","NO")</f>
        <v>NO</v>
      </c>
      <c r="S1004" s="30" t="str">
        <f>IF(SUM('Sales by Agent'!Q1004:S1004)&gt;0,"YES","NO")</f>
        <v>NO</v>
      </c>
      <c r="T1004" s="30" t="str">
        <f>IF(SUM('Sales by Agent'!R1004:T1004)&gt;0,"YES","NO")</f>
        <v>NO</v>
      </c>
      <c r="U1004" s="30" t="str">
        <f>IF(SUM('Sales by Agent'!S1004:U1004)&gt;0,"YES","NO")</f>
        <v>NO</v>
      </c>
      <c r="V1004" s="30" t="str">
        <f>IF(SUM('Sales by Agent'!T1004:V1004)&gt;0,"YES","NO")</f>
        <v>NO</v>
      </c>
      <c r="W1004" s="30" t="str">
        <f>IF(SUM('Sales by Agent'!U1004:W1004)&gt;0,"YES","NO")</f>
        <v>NO</v>
      </c>
      <c r="X1004" s="30" t="str">
        <f>IF(SUM('Sales by Agent'!V1004:X1004)&gt;0,"YES","NO")</f>
        <v>NO</v>
      </c>
      <c r="Y1004" s="30" t="str">
        <f>IF(SUM('Sales by Agent'!W1004:Y1004)&gt;0,"YES","NO")</f>
        <v>NO</v>
      </c>
      <c r="Z1004" s="30" t="str">
        <f>IF(SUM('Sales by Agent'!X1004:Z1004)&gt;0,"YES","NO")</f>
        <v>NO</v>
      </c>
      <c r="AA1004" s="30" t="str">
        <f>IF(SUM('Sales by Agent'!Y1004:AA1004)&gt;0,"YES","NO")</f>
        <v>NO</v>
      </c>
      <c r="AB1004" s="30" t="str">
        <f>IF(SUM('Sales by Agent'!Z1004:AB1004)&gt;0,"YES","NO")</f>
        <v>NO</v>
      </c>
      <c r="AC1004" s="30" t="str">
        <f>IF(SUM('Sales by Agent'!AA1004:AC1004)&gt;0,"YES","NO")</f>
        <v>NO</v>
      </c>
      <c r="AD1004" s="30" t="str">
        <f>IF(SUM('Sales by Agent'!AB1004:AD1004)&gt;0,"YES","NO")</f>
        <v>YES</v>
      </c>
      <c r="AE1004" s="30" t="str">
        <f>IF(SUM('Sales by Agent'!AC1004:AE1004)&gt;0,"YES","NO")</f>
        <v>YES</v>
      </c>
      <c r="AF1004" s="30" t="str">
        <f>IF(SUM('Sales by Agent'!AD1004:AF1004)&gt;0,"YES","NO")</f>
        <v>YES</v>
      </c>
      <c r="AG1004" s="30" t="str">
        <f>IF(SUM('Sales by Agent'!AE1004:AG1004)&gt;0,"YES","NO")</f>
        <v>NO</v>
      </c>
      <c r="AH1004" s="30" t="str">
        <f>IF(SUM('Sales by Agent'!AF1004:AH1004)&gt;0,"YES","NO")</f>
        <v>YES</v>
      </c>
      <c r="AI1004" s="30" t="str">
        <f>IF(SUM('Sales by Agent'!AG1004:AI1004)&gt;0,"YES","NO")</f>
        <v>YES</v>
      </c>
      <c r="AJ1004" s="30" t="str">
        <f>IF(SUM('Sales by Agent'!AH1004:AJ1004)&gt;0,"YES","NO")</f>
        <v>YES</v>
      </c>
      <c r="AK1004" s="30" t="str">
        <f>IF(SUM('Sales by Agent'!AI1004:AK1004)&gt;0,"YES","NO")</f>
        <v>YES</v>
      </c>
      <c r="AL1004" s="30" t="str">
        <f>IF(SUM('Sales by Agent'!AJ1004:AL1004)&gt;0,"YES","NO")</f>
        <v>YES</v>
      </c>
      <c r="AM1004" s="30" t="str">
        <f>IF(SUM('Sales by Agent'!AK1004:AM1004)&gt;0,"YES","NO")</f>
        <v>YES</v>
      </c>
      <c r="AN1004" s="30" t="str">
        <f>IF(SUM('Sales by Agent'!AL1004:AN1004)&gt;0,"YES","NO")</f>
        <v>NO</v>
      </c>
      <c r="AO1004" s="30" t="str">
        <f>IF(SUM('Sales by Agent'!AM1004:AO1004)&gt;0,"YES","NO")</f>
        <v>NO</v>
      </c>
      <c r="AP1004" s="30" t="str">
        <f>IF(SUM('Sales by Agent'!AN1004:AP1004)&gt;0,"YES","NO")</f>
        <v>NO</v>
      </c>
      <c r="AQ1004" s="30" t="str">
        <f>IF(SUM('Sales by Agent'!AO1004:AQ1004)&gt;0,"YES","NO")</f>
        <v>NO</v>
      </c>
      <c r="AR1004" s="30" t="str">
        <f>IF(SUM('Sales by Agent'!AP1004:AR1004)&gt;0,"YES","NO")</f>
        <v>NO</v>
      </c>
      <c r="AS1004" s="30" t="str">
        <f>IF(SUM('Sales by Agent'!AQ1004:AS1004)&gt;0,"YES","NO")</f>
        <v>NO</v>
      </c>
      <c r="AT1004" s="30" t="str">
        <f>IF(SUM('Sales by Agent'!AR1004:AT1004)&gt;0,"YES","NO")</f>
        <v>NO</v>
      </c>
      <c r="AU1004" s="30" t="str">
        <f>IF(SUM('Sales by Agent'!AS1004:AU1004)&gt;0,"YES","NO")</f>
        <v>NO</v>
      </c>
      <c r="AV1004" s="30" t="str">
        <f>IF(SUM('Sales by Agent'!AT1004:AV1004)&gt;0,"YES","NO")</f>
        <v>NO</v>
      </c>
    </row>
    <row r="1005" spans="1:48">
      <c r="A1005" s="564" t="s">
        <v>97</v>
      </c>
      <c r="B1005" s="564" t="s">
        <v>3254</v>
      </c>
      <c r="C1005" s="564" t="s">
        <v>390</v>
      </c>
      <c r="D1005" s="564" t="s">
        <v>954</v>
      </c>
      <c r="E1005" s="564" t="s">
        <v>1005</v>
      </c>
      <c r="F1005" s="565">
        <v>2509730</v>
      </c>
      <c r="I1005" s="30" t="str">
        <f>IF(SUM('Sales by Agent'!G1005:I1005)&gt;0,"YES","NO")</f>
        <v>NO</v>
      </c>
      <c r="J1005" s="30" t="str">
        <f>IF(SUM('Sales by Agent'!H1005:J1005)&gt;0,"YES","NO")</f>
        <v>NO</v>
      </c>
      <c r="K1005" s="30" t="str">
        <f>IF(SUM('Sales by Agent'!I1005:K1005)&gt;0,"YES","NO")</f>
        <v>NO</v>
      </c>
      <c r="L1005" s="30" t="str">
        <f>IF(SUM('Sales by Agent'!J1005:L1005)&gt;0,"YES","NO")</f>
        <v>YES</v>
      </c>
      <c r="M1005" s="30" t="str">
        <f>IF(SUM('Sales by Agent'!K1005:M1005)&gt;0,"YES","NO")</f>
        <v>YES</v>
      </c>
      <c r="N1005" s="30" t="str">
        <f>IF(SUM('Sales by Agent'!L1005:N1005)&gt;0,"YES","NO")</f>
        <v>YES</v>
      </c>
      <c r="O1005" s="30" t="str">
        <f>IF(SUM('Sales by Agent'!M1005:O1005)&gt;0,"YES","NO")</f>
        <v>YES</v>
      </c>
      <c r="P1005" s="30" t="str">
        <f>IF(SUM('Sales by Agent'!N1005:P1005)&gt;0,"YES","NO")</f>
        <v>YES</v>
      </c>
      <c r="Q1005" s="30" t="str">
        <f>IF(SUM('Sales by Agent'!O1005:Q1005)&gt;0,"YES","NO")</f>
        <v>YES</v>
      </c>
      <c r="R1005" s="30" t="str">
        <f>IF(SUM('Sales by Agent'!P1005:R1005)&gt;0,"YES","NO")</f>
        <v>YES</v>
      </c>
      <c r="S1005" s="30" t="str">
        <f>IF(SUM('Sales by Agent'!Q1005:S1005)&gt;0,"YES","NO")</f>
        <v>YES</v>
      </c>
      <c r="T1005" s="30" t="str">
        <f>IF(SUM('Sales by Agent'!R1005:T1005)&gt;0,"YES","NO")</f>
        <v>YES</v>
      </c>
      <c r="U1005" s="30" t="str">
        <f>IF(SUM('Sales by Agent'!S1005:U1005)&gt;0,"YES","NO")</f>
        <v>YES</v>
      </c>
      <c r="V1005" s="30" t="str">
        <f>IF(SUM('Sales by Agent'!T1005:V1005)&gt;0,"YES","NO")</f>
        <v>YES</v>
      </c>
      <c r="W1005" s="30" t="str">
        <f>IF(SUM('Sales by Agent'!U1005:W1005)&gt;0,"YES","NO")</f>
        <v>YES</v>
      </c>
      <c r="X1005" s="30" t="str">
        <f>IF(SUM('Sales by Agent'!V1005:X1005)&gt;0,"YES","NO")</f>
        <v>YES</v>
      </c>
      <c r="Y1005" s="30" t="str">
        <f>IF(SUM('Sales by Agent'!W1005:Y1005)&gt;0,"YES","NO")</f>
        <v>YES</v>
      </c>
      <c r="Z1005" s="30" t="str">
        <f>IF(SUM('Sales by Agent'!X1005:Z1005)&gt;0,"YES","NO")</f>
        <v>YES</v>
      </c>
      <c r="AA1005" s="30" t="str">
        <f>IF(SUM('Sales by Agent'!Y1005:AA1005)&gt;0,"YES","NO")</f>
        <v>YES</v>
      </c>
      <c r="AB1005" s="30" t="str">
        <f>IF(SUM('Sales by Agent'!Z1005:AB1005)&gt;0,"YES","NO")</f>
        <v>YES</v>
      </c>
      <c r="AC1005" s="30" t="str">
        <f>IF(SUM('Sales by Agent'!AA1005:AC1005)&gt;0,"YES","NO")</f>
        <v>YES</v>
      </c>
      <c r="AD1005" s="30" t="str">
        <f>IF(SUM('Sales by Agent'!AB1005:AD1005)&gt;0,"YES","NO")</f>
        <v>YES</v>
      </c>
      <c r="AE1005" s="30" t="str">
        <f>IF(SUM('Sales by Agent'!AC1005:AE1005)&gt;0,"YES","NO")</f>
        <v>YES</v>
      </c>
      <c r="AF1005" s="30" t="str">
        <f>IF(SUM('Sales by Agent'!AD1005:AF1005)&gt;0,"YES","NO")</f>
        <v>YES</v>
      </c>
      <c r="AG1005" s="30" t="str">
        <f>IF(SUM('Sales by Agent'!AE1005:AG1005)&gt;0,"YES","NO")</f>
        <v>YES</v>
      </c>
      <c r="AH1005" s="30" t="str">
        <f>IF(SUM('Sales by Agent'!AF1005:AH1005)&gt;0,"YES","NO")</f>
        <v>YES</v>
      </c>
      <c r="AI1005" s="30" t="str">
        <f>IF(SUM('Sales by Agent'!AG1005:AI1005)&gt;0,"YES","NO")</f>
        <v>YES</v>
      </c>
      <c r="AJ1005" s="30" t="str">
        <f>IF(SUM('Sales by Agent'!AH1005:AJ1005)&gt;0,"YES","NO")</f>
        <v>YES</v>
      </c>
      <c r="AK1005" s="30" t="str">
        <f>IF(SUM('Sales by Agent'!AI1005:AK1005)&gt;0,"YES","NO")</f>
        <v>YES</v>
      </c>
      <c r="AL1005" s="30" t="str">
        <f>IF(SUM('Sales by Agent'!AJ1005:AL1005)&gt;0,"YES","NO")</f>
        <v>YES</v>
      </c>
      <c r="AM1005" s="30" t="str">
        <f>IF(SUM('Sales by Agent'!AK1005:AM1005)&gt;0,"YES","NO")</f>
        <v>YES</v>
      </c>
      <c r="AN1005" s="30" t="str">
        <f>IF(SUM('Sales by Agent'!AL1005:AN1005)&gt;0,"YES","NO")</f>
        <v>YES</v>
      </c>
      <c r="AO1005" s="30" t="str">
        <f>IF(SUM('Sales by Agent'!AM1005:AO1005)&gt;0,"YES","NO")</f>
        <v>YES</v>
      </c>
      <c r="AP1005" s="30" t="str">
        <f>IF(SUM('Sales by Agent'!AN1005:AP1005)&gt;0,"YES","NO")</f>
        <v>YES</v>
      </c>
      <c r="AQ1005" s="30" t="str">
        <f>IF(SUM('Sales by Agent'!AO1005:AQ1005)&gt;0,"YES","NO")</f>
        <v>YES</v>
      </c>
      <c r="AR1005" s="30" t="str">
        <f>IF(SUM('Sales by Agent'!AP1005:AR1005)&gt;0,"YES","NO")</f>
        <v>YES</v>
      </c>
      <c r="AS1005" s="30" t="str">
        <f>IF(SUM('Sales by Agent'!AQ1005:AS1005)&gt;0,"YES","NO")</f>
        <v>YES</v>
      </c>
      <c r="AT1005" s="30" t="str">
        <f>IF(SUM('Sales by Agent'!AR1005:AT1005)&gt;0,"YES","NO")</f>
        <v>YES</v>
      </c>
      <c r="AU1005" s="30" t="str">
        <f>IF(SUM('Sales by Agent'!AS1005:AU1005)&gt;0,"YES","NO")</f>
        <v>YES</v>
      </c>
      <c r="AV1005" s="30" t="str">
        <f>IF(SUM('Sales by Agent'!AT1005:AV1005)&gt;0,"YES","NO")</f>
        <v>YES</v>
      </c>
    </row>
    <row r="1006" spans="1:48">
      <c r="A1006" s="564" t="s">
        <v>98</v>
      </c>
      <c r="B1006" s="564" t="s">
        <v>3255</v>
      </c>
      <c r="C1006" s="564" t="s">
        <v>390</v>
      </c>
      <c r="D1006" s="564" t="s">
        <v>954</v>
      </c>
      <c r="E1006" s="564" t="s">
        <v>1005</v>
      </c>
      <c r="F1006" s="565">
        <v>266500</v>
      </c>
      <c r="I1006" s="30" t="str">
        <f>IF(SUM('Sales by Agent'!G1006:I1006)&gt;0,"YES","NO")</f>
        <v>YES</v>
      </c>
      <c r="J1006" s="30" t="str">
        <f>IF(SUM('Sales by Agent'!H1006:J1006)&gt;0,"YES","NO")</f>
        <v>YES</v>
      </c>
      <c r="K1006" s="30" t="str">
        <f>IF(SUM('Sales by Agent'!I1006:K1006)&gt;0,"YES","NO")</f>
        <v>YES</v>
      </c>
      <c r="L1006" s="30" t="str">
        <f>IF(SUM('Sales by Agent'!J1006:L1006)&gt;0,"YES","NO")</f>
        <v>YES</v>
      </c>
      <c r="M1006" s="30" t="str">
        <f>IF(SUM('Sales by Agent'!K1006:M1006)&gt;0,"YES","NO")</f>
        <v>YES</v>
      </c>
      <c r="N1006" s="30" t="str">
        <f>IF(SUM('Sales by Agent'!L1006:N1006)&gt;0,"YES","NO")</f>
        <v>YES</v>
      </c>
      <c r="O1006" s="30" t="str">
        <f>IF(SUM('Sales by Agent'!M1006:O1006)&gt;0,"YES","NO")</f>
        <v>YES</v>
      </c>
      <c r="P1006" s="30" t="str">
        <f>IF(SUM('Sales by Agent'!N1006:P1006)&gt;0,"YES","NO")</f>
        <v>NO</v>
      </c>
      <c r="Q1006" s="30" t="str">
        <f>IF(SUM('Sales by Agent'!O1006:Q1006)&gt;0,"YES","NO")</f>
        <v>NO</v>
      </c>
      <c r="R1006" s="30" t="str">
        <f>IF(SUM('Sales by Agent'!P1006:R1006)&gt;0,"YES","NO")</f>
        <v>NO</v>
      </c>
      <c r="S1006" s="30" t="str">
        <f>IF(SUM('Sales by Agent'!Q1006:S1006)&gt;0,"YES","NO")</f>
        <v>NO</v>
      </c>
      <c r="T1006" s="30" t="str">
        <f>IF(SUM('Sales by Agent'!R1006:T1006)&gt;0,"YES","NO")</f>
        <v>NO</v>
      </c>
      <c r="U1006" s="30" t="str">
        <f>IF(SUM('Sales by Agent'!S1006:U1006)&gt;0,"YES","NO")</f>
        <v>NO</v>
      </c>
      <c r="V1006" s="30" t="str">
        <f>IF(SUM('Sales by Agent'!T1006:V1006)&gt;0,"YES","NO")</f>
        <v>NO</v>
      </c>
      <c r="W1006" s="30" t="str">
        <f>IF(SUM('Sales by Agent'!U1006:W1006)&gt;0,"YES","NO")</f>
        <v>NO</v>
      </c>
      <c r="X1006" s="30" t="str">
        <f>IF(SUM('Sales by Agent'!V1006:X1006)&gt;0,"YES","NO")</f>
        <v>NO</v>
      </c>
      <c r="Y1006" s="30" t="str">
        <f>IF(SUM('Sales by Agent'!W1006:Y1006)&gt;0,"YES","NO")</f>
        <v>NO</v>
      </c>
      <c r="Z1006" s="30" t="str">
        <f>IF(SUM('Sales by Agent'!X1006:Z1006)&gt;0,"YES","NO")</f>
        <v>NO</v>
      </c>
      <c r="AA1006" s="30" t="str">
        <f>IF(SUM('Sales by Agent'!Y1006:AA1006)&gt;0,"YES","NO")</f>
        <v>NO</v>
      </c>
      <c r="AB1006" s="30" t="str">
        <f>IF(SUM('Sales by Agent'!Z1006:AB1006)&gt;0,"YES","NO")</f>
        <v>NO</v>
      </c>
      <c r="AC1006" s="30" t="str">
        <f>IF(SUM('Sales by Agent'!AA1006:AC1006)&gt;0,"YES","NO")</f>
        <v>NO</v>
      </c>
      <c r="AD1006" s="30" t="str">
        <f>IF(SUM('Sales by Agent'!AB1006:AD1006)&gt;0,"YES","NO")</f>
        <v>NO</v>
      </c>
      <c r="AE1006" s="30" t="str">
        <f>IF(SUM('Sales by Agent'!AC1006:AE1006)&gt;0,"YES","NO")</f>
        <v>NO</v>
      </c>
      <c r="AF1006" s="30" t="str">
        <f>IF(SUM('Sales by Agent'!AD1006:AF1006)&gt;0,"YES","NO")</f>
        <v>NO</v>
      </c>
      <c r="AG1006" s="30" t="str">
        <f>IF(SUM('Sales by Agent'!AE1006:AG1006)&gt;0,"YES","NO")</f>
        <v>NO</v>
      </c>
      <c r="AH1006" s="30" t="str">
        <f>IF(SUM('Sales by Agent'!AF1006:AH1006)&gt;0,"YES","NO")</f>
        <v>NO</v>
      </c>
      <c r="AI1006" s="30" t="str">
        <f>IF(SUM('Sales by Agent'!AG1006:AI1006)&gt;0,"YES","NO")</f>
        <v>NO</v>
      </c>
      <c r="AJ1006" s="30" t="str">
        <f>IF(SUM('Sales by Agent'!AH1006:AJ1006)&gt;0,"YES","NO")</f>
        <v>NO</v>
      </c>
      <c r="AK1006" s="30" t="str">
        <f>IF(SUM('Sales by Agent'!AI1006:AK1006)&gt;0,"YES","NO")</f>
        <v>NO</v>
      </c>
      <c r="AL1006" s="30" t="str">
        <f>IF(SUM('Sales by Agent'!AJ1006:AL1006)&gt;0,"YES","NO")</f>
        <v>NO</v>
      </c>
      <c r="AM1006" s="30" t="str">
        <f>IF(SUM('Sales by Agent'!AK1006:AM1006)&gt;0,"YES","NO")</f>
        <v>NO</v>
      </c>
      <c r="AN1006" s="30" t="str">
        <f>IF(SUM('Sales by Agent'!AL1006:AN1006)&gt;0,"YES","NO")</f>
        <v>NO</v>
      </c>
      <c r="AO1006" s="30" t="str">
        <f>IF(SUM('Sales by Agent'!AM1006:AO1006)&gt;0,"YES","NO")</f>
        <v>NO</v>
      </c>
      <c r="AP1006" s="30" t="str">
        <f>IF(SUM('Sales by Agent'!AN1006:AP1006)&gt;0,"YES","NO")</f>
        <v>NO</v>
      </c>
      <c r="AQ1006" s="30" t="str">
        <f>IF(SUM('Sales by Agent'!AO1006:AQ1006)&gt;0,"YES","NO")</f>
        <v>NO</v>
      </c>
      <c r="AR1006" s="30" t="str">
        <f>IF(SUM('Sales by Agent'!AP1006:AR1006)&gt;0,"YES","NO")</f>
        <v>NO</v>
      </c>
      <c r="AS1006" s="30" t="str">
        <f>IF(SUM('Sales by Agent'!AQ1006:AS1006)&gt;0,"YES","NO")</f>
        <v>NO</v>
      </c>
      <c r="AT1006" s="30" t="str">
        <f>IF(SUM('Sales by Agent'!AR1006:AT1006)&gt;0,"YES","NO")</f>
        <v>NO</v>
      </c>
      <c r="AU1006" s="30" t="str">
        <f>IF(SUM('Sales by Agent'!AS1006:AU1006)&gt;0,"YES","NO")</f>
        <v>NO</v>
      </c>
      <c r="AV1006" s="30" t="str">
        <f>IF(SUM('Sales by Agent'!AT1006:AV1006)&gt;0,"YES","NO")</f>
        <v>NO</v>
      </c>
    </row>
    <row r="1007" spans="1:48">
      <c r="A1007" s="564" t="s">
        <v>917</v>
      </c>
      <c r="B1007" s="564" t="s">
        <v>2954</v>
      </c>
      <c r="C1007" s="564" t="s">
        <v>390</v>
      </c>
      <c r="D1007" s="564" t="s">
        <v>954</v>
      </c>
      <c r="E1007" s="564" t="s">
        <v>1005</v>
      </c>
      <c r="F1007" s="565">
        <v>81900</v>
      </c>
      <c r="I1007" s="30" t="str">
        <f>IF(SUM('Sales by Agent'!G1007:I1007)&gt;0,"YES","NO")</f>
        <v>NO</v>
      </c>
      <c r="J1007" s="30" t="str">
        <f>IF(SUM('Sales by Agent'!H1007:J1007)&gt;0,"YES","NO")</f>
        <v>NO</v>
      </c>
      <c r="K1007" s="30" t="str">
        <f>IF(SUM('Sales by Agent'!I1007:K1007)&gt;0,"YES","NO")</f>
        <v>NO</v>
      </c>
      <c r="L1007" s="30" t="str">
        <f>IF(SUM('Sales by Agent'!J1007:L1007)&gt;0,"YES","NO")</f>
        <v>NO</v>
      </c>
      <c r="M1007" s="30" t="str">
        <f>IF(SUM('Sales by Agent'!K1007:M1007)&gt;0,"YES","NO")</f>
        <v>NO</v>
      </c>
      <c r="N1007" s="30" t="str">
        <f>IF(SUM('Sales by Agent'!L1007:N1007)&gt;0,"YES","NO")</f>
        <v>NO</v>
      </c>
      <c r="O1007" s="30" t="str">
        <f>IF(SUM('Sales by Agent'!M1007:O1007)&gt;0,"YES","NO")</f>
        <v>NO</v>
      </c>
      <c r="P1007" s="30" t="str">
        <f>IF(SUM('Sales by Agent'!N1007:P1007)&gt;0,"YES","NO")</f>
        <v>NO</v>
      </c>
      <c r="Q1007" s="30" t="str">
        <f>IF(SUM('Sales by Agent'!O1007:Q1007)&gt;0,"YES","NO")</f>
        <v>NO</v>
      </c>
      <c r="R1007" s="30" t="str">
        <f>IF(SUM('Sales by Agent'!P1007:R1007)&gt;0,"YES","NO")</f>
        <v>NO</v>
      </c>
      <c r="S1007" s="30" t="str">
        <f>IF(SUM('Sales by Agent'!Q1007:S1007)&gt;0,"YES","NO")</f>
        <v>NO</v>
      </c>
      <c r="T1007" s="30" t="str">
        <f>IF(SUM('Sales by Agent'!R1007:T1007)&gt;0,"YES","NO")</f>
        <v>NO</v>
      </c>
      <c r="U1007" s="30" t="str">
        <f>IF(SUM('Sales by Agent'!S1007:U1007)&gt;0,"YES","NO")</f>
        <v>NO</v>
      </c>
      <c r="V1007" s="30" t="str">
        <f>IF(SUM('Sales by Agent'!T1007:V1007)&gt;0,"YES","NO")</f>
        <v>NO</v>
      </c>
      <c r="W1007" s="30" t="str">
        <f>IF(SUM('Sales by Agent'!U1007:W1007)&gt;0,"YES","NO")</f>
        <v>NO</v>
      </c>
      <c r="X1007" s="30" t="str">
        <f>IF(SUM('Sales by Agent'!V1007:X1007)&gt;0,"YES","NO")</f>
        <v>NO</v>
      </c>
      <c r="Y1007" s="30" t="str">
        <f>IF(SUM('Sales by Agent'!W1007:Y1007)&gt;0,"YES","NO")</f>
        <v>NO</v>
      </c>
      <c r="Z1007" s="30" t="str">
        <f>IF(SUM('Sales by Agent'!X1007:Z1007)&gt;0,"YES","NO")</f>
        <v>NO</v>
      </c>
      <c r="AA1007" s="30" t="str">
        <f>IF(SUM('Sales by Agent'!Y1007:AA1007)&gt;0,"YES","NO")</f>
        <v>NO</v>
      </c>
      <c r="AB1007" s="30" t="str">
        <f>IF(SUM('Sales by Agent'!Z1007:AB1007)&gt;0,"YES","NO")</f>
        <v>NO</v>
      </c>
      <c r="AC1007" s="30" t="str">
        <f>IF(SUM('Sales by Agent'!AA1007:AC1007)&gt;0,"YES","NO")</f>
        <v>NO</v>
      </c>
      <c r="AD1007" s="30" t="str">
        <f>IF(SUM('Sales by Agent'!AB1007:AD1007)&gt;0,"YES","NO")</f>
        <v>NO</v>
      </c>
      <c r="AE1007" s="30" t="str">
        <f>IF(SUM('Sales by Agent'!AC1007:AE1007)&gt;0,"YES","NO")</f>
        <v>NO</v>
      </c>
      <c r="AF1007" s="30" t="str">
        <f>IF(SUM('Sales by Agent'!AD1007:AF1007)&gt;0,"YES","NO")</f>
        <v>NO</v>
      </c>
      <c r="AG1007" s="30" t="str">
        <f>IF(SUM('Sales by Agent'!AE1007:AG1007)&gt;0,"YES","NO")</f>
        <v>NO</v>
      </c>
      <c r="AH1007" s="30" t="str">
        <f>IF(SUM('Sales by Agent'!AF1007:AH1007)&gt;0,"YES","NO")</f>
        <v>NO</v>
      </c>
      <c r="AI1007" s="30" t="str">
        <f>IF(SUM('Sales by Agent'!AG1007:AI1007)&gt;0,"YES","NO")</f>
        <v>NO</v>
      </c>
      <c r="AJ1007" s="30" t="str">
        <f>IF(SUM('Sales by Agent'!AH1007:AJ1007)&gt;0,"YES","NO")</f>
        <v>NO</v>
      </c>
      <c r="AK1007" s="30" t="str">
        <f>IF(SUM('Sales by Agent'!AI1007:AK1007)&gt;0,"YES","NO")</f>
        <v>NO</v>
      </c>
      <c r="AL1007" s="30" t="str">
        <f>IF(SUM('Sales by Agent'!AJ1007:AL1007)&gt;0,"YES","NO")</f>
        <v>NO</v>
      </c>
      <c r="AM1007" s="30" t="str">
        <f>IF(SUM('Sales by Agent'!AK1007:AM1007)&gt;0,"YES","NO")</f>
        <v>NO</v>
      </c>
      <c r="AN1007" s="30" t="str">
        <f>IF(SUM('Sales by Agent'!AL1007:AN1007)&gt;0,"YES","NO")</f>
        <v>NO</v>
      </c>
      <c r="AO1007" s="30" t="str">
        <f>IF(SUM('Sales by Agent'!AM1007:AO1007)&gt;0,"YES","NO")</f>
        <v>NO</v>
      </c>
      <c r="AP1007" s="30" t="str">
        <f>IF(SUM('Sales by Agent'!AN1007:AP1007)&gt;0,"YES","NO")</f>
        <v>NO</v>
      </c>
      <c r="AQ1007" s="30" t="str">
        <f>IF(SUM('Sales by Agent'!AO1007:AQ1007)&gt;0,"YES","NO")</f>
        <v>NO</v>
      </c>
      <c r="AR1007" s="30" t="str">
        <f>IF(SUM('Sales by Agent'!AP1007:AR1007)&gt;0,"YES","NO")</f>
        <v>NO</v>
      </c>
      <c r="AS1007" s="30" t="str">
        <f>IF(SUM('Sales by Agent'!AQ1007:AS1007)&gt;0,"YES","NO")</f>
        <v>NO</v>
      </c>
      <c r="AT1007" s="30" t="str">
        <f>IF(SUM('Sales by Agent'!AR1007:AT1007)&gt;0,"YES","NO")</f>
        <v>YES</v>
      </c>
      <c r="AU1007" s="30" t="str">
        <f>IF(SUM('Sales by Agent'!AS1007:AU1007)&gt;0,"YES","NO")</f>
        <v>YES</v>
      </c>
      <c r="AV1007" s="30" t="str">
        <f>IF(SUM('Sales by Agent'!AT1007:AV1007)&gt;0,"YES","NO")</f>
        <v>YES</v>
      </c>
    </row>
    <row r="1008" spans="1:48">
      <c r="A1008" s="564" t="s">
        <v>113</v>
      </c>
      <c r="B1008" s="564" t="s">
        <v>3256</v>
      </c>
      <c r="C1008" s="564" t="s">
        <v>390</v>
      </c>
      <c r="D1008" s="564" t="s">
        <v>954</v>
      </c>
      <c r="E1008" s="564" t="s">
        <v>1005</v>
      </c>
      <c r="F1008" s="565">
        <v>6082090</v>
      </c>
      <c r="I1008" s="30" t="str">
        <f>IF(SUM('Sales by Agent'!G1008:I1008)&gt;0,"YES","NO")</f>
        <v>NO</v>
      </c>
      <c r="J1008" s="30" t="str">
        <f>IF(SUM('Sales by Agent'!H1008:J1008)&gt;0,"YES","NO")</f>
        <v>NO</v>
      </c>
      <c r="K1008" s="30" t="str">
        <f>IF(SUM('Sales by Agent'!I1008:K1008)&gt;0,"YES","NO")</f>
        <v>NO</v>
      </c>
      <c r="L1008" s="30" t="str">
        <f>IF(SUM('Sales by Agent'!J1008:L1008)&gt;0,"YES","NO")</f>
        <v>YES</v>
      </c>
      <c r="M1008" s="30" t="str">
        <f>IF(SUM('Sales by Agent'!K1008:M1008)&gt;0,"YES","NO")</f>
        <v>YES</v>
      </c>
      <c r="N1008" s="30" t="str">
        <f>IF(SUM('Sales by Agent'!L1008:N1008)&gt;0,"YES","NO")</f>
        <v>YES</v>
      </c>
      <c r="O1008" s="30" t="str">
        <f>IF(SUM('Sales by Agent'!M1008:O1008)&gt;0,"YES","NO")</f>
        <v>YES</v>
      </c>
      <c r="P1008" s="30" t="str">
        <f>IF(SUM('Sales by Agent'!N1008:P1008)&gt;0,"YES","NO")</f>
        <v>YES</v>
      </c>
      <c r="Q1008" s="30" t="str">
        <f>IF(SUM('Sales by Agent'!O1008:Q1008)&gt;0,"YES","NO")</f>
        <v>YES</v>
      </c>
      <c r="R1008" s="30" t="str">
        <f>IF(SUM('Sales by Agent'!P1008:R1008)&gt;0,"YES","NO")</f>
        <v>YES</v>
      </c>
      <c r="S1008" s="30" t="str">
        <f>IF(SUM('Sales by Agent'!Q1008:S1008)&gt;0,"YES","NO")</f>
        <v>YES</v>
      </c>
      <c r="T1008" s="30" t="str">
        <f>IF(SUM('Sales by Agent'!R1008:T1008)&gt;0,"YES","NO")</f>
        <v>YES</v>
      </c>
      <c r="U1008" s="30" t="str">
        <f>IF(SUM('Sales by Agent'!S1008:U1008)&gt;0,"YES","NO")</f>
        <v>YES</v>
      </c>
      <c r="V1008" s="30" t="str">
        <f>IF(SUM('Sales by Agent'!T1008:V1008)&gt;0,"YES","NO")</f>
        <v>YES</v>
      </c>
      <c r="W1008" s="30" t="str">
        <f>IF(SUM('Sales by Agent'!U1008:W1008)&gt;0,"YES","NO")</f>
        <v>YES</v>
      </c>
      <c r="X1008" s="30" t="str">
        <f>IF(SUM('Sales by Agent'!V1008:X1008)&gt;0,"YES","NO")</f>
        <v>YES</v>
      </c>
      <c r="Y1008" s="30" t="str">
        <f>IF(SUM('Sales by Agent'!W1008:Y1008)&gt;0,"YES","NO")</f>
        <v>YES</v>
      </c>
      <c r="Z1008" s="30" t="str">
        <f>IF(SUM('Sales by Agent'!X1008:Z1008)&gt;0,"YES","NO")</f>
        <v>YES</v>
      </c>
      <c r="AA1008" s="30" t="str">
        <f>IF(SUM('Sales by Agent'!Y1008:AA1008)&gt;0,"YES","NO")</f>
        <v>YES</v>
      </c>
      <c r="AB1008" s="30" t="str">
        <f>IF(SUM('Sales by Agent'!Z1008:AB1008)&gt;0,"YES","NO")</f>
        <v>YES</v>
      </c>
      <c r="AC1008" s="30" t="str">
        <f>IF(SUM('Sales by Agent'!AA1008:AC1008)&gt;0,"YES","NO")</f>
        <v>YES</v>
      </c>
      <c r="AD1008" s="30" t="str">
        <f>IF(SUM('Sales by Agent'!AB1008:AD1008)&gt;0,"YES","NO")</f>
        <v>YES</v>
      </c>
      <c r="AE1008" s="30" t="str">
        <f>IF(SUM('Sales by Agent'!AC1008:AE1008)&gt;0,"YES","NO")</f>
        <v>YES</v>
      </c>
      <c r="AF1008" s="30" t="str">
        <f>IF(SUM('Sales by Agent'!AD1008:AF1008)&gt;0,"YES","NO")</f>
        <v>NO</v>
      </c>
      <c r="AG1008" s="30" t="str">
        <f>IF(SUM('Sales by Agent'!AE1008:AG1008)&gt;0,"YES","NO")</f>
        <v>YES</v>
      </c>
      <c r="AH1008" s="30" t="str">
        <f>IF(SUM('Sales by Agent'!AF1008:AH1008)&gt;0,"YES","NO")</f>
        <v>YES</v>
      </c>
      <c r="AI1008" s="30" t="str">
        <f>IF(SUM('Sales by Agent'!AG1008:AI1008)&gt;0,"YES","NO")</f>
        <v>YES</v>
      </c>
      <c r="AJ1008" s="30" t="str">
        <f>IF(SUM('Sales by Agent'!AH1008:AJ1008)&gt;0,"YES","NO")</f>
        <v>YES</v>
      </c>
      <c r="AK1008" s="30" t="str">
        <f>IF(SUM('Sales by Agent'!AI1008:AK1008)&gt;0,"YES","NO")</f>
        <v>YES</v>
      </c>
      <c r="AL1008" s="30" t="str">
        <f>IF(SUM('Sales by Agent'!AJ1008:AL1008)&gt;0,"YES","NO")</f>
        <v>YES</v>
      </c>
      <c r="AM1008" s="30" t="str">
        <f>IF(SUM('Sales by Agent'!AK1008:AM1008)&gt;0,"YES","NO")</f>
        <v>YES</v>
      </c>
      <c r="AN1008" s="30" t="str">
        <f>IF(SUM('Sales by Agent'!AL1008:AN1008)&gt;0,"YES","NO")</f>
        <v>NO</v>
      </c>
      <c r="AO1008" s="30" t="str">
        <f>IF(SUM('Sales by Agent'!AM1008:AO1008)&gt;0,"YES","NO")</f>
        <v>NO</v>
      </c>
      <c r="AP1008" s="30" t="str">
        <f>IF(SUM('Sales by Agent'!AN1008:AP1008)&gt;0,"YES","NO")</f>
        <v>YES</v>
      </c>
      <c r="AQ1008" s="30" t="str">
        <f>IF(SUM('Sales by Agent'!AO1008:AQ1008)&gt;0,"YES","NO")</f>
        <v>YES</v>
      </c>
      <c r="AR1008" s="30" t="str">
        <f>IF(SUM('Sales by Agent'!AP1008:AR1008)&gt;0,"YES","NO")</f>
        <v>YES</v>
      </c>
      <c r="AS1008" s="30" t="str">
        <f>IF(SUM('Sales by Agent'!AQ1008:AS1008)&gt;0,"YES","NO")</f>
        <v>YES</v>
      </c>
      <c r="AT1008" s="30" t="str">
        <f>IF(SUM('Sales by Agent'!AR1008:AT1008)&gt;0,"YES","NO")</f>
        <v>YES</v>
      </c>
      <c r="AU1008" s="30" t="str">
        <f>IF(SUM('Sales by Agent'!AS1008:AU1008)&gt;0,"YES","NO")</f>
        <v>YES</v>
      </c>
      <c r="AV1008" s="30" t="str">
        <f>IF(SUM('Sales by Agent'!AT1008:AV1008)&gt;0,"YES","NO")</f>
        <v>YES</v>
      </c>
    </row>
    <row r="1009" spans="1:48">
      <c r="A1009" s="564" t="s">
        <v>114</v>
      </c>
      <c r="B1009" s="564" t="s">
        <v>3257</v>
      </c>
      <c r="C1009" s="564" t="s">
        <v>390</v>
      </c>
      <c r="D1009" s="564" t="s">
        <v>954</v>
      </c>
      <c r="E1009" s="564" t="s">
        <v>1005</v>
      </c>
      <c r="F1009" s="565">
        <v>750150</v>
      </c>
      <c r="I1009" s="30" t="str">
        <f>IF(SUM('Sales by Agent'!G1009:I1009)&gt;0,"YES","NO")</f>
        <v>NO</v>
      </c>
      <c r="J1009" s="30" t="str">
        <f>IF(SUM('Sales by Agent'!H1009:J1009)&gt;0,"YES","NO")</f>
        <v>NO</v>
      </c>
      <c r="K1009" s="30" t="str">
        <f>IF(SUM('Sales by Agent'!I1009:K1009)&gt;0,"YES","NO")</f>
        <v>NO</v>
      </c>
      <c r="L1009" s="30" t="str">
        <f>IF(SUM('Sales by Agent'!J1009:L1009)&gt;0,"YES","NO")</f>
        <v>YES</v>
      </c>
      <c r="M1009" s="30" t="str">
        <f>IF(SUM('Sales by Agent'!K1009:M1009)&gt;0,"YES","NO")</f>
        <v>YES</v>
      </c>
      <c r="N1009" s="30" t="str">
        <f>IF(SUM('Sales by Agent'!L1009:N1009)&gt;0,"YES","NO")</f>
        <v>YES</v>
      </c>
      <c r="O1009" s="30" t="str">
        <f>IF(SUM('Sales by Agent'!M1009:O1009)&gt;0,"YES","NO")</f>
        <v>YES</v>
      </c>
      <c r="P1009" s="30" t="str">
        <f>IF(SUM('Sales by Agent'!N1009:P1009)&gt;0,"YES","NO")</f>
        <v>YES</v>
      </c>
      <c r="Q1009" s="30" t="str">
        <f>IF(SUM('Sales by Agent'!O1009:Q1009)&gt;0,"YES","NO")</f>
        <v>YES</v>
      </c>
      <c r="R1009" s="30" t="str">
        <f>IF(SUM('Sales by Agent'!P1009:R1009)&gt;0,"YES","NO")</f>
        <v>NO</v>
      </c>
      <c r="S1009" s="30" t="str">
        <f>IF(SUM('Sales by Agent'!Q1009:S1009)&gt;0,"YES","NO")</f>
        <v>NO</v>
      </c>
      <c r="T1009" s="30" t="str">
        <f>IF(SUM('Sales by Agent'!R1009:T1009)&gt;0,"YES","NO")</f>
        <v>NO</v>
      </c>
      <c r="U1009" s="30" t="str">
        <f>IF(SUM('Sales by Agent'!S1009:U1009)&gt;0,"YES","NO")</f>
        <v>NO</v>
      </c>
      <c r="V1009" s="30" t="str">
        <f>IF(SUM('Sales by Agent'!T1009:V1009)&gt;0,"YES","NO")</f>
        <v>NO</v>
      </c>
      <c r="W1009" s="30" t="str">
        <f>IF(SUM('Sales by Agent'!U1009:W1009)&gt;0,"YES","NO")</f>
        <v>NO</v>
      </c>
      <c r="X1009" s="30" t="str">
        <f>IF(SUM('Sales by Agent'!V1009:X1009)&gt;0,"YES","NO")</f>
        <v>NO</v>
      </c>
      <c r="Y1009" s="30" t="str">
        <f>IF(SUM('Sales by Agent'!W1009:Y1009)&gt;0,"YES","NO")</f>
        <v>NO</v>
      </c>
      <c r="Z1009" s="30" t="str">
        <f>IF(SUM('Sales by Agent'!X1009:Z1009)&gt;0,"YES","NO")</f>
        <v>NO</v>
      </c>
      <c r="AA1009" s="30" t="str">
        <f>IF(SUM('Sales by Agent'!Y1009:AA1009)&gt;0,"YES","NO")</f>
        <v>NO</v>
      </c>
      <c r="AB1009" s="30" t="str">
        <f>IF(SUM('Sales by Agent'!Z1009:AB1009)&gt;0,"YES","NO")</f>
        <v>NO</v>
      </c>
      <c r="AC1009" s="30" t="str">
        <f>IF(SUM('Sales by Agent'!AA1009:AC1009)&gt;0,"YES","NO")</f>
        <v>NO</v>
      </c>
      <c r="AD1009" s="30" t="str">
        <f>IF(SUM('Sales by Agent'!AB1009:AD1009)&gt;0,"YES","NO")</f>
        <v>NO</v>
      </c>
      <c r="AE1009" s="30" t="str">
        <f>IF(SUM('Sales by Agent'!AC1009:AE1009)&gt;0,"YES","NO")</f>
        <v>NO</v>
      </c>
      <c r="AF1009" s="30" t="str">
        <f>IF(SUM('Sales by Agent'!AD1009:AF1009)&gt;0,"YES","NO")</f>
        <v>NO</v>
      </c>
      <c r="AG1009" s="30" t="str">
        <f>IF(SUM('Sales by Agent'!AE1009:AG1009)&gt;0,"YES","NO")</f>
        <v>NO</v>
      </c>
      <c r="AH1009" s="30" t="str">
        <f>IF(SUM('Sales by Agent'!AF1009:AH1009)&gt;0,"YES","NO")</f>
        <v>NO</v>
      </c>
      <c r="AI1009" s="30" t="str">
        <f>IF(SUM('Sales by Agent'!AG1009:AI1009)&gt;0,"YES","NO")</f>
        <v>NO</v>
      </c>
      <c r="AJ1009" s="30" t="str">
        <f>IF(SUM('Sales by Agent'!AH1009:AJ1009)&gt;0,"YES","NO")</f>
        <v>NO</v>
      </c>
      <c r="AK1009" s="30" t="str">
        <f>IF(SUM('Sales by Agent'!AI1009:AK1009)&gt;0,"YES","NO")</f>
        <v>NO</v>
      </c>
      <c r="AL1009" s="30" t="str">
        <f>IF(SUM('Sales by Agent'!AJ1009:AL1009)&gt;0,"YES","NO")</f>
        <v>NO</v>
      </c>
      <c r="AM1009" s="30" t="str">
        <f>IF(SUM('Sales by Agent'!AK1009:AM1009)&gt;0,"YES","NO")</f>
        <v>NO</v>
      </c>
      <c r="AN1009" s="30" t="str">
        <f>IF(SUM('Sales by Agent'!AL1009:AN1009)&gt;0,"YES","NO")</f>
        <v>NO</v>
      </c>
      <c r="AO1009" s="30" t="str">
        <f>IF(SUM('Sales by Agent'!AM1009:AO1009)&gt;0,"YES","NO")</f>
        <v>NO</v>
      </c>
      <c r="AP1009" s="30" t="str">
        <f>IF(SUM('Sales by Agent'!AN1009:AP1009)&gt;0,"YES","NO")</f>
        <v>NO</v>
      </c>
      <c r="AQ1009" s="30" t="str">
        <f>IF(SUM('Sales by Agent'!AO1009:AQ1009)&gt;0,"YES","NO")</f>
        <v>NO</v>
      </c>
      <c r="AR1009" s="30" t="str">
        <f>IF(SUM('Sales by Agent'!AP1009:AR1009)&gt;0,"YES","NO")</f>
        <v>NO</v>
      </c>
      <c r="AS1009" s="30" t="str">
        <f>IF(SUM('Sales by Agent'!AQ1009:AS1009)&gt;0,"YES","NO")</f>
        <v>NO</v>
      </c>
      <c r="AT1009" s="30" t="str">
        <f>IF(SUM('Sales by Agent'!AR1009:AT1009)&gt;0,"YES","NO")</f>
        <v>NO</v>
      </c>
      <c r="AU1009" s="30" t="str">
        <f>IF(SUM('Sales by Agent'!AS1009:AU1009)&gt;0,"YES","NO")</f>
        <v>NO</v>
      </c>
      <c r="AV1009" s="30" t="str">
        <f>IF(SUM('Sales by Agent'!AT1009:AV1009)&gt;0,"YES","NO")</f>
        <v>NO</v>
      </c>
    </row>
    <row r="1010" spans="1:48">
      <c r="A1010" s="564" t="s">
        <v>117</v>
      </c>
      <c r="B1010" s="564" t="s">
        <v>3258</v>
      </c>
      <c r="C1010" s="564" t="s">
        <v>390</v>
      </c>
      <c r="D1010" s="564" t="s">
        <v>954</v>
      </c>
      <c r="E1010" s="564" t="s">
        <v>1005</v>
      </c>
      <c r="F1010" s="565">
        <v>20641018</v>
      </c>
      <c r="I1010" s="30" t="str">
        <f>IF(SUM('Sales by Agent'!G1010:I1010)&gt;0,"YES","NO")</f>
        <v>YES</v>
      </c>
      <c r="J1010" s="30" t="str">
        <f>IF(SUM('Sales by Agent'!H1010:J1010)&gt;0,"YES","NO")</f>
        <v>YES</v>
      </c>
      <c r="K1010" s="30" t="str">
        <f>IF(SUM('Sales by Agent'!I1010:K1010)&gt;0,"YES","NO")</f>
        <v>YES</v>
      </c>
      <c r="L1010" s="30" t="str">
        <f>IF(SUM('Sales by Agent'!J1010:L1010)&gt;0,"YES","NO")</f>
        <v>YES</v>
      </c>
      <c r="M1010" s="30" t="str">
        <f>IF(SUM('Sales by Agent'!K1010:M1010)&gt;0,"YES","NO")</f>
        <v>YES</v>
      </c>
      <c r="N1010" s="30" t="str">
        <f>IF(SUM('Sales by Agent'!L1010:N1010)&gt;0,"YES","NO")</f>
        <v>YES</v>
      </c>
      <c r="O1010" s="30" t="str">
        <f>IF(SUM('Sales by Agent'!M1010:O1010)&gt;0,"YES","NO")</f>
        <v>YES</v>
      </c>
      <c r="P1010" s="30" t="str">
        <f>IF(SUM('Sales by Agent'!N1010:P1010)&gt;0,"YES","NO")</f>
        <v>YES</v>
      </c>
      <c r="Q1010" s="30" t="str">
        <f>IF(SUM('Sales by Agent'!O1010:Q1010)&gt;0,"YES","NO")</f>
        <v>YES</v>
      </c>
      <c r="R1010" s="30" t="str">
        <f>IF(SUM('Sales by Agent'!P1010:R1010)&gt;0,"YES","NO")</f>
        <v>YES</v>
      </c>
      <c r="S1010" s="30" t="str">
        <f>IF(SUM('Sales by Agent'!Q1010:S1010)&gt;0,"YES","NO")</f>
        <v>YES</v>
      </c>
      <c r="T1010" s="30" t="str">
        <f>IF(SUM('Sales by Agent'!R1010:T1010)&gt;0,"YES","NO")</f>
        <v>YES</v>
      </c>
      <c r="U1010" s="30" t="str">
        <f>IF(SUM('Sales by Agent'!S1010:U1010)&gt;0,"YES","NO")</f>
        <v>YES</v>
      </c>
      <c r="V1010" s="30" t="str">
        <f>IF(SUM('Sales by Agent'!T1010:V1010)&gt;0,"YES","NO")</f>
        <v>YES</v>
      </c>
      <c r="W1010" s="30" t="str">
        <f>IF(SUM('Sales by Agent'!U1010:W1010)&gt;0,"YES","NO")</f>
        <v>YES</v>
      </c>
      <c r="X1010" s="30" t="str">
        <f>IF(SUM('Sales by Agent'!V1010:X1010)&gt;0,"YES","NO")</f>
        <v>YES</v>
      </c>
      <c r="Y1010" s="30" t="str">
        <f>IF(SUM('Sales by Agent'!W1010:Y1010)&gt;0,"YES","NO")</f>
        <v>YES</v>
      </c>
      <c r="Z1010" s="30" t="str">
        <f>IF(SUM('Sales by Agent'!X1010:Z1010)&gt;0,"YES","NO")</f>
        <v>YES</v>
      </c>
      <c r="AA1010" s="30" t="str">
        <f>IF(SUM('Sales by Agent'!Y1010:AA1010)&gt;0,"YES","NO")</f>
        <v>YES</v>
      </c>
      <c r="AB1010" s="30" t="str">
        <f>IF(SUM('Sales by Agent'!Z1010:AB1010)&gt;0,"YES","NO")</f>
        <v>YES</v>
      </c>
      <c r="AC1010" s="30" t="str">
        <f>IF(SUM('Sales by Agent'!AA1010:AC1010)&gt;0,"YES","NO")</f>
        <v>YES</v>
      </c>
      <c r="AD1010" s="30" t="str">
        <f>IF(SUM('Sales by Agent'!AB1010:AD1010)&gt;0,"YES","NO")</f>
        <v>YES</v>
      </c>
      <c r="AE1010" s="30" t="str">
        <f>IF(SUM('Sales by Agent'!AC1010:AE1010)&gt;0,"YES","NO")</f>
        <v>YES</v>
      </c>
      <c r="AF1010" s="30" t="str">
        <f>IF(SUM('Sales by Agent'!AD1010:AF1010)&gt;0,"YES","NO")</f>
        <v>YES</v>
      </c>
      <c r="AG1010" s="30" t="str">
        <f>IF(SUM('Sales by Agent'!AE1010:AG1010)&gt;0,"YES","NO")</f>
        <v>YES</v>
      </c>
      <c r="AH1010" s="30" t="str">
        <f>IF(SUM('Sales by Agent'!AF1010:AH1010)&gt;0,"YES","NO")</f>
        <v>YES</v>
      </c>
      <c r="AI1010" s="30" t="str">
        <f>IF(SUM('Sales by Agent'!AG1010:AI1010)&gt;0,"YES","NO")</f>
        <v>YES</v>
      </c>
      <c r="AJ1010" s="30" t="str">
        <f>IF(SUM('Sales by Agent'!AH1010:AJ1010)&gt;0,"YES","NO")</f>
        <v>YES</v>
      </c>
      <c r="AK1010" s="30" t="str">
        <f>IF(SUM('Sales by Agent'!AI1010:AK1010)&gt;0,"YES","NO")</f>
        <v>YES</v>
      </c>
      <c r="AL1010" s="30" t="str">
        <f>IF(SUM('Sales by Agent'!AJ1010:AL1010)&gt;0,"YES","NO")</f>
        <v>YES</v>
      </c>
      <c r="AM1010" s="30" t="str">
        <f>IF(SUM('Sales by Agent'!AK1010:AM1010)&gt;0,"YES","NO")</f>
        <v>YES</v>
      </c>
      <c r="AN1010" s="30" t="str">
        <f>IF(SUM('Sales by Agent'!AL1010:AN1010)&gt;0,"YES","NO")</f>
        <v>YES</v>
      </c>
      <c r="AO1010" s="30" t="str">
        <f>IF(SUM('Sales by Agent'!AM1010:AO1010)&gt;0,"YES","NO")</f>
        <v>YES</v>
      </c>
      <c r="AP1010" s="30" t="str">
        <f>IF(SUM('Sales by Agent'!AN1010:AP1010)&gt;0,"YES","NO")</f>
        <v>YES</v>
      </c>
      <c r="AQ1010" s="30" t="str">
        <f>IF(SUM('Sales by Agent'!AO1010:AQ1010)&gt;0,"YES","NO")</f>
        <v>YES</v>
      </c>
      <c r="AR1010" s="30" t="str">
        <f>IF(SUM('Sales by Agent'!AP1010:AR1010)&gt;0,"YES","NO")</f>
        <v>YES</v>
      </c>
      <c r="AS1010" s="30" t="str">
        <f>IF(SUM('Sales by Agent'!AQ1010:AS1010)&gt;0,"YES","NO")</f>
        <v>YES</v>
      </c>
      <c r="AT1010" s="30" t="str">
        <f>IF(SUM('Sales by Agent'!AR1010:AT1010)&gt;0,"YES","NO")</f>
        <v>YES</v>
      </c>
      <c r="AU1010" s="30" t="str">
        <f>IF(SUM('Sales by Agent'!AS1010:AU1010)&gt;0,"YES","NO")</f>
        <v>YES</v>
      </c>
      <c r="AV1010" s="30" t="str">
        <f>IF(SUM('Sales by Agent'!AT1010:AV1010)&gt;0,"YES","NO")</f>
        <v>YES</v>
      </c>
    </row>
    <row r="1011" spans="1:48">
      <c r="A1011" s="564" t="s">
        <v>858</v>
      </c>
      <c r="B1011" s="564" t="s">
        <v>2961</v>
      </c>
      <c r="C1011" s="564" t="s">
        <v>390</v>
      </c>
      <c r="D1011" s="564" t="s">
        <v>954</v>
      </c>
      <c r="E1011" s="564" t="s">
        <v>1005</v>
      </c>
      <c r="F1011" s="565">
        <v>100000</v>
      </c>
      <c r="I1011" s="30" t="str">
        <f>IF(SUM('Sales by Agent'!G1011:I1011)&gt;0,"YES","NO")</f>
        <v>NO</v>
      </c>
      <c r="J1011" s="30" t="str">
        <f>IF(SUM('Sales by Agent'!H1011:J1011)&gt;0,"YES","NO")</f>
        <v>NO</v>
      </c>
      <c r="K1011" s="30" t="str">
        <f>IF(SUM('Sales by Agent'!I1011:K1011)&gt;0,"YES","NO")</f>
        <v>NO</v>
      </c>
      <c r="L1011" s="30" t="str">
        <f>IF(SUM('Sales by Agent'!J1011:L1011)&gt;0,"YES","NO")</f>
        <v>NO</v>
      </c>
      <c r="M1011" s="30" t="str">
        <f>IF(SUM('Sales by Agent'!K1011:M1011)&gt;0,"YES","NO")</f>
        <v>NO</v>
      </c>
      <c r="N1011" s="30" t="str">
        <f>IF(SUM('Sales by Agent'!L1011:N1011)&gt;0,"YES","NO")</f>
        <v>NO</v>
      </c>
      <c r="O1011" s="30" t="str">
        <f>IF(SUM('Sales by Agent'!M1011:O1011)&gt;0,"YES","NO")</f>
        <v>NO</v>
      </c>
      <c r="P1011" s="30" t="str">
        <f>IF(SUM('Sales by Agent'!N1011:P1011)&gt;0,"YES","NO")</f>
        <v>NO</v>
      </c>
      <c r="Q1011" s="30" t="str">
        <f>IF(SUM('Sales by Agent'!O1011:Q1011)&gt;0,"YES","NO")</f>
        <v>NO</v>
      </c>
      <c r="R1011" s="30" t="str">
        <f>IF(SUM('Sales by Agent'!P1011:R1011)&gt;0,"YES","NO")</f>
        <v>NO</v>
      </c>
      <c r="S1011" s="30" t="str">
        <f>IF(SUM('Sales by Agent'!Q1011:S1011)&gt;0,"YES","NO")</f>
        <v>NO</v>
      </c>
      <c r="T1011" s="30" t="str">
        <f>IF(SUM('Sales by Agent'!R1011:T1011)&gt;0,"YES","NO")</f>
        <v>NO</v>
      </c>
      <c r="U1011" s="30" t="str">
        <f>IF(SUM('Sales by Agent'!S1011:U1011)&gt;0,"YES","NO")</f>
        <v>NO</v>
      </c>
      <c r="V1011" s="30" t="str">
        <f>IF(SUM('Sales by Agent'!T1011:V1011)&gt;0,"YES","NO")</f>
        <v>NO</v>
      </c>
      <c r="W1011" s="30" t="str">
        <f>IF(SUM('Sales by Agent'!U1011:W1011)&gt;0,"YES","NO")</f>
        <v>NO</v>
      </c>
      <c r="X1011" s="30" t="str">
        <f>IF(SUM('Sales by Agent'!V1011:X1011)&gt;0,"YES","NO")</f>
        <v>NO</v>
      </c>
      <c r="Y1011" s="30" t="str">
        <f>IF(SUM('Sales by Agent'!W1011:Y1011)&gt;0,"YES","NO")</f>
        <v>NO</v>
      </c>
      <c r="Z1011" s="30" t="str">
        <f>IF(SUM('Sales by Agent'!X1011:Z1011)&gt;0,"YES","NO")</f>
        <v>NO</v>
      </c>
      <c r="AA1011" s="30" t="str">
        <f>IF(SUM('Sales by Agent'!Y1011:AA1011)&gt;0,"YES","NO")</f>
        <v>NO</v>
      </c>
      <c r="AB1011" s="30" t="str">
        <f>IF(SUM('Sales by Agent'!Z1011:AB1011)&gt;0,"YES","NO")</f>
        <v>NO</v>
      </c>
      <c r="AC1011" s="30" t="str">
        <f>IF(SUM('Sales by Agent'!AA1011:AC1011)&gt;0,"YES","NO")</f>
        <v>NO</v>
      </c>
      <c r="AD1011" s="30" t="str">
        <f>IF(SUM('Sales by Agent'!AB1011:AD1011)&gt;0,"YES","NO")</f>
        <v>NO</v>
      </c>
      <c r="AE1011" s="30" t="str">
        <f>IF(SUM('Sales by Agent'!AC1011:AE1011)&gt;0,"YES","NO")</f>
        <v>NO</v>
      </c>
      <c r="AF1011" s="30" t="str">
        <f>IF(SUM('Sales by Agent'!AD1011:AF1011)&gt;0,"YES","NO")</f>
        <v>NO</v>
      </c>
      <c r="AG1011" s="30" t="str">
        <f>IF(SUM('Sales by Agent'!AE1011:AG1011)&gt;0,"YES","NO")</f>
        <v>NO</v>
      </c>
      <c r="AH1011" s="30" t="str">
        <f>IF(SUM('Sales by Agent'!AF1011:AH1011)&gt;0,"YES","NO")</f>
        <v>NO</v>
      </c>
      <c r="AI1011" s="30" t="str">
        <f>IF(SUM('Sales by Agent'!AG1011:AI1011)&gt;0,"YES","NO")</f>
        <v>NO</v>
      </c>
      <c r="AJ1011" s="30" t="str">
        <f>IF(SUM('Sales by Agent'!AH1011:AJ1011)&gt;0,"YES","NO")</f>
        <v>NO</v>
      </c>
      <c r="AK1011" s="30" t="str">
        <f>IF(SUM('Sales by Agent'!AI1011:AK1011)&gt;0,"YES","NO")</f>
        <v>NO</v>
      </c>
      <c r="AL1011" s="30" t="str">
        <f>IF(SUM('Sales by Agent'!AJ1011:AL1011)&gt;0,"YES","NO")</f>
        <v>NO</v>
      </c>
      <c r="AM1011" s="30" t="str">
        <f>IF(SUM('Sales by Agent'!AK1011:AM1011)&gt;0,"YES","NO")</f>
        <v>NO</v>
      </c>
      <c r="AN1011" s="30" t="str">
        <f>IF(SUM('Sales by Agent'!AL1011:AN1011)&gt;0,"YES","NO")</f>
        <v>NO</v>
      </c>
      <c r="AO1011" s="30" t="str">
        <f>IF(SUM('Sales by Agent'!AM1011:AO1011)&gt;0,"YES","NO")</f>
        <v>NO</v>
      </c>
      <c r="AP1011" s="30" t="str">
        <f>IF(SUM('Sales by Agent'!AN1011:AP1011)&gt;0,"YES","NO")</f>
        <v>YES</v>
      </c>
      <c r="AQ1011" s="30" t="str">
        <f>IF(SUM('Sales by Agent'!AO1011:AQ1011)&gt;0,"YES","NO")</f>
        <v>YES</v>
      </c>
      <c r="AR1011" s="30" t="str">
        <f>IF(SUM('Sales by Agent'!AP1011:AR1011)&gt;0,"YES","NO")</f>
        <v>YES</v>
      </c>
      <c r="AS1011" s="30" t="str">
        <f>IF(SUM('Sales by Agent'!AQ1011:AS1011)&gt;0,"YES","NO")</f>
        <v>NO</v>
      </c>
      <c r="AT1011" s="30" t="str">
        <f>IF(SUM('Sales by Agent'!AR1011:AT1011)&gt;0,"YES","NO")</f>
        <v>NO</v>
      </c>
      <c r="AU1011" s="30" t="str">
        <f>IF(SUM('Sales by Agent'!AS1011:AU1011)&gt;0,"YES","NO")</f>
        <v>NO</v>
      </c>
      <c r="AV1011" s="30" t="str">
        <f>IF(SUM('Sales by Agent'!AT1011:AV1011)&gt;0,"YES","NO")</f>
        <v>NO</v>
      </c>
    </row>
    <row r="1012" spans="1:48">
      <c r="A1012" s="564" t="s">
        <v>124</v>
      </c>
      <c r="B1012" s="564" t="s">
        <v>3259</v>
      </c>
      <c r="C1012" s="564" t="s">
        <v>390</v>
      </c>
      <c r="D1012" s="564" t="s">
        <v>954</v>
      </c>
      <c r="E1012" s="564" t="s">
        <v>1005</v>
      </c>
      <c r="F1012" s="565">
        <v>7599910</v>
      </c>
      <c r="I1012" s="30" t="str">
        <f>IF(SUM('Sales by Agent'!G1012:I1012)&gt;0,"YES","NO")</f>
        <v>YES</v>
      </c>
      <c r="J1012" s="30" t="str">
        <f>IF(SUM('Sales by Agent'!H1012:J1012)&gt;0,"YES","NO")</f>
        <v>YES</v>
      </c>
      <c r="K1012" s="30" t="str">
        <f>IF(SUM('Sales by Agent'!I1012:K1012)&gt;0,"YES","NO")</f>
        <v>YES</v>
      </c>
      <c r="L1012" s="30" t="str">
        <f>IF(SUM('Sales by Agent'!J1012:L1012)&gt;0,"YES","NO")</f>
        <v>YES</v>
      </c>
      <c r="M1012" s="30" t="str">
        <f>IF(SUM('Sales by Agent'!K1012:M1012)&gt;0,"YES","NO")</f>
        <v>YES</v>
      </c>
      <c r="N1012" s="30" t="str">
        <f>IF(SUM('Sales by Agent'!L1012:N1012)&gt;0,"YES","NO")</f>
        <v>YES</v>
      </c>
      <c r="O1012" s="30" t="str">
        <f>IF(SUM('Sales by Agent'!M1012:O1012)&gt;0,"YES","NO")</f>
        <v>YES</v>
      </c>
      <c r="P1012" s="30" t="str">
        <f>IF(SUM('Sales by Agent'!N1012:P1012)&gt;0,"YES","NO")</f>
        <v>YES</v>
      </c>
      <c r="Q1012" s="30" t="str">
        <f>IF(SUM('Sales by Agent'!O1012:Q1012)&gt;0,"YES","NO")</f>
        <v>YES</v>
      </c>
      <c r="R1012" s="30" t="str">
        <f>IF(SUM('Sales by Agent'!P1012:R1012)&gt;0,"YES","NO")</f>
        <v>YES</v>
      </c>
      <c r="S1012" s="30" t="str">
        <f>IF(SUM('Sales by Agent'!Q1012:S1012)&gt;0,"YES","NO")</f>
        <v>YES</v>
      </c>
      <c r="T1012" s="30" t="str">
        <f>IF(SUM('Sales by Agent'!R1012:T1012)&gt;0,"YES","NO")</f>
        <v>YES</v>
      </c>
      <c r="U1012" s="30" t="str">
        <f>IF(SUM('Sales by Agent'!S1012:U1012)&gt;0,"YES","NO")</f>
        <v>YES</v>
      </c>
      <c r="V1012" s="30" t="str">
        <f>IF(SUM('Sales by Agent'!T1012:V1012)&gt;0,"YES","NO")</f>
        <v>YES</v>
      </c>
      <c r="W1012" s="30" t="str">
        <f>IF(SUM('Sales by Agent'!U1012:W1012)&gt;0,"YES","NO")</f>
        <v>YES</v>
      </c>
      <c r="X1012" s="30" t="str">
        <f>IF(SUM('Sales by Agent'!V1012:X1012)&gt;0,"YES","NO")</f>
        <v>YES</v>
      </c>
      <c r="Y1012" s="30" t="str">
        <f>IF(SUM('Sales by Agent'!W1012:Y1012)&gt;0,"YES","NO")</f>
        <v>YES</v>
      </c>
      <c r="Z1012" s="30" t="str">
        <f>IF(SUM('Sales by Agent'!X1012:Z1012)&gt;0,"YES","NO")</f>
        <v>YES</v>
      </c>
      <c r="AA1012" s="30" t="str">
        <f>IF(SUM('Sales by Agent'!Y1012:AA1012)&gt;0,"YES","NO")</f>
        <v>YES</v>
      </c>
      <c r="AB1012" s="30" t="str">
        <f>IF(SUM('Sales by Agent'!Z1012:AB1012)&gt;0,"YES","NO")</f>
        <v>YES</v>
      </c>
      <c r="AC1012" s="30" t="str">
        <f>IF(SUM('Sales by Agent'!AA1012:AC1012)&gt;0,"YES","NO")</f>
        <v>YES</v>
      </c>
      <c r="AD1012" s="30" t="str">
        <f>IF(SUM('Sales by Agent'!AB1012:AD1012)&gt;0,"YES","NO")</f>
        <v>YES</v>
      </c>
      <c r="AE1012" s="30" t="str">
        <f>IF(SUM('Sales by Agent'!AC1012:AE1012)&gt;0,"YES","NO")</f>
        <v>YES</v>
      </c>
      <c r="AF1012" s="30" t="str">
        <f>IF(SUM('Sales by Agent'!AD1012:AF1012)&gt;0,"YES","NO")</f>
        <v>YES</v>
      </c>
      <c r="AG1012" s="30" t="str">
        <f>IF(SUM('Sales by Agent'!AE1012:AG1012)&gt;0,"YES","NO")</f>
        <v>YES</v>
      </c>
      <c r="AH1012" s="30" t="str">
        <f>IF(SUM('Sales by Agent'!AF1012:AH1012)&gt;0,"YES","NO")</f>
        <v>YES</v>
      </c>
      <c r="AI1012" s="30" t="str">
        <f>IF(SUM('Sales by Agent'!AG1012:AI1012)&gt;0,"YES","NO")</f>
        <v>YES</v>
      </c>
      <c r="AJ1012" s="30" t="str">
        <f>IF(SUM('Sales by Agent'!AH1012:AJ1012)&gt;0,"YES","NO")</f>
        <v>YES</v>
      </c>
      <c r="AK1012" s="30" t="str">
        <f>IF(SUM('Sales by Agent'!AI1012:AK1012)&gt;0,"YES","NO")</f>
        <v>YES</v>
      </c>
      <c r="AL1012" s="30" t="str">
        <f>IF(SUM('Sales by Agent'!AJ1012:AL1012)&gt;0,"YES","NO")</f>
        <v>YES</v>
      </c>
      <c r="AM1012" s="30" t="str">
        <f>IF(SUM('Sales by Agent'!AK1012:AM1012)&gt;0,"YES","NO")</f>
        <v>YES</v>
      </c>
      <c r="AN1012" s="30" t="str">
        <f>IF(SUM('Sales by Agent'!AL1012:AN1012)&gt;0,"YES","NO")</f>
        <v>YES</v>
      </c>
      <c r="AO1012" s="30" t="str">
        <f>IF(SUM('Sales by Agent'!AM1012:AO1012)&gt;0,"YES","NO")</f>
        <v>YES</v>
      </c>
      <c r="AP1012" s="30" t="str">
        <f>IF(SUM('Sales by Agent'!AN1012:AP1012)&gt;0,"YES","NO")</f>
        <v>YES</v>
      </c>
      <c r="AQ1012" s="30" t="str">
        <f>IF(SUM('Sales by Agent'!AO1012:AQ1012)&gt;0,"YES","NO")</f>
        <v>YES</v>
      </c>
      <c r="AR1012" s="30" t="str">
        <f>IF(SUM('Sales by Agent'!AP1012:AR1012)&gt;0,"YES","NO")</f>
        <v>YES</v>
      </c>
      <c r="AS1012" s="30" t="str">
        <f>IF(SUM('Sales by Agent'!AQ1012:AS1012)&gt;0,"YES","NO")</f>
        <v>YES</v>
      </c>
      <c r="AT1012" s="30" t="str">
        <f>IF(SUM('Sales by Agent'!AR1012:AT1012)&gt;0,"YES","NO")</f>
        <v>YES</v>
      </c>
      <c r="AU1012" s="30" t="str">
        <f>IF(SUM('Sales by Agent'!AS1012:AU1012)&gt;0,"YES","NO")</f>
        <v>YES</v>
      </c>
      <c r="AV1012" s="30" t="str">
        <f>IF(SUM('Sales by Agent'!AT1012:AV1012)&gt;0,"YES","NO")</f>
        <v>YES</v>
      </c>
    </row>
    <row r="1013" spans="1:48">
      <c r="A1013" s="564" t="s">
        <v>968</v>
      </c>
      <c r="B1013" s="564" t="s">
        <v>2968</v>
      </c>
      <c r="C1013" s="564" t="s">
        <v>390</v>
      </c>
      <c r="D1013" s="564" t="s">
        <v>954</v>
      </c>
      <c r="E1013" s="564" t="s">
        <v>1005</v>
      </c>
      <c r="F1013" s="565">
        <v>63870</v>
      </c>
      <c r="I1013" s="30" t="str">
        <f>IF(SUM('Sales by Agent'!G1013:I1013)&gt;0,"YES","NO")</f>
        <v>NO</v>
      </c>
      <c r="J1013" s="30" t="str">
        <f>IF(SUM('Sales by Agent'!H1013:J1013)&gt;0,"YES","NO")</f>
        <v>NO</v>
      </c>
      <c r="K1013" s="30" t="str">
        <f>IF(SUM('Sales by Agent'!I1013:K1013)&gt;0,"YES","NO")</f>
        <v>NO</v>
      </c>
      <c r="L1013" s="30" t="str">
        <f>IF(SUM('Sales by Agent'!J1013:L1013)&gt;0,"YES","NO")</f>
        <v>NO</v>
      </c>
      <c r="M1013" s="30" t="str">
        <f>IF(SUM('Sales by Agent'!K1013:M1013)&gt;0,"YES","NO")</f>
        <v>NO</v>
      </c>
      <c r="N1013" s="30" t="str">
        <f>IF(SUM('Sales by Agent'!L1013:N1013)&gt;0,"YES","NO")</f>
        <v>NO</v>
      </c>
      <c r="O1013" s="30" t="str">
        <f>IF(SUM('Sales by Agent'!M1013:O1013)&gt;0,"YES","NO")</f>
        <v>NO</v>
      </c>
      <c r="P1013" s="30" t="str">
        <f>IF(SUM('Sales by Agent'!N1013:P1013)&gt;0,"YES","NO")</f>
        <v>NO</v>
      </c>
      <c r="Q1013" s="30" t="str">
        <f>IF(SUM('Sales by Agent'!O1013:Q1013)&gt;0,"YES","NO")</f>
        <v>NO</v>
      </c>
      <c r="R1013" s="30" t="str">
        <f>IF(SUM('Sales by Agent'!P1013:R1013)&gt;0,"YES","NO")</f>
        <v>NO</v>
      </c>
      <c r="S1013" s="30" t="str">
        <f>IF(SUM('Sales by Agent'!Q1013:S1013)&gt;0,"YES","NO")</f>
        <v>NO</v>
      </c>
      <c r="T1013" s="30" t="str">
        <f>IF(SUM('Sales by Agent'!R1013:T1013)&gt;0,"YES","NO")</f>
        <v>NO</v>
      </c>
      <c r="U1013" s="30" t="str">
        <f>IF(SUM('Sales by Agent'!S1013:U1013)&gt;0,"YES","NO")</f>
        <v>NO</v>
      </c>
      <c r="V1013" s="30" t="str">
        <f>IF(SUM('Sales by Agent'!T1013:V1013)&gt;0,"YES","NO")</f>
        <v>NO</v>
      </c>
      <c r="W1013" s="30" t="str">
        <f>IF(SUM('Sales by Agent'!U1013:W1013)&gt;0,"YES","NO")</f>
        <v>NO</v>
      </c>
      <c r="X1013" s="30" t="str">
        <f>IF(SUM('Sales by Agent'!V1013:X1013)&gt;0,"YES","NO")</f>
        <v>NO</v>
      </c>
      <c r="Y1013" s="30" t="str">
        <f>IF(SUM('Sales by Agent'!W1013:Y1013)&gt;0,"YES","NO")</f>
        <v>NO</v>
      </c>
      <c r="Z1013" s="30" t="str">
        <f>IF(SUM('Sales by Agent'!X1013:Z1013)&gt;0,"YES","NO")</f>
        <v>NO</v>
      </c>
      <c r="AA1013" s="30" t="str">
        <f>IF(SUM('Sales by Agent'!Y1013:AA1013)&gt;0,"YES","NO")</f>
        <v>NO</v>
      </c>
      <c r="AB1013" s="30" t="str">
        <f>IF(SUM('Sales by Agent'!Z1013:AB1013)&gt;0,"YES","NO")</f>
        <v>NO</v>
      </c>
      <c r="AC1013" s="30" t="str">
        <f>IF(SUM('Sales by Agent'!AA1013:AC1013)&gt;0,"YES","NO")</f>
        <v>NO</v>
      </c>
      <c r="AD1013" s="30" t="str">
        <f>IF(SUM('Sales by Agent'!AB1013:AD1013)&gt;0,"YES","NO")</f>
        <v>NO</v>
      </c>
      <c r="AE1013" s="30" t="str">
        <f>IF(SUM('Sales by Agent'!AC1013:AE1013)&gt;0,"YES","NO")</f>
        <v>NO</v>
      </c>
      <c r="AF1013" s="30" t="str">
        <f>IF(SUM('Sales by Agent'!AD1013:AF1013)&gt;0,"YES","NO")</f>
        <v>NO</v>
      </c>
      <c r="AG1013" s="30" t="str">
        <f>IF(SUM('Sales by Agent'!AE1013:AG1013)&gt;0,"YES","NO")</f>
        <v>NO</v>
      </c>
      <c r="AH1013" s="30" t="str">
        <f>IF(SUM('Sales by Agent'!AF1013:AH1013)&gt;0,"YES","NO")</f>
        <v>NO</v>
      </c>
      <c r="AI1013" s="30" t="str">
        <f>IF(SUM('Sales by Agent'!AG1013:AI1013)&gt;0,"YES","NO")</f>
        <v>NO</v>
      </c>
      <c r="AJ1013" s="30" t="str">
        <f>IF(SUM('Sales by Agent'!AH1013:AJ1013)&gt;0,"YES","NO")</f>
        <v>NO</v>
      </c>
      <c r="AK1013" s="30" t="str">
        <f>IF(SUM('Sales by Agent'!AI1013:AK1013)&gt;0,"YES","NO")</f>
        <v>NO</v>
      </c>
      <c r="AL1013" s="30" t="str">
        <f>IF(SUM('Sales by Agent'!AJ1013:AL1013)&gt;0,"YES","NO")</f>
        <v>NO</v>
      </c>
      <c r="AM1013" s="30" t="str">
        <f>IF(SUM('Sales by Agent'!AK1013:AM1013)&gt;0,"YES","NO")</f>
        <v>YES</v>
      </c>
      <c r="AN1013" s="30" t="str">
        <f>IF(SUM('Sales by Agent'!AL1013:AN1013)&gt;0,"YES","NO")</f>
        <v>YES</v>
      </c>
      <c r="AO1013" s="30" t="str">
        <f>IF(SUM('Sales by Agent'!AM1013:AO1013)&gt;0,"YES","NO")</f>
        <v>YES</v>
      </c>
      <c r="AP1013" s="30" t="str">
        <f>IF(SUM('Sales by Agent'!AN1013:AP1013)&gt;0,"YES","NO")</f>
        <v>YES</v>
      </c>
      <c r="AQ1013" s="30" t="str">
        <f>IF(SUM('Sales by Agent'!AO1013:AQ1013)&gt;0,"YES","NO")</f>
        <v>YES</v>
      </c>
      <c r="AR1013" s="30" t="str">
        <f>IF(SUM('Sales by Agent'!AP1013:AR1013)&gt;0,"YES","NO")</f>
        <v>YES</v>
      </c>
      <c r="AS1013" s="30" t="str">
        <f>IF(SUM('Sales by Agent'!AQ1013:AS1013)&gt;0,"YES","NO")</f>
        <v>YES</v>
      </c>
      <c r="AT1013" s="30" t="str">
        <f>IF(SUM('Sales by Agent'!AR1013:AT1013)&gt;0,"YES","NO")</f>
        <v>YES</v>
      </c>
      <c r="AU1013" s="30" t="str">
        <f>IF(SUM('Sales by Agent'!AS1013:AU1013)&gt;0,"YES","NO")</f>
        <v>YES</v>
      </c>
      <c r="AV1013" s="30" t="str">
        <f>IF(SUM('Sales by Agent'!AT1013:AV1013)&gt;0,"YES","NO")</f>
        <v>NO</v>
      </c>
    </row>
    <row r="1014" spans="1:48">
      <c r="A1014" s="564" t="s">
        <v>135</v>
      </c>
      <c r="B1014" s="564" t="s">
        <v>3260</v>
      </c>
      <c r="C1014" s="564" t="s">
        <v>390</v>
      </c>
      <c r="D1014" s="564" t="s">
        <v>954</v>
      </c>
      <c r="E1014" s="564" t="s">
        <v>1005</v>
      </c>
      <c r="F1014" s="565">
        <v>21136209</v>
      </c>
      <c r="I1014" s="30" t="str">
        <f>IF(SUM('Sales by Agent'!G1014:I1014)&gt;0,"YES","NO")</f>
        <v>YES</v>
      </c>
      <c r="J1014" s="30" t="str">
        <f>IF(SUM('Sales by Agent'!H1014:J1014)&gt;0,"YES","NO")</f>
        <v>YES</v>
      </c>
      <c r="K1014" s="30" t="str">
        <f>IF(SUM('Sales by Agent'!I1014:K1014)&gt;0,"YES","NO")</f>
        <v>YES</v>
      </c>
      <c r="L1014" s="30" t="str">
        <f>IF(SUM('Sales by Agent'!J1014:L1014)&gt;0,"YES","NO")</f>
        <v>YES</v>
      </c>
      <c r="M1014" s="30" t="str">
        <f>IF(SUM('Sales by Agent'!K1014:M1014)&gt;0,"YES","NO")</f>
        <v>YES</v>
      </c>
      <c r="N1014" s="30" t="str">
        <f>IF(SUM('Sales by Agent'!L1014:N1014)&gt;0,"YES","NO")</f>
        <v>YES</v>
      </c>
      <c r="O1014" s="30" t="str">
        <f>IF(SUM('Sales by Agent'!M1014:O1014)&gt;0,"YES","NO")</f>
        <v>YES</v>
      </c>
      <c r="P1014" s="30" t="str">
        <f>IF(SUM('Sales by Agent'!N1014:P1014)&gt;0,"YES","NO")</f>
        <v>YES</v>
      </c>
      <c r="Q1014" s="30" t="str">
        <f>IF(SUM('Sales by Agent'!O1014:Q1014)&gt;0,"YES","NO")</f>
        <v>YES</v>
      </c>
      <c r="R1014" s="30" t="str">
        <f>IF(SUM('Sales by Agent'!P1014:R1014)&gt;0,"YES","NO")</f>
        <v>YES</v>
      </c>
      <c r="S1014" s="30" t="str">
        <f>IF(SUM('Sales by Agent'!Q1014:S1014)&gt;0,"YES","NO")</f>
        <v>YES</v>
      </c>
      <c r="T1014" s="30" t="str">
        <f>IF(SUM('Sales by Agent'!R1014:T1014)&gt;0,"YES","NO")</f>
        <v>YES</v>
      </c>
      <c r="U1014" s="30" t="str">
        <f>IF(SUM('Sales by Agent'!S1014:U1014)&gt;0,"YES","NO")</f>
        <v>YES</v>
      </c>
      <c r="V1014" s="30" t="str">
        <f>IF(SUM('Sales by Agent'!T1014:V1014)&gt;0,"YES","NO")</f>
        <v>YES</v>
      </c>
      <c r="W1014" s="30" t="str">
        <f>IF(SUM('Sales by Agent'!U1014:W1014)&gt;0,"YES","NO")</f>
        <v>YES</v>
      </c>
      <c r="X1014" s="30" t="str">
        <f>IF(SUM('Sales by Agent'!V1014:X1014)&gt;0,"YES","NO")</f>
        <v>YES</v>
      </c>
      <c r="Y1014" s="30" t="str">
        <f>IF(SUM('Sales by Agent'!W1014:Y1014)&gt;0,"YES","NO")</f>
        <v>YES</v>
      </c>
      <c r="Z1014" s="30" t="str">
        <f>IF(SUM('Sales by Agent'!X1014:Z1014)&gt;0,"YES","NO")</f>
        <v>YES</v>
      </c>
      <c r="AA1014" s="30" t="str">
        <f>IF(SUM('Sales by Agent'!Y1014:AA1014)&gt;0,"YES","NO")</f>
        <v>YES</v>
      </c>
      <c r="AB1014" s="30" t="str">
        <f>IF(SUM('Sales by Agent'!Z1014:AB1014)&gt;0,"YES","NO")</f>
        <v>YES</v>
      </c>
      <c r="AC1014" s="30" t="str">
        <f>IF(SUM('Sales by Agent'!AA1014:AC1014)&gt;0,"YES","NO")</f>
        <v>YES</v>
      </c>
      <c r="AD1014" s="30" t="str">
        <f>IF(SUM('Sales by Agent'!AB1014:AD1014)&gt;0,"YES","NO")</f>
        <v>YES</v>
      </c>
      <c r="AE1014" s="30" t="str">
        <f>IF(SUM('Sales by Agent'!AC1014:AE1014)&gt;0,"YES","NO")</f>
        <v>YES</v>
      </c>
      <c r="AF1014" s="30" t="str">
        <f>IF(SUM('Sales by Agent'!AD1014:AF1014)&gt;0,"YES","NO")</f>
        <v>YES</v>
      </c>
      <c r="AG1014" s="30" t="str">
        <f>IF(SUM('Sales by Agent'!AE1014:AG1014)&gt;0,"YES","NO")</f>
        <v>YES</v>
      </c>
      <c r="AH1014" s="30" t="str">
        <f>IF(SUM('Sales by Agent'!AF1014:AH1014)&gt;0,"YES","NO")</f>
        <v>YES</v>
      </c>
      <c r="AI1014" s="30" t="str">
        <f>IF(SUM('Sales by Agent'!AG1014:AI1014)&gt;0,"YES","NO")</f>
        <v>YES</v>
      </c>
      <c r="AJ1014" s="30" t="str">
        <f>IF(SUM('Sales by Agent'!AH1014:AJ1014)&gt;0,"YES","NO")</f>
        <v>YES</v>
      </c>
      <c r="AK1014" s="30" t="str">
        <f>IF(SUM('Sales by Agent'!AI1014:AK1014)&gt;0,"YES","NO")</f>
        <v>YES</v>
      </c>
      <c r="AL1014" s="30" t="str">
        <f>IF(SUM('Sales by Agent'!AJ1014:AL1014)&gt;0,"YES","NO")</f>
        <v>YES</v>
      </c>
      <c r="AM1014" s="30" t="str">
        <f>IF(SUM('Sales by Agent'!AK1014:AM1014)&gt;0,"YES","NO")</f>
        <v>YES</v>
      </c>
      <c r="AN1014" s="30" t="str">
        <f>IF(SUM('Sales by Agent'!AL1014:AN1014)&gt;0,"YES","NO")</f>
        <v>YES</v>
      </c>
      <c r="AO1014" s="30" t="str">
        <f>IF(SUM('Sales by Agent'!AM1014:AO1014)&gt;0,"YES","NO")</f>
        <v>YES</v>
      </c>
      <c r="AP1014" s="30" t="str">
        <f>IF(SUM('Sales by Agent'!AN1014:AP1014)&gt;0,"YES","NO")</f>
        <v>YES</v>
      </c>
      <c r="AQ1014" s="30" t="str">
        <f>IF(SUM('Sales by Agent'!AO1014:AQ1014)&gt;0,"YES","NO")</f>
        <v>YES</v>
      </c>
      <c r="AR1014" s="30" t="str">
        <f>IF(SUM('Sales by Agent'!AP1014:AR1014)&gt;0,"YES","NO")</f>
        <v>YES</v>
      </c>
      <c r="AS1014" s="30" t="str">
        <f>IF(SUM('Sales by Agent'!AQ1014:AS1014)&gt;0,"YES","NO")</f>
        <v>YES</v>
      </c>
      <c r="AT1014" s="30" t="str">
        <f>IF(SUM('Sales by Agent'!AR1014:AT1014)&gt;0,"YES","NO")</f>
        <v>YES</v>
      </c>
      <c r="AU1014" s="30" t="str">
        <f>IF(SUM('Sales by Agent'!AS1014:AU1014)&gt;0,"YES","NO")</f>
        <v>YES</v>
      </c>
      <c r="AV1014" s="30" t="str">
        <f>IF(SUM('Sales by Agent'!AT1014:AV1014)&gt;0,"YES","NO")</f>
        <v>YES</v>
      </c>
    </row>
    <row r="1015" spans="1:48">
      <c r="A1015" s="564" t="s">
        <v>138</v>
      </c>
      <c r="B1015" s="564" t="s">
        <v>3261</v>
      </c>
      <c r="C1015" s="564" t="s">
        <v>390</v>
      </c>
      <c r="D1015" s="564" t="s">
        <v>954</v>
      </c>
      <c r="E1015" s="564" t="s">
        <v>1005</v>
      </c>
      <c r="F1015" s="565">
        <v>6458405</v>
      </c>
      <c r="I1015" s="30" t="str">
        <f>IF(SUM('Sales by Agent'!G1015:I1015)&gt;0,"YES","NO")</f>
        <v>YES</v>
      </c>
      <c r="J1015" s="30" t="str">
        <f>IF(SUM('Sales by Agent'!H1015:J1015)&gt;0,"YES","NO")</f>
        <v>YES</v>
      </c>
      <c r="K1015" s="30" t="str">
        <f>IF(SUM('Sales by Agent'!I1015:K1015)&gt;0,"YES","NO")</f>
        <v>YES</v>
      </c>
      <c r="L1015" s="30" t="str">
        <f>IF(SUM('Sales by Agent'!J1015:L1015)&gt;0,"YES","NO")</f>
        <v>YES</v>
      </c>
      <c r="M1015" s="30" t="str">
        <f>IF(SUM('Sales by Agent'!K1015:M1015)&gt;0,"YES","NO")</f>
        <v>YES</v>
      </c>
      <c r="N1015" s="30" t="str">
        <f>IF(SUM('Sales by Agent'!L1015:N1015)&gt;0,"YES","NO")</f>
        <v>YES</v>
      </c>
      <c r="O1015" s="30" t="str">
        <f>IF(SUM('Sales by Agent'!M1015:O1015)&gt;0,"YES","NO")</f>
        <v>YES</v>
      </c>
      <c r="P1015" s="30" t="str">
        <f>IF(SUM('Sales by Agent'!N1015:P1015)&gt;0,"YES","NO")</f>
        <v>YES</v>
      </c>
      <c r="Q1015" s="30" t="str">
        <f>IF(SUM('Sales by Agent'!O1015:Q1015)&gt;0,"YES","NO")</f>
        <v>YES</v>
      </c>
      <c r="R1015" s="30" t="str">
        <f>IF(SUM('Sales by Agent'!P1015:R1015)&gt;0,"YES","NO")</f>
        <v>YES</v>
      </c>
      <c r="S1015" s="30" t="str">
        <f>IF(SUM('Sales by Agent'!Q1015:S1015)&gt;0,"YES","NO")</f>
        <v>YES</v>
      </c>
      <c r="T1015" s="30" t="str">
        <f>IF(SUM('Sales by Agent'!R1015:T1015)&gt;0,"YES","NO")</f>
        <v>YES</v>
      </c>
      <c r="U1015" s="30" t="str">
        <f>IF(SUM('Sales by Agent'!S1015:U1015)&gt;0,"YES","NO")</f>
        <v>YES</v>
      </c>
      <c r="V1015" s="30" t="str">
        <f>IF(SUM('Sales by Agent'!T1015:V1015)&gt;0,"YES","NO")</f>
        <v>YES</v>
      </c>
      <c r="W1015" s="30" t="str">
        <f>IF(SUM('Sales by Agent'!U1015:W1015)&gt;0,"YES","NO")</f>
        <v>YES</v>
      </c>
      <c r="X1015" s="30" t="str">
        <f>IF(SUM('Sales by Agent'!V1015:X1015)&gt;0,"YES","NO")</f>
        <v>YES</v>
      </c>
      <c r="Y1015" s="30" t="str">
        <f>IF(SUM('Sales by Agent'!W1015:Y1015)&gt;0,"YES","NO")</f>
        <v>YES</v>
      </c>
      <c r="Z1015" s="30" t="str">
        <f>IF(SUM('Sales by Agent'!X1015:Z1015)&gt;0,"YES","NO")</f>
        <v>YES</v>
      </c>
      <c r="AA1015" s="30" t="str">
        <f>IF(SUM('Sales by Agent'!Y1015:AA1015)&gt;0,"YES","NO")</f>
        <v>YES</v>
      </c>
      <c r="AB1015" s="30" t="str">
        <f>IF(SUM('Sales by Agent'!Z1015:AB1015)&gt;0,"YES","NO")</f>
        <v>YES</v>
      </c>
      <c r="AC1015" s="30" t="str">
        <f>IF(SUM('Sales by Agent'!AA1015:AC1015)&gt;0,"YES","NO")</f>
        <v>YES</v>
      </c>
      <c r="AD1015" s="30" t="str">
        <f>IF(SUM('Sales by Agent'!AB1015:AD1015)&gt;0,"YES","NO")</f>
        <v>YES</v>
      </c>
      <c r="AE1015" s="30" t="str">
        <f>IF(SUM('Sales by Agent'!AC1015:AE1015)&gt;0,"YES","NO")</f>
        <v>YES</v>
      </c>
      <c r="AF1015" s="30" t="str">
        <f>IF(SUM('Sales by Agent'!AD1015:AF1015)&gt;0,"YES","NO")</f>
        <v>YES</v>
      </c>
      <c r="AG1015" s="30" t="str">
        <f>IF(SUM('Sales by Agent'!AE1015:AG1015)&gt;0,"YES","NO")</f>
        <v>YES</v>
      </c>
      <c r="AH1015" s="30" t="str">
        <f>IF(SUM('Sales by Agent'!AF1015:AH1015)&gt;0,"YES","NO")</f>
        <v>YES</v>
      </c>
      <c r="AI1015" s="30" t="str">
        <f>IF(SUM('Sales by Agent'!AG1015:AI1015)&gt;0,"YES","NO")</f>
        <v>YES</v>
      </c>
      <c r="AJ1015" s="30" t="str">
        <f>IF(SUM('Sales by Agent'!AH1015:AJ1015)&gt;0,"YES","NO")</f>
        <v>YES</v>
      </c>
      <c r="AK1015" s="30" t="str">
        <f>IF(SUM('Sales by Agent'!AI1015:AK1015)&gt;0,"YES","NO")</f>
        <v>YES</v>
      </c>
      <c r="AL1015" s="30" t="str">
        <f>IF(SUM('Sales by Agent'!AJ1015:AL1015)&gt;0,"YES","NO")</f>
        <v>YES</v>
      </c>
      <c r="AM1015" s="30" t="str">
        <f>IF(SUM('Sales by Agent'!AK1015:AM1015)&gt;0,"YES","NO")</f>
        <v>YES</v>
      </c>
      <c r="AN1015" s="30" t="str">
        <f>IF(SUM('Sales by Agent'!AL1015:AN1015)&gt;0,"YES","NO")</f>
        <v>YES</v>
      </c>
      <c r="AO1015" s="30" t="str">
        <f>IF(SUM('Sales by Agent'!AM1015:AO1015)&gt;0,"YES","NO")</f>
        <v>YES</v>
      </c>
      <c r="AP1015" s="30" t="str">
        <f>IF(SUM('Sales by Agent'!AN1015:AP1015)&gt;0,"YES","NO")</f>
        <v>YES</v>
      </c>
      <c r="AQ1015" s="30" t="str">
        <f>IF(SUM('Sales by Agent'!AO1015:AQ1015)&gt;0,"YES","NO")</f>
        <v>YES</v>
      </c>
      <c r="AR1015" s="30" t="str">
        <f>IF(SUM('Sales by Agent'!AP1015:AR1015)&gt;0,"YES","NO")</f>
        <v>YES</v>
      </c>
      <c r="AS1015" s="30" t="str">
        <f>IF(SUM('Sales by Agent'!AQ1015:AS1015)&gt;0,"YES","NO")</f>
        <v>YES</v>
      </c>
      <c r="AT1015" s="30" t="str">
        <f>IF(SUM('Sales by Agent'!AR1015:AT1015)&gt;0,"YES","NO")</f>
        <v>YES</v>
      </c>
      <c r="AU1015" s="30" t="str">
        <f>IF(SUM('Sales by Agent'!AS1015:AU1015)&gt;0,"YES","NO")</f>
        <v>YES</v>
      </c>
      <c r="AV1015" s="30" t="str">
        <f>IF(SUM('Sales by Agent'!AT1015:AV1015)&gt;0,"YES","NO")</f>
        <v>YES</v>
      </c>
    </row>
    <row r="1016" spans="1:48">
      <c r="A1016" s="564" t="s">
        <v>140</v>
      </c>
      <c r="B1016" s="564" t="s">
        <v>2761</v>
      </c>
      <c r="C1016" s="564" t="s">
        <v>390</v>
      </c>
      <c r="D1016" s="564" t="s">
        <v>954</v>
      </c>
      <c r="E1016" s="564" t="s">
        <v>1005</v>
      </c>
      <c r="F1016" s="565">
        <v>182400</v>
      </c>
      <c r="I1016" s="30" t="str">
        <f>IF(SUM('Sales by Agent'!G1016:I1016)&gt;0,"YES","NO")</f>
        <v>NO</v>
      </c>
      <c r="J1016" s="30" t="str">
        <f>IF(SUM('Sales by Agent'!H1016:J1016)&gt;0,"YES","NO")</f>
        <v>NO</v>
      </c>
      <c r="K1016" s="30" t="str">
        <f>IF(SUM('Sales by Agent'!I1016:K1016)&gt;0,"YES","NO")</f>
        <v>NO</v>
      </c>
      <c r="L1016" s="30" t="str">
        <f>IF(SUM('Sales by Agent'!J1016:L1016)&gt;0,"YES","NO")</f>
        <v>NO</v>
      </c>
      <c r="M1016" s="30" t="str">
        <f>IF(SUM('Sales by Agent'!K1016:M1016)&gt;0,"YES","NO")</f>
        <v>NO</v>
      </c>
      <c r="N1016" s="30" t="str">
        <f>IF(SUM('Sales by Agent'!L1016:N1016)&gt;0,"YES","NO")</f>
        <v>NO</v>
      </c>
      <c r="O1016" s="30" t="str">
        <f>IF(SUM('Sales by Agent'!M1016:O1016)&gt;0,"YES","NO")</f>
        <v>NO</v>
      </c>
      <c r="P1016" s="30" t="str">
        <f>IF(SUM('Sales by Agent'!N1016:P1016)&gt;0,"YES","NO")</f>
        <v>NO</v>
      </c>
      <c r="Q1016" s="30" t="str">
        <f>IF(SUM('Sales by Agent'!O1016:Q1016)&gt;0,"YES","NO")</f>
        <v>NO</v>
      </c>
      <c r="R1016" s="30" t="str">
        <f>IF(SUM('Sales by Agent'!P1016:R1016)&gt;0,"YES","NO")</f>
        <v>NO</v>
      </c>
      <c r="S1016" s="30" t="str">
        <f>IF(SUM('Sales by Agent'!Q1016:S1016)&gt;0,"YES","NO")</f>
        <v>NO</v>
      </c>
      <c r="T1016" s="30" t="str">
        <f>IF(SUM('Sales by Agent'!R1016:T1016)&gt;0,"YES","NO")</f>
        <v>NO</v>
      </c>
      <c r="U1016" s="30" t="str">
        <f>IF(SUM('Sales by Agent'!S1016:U1016)&gt;0,"YES","NO")</f>
        <v>NO</v>
      </c>
      <c r="V1016" s="30" t="str">
        <f>IF(SUM('Sales by Agent'!T1016:V1016)&gt;0,"YES","NO")</f>
        <v>NO</v>
      </c>
      <c r="W1016" s="30" t="str">
        <f>IF(SUM('Sales by Agent'!U1016:W1016)&gt;0,"YES","NO")</f>
        <v>NO</v>
      </c>
      <c r="X1016" s="30" t="str">
        <f>IF(SUM('Sales by Agent'!V1016:X1016)&gt;0,"YES","NO")</f>
        <v>NO</v>
      </c>
      <c r="Y1016" s="30" t="str">
        <f>IF(SUM('Sales by Agent'!W1016:Y1016)&gt;0,"YES","NO")</f>
        <v>NO</v>
      </c>
      <c r="Z1016" s="30" t="str">
        <f>IF(SUM('Sales by Agent'!X1016:Z1016)&gt;0,"YES","NO")</f>
        <v>NO</v>
      </c>
      <c r="AA1016" s="30" t="str">
        <f>IF(SUM('Sales by Agent'!Y1016:AA1016)&gt;0,"YES","NO")</f>
        <v>NO</v>
      </c>
      <c r="AB1016" s="30" t="str">
        <f>IF(SUM('Sales by Agent'!Z1016:AB1016)&gt;0,"YES","NO")</f>
        <v>NO</v>
      </c>
      <c r="AC1016" s="30" t="str">
        <f>IF(SUM('Sales by Agent'!AA1016:AC1016)&gt;0,"YES","NO")</f>
        <v>NO</v>
      </c>
      <c r="AD1016" s="30" t="str">
        <f>IF(SUM('Sales by Agent'!AB1016:AD1016)&gt;0,"YES","NO")</f>
        <v>NO</v>
      </c>
      <c r="AE1016" s="30" t="str">
        <f>IF(SUM('Sales by Agent'!AC1016:AE1016)&gt;0,"YES","NO")</f>
        <v>NO</v>
      </c>
      <c r="AF1016" s="30" t="str">
        <f>IF(SUM('Sales by Agent'!AD1016:AF1016)&gt;0,"YES","NO")</f>
        <v>YES</v>
      </c>
      <c r="AG1016" s="30" t="str">
        <f>IF(SUM('Sales by Agent'!AE1016:AG1016)&gt;0,"YES","NO")</f>
        <v>YES</v>
      </c>
      <c r="AH1016" s="30" t="str">
        <f>IF(SUM('Sales by Agent'!AF1016:AH1016)&gt;0,"YES","NO")</f>
        <v>YES</v>
      </c>
      <c r="AI1016" s="30" t="str">
        <f>IF(SUM('Sales by Agent'!AG1016:AI1016)&gt;0,"YES","NO")</f>
        <v>YES</v>
      </c>
      <c r="AJ1016" s="30" t="str">
        <f>IF(SUM('Sales by Agent'!AH1016:AJ1016)&gt;0,"YES","NO")</f>
        <v>NO</v>
      </c>
      <c r="AK1016" s="30" t="str">
        <f>IF(SUM('Sales by Agent'!AI1016:AK1016)&gt;0,"YES","NO")</f>
        <v>NO</v>
      </c>
      <c r="AL1016" s="30" t="str">
        <f>IF(SUM('Sales by Agent'!AJ1016:AL1016)&gt;0,"YES","NO")</f>
        <v>NO</v>
      </c>
      <c r="AM1016" s="30" t="str">
        <f>IF(SUM('Sales by Agent'!AK1016:AM1016)&gt;0,"YES","NO")</f>
        <v>NO</v>
      </c>
      <c r="AN1016" s="30" t="str">
        <f>IF(SUM('Sales by Agent'!AL1016:AN1016)&gt;0,"YES","NO")</f>
        <v>NO</v>
      </c>
      <c r="AO1016" s="30" t="str">
        <f>IF(SUM('Sales by Agent'!AM1016:AO1016)&gt;0,"YES","NO")</f>
        <v>NO</v>
      </c>
      <c r="AP1016" s="30" t="str">
        <f>IF(SUM('Sales by Agent'!AN1016:AP1016)&gt;0,"YES","NO")</f>
        <v>YES</v>
      </c>
      <c r="AQ1016" s="30" t="str">
        <f>IF(SUM('Sales by Agent'!AO1016:AQ1016)&gt;0,"YES","NO")</f>
        <v>YES</v>
      </c>
      <c r="AR1016" s="30" t="str">
        <f>IF(SUM('Sales by Agent'!AP1016:AR1016)&gt;0,"YES","NO")</f>
        <v>YES</v>
      </c>
      <c r="AS1016" s="30" t="str">
        <f>IF(SUM('Sales by Agent'!AQ1016:AS1016)&gt;0,"YES","NO")</f>
        <v>YES</v>
      </c>
      <c r="AT1016" s="30" t="str">
        <f>IF(SUM('Sales by Agent'!AR1016:AT1016)&gt;0,"YES","NO")</f>
        <v>YES</v>
      </c>
      <c r="AU1016" s="30" t="str">
        <f>IF(SUM('Sales by Agent'!AS1016:AU1016)&gt;0,"YES","NO")</f>
        <v>YES</v>
      </c>
      <c r="AV1016" s="30" t="str">
        <f>IF(SUM('Sales by Agent'!AT1016:AV1016)&gt;0,"YES","NO")</f>
        <v>YES</v>
      </c>
    </row>
    <row r="1017" spans="1:48">
      <c r="A1017" s="564" t="s">
        <v>142</v>
      </c>
      <c r="B1017" s="564" t="s">
        <v>3262</v>
      </c>
      <c r="C1017" s="564" t="s">
        <v>390</v>
      </c>
      <c r="D1017" s="564" t="s">
        <v>954</v>
      </c>
      <c r="E1017" s="564" t="s">
        <v>1005</v>
      </c>
      <c r="F1017" s="565">
        <v>79850</v>
      </c>
      <c r="I1017" s="30" t="str">
        <f>IF(SUM('Sales by Agent'!G1017:I1017)&gt;0,"YES","NO")</f>
        <v>YES</v>
      </c>
      <c r="J1017" s="30" t="str">
        <f>IF(SUM('Sales by Agent'!H1017:J1017)&gt;0,"YES","NO")</f>
        <v>NO</v>
      </c>
      <c r="K1017" s="30" t="str">
        <f>IF(SUM('Sales by Agent'!I1017:K1017)&gt;0,"YES","NO")</f>
        <v>NO</v>
      </c>
      <c r="L1017" s="30" t="str">
        <f>IF(SUM('Sales by Agent'!J1017:L1017)&gt;0,"YES","NO")</f>
        <v>NO</v>
      </c>
      <c r="M1017" s="30" t="str">
        <f>IF(SUM('Sales by Agent'!K1017:M1017)&gt;0,"YES","NO")</f>
        <v>NO</v>
      </c>
      <c r="N1017" s="30" t="str">
        <f>IF(SUM('Sales by Agent'!L1017:N1017)&gt;0,"YES","NO")</f>
        <v>NO</v>
      </c>
      <c r="O1017" s="30" t="str">
        <f>IF(SUM('Sales by Agent'!M1017:O1017)&gt;0,"YES","NO")</f>
        <v>NO</v>
      </c>
      <c r="P1017" s="30" t="str">
        <f>IF(SUM('Sales by Agent'!N1017:P1017)&gt;0,"YES","NO")</f>
        <v>NO</v>
      </c>
      <c r="Q1017" s="30" t="str">
        <f>IF(SUM('Sales by Agent'!O1017:Q1017)&gt;0,"YES","NO")</f>
        <v>NO</v>
      </c>
      <c r="R1017" s="30" t="str">
        <f>IF(SUM('Sales by Agent'!P1017:R1017)&gt;0,"YES","NO")</f>
        <v>NO</v>
      </c>
      <c r="S1017" s="30" t="str">
        <f>IF(SUM('Sales by Agent'!Q1017:S1017)&gt;0,"YES","NO")</f>
        <v>NO</v>
      </c>
      <c r="T1017" s="30" t="str">
        <f>IF(SUM('Sales by Agent'!R1017:T1017)&gt;0,"YES","NO")</f>
        <v>NO</v>
      </c>
      <c r="U1017" s="30" t="str">
        <f>IF(SUM('Sales by Agent'!S1017:U1017)&gt;0,"YES","NO")</f>
        <v>NO</v>
      </c>
      <c r="V1017" s="30" t="str">
        <f>IF(SUM('Sales by Agent'!T1017:V1017)&gt;0,"YES","NO")</f>
        <v>NO</v>
      </c>
      <c r="W1017" s="30" t="str">
        <f>IF(SUM('Sales by Agent'!U1017:W1017)&gt;0,"YES","NO")</f>
        <v>NO</v>
      </c>
      <c r="X1017" s="30" t="str">
        <f>IF(SUM('Sales by Agent'!V1017:X1017)&gt;0,"YES","NO")</f>
        <v>NO</v>
      </c>
      <c r="Y1017" s="30" t="str">
        <f>IF(SUM('Sales by Agent'!W1017:Y1017)&gt;0,"YES","NO")</f>
        <v>NO</v>
      </c>
      <c r="Z1017" s="30" t="str">
        <f>IF(SUM('Sales by Agent'!X1017:Z1017)&gt;0,"YES","NO")</f>
        <v>NO</v>
      </c>
      <c r="AA1017" s="30" t="str">
        <f>IF(SUM('Sales by Agent'!Y1017:AA1017)&gt;0,"YES","NO")</f>
        <v>NO</v>
      </c>
      <c r="AB1017" s="30" t="str">
        <f>IF(SUM('Sales by Agent'!Z1017:AB1017)&gt;0,"YES","NO")</f>
        <v>NO</v>
      </c>
      <c r="AC1017" s="30" t="str">
        <f>IF(SUM('Sales by Agent'!AA1017:AC1017)&gt;0,"YES","NO")</f>
        <v>NO</v>
      </c>
      <c r="AD1017" s="30" t="str">
        <f>IF(SUM('Sales by Agent'!AB1017:AD1017)&gt;0,"YES","NO")</f>
        <v>NO</v>
      </c>
      <c r="AE1017" s="30" t="str">
        <f>IF(SUM('Sales by Agent'!AC1017:AE1017)&gt;0,"YES","NO")</f>
        <v>NO</v>
      </c>
      <c r="AF1017" s="30" t="str">
        <f>IF(SUM('Sales by Agent'!AD1017:AF1017)&gt;0,"YES","NO")</f>
        <v>NO</v>
      </c>
      <c r="AG1017" s="30" t="str">
        <f>IF(SUM('Sales by Agent'!AE1017:AG1017)&gt;0,"YES","NO")</f>
        <v>NO</v>
      </c>
      <c r="AH1017" s="30" t="str">
        <f>IF(SUM('Sales by Agent'!AF1017:AH1017)&gt;0,"YES","NO")</f>
        <v>NO</v>
      </c>
      <c r="AI1017" s="30" t="str">
        <f>IF(SUM('Sales by Agent'!AG1017:AI1017)&gt;0,"YES","NO")</f>
        <v>NO</v>
      </c>
      <c r="AJ1017" s="30" t="str">
        <f>IF(SUM('Sales by Agent'!AH1017:AJ1017)&gt;0,"YES","NO")</f>
        <v>NO</v>
      </c>
      <c r="AK1017" s="30" t="str">
        <f>IF(SUM('Sales by Agent'!AI1017:AK1017)&gt;0,"YES","NO")</f>
        <v>NO</v>
      </c>
      <c r="AL1017" s="30" t="str">
        <f>IF(SUM('Sales by Agent'!AJ1017:AL1017)&gt;0,"YES","NO")</f>
        <v>NO</v>
      </c>
      <c r="AM1017" s="30" t="str">
        <f>IF(SUM('Sales by Agent'!AK1017:AM1017)&gt;0,"YES","NO")</f>
        <v>NO</v>
      </c>
      <c r="AN1017" s="30" t="str">
        <f>IF(SUM('Sales by Agent'!AL1017:AN1017)&gt;0,"YES","NO")</f>
        <v>NO</v>
      </c>
      <c r="AO1017" s="30" t="str">
        <f>IF(SUM('Sales by Agent'!AM1017:AO1017)&gt;0,"YES","NO")</f>
        <v>NO</v>
      </c>
      <c r="AP1017" s="30" t="str">
        <f>IF(SUM('Sales by Agent'!AN1017:AP1017)&gt;0,"YES","NO")</f>
        <v>NO</v>
      </c>
      <c r="AQ1017" s="30" t="str">
        <f>IF(SUM('Sales by Agent'!AO1017:AQ1017)&gt;0,"YES","NO")</f>
        <v>NO</v>
      </c>
      <c r="AR1017" s="30" t="str">
        <f>IF(SUM('Sales by Agent'!AP1017:AR1017)&gt;0,"YES","NO")</f>
        <v>NO</v>
      </c>
      <c r="AS1017" s="30" t="str">
        <f>IF(SUM('Sales by Agent'!AQ1017:AS1017)&gt;0,"YES","NO")</f>
        <v>NO</v>
      </c>
      <c r="AT1017" s="30" t="str">
        <f>IF(SUM('Sales by Agent'!AR1017:AT1017)&gt;0,"YES","NO")</f>
        <v>NO</v>
      </c>
      <c r="AU1017" s="30" t="str">
        <f>IF(SUM('Sales by Agent'!AS1017:AU1017)&gt;0,"YES","NO")</f>
        <v>NO</v>
      </c>
      <c r="AV1017" s="30" t="str">
        <f>IF(SUM('Sales by Agent'!AT1017:AV1017)&gt;0,"YES","NO")</f>
        <v>NO</v>
      </c>
    </row>
    <row r="1018" spans="1:48">
      <c r="A1018" s="564" t="s">
        <v>145</v>
      </c>
      <c r="B1018" s="564" t="s">
        <v>2975</v>
      </c>
      <c r="C1018" s="564" t="s">
        <v>390</v>
      </c>
      <c r="D1018" s="564" t="s">
        <v>954</v>
      </c>
      <c r="E1018" s="564" t="s">
        <v>1005</v>
      </c>
      <c r="F1018" s="565">
        <v>4614150</v>
      </c>
      <c r="I1018" s="30" t="str">
        <f>IF(SUM('Sales by Agent'!G1018:I1018)&gt;0,"YES","NO")</f>
        <v>NO</v>
      </c>
      <c r="J1018" s="30" t="str">
        <f>IF(SUM('Sales by Agent'!H1018:J1018)&gt;0,"YES","NO")</f>
        <v>NO</v>
      </c>
      <c r="K1018" s="30" t="str">
        <f>IF(SUM('Sales by Agent'!I1018:K1018)&gt;0,"YES","NO")</f>
        <v>NO</v>
      </c>
      <c r="L1018" s="30" t="str">
        <f>IF(SUM('Sales by Agent'!J1018:L1018)&gt;0,"YES","NO")</f>
        <v>YES</v>
      </c>
      <c r="M1018" s="30" t="str">
        <f>IF(SUM('Sales by Agent'!K1018:M1018)&gt;0,"YES","NO")</f>
        <v>YES</v>
      </c>
      <c r="N1018" s="30" t="str">
        <f>IF(SUM('Sales by Agent'!L1018:N1018)&gt;0,"YES","NO")</f>
        <v>YES</v>
      </c>
      <c r="O1018" s="30" t="str">
        <f>IF(SUM('Sales by Agent'!M1018:O1018)&gt;0,"YES","NO")</f>
        <v>YES</v>
      </c>
      <c r="P1018" s="30" t="str">
        <f>IF(SUM('Sales by Agent'!N1018:P1018)&gt;0,"YES","NO")</f>
        <v>YES</v>
      </c>
      <c r="Q1018" s="30" t="str">
        <f>IF(SUM('Sales by Agent'!O1018:Q1018)&gt;0,"YES","NO")</f>
        <v>YES</v>
      </c>
      <c r="R1018" s="30" t="str">
        <f>IF(SUM('Sales by Agent'!P1018:R1018)&gt;0,"YES","NO")</f>
        <v>YES</v>
      </c>
      <c r="S1018" s="30" t="str">
        <f>IF(SUM('Sales by Agent'!Q1018:S1018)&gt;0,"YES","NO")</f>
        <v>YES</v>
      </c>
      <c r="T1018" s="30" t="str">
        <f>IF(SUM('Sales by Agent'!R1018:T1018)&gt;0,"YES","NO")</f>
        <v>YES</v>
      </c>
      <c r="U1018" s="30" t="str">
        <f>IF(SUM('Sales by Agent'!S1018:U1018)&gt;0,"YES","NO")</f>
        <v>YES</v>
      </c>
      <c r="V1018" s="30" t="str">
        <f>IF(SUM('Sales by Agent'!T1018:V1018)&gt;0,"YES","NO")</f>
        <v>YES</v>
      </c>
      <c r="W1018" s="30" t="str">
        <f>IF(SUM('Sales by Agent'!U1018:W1018)&gt;0,"YES","NO")</f>
        <v>YES</v>
      </c>
      <c r="X1018" s="30" t="str">
        <f>IF(SUM('Sales by Agent'!V1018:X1018)&gt;0,"YES","NO")</f>
        <v>YES</v>
      </c>
      <c r="Y1018" s="30" t="str">
        <f>IF(SUM('Sales by Agent'!W1018:Y1018)&gt;0,"YES","NO")</f>
        <v>YES</v>
      </c>
      <c r="Z1018" s="30" t="str">
        <f>IF(SUM('Sales by Agent'!X1018:Z1018)&gt;0,"YES","NO")</f>
        <v>YES</v>
      </c>
      <c r="AA1018" s="30" t="str">
        <f>IF(SUM('Sales by Agent'!Y1018:AA1018)&gt;0,"YES","NO")</f>
        <v>YES</v>
      </c>
      <c r="AB1018" s="30" t="str">
        <f>IF(SUM('Sales by Agent'!Z1018:AB1018)&gt;0,"YES","NO")</f>
        <v>YES</v>
      </c>
      <c r="AC1018" s="30" t="str">
        <f>IF(SUM('Sales by Agent'!AA1018:AC1018)&gt;0,"YES","NO")</f>
        <v>YES</v>
      </c>
      <c r="AD1018" s="30" t="str">
        <f>IF(SUM('Sales by Agent'!AB1018:AD1018)&gt;0,"YES","NO")</f>
        <v>YES</v>
      </c>
      <c r="AE1018" s="30" t="str">
        <f>IF(SUM('Sales by Agent'!AC1018:AE1018)&gt;0,"YES","NO")</f>
        <v>YES</v>
      </c>
      <c r="AF1018" s="30" t="str">
        <f>IF(SUM('Sales by Agent'!AD1018:AF1018)&gt;0,"YES","NO")</f>
        <v>YES</v>
      </c>
      <c r="AG1018" s="30" t="str">
        <f>IF(SUM('Sales by Agent'!AE1018:AG1018)&gt;0,"YES","NO")</f>
        <v>YES</v>
      </c>
      <c r="AH1018" s="30" t="str">
        <f>IF(SUM('Sales by Agent'!AF1018:AH1018)&gt;0,"YES","NO")</f>
        <v>YES</v>
      </c>
      <c r="AI1018" s="30" t="str">
        <f>IF(SUM('Sales by Agent'!AG1018:AI1018)&gt;0,"YES","NO")</f>
        <v>YES</v>
      </c>
      <c r="AJ1018" s="30" t="str">
        <f>IF(SUM('Sales by Agent'!AH1018:AJ1018)&gt;0,"YES","NO")</f>
        <v>YES</v>
      </c>
      <c r="AK1018" s="30" t="str">
        <f>IF(SUM('Sales by Agent'!AI1018:AK1018)&gt;0,"YES","NO")</f>
        <v>YES</v>
      </c>
      <c r="AL1018" s="30" t="str">
        <f>IF(SUM('Sales by Agent'!AJ1018:AL1018)&gt;0,"YES","NO")</f>
        <v>YES</v>
      </c>
      <c r="AM1018" s="30" t="str">
        <f>IF(SUM('Sales by Agent'!AK1018:AM1018)&gt;0,"YES","NO")</f>
        <v>YES</v>
      </c>
      <c r="AN1018" s="30" t="str">
        <f>IF(SUM('Sales by Agent'!AL1018:AN1018)&gt;0,"YES","NO")</f>
        <v>YES</v>
      </c>
      <c r="AO1018" s="30" t="str">
        <f>IF(SUM('Sales by Agent'!AM1018:AO1018)&gt;0,"YES","NO")</f>
        <v>YES</v>
      </c>
      <c r="AP1018" s="30" t="str">
        <f>IF(SUM('Sales by Agent'!AN1018:AP1018)&gt;0,"YES","NO")</f>
        <v>YES</v>
      </c>
      <c r="AQ1018" s="30" t="str">
        <f>IF(SUM('Sales by Agent'!AO1018:AQ1018)&gt;0,"YES","NO")</f>
        <v>YES</v>
      </c>
      <c r="AR1018" s="30" t="str">
        <f>IF(SUM('Sales by Agent'!AP1018:AR1018)&gt;0,"YES","NO")</f>
        <v>YES</v>
      </c>
      <c r="AS1018" s="30" t="str">
        <f>IF(SUM('Sales by Agent'!AQ1018:AS1018)&gt;0,"YES","NO")</f>
        <v>YES</v>
      </c>
      <c r="AT1018" s="30" t="str">
        <f>IF(SUM('Sales by Agent'!AR1018:AT1018)&gt;0,"YES","NO")</f>
        <v>YES</v>
      </c>
      <c r="AU1018" s="30" t="str">
        <f>IF(SUM('Sales by Agent'!AS1018:AU1018)&gt;0,"YES","NO")</f>
        <v>YES</v>
      </c>
      <c r="AV1018" s="30" t="str">
        <f>IF(SUM('Sales by Agent'!AT1018:AV1018)&gt;0,"YES","NO")</f>
        <v>YES</v>
      </c>
    </row>
    <row r="1019" spans="1:48">
      <c r="A1019" s="564" t="s">
        <v>40</v>
      </c>
      <c r="B1019" s="564" t="s">
        <v>3263</v>
      </c>
      <c r="C1019" s="564" t="s">
        <v>390</v>
      </c>
      <c r="D1019" s="564" t="s">
        <v>954</v>
      </c>
      <c r="E1019" s="564" t="s">
        <v>1005</v>
      </c>
      <c r="F1019" s="565">
        <v>3227480</v>
      </c>
      <c r="I1019" s="30" t="str">
        <f>IF(SUM('Sales by Agent'!G1019:I1019)&gt;0,"YES","NO")</f>
        <v>YES</v>
      </c>
      <c r="J1019" s="30" t="str">
        <f>IF(SUM('Sales by Agent'!H1019:J1019)&gt;0,"YES","NO")</f>
        <v>YES</v>
      </c>
      <c r="K1019" s="30" t="str">
        <f>IF(SUM('Sales by Agent'!I1019:K1019)&gt;0,"YES","NO")</f>
        <v>YES</v>
      </c>
      <c r="L1019" s="30" t="str">
        <f>IF(SUM('Sales by Agent'!J1019:L1019)&gt;0,"YES","NO")</f>
        <v>YES</v>
      </c>
      <c r="M1019" s="30" t="str">
        <f>IF(SUM('Sales by Agent'!K1019:M1019)&gt;0,"YES","NO")</f>
        <v>YES</v>
      </c>
      <c r="N1019" s="30" t="str">
        <f>IF(SUM('Sales by Agent'!L1019:N1019)&gt;0,"YES","NO")</f>
        <v>YES</v>
      </c>
      <c r="O1019" s="30" t="str">
        <f>IF(SUM('Sales by Agent'!M1019:O1019)&gt;0,"YES","NO")</f>
        <v>YES</v>
      </c>
      <c r="P1019" s="30" t="str">
        <f>IF(SUM('Sales by Agent'!N1019:P1019)&gt;0,"YES","NO")</f>
        <v>YES</v>
      </c>
      <c r="Q1019" s="30" t="str">
        <f>IF(SUM('Sales by Agent'!O1019:Q1019)&gt;0,"YES","NO")</f>
        <v>YES</v>
      </c>
      <c r="R1019" s="30" t="str">
        <f>IF(SUM('Sales by Agent'!P1019:R1019)&gt;0,"YES","NO")</f>
        <v>YES</v>
      </c>
      <c r="S1019" s="30" t="str">
        <f>IF(SUM('Sales by Agent'!Q1019:S1019)&gt;0,"YES","NO")</f>
        <v>YES</v>
      </c>
      <c r="T1019" s="30" t="str">
        <f>IF(SUM('Sales by Agent'!R1019:T1019)&gt;0,"YES","NO")</f>
        <v>YES</v>
      </c>
      <c r="U1019" s="30" t="str">
        <f>IF(SUM('Sales by Agent'!S1019:U1019)&gt;0,"YES","NO")</f>
        <v>YES</v>
      </c>
      <c r="V1019" s="30" t="str">
        <f>IF(SUM('Sales by Agent'!T1019:V1019)&gt;0,"YES","NO")</f>
        <v>YES</v>
      </c>
      <c r="W1019" s="30" t="str">
        <f>IF(SUM('Sales by Agent'!U1019:W1019)&gt;0,"YES","NO")</f>
        <v>YES</v>
      </c>
      <c r="X1019" s="30" t="str">
        <f>IF(SUM('Sales by Agent'!V1019:X1019)&gt;0,"YES","NO")</f>
        <v>YES</v>
      </c>
      <c r="Y1019" s="30" t="str">
        <f>IF(SUM('Sales by Agent'!W1019:Y1019)&gt;0,"YES","NO")</f>
        <v>YES</v>
      </c>
      <c r="Z1019" s="30" t="str">
        <f>IF(SUM('Sales by Agent'!X1019:Z1019)&gt;0,"YES","NO")</f>
        <v>YES</v>
      </c>
      <c r="AA1019" s="30" t="str">
        <f>IF(SUM('Sales by Agent'!Y1019:AA1019)&gt;0,"YES","NO")</f>
        <v>YES</v>
      </c>
      <c r="AB1019" s="30" t="str">
        <f>IF(SUM('Sales by Agent'!Z1019:AB1019)&gt;0,"YES","NO")</f>
        <v>YES</v>
      </c>
      <c r="AC1019" s="30" t="str">
        <f>IF(SUM('Sales by Agent'!AA1019:AC1019)&gt;0,"YES","NO")</f>
        <v>YES</v>
      </c>
      <c r="AD1019" s="30" t="str">
        <f>IF(SUM('Sales by Agent'!AB1019:AD1019)&gt;0,"YES","NO")</f>
        <v>YES</v>
      </c>
      <c r="AE1019" s="30" t="str">
        <f>IF(SUM('Sales by Agent'!AC1019:AE1019)&gt;0,"YES","NO")</f>
        <v>YES</v>
      </c>
      <c r="AF1019" s="30" t="str">
        <f>IF(SUM('Sales by Agent'!AD1019:AF1019)&gt;0,"YES","NO")</f>
        <v>YES</v>
      </c>
      <c r="AG1019" s="30" t="str">
        <f>IF(SUM('Sales by Agent'!AE1019:AG1019)&gt;0,"YES","NO")</f>
        <v>YES</v>
      </c>
      <c r="AH1019" s="30" t="str">
        <f>IF(SUM('Sales by Agent'!AF1019:AH1019)&gt;0,"YES","NO")</f>
        <v>YES</v>
      </c>
      <c r="AI1019" s="30" t="str">
        <f>IF(SUM('Sales by Agent'!AG1019:AI1019)&gt;0,"YES","NO")</f>
        <v>YES</v>
      </c>
      <c r="AJ1019" s="30" t="str">
        <f>IF(SUM('Sales by Agent'!AH1019:AJ1019)&gt;0,"YES","NO")</f>
        <v>YES</v>
      </c>
      <c r="AK1019" s="30" t="str">
        <f>IF(SUM('Sales by Agent'!AI1019:AK1019)&gt;0,"YES","NO")</f>
        <v>YES</v>
      </c>
      <c r="AL1019" s="30" t="str">
        <f>IF(SUM('Sales by Agent'!AJ1019:AL1019)&gt;0,"YES","NO")</f>
        <v>YES</v>
      </c>
      <c r="AM1019" s="30" t="str">
        <f>IF(SUM('Sales by Agent'!AK1019:AM1019)&gt;0,"YES","NO")</f>
        <v>YES</v>
      </c>
      <c r="AN1019" s="30" t="str">
        <f>IF(SUM('Sales by Agent'!AL1019:AN1019)&gt;0,"YES","NO")</f>
        <v>YES</v>
      </c>
      <c r="AO1019" s="30" t="str">
        <f>IF(SUM('Sales by Agent'!AM1019:AO1019)&gt;0,"YES","NO")</f>
        <v>YES</v>
      </c>
      <c r="AP1019" s="30" t="str">
        <f>IF(SUM('Sales by Agent'!AN1019:AP1019)&gt;0,"YES","NO")</f>
        <v>YES</v>
      </c>
      <c r="AQ1019" s="30" t="str">
        <f>IF(SUM('Sales by Agent'!AO1019:AQ1019)&gt;0,"YES","NO")</f>
        <v>YES</v>
      </c>
      <c r="AR1019" s="30" t="str">
        <f>IF(SUM('Sales by Agent'!AP1019:AR1019)&gt;0,"YES","NO")</f>
        <v>YES</v>
      </c>
      <c r="AS1019" s="30" t="str">
        <f>IF(SUM('Sales by Agent'!AQ1019:AS1019)&gt;0,"YES","NO")</f>
        <v>YES</v>
      </c>
      <c r="AT1019" s="30" t="str">
        <f>IF(SUM('Sales by Agent'!AR1019:AT1019)&gt;0,"YES","NO")</f>
        <v>YES</v>
      </c>
      <c r="AU1019" s="30" t="str">
        <f>IF(SUM('Sales by Agent'!AS1019:AU1019)&gt;0,"YES","NO")</f>
        <v>YES</v>
      </c>
      <c r="AV1019" s="30" t="str">
        <f>IF(SUM('Sales by Agent'!AT1019:AV1019)&gt;0,"YES","NO")</f>
        <v>YES</v>
      </c>
    </row>
    <row r="1020" spans="1:48">
      <c r="A1020" s="564" t="s">
        <v>41</v>
      </c>
      <c r="B1020" s="564" t="s">
        <v>3264</v>
      </c>
      <c r="C1020" s="564" t="s">
        <v>390</v>
      </c>
      <c r="D1020" s="564" t="s">
        <v>954</v>
      </c>
      <c r="E1020" s="564" t="s">
        <v>1005</v>
      </c>
      <c r="F1020" s="565">
        <v>3362620</v>
      </c>
      <c r="I1020" s="30" t="str">
        <f>IF(SUM('Sales by Agent'!G1020:I1020)&gt;0,"YES","NO")</f>
        <v>YES</v>
      </c>
      <c r="J1020" s="30" t="str">
        <f>IF(SUM('Sales by Agent'!H1020:J1020)&gt;0,"YES","NO")</f>
        <v>YES</v>
      </c>
      <c r="K1020" s="30" t="str">
        <f>IF(SUM('Sales by Agent'!I1020:K1020)&gt;0,"YES","NO")</f>
        <v>YES</v>
      </c>
      <c r="L1020" s="30" t="str">
        <f>IF(SUM('Sales by Agent'!J1020:L1020)&gt;0,"YES","NO")</f>
        <v>YES</v>
      </c>
      <c r="M1020" s="30" t="str">
        <f>IF(SUM('Sales by Agent'!K1020:M1020)&gt;0,"YES","NO")</f>
        <v>YES</v>
      </c>
      <c r="N1020" s="30" t="str">
        <f>IF(SUM('Sales by Agent'!L1020:N1020)&gt;0,"YES","NO")</f>
        <v>YES</v>
      </c>
      <c r="O1020" s="30" t="str">
        <f>IF(SUM('Sales by Agent'!M1020:O1020)&gt;0,"YES","NO")</f>
        <v>YES</v>
      </c>
      <c r="P1020" s="30" t="str">
        <f>IF(SUM('Sales by Agent'!N1020:P1020)&gt;0,"YES","NO")</f>
        <v>YES</v>
      </c>
      <c r="Q1020" s="30" t="str">
        <f>IF(SUM('Sales by Agent'!O1020:Q1020)&gt;0,"YES","NO")</f>
        <v>YES</v>
      </c>
      <c r="R1020" s="30" t="str">
        <f>IF(SUM('Sales by Agent'!P1020:R1020)&gt;0,"YES","NO")</f>
        <v>YES</v>
      </c>
      <c r="S1020" s="30" t="str">
        <f>IF(SUM('Sales by Agent'!Q1020:S1020)&gt;0,"YES","NO")</f>
        <v>YES</v>
      </c>
      <c r="T1020" s="30" t="str">
        <f>IF(SUM('Sales by Agent'!R1020:T1020)&gt;0,"YES","NO")</f>
        <v>YES</v>
      </c>
      <c r="U1020" s="30" t="str">
        <f>IF(SUM('Sales by Agent'!S1020:U1020)&gt;0,"YES","NO")</f>
        <v>YES</v>
      </c>
      <c r="V1020" s="30" t="str">
        <f>IF(SUM('Sales by Agent'!T1020:V1020)&gt;0,"YES","NO")</f>
        <v>YES</v>
      </c>
      <c r="W1020" s="30" t="str">
        <f>IF(SUM('Sales by Agent'!U1020:W1020)&gt;0,"YES","NO")</f>
        <v>NO</v>
      </c>
      <c r="X1020" s="30" t="str">
        <f>IF(SUM('Sales by Agent'!V1020:X1020)&gt;0,"YES","NO")</f>
        <v>NO</v>
      </c>
      <c r="Y1020" s="30" t="str">
        <f>IF(SUM('Sales by Agent'!W1020:Y1020)&gt;0,"YES","NO")</f>
        <v>NO</v>
      </c>
      <c r="Z1020" s="30" t="str">
        <f>IF(SUM('Sales by Agent'!X1020:Z1020)&gt;0,"YES","NO")</f>
        <v>NO</v>
      </c>
      <c r="AA1020" s="30" t="str">
        <f>IF(SUM('Sales by Agent'!Y1020:AA1020)&gt;0,"YES","NO")</f>
        <v>NO</v>
      </c>
      <c r="AB1020" s="30" t="str">
        <f>IF(SUM('Sales by Agent'!Z1020:AB1020)&gt;0,"YES","NO")</f>
        <v>YES</v>
      </c>
      <c r="AC1020" s="30" t="str">
        <f>IF(SUM('Sales by Agent'!AA1020:AC1020)&gt;0,"YES","NO")</f>
        <v>YES</v>
      </c>
      <c r="AD1020" s="30" t="str">
        <f>IF(SUM('Sales by Agent'!AB1020:AD1020)&gt;0,"YES","NO")</f>
        <v>YES</v>
      </c>
      <c r="AE1020" s="30" t="str">
        <f>IF(SUM('Sales by Agent'!AC1020:AE1020)&gt;0,"YES","NO")</f>
        <v>YES</v>
      </c>
      <c r="AF1020" s="30" t="str">
        <f>IF(SUM('Sales by Agent'!AD1020:AF1020)&gt;0,"YES","NO")</f>
        <v>YES</v>
      </c>
      <c r="AG1020" s="30" t="str">
        <f>IF(SUM('Sales by Agent'!AE1020:AG1020)&gt;0,"YES","NO")</f>
        <v>YES</v>
      </c>
      <c r="AH1020" s="30" t="str">
        <f>IF(SUM('Sales by Agent'!AF1020:AH1020)&gt;0,"YES","NO")</f>
        <v>YES</v>
      </c>
      <c r="AI1020" s="30" t="str">
        <f>IF(SUM('Sales by Agent'!AG1020:AI1020)&gt;0,"YES","NO")</f>
        <v>YES</v>
      </c>
      <c r="AJ1020" s="30" t="str">
        <f>IF(SUM('Sales by Agent'!AH1020:AJ1020)&gt;0,"YES","NO")</f>
        <v>YES</v>
      </c>
      <c r="AK1020" s="30" t="str">
        <f>IF(SUM('Sales by Agent'!AI1020:AK1020)&gt;0,"YES","NO")</f>
        <v>YES</v>
      </c>
      <c r="AL1020" s="30" t="str">
        <f>IF(SUM('Sales by Agent'!AJ1020:AL1020)&gt;0,"YES","NO")</f>
        <v>YES</v>
      </c>
      <c r="AM1020" s="30" t="str">
        <f>IF(SUM('Sales by Agent'!AK1020:AM1020)&gt;0,"YES","NO")</f>
        <v>YES</v>
      </c>
      <c r="AN1020" s="30" t="str">
        <f>IF(SUM('Sales by Agent'!AL1020:AN1020)&gt;0,"YES","NO")</f>
        <v>YES</v>
      </c>
      <c r="AO1020" s="30" t="str">
        <f>IF(SUM('Sales by Agent'!AM1020:AO1020)&gt;0,"YES","NO")</f>
        <v>NO</v>
      </c>
      <c r="AP1020" s="30" t="str">
        <f>IF(SUM('Sales by Agent'!AN1020:AP1020)&gt;0,"YES","NO")</f>
        <v>YES</v>
      </c>
      <c r="AQ1020" s="30" t="str">
        <f>IF(SUM('Sales by Agent'!AO1020:AQ1020)&gt;0,"YES","NO")</f>
        <v>YES</v>
      </c>
      <c r="AR1020" s="30" t="str">
        <f>IF(SUM('Sales by Agent'!AP1020:AR1020)&gt;0,"YES","NO")</f>
        <v>YES</v>
      </c>
      <c r="AS1020" s="30" t="str">
        <f>IF(SUM('Sales by Agent'!AQ1020:AS1020)&gt;0,"YES","NO")</f>
        <v>YES</v>
      </c>
      <c r="AT1020" s="30" t="str">
        <f>IF(SUM('Sales by Agent'!AR1020:AT1020)&gt;0,"YES","NO")</f>
        <v>YES</v>
      </c>
      <c r="AU1020" s="30" t="str">
        <f>IF(SUM('Sales by Agent'!AS1020:AU1020)&gt;0,"YES","NO")</f>
        <v>YES</v>
      </c>
      <c r="AV1020" s="30" t="str">
        <f>IF(SUM('Sales by Agent'!AT1020:AV1020)&gt;0,"YES","NO")</f>
        <v>NO</v>
      </c>
    </row>
    <row r="1021" spans="1:48">
      <c r="A1021" s="564" t="s">
        <v>43</v>
      </c>
      <c r="B1021" s="564" t="s">
        <v>3265</v>
      </c>
      <c r="C1021" s="564" t="s">
        <v>390</v>
      </c>
      <c r="D1021" s="564" t="s">
        <v>954</v>
      </c>
      <c r="E1021" s="564" t="s">
        <v>1005</v>
      </c>
      <c r="F1021" s="565">
        <v>645760</v>
      </c>
      <c r="I1021" s="30" t="str">
        <f>IF(SUM('Sales by Agent'!G1021:I1021)&gt;0,"YES","NO")</f>
        <v>YES</v>
      </c>
      <c r="J1021" s="30" t="str">
        <f>IF(SUM('Sales by Agent'!H1021:J1021)&gt;0,"YES","NO")</f>
        <v>YES</v>
      </c>
      <c r="K1021" s="30" t="str">
        <f>IF(SUM('Sales by Agent'!I1021:K1021)&gt;0,"YES","NO")</f>
        <v>YES</v>
      </c>
      <c r="L1021" s="30" t="str">
        <f>IF(SUM('Sales by Agent'!J1021:L1021)&gt;0,"YES","NO")</f>
        <v>YES</v>
      </c>
      <c r="M1021" s="30" t="str">
        <f>IF(SUM('Sales by Agent'!K1021:M1021)&gt;0,"YES","NO")</f>
        <v>YES</v>
      </c>
      <c r="N1021" s="30" t="str">
        <f>IF(SUM('Sales by Agent'!L1021:N1021)&gt;0,"YES","NO")</f>
        <v>YES</v>
      </c>
      <c r="O1021" s="30" t="str">
        <f>IF(SUM('Sales by Agent'!M1021:O1021)&gt;0,"YES","NO")</f>
        <v>YES</v>
      </c>
      <c r="P1021" s="30" t="str">
        <f>IF(SUM('Sales by Agent'!N1021:P1021)&gt;0,"YES","NO")</f>
        <v>NO</v>
      </c>
      <c r="Q1021" s="30" t="str">
        <f>IF(SUM('Sales by Agent'!O1021:Q1021)&gt;0,"YES","NO")</f>
        <v>NO</v>
      </c>
      <c r="R1021" s="30" t="str">
        <f>IF(SUM('Sales by Agent'!P1021:R1021)&gt;0,"YES","NO")</f>
        <v>NO</v>
      </c>
      <c r="S1021" s="30" t="str">
        <f>IF(SUM('Sales by Agent'!Q1021:S1021)&gt;0,"YES","NO")</f>
        <v>NO</v>
      </c>
      <c r="T1021" s="30" t="str">
        <f>IF(SUM('Sales by Agent'!R1021:T1021)&gt;0,"YES","NO")</f>
        <v>NO</v>
      </c>
      <c r="U1021" s="30" t="str">
        <f>IF(SUM('Sales by Agent'!S1021:U1021)&gt;0,"YES","NO")</f>
        <v>NO</v>
      </c>
      <c r="V1021" s="30" t="str">
        <f>IF(SUM('Sales by Agent'!T1021:V1021)&gt;0,"YES","NO")</f>
        <v>NO</v>
      </c>
      <c r="W1021" s="30" t="str">
        <f>IF(SUM('Sales by Agent'!U1021:W1021)&gt;0,"YES","NO")</f>
        <v>NO</v>
      </c>
      <c r="X1021" s="30" t="str">
        <f>IF(SUM('Sales by Agent'!V1021:X1021)&gt;0,"YES","NO")</f>
        <v>YES</v>
      </c>
      <c r="Y1021" s="30" t="str">
        <f>IF(SUM('Sales by Agent'!W1021:Y1021)&gt;0,"YES","NO")</f>
        <v>YES</v>
      </c>
      <c r="Z1021" s="30" t="str">
        <f>IF(SUM('Sales by Agent'!X1021:Z1021)&gt;0,"YES","NO")</f>
        <v>YES</v>
      </c>
      <c r="AA1021" s="30" t="str">
        <f>IF(SUM('Sales by Agent'!Y1021:AA1021)&gt;0,"YES","NO")</f>
        <v>YES</v>
      </c>
      <c r="AB1021" s="30" t="str">
        <f>IF(SUM('Sales by Agent'!Z1021:AB1021)&gt;0,"YES","NO")</f>
        <v>YES</v>
      </c>
      <c r="AC1021" s="30" t="str">
        <f>IF(SUM('Sales by Agent'!AA1021:AC1021)&gt;0,"YES","NO")</f>
        <v>YES</v>
      </c>
      <c r="AD1021" s="30" t="str">
        <f>IF(SUM('Sales by Agent'!AB1021:AD1021)&gt;0,"YES","NO")</f>
        <v>YES</v>
      </c>
      <c r="AE1021" s="30" t="str">
        <f>IF(SUM('Sales by Agent'!AC1021:AE1021)&gt;0,"YES","NO")</f>
        <v>YES</v>
      </c>
      <c r="AF1021" s="30" t="str">
        <f>IF(SUM('Sales by Agent'!AD1021:AF1021)&gt;0,"YES","NO")</f>
        <v>NO</v>
      </c>
      <c r="AG1021" s="30" t="str">
        <f>IF(SUM('Sales by Agent'!AE1021:AG1021)&gt;0,"YES","NO")</f>
        <v>NO</v>
      </c>
      <c r="AH1021" s="30" t="str">
        <f>IF(SUM('Sales by Agent'!AF1021:AH1021)&gt;0,"YES","NO")</f>
        <v>NO</v>
      </c>
      <c r="AI1021" s="30" t="str">
        <f>IF(SUM('Sales by Agent'!AG1021:AI1021)&gt;0,"YES","NO")</f>
        <v>NO</v>
      </c>
      <c r="AJ1021" s="30" t="str">
        <f>IF(SUM('Sales by Agent'!AH1021:AJ1021)&gt;0,"YES","NO")</f>
        <v>NO</v>
      </c>
      <c r="AK1021" s="30" t="str">
        <f>IF(SUM('Sales by Agent'!AI1021:AK1021)&gt;0,"YES","NO")</f>
        <v>NO</v>
      </c>
      <c r="AL1021" s="30" t="str">
        <f>IF(SUM('Sales by Agent'!AJ1021:AL1021)&gt;0,"YES","NO")</f>
        <v>NO</v>
      </c>
      <c r="AM1021" s="30" t="str">
        <f>IF(SUM('Sales by Agent'!AK1021:AM1021)&gt;0,"YES","NO")</f>
        <v>NO</v>
      </c>
      <c r="AN1021" s="30" t="str">
        <f>IF(SUM('Sales by Agent'!AL1021:AN1021)&gt;0,"YES","NO")</f>
        <v>NO</v>
      </c>
      <c r="AO1021" s="30" t="str">
        <f>IF(SUM('Sales by Agent'!AM1021:AO1021)&gt;0,"YES","NO")</f>
        <v>NO</v>
      </c>
      <c r="AP1021" s="30" t="str">
        <f>IF(SUM('Sales by Agent'!AN1021:AP1021)&gt;0,"YES","NO")</f>
        <v>NO</v>
      </c>
      <c r="AQ1021" s="30" t="str">
        <f>IF(SUM('Sales by Agent'!AO1021:AQ1021)&gt;0,"YES","NO")</f>
        <v>NO</v>
      </c>
      <c r="AR1021" s="30" t="str">
        <f>IF(SUM('Sales by Agent'!AP1021:AR1021)&gt;0,"YES","NO")</f>
        <v>NO</v>
      </c>
      <c r="AS1021" s="30" t="str">
        <f>IF(SUM('Sales by Agent'!AQ1021:AS1021)&gt;0,"YES","NO")</f>
        <v>NO</v>
      </c>
      <c r="AT1021" s="30" t="str">
        <f>IF(SUM('Sales by Agent'!AR1021:AT1021)&gt;0,"YES","NO")</f>
        <v>NO</v>
      </c>
      <c r="AU1021" s="30" t="str">
        <f>IF(SUM('Sales by Agent'!AS1021:AU1021)&gt;0,"YES","NO")</f>
        <v>NO</v>
      </c>
      <c r="AV1021" s="30" t="str">
        <f>IF(SUM('Sales by Agent'!AT1021:AV1021)&gt;0,"YES","NO")</f>
        <v>NO</v>
      </c>
    </row>
    <row r="1022" spans="1:48">
      <c r="A1022" s="564" t="s">
        <v>44</v>
      </c>
      <c r="B1022" s="564" t="s">
        <v>3266</v>
      </c>
      <c r="C1022" s="564" t="s">
        <v>390</v>
      </c>
      <c r="D1022" s="564" t="s">
        <v>954</v>
      </c>
      <c r="E1022" s="564" t="s">
        <v>1005</v>
      </c>
      <c r="F1022" s="565">
        <v>2066190</v>
      </c>
      <c r="I1022" s="30" t="str">
        <f>IF(SUM('Sales by Agent'!G1022:I1022)&gt;0,"YES","NO")</f>
        <v>YES</v>
      </c>
      <c r="J1022" s="30" t="str">
        <f>IF(SUM('Sales by Agent'!H1022:J1022)&gt;0,"YES","NO")</f>
        <v>YES</v>
      </c>
      <c r="K1022" s="30" t="str">
        <f>IF(SUM('Sales by Agent'!I1022:K1022)&gt;0,"YES","NO")</f>
        <v>YES</v>
      </c>
      <c r="L1022" s="30" t="str">
        <f>IF(SUM('Sales by Agent'!J1022:L1022)&gt;0,"YES","NO")</f>
        <v>YES</v>
      </c>
      <c r="M1022" s="30" t="str">
        <f>IF(SUM('Sales by Agent'!K1022:M1022)&gt;0,"YES","NO")</f>
        <v>YES</v>
      </c>
      <c r="N1022" s="30" t="str">
        <f>IF(SUM('Sales by Agent'!L1022:N1022)&gt;0,"YES","NO")</f>
        <v>YES</v>
      </c>
      <c r="O1022" s="30" t="str">
        <f>IF(SUM('Sales by Agent'!M1022:O1022)&gt;0,"YES","NO")</f>
        <v>YES</v>
      </c>
      <c r="P1022" s="30" t="str">
        <f>IF(SUM('Sales by Agent'!N1022:P1022)&gt;0,"YES","NO")</f>
        <v>YES</v>
      </c>
      <c r="Q1022" s="30" t="str">
        <f>IF(SUM('Sales by Agent'!O1022:Q1022)&gt;0,"YES","NO")</f>
        <v>YES</v>
      </c>
      <c r="R1022" s="30" t="str">
        <f>IF(SUM('Sales by Agent'!P1022:R1022)&gt;0,"YES","NO")</f>
        <v>YES</v>
      </c>
      <c r="S1022" s="30" t="str">
        <f>IF(SUM('Sales by Agent'!Q1022:S1022)&gt;0,"YES","NO")</f>
        <v>YES</v>
      </c>
      <c r="T1022" s="30" t="str">
        <f>IF(SUM('Sales by Agent'!R1022:T1022)&gt;0,"YES","NO")</f>
        <v>YES</v>
      </c>
      <c r="U1022" s="30" t="str">
        <f>IF(SUM('Sales by Agent'!S1022:U1022)&gt;0,"YES","NO")</f>
        <v>YES</v>
      </c>
      <c r="V1022" s="30" t="str">
        <f>IF(SUM('Sales by Agent'!T1022:V1022)&gt;0,"YES","NO")</f>
        <v>YES</v>
      </c>
      <c r="W1022" s="30" t="str">
        <f>IF(SUM('Sales by Agent'!U1022:W1022)&gt;0,"YES","NO")</f>
        <v>YES</v>
      </c>
      <c r="X1022" s="30" t="str">
        <f>IF(SUM('Sales by Agent'!V1022:X1022)&gt;0,"YES","NO")</f>
        <v>YES</v>
      </c>
      <c r="Y1022" s="30" t="str">
        <f>IF(SUM('Sales by Agent'!W1022:Y1022)&gt;0,"YES","NO")</f>
        <v>YES</v>
      </c>
      <c r="Z1022" s="30" t="str">
        <f>IF(SUM('Sales by Agent'!X1022:Z1022)&gt;0,"YES","NO")</f>
        <v>YES</v>
      </c>
      <c r="AA1022" s="30" t="str">
        <f>IF(SUM('Sales by Agent'!Y1022:AA1022)&gt;0,"YES","NO")</f>
        <v>YES</v>
      </c>
      <c r="AB1022" s="30" t="str">
        <f>IF(SUM('Sales by Agent'!Z1022:AB1022)&gt;0,"YES","NO")</f>
        <v>YES</v>
      </c>
      <c r="AC1022" s="30" t="str">
        <f>IF(SUM('Sales by Agent'!AA1022:AC1022)&gt;0,"YES","NO")</f>
        <v>NO</v>
      </c>
      <c r="AD1022" s="30" t="str">
        <f>IF(SUM('Sales by Agent'!AB1022:AD1022)&gt;0,"YES","NO")</f>
        <v>NO</v>
      </c>
      <c r="AE1022" s="30" t="str">
        <f>IF(SUM('Sales by Agent'!AC1022:AE1022)&gt;0,"YES","NO")</f>
        <v>NO</v>
      </c>
      <c r="AF1022" s="30" t="str">
        <f>IF(SUM('Sales by Agent'!AD1022:AF1022)&gt;0,"YES","NO")</f>
        <v>NO</v>
      </c>
      <c r="AG1022" s="30" t="str">
        <f>IF(SUM('Sales by Agent'!AE1022:AG1022)&gt;0,"YES","NO")</f>
        <v>NO</v>
      </c>
      <c r="AH1022" s="30" t="str">
        <f>IF(SUM('Sales by Agent'!AF1022:AH1022)&gt;0,"YES","NO")</f>
        <v>NO</v>
      </c>
      <c r="AI1022" s="30" t="str">
        <f>IF(SUM('Sales by Agent'!AG1022:AI1022)&gt;0,"YES","NO")</f>
        <v>NO</v>
      </c>
      <c r="AJ1022" s="30" t="str">
        <f>IF(SUM('Sales by Agent'!AH1022:AJ1022)&gt;0,"YES","NO")</f>
        <v>NO</v>
      </c>
      <c r="AK1022" s="30" t="str">
        <f>IF(SUM('Sales by Agent'!AI1022:AK1022)&gt;0,"YES","NO")</f>
        <v>NO</v>
      </c>
      <c r="AL1022" s="30" t="str">
        <f>IF(SUM('Sales by Agent'!AJ1022:AL1022)&gt;0,"YES","NO")</f>
        <v>NO</v>
      </c>
      <c r="AM1022" s="30" t="str">
        <f>IF(SUM('Sales by Agent'!AK1022:AM1022)&gt;0,"YES","NO")</f>
        <v>NO</v>
      </c>
      <c r="AN1022" s="30" t="str">
        <f>IF(SUM('Sales by Agent'!AL1022:AN1022)&gt;0,"YES","NO")</f>
        <v>NO</v>
      </c>
      <c r="AO1022" s="30" t="str">
        <f>IF(SUM('Sales by Agent'!AM1022:AO1022)&gt;0,"YES","NO")</f>
        <v>NO</v>
      </c>
      <c r="AP1022" s="30" t="str">
        <f>IF(SUM('Sales by Agent'!AN1022:AP1022)&gt;0,"YES","NO")</f>
        <v>NO</v>
      </c>
      <c r="AQ1022" s="30" t="str">
        <f>IF(SUM('Sales by Agent'!AO1022:AQ1022)&gt;0,"YES","NO")</f>
        <v>NO</v>
      </c>
      <c r="AR1022" s="30" t="str">
        <f>IF(SUM('Sales by Agent'!AP1022:AR1022)&gt;0,"YES","NO")</f>
        <v>NO</v>
      </c>
      <c r="AS1022" s="30" t="str">
        <f>IF(SUM('Sales by Agent'!AQ1022:AS1022)&gt;0,"YES","NO")</f>
        <v>NO</v>
      </c>
      <c r="AT1022" s="30" t="str">
        <f>IF(SUM('Sales by Agent'!AR1022:AT1022)&gt;0,"YES","NO")</f>
        <v>NO</v>
      </c>
      <c r="AU1022" s="30" t="str">
        <f>IF(SUM('Sales by Agent'!AS1022:AU1022)&gt;0,"YES","NO")</f>
        <v>NO</v>
      </c>
      <c r="AV1022" s="30" t="str">
        <f>IF(SUM('Sales by Agent'!AT1022:AV1022)&gt;0,"YES","NO")</f>
        <v>NO</v>
      </c>
    </row>
    <row r="1023" spans="1:48">
      <c r="A1023" s="564" t="s">
        <v>1964</v>
      </c>
      <c r="B1023" s="564" t="s">
        <v>3267</v>
      </c>
      <c r="C1023" s="564" t="s">
        <v>390</v>
      </c>
      <c r="D1023" s="564" t="s">
        <v>954</v>
      </c>
      <c r="E1023" s="564" t="s">
        <v>1005</v>
      </c>
      <c r="F1023" s="565">
        <v>1140115</v>
      </c>
      <c r="I1023" s="30" t="str">
        <f>IF(SUM('Sales by Agent'!G1023:I1023)&gt;0,"YES","NO")</f>
        <v>NO</v>
      </c>
      <c r="J1023" s="30" t="str">
        <f>IF(SUM('Sales by Agent'!H1023:J1023)&gt;0,"YES","NO")</f>
        <v>NO</v>
      </c>
      <c r="K1023" s="30" t="str">
        <f>IF(SUM('Sales by Agent'!I1023:K1023)&gt;0,"YES","NO")</f>
        <v>NO</v>
      </c>
      <c r="L1023" s="30" t="str">
        <f>IF(SUM('Sales by Agent'!J1023:L1023)&gt;0,"YES","NO")</f>
        <v>NO</v>
      </c>
      <c r="M1023" s="30" t="str">
        <f>IF(SUM('Sales by Agent'!K1023:M1023)&gt;0,"YES","NO")</f>
        <v>NO</v>
      </c>
      <c r="N1023" s="30" t="str">
        <f>IF(SUM('Sales by Agent'!L1023:N1023)&gt;0,"YES","NO")</f>
        <v>NO</v>
      </c>
      <c r="O1023" s="30" t="str">
        <f>IF(SUM('Sales by Agent'!M1023:O1023)&gt;0,"YES","NO")</f>
        <v>NO</v>
      </c>
      <c r="P1023" s="30" t="str">
        <f>IF(SUM('Sales by Agent'!N1023:P1023)&gt;0,"YES","NO")</f>
        <v>NO</v>
      </c>
      <c r="Q1023" s="30" t="str">
        <f>IF(SUM('Sales by Agent'!O1023:Q1023)&gt;0,"YES","NO")</f>
        <v>NO</v>
      </c>
      <c r="R1023" s="30" t="str">
        <f>IF(SUM('Sales by Agent'!P1023:R1023)&gt;0,"YES","NO")</f>
        <v>NO</v>
      </c>
      <c r="S1023" s="30" t="str">
        <f>IF(SUM('Sales by Agent'!Q1023:S1023)&gt;0,"YES","NO")</f>
        <v>NO</v>
      </c>
      <c r="T1023" s="30" t="str">
        <f>IF(SUM('Sales by Agent'!R1023:T1023)&gt;0,"YES","NO")</f>
        <v>NO</v>
      </c>
      <c r="U1023" s="30" t="str">
        <f>IF(SUM('Sales by Agent'!S1023:U1023)&gt;0,"YES","NO")</f>
        <v>NO</v>
      </c>
      <c r="V1023" s="30" t="str">
        <f>IF(SUM('Sales by Agent'!T1023:V1023)&gt;0,"YES","NO")</f>
        <v>NO</v>
      </c>
      <c r="W1023" s="30" t="str">
        <f>IF(SUM('Sales by Agent'!U1023:W1023)&gt;0,"YES","NO")</f>
        <v>NO</v>
      </c>
      <c r="X1023" s="30" t="str">
        <f>IF(SUM('Sales by Agent'!V1023:X1023)&gt;0,"YES","NO")</f>
        <v>NO</v>
      </c>
      <c r="Y1023" s="30" t="str">
        <f>IF(SUM('Sales by Agent'!W1023:Y1023)&gt;0,"YES","NO")</f>
        <v>NO</v>
      </c>
      <c r="Z1023" s="30" t="str">
        <f>IF(SUM('Sales by Agent'!X1023:Z1023)&gt;0,"YES","NO")</f>
        <v>NO</v>
      </c>
      <c r="AA1023" s="30" t="str">
        <f>IF(SUM('Sales by Agent'!Y1023:AA1023)&gt;0,"YES","NO")</f>
        <v>NO</v>
      </c>
      <c r="AB1023" s="30" t="str">
        <f>IF(SUM('Sales by Agent'!Z1023:AB1023)&gt;0,"YES","NO")</f>
        <v>NO</v>
      </c>
      <c r="AC1023" s="30" t="str">
        <f>IF(SUM('Sales by Agent'!AA1023:AC1023)&gt;0,"YES","NO")</f>
        <v>NO</v>
      </c>
      <c r="AD1023" s="30" t="str">
        <f>IF(SUM('Sales by Agent'!AB1023:AD1023)&gt;0,"YES","NO")</f>
        <v>YES</v>
      </c>
      <c r="AE1023" s="30" t="str">
        <f>IF(SUM('Sales by Agent'!AC1023:AE1023)&gt;0,"YES","NO")</f>
        <v>YES</v>
      </c>
      <c r="AF1023" s="30" t="str">
        <f>IF(SUM('Sales by Agent'!AD1023:AF1023)&gt;0,"YES","NO")</f>
        <v>YES</v>
      </c>
      <c r="AG1023" s="30" t="str">
        <f>IF(SUM('Sales by Agent'!AE1023:AG1023)&gt;0,"YES","NO")</f>
        <v>YES</v>
      </c>
      <c r="AH1023" s="30" t="str">
        <f>IF(SUM('Sales by Agent'!AF1023:AH1023)&gt;0,"YES","NO")</f>
        <v>YES</v>
      </c>
      <c r="AI1023" s="30" t="str">
        <f>IF(SUM('Sales by Agent'!AG1023:AI1023)&gt;0,"YES","NO")</f>
        <v>YES</v>
      </c>
      <c r="AJ1023" s="30" t="str">
        <f>IF(SUM('Sales by Agent'!AH1023:AJ1023)&gt;0,"YES","NO")</f>
        <v>YES</v>
      </c>
      <c r="AK1023" s="30" t="str">
        <f>IF(SUM('Sales by Agent'!AI1023:AK1023)&gt;0,"YES","NO")</f>
        <v>YES</v>
      </c>
      <c r="AL1023" s="30" t="str">
        <f>IF(SUM('Sales by Agent'!AJ1023:AL1023)&gt;0,"YES","NO")</f>
        <v>YES</v>
      </c>
      <c r="AM1023" s="30" t="str">
        <f>IF(SUM('Sales by Agent'!AK1023:AM1023)&gt;0,"YES","NO")</f>
        <v>YES</v>
      </c>
      <c r="AN1023" s="30" t="str">
        <f>IF(SUM('Sales by Agent'!AL1023:AN1023)&gt;0,"YES","NO")</f>
        <v>YES</v>
      </c>
      <c r="AO1023" s="30" t="str">
        <f>IF(SUM('Sales by Agent'!AM1023:AO1023)&gt;0,"YES","NO")</f>
        <v>YES</v>
      </c>
      <c r="AP1023" s="30" t="str">
        <f>IF(SUM('Sales by Agent'!AN1023:AP1023)&gt;0,"YES","NO")</f>
        <v>YES</v>
      </c>
      <c r="AQ1023" s="30" t="str">
        <f>IF(SUM('Sales by Agent'!AO1023:AQ1023)&gt;0,"YES","NO")</f>
        <v>YES</v>
      </c>
      <c r="AR1023" s="30" t="str">
        <f>IF(SUM('Sales by Agent'!AP1023:AR1023)&gt;0,"YES","NO")</f>
        <v>YES</v>
      </c>
      <c r="AS1023" s="30" t="str">
        <f>IF(SUM('Sales by Agent'!AQ1023:AS1023)&gt;0,"YES","NO")</f>
        <v>YES</v>
      </c>
      <c r="AT1023" s="30" t="str">
        <f>IF(SUM('Sales by Agent'!AR1023:AT1023)&gt;0,"YES","NO")</f>
        <v>YES</v>
      </c>
      <c r="AU1023" s="30" t="str">
        <f>IF(SUM('Sales by Agent'!AS1023:AU1023)&gt;0,"YES","NO")</f>
        <v>YES</v>
      </c>
      <c r="AV1023" s="30" t="str">
        <f>IF(SUM('Sales by Agent'!AT1023:AV1023)&gt;0,"YES","NO")</f>
        <v>YES</v>
      </c>
    </row>
    <row r="1024" spans="1:48">
      <c r="A1024" s="564" t="s">
        <v>45</v>
      </c>
      <c r="B1024" s="564" t="s">
        <v>3268</v>
      </c>
      <c r="C1024" s="564" t="s">
        <v>390</v>
      </c>
      <c r="D1024" s="564" t="s">
        <v>954</v>
      </c>
      <c r="E1024" s="564" t="s">
        <v>1005</v>
      </c>
      <c r="F1024" s="565">
        <v>452700</v>
      </c>
      <c r="I1024" s="30" t="str">
        <f>IF(SUM('Sales by Agent'!G1024:I1024)&gt;0,"YES","NO")</f>
        <v>NO</v>
      </c>
      <c r="J1024" s="30" t="str">
        <f>IF(SUM('Sales by Agent'!H1024:J1024)&gt;0,"YES","NO")</f>
        <v>NO</v>
      </c>
      <c r="K1024" s="30" t="str">
        <f>IF(SUM('Sales by Agent'!I1024:K1024)&gt;0,"YES","NO")</f>
        <v>NO</v>
      </c>
      <c r="L1024" s="30" t="str">
        <f>IF(SUM('Sales by Agent'!J1024:L1024)&gt;0,"YES","NO")</f>
        <v>YES</v>
      </c>
      <c r="M1024" s="30" t="str">
        <f>IF(SUM('Sales by Agent'!K1024:M1024)&gt;0,"YES","NO")</f>
        <v>YES</v>
      </c>
      <c r="N1024" s="30" t="str">
        <f>IF(SUM('Sales by Agent'!L1024:N1024)&gt;0,"YES","NO")</f>
        <v>YES</v>
      </c>
      <c r="O1024" s="30" t="str">
        <f>IF(SUM('Sales by Agent'!M1024:O1024)&gt;0,"YES","NO")</f>
        <v>YES</v>
      </c>
      <c r="P1024" s="30" t="str">
        <f>IF(SUM('Sales by Agent'!N1024:P1024)&gt;0,"YES","NO")</f>
        <v>YES</v>
      </c>
      <c r="Q1024" s="30" t="str">
        <f>IF(SUM('Sales by Agent'!O1024:Q1024)&gt;0,"YES","NO")</f>
        <v>YES</v>
      </c>
      <c r="R1024" s="30" t="str">
        <f>IF(SUM('Sales by Agent'!P1024:R1024)&gt;0,"YES","NO")</f>
        <v>YES</v>
      </c>
      <c r="S1024" s="30" t="str">
        <f>IF(SUM('Sales by Agent'!Q1024:S1024)&gt;0,"YES","NO")</f>
        <v>YES</v>
      </c>
      <c r="T1024" s="30" t="str">
        <f>IF(SUM('Sales by Agent'!R1024:T1024)&gt;0,"YES","NO")</f>
        <v>YES</v>
      </c>
      <c r="U1024" s="30" t="str">
        <f>IF(SUM('Sales by Agent'!S1024:U1024)&gt;0,"YES","NO")</f>
        <v>YES</v>
      </c>
      <c r="V1024" s="30" t="str">
        <f>IF(SUM('Sales by Agent'!T1024:V1024)&gt;0,"YES","NO")</f>
        <v>NO</v>
      </c>
      <c r="W1024" s="30" t="str">
        <f>IF(SUM('Sales by Agent'!U1024:W1024)&gt;0,"YES","NO")</f>
        <v>NO</v>
      </c>
      <c r="X1024" s="30" t="str">
        <f>IF(SUM('Sales by Agent'!V1024:X1024)&gt;0,"YES","NO")</f>
        <v>NO</v>
      </c>
      <c r="Y1024" s="30" t="str">
        <f>IF(SUM('Sales by Agent'!W1024:Y1024)&gt;0,"YES","NO")</f>
        <v>NO</v>
      </c>
      <c r="Z1024" s="30" t="str">
        <f>IF(SUM('Sales by Agent'!X1024:Z1024)&gt;0,"YES","NO")</f>
        <v>NO</v>
      </c>
      <c r="AA1024" s="30" t="str">
        <f>IF(SUM('Sales by Agent'!Y1024:AA1024)&gt;0,"YES","NO")</f>
        <v>NO</v>
      </c>
      <c r="AB1024" s="30" t="str">
        <f>IF(SUM('Sales by Agent'!Z1024:AB1024)&gt;0,"YES","NO")</f>
        <v>NO</v>
      </c>
      <c r="AC1024" s="30" t="str">
        <f>IF(SUM('Sales by Agent'!AA1024:AC1024)&gt;0,"YES","NO")</f>
        <v>YES</v>
      </c>
      <c r="AD1024" s="30" t="str">
        <f>IF(SUM('Sales by Agent'!AB1024:AD1024)&gt;0,"YES","NO")</f>
        <v>YES</v>
      </c>
      <c r="AE1024" s="30" t="str">
        <f>IF(SUM('Sales by Agent'!AC1024:AE1024)&gt;0,"YES","NO")</f>
        <v>YES</v>
      </c>
      <c r="AF1024" s="30" t="str">
        <f>IF(SUM('Sales by Agent'!AD1024:AF1024)&gt;0,"YES","NO")</f>
        <v>NO</v>
      </c>
      <c r="AG1024" s="30" t="str">
        <f>IF(SUM('Sales by Agent'!AE1024:AG1024)&gt;0,"YES","NO")</f>
        <v>NO</v>
      </c>
      <c r="AH1024" s="30" t="str">
        <f>IF(SUM('Sales by Agent'!AF1024:AH1024)&gt;0,"YES","NO")</f>
        <v>NO</v>
      </c>
      <c r="AI1024" s="30" t="str">
        <f>IF(SUM('Sales by Agent'!AG1024:AI1024)&gt;0,"YES","NO")</f>
        <v>NO</v>
      </c>
      <c r="AJ1024" s="30" t="str">
        <f>IF(SUM('Sales by Agent'!AH1024:AJ1024)&gt;0,"YES","NO")</f>
        <v>NO</v>
      </c>
      <c r="AK1024" s="30" t="str">
        <f>IF(SUM('Sales by Agent'!AI1024:AK1024)&gt;0,"YES","NO")</f>
        <v>NO</v>
      </c>
      <c r="AL1024" s="30" t="str">
        <f>IF(SUM('Sales by Agent'!AJ1024:AL1024)&gt;0,"YES","NO")</f>
        <v>NO</v>
      </c>
      <c r="AM1024" s="30" t="str">
        <f>IF(SUM('Sales by Agent'!AK1024:AM1024)&gt;0,"YES","NO")</f>
        <v>NO</v>
      </c>
      <c r="AN1024" s="30" t="str">
        <f>IF(SUM('Sales by Agent'!AL1024:AN1024)&gt;0,"YES","NO")</f>
        <v>NO</v>
      </c>
      <c r="AO1024" s="30" t="str">
        <f>IF(SUM('Sales by Agent'!AM1024:AO1024)&gt;0,"YES","NO")</f>
        <v>NO</v>
      </c>
      <c r="AP1024" s="30" t="str">
        <f>IF(SUM('Sales by Agent'!AN1024:AP1024)&gt;0,"YES","NO")</f>
        <v>NO</v>
      </c>
      <c r="AQ1024" s="30" t="str">
        <f>IF(SUM('Sales by Agent'!AO1024:AQ1024)&gt;0,"YES","NO")</f>
        <v>NO</v>
      </c>
      <c r="AR1024" s="30" t="str">
        <f>IF(SUM('Sales by Agent'!AP1024:AR1024)&gt;0,"YES","NO")</f>
        <v>NO</v>
      </c>
      <c r="AS1024" s="30" t="str">
        <f>IF(SUM('Sales by Agent'!AQ1024:AS1024)&gt;0,"YES","NO")</f>
        <v>NO</v>
      </c>
      <c r="AT1024" s="30" t="str">
        <f>IF(SUM('Sales by Agent'!AR1024:AT1024)&gt;0,"YES","NO")</f>
        <v>NO</v>
      </c>
      <c r="AU1024" s="30" t="str">
        <f>IF(SUM('Sales by Agent'!AS1024:AU1024)&gt;0,"YES","NO")</f>
        <v>NO</v>
      </c>
      <c r="AV1024" s="30" t="str">
        <f>IF(SUM('Sales by Agent'!AT1024:AV1024)&gt;0,"YES","NO")</f>
        <v>NO</v>
      </c>
    </row>
    <row r="1025" spans="1:48">
      <c r="A1025" s="564" t="s">
        <v>46</v>
      </c>
      <c r="B1025" s="564" t="s">
        <v>3269</v>
      </c>
      <c r="C1025" s="564" t="s">
        <v>390</v>
      </c>
      <c r="D1025" s="564" t="s">
        <v>954</v>
      </c>
      <c r="E1025" s="564" t="s">
        <v>1005</v>
      </c>
      <c r="F1025" s="565">
        <v>16894874</v>
      </c>
      <c r="I1025" s="30" t="str">
        <f>IF(SUM('Sales by Agent'!G1025:I1025)&gt;0,"YES","NO")</f>
        <v>NO</v>
      </c>
      <c r="J1025" s="30" t="str">
        <f>IF(SUM('Sales by Agent'!H1025:J1025)&gt;0,"YES","NO")</f>
        <v>NO</v>
      </c>
      <c r="K1025" s="30" t="str">
        <f>IF(SUM('Sales by Agent'!I1025:K1025)&gt;0,"YES","NO")</f>
        <v>NO</v>
      </c>
      <c r="L1025" s="30" t="str">
        <f>IF(SUM('Sales by Agent'!J1025:L1025)&gt;0,"YES","NO")</f>
        <v>YES</v>
      </c>
      <c r="M1025" s="30" t="str">
        <f>IF(SUM('Sales by Agent'!K1025:M1025)&gt;0,"YES","NO")</f>
        <v>YES</v>
      </c>
      <c r="N1025" s="30" t="str">
        <f>IF(SUM('Sales by Agent'!L1025:N1025)&gt;0,"YES","NO")</f>
        <v>YES</v>
      </c>
      <c r="O1025" s="30" t="str">
        <f>IF(SUM('Sales by Agent'!M1025:O1025)&gt;0,"YES","NO")</f>
        <v>YES</v>
      </c>
      <c r="P1025" s="30" t="str">
        <f>IF(SUM('Sales by Agent'!N1025:P1025)&gt;0,"YES","NO")</f>
        <v>YES</v>
      </c>
      <c r="Q1025" s="30" t="str">
        <f>IF(SUM('Sales by Agent'!O1025:Q1025)&gt;0,"YES","NO")</f>
        <v>YES</v>
      </c>
      <c r="R1025" s="30" t="str">
        <f>IF(SUM('Sales by Agent'!P1025:R1025)&gt;0,"YES","NO")</f>
        <v>YES</v>
      </c>
      <c r="S1025" s="30" t="str">
        <f>IF(SUM('Sales by Agent'!Q1025:S1025)&gt;0,"YES","NO")</f>
        <v>YES</v>
      </c>
      <c r="T1025" s="30" t="str">
        <f>IF(SUM('Sales by Agent'!R1025:T1025)&gt;0,"YES","NO")</f>
        <v>YES</v>
      </c>
      <c r="U1025" s="30" t="str">
        <f>IF(SUM('Sales by Agent'!S1025:U1025)&gt;0,"YES","NO")</f>
        <v>YES</v>
      </c>
      <c r="V1025" s="30" t="str">
        <f>IF(SUM('Sales by Agent'!T1025:V1025)&gt;0,"YES","NO")</f>
        <v>YES</v>
      </c>
      <c r="W1025" s="30" t="str">
        <f>IF(SUM('Sales by Agent'!U1025:W1025)&gt;0,"YES","NO")</f>
        <v>YES</v>
      </c>
      <c r="X1025" s="30" t="str">
        <f>IF(SUM('Sales by Agent'!V1025:X1025)&gt;0,"YES","NO")</f>
        <v>YES</v>
      </c>
      <c r="Y1025" s="30" t="str">
        <f>IF(SUM('Sales by Agent'!W1025:Y1025)&gt;0,"YES","NO")</f>
        <v>YES</v>
      </c>
      <c r="Z1025" s="30" t="str">
        <f>IF(SUM('Sales by Agent'!X1025:Z1025)&gt;0,"YES","NO")</f>
        <v>YES</v>
      </c>
      <c r="AA1025" s="30" t="str">
        <f>IF(SUM('Sales by Agent'!Y1025:AA1025)&gt;0,"YES","NO")</f>
        <v>YES</v>
      </c>
      <c r="AB1025" s="30" t="str">
        <f>IF(SUM('Sales by Agent'!Z1025:AB1025)&gt;0,"YES","NO")</f>
        <v>YES</v>
      </c>
      <c r="AC1025" s="30" t="str">
        <f>IF(SUM('Sales by Agent'!AA1025:AC1025)&gt;0,"YES","NO")</f>
        <v>YES</v>
      </c>
      <c r="AD1025" s="30" t="str">
        <f>IF(SUM('Sales by Agent'!AB1025:AD1025)&gt;0,"YES","NO")</f>
        <v>YES</v>
      </c>
      <c r="AE1025" s="30" t="str">
        <f>IF(SUM('Sales by Agent'!AC1025:AE1025)&gt;0,"YES","NO")</f>
        <v>YES</v>
      </c>
      <c r="AF1025" s="30" t="str">
        <f>IF(SUM('Sales by Agent'!AD1025:AF1025)&gt;0,"YES","NO")</f>
        <v>YES</v>
      </c>
      <c r="AG1025" s="30" t="str">
        <f>IF(SUM('Sales by Agent'!AE1025:AG1025)&gt;0,"YES","NO")</f>
        <v>YES</v>
      </c>
      <c r="AH1025" s="30" t="str">
        <f>IF(SUM('Sales by Agent'!AF1025:AH1025)&gt;0,"YES","NO")</f>
        <v>YES</v>
      </c>
      <c r="AI1025" s="30" t="str">
        <f>IF(SUM('Sales by Agent'!AG1025:AI1025)&gt;0,"YES","NO")</f>
        <v>YES</v>
      </c>
      <c r="AJ1025" s="30" t="str">
        <f>IF(SUM('Sales by Agent'!AH1025:AJ1025)&gt;0,"YES","NO")</f>
        <v>YES</v>
      </c>
      <c r="AK1025" s="30" t="str">
        <f>IF(SUM('Sales by Agent'!AI1025:AK1025)&gt;0,"YES","NO")</f>
        <v>YES</v>
      </c>
      <c r="AL1025" s="30" t="str">
        <f>IF(SUM('Sales by Agent'!AJ1025:AL1025)&gt;0,"YES","NO")</f>
        <v>YES</v>
      </c>
      <c r="AM1025" s="30" t="str">
        <f>IF(SUM('Sales by Agent'!AK1025:AM1025)&gt;0,"YES","NO")</f>
        <v>YES</v>
      </c>
      <c r="AN1025" s="30" t="str">
        <f>IF(SUM('Sales by Agent'!AL1025:AN1025)&gt;0,"YES","NO")</f>
        <v>YES</v>
      </c>
      <c r="AO1025" s="30" t="str">
        <f>IF(SUM('Sales by Agent'!AM1025:AO1025)&gt;0,"YES","NO")</f>
        <v>YES</v>
      </c>
      <c r="AP1025" s="30" t="str">
        <f>IF(SUM('Sales by Agent'!AN1025:AP1025)&gt;0,"YES","NO")</f>
        <v>YES</v>
      </c>
      <c r="AQ1025" s="30" t="str">
        <f>IF(SUM('Sales by Agent'!AO1025:AQ1025)&gt;0,"YES","NO")</f>
        <v>YES</v>
      </c>
      <c r="AR1025" s="30" t="str">
        <f>IF(SUM('Sales by Agent'!AP1025:AR1025)&gt;0,"YES","NO")</f>
        <v>YES</v>
      </c>
      <c r="AS1025" s="30" t="str">
        <f>IF(SUM('Sales by Agent'!AQ1025:AS1025)&gt;0,"YES","NO")</f>
        <v>YES</v>
      </c>
      <c r="AT1025" s="30" t="str">
        <f>IF(SUM('Sales by Agent'!AR1025:AT1025)&gt;0,"YES","NO")</f>
        <v>YES</v>
      </c>
      <c r="AU1025" s="30" t="str">
        <f>IF(SUM('Sales by Agent'!AS1025:AU1025)&gt;0,"YES","NO")</f>
        <v>YES</v>
      </c>
      <c r="AV1025" s="30" t="str">
        <f>IF(SUM('Sales by Agent'!AT1025:AV1025)&gt;0,"YES","NO")</f>
        <v>YES</v>
      </c>
    </row>
    <row r="1026" spans="1:48">
      <c r="A1026" s="564" t="s">
        <v>48</v>
      </c>
      <c r="B1026" s="564" t="s">
        <v>3270</v>
      </c>
      <c r="C1026" s="564" t="s">
        <v>390</v>
      </c>
      <c r="D1026" s="564" t="s">
        <v>954</v>
      </c>
      <c r="E1026" s="564" t="s">
        <v>1005</v>
      </c>
      <c r="F1026" s="565">
        <v>96300</v>
      </c>
      <c r="I1026" s="30" t="str">
        <f>IF(SUM('Sales by Agent'!G1026:I1026)&gt;0,"YES","NO")</f>
        <v>YES</v>
      </c>
      <c r="J1026" s="30" t="str">
        <f>IF(SUM('Sales by Agent'!H1026:J1026)&gt;0,"YES","NO")</f>
        <v>YES</v>
      </c>
      <c r="K1026" s="30" t="str">
        <f>IF(SUM('Sales by Agent'!I1026:K1026)&gt;0,"YES","NO")</f>
        <v>NO</v>
      </c>
      <c r="L1026" s="30" t="str">
        <f>IF(SUM('Sales by Agent'!J1026:L1026)&gt;0,"YES","NO")</f>
        <v>NO</v>
      </c>
      <c r="M1026" s="30" t="str">
        <f>IF(SUM('Sales by Agent'!K1026:M1026)&gt;0,"YES","NO")</f>
        <v>NO</v>
      </c>
      <c r="N1026" s="30" t="str">
        <f>IF(SUM('Sales by Agent'!L1026:N1026)&gt;0,"YES","NO")</f>
        <v>NO</v>
      </c>
      <c r="O1026" s="30" t="str">
        <f>IF(SUM('Sales by Agent'!M1026:O1026)&gt;0,"YES","NO")</f>
        <v>NO</v>
      </c>
      <c r="P1026" s="30" t="str">
        <f>IF(SUM('Sales by Agent'!N1026:P1026)&gt;0,"YES","NO")</f>
        <v>NO</v>
      </c>
      <c r="Q1026" s="30" t="str">
        <f>IF(SUM('Sales by Agent'!O1026:Q1026)&gt;0,"YES","NO")</f>
        <v>NO</v>
      </c>
      <c r="R1026" s="30" t="str">
        <f>IF(SUM('Sales by Agent'!P1026:R1026)&gt;0,"YES","NO")</f>
        <v>NO</v>
      </c>
      <c r="S1026" s="30" t="str">
        <f>IF(SUM('Sales by Agent'!Q1026:S1026)&gt;0,"YES","NO")</f>
        <v>NO</v>
      </c>
      <c r="T1026" s="30" t="str">
        <f>IF(SUM('Sales by Agent'!R1026:T1026)&gt;0,"YES","NO")</f>
        <v>NO</v>
      </c>
      <c r="U1026" s="30" t="str">
        <f>IF(SUM('Sales by Agent'!S1026:U1026)&gt;0,"YES","NO")</f>
        <v>NO</v>
      </c>
      <c r="V1026" s="30" t="str">
        <f>IF(SUM('Sales by Agent'!T1026:V1026)&gt;0,"YES","NO")</f>
        <v>NO</v>
      </c>
      <c r="W1026" s="30" t="str">
        <f>IF(SUM('Sales by Agent'!U1026:W1026)&gt;0,"YES","NO")</f>
        <v>NO</v>
      </c>
      <c r="X1026" s="30" t="str">
        <f>IF(SUM('Sales by Agent'!V1026:X1026)&gt;0,"YES","NO")</f>
        <v>NO</v>
      </c>
      <c r="Y1026" s="30" t="str">
        <f>IF(SUM('Sales by Agent'!W1026:Y1026)&gt;0,"YES","NO")</f>
        <v>NO</v>
      </c>
      <c r="Z1026" s="30" t="str">
        <f>IF(SUM('Sales by Agent'!X1026:Z1026)&gt;0,"YES","NO")</f>
        <v>NO</v>
      </c>
      <c r="AA1026" s="30" t="str">
        <f>IF(SUM('Sales by Agent'!Y1026:AA1026)&gt;0,"YES","NO")</f>
        <v>NO</v>
      </c>
      <c r="AB1026" s="30" t="str">
        <f>IF(SUM('Sales by Agent'!Z1026:AB1026)&gt;0,"YES","NO")</f>
        <v>NO</v>
      </c>
      <c r="AC1026" s="30" t="str">
        <f>IF(SUM('Sales by Agent'!AA1026:AC1026)&gt;0,"YES","NO")</f>
        <v>NO</v>
      </c>
      <c r="AD1026" s="30" t="str">
        <f>IF(SUM('Sales by Agent'!AB1026:AD1026)&gt;0,"YES","NO")</f>
        <v>NO</v>
      </c>
      <c r="AE1026" s="30" t="str">
        <f>IF(SUM('Sales by Agent'!AC1026:AE1026)&gt;0,"YES","NO")</f>
        <v>NO</v>
      </c>
      <c r="AF1026" s="30" t="str">
        <f>IF(SUM('Sales by Agent'!AD1026:AF1026)&gt;0,"YES","NO")</f>
        <v>NO</v>
      </c>
      <c r="AG1026" s="30" t="str">
        <f>IF(SUM('Sales by Agent'!AE1026:AG1026)&gt;0,"YES","NO")</f>
        <v>NO</v>
      </c>
      <c r="AH1026" s="30" t="str">
        <f>IF(SUM('Sales by Agent'!AF1026:AH1026)&gt;0,"YES","NO")</f>
        <v>NO</v>
      </c>
      <c r="AI1026" s="30" t="str">
        <f>IF(SUM('Sales by Agent'!AG1026:AI1026)&gt;0,"YES","NO")</f>
        <v>NO</v>
      </c>
      <c r="AJ1026" s="30" t="str">
        <f>IF(SUM('Sales by Agent'!AH1026:AJ1026)&gt;0,"YES","NO")</f>
        <v>NO</v>
      </c>
      <c r="AK1026" s="30" t="str">
        <f>IF(SUM('Sales by Agent'!AI1026:AK1026)&gt;0,"YES","NO")</f>
        <v>NO</v>
      </c>
      <c r="AL1026" s="30" t="str">
        <f>IF(SUM('Sales by Agent'!AJ1026:AL1026)&gt;0,"YES","NO")</f>
        <v>NO</v>
      </c>
      <c r="AM1026" s="30" t="str">
        <f>IF(SUM('Sales by Agent'!AK1026:AM1026)&gt;0,"YES","NO")</f>
        <v>NO</v>
      </c>
      <c r="AN1026" s="30" t="str">
        <f>IF(SUM('Sales by Agent'!AL1026:AN1026)&gt;0,"YES","NO")</f>
        <v>NO</v>
      </c>
      <c r="AO1026" s="30" t="str">
        <f>IF(SUM('Sales by Agent'!AM1026:AO1026)&gt;0,"YES","NO")</f>
        <v>NO</v>
      </c>
      <c r="AP1026" s="30" t="str">
        <f>IF(SUM('Sales by Agent'!AN1026:AP1026)&gt;0,"YES","NO")</f>
        <v>NO</v>
      </c>
      <c r="AQ1026" s="30" t="str">
        <f>IF(SUM('Sales by Agent'!AO1026:AQ1026)&gt;0,"YES","NO")</f>
        <v>NO</v>
      </c>
      <c r="AR1026" s="30" t="str">
        <f>IF(SUM('Sales by Agent'!AP1026:AR1026)&gt;0,"YES","NO")</f>
        <v>NO</v>
      </c>
      <c r="AS1026" s="30" t="str">
        <f>IF(SUM('Sales by Agent'!AQ1026:AS1026)&gt;0,"YES","NO")</f>
        <v>NO</v>
      </c>
      <c r="AT1026" s="30" t="str">
        <f>IF(SUM('Sales by Agent'!AR1026:AT1026)&gt;0,"YES","NO")</f>
        <v>NO</v>
      </c>
      <c r="AU1026" s="30" t="str">
        <f>IF(SUM('Sales by Agent'!AS1026:AU1026)&gt;0,"YES","NO")</f>
        <v>NO</v>
      </c>
      <c r="AV1026" s="30" t="str">
        <f>IF(SUM('Sales by Agent'!AT1026:AV1026)&gt;0,"YES","NO")</f>
        <v>NO</v>
      </c>
    </row>
    <row r="1027" spans="1:48">
      <c r="A1027" s="564" t="s">
        <v>49</v>
      </c>
      <c r="B1027" s="564" t="s">
        <v>3271</v>
      </c>
      <c r="C1027" s="564" t="s">
        <v>390</v>
      </c>
      <c r="D1027" s="564" t="s">
        <v>954</v>
      </c>
      <c r="E1027" s="564" t="s">
        <v>1005</v>
      </c>
      <c r="F1027" s="565">
        <v>288020</v>
      </c>
      <c r="I1027" s="30" t="str">
        <f>IF(SUM('Sales by Agent'!G1027:I1027)&gt;0,"YES","NO")</f>
        <v>NO</v>
      </c>
      <c r="J1027" s="30" t="str">
        <f>IF(SUM('Sales by Agent'!H1027:J1027)&gt;0,"YES","NO")</f>
        <v>NO</v>
      </c>
      <c r="K1027" s="30" t="str">
        <f>IF(SUM('Sales by Agent'!I1027:K1027)&gt;0,"YES","NO")</f>
        <v>NO</v>
      </c>
      <c r="L1027" s="30" t="str">
        <f>IF(SUM('Sales by Agent'!J1027:L1027)&gt;0,"YES","NO")</f>
        <v>NO</v>
      </c>
      <c r="M1027" s="30" t="str">
        <f>IF(SUM('Sales by Agent'!K1027:M1027)&gt;0,"YES","NO")</f>
        <v>NO</v>
      </c>
      <c r="N1027" s="30" t="str">
        <f>IF(SUM('Sales by Agent'!L1027:N1027)&gt;0,"YES","NO")</f>
        <v>NO</v>
      </c>
      <c r="O1027" s="30" t="str">
        <f>IF(SUM('Sales by Agent'!M1027:O1027)&gt;0,"YES","NO")</f>
        <v>NO</v>
      </c>
      <c r="P1027" s="30" t="str">
        <f>IF(SUM('Sales by Agent'!N1027:P1027)&gt;0,"YES","NO")</f>
        <v>NO</v>
      </c>
      <c r="Q1027" s="30" t="str">
        <f>IF(SUM('Sales by Agent'!O1027:Q1027)&gt;0,"YES","NO")</f>
        <v>NO</v>
      </c>
      <c r="R1027" s="30" t="str">
        <f>IF(SUM('Sales by Agent'!P1027:R1027)&gt;0,"YES","NO")</f>
        <v>NO</v>
      </c>
      <c r="S1027" s="30" t="str">
        <f>IF(SUM('Sales by Agent'!Q1027:S1027)&gt;0,"YES","NO")</f>
        <v>NO</v>
      </c>
      <c r="T1027" s="30" t="str">
        <f>IF(SUM('Sales by Agent'!R1027:T1027)&gt;0,"YES","NO")</f>
        <v>NO</v>
      </c>
      <c r="U1027" s="30" t="str">
        <f>IF(SUM('Sales by Agent'!S1027:U1027)&gt;0,"YES","NO")</f>
        <v>NO</v>
      </c>
      <c r="V1027" s="30" t="str">
        <f>IF(SUM('Sales by Agent'!T1027:V1027)&gt;0,"YES","NO")</f>
        <v>NO</v>
      </c>
      <c r="W1027" s="30" t="str">
        <f>IF(SUM('Sales by Agent'!U1027:W1027)&gt;0,"YES","NO")</f>
        <v>NO</v>
      </c>
      <c r="X1027" s="30" t="str">
        <f>IF(SUM('Sales by Agent'!V1027:X1027)&gt;0,"YES","NO")</f>
        <v>NO</v>
      </c>
      <c r="Y1027" s="30" t="str">
        <f>IF(SUM('Sales by Agent'!W1027:Y1027)&gt;0,"YES","NO")</f>
        <v>NO</v>
      </c>
      <c r="Z1027" s="30" t="str">
        <f>IF(SUM('Sales by Agent'!X1027:Z1027)&gt;0,"YES","NO")</f>
        <v>NO</v>
      </c>
      <c r="AA1027" s="30" t="str">
        <f>IF(SUM('Sales by Agent'!Y1027:AA1027)&gt;0,"YES","NO")</f>
        <v>NO</v>
      </c>
      <c r="AB1027" s="30" t="str">
        <f>IF(SUM('Sales by Agent'!Z1027:AB1027)&gt;0,"YES","NO")</f>
        <v>NO</v>
      </c>
      <c r="AC1027" s="30" t="str">
        <f>IF(SUM('Sales by Agent'!AA1027:AC1027)&gt;0,"YES","NO")</f>
        <v>NO</v>
      </c>
      <c r="AD1027" s="30" t="str">
        <f>IF(SUM('Sales by Agent'!AB1027:AD1027)&gt;0,"YES","NO")</f>
        <v>YES</v>
      </c>
      <c r="AE1027" s="30" t="str">
        <f>IF(SUM('Sales by Agent'!AC1027:AE1027)&gt;0,"YES","NO")</f>
        <v>YES</v>
      </c>
      <c r="AF1027" s="30" t="str">
        <f>IF(SUM('Sales by Agent'!AD1027:AF1027)&gt;0,"YES","NO")</f>
        <v>YES</v>
      </c>
      <c r="AG1027" s="30" t="str">
        <f>IF(SUM('Sales by Agent'!AE1027:AG1027)&gt;0,"YES","NO")</f>
        <v>YES</v>
      </c>
      <c r="AH1027" s="30" t="str">
        <f>IF(SUM('Sales by Agent'!AF1027:AH1027)&gt;0,"YES","NO")</f>
        <v>NO</v>
      </c>
      <c r="AI1027" s="30" t="str">
        <f>IF(SUM('Sales by Agent'!AG1027:AI1027)&gt;0,"YES","NO")</f>
        <v>NO</v>
      </c>
      <c r="AJ1027" s="30" t="str">
        <f>IF(SUM('Sales by Agent'!AH1027:AJ1027)&gt;0,"YES","NO")</f>
        <v>YES</v>
      </c>
      <c r="AK1027" s="30" t="str">
        <f>IF(SUM('Sales by Agent'!AI1027:AK1027)&gt;0,"YES","NO")</f>
        <v>YES</v>
      </c>
      <c r="AL1027" s="30" t="str">
        <f>IF(SUM('Sales by Agent'!AJ1027:AL1027)&gt;0,"YES","NO")</f>
        <v>YES</v>
      </c>
      <c r="AM1027" s="30" t="str">
        <f>IF(SUM('Sales by Agent'!AK1027:AM1027)&gt;0,"YES","NO")</f>
        <v>YES</v>
      </c>
      <c r="AN1027" s="30" t="str">
        <f>IF(SUM('Sales by Agent'!AL1027:AN1027)&gt;0,"YES","NO")</f>
        <v>YES</v>
      </c>
      <c r="AO1027" s="30" t="str">
        <f>IF(SUM('Sales by Agent'!AM1027:AO1027)&gt;0,"YES","NO")</f>
        <v>YES</v>
      </c>
      <c r="AP1027" s="30" t="str">
        <f>IF(SUM('Sales by Agent'!AN1027:AP1027)&gt;0,"YES","NO")</f>
        <v>YES</v>
      </c>
      <c r="AQ1027" s="30" t="str">
        <f>IF(SUM('Sales by Agent'!AO1027:AQ1027)&gt;0,"YES","NO")</f>
        <v>YES</v>
      </c>
      <c r="AR1027" s="30" t="str">
        <f>IF(SUM('Sales by Agent'!AP1027:AR1027)&gt;0,"YES","NO")</f>
        <v>NO</v>
      </c>
      <c r="AS1027" s="30" t="str">
        <f>IF(SUM('Sales by Agent'!AQ1027:AS1027)&gt;0,"YES","NO")</f>
        <v>YES</v>
      </c>
      <c r="AT1027" s="30" t="str">
        <f>IF(SUM('Sales by Agent'!AR1027:AT1027)&gt;0,"YES","NO")</f>
        <v>YES</v>
      </c>
      <c r="AU1027" s="30" t="str">
        <f>IF(SUM('Sales by Agent'!AS1027:AU1027)&gt;0,"YES","NO")</f>
        <v>YES</v>
      </c>
      <c r="AV1027" s="30" t="str">
        <f>IF(SUM('Sales by Agent'!AT1027:AV1027)&gt;0,"YES","NO")</f>
        <v>YES</v>
      </c>
    </row>
    <row r="1028" spans="1:48">
      <c r="A1028" s="564" t="s">
        <v>50</v>
      </c>
      <c r="B1028" s="564" t="s">
        <v>3271</v>
      </c>
      <c r="C1028" s="564" t="s">
        <v>390</v>
      </c>
      <c r="D1028" s="564" t="s">
        <v>954</v>
      </c>
      <c r="E1028" s="564" t="s">
        <v>1005</v>
      </c>
      <c r="F1028" s="565">
        <v>6702621</v>
      </c>
      <c r="I1028" s="30" t="str">
        <f>IF(SUM('Sales by Agent'!G1028:I1028)&gt;0,"YES","NO")</f>
        <v>NO</v>
      </c>
      <c r="J1028" s="30" t="str">
        <f>IF(SUM('Sales by Agent'!H1028:J1028)&gt;0,"YES","NO")</f>
        <v>NO</v>
      </c>
      <c r="K1028" s="30" t="str">
        <f>IF(SUM('Sales by Agent'!I1028:K1028)&gt;0,"YES","NO")</f>
        <v>NO</v>
      </c>
      <c r="L1028" s="30" t="str">
        <f>IF(SUM('Sales by Agent'!J1028:L1028)&gt;0,"YES","NO")</f>
        <v>YES</v>
      </c>
      <c r="M1028" s="30" t="str">
        <f>IF(SUM('Sales by Agent'!K1028:M1028)&gt;0,"YES","NO")</f>
        <v>YES</v>
      </c>
      <c r="N1028" s="30" t="str">
        <f>IF(SUM('Sales by Agent'!L1028:N1028)&gt;0,"YES","NO")</f>
        <v>YES</v>
      </c>
      <c r="O1028" s="30" t="str">
        <f>IF(SUM('Sales by Agent'!M1028:O1028)&gt;0,"YES","NO")</f>
        <v>YES</v>
      </c>
      <c r="P1028" s="30" t="str">
        <f>IF(SUM('Sales by Agent'!N1028:P1028)&gt;0,"YES","NO")</f>
        <v>YES</v>
      </c>
      <c r="Q1028" s="30" t="str">
        <f>IF(SUM('Sales by Agent'!O1028:Q1028)&gt;0,"YES","NO")</f>
        <v>YES</v>
      </c>
      <c r="R1028" s="30" t="str">
        <f>IF(SUM('Sales by Agent'!P1028:R1028)&gt;0,"YES","NO")</f>
        <v>YES</v>
      </c>
      <c r="S1028" s="30" t="str">
        <f>IF(SUM('Sales by Agent'!Q1028:S1028)&gt;0,"YES","NO")</f>
        <v>YES</v>
      </c>
      <c r="T1028" s="30" t="str">
        <f>IF(SUM('Sales by Agent'!R1028:T1028)&gt;0,"YES","NO")</f>
        <v>YES</v>
      </c>
      <c r="U1028" s="30" t="str">
        <f>IF(SUM('Sales by Agent'!S1028:U1028)&gt;0,"YES","NO")</f>
        <v>YES</v>
      </c>
      <c r="V1028" s="30" t="str">
        <f>IF(SUM('Sales by Agent'!T1028:V1028)&gt;0,"YES","NO")</f>
        <v>YES</v>
      </c>
      <c r="W1028" s="30" t="str">
        <f>IF(SUM('Sales by Agent'!U1028:W1028)&gt;0,"YES","NO")</f>
        <v>YES</v>
      </c>
      <c r="X1028" s="30" t="str">
        <f>IF(SUM('Sales by Agent'!V1028:X1028)&gt;0,"YES","NO")</f>
        <v>YES</v>
      </c>
      <c r="Y1028" s="30" t="str">
        <f>IF(SUM('Sales by Agent'!W1028:Y1028)&gt;0,"YES","NO")</f>
        <v>YES</v>
      </c>
      <c r="Z1028" s="30" t="str">
        <f>IF(SUM('Sales by Agent'!X1028:Z1028)&gt;0,"YES","NO")</f>
        <v>YES</v>
      </c>
      <c r="AA1028" s="30" t="str">
        <f>IF(SUM('Sales by Agent'!Y1028:AA1028)&gt;0,"YES","NO")</f>
        <v>YES</v>
      </c>
      <c r="AB1028" s="30" t="str">
        <f>IF(SUM('Sales by Agent'!Z1028:AB1028)&gt;0,"YES","NO")</f>
        <v>YES</v>
      </c>
      <c r="AC1028" s="30" t="str">
        <f>IF(SUM('Sales by Agent'!AA1028:AC1028)&gt;0,"YES","NO")</f>
        <v>YES</v>
      </c>
      <c r="AD1028" s="30" t="str">
        <f>IF(SUM('Sales by Agent'!AB1028:AD1028)&gt;0,"YES","NO")</f>
        <v>YES</v>
      </c>
      <c r="AE1028" s="30" t="str">
        <f>IF(SUM('Sales by Agent'!AC1028:AE1028)&gt;0,"YES","NO")</f>
        <v>YES</v>
      </c>
      <c r="AF1028" s="30" t="str">
        <f>IF(SUM('Sales by Agent'!AD1028:AF1028)&gt;0,"YES","NO")</f>
        <v>YES</v>
      </c>
      <c r="AG1028" s="30" t="str">
        <f>IF(SUM('Sales by Agent'!AE1028:AG1028)&gt;0,"YES","NO")</f>
        <v>YES</v>
      </c>
      <c r="AH1028" s="30" t="str">
        <f>IF(SUM('Sales by Agent'!AF1028:AH1028)&gt;0,"YES","NO")</f>
        <v>YES</v>
      </c>
      <c r="AI1028" s="30" t="str">
        <f>IF(SUM('Sales by Agent'!AG1028:AI1028)&gt;0,"YES","NO")</f>
        <v>YES</v>
      </c>
      <c r="AJ1028" s="30" t="str">
        <f>IF(SUM('Sales by Agent'!AH1028:AJ1028)&gt;0,"YES","NO")</f>
        <v>YES</v>
      </c>
      <c r="AK1028" s="30" t="str">
        <f>IF(SUM('Sales by Agent'!AI1028:AK1028)&gt;0,"YES","NO")</f>
        <v>YES</v>
      </c>
      <c r="AL1028" s="30" t="str">
        <f>IF(SUM('Sales by Agent'!AJ1028:AL1028)&gt;0,"YES","NO")</f>
        <v>YES</v>
      </c>
      <c r="AM1028" s="30" t="str">
        <f>IF(SUM('Sales by Agent'!AK1028:AM1028)&gt;0,"YES","NO")</f>
        <v>YES</v>
      </c>
      <c r="AN1028" s="30" t="str">
        <f>IF(SUM('Sales by Agent'!AL1028:AN1028)&gt;0,"YES","NO")</f>
        <v>YES</v>
      </c>
      <c r="AO1028" s="30" t="str">
        <f>IF(SUM('Sales by Agent'!AM1028:AO1028)&gt;0,"YES","NO")</f>
        <v>YES</v>
      </c>
      <c r="AP1028" s="30" t="str">
        <f>IF(SUM('Sales by Agent'!AN1028:AP1028)&gt;0,"YES","NO")</f>
        <v>YES</v>
      </c>
      <c r="AQ1028" s="30" t="str">
        <f>IF(SUM('Sales by Agent'!AO1028:AQ1028)&gt;0,"YES","NO")</f>
        <v>YES</v>
      </c>
      <c r="AR1028" s="30" t="str">
        <f>IF(SUM('Sales by Agent'!AP1028:AR1028)&gt;0,"YES","NO")</f>
        <v>YES</v>
      </c>
      <c r="AS1028" s="30" t="str">
        <f>IF(SUM('Sales by Agent'!AQ1028:AS1028)&gt;0,"YES","NO")</f>
        <v>YES</v>
      </c>
      <c r="AT1028" s="30" t="str">
        <f>IF(SUM('Sales by Agent'!AR1028:AT1028)&gt;0,"YES","NO")</f>
        <v>YES</v>
      </c>
      <c r="AU1028" s="30" t="str">
        <f>IF(SUM('Sales by Agent'!AS1028:AU1028)&gt;0,"YES","NO")</f>
        <v>YES</v>
      </c>
      <c r="AV1028" s="30" t="str">
        <f>IF(SUM('Sales by Agent'!AT1028:AV1028)&gt;0,"YES","NO")</f>
        <v>YES</v>
      </c>
    </row>
    <row r="1029" spans="1:48">
      <c r="A1029" s="564" t="s">
        <v>56</v>
      </c>
      <c r="B1029" s="564" t="s">
        <v>3272</v>
      </c>
      <c r="C1029" s="564" t="s">
        <v>390</v>
      </c>
      <c r="D1029" s="564" t="s">
        <v>954</v>
      </c>
      <c r="E1029" s="564" t="s">
        <v>1005</v>
      </c>
      <c r="F1029" s="565">
        <v>13010175</v>
      </c>
      <c r="I1029" s="30" t="str">
        <f>IF(SUM('Sales by Agent'!G1029:I1029)&gt;0,"YES","NO")</f>
        <v>NO</v>
      </c>
      <c r="J1029" s="30" t="str">
        <f>IF(SUM('Sales by Agent'!H1029:J1029)&gt;0,"YES","NO")</f>
        <v>NO</v>
      </c>
      <c r="K1029" s="30" t="str">
        <f>IF(SUM('Sales by Agent'!I1029:K1029)&gt;0,"YES","NO")</f>
        <v>NO</v>
      </c>
      <c r="L1029" s="30" t="str">
        <f>IF(SUM('Sales by Agent'!J1029:L1029)&gt;0,"YES","NO")</f>
        <v>YES</v>
      </c>
      <c r="M1029" s="30" t="str">
        <f>IF(SUM('Sales by Agent'!K1029:M1029)&gt;0,"YES","NO")</f>
        <v>YES</v>
      </c>
      <c r="N1029" s="30" t="str">
        <f>IF(SUM('Sales by Agent'!L1029:N1029)&gt;0,"YES","NO")</f>
        <v>YES</v>
      </c>
      <c r="O1029" s="30" t="str">
        <f>IF(SUM('Sales by Agent'!M1029:O1029)&gt;0,"YES","NO")</f>
        <v>YES</v>
      </c>
      <c r="P1029" s="30" t="str">
        <f>IF(SUM('Sales by Agent'!N1029:P1029)&gt;0,"YES","NO")</f>
        <v>YES</v>
      </c>
      <c r="Q1029" s="30" t="str">
        <f>IF(SUM('Sales by Agent'!O1029:Q1029)&gt;0,"YES","NO")</f>
        <v>YES</v>
      </c>
      <c r="R1029" s="30" t="str">
        <f>IF(SUM('Sales by Agent'!P1029:R1029)&gt;0,"YES","NO")</f>
        <v>YES</v>
      </c>
      <c r="S1029" s="30" t="str">
        <f>IF(SUM('Sales by Agent'!Q1029:S1029)&gt;0,"YES","NO")</f>
        <v>YES</v>
      </c>
      <c r="T1029" s="30" t="str">
        <f>IF(SUM('Sales by Agent'!R1029:T1029)&gt;0,"YES","NO")</f>
        <v>YES</v>
      </c>
      <c r="U1029" s="30" t="str">
        <f>IF(SUM('Sales by Agent'!S1029:U1029)&gt;0,"YES","NO")</f>
        <v>YES</v>
      </c>
      <c r="V1029" s="30" t="str">
        <f>IF(SUM('Sales by Agent'!T1029:V1029)&gt;0,"YES","NO")</f>
        <v>YES</v>
      </c>
      <c r="W1029" s="30" t="str">
        <f>IF(SUM('Sales by Agent'!U1029:W1029)&gt;0,"YES","NO")</f>
        <v>YES</v>
      </c>
      <c r="X1029" s="30" t="str">
        <f>IF(SUM('Sales by Agent'!V1029:X1029)&gt;0,"YES","NO")</f>
        <v>YES</v>
      </c>
      <c r="Y1029" s="30" t="str">
        <f>IF(SUM('Sales by Agent'!W1029:Y1029)&gt;0,"YES","NO")</f>
        <v>YES</v>
      </c>
      <c r="Z1029" s="30" t="str">
        <f>IF(SUM('Sales by Agent'!X1029:Z1029)&gt;0,"YES","NO")</f>
        <v>YES</v>
      </c>
      <c r="AA1029" s="30" t="str">
        <f>IF(SUM('Sales by Agent'!Y1029:AA1029)&gt;0,"YES","NO")</f>
        <v>YES</v>
      </c>
      <c r="AB1029" s="30" t="str">
        <f>IF(SUM('Sales by Agent'!Z1029:AB1029)&gt;0,"YES","NO")</f>
        <v>YES</v>
      </c>
      <c r="AC1029" s="30" t="str">
        <f>IF(SUM('Sales by Agent'!AA1029:AC1029)&gt;0,"YES","NO")</f>
        <v>YES</v>
      </c>
      <c r="AD1029" s="30" t="str">
        <f>IF(SUM('Sales by Agent'!AB1029:AD1029)&gt;0,"YES","NO")</f>
        <v>YES</v>
      </c>
      <c r="AE1029" s="30" t="str">
        <f>IF(SUM('Sales by Agent'!AC1029:AE1029)&gt;0,"YES","NO")</f>
        <v>YES</v>
      </c>
      <c r="AF1029" s="30" t="str">
        <f>IF(SUM('Sales by Agent'!AD1029:AF1029)&gt;0,"YES","NO")</f>
        <v>YES</v>
      </c>
      <c r="AG1029" s="30" t="str">
        <f>IF(SUM('Sales by Agent'!AE1029:AG1029)&gt;0,"YES","NO")</f>
        <v>YES</v>
      </c>
      <c r="AH1029" s="30" t="str">
        <f>IF(SUM('Sales by Agent'!AF1029:AH1029)&gt;0,"YES","NO")</f>
        <v>YES</v>
      </c>
      <c r="AI1029" s="30" t="str">
        <f>IF(SUM('Sales by Agent'!AG1029:AI1029)&gt;0,"YES","NO")</f>
        <v>YES</v>
      </c>
      <c r="AJ1029" s="30" t="str">
        <f>IF(SUM('Sales by Agent'!AH1029:AJ1029)&gt;0,"YES","NO")</f>
        <v>YES</v>
      </c>
      <c r="AK1029" s="30" t="str">
        <f>IF(SUM('Sales by Agent'!AI1029:AK1029)&gt;0,"YES","NO")</f>
        <v>YES</v>
      </c>
      <c r="AL1029" s="30" t="str">
        <f>IF(SUM('Sales by Agent'!AJ1029:AL1029)&gt;0,"YES","NO")</f>
        <v>YES</v>
      </c>
      <c r="AM1029" s="30" t="str">
        <f>IF(SUM('Sales by Agent'!AK1029:AM1029)&gt;0,"YES","NO")</f>
        <v>YES</v>
      </c>
      <c r="AN1029" s="30" t="str">
        <f>IF(SUM('Sales by Agent'!AL1029:AN1029)&gt;0,"YES","NO")</f>
        <v>YES</v>
      </c>
      <c r="AO1029" s="30" t="str">
        <f>IF(SUM('Sales by Agent'!AM1029:AO1029)&gt;0,"YES","NO")</f>
        <v>YES</v>
      </c>
      <c r="AP1029" s="30" t="str">
        <f>IF(SUM('Sales by Agent'!AN1029:AP1029)&gt;0,"YES","NO")</f>
        <v>YES</v>
      </c>
      <c r="AQ1029" s="30" t="str">
        <f>IF(SUM('Sales by Agent'!AO1029:AQ1029)&gt;0,"YES","NO")</f>
        <v>YES</v>
      </c>
      <c r="AR1029" s="30" t="str">
        <f>IF(SUM('Sales by Agent'!AP1029:AR1029)&gt;0,"YES","NO")</f>
        <v>YES</v>
      </c>
      <c r="AS1029" s="30" t="str">
        <f>IF(SUM('Sales by Agent'!AQ1029:AS1029)&gt;0,"YES","NO")</f>
        <v>YES</v>
      </c>
      <c r="AT1029" s="30" t="str">
        <f>IF(SUM('Sales by Agent'!AR1029:AT1029)&gt;0,"YES","NO")</f>
        <v>YES</v>
      </c>
      <c r="AU1029" s="30" t="str">
        <f>IF(SUM('Sales by Agent'!AS1029:AU1029)&gt;0,"YES","NO")</f>
        <v>YES</v>
      </c>
      <c r="AV1029" s="30" t="str">
        <f>IF(SUM('Sales by Agent'!AT1029:AV1029)&gt;0,"YES","NO")</f>
        <v>YES</v>
      </c>
    </row>
    <row r="1030" spans="1:48">
      <c r="A1030" s="564" t="s">
        <v>58</v>
      </c>
      <c r="B1030" s="564" t="s">
        <v>2619</v>
      </c>
      <c r="C1030" s="564" t="s">
        <v>390</v>
      </c>
      <c r="D1030" s="564" t="s">
        <v>954</v>
      </c>
      <c r="E1030" s="564" t="s">
        <v>1005</v>
      </c>
      <c r="F1030" s="565">
        <v>19800</v>
      </c>
      <c r="I1030" s="30" t="str">
        <f>IF(SUM('Sales by Agent'!G1030:I1030)&gt;0,"YES","NO")</f>
        <v>NO</v>
      </c>
      <c r="J1030" s="30" t="str">
        <f>IF(SUM('Sales by Agent'!H1030:J1030)&gt;0,"YES","NO")</f>
        <v>NO</v>
      </c>
      <c r="K1030" s="30" t="str">
        <f>IF(SUM('Sales by Agent'!I1030:K1030)&gt;0,"YES","NO")</f>
        <v>NO</v>
      </c>
      <c r="L1030" s="30" t="str">
        <f>IF(SUM('Sales by Agent'!J1030:L1030)&gt;0,"YES","NO")</f>
        <v>NO</v>
      </c>
      <c r="M1030" s="30" t="str">
        <f>IF(SUM('Sales by Agent'!K1030:M1030)&gt;0,"YES","NO")</f>
        <v>NO</v>
      </c>
      <c r="N1030" s="30" t="str">
        <f>IF(SUM('Sales by Agent'!L1030:N1030)&gt;0,"YES","NO")</f>
        <v>NO</v>
      </c>
      <c r="O1030" s="30" t="str">
        <f>IF(SUM('Sales by Agent'!M1030:O1030)&gt;0,"YES","NO")</f>
        <v>NO</v>
      </c>
      <c r="P1030" s="30" t="str">
        <f>IF(SUM('Sales by Agent'!N1030:P1030)&gt;0,"YES","NO")</f>
        <v>NO</v>
      </c>
      <c r="Q1030" s="30" t="str">
        <f>IF(SUM('Sales by Agent'!O1030:Q1030)&gt;0,"YES","NO")</f>
        <v>NO</v>
      </c>
      <c r="R1030" s="30" t="str">
        <f>IF(SUM('Sales by Agent'!P1030:R1030)&gt;0,"YES","NO")</f>
        <v>NO</v>
      </c>
      <c r="S1030" s="30" t="str">
        <f>IF(SUM('Sales by Agent'!Q1030:S1030)&gt;0,"YES","NO")</f>
        <v>NO</v>
      </c>
      <c r="T1030" s="30" t="str">
        <f>IF(SUM('Sales by Agent'!R1030:T1030)&gt;0,"YES","NO")</f>
        <v>NO</v>
      </c>
      <c r="U1030" s="30" t="str">
        <f>IF(SUM('Sales by Agent'!S1030:U1030)&gt;0,"YES","NO")</f>
        <v>NO</v>
      </c>
      <c r="V1030" s="30" t="str">
        <f>IF(SUM('Sales by Agent'!T1030:V1030)&gt;0,"YES","NO")</f>
        <v>NO</v>
      </c>
      <c r="W1030" s="30" t="str">
        <f>IF(SUM('Sales by Agent'!U1030:W1030)&gt;0,"YES","NO")</f>
        <v>NO</v>
      </c>
      <c r="X1030" s="30" t="str">
        <f>IF(SUM('Sales by Agent'!V1030:X1030)&gt;0,"YES","NO")</f>
        <v>NO</v>
      </c>
      <c r="Y1030" s="30" t="str">
        <f>IF(SUM('Sales by Agent'!W1030:Y1030)&gt;0,"YES","NO")</f>
        <v>NO</v>
      </c>
      <c r="Z1030" s="30" t="str">
        <f>IF(SUM('Sales by Agent'!X1030:Z1030)&gt;0,"YES","NO")</f>
        <v>NO</v>
      </c>
      <c r="AA1030" s="30" t="str">
        <f>IF(SUM('Sales by Agent'!Y1030:AA1030)&gt;0,"YES","NO")</f>
        <v>NO</v>
      </c>
      <c r="AB1030" s="30" t="str">
        <f>IF(SUM('Sales by Agent'!Z1030:AB1030)&gt;0,"YES","NO")</f>
        <v>NO</v>
      </c>
      <c r="AC1030" s="30" t="str">
        <f>IF(SUM('Sales by Agent'!AA1030:AC1030)&gt;0,"YES","NO")</f>
        <v>NO</v>
      </c>
      <c r="AD1030" s="30" t="str">
        <f>IF(SUM('Sales by Agent'!AB1030:AD1030)&gt;0,"YES","NO")</f>
        <v>NO</v>
      </c>
      <c r="AE1030" s="30" t="str">
        <f>IF(SUM('Sales by Agent'!AC1030:AE1030)&gt;0,"YES","NO")</f>
        <v>NO</v>
      </c>
      <c r="AF1030" s="30" t="str">
        <f>IF(SUM('Sales by Agent'!AD1030:AF1030)&gt;0,"YES","NO")</f>
        <v>NO</v>
      </c>
      <c r="AG1030" s="30" t="str">
        <f>IF(SUM('Sales by Agent'!AE1030:AG1030)&gt;0,"YES","NO")</f>
        <v>NO</v>
      </c>
      <c r="AH1030" s="30" t="str">
        <f>IF(SUM('Sales by Agent'!AF1030:AH1030)&gt;0,"YES","NO")</f>
        <v>NO</v>
      </c>
      <c r="AI1030" s="30" t="str">
        <f>IF(SUM('Sales by Agent'!AG1030:AI1030)&gt;0,"YES","NO")</f>
        <v>NO</v>
      </c>
      <c r="AJ1030" s="30" t="str">
        <f>IF(SUM('Sales by Agent'!AH1030:AJ1030)&gt;0,"YES","NO")</f>
        <v>NO</v>
      </c>
      <c r="AK1030" s="30" t="str">
        <f>IF(SUM('Sales by Agent'!AI1030:AK1030)&gt;0,"YES","NO")</f>
        <v>NO</v>
      </c>
      <c r="AL1030" s="30" t="str">
        <f>IF(SUM('Sales by Agent'!AJ1030:AL1030)&gt;0,"YES","NO")</f>
        <v>NO</v>
      </c>
      <c r="AM1030" s="30" t="str">
        <f>IF(SUM('Sales by Agent'!AK1030:AM1030)&gt;0,"YES","NO")</f>
        <v>NO</v>
      </c>
      <c r="AN1030" s="30" t="str">
        <f>IF(SUM('Sales by Agent'!AL1030:AN1030)&gt;0,"YES","NO")</f>
        <v>NO</v>
      </c>
      <c r="AO1030" s="30" t="str">
        <f>IF(SUM('Sales by Agent'!AM1030:AO1030)&gt;0,"YES","NO")</f>
        <v>YES</v>
      </c>
      <c r="AP1030" s="30" t="str">
        <f>IF(SUM('Sales by Agent'!AN1030:AP1030)&gt;0,"YES","NO")</f>
        <v>YES</v>
      </c>
      <c r="AQ1030" s="30" t="str">
        <f>IF(SUM('Sales by Agent'!AO1030:AQ1030)&gt;0,"YES","NO")</f>
        <v>YES</v>
      </c>
      <c r="AR1030" s="30" t="str">
        <f>IF(SUM('Sales by Agent'!AP1030:AR1030)&gt;0,"YES","NO")</f>
        <v>NO</v>
      </c>
      <c r="AS1030" s="30" t="str">
        <f>IF(SUM('Sales by Agent'!AQ1030:AS1030)&gt;0,"YES","NO")</f>
        <v>NO</v>
      </c>
      <c r="AT1030" s="30" t="str">
        <f>IF(SUM('Sales by Agent'!AR1030:AT1030)&gt;0,"YES","NO")</f>
        <v>NO</v>
      </c>
      <c r="AU1030" s="30" t="str">
        <f>IF(SUM('Sales by Agent'!AS1030:AU1030)&gt;0,"YES","NO")</f>
        <v>NO</v>
      </c>
      <c r="AV1030" s="30" t="str">
        <f>IF(SUM('Sales by Agent'!AT1030:AV1030)&gt;0,"YES","NO")</f>
        <v>NO</v>
      </c>
    </row>
    <row r="1031" spans="1:48">
      <c r="A1031" s="564" t="s">
        <v>61</v>
      </c>
      <c r="B1031" s="564" t="s">
        <v>3273</v>
      </c>
      <c r="C1031" s="564" t="s">
        <v>390</v>
      </c>
      <c r="D1031" s="564" t="s">
        <v>954</v>
      </c>
      <c r="E1031" s="564" t="s">
        <v>1005</v>
      </c>
      <c r="F1031" s="565">
        <v>3135310</v>
      </c>
      <c r="I1031" s="30" t="str">
        <f>IF(SUM('Sales by Agent'!G1031:I1031)&gt;0,"YES","NO")</f>
        <v>YES</v>
      </c>
      <c r="J1031" s="30" t="str">
        <f>IF(SUM('Sales by Agent'!H1031:J1031)&gt;0,"YES","NO")</f>
        <v>YES</v>
      </c>
      <c r="K1031" s="30" t="str">
        <f>IF(SUM('Sales by Agent'!I1031:K1031)&gt;0,"YES","NO")</f>
        <v>YES</v>
      </c>
      <c r="L1031" s="30" t="str">
        <f>IF(SUM('Sales by Agent'!J1031:L1031)&gt;0,"YES","NO")</f>
        <v>YES</v>
      </c>
      <c r="M1031" s="30" t="str">
        <f>IF(SUM('Sales by Agent'!K1031:M1031)&gt;0,"YES","NO")</f>
        <v>YES</v>
      </c>
      <c r="N1031" s="30" t="str">
        <f>IF(SUM('Sales by Agent'!L1031:N1031)&gt;0,"YES","NO")</f>
        <v>YES</v>
      </c>
      <c r="O1031" s="30" t="str">
        <f>IF(SUM('Sales by Agent'!M1031:O1031)&gt;0,"YES","NO")</f>
        <v>YES</v>
      </c>
      <c r="P1031" s="30" t="str">
        <f>IF(SUM('Sales by Agent'!N1031:P1031)&gt;0,"YES","NO")</f>
        <v>YES</v>
      </c>
      <c r="Q1031" s="30" t="str">
        <f>IF(SUM('Sales by Agent'!O1031:Q1031)&gt;0,"YES","NO")</f>
        <v>YES</v>
      </c>
      <c r="R1031" s="30" t="str">
        <f>IF(SUM('Sales by Agent'!P1031:R1031)&gt;0,"YES","NO")</f>
        <v>YES</v>
      </c>
      <c r="S1031" s="30" t="str">
        <f>IF(SUM('Sales by Agent'!Q1031:S1031)&gt;0,"YES","NO")</f>
        <v>YES</v>
      </c>
      <c r="T1031" s="30" t="str">
        <f>IF(SUM('Sales by Agent'!R1031:T1031)&gt;0,"YES","NO")</f>
        <v>YES</v>
      </c>
      <c r="U1031" s="30" t="str">
        <f>IF(SUM('Sales by Agent'!S1031:U1031)&gt;0,"YES","NO")</f>
        <v>YES</v>
      </c>
      <c r="V1031" s="30" t="str">
        <f>IF(SUM('Sales by Agent'!T1031:V1031)&gt;0,"YES","NO")</f>
        <v>YES</v>
      </c>
      <c r="W1031" s="30" t="str">
        <f>IF(SUM('Sales by Agent'!U1031:W1031)&gt;0,"YES","NO")</f>
        <v>YES</v>
      </c>
      <c r="X1031" s="30" t="str">
        <f>IF(SUM('Sales by Agent'!V1031:X1031)&gt;0,"YES","NO")</f>
        <v>YES</v>
      </c>
      <c r="Y1031" s="30" t="str">
        <f>IF(SUM('Sales by Agent'!W1031:Y1031)&gt;0,"YES","NO")</f>
        <v>YES</v>
      </c>
      <c r="Z1031" s="30" t="str">
        <f>IF(SUM('Sales by Agent'!X1031:Z1031)&gt;0,"YES","NO")</f>
        <v>YES</v>
      </c>
      <c r="AA1031" s="30" t="str">
        <f>IF(SUM('Sales by Agent'!Y1031:AA1031)&gt;0,"YES","NO")</f>
        <v>YES</v>
      </c>
      <c r="AB1031" s="30" t="str">
        <f>IF(SUM('Sales by Agent'!Z1031:AB1031)&gt;0,"YES","NO")</f>
        <v>YES</v>
      </c>
      <c r="AC1031" s="30" t="str">
        <f>IF(SUM('Sales by Agent'!AA1031:AC1031)&gt;0,"YES","NO")</f>
        <v>YES</v>
      </c>
      <c r="AD1031" s="30" t="str">
        <f>IF(SUM('Sales by Agent'!AB1031:AD1031)&gt;0,"YES","NO")</f>
        <v>YES</v>
      </c>
      <c r="AE1031" s="30" t="str">
        <f>IF(SUM('Sales by Agent'!AC1031:AE1031)&gt;0,"YES","NO")</f>
        <v>NO</v>
      </c>
      <c r="AF1031" s="30" t="str">
        <f>IF(SUM('Sales by Agent'!AD1031:AF1031)&gt;0,"YES","NO")</f>
        <v>NO</v>
      </c>
      <c r="AG1031" s="30" t="str">
        <f>IF(SUM('Sales by Agent'!AE1031:AG1031)&gt;0,"YES","NO")</f>
        <v>NO</v>
      </c>
      <c r="AH1031" s="30" t="str">
        <f>IF(SUM('Sales by Agent'!AF1031:AH1031)&gt;0,"YES","NO")</f>
        <v>NO</v>
      </c>
      <c r="AI1031" s="30" t="str">
        <f>IF(SUM('Sales by Agent'!AG1031:AI1031)&gt;0,"YES","NO")</f>
        <v>NO</v>
      </c>
      <c r="AJ1031" s="30" t="str">
        <f>IF(SUM('Sales by Agent'!AH1031:AJ1031)&gt;0,"YES","NO")</f>
        <v>NO</v>
      </c>
      <c r="AK1031" s="30" t="str">
        <f>IF(SUM('Sales by Agent'!AI1031:AK1031)&gt;0,"YES","NO")</f>
        <v>NO</v>
      </c>
      <c r="AL1031" s="30" t="str">
        <f>IF(SUM('Sales by Agent'!AJ1031:AL1031)&gt;0,"YES","NO")</f>
        <v>NO</v>
      </c>
      <c r="AM1031" s="30" t="str">
        <f>IF(SUM('Sales by Agent'!AK1031:AM1031)&gt;0,"YES","NO")</f>
        <v>NO</v>
      </c>
      <c r="AN1031" s="30" t="str">
        <f>IF(SUM('Sales by Agent'!AL1031:AN1031)&gt;0,"YES","NO")</f>
        <v>NO</v>
      </c>
      <c r="AO1031" s="30" t="str">
        <f>IF(SUM('Sales by Agent'!AM1031:AO1031)&gt;0,"YES","NO")</f>
        <v>NO</v>
      </c>
      <c r="AP1031" s="30" t="str">
        <f>IF(SUM('Sales by Agent'!AN1031:AP1031)&gt;0,"YES","NO")</f>
        <v>NO</v>
      </c>
      <c r="AQ1031" s="30" t="str">
        <f>IF(SUM('Sales by Agent'!AO1031:AQ1031)&gt;0,"YES","NO")</f>
        <v>NO</v>
      </c>
      <c r="AR1031" s="30" t="str">
        <f>IF(SUM('Sales by Agent'!AP1031:AR1031)&gt;0,"YES","NO")</f>
        <v>NO</v>
      </c>
      <c r="AS1031" s="30" t="str">
        <f>IF(SUM('Sales by Agent'!AQ1031:AS1031)&gt;0,"YES","NO")</f>
        <v>NO</v>
      </c>
      <c r="AT1031" s="30" t="str">
        <f>IF(SUM('Sales by Agent'!AR1031:AT1031)&gt;0,"YES","NO")</f>
        <v>NO</v>
      </c>
      <c r="AU1031" s="30" t="str">
        <f>IF(SUM('Sales by Agent'!AS1031:AU1031)&gt;0,"YES","NO")</f>
        <v>NO</v>
      </c>
      <c r="AV1031" s="30" t="str">
        <f>IF(SUM('Sales by Agent'!AT1031:AV1031)&gt;0,"YES","NO")</f>
        <v>NO</v>
      </c>
    </row>
    <row r="1032" spans="1:48">
      <c r="A1032" s="564" t="s">
        <v>69</v>
      </c>
      <c r="B1032" s="564" t="s">
        <v>3274</v>
      </c>
      <c r="C1032" s="564" t="s">
        <v>390</v>
      </c>
      <c r="D1032" s="564" t="s">
        <v>954</v>
      </c>
      <c r="E1032" s="564" t="s">
        <v>1005</v>
      </c>
      <c r="F1032" s="565">
        <v>5089500</v>
      </c>
      <c r="I1032" s="30" t="str">
        <f>IF(SUM('Sales by Agent'!G1032:I1032)&gt;0,"YES","NO")</f>
        <v>NO</v>
      </c>
      <c r="J1032" s="30" t="str">
        <f>IF(SUM('Sales by Agent'!H1032:J1032)&gt;0,"YES","NO")</f>
        <v>NO</v>
      </c>
      <c r="K1032" s="30" t="str">
        <f>IF(SUM('Sales by Agent'!I1032:K1032)&gt;0,"YES","NO")</f>
        <v>NO</v>
      </c>
      <c r="L1032" s="30" t="str">
        <f>IF(SUM('Sales by Agent'!J1032:L1032)&gt;0,"YES","NO")</f>
        <v>YES</v>
      </c>
      <c r="M1032" s="30" t="str">
        <f>IF(SUM('Sales by Agent'!K1032:M1032)&gt;0,"YES","NO")</f>
        <v>YES</v>
      </c>
      <c r="N1032" s="30" t="str">
        <f>IF(SUM('Sales by Agent'!L1032:N1032)&gt;0,"YES","NO")</f>
        <v>YES</v>
      </c>
      <c r="O1032" s="30" t="str">
        <f>IF(SUM('Sales by Agent'!M1032:O1032)&gt;0,"YES","NO")</f>
        <v>YES</v>
      </c>
      <c r="P1032" s="30" t="str">
        <f>IF(SUM('Sales by Agent'!N1032:P1032)&gt;0,"YES","NO")</f>
        <v>YES</v>
      </c>
      <c r="Q1032" s="30" t="str">
        <f>IF(SUM('Sales by Agent'!O1032:Q1032)&gt;0,"YES","NO")</f>
        <v>YES</v>
      </c>
      <c r="R1032" s="30" t="str">
        <f>IF(SUM('Sales by Agent'!P1032:R1032)&gt;0,"YES","NO")</f>
        <v>YES</v>
      </c>
      <c r="S1032" s="30" t="str">
        <f>IF(SUM('Sales by Agent'!Q1032:S1032)&gt;0,"YES","NO")</f>
        <v>YES</v>
      </c>
      <c r="T1032" s="30" t="str">
        <f>IF(SUM('Sales by Agent'!R1032:T1032)&gt;0,"YES","NO")</f>
        <v>YES</v>
      </c>
      <c r="U1032" s="30" t="str">
        <f>IF(SUM('Sales by Agent'!S1032:U1032)&gt;0,"YES","NO")</f>
        <v>YES</v>
      </c>
      <c r="V1032" s="30" t="str">
        <f>IF(SUM('Sales by Agent'!T1032:V1032)&gt;0,"YES","NO")</f>
        <v>YES</v>
      </c>
      <c r="W1032" s="30" t="str">
        <f>IF(SUM('Sales by Agent'!U1032:W1032)&gt;0,"YES","NO")</f>
        <v>YES</v>
      </c>
      <c r="X1032" s="30" t="str">
        <f>IF(SUM('Sales by Agent'!V1032:X1032)&gt;0,"YES","NO")</f>
        <v>YES</v>
      </c>
      <c r="Y1032" s="30" t="str">
        <f>IF(SUM('Sales by Agent'!W1032:Y1032)&gt;0,"YES","NO")</f>
        <v>YES</v>
      </c>
      <c r="Z1032" s="30" t="str">
        <f>IF(SUM('Sales by Agent'!X1032:Z1032)&gt;0,"YES","NO")</f>
        <v>YES</v>
      </c>
      <c r="AA1032" s="30" t="str">
        <f>IF(SUM('Sales by Agent'!Y1032:AA1032)&gt;0,"YES","NO")</f>
        <v>YES</v>
      </c>
      <c r="AB1032" s="30" t="str">
        <f>IF(SUM('Sales by Agent'!Z1032:AB1032)&gt;0,"YES","NO")</f>
        <v>YES</v>
      </c>
      <c r="AC1032" s="30" t="str">
        <f>IF(SUM('Sales by Agent'!AA1032:AC1032)&gt;0,"YES","NO")</f>
        <v>YES</v>
      </c>
      <c r="AD1032" s="30" t="str">
        <f>IF(SUM('Sales by Agent'!AB1032:AD1032)&gt;0,"YES","NO")</f>
        <v>YES</v>
      </c>
      <c r="AE1032" s="30" t="str">
        <f>IF(SUM('Sales by Agent'!AC1032:AE1032)&gt;0,"YES","NO")</f>
        <v>YES</v>
      </c>
      <c r="AF1032" s="30" t="str">
        <f>IF(SUM('Sales by Agent'!AD1032:AF1032)&gt;0,"YES","NO")</f>
        <v>YES</v>
      </c>
      <c r="AG1032" s="30" t="str">
        <f>IF(SUM('Sales by Agent'!AE1032:AG1032)&gt;0,"YES","NO")</f>
        <v>YES</v>
      </c>
      <c r="AH1032" s="30" t="str">
        <f>IF(SUM('Sales by Agent'!AF1032:AH1032)&gt;0,"YES","NO")</f>
        <v>YES</v>
      </c>
      <c r="AI1032" s="30" t="str">
        <f>IF(SUM('Sales by Agent'!AG1032:AI1032)&gt;0,"YES","NO")</f>
        <v>YES</v>
      </c>
      <c r="AJ1032" s="30" t="str">
        <f>IF(SUM('Sales by Agent'!AH1032:AJ1032)&gt;0,"YES","NO")</f>
        <v>YES</v>
      </c>
      <c r="AK1032" s="30" t="str">
        <f>IF(SUM('Sales by Agent'!AI1032:AK1032)&gt;0,"YES","NO")</f>
        <v>YES</v>
      </c>
      <c r="AL1032" s="30" t="str">
        <f>IF(SUM('Sales by Agent'!AJ1032:AL1032)&gt;0,"YES","NO")</f>
        <v>YES</v>
      </c>
      <c r="AM1032" s="30" t="str">
        <f>IF(SUM('Sales by Agent'!AK1032:AM1032)&gt;0,"YES","NO")</f>
        <v>YES</v>
      </c>
      <c r="AN1032" s="30" t="str">
        <f>IF(SUM('Sales by Agent'!AL1032:AN1032)&gt;0,"YES","NO")</f>
        <v>YES</v>
      </c>
      <c r="AO1032" s="30" t="str">
        <f>IF(SUM('Sales by Agent'!AM1032:AO1032)&gt;0,"YES","NO")</f>
        <v>YES</v>
      </c>
      <c r="AP1032" s="30" t="str">
        <f>IF(SUM('Sales by Agent'!AN1032:AP1032)&gt;0,"YES","NO")</f>
        <v>YES</v>
      </c>
      <c r="AQ1032" s="30" t="str">
        <f>IF(SUM('Sales by Agent'!AO1032:AQ1032)&gt;0,"YES","NO")</f>
        <v>YES</v>
      </c>
      <c r="AR1032" s="30" t="str">
        <f>IF(SUM('Sales by Agent'!AP1032:AR1032)&gt;0,"YES","NO")</f>
        <v>YES</v>
      </c>
      <c r="AS1032" s="30" t="str">
        <f>IF(SUM('Sales by Agent'!AQ1032:AS1032)&gt;0,"YES","NO")</f>
        <v>YES</v>
      </c>
      <c r="AT1032" s="30" t="str">
        <f>IF(SUM('Sales by Agent'!AR1032:AT1032)&gt;0,"YES","NO")</f>
        <v>YES</v>
      </c>
      <c r="AU1032" s="30" t="str">
        <f>IF(SUM('Sales by Agent'!AS1032:AU1032)&gt;0,"YES","NO")</f>
        <v>YES</v>
      </c>
      <c r="AV1032" s="30" t="str">
        <f>IF(SUM('Sales by Agent'!AT1032:AV1032)&gt;0,"YES","NO")</f>
        <v>YES</v>
      </c>
    </row>
    <row r="1033" spans="1:48">
      <c r="A1033" s="564" t="s">
        <v>1965</v>
      </c>
      <c r="B1033" s="564" t="s">
        <v>3275</v>
      </c>
      <c r="C1033" s="564" t="s">
        <v>390</v>
      </c>
      <c r="D1033" s="564" t="s">
        <v>954</v>
      </c>
      <c r="E1033" s="564" t="s">
        <v>1005</v>
      </c>
      <c r="F1033" s="565">
        <v>1131400</v>
      </c>
      <c r="I1033" s="30" t="str">
        <f>IF(SUM('Sales by Agent'!G1033:I1033)&gt;0,"YES","NO")</f>
        <v>NO</v>
      </c>
      <c r="J1033" s="30" t="str">
        <f>IF(SUM('Sales by Agent'!H1033:J1033)&gt;0,"YES","NO")</f>
        <v>NO</v>
      </c>
      <c r="K1033" s="30" t="str">
        <f>IF(SUM('Sales by Agent'!I1033:K1033)&gt;0,"YES","NO")</f>
        <v>NO</v>
      </c>
      <c r="L1033" s="30" t="str">
        <f>IF(SUM('Sales by Agent'!J1033:L1033)&gt;0,"YES","NO")</f>
        <v>NO</v>
      </c>
      <c r="M1033" s="30" t="str">
        <f>IF(SUM('Sales by Agent'!K1033:M1033)&gt;0,"YES","NO")</f>
        <v>NO</v>
      </c>
      <c r="N1033" s="30" t="str">
        <f>IF(SUM('Sales by Agent'!L1033:N1033)&gt;0,"YES","NO")</f>
        <v>NO</v>
      </c>
      <c r="O1033" s="30" t="str">
        <f>IF(SUM('Sales by Agent'!M1033:O1033)&gt;0,"YES","NO")</f>
        <v>NO</v>
      </c>
      <c r="P1033" s="30" t="str">
        <f>IF(SUM('Sales by Agent'!N1033:P1033)&gt;0,"YES","NO")</f>
        <v>NO</v>
      </c>
      <c r="Q1033" s="30" t="str">
        <f>IF(SUM('Sales by Agent'!O1033:Q1033)&gt;0,"YES","NO")</f>
        <v>NO</v>
      </c>
      <c r="R1033" s="30" t="str">
        <f>IF(SUM('Sales by Agent'!P1033:R1033)&gt;0,"YES","NO")</f>
        <v>NO</v>
      </c>
      <c r="S1033" s="30" t="str">
        <f>IF(SUM('Sales by Agent'!Q1033:S1033)&gt;0,"YES","NO")</f>
        <v>NO</v>
      </c>
      <c r="T1033" s="30" t="str">
        <f>IF(SUM('Sales by Agent'!R1033:T1033)&gt;0,"YES","NO")</f>
        <v>NO</v>
      </c>
      <c r="U1033" s="30" t="str">
        <f>IF(SUM('Sales by Agent'!S1033:U1033)&gt;0,"YES","NO")</f>
        <v>NO</v>
      </c>
      <c r="V1033" s="30" t="str">
        <f>IF(SUM('Sales by Agent'!T1033:V1033)&gt;0,"YES","NO")</f>
        <v>NO</v>
      </c>
      <c r="W1033" s="30" t="str">
        <f>IF(SUM('Sales by Agent'!U1033:W1033)&gt;0,"YES","NO")</f>
        <v>NO</v>
      </c>
      <c r="X1033" s="30" t="str">
        <f>IF(SUM('Sales by Agent'!V1033:X1033)&gt;0,"YES","NO")</f>
        <v>NO</v>
      </c>
      <c r="Y1033" s="30" t="str">
        <f>IF(SUM('Sales by Agent'!W1033:Y1033)&gt;0,"YES","NO")</f>
        <v>NO</v>
      </c>
      <c r="Z1033" s="30" t="str">
        <f>IF(SUM('Sales by Agent'!X1033:Z1033)&gt;0,"YES","NO")</f>
        <v>NO</v>
      </c>
      <c r="AA1033" s="30" t="str">
        <f>IF(SUM('Sales by Agent'!Y1033:AA1033)&gt;0,"YES","NO")</f>
        <v>NO</v>
      </c>
      <c r="AB1033" s="30" t="str">
        <f>IF(SUM('Sales by Agent'!Z1033:AB1033)&gt;0,"YES","NO")</f>
        <v>NO</v>
      </c>
      <c r="AC1033" s="30" t="str">
        <f>IF(SUM('Sales by Agent'!AA1033:AC1033)&gt;0,"YES","NO")</f>
        <v>NO</v>
      </c>
      <c r="AD1033" s="30" t="str">
        <f>IF(SUM('Sales by Agent'!AB1033:AD1033)&gt;0,"YES","NO")</f>
        <v>NO</v>
      </c>
      <c r="AE1033" s="30" t="str">
        <f>IF(SUM('Sales by Agent'!AC1033:AE1033)&gt;0,"YES","NO")</f>
        <v>NO</v>
      </c>
      <c r="AF1033" s="30" t="str">
        <f>IF(SUM('Sales by Agent'!AD1033:AF1033)&gt;0,"YES","NO")</f>
        <v>NO</v>
      </c>
      <c r="AG1033" s="30" t="str">
        <f>IF(SUM('Sales by Agent'!AE1033:AG1033)&gt;0,"YES","NO")</f>
        <v>NO</v>
      </c>
      <c r="AH1033" s="30" t="str">
        <f>IF(SUM('Sales by Agent'!AF1033:AH1033)&gt;0,"YES","NO")</f>
        <v>NO</v>
      </c>
      <c r="AI1033" s="30" t="str">
        <f>IF(SUM('Sales by Agent'!AG1033:AI1033)&gt;0,"YES","NO")</f>
        <v>NO</v>
      </c>
      <c r="AJ1033" s="30" t="str">
        <f>IF(SUM('Sales by Agent'!AH1033:AJ1033)&gt;0,"YES","NO")</f>
        <v>NO</v>
      </c>
      <c r="AK1033" s="30" t="str">
        <f>IF(SUM('Sales by Agent'!AI1033:AK1033)&gt;0,"YES","NO")</f>
        <v>NO</v>
      </c>
      <c r="AL1033" s="30" t="str">
        <f>IF(SUM('Sales by Agent'!AJ1033:AL1033)&gt;0,"YES","NO")</f>
        <v>YES</v>
      </c>
      <c r="AM1033" s="30" t="str">
        <f>IF(SUM('Sales by Agent'!AK1033:AM1033)&gt;0,"YES","NO")</f>
        <v>YES</v>
      </c>
      <c r="AN1033" s="30" t="str">
        <f>IF(SUM('Sales by Agent'!AL1033:AN1033)&gt;0,"YES","NO")</f>
        <v>YES</v>
      </c>
      <c r="AO1033" s="30" t="str">
        <f>IF(SUM('Sales by Agent'!AM1033:AO1033)&gt;0,"YES","NO")</f>
        <v>YES</v>
      </c>
      <c r="AP1033" s="30" t="str">
        <f>IF(SUM('Sales by Agent'!AN1033:AP1033)&gt;0,"YES","NO")</f>
        <v>YES</v>
      </c>
      <c r="AQ1033" s="30" t="str">
        <f>IF(SUM('Sales by Agent'!AO1033:AQ1033)&gt;0,"YES","NO")</f>
        <v>YES</v>
      </c>
      <c r="AR1033" s="30" t="str">
        <f>IF(SUM('Sales by Agent'!AP1033:AR1033)&gt;0,"YES","NO")</f>
        <v>YES</v>
      </c>
      <c r="AS1033" s="30" t="str">
        <f>IF(SUM('Sales by Agent'!AQ1033:AS1033)&gt;0,"YES","NO")</f>
        <v>YES</v>
      </c>
      <c r="AT1033" s="30" t="str">
        <f>IF(SUM('Sales by Agent'!AR1033:AT1033)&gt;0,"YES","NO")</f>
        <v>YES</v>
      </c>
      <c r="AU1033" s="30" t="str">
        <f>IF(SUM('Sales by Agent'!AS1033:AU1033)&gt;0,"YES","NO")</f>
        <v>NO</v>
      </c>
      <c r="AV1033" s="30" t="str">
        <f>IF(SUM('Sales by Agent'!AT1033:AV1033)&gt;0,"YES","NO")</f>
        <v>YES</v>
      </c>
    </row>
    <row r="1034" spans="1:48">
      <c r="A1034" s="564" t="s">
        <v>81</v>
      </c>
      <c r="B1034" s="564" t="s">
        <v>3276</v>
      </c>
      <c r="C1034" s="564" t="s">
        <v>390</v>
      </c>
      <c r="D1034" s="564" t="s">
        <v>954</v>
      </c>
      <c r="E1034" s="564" t="s">
        <v>1005</v>
      </c>
      <c r="F1034" s="565">
        <v>1039670</v>
      </c>
      <c r="I1034" s="30" t="str">
        <f>IF(SUM('Sales by Agent'!G1034:I1034)&gt;0,"YES","NO")</f>
        <v>NO</v>
      </c>
      <c r="J1034" s="30" t="str">
        <f>IF(SUM('Sales by Agent'!H1034:J1034)&gt;0,"YES","NO")</f>
        <v>NO</v>
      </c>
      <c r="K1034" s="30" t="str">
        <f>IF(SUM('Sales by Agent'!I1034:K1034)&gt;0,"YES","NO")</f>
        <v>NO</v>
      </c>
      <c r="L1034" s="30" t="str">
        <f>IF(SUM('Sales by Agent'!J1034:L1034)&gt;0,"YES","NO")</f>
        <v>NO</v>
      </c>
      <c r="M1034" s="30" t="str">
        <f>IF(SUM('Sales by Agent'!K1034:M1034)&gt;0,"YES","NO")</f>
        <v>NO</v>
      </c>
      <c r="N1034" s="30" t="str">
        <f>IF(SUM('Sales by Agent'!L1034:N1034)&gt;0,"YES","NO")</f>
        <v>NO</v>
      </c>
      <c r="O1034" s="30" t="str">
        <f>IF(SUM('Sales by Agent'!M1034:O1034)&gt;0,"YES","NO")</f>
        <v>NO</v>
      </c>
      <c r="P1034" s="30" t="str">
        <f>IF(SUM('Sales by Agent'!N1034:P1034)&gt;0,"YES","NO")</f>
        <v>NO</v>
      </c>
      <c r="Q1034" s="30" t="str">
        <f>IF(SUM('Sales by Agent'!O1034:Q1034)&gt;0,"YES","NO")</f>
        <v>NO</v>
      </c>
      <c r="R1034" s="30" t="str">
        <f>IF(SUM('Sales by Agent'!P1034:R1034)&gt;0,"YES","NO")</f>
        <v>NO</v>
      </c>
      <c r="S1034" s="30" t="str">
        <f>IF(SUM('Sales by Agent'!Q1034:S1034)&gt;0,"YES","NO")</f>
        <v>NO</v>
      </c>
      <c r="T1034" s="30" t="str">
        <f>IF(SUM('Sales by Agent'!R1034:T1034)&gt;0,"YES","NO")</f>
        <v>NO</v>
      </c>
      <c r="U1034" s="30" t="str">
        <f>IF(SUM('Sales by Agent'!S1034:U1034)&gt;0,"YES","NO")</f>
        <v>NO</v>
      </c>
      <c r="V1034" s="30" t="str">
        <f>IF(SUM('Sales by Agent'!T1034:V1034)&gt;0,"YES","NO")</f>
        <v>NO</v>
      </c>
      <c r="W1034" s="30" t="str">
        <f>IF(SUM('Sales by Agent'!U1034:W1034)&gt;0,"YES","NO")</f>
        <v>NO</v>
      </c>
      <c r="X1034" s="30" t="str">
        <f>IF(SUM('Sales by Agent'!V1034:X1034)&gt;0,"YES","NO")</f>
        <v>NO</v>
      </c>
      <c r="Y1034" s="30" t="str">
        <f>IF(SUM('Sales by Agent'!W1034:Y1034)&gt;0,"YES","NO")</f>
        <v>NO</v>
      </c>
      <c r="Z1034" s="30" t="str">
        <f>IF(SUM('Sales by Agent'!X1034:Z1034)&gt;0,"YES","NO")</f>
        <v>NO</v>
      </c>
      <c r="AA1034" s="30" t="str">
        <f>IF(SUM('Sales by Agent'!Y1034:AA1034)&gt;0,"YES","NO")</f>
        <v>NO</v>
      </c>
      <c r="AB1034" s="30" t="str">
        <f>IF(SUM('Sales by Agent'!Z1034:AB1034)&gt;0,"YES","NO")</f>
        <v>NO</v>
      </c>
      <c r="AC1034" s="30" t="str">
        <f>IF(SUM('Sales by Agent'!AA1034:AC1034)&gt;0,"YES","NO")</f>
        <v>NO</v>
      </c>
      <c r="AD1034" s="30" t="str">
        <f>IF(SUM('Sales by Agent'!AB1034:AD1034)&gt;0,"YES","NO")</f>
        <v>NO</v>
      </c>
      <c r="AE1034" s="30" t="str">
        <f>IF(SUM('Sales by Agent'!AC1034:AE1034)&gt;0,"YES","NO")</f>
        <v>NO</v>
      </c>
      <c r="AF1034" s="30" t="str">
        <f>IF(SUM('Sales by Agent'!AD1034:AF1034)&gt;0,"YES","NO")</f>
        <v>NO</v>
      </c>
      <c r="AG1034" s="30" t="str">
        <f>IF(SUM('Sales by Agent'!AE1034:AG1034)&gt;0,"YES","NO")</f>
        <v>YES</v>
      </c>
      <c r="AH1034" s="30" t="str">
        <f>IF(SUM('Sales by Agent'!AF1034:AH1034)&gt;0,"YES","NO")</f>
        <v>YES</v>
      </c>
      <c r="AI1034" s="30" t="str">
        <f>IF(SUM('Sales by Agent'!AG1034:AI1034)&gt;0,"YES","NO")</f>
        <v>YES</v>
      </c>
      <c r="AJ1034" s="30" t="str">
        <f>IF(SUM('Sales by Agent'!AH1034:AJ1034)&gt;0,"YES","NO")</f>
        <v>YES</v>
      </c>
      <c r="AK1034" s="30" t="str">
        <f>IF(SUM('Sales by Agent'!AI1034:AK1034)&gt;0,"YES","NO")</f>
        <v>YES</v>
      </c>
      <c r="AL1034" s="30" t="str">
        <f>IF(SUM('Sales by Agent'!AJ1034:AL1034)&gt;0,"YES","NO")</f>
        <v>YES</v>
      </c>
      <c r="AM1034" s="30" t="str">
        <f>IF(SUM('Sales by Agent'!AK1034:AM1034)&gt;0,"YES","NO")</f>
        <v>YES</v>
      </c>
      <c r="AN1034" s="30" t="str">
        <f>IF(SUM('Sales by Agent'!AL1034:AN1034)&gt;0,"YES","NO")</f>
        <v>YES</v>
      </c>
      <c r="AO1034" s="30" t="str">
        <f>IF(SUM('Sales by Agent'!AM1034:AO1034)&gt;0,"YES","NO")</f>
        <v>YES</v>
      </c>
      <c r="AP1034" s="30" t="str">
        <f>IF(SUM('Sales by Agent'!AN1034:AP1034)&gt;0,"YES","NO")</f>
        <v>NO</v>
      </c>
      <c r="AQ1034" s="30" t="str">
        <f>IF(SUM('Sales by Agent'!AO1034:AQ1034)&gt;0,"YES","NO")</f>
        <v>NO</v>
      </c>
      <c r="AR1034" s="30" t="str">
        <f>IF(SUM('Sales by Agent'!AP1034:AR1034)&gt;0,"YES","NO")</f>
        <v>NO</v>
      </c>
      <c r="AS1034" s="30" t="str">
        <f>IF(SUM('Sales by Agent'!AQ1034:AS1034)&gt;0,"YES","NO")</f>
        <v>NO</v>
      </c>
      <c r="AT1034" s="30" t="str">
        <f>IF(SUM('Sales by Agent'!AR1034:AT1034)&gt;0,"YES","NO")</f>
        <v>NO</v>
      </c>
      <c r="AU1034" s="30" t="str">
        <f>IF(SUM('Sales by Agent'!AS1034:AU1034)&gt;0,"YES","NO")</f>
        <v>NO</v>
      </c>
      <c r="AV1034" s="30" t="str">
        <f>IF(SUM('Sales by Agent'!AT1034:AV1034)&gt;0,"YES","NO")</f>
        <v>NO</v>
      </c>
    </row>
    <row r="1035" spans="1:48">
      <c r="A1035" s="564" t="s">
        <v>82</v>
      </c>
      <c r="B1035" s="564" t="s">
        <v>3277</v>
      </c>
      <c r="C1035" s="564" t="s">
        <v>390</v>
      </c>
      <c r="D1035" s="564" t="s">
        <v>954</v>
      </c>
      <c r="E1035" s="564" t="s">
        <v>1005</v>
      </c>
      <c r="F1035" s="565">
        <v>3676590</v>
      </c>
      <c r="I1035" s="30" t="str">
        <f>IF(SUM('Sales by Agent'!G1035:I1035)&gt;0,"YES","NO")</f>
        <v>YES</v>
      </c>
      <c r="J1035" s="30" t="str">
        <f>IF(SUM('Sales by Agent'!H1035:J1035)&gt;0,"YES","NO")</f>
        <v>YES</v>
      </c>
      <c r="K1035" s="30" t="str">
        <f>IF(SUM('Sales by Agent'!I1035:K1035)&gt;0,"YES","NO")</f>
        <v>YES</v>
      </c>
      <c r="L1035" s="30" t="str">
        <f>IF(SUM('Sales by Agent'!J1035:L1035)&gt;0,"YES","NO")</f>
        <v>YES</v>
      </c>
      <c r="M1035" s="30" t="str">
        <f>IF(SUM('Sales by Agent'!K1035:M1035)&gt;0,"YES","NO")</f>
        <v>YES</v>
      </c>
      <c r="N1035" s="30" t="str">
        <f>IF(SUM('Sales by Agent'!L1035:N1035)&gt;0,"YES","NO")</f>
        <v>YES</v>
      </c>
      <c r="O1035" s="30" t="str">
        <f>IF(SUM('Sales by Agent'!M1035:O1035)&gt;0,"YES","NO")</f>
        <v>YES</v>
      </c>
      <c r="P1035" s="30" t="str">
        <f>IF(SUM('Sales by Agent'!N1035:P1035)&gt;0,"YES","NO")</f>
        <v>YES</v>
      </c>
      <c r="Q1035" s="30" t="str">
        <f>IF(SUM('Sales by Agent'!O1035:Q1035)&gt;0,"YES","NO")</f>
        <v>YES</v>
      </c>
      <c r="R1035" s="30" t="str">
        <f>IF(SUM('Sales by Agent'!P1035:R1035)&gt;0,"YES","NO")</f>
        <v>YES</v>
      </c>
      <c r="S1035" s="30" t="str">
        <f>IF(SUM('Sales by Agent'!Q1035:S1035)&gt;0,"YES","NO")</f>
        <v>YES</v>
      </c>
      <c r="T1035" s="30" t="str">
        <f>IF(SUM('Sales by Agent'!R1035:T1035)&gt;0,"YES","NO")</f>
        <v>YES</v>
      </c>
      <c r="U1035" s="30" t="str">
        <f>IF(SUM('Sales by Agent'!S1035:U1035)&gt;0,"YES","NO")</f>
        <v>YES</v>
      </c>
      <c r="V1035" s="30" t="str">
        <f>IF(SUM('Sales by Agent'!T1035:V1035)&gt;0,"YES","NO")</f>
        <v>YES</v>
      </c>
      <c r="W1035" s="30" t="str">
        <f>IF(SUM('Sales by Agent'!U1035:W1035)&gt;0,"YES","NO")</f>
        <v>YES</v>
      </c>
      <c r="X1035" s="30" t="str">
        <f>IF(SUM('Sales by Agent'!V1035:X1035)&gt;0,"YES","NO")</f>
        <v>YES</v>
      </c>
      <c r="Y1035" s="30" t="str">
        <f>IF(SUM('Sales by Agent'!W1035:Y1035)&gt;0,"YES","NO")</f>
        <v>YES</v>
      </c>
      <c r="Z1035" s="30" t="str">
        <f>IF(SUM('Sales by Agent'!X1035:Z1035)&gt;0,"YES","NO")</f>
        <v>YES</v>
      </c>
      <c r="AA1035" s="30" t="str">
        <f>IF(SUM('Sales by Agent'!Y1035:AA1035)&gt;0,"YES","NO")</f>
        <v>YES</v>
      </c>
      <c r="AB1035" s="30" t="str">
        <f>IF(SUM('Sales by Agent'!Z1035:AB1035)&gt;0,"YES","NO")</f>
        <v>YES</v>
      </c>
      <c r="AC1035" s="30" t="str">
        <f>IF(SUM('Sales by Agent'!AA1035:AC1035)&gt;0,"YES","NO")</f>
        <v>YES</v>
      </c>
      <c r="AD1035" s="30" t="str">
        <f>IF(SUM('Sales by Agent'!AB1035:AD1035)&gt;0,"YES","NO")</f>
        <v>YES</v>
      </c>
      <c r="AE1035" s="30" t="str">
        <f>IF(SUM('Sales by Agent'!AC1035:AE1035)&gt;0,"YES","NO")</f>
        <v>YES</v>
      </c>
      <c r="AF1035" s="30" t="str">
        <f>IF(SUM('Sales by Agent'!AD1035:AF1035)&gt;0,"YES","NO")</f>
        <v>YES</v>
      </c>
      <c r="AG1035" s="30" t="str">
        <f>IF(SUM('Sales by Agent'!AE1035:AG1035)&gt;0,"YES","NO")</f>
        <v>YES</v>
      </c>
      <c r="AH1035" s="30" t="str">
        <f>IF(SUM('Sales by Agent'!AF1035:AH1035)&gt;0,"YES","NO")</f>
        <v>YES</v>
      </c>
      <c r="AI1035" s="30" t="str">
        <f>IF(SUM('Sales by Agent'!AG1035:AI1035)&gt;0,"YES","NO")</f>
        <v>YES</v>
      </c>
      <c r="AJ1035" s="30" t="str">
        <f>IF(SUM('Sales by Agent'!AH1035:AJ1035)&gt;0,"YES","NO")</f>
        <v>YES</v>
      </c>
      <c r="AK1035" s="30" t="str">
        <f>IF(SUM('Sales by Agent'!AI1035:AK1035)&gt;0,"YES","NO")</f>
        <v>YES</v>
      </c>
      <c r="AL1035" s="30" t="str">
        <f>IF(SUM('Sales by Agent'!AJ1035:AL1035)&gt;0,"YES","NO")</f>
        <v>YES</v>
      </c>
      <c r="AM1035" s="30" t="str">
        <f>IF(SUM('Sales by Agent'!AK1035:AM1035)&gt;0,"YES","NO")</f>
        <v>NO</v>
      </c>
      <c r="AN1035" s="30" t="str">
        <f>IF(SUM('Sales by Agent'!AL1035:AN1035)&gt;0,"YES","NO")</f>
        <v>YES</v>
      </c>
      <c r="AO1035" s="30" t="str">
        <f>IF(SUM('Sales by Agent'!AM1035:AO1035)&gt;0,"YES","NO")</f>
        <v>YES</v>
      </c>
      <c r="AP1035" s="30" t="str">
        <f>IF(SUM('Sales by Agent'!AN1035:AP1035)&gt;0,"YES","NO")</f>
        <v>YES</v>
      </c>
      <c r="AQ1035" s="30" t="str">
        <f>IF(SUM('Sales by Agent'!AO1035:AQ1035)&gt;0,"YES","NO")</f>
        <v>NO</v>
      </c>
      <c r="AR1035" s="30" t="str">
        <f>IF(SUM('Sales by Agent'!AP1035:AR1035)&gt;0,"YES","NO")</f>
        <v>YES</v>
      </c>
      <c r="AS1035" s="30" t="str">
        <f>IF(SUM('Sales by Agent'!AQ1035:AS1035)&gt;0,"YES","NO")</f>
        <v>YES</v>
      </c>
      <c r="AT1035" s="30" t="str">
        <f>IF(SUM('Sales by Agent'!AR1035:AT1035)&gt;0,"YES","NO")</f>
        <v>YES</v>
      </c>
      <c r="AU1035" s="30" t="str">
        <f>IF(SUM('Sales by Agent'!AS1035:AU1035)&gt;0,"YES","NO")</f>
        <v>YES</v>
      </c>
      <c r="AV1035" s="30" t="str">
        <f>IF(SUM('Sales by Agent'!AT1035:AV1035)&gt;0,"YES","NO")</f>
        <v>YES</v>
      </c>
    </row>
    <row r="1036" spans="1:48">
      <c r="A1036" s="564" t="s">
        <v>84</v>
      </c>
      <c r="B1036" s="564" t="s">
        <v>3278</v>
      </c>
      <c r="C1036" s="564" t="s">
        <v>390</v>
      </c>
      <c r="D1036" s="564" t="s">
        <v>954</v>
      </c>
      <c r="E1036" s="564" t="s">
        <v>1005</v>
      </c>
      <c r="F1036" s="565">
        <v>5461590</v>
      </c>
      <c r="I1036" s="30" t="str">
        <f>IF(SUM('Sales by Agent'!G1036:I1036)&gt;0,"YES","NO")</f>
        <v>YES</v>
      </c>
      <c r="J1036" s="30" t="str">
        <f>IF(SUM('Sales by Agent'!H1036:J1036)&gt;0,"YES","NO")</f>
        <v>YES</v>
      </c>
      <c r="K1036" s="30" t="str">
        <f>IF(SUM('Sales by Agent'!I1036:K1036)&gt;0,"YES","NO")</f>
        <v>YES</v>
      </c>
      <c r="L1036" s="30" t="str">
        <f>IF(SUM('Sales by Agent'!J1036:L1036)&gt;0,"YES","NO")</f>
        <v>YES</v>
      </c>
      <c r="M1036" s="30" t="str">
        <f>IF(SUM('Sales by Agent'!K1036:M1036)&gt;0,"YES","NO")</f>
        <v>YES</v>
      </c>
      <c r="N1036" s="30" t="str">
        <f>IF(SUM('Sales by Agent'!L1036:N1036)&gt;0,"YES","NO")</f>
        <v>YES</v>
      </c>
      <c r="O1036" s="30" t="str">
        <f>IF(SUM('Sales by Agent'!M1036:O1036)&gt;0,"YES","NO")</f>
        <v>YES</v>
      </c>
      <c r="P1036" s="30" t="str">
        <f>IF(SUM('Sales by Agent'!N1036:P1036)&gt;0,"YES","NO")</f>
        <v>YES</v>
      </c>
      <c r="Q1036" s="30" t="str">
        <f>IF(SUM('Sales by Agent'!O1036:Q1036)&gt;0,"YES","NO")</f>
        <v>YES</v>
      </c>
      <c r="R1036" s="30" t="str">
        <f>IF(SUM('Sales by Agent'!P1036:R1036)&gt;0,"YES","NO")</f>
        <v>YES</v>
      </c>
      <c r="S1036" s="30" t="str">
        <f>IF(SUM('Sales by Agent'!Q1036:S1036)&gt;0,"YES","NO")</f>
        <v>NO</v>
      </c>
      <c r="T1036" s="30" t="str">
        <f>IF(SUM('Sales by Agent'!R1036:T1036)&gt;0,"YES","NO")</f>
        <v>NO</v>
      </c>
      <c r="U1036" s="30" t="str">
        <f>IF(SUM('Sales by Agent'!S1036:U1036)&gt;0,"YES","NO")</f>
        <v>NO</v>
      </c>
      <c r="V1036" s="30" t="str">
        <f>IF(SUM('Sales by Agent'!T1036:V1036)&gt;0,"YES","NO")</f>
        <v>NO</v>
      </c>
      <c r="W1036" s="30" t="str">
        <f>IF(SUM('Sales by Agent'!U1036:W1036)&gt;0,"YES","NO")</f>
        <v>NO</v>
      </c>
      <c r="X1036" s="30" t="str">
        <f>IF(SUM('Sales by Agent'!V1036:X1036)&gt;0,"YES","NO")</f>
        <v>YES</v>
      </c>
      <c r="Y1036" s="30" t="str">
        <f>IF(SUM('Sales by Agent'!W1036:Y1036)&gt;0,"YES","NO")</f>
        <v>YES</v>
      </c>
      <c r="Z1036" s="30" t="str">
        <f>IF(SUM('Sales by Agent'!X1036:Z1036)&gt;0,"YES","NO")</f>
        <v>YES</v>
      </c>
      <c r="AA1036" s="30" t="str">
        <f>IF(SUM('Sales by Agent'!Y1036:AA1036)&gt;0,"YES","NO")</f>
        <v>YES</v>
      </c>
      <c r="AB1036" s="30" t="str">
        <f>IF(SUM('Sales by Agent'!Z1036:AB1036)&gt;0,"YES","NO")</f>
        <v>YES</v>
      </c>
      <c r="AC1036" s="30" t="str">
        <f>IF(SUM('Sales by Agent'!AA1036:AC1036)&gt;0,"YES","NO")</f>
        <v>YES</v>
      </c>
      <c r="AD1036" s="30" t="str">
        <f>IF(SUM('Sales by Agent'!AB1036:AD1036)&gt;0,"YES","NO")</f>
        <v>YES</v>
      </c>
      <c r="AE1036" s="30" t="str">
        <f>IF(SUM('Sales by Agent'!AC1036:AE1036)&gt;0,"YES","NO")</f>
        <v>YES</v>
      </c>
      <c r="AF1036" s="30" t="str">
        <f>IF(SUM('Sales by Agent'!AD1036:AF1036)&gt;0,"YES","NO")</f>
        <v>YES</v>
      </c>
      <c r="AG1036" s="30" t="str">
        <f>IF(SUM('Sales by Agent'!AE1036:AG1036)&gt;0,"YES","NO")</f>
        <v>YES</v>
      </c>
      <c r="AH1036" s="30" t="str">
        <f>IF(SUM('Sales by Agent'!AF1036:AH1036)&gt;0,"YES","NO")</f>
        <v>YES</v>
      </c>
      <c r="AI1036" s="30" t="str">
        <f>IF(SUM('Sales by Agent'!AG1036:AI1036)&gt;0,"YES","NO")</f>
        <v>YES</v>
      </c>
      <c r="AJ1036" s="30" t="str">
        <f>IF(SUM('Sales by Agent'!AH1036:AJ1036)&gt;0,"YES","NO")</f>
        <v>YES</v>
      </c>
      <c r="AK1036" s="30" t="str">
        <f>IF(SUM('Sales by Agent'!AI1036:AK1036)&gt;0,"YES","NO")</f>
        <v>YES</v>
      </c>
      <c r="AL1036" s="30" t="str">
        <f>IF(SUM('Sales by Agent'!AJ1036:AL1036)&gt;0,"YES","NO")</f>
        <v>YES</v>
      </c>
      <c r="AM1036" s="30" t="str">
        <f>IF(SUM('Sales by Agent'!AK1036:AM1036)&gt;0,"YES","NO")</f>
        <v>NO</v>
      </c>
      <c r="AN1036" s="30" t="str">
        <f>IF(SUM('Sales by Agent'!AL1036:AN1036)&gt;0,"YES","NO")</f>
        <v>NO</v>
      </c>
      <c r="AO1036" s="30" t="str">
        <f>IF(SUM('Sales by Agent'!AM1036:AO1036)&gt;0,"YES","NO")</f>
        <v>YES</v>
      </c>
      <c r="AP1036" s="30" t="str">
        <f>IF(SUM('Sales by Agent'!AN1036:AP1036)&gt;0,"YES","NO")</f>
        <v>YES</v>
      </c>
      <c r="AQ1036" s="30" t="str">
        <f>IF(SUM('Sales by Agent'!AO1036:AQ1036)&gt;0,"YES","NO")</f>
        <v>YES</v>
      </c>
      <c r="AR1036" s="30" t="str">
        <f>IF(SUM('Sales by Agent'!AP1036:AR1036)&gt;0,"YES","NO")</f>
        <v>NO</v>
      </c>
      <c r="AS1036" s="30" t="str">
        <f>IF(SUM('Sales by Agent'!AQ1036:AS1036)&gt;0,"YES","NO")</f>
        <v>NO</v>
      </c>
      <c r="AT1036" s="30" t="str">
        <f>IF(SUM('Sales by Agent'!AR1036:AT1036)&gt;0,"YES","NO")</f>
        <v>NO</v>
      </c>
      <c r="AU1036" s="30" t="str">
        <f>IF(SUM('Sales by Agent'!AS1036:AU1036)&gt;0,"YES","NO")</f>
        <v>YES</v>
      </c>
      <c r="AV1036" s="30" t="str">
        <f>IF(SUM('Sales by Agent'!AT1036:AV1036)&gt;0,"YES","NO")</f>
        <v>YES</v>
      </c>
    </row>
    <row r="1037" spans="1:48">
      <c r="A1037" s="564" t="s">
        <v>85</v>
      </c>
      <c r="B1037" s="564" t="s">
        <v>2779</v>
      </c>
      <c r="C1037" s="564" t="s">
        <v>390</v>
      </c>
      <c r="D1037" s="564" t="s">
        <v>954</v>
      </c>
      <c r="E1037" s="564" t="s">
        <v>1005</v>
      </c>
      <c r="F1037" s="565">
        <v>4141110</v>
      </c>
      <c r="I1037" s="30" t="str">
        <f>IF(SUM('Sales by Agent'!G1037:I1037)&gt;0,"YES","NO")</f>
        <v>YES</v>
      </c>
      <c r="J1037" s="30" t="str">
        <f>IF(SUM('Sales by Agent'!H1037:J1037)&gt;0,"YES","NO")</f>
        <v>YES</v>
      </c>
      <c r="K1037" s="30" t="str">
        <f>IF(SUM('Sales by Agent'!I1037:K1037)&gt;0,"YES","NO")</f>
        <v>YES</v>
      </c>
      <c r="L1037" s="30" t="str">
        <f>IF(SUM('Sales by Agent'!J1037:L1037)&gt;0,"YES","NO")</f>
        <v>YES</v>
      </c>
      <c r="M1037" s="30" t="str">
        <f>IF(SUM('Sales by Agent'!K1037:M1037)&gt;0,"YES","NO")</f>
        <v>YES</v>
      </c>
      <c r="N1037" s="30" t="str">
        <f>IF(SUM('Sales by Agent'!L1037:N1037)&gt;0,"YES","NO")</f>
        <v>YES</v>
      </c>
      <c r="O1037" s="30" t="str">
        <f>IF(SUM('Sales by Agent'!M1037:O1037)&gt;0,"YES","NO")</f>
        <v>YES</v>
      </c>
      <c r="P1037" s="30" t="str">
        <f>IF(SUM('Sales by Agent'!N1037:P1037)&gt;0,"YES","NO")</f>
        <v>YES</v>
      </c>
      <c r="Q1037" s="30" t="str">
        <f>IF(SUM('Sales by Agent'!O1037:Q1037)&gt;0,"YES","NO")</f>
        <v>YES</v>
      </c>
      <c r="R1037" s="30" t="str">
        <f>IF(SUM('Sales by Agent'!P1037:R1037)&gt;0,"YES","NO")</f>
        <v>YES</v>
      </c>
      <c r="S1037" s="30" t="str">
        <f>IF(SUM('Sales by Agent'!Q1037:S1037)&gt;0,"YES","NO")</f>
        <v>YES</v>
      </c>
      <c r="T1037" s="30" t="str">
        <f>IF(SUM('Sales by Agent'!R1037:T1037)&gt;0,"YES","NO")</f>
        <v>YES</v>
      </c>
      <c r="U1037" s="30" t="str">
        <f>IF(SUM('Sales by Agent'!S1037:U1037)&gt;0,"YES","NO")</f>
        <v>YES</v>
      </c>
      <c r="V1037" s="30" t="str">
        <f>IF(SUM('Sales by Agent'!T1037:V1037)&gt;0,"YES","NO")</f>
        <v>YES</v>
      </c>
      <c r="W1037" s="30" t="str">
        <f>IF(SUM('Sales by Agent'!U1037:W1037)&gt;0,"YES","NO")</f>
        <v>YES</v>
      </c>
      <c r="X1037" s="30" t="str">
        <f>IF(SUM('Sales by Agent'!V1037:X1037)&gt;0,"YES","NO")</f>
        <v>YES</v>
      </c>
      <c r="Y1037" s="30" t="str">
        <f>IF(SUM('Sales by Agent'!W1037:Y1037)&gt;0,"YES","NO")</f>
        <v>YES</v>
      </c>
      <c r="Z1037" s="30" t="str">
        <f>IF(SUM('Sales by Agent'!X1037:Z1037)&gt;0,"YES","NO")</f>
        <v>YES</v>
      </c>
      <c r="AA1037" s="30" t="str">
        <f>IF(SUM('Sales by Agent'!Y1037:AA1037)&gt;0,"YES","NO")</f>
        <v>YES</v>
      </c>
      <c r="AB1037" s="30" t="str">
        <f>IF(SUM('Sales by Agent'!Z1037:AB1037)&gt;0,"YES","NO")</f>
        <v>YES</v>
      </c>
      <c r="AC1037" s="30" t="str">
        <f>IF(SUM('Sales by Agent'!AA1037:AC1037)&gt;0,"YES","NO")</f>
        <v>YES</v>
      </c>
      <c r="AD1037" s="30" t="str">
        <f>IF(SUM('Sales by Agent'!AB1037:AD1037)&gt;0,"YES","NO")</f>
        <v>YES</v>
      </c>
      <c r="AE1037" s="30" t="str">
        <f>IF(SUM('Sales by Agent'!AC1037:AE1037)&gt;0,"YES","NO")</f>
        <v>YES</v>
      </c>
      <c r="AF1037" s="30" t="str">
        <f>IF(SUM('Sales by Agent'!AD1037:AF1037)&gt;0,"YES","NO")</f>
        <v>YES</v>
      </c>
      <c r="AG1037" s="30" t="str">
        <f>IF(SUM('Sales by Agent'!AE1037:AG1037)&gt;0,"YES","NO")</f>
        <v>YES</v>
      </c>
      <c r="AH1037" s="30" t="str">
        <f>IF(SUM('Sales by Agent'!AF1037:AH1037)&gt;0,"YES","NO")</f>
        <v>YES</v>
      </c>
      <c r="AI1037" s="30" t="str">
        <f>IF(SUM('Sales by Agent'!AG1037:AI1037)&gt;0,"YES","NO")</f>
        <v>YES</v>
      </c>
      <c r="AJ1037" s="30" t="str">
        <f>IF(SUM('Sales by Agent'!AH1037:AJ1037)&gt;0,"YES","NO")</f>
        <v>YES</v>
      </c>
      <c r="AK1037" s="30" t="str">
        <f>IF(SUM('Sales by Agent'!AI1037:AK1037)&gt;0,"YES","NO")</f>
        <v>YES</v>
      </c>
      <c r="AL1037" s="30" t="str">
        <f>IF(SUM('Sales by Agent'!AJ1037:AL1037)&gt;0,"YES","NO")</f>
        <v>YES</v>
      </c>
      <c r="AM1037" s="30" t="str">
        <f>IF(SUM('Sales by Agent'!AK1037:AM1037)&gt;0,"YES","NO")</f>
        <v>YES</v>
      </c>
      <c r="AN1037" s="30" t="str">
        <f>IF(SUM('Sales by Agent'!AL1037:AN1037)&gt;0,"YES","NO")</f>
        <v>YES</v>
      </c>
      <c r="AO1037" s="30" t="str">
        <f>IF(SUM('Sales by Agent'!AM1037:AO1037)&gt;0,"YES","NO")</f>
        <v>YES</v>
      </c>
      <c r="AP1037" s="30" t="str">
        <f>IF(SUM('Sales by Agent'!AN1037:AP1037)&gt;0,"YES","NO")</f>
        <v>YES</v>
      </c>
      <c r="AQ1037" s="30" t="str">
        <f>IF(SUM('Sales by Agent'!AO1037:AQ1037)&gt;0,"YES","NO")</f>
        <v>YES</v>
      </c>
      <c r="AR1037" s="30" t="str">
        <f>IF(SUM('Sales by Agent'!AP1037:AR1037)&gt;0,"YES","NO")</f>
        <v>YES</v>
      </c>
      <c r="AS1037" s="30" t="str">
        <f>IF(SUM('Sales by Agent'!AQ1037:AS1037)&gt;0,"YES","NO")</f>
        <v>YES</v>
      </c>
      <c r="AT1037" s="30" t="str">
        <f>IF(SUM('Sales by Agent'!AR1037:AT1037)&gt;0,"YES","NO")</f>
        <v>YES</v>
      </c>
      <c r="AU1037" s="30" t="str">
        <f>IF(SUM('Sales by Agent'!AS1037:AU1037)&gt;0,"YES","NO")</f>
        <v>YES</v>
      </c>
      <c r="AV1037" s="30" t="str">
        <f>IF(SUM('Sales by Agent'!AT1037:AV1037)&gt;0,"YES","NO")</f>
        <v>YES</v>
      </c>
    </row>
    <row r="1038" spans="1:48">
      <c r="A1038" s="564" t="s">
        <v>1853</v>
      </c>
      <c r="B1038" s="564" t="s">
        <v>3279</v>
      </c>
      <c r="C1038" s="564" t="s">
        <v>390</v>
      </c>
      <c r="D1038" s="564" t="s">
        <v>954</v>
      </c>
      <c r="E1038" s="564" t="s">
        <v>1005</v>
      </c>
      <c r="F1038" s="565">
        <v>942320</v>
      </c>
      <c r="I1038" s="30" t="str">
        <f>IF(SUM('Sales by Agent'!G1038:I1038)&gt;0,"YES","NO")</f>
        <v>NO</v>
      </c>
      <c r="J1038" s="30" t="str">
        <f>IF(SUM('Sales by Agent'!H1038:J1038)&gt;0,"YES","NO")</f>
        <v>NO</v>
      </c>
      <c r="K1038" s="30" t="str">
        <f>IF(SUM('Sales by Agent'!I1038:K1038)&gt;0,"YES","NO")</f>
        <v>NO</v>
      </c>
      <c r="L1038" s="30" t="str">
        <f>IF(SUM('Sales by Agent'!J1038:L1038)&gt;0,"YES","NO")</f>
        <v>NO</v>
      </c>
      <c r="M1038" s="30" t="str">
        <f>IF(SUM('Sales by Agent'!K1038:M1038)&gt;0,"YES","NO")</f>
        <v>NO</v>
      </c>
      <c r="N1038" s="30" t="str">
        <f>IF(SUM('Sales by Agent'!L1038:N1038)&gt;0,"YES","NO")</f>
        <v>NO</v>
      </c>
      <c r="O1038" s="30" t="str">
        <f>IF(SUM('Sales by Agent'!M1038:O1038)&gt;0,"YES","NO")</f>
        <v>NO</v>
      </c>
      <c r="P1038" s="30" t="str">
        <f>IF(SUM('Sales by Agent'!N1038:P1038)&gt;0,"YES","NO")</f>
        <v>NO</v>
      </c>
      <c r="Q1038" s="30" t="str">
        <f>IF(SUM('Sales by Agent'!O1038:Q1038)&gt;0,"YES","NO")</f>
        <v>NO</v>
      </c>
      <c r="R1038" s="30" t="str">
        <f>IF(SUM('Sales by Agent'!P1038:R1038)&gt;0,"YES","NO")</f>
        <v>NO</v>
      </c>
      <c r="S1038" s="30" t="str">
        <f>IF(SUM('Sales by Agent'!Q1038:S1038)&gt;0,"YES","NO")</f>
        <v>NO</v>
      </c>
      <c r="T1038" s="30" t="str">
        <f>IF(SUM('Sales by Agent'!R1038:T1038)&gt;0,"YES","NO")</f>
        <v>NO</v>
      </c>
      <c r="U1038" s="30" t="str">
        <f>IF(SUM('Sales by Agent'!S1038:U1038)&gt;0,"YES","NO")</f>
        <v>NO</v>
      </c>
      <c r="V1038" s="30" t="str">
        <f>IF(SUM('Sales by Agent'!T1038:V1038)&gt;0,"YES","NO")</f>
        <v>NO</v>
      </c>
      <c r="W1038" s="30" t="str">
        <f>IF(SUM('Sales by Agent'!U1038:W1038)&gt;0,"YES","NO")</f>
        <v>NO</v>
      </c>
      <c r="X1038" s="30" t="str">
        <f>IF(SUM('Sales by Agent'!V1038:X1038)&gt;0,"YES","NO")</f>
        <v>NO</v>
      </c>
      <c r="Y1038" s="30" t="str">
        <f>IF(SUM('Sales by Agent'!W1038:Y1038)&gt;0,"YES","NO")</f>
        <v>NO</v>
      </c>
      <c r="Z1038" s="30" t="str">
        <f>IF(SUM('Sales by Agent'!X1038:Z1038)&gt;0,"YES","NO")</f>
        <v>NO</v>
      </c>
      <c r="AA1038" s="30" t="str">
        <f>IF(SUM('Sales by Agent'!Y1038:AA1038)&gt;0,"YES","NO")</f>
        <v>NO</v>
      </c>
      <c r="AB1038" s="30" t="str">
        <f>IF(SUM('Sales by Agent'!Z1038:AB1038)&gt;0,"YES","NO")</f>
        <v>NO</v>
      </c>
      <c r="AC1038" s="30" t="str">
        <f>IF(SUM('Sales by Agent'!AA1038:AC1038)&gt;0,"YES","NO")</f>
        <v>NO</v>
      </c>
      <c r="AD1038" s="30" t="str">
        <f>IF(SUM('Sales by Agent'!AB1038:AD1038)&gt;0,"YES","NO")</f>
        <v>NO</v>
      </c>
      <c r="AE1038" s="30" t="str">
        <f>IF(SUM('Sales by Agent'!AC1038:AE1038)&gt;0,"YES","NO")</f>
        <v>NO</v>
      </c>
      <c r="AF1038" s="30" t="str">
        <f>IF(SUM('Sales by Agent'!AD1038:AF1038)&gt;0,"YES","NO")</f>
        <v>NO</v>
      </c>
      <c r="AG1038" s="30" t="str">
        <f>IF(SUM('Sales by Agent'!AE1038:AG1038)&gt;0,"YES","NO")</f>
        <v>NO</v>
      </c>
      <c r="AH1038" s="30" t="str">
        <f>IF(SUM('Sales by Agent'!AF1038:AH1038)&gt;0,"YES","NO")</f>
        <v>NO</v>
      </c>
      <c r="AI1038" s="30" t="str">
        <f>IF(SUM('Sales by Agent'!AG1038:AI1038)&gt;0,"YES","NO")</f>
        <v>NO</v>
      </c>
      <c r="AJ1038" s="30" t="str">
        <f>IF(SUM('Sales by Agent'!AH1038:AJ1038)&gt;0,"YES","NO")</f>
        <v>NO</v>
      </c>
      <c r="AK1038" s="30" t="str">
        <f>IF(SUM('Sales by Agent'!AI1038:AK1038)&gt;0,"YES","NO")</f>
        <v>NO</v>
      </c>
      <c r="AL1038" s="30" t="str">
        <f>IF(SUM('Sales by Agent'!AJ1038:AL1038)&gt;0,"YES","NO")</f>
        <v>YES</v>
      </c>
      <c r="AM1038" s="30" t="str">
        <f>IF(SUM('Sales by Agent'!AK1038:AM1038)&gt;0,"YES","NO")</f>
        <v>YES</v>
      </c>
      <c r="AN1038" s="30" t="str">
        <f>IF(SUM('Sales by Agent'!AL1038:AN1038)&gt;0,"YES","NO")</f>
        <v>YES</v>
      </c>
      <c r="AO1038" s="30" t="str">
        <f>IF(SUM('Sales by Agent'!AM1038:AO1038)&gt;0,"YES","NO")</f>
        <v>YES</v>
      </c>
      <c r="AP1038" s="30" t="str">
        <f>IF(SUM('Sales by Agent'!AN1038:AP1038)&gt;0,"YES","NO")</f>
        <v>YES</v>
      </c>
      <c r="AQ1038" s="30" t="str">
        <f>IF(SUM('Sales by Agent'!AO1038:AQ1038)&gt;0,"YES","NO")</f>
        <v>YES</v>
      </c>
      <c r="AR1038" s="30" t="str">
        <f>IF(SUM('Sales by Agent'!AP1038:AR1038)&gt;0,"YES","NO")</f>
        <v>YES</v>
      </c>
      <c r="AS1038" s="30" t="str">
        <f>IF(SUM('Sales by Agent'!AQ1038:AS1038)&gt;0,"YES","NO")</f>
        <v>YES</v>
      </c>
      <c r="AT1038" s="30" t="str">
        <f>IF(SUM('Sales by Agent'!AR1038:AT1038)&gt;0,"YES","NO")</f>
        <v>YES</v>
      </c>
      <c r="AU1038" s="30" t="str">
        <f>IF(SUM('Sales by Agent'!AS1038:AU1038)&gt;0,"YES","NO")</f>
        <v>YES</v>
      </c>
      <c r="AV1038" s="30" t="str">
        <f>IF(SUM('Sales by Agent'!AT1038:AV1038)&gt;0,"YES","NO")</f>
        <v>YES</v>
      </c>
    </row>
    <row r="1039" spans="1:48">
      <c r="A1039" s="564" t="s">
        <v>1263</v>
      </c>
      <c r="B1039" s="564" t="s">
        <v>3280</v>
      </c>
      <c r="C1039" s="564" t="s">
        <v>390</v>
      </c>
      <c r="D1039" s="564" t="s">
        <v>954</v>
      </c>
      <c r="E1039" s="564" t="s">
        <v>1005</v>
      </c>
      <c r="F1039" s="565">
        <v>356050</v>
      </c>
      <c r="I1039" s="30" t="str">
        <f>IF(SUM('Sales by Agent'!G1039:I1039)&gt;0,"YES","NO")</f>
        <v>NO</v>
      </c>
      <c r="J1039" s="30" t="str">
        <f>IF(SUM('Sales by Agent'!H1039:J1039)&gt;0,"YES","NO")</f>
        <v>NO</v>
      </c>
      <c r="K1039" s="30" t="str">
        <f>IF(SUM('Sales by Agent'!I1039:K1039)&gt;0,"YES","NO")</f>
        <v>NO</v>
      </c>
      <c r="L1039" s="30" t="str">
        <f>IF(SUM('Sales by Agent'!J1039:L1039)&gt;0,"YES","NO")</f>
        <v>NO</v>
      </c>
      <c r="M1039" s="30" t="str">
        <f>IF(SUM('Sales by Agent'!K1039:M1039)&gt;0,"YES","NO")</f>
        <v>NO</v>
      </c>
      <c r="N1039" s="30" t="str">
        <f>IF(SUM('Sales by Agent'!L1039:N1039)&gt;0,"YES","NO")</f>
        <v>NO</v>
      </c>
      <c r="O1039" s="30" t="str">
        <f>IF(SUM('Sales by Agent'!M1039:O1039)&gt;0,"YES","NO")</f>
        <v>NO</v>
      </c>
      <c r="P1039" s="30" t="str">
        <f>IF(SUM('Sales by Agent'!N1039:P1039)&gt;0,"YES","NO")</f>
        <v>NO</v>
      </c>
      <c r="Q1039" s="30" t="str">
        <f>IF(SUM('Sales by Agent'!O1039:Q1039)&gt;0,"YES","NO")</f>
        <v>NO</v>
      </c>
      <c r="R1039" s="30" t="str">
        <f>IF(SUM('Sales by Agent'!P1039:R1039)&gt;0,"YES","NO")</f>
        <v>NO</v>
      </c>
      <c r="S1039" s="30" t="str">
        <f>IF(SUM('Sales by Agent'!Q1039:S1039)&gt;0,"YES","NO")</f>
        <v>NO</v>
      </c>
      <c r="T1039" s="30" t="str">
        <f>IF(SUM('Sales by Agent'!R1039:T1039)&gt;0,"YES","NO")</f>
        <v>NO</v>
      </c>
      <c r="U1039" s="30" t="str">
        <f>IF(SUM('Sales by Agent'!S1039:U1039)&gt;0,"YES","NO")</f>
        <v>NO</v>
      </c>
      <c r="V1039" s="30" t="str">
        <f>IF(SUM('Sales by Agent'!T1039:V1039)&gt;0,"YES","NO")</f>
        <v>NO</v>
      </c>
      <c r="W1039" s="30" t="str">
        <f>IF(SUM('Sales by Agent'!U1039:W1039)&gt;0,"YES","NO")</f>
        <v>NO</v>
      </c>
      <c r="X1039" s="30" t="str">
        <f>IF(SUM('Sales by Agent'!V1039:X1039)&gt;0,"YES","NO")</f>
        <v>NO</v>
      </c>
      <c r="Y1039" s="30" t="str">
        <f>IF(SUM('Sales by Agent'!W1039:Y1039)&gt;0,"YES","NO")</f>
        <v>NO</v>
      </c>
      <c r="Z1039" s="30" t="str">
        <f>IF(SUM('Sales by Agent'!X1039:Z1039)&gt;0,"YES","NO")</f>
        <v>NO</v>
      </c>
      <c r="AA1039" s="30" t="str">
        <f>IF(SUM('Sales by Agent'!Y1039:AA1039)&gt;0,"YES","NO")</f>
        <v>NO</v>
      </c>
      <c r="AB1039" s="30" t="str">
        <f>IF(SUM('Sales by Agent'!Z1039:AB1039)&gt;0,"YES","NO")</f>
        <v>NO</v>
      </c>
      <c r="AC1039" s="30" t="str">
        <f>IF(SUM('Sales by Agent'!AA1039:AC1039)&gt;0,"YES","NO")</f>
        <v>NO</v>
      </c>
      <c r="AD1039" s="30" t="str">
        <f>IF(SUM('Sales by Agent'!AB1039:AD1039)&gt;0,"YES","NO")</f>
        <v>NO</v>
      </c>
      <c r="AE1039" s="30" t="str">
        <f>IF(SUM('Sales by Agent'!AC1039:AE1039)&gt;0,"YES","NO")</f>
        <v>NO</v>
      </c>
      <c r="AF1039" s="30" t="str">
        <f>IF(SUM('Sales by Agent'!AD1039:AF1039)&gt;0,"YES","NO")</f>
        <v>NO</v>
      </c>
      <c r="AG1039" s="30" t="str">
        <f>IF(SUM('Sales by Agent'!AE1039:AG1039)&gt;0,"YES","NO")</f>
        <v>NO</v>
      </c>
      <c r="AH1039" s="30" t="str">
        <f>IF(SUM('Sales by Agent'!AF1039:AH1039)&gt;0,"YES","NO")</f>
        <v>NO</v>
      </c>
      <c r="AI1039" s="30" t="str">
        <f>IF(SUM('Sales by Agent'!AG1039:AI1039)&gt;0,"YES","NO")</f>
        <v>NO</v>
      </c>
      <c r="AJ1039" s="30" t="str">
        <f>IF(SUM('Sales by Agent'!AH1039:AJ1039)&gt;0,"YES","NO")</f>
        <v>NO</v>
      </c>
      <c r="AK1039" s="30" t="str">
        <f>IF(SUM('Sales by Agent'!AI1039:AK1039)&gt;0,"YES","NO")</f>
        <v>NO</v>
      </c>
      <c r="AL1039" s="30" t="str">
        <f>IF(SUM('Sales by Agent'!AJ1039:AL1039)&gt;0,"YES","NO")</f>
        <v>YES</v>
      </c>
      <c r="AM1039" s="30" t="str">
        <f>IF(SUM('Sales by Agent'!AK1039:AM1039)&gt;0,"YES","NO")</f>
        <v>YES</v>
      </c>
      <c r="AN1039" s="30" t="str">
        <f>IF(SUM('Sales by Agent'!AL1039:AN1039)&gt;0,"YES","NO")</f>
        <v>YES</v>
      </c>
      <c r="AO1039" s="30" t="str">
        <f>IF(SUM('Sales by Agent'!AM1039:AO1039)&gt;0,"YES","NO")</f>
        <v>YES</v>
      </c>
      <c r="AP1039" s="30" t="str">
        <f>IF(SUM('Sales by Agent'!AN1039:AP1039)&gt;0,"YES","NO")</f>
        <v>YES</v>
      </c>
      <c r="AQ1039" s="30" t="str">
        <f>IF(SUM('Sales by Agent'!AO1039:AQ1039)&gt;0,"YES","NO")</f>
        <v>YES</v>
      </c>
      <c r="AR1039" s="30" t="str">
        <f>IF(SUM('Sales by Agent'!AP1039:AR1039)&gt;0,"YES","NO")</f>
        <v>YES</v>
      </c>
      <c r="AS1039" s="30" t="str">
        <f>IF(SUM('Sales by Agent'!AQ1039:AS1039)&gt;0,"YES","NO")</f>
        <v>YES</v>
      </c>
      <c r="AT1039" s="30" t="str">
        <f>IF(SUM('Sales by Agent'!AR1039:AT1039)&gt;0,"YES","NO")</f>
        <v>YES</v>
      </c>
      <c r="AU1039" s="30" t="str">
        <f>IF(SUM('Sales by Agent'!AS1039:AU1039)&gt;0,"YES","NO")</f>
        <v>YES</v>
      </c>
      <c r="AV1039" s="30" t="str">
        <f>IF(SUM('Sales by Agent'!AT1039:AV1039)&gt;0,"YES","NO")</f>
        <v>NO</v>
      </c>
    </row>
    <row r="1040" spans="1:48">
      <c r="A1040" s="564" t="s">
        <v>1264</v>
      </c>
      <c r="B1040" s="564" t="s">
        <v>3281</v>
      </c>
      <c r="C1040" s="564" t="s">
        <v>390</v>
      </c>
      <c r="D1040" s="564" t="s">
        <v>954</v>
      </c>
      <c r="E1040" s="564" t="s">
        <v>1005</v>
      </c>
      <c r="F1040" s="565">
        <v>1493100</v>
      </c>
      <c r="I1040" s="30" t="str">
        <f>IF(SUM('Sales by Agent'!G1040:I1040)&gt;0,"YES","NO")</f>
        <v>NO</v>
      </c>
      <c r="J1040" s="30" t="str">
        <f>IF(SUM('Sales by Agent'!H1040:J1040)&gt;0,"YES","NO")</f>
        <v>NO</v>
      </c>
      <c r="K1040" s="30" t="str">
        <f>IF(SUM('Sales by Agent'!I1040:K1040)&gt;0,"YES","NO")</f>
        <v>NO</v>
      </c>
      <c r="L1040" s="30" t="str">
        <f>IF(SUM('Sales by Agent'!J1040:L1040)&gt;0,"YES","NO")</f>
        <v>NO</v>
      </c>
      <c r="M1040" s="30" t="str">
        <f>IF(SUM('Sales by Agent'!K1040:M1040)&gt;0,"YES","NO")</f>
        <v>NO</v>
      </c>
      <c r="N1040" s="30" t="str">
        <f>IF(SUM('Sales by Agent'!L1040:N1040)&gt;0,"YES","NO")</f>
        <v>NO</v>
      </c>
      <c r="O1040" s="30" t="str">
        <f>IF(SUM('Sales by Agent'!M1040:O1040)&gt;0,"YES","NO")</f>
        <v>NO</v>
      </c>
      <c r="P1040" s="30" t="str">
        <f>IF(SUM('Sales by Agent'!N1040:P1040)&gt;0,"YES","NO")</f>
        <v>NO</v>
      </c>
      <c r="Q1040" s="30" t="str">
        <f>IF(SUM('Sales by Agent'!O1040:Q1040)&gt;0,"YES","NO")</f>
        <v>NO</v>
      </c>
      <c r="R1040" s="30" t="str">
        <f>IF(SUM('Sales by Agent'!P1040:R1040)&gt;0,"YES","NO")</f>
        <v>NO</v>
      </c>
      <c r="S1040" s="30" t="str">
        <f>IF(SUM('Sales by Agent'!Q1040:S1040)&gt;0,"YES","NO")</f>
        <v>NO</v>
      </c>
      <c r="T1040" s="30" t="str">
        <f>IF(SUM('Sales by Agent'!R1040:T1040)&gt;0,"YES","NO")</f>
        <v>NO</v>
      </c>
      <c r="U1040" s="30" t="str">
        <f>IF(SUM('Sales by Agent'!S1040:U1040)&gt;0,"YES","NO")</f>
        <v>NO</v>
      </c>
      <c r="V1040" s="30" t="str">
        <f>IF(SUM('Sales by Agent'!T1040:V1040)&gt;0,"YES","NO")</f>
        <v>NO</v>
      </c>
      <c r="W1040" s="30" t="str">
        <f>IF(SUM('Sales by Agent'!U1040:W1040)&gt;0,"YES","NO")</f>
        <v>NO</v>
      </c>
      <c r="X1040" s="30" t="str">
        <f>IF(SUM('Sales by Agent'!V1040:X1040)&gt;0,"YES","NO")</f>
        <v>NO</v>
      </c>
      <c r="Y1040" s="30" t="str">
        <f>IF(SUM('Sales by Agent'!W1040:Y1040)&gt;0,"YES","NO")</f>
        <v>NO</v>
      </c>
      <c r="Z1040" s="30" t="str">
        <f>IF(SUM('Sales by Agent'!X1040:Z1040)&gt;0,"YES","NO")</f>
        <v>NO</v>
      </c>
      <c r="AA1040" s="30" t="str">
        <f>IF(SUM('Sales by Agent'!Y1040:AA1040)&gt;0,"YES","NO")</f>
        <v>NO</v>
      </c>
      <c r="AB1040" s="30" t="str">
        <f>IF(SUM('Sales by Agent'!Z1040:AB1040)&gt;0,"YES","NO")</f>
        <v>NO</v>
      </c>
      <c r="AC1040" s="30" t="str">
        <f>IF(SUM('Sales by Agent'!AA1040:AC1040)&gt;0,"YES","NO")</f>
        <v>NO</v>
      </c>
      <c r="AD1040" s="30" t="str">
        <f>IF(SUM('Sales by Agent'!AB1040:AD1040)&gt;0,"YES","NO")</f>
        <v>NO</v>
      </c>
      <c r="AE1040" s="30" t="str">
        <f>IF(SUM('Sales by Agent'!AC1040:AE1040)&gt;0,"YES","NO")</f>
        <v>NO</v>
      </c>
      <c r="AF1040" s="30" t="str">
        <f>IF(SUM('Sales by Agent'!AD1040:AF1040)&gt;0,"YES","NO")</f>
        <v>NO</v>
      </c>
      <c r="AG1040" s="30" t="str">
        <f>IF(SUM('Sales by Agent'!AE1040:AG1040)&gt;0,"YES","NO")</f>
        <v>NO</v>
      </c>
      <c r="AH1040" s="30" t="str">
        <f>IF(SUM('Sales by Agent'!AF1040:AH1040)&gt;0,"YES","NO")</f>
        <v>NO</v>
      </c>
      <c r="AI1040" s="30" t="str">
        <f>IF(SUM('Sales by Agent'!AG1040:AI1040)&gt;0,"YES","NO")</f>
        <v>NO</v>
      </c>
      <c r="AJ1040" s="30" t="str">
        <f>IF(SUM('Sales by Agent'!AH1040:AJ1040)&gt;0,"YES","NO")</f>
        <v>NO</v>
      </c>
      <c r="AK1040" s="30" t="str">
        <f>IF(SUM('Sales by Agent'!AI1040:AK1040)&gt;0,"YES","NO")</f>
        <v>NO</v>
      </c>
      <c r="AL1040" s="30" t="str">
        <f>IF(SUM('Sales by Agent'!AJ1040:AL1040)&gt;0,"YES","NO")</f>
        <v>YES</v>
      </c>
      <c r="AM1040" s="30" t="str">
        <f>IF(SUM('Sales by Agent'!AK1040:AM1040)&gt;0,"YES","NO")</f>
        <v>YES</v>
      </c>
      <c r="AN1040" s="30" t="str">
        <f>IF(SUM('Sales by Agent'!AL1040:AN1040)&gt;0,"YES","NO")</f>
        <v>YES</v>
      </c>
      <c r="AO1040" s="30" t="str">
        <f>IF(SUM('Sales by Agent'!AM1040:AO1040)&gt;0,"YES","NO")</f>
        <v>YES</v>
      </c>
      <c r="AP1040" s="30" t="str">
        <f>IF(SUM('Sales by Agent'!AN1040:AP1040)&gt;0,"YES","NO")</f>
        <v>YES</v>
      </c>
      <c r="AQ1040" s="30" t="str">
        <f>IF(SUM('Sales by Agent'!AO1040:AQ1040)&gt;0,"YES","NO")</f>
        <v>YES</v>
      </c>
      <c r="AR1040" s="30" t="str">
        <f>IF(SUM('Sales by Agent'!AP1040:AR1040)&gt;0,"YES","NO")</f>
        <v>YES</v>
      </c>
      <c r="AS1040" s="30" t="str">
        <f>IF(SUM('Sales by Agent'!AQ1040:AS1040)&gt;0,"YES","NO")</f>
        <v>YES</v>
      </c>
      <c r="AT1040" s="30" t="str">
        <f>IF(SUM('Sales by Agent'!AR1040:AT1040)&gt;0,"YES","NO")</f>
        <v>YES</v>
      </c>
      <c r="AU1040" s="30" t="str">
        <f>IF(SUM('Sales by Agent'!AS1040:AU1040)&gt;0,"YES","NO")</f>
        <v>YES</v>
      </c>
      <c r="AV1040" s="30" t="str">
        <f>IF(SUM('Sales by Agent'!AT1040:AV1040)&gt;0,"YES","NO")</f>
        <v>YES</v>
      </c>
    </row>
    <row r="1041" spans="1:48">
      <c r="A1041" s="564" t="s">
        <v>1966</v>
      </c>
      <c r="B1041" s="564" t="s">
        <v>3282</v>
      </c>
      <c r="C1041" s="564" t="s">
        <v>390</v>
      </c>
      <c r="D1041" s="564" t="s">
        <v>954</v>
      </c>
      <c r="E1041" s="564" t="s">
        <v>1005</v>
      </c>
      <c r="F1041" s="565">
        <v>634300</v>
      </c>
      <c r="I1041" s="30" t="str">
        <f>IF(SUM('Sales by Agent'!G1041:I1041)&gt;0,"YES","NO")</f>
        <v>NO</v>
      </c>
      <c r="J1041" s="30" t="str">
        <f>IF(SUM('Sales by Agent'!H1041:J1041)&gt;0,"YES","NO")</f>
        <v>NO</v>
      </c>
      <c r="K1041" s="30" t="str">
        <f>IF(SUM('Sales by Agent'!I1041:K1041)&gt;0,"YES","NO")</f>
        <v>NO</v>
      </c>
      <c r="L1041" s="30" t="str">
        <f>IF(SUM('Sales by Agent'!J1041:L1041)&gt;0,"YES","NO")</f>
        <v>NO</v>
      </c>
      <c r="M1041" s="30" t="str">
        <f>IF(SUM('Sales by Agent'!K1041:M1041)&gt;0,"YES","NO")</f>
        <v>NO</v>
      </c>
      <c r="N1041" s="30" t="str">
        <f>IF(SUM('Sales by Agent'!L1041:N1041)&gt;0,"YES","NO")</f>
        <v>NO</v>
      </c>
      <c r="O1041" s="30" t="str">
        <f>IF(SUM('Sales by Agent'!M1041:O1041)&gt;0,"YES","NO")</f>
        <v>NO</v>
      </c>
      <c r="P1041" s="30" t="str">
        <f>IF(SUM('Sales by Agent'!N1041:P1041)&gt;0,"YES","NO")</f>
        <v>NO</v>
      </c>
      <c r="Q1041" s="30" t="str">
        <f>IF(SUM('Sales by Agent'!O1041:Q1041)&gt;0,"YES","NO")</f>
        <v>NO</v>
      </c>
      <c r="R1041" s="30" t="str">
        <f>IF(SUM('Sales by Agent'!P1041:R1041)&gt;0,"YES","NO")</f>
        <v>NO</v>
      </c>
      <c r="S1041" s="30" t="str">
        <f>IF(SUM('Sales by Agent'!Q1041:S1041)&gt;0,"YES","NO")</f>
        <v>NO</v>
      </c>
      <c r="T1041" s="30" t="str">
        <f>IF(SUM('Sales by Agent'!R1041:T1041)&gt;0,"YES","NO")</f>
        <v>NO</v>
      </c>
      <c r="U1041" s="30" t="str">
        <f>IF(SUM('Sales by Agent'!S1041:U1041)&gt;0,"YES","NO")</f>
        <v>NO</v>
      </c>
      <c r="V1041" s="30" t="str">
        <f>IF(SUM('Sales by Agent'!T1041:V1041)&gt;0,"YES","NO")</f>
        <v>NO</v>
      </c>
      <c r="W1041" s="30" t="str">
        <f>IF(SUM('Sales by Agent'!U1041:W1041)&gt;0,"YES","NO")</f>
        <v>NO</v>
      </c>
      <c r="X1041" s="30" t="str">
        <f>IF(SUM('Sales by Agent'!V1041:X1041)&gt;0,"YES","NO")</f>
        <v>NO</v>
      </c>
      <c r="Y1041" s="30" t="str">
        <f>IF(SUM('Sales by Agent'!W1041:Y1041)&gt;0,"YES","NO")</f>
        <v>NO</v>
      </c>
      <c r="Z1041" s="30" t="str">
        <f>IF(SUM('Sales by Agent'!X1041:Z1041)&gt;0,"YES","NO")</f>
        <v>NO</v>
      </c>
      <c r="AA1041" s="30" t="str">
        <f>IF(SUM('Sales by Agent'!Y1041:AA1041)&gt;0,"YES","NO")</f>
        <v>NO</v>
      </c>
      <c r="AB1041" s="30" t="str">
        <f>IF(SUM('Sales by Agent'!Z1041:AB1041)&gt;0,"YES","NO")</f>
        <v>NO</v>
      </c>
      <c r="AC1041" s="30" t="str">
        <f>IF(SUM('Sales by Agent'!AA1041:AC1041)&gt;0,"YES","NO")</f>
        <v>NO</v>
      </c>
      <c r="AD1041" s="30" t="str">
        <f>IF(SUM('Sales by Agent'!AB1041:AD1041)&gt;0,"YES","NO")</f>
        <v>NO</v>
      </c>
      <c r="AE1041" s="30" t="str">
        <f>IF(SUM('Sales by Agent'!AC1041:AE1041)&gt;0,"YES","NO")</f>
        <v>NO</v>
      </c>
      <c r="AF1041" s="30" t="str">
        <f>IF(SUM('Sales by Agent'!AD1041:AF1041)&gt;0,"YES","NO")</f>
        <v>NO</v>
      </c>
      <c r="AG1041" s="30" t="str">
        <f>IF(SUM('Sales by Agent'!AE1041:AG1041)&gt;0,"YES","NO")</f>
        <v>NO</v>
      </c>
      <c r="AH1041" s="30" t="str">
        <f>IF(SUM('Sales by Agent'!AF1041:AH1041)&gt;0,"YES","NO")</f>
        <v>NO</v>
      </c>
      <c r="AI1041" s="30" t="str">
        <f>IF(SUM('Sales by Agent'!AG1041:AI1041)&gt;0,"YES","NO")</f>
        <v>NO</v>
      </c>
      <c r="AJ1041" s="30" t="str">
        <f>IF(SUM('Sales by Agent'!AH1041:AJ1041)&gt;0,"YES","NO")</f>
        <v>NO</v>
      </c>
      <c r="AK1041" s="30" t="str">
        <f>IF(SUM('Sales by Agent'!AI1041:AK1041)&gt;0,"YES","NO")</f>
        <v>NO</v>
      </c>
      <c r="AL1041" s="30" t="str">
        <f>IF(SUM('Sales by Agent'!AJ1041:AL1041)&gt;0,"YES","NO")</f>
        <v>YES</v>
      </c>
      <c r="AM1041" s="30" t="str">
        <f>IF(SUM('Sales by Agent'!AK1041:AM1041)&gt;0,"YES","NO")</f>
        <v>YES</v>
      </c>
      <c r="AN1041" s="30" t="str">
        <f>IF(SUM('Sales by Agent'!AL1041:AN1041)&gt;0,"YES","NO")</f>
        <v>YES</v>
      </c>
      <c r="AO1041" s="30" t="str">
        <f>IF(SUM('Sales by Agent'!AM1041:AO1041)&gt;0,"YES","NO")</f>
        <v>YES</v>
      </c>
      <c r="AP1041" s="30" t="str">
        <f>IF(SUM('Sales by Agent'!AN1041:AP1041)&gt;0,"YES","NO")</f>
        <v>YES</v>
      </c>
      <c r="AQ1041" s="30" t="str">
        <f>IF(SUM('Sales by Agent'!AO1041:AQ1041)&gt;0,"YES","NO")</f>
        <v>YES</v>
      </c>
      <c r="AR1041" s="30" t="str">
        <f>IF(SUM('Sales by Agent'!AP1041:AR1041)&gt;0,"YES","NO")</f>
        <v>YES</v>
      </c>
      <c r="AS1041" s="30" t="str">
        <f>IF(SUM('Sales by Agent'!AQ1041:AS1041)&gt;0,"YES","NO")</f>
        <v>NO</v>
      </c>
      <c r="AT1041" s="30" t="str">
        <f>IF(SUM('Sales by Agent'!AR1041:AT1041)&gt;0,"YES","NO")</f>
        <v>YES</v>
      </c>
      <c r="AU1041" s="30" t="str">
        <f>IF(SUM('Sales by Agent'!AS1041:AU1041)&gt;0,"YES","NO")</f>
        <v>YES</v>
      </c>
      <c r="AV1041" s="30" t="str">
        <f>IF(SUM('Sales by Agent'!AT1041:AV1041)&gt;0,"YES","NO")</f>
        <v>YES</v>
      </c>
    </row>
    <row r="1042" spans="1:48">
      <c r="A1042" s="564" t="s">
        <v>1967</v>
      </c>
      <c r="B1042" s="564" t="s">
        <v>3283</v>
      </c>
      <c r="C1042" s="564" t="s">
        <v>390</v>
      </c>
      <c r="D1042" s="564" t="s">
        <v>954</v>
      </c>
      <c r="E1042" s="564" t="s">
        <v>1005</v>
      </c>
      <c r="F1042" s="565">
        <v>452250</v>
      </c>
      <c r="I1042" s="30" t="str">
        <f>IF(SUM('Sales by Agent'!G1042:I1042)&gt;0,"YES","NO")</f>
        <v>NO</v>
      </c>
      <c r="J1042" s="30" t="str">
        <f>IF(SUM('Sales by Agent'!H1042:J1042)&gt;0,"YES","NO")</f>
        <v>NO</v>
      </c>
      <c r="K1042" s="30" t="str">
        <f>IF(SUM('Sales by Agent'!I1042:K1042)&gt;0,"YES","NO")</f>
        <v>NO</v>
      </c>
      <c r="L1042" s="30" t="str">
        <f>IF(SUM('Sales by Agent'!J1042:L1042)&gt;0,"YES","NO")</f>
        <v>NO</v>
      </c>
      <c r="M1042" s="30" t="str">
        <f>IF(SUM('Sales by Agent'!K1042:M1042)&gt;0,"YES","NO")</f>
        <v>NO</v>
      </c>
      <c r="N1042" s="30" t="str">
        <f>IF(SUM('Sales by Agent'!L1042:N1042)&gt;0,"YES","NO")</f>
        <v>NO</v>
      </c>
      <c r="O1042" s="30" t="str">
        <f>IF(SUM('Sales by Agent'!M1042:O1042)&gt;0,"YES","NO")</f>
        <v>NO</v>
      </c>
      <c r="P1042" s="30" t="str">
        <f>IF(SUM('Sales by Agent'!N1042:P1042)&gt;0,"YES","NO")</f>
        <v>NO</v>
      </c>
      <c r="Q1042" s="30" t="str">
        <f>IF(SUM('Sales by Agent'!O1042:Q1042)&gt;0,"YES","NO")</f>
        <v>NO</v>
      </c>
      <c r="R1042" s="30" t="str">
        <f>IF(SUM('Sales by Agent'!P1042:R1042)&gt;0,"YES","NO")</f>
        <v>NO</v>
      </c>
      <c r="S1042" s="30" t="str">
        <f>IF(SUM('Sales by Agent'!Q1042:S1042)&gt;0,"YES","NO")</f>
        <v>NO</v>
      </c>
      <c r="T1042" s="30" t="str">
        <f>IF(SUM('Sales by Agent'!R1042:T1042)&gt;0,"YES","NO")</f>
        <v>NO</v>
      </c>
      <c r="U1042" s="30" t="str">
        <f>IF(SUM('Sales by Agent'!S1042:U1042)&gt;0,"YES","NO")</f>
        <v>NO</v>
      </c>
      <c r="V1042" s="30" t="str">
        <f>IF(SUM('Sales by Agent'!T1042:V1042)&gt;0,"YES","NO")</f>
        <v>NO</v>
      </c>
      <c r="W1042" s="30" t="str">
        <f>IF(SUM('Sales by Agent'!U1042:W1042)&gt;0,"YES","NO")</f>
        <v>NO</v>
      </c>
      <c r="X1042" s="30" t="str">
        <f>IF(SUM('Sales by Agent'!V1042:X1042)&gt;0,"YES","NO")</f>
        <v>NO</v>
      </c>
      <c r="Y1042" s="30" t="str">
        <f>IF(SUM('Sales by Agent'!W1042:Y1042)&gt;0,"YES","NO")</f>
        <v>NO</v>
      </c>
      <c r="Z1042" s="30" t="str">
        <f>IF(SUM('Sales by Agent'!X1042:Z1042)&gt;0,"YES","NO")</f>
        <v>NO</v>
      </c>
      <c r="AA1042" s="30" t="str">
        <f>IF(SUM('Sales by Agent'!Y1042:AA1042)&gt;0,"YES","NO")</f>
        <v>NO</v>
      </c>
      <c r="AB1042" s="30" t="str">
        <f>IF(SUM('Sales by Agent'!Z1042:AB1042)&gt;0,"YES","NO")</f>
        <v>NO</v>
      </c>
      <c r="AC1042" s="30" t="str">
        <f>IF(SUM('Sales by Agent'!AA1042:AC1042)&gt;0,"YES","NO")</f>
        <v>NO</v>
      </c>
      <c r="AD1042" s="30" t="str">
        <f>IF(SUM('Sales by Agent'!AB1042:AD1042)&gt;0,"YES","NO")</f>
        <v>NO</v>
      </c>
      <c r="AE1042" s="30" t="str">
        <f>IF(SUM('Sales by Agent'!AC1042:AE1042)&gt;0,"YES","NO")</f>
        <v>NO</v>
      </c>
      <c r="AF1042" s="30" t="str">
        <f>IF(SUM('Sales by Agent'!AD1042:AF1042)&gt;0,"YES","NO")</f>
        <v>NO</v>
      </c>
      <c r="AG1042" s="30" t="str">
        <f>IF(SUM('Sales by Agent'!AE1042:AG1042)&gt;0,"YES","NO")</f>
        <v>NO</v>
      </c>
      <c r="AH1042" s="30" t="str">
        <f>IF(SUM('Sales by Agent'!AF1042:AH1042)&gt;0,"YES","NO")</f>
        <v>NO</v>
      </c>
      <c r="AI1042" s="30" t="str">
        <f>IF(SUM('Sales by Agent'!AG1042:AI1042)&gt;0,"YES","NO")</f>
        <v>NO</v>
      </c>
      <c r="AJ1042" s="30" t="str">
        <f>IF(SUM('Sales by Agent'!AH1042:AJ1042)&gt;0,"YES","NO")</f>
        <v>NO</v>
      </c>
      <c r="AK1042" s="30" t="str">
        <f>IF(SUM('Sales by Agent'!AI1042:AK1042)&gt;0,"YES","NO")</f>
        <v>NO</v>
      </c>
      <c r="AL1042" s="30" t="str">
        <f>IF(SUM('Sales by Agent'!AJ1042:AL1042)&gt;0,"YES","NO")</f>
        <v>YES</v>
      </c>
      <c r="AM1042" s="30" t="str">
        <f>IF(SUM('Sales by Agent'!AK1042:AM1042)&gt;0,"YES","NO")</f>
        <v>YES</v>
      </c>
      <c r="AN1042" s="30" t="str">
        <f>IF(SUM('Sales by Agent'!AL1042:AN1042)&gt;0,"YES","NO")</f>
        <v>YES</v>
      </c>
      <c r="AO1042" s="30" t="str">
        <f>IF(SUM('Sales by Agent'!AM1042:AO1042)&gt;0,"YES","NO")</f>
        <v>YES</v>
      </c>
      <c r="AP1042" s="30" t="str">
        <f>IF(SUM('Sales by Agent'!AN1042:AP1042)&gt;0,"YES","NO")</f>
        <v>NO</v>
      </c>
      <c r="AQ1042" s="30" t="str">
        <f>IF(SUM('Sales by Agent'!AO1042:AQ1042)&gt;0,"YES","NO")</f>
        <v>NO</v>
      </c>
      <c r="AR1042" s="30" t="str">
        <f>IF(SUM('Sales by Agent'!AP1042:AR1042)&gt;0,"YES","NO")</f>
        <v>NO</v>
      </c>
      <c r="AS1042" s="30" t="str">
        <f>IF(SUM('Sales by Agent'!AQ1042:AS1042)&gt;0,"YES","NO")</f>
        <v>NO</v>
      </c>
      <c r="AT1042" s="30" t="str">
        <f>IF(SUM('Sales by Agent'!AR1042:AT1042)&gt;0,"YES","NO")</f>
        <v>YES</v>
      </c>
      <c r="AU1042" s="30" t="str">
        <f>IF(SUM('Sales by Agent'!AS1042:AU1042)&gt;0,"YES","NO")</f>
        <v>YES</v>
      </c>
      <c r="AV1042" s="30" t="str">
        <f>IF(SUM('Sales by Agent'!AT1042:AV1042)&gt;0,"YES","NO")</f>
        <v>YES</v>
      </c>
    </row>
    <row r="1043" spans="1:48">
      <c r="A1043" s="564" t="s">
        <v>1968</v>
      </c>
      <c r="B1043" s="564" t="s">
        <v>3284</v>
      </c>
      <c r="C1043" s="564" t="s">
        <v>390</v>
      </c>
      <c r="D1043" s="564" t="s">
        <v>954</v>
      </c>
      <c r="E1043" s="564" t="s">
        <v>1005</v>
      </c>
      <c r="F1043" s="565">
        <v>155500</v>
      </c>
      <c r="I1043" s="30" t="str">
        <f>IF(SUM('Sales by Agent'!G1043:I1043)&gt;0,"YES","NO")</f>
        <v>NO</v>
      </c>
      <c r="J1043" s="30" t="str">
        <f>IF(SUM('Sales by Agent'!H1043:J1043)&gt;0,"YES","NO")</f>
        <v>NO</v>
      </c>
      <c r="K1043" s="30" t="str">
        <f>IF(SUM('Sales by Agent'!I1043:K1043)&gt;0,"YES","NO")</f>
        <v>NO</v>
      </c>
      <c r="L1043" s="30" t="str">
        <f>IF(SUM('Sales by Agent'!J1043:L1043)&gt;0,"YES","NO")</f>
        <v>NO</v>
      </c>
      <c r="M1043" s="30" t="str">
        <f>IF(SUM('Sales by Agent'!K1043:M1043)&gt;0,"YES","NO")</f>
        <v>NO</v>
      </c>
      <c r="N1043" s="30" t="str">
        <f>IF(SUM('Sales by Agent'!L1043:N1043)&gt;0,"YES","NO")</f>
        <v>NO</v>
      </c>
      <c r="O1043" s="30" t="str">
        <f>IF(SUM('Sales by Agent'!M1043:O1043)&gt;0,"YES","NO")</f>
        <v>NO</v>
      </c>
      <c r="P1043" s="30" t="str">
        <f>IF(SUM('Sales by Agent'!N1043:P1043)&gt;0,"YES","NO")</f>
        <v>NO</v>
      </c>
      <c r="Q1043" s="30" t="str">
        <f>IF(SUM('Sales by Agent'!O1043:Q1043)&gt;0,"YES","NO")</f>
        <v>NO</v>
      </c>
      <c r="R1043" s="30" t="str">
        <f>IF(SUM('Sales by Agent'!P1043:R1043)&gt;0,"YES","NO")</f>
        <v>NO</v>
      </c>
      <c r="S1043" s="30" t="str">
        <f>IF(SUM('Sales by Agent'!Q1043:S1043)&gt;0,"YES","NO")</f>
        <v>NO</v>
      </c>
      <c r="T1043" s="30" t="str">
        <f>IF(SUM('Sales by Agent'!R1043:T1043)&gt;0,"YES","NO")</f>
        <v>NO</v>
      </c>
      <c r="U1043" s="30" t="str">
        <f>IF(SUM('Sales by Agent'!S1043:U1043)&gt;0,"YES","NO")</f>
        <v>NO</v>
      </c>
      <c r="V1043" s="30" t="str">
        <f>IF(SUM('Sales by Agent'!T1043:V1043)&gt;0,"YES","NO")</f>
        <v>NO</v>
      </c>
      <c r="W1043" s="30" t="str">
        <f>IF(SUM('Sales by Agent'!U1043:W1043)&gt;0,"YES","NO")</f>
        <v>NO</v>
      </c>
      <c r="X1043" s="30" t="str">
        <f>IF(SUM('Sales by Agent'!V1043:X1043)&gt;0,"YES","NO")</f>
        <v>NO</v>
      </c>
      <c r="Y1043" s="30" t="str">
        <f>IF(SUM('Sales by Agent'!W1043:Y1043)&gt;0,"YES","NO")</f>
        <v>NO</v>
      </c>
      <c r="Z1043" s="30" t="str">
        <f>IF(SUM('Sales by Agent'!X1043:Z1043)&gt;0,"YES","NO")</f>
        <v>NO</v>
      </c>
      <c r="AA1043" s="30" t="str">
        <f>IF(SUM('Sales by Agent'!Y1043:AA1043)&gt;0,"YES","NO")</f>
        <v>NO</v>
      </c>
      <c r="AB1043" s="30" t="str">
        <f>IF(SUM('Sales by Agent'!Z1043:AB1043)&gt;0,"YES","NO")</f>
        <v>NO</v>
      </c>
      <c r="AC1043" s="30" t="str">
        <f>IF(SUM('Sales by Agent'!AA1043:AC1043)&gt;0,"YES","NO")</f>
        <v>NO</v>
      </c>
      <c r="AD1043" s="30" t="str">
        <f>IF(SUM('Sales by Agent'!AB1043:AD1043)&gt;0,"YES","NO")</f>
        <v>NO</v>
      </c>
      <c r="AE1043" s="30" t="str">
        <f>IF(SUM('Sales by Agent'!AC1043:AE1043)&gt;0,"YES","NO")</f>
        <v>NO</v>
      </c>
      <c r="AF1043" s="30" t="str">
        <f>IF(SUM('Sales by Agent'!AD1043:AF1043)&gt;0,"YES","NO")</f>
        <v>NO</v>
      </c>
      <c r="AG1043" s="30" t="str">
        <f>IF(SUM('Sales by Agent'!AE1043:AG1043)&gt;0,"YES","NO")</f>
        <v>NO</v>
      </c>
      <c r="AH1043" s="30" t="str">
        <f>IF(SUM('Sales by Agent'!AF1043:AH1043)&gt;0,"YES","NO")</f>
        <v>NO</v>
      </c>
      <c r="AI1043" s="30" t="str">
        <f>IF(SUM('Sales by Agent'!AG1043:AI1043)&gt;0,"YES","NO")</f>
        <v>NO</v>
      </c>
      <c r="AJ1043" s="30" t="str">
        <f>IF(SUM('Sales by Agent'!AH1043:AJ1043)&gt;0,"YES","NO")</f>
        <v>NO</v>
      </c>
      <c r="AK1043" s="30" t="str">
        <f>IF(SUM('Sales by Agent'!AI1043:AK1043)&gt;0,"YES","NO")</f>
        <v>NO</v>
      </c>
      <c r="AL1043" s="30" t="str">
        <f>IF(SUM('Sales by Agent'!AJ1043:AL1043)&gt;0,"YES","NO")</f>
        <v>YES</v>
      </c>
      <c r="AM1043" s="30" t="str">
        <f>IF(SUM('Sales by Agent'!AK1043:AM1043)&gt;0,"YES","NO")</f>
        <v>YES</v>
      </c>
      <c r="AN1043" s="30" t="str">
        <f>IF(SUM('Sales by Agent'!AL1043:AN1043)&gt;0,"YES","NO")</f>
        <v>YES</v>
      </c>
      <c r="AO1043" s="30" t="str">
        <f>IF(SUM('Sales by Agent'!AM1043:AO1043)&gt;0,"YES","NO")</f>
        <v>NO</v>
      </c>
      <c r="AP1043" s="30" t="str">
        <f>IF(SUM('Sales by Agent'!AN1043:AP1043)&gt;0,"YES","NO")</f>
        <v>NO</v>
      </c>
      <c r="AQ1043" s="30" t="str">
        <f>IF(SUM('Sales by Agent'!AO1043:AQ1043)&gt;0,"YES","NO")</f>
        <v>NO</v>
      </c>
      <c r="AR1043" s="30" t="str">
        <f>IF(SUM('Sales by Agent'!AP1043:AR1043)&gt;0,"YES","NO")</f>
        <v>YES</v>
      </c>
      <c r="AS1043" s="30" t="str">
        <f>IF(SUM('Sales by Agent'!AQ1043:AS1043)&gt;0,"YES","NO")</f>
        <v>YES</v>
      </c>
      <c r="AT1043" s="30" t="str">
        <f>IF(SUM('Sales by Agent'!AR1043:AT1043)&gt;0,"YES","NO")</f>
        <v>YES</v>
      </c>
      <c r="AU1043" s="30" t="str">
        <f>IF(SUM('Sales by Agent'!AS1043:AU1043)&gt;0,"YES","NO")</f>
        <v>NO</v>
      </c>
      <c r="AV1043" s="30" t="str">
        <f>IF(SUM('Sales by Agent'!AT1043:AV1043)&gt;0,"YES","NO")</f>
        <v>NO</v>
      </c>
    </row>
    <row r="1044" spans="1:48">
      <c r="A1044" s="564" t="s">
        <v>1854</v>
      </c>
      <c r="B1044" s="564" t="s">
        <v>3285</v>
      </c>
      <c r="C1044" s="564" t="s">
        <v>390</v>
      </c>
      <c r="D1044" s="564" t="s">
        <v>954</v>
      </c>
      <c r="E1044" s="564" t="s">
        <v>1005</v>
      </c>
      <c r="F1044" s="565">
        <v>676380</v>
      </c>
      <c r="I1044" s="30" t="str">
        <f>IF(SUM('Sales by Agent'!G1044:I1044)&gt;0,"YES","NO")</f>
        <v>NO</v>
      </c>
      <c r="J1044" s="30" t="str">
        <f>IF(SUM('Sales by Agent'!H1044:J1044)&gt;0,"YES","NO")</f>
        <v>NO</v>
      </c>
      <c r="K1044" s="30" t="str">
        <f>IF(SUM('Sales by Agent'!I1044:K1044)&gt;0,"YES","NO")</f>
        <v>NO</v>
      </c>
      <c r="L1044" s="30" t="str">
        <f>IF(SUM('Sales by Agent'!J1044:L1044)&gt;0,"YES","NO")</f>
        <v>NO</v>
      </c>
      <c r="M1044" s="30" t="str">
        <f>IF(SUM('Sales by Agent'!K1044:M1044)&gt;0,"YES","NO")</f>
        <v>NO</v>
      </c>
      <c r="N1044" s="30" t="str">
        <f>IF(SUM('Sales by Agent'!L1044:N1044)&gt;0,"YES","NO")</f>
        <v>NO</v>
      </c>
      <c r="O1044" s="30" t="str">
        <f>IF(SUM('Sales by Agent'!M1044:O1044)&gt;0,"YES","NO")</f>
        <v>NO</v>
      </c>
      <c r="P1044" s="30" t="str">
        <f>IF(SUM('Sales by Agent'!N1044:P1044)&gt;0,"YES","NO")</f>
        <v>NO</v>
      </c>
      <c r="Q1044" s="30" t="str">
        <f>IF(SUM('Sales by Agent'!O1044:Q1044)&gt;0,"YES","NO")</f>
        <v>NO</v>
      </c>
      <c r="R1044" s="30" t="str">
        <f>IF(SUM('Sales by Agent'!P1044:R1044)&gt;0,"YES","NO")</f>
        <v>NO</v>
      </c>
      <c r="S1044" s="30" t="str">
        <f>IF(SUM('Sales by Agent'!Q1044:S1044)&gt;0,"YES","NO")</f>
        <v>NO</v>
      </c>
      <c r="T1044" s="30" t="str">
        <f>IF(SUM('Sales by Agent'!R1044:T1044)&gt;0,"YES","NO")</f>
        <v>NO</v>
      </c>
      <c r="U1044" s="30" t="str">
        <f>IF(SUM('Sales by Agent'!S1044:U1044)&gt;0,"YES","NO")</f>
        <v>NO</v>
      </c>
      <c r="V1044" s="30" t="str">
        <f>IF(SUM('Sales by Agent'!T1044:V1044)&gt;0,"YES","NO")</f>
        <v>NO</v>
      </c>
      <c r="W1044" s="30" t="str">
        <f>IF(SUM('Sales by Agent'!U1044:W1044)&gt;0,"YES","NO")</f>
        <v>NO</v>
      </c>
      <c r="X1044" s="30" t="str">
        <f>IF(SUM('Sales by Agent'!V1044:X1044)&gt;0,"YES","NO")</f>
        <v>NO</v>
      </c>
      <c r="Y1044" s="30" t="str">
        <f>IF(SUM('Sales by Agent'!W1044:Y1044)&gt;0,"YES","NO")</f>
        <v>NO</v>
      </c>
      <c r="Z1044" s="30" t="str">
        <f>IF(SUM('Sales by Agent'!X1044:Z1044)&gt;0,"YES","NO")</f>
        <v>NO</v>
      </c>
      <c r="AA1044" s="30" t="str">
        <f>IF(SUM('Sales by Agent'!Y1044:AA1044)&gt;0,"YES","NO")</f>
        <v>NO</v>
      </c>
      <c r="AB1044" s="30" t="str">
        <f>IF(SUM('Sales by Agent'!Z1044:AB1044)&gt;0,"YES","NO")</f>
        <v>NO</v>
      </c>
      <c r="AC1044" s="30" t="str">
        <f>IF(SUM('Sales by Agent'!AA1044:AC1044)&gt;0,"YES","NO")</f>
        <v>NO</v>
      </c>
      <c r="AD1044" s="30" t="str">
        <f>IF(SUM('Sales by Agent'!AB1044:AD1044)&gt;0,"YES","NO")</f>
        <v>NO</v>
      </c>
      <c r="AE1044" s="30" t="str">
        <f>IF(SUM('Sales by Agent'!AC1044:AE1044)&gt;0,"YES","NO")</f>
        <v>NO</v>
      </c>
      <c r="AF1044" s="30" t="str">
        <f>IF(SUM('Sales by Agent'!AD1044:AF1044)&gt;0,"YES","NO")</f>
        <v>NO</v>
      </c>
      <c r="AG1044" s="30" t="str">
        <f>IF(SUM('Sales by Agent'!AE1044:AG1044)&gt;0,"YES","NO")</f>
        <v>NO</v>
      </c>
      <c r="AH1044" s="30" t="str">
        <f>IF(SUM('Sales by Agent'!AF1044:AH1044)&gt;0,"YES","NO")</f>
        <v>NO</v>
      </c>
      <c r="AI1044" s="30" t="str">
        <f>IF(SUM('Sales by Agent'!AG1044:AI1044)&gt;0,"YES","NO")</f>
        <v>NO</v>
      </c>
      <c r="AJ1044" s="30" t="str">
        <f>IF(SUM('Sales by Agent'!AH1044:AJ1044)&gt;0,"YES","NO")</f>
        <v>NO</v>
      </c>
      <c r="AK1044" s="30" t="str">
        <f>IF(SUM('Sales by Agent'!AI1044:AK1044)&gt;0,"YES","NO")</f>
        <v>NO</v>
      </c>
      <c r="AL1044" s="30" t="str">
        <f>IF(SUM('Sales by Agent'!AJ1044:AL1044)&gt;0,"YES","NO")</f>
        <v>YES</v>
      </c>
      <c r="AM1044" s="30" t="str">
        <f>IF(SUM('Sales by Agent'!AK1044:AM1044)&gt;0,"YES","NO")</f>
        <v>YES</v>
      </c>
      <c r="AN1044" s="30" t="str">
        <f>IF(SUM('Sales by Agent'!AL1044:AN1044)&gt;0,"YES","NO")</f>
        <v>YES</v>
      </c>
      <c r="AO1044" s="30" t="str">
        <f>IF(SUM('Sales by Agent'!AM1044:AO1044)&gt;0,"YES","NO")</f>
        <v>YES</v>
      </c>
      <c r="AP1044" s="30" t="str">
        <f>IF(SUM('Sales by Agent'!AN1044:AP1044)&gt;0,"YES","NO")</f>
        <v>YES</v>
      </c>
      <c r="AQ1044" s="30" t="str">
        <f>IF(SUM('Sales by Agent'!AO1044:AQ1044)&gt;0,"YES","NO")</f>
        <v>YES</v>
      </c>
      <c r="AR1044" s="30" t="str">
        <f>IF(SUM('Sales by Agent'!AP1044:AR1044)&gt;0,"YES","NO")</f>
        <v>YES</v>
      </c>
      <c r="AS1044" s="30" t="str">
        <f>IF(SUM('Sales by Agent'!AQ1044:AS1044)&gt;0,"YES","NO")</f>
        <v>YES</v>
      </c>
      <c r="AT1044" s="30" t="str">
        <f>IF(SUM('Sales by Agent'!AR1044:AT1044)&gt;0,"YES","NO")</f>
        <v>YES</v>
      </c>
      <c r="AU1044" s="30" t="str">
        <f>IF(SUM('Sales by Agent'!AS1044:AU1044)&gt;0,"YES","NO")</f>
        <v>YES</v>
      </c>
      <c r="AV1044" s="30" t="str">
        <f>IF(SUM('Sales by Agent'!AT1044:AV1044)&gt;0,"YES","NO")</f>
        <v>YES</v>
      </c>
    </row>
    <row r="1045" spans="1:48">
      <c r="A1045" s="564" t="s">
        <v>1969</v>
      </c>
      <c r="B1045" s="564" t="s">
        <v>3286</v>
      </c>
      <c r="C1045" s="564" t="s">
        <v>390</v>
      </c>
      <c r="D1045" s="564" t="s">
        <v>954</v>
      </c>
      <c r="E1045" s="564" t="s">
        <v>1005</v>
      </c>
      <c r="F1045" s="565">
        <v>150300</v>
      </c>
      <c r="I1045" s="30" t="str">
        <f>IF(SUM('Sales by Agent'!G1045:I1045)&gt;0,"YES","NO")</f>
        <v>NO</v>
      </c>
      <c r="J1045" s="30" t="str">
        <f>IF(SUM('Sales by Agent'!H1045:J1045)&gt;0,"YES","NO")</f>
        <v>NO</v>
      </c>
      <c r="K1045" s="30" t="str">
        <f>IF(SUM('Sales by Agent'!I1045:K1045)&gt;0,"YES","NO")</f>
        <v>NO</v>
      </c>
      <c r="L1045" s="30" t="str">
        <f>IF(SUM('Sales by Agent'!J1045:L1045)&gt;0,"YES","NO")</f>
        <v>NO</v>
      </c>
      <c r="M1045" s="30" t="str">
        <f>IF(SUM('Sales by Agent'!K1045:M1045)&gt;0,"YES","NO")</f>
        <v>NO</v>
      </c>
      <c r="N1045" s="30" t="str">
        <f>IF(SUM('Sales by Agent'!L1045:N1045)&gt;0,"YES","NO")</f>
        <v>NO</v>
      </c>
      <c r="O1045" s="30" t="str">
        <f>IF(SUM('Sales by Agent'!M1045:O1045)&gt;0,"YES","NO")</f>
        <v>NO</v>
      </c>
      <c r="P1045" s="30" t="str">
        <f>IF(SUM('Sales by Agent'!N1045:P1045)&gt;0,"YES","NO")</f>
        <v>NO</v>
      </c>
      <c r="Q1045" s="30" t="str">
        <f>IF(SUM('Sales by Agent'!O1045:Q1045)&gt;0,"YES","NO")</f>
        <v>NO</v>
      </c>
      <c r="R1045" s="30" t="str">
        <f>IF(SUM('Sales by Agent'!P1045:R1045)&gt;0,"YES","NO")</f>
        <v>NO</v>
      </c>
      <c r="S1045" s="30" t="str">
        <f>IF(SUM('Sales by Agent'!Q1045:S1045)&gt;0,"YES","NO")</f>
        <v>NO</v>
      </c>
      <c r="T1045" s="30" t="str">
        <f>IF(SUM('Sales by Agent'!R1045:T1045)&gt;0,"YES","NO")</f>
        <v>NO</v>
      </c>
      <c r="U1045" s="30" t="str">
        <f>IF(SUM('Sales by Agent'!S1045:U1045)&gt;0,"YES","NO")</f>
        <v>NO</v>
      </c>
      <c r="V1045" s="30" t="str">
        <f>IF(SUM('Sales by Agent'!T1045:V1045)&gt;0,"YES","NO")</f>
        <v>NO</v>
      </c>
      <c r="W1045" s="30" t="str">
        <f>IF(SUM('Sales by Agent'!U1045:W1045)&gt;0,"YES","NO")</f>
        <v>NO</v>
      </c>
      <c r="X1045" s="30" t="str">
        <f>IF(SUM('Sales by Agent'!V1045:X1045)&gt;0,"YES","NO")</f>
        <v>NO</v>
      </c>
      <c r="Y1045" s="30" t="str">
        <f>IF(SUM('Sales by Agent'!W1045:Y1045)&gt;0,"YES","NO")</f>
        <v>NO</v>
      </c>
      <c r="Z1045" s="30" t="str">
        <f>IF(SUM('Sales by Agent'!X1045:Z1045)&gt;0,"YES","NO")</f>
        <v>NO</v>
      </c>
      <c r="AA1045" s="30" t="str">
        <f>IF(SUM('Sales by Agent'!Y1045:AA1045)&gt;0,"YES","NO")</f>
        <v>NO</v>
      </c>
      <c r="AB1045" s="30" t="str">
        <f>IF(SUM('Sales by Agent'!Z1045:AB1045)&gt;0,"YES","NO")</f>
        <v>NO</v>
      </c>
      <c r="AC1045" s="30" t="str">
        <f>IF(SUM('Sales by Agent'!AA1045:AC1045)&gt;0,"YES","NO")</f>
        <v>NO</v>
      </c>
      <c r="AD1045" s="30" t="str">
        <f>IF(SUM('Sales by Agent'!AB1045:AD1045)&gt;0,"YES","NO")</f>
        <v>NO</v>
      </c>
      <c r="AE1045" s="30" t="str">
        <f>IF(SUM('Sales by Agent'!AC1045:AE1045)&gt;0,"YES","NO")</f>
        <v>NO</v>
      </c>
      <c r="AF1045" s="30" t="str">
        <f>IF(SUM('Sales by Agent'!AD1045:AF1045)&gt;0,"YES","NO")</f>
        <v>NO</v>
      </c>
      <c r="AG1045" s="30" t="str">
        <f>IF(SUM('Sales by Agent'!AE1045:AG1045)&gt;0,"YES","NO")</f>
        <v>NO</v>
      </c>
      <c r="AH1045" s="30" t="str">
        <f>IF(SUM('Sales by Agent'!AF1045:AH1045)&gt;0,"YES","NO")</f>
        <v>NO</v>
      </c>
      <c r="AI1045" s="30" t="str">
        <f>IF(SUM('Sales by Agent'!AG1045:AI1045)&gt;0,"YES","NO")</f>
        <v>NO</v>
      </c>
      <c r="AJ1045" s="30" t="str">
        <f>IF(SUM('Sales by Agent'!AH1045:AJ1045)&gt;0,"YES","NO")</f>
        <v>NO</v>
      </c>
      <c r="AK1045" s="30" t="str">
        <f>IF(SUM('Sales by Agent'!AI1045:AK1045)&gt;0,"YES","NO")</f>
        <v>NO</v>
      </c>
      <c r="AL1045" s="30" t="str">
        <f>IF(SUM('Sales by Agent'!AJ1045:AL1045)&gt;0,"YES","NO")</f>
        <v>YES</v>
      </c>
      <c r="AM1045" s="30" t="str">
        <f>IF(SUM('Sales by Agent'!AK1045:AM1045)&gt;0,"YES","NO")</f>
        <v>YES</v>
      </c>
      <c r="AN1045" s="30" t="str">
        <f>IF(SUM('Sales by Agent'!AL1045:AN1045)&gt;0,"YES","NO")</f>
        <v>YES</v>
      </c>
      <c r="AO1045" s="30" t="str">
        <f>IF(SUM('Sales by Agent'!AM1045:AO1045)&gt;0,"YES","NO")</f>
        <v>NO</v>
      </c>
      <c r="AP1045" s="30" t="str">
        <f>IF(SUM('Sales by Agent'!AN1045:AP1045)&gt;0,"YES","NO")</f>
        <v>NO</v>
      </c>
      <c r="AQ1045" s="30" t="str">
        <f>IF(SUM('Sales by Agent'!AO1045:AQ1045)&gt;0,"YES","NO")</f>
        <v>NO</v>
      </c>
      <c r="AR1045" s="30" t="str">
        <f>IF(SUM('Sales by Agent'!AP1045:AR1045)&gt;0,"YES","NO")</f>
        <v>NO</v>
      </c>
      <c r="AS1045" s="30" t="str">
        <f>IF(SUM('Sales by Agent'!AQ1045:AS1045)&gt;0,"YES","NO")</f>
        <v>NO</v>
      </c>
      <c r="AT1045" s="30" t="str">
        <f>IF(SUM('Sales by Agent'!AR1045:AT1045)&gt;0,"YES","NO")</f>
        <v>NO</v>
      </c>
      <c r="AU1045" s="30" t="str">
        <f>IF(SUM('Sales by Agent'!AS1045:AU1045)&gt;0,"YES","NO")</f>
        <v>NO</v>
      </c>
      <c r="AV1045" s="30" t="str">
        <f>IF(SUM('Sales by Agent'!AT1045:AV1045)&gt;0,"YES","NO")</f>
        <v>NO</v>
      </c>
    </row>
    <row r="1046" spans="1:48">
      <c r="A1046" s="564" t="s">
        <v>1265</v>
      </c>
      <c r="B1046" s="564" t="s">
        <v>3287</v>
      </c>
      <c r="C1046" s="564" t="s">
        <v>390</v>
      </c>
      <c r="D1046" s="564" t="s">
        <v>954</v>
      </c>
      <c r="E1046" s="564" t="s">
        <v>1005</v>
      </c>
      <c r="F1046" s="565">
        <v>1107770</v>
      </c>
      <c r="I1046" s="30" t="str">
        <f>IF(SUM('Sales by Agent'!G1046:I1046)&gt;0,"YES","NO")</f>
        <v>NO</v>
      </c>
      <c r="J1046" s="30" t="str">
        <f>IF(SUM('Sales by Agent'!H1046:J1046)&gt;0,"YES","NO")</f>
        <v>NO</v>
      </c>
      <c r="K1046" s="30" t="str">
        <f>IF(SUM('Sales by Agent'!I1046:K1046)&gt;0,"YES","NO")</f>
        <v>NO</v>
      </c>
      <c r="L1046" s="30" t="str">
        <f>IF(SUM('Sales by Agent'!J1046:L1046)&gt;0,"YES","NO")</f>
        <v>NO</v>
      </c>
      <c r="M1046" s="30" t="str">
        <f>IF(SUM('Sales by Agent'!K1046:M1046)&gt;0,"YES","NO")</f>
        <v>NO</v>
      </c>
      <c r="N1046" s="30" t="str">
        <f>IF(SUM('Sales by Agent'!L1046:N1046)&gt;0,"YES","NO")</f>
        <v>NO</v>
      </c>
      <c r="O1046" s="30" t="str">
        <f>IF(SUM('Sales by Agent'!M1046:O1046)&gt;0,"YES","NO")</f>
        <v>NO</v>
      </c>
      <c r="P1046" s="30" t="str">
        <f>IF(SUM('Sales by Agent'!N1046:P1046)&gt;0,"YES","NO")</f>
        <v>NO</v>
      </c>
      <c r="Q1046" s="30" t="str">
        <f>IF(SUM('Sales by Agent'!O1046:Q1046)&gt;0,"YES","NO")</f>
        <v>NO</v>
      </c>
      <c r="R1046" s="30" t="str">
        <f>IF(SUM('Sales by Agent'!P1046:R1046)&gt;0,"YES","NO")</f>
        <v>NO</v>
      </c>
      <c r="S1046" s="30" t="str">
        <f>IF(SUM('Sales by Agent'!Q1046:S1046)&gt;0,"YES","NO")</f>
        <v>NO</v>
      </c>
      <c r="T1046" s="30" t="str">
        <f>IF(SUM('Sales by Agent'!R1046:T1046)&gt;0,"YES","NO")</f>
        <v>NO</v>
      </c>
      <c r="U1046" s="30" t="str">
        <f>IF(SUM('Sales by Agent'!S1046:U1046)&gt;0,"YES","NO")</f>
        <v>NO</v>
      </c>
      <c r="V1046" s="30" t="str">
        <f>IF(SUM('Sales by Agent'!T1046:V1046)&gt;0,"YES","NO")</f>
        <v>NO</v>
      </c>
      <c r="W1046" s="30" t="str">
        <f>IF(SUM('Sales by Agent'!U1046:W1046)&gt;0,"YES","NO")</f>
        <v>NO</v>
      </c>
      <c r="X1046" s="30" t="str">
        <f>IF(SUM('Sales by Agent'!V1046:X1046)&gt;0,"YES","NO")</f>
        <v>NO</v>
      </c>
      <c r="Y1046" s="30" t="str">
        <f>IF(SUM('Sales by Agent'!W1046:Y1046)&gt;0,"YES","NO")</f>
        <v>NO</v>
      </c>
      <c r="Z1046" s="30" t="str">
        <f>IF(SUM('Sales by Agent'!X1046:Z1046)&gt;0,"YES","NO")</f>
        <v>NO</v>
      </c>
      <c r="AA1046" s="30" t="str">
        <f>IF(SUM('Sales by Agent'!Y1046:AA1046)&gt;0,"YES","NO")</f>
        <v>NO</v>
      </c>
      <c r="AB1046" s="30" t="str">
        <f>IF(SUM('Sales by Agent'!Z1046:AB1046)&gt;0,"YES","NO")</f>
        <v>NO</v>
      </c>
      <c r="AC1046" s="30" t="str">
        <f>IF(SUM('Sales by Agent'!AA1046:AC1046)&gt;0,"YES","NO")</f>
        <v>NO</v>
      </c>
      <c r="AD1046" s="30" t="str">
        <f>IF(SUM('Sales by Agent'!AB1046:AD1046)&gt;0,"YES","NO")</f>
        <v>NO</v>
      </c>
      <c r="AE1046" s="30" t="str">
        <f>IF(SUM('Sales by Agent'!AC1046:AE1046)&gt;0,"YES","NO")</f>
        <v>NO</v>
      </c>
      <c r="AF1046" s="30" t="str">
        <f>IF(SUM('Sales by Agent'!AD1046:AF1046)&gt;0,"YES","NO")</f>
        <v>NO</v>
      </c>
      <c r="AG1046" s="30" t="str">
        <f>IF(SUM('Sales by Agent'!AE1046:AG1046)&gt;0,"YES","NO")</f>
        <v>NO</v>
      </c>
      <c r="AH1046" s="30" t="str">
        <f>IF(SUM('Sales by Agent'!AF1046:AH1046)&gt;0,"YES","NO")</f>
        <v>NO</v>
      </c>
      <c r="AI1046" s="30" t="str">
        <f>IF(SUM('Sales by Agent'!AG1046:AI1046)&gt;0,"YES","NO")</f>
        <v>NO</v>
      </c>
      <c r="AJ1046" s="30" t="str">
        <f>IF(SUM('Sales by Agent'!AH1046:AJ1046)&gt;0,"YES","NO")</f>
        <v>NO</v>
      </c>
      <c r="AK1046" s="30" t="str">
        <f>IF(SUM('Sales by Agent'!AI1046:AK1046)&gt;0,"YES","NO")</f>
        <v>NO</v>
      </c>
      <c r="AL1046" s="30" t="str">
        <f>IF(SUM('Sales by Agent'!AJ1046:AL1046)&gt;0,"YES","NO")</f>
        <v>YES</v>
      </c>
      <c r="AM1046" s="30" t="str">
        <f>IF(SUM('Sales by Agent'!AK1046:AM1046)&gt;0,"YES","NO")</f>
        <v>YES</v>
      </c>
      <c r="AN1046" s="30" t="str">
        <f>IF(SUM('Sales by Agent'!AL1046:AN1046)&gt;0,"YES","NO")</f>
        <v>YES</v>
      </c>
      <c r="AO1046" s="30" t="str">
        <f>IF(SUM('Sales by Agent'!AM1046:AO1046)&gt;0,"YES","NO")</f>
        <v>YES</v>
      </c>
      <c r="AP1046" s="30" t="str">
        <f>IF(SUM('Sales by Agent'!AN1046:AP1046)&gt;0,"YES","NO")</f>
        <v>YES</v>
      </c>
      <c r="AQ1046" s="30" t="str">
        <f>IF(SUM('Sales by Agent'!AO1046:AQ1046)&gt;0,"YES","NO")</f>
        <v>YES</v>
      </c>
      <c r="AR1046" s="30" t="str">
        <f>IF(SUM('Sales by Agent'!AP1046:AR1046)&gt;0,"YES","NO")</f>
        <v>YES</v>
      </c>
      <c r="AS1046" s="30" t="str">
        <f>IF(SUM('Sales by Agent'!AQ1046:AS1046)&gt;0,"YES","NO")</f>
        <v>YES</v>
      </c>
      <c r="AT1046" s="30" t="str">
        <f>IF(SUM('Sales by Agent'!AR1046:AT1046)&gt;0,"YES","NO")</f>
        <v>YES</v>
      </c>
      <c r="AU1046" s="30" t="str">
        <f>IF(SUM('Sales by Agent'!AS1046:AU1046)&gt;0,"YES","NO")</f>
        <v>YES</v>
      </c>
      <c r="AV1046" s="30" t="str">
        <f>IF(SUM('Sales by Agent'!AT1046:AV1046)&gt;0,"YES","NO")</f>
        <v>YES</v>
      </c>
    </row>
    <row r="1047" spans="1:48">
      <c r="A1047" s="564" t="s">
        <v>1970</v>
      </c>
      <c r="B1047" s="564" t="s">
        <v>3288</v>
      </c>
      <c r="C1047" s="564" t="s">
        <v>390</v>
      </c>
      <c r="D1047" s="564" t="s">
        <v>954</v>
      </c>
      <c r="E1047" s="564" t="s">
        <v>1005</v>
      </c>
      <c r="F1047" s="565">
        <v>245770</v>
      </c>
      <c r="I1047" s="30" t="str">
        <f>IF(SUM('Sales by Agent'!G1047:I1047)&gt;0,"YES","NO")</f>
        <v>NO</v>
      </c>
      <c r="J1047" s="30" t="str">
        <f>IF(SUM('Sales by Agent'!H1047:J1047)&gt;0,"YES","NO")</f>
        <v>NO</v>
      </c>
      <c r="K1047" s="30" t="str">
        <f>IF(SUM('Sales by Agent'!I1047:K1047)&gt;0,"YES","NO")</f>
        <v>NO</v>
      </c>
      <c r="L1047" s="30" t="str">
        <f>IF(SUM('Sales by Agent'!J1047:L1047)&gt;0,"YES","NO")</f>
        <v>NO</v>
      </c>
      <c r="M1047" s="30" t="str">
        <f>IF(SUM('Sales by Agent'!K1047:M1047)&gt;0,"YES","NO")</f>
        <v>NO</v>
      </c>
      <c r="N1047" s="30" t="str">
        <f>IF(SUM('Sales by Agent'!L1047:N1047)&gt;0,"YES","NO")</f>
        <v>NO</v>
      </c>
      <c r="O1047" s="30" t="str">
        <f>IF(SUM('Sales by Agent'!M1047:O1047)&gt;0,"YES","NO")</f>
        <v>NO</v>
      </c>
      <c r="P1047" s="30" t="str">
        <f>IF(SUM('Sales by Agent'!N1047:P1047)&gt;0,"YES","NO")</f>
        <v>NO</v>
      </c>
      <c r="Q1047" s="30" t="str">
        <f>IF(SUM('Sales by Agent'!O1047:Q1047)&gt;0,"YES","NO")</f>
        <v>NO</v>
      </c>
      <c r="R1047" s="30" t="str">
        <f>IF(SUM('Sales by Agent'!P1047:R1047)&gt;0,"YES","NO")</f>
        <v>NO</v>
      </c>
      <c r="S1047" s="30" t="str">
        <f>IF(SUM('Sales by Agent'!Q1047:S1047)&gt;0,"YES","NO")</f>
        <v>NO</v>
      </c>
      <c r="T1047" s="30" t="str">
        <f>IF(SUM('Sales by Agent'!R1047:T1047)&gt;0,"YES","NO")</f>
        <v>NO</v>
      </c>
      <c r="U1047" s="30" t="str">
        <f>IF(SUM('Sales by Agent'!S1047:U1047)&gt;0,"YES","NO")</f>
        <v>NO</v>
      </c>
      <c r="V1047" s="30" t="str">
        <f>IF(SUM('Sales by Agent'!T1047:V1047)&gt;0,"YES","NO")</f>
        <v>NO</v>
      </c>
      <c r="W1047" s="30" t="str">
        <f>IF(SUM('Sales by Agent'!U1047:W1047)&gt;0,"YES","NO")</f>
        <v>NO</v>
      </c>
      <c r="X1047" s="30" t="str">
        <f>IF(SUM('Sales by Agent'!V1047:X1047)&gt;0,"YES","NO")</f>
        <v>NO</v>
      </c>
      <c r="Y1047" s="30" t="str">
        <f>IF(SUM('Sales by Agent'!W1047:Y1047)&gt;0,"YES","NO")</f>
        <v>NO</v>
      </c>
      <c r="Z1047" s="30" t="str">
        <f>IF(SUM('Sales by Agent'!X1047:Z1047)&gt;0,"YES","NO")</f>
        <v>NO</v>
      </c>
      <c r="AA1047" s="30" t="str">
        <f>IF(SUM('Sales by Agent'!Y1047:AA1047)&gt;0,"YES","NO")</f>
        <v>NO</v>
      </c>
      <c r="AB1047" s="30" t="str">
        <f>IF(SUM('Sales by Agent'!Z1047:AB1047)&gt;0,"YES","NO")</f>
        <v>NO</v>
      </c>
      <c r="AC1047" s="30" t="str">
        <f>IF(SUM('Sales by Agent'!AA1047:AC1047)&gt;0,"YES","NO")</f>
        <v>NO</v>
      </c>
      <c r="AD1047" s="30" t="str">
        <f>IF(SUM('Sales by Agent'!AB1047:AD1047)&gt;0,"YES","NO")</f>
        <v>NO</v>
      </c>
      <c r="AE1047" s="30" t="str">
        <f>IF(SUM('Sales by Agent'!AC1047:AE1047)&gt;0,"YES","NO")</f>
        <v>NO</v>
      </c>
      <c r="AF1047" s="30" t="str">
        <f>IF(SUM('Sales by Agent'!AD1047:AF1047)&gt;0,"YES","NO")</f>
        <v>NO</v>
      </c>
      <c r="AG1047" s="30" t="str">
        <f>IF(SUM('Sales by Agent'!AE1047:AG1047)&gt;0,"YES","NO")</f>
        <v>NO</v>
      </c>
      <c r="AH1047" s="30" t="str">
        <f>IF(SUM('Sales by Agent'!AF1047:AH1047)&gt;0,"YES","NO")</f>
        <v>NO</v>
      </c>
      <c r="AI1047" s="30" t="str">
        <f>IF(SUM('Sales by Agent'!AG1047:AI1047)&gt;0,"YES","NO")</f>
        <v>NO</v>
      </c>
      <c r="AJ1047" s="30" t="str">
        <f>IF(SUM('Sales by Agent'!AH1047:AJ1047)&gt;0,"YES","NO")</f>
        <v>NO</v>
      </c>
      <c r="AK1047" s="30" t="str">
        <f>IF(SUM('Sales by Agent'!AI1047:AK1047)&gt;0,"YES","NO")</f>
        <v>NO</v>
      </c>
      <c r="AL1047" s="30" t="str">
        <f>IF(SUM('Sales by Agent'!AJ1047:AL1047)&gt;0,"YES","NO")</f>
        <v>YES</v>
      </c>
      <c r="AM1047" s="30" t="str">
        <f>IF(SUM('Sales by Agent'!AK1047:AM1047)&gt;0,"YES","NO")</f>
        <v>YES</v>
      </c>
      <c r="AN1047" s="30" t="str">
        <f>IF(SUM('Sales by Agent'!AL1047:AN1047)&gt;0,"YES","NO")</f>
        <v>YES</v>
      </c>
      <c r="AO1047" s="30" t="str">
        <f>IF(SUM('Sales by Agent'!AM1047:AO1047)&gt;0,"YES","NO")</f>
        <v>YES</v>
      </c>
      <c r="AP1047" s="30" t="str">
        <f>IF(SUM('Sales by Agent'!AN1047:AP1047)&gt;0,"YES","NO")</f>
        <v>NO</v>
      </c>
      <c r="AQ1047" s="30" t="str">
        <f>IF(SUM('Sales by Agent'!AO1047:AQ1047)&gt;0,"YES","NO")</f>
        <v>NO</v>
      </c>
      <c r="AR1047" s="30" t="str">
        <f>IF(SUM('Sales by Agent'!AP1047:AR1047)&gt;0,"YES","NO")</f>
        <v>YES</v>
      </c>
      <c r="AS1047" s="30" t="str">
        <f>IF(SUM('Sales by Agent'!AQ1047:AS1047)&gt;0,"YES","NO")</f>
        <v>YES</v>
      </c>
      <c r="AT1047" s="30" t="str">
        <f>IF(SUM('Sales by Agent'!AR1047:AT1047)&gt;0,"YES","NO")</f>
        <v>YES</v>
      </c>
      <c r="AU1047" s="30" t="str">
        <f>IF(SUM('Sales by Agent'!AS1047:AU1047)&gt;0,"YES","NO")</f>
        <v>NO</v>
      </c>
      <c r="AV1047" s="30" t="str">
        <f>IF(SUM('Sales by Agent'!AT1047:AV1047)&gt;0,"YES","NO")</f>
        <v>NO</v>
      </c>
    </row>
    <row r="1048" spans="1:48">
      <c r="A1048" s="564" t="s">
        <v>1971</v>
      </c>
      <c r="B1048" s="564" t="s">
        <v>3289</v>
      </c>
      <c r="C1048" s="564" t="s">
        <v>390</v>
      </c>
      <c r="D1048" s="564" t="s">
        <v>954</v>
      </c>
      <c r="E1048" s="564" t="s">
        <v>1005</v>
      </c>
      <c r="F1048" s="565">
        <v>449365</v>
      </c>
      <c r="I1048" s="30" t="str">
        <f>IF(SUM('Sales by Agent'!G1048:I1048)&gt;0,"YES","NO")</f>
        <v>NO</v>
      </c>
      <c r="J1048" s="30" t="str">
        <f>IF(SUM('Sales by Agent'!H1048:J1048)&gt;0,"YES","NO")</f>
        <v>NO</v>
      </c>
      <c r="K1048" s="30" t="str">
        <f>IF(SUM('Sales by Agent'!I1048:K1048)&gt;0,"YES","NO")</f>
        <v>NO</v>
      </c>
      <c r="L1048" s="30" t="str">
        <f>IF(SUM('Sales by Agent'!J1048:L1048)&gt;0,"YES","NO")</f>
        <v>NO</v>
      </c>
      <c r="M1048" s="30" t="str">
        <f>IF(SUM('Sales by Agent'!K1048:M1048)&gt;0,"YES","NO")</f>
        <v>NO</v>
      </c>
      <c r="N1048" s="30" t="str">
        <f>IF(SUM('Sales by Agent'!L1048:N1048)&gt;0,"YES","NO")</f>
        <v>NO</v>
      </c>
      <c r="O1048" s="30" t="str">
        <f>IF(SUM('Sales by Agent'!M1048:O1048)&gt;0,"YES","NO")</f>
        <v>NO</v>
      </c>
      <c r="P1048" s="30" t="str">
        <f>IF(SUM('Sales by Agent'!N1048:P1048)&gt;0,"YES","NO")</f>
        <v>NO</v>
      </c>
      <c r="Q1048" s="30" t="str">
        <f>IF(SUM('Sales by Agent'!O1048:Q1048)&gt;0,"YES","NO")</f>
        <v>NO</v>
      </c>
      <c r="R1048" s="30" t="str">
        <f>IF(SUM('Sales by Agent'!P1048:R1048)&gt;0,"YES","NO")</f>
        <v>NO</v>
      </c>
      <c r="S1048" s="30" t="str">
        <f>IF(SUM('Sales by Agent'!Q1048:S1048)&gt;0,"YES","NO")</f>
        <v>NO</v>
      </c>
      <c r="T1048" s="30" t="str">
        <f>IF(SUM('Sales by Agent'!R1048:T1048)&gt;0,"YES","NO")</f>
        <v>NO</v>
      </c>
      <c r="U1048" s="30" t="str">
        <f>IF(SUM('Sales by Agent'!S1048:U1048)&gt;0,"YES","NO")</f>
        <v>NO</v>
      </c>
      <c r="V1048" s="30" t="str">
        <f>IF(SUM('Sales by Agent'!T1048:V1048)&gt;0,"YES","NO")</f>
        <v>NO</v>
      </c>
      <c r="W1048" s="30" t="str">
        <f>IF(SUM('Sales by Agent'!U1048:W1048)&gt;0,"YES","NO")</f>
        <v>NO</v>
      </c>
      <c r="X1048" s="30" t="str">
        <f>IF(SUM('Sales by Agent'!V1048:X1048)&gt;0,"YES","NO")</f>
        <v>NO</v>
      </c>
      <c r="Y1048" s="30" t="str">
        <f>IF(SUM('Sales by Agent'!W1048:Y1048)&gt;0,"YES","NO")</f>
        <v>NO</v>
      </c>
      <c r="Z1048" s="30" t="str">
        <f>IF(SUM('Sales by Agent'!X1048:Z1048)&gt;0,"YES","NO")</f>
        <v>NO</v>
      </c>
      <c r="AA1048" s="30" t="str">
        <f>IF(SUM('Sales by Agent'!Y1048:AA1048)&gt;0,"YES","NO")</f>
        <v>NO</v>
      </c>
      <c r="AB1048" s="30" t="str">
        <f>IF(SUM('Sales by Agent'!Z1048:AB1048)&gt;0,"YES","NO")</f>
        <v>NO</v>
      </c>
      <c r="AC1048" s="30" t="str">
        <f>IF(SUM('Sales by Agent'!AA1048:AC1048)&gt;0,"YES","NO")</f>
        <v>NO</v>
      </c>
      <c r="AD1048" s="30" t="str">
        <f>IF(SUM('Sales by Agent'!AB1048:AD1048)&gt;0,"YES","NO")</f>
        <v>NO</v>
      </c>
      <c r="AE1048" s="30" t="str">
        <f>IF(SUM('Sales by Agent'!AC1048:AE1048)&gt;0,"YES","NO")</f>
        <v>NO</v>
      </c>
      <c r="AF1048" s="30" t="str">
        <f>IF(SUM('Sales by Agent'!AD1048:AF1048)&gt;0,"YES","NO")</f>
        <v>NO</v>
      </c>
      <c r="AG1048" s="30" t="str">
        <f>IF(SUM('Sales by Agent'!AE1048:AG1048)&gt;0,"YES","NO")</f>
        <v>NO</v>
      </c>
      <c r="AH1048" s="30" t="str">
        <f>IF(SUM('Sales by Agent'!AF1048:AH1048)&gt;0,"YES","NO")</f>
        <v>NO</v>
      </c>
      <c r="AI1048" s="30" t="str">
        <f>IF(SUM('Sales by Agent'!AG1048:AI1048)&gt;0,"YES","NO")</f>
        <v>NO</v>
      </c>
      <c r="AJ1048" s="30" t="str">
        <f>IF(SUM('Sales by Agent'!AH1048:AJ1048)&gt;0,"YES","NO")</f>
        <v>NO</v>
      </c>
      <c r="AK1048" s="30" t="str">
        <f>IF(SUM('Sales by Agent'!AI1048:AK1048)&gt;0,"YES","NO")</f>
        <v>NO</v>
      </c>
      <c r="AL1048" s="30" t="str">
        <f>IF(SUM('Sales by Agent'!AJ1048:AL1048)&gt;0,"YES","NO")</f>
        <v>YES</v>
      </c>
      <c r="AM1048" s="30" t="str">
        <f>IF(SUM('Sales by Agent'!AK1048:AM1048)&gt;0,"YES","NO")</f>
        <v>YES</v>
      </c>
      <c r="AN1048" s="30" t="str">
        <f>IF(SUM('Sales by Agent'!AL1048:AN1048)&gt;0,"YES","NO")</f>
        <v>YES</v>
      </c>
      <c r="AO1048" s="30" t="str">
        <f>IF(SUM('Sales by Agent'!AM1048:AO1048)&gt;0,"YES","NO")</f>
        <v>YES</v>
      </c>
      <c r="AP1048" s="30" t="str">
        <f>IF(SUM('Sales by Agent'!AN1048:AP1048)&gt;0,"YES","NO")</f>
        <v>YES</v>
      </c>
      <c r="AQ1048" s="30" t="str">
        <f>IF(SUM('Sales by Agent'!AO1048:AQ1048)&gt;0,"YES","NO")</f>
        <v>YES</v>
      </c>
      <c r="AR1048" s="30" t="str">
        <f>IF(SUM('Sales by Agent'!AP1048:AR1048)&gt;0,"YES","NO")</f>
        <v>YES</v>
      </c>
      <c r="AS1048" s="30" t="str">
        <f>IF(SUM('Sales by Agent'!AQ1048:AS1048)&gt;0,"YES","NO")</f>
        <v>NO</v>
      </c>
      <c r="AT1048" s="30" t="str">
        <f>IF(SUM('Sales by Agent'!AR1048:AT1048)&gt;0,"YES","NO")</f>
        <v>NO</v>
      </c>
      <c r="AU1048" s="30" t="str">
        <f>IF(SUM('Sales by Agent'!AS1048:AU1048)&gt;0,"YES","NO")</f>
        <v>YES</v>
      </c>
      <c r="AV1048" s="30" t="str">
        <f>IF(SUM('Sales by Agent'!AT1048:AV1048)&gt;0,"YES","NO")</f>
        <v>YES</v>
      </c>
    </row>
    <row r="1049" spans="1:48">
      <c r="A1049" s="564" t="s">
        <v>1855</v>
      </c>
      <c r="B1049" s="564" t="s">
        <v>3290</v>
      </c>
      <c r="C1049" s="564" t="s">
        <v>390</v>
      </c>
      <c r="D1049" s="564" t="s">
        <v>954</v>
      </c>
      <c r="E1049" s="564" t="s">
        <v>1005</v>
      </c>
      <c r="F1049" s="565">
        <v>922450</v>
      </c>
      <c r="I1049" s="30" t="str">
        <f>IF(SUM('Sales by Agent'!G1049:I1049)&gt;0,"YES","NO")</f>
        <v>NO</v>
      </c>
      <c r="J1049" s="30" t="str">
        <f>IF(SUM('Sales by Agent'!H1049:J1049)&gt;0,"YES","NO")</f>
        <v>NO</v>
      </c>
      <c r="K1049" s="30" t="str">
        <f>IF(SUM('Sales by Agent'!I1049:K1049)&gt;0,"YES","NO")</f>
        <v>NO</v>
      </c>
      <c r="L1049" s="30" t="str">
        <f>IF(SUM('Sales by Agent'!J1049:L1049)&gt;0,"YES","NO")</f>
        <v>NO</v>
      </c>
      <c r="M1049" s="30" t="str">
        <f>IF(SUM('Sales by Agent'!K1049:M1049)&gt;0,"YES","NO")</f>
        <v>NO</v>
      </c>
      <c r="N1049" s="30" t="str">
        <f>IF(SUM('Sales by Agent'!L1049:N1049)&gt;0,"YES","NO")</f>
        <v>NO</v>
      </c>
      <c r="O1049" s="30" t="str">
        <f>IF(SUM('Sales by Agent'!M1049:O1049)&gt;0,"YES","NO")</f>
        <v>NO</v>
      </c>
      <c r="P1049" s="30" t="str">
        <f>IF(SUM('Sales by Agent'!N1049:P1049)&gt;0,"YES","NO")</f>
        <v>NO</v>
      </c>
      <c r="Q1049" s="30" t="str">
        <f>IF(SUM('Sales by Agent'!O1049:Q1049)&gt;0,"YES","NO")</f>
        <v>NO</v>
      </c>
      <c r="R1049" s="30" t="str">
        <f>IF(SUM('Sales by Agent'!P1049:R1049)&gt;0,"YES","NO")</f>
        <v>NO</v>
      </c>
      <c r="S1049" s="30" t="str">
        <f>IF(SUM('Sales by Agent'!Q1049:S1049)&gt;0,"YES","NO")</f>
        <v>NO</v>
      </c>
      <c r="T1049" s="30" t="str">
        <f>IF(SUM('Sales by Agent'!R1049:T1049)&gt;0,"YES","NO")</f>
        <v>NO</v>
      </c>
      <c r="U1049" s="30" t="str">
        <f>IF(SUM('Sales by Agent'!S1049:U1049)&gt;0,"YES","NO")</f>
        <v>NO</v>
      </c>
      <c r="V1049" s="30" t="str">
        <f>IF(SUM('Sales by Agent'!T1049:V1049)&gt;0,"YES","NO")</f>
        <v>NO</v>
      </c>
      <c r="W1049" s="30" t="str">
        <f>IF(SUM('Sales by Agent'!U1049:W1049)&gt;0,"YES","NO")</f>
        <v>NO</v>
      </c>
      <c r="X1049" s="30" t="str">
        <f>IF(SUM('Sales by Agent'!V1049:X1049)&gt;0,"YES","NO")</f>
        <v>NO</v>
      </c>
      <c r="Y1049" s="30" t="str">
        <f>IF(SUM('Sales by Agent'!W1049:Y1049)&gt;0,"YES","NO")</f>
        <v>NO</v>
      </c>
      <c r="Z1049" s="30" t="str">
        <f>IF(SUM('Sales by Agent'!X1049:Z1049)&gt;0,"YES","NO")</f>
        <v>NO</v>
      </c>
      <c r="AA1049" s="30" t="str">
        <f>IF(SUM('Sales by Agent'!Y1049:AA1049)&gt;0,"YES","NO")</f>
        <v>NO</v>
      </c>
      <c r="AB1049" s="30" t="str">
        <f>IF(SUM('Sales by Agent'!Z1049:AB1049)&gt;0,"YES","NO")</f>
        <v>NO</v>
      </c>
      <c r="AC1049" s="30" t="str">
        <f>IF(SUM('Sales by Agent'!AA1049:AC1049)&gt;0,"YES","NO")</f>
        <v>NO</v>
      </c>
      <c r="AD1049" s="30" t="str">
        <f>IF(SUM('Sales by Agent'!AB1049:AD1049)&gt;0,"YES","NO")</f>
        <v>NO</v>
      </c>
      <c r="AE1049" s="30" t="str">
        <f>IF(SUM('Sales by Agent'!AC1049:AE1049)&gt;0,"YES","NO")</f>
        <v>NO</v>
      </c>
      <c r="AF1049" s="30" t="str">
        <f>IF(SUM('Sales by Agent'!AD1049:AF1049)&gt;0,"YES","NO")</f>
        <v>NO</v>
      </c>
      <c r="AG1049" s="30" t="str">
        <f>IF(SUM('Sales by Agent'!AE1049:AG1049)&gt;0,"YES","NO")</f>
        <v>NO</v>
      </c>
      <c r="AH1049" s="30" t="str">
        <f>IF(SUM('Sales by Agent'!AF1049:AH1049)&gt;0,"YES","NO")</f>
        <v>NO</v>
      </c>
      <c r="AI1049" s="30" t="str">
        <f>IF(SUM('Sales by Agent'!AG1049:AI1049)&gt;0,"YES","NO")</f>
        <v>NO</v>
      </c>
      <c r="AJ1049" s="30" t="str">
        <f>IF(SUM('Sales by Agent'!AH1049:AJ1049)&gt;0,"YES","NO")</f>
        <v>NO</v>
      </c>
      <c r="AK1049" s="30" t="str">
        <f>IF(SUM('Sales by Agent'!AI1049:AK1049)&gt;0,"YES","NO")</f>
        <v>NO</v>
      </c>
      <c r="AL1049" s="30" t="str">
        <f>IF(SUM('Sales by Agent'!AJ1049:AL1049)&gt;0,"YES","NO")</f>
        <v>YES</v>
      </c>
      <c r="AM1049" s="30" t="str">
        <f>IF(SUM('Sales by Agent'!AK1049:AM1049)&gt;0,"YES","NO")</f>
        <v>YES</v>
      </c>
      <c r="AN1049" s="30" t="str">
        <f>IF(SUM('Sales by Agent'!AL1049:AN1049)&gt;0,"YES","NO")</f>
        <v>YES</v>
      </c>
      <c r="AO1049" s="30" t="str">
        <f>IF(SUM('Sales by Agent'!AM1049:AO1049)&gt;0,"YES","NO")</f>
        <v>YES</v>
      </c>
      <c r="AP1049" s="30" t="str">
        <f>IF(SUM('Sales by Agent'!AN1049:AP1049)&gt;0,"YES","NO")</f>
        <v>YES</v>
      </c>
      <c r="AQ1049" s="30" t="str">
        <f>IF(SUM('Sales by Agent'!AO1049:AQ1049)&gt;0,"YES","NO")</f>
        <v>YES</v>
      </c>
      <c r="AR1049" s="30" t="str">
        <f>IF(SUM('Sales by Agent'!AP1049:AR1049)&gt;0,"YES","NO")</f>
        <v>YES</v>
      </c>
      <c r="AS1049" s="30" t="str">
        <f>IF(SUM('Sales by Agent'!AQ1049:AS1049)&gt;0,"YES","NO")</f>
        <v>YES</v>
      </c>
      <c r="AT1049" s="30" t="str">
        <f>IF(SUM('Sales by Agent'!AR1049:AT1049)&gt;0,"YES","NO")</f>
        <v>YES</v>
      </c>
      <c r="AU1049" s="30" t="str">
        <f>IF(SUM('Sales by Agent'!AS1049:AU1049)&gt;0,"YES","NO")</f>
        <v>YES</v>
      </c>
      <c r="AV1049" s="30" t="str">
        <f>IF(SUM('Sales by Agent'!AT1049:AV1049)&gt;0,"YES","NO")</f>
        <v>YES</v>
      </c>
    </row>
    <row r="1050" spans="1:48">
      <c r="A1050" s="564" t="s">
        <v>7</v>
      </c>
      <c r="B1050" s="564" t="s">
        <v>3291</v>
      </c>
      <c r="C1050" s="564" t="s">
        <v>390</v>
      </c>
      <c r="D1050" s="564" t="s">
        <v>954</v>
      </c>
      <c r="E1050" s="564" t="s">
        <v>1005</v>
      </c>
      <c r="F1050" s="565">
        <v>354250</v>
      </c>
      <c r="I1050" s="30" t="str">
        <f>IF(SUM('Sales by Agent'!G1050:I1050)&gt;0,"YES","NO")</f>
        <v>NO</v>
      </c>
      <c r="J1050" s="30" t="str">
        <f>IF(SUM('Sales by Agent'!H1050:J1050)&gt;0,"YES","NO")</f>
        <v>NO</v>
      </c>
      <c r="K1050" s="30" t="str">
        <f>IF(SUM('Sales by Agent'!I1050:K1050)&gt;0,"YES","NO")</f>
        <v>NO</v>
      </c>
      <c r="L1050" s="30" t="str">
        <f>IF(SUM('Sales by Agent'!J1050:L1050)&gt;0,"YES","NO")</f>
        <v>NO</v>
      </c>
      <c r="M1050" s="30" t="str">
        <f>IF(SUM('Sales by Agent'!K1050:M1050)&gt;0,"YES","NO")</f>
        <v>NO</v>
      </c>
      <c r="N1050" s="30" t="str">
        <f>IF(SUM('Sales by Agent'!L1050:N1050)&gt;0,"YES","NO")</f>
        <v>NO</v>
      </c>
      <c r="O1050" s="30" t="str">
        <f>IF(SUM('Sales by Agent'!M1050:O1050)&gt;0,"YES","NO")</f>
        <v>NO</v>
      </c>
      <c r="P1050" s="30" t="str">
        <f>IF(SUM('Sales by Agent'!N1050:P1050)&gt;0,"YES","NO")</f>
        <v>NO</v>
      </c>
      <c r="Q1050" s="30" t="str">
        <f>IF(SUM('Sales by Agent'!O1050:Q1050)&gt;0,"YES","NO")</f>
        <v>NO</v>
      </c>
      <c r="R1050" s="30" t="str">
        <f>IF(SUM('Sales by Agent'!P1050:R1050)&gt;0,"YES","NO")</f>
        <v>NO</v>
      </c>
      <c r="S1050" s="30" t="str">
        <f>IF(SUM('Sales by Agent'!Q1050:S1050)&gt;0,"YES","NO")</f>
        <v>NO</v>
      </c>
      <c r="T1050" s="30" t="str">
        <f>IF(SUM('Sales by Agent'!R1050:T1050)&gt;0,"YES","NO")</f>
        <v>NO</v>
      </c>
      <c r="U1050" s="30" t="str">
        <f>IF(SUM('Sales by Agent'!S1050:U1050)&gt;0,"YES","NO")</f>
        <v>NO</v>
      </c>
      <c r="V1050" s="30" t="str">
        <f>IF(SUM('Sales by Agent'!T1050:V1050)&gt;0,"YES","NO")</f>
        <v>NO</v>
      </c>
      <c r="W1050" s="30" t="str">
        <f>IF(SUM('Sales by Agent'!U1050:W1050)&gt;0,"YES","NO")</f>
        <v>NO</v>
      </c>
      <c r="X1050" s="30" t="str">
        <f>IF(SUM('Sales by Agent'!V1050:X1050)&gt;0,"YES","NO")</f>
        <v>NO</v>
      </c>
      <c r="Y1050" s="30" t="str">
        <f>IF(SUM('Sales by Agent'!W1050:Y1050)&gt;0,"YES","NO")</f>
        <v>NO</v>
      </c>
      <c r="Z1050" s="30" t="str">
        <f>IF(SUM('Sales by Agent'!X1050:Z1050)&gt;0,"YES","NO")</f>
        <v>NO</v>
      </c>
      <c r="AA1050" s="30" t="str">
        <f>IF(SUM('Sales by Agent'!Y1050:AA1050)&gt;0,"YES","NO")</f>
        <v>NO</v>
      </c>
      <c r="AB1050" s="30" t="str">
        <f>IF(SUM('Sales by Agent'!Z1050:AB1050)&gt;0,"YES","NO")</f>
        <v>NO</v>
      </c>
      <c r="AC1050" s="30" t="str">
        <f>IF(SUM('Sales by Agent'!AA1050:AC1050)&gt;0,"YES","NO")</f>
        <v>NO</v>
      </c>
      <c r="AD1050" s="30" t="str">
        <f>IF(SUM('Sales by Agent'!AB1050:AD1050)&gt;0,"YES","NO")</f>
        <v>NO</v>
      </c>
      <c r="AE1050" s="30" t="str">
        <f>IF(SUM('Sales by Agent'!AC1050:AE1050)&gt;0,"YES","NO")</f>
        <v>NO</v>
      </c>
      <c r="AF1050" s="30" t="str">
        <f>IF(SUM('Sales by Agent'!AD1050:AF1050)&gt;0,"YES","NO")</f>
        <v>NO</v>
      </c>
      <c r="AG1050" s="30" t="str">
        <f>IF(SUM('Sales by Agent'!AE1050:AG1050)&gt;0,"YES","NO")</f>
        <v>NO</v>
      </c>
      <c r="AH1050" s="30" t="str">
        <f>IF(SUM('Sales by Agent'!AF1050:AH1050)&gt;0,"YES","NO")</f>
        <v>NO</v>
      </c>
      <c r="AI1050" s="30" t="str">
        <f>IF(SUM('Sales by Agent'!AG1050:AI1050)&gt;0,"YES","NO")</f>
        <v>NO</v>
      </c>
      <c r="AJ1050" s="30" t="str">
        <f>IF(SUM('Sales by Agent'!AH1050:AJ1050)&gt;0,"YES","NO")</f>
        <v>NO</v>
      </c>
      <c r="AK1050" s="30" t="str">
        <f>IF(SUM('Sales by Agent'!AI1050:AK1050)&gt;0,"YES","NO")</f>
        <v>NO</v>
      </c>
      <c r="AL1050" s="30" t="str">
        <f>IF(SUM('Sales by Agent'!AJ1050:AL1050)&gt;0,"YES","NO")</f>
        <v>YES</v>
      </c>
      <c r="AM1050" s="30" t="str">
        <f>IF(SUM('Sales by Agent'!AK1050:AM1050)&gt;0,"YES","NO")</f>
        <v>YES</v>
      </c>
      <c r="AN1050" s="30" t="str">
        <f>IF(SUM('Sales by Agent'!AL1050:AN1050)&gt;0,"YES","NO")</f>
        <v>YES</v>
      </c>
      <c r="AO1050" s="30" t="str">
        <f>IF(SUM('Sales by Agent'!AM1050:AO1050)&gt;0,"YES","NO")</f>
        <v>YES</v>
      </c>
      <c r="AP1050" s="30" t="str">
        <f>IF(SUM('Sales by Agent'!AN1050:AP1050)&gt;0,"YES","NO")</f>
        <v>YES</v>
      </c>
      <c r="AQ1050" s="30" t="str">
        <f>IF(SUM('Sales by Agent'!AO1050:AQ1050)&gt;0,"YES","NO")</f>
        <v>YES</v>
      </c>
      <c r="AR1050" s="30" t="str">
        <f>IF(SUM('Sales by Agent'!AP1050:AR1050)&gt;0,"YES","NO")</f>
        <v>YES</v>
      </c>
      <c r="AS1050" s="30" t="str">
        <f>IF(SUM('Sales by Agent'!AQ1050:AS1050)&gt;0,"YES","NO")</f>
        <v>YES</v>
      </c>
      <c r="AT1050" s="30" t="str">
        <f>IF(SUM('Sales by Agent'!AR1050:AT1050)&gt;0,"YES","NO")</f>
        <v>YES</v>
      </c>
      <c r="AU1050" s="30" t="str">
        <f>IF(SUM('Sales by Agent'!AS1050:AU1050)&gt;0,"YES","NO")</f>
        <v>YES</v>
      </c>
      <c r="AV1050" s="30" t="str">
        <f>IF(SUM('Sales by Agent'!AT1050:AV1050)&gt;0,"YES","NO")</f>
        <v>YES</v>
      </c>
    </row>
    <row r="1051" spans="1:48">
      <c r="A1051" s="564" t="s">
        <v>9</v>
      </c>
      <c r="B1051" s="564" t="s">
        <v>3292</v>
      </c>
      <c r="C1051" s="564" t="s">
        <v>390</v>
      </c>
      <c r="D1051" s="564" t="s">
        <v>954</v>
      </c>
      <c r="E1051" s="564" t="s">
        <v>1005</v>
      </c>
      <c r="F1051" s="565">
        <v>10780890</v>
      </c>
      <c r="I1051" s="30" t="str">
        <f>IF(SUM('Sales by Agent'!G1051:I1051)&gt;0,"YES","NO")</f>
        <v>YES</v>
      </c>
      <c r="J1051" s="30" t="str">
        <f>IF(SUM('Sales by Agent'!H1051:J1051)&gt;0,"YES","NO")</f>
        <v>YES</v>
      </c>
      <c r="K1051" s="30" t="str">
        <f>IF(SUM('Sales by Agent'!I1051:K1051)&gt;0,"YES","NO")</f>
        <v>YES</v>
      </c>
      <c r="L1051" s="30" t="str">
        <f>IF(SUM('Sales by Agent'!J1051:L1051)&gt;0,"YES","NO")</f>
        <v>YES</v>
      </c>
      <c r="M1051" s="30" t="str">
        <f>IF(SUM('Sales by Agent'!K1051:M1051)&gt;0,"YES","NO")</f>
        <v>YES</v>
      </c>
      <c r="N1051" s="30" t="str">
        <f>IF(SUM('Sales by Agent'!L1051:N1051)&gt;0,"YES","NO")</f>
        <v>YES</v>
      </c>
      <c r="O1051" s="30" t="str">
        <f>IF(SUM('Sales by Agent'!M1051:O1051)&gt;0,"YES","NO")</f>
        <v>YES</v>
      </c>
      <c r="P1051" s="30" t="str">
        <f>IF(SUM('Sales by Agent'!N1051:P1051)&gt;0,"YES","NO")</f>
        <v>YES</v>
      </c>
      <c r="Q1051" s="30" t="str">
        <f>IF(SUM('Sales by Agent'!O1051:Q1051)&gt;0,"YES","NO")</f>
        <v>YES</v>
      </c>
      <c r="R1051" s="30" t="str">
        <f>IF(SUM('Sales by Agent'!P1051:R1051)&gt;0,"YES","NO")</f>
        <v>YES</v>
      </c>
      <c r="S1051" s="30" t="str">
        <f>IF(SUM('Sales by Agent'!Q1051:S1051)&gt;0,"YES","NO")</f>
        <v>YES</v>
      </c>
      <c r="T1051" s="30" t="str">
        <f>IF(SUM('Sales by Agent'!R1051:T1051)&gt;0,"YES","NO")</f>
        <v>YES</v>
      </c>
      <c r="U1051" s="30" t="str">
        <f>IF(SUM('Sales by Agent'!S1051:U1051)&gt;0,"YES","NO")</f>
        <v>YES</v>
      </c>
      <c r="V1051" s="30" t="str">
        <f>IF(SUM('Sales by Agent'!T1051:V1051)&gt;0,"YES","NO")</f>
        <v>YES</v>
      </c>
      <c r="W1051" s="30" t="str">
        <f>IF(SUM('Sales by Agent'!U1051:W1051)&gt;0,"YES","NO")</f>
        <v>YES</v>
      </c>
      <c r="X1051" s="30" t="str">
        <f>IF(SUM('Sales by Agent'!V1051:X1051)&gt;0,"YES","NO")</f>
        <v>YES</v>
      </c>
      <c r="Y1051" s="30" t="str">
        <f>IF(SUM('Sales by Agent'!W1051:Y1051)&gt;0,"YES","NO")</f>
        <v>YES</v>
      </c>
      <c r="Z1051" s="30" t="str">
        <f>IF(SUM('Sales by Agent'!X1051:Z1051)&gt;0,"YES","NO")</f>
        <v>YES</v>
      </c>
      <c r="AA1051" s="30" t="str">
        <f>IF(SUM('Sales by Agent'!Y1051:AA1051)&gt;0,"YES","NO")</f>
        <v>YES</v>
      </c>
      <c r="AB1051" s="30" t="str">
        <f>IF(SUM('Sales by Agent'!Z1051:AB1051)&gt;0,"YES","NO")</f>
        <v>YES</v>
      </c>
      <c r="AC1051" s="30" t="str">
        <f>IF(SUM('Sales by Agent'!AA1051:AC1051)&gt;0,"YES","NO")</f>
        <v>YES</v>
      </c>
      <c r="AD1051" s="30" t="str">
        <f>IF(SUM('Sales by Agent'!AB1051:AD1051)&gt;0,"YES","NO")</f>
        <v>YES</v>
      </c>
      <c r="AE1051" s="30" t="str">
        <f>IF(SUM('Sales by Agent'!AC1051:AE1051)&gt;0,"YES","NO")</f>
        <v>YES</v>
      </c>
      <c r="AF1051" s="30" t="str">
        <f>IF(SUM('Sales by Agent'!AD1051:AF1051)&gt;0,"YES","NO")</f>
        <v>YES</v>
      </c>
      <c r="AG1051" s="30" t="str">
        <f>IF(SUM('Sales by Agent'!AE1051:AG1051)&gt;0,"YES","NO")</f>
        <v>YES</v>
      </c>
      <c r="AH1051" s="30" t="str">
        <f>IF(SUM('Sales by Agent'!AF1051:AH1051)&gt;0,"YES","NO")</f>
        <v>YES</v>
      </c>
      <c r="AI1051" s="30" t="str">
        <f>IF(SUM('Sales by Agent'!AG1051:AI1051)&gt;0,"YES","NO")</f>
        <v>YES</v>
      </c>
      <c r="AJ1051" s="30" t="str">
        <f>IF(SUM('Sales by Agent'!AH1051:AJ1051)&gt;0,"YES","NO")</f>
        <v>YES</v>
      </c>
      <c r="AK1051" s="30" t="str">
        <f>IF(SUM('Sales by Agent'!AI1051:AK1051)&gt;0,"YES","NO")</f>
        <v>YES</v>
      </c>
      <c r="AL1051" s="30" t="str">
        <f>IF(SUM('Sales by Agent'!AJ1051:AL1051)&gt;0,"YES","NO")</f>
        <v>YES</v>
      </c>
      <c r="AM1051" s="30" t="str">
        <f>IF(SUM('Sales by Agent'!AK1051:AM1051)&gt;0,"YES","NO")</f>
        <v>YES</v>
      </c>
      <c r="AN1051" s="30" t="str">
        <f>IF(SUM('Sales by Agent'!AL1051:AN1051)&gt;0,"YES","NO")</f>
        <v>YES</v>
      </c>
      <c r="AO1051" s="30" t="str">
        <f>IF(SUM('Sales by Agent'!AM1051:AO1051)&gt;0,"YES","NO")</f>
        <v>YES</v>
      </c>
      <c r="AP1051" s="30" t="str">
        <f>IF(SUM('Sales by Agent'!AN1051:AP1051)&gt;0,"YES","NO")</f>
        <v>YES</v>
      </c>
      <c r="AQ1051" s="30" t="str">
        <f>IF(SUM('Sales by Agent'!AO1051:AQ1051)&gt;0,"YES","NO")</f>
        <v>YES</v>
      </c>
      <c r="AR1051" s="30" t="str">
        <f>IF(SUM('Sales by Agent'!AP1051:AR1051)&gt;0,"YES","NO")</f>
        <v>YES</v>
      </c>
      <c r="AS1051" s="30" t="str">
        <f>IF(SUM('Sales by Agent'!AQ1051:AS1051)&gt;0,"YES","NO")</f>
        <v>YES</v>
      </c>
      <c r="AT1051" s="30" t="str">
        <f>IF(SUM('Sales by Agent'!AR1051:AT1051)&gt;0,"YES","NO")</f>
        <v>YES</v>
      </c>
      <c r="AU1051" s="30" t="str">
        <f>IF(SUM('Sales by Agent'!AS1051:AU1051)&gt;0,"YES","NO")</f>
        <v>YES</v>
      </c>
      <c r="AV1051" s="30" t="str">
        <f>IF(SUM('Sales by Agent'!AT1051:AV1051)&gt;0,"YES","NO")</f>
        <v>YES</v>
      </c>
    </row>
    <row r="1052" spans="1:48">
      <c r="A1052" s="564" t="s">
        <v>10</v>
      </c>
      <c r="B1052" s="564" t="s">
        <v>3293</v>
      </c>
      <c r="C1052" s="564" t="s">
        <v>390</v>
      </c>
      <c r="D1052" s="564" t="s">
        <v>954</v>
      </c>
      <c r="E1052" s="564" t="s">
        <v>1005</v>
      </c>
      <c r="F1052" s="565">
        <v>2554750</v>
      </c>
      <c r="I1052" s="30" t="str">
        <f>IF(SUM('Sales by Agent'!G1052:I1052)&gt;0,"YES","NO")</f>
        <v>NO</v>
      </c>
      <c r="J1052" s="30" t="str">
        <f>IF(SUM('Sales by Agent'!H1052:J1052)&gt;0,"YES","NO")</f>
        <v>NO</v>
      </c>
      <c r="K1052" s="30" t="str">
        <f>IF(SUM('Sales by Agent'!I1052:K1052)&gt;0,"YES","NO")</f>
        <v>NO</v>
      </c>
      <c r="L1052" s="30" t="str">
        <f>IF(SUM('Sales by Agent'!J1052:L1052)&gt;0,"YES","NO")</f>
        <v>YES</v>
      </c>
      <c r="M1052" s="30" t="str">
        <f>IF(SUM('Sales by Agent'!K1052:M1052)&gt;0,"YES","NO")</f>
        <v>YES</v>
      </c>
      <c r="N1052" s="30" t="str">
        <f>IF(SUM('Sales by Agent'!L1052:N1052)&gt;0,"YES","NO")</f>
        <v>YES</v>
      </c>
      <c r="O1052" s="30" t="str">
        <f>IF(SUM('Sales by Agent'!M1052:O1052)&gt;0,"YES","NO")</f>
        <v>YES</v>
      </c>
      <c r="P1052" s="30" t="str">
        <f>IF(SUM('Sales by Agent'!N1052:P1052)&gt;0,"YES","NO")</f>
        <v>YES</v>
      </c>
      <c r="Q1052" s="30" t="str">
        <f>IF(SUM('Sales by Agent'!O1052:Q1052)&gt;0,"YES","NO")</f>
        <v>YES</v>
      </c>
      <c r="R1052" s="30" t="str">
        <f>IF(SUM('Sales by Agent'!P1052:R1052)&gt;0,"YES","NO")</f>
        <v>YES</v>
      </c>
      <c r="S1052" s="30" t="str">
        <f>IF(SUM('Sales by Agent'!Q1052:S1052)&gt;0,"YES","NO")</f>
        <v>YES</v>
      </c>
      <c r="T1052" s="30" t="str">
        <f>IF(SUM('Sales by Agent'!R1052:T1052)&gt;0,"YES","NO")</f>
        <v>YES</v>
      </c>
      <c r="U1052" s="30" t="str">
        <f>IF(SUM('Sales by Agent'!S1052:U1052)&gt;0,"YES","NO")</f>
        <v>YES</v>
      </c>
      <c r="V1052" s="30" t="str">
        <f>IF(SUM('Sales by Agent'!T1052:V1052)&gt;0,"YES","NO")</f>
        <v>YES</v>
      </c>
      <c r="W1052" s="30" t="str">
        <f>IF(SUM('Sales by Agent'!U1052:W1052)&gt;0,"YES","NO")</f>
        <v>YES</v>
      </c>
      <c r="X1052" s="30" t="str">
        <f>IF(SUM('Sales by Agent'!V1052:X1052)&gt;0,"YES","NO")</f>
        <v>YES</v>
      </c>
      <c r="Y1052" s="30" t="str">
        <f>IF(SUM('Sales by Agent'!W1052:Y1052)&gt;0,"YES","NO")</f>
        <v>YES</v>
      </c>
      <c r="Z1052" s="30" t="str">
        <f>IF(SUM('Sales by Agent'!X1052:Z1052)&gt;0,"YES","NO")</f>
        <v>YES</v>
      </c>
      <c r="AA1052" s="30" t="str">
        <f>IF(SUM('Sales by Agent'!Y1052:AA1052)&gt;0,"YES","NO")</f>
        <v>YES</v>
      </c>
      <c r="AB1052" s="30" t="str">
        <f>IF(SUM('Sales by Agent'!Z1052:AB1052)&gt;0,"YES","NO")</f>
        <v>YES</v>
      </c>
      <c r="AC1052" s="30" t="str">
        <f>IF(SUM('Sales by Agent'!AA1052:AC1052)&gt;0,"YES","NO")</f>
        <v>YES</v>
      </c>
      <c r="AD1052" s="30" t="str">
        <f>IF(SUM('Sales by Agent'!AB1052:AD1052)&gt;0,"YES","NO")</f>
        <v>YES</v>
      </c>
      <c r="AE1052" s="30" t="str">
        <f>IF(SUM('Sales by Agent'!AC1052:AE1052)&gt;0,"YES","NO")</f>
        <v>YES</v>
      </c>
      <c r="AF1052" s="30" t="str">
        <f>IF(SUM('Sales by Agent'!AD1052:AF1052)&gt;0,"YES","NO")</f>
        <v>YES</v>
      </c>
      <c r="AG1052" s="30" t="str">
        <f>IF(SUM('Sales by Agent'!AE1052:AG1052)&gt;0,"YES","NO")</f>
        <v>YES</v>
      </c>
      <c r="AH1052" s="30" t="str">
        <f>IF(SUM('Sales by Agent'!AF1052:AH1052)&gt;0,"YES","NO")</f>
        <v>YES</v>
      </c>
      <c r="AI1052" s="30" t="str">
        <f>IF(SUM('Sales by Agent'!AG1052:AI1052)&gt;0,"YES","NO")</f>
        <v>NO</v>
      </c>
      <c r="AJ1052" s="30" t="str">
        <f>IF(SUM('Sales by Agent'!AH1052:AJ1052)&gt;0,"YES","NO")</f>
        <v>NO</v>
      </c>
      <c r="AK1052" s="30" t="str">
        <f>IF(SUM('Sales by Agent'!AI1052:AK1052)&gt;0,"YES","NO")</f>
        <v>NO</v>
      </c>
      <c r="AL1052" s="30" t="str">
        <f>IF(SUM('Sales by Agent'!AJ1052:AL1052)&gt;0,"YES","NO")</f>
        <v>NO</v>
      </c>
      <c r="AM1052" s="30" t="str">
        <f>IF(SUM('Sales by Agent'!AK1052:AM1052)&gt;0,"YES","NO")</f>
        <v>NO</v>
      </c>
      <c r="AN1052" s="30" t="str">
        <f>IF(SUM('Sales by Agent'!AL1052:AN1052)&gt;0,"YES","NO")</f>
        <v>NO</v>
      </c>
      <c r="AO1052" s="30" t="str">
        <f>IF(SUM('Sales by Agent'!AM1052:AO1052)&gt;0,"YES","NO")</f>
        <v>NO</v>
      </c>
      <c r="AP1052" s="30" t="str">
        <f>IF(SUM('Sales by Agent'!AN1052:AP1052)&gt;0,"YES","NO")</f>
        <v>NO</v>
      </c>
      <c r="AQ1052" s="30" t="str">
        <f>IF(SUM('Sales by Agent'!AO1052:AQ1052)&gt;0,"YES","NO")</f>
        <v>NO</v>
      </c>
      <c r="AR1052" s="30" t="str">
        <f>IF(SUM('Sales by Agent'!AP1052:AR1052)&gt;0,"YES","NO")</f>
        <v>NO</v>
      </c>
      <c r="AS1052" s="30" t="str">
        <f>IF(SUM('Sales by Agent'!AQ1052:AS1052)&gt;0,"YES","NO")</f>
        <v>NO</v>
      </c>
      <c r="AT1052" s="30" t="str">
        <f>IF(SUM('Sales by Agent'!AR1052:AT1052)&gt;0,"YES","NO")</f>
        <v>NO</v>
      </c>
      <c r="AU1052" s="30" t="str">
        <f>IF(SUM('Sales by Agent'!AS1052:AU1052)&gt;0,"YES","NO")</f>
        <v>NO</v>
      </c>
      <c r="AV1052" s="30" t="str">
        <f>IF(SUM('Sales by Agent'!AT1052:AV1052)&gt;0,"YES","NO")</f>
        <v>NO</v>
      </c>
    </row>
    <row r="1053" spans="1:48">
      <c r="A1053" s="564" t="s">
        <v>1972</v>
      </c>
      <c r="B1053" s="564" t="s">
        <v>3294</v>
      </c>
      <c r="C1053" s="564" t="s">
        <v>390</v>
      </c>
      <c r="D1053" s="564" t="s">
        <v>954</v>
      </c>
      <c r="E1053" s="564" t="s">
        <v>1005</v>
      </c>
      <c r="F1053" s="565">
        <v>150300</v>
      </c>
      <c r="I1053" s="30" t="str">
        <f>IF(SUM('Sales by Agent'!G1053:I1053)&gt;0,"YES","NO")</f>
        <v>NO</v>
      </c>
      <c r="J1053" s="30" t="str">
        <f>IF(SUM('Sales by Agent'!H1053:J1053)&gt;0,"YES","NO")</f>
        <v>NO</v>
      </c>
      <c r="K1053" s="30" t="str">
        <f>IF(SUM('Sales by Agent'!I1053:K1053)&gt;0,"YES","NO")</f>
        <v>NO</v>
      </c>
      <c r="L1053" s="30" t="str">
        <f>IF(SUM('Sales by Agent'!J1053:L1053)&gt;0,"YES","NO")</f>
        <v>NO</v>
      </c>
      <c r="M1053" s="30" t="str">
        <f>IF(SUM('Sales by Agent'!K1053:M1053)&gt;0,"YES","NO")</f>
        <v>NO</v>
      </c>
      <c r="N1053" s="30" t="str">
        <f>IF(SUM('Sales by Agent'!L1053:N1053)&gt;0,"YES","NO")</f>
        <v>NO</v>
      </c>
      <c r="O1053" s="30" t="str">
        <f>IF(SUM('Sales by Agent'!M1053:O1053)&gt;0,"YES","NO")</f>
        <v>NO</v>
      </c>
      <c r="P1053" s="30" t="str">
        <f>IF(SUM('Sales by Agent'!N1053:P1053)&gt;0,"YES","NO")</f>
        <v>NO</v>
      </c>
      <c r="Q1053" s="30" t="str">
        <f>IF(SUM('Sales by Agent'!O1053:Q1053)&gt;0,"YES","NO")</f>
        <v>NO</v>
      </c>
      <c r="R1053" s="30" t="str">
        <f>IF(SUM('Sales by Agent'!P1053:R1053)&gt;0,"YES","NO")</f>
        <v>NO</v>
      </c>
      <c r="S1053" s="30" t="str">
        <f>IF(SUM('Sales by Agent'!Q1053:S1053)&gt;0,"YES","NO")</f>
        <v>NO</v>
      </c>
      <c r="T1053" s="30" t="str">
        <f>IF(SUM('Sales by Agent'!R1053:T1053)&gt;0,"YES","NO")</f>
        <v>NO</v>
      </c>
      <c r="U1053" s="30" t="str">
        <f>IF(SUM('Sales by Agent'!S1053:U1053)&gt;0,"YES","NO")</f>
        <v>NO</v>
      </c>
      <c r="V1053" s="30" t="str">
        <f>IF(SUM('Sales by Agent'!T1053:V1053)&gt;0,"YES","NO")</f>
        <v>NO</v>
      </c>
      <c r="W1053" s="30" t="str">
        <f>IF(SUM('Sales by Agent'!U1053:W1053)&gt;0,"YES","NO")</f>
        <v>NO</v>
      </c>
      <c r="X1053" s="30" t="str">
        <f>IF(SUM('Sales by Agent'!V1053:X1053)&gt;0,"YES","NO")</f>
        <v>NO</v>
      </c>
      <c r="Y1053" s="30" t="str">
        <f>IF(SUM('Sales by Agent'!W1053:Y1053)&gt;0,"YES","NO")</f>
        <v>NO</v>
      </c>
      <c r="Z1053" s="30" t="str">
        <f>IF(SUM('Sales by Agent'!X1053:Z1053)&gt;0,"YES","NO")</f>
        <v>NO</v>
      </c>
      <c r="AA1053" s="30" t="str">
        <f>IF(SUM('Sales by Agent'!Y1053:AA1053)&gt;0,"YES","NO")</f>
        <v>NO</v>
      </c>
      <c r="AB1053" s="30" t="str">
        <f>IF(SUM('Sales by Agent'!Z1053:AB1053)&gt;0,"YES","NO")</f>
        <v>NO</v>
      </c>
      <c r="AC1053" s="30" t="str">
        <f>IF(SUM('Sales by Agent'!AA1053:AC1053)&gt;0,"YES","NO")</f>
        <v>NO</v>
      </c>
      <c r="AD1053" s="30" t="str">
        <f>IF(SUM('Sales by Agent'!AB1053:AD1053)&gt;0,"YES","NO")</f>
        <v>NO</v>
      </c>
      <c r="AE1053" s="30" t="str">
        <f>IF(SUM('Sales by Agent'!AC1053:AE1053)&gt;0,"YES","NO")</f>
        <v>NO</v>
      </c>
      <c r="AF1053" s="30" t="str">
        <f>IF(SUM('Sales by Agent'!AD1053:AF1053)&gt;0,"YES","NO")</f>
        <v>NO</v>
      </c>
      <c r="AG1053" s="30" t="str">
        <f>IF(SUM('Sales by Agent'!AE1053:AG1053)&gt;0,"YES","NO")</f>
        <v>NO</v>
      </c>
      <c r="AH1053" s="30" t="str">
        <f>IF(SUM('Sales by Agent'!AF1053:AH1053)&gt;0,"YES","NO")</f>
        <v>NO</v>
      </c>
      <c r="AI1053" s="30" t="str">
        <f>IF(SUM('Sales by Agent'!AG1053:AI1053)&gt;0,"YES","NO")</f>
        <v>NO</v>
      </c>
      <c r="AJ1053" s="30" t="str">
        <f>IF(SUM('Sales by Agent'!AH1053:AJ1053)&gt;0,"YES","NO")</f>
        <v>NO</v>
      </c>
      <c r="AK1053" s="30" t="str">
        <f>IF(SUM('Sales by Agent'!AI1053:AK1053)&gt;0,"YES","NO")</f>
        <v>NO</v>
      </c>
      <c r="AL1053" s="30" t="str">
        <f>IF(SUM('Sales by Agent'!AJ1053:AL1053)&gt;0,"YES","NO")</f>
        <v>YES</v>
      </c>
      <c r="AM1053" s="30" t="str">
        <f>IF(SUM('Sales by Agent'!AK1053:AM1053)&gt;0,"YES","NO")</f>
        <v>YES</v>
      </c>
      <c r="AN1053" s="30" t="str">
        <f>IF(SUM('Sales by Agent'!AL1053:AN1053)&gt;0,"YES","NO")</f>
        <v>YES</v>
      </c>
      <c r="AO1053" s="30" t="str">
        <f>IF(SUM('Sales by Agent'!AM1053:AO1053)&gt;0,"YES","NO")</f>
        <v>NO</v>
      </c>
      <c r="AP1053" s="30" t="str">
        <f>IF(SUM('Sales by Agent'!AN1053:AP1053)&gt;0,"YES","NO")</f>
        <v>NO</v>
      </c>
      <c r="AQ1053" s="30" t="str">
        <f>IF(SUM('Sales by Agent'!AO1053:AQ1053)&gt;0,"YES","NO")</f>
        <v>NO</v>
      </c>
      <c r="AR1053" s="30" t="str">
        <f>IF(SUM('Sales by Agent'!AP1053:AR1053)&gt;0,"YES","NO")</f>
        <v>NO</v>
      </c>
      <c r="AS1053" s="30" t="str">
        <f>IF(SUM('Sales by Agent'!AQ1053:AS1053)&gt;0,"YES","NO")</f>
        <v>NO</v>
      </c>
      <c r="AT1053" s="30" t="str">
        <f>IF(SUM('Sales by Agent'!AR1053:AT1053)&gt;0,"YES","NO")</f>
        <v>NO</v>
      </c>
      <c r="AU1053" s="30" t="str">
        <f>IF(SUM('Sales by Agent'!AS1053:AU1053)&gt;0,"YES","NO")</f>
        <v>NO</v>
      </c>
      <c r="AV1053" s="30" t="str">
        <f>IF(SUM('Sales by Agent'!AT1053:AV1053)&gt;0,"YES","NO")</f>
        <v>NO</v>
      </c>
    </row>
    <row r="1054" spans="1:48">
      <c r="A1054" s="564" t="s">
        <v>1492</v>
      </c>
      <c r="B1054" s="564" t="s">
        <v>3295</v>
      </c>
      <c r="C1054" s="564" t="s">
        <v>390</v>
      </c>
      <c r="D1054" s="564" t="s">
        <v>954</v>
      </c>
      <c r="E1054" s="564" t="s">
        <v>1005</v>
      </c>
      <c r="F1054" s="565">
        <v>13800</v>
      </c>
      <c r="I1054" s="30" t="str">
        <f>IF(SUM('Sales by Agent'!G1054:I1054)&gt;0,"YES","NO")</f>
        <v>NO</v>
      </c>
      <c r="J1054" s="30" t="str">
        <f>IF(SUM('Sales by Agent'!H1054:J1054)&gt;0,"YES","NO")</f>
        <v>NO</v>
      </c>
      <c r="K1054" s="30" t="str">
        <f>IF(SUM('Sales by Agent'!I1054:K1054)&gt;0,"YES","NO")</f>
        <v>NO</v>
      </c>
      <c r="L1054" s="30" t="str">
        <f>IF(SUM('Sales by Agent'!J1054:L1054)&gt;0,"YES","NO")</f>
        <v>NO</v>
      </c>
      <c r="M1054" s="30" t="str">
        <f>IF(SUM('Sales by Agent'!K1054:M1054)&gt;0,"YES","NO")</f>
        <v>NO</v>
      </c>
      <c r="N1054" s="30" t="str">
        <f>IF(SUM('Sales by Agent'!L1054:N1054)&gt;0,"YES","NO")</f>
        <v>NO</v>
      </c>
      <c r="O1054" s="30" t="str">
        <f>IF(SUM('Sales by Agent'!M1054:O1054)&gt;0,"YES","NO")</f>
        <v>NO</v>
      </c>
      <c r="P1054" s="30" t="str">
        <f>IF(SUM('Sales by Agent'!N1054:P1054)&gt;0,"YES","NO")</f>
        <v>NO</v>
      </c>
      <c r="Q1054" s="30" t="str">
        <f>IF(SUM('Sales by Agent'!O1054:Q1054)&gt;0,"YES","NO")</f>
        <v>NO</v>
      </c>
      <c r="R1054" s="30" t="str">
        <f>IF(SUM('Sales by Agent'!P1054:R1054)&gt;0,"YES","NO")</f>
        <v>NO</v>
      </c>
      <c r="S1054" s="30" t="str">
        <f>IF(SUM('Sales by Agent'!Q1054:S1054)&gt;0,"YES","NO")</f>
        <v>NO</v>
      </c>
      <c r="T1054" s="30" t="str">
        <f>IF(SUM('Sales by Agent'!R1054:T1054)&gt;0,"YES","NO")</f>
        <v>NO</v>
      </c>
      <c r="U1054" s="30" t="str">
        <f>IF(SUM('Sales by Agent'!S1054:U1054)&gt;0,"YES","NO")</f>
        <v>NO</v>
      </c>
      <c r="V1054" s="30" t="str">
        <f>IF(SUM('Sales by Agent'!T1054:V1054)&gt;0,"YES","NO")</f>
        <v>NO</v>
      </c>
      <c r="W1054" s="30" t="str">
        <f>IF(SUM('Sales by Agent'!U1054:W1054)&gt;0,"YES","NO")</f>
        <v>NO</v>
      </c>
      <c r="X1054" s="30" t="str">
        <f>IF(SUM('Sales by Agent'!V1054:X1054)&gt;0,"YES","NO")</f>
        <v>NO</v>
      </c>
      <c r="Y1054" s="30" t="str">
        <f>IF(SUM('Sales by Agent'!W1054:Y1054)&gt;0,"YES","NO")</f>
        <v>NO</v>
      </c>
      <c r="Z1054" s="30" t="str">
        <f>IF(SUM('Sales by Agent'!X1054:Z1054)&gt;0,"YES","NO")</f>
        <v>NO</v>
      </c>
      <c r="AA1054" s="30" t="str">
        <f>IF(SUM('Sales by Agent'!Y1054:AA1054)&gt;0,"YES","NO")</f>
        <v>NO</v>
      </c>
      <c r="AB1054" s="30" t="str">
        <f>IF(SUM('Sales by Agent'!Z1054:AB1054)&gt;0,"YES","NO")</f>
        <v>NO</v>
      </c>
      <c r="AC1054" s="30" t="str">
        <f>IF(SUM('Sales by Agent'!AA1054:AC1054)&gt;0,"YES","NO")</f>
        <v>NO</v>
      </c>
      <c r="AD1054" s="30" t="str">
        <f>IF(SUM('Sales by Agent'!AB1054:AD1054)&gt;0,"YES","NO")</f>
        <v>NO</v>
      </c>
      <c r="AE1054" s="30" t="str">
        <f>IF(SUM('Sales by Agent'!AC1054:AE1054)&gt;0,"YES","NO")</f>
        <v>NO</v>
      </c>
      <c r="AF1054" s="30" t="str">
        <f>IF(SUM('Sales by Agent'!AD1054:AF1054)&gt;0,"YES","NO")</f>
        <v>NO</v>
      </c>
      <c r="AG1054" s="30" t="str">
        <f>IF(SUM('Sales by Agent'!AE1054:AG1054)&gt;0,"YES","NO")</f>
        <v>NO</v>
      </c>
      <c r="AH1054" s="30" t="str">
        <f>IF(SUM('Sales by Agent'!AF1054:AH1054)&gt;0,"YES","NO")</f>
        <v>NO</v>
      </c>
      <c r="AI1054" s="30" t="str">
        <f>IF(SUM('Sales by Agent'!AG1054:AI1054)&gt;0,"YES","NO")</f>
        <v>NO</v>
      </c>
      <c r="AJ1054" s="30" t="str">
        <f>IF(SUM('Sales by Agent'!AH1054:AJ1054)&gt;0,"YES","NO")</f>
        <v>NO</v>
      </c>
      <c r="AK1054" s="30" t="str">
        <f>IF(SUM('Sales by Agent'!AI1054:AK1054)&gt;0,"YES","NO")</f>
        <v>NO</v>
      </c>
      <c r="AL1054" s="30" t="str">
        <f>IF(SUM('Sales by Agent'!AJ1054:AL1054)&gt;0,"YES","NO")</f>
        <v>NO</v>
      </c>
      <c r="AM1054" s="30" t="str">
        <f>IF(SUM('Sales by Agent'!AK1054:AM1054)&gt;0,"YES","NO")</f>
        <v>NO</v>
      </c>
      <c r="AN1054" s="30" t="str">
        <f>IF(SUM('Sales by Agent'!AL1054:AN1054)&gt;0,"YES","NO")</f>
        <v>YES</v>
      </c>
      <c r="AO1054" s="30" t="str">
        <f>IF(SUM('Sales by Agent'!AM1054:AO1054)&gt;0,"YES","NO")</f>
        <v>YES</v>
      </c>
      <c r="AP1054" s="30" t="str">
        <f>IF(SUM('Sales by Agent'!AN1054:AP1054)&gt;0,"YES","NO")</f>
        <v>YES</v>
      </c>
      <c r="AQ1054" s="30" t="str">
        <f>IF(SUM('Sales by Agent'!AO1054:AQ1054)&gt;0,"YES","NO")</f>
        <v>NO</v>
      </c>
      <c r="AR1054" s="30" t="str">
        <f>IF(SUM('Sales by Agent'!AP1054:AR1054)&gt;0,"YES","NO")</f>
        <v>NO</v>
      </c>
      <c r="AS1054" s="30" t="str">
        <f>IF(SUM('Sales by Agent'!AQ1054:AS1054)&gt;0,"YES","NO")</f>
        <v>NO</v>
      </c>
      <c r="AT1054" s="30" t="str">
        <f>IF(SUM('Sales by Agent'!AR1054:AT1054)&gt;0,"YES","NO")</f>
        <v>NO</v>
      </c>
      <c r="AU1054" s="30" t="str">
        <f>IF(SUM('Sales by Agent'!AS1054:AU1054)&gt;0,"YES","NO")</f>
        <v>NO</v>
      </c>
      <c r="AV1054" s="30" t="str">
        <f>IF(SUM('Sales by Agent'!AT1054:AV1054)&gt;0,"YES","NO")</f>
        <v>NO</v>
      </c>
    </row>
    <row r="1055" spans="1:48">
      <c r="A1055" s="564" t="s">
        <v>1266</v>
      </c>
      <c r="B1055" s="564" t="s">
        <v>3296</v>
      </c>
      <c r="C1055" s="564" t="s">
        <v>390</v>
      </c>
      <c r="D1055" s="564" t="s">
        <v>954</v>
      </c>
      <c r="E1055" s="564" t="s">
        <v>1005</v>
      </c>
      <c r="F1055" s="565">
        <v>471870</v>
      </c>
      <c r="I1055" s="30" t="str">
        <f>IF(SUM('Sales by Agent'!G1055:I1055)&gt;0,"YES","NO")</f>
        <v>NO</v>
      </c>
      <c r="J1055" s="30" t="str">
        <f>IF(SUM('Sales by Agent'!H1055:J1055)&gt;0,"YES","NO")</f>
        <v>NO</v>
      </c>
      <c r="K1055" s="30" t="str">
        <f>IF(SUM('Sales by Agent'!I1055:K1055)&gt;0,"YES","NO")</f>
        <v>NO</v>
      </c>
      <c r="L1055" s="30" t="str">
        <f>IF(SUM('Sales by Agent'!J1055:L1055)&gt;0,"YES","NO")</f>
        <v>NO</v>
      </c>
      <c r="M1055" s="30" t="str">
        <f>IF(SUM('Sales by Agent'!K1055:M1055)&gt;0,"YES","NO")</f>
        <v>NO</v>
      </c>
      <c r="N1055" s="30" t="str">
        <f>IF(SUM('Sales by Agent'!L1055:N1055)&gt;0,"YES","NO")</f>
        <v>NO</v>
      </c>
      <c r="O1055" s="30" t="str">
        <f>IF(SUM('Sales by Agent'!M1055:O1055)&gt;0,"YES","NO")</f>
        <v>NO</v>
      </c>
      <c r="P1055" s="30" t="str">
        <f>IF(SUM('Sales by Agent'!N1055:P1055)&gt;0,"YES","NO")</f>
        <v>NO</v>
      </c>
      <c r="Q1055" s="30" t="str">
        <f>IF(SUM('Sales by Agent'!O1055:Q1055)&gt;0,"YES","NO")</f>
        <v>NO</v>
      </c>
      <c r="R1055" s="30" t="str">
        <f>IF(SUM('Sales by Agent'!P1055:R1055)&gt;0,"YES","NO")</f>
        <v>NO</v>
      </c>
      <c r="S1055" s="30" t="str">
        <f>IF(SUM('Sales by Agent'!Q1055:S1055)&gt;0,"YES","NO")</f>
        <v>NO</v>
      </c>
      <c r="T1055" s="30" t="str">
        <f>IF(SUM('Sales by Agent'!R1055:T1055)&gt;0,"YES","NO")</f>
        <v>NO</v>
      </c>
      <c r="U1055" s="30" t="str">
        <f>IF(SUM('Sales by Agent'!S1055:U1055)&gt;0,"YES","NO")</f>
        <v>NO</v>
      </c>
      <c r="V1055" s="30" t="str">
        <f>IF(SUM('Sales by Agent'!T1055:V1055)&gt;0,"YES","NO")</f>
        <v>NO</v>
      </c>
      <c r="W1055" s="30" t="str">
        <f>IF(SUM('Sales by Agent'!U1055:W1055)&gt;0,"YES","NO")</f>
        <v>NO</v>
      </c>
      <c r="X1055" s="30" t="str">
        <f>IF(SUM('Sales by Agent'!V1055:X1055)&gt;0,"YES","NO")</f>
        <v>NO</v>
      </c>
      <c r="Y1055" s="30" t="str">
        <f>IF(SUM('Sales by Agent'!W1055:Y1055)&gt;0,"YES","NO")</f>
        <v>NO</v>
      </c>
      <c r="Z1055" s="30" t="str">
        <f>IF(SUM('Sales by Agent'!X1055:Z1055)&gt;0,"YES","NO")</f>
        <v>NO</v>
      </c>
      <c r="AA1055" s="30" t="str">
        <f>IF(SUM('Sales by Agent'!Y1055:AA1055)&gt;0,"YES","NO")</f>
        <v>NO</v>
      </c>
      <c r="AB1055" s="30" t="str">
        <f>IF(SUM('Sales by Agent'!Z1055:AB1055)&gt;0,"YES","NO")</f>
        <v>NO</v>
      </c>
      <c r="AC1055" s="30" t="str">
        <f>IF(SUM('Sales by Agent'!AA1055:AC1055)&gt;0,"YES","NO")</f>
        <v>NO</v>
      </c>
      <c r="AD1055" s="30" t="str">
        <f>IF(SUM('Sales by Agent'!AB1055:AD1055)&gt;0,"YES","NO")</f>
        <v>NO</v>
      </c>
      <c r="AE1055" s="30" t="str">
        <f>IF(SUM('Sales by Agent'!AC1055:AE1055)&gt;0,"YES","NO")</f>
        <v>NO</v>
      </c>
      <c r="AF1055" s="30" t="str">
        <f>IF(SUM('Sales by Agent'!AD1055:AF1055)&gt;0,"YES","NO")</f>
        <v>NO</v>
      </c>
      <c r="AG1055" s="30" t="str">
        <f>IF(SUM('Sales by Agent'!AE1055:AG1055)&gt;0,"YES","NO")</f>
        <v>NO</v>
      </c>
      <c r="AH1055" s="30" t="str">
        <f>IF(SUM('Sales by Agent'!AF1055:AH1055)&gt;0,"YES","NO")</f>
        <v>NO</v>
      </c>
      <c r="AI1055" s="30" t="str">
        <f>IF(SUM('Sales by Agent'!AG1055:AI1055)&gt;0,"YES","NO")</f>
        <v>NO</v>
      </c>
      <c r="AJ1055" s="30" t="str">
        <f>IF(SUM('Sales by Agent'!AH1055:AJ1055)&gt;0,"YES","NO")</f>
        <v>NO</v>
      </c>
      <c r="AK1055" s="30" t="str">
        <f>IF(SUM('Sales by Agent'!AI1055:AK1055)&gt;0,"YES","NO")</f>
        <v>NO</v>
      </c>
      <c r="AL1055" s="30" t="str">
        <f>IF(SUM('Sales by Agent'!AJ1055:AL1055)&gt;0,"YES","NO")</f>
        <v>YES</v>
      </c>
      <c r="AM1055" s="30" t="str">
        <f>IF(SUM('Sales by Agent'!AK1055:AM1055)&gt;0,"YES","NO")</f>
        <v>YES</v>
      </c>
      <c r="AN1055" s="30" t="str">
        <f>IF(SUM('Sales by Agent'!AL1055:AN1055)&gt;0,"YES","NO")</f>
        <v>YES</v>
      </c>
      <c r="AO1055" s="30" t="str">
        <f>IF(SUM('Sales by Agent'!AM1055:AO1055)&gt;0,"YES","NO")</f>
        <v>YES</v>
      </c>
      <c r="AP1055" s="30" t="str">
        <f>IF(SUM('Sales by Agent'!AN1055:AP1055)&gt;0,"YES","NO")</f>
        <v>YES</v>
      </c>
      <c r="AQ1055" s="30" t="str">
        <f>IF(SUM('Sales by Agent'!AO1055:AQ1055)&gt;0,"YES","NO")</f>
        <v>YES</v>
      </c>
      <c r="AR1055" s="30" t="str">
        <f>IF(SUM('Sales by Agent'!AP1055:AR1055)&gt;0,"YES","NO")</f>
        <v>NO</v>
      </c>
      <c r="AS1055" s="30" t="str">
        <f>IF(SUM('Sales by Agent'!AQ1055:AS1055)&gt;0,"YES","NO")</f>
        <v>YES</v>
      </c>
      <c r="AT1055" s="30" t="str">
        <f>IF(SUM('Sales by Agent'!AR1055:AT1055)&gt;0,"YES","NO")</f>
        <v>YES</v>
      </c>
      <c r="AU1055" s="30" t="str">
        <f>IF(SUM('Sales by Agent'!AS1055:AU1055)&gt;0,"YES","NO")</f>
        <v>YES</v>
      </c>
      <c r="AV1055" s="30" t="str">
        <f>IF(SUM('Sales by Agent'!AT1055:AV1055)&gt;0,"YES","NO")</f>
        <v>NO</v>
      </c>
    </row>
    <row r="1056" spans="1:48">
      <c r="A1056" s="564" t="s">
        <v>1973</v>
      </c>
      <c r="B1056" s="564" t="s">
        <v>3297</v>
      </c>
      <c r="C1056" s="564" t="s">
        <v>390</v>
      </c>
      <c r="D1056" s="564" t="s">
        <v>954</v>
      </c>
      <c r="E1056" s="564" t="s">
        <v>1005</v>
      </c>
      <c r="F1056" s="565">
        <v>150300</v>
      </c>
      <c r="I1056" s="30" t="str">
        <f>IF(SUM('Sales by Agent'!G1056:I1056)&gt;0,"YES","NO")</f>
        <v>NO</v>
      </c>
      <c r="J1056" s="30" t="str">
        <f>IF(SUM('Sales by Agent'!H1056:J1056)&gt;0,"YES","NO")</f>
        <v>NO</v>
      </c>
      <c r="K1056" s="30" t="str">
        <f>IF(SUM('Sales by Agent'!I1056:K1056)&gt;0,"YES","NO")</f>
        <v>NO</v>
      </c>
      <c r="L1056" s="30" t="str">
        <f>IF(SUM('Sales by Agent'!J1056:L1056)&gt;0,"YES","NO")</f>
        <v>NO</v>
      </c>
      <c r="M1056" s="30" t="str">
        <f>IF(SUM('Sales by Agent'!K1056:M1056)&gt;0,"YES","NO")</f>
        <v>NO</v>
      </c>
      <c r="N1056" s="30" t="str">
        <f>IF(SUM('Sales by Agent'!L1056:N1056)&gt;0,"YES","NO")</f>
        <v>NO</v>
      </c>
      <c r="O1056" s="30" t="str">
        <f>IF(SUM('Sales by Agent'!M1056:O1056)&gt;0,"YES","NO")</f>
        <v>NO</v>
      </c>
      <c r="P1056" s="30" t="str">
        <f>IF(SUM('Sales by Agent'!N1056:P1056)&gt;0,"YES","NO")</f>
        <v>NO</v>
      </c>
      <c r="Q1056" s="30" t="str">
        <f>IF(SUM('Sales by Agent'!O1056:Q1056)&gt;0,"YES","NO")</f>
        <v>NO</v>
      </c>
      <c r="R1056" s="30" t="str">
        <f>IF(SUM('Sales by Agent'!P1056:R1056)&gt;0,"YES","NO")</f>
        <v>NO</v>
      </c>
      <c r="S1056" s="30" t="str">
        <f>IF(SUM('Sales by Agent'!Q1056:S1056)&gt;0,"YES","NO")</f>
        <v>NO</v>
      </c>
      <c r="T1056" s="30" t="str">
        <f>IF(SUM('Sales by Agent'!R1056:T1056)&gt;0,"YES","NO")</f>
        <v>NO</v>
      </c>
      <c r="U1056" s="30" t="str">
        <f>IF(SUM('Sales by Agent'!S1056:U1056)&gt;0,"YES","NO")</f>
        <v>NO</v>
      </c>
      <c r="V1056" s="30" t="str">
        <f>IF(SUM('Sales by Agent'!T1056:V1056)&gt;0,"YES","NO")</f>
        <v>NO</v>
      </c>
      <c r="W1056" s="30" t="str">
        <f>IF(SUM('Sales by Agent'!U1056:W1056)&gt;0,"YES","NO")</f>
        <v>NO</v>
      </c>
      <c r="X1056" s="30" t="str">
        <f>IF(SUM('Sales by Agent'!V1056:X1056)&gt;0,"YES","NO")</f>
        <v>NO</v>
      </c>
      <c r="Y1056" s="30" t="str">
        <f>IF(SUM('Sales by Agent'!W1056:Y1056)&gt;0,"YES","NO")</f>
        <v>NO</v>
      </c>
      <c r="Z1056" s="30" t="str">
        <f>IF(SUM('Sales by Agent'!X1056:Z1056)&gt;0,"YES","NO")</f>
        <v>NO</v>
      </c>
      <c r="AA1056" s="30" t="str">
        <f>IF(SUM('Sales by Agent'!Y1056:AA1056)&gt;0,"YES","NO")</f>
        <v>NO</v>
      </c>
      <c r="AB1056" s="30" t="str">
        <f>IF(SUM('Sales by Agent'!Z1056:AB1056)&gt;0,"YES","NO")</f>
        <v>NO</v>
      </c>
      <c r="AC1056" s="30" t="str">
        <f>IF(SUM('Sales by Agent'!AA1056:AC1056)&gt;0,"YES","NO")</f>
        <v>NO</v>
      </c>
      <c r="AD1056" s="30" t="str">
        <f>IF(SUM('Sales by Agent'!AB1056:AD1056)&gt;0,"YES","NO")</f>
        <v>NO</v>
      </c>
      <c r="AE1056" s="30" t="str">
        <f>IF(SUM('Sales by Agent'!AC1056:AE1056)&gt;0,"YES","NO")</f>
        <v>NO</v>
      </c>
      <c r="AF1056" s="30" t="str">
        <f>IF(SUM('Sales by Agent'!AD1056:AF1056)&gt;0,"YES","NO")</f>
        <v>NO</v>
      </c>
      <c r="AG1056" s="30" t="str">
        <f>IF(SUM('Sales by Agent'!AE1056:AG1056)&gt;0,"YES","NO")</f>
        <v>NO</v>
      </c>
      <c r="AH1056" s="30" t="str">
        <f>IF(SUM('Sales by Agent'!AF1056:AH1056)&gt;0,"YES","NO")</f>
        <v>NO</v>
      </c>
      <c r="AI1056" s="30" t="str">
        <f>IF(SUM('Sales by Agent'!AG1056:AI1056)&gt;0,"YES","NO")</f>
        <v>NO</v>
      </c>
      <c r="AJ1056" s="30" t="str">
        <f>IF(SUM('Sales by Agent'!AH1056:AJ1056)&gt;0,"YES","NO")</f>
        <v>NO</v>
      </c>
      <c r="AK1056" s="30" t="str">
        <f>IF(SUM('Sales by Agent'!AI1056:AK1056)&gt;0,"YES","NO")</f>
        <v>NO</v>
      </c>
      <c r="AL1056" s="30" t="str">
        <f>IF(SUM('Sales by Agent'!AJ1056:AL1056)&gt;0,"YES","NO")</f>
        <v>YES</v>
      </c>
      <c r="AM1056" s="30" t="str">
        <f>IF(SUM('Sales by Agent'!AK1056:AM1056)&gt;0,"YES","NO")</f>
        <v>YES</v>
      </c>
      <c r="AN1056" s="30" t="str">
        <f>IF(SUM('Sales by Agent'!AL1056:AN1056)&gt;0,"YES","NO")</f>
        <v>YES</v>
      </c>
      <c r="AO1056" s="30" t="str">
        <f>IF(SUM('Sales by Agent'!AM1056:AO1056)&gt;0,"YES","NO")</f>
        <v>NO</v>
      </c>
      <c r="AP1056" s="30" t="str">
        <f>IF(SUM('Sales by Agent'!AN1056:AP1056)&gt;0,"YES","NO")</f>
        <v>NO</v>
      </c>
      <c r="AQ1056" s="30" t="str">
        <f>IF(SUM('Sales by Agent'!AO1056:AQ1056)&gt;0,"YES","NO")</f>
        <v>NO</v>
      </c>
      <c r="AR1056" s="30" t="str">
        <f>IF(SUM('Sales by Agent'!AP1056:AR1056)&gt;0,"YES","NO")</f>
        <v>NO</v>
      </c>
      <c r="AS1056" s="30" t="str">
        <f>IF(SUM('Sales by Agent'!AQ1056:AS1056)&gt;0,"YES","NO")</f>
        <v>NO</v>
      </c>
      <c r="AT1056" s="30" t="str">
        <f>IF(SUM('Sales by Agent'!AR1056:AT1056)&gt;0,"YES","NO")</f>
        <v>NO</v>
      </c>
      <c r="AU1056" s="30" t="str">
        <f>IF(SUM('Sales by Agent'!AS1056:AU1056)&gt;0,"YES","NO")</f>
        <v>NO</v>
      </c>
      <c r="AV1056" s="30" t="str">
        <f>IF(SUM('Sales by Agent'!AT1056:AV1056)&gt;0,"YES","NO")</f>
        <v>NO</v>
      </c>
    </row>
    <row r="1057" spans="1:48">
      <c r="A1057" s="564" t="s">
        <v>1974</v>
      </c>
      <c r="B1057" s="564" t="s">
        <v>3298</v>
      </c>
      <c r="C1057" s="564" t="s">
        <v>390</v>
      </c>
      <c r="D1057" s="564" t="s">
        <v>954</v>
      </c>
      <c r="E1057" s="564" t="s">
        <v>1005</v>
      </c>
      <c r="F1057" s="565">
        <v>641530</v>
      </c>
      <c r="I1057" s="30" t="str">
        <f>IF(SUM('Sales by Agent'!G1057:I1057)&gt;0,"YES","NO")</f>
        <v>NO</v>
      </c>
      <c r="J1057" s="30" t="str">
        <f>IF(SUM('Sales by Agent'!H1057:J1057)&gt;0,"YES","NO")</f>
        <v>NO</v>
      </c>
      <c r="K1057" s="30" t="str">
        <f>IF(SUM('Sales by Agent'!I1057:K1057)&gt;0,"YES","NO")</f>
        <v>NO</v>
      </c>
      <c r="L1057" s="30" t="str">
        <f>IF(SUM('Sales by Agent'!J1057:L1057)&gt;0,"YES","NO")</f>
        <v>NO</v>
      </c>
      <c r="M1057" s="30" t="str">
        <f>IF(SUM('Sales by Agent'!K1057:M1057)&gt;0,"YES","NO")</f>
        <v>NO</v>
      </c>
      <c r="N1057" s="30" t="str">
        <f>IF(SUM('Sales by Agent'!L1057:N1057)&gt;0,"YES","NO")</f>
        <v>NO</v>
      </c>
      <c r="O1057" s="30" t="str">
        <f>IF(SUM('Sales by Agent'!M1057:O1057)&gt;0,"YES","NO")</f>
        <v>NO</v>
      </c>
      <c r="P1057" s="30" t="str">
        <f>IF(SUM('Sales by Agent'!N1057:P1057)&gt;0,"YES","NO")</f>
        <v>NO</v>
      </c>
      <c r="Q1057" s="30" t="str">
        <f>IF(SUM('Sales by Agent'!O1057:Q1057)&gt;0,"YES","NO")</f>
        <v>NO</v>
      </c>
      <c r="R1057" s="30" t="str">
        <f>IF(SUM('Sales by Agent'!P1057:R1057)&gt;0,"YES","NO")</f>
        <v>NO</v>
      </c>
      <c r="S1057" s="30" t="str">
        <f>IF(SUM('Sales by Agent'!Q1057:S1057)&gt;0,"YES","NO")</f>
        <v>NO</v>
      </c>
      <c r="T1057" s="30" t="str">
        <f>IF(SUM('Sales by Agent'!R1057:T1057)&gt;0,"YES","NO")</f>
        <v>NO</v>
      </c>
      <c r="U1057" s="30" t="str">
        <f>IF(SUM('Sales by Agent'!S1057:U1057)&gt;0,"YES","NO")</f>
        <v>NO</v>
      </c>
      <c r="V1057" s="30" t="str">
        <f>IF(SUM('Sales by Agent'!T1057:V1057)&gt;0,"YES","NO")</f>
        <v>NO</v>
      </c>
      <c r="W1057" s="30" t="str">
        <f>IF(SUM('Sales by Agent'!U1057:W1057)&gt;0,"YES","NO")</f>
        <v>NO</v>
      </c>
      <c r="X1057" s="30" t="str">
        <f>IF(SUM('Sales by Agent'!V1057:X1057)&gt;0,"YES","NO")</f>
        <v>NO</v>
      </c>
      <c r="Y1057" s="30" t="str">
        <f>IF(SUM('Sales by Agent'!W1057:Y1057)&gt;0,"YES","NO")</f>
        <v>NO</v>
      </c>
      <c r="Z1057" s="30" t="str">
        <f>IF(SUM('Sales by Agent'!X1057:Z1057)&gt;0,"YES","NO")</f>
        <v>NO</v>
      </c>
      <c r="AA1057" s="30" t="str">
        <f>IF(SUM('Sales by Agent'!Y1057:AA1057)&gt;0,"YES","NO")</f>
        <v>NO</v>
      </c>
      <c r="AB1057" s="30" t="str">
        <f>IF(SUM('Sales by Agent'!Z1057:AB1057)&gt;0,"YES","NO")</f>
        <v>NO</v>
      </c>
      <c r="AC1057" s="30" t="str">
        <f>IF(SUM('Sales by Agent'!AA1057:AC1057)&gt;0,"YES","NO")</f>
        <v>NO</v>
      </c>
      <c r="AD1057" s="30" t="str">
        <f>IF(SUM('Sales by Agent'!AB1057:AD1057)&gt;0,"YES","NO")</f>
        <v>NO</v>
      </c>
      <c r="AE1057" s="30" t="str">
        <f>IF(SUM('Sales by Agent'!AC1057:AE1057)&gt;0,"YES","NO")</f>
        <v>NO</v>
      </c>
      <c r="AF1057" s="30" t="str">
        <f>IF(SUM('Sales by Agent'!AD1057:AF1057)&gt;0,"YES","NO")</f>
        <v>NO</v>
      </c>
      <c r="AG1057" s="30" t="str">
        <f>IF(SUM('Sales by Agent'!AE1057:AG1057)&gt;0,"YES","NO")</f>
        <v>NO</v>
      </c>
      <c r="AH1057" s="30" t="str">
        <f>IF(SUM('Sales by Agent'!AF1057:AH1057)&gt;0,"YES","NO")</f>
        <v>NO</v>
      </c>
      <c r="AI1057" s="30" t="str">
        <f>IF(SUM('Sales by Agent'!AG1057:AI1057)&gt;0,"YES","NO")</f>
        <v>NO</v>
      </c>
      <c r="AJ1057" s="30" t="str">
        <f>IF(SUM('Sales by Agent'!AH1057:AJ1057)&gt;0,"YES","NO")</f>
        <v>NO</v>
      </c>
      <c r="AK1057" s="30" t="str">
        <f>IF(SUM('Sales by Agent'!AI1057:AK1057)&gt;0,"YES","NO")</f>
        <v>NO</v>
      </c>
      <c r="AL1057" s="30" t="str">
        <f>IF(SUM('Sales by Agent'!AJ1057:AL1057)&gt;0,"YES","NO")</f>
        <v>YES</v>
      </c>
      <c r="AM1057" s="30" t="str">
        <f>IF(SUM('Sales by Agent'!AK1057:AM1057)&gt;0,"YES","NO")</f>
        <v>YES</v>
      </c>
      <c r="AN1057" s="30" t="str">
        <f>IF(SUM('Sales by Agent'!AL1057:AN1057)&gt;0,"YES","NO")</f>
        <v>YES</v>
      </c>
      <c r="AO1057" s="30" t="str">
        <f>IF(SUM('Sales by Agent'!AM1057:AO1057)&gt;0,"YES","NO")</f>
        <v>YES</v>
      </c>
      <c r="AP1057" s="30" t="str">
        <f>IF(SUM('Sales by Agent'!AN1057:AP1057)&gt;0,"YES","NO")</f>
        <v>YES</v>
      </c>
      <c r="AQ1057" s="30" t="str">
        <f>IF(SUM('Sales by Agent'!AO1057:AQ1057)&gt;0,"YES","NO")</f>
        <v>YES</v>
      </c>
      <c r="AR1057" s="30" t="str">
        <f>IF(SUM('Sales by Agent'!AP1057:AR1057)&gt;0,"YES","NO")</f>
        <v>YES</v>
      </c>
      <c r="AS1057" s="30" t="str">
        <f>IF(SUM('Sales by Agent'!AQ1057:AS1057)&gt;0,"YES","NO")</f>
        <v>NO</v>
      </c>
      <c r="AT1057" s="30" t="str">
        <f>IF(SUM('Sales by Agent'!AR1057:AT1057)&gt;0,"YES","NO")</f>
        <v>YES</v>
      </c>
      <c r="AU1057" s="30" t="str">
        <f>IF(SUM('Sales by Agent'!AS1057:AU1057)&gt;0,"YES","NO")</f>
        <v>YES</v>
      </c>
      <c r="AV1057" s="30" t="str">
        <f>IF(SUM('Sales by Agent'!AT1057:AV1057)&gt;0,"YES","NO")</f>
        <v>YES</v>
      </c>
    </row>
    <row r="1058" spans="1:48">
      <c r="A1058" s="564" t="s">
        <v>1267</v>
      </c>
      <c r="B1058" s="564" t="s">
        <v>3299</v>
      </c>
      <c r="C1058" s="564" t="s">
        <v>390</v>
      </c>
      <c r="D1058" s="564" t="s">
        <v>954</v>
      </c>
      <c r="E1058" s="564" t="s">
        <v>1005</v>
      </c>
      <c r="F1058" s="565">
        <v>203150</v>
      </c>
      <c r="I1058" s="30" t="str">
        <f>IF(SUM('Sales by Agent'!G1058:I1058)&gt;0,"YES","NO")</f>
        <v>NO</v>
      </c>
      <c r="J1058" s="30" t="str">
        <f>IF(SUM('Sales by Agent'!H1058:J1058)&gt;0,"YES","NO")</f>
        <v>NO</v>
      </c>
      <c r="K1058" s="30" t="str">
        <f>IF(SUM('Sales by Agent'!I1058:K1058)&gt;0,"YES","NO")</f>
        <v>NO</v>
      </c>
      <c r="L1058" s="30" t="str">
        <f>IF(SUM('Sales by Agent'!J1058:L1058)&gt;0,"YES","NO")</f>
        <v>NO</v>
      </c>
      <c r="M1058" s="30" t="str">
        <f>IF(SUM('Sales by Agent'!K1058:M1058)&gt;0,"YES","NO")</f>
        <v>NO</v>
      </c>
      <c r="N1058" s="30" t="str">
        <f>IF(SUM('Sales by Agent'!L1058:N1058)&gt;0,"YES","NO")</f>
        <v>NO</v>
      </c>
      <c r="O1058" s="30" t="str">
        <f>IF(SUM('Sales by Agent'!M1058:O1058)&gt;0,"YES","NO")</f>
        <v>NO</v>
      </c>
      <c r="P1058" s="30" t="str">
        <f>IF(SUM('Sales by Agent'!N1058:P1058)&gt;0,"YES","NO")</f>
        <v>NO</v>
      </c>
      <c r="Q1058" s="30" t="str">
        <f>IF(SUM('Sales by Agent'!O1058:Q1058)&gt;0,"YES","NO")</f>
        <v>NO</v>
      </c>
      <c r="R1058" s="30" t="str">
        <f>IF(SUM('Sales by Agent'!P1058:R1058)&gt;0,"YES","NO")</f>
        <v>NO</v>
      </c>
      <c r="S1058" s="30" t="str">
        <f>IF(SUM('Sales by Agent'!Q1058:S1058)&gt;0,"YES","NO")</f>
        <v>NO</v>
      </c>
      <c r="T1058" s="30" t="str">
        <f>IF(SUM('Sales by Agent'!R1058:T1058)&gt;0,"YES","NO")</f>
        <v>NO</v>
      </c>
      <c r="U1058" s="30" t="str">
        <f>IF(SUM('Sales by Agent'!S1058:U1058)&gt;0,"YES","NO")</f>
        <v>NO</v>
      </c>
      <c r="V1058" s="30" t="str">
        <f>IF(SUM('Sales by Agent'!T1058:V1058)&gt;0,"YES","NO")</f>
        <v>NO</v>
      </c>
      <c r="W1058" s="30" t="str">
        <f>IF(SUM('Sales by Agent'!U1058:W1058)&gt;0,"YES","NO")</f>
        <v>NO</v>
      </c>
      <c r="X1058" s="30" t="str">
        <f>IF(SUM('Sales by Agent'!V1058:X1058)&gt;0,"YES","NO")</f>
        <v>NO</v>
      </c>
      <c r="Y1058" s="30" t="str">
        <f>IF(SUM('Sales by Agent'!W1058:Y1058)&gt;0,"YES","NO")</f>
        <v>NO</v>
      </c>
      <c r="Z1058" s="30" t="str">
        <f>IF(SUM('Sales by Agent'!X1058:Z1058)&gt;0,"YES","NO")</f>
        <v>NO</v>
      </c>
      <c r="AA1058" s="30" t="str">
        <f>IF(SUM('Sales by Agent'!Y1058:AA1058)&gt;0,"YES","NO")</f>
        <v>NO</v>
      </c>
      <c r="AB1058" s="30" t="str">
        <f>IF(SUM('Sales by Agent'!Z1058:AB1058)&gt;0,"YES","NO")</f>
        <v>NO</v>
      </c>
      <c r="AC1058" s="30" t="str">
        <f>IF(SUM('Sales by Agent'!AA1058:AC1058)&gt;0,"YES","NO")</f>
        <v>NO</v>
      </c>
      <c r="AD1058" s="30" t="str">
        <f>IF(SUM('Sales by Agent'!AB1058:AD1058)&gt;0,"YES","NO")</f>
        <v>NO</v>
      </c>
      <c r="AE1058" s="30" t="str">
        <f>IF(SUM('Sales by Agent'!AC1058:AE1058)&gt;0,"YES","NO")</f>
        <v>NO</v>
      </c>
      <c r="AF1058" s="30" t="str">
        <f>IF(SUM('Sales by Agent'!AD1058:AF1058)&gt;0,"YES","NO")</f>
        <v>NO</v>
      </c>
      <c r="AG1058" s="30" t="str">
        <f>IF(SUM('Sales by Agent'!AE1058:AG1058)&gt;0,"YES","NO")</f>
        <v>NO</v>
      </c>
      <c r="AH1058" s="30" t="str">
        <f>IF(SUM('Sales by Agent'!AF1058:AH1058)&gt;0,"YES","NO")</f>
        <v>NO</v>
      </c>
      <c r="AI1058" s="30" t="str">
        <f>IF(SUM('Sales by Agent'!AG1058:AI1058)&gt;0,"YES","NO")</f>
        <v>NO</v>
      </c>
      <c r="AJ1058" s="30" t="str">
        <f>IF(SUM('Sales by Agent'!AH1058:AJ1058)&gt;0,"YES","NO")</f>
        <v>NO</v>
      </c>
      <c r="AK1058" s="30" t="str">
        <f>IF(SUM('Sales by Agent'!AI1058:AK1058)&gt;0,"YES","NO")</f>
        <v>NO</v>
      </c>
      <c r="AL1058" s="30" t="str">
        <f>IF(SUM('Sales by Agent'!AJ1058:AL1058)&gt;0,"YES","NO")</f>
        <v>YES</v>
      </c>
      <c r="AM1058" s="30" t="str">
        <f>IF(SUM('Sales by Agent'!AK1058:AM1058)&gt;0,"YES","NO")</f>
        <v>YES</v>
      </c>
      <c r="AN1058" s="30" t="str">
        <f>IF(SUM('Sales by Agent'!AL1058:AN1058)&gt;0,"YES","NO")</f>
        <v>YES</v>
      </c>
      <c r="AO1058" s="30" t="str">
        <f>IF(SUM('Sales by Agent'!AM1058:AO1058)&gt;0,"YES","NO")</f>
        <v>YES</v>
      </c>
      <c r="AP1058" s="30" t="str">
        <f>IF(SUM('Sales by Agent'!AN1058:AP1058)&gt;0,"YES","NO")</f>
        <v>YES</v>
      </c>
      <c r="AQ1058" s="30" t="str">
        <f>IF(SUM('Sales by Agent'!AO1058:AQ1058)&gt;0,"YES","NO")</f>
        <v>YES</v>
      </c>
      <c r="AR1058" s="30" t="str">
        <f>IF(SUM('Sales by Agent'!AP1058:AR1058)&gt;0,"YES","NO")</f>
        <v>YES</v>
      </c>
      <c r="AS1058" s="30" t="str">
        <f>IF(SUM('Sales by Agent'!AQ1058:AS1058)&gt;0,"YES","NO")</f>
        <v>YES</v>
      </c>
      <c r="AT1058" s="30" t="str">
        <f>IF(SUM('Sales by Agent'!AR1058:AT1058)&gt;0,"YES","NO")</f>
        <v>YES</v>
      </c>
      <c r="AU1058" s="30" t="str">
        <f>IF(SUM('Sales by Agent'!AS1058:AU1058)&gt;0,"YES","NO")</f>
        <v>YES</v>
      </c>
      <c r="AV1058" s="30" t="str">
        <f>IF(SUM('Sales by Agent'!AT1058:AV1058)&gt;0,"YES","NO")</f>
        <v>NO</v>
      </c>
    </row>
    <row r="1059" spans="1:48">
      <c r="A1059" s="564" t="s">
        <v>1975</v>
      </c>
      <c r="B1059" s="564" t="s">
        <v>3300</v>
      </c>
      <c r="C1059" s="564" t="s">
        <v>390</v>
      </c>
      <c r="D1059" s="564" t="s">
        <v>954</v>
      </c>
      <c r="E1059" s="564" t="s">
        <v>1005</v>
      </c>
      <c r="F1059" s="565">
        <v>150300</v>
      </c>
      <c r="I1059" s="30" t="str">
        <f>IF(SUM('Sales by Agent'!G1059:I1059)&gt;0,"YES","NO")</f>
        <v>NO</v>
      </c>
      <c r="J1059" s="30" t="str">
        <f>IF(SUM('Sales by Agent'!H1059:J1059)&gt;0,"YES","NO")</f>
        <v>NO</v>
      </c>
      <c r="K1059" s="30" t="str">
        <f>IF(SUM('Sales by Agent'!I1059:K1059)&gt;0,"YES","NO")</f>
        <v>NO</v>
      </c>
      <c r="L1059" s="30" t="str">
        <f>IF(SUM('Sales by Agent'!J1059:L1059)&gt;0,"YES","NO")</f>
        <v>NO</v>
      </c>
      <c r="M1059" s="30" t="str">
        <f>IF(SUM('Sales by Agent'!K1059:M1059)&gt;0,"YES","NO")</f>
        <v>NO</v>
      </c>
      <c r="N1059" s="30" t="str">
        <f>IF(SUM('Sales by Agent'!L1059:N1059)&gt;0,"YES","NO")</f>
        <v>NO</v>
      </c>
      <c r="O1059" s="30" t="str">
        <f>IF(SUM('Sales by Agent'!M1059:O1059)&gt;0,"YES","NO")</f>
        <v>NO</v>
      </c>
      <c r="P1059" s="30" t="str">
        <f>IF(SUM('Sales by Agent'!N1059:P1059)&gt;0,"YES","NO")</f>
        <v>NO</v>
      </c>
      <c r="Q1059" s="30" t="str">
        <f>IF(SUM('Sales by Agent'!O1059:Q1059)&gt;0,"YES","NO")</f>
        <v>NO</v>
      </c>
      <c r="R1059" s="30" t="str">
        <f>IF(SUM('Sales by Agent'!P1059:R1059)&gt;0,"YES","NO")</f>
        <v>NO</v>
      </c>
      <c r="S1059" s="30" t="str">
        <f>IF(SUM('Sales by Agent'!Q1059:S1059)&gt;0,"YES","NO")</f>
        <v>NO</v>
      </c>
      <c r="T1059" s="30" t="str">
        <f>IF(SUM('Sales by Agent'!R1059:T1059)&gt;0,"YES","NO")</f>
        <v>NO</v>
      </c>
      <c r="U1059" s="30" t="str">
        <f>IF(SUM('Sales by Agent'!S1059:U1059)&gt;0,"YES","NO")</f>
        <v>NO</v>
      </c>
      <c r="V1059" s="30" t="str">
        <f>IF(SUM('Sales by Agent'!T1059:V1059)&gt;0,"YES","NO")</f>
        <v>NO</v>
      </c>
      <c r="W1059" s="30" t="str">
        <f>IF(SUM('Sales by Agent'!U1059:W1059)&gt;0,"YES","NO")</f>
        <v>NO</v>
      </c>
      <c r="X1059" s="30" t="str">
        <f>IF(SUM('Sales by Agent'!V1059:X1059)&gt;0,"YES","NO")</f>
        <v>NO</v>
      </c>
      <c r="Y1059" s="30" t="str">
        <f>IF(SUM('Sales by Agent'!W1059:Y1059)&gt;0,"YES","NO")</f>
        <v>NO</v>
      </c>
      <c r="Z1059" s="30" t="str">
        <f>IF(SUM('Sales by Agent'!X1059:Z1059)&gt;0,"YES","NO")</f>
        <v>NO</v>
      </c>
      <c r="AA1059" s="30" t="str">
        <f>IF(SUM('Sales by Agent'!Y1059:AA1059)&gt;0,"YES","NO")</f>
        <v>NO</v>
      </c>
      <c r="AB1059" s="30" t="str">
        <f>IF(SUM('Sales by Agent'!Z1059:AB1059)&gt;0,"YES","NO")</f>
        <v>NO</v>
      </c>
      <c r="AC1059" s="30" t="str">
        <f>IF(SUM('Sales by Agent'!AA1059:AC1059)&gt;0,"YES","NO")</f>
        <v>NO</v>
      </c>
      <c r="AD1059" s="30" t="str">
        <f>IF(SUM('Sales by Agent'!AB1059:AD1059)&gt;0,"YES","NO")</f>
        <v>NO</v>
      </c>
      <c r="AE1059" s="30" t="str">
        <f>IF(SUM('Sales by Agent'!AC1059:AE1059)&gt;0,"YES","NO")</f>
        <v>NO</v>
      </c>
      <c r="AF1059" s="30" t="str">
        <f>IF(SUM('Sales by Agent'!AD1059:AF1059)&gt;0,"YES","NO")</f>
        <v>NO</v>
      </c>
      <c r="AG1059" s="30" t="str">
        <f>IF(SUM('Sales by Agent'!AE1059:AG1059)&gt;0,"YES","NO")</f>
        <v>NO</v>
      </c>
      <c r="AH1059" s="30" t="str">
        <f>IF(SUM('Sales by Agent'!AF1059:AH1059)&gt;0,"YES","NO")</f>
        <v>NO</v>
      </c>
      <c r="AI1059" s="30" t="str">
        <f>IF(SUM('Sales by Agent'!AG1059:AI1059)&gt;0,"YES","NO")</f>
        <v>NO</v>
      </c>
      <c r="AJ1059" s="30" t="str">
        <f>IF(SUM('Sales by Agent'!AH1059:AJ1059)&gt;0,"YES","NO")</f>
        <v>NO</v>
      </c>
      <c r="AK1059" s="30" t="str">
        <f>IF(SUM('Sales by Agent'!AI1059:AK1059)&gt;0,"YES","NO")</f>
        <v>NO</v>
      </c>
      <c r="AL1059" s="30" t="str">
        <f>IF(SUM('Sales by Agent'!AJ1059:AL1059)&gt;0,"YES","NO")</f>
        <v>YES</v>
      </c>
      <c r="AM1059" s="30" t="str">
        <f>IF(SUM('Sales by Agent'!AK1059:AM1059)&gt;0,"YES","NO")</f>
        <v>YES</v>
      </c>
      <c r="AN1059" s="30" t="str">
        <f>IF(SUM('Sales by Agent'!AL1059:AN1059)&gt;0,"YES","NO")</f>
        <v>YES</v>
      </c>
      <c r="AO1059" s="30" t="str">
        <f>IF(SUM('Sales by Agent'!AM1059:AO1059)&gt;0,"YES","NO")</f>
        <v>NO</v>
      </c>
      <c r="AP1059" s="30" t="str">
        <f>IF(SUM('Sales by Agent'!AN1059:AP1059)&gt;0,"YES","NO")</f>
        <v>NO</v>
      </c>
      <c r="AQ1059" s="30" t="str">
        <f>IF(SUM('Sales by Agent'!AO1059:AQ1059)&gt;0,"YES","NO")</f>
        <v>NO</v>
      </c>
      <c r="AR1059" s="30" t="str">
        <f>IF(SUM('Sales by Agent'!AP1059:AR1059)&gt;0,"YES","NO")</f>
        <v>NO</v>
      </c>
      <c r="AS1059" s="30" t="str">
        <f>IF(SUM('Sales by Agent'!AQ1059:AS1059)&gt;0,"YES","NO")</f>
        <v>NO</v>
      </c>
      <c r="AT1059" s="30" t="str">
        <f>IF(SUM('Sales by Agent'!AR1059:AT1059)&gt;0,"YES","NO")</f>
        <v>NO</v>
      </c>
      <c r="AU1059" s="30" t="str">
        <f>IF(SUM('Sales by Agent'!AS1059:AU1059)&gt;0,"YES","NO")</f>
        <v>NO</v>
      </c>
      <c r="AV1059" s="30" t="str">
        <f>IF(SUM('Sales by Agent'!AT1059:AV1059)&gt;0,"YES","NO")</f>
        <v>NO</v>
      </c>
    </row>
    <row r="1060" spans="1:48">
      <c r="A1060" s="564" t="s">
        <v>363</v>
      </c>
      <c r="B1060" s="564" t="s">
        <v>3301</v>
      </c>
      <c r="C1060" s="564" t="s">
        <v>396</v>
      </c>
      <c r="D1060" s="564" t="s">
        <v>954</v>
      </c>
      <c r="E1060" s="564" t="s">
        <v>1005</v>
      </c>
      <c r="F1060" s="565">
        <v>5717550</v>
      </c>
      <c r="I1060" s="30" t="str">
        <f>IF(SUM('Sales by Agent'!G1060:I1060)&gt;0,"YES","NO")</f>
        <v>YES</v>
      </c>
      <c r="J1060" s="30" t="str">
        <f>IF(SUM('Sales by Agent'!H1060:J1060)&gt;0,"YES","NO")</f>
        <v>YES</v>
      </c>
      <c r="K1060" s="30" t="str">
        <f>IF(SUM('Sales by Agent'!I1060:K1060)&gt;0,"YES","NO")</f>
        <v>YES</v>
      </c>
      <c r="L1060" s="30" t="str">
        <f>IF(SUM('Sales by Agent'!J1060:L1060)&gt;0,"YES","NO")</f>
        <v>YES</v>
      </c>
      <c r="M1060" s="30" t="str">
        <f>IF(SUM('Sales by Agent'!K1060:M1060)&gt;0,"YES","NO")</f>
        <v>YES</v>
      </c>
      <c r="N1060" s="30" t="str">
        <f>IF(SUM('Sales by Agent'!L1060:N1060)&gt;0,"YES","NO")</f>
        <v>YES</v>
      </c>
      <c r="O1060" s="30" t="str">
        <f>IF(SUM('Sales by Agent'!M1060:O1060)&gt;0,"YES","NO")</f>
        <v>YES</v>
      </c>
      <c r="P1060" s="30" t="str">
        <f>IF(SUM('Sales by Agent'!N1060:P1060)&gt;0,"YES","NO")</f>
        <v>YES</v>
      </c>
      <c r="Q1060" s="30" t="str">
        <f>IF(SUM('Sales by Agent'!O1060:Q1060)&gt;0,"YES","NO")</f>
        <v>YES</v>
      </c>
      <c r="R1060" s="30" t="str">
        <f>IF(SUM('Sales by Agent'!P1060:R1060)&gt;0,"YES","NO")</f>
        <v>YES</v>
      </c>
      <c r="S1060" s="30" t="str">
        <f>IF(SUM('Sales by Agent'!Q1060:S1060)&gt;0,"YES","NO")</f>
        <v>YES</v>
      </c>
      <c r="T1060" s="30" t="str">
        <f>IF(SUM('Sales by Agent'!R1060:T1060)&gt;0,"YES","NO")</f>
        <v>YES</v>
      </c>
      <c r="U1060" s="30" t="str">
        <f>IF(SUM('Sales by Agent'!S1060:U1060)&gt;0,"YES","NO")</f>
        <v>YES</v>
      </c>
      <c r="V1060" s="30" t="str">
        <f>IF(SUM('Sales by Agent'!T1060:V1060)&gt;0,"YES","NO")</f>
        <v>YES</v>
      </c>
      <c r="W1060" s="30" t="str">
        <f>IF(SUM('Sales by Agent'!U1060:W1060)&gt;0,"YES","NO")</f>
        <v>YES</v>
      </c>
      <c r="X1060" s="30" t="str">
        <f>IF(SUM('Sales by Agent'!V1060:X1060)&gt;0,"YES","NO")</f>
        <v>YES</v>
      </c>
      <c r="Y1060" s="30" t="str">
        <f>IF(SUM('Sales by Agent'!W1060:Y1060)&gt;0,"YES","NO")</f>
        <v>YES</v>
      </c>
      <c r="Z1060" s="30" t="str">
        <f>IF(SUM('Sales by Agent'!X1060:Z1060)&gt;0,"YES","NO")</f>
        <v>YES</v>
      </c>
      <c r="AA1060" s="30" t="str">
        <f>IF(SUM('Sales by Agent'!Y1060:AA1060)&gt;0,"YES","NO")</f>
        <v>YES</v>
      </c>
      <c r="AB1060" s="30" t="str">
        <f>IF(SUM('Sales by Agent'!Z1060:AB1060)&gt;0,"YES","NO")</f>
        <v>YES</v>
      </c>
      <c r="AC1060" s="30" t="str">
        <f>IF(SUM('Sales by Agent'!AA1060:AC1060)&gt;0,"YES","NO")</f>
        <v>YES</v>
      </c>
      <c r="AD1060" s="30" t="str">
        <f>IF(SUM('Sales by Agent'!AB1060:AD1060)&gt;0,"YES","NO")</f>
        <v>YES</v>
      </c>
      <c r="AE1060" s="30" t="str">
        <f>IF(SUM('Sales by Agent'!AC1060:AE1060)&gt;0,"YES","NO")</f>
        <v>YES</v>
      </c>
      <c r="AF1060" s="30" t="str">
        <f>IF(SUM('Sales by Agent'!AD1060:AF1060)&gt;0,"YES","NO")</f>
        <v>YES</v>
      </c>
      <c r="AG1060" s="30" t="str">
        <f>IF(SUM('Sales by Agent'!AE1060:AG1060)&gt;0,"YES","NO")</f>
        <v>YES</v>
      </c>
      <c r="AH1060" s="30" t="str">
        <f>IF(SUM('Sales by Agent'!AF1060:AH1060)&gt;0,"YES","NO")</f>
        <v>YES</v>
      </c>
      <c r="AI1060" s="30" t="str">
        <f>IF(SUM('Sales by Agent'!AG1060:AI1060)&gt;0,"YES","NO")</f>
        <v>YES</v>
      </c>
      <c r="AJ1060" s="30" t="str">
        <f>IF(SUM('Sales by Agent'!AH1060:AJ1060)&gt;0,"YES","NO")</f>
        <v>YES</v>
      </c>
      <c r="AK1060" s="30" t="str">
        <f>IF(SUM('Sales by Agent'!AI1060:AK1060)&gt;0,"YES","NO")</f>
        <v>YES</v>
      </c>
      <c r="AL1060" s="30" t="str">
        <f>IF(SUM('Sales by Agent'!AJ1060:AL1060)&gt;0,"YES","NO")</f>
        <v>YES</v>
      </c>
      <c r="AM1060" s="30" t="str">
        <f>IF(SUM('Sales by Agent'!AK1060:AM1060)&gt;0,"YES","NO")</f>
        <v>YES</v>
      </c>
      <c r="AN1060" s="30" t="str">
        <f>IF(SUM('Sales by Agent'!AL1060:AN1060)&gt;0,"YES","NO")</f>
        <v>YES</v>
      </c>
      <c r="AO1060" s="30" t="str">
        <f>IF(SUM('Sales by Agent'!AM1060:AO1060)&gt;0,"YES","NO")</f>
        <v>YES</v>
      </c>
      <c r="AP1060" s="30" t="str">
        <f>IF(SUM('Sales by Agent'!AN1060:AP1060)&gt;0,"YES","NO")</f>
        <v>YES</v>
      </c>
      <c r="AQ1060" s="30" t="str">
        <f>IF(SUM('Sales by Agent'!AO1060:AQ1060)&gt;0,"YES","NO")</f>
        <v>YES</v>
      </c>
      <c r="AR1060" s="30" t="str">
        <f>IF(SUM('Sales by Agent'!AP1060:AR1060)&gt;0,"YES","NO")</f>
        <v>YES</v>
      </c>
      <c r="AS1060" s="30" t="str">
        <f>IF(SUM('Sales by Agent'!AQ1060:AS1060)&gt;0,"YES","NO")</f>
        <v>YES</v>
      </c>
      <c r="AT1060" s="30" t="str">
        <f>IF(SUM('Sales by Agent'!AR1060:AT1060)&gt;0,"YES","NO")</f>
        <v>YES</v>
      </c>
      <c r="AU1060" s="30" t="str">
        <f>IF(SUM('Sales by Agent'!AS1060:AU1060)&gt;0,"YES","NO")</f>
        <v>YES</v>
      </c>
      <c r="AV1060" s="30" t="str">
        <f>IF(SUM('Sales by Agent'!AT1060:AV1060)&gt;0,"YES","NO")</f>
        <v>YES</v>
      </c>
    </row>
    <row r="1061" spans="1:48">
      <c r="A1061" s="564" t="s">
        <v>373</v>
      </c>
      <c r="B1061" s="564" t="s">
        <v>3302</v>
      </c>
      <c r="C1061" s="564" t="s">
        <v>396</v>
      </c>
      <c r="D1061" s="564" t="s">
        <v>954</v>
      </c>
      <c r="E1061" s="564" t="s">
        <v>1005</v>
      </c>
      <c r="F1061" s="565">
        <v>1290450</v>
      </c>
      <c r="I1061" s="30" t="str">
        <f>IF(SUM('Sales by Agent'!G1061:I1061)&gt;0,"YES","NO")</f>
        <v>NO</v>
      </c>
      <c r="J1061" s="30" t="str">
        <f>IF(SUM('Sales by Agent'!H1061:J1061)&gt;0,"YES","NO")</f>
        <v>NO</v>
      </c>
      <c r="K1061" s="30" t="str">
        <f>IF(SUM('Sales by Agent'!I1061:K1061)&gt;0,"YES","NO")</f>
        <v>NO</v>
      </c>
      <c r="L1061" s="30" t="str">
        <f>IF(SUM('Sales by Agent'!J1061:L1061)&gt;0,"YES","NO")</f>
        <v>NO</v>
      </c>
      <c r="M1061" s="30" t="str">
        <f>IF(SUM('Sales by Agent'!K1061:M1061)&gt;0,"YES","NO")</f>
        <v>NO</v>
      </c>
      <c r="N1061" s="30" t="str">
        <f>IF(SUM('Sales by Agent'!L1061:N1061)&gt;0,"YES","NO")</f>
        <v>NO</v>
      </c>
      <c r="O1061" s="30" t="str">
        <f>IF(SUM('Sales by Agent'!M1061:O1061)&gt;0,"YES","NO")</f>
        <v>NO</v>
      </c>
      <c r="P1061" s="30" t="str">
        <f>IF(SUM('Sales by Agent'!N1061:P1061)&gt;0,"YES","NO")</f>
        <v>NO</v>
      </c>
      <c r="Q1061" s="30" t="str">
        <f>IF(SUM('Sales by Agent'!O1061:Q1061)&gt;0,"YES","NO")</f>
        <v>NO</v>
      </c>
      <c r="R1061" s="30" t="str">
        <f>IF(SUM('Sales by Agent'!P1061:R1061)&gt;0,"YES","NO")</f>
        <v>NO</v>
      </c>
      <c r="S1061" s="30" t="str">
        <f>IF(SUM('Sales by Agent'!Q1061:S1061)&gt;0,"YES","NO")</f>
        <v>NO</v>
      </c>
      <c r="T1061" s="30" t="str">
        <f>IF(SUM('Sales by Agent'!R1061:T1061)&gt;0,"YES","NO")</f>
        <v>NO</v>
      </c>
      <c r="U1061" s="30" t="str">
        <f>IF(SUM('Sales by Agent'!S1061:U1061)&gt;0,"YES","NO")</f>
        <v>NO</v>
      </c>
      <c r="V1061" s="30" t="str">
        <f>IF(SUM('Sales by Agent'!T1061:V1061)&gt;0,"YES","NO")</f>
        <v>NO</v>
      </c>
      <c r="W1061" s="30" t="str">
        <f>IF(SUM('Sales by Agent'!U1061:W1061)&gt;0,"YES","NO")</f>
        <v>NO</v>
      </c>
      <c r="X1061" s="30" t="str">
        <f>IF(SUM('Sales by Agent'!V1061:X1061)&gt;0,"YES","NO")</f>
        <v>NO</v>
      </c>
      <c r="Y1061" s="30" t="str">
        <f>IF(SUM('Sales by Agent'!W1061:Y1061)&gt;0,"YES","NO")</f>
        <v>NO</v>
      </c>
      <c r="Z1061" s="30" t="str">
        <f>IF(SUM('Sales by Agent'!X1061:Z1061)&gt;0,"YES","NO")</f>
        <v>NO</v>
      </c>
      <c r="AA1061" s="30" t="str">
        <f>IF(SUM('Sales by Agent'!Y1061:AA1061)&gt;0,"YES","NO")</f>
        <v>NO</v>
      </c>
      <c r="AB1061" s="30" t="str">
        <f>IF(SUM('Sales by Agent'!Z1061:AB1061)&gt;0,"YES","NO")</f>
        <v>NO</v>
      </c>
      <c r="AC1061" s="30" t="str">
        <f>IF(SUM('Sales by Agent'!AA1061:AC1061)&gt;0,"YES","NO")</f>
        <v>YES</v>
      </c>
      <c r="AD1061" s="30" t="str">
        <f>IF(SUM('Sales by Agent'!AB1061:AD1061)&gt;0,"YES","NO")</f>
        <v>YES</v>
      </c>
      <c r="AE1061" s="30" t="str">
        <f>IF(SUM('Sales by Agent'!AC1061:AE1061)&gt;0,"YES","NO")</f>
        <v>YES</v>
      </c>
      <c r="AF1061" s="30" t="str">
        <f>IF(SUM('Sales by Agent'!AD1061:AF1061)&gt;0,"YES","NO")</f>
        <v>YES</v>
      </c>
      <c r="AG1061" s="30" t="str">
        <f>IF(SUM('Sales by Agent'!AE1061:AG1061)&gt;0,"YES","NO")</f>
        <v>YES</v>
      </c>
      <c r="AH1061" s="30" t="str">
        <f>IF(SUM('Sales by Agent'!AF1061:AH1061)&gt;0,"YES","NO")</f>
        <v>YES</v>
      </c>
      <c r="AI1061" s="30" t="str">
        <f>IF(SUM('Sales by Agent'!AG1061:AI1061)&gt;0,"YES","NO")</f>
        <v>YES</v>
      </c>
      <c r="AJ1061" s="30" t="str">
        <f>IF(SUM('Sales by Agent'!AH1061:AJ1061)&gt;0,"YES","NO")</f>
        <v>YES</v>
      </c>
      <c r="AK1061" s="30" t="str">
        <f>IF(SUM('Sales by Agent'!AI1061:AK1061)&gt;0,"YES","NO")</f>
        <v>YES</v>
      </c>
      <c r="AL1061" s="30" t="str">
        <f>IF(SUM('Sales by Agent'!AJ1061:AL1061)&gt;0,"YES","NO")</f>
        <v>YES</v>
      </c>
      <c r="AM1061" s="30" t="str">
        <f>IF(SUM('Sales by Agent'!AK1061:AM1061)&gt;0,"YES","NO")</f>
        <v>NO</v>
      </c>
      <c r="AN1061" s="30" t="str">
        <f>IF(SUM('Sales by Agent'!AL1061:AN1061)&gt;0,"YES","NO")</f>
        <v>NO</v>
      </c>
      <c r="AO1061" s="30" t="str">
        <f>IF(SUM('Sales by Agent'!AM1061:AO1061)&gt;0,"YES","NO")</f>
        <v>NO</v>
      </c>
      <c r="AP1061" s="30" t="str">
        <f>IF(SUM('Sales by Agent'!AN1061:AP1061)&gt;0,"YES","NO")</f>
        <v>YES</v>
      </c>
      <c r="AQ1061" s="30" t="str">
        <f>IF(SUM('Sales by Agent'!AO1061:AQ1061)&gt;0,"YES","NO")</f>
        <v>YES</v>
      </c>
      <c r="AR1061" s="30" t="str">
        <f>IF(SUM('Sales by Agent'!AP1061:AR1061)&gt;0,"YES","NO")</f>
        <v>YES</v>
      </c>
      <c r="AS1061" s="30" t="str">
        <f>IF(SUM('Sales by Agent'!AQ1061:AS1061)&gt;0,"YES","NO")</f>
        <v>YES</v>
      </c>
      <c r="AT1061" s="30" t="str">
        <f>IF(SUM('Sales by Agent'!AR1061:AT1061)&gt;0,"YES","NO")</f>
        <v>YES</v>
      </c>
      <c r="AU1061" s="30" t="str">
        <f>IF(SUM('Sales by Agent'!AS1061:AU1061)&gt;0,"YES","NO")</f>
        <v>YES</v>
      </c>
      <c r="AV1061" s="30" t="str">
        <f>IF(SUM('Sales by Agent'!AT1061:AV1061)&gt;0,"YES","NO")</f>
        <v>YES</v>
      </c>
    </row>
    <row r="1062" spans="1:48">
      <c r="A1062" s="564" t="s">
        <v>267</v>
      </c>
      <c r="B1062" s="564" t="s">
        <v>3110</v>
      </c>
      <c r="C1062" s="564" t="s">
        <v>396</v>
      </c>
      <c r="D1062" s="564" t="s">
        <v>954</v>
      </c>
      <c r="E1062" s="564" t="s">
        <v>1005</v>
      </c>
      <c r="F1062" s="565">
        <v>693350</v>
      </c>
      <c r="I1062" s="30" t="str">
        <f>IF(SUM('Sales by Agent'!G1062:I1062)&gt;0,"YES","NO")</f>
        <v>YES</v>
      </c>
      <c r="J1062" s="30" t="str">
        <f>IF(SUM('Sales by Agent'!H1062:J1062)&gt;0,"YES","NO")</f>
        <v>YES</v>
      </c>
      <c r="K1062" s="30" t="str">
        <f>IF(SUM('Sales by Agent'!I1062:K1062)&gt;0,"YES","NO")</f>
        <v>YES</v>
      </c>
      <c r="L1062" s="30" t="str">
        <f>IF(SUM('Sales by Agent'!J1062:L1062)&gt;0,"YES","NO")</f>
        <v>YES</v>
      </c>
      <c r="M1062" s="30" t="str">
        <f>IF(SUM('Sales by Agent'!K1062:M1062)&gt;0,"YES","NO")</f>
        <v>YES</v>
      </c>
      <c r="N1062" s="30" t="str">
        <f>IF(SUM('Sales by Agent'!L1062:N1062)&gt;0,"YES","NO")</f>
        <v>YES</v>
      </c>
      <c r="O1062" s="30" t="str">
        <f>IF(SUM('Sales by Agent'!M1062:O1062)&gt;0,"YES","NO")</f>
        <v>NO</v>
      </c>
      <c r="P1062" s="30" t="str">
        <f>IF(SUM('Sales by Agent'!N1062:P1062)&gt;0,"YES","NO")</f>
        <v>NO</v>
      </c>
      <c r="Q1062" s="30" t="str">
        <f>IF(SUM('Sales by Agent'!O1062:Q1062)&gt;0,"YES","NO")</f>
        <v>NO</v>
      </c>
      <c r="R1062" s="30" t="str">
        <f>IF(SUM('Sales by Agent'!P1062:R1062)&gt;0,"YES","NO")</f>
        <v>NO</v>
      </c>
      <c r="S1062" s="30" t="str">
        <f>IF(SUM('Sales by Agent'!Q1062:S1062)&gt;0,"YES","NO")</f>
        <v>NO</v>
      </c>
      <c r="T1062" s="30" t="str">
        <f>IF(SUM('Sales by Agent'!R1062:T1062)&gt;0,"YES","NO")</f>
        <v>NO</v>
      </c>
      <c r="U1062" s="30" t="str">
        <f>IF(SUM('Sales by Agent'!S1062:U1062)&gt;0,"YES","NO")</f>
        <v>NO</v>
      </c>
      <c r="V1062" s="30" t="str">
        <f>IF(SUM('Sales by Agent'!T1062:V1062)&gt;0,"YES","NO")</f>
        <v>NO</v>
      </c>
      <c r="W1062" s="30" t="str">
        <f>IF(SUM('Sales by Agent'!U1062:W1062)&gt;0,"YES","NO")</f>
        <v>NO</v>
      </c>
      <c r="X1062" s="30" t="str">
        <f>IF(SUM('Sales by Agent'!V1062:X1062)&gt;0,"YES","NO")</f>
        <v>NO</v>
      </c>
      <c r="Y1062" s="30" t="str">
        <f>IF(SUM('Sales by Agent'!W1062:Y1062)&gt;0,"YES","NO")</f>
        <v>YES</v>
      </c>
      <c r="Z1062" s="30" t="str">
        <f>IF(SUM('Sales by Agent'!X1062:Z1062)&gt;0,"YES","NO")</f>
        <v>YES</v>
      </c>
      <c r="AA1062" s="30" t="str">
        <f>IF(SUM('Sales by Agent'!Y1062:AA1062)&gt;0,"YES","NO")</f>
        <v>YES</v>
      </c>
      <c r="AB1062" s="30" t="str">
        <f>IF(SUM('Sales by Agent'!Z1062:AB1062)&gt;0,"YES","NO")</f>
        <v>YES</v>
      </c>
      <c r="AC1062" s="30" t="str">
        <f>IF(SUM('Sales by Agent'!AA1062:AC1062)&gt;0,"YES","NO")</f>
        <v>YES</v>
      </c>
      <c r="AD1062" s="30" t="str">
        <f>IF(SUM('Sales by Agent'!AB1062:AD1062)&gt;0,"YES","NO")</f>
        <v>YES</v>
      </c>
      <c r="AE1062" s="30" t="str">
        <f>IF(SUM('Sales by Agent'!AC1062:AE1062)&gt;0,"YES","NO")</f>
        <v>YES</v>
      </c>
      <c r="AF1062" s="30" t="str">
        <f>IF(SUM('Sales by Agent'!AD1062:AF1062)&gt;0,"YES","NO")</f>
        <v>YES</v>
      </c>
      <c r="AG1062" s="30" t="str">
        <f>IF(SUM('Sales by Agent'!AE1062:AG1062)&gt;0,"YES","NO")</f>
        <v>YES</v>
      </c>
      <c r="AH1062" s="30" t="str">
        <f>IF(SUM('Sales by Agent'!AF1062:AH1062)&gt;0,"YES","NO")</f>
        <v>YES</v>
      </c>
      <c r="AI1062" s="30" t="str">
        <f>IF(SUM('Sales by Agent'!AG1062:AI1062)&gt;0,"YES","NO")</f>
        <v>YES</v>
      </c>
      <c r="AJ1062" s="30" t="str">
        <f>IF(SUM('Sales by Agent'!AH1062:AJ1062)&gt;0,"YES","NO")</f>
        <v>YES</v>
      </c>
      <c r="AK1062" s="30" t="str">
        <f>IF(SUM('Sales by Agent'!AI1062:AK1062)&gt;0,"YES","NO")</f>
        <v>NO</v>
      </c>
      <c r="AL1062" s="30" t="str">
        <f>IF(SUM('Sales by Agent'!AJ1062:AL1062)&gt;0,"YES","NO")</f>
        <v>NO</v>
      </c>
      <c r="AM1062" s="30" t="str">
        <f>IF(SUM('Sales by Agent'!AK1062:AM1062)&gt;0,"YES","NO")</f>
        <v>YES</v>
      </c>
      <c r="AN1062" s="30" t="str">
        <f>IF(SUM('Sales by Agent'!AL1062:AN1062)&gt;0,"YES","NO")</f>
        <v>YES</v>
      </c>
      <c r="AO1062" s="30" t="str">
        <f>IF(SUM('Sales by Agent'!AM1062:AO1062)&gt;0,"YES","NO")</f>
        <v>YES</v>
      </c>
      <c r="AP1062" s="30" t="str">
        <f>IF(SUM('Sales by Agent'!AN1062:AP1062)&gt;0,"YES","NO")</f>
        <v>NO</v>
      </c>
      <c r="AQ1062" s="30" t="str">
        <f>IF(SUM('Sales by Agent'!AO1062:AQ1062)&gt;0,"YES","NO")</f>
        <v>NO</v>
      </c>
      <c r="AR1062" s="30" t="str">
        <f>IF(SUM('Sales by Agent'!AP1062:AR1062)&gt;0,"YES","NO")</f>
        <v>NO</v>
      </c>
      <c r="AS1062" s="30" t="str">
        <f>IF(SUM('Sales by Agent'!AQ1062:AS1062)&gt;0,"YES","NO")</f>
        <v>NO</v>
      </c>
      <c r="AT1062" s="30" t="str">
        <f>IF(SUM('Sales by Agent'!AR1062:AT1062)&gt;0,"YES","NO")</f>
        <v>NO</v>
      </c>
      <c r="AU1062" s="30" t="str">
        <f>IF(SUM('Sales by Agent'!AS1062:AU1062)&gt;0,"YES","NO")</f>
        <v>NO</v>
      </c>
      <c r="AV1062" s="30" t="str">
        <f>IF(SUM('Sales by Agent'!AT1062:AV1062)&gt;0,"YES","NO")</f>
        <v>NO</v>
      </c>
    </row>
    <row r="1063" spans="1:48">
      <c r="A1063" s="564" t="s">
        <v>268</v>
      </c>
      <c r="B1063" s="564" t="s">
        <v>3303</v>
      </c>
      <c r="C1063" s="564" t="s">
        <v>396</v>
      </c>
      <c r="D1063" s="564" t="s">
        <v>954</v>
      </c>
      <c r="E1063" s="564" t="s">
        <v>1005</v>
      </c>
      <c r="F1063" s="565">
        <v>7451200</v>
      </c>
      <c r="I1063" s="30" t="str">
        <f>IF(SUM('Sales by Agent'!G1063:I1063)&gt;0,"YES","NO")</f>
        <v>NO</v>
      </c>
      <c r="J1063" s="30" t="str">
        <f>IF(SUM('Sales by Agent'!H1063:J1063)&gt;0,"YES","NO")</f>
        <v>NO</v>
      </c>
      <c r="K1063" s="30" t="str">
        <f>IF(SUM('Sales by Agent'!I1063:K1063)&gt;0,"YES","NO")</f>
        <v>NO</v>
      </c>
      <c r="L1063" s="30" t="str">
        <f>IF(SUM('Sales by Agent'!J1063:L1063)&gt;0,"YES","NO")</f>
        <v>NO</v>
      </c>
      <c r="M1063" s="30" t="str">
        <f>IF(SUM('Sales by Agent'!K1063:M1063)&gt;0,"YES","NO")</f>
        <v>NO</v>
      </c>
      <c r="N1063" s="30" t="str">
        <f>IF(SUM('Sales by Agent'!L1063:N1063)&gt;0,"YES","NO")</f>
        <v>NO</v>
      </c>
      <c r="O1063" s="30" t="str">
        <f>IF(SUM('Sales by Agent'!M1063:O1063)&gt;0,"YES","NO")</f>
        <v>NO</v>
      </c>
      <c r="P1063" s="30" t="str">
        <f>IF(SUM('Sales by Agent'!N1063:P1063)&gt;0,"YES","NO")</f>
        <v>NO</v>
      </c>
      <c r="Q1063" s="30" t="str">
        <f>IF(SUM('Sales by Agent'!O1063:Q1063)&gt;0,"YES","NO")</f>
        <v>NO</v>
      </c>
      <c r="R1063" s="30" t="str">
        <f>IF(SUM('Sales by Agent'!P1063:R1063)&gt;0,"YES","NO")</f>
        <v>NO</v>
      </c>
      <c r="S1063" s="30" t="str">
        <f>IF(SUM('Sales by Agent'!Q1063:S1063)&gt;0,"YES","NO")</f>
        <v>NO</v>
      </c>
      <c r="T1063" s="30" t="str">
        <f>IF(SUM('Sales by Agent'!R1063:T1063)&gt;0,"YES","NO")</f>
        <v>NO</v>
      </c>
      <c r="U1063" s="30" t="str">
        <f>IF(SUM('Sales by Agent'!S1063:U1063)&gt;0,"YES","NO")</f>
        <v>NO</v>
      </c>
      <c r="V1063" s="30" t="str">
        <f>IF(SUM('Sales by Agent'!T1063:V1063)&gt;0,"YES","NO")</f>
        <v>NO</v>
      </c>
      <c r="W1063" s="30" t="str">
        <f>IF(SUM('Sales by Agent'!U1063:W1063)&gt;0,"YES","NO")</f>
        <v>NO</v>
      </c>
      <c r="X1063" s="30" t="str">
        <f>IF(SUM('Sales by Agent'!V1063:X1063)&gt;0,"YES","NO")</f>
        <v>NO</v>
      </c>
      <c r="Y1063" s="30" t="str">
        <f>IF(SUM('Sales by Agent'!W1063:Y1063)&gt;0,"YES","NO")</f>
        <v>NO</v>
      </c>
      <c r="Z1063" s="30" t="str">
        <f>IF(SUM('Sales by Agent'!X1063:Z1063)&gt;0,"YES","NO")</f>
        <v>NO</v>
      </c>
      <c r="AA1063" s="30" t="str">
        <f>IF(SUM('Sales by Agent'!Y1063:AA1063)&gt;0,"YES","NO")</f>
        <v>NO</v>
      </c>
      <c r="AB1063" s="30" t="str">
        <f>IF(SUM('Sales by Agent'!Z1063:AB1063)&gt;0,"YES","NO")</f>
        <v>NO</v>
      </c>
      <c r="AC1063" s="30" t="str">
        <f>IF(SUM('Sales by Agent'!AA1063:AC1063)&gt;0,"YES","NO")</f>
        <v>YES</v>
      </c>
      <c r="AD1063" s="30" t="str">
        <f>IF(SUM('Sales by Agent'!AB1063:AD1063)&gt;0,"YES","NO")</f>
        <v>YES</v>
      </c>
      <c r="AE1063" s="30" t="str">
        <f>IF(SUM('Sales by Agent'!AC1063:AE1063)&gt;0,"YES","NO")</f>
        <v>YES</v>
      </c>
      <c r="AF1063" s="30" t="str">
        <f>IF(SUM('Sales by Agent'!AD1063:AF1063)&gt;0,"YES","NO")</f>
        <v>YES</v>
      </c>
      <c r="AG1063" s="30" t="str">
        <f>IF(SUM('Sales by Agent'!AE1063:AG1063)&gt;0,"YES","NO")</f>
        <v>YES</v>
      </c>
      <c r="AH1063" s="30" t="str">
        <f>IF(SUM('Sales by Agent'!AF1063:AH1063)&gt;0,"YES","NO")</f>
        <v>YES</v>
      </c>
      <c r="AI1063" s="30" t="str">
        <f>IF(SUM('Sales by Agent'!AG1063:AI1063)&gt;0,"YES","NO")</f>
        <v>YES</v>
      </c>
      <c r="AJ1063" s="30" t="str">
        <f>IF(SUM('Sales by Agent'!AH1063:AJ1063)&gt;0,"YES","NO")</f>
        <v>YES</v>
      </c>
      <c r="AK1063" s="30" t="str">
        <f>IF(SUM('Sales by Agent'!AI1063:AK1063)&gt;0,"YES","NO")</f>
        <v>YES</v>
      </c>
      <c r="AL1063" s="30" t="str">
        <f>IF(SUM('Sales by Agent'!AJ1063:AL1063)&gt;0,"YES","NO")</f>
        <v>YES</v>
      </c>
      <c r="AM1063" s="30" t="str">
        <f>IF(SUM('Sales by Agent'!AK1063:AM1063)&gt;0,"YES","NO")</f>
        <v>YES</v>
      </c>
      <c r="AN1063" s="30" t="str">
        <f>IF(SUM('Sales by Agent'!AL1063:AN1063)&gt;0,"YES","NO")</f>
        <v>YES</v>
      </c>
      <c r="AO1063" s="30" t="str">
        <f>IF(SUM('Sales by Agent'!AM1063:AO1063)&gt;0,"YES","NO")</f>
        <v>YES</v>
      </c>
      <c r="AP1063" s="30" t="str">
        <f>IF(SUM('Sales by Agent'!AN1063:AP1063)&gt;0,"YES","NO")</f>
        <v>YES</v>
      </c>
      <c r="AQ1063" s="30" t="str">
        <f>IF(SUM('Sales by Agent'!AO1063:AQ1063)&gt;0,"YES","NO")</f>
        <v>YES</v>
      </c>
      <c r="AR1063" s="30" t="str">
        <f>IF(SUM('Sales by Agent'!AP1063:AR1063)&gt;0,"YES","NO")</f>
        <v>YES</v>
      </c>
      <c r="AS1063" s="30" t="str">
        <f>IF(SUM('Sales by Agent'!AQ1063:AS1063)&gt;0,"YES","NO")</f>
        <v>YES</v>
      </c>
      <c r="AT1063" s="30" t="str">
        <f>IF(SUM('Sales by Agent'!AR1063:AT1063)&gt;0,"YES","NO")</f>
        <v>YES</v>
      </c>
      <c r="AU1063" s="30" t="str">
        <f>IF(SUM('Sales by Agent'!AS1063:AU1063)&gt;0,"YES","NO")</f>
        <v>YES</v>
      </c>
      <c r="AV1063" s="30" t="str">
        <f>IF(SUM('Sales by Agent'!AT1063:AV1063)&gt;0,"YES","NO")</f>
        <v>YES</v>
      </c>
    </row>
    <row r="1064" spans="1:48">
      <c r="A1064" s="564" t="s">
        <v>269</v>
      </c>
      <c r="B1064" s="564" t="s">
        <v>3304</v>
      </c>
      <c r="C1064" s="564" t="s">
        <v>396</v>
      </c>
      <c r="D1064" s="564" t="s">
        <v>954</v>
      </c>
      <c r="E1064" s="564" t="s">
        <v>1005</v>
      </c>
      <c r="F1064" s="565">
        <v>248500</v>
      </c>
      <c r="I1064" s="30" t="str">
        <f>IF(SUM('Sales by Agent'!G1064:I1064)&gt;0,"YES","NO")</f>
        <v>YES</v>
      </c>
      <c r="J1064" s="30" t="str">
        <f>IF(SUM('Sales by Agent'!H1064:J1064)&gt;0,"YES","NO")</f>
        <v>YES</v>
      </c>
      <c r="K1064" s="30" t="str">
        <f>IF(SUM('Sales by Agent'!I1064:K1064)&gt;0,"YES","NO")</f>
        <v>YES</v>
      </c>
      <c r="L1064" s="30" t="str">
        <f>IF(SUM('Sales by Agent'!J1064:L1064)&gt;0,"YES","NO")</f>
        <v>NO</v>
      </c>
      <c r="M1064" s="30" t="str">
        <f>IF(SUM('Sales by Agent'!K1064:M1064)&gt;0,"YES","NO")</f>
        <v>YES</v>
      </c>
      <c r="N1064" s="30" t="str">
        <f>IF(SUM('Sales by Agent'!L1064:N1064)&gt;0,"YES","NO")</f>
        <v>YES</v>
      </c>
      <c r="O1064" s="30" t="str">
        <f>IF(SUM('Sales by Agent'!M1064:O1064)&gt;0,"YES","NO")</f>
        <v>YES</v>
      </c>
      <c r="P1064" s="30" t="str">
        <f>IF(SUM('Sales by Agent'!N1064:P1064)&gt;0,"YES","NO")</f>
        <v>NO</v>
      </c>
      <c r="Q1064" s="30" t="str">
        <f>IF(SUM('Sales by Agent'!O1064:Q1064)&gt;0,"YES","NO")</f>
        <v>NO</v>
      </c>
      <c r="R1064" s="30" t="str">
        <f>IF(SUM('Sales by Agent'!P1064:R1064)&gt;0,"YES","NO")</f>
        <v>NO</v>
      </c>
      <c r="S1064" s="30" t="str">
        <f>IF(SUM('Sales by Agent'!Q1064:S1064)&gt;0,"YES","NO")</f>
        <v>NO</v>
      </c>
      <c r="T1064" s="30" t="str">
        <f>IF(SUM('Sales by Agent'!R1064:T1064)&gt;0,"YES","NO")</f>
        <v>NO</v>
      </c>
      <c r="U1064" s="30" t="str">
        <f>IF(SUM('Sales by Agent'!S1064:U1064)&gt;0,"YES","NO")</f>
        <v>NO</v>
      </c>
      <c r="V1064" s="30" t="str">
        <f>IF(SUM('Sales by Agent'!T1064:V1064)&gt;0,"YES","NO")</f>
        <v>NO</v>
      </c>
      <c r="W1064" s="30" t="str">
        <f>IF(SUM('Sales by Agent'!U1064:W1064)&gt;0,"YES","NO")</f>
        <v>NO</v>
      </c>
      <c r="X1064" s="30" t="str">
        <f>IF(SUM('Sales by Agent'!V1064:X1064)&gt;0,"YES","NO")</f>
        <v>NO</v>
      </c>
      <c r="Y1064" s="30" t="str">
        <f>IF(SUM('Sales by Agent'!W1064:Y1064)&gt;0,"YES","NO")</f>
        <v>NO</v>
      </c>
      <c r="Z1064" s="30" t="str">
        <f>IF(SUM('Sales by Agent'!X1064:Z1064)&gt;0,"YES","NO")</f>
        <v>NO</v>
      </c>
      <c r="AA1064" s="30" t="str">
        <f>IF(SUM('Sales by Agent'!Y1064:AA1064)&gt;0,"YES","NO")</f>
        <v>NO</v>
      </c>
      <c r="AB1064" s="30" t="str">
        <f>IF(SUM('Sales by Agent'!Z1064:AB1064)&gt;0,"YES","NO")</f>
        <v>NO</v>
      </c>
      <c r="AC1064" s="30" t="str">
        <f>IF(SUM('Sales by Agent'!AA1064:AC1064)&gt;0,"YES","NO")</f>
        <v>NO</v>
      </c>
      <c r="AD1064" s="30" t="str">
        <f>IF(SUM('Sales by Agent'!AB1064:AD1064)&gt;0,"YES","NO")</f>
        <v>NO</v>
      </c>
      <c r="AE1064" s="30" t="str">
        <f>IF(SUM('Sales by Agent'!AC1064:AE1064)&gt;0,"YES","NO")</f>
        <v>NO</v>
      </c>
      <c r="AF1064" s="30" t="str">
        <f>IF(SUM('Sales by Agent'!AD1064:AF1064)&gt;0,"YES","NO")</f>
        <v>NO</v>
      </c>
      <c r="AG1064" s="30" t="str">
        <f>IF(SUM('Sales by Agent'!AE1064:AG1064)&gt;0,"YES","NO")</f>
        <v>NO</v>
      </c>
      <c r="AH1064" s="30" t="str">
        <f>IF(SUM('Sales by Agent'!AF1064:AH1064)&gt;0,"YES","NO")</f>
        <v>NO</v>
      </c>
      <c r="AI1064" s="30" t="str">
        <f>IF(SUM('Sales by Agent'!AG1064:AI1064)&gt;0,"YES","NO")</f>
        <v>NO</v>
      </c>
      <c r="AJ1064" s="30" t="str">
        <f>IF(SUM('Sales by Agent'!AH1064:AJ1064)&gt;0,"YES","NO")</f>
        <v>NO</v>
      </c>
      <c r="AK1064" s="30" t="str">
        <f>IF(SUM('Sales by Agent'!AI1064:AK1064)&gt;0,"YES","NO")</f>
        <v>NO</v>
      </c>
      <c r="AL1064" s="30" t="str">
        <f>IF(SUM('Sales by Agent'!AJ1064:AL1064)&gt;0,"YES","NO")</f>
        <v>NO</v>
      </c>
      <c r="AM1064" s="30" t="str">
        <f>IF(SUM('Sales by Agent'!AK1064:AM1064)&gt;0,"YES","NO")</f>
        <v>NO</v>
      </c>
      <c r="AN1064" s="30" t="str">
        <f>IF(SUM('Sales by Agent'!AL1064:AN1064)&gt;0,"YES","NO")</f>
        <v>NO</v>
      </c>
      <c r="AO1064" s="30" t="str">
        <f>IF(SUM('Sales by Agent'!AM1064:AO1064)&gt;0,"YES","NO")</f>
        <v>NO</v>
      </c>
      <c r="AP1064" s="30" t="str">
        <f>IF(SUM('Sales by Agent'!AN1064:AP1064)&gt;0,"YES","NO")</f>
        <v>NO</v>
      </c>
      <c r="AQ1064" s="30" t="str">
        <f>IF(SUM('Sales by Agent'!AO1064:AQ1064)&gt;0,"YES","NO")</f>
        <v>NO</v>
      </c>
      <c r="AR1064" s="30" t="str">
        <f>IF(SUM('Sales by Agent'!AP1064:AR1064)&gt;0,"YES","NO")</f>
        <v>NO</v>
      </c>
      <c r="AS1064" s="30" t="str">
        <f>IF(SUM('Sales by Agent'!AQ1064:AS1064)&gt;0,"YES","NO")</f>
        <v>NO</v>
      </c>
      <c r="AT1064" s="30" t="str">
        <f>IF(SUM('Sales by Agent'!AR1064:AT1064)&gt;0,"YES","NO")</f>
        <v>NO</v>
      </c>
      <c r="AU1064" s="30" t="str">
        <f>IF(SUM('Sales by Agent'!AS1064:AU1064)&gt;0,"YES","NO")</f>
        <v>NO</v>
      </c>
      <c r="AV1064" s="30" t="str">
        <f>IF(SUM('Sales by Agent'!AT1064:AV1064)&gt;0,"YES","NO")</f>
        <v>NO</v>
      </c>
    </row>
    <row r="1065" spans="1:48">
      <c r="A1065" s="564" t="s">
        <v>274</v>
      </c>
      <c r="B1065" s="564" t="s">
        <v>3196</v>
      </c>
      <c r="C1065" s="564" t="s">
        <v>396</v>
      </c>
      <c r="D1065" s="564" t="s">
        <v>954</v>
      </c>
      <c r="E1065" s="564" t="s">
        <v>1005</v>
      </c>
      <c r="F1065" s="565">
        <v>15413894</v>
      </c>
      <c r="I1065" s="30" t="str">
        <f>IF(SUM('Sales by Agent'!G1065:I1065)&gt;0,"YES","NO")</f>
        <v>YES</v>
      </c>
      <c r="J1065" s="30" t="str">
        <f>IF(SUM('Sales by Agent'!H1065:J1065)&gt;0,"YES","NO")</f>
        <v>YES</v>
      </c>
      <c r="K1065" s="30" t="str">
        <f>IF(SUM('Sales by Agent'!I1065:K1065)&gt;0,"YES","NO")</f>
        <v>YES</v>
      </c>
      <c r="L1065" s="30" t="str">
        <f>IF(SUM('Sales by Agent'!J1065:L1065)&gt;0,"YES","NO")</f>
        <v>YES</v>
      </c>
      <c r="M1065" s="30" t="str">
        <f>IF(SUM('Sales by Agent'!K1065:M1065)&gt;0,"YES","NO")</f>
        <v>YES</v>
      </c>
      <c r="N1065" s="30" t="str">
        <f>IF(SUM('Sales by Agent'!L1065:N1065)&gt;0,"YES","NO")</f>
        <v>YES</v>
      </c>
      <c r="O1065" s="30" t="str">
        <f>IF(SUM('Sales by Agent'!M1065:O1065)&gt;0,"YES","NO")</f>
        <v>YES</v>
      </c>
      <c r="P1065" s="30" t="str">
        <f>IF(SUM('Sales by Agent'!N1065:P1065)&gt;0,"YES","NO")</f>
        <v>YES</v>
      </c>
      <c r="Q1065" s="30" t="str">
        <f>IF(SUM('Sales by Agent'!O1065:Q1065)&gt;0,"YES","NO")</f>
        <v>YES</v>
      </c>
      <c r="R1065" s="30" t="str">
        <f>IF(SUM('Sales by Agent'!P1065:R1065)&gt;0,"YES","NO")</f>
        <v>YES</v>
      </c>
      <c r="S1065" s="30" t="str">
        <f>IF(SUM('Sales by Agent'!Q1065:S1065)&gt;0,"YES","NO")</f>
        <v>YES</v>
      </c>
      <c r="T1065" s="30" t="str">
        <f>IF(SUM('Sales by Agent'!R1065:T1065)&gt;0,"YES","NO")</f>
        <v>YES</v>
      </c>
      <c r="U1065" s="30" t="str">
        <f>IF(SUM('Sales by Agent'!S1065:U1065)&gt;0,"YES","NO")</f>
        <v>YES</v>
      </c>
      <c r="V1065" s="30" t="str">
        <f>IF(SUM('Sales by Agent'!T1065:V1065)&gt;0,"YES","NO")</f>
        <v>YES</v>
      </c>
      <c r="W1065" s="30" t="str">
        <f>IF(SUM('Sales by Agent'!U1065:W1065)&gt;0,"YES","NO")</f>
        <v>YES</v>
      </c>
      <c r="X1065" s="30" t="str">
        <f>IF(SUM('Sales by Agent'!V1065:X1065)&gt;0,"YES","NO")</f>
        <v>YES</v>
      </c>
      <c r="Y1065" s="30" t="str">
        <f>IF(SUM('Sales by Agent'!W1065:Y1065)&gt;0,"YES","NO")</f>
        <v>YES</v>
      </c>
      <c r="Z1065" s="30" t="str">
        <f>IF(SUM('Sales by Agent'!X1065:Z1065)&gt;0,"YES","NO")</f>
        <v>YES</v>
      </c>
      <c r="AA1065" s="30" t="str">
        <f>IF(SUM('Sales by Agent'!Y1065:AA1065)&gt;0,"YES","NO")</f>
        <v>YES</v>
      </c>
      <c r="AB1065" s="30" t="str">
        <f>IF(SUM('Sales by Agent'!Z1065:AB1065)&gt;0,"YES","NO")</f>
        <v>YES</v>
      </c>
      <c r="AC1065" s="30" t="str">
        <f>IF(SUM('Sales by Agent'!AA1065:AC1065)&gt;0,"YES","NO")</f>
        <v>YES</v>
      </c>
      <c r="AD1065" s="30" t="str">
        <f>IF(SUM('Sales by Agent'!AB1065:AD1065)&gt;0,"YES","NO")</f>
        <v>YES</v>
      </c>
      <c r="AE1065" s="30" t="str">
        <f>IF(SUM('Sales by Agent'!AC1065:AE1065)&gt;0,"YES","NO")</f>
        <v>YES</v>
      </c>
      <c r="AF1065" s="30" t="str">
        <f>IF(SUM('Sales by Agent'!AD1065:AF1065)&gt;0,"YES","NO")</f>
        <v>YES</v>
      </c>
      <c r="AG1065" s="30" t="str">
        <f>IF(SUM('Sales by Agent'!AE1065:AG1065)&gt;0,"YES","NO")</f>
        <v>YES</v>
      </c>
      <c r="AH1065" s="30" t="str">
        <f>IF(SUM('Sales by Agent'!AF1065:AH1065)&gt;0,"YES","NO")</f>
        <v>YES</v>
      </c>
      <c r="AI1065" s="30" t="str">
        <f>IF(SUM('Sales by Agent'!AG1065:AI1065)&gt;0,"YES","NO")</f>
        <v>YES</v>
      </c>
      <c r="AJ1065" s="30" t="str">
        <f>IF(SUM('Sales by Agent'!AH1065:AJ1065)&gt;0,"YES","NO")</f>
        <v>YES</v>
      </c>
      <c r="AK1065" s="30" t="str">
        <f>IF(SUM('Sales by Agent'!AI1065:AK1065)&gt;0,"YES","NO")</f>
        <v>YES</v>
      </c>
      <c r="AL1065" s="30" t="str">
        <f>IF(SUM('Sales by Agent'!AJ1065:AL1065)&gt;0,"YES","NO")</f>
        <v>YES</v>
      </c>
      <c r="AM1065" s="30" t="str">
        <f>IF(SUM('Sales by Agent'!AK1065:AM1065)&gt;0,"YES","NO")</f>
        <v>YES</v>
      </c>
      <c r="AN1065" s="30" t="str">
        <f>IF(SUM('Sales by Agent'!AL1065:AN1065)&gt;0,"YES","NO")</f>
        <v>YES</v>
      </c>
      <c r="AO1065" s="30" t="str">
        <f>IF(SUM('Sales by Agent'!AM1065:AO1065)&gt;0,"YES","NO")</f>
        <v>YES</v>
      </c>
      <c r="AP1065" s="30" t="str">
        <f>IF(SUM('Sales by Agent'!AN1065:AP1065)&gt;0,"YES","NO")</f>
        <v>YES</v>
      </c>
      <c r="AQ1065" s="30" t="str">
        <f>IF(SUM('Sales by Agent'!AO1065:AQ1065)&gt;0,"YES","NO")</f>
        <v>YES</v>
      </c>
      <c r="AR1065" s="30" t="str">
        <f>IF(SUM('Sales by Agent'!AP1065:AR1065)&gt;0,"YES","NO")</f>
        <v>YES</v>
      </c>
      <c r="AS1065" s="30" t="str">
        <f>IF(SUM('Sales by Agent'!AQ1065:AS1065)&gt;0,"YES","NO")</f>
        <v>YES</v>
      </c>
      <c r="AT1065" s="30" t="str">
        <f>IF(SUM('Sales by Agent'!AR1065:AT1065)&gt;0,"YES","NO")</f>
        <v>YES</v>
      </c>
      <c r="AU1065" s="30" t="str">
        <f>IF(SUM('Sales by Agent'!AS1065:AU1065)&gt;0,"YES","NO")</f>
        <v>YES</v>
      </c>
      <c r="AV1065" s="30" t="str">
        <f>IF(SUM('Sales by Agent'!AT1065:AV1065)&gt;0,"YES","NO")</f>
        <v>YES</v>
      </c>
    </row>
    <row r="1066" spans="1:48">
      <c r="A1066" s="564" t="s">
        <v>275</v>
      </c>
      <c r="B1066" s="564" t="s">
        <v>3305</v>
      </c>
      <c r="C1066" s="564" t="s">
        <v>396</v>
      </c>
      <c r="D1066" s="564" t="s">
        <v>954</v>
      </c>
      <c r="E1066" s="564" t="s">
        <v>1005</v>
      </c>
      <c r="F1066" s="565">
        <v>137900</v>
      </c>
      <c r="I1066" s="30" t="str">
        <f>IF(SUM('Sales by Agent'!G1066:I1066)&gt;0,"YES","NO")</f>
        <v>YES</v>
      </c>
      <c r="J1066" s="30" t="str">
        <f>IF(SUM('Sales by Agent'!H1066:J1066)&gt;0,"YES","NO")</f>
        <v>YES</v>
      </c>
      <c r="K1066" s="30" t="str">
        <f>IF(SUM('Sales by Agent'!I1066:K1066)&gt;0,"YES","NO")</f>
        <v>NO</v>
      </c>
      <c r="L1066" s="30" t="str">
        <f>IF(SUM('Sales by Agent'!J1066:L1066)&gt;0,"YES","NO")</f>
        <v>NO</v>
      </c>
      <c r="M1066" s="30" t="str">
        <f>IF(SUM('Sales by Agent'!K1066:M1066)&gt;0,"YES","NO")</f>
        <v>NO</v>
      </c>
      <c r="N1066" s="30" t="str">
        <f>IF(SUM('Sales by Agent'!L1066:N1066)&gt;0,"YES","NO")</f>
        <v>NO</v>
      </c>
      <c r="O1066" s="30" t="str">
        <f>IF(SUM('Sales by Agent'!M1066:O1066)&gt;0,"YES","NO")</f>
        <v>NO</v>
      </c>
      <c r="P1066" s="30" t="str">
        <f>IF(SUM('Sales by Agent'!N1066:P1066)&gt;0,"YES","NO")</f>
        <v>NO</v>
      </c>
      <c r="Q1066" s="30" t="str">
        <f>IF(SUM('Sales by Agent'!O1066:Q1066)&gt;0,"YES","NO")</f>
        <v>NO</v>
      </c>
      <c r="R1066" s="30" t="str">
        <f>IF(SUM('Sales by Agent'!P1066:R1066)&gt;0,"YES","NO")</f>
        <v>NO</v>
      </c>
      <c r="S1066" s="30" t="str">
        <f>IF(SUM('Sales by Agent'!Q1066:S1066)&gt;0,"YES","NO")</f>
        <v>NO</v>
      </c>
      <c r="T1066" s="30" t="str">
        <f>IF(SUM('Sales by Agent'!R1066:T1066)&gt;0,"YES","NO")</f>
        <v>NO</v>
      </c>
      <c r="U1066" s="30" t="str">
        <f>IF(SUM('Sales by Agent'!S1066:U1066)&gt;0,"YES","NO")</f>
        <v>NO</v>
      </c>
      <c r="V1066" s="30" t="str">
        <f>IF(SUM('Sales by Agent'!T1066:V1066)&gt;0,"YES","NO")</f>
        <v>NO</v>
      </c>
      <c r="W1066" s="30" t="str">
        <f>IF(SUM('Sales by Agent'!U1066:W1066)&gt;0,"YES","NO")</f>
        <v>NO</v>
      </c>
      <c r="X1066" s="30" t="str">
        <f>IF(SUM('Sales by Agent'!V1066:X1066)&gt;0,"YES","NO")</f>
        <v>NO</v>
      </c>
      <c r="Y1066" s="30" t="str">
        <f>IF(SUM('Sales by Agent'!W1066:Y1066)&gt;0,"YES","NO")</f>
        <v>NO</v>
      </c>
      <c r="Z1066" s="30" t="str">
        <f>IF(SUM('Sales by Agent'!X1066:Z1066)&gt;0,"YES","NO")</f>
        <v>NO</v>
      </c>
      <c r="AA1066" s="30" t="str">
        <f>IF(SUM('Sales by Agent'!Y1066:AA1066)&gt;0,"YES","NO")</f>
        <v>NO</v>
      </c>
      <c r="AB1066" s="30" t="str">
        <f>IF(SUM('Sales by Agent'!Z1066:AB1066)&gt;0,"YES","NO")</f>
        <v>NO</v>
      </c>
      <c r="AC1066" s="30" t="str">
        <f>IF(SUM('Sales by Agent'!AA1066:AC1066)&gt;0,"YES","NO")</f>
        <v>NO</v>
      </c>
      <c r="AD1066" s="30" t="str">
        <f>IF(SUM('Sales by Agent'!AB1066:AD1066)&gt;0,"YES","NO")</f>
        <v>NO</v>
      </c>
      <c r="AE1066" s="30" t="str">
        <f>IF(SUM('Sales by Agent'!AC1066:AE1066)&gt;0,"YES","NO")</f>
        <v>NO</v>
      </c>
      <c r="AF1066" s="30" t="str">
        <f>IF(SUM('Sales by Agent'!AD1066:AF1066)&gt;0,"YES","NO")</f>
        <v>NO</v>
      </c>
      <c r="AG1066" s="30" t="str">
        <f>IF(SUM('Sales by Agent'!AE1066:AG1066)&gt;0,"YES","NO")</f>
        <v>NO</v>
      </c>
      <c r="AH1066" s="30" t="str">
        <f>IF(SUM('Sales by Agent'!AF1066:AH1066)&gt;0,"YES","NO")</f>
        <v>NO</v>
      </c>
      <c r="AI1066" s="30" t="str">
        <f>IF(SUM('Sales by Agent'!AG1066:AI1066)&gt;0,"YES","NO")</f>
        <v>NO</v>
      </c>
      <c r="AJ1066" s="30" t="str">
        <f>IF(SUM('Sales by Agent'!AH1066:AJ1066)&gt;0,"YES","NO")</f>
        <v>NO</v>
      </c>
      <c r="AK1066" s="30" t="str">
        <f>IF(SUM('Sales by Agent'!AI1066:AK1066)&gt;0,"YES","NO")</f>
        <v>NO</v>
      </c>
      <c r="AL1066" s="30" t="str">
        <f>IF(SUM('Sales by Agent'!AJ1066:AL1066)&gt;0,"YES","NO")</f>
        <v>NO</v>
      </c>
      <c r="AM1066" s="30" t="str">
        <f>IF(SUM('Sales by Agent'!AK1066:AM1066)&gt;0,"YES","NO")</f>
        <v>NO</v>
      </c>
      <c r="AN1066" s="30" t="str">
        <f>IF(SUM('Sales by Agent'!AL1066:AN1066)&gt;0,"YES","NO")</f>
        <v>NO</v>
      </c>
      <c r="AO1066" s="30" t="str">
        <f>IF(SUM('Sales by Agent'!AM1066:AO1066)&gt;0,"YES","NO")</f>
        <v>NO</v>
      </c>
      <c r="AP1066" s="30" t="str">
        <f>IF(SUM('Sales by Agent'!AN1066:AP1066)&gt;0,"YES","NO")</f>
        <v>NO</v>
      </c>
      <c r="AQ1066" s="30" t="str">
        <f>IF(SUM('Sales by Agent'!AO1066:AQ1066)&gt;0,"YES","NO")</f>
        <v>NO</v>
      </c>
      <c r="AR1066" s="30" t="str">
        <f>IF(SUM('Sales by Agent'!AP1066:AR1066)&gt;0,"YES","NO")</f>
        <v>NO</v>
      </c>
      <c r="AS1066" s="30" t="str">
        <f>IF(SUM('Sales by Agent'!AQ1066:AS1066)&gt;0,"YES","NO")</f>
        <v>NO</v>
      </c>
      <c r="AT1066" s="30" t="str">
        <f>IF(SUM('Sales by Agent'!AR1066:AT1066)&gt;0,"YES","NO")</f>
        <v>NO</v>
      </c>
      <c r="AU1066" s="30" t="str">
        <f>IF(SUM('Sales by Agent'!AS1066:AU1066)&gt;0,"YES","NO")</f>
        <v>NO</v>
      </c>
      <c r="AV1066" s="30" t="str">
        <f>IF(SUM('Sales by Agent'!AT1066:AV1066)&gt;0,"YES","NO")</f>
        <v>NO</v>
      </c>
    </row>
    <row r="1067" spans="1:48">
      <c r="A1067" s="564" t="s">
        <v>282</v>
      </c>
      <c r="B1067" s="564" t="s">
        <v>3198</v>
      </c>
      <c r="C1067" s="564" t="s">
        <v>396</v>
      </c>
      <c r="D1067" s="564" t="s">
        <v>954</v>
      </c>
      <c r="E1067" s="564" t="s">
        <v>1005</v>
      </c>
      <c r="F1067" s="565">
        <v>0</v>
      </c>
      <c r="I1067" s="30" t="str">
        <f>IF(SUM('Sales by Agent'!G1067:I1067)&gt;0,"YES","NO")</f>
        <v>NO</v>
      </c>
      <c r="J1067" s="30" t="str">
        <f>IF(SUM('Sales by Agent'!H1067:J1067)&gt;0,"YES","NO")</f>
        <v>NO</v>
      </c>
      <c r="K1067" s="30" t="str">
        <f>IF(SUM('Sales by Agent'!I1067:K1067)&gt;0,"YES","NO")</f>
        <v>NO</v>
      </c>
      <c r="L1067" s="30" t="str">
        <f>IF(SUM('Sales by Agent'!J1067:L1067)&gt;0,"YES","NO")</f>
        <v>NO</v>
      </c>
      <c r="M1067" s="30" t="str">
        <f>IF(SUM('Sales by Agent'!K1067:M1067)&gt;0,"YES","NO")</f>
        <v>NO</v>
      </c>
      <c r="N1067" s="30" t="str">
        <f>IF(SUM('Sales by Agent'!L1067:N1067)&gt;0,"YES","NO")</f>
        <v>NO</v>
      </c>
      <c r="O1067" s="30" t="str">
        <f>IF(SUM('Sales by Agent'!M1067:O1067)&gt;0,"YES","NO")</f>
        <v>NO</v>
      </c>
      <c r="P1067" s="30" t="str">
        <f>IF(SUM('Sales by Agent'!N1067:P1067)&gt;0,"YES","NO")</f>
        <v>NO</v>
      </c>
      <c r="Q1067" s="30" t="str">
        <f>IF(SUM('Sales by Agent'!O1067:Q1067)&gt;0,"YES","NO")</f>
        <v>NO</v>
      </c>
      <c r="R1067" s="30" t="str">
        <f>IF(SUM('Sales by Agent'!P1067:R1067)&gt;0,"YES","NO")</f>
        <v>NO</v>
      </c>
      <c r="S1067" s="30" t="str">
        <f>IF(SUM('Sales by Agent'!Q1067:S1067)&gt;0,"YES","NO")</f>
        <v>NO</v>
      </c>
      <c r="T1067" s="30" t="str">
        <f>IF(SUM('Sales by Agent'!R1067:T1067)&gt;0,"YES","NO")</f>
        <v>NO</v>
      </c>
      <c r="U1067" s="30" t="str">
        <f>IF(SUM('Sales by Agent'!S1067:U1067)&gt;0,"YES","NO")</f>
        <v>NO</v>
      </c>
      <c r="V1067" s="30" t="str">
        <f>IF(SUM('Sales by Agent'!T1067:V1067)&gt;0,"YES","NO")</f>
        <v>NO</v>
      </c>
      <c r="W1067" s="30" t="str">
        <f>IF(SUM('Sales by Agent'!U1067:W1067)&gt;0,"YES","NO")</f>
        <v>NO</v>
      </c>
      <c r="X1067" s="30" t="str">
        <f>IF(SUM('Sales by Agent'!V1067:X1067)&gt;0,"YES","NO")</f>
        <v>NO</v>
      </c>
      <c r="Y1067" s="30" t="str">
        <f>IF(SUM('Sales by Agent'!W1067:Y1067)&gt;0,"YES","NO")</f>
        <v>NO</v>
      </c>
      <c r="Z1067" s="30" t="str">
        <f>IF(SUM('Sales by Agent'!X1067:Z1067)&gt;0,"YES","NO")</f>
        <v>NO</v>
      </c>
      <c r="AA1067" s="30" t="str">
        <f>IF(SUM('Sales by Agent'!Y1067:AA1067)&gt;0,"YES","NO")</f>
        <v>NO</v>
      </c>
      <c r="AB1067" s="30" t="str">
        <f>IF(SUM('Sales by Agent'!Z1067:AB1067)&gt;0,"YES","NO")</f>
        <v>NO</v>
      </c>
      <c r="AC1067" s="30" t="str">
        <f>IF(SUM('Sales by Agent'!AA1067:AC1067)&gt;0,"YES","NO")</f>
        <v>NO</v>
      </c>
      <c r="AD1067" s="30" t="str">
        <f>IF(SUM('Sales by Agent'!AB1067:AD1067)&gt;0,"YES","NO")</f>
        <v>NO</v>
      </c>
      <c r="AE1067" s="30" t="str">
        <f>IF(SUM('Sales by Agent'!AC1067:AE1067)&gt;0,"YES","NO")</f>
        <v>NO</v>
      </c>
      <c r="AF1067" s="30" t="str">
        <f>IF(SUM('Sales by Agent'!AD1067:AF1067)&gt;0,"YES","NO")</f>
        <v>NO</v>
      </c>
      <c r="AG1067" s="30" t="str">
        <f>IF(SUM('Sales by Agent'!AE1067:AG1067)&gt;0,"YES","NO")</f>
        <v>NO</v>
      </c>
      <c r="AH1067" s="30" t="str">
        <f>IF(SUM('Sales by Agent'!AF1067:AH1067)&gt;0,"YES","NO")</f>
        <v>NO</v>
      </c>
      <c r="AI1067" s="30" t="str">
        <f>IF(SUM('Sales by Agent'!AG1067:AI1067)&gt;0,"YES","NO")</f>
        <v>NO</v>
      </c>
      <c r="AJ1067" s="30" t="str">
        <f>IF(SUM('Sales by Agent'!AH1067:AJ1067)&gt;0,"YES","NO")</f>
        <v>NO</v>
      </c>
      <c r="AK1067" s="30" t="str">
        <f>IF(SUM('Sales by Agent'!AI1067:AK1067)&gt;0,"YES","NO")</f>
        <v>NO</v>
      </c>
      <c r="AL1067" s="30" t="str">
        <f>IF(SUM('Sales by Agent'!AJ1067:AL1067)&gt;0,"YES","NO")</f>
        <v>NO</v>
      </c>
      <c r="AM1067" s="30" t="str">
        <f>IF(SUM('Sales by Agent'!AK1067:AM1067)&gt;0,"YES","NO")</f>
        <v>NO</v>
      </c>
      <c r="AN1067" s="30" t="str">
        <f>IF(SUM('Sales by Agent'!AL1067:AN1067)&gt;0,"YES","NO")</f>
        <v>NO</v>
      </c>
      <c r="AO1067" s="30" t="str">
        <f>IF(SUM('Sales by Agent'!AM1067:AO1067)&gt;0,"YES","NO")</f>
        <v>NO</v>
      </c>
      <c r="AP1067" s="30" t="str">
        <f>IF(SUM('Sales by Agent'!AN1067:AP1067)&gt;0,"YES","NO")</f>
        <v>NO</v>
      </c>
      <c r="AQ1067" s="30" t="str">
        <f>IF(SUM('Sales by Agent'!AO1067:AQ1067)&gt;0,"YES","NO")</f>
        <v>NO</v>
      </c>
      <c r="AR1067" s="30" t="str">
        <f>IF(SUM('Sales by Agent'!AP1067:AR1067)&gt;0,"YES","NO")</f>
        <v>NO</v>
      </c>
      <c r="AS1067" s="30" t="str">
        <f>IF(SUM('Sales by Agent'!AQ1067:AS1067)&gt;0,"YES","NO")</f>
        <v>NO</v>
      </c>
      <c r="AT1067" s="30" t="str">
        <f>IF(SUM('Sales by Agent'!AR1067:AT1067)&gt;0,"YES","NO")</f>
        <v>NO</v>
      </c>
      <c r="AU1067" s="30" t="str">
        <f>IF(SUM('Sales by Agent'!AS1067:AU1067)&gt;0,"YES","NO")</f>
        <v>NO</v>
      </c>
      <c r="AV1067" s="30" t="str">
        <f>IF(SUM('Sales by Agent'!AT1067:AV1067)&gt;0,"YES","NO")</f>
        <v>NO</v>
      </c>
    </row>
    <row r="1068" spans="1:48">
      <c r="A1068" s="564" t="s">
        <v>284</v>
      </c>
      <c r="B1068" s="564" t="s">
        <v>3306</v>
      </c>
      <c r="C1068" s="564" t="s">
        <v>396</v>
      </c>
      <c r="D1068" s="564" t="s">
        <v>954</v>
      </c>
      <c r="E1068" s="564" t="s">
        <v>1005</v>
      </c>
      <c r="F1068" s="565">
        <v>604850</v>
      </c>
      <c r="I1068" s="30" t="str">
        <f>IF(SUM('Sales by Agent'!G1068:I1068)&gt;0,"YES","NO")</f>
        <v>NO</v>
      </c>
      <c r="J1068" s="30" t="str">
        <f>IF(SUM('Sales by Agent'!H1068:J1068)&gt;0,"YES","NO")</f>
        <v>NO</v>
      </c>
      <c r="K1068" s="30" t="str">
        <f>IF(SUM('Sales by Agent'!I1068:K1068)&gt;0,"YES","NO")</f>
        <v>NO</v>
      </c>
      <c r="L1068" s="30" t="str">
        <f>IF(SUM('Sales by Agent'!J1068:L1068)&gt;0,"YES","NO")</f>
        <v>NO</v>
      </c>
      <c r="M1068" s="30" t="str">
        <f>IF(SUM('Sales by Agent'!K1068:M1068)&gt;0,"YES","NO")</f>
        <v>NO</v>
      </c>
      <c r="N1068" s="30" t="str">
        <f>IF(SUM('Sales by Agent'!L1068:N1068)&gt;0,"YES","NO")</f>
        <v>NO</v>
      </c>
      <c r="O1068" s="30" t="str">
        <f>IF(SUM('Sales by Agent'!M1068:O1068)&gt;0,"YES","NO")</f>
        <v>NO</v>
      </c>
      <c r="P1068" s="30" t="str">
        <f>IF(SUM('Sales by Agent'!N1068:P1068)&gt;0,"YES","NO")</f>
        <v>NO</v>
      </c>
      <c r="Q1068" s="30" t="str">
        <f>IF(SUM('Sales by Agent'!O1068:Q1068)&gt;0,"YES","NO")</f>
        <v>NO</v>
      </c>
      <c r="R1068" s="30" t="str">
        <f>IF(SUM('Sales by Agent'!P1068:R1068)&gt;0,"YES","NO")</f>
        <v>NO</v>
      </c>
      <c r="S1068" s="30" t="str">
        <f>IF(SUM('Sales by Agent'!Q1068:S1068)&gt;0,"YES","NO")</f>
        <v>NO</v>
      </c>
      <c r="T1068" s="30" t="str">
        <f>IF(SUM('Sales by Agent'!R1068:T1068)&gt;0,"YES","NO")</f>
        <v>NO</v>
      </c>
      <c r="U1068" s="30" t="str">
        <f>IF(SUM('Sales by Agent'!S1068:U1068)&gt;0,"YES","NO")</f>
        <v>NO</v>
      </c>
      <c r="V1068" s="30" t="str">
        <f>IF(SUM('Sales by Agent'!T1068:V1068)&gt;0,"YES","NO")</f>
        <v>NO</v>
      </c>
      <c r="W1068" s="30" t="str">
        <f>IF(SUM('Sales by Agent'!U1068:W1068)&gt;0,"YES","NO")</f>
        <v>NO</v>
      </c>
      <c r="X1068" s="30" t="str">
        <f>IF(SUM('Sales by Agent'!V1068:X1068)&gt;0,"YES","NO")</f>
        <v>NO</v>
      </c>
      <c r="Y1068" s="30" t="str">
        <f>IF(SUM('Sales by Agent'!W1068:Y1068)&gt;0,"YES","NO")</f>
        <v>NO</v>
      </c>
      <c r="Z1068" s="30" t="str">
        <f>IF(SUM('Sales by Agent'!X1068:Z1068)&gt;0,"YES","NO")</f>
        <v>NO</v>
      </c>
      <c r="AA1068" s="30" t="str">
        <f>IF(SUM('Sales by Agent'!Y1068:AA1068)&gt;0,"YES","NO")</f>
        <v>NO</v>
      </c>
      <c r="AB1068" s="30" t="str">
        <f>IF(SUM('Sales by Agent'!Z1068:AB1068)&gt;0,"YES","NO")</f>
        <v>NO</v>
      </c>
      <c r="AC1068" s="30" t="str">
        <f>IF(SUM('Sales by Agent'!AA1068:AC1068)&gt;0,"YES","NO")</f>
        <v>YES</v>
      </c>
      <c r="AD1068" s="30" t="str">
        <f>IF(SUM('Sales by Agent'!AB1068:AD1068)&gt;0,"YES","NO")</f>
        <v>YES</v>
      </c>
      <c r="AE1068" s="30" t="str">
        <f>IF(SUM('Sales by Agent'!AC1068:AE1068)&gt;0,"YES","NO")</f>
        <v>YES</v>
      </c>
      <c r="AF1068" s="30" t="str">
        <f>IF(SUM('Sales by Agent'!AD1068:AF1068)&gt;0,"YES","NO")</f>
        <v>YES</v>
      </c>
      <c r="AG1068" s="30" t="str">
        <f>IF(SUM('Sales by Agent'!AE1068:AG1068)&gt;0,"YES","NO")</f>
        <v>YES</v>
      </c>
      <c r="AH1068" s="30" t="str">
        <f>IF(SUM('Sales by Agent'!AF1068:AH1068)&gt;0,"YES","NO")</f>
        <v>YES</v>
      </c>
      <c r="AI1068" s="30" t="str">
        <f>IF(SUM('Sales by Agent'!AG1068:AI1068)&gt;0,"YES","NO")</f>
        <v>YES</v>
      </c>
      <c r="AJ1068" s="30" t="str">
        <f>IF(SUM('Sales by Agent'!AH1068:AJ1068)&gt;0,"YES","NO")</f>
        <v>YES</v>
      </c>
      <c r="AK1068" s="30" t="str">
        <f>IF(SUM('Sales by Agent'!AI1068:AK1068)&gt;0,"YES","NO")</f>
        <v>YES</v>
      </c>
      <c r="AL1068" s="30" t="str">
        <f>IF(SUM('Sales by Agent'!AJ1068:AL1068)&gt;0,"YES","NO")</f>
        <v>NO</v>
      </c>
      <c r="AM1068" s="30" t="str">
        <f>IF(SUM('Sales by Agent'!AK1068:AM1068)&gt;0,"YES","NO")</f>
        <v>NO</v>
      </c>
      <c r="AN1068" s="30" t="str">
        <f>IF(SUM('Sales by Agent'!AL1068:AN1068)&gt;0,"YES","NO")</f>
        <v>NO</v>
      </c>
      <c r="AO1068" s="30" t="str">
        <f>IF(SUM('Sales by Agent'!AM1068:AO1068)&gt;0,"YES","NO")</f>
        <v>NO</v>
      </c>
      <c r="AP1068" s="30" t="str">
        <f>IF(SUM('Sales by Agent'!AN1068:AP1068)&gt;0,"YES","NO")</f>
        <v>NO</v>
      </c>
      <c r="AQ1068" s="30" t="str">
        <f>IF(SUM('Sales by Agent'!AO1068:AQ1068)&gt;0,"YES","NO")</f>
        <v>NO</v>
      </c>
      <c r="AR1068" s="30" t="str">
        <f>IF(SUM('Sales by Agent'!AP1068:AR1068)&gt;0,"YES","NO")</f>
        <v>NO</v>
      </c>
      <c r="AS1068" s="30" t="str">
        <f>IF(SUM('Sales by Agent'!AQ1068:AS1068)&gt;0,"YES","NO")</f>
        <v>NO</v>
      </c>
      <c r="AT1068" s="30" t="str">
        <f>IF(SUM('Sales by Agent'!AR1068:AT1068)&gt;0,"YES","NO")</f>
        <v>NO</v>
      </c>
      <c r="AU1068" s="30" t="str">
        <f>IF(SUM('Sales by Agent'!AS1068:AU1068)&gt;0,"YES","NO")</f>
        <v>NO</v>
      </c>
      <c r="AV1068" s="30" t="str">
        <f>IF(SUM('Sales by Agent'!AT1068:AV1068)&gt;0,"YES","NO")</f>
        <v>NO</v>
      </c>
    </row>
    <row r="1069" spans="1:48">
      <c r="A1069" s="564" t="s">
        <v>287</v>
      </c>
      <c r="B1069" s="564" t="s">
        <v>3307</v>
      </c>
      <c r="C1069" s="564" t="s">
        <v>396</v>
      </c>
      <c r="D1069" s="564" t="s">
        <v>954</v>
      </c>
      <c r="E1069" s="564" t="s">
        <v>1005</v>
      </c>
      <c r="F1069" s="565">
        <v>8419410</v>
      </c>
      <c r="I1069" s="30" t="str">
        <f>IF(SUM('Sales by Agent'!G1069:I1069)&gt;0,"YES","NO")</f>
        <v>YES</v>
      </c>
      <c r="J1069" s="30" t="str">
        <f>IF(SUM('Sales by Agent'!H1069:J1069)&gt;0,"YES","NO")</f>
        <v>YES</v>
      </c>
      <c r="K1069" s="30" t="str">
        <f>IF(SUM('Sales by Agent'!I1069:K1069)&gt;0,"YES","NO")</f>
        <v>YES</v>
      </c>
      <c r="L1069" s="30" t="str">
        <f>IF(SUM('Sales by Agent'!J1069:L1069)&gt;0,"YES","NO")</f>
        <v>YES</v>
      </c>
      <c r="M1069" s="30" t="str">
        <f>IF(SUM('Sales by Agent'!K1069:M1069)&gt;0,"YES","NO")</f>
        <v>YES</v>
      </c>
      <c r="N1069" s="30" t="str">
        <f>IF(SUM('Sales by Agent'!L1069:N1069)&gt;0,"YES","NO")</f>
        <v>YES</v>
      </c>
      <c r="O1069" s="30" t="str">
        <f>IF(SUM('Sales by Agent'!M1069:O1069)&gt;0,"YES","NO")</f>
        <v>YES</v>
      </c>
      <c r="P1069" s="30" t="str">
        <f>IF(SUM('Sales by Agent'!N1069:P1069)&gt;0,"YES","NO")</f>
        <v>YES</v>
      </c>
      <c r="Q1069" s="30" t="str">
        <f>IF(SUM('Sales by Agent'!O1069:Q1069)&gt;0,"YES","NO")</f>
        <v>YES</v>
      </c>
      <c r="R1069" s="30" t="str">
        <f>IF(SUM('Sales by Agent'!P1069:R1069)&gt;0,"YES","NO")</f>
        <v>YES</v>
      </c>
      <c r="S1069" s="30" t="str">
        <f>IF(SUM('Sales by Agent'!Q1069:S1069)&gt;0,"YES","NO")</f>
        <v>YES</v>
      </c>
      <c r="T1069" s="30" t="str">
        <f>IF(SUM('Sales by Agent'!R1069:T1069)&gt;0,"YES","NO")</f>
        <v>YES</v>
      </c>
      <c r="U1069" s="30" t="str">
        <f>IF(SUM('Sales by Agent'!S1069:U1069)&gt;0,"YES","NO")</f>
        <v>YES</v>
      </c>
      <c r="V1069" s="30" t="str">
        <f>IF(SUM('Sales by Agent'!T1069:V1069)&gt;0,"YES","NO")</f>
        <v>YES</v>
      </c>
      <c r="W1069" s="30" t="str">
        <f>IF(SUM('Sales by Agent'!U1069:W1069)&gt;0,"YES","NO")</f>
        <v>YES</v>
      </c>
      <c r="X1069" s="30" t="str">
        <f>IF(SUM('Sales by Agent'!V1069:X1069)&gt;0,"YES","NO")</f>
        <v>YES</v>
      </c>
      <c r="Y1069" s="30" t="str">
        <f>IF(SUM('Sales by Agent'!W1069:Y1069)&gt;0,"YES","NO")</f>
        <v>YES</v>
      </c>
      <c r="Z1069" s="30" t="str">
        <f>IF(SUM('Sales by Agent'!X1069:Z1069)&gt;0,"YES","NO")</f>
        <v>YES</v>
      </c>
      <c r="AA1069" s="30" t="str">
        <f>IF(SUM('Sales by Agent'!Y1069:AA1069)&gt;0,"YES","NO")</f>
        <v>YES</v>
      </c>
      <c r="AB1069" s="30" t="str">
        <f>IF(SUM('Sales by Agent'!Z1069:AB1069)&gt;0,"YES","NO")</f>
        <v>YES</v>
      </c>
      <c r="AC1069" s="30" t="str">
        <f>IF(SUM('Sales by Agent'!AA1069:AC1069)&gt;0,"YES","NO")</f>
        <v>YES</v>
      </c>
      <c r="AD1069" s="30" t="str">
        <f>IF(SUM('Sales by Agent'!AB1069:AD1069)&gt;0,"YES","NO")</f>
        <v>YES</v>
      </c>
      <c r="AE1069" s="30" t="str">
        <f>IF(SUM('Sales by Agent'!AC1069:AE1069)&gt;0,"YES","NO")</f>
        <v>YES</v>
      </c>
      <c r="AF1069" s="30" t="str">
        <f>IF(SUM('Sales by Agent'!AD1069:AF1069)&gt;0,"YES","NO")</f>
        <v>YES</v>
      </c>
      <c r="AG1069" s="30" t="str">
        <f>IF(SUM('Sales by Agent'!AE1069:AG1069)&gt;0,"YES","NO")</f>
        <v>YES</v>
      </c>
      <c r="AH1069" s="30" t="str">
        <f>IF(SUM('Sales by Agent'!AF1069:AH1069)&gt;0,"YES","NO")</f>
        <v>YES</v>
      </c>
      <c r="AI1069" s="30" t="str">
        <f>IF(SUM('Sales by Agent'!AG1069:AI1069)&gt;0,"YES","NO")</f>
        <v>YES</v>
      </c>
      <c r="AJ1069" s="30" t="str">
        <f>IF(SUM('Sales by Agent'!AH1069:AJ1069)&gt;0,"YES","NO")</f>
        <v>YES</v>
      </c>
      <c r="AK1069" s="30" t="str">
        <f>IF(SUM('Sales by Agent'!AI1069:AK1069)&gt;0,"YES","NO")</f>
        <v>YES</v>
      </c>
      <c r="AL1069" s="30" t="str">
        <f>IF(SUM('Sales by Agent'!AJ1069:AL1069)&gt;0,"YES","NO")</f>
        <v>YES</v>
      </c>
      <c r="AM1069" s="30" t="str">
        <f>IF(SUM('Sales by Agent'!AK1069:AM1069)&gt;0,"YES","NO")</f>
        <v>YES</v>
      </c>
      <c r="AN1069" s="30" t="str">
        <f>IF(SUM('Sales by Agent'!AL1069:AN1069)&gt;0,"YES","NO")</f>
        <v>YES</v>
      </c>
      <c r="AO1069" s="30" t="str">
        <f>IF(SUM('Sales by Agent'!AM1069:AO1069)&gt;0,"YES","NO")</f>
        <v>YES</v>
      </c>
      <c r="AP1069" s="30" t="str">
        <f>IF(SUM('Sales by Agent'!AN1069:AP1069)&gt;0,"YES","NO")</f>
        <v>YES</v>
      </c>
      <c r="AQ1069" s="30" t="str">
        <f>IF(SUM('Sales by Agent'!AO1069:AQ1069)&gt;0,"YES","NO")</f>
        <v>YES</v>
      </c>
      <c r="AR1069" s="30" t="str">
        <f>IF(SUM('Sales by Agent'!AP1069:AR1069)&gt;0,"YES","NO")</f>
        <v>YES</v>
      </c>
      <c r="AS1069" s="30" t="str">
        <f>IF(SUM('Sales by Agent'!AQ1069:AS1069)&gt;0,"YES","NO")</f>
        <v>YES</v>
      </c>
      <c r="AT1069" s="30" t="str">
        <f>IF(SUM('Sales by Agent'!AR1069:AT1069)&gt;0,"YES","NO")</f>
        <v>YES</v>
      </c>
      <c r="AU1069" s="30" t="str">
        <f>IF(SUM('Sales by Agent'!AS1069:AU1069)&gt;0,"YES","NO")</f>
        <v>YES</v>
      </c>
      <c r="AV1069" s="30" t="str">
        <f>IF(SUM('Sales by Agent'!AT1069:AV1069)&gt;0,"YES","NO")</f>
        <v>YES</v>
      </c>
    </row>
    <row r="1070" spans="1:48">
      <c r="A1070" s="564" t="s">
        <v>289</v>
      </c>
      <c r="B1070" s="564" t="s">
        <v>3308</v>
      </c>
      <c r="C1070" s="564" t="s">
        <v>396</v>
      </c>
      <c r="D1070" s="564" t="s">
        <v>954</v>
      </c>
      <c r="E1070" s="564" t="s">
        <v>1005</v>
      </c>
      <c r="F1070" s="565">
        <v>2875880</v>
      </c>
      <c r="I1070" s="30" t="str">
        <f>IF(SUM('Sales by Agent'!G1070:I1070)&gt;0,"YES","NO")</f>
        <v>NO</v>
      </c>
      <c r="J1070" s="30" t="str">
        <f>IF(SUM('Sales by Agent'!H1070:J1070)&gt;0,"YES","NO")</f>
        <v>NO</v>
      </c>
      <c r="K1070" s="30" t="str">
        <f>IF(SUM('Sales by Agent'!I1070:K1070)&gt;0,"YES","NO")</f>
        <v>NO</v>
      </c>
      <c r="L1070" s="30" t="str">
        <f>IF(SUM('Sales by Agent'!J1070:L1070)&gt;0,"YES","NO")</f>
        <v>NO</v>
      </c>
      <c r="M1070" s="30" t="str">
        <f>IF(SUM('Sales by Agent'!K1070:M1070)&gt;0,"YES","NO")</f>
        <v>NO</v>
      </c>
      <c r="N1070" s="30" t="str">
        <f>IF(SUM('Sales by Agent'!L1070:N1070)&gt;0,"YES","NO")</f>
        <v>NO</v>
      </c>
      <c r="O1070" s="30" t="str">
        <f>IF(SUM('Sales by Agent'!M1070:O1070)&gt;0,"YES","NO")</f>
        <v>NO</v>
      </c>
      <c r="P1070" s="30" t="str">
        <f>IF(SUM('Sales by Agent'!N1070:P1070)&gt;0,"YES","NO")</f>
        <v>NO</v>
      </c>
      <c r="Q1070" s="30" t="str">
        <f>IF(SUM('Sales by Agent'!O1070:Q1070)&gt;0,"YES","NO")</f>
        <v>NO</v>
      </c>
      <c r="R1070" s="30" t="str">
        <f>IF(SUM('Sales by Agent'!P1070:R1070)&gt;0,"YES","NO")</f>
        <v>NO</v>
      </c>
      <c r="S1070" s="30" t="str">
        <f>IF(SUM('Sales by Agent'!Q1070:S1070)&gt;0,"YES","NO")</f>
        <v>NO</v>
      </c>
      <c r="T1070" s="30" t="str">
        <f>IF(SUM('Sales by Agent'!R1070:T1070)&gt;0,"YES","NO")</f>
        <v>NO</v>
      </c>
      <c r="U1070" s="30" t="str">
        <f>IF(SUM('Sales by Agent'!S1070:U1070)&gt;0,"YES","NO")</f>
        <v>NO</v>
      </c>
      <c r="V1070" s="30" t="str">
        <f>IF(SUM('Sales by Agent'!T1070:V1070)&gt;0,"YES","NO")</f>
        <v>NO</v>
      </c>
      <c r="W1070" s="30" t="str">
        <f>IF(SUM('Sales by Agent'!U1070:W1070)&gt;0,"YES","NO")</f>
        <v>NO</v>
      </c>
      <c r="X1070" s="30" t="str">
        <f>IF(SUM('Sales by Agent'!V1070:X1070)&gt;0,"YES","NO")</f>
        <v>NO</v>
      </c>
      <c r="Y1070" s="30" t="str">
        <f>IF(SUM('Sales by Agent'!W1070:Y1070)&gt;0,"YES","NO")</f>
        <v>NO</v>
      </c>
      <c r="Z1070" s="30" t="str">
        <f>IF(SUM('Sales by Agent'!X1070:Z1070)&gt;0,"YES","NO")</f>
        <v>NO</v>
      </c>
      <c r="AA1070" s="30" t="str">
        <f>IF(SUM('Sales by Agent'!Y1070:AA1070)&gt;0,"YES","NO")</f>
        <v>NO</v>
      </c>
      <c r="AB1070" s="30" t="str">
        <f>IF(SUM('Sales by Agent'!Z1070:AB1070)&gt;0,"YES","NO")</f>
        <v>NO</v>
      </c>
      <c r="AC1070" s="30" t="str">
        <f>IF(SUM('Sales by Agent'!AA1070:AC1070)&gt;0,"YES","NO")</f>
        <v>YES</v>
      </c>
      <c r="AD1070" s="30" t="str">
        <f>IF(SUM('Sales by Agent'!AB1070:AD1070)&gt;0,"YES","NO")</f>
        <v>YES</v>
      </c>
      <c r="AE1070" s="30" t="str">
        <f>IF(SUM('Sales by Agent'!AC1070:AE1070)&gt;0,"YES","NO")</f>
        <v>YES</v>
      </c>
      <c r="AF1070" s="30" t="str">
        <f>IF(SUM('Sales by Agent'!AD1070:AF1070)&gt;0,"YES","NO")</f>
        <v>YES</v>
      </c>
      <c r="AG1070" s="30" t="str">
        <f>IF(SUM('Sales by Agent'!AE1070:AG1070)&gt;0,"YES","NO")</f>
        <v>YES</v>
      </c>
      <c r="AH1070" s="30" t="str">
        <f>IF(SUM('Sales by Agent'!AF1070:AH1070)&gt;0,"YES","NO")</f>
        <v>YES</v>
      </c>
      <c r="AI1070" s="30" t="str">
        <f>IF(SUM('Sales by Agent'!AG1070:AI1070)&gt;0,"YES","NO")</f>
        <v>YES</v>
      </c>
      <c r="AJ1070" s="30" t="str">
        <f>IF(SUM('Sales by Agent'!AH1070:AJ1070)&gt;0,"YES","NO")</f>
        <v>YES</v>
      </c>
      <c r="AK1070" s="30" t="str">
        <f>IF(SUM('Sales by Agent'!AI1070:AK1070)&gt;0,"YES","NO")</f>
        <v>YES</v>
      </c>
      <c r="AL1070" s="30" t="str">
        <f>IF(SUM('Sales by Agent'!AJ1070:AL1070)&gt;0,"YES","NO")</f>
        <v>YES</v>
      </c>
      <c r="AM1070" s="30" t="str">
        <f>IF(SUM('Sales by Agent'!AK1070:AM1070)&gt;0,"YES","NO")</f>
        <v>YES</v>
      </c>
      <c r="AN1070" s="30" t="str">
        <f>IF(SUM('Sales by Agent'!AL1070:AN1070)&gt;0,"YES","NO")</f>
        <v>YES</v>
      </c>
      <c r="AO1070" s="30" t="str">
        <f>IF(SUM('Sales by Agent'!AM1070:AO1070)&gt;0,"YES","NO")</f>
        <v>YES</v>
      </c>
      <c r="AP1070" s="30" t="str">
        <f>IF(SUM('Sales by Agent'!AN1070:AP1070)&gt;0,"YES","NO")</f>
        <v>YES</v>
      </c>
      <c r="AQ1070" s="30" t="str">
        <f>IF(SUM('Sales by Agent'!AO1070:AQ1070)&gt;0,"YES","NO")</f>
        <v>YES</v>
      </c>
      <c r="AR1070" s="30" t="str">
        <f>IF(SUM('Sales by Agent'!AP1070:AR1070)&gt;0,"YES","NO")</f>
        <v>YES</v>
      </c>
      <c r="AS1070" s="30" t="str">
        <f>IF(SUM('Sales by Agent'!AQ1070:AS1070)&gt;0,"YES","NO")</f>
        <v>YES</v>
      </c>
      <c r="AT1070" s="30" t="str">
        <f>IF(SUM('Sales by Agent'!AR1070:AT1070)&gt;0,"YES","NO")</f>
        <v>YES</v>
      </c>
      <c r="AU1070" s="30" t="str">
        <f>IF(SUM('Sales by Agent'!AS1070:AU1070)&gt;0,"YES","NO")</f>
        <v>YES</v>
      </c>
      <c r="AV1070" s="30" t="str">
        <f>IF(SUM('Sales by Agent'!AT1070:AV1070)&gt;0,"YES","NO")</f>
        <v>YES</v>
      </c>
    </row>
    <row r="1071" spans="1:48">
      <c r="A1071" s="564" t="s">
        <v>290</v>
      </c>
      <c r="B1071" s="564" t="s">
        <v>3200</v>
      </c>
      <c r="C1071" s="564" t="s">
        <v>396</v>
      </c>
      <c r="D1071" s="564" t="s">
        <v>954</v>
      </c>
      <c r="E1071" s="564" t="s">
        <v>1005</v>
      </c>
      <c r="F1071" s="565">
        <v>0</v>
      </c>
      <c r="I1071" s="30" t="str">
        <f>IF(SUM('Sales by Agent'!G1071:I1071)&gt;0,"YES","NO")</f>
        <v>NO</v>
      </c>
      <c r="J1071" s="30" t="str">
        <f>IF(SUM('Sales by Agent'!H1071:J1071)&gt;0,"YES","NO")</f>
        <v>NO</v>
      </c>
      <c r="K1071" s="30" t="str">
        <f>IF(SUM('Sales by Agent'!I1071:K1071)&gt;0,"YES","NO")</f>
        <v>NO</v>
      </c>
      <c r="L1071" s="30" t="str">
        <f>IF(SUM('Sales by Agent'!J1071:L1071)&gt;0,"YES","NO")</f>
        <v>NO</v>
      </c>
      <c r="M1071" s="30" t="str">
        <f>IF(SUM('Sales by Agent'!K1071:M1071)&gt;0,"YES","NO")</f>
        <v>NO</v>
      </c>
      <c r="N1071" s="30" t="str">
        <f>IF(SUM('Sales by Agent'!L1071:N1071)&gt;0,"YES","NO")</f>
        <v>NO</v>
      </c>
      <c r="O1071" s="30" t="str">
        <f>IF(SUM('Sales by Agent'!M1071:O1071)&gt;0,"YES","NO")</f>
        <v>NO</v>
      </c>
      <c r="P1071" s="30" t="str">
        <f>IF(SUM('Sales by Agent'!N1071:P1071)&gt;0,"YES","NO")</f>
        <v>NO</v>
      </c>
      <c r="Q1071" s="30" t="str">
        <f>IF(SUM('Sales by Agent'!O1071:Q1071)&gt;0,"YES","NO")</f>
        <v>NO</v>
      </c>
      <c r="R1071" s="30" t="str">
        <f>IF(SUM('Sales by Agent'!P1071:R1071)&gt;0,"YES","NO")</f>
        <v>NO</v>
      </c>
      <c r="S1071" s="30" t="str">
        <f>IF(SUM('Sales by Agent'!Q1071:S1071)&gt;0,"YES","NO")</f>
        <v>NO</v>
      </c>
      <c r="T1071" s="30" t="str">
        <f>IF(SUM('Sales by Agent'!R1071:T1071)&gt;0,"YES","NO")</f>
        <v>NO</v>
      </c>
      <c r="U1071" s="30" t="str">
        <f>IF(SUM('Sales by Agent'!S1071:U1071)&gt;0,"YES","NO")</f>
        <v>NO</v>
      </c>
      <c r="V1071" s="30" t="str">
        <f>IF(SUM('Sales by Agent'!T1071:V1071)&gt;0,"YES","NO")</f>
        <v>NO</v>
      </c>
      <c r="W1071" s="30" t="str">
        <f>IF(SUM('Sales by Agent'!U1071:W1071)&gt;0,"YES","NO")</f>
        <v>NO</v>
      </c>
      <c r="X1071" s="30" t="str">
        <f>IF(SUM('Sales by Agent'!V1071:X1071)&gt;0,"YES","NO")</f>
        <v>NO</v>
      </c>
      <c r="Y1071" s="30" t="str">
        <f>IF(SUM('Sales by Agent'!W1071:Y1071)&gt;0,"YES","NO")</f>
        <v>NO</v>
      </c>
      <c r="Z1071" s="30" t="str">
        <f>IF(SUM('Sales by Agent'!X1071:Z1071)&gt;0,"YES","NO")</f>
        <v>NO</v>
      </c>
      <c r="AA1071" s="30" t="str">
        <f>IF(SUM('Sales by Agent'!Y1071:AA1071)&gt;0,"YES","NO")</f>
        <v>NO</v>
      </c>
      <c r="AB1071" s="30" t="str">
        <f>IF(SUM('Sales by Agent'!Z1071:AB1071)&gt;0,"YES","NO")</f>
        <v>NO</v>
      </c>
      <c r="AC1071" s="30" t="str">
        <f>IF(SUM('Sales by Agent'!AA1071:AC1071)&gt;0,"YES","NO")</f>
        <v>NO</v>
      </c>
      <c r="AD1071" s="30" t="str">
        <f>IF(SUM('Sales by Agent'!AB1071:AD1071)&gt;0,"YES","NO")</f>
        <v>NO</v>
      </c>
      <c r="AE1071" s="30" t="str">
        <f>IF(SUM('Sales by Agent'!AC1071:AE1071)&gt;0,"YES","NO")</f>
        <v>NO</v>
      </c>
      <c r="AF1071" s="30" t="str">
        <f>IF(SUM('Sales by Agent'!AD1071:AF1071)&gt;0,"YES","NO")</f>
        <v>NO</v>
      </c>
      <c r="AG1071" s="30" t="str">
        <f>IF(SUM('Sales by Agent'!AE1071:AG1071)&gt;0,"YES","NO")</f>
        <v>NO</v>
      </c>
      <c r="AH1071" s="30" t="str">
        <f>IF(SUM('Sales by Agent'!AF1071:AH1071)&gt;0,"YES","NO")</f>
        <v>NO</v>
      </c>
      <c r="AI1071" s="30" t="str">
        <f>IF(SUM('Sales by Agent'!AG1071:AI1071)&gt;0,"YES","NO")</f>
        <v>NO</v>
      </c>
      <c r="AJ1071" s="30" t="str">
        <f>IF(SUM('Sales by Agent'!AH1071:AJ1071)&gt;0,"YES","NO")</f>
        <v>NO</v>
      </c>
      <c r="AK1071" s="30" t="str">
        <f>IF(SUM('Sales by Agent'!AI1071:AK1071)&gt;0,"YES","NO")</f>
        <v>NO</v>
      </c>
      <c r="AL1071" s="30" t="str">
        <f>IF(SUM('Sales by Agent'!AJ1071:AL1071)&gt;0,"YES","NO")</f>
        <v>NO</v>
      </c>
      <c r="AM1071" s="30" t="str">
        <f>IF(SUM('Sales by Agent'!AK1071:AM1071)&gt;0,"YES","NO")</f>
        <v>NO</v>
      </c>
      <c r="AN1071" s="30" t="str">
        <f>IF(SUM('Sales by Agent'!AL1071:AN1071)&gt;0,"YES","NO")</f>
        <v>NO</v>
      </c>
      <c r="AO1071" s="30" t="str">
        <f>IF(SUM('Sales by Agent'!AM1071:AO1071)&gt;0,"YES","NO")</f>
        <v>NO</v>
      </c>
      <c r="AP1071" s="30" t="str">
        <f>IF(SUM('Sales by Agent'!AN1071:AP1071)&gt;0,"YES","NO")</f>
        <v>NO</v>
      </c>
      <c r="AQ1071" s="30" t="str">
        <f>IF(SUM('Sales by Agent'!AO1071:AQ1071)&gt;0,"YES","NO")</f>
        <v>NO</v>
      </c>
      <c r="AR1071" s="30" t="str">
        <f>IF(SUM('Sales by Agent'!AP1071:AR1071)&gt;0,"YES","NO")</f>
        <v>NO</v>
      </c>
      <c r="AS1071" s="30" t="str">
        <f>IF(SUM('Sales by Agent'!AQ1071:AS1071)&gt;0,"YES","NO")</f>
        <v>NO</v>
      </c>
      <c r="AT1071" s="30" t="str">
        <f>IF(SUM('Sales by Agent'!AR1071:AT1071)&gt;0,"YES","NO")</f>
        <v>NO</v>
      </c>
      <c r="AU1071" s="30" t="str">
        <f>IF(SUM('Sales by Agent'!AS1071:AU1071)&gt;0,"YES","NO")</f>
        <v>NO</v>
      </c>
      <c r="AV1071" s="30" t="str">
        <f>IF(SUM('Sales by Agent'!AT1071:AV1071)&gt;0,"YES","NO")</f>
        <v>NO</v>
      </c>
    </row>
    <row r="1072" spans="1:48">
      <c r="A1072" s="564" t="s">
        <v>1954</v>
      </c>
      <c r="B1072" s="564" t="s">
        <v>3207</v>
      </c>
      <c r="C1072" s="564" t="s">
        <v>396</v>
      </c>
      <c r="D1072" s="564" t="s">
        <v>954</v>
      </c>
      <c r="E1072" s="564" t="s">
        <v>1005</v>
      </c>
      <c r="F1072" s="565">
        <v>1700</v>
      </c>
      <c r="I1072" s="30" t="str">
        <f>IF(SUM('Sales by Agent'!G1072:I1072)&gt;0,"YES","NO")</f>
        <v>NO</v>
      </c>
      <c r="J1072" s="30" t="str">
        <f>IF(SUM('Sales by Agent'!H1072:J1072)&gt;0,"YES","NO")</f>
        <v>NO</v>
      </c>
      <c r="K1072" s="30" t="str">
        <f>IF(SUM('Sales by Agent'!I1072:K1072)&gt;0,"YES","NO")</f>
        <v>NO</v>
      </c>
      <c r="L1072" s="30" t="str">
        <f>IF(SUM('Sales by Agent'!J1072:L1072)&gt;0,"YES","NO")</f>
        <v>NO</v>
      </c>
      <c r="M1072" s="30" t="str">
        <f>IF(SUM('Sales by Agent'!K1072:M1072)&gt;0,"YES","NO")</f>
        <v>NO</v>
      </c>
      <c r="N1072" s="30" t="str">
        <f>IF(SUM('Sales by Agent'!L1072:N1072)&gt;0,"YES","NO")</f>
        <v>NO</v>
      </c>
      <c r="O1072" s="30" t="str">
        <f>IF(SUM('Sales by Agent'!M1072:O1072)&gt;0,"YES","NO")</f>
        <v>NO</v>
      </c>
      <c r="P1072" s="30" t="str">
        <f>IF(SUM('Sales by Agent'!N1072:P1072)&gt;0,"YES","NO")</f>
        <v>NO</v>
      </c>
      <c r="Q1072" s="30" t="str">
        <f>IF(SUM('Sales by Agent'!O1072:Q1072)&gt;0,"YES","NO")</f>
        <v>NO</v>
      </c>
      <c r="R1072" s="30" t="str">
        <f>IF(SUM('Sales by Agent'!P1072:R1072)&gt;0,"YES","NO")</f>
        <v>NO</v>
      </c>
      <c r="S1072" s="30" t="str">
        <f>IF(SUM('Sales by Agent'!Q1072:S1072)&gt;0,"YES","NO")</f>
        <v>NO</v>
      </c>
      <c r="T1072" s="30" t="str">
        <f>IF(SUM('Sales by Agent'!R1072:T1072)&gt;0,"YES","NO")</f>
        <v>NO</v>
      </c>
      <c r="U1072" s="30" t="str">
        <f>IF(SUM('Sales by Agent'!S1072:U1072)&gt;0,"YES","NO")</f>
        <v>NO</v>
      </c>
      <c r="V1072" s="30" t="str">
        <f>IF(SUM('Sales by Agent'!T1072:V1072)&gt;0,"YES","NO")</f>
        <v>NO</v>
      </c>
      <c r="W1072" s="30" t="str">
        <f>IF(SUM('Sales by Agent'!U1072:W1072)&gt;0,"YES","NO")</f>
        <v>NO</v>
      </c>
      <c r="X1072" s="30" t="str">
        <f>IF(SUM('Sales by Agent'!V1072:X1072)&gt;0,"YES","NO")</f>
        <v>NO</v>
      </c>
      <c r="Y1072" s="30" t="str">
        <f>IF(SUM('Sales by Agent'!W1072:Y1072)&gt;0,"YES","NO")</f>
        <v>NO</v>
      </c>
      <c r="Z1072" s="30" t="str">
        <f>IF(SUM('Sales by Agent'!X1072:Z1072)&gt;0,"YES","NO")</f>
        <v>NO</v>
      </c>
      <c r="AA1072" s="30" t="str">
        <f>IF(SUM('Sales by Agent'!Y1072:AA1072)&gt;0,"YES","NO")</f>
        <v>NO</v>
      </c>
      <c r="AB1072" s="30" t="str">
        <f>IF(SUM('Sales by Agent'!Z1072:AB1072)&gt;0,"YES","NO")</f>
        <v>NO</v>
      </c>
      <c r="AC1072" s="30" t="str">
        <f>IF(SUM('Sales by Agent'!AA1072:AC1072)&gt;0,"YES","NO")</f>
        <v>NO</v>
      </c>
      <c r="AD1072" s="30" t="str">
        <f>IF(SUM('Sales by Agent'!AB1072:AD1072)&gt;0,"YES","NO")</f>
        <v>NO</v>
      </c>
      <c r="AE1072" s="30" t="str">
        <f>IF(SUM('Sales by Agent'!AC1072:AE1072)&gt;0,"YES","NO")</f>
        <v>NO</v>
      </c>
      <c r="AF1072" s="30" t="str">
        <f>IF(SUM('Sales by Agent'!AD1072:AF1072)&gt;0,"YES","NO")</f>
        <v>NO</v>
      </c>
      <c r="AG1072" s="30" t="str">
        <f>IF(SUM('Sales by Agent'!AE1072:AG1072)&gt;0,"YES","NO")</f>
        <v>NO</v>
      </c>
      <c r="AH1072" s="30" t="str">
        <f>IF(SUM('Sales by Agent'!AF1072:AH1072)&gt;0,"YES","NO")</f>
        <v>NO</v>
      </c>
      <c r="AI1072" s="30" t="str">
        <f>IF(SUM('Sales by Agent'!AG1072:AI1072)&gt;0,"YES","NO")</f>
        <v>NO</v>
      </c>
      <c r="AJ1072" s="30" t="str">
        <f>IF(SUM('Sales by Agent'!AH1072:AJ1072)&gt;0,"YES","NO")</f>
        <v>NO</v>
      </c>
      <c r="AK1072" s="30" t="str">
        <f>IF(SUM('Sales by Agent'!AI1072:AK1072)&gt;0,"YES","NO")</f>
        <v>NO</v>
      </c>
      <c r="AL1072" s="30" t="str">
        <f>IF(SUM('Sales by Agent'!AJ1072:AL1072)&gt;0,"YES","NO")</f>
        <v>NO</v>
      </c>
      <c r="AM1072" s="30" t="str">
        <f>IF(SUM('Sales by Agent'!AK1072:AM1072)&gt;0,"YES","NO")</f>
        <v>NO</v>
      </c>
      <c r="AN1072" s="30" t="str">
        <f>IF(SUM('Sales by Agent'!AL1072:AN1072)&gt;0,"YES","NO")</f>
        <v>NO</v>
      </c>
      <c r="AO1072" s="30" t="str">
        <f>IF(SUM('Sales by Agent'!AM1072:AO1072)&gt;0,"YES","NO")</f>
        <v>NO</v>
      </c>
      <c r="AP1072" s="30" t="str">
        <f>IF(SUM('Sales by Agent'!AN1072:AP1072)&gt;0,"YES","NO")</f>
        <v>NO</v>
      </c>
      <c r="AQ1072" s="30" t="str">
        <f>IF(SUM('Sales by Agent'!AO1072:AQ1072)&gt;0,"YES","NO")</f>
        <v>NO</v>
      </c>
      <c r="AR1072" s="30" t="str">
        <f>IF(SUM('Sales by Agent'!AP1072:AR1072)&gt;0,"YES","NO")</f>
        <v>NO</v>
      </c>
      <c r="AS1072" s="30" t="str">
        <f>IF(SUM('Sales by Agent'!AQ1072:AS1072)&gt;0,"YES","NO")</f>
        <v>NO</v>
      </c>
      <c r="AT1072" s="30" t="str">
        <f>IF(SUM('Sales by Agent'!AR1072:AT1072)&gt;0,"YES","NO")</f>
        <v>NO</v>
      </c>
      <c r="AU1072" s="30" t="str">
        <f>IF(SUM('Sales by Agent'!AS1072:AU1072)&gt;0,"YES","NO")</f>
        <v>YES</v>
      </c>
      <c r="AV1072" s="30" t="str">
        <f>IF(SUM('Sales by Agent'!AT1072:AV1072)&gt;0,"YES","NO")</f>
        <v>YES</v>
      </c>
    </row>
    <row r="1073" spans="1:48">
      <c r="A1073" s="564" t="s">
        <v>395</v>
      </c>
      <c r="B1073" s="564" t="s">
        <v>3309</v>
      </c>
      <c r="C1073" s="564" t="s">
        <v>396</v>
      </c>
      <c r="D1073" s="564" t="s">
        <v>954</v>
      </c>
      <c r="E1073" s="564" t="s">
        <v>1005</v>
      </c>
      <c r="F1073" s="565">
        <v>13824900</v>
      </c>
      <c r="I1073" s="30" t="str">
        <f>IF(SUM('Sales by Agent'!G1073:I1073)&gt;0,"YES","NO")</f>
        <v>YES</v>
      </c>
      <c r="J1073" s="30" t="str">
        <f>IF(SUM('Sales by Agent'!H1073:J1073)&gt;0,"YES","NO")</f>
        <v>YES</v>
      </c>
      <c r="K1073" s="30" t="str">
        <f>IF(SUM('Sales by Agent'!I1073:K1073)&gt;0,"YES","NO")</f>
        <v>YES</v>
      </c>
      <c r="L1073" s="30" t="str">
        <f>IF(SUM('Sales by Agent'!J1073:L1073)&gt;0,"YES","NO")</f>
        <v>YES</v>
      </c>
      <c r="M1073" s="30" t="str">
        <f>IF(SUM('Sales by Agent'!K1073:M1073)&gt;0,"YES","NO")</f>
        <v>YES</v>
      </c>
      <c r="N1073" s="30" t="str">
        <f>IF(SUM('Sales by Agent'!L1073:N1073)&gt;0,"YES","NO")</f>
        <v>YES</v>
      </c>
      <c r="O1073" s="30" t="str">
        <f>IF(SUM('Sales by Agent'!M1073:O1073)&gt;0,"YES","NO")</f>
        <v>YES</v>
      </c>
      <c r="P1073" s="30" t="str">
        <f>IF(SUM('Sales by Agent'!N1073:P1073)&gt;0,"YES","NO")</f>
        <v>YES</v>
      </c>
      <c r="Q1073" s="30" t="str">
        <f>IF(SUM('Sales by Agent'!O1073:Q1073)&gt;0,"YES","NO")</f>
        <v>YES</v>
      </c>
      <c r="R1073" s="30" t="str">
        <f>IF(SUM('Sales by Agent'!P1073:R1073)&gt;0,"YES","NO")</f>
        <v>YES</v>
      </c>
      <c r="S1073" s="30" t="str">
        <f>IF(SUM('Sales by Agent'!Q1073:S1073)&gt;0,"YES","NO")</f>
        <v>YES</v>
      </c>
      <c r="T1073" s="30" t="str">
        <f>IF(SUM('Sales by Agent'!R1073:T1073)&gt;0,"YES","NO")</f>
        <v>YES</v>
      </c>
      <c r="U1073" s="30" t="str">
        <f>IF(SUM('Sales by Agent'!S1073:U1073)&gt;0,"YES","NO")</f>
        <v>YES</v>
      </c>
      <c r="V1073" s="30" t="str">
        <f>IF(SUM('Sales by Agent'!T1073:V1073)&gt;0,"YES","NO")</f>
        <v>YES</v>
      </c>
      <c r="W1073" s="30" t="str">
        <f>IF(SUM('Sales by Agent'!U1073:W1073)&gt;0,"YES","NO")</f>
        <v>YES</v>
      </c>
      <c r="X1073" s="30" t="str">
        <f>IF(SUM('Sales by Agent'!V1073:X1073)&gt;0,"YES","NO")</f>
        <v>YES</v>
      </c>
      <c r="Y1073" s="30" t="str">
        <f>IF(SUM('Sales by Agent'!W1073:Y1073)&gt;0,"YES","NO")</f>
        <v>YES</v>
      </c>
      <c r="Z1073" s="30" t="str">
        <f>IF(SUM('Sales by Agent'!X1073:Z1073)&gt;0,"YES","NO")</f>
        <v>YES</v>
      </c>
      <c r="AA1073" s="30" t="str">
        <f>IF(SUM('Sales by Agent'!Y1073:AA1073)&gt;0,"YES","NO")</f>
        <v>YES</v>
      </c>
      <c r="AB1073" s="30" t="str">
        <f>IF(SUM('Sales by Agent'!Z1073:AB1073)&gt;0,"YES","NO")</f>
        <v>YES</v>
      </c>
      <c r="AC1073" s="30" t="str">
        <f>IF(SUM('Sales by Agent'!AA1073:AC1073)&gt;0,"YES","NO")</f>
        <v>YES</v>
      </c>
      <c r="AD1073" s="30" t="str">
        <f>IF(SUM('Sales by Agent'!AB1073:AD1073)&gt;0,"YES","NO")</f>
        <v>YES</v>
      </c>
      <c r="AE1073" s="30" t="str">
        <f>IF(SUM('Sales by Agent'!AC1073:AE1073)&gt;0,"YES","NO")</f>
        <v>YES</v>
      </c>
      <c r="AF1073" s="30" t="str">
        <f>IF(SUM('Sales by Agent'!AD1073:AF1073)&gt;0,"YES","NO")</f>
        <v>YES</v>
      </c>
      <c r="AG1073" s="30" t="str">
        <f>IF(SUM('Sales by Agent'!AE1073:AG1073)&gt;0,"YES","NO")</f>
        <v>YES</v>
      </c>
      <c r="AH1073" s="30" t="str">
        <f>IF(SUM('Sales by Agent'!AF1073:AH1073)&gt;0,"YES","NO")</f>
        <v>YES</v>
      </c>
      <c r="AI1073" s="30" t="str">
        <f>IF(SUM('Sales by Agent'!AG1073:AI1073)&gt;0,"YES","NO")</f>
        <v>YES</v>
      </c>
      <c r="AJ1073" s="30" t="str">
        <f>IF(SUM('Sales by Agent'!AH1073:AJ1073)&gt;0,"YES","NO")</f>
        <v>YES</v>
      </c>
      <c r="AK1073" s="30" t="str">
        <f>IF(SUM('Sales by Agent'!AI1073:AK1073)&gt;0,"YES","NO")</f>
        <v>YES</v>
      </c>
      <c r="AL1073" s="30" t="str">
        <f>IF(SUM('Sales by Agent'!AJ1073:AL1073)&gt;0,"YES","NO")</f>
        <v>YES</v>
      </c>
      <c r="AM1073" s="30" t="str">
        <f>IF(SUM('Sales by Agent'!AK1073:AM1073)&gt;0,"YES","NO")</f>
        <v>YES</v>
      </c>
      <c r="AN1073" s="30" t="str">
        <f>IF(SUM('Sales by Agent'!AL1073:AN1073)&gt;0,"YES","NO")</f>
        <v>YES</v>
      </c>
      <c r="AO1073" s="30" t="str">
        <f>IF(SUM('Sales by Agent'!AM1073:AO1073)&gt;0,"YES","NO")</f>
        <v>YES</v>
      </c>
      <c r="AP1073" s="30" t="str">
        <f>IF(SUM('Sales by Agent'!AN1073:AP1073)&gt;0,"YES","NO")</f>
        <v>YES</v>
      </c>
      <c r="AQ1073" s="30" t="str">
        <f>IF(SUM('Sales by Agent'!AO1073:AQ1073)&gt;0,"YES","NO")</f>
        <v>YES</v>
      </c>
      <c r="AR1073" s="30" t="str">
        <f>IF(SUM('Sales by Agent'!AP1073:AR1073)&gt;0,"YES","NO")</f>
        <v>YES</v>
      </c>
      <c r="AS1073" s="30" t="str">
        <f>IF(SUM('Sales by Agent'!AQ1073:AS1073)&gt;0,"YES","NO")</f>
        <v>YES</v>
      </c>
      <c r="AT1073" s="30" t="str">
        <f>IF(SUM('Sales by Agent'!AR1073:AT1073)&gt;0,"YES","NO")</f>
        <v>YES</v>
      </c>
      <c r="AU1073" s="30" t="str">
        <f>IF(SUM('Sales by Agent'!AS1073:AU1073)&gt;0,"YES","NO")</f>
        <v>YES</v>
      </c>
      <c r="AV1073" s="30" t="str">
        <f>IF(SUM('Sales by Agent'!AT1073:AV1073)&gt;0,"YES","NO")</f>
        <v>YES</v>
      </c>
    </row>
    <row r="1074" spans="1:48">
      <c r="A1074" s="564" t="s">
        <v>407</v>
      </c>
      <c r="B1074" s="564" t="s">
        <v>3310</v>
      </c>
      <c r="C1074" s="564" t="s">
        <v>396</v>
      </c>
      <c r="D1074" s="564" t="s">
        <v>954</v>
      </c>
      <c r="E1074" s="564" t="s">
        <v>1005</v>
      </c>
      <c r="F1074" s="565">
        <v>1280400</v>
      </c>
      <c r="I1074" s="30" t="str">
        <f>IF(SUM('Sales by Agent'!G1074:I1074)&gt;0,"YES","NO")</f>
        <v>YES</v>
      </c>
      <c r="J1074" s="30" t="str">
        <f>IF(SUM('Sales by Agent'!H1074:J1074)&gt;0,"YES","NO")</f>
        <v>YES</v>
      </c>
      <c r="K1074" s="30" t="str">
        <f>IF(SUM('Sales by Agent'!I1074:K1074)&gt;0,"YES","NO")</f>
        <v>YES</v>
      </c>
      <c r="L1074" s="30" t="str">
        <f>IF(SUM('Sales by Agent'!J1074:L1074)&gt;0,"YES","NO")</f>
        <v>YES</v>
      </c>
      <c r="M1074" s="30" t="str">
        <f>IF(SUM('Sales by Agent'!K1074:M1074)&gt;0,"YES","NO")</f>
        <v>YES</v>
      </c>
      <c r="N1074" s="30" t="str">
        <f>IF(SUM('Sales by Agent'!L1074:N1074)&gt;0,"YES","NO")</f>
        <v>YES</v>
      </c>
      <c r="O1074" s="30" t="str">
        <f>IF(SUM('Sales by Agent'!M1074:O1074)&gt;0,"YES","NO")</f>
        <v>YES</v>
      </c>
      <c r="P1074" s="30" t="str">
        <f>IF(SUM('Sales by Agent'!N1074:P1074)&gt;0,"YES","NO")</f>
        <v>YES</v>
      </c>
      <c r="Q1074" s="30" t="str">
        <f>IF(SUM('Sales by Agent'!O1074:Q1074)&gt;0,"YES","NO")</f>
        <v>YES</v>
      </c>
      <c r="R1074" s="30" t="str">
        <f>IF(SUM('Sales by Agent'!P1074:R1074)&gt;0,"YES","NO")</f>
        <v>YES</v>
      </c>
      <c r="S1074" s="30" t="str">
        <f>IF(SUM('Sales by Agent'!Q1074:S1074)&gt;0,"YES","NO")</f>
        <v>NO</v>
      </c>
      <c r="T1074" s="30" t="str">
        <f>IF(SUM('Sales by Agent'!R1074:T1074)&gt;0,"YES","NO")</f>
        <v>NO</v>
      </c>
      <c r="U1074" s="30" t="str">
        <f>IF(SUM('Sales by Agent'!S1074:U1074)&gt;0,"YES","NO")</f>
        <v>NO</v>
      </c>
      <c r="V1074" s="30" t="str">
        <f>IF(SUM('Sales by Agent'!T1074:V1074)&gt;0,"YES","NO")</f>
        <v>NO</v>
      </c>
      <c r="W1074" s="30" t="str">
        <f>IF(SUM('Sales by Agent'!U1074:W1074)&gt;0,"YES","NO")</f>
        <v>NO</v>
      </c>
      <c r="X1074" s="30" t="str">
        <f>IF(SUM('Sales by Agent'!V1074:X1074)&gt;0,"YES","NO")</f>
        <v>YES</v>
      </c>
      <c r="Y1074" s="30" t="str">
        <f>IF(SUM('Sales by Agent'!W1074:Y1074)&gt;0,"YES","NO")</f>
        <v>YES</v>
      </c>
      <c r="Z1074" s="30" t="str">
        <f>IF(SUM('Sales by Agent'!X1074:Z1074)&gt;0,"YES","NO")</f>
        <v>YES</v>
      </c>
      <c r="AA1074" s="30" t="str">
        <f>IF(SUM('Sales by Agent'!Y1074:AA1074)&gt;0,"YES","NO")</f>
        <v>YES</v>
      </c>
      <c r="AB1074" s="30" t="str">
        <f>IF(SUM('Sales by Agent'!Z1074:AB1074)&gt;0,"YES","NO")</f>
        <v>YES</v>
      </c>
      <c r="AC1074" s="30" t="str">
        <f>IF(SUM('Sales by Agent'!AA1074:AC1074)&gt;0,"YES","NO")</f>
        <v>YES</v>
      </c>
      <c r="AD1074" s="30" t="str">
        <f>IF(SUM('Sales by Agent'!AB1074:AD1074)&gt;0,"YES","NO")</f>
        <v>YES</v>
      </c>
      <c r="AE1074" s="30" t="str">
        <f>IF(SUM('Sales by Agent'!AC1074:AE1074)&gt;0,"YES","NO")</f>
        <v>NO</v>
      </c>
      <c r="AF1074" s="30" t="str">
        <f>IF(SUM('Sales by Agent'!AD1074:AF1074)&gt;0,"YES","NO")</f>
        <v>YES</v>
      </c>
      <c r="AG1074" s="30" t="str">
        <f>IF(SUM('Sales by Agent'!AE1074:AG1074)&gt;0,"YES","NO")</f>
        <v>YES</v>
      </c>
      <c r="AH1074" s="30" t="str">
        <f>IF(SUM('Sales by Agent'!AF1074:AH1074)&gt;0,"YES","NO")</f>
        <v>YES</v>
      </c>
      <c r="AI1074" s="30" t="str">
        <f>IF(SUM('Sales by Agent'!AG1074:AI1074)&gt;0,"YES","NO")</f>
        <v>NO</v>
      </c>
      <c r="AJ1074" s="30" t="str">
        <f>IF(SUM('Sales by Agent'!AH1074:AJ1074)&gt;0,"YES","NO")</f>
        <v>NO</v>
      </c>
      <c r="AK1074" s="30" t="str">
        <f>IF(SUM('Sales by Agent'!AI1074:AK1074)&gt;0,"YES","NO")</f>
        <v>NO</v>
      </c>
      <c r="AL1074" s="30" t="str">
        <f>IF(SUM('Sales by Agent'!AJ1074:AL1074)&gt;0,"YES","NO")</f>
        <v>NO</v>
      </c>
      <c r="AM1074" s="30" t="str">
        <f>IF(SUM('Sales by Agent'!AK1074:AM1074)&gt;0,"YES","NO")</f>
        <v>NO</v>
      </c>
      <c r="AN1074" s="30" t="str">
        <f>IF(SUM('Sales by Agent'!AL1074:AN1074)&gt;0,"YES","NO")</f>
        <v>NO</v>
      </c>
      <c r="AO1074" s="30" t="str">
        <f>IF(SUM('Sales by Agent'!AM1074:AO1074)&gt;0,"YES","NO")</f>
        <v>NO</v>
      </c>
      <c r="AP1074" s="30" t="str">
        <f>IF(SUM('Sales by Agent'!AN1074:AP1074)&gt;0,"YES","NO")</f>
        <v>NO</v>
      </c>
      <c r="AQ1074" s="30" t="str">
        <f>IF(SUM('Sales by Agent'!AO1074:AQ1074)&gt;0,"YES","NO")</f>
        <v>NO</v>
      </c>
      <c r="AR1074" s="30" t="str">
        <f>IF(SUM('Sales by Agent'!AP1074:AR1074)&gt;0,"YES","NO")</f>
        <v>NO</v>
      </c>
      <c r="AS1074" s="30" t="str">
        <f>IF(SUM('Sales by Agent'!AQ1074:AS1074)&gt;0,"YES","NO")</f>
        <v>NO</v>
      </c>
      <c r="AT1074" s="30" t="str">
        <f>IF(SUM('Sales by Agent'!AR1074:AT1074)&gt;0,"YES","NO")</f>
        <v>NO</v>
      </c>
      <c r="AU1074" s="30" t="str">
        <f>IF(SUM('Sales by Agent'!AS1074:AU1074)&gt;0,"YES","NO")</f>
        <v>NO</v>
      </c>
      <c r="AV1074" s="30" t="str">
        <f>IF(SUM('Sales by Agent'!AT1074:AV1074)&gt;0,"YES","NO")</f>
        <v>NO</v>
      </c>
    </row>
    <row r="1075" spans="1:48">
      <c r="A1075" s="564" t="s">
        <v>408</v>
      </c>
      <c r="B1075" s="564" t="s">
        <v>3311</v>
      </c>
      <c r="C1075" s="564" t="s">
        <v>396</v>
      </c>
      <c r="D1075" s="564" t="s">
        <v>954</v>
      </c>
      <c r="E1075" s="564" t="s">
        <v>1005</v>
      </c>
      <c r="F1075" s="565">
        <v>3037050</v>
      </c>
      <c r="I1075" s="30" t="str">
        <f>IF(SUM('Sales by Agent'!G1075:I1075)&gt;0,"YES","NO")</f>
        <v>YES</v>
      </c>
      <c r="J1075" s="30" t="str">
        <f>IF(SUM('Sales by Agent'!H1075:J1075)&gt;0,"YES","NO")</f>
        <v>YES</v>
      </c>
      <c r="K1075" s="30" t="str">
        <f>IF(SUM('Sales by Agent'!I1075:K1075)&gt;0,"YES","NO")</f>
        <v>YES</v>
      </c>
      <c r="L1075" s="30" t="str">
        <f>IF(SUM('Sales by Agent'!J1075:L1075)&gt;0,"YES","NO")</f>
        <v>YES</v>
      </c>
      <c r="M1075" s="30" t="str">
        <f>IF(SUM('Sales by Agent'!K1075:M1075)&gt;0,"YES","NO")</f>
        <v>YES</v>
      </c>
      <c r="N1075" s="30" t="str">
        <f>IF(SUM('Sales by Agent'!L1075:N1075)&gt;0,"YES","NO")</f>
        <v>YES</v>
      </c>
      <c r="O1075" s="30" t="str">
        <f>IF(SUM('Sales by Agent'!M1075:O1075)&gt;0,"YES","NO")</f>
        <v>YES</v>
      </c>
      <c r="P1075" s="30" t="str">
        <f>IF(SUM('Sales by Agent'!N1075:P1075)&gt;0,"YES","NO")</f>
        <v>YES</v>
      </c>
      <c r="Q1075" s="30" t="str">
        <f>IF(SUM('Sales by Agent'!O1075:Q1075)&gt;0,"YES","NO")</f>
        <v>YES</v>
      </c>
      <c r="R1075" s="30" t="str">
        <f>IF(SUM('Sales by Agent'!P1075:R1075)&gt;0,"YES","NO")</f>
        <v>YES</v>
      </c>
      <c r="S1075" s="30" t="str">
        <f>IF(SUM('Sales by Agent'!Q1075:S1075)&gt;0,"YES","NO")</f>
        <v>YES</v>
      </c>
      <c r="T1075" s="30" t="str">
        <f>IF(SUM('Sales by Agent'!R1075:T1075)&gt;0,"YES","NO")</f>
        <v>YES</v>
      </c>
      <c r="U1075" s="30" t="str">
        <f>IF(SUM('Sales by Agent'!S1075:U1075)&gt;0,"YES","NO")</f>
        <v>YES</v>
      </c>
      <c r="V1075" s="30" t="str">
        <f>IF(SUM('Sales by Agent'!T1075:V1075)&gt;0,"YES","NO")</f>
        <v>YES</v>
      </c>
      <c r="W1075" s="30" t="str">
        <f>IF(SUM('Sales by Agent'!U1075:W1075)&gt;0,"YES","NO")</f>
        <v>YES</v>
      </c>
      <c r="X1075" s="30" t="str">
        <f>IF(SUM('Sales by Agent'!V1075:X1075)&gt;0,"YES","NO")</f>
        <v>YES</v>
      </c>
      <c r="Y1075" s="30" t="str">
        <f>IF(SUM('Sales by Agent'!W1075:Y1075)&gt;0,"YES","NO")</f>
        <v>YES</v>
      </c>
      <c r="Z1075" s="30" t="str">
        <f>IF(SUM('Sales by Agent'!X1075:Z1075)&gt;0,"YES","NO")</f>
        <v>YES</v>
      </c>
      <c r="AA1075" s="30" t="str">
        <f>IF(SUM('Sales by Agent'!Y1075:AA1075)&gt;0,"YES","NO")</f>
        <v>YES</v>
      </c>
      <c r="AB1075" s="30" t="str">
        <f>IF(SUM('Sales by Agent'!Z1075:AB1075)&gt;0,"YES","NO")</f>
        <v>YES</v>
      </c>
      <c r="AC1075" s="30" t="str">
        <f>IF(SUM('Sales by Agent'!AA1075:AC1075)&gt;0,"YES","NO")</f>
        <v>YES</v>
      </c>
      <c r="AD1075" s="30" t="str">
        <f>IF(SUM('Sales by Agent'!AB1075:AD1075)&gt;0,"YES","NO")</f>
        <v>YES</v>
      </c>
      <c r="AE1075" s="30" t="str">
        <f>IF(SUM('Sales by Agent'!AC1075:AE1075)&gt;0,"YES","NO")</f>
        <v>YES</v>
      </c>
      <c r="AF1075" s="30" t="str">
        <f>IF(SUM('Sales by Agent'!AD1075:AF1075)&gt;0,"YES","NO")</f>
        <v>YES</v>
      </c>
      <c r="AG1075" s="30" t="str">
        <f>IF(SUM('Sales by Agent'!AE1075:AG1075)&gt;0,"YES","NO")</f>
        <v>YES</v>
      </c>
      <c r="AH1075" s="30" t="str">
        <f>IF(SUM('Sales by Agent'!AF1075:AH1075)&gt;0,"YES","NO")</f>
        <v>YES</v>
      </c>
      <c r="AI1075" s="30" t="str">
        <f>IF(SUM('Sales by Agent'!AG1075:AI1075)&gt;0,"YES","NO")</f>
        <v>YES</v>
      </c>
      <c r="AJ1075" s="30" t="str">
        <f>IF(SUM('Sales by Agent'!AH1075:AJ1075)&gt;0,"YES","NO")</f>
        <v>YES</v>
      </c>
      <c r="AK1075" s="30" t="str">
        <f>IF(SUM('Sales by Agent'!AI1075:AK1075)&gt;0,"YES","NO")</f>
        <v>YES</v>
      </c>
      <c r="AL1075" s="30" t="str">
        <f>IF(SUM('Sales by Agent'!AJ1075:AL1075)&gt;0,"YES","NO")</f>
        <v>YES</v>
      </c>
      <c r="AM1075" s="30" t="str">
        <f>IF(SUM('Sales by Agent'!AK1075:AM1075)&gt;0,"YES","NO")</f>
        <v>YES</v>
      </c>
      <c r="AN1075" s="30" t="str">
        <f>IF(SUM('Sales by Agent'!AL1075:AN1075)&gt;0,"YES","NO")</f>
        <v>YES</v>
      </c>
      <c r="AO1075" s="30" t="str">
        <f>IF(SUM('Sales by Agent'!AM1075:AO1075)&gt;0,"YES","NO")</f>
        <v>NO</v>
      </c>
      <c r="AP1075" s="30" t="str">
        <f>IF(SUM('Sales by Agent'!AN1075:AP1075)&gt;0,"YES","NO")</f>
        <v>NO</v>
      </c>
      <c r="AQ1075" s="30" t="str">
        <f>IF(SUM('Sales by Agent'!AO1075:AQ1075)&gt;0,"YES","NO")</f>
        <v>NO</v>
      </c>
      <c r="AR1075" s="30" t="str">
        <f>IF(SUM('Sales by Agent'!AP1075:AR1075)&gt;0,"YES","NO")</f>
        <v>NO</v>
      </c>
      <c r="AS1075" s="30" t="str">
        <f>IF(SUM('Sales by Agent'!AQ1075:AS1075)&gt;0,"YES","NO")</f>
        <v>NO</v>
      </c>
      <c r="AT1075" s="30" t="str">
        <f>IF(SUM('Sales by Agent'!AR1075:AT1075)&gt;0,"YES","NO")</f>
        <v>NO</v>
      </c>
      <c r="AU1075" s="30" t="str">
        <f>IF(SUM('Sales by Agent'!AS1075:AU1075)&gt;0,"YES","NO")</f>
        <v>NO</v>
      </c>
      <c r="AV1075" s="30" t="str">
        <f>IF(SUM('Sales by Agent'!AT1075:AV1075)&gt;0,"YES","NO")</f>
        <v>NO</v>
      </c>
    </row>
    <row r="1076" spans="1:48">
      <c r="A1076" s="564" t="s">
        <v>409</v>
      </c>
      <c r="B1076" s="564" t="s">
        <v>3312</v>
      </c>
      <c r="C1076" s="564" t="s">
        <v>396</v>
      </c>
      <c r="D1076" s="564" t="s">
        <v>954</v>
      </c>
      <c r="E1076" s="564" t="s">
        <v>1005</v>
      </c>
      <c r="F1076" s="565">
        <v>5553025</v>
      </c>
      <c r="I1076" s="30" t="str">
        <f>IF(SUM('Sales by Agent'!G1076:I1076)&gt;0,"YES","NO")</f>
        <v>YES</v>
      </c>
      <c r="J1076" s="30" t="str">
        <f>IF(SUM('Sales by Agent'!H1076:J1076)&gt;0,"YES","NO")</f>
        <v>YES</v>
      </c>
      <c r="K1076" s="30" t="str">
        <f>IF(SUM('Sales by Agent'!I1076:K1076)&gt;0,"YES","NO")</f>
        <v>YES</v>
      </c>
      <c r="L1076" s="30" t="str">
        <f>IF(SUM('Sales by Agent'!J1076:L1076)&gt;0,"YES","NO")</f>
        <v>YES</v>
      </c>
      <c r="M1076" s="30" t="str">
        <f>IF(SUM('Sales by Agent'!K1076:M1076)&gt;0,"YES","NO")</f>
        <v>YES</v>
      </c>
      <c r="N1076" s="30" t="str">
        <f>IF(SUM('Sales by Agent'!L1076:N1076)&gt;0,"YES","NO")</f>
        <v>YES</v>
      </c>
      <c r="O1076" s="30" t="str">
        <f>IF(SUM('Sales by Agent'!M1076:O1076)&gt;0,"YES","NO")</f>
        <v>YES</v>
      </c>
      <c r="P1076" s="30" t="str">
        <f>IF(SUM('Sales by Agent'!N1076:P1076)&gt;0,"YES","NO")</f>
        <v>YES</v>
      </c>
      <c r="Q1076" s="30" t="str">
        <f>IF(SUM('Sales by Agent'!O1076:Q1076)&gt;0,"YES","NO")</f>
        <v>YES</v>
      </c>
      <c r="R1076" s="30" t="str">
        <f>IF(SUM('Sales by Agent'!P1076:R1076)&gt;0,"YES","NO")</f>
        <v>YES</v>
      </c>
      <c r="S1076" s="30" t="str">
        <f>IF(SUM('Sales by Agent'!Q1076:S1076)&gt;0,"YES","NO")</f>
        <v>YES</v>
      </c>
      <c r="T1076" s="30" t="str">
        <f>IF(SUM('Sales by Agent'!R1076:T1076)&gt;0,"YES","NO")</f>
        <v>YES</v>
      </c>
      <c r="U1076" s="30" t="str">
        <f>IF(SUM('Sales by Agent'!S1076:U1076)&gt;0,"YES","NO")</f>
        <v>YES</v>
      </c>
      <c r="V1076" s="30" t="str">
        <f>IF(SUM('Sales by Agent'!T1076:V1076)&gt;0,"YES","NO")</f>
        <v>YES</v>
      </c>
      <c r="W1076" s="30" t="str">
        <f>IF(SUM('Sales by Agent'!U1076:W1076)&gt;0,"YES","NO")</f>
        <v>YES</v>
      </c>
      <c r="X1076" s="30" t="str">
        <f>IF(SUM('Sales by Agent'!V1076:X1076)&gt;0,"YES","NO")</f>
        <v>YES</v>
      </c>
      <c r="Y1076" s="30" t="str">
        <f>IF(SUM('Sales by Agent'!W1076:Y1076)&gt;0,"YES","NO")</f>
        <v>YES</v>
      </c>
      <c r="Z1076" s="30" t="str">
        <f>IF(SUM('Sales by Agent'!X1076:Z1076)&gt;0,"YES","NO")</f>
        <v>YES</v>
      </c>
      <c r="AA1076" s="30" t="str">
        <f>IF(SUM('Sales by Agent'!Y1076:AA1076)&gt;0,"YES","NO")</f>
        <v>YES</v>
      </c>
      <c r="AB1076" s="30" t="str">
        <f>IF(SUM('Sales by Agent'!Z1076:AB1076)&gt;0,"YES","NO")</f>
        <v>YES</v>
      </c>
      <c r="AC1076" s="30" t="str">
        <f>IF(SUM('Sales by Agent'!AA1076:AC1076)&gt;0,"YES","NO")</f>
        <v>YES</v>
      </c>
      <c r="AD1076" s="30" t="str">
        <f>IF(SUM('Sales by Agent'!AB1076:AD1076)&gt;0,"YES","NO")</f>
        <v>YES</v>
      </c>
      <c r="AE1076" s="30" t="str">
        <f>IF(SUM('Sales by Agent'!AC1076:AE1076)&gt;0,"YES","NO")</f>
        <v>YES</v>
      </c>
      <c r="AF1076" s="30" t="str">
        <f>IF(SUM('Sales by Agent'!AD1076:AF1076)&gt;0,"YES","NO")</f>
        <v>YES</v>
      </c>
      <c r="AG1076" s="30" t="str">
        <f>IF(SUM('Sales by Agent'!AE1076:AG1076)&gt;0,"YES","NO")</f>
        <v>YES</v>
      </c>
      <c r="AH1076" s="30" t="str">
        <f>IF(SUM('Sales by Agent'!AF1076:AH1076)&gt;0,"YES","NO")</f>
        <v>YES</v>
      </c>
      <c r="AI1076" s="30" t="str">
        <f>IF(SUM('Sales by Agent'!AG1076:AI1076)&gt;0,"YES","NO")</f>
        <v>YES</v>
      </c>
      <c r="AJ1076" s="30" t="str">
        <f>IF(SUM('Sales by Agent'!AH1076:AJ1076)&gt;0,"YES","NO")</f>
        <v>YES</v>
      </c>
      <c r="AK1076" s="30" t="str">
        <f>IF(SUM('Sales by Agent'!AI1076:AK1076)&gt;0,"YES","NO")</f>
        <v>YES</v>
      </c>
      <c r="AL1076" s="30" t="str">
        <f>IF(SUM('Sales by Agent'!AJ1076:AL1076)&gt;0,"YES","NO")</f>
        <v>YES</v>
      </c>
      <c r="AM1076" s="30" t="str">
        <f>IF(SUM('Sales by Agent'!AK1076:AM1076)&gt;0,"YES","NO")</f>
        <v>YES</v>
      </c>
      <c r="AN1076" s="30" t="str">
        <f>IF(SUM('Sales by Agent'!AL1076:AN1076)&gt;0,"YES","NO")</f>
        <v>YES</v>
      </c>
      <c r="AO1076" s="30" t="str">
        <f>IF(SUM('Sales by Agent'!AM1076:AO1076)&gt;0,"YES","NO")</f>
        <v>YES</v>
      </c>
      <c r="AP1076" s="30" t="str">
        <f>IF(SUM('Sales by Agent'!AN1076:AP1076)&gt;0,"YES","NO")</f>
        <v>YES</v>
      </c>
      <c r="AQ1076" s="30" t="str">
        <f>IF(SUM('Sales by Agent'!AO1076:AQ1076)&gt;0,"YES","NO")</f>
        <v>YES</v>
      </c>
      <c r="AR1076" s="30" t="str">
        <f>IF(SUM('Sales by Agent'!AP1076:AR1076)&gt;0,"YES","NO")</f>
        <v>YES</v>
      </c>
      <c r="AS1076" s="30" t="str">
        <f>IF(SUM('Sales by Agent'!AQ1076:AS1076)&gt;0,"YES","NO")</f>
        <v>YES</v>
      </c>
      <c r="AT1076" s="30" t="str">
        <f>IF(SUM('Sales by Agent'!AR1076:AT1076)&gt;0,"YES","NO")</f>
        <v>YES</v>
      </c>
      <c r="AU1076" s="30" t="str">
        <f>IF(SUM('Sales by Agent'!AS1076:AU1076)&gt;0,"YES","NO")</f>
        <v>YES</v>
      </c>
      <c r="AV1076" s="30" t="str">
        <f>IF(SUM('Sales by Agent'!AT1076:AV1076)&gt;0,"YES","NO")</f>
        <v>YES</v>
      </c>
    </row>
    <row r="1077" spans="1:48">
      <c r="A1077" s="564" t="s">
        <v>320</v>
      </c>
      <c r="B1077" s="564" t="s">
        <v>3313</v>
      </c>
      <c r="C1077" s="564" t="s">
        <v>396</v>
      </c>
      <c r="D1077" s="564" t="s">
        <v>954</v>
      </c>
      <c r="E1077" s="564" t="s">
        <v>1005</v>
      </c>
      <c r="F1077" s="565">
        <v>14371150</v>
      </c>
      <c r="I1077" s="30" t="str">
        <f>IF(SUM('Sales by Agent'!G1077:I1077)&gt;0,"YES","NO")</f>
        <v>YES</v>
      </c>
      <c r="J1077" s="30" t="str">
        <f>IF(SUM('Sales by Agent'!H1077:J1077)&gt;0,"YES","NO")</f>
        <v>YES</v>
      </c>
      <c r="K1077" s="30" t="str">
        <f>IF(SUM('Sales by Agent'!I1077:K1077)&gt;0,"YES","NO")</f>
        <v>YES</v>
      </c>
      <c r="L1077" s="30" t="str">
        <f>IF(SUM('Sales by Agent'!J1077:L1077)&gt;0,"YES","NO")</f>
        <v>YES</v>
      </c>
      <c r="M1077" s="30" t="str">
        <f>IF(SUM('Sales by Agent'!K1077:M1077)&gt;0,"YES","NO")</f>
        <v>YES</v>
      </c>
      <c r="N1077" s="30" t="str">
        <f>IF(SUM('Sales by Agent'!L1077:N1077)&gt;0,"YES","NO")</f>
        <v>YES</v>
      </c>
      <c r="O1077" s="30" t="str">
        <f>IF(SUM('Sales by Agent'!M1077:O1077)&gt;0,"YES","NO")</f>
        <v>YES</v>
      </c>
      <c r="P1077" s="30" t="str">
        <f>IF(SUM('Sales by Agent'!N1077:P1077)&gt;0,"YES","NO")</f>
        <v>YES</v>
      </c>
      <c r="Q1077" s="30" t="str">
        <f>IF(SUM('Sales by Agent'!O1077:Q1077)&gt;0,"YES","NO")</f>
        <v>YES</v>
      </c>
      <c r="R1077" s="30" t="str">
        <f>IF(SUM('Sales by Agent'!P1077:R1077)&gt;0,"YES","NO")</f>
        <v>YES</v>
      </c>
      <c r="S1077" s="30" t="str">
        <f>IF(SUM('Sales by Agent'!Q1077:S1077)&gt;0,"YES","NO")</f>
        <v>YES</v>
      </c>
      <c r="T1077" s="30" t="str">
        <f>IF(SUM('Sales by Agent'!R1077:T1077)&gt;0,"YES","NO")</f>
        <v>YES</v>
      </c>
      <c r="U1077" s="30" t="str">
        <f>IF(SUM('Sales by Agent'!S1077:U1077)&gt;0,"YES","NO")</f>
        <v>YES</v>
      </c>
      <c r="V1077" s="30" t="str">
        <f>IF(SUM('Sales by Agent'!T1077:V1077)&gt;0,"YES","NO")</f>
        <v>YES</v>
      </c>
      <c r="W1077" s="30" t="str">
        <f>IF(SUM('Sales by Agent'!U1077:W1077)&gt;0,"YES","NO")</f>
        <v>YES</v>
      </c>
      <c r="X1077" s="30" t="str">
        <f>IF(SUM('Sales by Agent'!V1077:X1077)&gt;0,"YES","NO")</f>
        <v>YES</v>
      </c>
      <c r="Y1077" s="30" t="str">
        <f>IF(SUM('Sales by Agent'!W1077:Y1077)&gt;0,"YES","NO")</f>
        <v>YES</v>
      </c>
      <c r="Z1077" s="30" t="str">
        <f>IF(SUM('Sales by Agent'!X1077:Z1077)&gt;0,"YES","NO")</f>
        <v>YES</v>
      </c>
      <c r="AA1077" s="30" t="str">
        <f>IF(SUM('Sales by Agent'!Y1077:AA1077)&gt;0,"YES","NO")</f>
        <v>YES</v>
      </c>
      <c r="AB1077" s="30" t="str">
        <f>IF(SUM('Sales by Agent'!Z1077:AB1077)&gt;0,"YES","NO")</f>
        <v>YES</v>
      </c>
      <c r="AC1077" s="30" t="str">
        <f>IF(SUM('Sales by Agent'!AA1077:AC1077)&gt;0,"YES","NO")</f>
        <v>YES</v>
      </c>
      <c r="AD1077" s="30" t="str">
        <f>IF(SUM('Sales by Agent'!AB1077:AD1077)&gt;0,"YES","NO")</f>
        <v>YES</v>
      </c>
      <c r="AE1077" s="30" t="str">
        <f>IF(SUM('Sales by Agent'!AC1077:AE1077)&gt;0,"YES","NO")</f>
        <v>YES</v>
      </c>
      <c r="AF1077" s="30" t="str">
        <f>IF(SUM('Sales by Agent'!AD1077:AF1077)&gt;0,"YES","NO")</f>
        <v>YES</v>
      </c>
      <c r="AG1077" s="30" t="str">
        <f>IF(SUM('Sales by Agent'!AE1077:AG1077)&gt;0,"YES","NO")</f>
        <v>YES</v>
      </c>
      <c r="AH1077" s="30" t="str">
        <f>IF(SUM('Sales by Agent'!AF1077:AH1077)&gt;0,"YES","NO")</f>
        <v>YES</v>
      </c>
      <c r="AI1077" s="30" t="str">
        <f>IF(SUM('Sales by Agent'!AG1077:AI1077)&gt;0,"YES","NO")</f>
        <v>YES</v>
      </c>
      <c r="AJ1077" s="30" t="str">
        <f>IF(SUM('Sales by Agent'!AH1077:AJ1077)&gt;0,"YES","NO")</f>
        <v>YES</v>
      </c>
      <c r="AK1077" s="30" t="str">
        <f>IF(SUM('Sales by Agent'!AI1077:AK1077)&gt;0,"YES","NO")</f>
        <v>YES</v>
      </c>
      <c r="AL1077" s="30" t="str">
        <f>IF(SUM('Sales by Agent'!AJ1077:AL1077)&gt;0,"YES","NO")</f>
        <v>YES</v>
      </c>
      <c r="AM1077" s="30" t="str">
        <f>IF(SUM('Sales by Agent'!AK1077:AM1077)&gt;0,"YES","NO")</f>
        <v>YES</v>
      </c>
      <c r="AN1077" s="30" t="str">
        <f>IF(SUM('Sales by Agent'!AL1077:AN1077)&gt;0,"YES","NO")</f>
        <v>YES</v>
      </c>
      <c r="AO1077" s="30" t="str">
        <f>IF(SUM('Sales by Agent'!AM1077:AO1077)&gt;0,"YES","NO")</f>
        <v>YES</v>
      </c>
      <c r="AP1077" s="30" t="str">
        <f>IF(SUM('Sales by Agent'!AN1077:AP1077)&gt;0,"YES","NO")</f>
        <v>YES</v>
      </c>
      <c r="AQ1077" s="30" t="str">
        <f>IF(SUM('Sales by Agent'!AO1077:AQ1077)&gt;0,"YES","NO")</f>
        <v>YES</v>
      </c>
      <c r="AR1077" s="30" t="str">
        <f>IF(SUM('Sales by Agent'!AP1077:AR1077)&gt;0,"YES","NO")</f>
        <v>YES</v>
      </c>
      <c r="AS1077" s="30" t="str">
        <f>IF(SUM('Sales by Agent'!AQ1077:AS1077)&gt;0,"YES","NO")</f>
        <v>YES</v>
      </c>
      <c r="AT1077" s="30" t="str">
        <f>IF(SUM('Sales by Agent'!AR1077:AT1077)&gt;0,"YES","NO")</f>
        <v>YES</v>
      </c>
      <c r="AU1077" s="30" t="str">
        <f>IF(SUM('Sales by Agent'!AS1077:AU1077)&gt;0,"YES","NO")</f>
        <v>YES</v>
      </c>
      <c r="AV1077" s="30" t="str">
        <f>IF(SUM('Sales by Agent'!AT1077:AV1077)&gt;0,"YES","NO")</f>
        <v>YES</v>
      </c>
    </row>
    <row r="1078" spans="1:48">
      <c r="A1078" s="564" t="s">
        <v>323</v>
      </c>
      <c r="B1078" s="564" t="s">
        <v>3314</v>
      </c>
      <c r="C1078" s="564" t="s">
        <v>396</v>
      </c>
      <c r="D1078" s="564" t="s">
        <v>954</v>
      </c>
      <c r="E1078" s="564" t="s">
        <v>1005</v>
      </c>
      <c r="F1078" s="565">
        <v>16704000</v>
      </c>
      <c r="I1078" s="30" t="str">
        <f>IF(SUM('Sales by Agent'!G1078:I1078)&gt;0,"YES","NO")</f>
        <v>YES</v>
      </c>
      <c r="J1078" s="30" t="str">
        <f>IF(SUM('Sales by Agent'!H1078:J1078)&gt;0,"YES","NO")</f>
        <v>YES</v>
      </c>
      <c r="K1078" s="30" t="str">
        <f>IF(SUM('Sales by Agent'!I1078:K1078)&gt;0,"YES","NO")</f>
        <v>YES</v>
      </c>
      <c r="L1078" s="30" t="str">
        <f>IF(SUM('Sales by Agent'!J1078:L1078)&gt;0,"YES","NO")</f>
        <v>YES</v>
      </c>
      <c r="M1078" s="30" t="str">
        <f>IF(SUM('Sales by Agent'!K1078:M1078)&gt;0,"YES","NO")</f>
        <v>YES</v>
      </c>
      <c r="N1078" s="30" t="str">
        <f>IF(SUM('Sales by Agent'!L1078:N1078)&gt;0,"YES","NO")</f>
        <v>YES</v>
      </c>
      <c r="O1078" s="30" t="str">
        <f>IF(SUM('Sales by Agent'!M1078:O1078)&gt;0,"YES","NO")</f>
        <v>YES</v>
      </c>
      <c r="P1078" s="30" t="str">
        <f>IF(SUM('Sales by Agent'!N1078:P1078)&gt;0,"YES","NO")</f>
        <v>YES</v>
      </c>
      <c r="Q1078" s="30" t="str">
        <f>IF(SUM('Sales by Agent'!O1078:Q1078)&gt;0,"YES","NO")</f>
        <v>YES</v>
      </c>
      <c r="R1078" s="30" t="str">
        <f>IF(SUM('Sales by Agent'!P1078:R1078)&gt;0,"YES","NO")</f>
        <v>YES</v>
      </c>
      <c r="S1078" s="30" t="str">
        <f>IF(SUM('Sales by Agent'!Q1078:S1078)&gt;0,"YES","NO")</f>
        <v>YES</v>
      </c>
      <c r="T1078" s="30" t="str">
        <f>IF(SUM('Sales by Agent'!R1078:T1078)&gt;0,"YES","NO")</f>
        <v>YES</v>
      </c>
      <c r="U1078" s="30" t="str">
        <f>IF(SUM('Sales by Agent'!S1078:U1078)&gt;0,"YES","NO")</f>
        <v>YES</v>
      </c>
      <c r="V1078" s="30" t="str">
        <f>IF(SUM('Sales by Agent'!T1078:V1078)&gt;0,"YES","NO")</f>
        <v>YES</v>
      </c>
      <c r="W1078" s="30" t="str">
        <f>IF(SUM('Sales by Agent'!U1078:W1078)&gt;0,"YES","NO")</f>
        <v>YES</v>
      </c>
      <c r="X1078" s="30" t="str">
        <f>IF(SUM('Sales by Agent'!V1078:X1078)&gt;0,"YES","NO")</f>
        <v>YES</v>
      </c>
      <c r="Y1078" s="30" t="str">
        <f>IF(SUM('Sales by Agent'!W1078:Y1078)&gt;0,"YES","NO")</f>
        <v>YES</v>
      </c>
      <c r="Z1078" s="30" t="str">
        <f>IF(SUM('Sales by Agent'!X1078:Z1078)&gt;0,"YES","NO")</f>
        <v>YES</v>
      </c>
      <c r="AA1078" s="30" t="str">
        <f>IF(SUM('Sales by Agent'!Y1078:AA1078)&gt;0,"YES","NO")</f>
        <v>YES</v>
      </c>
      <c r="AB1078" s="30" t="str">
        <f>IF(SUM('Sales by Agent'!Z1078:AB1078)&gt;0,"YES","NO")</f>
        <v>YES</v>
      </c>
      <c r="AC1078" s="30" t="str">
        <f>IF(SUM('Sales by Agent'!AA1078:AC1078)&gt;0,"YES","NO")</f>
        <v>YES</v>
      </c>
      <c r="AD1078" s="30" t="str">
        <f>IF(SUM('Sales by Agent'!AB1078:AD1078)&gt;0,"YES","NO")</f>
        <v>YES</v>
      </c>
      <c r="AE1078" s="30" t="str">
        <f>IF(SUM('Sales by Agent'!AC1078:AE1078)&gt;0,"YES","NO")</f>
        <v>YES</v>
      </c>
      <c r="AF1078" s="30" t="str">
        <f>IF(SUM('Sales by Agent'!AD1078:AF1078)&gt;0,"YES","NO")</f>
        <v>YES</v>
      </c>
      <c r="AG1078" s="30" t="str">
        <f>IF(SUM('Sales by Agent'!AE1078:AG1078)&gt;0,"YES","NO")</f>
        <v>YES</v>
      </c>
      <c r="AH1078" s="30" t="str">
        <f>IF(SUM('Sales by Agent'!AF1078:AH1078)&gt;0,"YES","NO")</f>
        <v>YES</v>
      </c>
      <c r="AI1078" s="30" t="str">
        <f>IF(SUM('Sales by Agent'!AG1078:AI1078)&gt;0,"YES","NO")</f>
        <v>YES</v>
      </c>
      <c r="AJ1078" s="30" t="str">
        <f>IF(SUM('Sales by Agent'!AH1078:AJ1078)&gt;0,"YES","NO")</f>
        <v>YES</v>
      </c>
      <c r="AK1078" s="30" t="str">
        <f>IF(SUM('Sales by Agent'!AI1078:AK1078)&gt;0,"YES","NO")</f>
        <v>YES</v>
      </c>
      <c r="AL1078" s="30" t="str">
        <f>IF(SUM('Sales by Agent'!AJ1078:AL1078)&gt;0,"YES","NO")</f>
        <v>YES</v>
      </c>
      <c r="AM1078" s="30" t="str">
        <f>IF(SUM('Sales by Agent'!AK1078:AM1078)&gt;0,"YES","NO")</f>
        <v>YES</v>
      </c>
      <c r="AN1078" s="30" t="str">
        <f>IF(SUM('Sales by Agent'!AL1078:AN1078)&gt;0,"YES","NO")</f>
        <v>YES</v>
      </c>
      <c r="AO1078" s="30" t="str">
        <f>IF(SUM('Sales by Agent'!AM1078:AO1078)&gt;0,"YES","NO")</f>
        <v>YES</v>
      </c>
      <c r="AP1078" s="30" t="str">
        <f>IF(SUM('Sales by Agent'!AN1078:AP1078)&gt;0,"YES","NO")</f>
        <v>YES</v>
      </c>
      <c r="AQ1078" s="30" t="str">
        <f>IF(SUM('Sales by Agent'!AO1078:AQ1078)&gt;0,"YES","NO")</f>
        <v>YES</v>
      </c>
      <c r="AR1078" s="30" t="str">
        <f>IF(SUM('Sales by Agent'!AP1078:AR1078)&gt;0,"YES","NO")</f>
        <v>YES</v>
      </c>
      <c r="AS1078" s="30" t="str">
        <f>IF(SUM('Sales by Agent'!AQ1078:AS1078)&gt;0,"YES","NO")</f>
        <v>YES</v>
      </c>
      <c r="AT1078" s="30" t="str">
        <f>IF(SUM('Sales by Agent'!AR1078:AT1078)&gt;0,"YES","NO")</f>
        <v>YES</v>
      </c>
      <c r="AU1078" s="30" t="str">
        <f>IF(SUM('Sales by Agent'!AS1078:AU1078)&gt;0,"YES","NO")</f>
        <v>YES</v>
      </c>
      <c r="AV1078" s="30" t="str">
        <f>IF(SUM('Sales by Agent'!AT1078:AV1078)&gt;0,"YES","NO")</f>
        <v>YES</v>
      </c>
    </row>
    <row r="1079" spans="1:48">
      <c r="A1079" s="564" t="s">
        <v>327</v>
      </c>
      <c r="B1079" s="564" t="s">
        <v>3315</v>
      </c>
      <c r="C1079" s="564" t="s">
        <v>396</v>
      </c>
      <c r="D1079" s="564" t="s">
        <v>954</v>
      </c>
      <c r="E1079" s="564" t="s">
        <v>1005</v>
      </c>
      <c r="F1079" s="565">
        <v>1385150</v>
      </c>
      <c r="I1079" s="30" t="str">
        <f>IF(SUM('Sales by Agent'!G1079:I1079)&gt;0,"YES","NO")</f>
        <v>NO</v>
      </c>
      <c r="J1079" s="30" t="str">
        <f>IF(SUM('Sales by Agent'!H1079:J1079)&gt;0,"YES","NO")</f>
        <v>NO</v>
      </c>
      <c r="K1079" s="30" t="str">
        <f>IF(SUM('Sales by Agent'!I1079:K1079)&gt;0,"YES","NO")</f>
        <v>NO</v>
      </c>
      <c r="L1079" s="30" t="str">
        <f>IF(SUM('Sales by Agent'!J1079:L1079)&gt;0,"YES","NO")</f>
        <v>NO</v>
      </c>
      <c r="M1079" s="30" t="str">
        <f>IF(SUM('Sales by Agent'!K1079:M1079)&gt;0,"YES","NO")</f>
        <v>NO</v>
      </c>
      <c r="N1079" s="30" t="str">
        <f>IF(SUM('Sales by Agent'!L1079:N1079)&gt;0,"YES","NO")</f>
        <v>NO</v>
      </c>
      <c r="O1079" s="30" t="str">
        <f>IF(SUM('Sales by Agent'!M1079:O1079)&gt;0,"YES","NO")</f>
        <v>YES</v>
      </c>
      <c r="P1079" s="30" t="str">
        <f>IF(SUM('Sales by Agent'!N1079:P1079)&gt;0,"YES","NO")</f>
        <v>YES</v>
      </c>
      <c r="Q1079" s="30" t="str">
        <f>IF(SUM('Sales by Agent'!O1079:Q1079)&gt;0,"YES","NO")</f>
        <v>YES</v>
      </c>
      <c r="R1079" s="30" t="str">
        <f>IF(SUM('Sales by Agent'!P1079:R1079)&gt;0,"YES","NO")</f>
        <v>NO</v>
      </c>
      <c r="S1079" s="30" t="str">
        <f>IF(SUM('Sales by Agent'!Q1079:S1079)&gt;0,"YES","NO")</f>
        <v>NO</v>
      </c>
      <c r="T1079" s="30" t="str">
        <f>IF(SUM('Sales by Agent'!R1079:T1079)&gt;0,"YES","NO")</f>
        <v>NO</v>
      </c>
      <c r="U1079" s="30" t="str">
        <f>IF(SUM('Sales by Agent'!S1079:U1079)&gt;0,"YES","NO")</f>
        <v>NO</v>
      </c>
      <c r="V1079" s="30" t="str">
        <f>IF(SUM('Sales by Agent'!T1079:V1079)&gt;0,"YES","NO")</f>
        <v>NO</v>
      </c>
      <c r="W1079" s="30" t="str">
        <f>IF(SUM('Sales by Agent'!U1079:W1079)&gt;0,"YES","NO")</f>
        <v>NO</v>
      </c>
      <c r="X1079" s="30" t="str">
        <f>IF(SUM('Sales by Agent'!V1079:X1079)&gt;0,"YES","NO")</f>
        <v>NO</v>
      </c>
      <c r="Y1079" s="30" t="str">
        <f>IF(SUM('Sales by Agent'!W1079:Y1079)&gt;0,"YES","NO")</f>
        <v>NO</v>
      </c>
      <c r="Z1079" s="30" t="str">
        <f>IF(SUM('Sales by Agent'!X1079:Z1079)&gt;0,"YES","NO")</f>
        <v>NO</v>
      </c>
      <c r="AA1079" s="30" t="str">
        <f>IF(SUM('Sales by Agent'!Y1079:AA1079)&gt;0,"YES","NO")</f>
        <v>NO</v>
      </c>
      <c r="AB1079" s="30" t="str">
        <f>IF(SUM('Sales by Agent'!Z1079:AB1079)&gt;0,"YES","NO")</f>
        <v>NO</v>
      </c>
      <c r="AC1079" s="30" t="str">
        <f>IF(SUM('Sales by Agent'!AA1079:AC1079)&gt;0,"YES","NO")</f>
        <v>YES</v>
      </c>
      <c r="AD1079" s="30" t="str">
        <f>IF(SUM('Sales by Agent'!AB1079:AD1079)&gt;0,"YES","NO")</f>
        <v>YES</v>
      </c>
      <c r="AE1079" s="30" t="str">
        <f>IF(SUM('Sales by Agent'!AC1079:AE1079)&gt;0,"YES","NO")</f>
        <v>YES</v>
      </c>
      <c r="AF1079" s="30" t="str">
        <f>IF(SUM('Sales by Agent'!AD1079:AF1079)&gt;0,"YES","NO")</f>
        <v>YES</v>
      </c>
      <c r="AG1079" s="30" t="str">
        <f>IF(SUM('Sales by Agent'!AE1079:AG1079)&gt;0,"YES","NO")</f>
        <v>YES</v>
      </c>
      <c r="AH1079" s="30" t="str">
        <f>IF(SUM('Sales by Agent'!AF1079:AH1079)&gt;0,"YES","NO")</f>
        <v>YES</v>
      </c>
      <c r="AI1079" s="30" t="str">
        <f>IF(SUM('Sales by Agent'!AG1079:AI1079)&gt;0,"YES","NO")</f>
        <v>YES</v>
      </c>
      <c r="AJ1079" s="30" t="str">
        <f>IF(SUM('Sales by Agent'!AH1079:AJ1079)&gt;0,"YES","NO")</f>
        <v>YES</v>
      </c>
      <c r="AK1079" s="30" t="str">
        <f>IF(SUM('Sales by Agent'!AI1079:AK1079)&gt;0,"YES","NO")</f>
        <v>YES</v>
      </c>
      <c r="AL1079" s="30" t="str">
        <f>IF(SUM('Sales by Agent'!AJ1079:AL1079)&gt;0,"YES","NO")</f>
        <v>YES</v>
      </c>
      <c r="AM1079" s="30" t="str">
        <f>IF(SUM('Sales by Agent'!AK1079:AM1079)&gt;0,"YES","NO")</f>
        <v>YES</v>
      </c>
      <c r="AN1079" s="30" t="str">
        <f>IF(SUM('Sales by Agent'!AL1079:AN1079)&gt;0,"YES","NO")</f>
        <v>YES</v>
      </c>
      <c r="AO1079" s="30" t="str">
        <f>IF(SUM('Sales by Agent'!AM1079:AO1079)&gt;0,"YES","NO")</f>
        <v>YES</v>
      </c>
      <c r="AP1079" s="30" t="str">
        <f>IF(SUM('Sales by Agent'!AN1079:AP1079)&gt;0,"YES","NO")</f>
        <v>YES</v>
      </c>
      <c r="AQ1079" s="30" t="str">
        <f>IF(SUM('Sales by Agent'!AO1079:AQ1079)&gt;0,"YES","NO")</f>
        <v>YES</v>
      </c>
      <c r="AR1079" s="30" t="str">
        <f>IF(SUM('Sales by Agent'!AP1079:AR1079)&gt;0,"YES","NO")</f>
        <v>YES</v>
      </c>
      <c r="AS1079" s="30" t="str">
        <f>IF(SUM('Sales by Agent'!AQ1079:AS1079)&gt;0,"YES","NO")</f>
        <v>YES</v>
      </c>
      <c r="AT1079" s="30" t="str">
        <f>IF(SUM('Sales by Agent'!AR1079:AT1079)&gt;0,"YES","NO")</f>
        <v>YES</v>
      </c>
      <c r="AU1079" s="30" t="str">
        <f>IF(SUM('Sales by Agent'!AS1079:AU1079)&gt;0,"YES","NO")</f>
        <v>YES</v>
      </c>
      <c r="AV1079" s="30" t="str">
        <f>IF(SUM('Sales by Agent'!AT1079:AV1079)&gt;0,"YES","NO")</f>
        <v>YES</v>
      </c>
    </row>
    <row r="1080" spans="1:48">
      <c r="A1080" s="564" t="s">
        <v>330</v>
      </c>
      <c r="B1080" s="564" t="s">
        <v>3217</v>
      </c>
      <c r="C1080" s="564" t="s">
        <v>396</v>
      </c>
      <c r="D1080" s="564" t="s">
        <v>954</v>
      </c>
      <c r="E1080" s="564" t="s">
        <v>1005</v>
      </c>
      <c r="F1080" s="565">
        <v>0</v>
      </c>
      <c r="I1080" s="30" t="str">
        <f>IF(SUM('Sales by Agent'!G1080:I1080)&gt;0,"YES","NO")</f>
        <v>NO</v>
      </c>
      <c r="J1080" s="30" t="str">
        <f>IF(SUM('Sales by Agent'!H1080:J1080)&gt;0,"YES","NO")</f>
        <v>NO</v>
      </c>
      <c r="K1080" s="30" t="str">
        <f>IF(SUM('Sales by Agent'!I1080:K1080)&gt;0,"YES","NO")</f>
        <v>NO</v>
      </c>
      <c r="L1080" s="30" t="str">
        <f>IF(SUM('Sales by Agent'!J1080:L1080)&gt;0,"YES","NO")</f>
        <v>NO</v>
      </c>
      <c r="M1080" s="30" t="str">
        <f>IF(SUM('Sales by Agent'!K1080:M1080)&gt;0,"YES","NO")</f>
        <v>NO</v>
      </c>
      <c r="N1080" s="30" t="str">
        <f>IF(SUM('Sales by Agent'!L1080:N1080)&gt;0,"YES","NO")</f>
        <v>NO</v>
      </c>
      <c r="O1080" s="30" t="str">
        <f>IF(SUM('Sales by Agent'!M1080:O1080)&gt;0,"YES","NO")</f>
        <v>NO</v>
      </c>
      <c r="P1080" s="30" t="str">
        <f>IF(SUM('Sales by Agent'!N1080:P1080)&gt;0,"YES","NO")</f>
        <v>NO</v>
      </c>
      <c r="Q1080" s="30" t="str">
        <f>IF(SUM('Sales by Agent'!O1080:Q1080)&gt;0,"YES","NO")</f>
        <v>NO</v>
      </c>
      <c r="R1080" s="30" t="str">
        <f>IF(SUM('Sales by Agent'!P1080:R1080)&gt;0,"YES","NO")</f>
        <v>NO</v>
      </c>
      <c r="S1080" s="30" t="str">
        <f>IF(SUM('Sales by Agent'!Q1080:S1080)&gt;0,"YES","NO")</f>
        <v>NO</v>
      </c>
      <c r="T1080" s="30" t="str">
        <f>IF(SUM('Sales by Agent'!R1080:T1080)&gt;0,"YES","NO")</f>
        <v>NO</v>
      </c>
      <c r="U1080" s="30" t="str">
        <f>IF(SUM('Sales by Agent'!S1080:U1080)&gt;0,"YES","NO")</f>
        <v>NO</v>
      </c>
      <c r="V1080" s="30" t="str">
        <f>IF(SUM('Sales by Agent'!T1080:V1080)&gt;0,"YES","NO")</f>
        <v>NO</v>
      </c>
      <c r="W1080" s="30" t="str">
        <f>IF(SUM('Sales by Agent'!U1080:W1080)&gt;0,"YES","NO")</f>
        <v>NO</v>
      </c>
      <c r="X1080" s="30" t="str">
        <f>IF(SUM('Sales by Agent'!V1080:X1080)&gt;0,"YES","NO")</f>
        <v>NO</v>
      </c>
      <c r="Y1080" s="30" t="str">
        <f>IF(SUM('Sales by Agent'!W1080:Y1080)&gt;0,"YES","NO")</f>
        <v>NO</v>
      </c>
      <c r="Z1080" s="30" t="str">
        <f>IF(SUM('Sales by Agent'!X1080:Z1080)&gt;0,"YES","NO")</f>
        <v>NO</v>
      </c>
      <c r="AA1080" s="30" t="str">
        <f>IF(SUM('Sales by Agent'!Y1080:AA1080)&gt;0,"YES","NO")</f>
        <v>NO</v>
      </c>
      <c r="AB1080" s="30" t="str">
        <f>IF(SUM('Sales by Agent'!Z1080:AB1080)&gt;0,"YES","NO")</f>
        <v>NO</v>
      </c>
      <c r="AC1080" s="30" t="str">
        <f>IF(SUM('Sales by Agent'!AA1080:AC1080)&gt;0,"YES","NO")</f>
        <v>NO</v>
      </c>
      <c r="AD1080" s="30" t="str">
        <f>IF(SUM('Sales by Agent'!AB1080:AD1080)&gt;0,"YES","NO")</f>
        <v>NO</v>
      </c>
      <c r="AE1080" s="30" t="str">
        <f>IF(SUM('Sales by Agent'!AC1080:AE1080)&gt;0,"YES","NO")</f>
        <v>NO</v>
      </c>
      <c r="AF1080" s="30" t="str">
        <f>IF(SUM('Sales by Agent'!AD1080:AF1080)&gt;0,"YES","NO")</f>
        <v>NO</v>
      </c>
      <c r="AG1080" s="30" t="str">
        <f>IF(SUM('Sales by Agent'!AE1080:AG1080)&gt;0,"YES","NO")</f>
        <v>NO</v>
      </c>
      <c r="AH1080" s="30" t="str">
        <f>IF(SUM('Sales by Agent'!AF1080:AH1080)&gt;0,"YES","NO")</f>
        <v>NO</v>
      </c>
      <c r="AI1080" s="30" t="str">
        <f>IF(SUM('Sales by Agent'!AG1080:AI1080)&gt;0,"YES","NO")</f>
        <v>NO</v>
      </c>
      <c r="AJ1080" s="30" t="str">
        <f>IF(SUM('Sales by Agent'!AH1080:AJ1080)&gt;0,"YES","NO")</f>
        <v>NO</v>
      </c>
      <c r="AK1080" s="30" t="str">
        <f>IF(SUM('Sales by Agent'!AI1080:AK1080)&gt;0,"YES","NO")</f>
        <v>NO</v>
      </c>
      <c r="AL1080" s="30" t="str">
        <f>IF(SUM('Sales by Agent'!AJ1080:AL1080)&gt;0,"YES","NO")</f>
        <v>NO</v>
      </c>
      <c r="AM1080" s="30" t="str">
        <f>IF(SUM('Sales by Agent'!AK1080:AM1080)&gt;0,"YES","NO")</f>
        <v>NO</v>
      </c>
      <c r="AN1080" s="30" t="str">
        <f>IF(SUM('Sales by Agent'!AL1080:AN1080)&gt;0,"YES","NO")</f>
        <v>NO</v>
      </c>
      <c r="AO1080" s="30" t="str">
        <f>IF(SUM('Sales by Agent'!AM1080:AO1080)&gt;0,"YES","NO")</f>
        <v>NO</v>
      </c>
      <c r="AP1080" s="30" t="str">
        <f>IF(SUM('Sales by Agent'!AN1080:AP1080)&gt;0,"YES","NO")</f>
        <v>NO</v>
      </c>
      <c r="AQ1080" s="30" t="str">
        <f>IF(SUM('Sales by Agent'!AO1080:AQ1080)&gt;0,"YES","NO")</f>
        <v>NO</v>
      </c>
      <c r="AR1080" s="30" t="str">
        <f>IF(SUM('Sales by Agent'!AP1080:AR1080)&gt;0,"YES","NO")</f>
        <v>NO</v>
      </c>
      <c r="AS1080" s="30" t="str">
        <f>IF(SUM('Sales by Agent'!AQ1080:AS1080)&gt;0,"YES","NO")</f>
        <v>NO</v>
      </c>
      <c r="AT1080" s="30" t="str">
        <f>IF(SUM('Sales by Agent'!AR1080:AT1080)&gt;0,"YES","NO")</f>
        <v>NO</v>
      </c>
      <c r="AU1080" s="30" t="str">
        <f>IF(SUM('Sales by Agent'!AS1080:AU1080)&gt;0,"YES","NO")</f>
        <v>NO</v>
      </c>
      <c r="AV1080" s="30" t="str">
        <f>IF(SUM('Sales by Agent'!AT1080:AV1080)&gt;0,"YES","NO")</f>
        <v>NO</v>
      </c>
    </row>
    <row r="1081" spans="1:48">
      <c r="A1081" s="564" t="s">
        <v>331</v>
      </c>
      <c r="B1081" s="564" t="s">
        <v>3316</v>
      </c>
      <c r="C1081" s="564" t="s">
        <v>396</v>
      </c>
      <c r="D1081" s="564" t="s">
        <v>954</v>
      </c>
      <c r="E1081" s="564" t="s">
        <v>1005</v>
      </c>
      <c r="F1081" s="565">
        <v>3928665</v>
      </c>
      <c r="I1081" s="30" t="str">
        <f>IF(SUM('Sales by Agent'!G1081:I1081)&gt;0,"YES","NO")</f>
        <v>YES</v>
      </c>
      <c r="J1081" s="30" t="str">
        <f>IF(SUM('Sales by Agent'!H1081:J1081)&gt;0,"YES","NO")</f>
        <v>YES</v>
      </c>
      <c r="K1081" s="30" t="str">
        <f>IF(SUM('Sales by Agent'!I1081:K1081)&gt;0,"YES","NO")</f>
        <v>YES</v>
      </c>
      <c r="L1081" s="30" t="str">
        <f>IF(SUM('Sales by Agent'!J1081:L1081)&gt;0,"YES","NO")</f>
        <v>NO</v>
      </c>
      <c r="M1081" s="30" t="str">
        <f>IF(SUM('Sales by Agent'!K1081:M1081)&gt;0,"YES","NO")</f>
        <v>YES</v>
      </c>
      <c r="N1081" s="30" t="str">
        <f>IF(SUM('Sales by Agent'!L1081:N1081)&gt;0,"YES","NO")</f>
        <v>YES</v>
      </c>
      <c r="O1081" s="30" t="str">
        <f>IF(SUM('Sales by Agent'!M1081:O1081)&gt;0,"YES","NO")</f>
        <v>YES</v>
      </c>
      <c r="P1081" s="30" t="str">
        <f>IF(SUM('Sales by Agent'!N1081:P1081)&gt;0,"YES","NO")</f>
        <v>YES</v>
      </c>
      <c r="Q1081" s="30" t="str">
        <f>IF(SUM('Sales by Agent'!O1081:Q1081)&gt;0,"YES","NO")</f>
        <v>YES</v>
      </c>
      <c r="R1081" s="30" t="str">
        <f>IF(SUM('Sales by Agent'!P1081:R1081)&gt;0,"YES","NO")</f>
        <v>YES</v>
      </c>
      <c r="S1081" s="30" t="str">
        <f>IF(SUM('Sales by Agent'!Q1081:S1081)&gt;0,"YES","NO")</f>
        <v>YES</v>
      </c>
      <c r="T1081" s="30" t="str">
        <f>IF(SUM('Sales by Agent'!R1081:T1081)&gt;0,"YES","NO")</f>
        <v>YES</v>
      </c>
      <c r="U1081" s="30" t="str">
        <f>IF(SUM('Sales by Agent'!S1081:U1081)&gt;0,"YES","NO")</f>
        <v>YES</v>
      </c>
      <c r="V1081" s="30" t="str">
        <f>IF(SUM('Sales by Agent'!T1081:V1081)&gt;0,"YES","NO")</f>
        <v>YES</v>
      </c>
      <c r="W1081" s="30" t="str">
        <f>IF(SUM('Sales by Agent'!U1081:W1081)&gt;0,"YES","NO")</f>
        <v>YES</v>
      </c>
      <c r="X1081" s="30" t="str">
        <f>IF(SUM('Sales by Agent'!V1081:X1081)&gt;0,"YES","NO")</f>
        <v>YES</v>
      </c>
      <c r="Y1081" s="30" t="str">
        <f>IF(SUM('Sales by Agent'!W1081:Y1081)&gt;0,"YES","NO")</f>
        <v>YES</v>
      </c>
      <c r="Z1081" s="30" t="str">
        <f>IF(SUM('Sales by Agent'!X1081:Z1081)&gt;0,"YES","NO")</f>
        <v>YES</v>
      </c>
      <c r="AA1081" s="30" t="str">
        <f>IF(SUM('Sales by Agent'!Y1081:AA1081)&gt;0,"YES","NO")</f>
        <v>YES</v>
      </c>
      <c r="AB1081" s="30" t="str">
        <f>IF(SUM('Sales by Agent'!Z1081:AB1081)&gt;0,"YES","NO")</f>
        <v>YES</v>
      </c>
      <c r="AC1081" s="30" t="str">
        <f>IF(SUM('Sales by Agent'!AA1081:AC1081)&gt;0,"YES","NO")</f>
        <v>YES</v>
      </c>
      <c r="AD1081" s="30" t="str">
        <f>IF(SUM('Sales by Agent'!AB1081:AD1081)&gt;0,"YES","NO")</f>
        <v>YES</v>
      </c>
      <c r="AE1081" s="30" t="str">
        <f>IF(SUM('Sales by Agent'!AC1081:AE1081)&gt;0,"YES","NO")</f>
        <v>YES</v>
      </c>
      <c r="AF1081" s="30" t="str">
        <f>IF(SUM('Sales by Agent'!AD1081:AF1081)&gt;0,"YES","NO")</f>
        <v>YES</v>
      </c>
      <c r="AG1081" s="30" t="str">
        <f>IF(SUM('Sales by Agent'!AE1081:AG1081)&gt;0,"YES","NO")</f>
        <v>YES</v>
      </c>
      <c r="AH1081" s="30" t="str">
        <f>IF(SUM('Sales by Agent'!AF1081:AH1081)&gt;0,"YES","NO")</f>
        <v>YES</v>
      </c>
      <c r="AI1081" s="30" t="str">
        <f>IF(SUM('Sales by Agent'!AG1081:AI1081)&gt;0,"YES","NO")</f>
        <v>YES</v>
      </c>
      <c r="AJ1081" s="30" t="str">
        <f>IF(SUM('Sales by Agent'!AH1081:AJ1081)&gt;0,"YES","NO")</f>
        <v>YES</v>
      </c>
      <c r="AK1081" s="30" t="str">
        <f>IF(SUM('Sales by Agent'!AI1081:AK1081)&gt;0,"YES","NO")</f>
        <v>YES</v>
      </c>
      <c r="AL1081" s="30" t="str">
        <f>IF(SUM('Sales by Agent'!AJ1081:AL1081)&gt;0,"YES","NO")</f>
        <v>YES</v>
      </c>
      <c r="AM1081" s="30" t="str">
        <f>IF(SUM('Sales by Agent'!AK1081:AM1081)&gt;0,"YES","NO")</f>
        <v>YES</v>
      </c>
      <c r="AN1081" s="30" t="str">
        <f>IF(SUM('Sales by Agent'!AL1081:AN1081)&gt;0,"YES","NO")</f>
        <v>YES</v>
      </c>
      <c r="AO1081" s="30" t="str">
        <f>IF(SUM('Sales by Agent'!AM1081:AO1081)&gt;0,"YES","NO")</f>
        <v>YES</v>
      </c>
      <c r="AP1081" s="30" t="str">
        <f>IF(SUM('Sales by Agent'!AN1081:AP1081)&gt;0,"YES","NO")</f>
        <v>YES</v>
      </c>
      <c r="AQ1081" s="30" t="str">
        <f>IF(SUM('Sales by Agent'!AO1081:AQ1081)&gt;0,"YES","NO")</f>
        <v>YES</v>
      </c>
      <c r="AR1081" s="30" t="str">
        <f>IF(SUM('Sales by Agent'!AP1081:AR1081)&gt;0,"YES","NO")</f>
        <v>YES</v>
      </c>
      <c r="AS1081" s="30" t="str">
        <f>IF(SUM('Sales by Agent'!AQ1081:AS1081)&gt;0,"YES","NO")</f>
        <v>YES</v>
      </c>
      <c r="AT1081" s="30" t="str">
        <f>IF(SUM('Sales by Agent'!AR1081:AT1081)&gt;0,"YES","NO")</f>
        <v>YES</v>
      </c>
      <c r="AU1081" s="30" t="str">
        <f>IF(SUM('Sales by Agent'!AS1081:AU1081)&gt;0,"YES","NO")</f>
        <v>YES</v>
      </c>
      <c r="AV1081" s="30" t="str">
        <f>IF(SUM('Sales by Agent'!AT1081:AV1081)&gt;0,"YES","NO")</f>
        <v>YES</v>
      </c>
    </row>
    <row r="1082" spans="1:48">
      <c r="A1082" s="564" t="s">
        <v>335</v>
      </c>
      <c r="B1082" s="564" t="s">
        <v>3317</v>
      </c>
      <c r="C1082" s="564" t="s">
        <v>396</v>
      </c>
      <c r="D1082" s="564" t="s">
        <v>954</v>
      </c>
      <c r="E1082" s="564" t="s">
        <v>1005</v>
      </c>
      <c r="F1082" s="565">
        <v>1986050</v>
      </c>
      <c r="I1082" s="30" t="str">
        <f>IF(SUM('Sales by Agent'!G1082:I1082)&gt;0,"YES","NO")</f>
        <v>YES</v>
      </c>
      <c r="J1082" s="30" t="str">
        <f>IF(SUM('Sales by Agent'!H1082:J1082)&gt;0,"YES","NO")</f>
        <v>YES</v>
      </c>
      <c r="K1082" s="30" t="str">
        <f>IF(SUM('Sales by Agent'!I1082:K1082)&gt;0,"YES","NO")</f>
        <v>YES</v>
      </c>
      <c r="L1082" s="30" t="str">
        <f>IF(SUM('Sales by Agent'!J1082:L1082)&gt;0,"YES","NO")</f>
        <v>YES</v>
      </c>
      <c r="M1082" s="30" t="str">
        <f>IF(SUM('Sales by Agent'!K1082:M1082)&gt;0,"YES","NO")</f>
        <v>YES</v>
      </c>
      <c r="N1082" s="30" t="str">
        <f>IF(SUM('Sales by Agent'!L1082:N1082)&gt;0,"YES","NO")</f>
        <v>YES</v>
      </c>
      <c r="O1082" s="30" t="str">
        <f>IF(SUM('Sales by Agent'!M1082:O1082)&gt;0,"YES","NO")</f>
        <v>YES</v>
      </c>
      <c r="P1082" s="30" t="str">
        <f>IF(SUM('Sales by Agent'!N1082:P1082)&gt;0,"YES","NO")</f>
        <v>YES</v>
      </c>
      <c r="Q1082" s="30" t="str">
        <f>IF(SUM('Sales by Agent'!O1082:Q1082)&gt;0,"YES","NO")</f>
        <v>YES</v>
      </c>
      <c r="R1082" s="30" t="str">
        <f>IF(SUM('Sales by Agent'!P1082:R1082)&gt;0,"YES","NO")</f>
        <v>YES</v>
      </c>
      <c r="S1082" s="30" t="str">
        <f>IF(SUM('Sales by Agent'!Q1082:S1082)&gt;0,"YES","NO")</f>
        <v>YES</v>
      </c>
      <c r="T1082" s="30" t="str">
        <f>IF(SUM('Sales by Agent'!R1082:T1082)&gt;0,"YES","NO")</f>
        <v>YES</v>
      </c>
      <c r="U1082" s="30" t="str">
        <f>IF(SUM('Sales by Agent'!S1082:U1082)&gt;0,"YES","NO")</f>
        <v>YES</v>
      </c>
      <c r="V1082" s="30" t="str">
        <f>IF(SUM('Sales by Agent'!T1082:V1082)&gt;0,"YES","NO")</f>
        <v>YES</v>
      </c>
      <c r="W1082" s="30" t="str">
        <f>IF(SUM('Sales by Agent'!U1082:W1082)&gt;0,"YES","NO")</f>
        <v>YES</v>
      </c>
      <c r="X1082" s="30" t="str">
        <f>IF(SUM('Sales by Agent'!V1082:X1082)&gt;0,"YES","NO")</f>
        <v>YES</v>
      </c>
      <c r="Y1082" s="30" t="str">
        <f>IF(SUM('Sales by Agent'!W1082:Y1082)&gt;0,"YES","NO")</f>
        <v>YES</v>
      </c>
      <c r="Z1082" s="30" t="str">
        <f>IF(SUM('Sales by Agent'!X1082:Z1082)&gt;0,"YES","NO")</f>
        <v>YES</v>
      </c>
      <c r="AA1082" s="30" t="str">
        <f>IF(SUM('Sales by Agent'!Y1082:AA1082)&gt;0,"YES","NO")</f>
        <v>YES</v>
      </c>
      <c r="AB1082" s="30" t="str">
        <f>IF(SUM('Sales by Agent'!Z1082:AB1082)&gt;0,"YES","NO")</f>
        <v>YES</v>
      </c>
      <c r="AC1082" s="30" t="str">
        <f>IF(SUM('Sales by Agent'!AA1082:AC1082)&gt;0,"YES","NO")</f>
        <v>YES</v>
      </c>
      <c r="AD1082" s="30" t="str">
        <f>IF(SUM('Sales by Agent'!AB1082:AD1082)&gt;0,"YES","NO")</f>
        <v>YES</v>
      </c>
      <c r="AE1082" s="30" t="str">
        <f>IF(SUM('Sales by Agent'!AC1082:AE1082)&gt;0,"YES","NO")</f>
        <v>YES</v>
      </c>
      <c r="AF1082" s="30" t="str">
        <f>IF(SUM('Sales by Agent'!AD1082:AF1082)&gt;0,"YES","NO")</f>
        <v>NO</v>
      </c>
      <c r="AG1082" s="30" t="str">
        <f>IF(SUM('Sales by Agent'!AE1082:AG1082)&gt;0,"YES","NO")</f>
        <v>NO</v>
      </c>
      <c r="AH1082" s="30" t="str">
        <f>IF(SUM('Sales by Agent'!AF1082:AH1082)&gt;0,"YES","NO")</f>
        <v>NO</v>
      </c>
      <c r="AI1082" s="30" t="str">
        <f>IF(SUM('Sales by Agent'!AG1082:AI1082)&gt;0,"YES","NO")</f>
        <v>YES</v>
      </c>
      <c r="AJ1082" s="30" t="str">
        <f>IF(SUM('Sales by Agent'!AH1082:AJ1082)&gt;0,"YES","NO")</f>
        <v>YES</v>
      </c>
      <c r="AK1082" s="30" t="str">
        <f>IF(SUM('Sales by Agent'!AI1082:AK1082)&gt;0,"YES","NO")</f>
        <v>YES</v>
      </c>
      <c r="AL1082" s="30" t="str">
        <f>IF(SUM('Sales by Agent'!AJ1082:AL1082)&gt;0,"YES","NO")</f>
        <v>NO</v>
      </c>
      <c r="AM1082" s="30" t="str">
        <f>IF(SUM('Sales by Agent'!AK1082:AM1082)&gt;0,"YES","NO")</f>
        <v>YES</v>
      </c>
      <c r="AN1082" s="30" t="str">
        <f>IF(SUM('Sales by Agent'!AL1082:AN1082)&gt;0,"YES","NO")</f>
        <v>YES</v>
      </c>
      <c r="AO1082" s="30" t="str">
        <f>IF(SUM('Sales by Agent'!AM1082:AO1082)&gt;0,"YES","NO")</f>
        <v>YES</v>
      </c>
      <c r="AP1082" s="30" t="str">
        <f>IF(SUM('Sales by Agent'!AN1082:AP1082)&gt;0,"YES","NO")</f>
        <v>NO</v>
      </c>
      <c r="AQ1082" s="30" t="str">
        <f>IF(SUM('Sales by Agent'!AO1082:AQ1082)&gt;0,"YES","NO")</f>
        <v>NO</v>
      </c>
      <c r="AR1082" s="30" t="str">
        <f>IF(SUM('Sales by Agent'!AP1082:AR1082)&gt;0,"YES","NO")</f>
        <v>NO</v>
      </c>
      <c r="AS1082" s="30" t="str">
        <f>IF(SUM('Sales by Agent'!AQ1082:AS1082)&gt;0,"YES","NO")</f>
        <v>NO</v>
      </c>
      <c r="AT1082" s="30" t="str">
        <f>IF(SUM('Sales by Agent'!AR1082:AT1082)&gt;0,"YES","NO")</f>
        <v>NO</v>
      </c>
      <c r="AU1082" s="30" t="str">
        <f>IF(SUM('Sales by Agent'!AS1082:AU1082)&gt;0,"YES","NO")</f>
        <v>NO</v>
      </c>
      <c r="AV1082" s="30" t="str">
        <f>IF(SUM('Sales by Agent'!AT1082:AV1082)&gt;0,"YES","NO")</f>
        <v>NO</v>
      </c>
    </row>
    <row r="1083" spans="1:48">
      <c r="A1083" s="564" t="s">
        <v>338</v>
      </c>
      <c r="B1083" s="564" t="s">
        <v>3318</v>
      </c>
      <c r="C1083" s="564" t="s">
        <v>396</v>
      </c>
      <c r="D1083" s="564" t="s">
        <v>954</v>
      </c>
      <c r="E1083" s="564" t="s">
        <v>1005</v>
      </c>
      <c r="F1083" s="565">
        <v>2701700</v>
      </c>
      <c r="I1083" s="30" t="str">
        <f>IF(SUM('Sales by Agent'!G1083:I1083)&gt;0,"YES","NO")</f>
        <v>YES</v>
      </c>
      <c r="J1083" s="30" t="str">
        <f>IF(SUM('Sales by Agent'!H1083:J1083)&gt;0,"YES","NO")</f>
        <v>YES</v>
      </c>
      <c r="K1083" s="30" t="str">
        <f>IF(SUM('Sales by Agent'!I1083:K1083)&gt;0,"YES","NO")</f>
        <v>YES</v>
      </c>
      <c r="L1083" s="30" t="str">
        <f>IF(SUM('Sales by Agent'!J1083:L1083)&gt;0,"YES","NO")</f>
        <v>YES</v>
      </c>
      <c r="M1083" s="30" t="str">
        <f>IF(SUM('Sales by Agent'!K1083:M1083)&gt;0,"YES","NO")</f>
        <v>YES</v>
      </c>
      <c r="N1083" s="30" t="str">
        <f>IF(SUM('Sales by Agent'!L1083:N1083)&gt;0,"YES","NO")</f>
        <v>YES</v>
      </c>
      <c r="O1083" s="30" t="str">
        <f>IF(SUM('Sales by Agent'!M1083:O1083)&gt;0,"YES","NO")</f>
        <v>YES</v>
      </c>
      <c r="P1083" s="30" t="str">
        <f>IF(SUM('Sales by Agent'!N1083:P1083)&gt;0,"YES","NO")</f>
        <v>YES</v>
      </c>
      <c r="Q1083" s="30" t="str">
        <f>IF(SUM('Sales by Agent'!O1083:Q1083)&gt;0,"YES","NO")</f>
        <v>NO</v>
      </c>
      <c r="R1083" s="30" t="str">
        <f>IF(SUM('Sales by Agent'!P1083:R1083)&gt;0,"YES","NO")</f>
        <v>NO</v>
      </c>
      <c r="S1083" s="30" t="str">
        <f>IF(SUM('Sales by Agent'!Q1083:S1083)&gt;0,"YES","NO")</f>
        <v>NO</v>
      </c>
      <c r="T1083" s="30" t="str">
        <f>IF(SUM('Sales by Agent'!R1083:T1083)&gt;0,"YES","NO")</f>
        <v>NO</v>
      </c>
      <c r="U1083" s="30" t="str">
        <f>IF(SUM('Sales by Agent'!S1083:U1083)&gt;0,"YES","NO")</f>
        <v>NO</v>
      </c>
      <c r="V1083" s="30" t="str">
        <f>IF(SUM('Sales by Agent'!T1083:V1083)&gt;0,"YES","NO")</f>
        <v>NO</v>
      </c>
      <c r="W1083" s="30" t="str">
        <f>IF(SUM('Sales by Agent'!U1083:W1083)&gt;0,"YES","NO")</f>
        <v>NO</v>
      </c>
      <c r="X1083" s="30" t="str">
        <f>IF(SUM('Sales by Agent'!V1083:X1083)&gt;0,"YES","NO")</f>
        <v>NO</v>
      </c>
      <c r="Y1083" s="30" t="str">
        <f>IF(SUM('Sales by Agent'!W1083:Y1083)&gt;0,"YES","NO")</f>
        <v>NO</v>
      </c>
      <c r="Z1083" s="30" t="str">
        <f>IF(SUM('Sales by Agent'!X1083:Z1083)&gt;0,"YES","NO")</f>
        <v>NO</v>
      </c>
      <c r="AA1083" s="30" t="str">
        <f>IF(SUM('Sales by Agent'!Y1083:AA1083)&gt;0,"YES","NO")</f>
        <v>NO</v>
      </c>
      <c r="AB1083" s="30" t="str">
        <f>IF(SUM('Sales by Agent'!Z1083:AB1083)&gt;0,"YES","NO")</f>
        <v>NO</v>
      </c>
      <c r="AC1083" s="30" t="str">
        <f>IF(SUM('Sales by Agent'!AA1083:AC1083)&gt;0,"YES","NO")</f>
        <v>NO</v>
      </c>
      <c r="AD1083" s="30" t="str">
        <f>IF(SUM('Sales by Agent'!AB1083:AD1083)&gt;0,"YES","NO")</f>
        <v>NO</v>
      </c>
      <c r="AE1083" s="30" t="str">
        <f>IF(SUM('Sales by Agent'!AC1083:AE1083)&gt;0,"YES","NO")</f>
        <v>NO</v>
      </c>
      <c r="AF1083" s="30" t="str">
        <f>IF(SUM('Sales by Agent'!AD1083:AF1083)&gt;0,"YES","NO")</f>
        <v>NO</v>
      </c>
      <c r="AG1083" s="30" t="str">
        <f>IF(SUM('Sales by Agent'!AE1083:AG1083)&gt;0,"YES","NO")</f>
        <v>NO</v>
      </c>
      <c r="AH1083" s="30" t="str">
        <f>IF(SUM('Sales by Agent'!AF1083:AH1083)&gt;0,"YES","NO")</f>
        <v>NO</v>
      </c>
      <c r="AI1083" s="30" t="str">
        <f>IF(SUM('Sales by Agent'!AG1083:AI1083)&gt;0,"YES","NO")</f>
        <v>NO</v>
      </c>
      <c r="AJ1083" s="30" t="str">
        <f>IF(SUM('Sales by Agent'!AH1083:AJ1083)&gt;0,"YES","NO")</f>
        <v>NO</v>
      </c>
      <c r="AK1083" s="30" t="str">
        <f>IF(SUM('Sales by Agent'!AI1083:AK1083)&gt;0,"YES","NO")</f>
        <v>NO</v>
      </c>
      <c r="AL1083" s="30" t="str">
        <f>IF(SUM('Sales by Agent'!AJ1083:AL1083)&gt;0,"YES","NO")</f>
        <v>NO</v>
      </c>
      <c r="AM1083" s="30" t="str">
        <f>IF(SUM('Sales by Agent'!AK1083:AM1083)&gt;0,"YES","NO")</f>
        <v>NO</v>
      </c>
      <c r="AN1083" s="30" t="str">
        <f>IF(SUM('Sales by Agent'!AL1083:AN1083)&gt;0,"YES","NO")</f>
        <v>NO</v>
      </c>
      <c r="AO1083" s="30" t="str">
        <f>IF(SUM('Sales by Agent'!AM1083:AO1083)&gt;0,"YES","NO")</f>
        <v>NO</v>
      </c>
      <c r="AP1083" s="30" t="str">
        <f>IF(SUM('Sales by Agent'!AN1083:AP1083)&gt;0,"YES","NO")</f>
        <v>NO</v>
      </c>
      <c r="AQ1083" s="30" t="str">
        <f>IF(SUM('Sales by Agent'!AO1083:AQ1083)&gt;0,"YES","NO")</f>
        <v>NO</v>
      </c>
      <c r="AR1083" s="30" t="str">
        <f>IF(SUM('Sales by Agent'!AP1083:AR1083)&gt;0,"YES","NO")</f>
        <v>NO</v>
      </c>
      <c r="AS1083" s="30" t="str">
        <f>IF(SUM('Sales by Agent'!AQ1083:AS1083)&gt;0,"YES","NO")</f>
        <v>NO</v>
      </c>
      <c r="AT1083" s="30" t="str">
        <f>IF(SUM('Sales by Agent'!AR1083:AT1083)&gt;0,"YES","NO")</f>
        <v>NO</v>
      </c>
      <c r="AU1083" s="30" t="str">
        <f>IF(SUM('Sales by Agent'!AS1083:AU1083)&gt;0,"YES","NO")</f>
        <v>NO</v>
      </c>
      <c r="AV1083" s="30" t="str">
        <f>IF(SUM('Sales by Agent'!AT1083:AV1083)&gt;0,"YES","NO")</f>
        <v>NO</v>
      </c>
    </row>
    <row r="1084" spans="1:48">
      <c r="A1084" s="564" t="s">
        <v>339</v>
      </c>
      <c r="B1084" s="564" t="s">
        <v>2842</v>
      </c>
      <c r="C1084" s="564" t="s">
        <v>396</v>
      </c>
      <c r="D1084" s="564" t="s">
        <v>954</v>
      </c>
      <c r="E1084" s="564" t="s">
        <v>1005</v>
      </c>
      <c r="F1084" s="565">
        <v>4530775</v>
      </c>
      <c r="I1084" s="30" t="str">
        <f>IF(SUM('Sales by Agent'!G1084:I1084)&gt;0,"YES","NO")</f>
        <v>NO</v>
      </c>
      <c r="J1084" s="30" t="str">
        <f>IF(SUM('Sales by Agent'!H1084:J1084)&gt;0,"YES","NO")</f>
        <v>NO</v>
      </c>
      <c r="K1084" s="30" t="str">
        <f>IF(SUM('Sales by Agent'!I1084:K1084)&gt;0,"YES","NO")</f>
        <v>NO</v>
      </c>
      <c r="L1084" s="30" t="str">
        <f>IF(SUM('Sales by Agent'!J1084:L1084)&gt;0,"YES","NO")</f>
        <v>NO</v>
      </c>
      <c r="M1084" s="30" t="str">
        <f>IF(SUM('Sales by Agent'!K1084:M1084)&gt;0,"YES","NO")</f>
        <v>NO</v>
      </c>
      <c r="N1084" s="30" t="str">
        <f>IF(SUM('Sales by Agent'!L1084:N1084)&gt;0,"YES","NO")</f>
        <v>NO</v>
      </c>
      <c r="O1084" s="30" t="str">
        <f>IF(SUM('Sales by Agent'!M1084:O1084)&gt;0,"YES","NO")</f>
        <v>NO</v>
      </c>
      <c r="P1084" s="30" t="str">
        <f>IF(SUM('Sales by Agent'!N1084:P1084)&gt;0,"YES","NO")</f>
        <v>NO</v>
      </c>
      <c r="Q1084" s="30" t="str">
        <f>IF(SUM('Sales by Agent'!O1084:Q1084)&gt;0,"YES","NO")</f>
        <v>NO</v>
      </c>
      <c r="R1084" s="30" t="str">
        <f>IF(SUM('Sales by Agent'!P1084:R1084)&gt;0,"YES","NO")</f>
        <v>NO</v>
      </c>
      <c r="S1084" s="30" t="str">
        <f>IF(SUM('Sales by Agent'!Q1084:S1084)&gt;0,"YES","NO")</f>
        <v>NO</v>
      </c>
      <c r="T1084" s="30" t="str">
        <f>IF(SUM('Sales by Agent'!R1084:T1084)&gt;0,"YES","NO")</f>
        <v>NO</v>
      </c>
      <c r="U1084" s="30" t="str">
        <f>IF(SUM('Sales by Agent'!S1084:U1084)&gt;0,"YES","NO")</f>
        <v>NO</v>
      </c>
      <c r="V1084" s="30" t="str">
        <f>IF(SUM('Sales by Agent'!T1084:V1084)&gt;0,"YES","NO")</f>
        <v>NO</v>
      </c>
      <c r="W1084" s="30" t="str">
        <f>IF(SUM('Sales by Agent'!U1084:W1084)&gt;0,"YES","NO")</f>
        <v>NO</v>
      </c>
      <c r="X1084" s="30" t="str">
        <f>IF(SUM('Sales by Agent'!V1084:X1084)&gt;0,"YES","NO")</f>
        <v>NO</v>
      </c>
      <c r="Y1084" s="30" t="str">
        <f>IF(SUM('Sales by Agent'!W1084:Y1084)&gt;0,"YES","NO")</f>
        <v>NO</v>
      </c>
      <c r="Z1084" s="30" t="str">
        <f>IF(SUM('Sales by Agent'!X1084:Z1084)&gt;0,"YES","NO")</f>
        <v>NO</v>
      </c>
      <c r="AA1084" s="30" t="str">
        <f>IF(SUM('Sales by Agent'!Y1084:AA1084)&gt;0,"YES","NO")</f>
        <v>NO</v>
      </c>
      <c r="AB1084" s="30" t="str">
        <f>IF(SUM('Sales by Agent'!Z1084:AB1084)&gt;0,"YES","NO")</f>
        <v>NO</v>
      </c>
      <c r="AC1084" s="30" t="str">
        <f>IF(SUM('Sales by Agent'!AA1084:AC1084)&gt;0,"YES","NO")</f>
        <v>YES</v>
      </c>
      <c r="AD1084" s="30" t="str">
        <f>IF(SUM('Sales by Agent'!AB1084:AD1084)&gt;0,"YES","NO")</f>
        <v>YES</v>
      </c>
      <c r="AE1084" s="30" t="str">
        <f>IF(SUM('Sales by Agent'!AC1084:AE1084)&gt;0,"YES","NO")</f>
        <v>YES</v>
      </c>
      <c r="AF1084" s="30" t="str">
        <f>IF(SUM('Sales by Agent'!AD1084:AF1084)&gt;0,"YES","NO")</f>
        <v>YES</v>
      </c>
      <c r="AG1084" s="30" t="str">
        <f>IF(SUM('Sales by Agent'!AE1084:AG1084)&gt;0,"YES","NO")</f>
        <v>YES</v>
      </c>
      <c r="AH1084" s="30" t="str">
        <f>IF(SUM('Sales by Agent'!AF1084:AH1084)&gt;0,"YES","NO")</f>
        <v>YES</v>
      </c>
      <c r="AI1084" s="30" t="str">
        <f>IF(SUM('Sales by Agent'!AG1084:AI1084)&gt;0,"YES","NO")</f>
        <v>YES</v>
      </c>
      <c r="AJ1084" s="30" t="str">
        <f>IF(SUM('Sales by Agent'!AH1084:AJ1084)&gt;0,"YES","NO")</f>
        <v>YES</v>
      </c>
      <c r="AK1084" s="30" t="str">
        <f>IF(SUM('Sales by Agent'!AI1084:AK1084)&gt;0,"YES","NO")</f>
        <v>YES</v>
      </c>
      <c r="AL1084" s="30" t="str">
        <f>IF(SUM('Sales by Agent'!AJ1084:AL1084)&gt;0,"YES","NO")</f>
        <v>YES</v>
      </c>
      <c r="AM1084" s="30" t="str">
        <f>IF(SUM('Sales by Agent'!AK1084:AM1084)&gt;0,"YES","NO")</f>
        <v>YES</v>
      </c>
      <c r="AN1084" s="30" t="str">
        <f>IF(SUM('Sales by Agent'!AL1084:AN1084)&gt;0,"YES","NO")</f>
        <v>YES</v>
      </c>
      <c r="AO1084" s="30" t="str">
        <f>IF(SUM('Sales by Agent'!AM1084:AO1084)&gt;0,"YES","NO")</f>
        <v>YES</v>
      </c>
      <c r="AP1084" s="30" t="str">
        <f>IF(SUM('Sales by Agent'!AN1084:AP1084)&gt;0,"YES","NO")</f>
        <v>YES</v>
      </c>
      <c r="AQ1084" s="30" t="str">
        <f>IF(SUM('Sales by Agent'!AO1084:AQ1084)&gt;0,"YES","NO")</f>
        <v>YES</v>
      </c>
      <c r="AR1084" s="30" t="str">
        <f>IF(SUM('Sales by Agent'!AP1084:AR1084)&gt;0,"YES","NO")</f>
        <v>YES</v>
      </c>
      <c r="AS1084" s="30" t="str">
        <f>IF(SUM('Sales by Agent'!AQ1084:AS1084)&gt;0,"YES","NO")</f>
        <v>YES</v>
      </c>
      <c r="AT1084" s="30" t="str">
        <f>IF(SUM('Sales by Agent'!AR1084:AT1084)&gt;0,"YES","NO")</f>
        <v>YES</v>
      </c>
      <c r="AU1084" s="30" t="str">
        <f>IF(SUM('Sales by Agent'!AS1084:AU1084)&gt;0,"YES","NO")</f>
        <v>YES</v>
      </c>
      <c r="AV1084" s="30" t="str">
        <f>IF(SUM('Sales by Agent'!AT1084:AV1084)&gt;0,"YES","NO")</f>
        <v>YES</v>
      </c>
    </row>
    <row r="1085" spans="1:48">
      <c r="A1085" s="564" t="s">
        <v>351</v>
      </c>
      <c r="B1085" s="564" t="s">
        <v>3319</v>
      </c>
      <c r="C1085" s="564" t="s">
        <v>396</v>
      </c>
      <c r="D1085" s="564" t="s">
        <v>954</v>
      </c>
      <c r="E1085" s="564" t="s">
        <v>1005</v>
      </c>
      <c r="F1085" s="565">
        <v>171700</v>
      </c>
      <c r="I1085" s="30" t="str">
        <f>IF(SUM('Sales by Agent'!G1085:I1085)&gt;0,"YES","NO")</f>
        <v>NO</v>
      </c>
      <c r="J1085" s="30" t="str">
        <f>IF(SUM('Sales by Agent'!H1085:J1085)&gt;0,"YES","NO")</f>
        <v>NO</v>
      </c>
      <c r="K1085" s="30" t="str">
        <f>IF(SUM('Sales by Agent'!I1085:K1085)&gt;0,"YES","NO")</f>
        <v>NO</v>
      </c>
      <c r="L1085" s="30" t="str">
        <f>IF(SUM('Sales by Agent'!J1085:L1085)&gt;0,"YES","NO")</f>
        <v>NO</v>
      </c>
      <c r="M1085" s="30" t="str">
        <f>IF(SUM('Sales by Agent'!K1085:M1085)&gt;0,"YES","NO")</f>
        <v>NO</v>
      </c>
      <c r="N1085" s="30" t="str">
        <f>IF(SUM('Sales by Agent'!L1085:N1085)&gt;0,"YES","NO")</f>
        <v>NO</v>
      </c>
      <c r="O1085" s="30" t="str">
        <f>IF(SUM('Sales by Agent'!M1085:O1085)&gt;0,"YES","NO")</f>
        <v>NO</v>
      </c>
      <c r="P1085" s="30" t="str">
        <f>IF(SUM('Sales by Agent'!N1085:P1085)&gt;0,"YES","NO")</f>
        <v>NO</v>
      </c>
      <c r="Q1085" s="30" t="str">
        <f>IF(SUM('Sales by Agent'!O1085:Q1085)&gt;0,"YES","NO")</f>
        <v>NO</v>
      </c>
      <c r="R1085" s="30" t="str">
        <f>IF(SUM('Sales by Agent'!P1085:R1085)&gt;0,"YES","NO")</f>
        <v>NO</v>
      </c>
      <c r="S1085" s="30" t="str">
        <f>IF(SUM('Sales by Agent'!Q1085:S1085)&gt;0,"YES","NO")</f>
        <v>NO</v>
      </c>
      <c r="T1085" s="30" t="str">
        <f>IF(SUM('Sales by Agent'!R1085:T1085)&gt;0,"YES","NO")</f>
        <v>NO</v>
      </c>
      <c r="U1085" s="30" t="str">
        <f>IF(SUM('Sales by Agent'!S1085:U1085)&gt;0,"YES","NO")</f>
        <v>NO</v>
      </c>
      <c r="V1085" s="30" t="str">
        <f>IF(SUM('Sales by Agent'!T1085:V1085)&gt;0,"YES","NO")</f>
        <v>NO</v>
      </c>
      <c r="W1085" s="30" t="str">
        <f>IF(SUM('Sales by Agent'!U1085:W1085)&gt;0,"YES","NO")</f>
        <v>NO</v>
      </c>
      <c r="X1085" s="30" t="str">
        <f>IF(SUM('Sales by Agent'!V1085:X1085)&gt;0,"YES","NO")</f>
        <v>NO</v>
      </c>
      <c r="Y1085" s="30" t="str">
        <f>IF(SUM('Sales by Agent'!W1085:Y1085)&gt;0,"YES","NO")</f>
        <v>NO</v>
      </c>
      <c r="Z1085" s="30" t="str">
        <f>IF(SUM('Sales by Agent'!X1085:Z1085)&gt;0,"YES","NO")</f>
        <v>NO</v>
      </c>
      <c r="AA1085" s="30" t="str">
        <f>IF(SUM('Sales by Agent'!Y1085:AA1085)&gt;0,"YES","NO")</f>
        <v>NO</v>
      </c>
      <c r="AB1085" s="30" t="str">
        <f>IF(SUM('Sales by Agent'!Z1085:AB1085)&gt;0,"YES","NO")</f>
        <v>NO</v>
      </c>
      <c r="AC1085" s="30" t="str">
        <f>IF(SUM('Sales by Agent'!AA1085:AC1085)&gt;0,"YES","NO")</f>
        <v>YES</v>
      </c>
      <c r="AD1085" s="30" t="str">
        <f>IF(SUM('Sales by Agent'!AB1085:AD1085)&gt;0,"YES","NO")</f>
        <v>YES</v>
      </c>
      <c r="AE1085" s="30" t="str">
        <f>IF(SUM('Sales by Agent'!AC1085:AE1085)&gt;0,"YES","NO")</f>
        <v>YES</v>
      </c>
      <c r="AF1085" s="30" t="str">
        <f>IF(SUM('Sales by Agent'!AD1085:AF1085)&gt;0,"YES","NO")</f>
        <v>NO</v>
      </c>
      <c r="AG1085" s="30" t="str">
        <f>IF(SUM('Sales by Agent'!AE1085:AG1085)&gt;0,"YES","NO")</f>
        <v>NO</v>
      </c>
      <c r="AH1085" s="30" t="str">
        <f>IF(SUM('Sales by Agent'!AF1085:AH1085)&gt;0,"YES","NO")</f>
        <v>YES</v>
      </c>
      <c r="AI1085" s="30" t="str">
        <f>IF(SUM('Sales by Agent'!AG1085:AI1085)&gt;0,"YES","NO")</f>
        <v>YES</v>
      </c>
      <c r="AJ1085" s="30" t="str">
        <f>IF(SUM('Sales by Agent'!AH1085:AJ1085)&gt;0,"YES","NO")</f>
        <v>YES</v>
      </c>
      <c r="AK1085" s="30" t="str">
        <f>IF(SUM('Sales by Agent'!AI1085:AK1085)&gt;0,"YES","NO")</f>
        <v>NO</v>
      </c>
      <c r="AL1085" s="30" t="str">
        <f>IF(SUM('Sales by Agent'!AJ1085:AL1085)&gt;0,"YES","NO")</f>
        <v>NO</v>
      </c>
      <c r="AM1085" s="30" t="str">
        <f>IF(SUM('Sales by Agent'!AK1085:AM1085)&gt;0,"YES","NO")</f>
        <v>NO</v>
      </c>
      <c r="AN1085" s="30" t="str">
        <f>IF(SUM('Sales by Agent'!AL1085:AN1085)&gt;0,"YES","NO")</f>
        <v>NO</v>
      </c>
      <c r="AO1085" s="30" t="str">
        <f>IF(SUM('Sales by Agent'!AM1085:AO1085)&gt;0,"YES","NO")</f>
        <v>NO</v>
      </c>
      <c r="AP1085" s="30" t="str">
        <f>IF(SUM('Sales by Agent'!AN1085:AP1085)&gt;0,"YES","NO")</f>
        <v>NO</v>
      </c>
      <c r="AQ1085" s="30" t="str">
        <f>IF(SUM('Sales by Agent'!AO1085:AQ1085)&gt;0,"YES","NO")</f>
        <v>NO</v>
      </c>
      <c r="AR1085" s="30" t="str">
        <f>IF(SUM('Sales by Agent'!AP1085:AR1085)&gt;0,"YES","NO")</f>
        <v>NO</v>
      </c>
      <c r="AS1085" s="30" t="str">
        <f>IF(SUM('Sales by Agent'!AQ1085:AS1085)&gt;0,"YES","NO")</f>
        <v>NO</v>
      </c>
      <c r="AT1085" s="30" t="str">
        <f>IF(SUM('Sales by Agent'!AR1085:AT1085)&gt;0,"YES","NO")</f>
        <v>NO</v>
      </c>
      <c r="AU1085" s="30" t="str">
        <f>IF(SUM('Sales by Agent'!AS1085:AU1085)&gt;0,"YES","NO")</f>
        <v>NO</v>
      </c>
      <c r="AV1085" s="30" t="str">
        <f>IF(SUM('Sales by Agent'!AT1085:AV1085)&gt;0,"YES","NO")</f>
        <v>NO</v>
      </c>
    </row>
    <row r="1086" spans="1:48">
      <c r="A1086" s="564" t="s">
        <v>352</v>
      </c>
      <c r="B1086" s="564" t="s">
        <v>3320</v>
      </c>
      <c r="C1086" s="564" t="s">
        <v>396</v>
      </c>
      <c r="D1086" s="564" t="s">
        <v>954</v>
      </c>
      <c r="E1086" s="564" t="s">
        <v>1005</v>
      </c>
      <c r="F1086" s="565">
        <v>55590560</v>
      </c>
      <c r="I1086" s="30" t="str">
        <f>IF(SUM('Sales by Agent'!G1086:I1086)&gt;0,"YES","NO")</f>
        <v>YES</v>
      </c>
      <c r="J1086" s="30" t="str">
        <f>IF(SUM('Sales by Agent'!H1086:J1086)&gt;0,"YES","NO")</f>
        <v>YES</v>
      </c>
      <c r="K1086" s="30" t="str">
        <f>IF(SUM('Sales by Agent'!I1086:K1086)&gt;0,"YES","NO")</f>
        <v>YES</v>
      </c>
      <c r="L1086" s="30" t="str">
        <f>IF(SUM('Sales by Agent'!J1086:L1086)&gt;0,"YES","NO")</f>
        <v>YES</v>
      </c>
      <c r="M1086" s="30" t="str">
        <f>IF(SUM('Sales by Agent'!K1086:M1086)&gt;0,"YES","NO")</f>
        <v>YES</v>
      </c>
      <c r="N1086" s="30" t="str">
        <f>IF(SUM('Sales by Agent'!L1086:N1086)&gt;0,"YES","NO")</f>
        <v>YES</v>
      </c>
      <c r="O1086" s="30" t="str">
        <f>IF(SUM('Sales by Agent'!M1086:O1086)&gt;0,"YES","NO")</f>
        <v>YES</v>
      </c>
      <c r="P1086" s="30" t="str">
        <f>IF(SUM('Sales by Agent'!N1086:P1086)&gt;0,"YES","NO")</f>
        <v>YES</v>
      </c>
      <c r="Q1086" s="30" t="str">
        <f>IF(SUM('Sales by Agent'!O1086:Q1086)&gt;0,"YES","NO")</f>
        <v>YES</v>
      </c>
      <c r="R1086" s="30" t="str">
        <f>IF(SUM('Sales by Agent'!P1086:R1086)&gt;0,"YES","NO")</f>
        <v>YES</v>
      </c>
      <c r="S1086" s="30" t="str">
        <f>IF(SUM('Sales by Agent'!Q1086:S1086)&gt;0,"YES","NO")</f>
        <v>YES</v>
      </c>
      <c r="T1086" s="30" t="str">
        <f>IF(SUM('Sales by Agent'!R1086:T1086)&gt;0,"YES","NO")</f>
        <v>YES</v>
      </c>
      <c r="U1086" s="30" t="str">
        <f>IF(SUM('Sales by Agent'!S1086:U1086)&gt;0,"YES","NO")</f>
        <v>YES</v>
      </c>
      <c r="V1086" s="30" t="str">
        <f>IF(SUM('Sales by Agent'!T1086:V1086)&gt;0,"YES","NO")</f>
        <v>YES</v>
      </c>
      <c r="W1086" s="30" t="str">
        <f>IF(SUM('Sales by Agent'!U1086:W1086)&gt;0,"YES","NO")</f>
        <v>YES</v>
      </c>
      <c r="X1086" s="30" t="str">
        <f>IF(SUM('Sales by Agent'!V1086:X1086)&gt;0,"YES","NO")</f>
        <v>YES</v>
      </c>
      <c r="Y1086" s="30" t="str">
        <f>IF(SUM('Sales by Agent'!W1086:Y1086)&gt;0,"YES","NO")</f>
        <v>YES</v>
      </c>
      <c r="Z1086" s="30" t="str">
        <f>IF(SUM('Sales by Agent'!X1086:Z1086)&gt;0,"YES","NO")</f>
        <v>YES</v>
      </c>
      <c r="AA1086" s="30" t="str">
        <f>IF(SUM('Sales by Agent'!Y1086:AA1086)&gt;0,"YES","NO")</f>
        <v>YES</v>
      </c>
      <c r="AB1086" s="30" t="str">
        <f>IF(SUM('Sales by Agent'!Z1086:AB1086)&gt;0,"YES","NO")</f>
        <v>YES</v>
      </c>
      <c r="AC1086" s="30" t="str">
        <f>IF(SUM('Sales by Agent'!AA1086:AC1086)&gt;0,"YES","NO")</f>
        <v>YES</v>
      </c>
      <c r="AD1086" s="30" t="str">
        <f>IF(SUM('Sales by Agent'!AB1086:AD1086)&gt;0,"YES","NO")</f>
        <v>YES</v>
      </c>
      <c r="AE1086" s="30" t="str">
        <f>IF(SUM('Sales by Agent'!AC1086:AE1086)&gt;0,"YES","NO")</f>
        <v>YES</v>
      </c>
      <c r="AF1086" s="30" t="str">
        <f>IF(SUM('Sales by Agent'!AD1086:AF1086)&gt;0,"YES","NO")</f>
        <v>YES</v>
      </c>
      <c r="AG1086" s="30" t="str">
        <f>IF(SUM('Sales by Agent'!AE1086:AG1086)&gt;0,"YES","NO")</f>
        <v>YES</v>
      </c>
      <c r="AH1086" s="30" t="str">
        <f>IF(SUM('Sales by Agent'!AF1086:AH1086)&gt;0,"YES","NO")</f>
        <v>YES</v>
      </c>
      <c r="AI1086" s="30" t="str">
        <f>IF(SUM('Sales by Agent'!AG1086:AI1086)&gt;0,"YES","NO")</f>
        <v>YES</v>
      </c>
      <c r="AJ1086" s="30" t="str">
        <f>IF(SUM('Sales by Agent'!AH1086:AJ1086)&gt;0,"YES","NO")</f>
        <v>YES</v>
      </c>
      <c r="AK1086" s="30" t="str">
        <f>IF(SUM('Sales by Agent'!AI1086:AK1086)&gt;0,"YES","NO")</f>
        <v>YES</v>
      </c>
      <c r="AL1086" s="30" t="str">
        <f>IF(SUM('Sales by Agent'!AJ1086:AL1086)&gt;0,"YES","NO")</f>
        <v>YES</v>
      </c>
      <c r="AM1086" s="30" t="str">
        <f>IF(SUM('Sales by Agent'!AK1086:AM1086)&gt;0,"YES","NO")</f>
        <v>YES</v>
      </c>
      <c r="AN1086" s="30" t="str">
        <f>IF(SUM('Sales by Agent'!AL1086:AN1086)&gt;0,"YES","NO")</f>
        <v>YES</v>
      </c>
      <c r="AO1086" s="30" t="str">
        <f>IF(SUM('Sales by Agent'!AM1086:AO1086)&gt;0,"YES","NO")</f>
        <v>YES</v>
      </c>
      <c r="AP1086" s="30" t="str">
        <f>IF(SUM('Sales by Agent'!AN1086:AP1086)&gt;0,"YES","NO")</f>
        <v>YES</v>
      </c>
      <c r="AQ1086" s="30" t="str">
        <f>IF(SUM('Sales by Agent'!AO1086:AQ1086)&gt;0,"YES","NO")</f>
        <v>YES</v>
      </c>
      <c r="AR1086" s="30" t="str">
        <f>IF(SUM('Sales by Agent'!AP1086:AR1086)&gt;0,"YES","NO")</f>
        <v>YES</v>
      </c>
      <c r="AS1086" s="30" t="str">
        <f>IF(SUM('Sales by Agent'!AQ1086:AS1086)&gt;0,"YES","NO")</f>
        <v>YES</v>
      </c>
      <c r="AT1086" s="30" t="str">
        <f>IF(SUM('Sales by Agent'!AR1086:AT1086)&gt;0,"YES","NO")</f>
        <v>YES</v>
      </c>
      <c r="AU1086" s="30" t="str">
        <f>IF(SUM('Sales by Agent'!AS1086:AU1086)&gt;0,"YES","NO")</f>
        <v>YES</v>
      </c>
      <c r="AV1086" s="30" t="str">
        <f>IF(SUM('Sales by Agent'!AT1086:AV1086)&gt;0,"YES","NO")</f>
        <v>YES</v>
      </c>
    </row>
    <row r="1087" spans="1:48">
      <c r="A1087" s="564" t="s">
        <v>355</v>
      </c>
      <c r="B1087" s="564" t="s">
        <v>3221</v>
      </c>
      <c r="C1087" s="564" t="s">
        <v>396</v>
      </c>
      <c r="D1087" s="564" t="s">
        <v>954</v>
      </c>
      <c r="E1087" s="564" t="s">
        <v>1005</v>
      </c>
      <c r="F1087" s="565">
        <v>0</v>
      </c>
      <c r="I1087" s="30" t="str">
        <f>IF(SUM('Sales by Agent'!G1087:I1087)&gt;0,"YES","NO")</f>
        <v>NO</v>
      </c>
      <c r="J1087" s="30" t="str">
        <f>IF(SUM('Sales by Agent'!H1087:J1087)&gt;0,"YES","NO")</f>
        <v>NO</v>
      </c>
      <c r="K1087" s="30" t="str">
        <f>IF(SUM('Sales by Agent'!I1087:K1087)&gt;0,"YES","NO")</f>
        <v>NO</v>
      </c>
      <c r="L1087" s="30" t="str">
        <f>IF(SUM('Sales by Agent'!J1087:L1087)&gt;0,"YES","NO")</f>
        <v>NO</v>
      </c>
      <c r="M1087" s="30" t="str">
        <f>IF(SUM('Sales by Agent'!K1087:M1087)&gt;0,"YES","NO")</f>
        <v>NO</v>
      </c>
      <c r="N1087" s="30" t="str">
        <f>IF(SUM('Sales by Agent'!L1087:N1087)&gt;0,"YES","NO")</f>
        <v>NO</v>
      </c>
      <c r="O1087" s="30" t="str">
        <f>IF(SUM('Sales by Agent'!M1087:O1087)&gt;0,"YES","NO")</f>
        <v>NO</v>
      </c>
      <c r="P1087" s="30" t="str">
        <f>IF(SUM('Sales by Agent'!N1087:P1087)&gt;0,"YES","NO")</f>
        <v>NO</v>
      </c>
      <c r="Q1087" s="30" t="str">
        <f>IF(SUM('Sales by Agent'!O1087:Q1087)&gt;0,"YES","NO")</f>
        <v>NO</v>
      </c>
      <c r="R1087" s="30" t="str">
        <f>IF(SUM('Sales by Agent'!P1087:R1087)&gt;0,"YES","NO")</f>
        <v>NO</v>
      </c>
      <c r="S1087" s="30" t="str">
        <f>IF(SUM('Sales by Agent'!Q1087:S1087)&gt;0,"YES","NO")</f>
        <v>NO</v>
      </c>
      <c r="T1087" s="30" t="str">
        <f>IF(SUM('Sales by Agent'!R1087:T1087)&gt;0,"YES","NO")</f>
        <v>NO</v>
      </c>
      <c r="U1087" s="30" t="str">
        <f>IF(SUM('Sales by Agent'!S1087:U1087)&gt;0,"YES","NO")</f>
        <v>NO</v>
      </c>
      <c r="V1087" s="30" t="str">
        <f>IF(SUM('Sales by Agent'!T1087:V1087)&gt;0,"YES","NO")</f>
        <v>NO</v>
      </c>
      <c r="W1087" s="30" t="str">
        <f>IF(SUM('Sales by Agent'!U1087:W1087)&gt;0,"YES","NO")</f>
        <v>NO</v>
      </c>
      <c r="X1087" s="30" t="str">
        <f>IF(SUM('Sales by Agent'!V1087:X1087)&gt;0,"YES","NO")</f>
        <v>NO</v>
      </c>
      <c r="Y1087" s="30" t="str">
        <f>IF(SUM('Sales by Agent'!W1087:Y1087)&gt;0,"YES","NO")</f>
        <v>NO</v>
      </c>
      <c r="Z1087" s="30" t="str">
        <f>IF(SUM('Sales by Agent'!X1087:Z1087)&gt;0,"YES","NO")</f>
        <v>NO</v>
      </c>
      <c r="AA1087" s="30" t="str">
        <f>IF(SUM('Sales by Agent'!Y1087:AA1087)&gt;0,"YES","NO")</f>
        <v>NO</v>
      </c>
      <c r="AB1087" s="30" t="str">
        <f>IF(SUM('Sales by Agent'!Z1087:AB1087)&gt;0,"YES","NO")</f>
        <v>NO</v>
      </c>
      <c r="AC1087" s="30" t="str">
        <f>IF(SUM('Sales by Agent'!AA1087:AC1087)&gt;0,"YES","NO")</f>
        <v>NO</v>
      </c>
      <c r="AD1087" s="30" t="str">
        <f>IF(SUM('Sales by Agent'!AB1087:AD1087)&gt;0,"YES","NO")</f>
        <v>NO</v>
      </c>
      <c r="AE1087" s="30" t="str">
        <f>IF(SUM('Sales by Agent'!AC1087:AE1087)&gt;0,"YES","NO")</f>
        <v>NO</v>
      </c>
      <c r="AF1087" s="30" t="str">
        <f>IF(SUM('Sales by Agent'!AD1087:AF1087)&gt;0,"YES","NO")</f>
        <v>NO</v>
      </c>
      <c r="AG1087" s="30" t="str">
        <f>IF(SUM('Sales by Agent'!AE1087:AG1087)&gt;0,"YES","NO")</f>
        <v>NO</v>
      </c>
      <c r="AH1087" s="30" t="str">
        <f>IF(SUM('Sales by Agent'!AF1087:AH1087)&gt;0,"YES","NO")</f>
        <v>NO</v>
      </c>
      <c r="AI1087" s="30" t="str">
        <f>IF(SUM('Sales by Agent'!AG1087:AI1087)&gt;0,"YES","NO")</f>
        <v>NO</v>
      </c>
      <c r="AJ1087" s="30" t="str">
        <f>IF(SUM('Sales by Agent'!AH1087:AJ1087)&gt;0,"YES","NO")</f>
        <v>NO</v>
      </c>
      <c r="AK1087" s="30" t="str">
        <f>IF(SUM('Sales by Agent'!AI1087:AK1087)&gt;0,"YES","NO")</f>
        <v>NO</v>
      </c>
      <c r="AL1087" s="30" t="str">
        <f>IF(SUM('Sales by Agent'!AJ1087:AL1087)&gt;0,"YES","NO")</f>
        <v>NO</v>
      </c>
      <c r="AM1087" s="30" t="str">
        <f>IF(SUM('Sales by Agent'!AK1087:AM1087)&gt;0,"YES","NO")</f>
        <v>NO</v>
      </c>
      <c r="AN1087" s="30" t="str">
        <f>IF(SUM('Sales by Agent'!AL1087:AN1087)&gt;0,"YES","NO")</f>
        <v>NO</v>
      </c>
      <c r="AO1087" s="30" t="str">
        <f>IF(SUM('Sales by Agent'!AM1087:AO1087)&gt;0,"YES","NO")</f>
        <v>NO</v>
      </c>
      <c r="AP1087" s="30" t="str">
        <f>IF(SUM('Sales by Agent'!AN1087:AP1087)&gt;0,"YES","NO")</f>
        <v>NO</v>
      </c>
      <c r="AQ1087" s="30" t="str">
        <f>IF(SUM('Sales by Agent'!AO1087:AQ1087)&gt;0,"YES","NO")</f>
        <v>NO</v>
      </c>
      <c r="AR1087" s="30" t="str">
        <f>IF(SUM('Sales by Agent'!AP1087:AR1087)&gt;0,"YES","NO")</f>
        <v>NO</v>
      </c>
      <c r="AS1087" s="30" t="str">
        <f>IF(SUM('Sales by Agent'!AQ1087:AS1087)&gt;0,"YES","NO")</f>
        <v>NO</v>
      </c>
      <c r="AT1087" s="30" t="str">
        <f>IF(SUM('Sales by Agent'!AR1087:AT1087)&gt;0,"YES","NO")</f>
        <v>NO</v>
      </c>
      <c r="AU1087" s="30" t="str">
        <f>IF(SUM('Sales by Agent'!AS1087:AU1087)&gt;0,"YES","NO")</f>
        <v>NO</v>
      </c>
      <c r="AV1087" s="30" t="str">
        <f>IF(SUM('Sales by Agent'!AT1087:AV1087)&gt;0,"YES","NO")</f>
        <v>NO</v>
      </c>
    </row>
    <row r="1088" spans="1:48">
      <c r="A1088" s="564" t="s">
        <v>359</v>
      </c>
      <c r="B1088" s="564" t="s">
        <v>3040</v>
      </c>
      <c r="C1088" s="564" t="s">
        <v>396</v>
      </c>
      <c r="D1088" s="564" t="s">
        <v>954</v>
      </c>
      <c r="E1088" s="564" t="s">
        <v>1005</v>
      </c>
      <c r="F1088" s="565">
        <v>5489525</v>
      </c>
      <c r="I1088" s="30" t="str">
        <f>IF(SUM('Sales by Agent'!G1088:I1088)&gt;0,"YES","NO")</f>
        <v>NO</v>
      </c>
      <c r="J1088" s="30" t="str">
        <f>IF(SUM('Sales by Agent'!H1088:J1088)&gt;0,"YES","NO")</f>
        <v>NO</v>
      </c>
      <c r="K1088" s="30" t="str">
        <f>IF(SUM('Sales by Agent'!I1088:K1088)&gt;0,"YES","NO")</f>
        <v>NO</v>
      </c>
      <c r="L1088" s="30" t="str">
        <f>IF(SUM('Sales by Agent'!J1088:L1088)&gt;0,"YES","NO")</f>
        <v>NO</v>
      </c>
      <c r="M1088" s="30" t="str">
        <f>IF(SUM('Sales by Agent'!K1088:M1088)&gt;0,"YES","NO")</f>
        <v>NO</v>
      </c>
      <c r="N1088" s="30" t="str">
        <f>IF(SUM('Sales by Agent'!L1088:N1088)&gt;0,"YES","NO")</f>
        <v>NO</v>
      </c>
      <c r="O1088" s="30" t="str">
        <f>IF(SUM('Sales by Agent'!M1088:O1088)&gt;0,"YES","NO")</f>
        <v>NO</v>
      </c>
      <c r="P1088" s="30" t="str">
        <f>IF(SUM('Sales by Agent'!N1088:P1088)&gt;0,"YES","NO")</f>
        <v>NO</v>
      </c>
      <c r="Q1088" s="30" t="str">
        <f>IF(SUM('Sales by Agent'!O1088:Q1088)&gt;0,"YES","NO")</f>
        <v>NO</v>
      </c>
      <c r="R1088" s="30" t="str">
        <f>IF(SUM('Sales by Agent'!P1088:R1088)&gt;0,"YES","NO")</f>
        <v>NO</v>
      </c>
      <c r="S1088" s="30" t="str">
        <f>IF(SUM('Sales by Agent'!Q1088:S1088)&gt;0,"YES","NO")</f>
        <v>NO</v>
      </c>
      <c r="T1088" s="30" t="str">
        <f>IF(SUM('Sales by Agent'!R1088:T1088)&gt;0,"YES","NO")</f>
        <v>NO</v>
      </c>
      <c r="U1088" s="30" t="str">
        <f>IF(SUM('Sales by Agent'!S1088:U1088)&gt;0,"YES","NO")</f>
        <v>NO</v>
      </c>
      <c r="V1088" s="30" t="str">
        <f>IF(SUM('Sales by Agent'!T1088:V1088)&gt;0,"YES","NO")</f>
        <v>NO</v>
      </c>
      <c r="W1088" s="30" t="str">
        <f>IF(SUM('Sales by Agent'!U1088:W1088)&gt;0,"YES","NO")</f>
        <v>NO</v>
      </c>
      <c r="X1088" s="30" t="str">
        <f>IF(SUM('Sales by Agent'!V1088:X1088)&gt;0,"YES","NO")</f>
        <v>NO</v>
      </c>
      <c r="Y1088" s="30" t="str">
        <f>IF(SUM('Sales by Agent'!W1088:Y1088)&gt;0,"YES","NO")</f>
        <v>NO</v>
      </c>
      <c r="Z1088" s="30" t="str">
        <f>IF(SUM('Sales by Agent'!X1088:Z1088)&gt;0,"YES","NO")</f>
        <v>NO</v>
      </c>
      <c r="AA1088" s="30" t="str">
        <f>IF(SUM('Sales by Agent'!Y1088:AA1088)&gt;0,"YES","NO")</f>
        <v>NO</v>
      </c>
      <c r="AB1088" s="30" t="str">
        <f>IF(SUM('Sales by Agent'!Z1088:AB1088)&gt;0,"YES","NO")</f>
        <v>NO</v>
      </c>
      <c r="AC1088" s="30" t="str">
        <f>IF(SUM('Sales by Agent'!AA1088:AC1088)&gt;0,"YES","NO")</f>
        <v>YES</v>
      </c>
      <c r="AD1088" s="30" t="str">
        <f>IF(SUM('Sales by Agent'!AB1088:AD1088)&gt;0,"YES","NO")</f>
        <v>YES</v>
      </c>
      <c r="AE1088" s="30" t="str">
        <f>IF(SUM('Sales by Agent'!AC1088:AE1088)&gt;0,"YES","NO")</f>
        <v>YES</v>
      </c>
      <c r="AF1088" s="30" t="str">
        <f>IF(SUM('Sales by Agent'!AD1088:AF1088)&gt;0,"YES","NO")</f>
        <v>YES</v>
      </c>
      <c r="AG1088" s="30" t="str">
        <f>IF(SUM('Sales by Agent'!AE1088:AG1088)&gt;0,"YES","NO")</f>
        <v>YES</v>
      </c>
      <c r="AH1088" s="30" t="str">
        <f>IF(SUM('Sales by Agent'!AF1088:AH1088)&gt;0,"YES","NO")</f>
        <v>YES</v>
      </c>
      <c r="AI1088" s="30" t="str">
        <f>IF(SUM('Sales by Agent'!AG1088:AI1088)&gt;0,"YES","NO")</f>
        <v>YES</v>
      </c>
      <c r="AJ1088" s="30" t="str">
        <f>IF(SUM('Sales by Agent'!AH1088:AJ1088)&gt;0,"YES","NO")</f>
        <v>YES</v>
      </c>
      <c r="AK1088" s="30" t="str">
        <f>IF(SUM('Sales by Agent'!AI1088:AK1088)&gt;0,"YES","NO")</f>
        <v>YES</v>
      </c>
      <c r="AL1088" s="30" t="str">
        <f>IF(SUM('Sales by Agent'!AJ1088:AL1088)&gt;0,"YES","NO")</f>
        <v>YES</v>
      </c>
      <c r="AM1088" s="30" t="str">
        <f>IF(SUM('Sales by Agent'!AK1088:AM1088)&gt;0,"YES","NO")</f>
        <v>YES</v>
      </c>
      <c r="AN1088" s="30" t="str">
        <f>IF(SUM('Sales by Agent'!AL1088:AN1088)&gt;0,"YES","NO")</f>
        <v>YES</v>
      </c>
      <c r="AO1088" s="30" t="str">
        <f>IF(SUM('Sales by Agent'!AM1088:AO1088)&gt;0,"YES","NO")</f>
        <v>YES</v>
      </c>
      <c r="AP1088" s="30" t="str">
        <f>IF(SUM('Sales by Agent'!AN1088:AP1088)&gt;0,"YES","NO")</f>
        <v>YES</v>
      </c>
      <c r="AQ1088" s="30" t="str">
        <f>IF(SUM('Sales by Agent'!AO1088:AQ1088)&gt;0,"YES","NO")</f>
        <v>YES</v>
      </c>
      <c r="AR1088" s="30" t="str">
        <f>IF(SUM('Sales by Agent'!AP1088:AR1088)&gt;0,"YES","NO")</f>
        <v>YES</v>
      </c>
      <c r="AS1088" s="30" t="str">
        <f>IF(SUM('Sales by Agent'!AQ1088:AS1088)&gt;0,"YES","NO")</f>
        <v>YES</v>
      </c>
      <c r="AT1088" s="30" t="str">
        <f>IF(SUM('Sales by Agent'!AR1088:AT1088)&gt;0,"YES","NO")</f>
        <v>YES</v>
      </c>
      <c r="AU1088" s="30" t="str">
        <f>IF(SUM('Sales by Agent'!AS1088:AU1088)&gt;0,"YES","NO")</f>
        <v>YES</v>
      </c>
      <c r="AV1088" s="30" t="str">
        <f>IF(SUM('Sales by Agent'!AT1088:AV1088)&gt;0,"YES","NO")</f>
        <v>YES</v>
      </c>
    </row>
    <row r="1089" spans="1:48">
      <c r="A1089" s="564" t="s">
        <v>296</v>
      </c>
      <c r="B1089" s="564" t="s">
        <v>3321</v>
      </c>
      <c r="C1089" s="564" t="s">
        <v>396</v>
      </c>
      <c r="D1089" s="564" t="s">
        <v>954</v>
      </c>
      <c r="E1089" s="564" t="s">
        <v>1005</v>
      </c>
      <c r="F1089" s="565">
        <v>5874400</v>
      </c>
      <c r="I1089" s="30" t="str">
        <f>IF(SUM('Sales by Agent'!G1089:I1089)&gt;0,"YES","NO")</f>
        <v>YES</v>
      </c>
      <c r="J1089" s="30" t="str">
        <f>IF(SUM('Sales by Agent'!H1089:J1089)&gt;0,"YES","NO")</f>
        <v>YES</v>
      </c>
      <c r="K1089" s="30" t="str">
        <f>IF(SUM('Sales by Agent'!I1089:K1089)&gt;0,"YES","NO")</f>
        <v>YES</v>
      </c>
      <c r="L1089" s="30" t="str">
        <f>IF(SUM('Sales by Agent'!J1089:L1089)&gt;0,"YES","NO")</f>
        <v>YES</v>
      </c>
      <c r="M1089" s="30" t="str">
        <f>IF(SUM('Sales by Agent'!K1089:M1089)&gt;0,"YES","NO")</f>
        <v>YES</v>
      </c>
      <c r="N1089" s="30" t="str">
        <f>IF(SUM('Sales by Agent'!L1089:N1089)&gt;0,"YES","NO")</f>
        <v>YES</v>
      </c>
      <c r="O1089" s="30" t="str">
        <f>IF(SUM('Sales by Agent'!M1089:O1089)&gt;0,"YES","NO")</f>
        <v>YES</v>
      </c>
      <c r="P1089" s="30" t="str">
        <f>IF(SUM('Sales by Agent'!N1089:P1089)&gt;0,"YES","NO")</f>
        <v>YES</v>
      </c>
      <c r="Q1089" s="30" t="str">
        <f>IF(SUM('Sales by Agent'!O1089:Q1089)&gt;0,"YES","NO")</f>
        <v>YES</v>
      </c>
      <c r="R1089" s="30" t="str">
        <f>IF(SUM('Sales by Agent'!P1089:R1089)&gt;0,"YES","NO")</f>
        <v>YES</v>
      </c>
      <c r="S1089" s="30" t="str">
        <f>IF(SUM('Sales by Agent'!Q1089:S1089)&gt;0,"YES","NO")</f>
        <v>YES</v>
      </c>
      <c r="T1089" s="30" t="str">
        <f>IF(SUM('Sales by Agent'!R1089:T1089)&gt;0,"YES","NO")</f>
        <v>YES</v>
      </c>
      <c r="U1089" s="30" t="str">
        <f>IF(SUM('Sales by Agent'!S1089:U1089)&gt;0,"YES","NO")</f>
        <v>YES</v>
      </c>
      <c r="V1089" s="30" t="str">
        <f>IF(SUM('Sales by Agent'!T1089:V1089)&gt;0,"YES","NO")</f>
        <v>YES</v>
      </c>
      <c r="W1089" s="30" t="str">
        <f>IF(SUM('Sales by Agent'!U1089:W1089)&gt;0,"YES","NO")</f>
        <v>YES</v>
      </c>
      <c r="X1089" s="30" t="str">
        <f>IF(SUM('Sales by Agent'!V1089:X1089)&gt;0,"YES","NO")</f>
        <v>YES</v>
      </c>
      <c r="Y1089" s="30" t="str">
        <f>IF(SUM('Sales by Agent'!W1089:Y1089)&gt;0,"YES","NO")</f>
        <v>YES</v>
      </c>
      <c r="Z1089" s="30" t="str">
        <f>IF(SUM('Sales by Agent'!X1089:Z1089)&gt;0,"YES","NO")</f>
        <v>NO</v>
      </c>
      <c r="AA1089" s="30" t="str">
        <f>IF(SUM('Sales by Agent'!Y1089:AA1089)&gt;0,"YES","NO")</f>
        <v>NO</v>
      </c>
      <c r="AB1089" s="30" t="str">
        <f>IF(SUM('Sales by Agent'!Z1089:AB1089)&gt;0,"YES","NO")</f>
        <v>NO</v>
      </c>
      <c r="AC1089" s="30" t="str">
        <f>IF(SUM('Sales by Agent'!AA1089:AC1089)&gt;0,"YES","NO")</f>
        <v>NO</v>
      </c>
      <c r="AD1089" s="30" t="str">
        <f>IF(SUM('Sales by Agent'!AB1089:AD1089)&gt;0,"YES","NO")</f>
        <v>NO</v>
      </c>
      <c r="AE1089" s="30" t="str">
        <f>IF(SUM('Sales by Agent'!AC1089:AE1089)&gt;0,"YES","NO")</f>
        <v>NO</v>
      </c>
      <c r="AF1089" s="30" t="str">
        <f>IF(SUM('Sales by Agent'!AD1089:AF1089)&gt;0,"YES","NO")</f>
        <v>NO</v>
      </c>
      <c r="AG1089" s="30" t="str">
        <f>IF(SUM('Sales by Agent'!AE1089:AG1089)&gt;0,"YES","NO")</f>
        <v>NO</v>
      </c>
      <c r="AH1089" s="30" t="str">
        <f>IF(SUM('Sales by Agent'!AF1089:AH1089)&gt;0,"YES","NO")</f>
        <v>NO</v>
      </c>
      <c r="AI1089" s="30" t="str">
        <f>IF(SUM('Sales by Agent'!AG1089:AI1089)&gt;0,"YES","NO")</f>
        <v>NO</v>
      </c>
      <c r="AJ1089" s="30" t="str">
        <f>IF(SUM('Sales by Agent'!AH1089:AJ1089)&gt;0,"YES","NO")</f>
        <v>NO</v>
      </c>
      <c r="AK1089" s="30" t="str">
        <f>IF(SUM('Sales by Agent'!AI1089:AK1089)&gt;0,"YES","NO")</f>
        <v>NO</v>
      </c>
      <c r="AL1089" s="30" t="str">
        <f>IF(SUM('Sales by Agent'!AJ1089:AL1089)&gt;0,"YES","NO")</f>
        <v>NO</v>
      </c>
      <c r="AM1089" s="30" t="str">
        <f>IF(SUM('Sales by Agent'!AK1089:AM1089)&gt;0,"YES","NO")</f>
        <v>NO</v>
      </c>
      <c r="AN1089" s="30" t="str">
        <f>IF(SUM('Sales by Agent'!AL1089:AN1089)&gt;0,"YES","NO")</f>
        <v>NO</v>
      </c>
      <c r="AO1089" s="30" t="str">
        <f>IF(SUM('Sales by Agent'!AM1089:AO1089)&gt;0,"YES","NO")</f>
        <v>NO</v>
      </c>
      <c r="AP1089" s="30" t="str">
        <f>IF(SUM('Sales by Agent'!AN1089:AP1089)&gt;0,"YES","NO")</f>
        <v>NO</v>
      </c>
      <c r="AQ1089" s="30" t="str">
        <f>IF(SUM('Sales by Agent'!AO1089:AQ1089)&gt;0,"YES","NO")</f>
        <v>NO</v>
      </c>
      <c r="AR1089" s="30" t="str">
        <f>IF(SUM('Sales by Agent'!AP1089:AR1089)&gt;0,"YES","NO")</f>
        <v>NO</v>
      </c>
      <c r="AS1089" s="30" t="str">
        <f>IF(SUM('Sales by Agent'!AQ1089:AS1089)&gt;0,"YES","NO")</f>
        <v>NO</v>
      </c>
      <c r="AT1089" s="30" t="str">
        <f>IF(SUM('Sales by Agent'!AR1089:AT1089)&gt;0,"YES","NO")</f>
        <v>NO</v>
      </c>
      <c r="AU1089" s="30" t="str">
        <f>IF(SUM('Sales by Agent'!AS1089:AU1089)&gt;0,"YES","NO")</f>
        <v>NO</v>
      </c>
      <c r="AV1089" s="30" t="str">
        <f>IF(SUM('Sales by Agent'!AT1089:AV1089)&gt;0,"YES","NO")</f>
        <v>NO</v>
      </c>
    </row>
    <row r="1090" spans="1:48">
      <c r="A1090" s="564" t="s">
        <v>300</v>
      </c>
      <c r="B1090" s="564" t="s">
        <v>3322</v>
      </c>
      <c r="C1090" s="564" t="s">
        <v>396</v>
      </c>
      <c r="D1090" s="564" t="s">
        <v>954</v>
      </c>
      <c r="E1090" s="564" t="s">
        <v>1005</v>
      </c>
      <c r="F1090" s="565">
        <v>2204400</v>
      </c>
      <c r="I1090" s="30" t="str">
        <f>IF(SUM('Sales by Agent'!G1090:I1090)&gt;0,"YES","NO")</f>
        <v>YES</v>
      </c>
      <c r="J1090" s="30" t="str">
        <f>IF(SUM('Sales by Agent'!H1090:J1090)&gt;0,"YES","NO")</f>
        <v>YES</v>
      </c>
      <c r="K1090" s="30" t="str">
        <f>IF(SUM('Sales by Agent'!I1090:K1090)&gt;0,"YES","NO")</f>
        <v>YES</v>
      </c>
      <c r="L1090" s="30" t="str">
        <f>IF(SUM('Sales by Agent'!J1090:L1090)&gt;0,"YES","NO")</f>
        <v>YES</v>
      </c>
      <c r="M1090" s="30" t="str">
        <f>IF(SUM('Sales by Agent'!K1090:M1090)&gt;0,"YES","NO")</f>
        <v>YES</v>
      </c>
      <c r="N1090" s="30" t="str">
        <f>IF(SUM('Sales by Agent'!L1090:N1090)&gt;0,"YES","NO")</f>
        <v>YES</v>
      </c>
      <c r="O1090" s="30" t="str">
        <f>IF(SUM('Sales by Agent'!M1090:O1090)&gt;0,"YES","NO")</f>
        <v>YES</v>
      </c>
      <c r="P1090" s="30" t="str">
        <f>IF(SUM('Sales by Agent'!N1090:P1090)&gt;0,"YES","NO")</f>
        <v>YES</v>
      </c>
      <c r="Q1090" s="30" t="str">
        <f>IF(SUM('Sales by Agent'!O1090:Q1090)&gt;0,"YES","NO")</f>
        <v>YES</v>
      </c>
      <c r="R1090" s="30" t="str">
        <f>IF(SUM('Sales by Agent'!P1090:R1090)&gt;0,"YES","NO")</f>
        <v>YES</v>
      </c>
      <c r="S1090" s="30" t="str">
        <f>IF(SUM('Sales by Agent'!Q1090:S1090)&gt;0,"YES","NO")</f>
        <v>YES</v>
      </c>
      <c r="T1090" s="30" t="str">
        <f>IF(SUM('Sales by Agent'!R1090:T1090)&gt;0,"YES","NO")</f>
        <v>YES</v>
      </c>
      <c r="U1090" s="30" t="str">
        <f>IF(SUM('Sales by Agent'!S1090:U1090)&gt;0,"YES","NO")</f>
        <v>YES</v>
      </c>
      <c r="V1090" s="30" t="str">
        <f>IF(SUM('Sales by Agent'!T1090:V1090)&gt;0,"YES","NO")</f>
        <v>YES</v>
      </c>
      <c r="W1090" s="30" t="str">
        <f>IF(SUM('Sales by Agent'!U1090:W1090)&gt;0,"YES","NO")</f>
        <v>YES</v>
      </c>
      <c r="X1090" s="30" t="str">
        <f>IF(SUM('Sales by Agent'!V1090:X1090)&gt;0,"YES","NO")</f>
        <v>YES</v>
      </c>
      <c r="Y1090" s="30" t="str">
        <f>IF(SUM('Sales by Agent'!W1090:Y1090)&gt;0,"YES","NO")</f>
        <v>NO</v>
      </c>
      <c r="Z1090" s="30" t="str">
        <f>IF(SUM('Sales by Agent'!X1090:Z1090)&gt;0,"YES","NO")</f>
        <v>NO</v>
      </c>
      <c r="AA1090" s="30" t="str">
        <f>IF(SUM('Sales by Agent'!Y1090:AA1090)&gt;0,"YES","NO")</f>
        <v>YES</v>
      </c>
      <c r="AB1090" s="30" t="str">
        <f>IF(SUM('Sales by Agent'!Z1090:AB1090)&gt;0,"YES","NO")</f>
        <v>YES</v>
      </c>
      <c r="AC1090" s="30" t="str">
        <f>IF(SUM('Sales by Agent'!AA1090:AC1090)&gt;0,"YES","NO")</f>
        <v>YES</v>
      </c>
      <c r="AD1090" s="30" t="str">
        <f>IF(SUM('Sales by Agent'!AB1090:AD1090)&gt;0,"YES","NO")</f>
        <v>YES</v>
      </c>
      <c r="AE1090" s="30" t="str">
        <f>IF(SUM('Sales by Agent'!AC1090:AE1090)&gt;0,"YES","NO")</f>
        <v>YES</v>
      </c>
      <c r="AF1090" s="30" t="str">
        <f>IF(SUM('Sales by Agent'!AD1090:AF1090)&gt;0,"YES","NO")</f>
        <v>YES</v>
      </c>
      <c r="AG1090" s="30" t="str">
        <f>IF(SUM('Sales by Agent'!AE1090:AG1090)&gt;0,"YES","NO")</f>
        <v>YES</v>
      </c>
      <c r="AH1090" s="30" t="str">
        <f>IF(SUM('Sales by Agent'!AF1090:AH1090)&gt;0,"YES","NO")</f>
        <v>YES</v>
      </c>
      <c r="AI1090" s="30" t="str">
        <f>IF(SUM('Sales by Agent'!AG1090:AI1090)&gt;0,"YES","NO")</f>
        <v>YES</v>
      </c>
      <c r="AJ1090" s="30" t="str">
        <f>IF(SUM('Sales by Agent'!AH1090:AJ1090)&gt;0,"YES","NO")</f>
        <v>YES</v>
      </c>
      <c r="AK1090" s="30" t="str">
        <f>IF(SUM('Sales by Agent'!AI1090:AK1090)&gt;0,"YES","NO")</f>
        <v>YES</v>
      </c>
      <c r="AL1090" s="30" t="str">
        <f>IF(SUM('Sales by Agent'!AJ1090:AL1090)&gt;0,"YES","NO")</f>
        <v>YES</v>
      </c>
      <c r="AM1090" s="30" t="str">
        <f>IF(SUM('Sales by Agent'!AK1090:AM1090)&gt;0,"YES","NO")</f>
        <v>YES</v>
      </c>
      <c r="AN1090" s="30" t="str">
        <f>IF(SUM('Sales by Agent'!AL1090:AN1090)&gt;0,"YES","NO")</f>
        <v>YES</v>
      </c>
      <c r="AO1090" s="30" t="str">
        <f>IF(SUM('Sales by Agent'!AM1090:AO1090)&gt;0,"YES","NO")</f>
        <v>YES</v>
      </c>
      <c r="AP1090" s="30" t="str">
        <f>IF(SUM('Sales by Agent'!AN1090:AP1090)&gt;0,"YES","NO")</f>
        <v>YES</v>
      </c>
      <c r="AQ1090" s="30" t="str">
        <f>IF(SUM('Sales by Agent'!AO1090:AQ1090)&gt;0,"YES","NO")</f>
        <v>YES</v>
      </c>
      <c r="AR1090" s="30" t="str">
        <f>IF(SUM('Sales by Agent'!AP1090:AR1090)&gt;0,"YES","NO")</f>
        <v>YES</v>
      </c>
      <c r="AS1090" s="30" t="str">
        <f>IF(SUM('Sales by Agent'!AQ1090:AS1090)&gt;0,"YES","NO")</f>
        <v>YES</v>
      </c>
      <c r="AT1090" s="30" t="str">
        <f>IF(SUM('Sales by Agent'!AR1090:AT1090)&gt;0,"YES","NO")</f>
        <v>YES</v>
      </c>
      <c r="AU1090" s="30" t="str">
        <f>IF(SUM('Sales by Agent'!AS1090:AU1090)&gt;0,"YES","NO")</f>
        <v>YES</v>
      </c>
      <c r="AV1090" s="30" t="str">
        <f>IF(SUM('Sales by Agent'!AT1090:AV1090)&gt;0,"YES","NO")</f>
        <v>YES</v>
      </c>
    </row>
    <row r="1091" spans="1:48">
      <c r="A1091" s="564" t="s">
        <v>303</v>
      </c>
      <c r="B1091" s="564" t="s">
        <v>3323</v>
      </c>
      <c r="C1091" s="564" t="s">
        <v>396</v>
      </c>
      <c r="D1091" s="564" t="s">
        <v>954</v>
      </c>
      <c r="E1091" s="564" t="s">
        <v>1005</v>
      </c>
      <c r="F1091" s="565">
        <v>3418750</v>
      </c>
      <c r="I1091" s="30" t="str">
        <f>IF(SUM('Sales by Agent'!G1091:I1091)&gt;0,"YES","NO")</f>
        <v>YES</v>
      </c>
      <c r="J1091" s="30" t="str">
        <f>IF(SUM('Sales by Agent'!H1091:J1091)&gt;0,"YES","NO")</f>
        <v>YES</v>
      </c>
      <c r="K1091" s="30" t="str">
        <f>IF(SUM('Sales by Agent'!I1091:K1091)&gt;0,"YES","NO")</f>
        <v>YES</v>
      </c>
      <c r="L1091" s="30" t="str">
        <f>IF(SUM('Sales by Agent'!J1091:L1091)&gt;0,"YES","NO")</f>
        <v>YES</v>
      </c>
      <c r="M1091" s="30" t="str">
        <f>IF(SUM('Sales by Agent'!K1091:M1091)&gt;0,"YES","NO")</f>
        <v>YES</v>
      </c>
      <c r="N1091" s="30" t="str">
        <f>IF(SUM('Sales by Agent'!L1091:N1091)&gt;0,"YES","NO")</f>
        <v>YES</v>
      </c>
      <c r="O1091" s="30" t="str">
        <f>IF(SUM('Sales by Agent'!M1091:O1091)&gt;0,"YES","NO")</f>
        <v>YES</v>
      </c>
      <c r="P1091" s="30" t="str">
        <f>IF(SUM('Sales by Agent'!N1091:P1091)&gt;0,"YES","NO")</f>
        <v>YES</v>
      </c>
      <c r="Q1091" s="30" t="str">
        <f>IF(SUM('Sales by Agent'!O1091:Q1091)&gt;0,"YES","NO")</f>
        <v>YES</v>
      </c>
      <c r="R1091" s="30" t="str">
        <f>IF(SUM('Sales by Agent'!P1091:R1091)&gt;0,"YES","NO")</f>
        <v>YES</v>
      </c>
      <c r="S1091" s="30" t="str">
        <f>IF(SUM('Sales by Agent'!Q1091:S1091)&gt;0,"YES","NO")</f>
        <v>YES</v>
      </c>
      <c r="T1091" s="30" t="str">
        <f>IF(SUM('Sales by Agent'!R1091:T1091)&gt;0,"YES","NO")</f>
        <v>YES</v>
      </c>
      <c r="U1091" s="30" t="str">
        <f>IF(SUM('Sales by Agent'!S1091:U1091)&gt;0,"YES","NO")</f>
        <v>YES</v>
      </c>
      <c r="V1091" s="30" t="str">
        <f>IF(SUM('Sales by Agent'!T1091:V1091)&gt;0,"YES","NO")</f>
        <v>YES</v>
      </c>
      <c r="W1091" s="30" t="str">
        <f>IF(SUM('Sales by Agent'!U1091:W1091)&gt;0,"YES","NO")</f>
        <v>YES</v>
      </c>
      <c r="X1091" s="30" t="str">
        <f>IF(SUM('Sales by Agent'!V1091:X1091)&gt;0,"YES","NO")</f>
        <v>YES</v>
      </c>
      <c r="Y1091" s="30" t="str">
        <f>IF(SUM('Sales by Agent'!W1091:Y1091)&gt;0,"YES","NO")</f>
        <v>YES</v>
      </c>
      <c r="Z1091" s="30" t="str">
        <f>IF(SUM('Sales by Agent'!X1091:Z1091)&gt;0,"YES","NO")</f>
        <v>YES</v>
      </c>
      <c r="AA1091" s="30" t="str">
        <f>IF(SUM('Sales by Agent'!Y1091:AA1091)&gt;0,"YES","NO")</f>
        <v>YES</v>
      </c>
      <c r="AB1091" s="30" t="str">
        <f>IF(SUM('Sales by Agent'!Z1091:AB1091)&gt;0,"YES","NO")</f>
        <v>YES</v>
      </c>
      <c r="AC1091" s="30" t="str">
        <f>IF(SUM('Sales by Agent'!AA1091:AC1091)&gt;0,"YES","NO")</f>
        <v>YES</v>
      </c>
      <c r="AD1091" s="30" t="str">
        <f>IF(SUM('Sales by Agent'!AB1091:AD1091)&gt;0,"YES","NO")</f>
        <v>YES</v>
      </c>
      <c r="AE1091" s="30" t="str">
        <f>IF(SUM('Sales by Agent'!AC1091:AE1091)&gt;0,"YES","NO")</f>
        <v>YES</v>
      </c>
      <c r="AF1091" s="30" t="str">
        <f>IF(SUM('Sales by Agent'!AD1091:AF1091)&gt;0,"YES","NO")</f>
        <v>YES</v>
      </c>
      <c r="AG1091" s="30" t="str">
        <f>IF(SUM('Sales by Agent'!AE1091:AG1091)&gt;0,"YES","NO")</f>
        <v>YES</v>
      </c>
      <c r="AH1091" s="30" t="str">
        <f>IF(SUM('Sales by Agent'!AF1091:AH1091)&gt;0,"YES","NO")</f>
        <v>YES</v>
      </c>
      <c r="AI1091" s="30" t="str">
        <f>IF(SUM('Sales by Agent'!AG1091:AI1091)&gt;0,"YES","NO")</f>
        <v>YES</v>
      </c>
      <c r="AJ1091" s="30" t="str">
        <f>IF(SUM('Sales by Agent'!AH1091:AJ1091)&gt;0,"YES","NO")</f>
        <v>YES</v>
      </c>
      <c r="AK1091" s="30" t="str">
        <f>IF(SUM('Sales by Agent'!AI1091:AK1091)&gt;0,"YES","NO")</f>
        <v>YES</v>
      </c>
      <c r="AL1091" s="30" t="str">
        <f>IF(SUM('Sales by Agent'!AJ1091:AL1091)&gt;0,"YES","NO")</f>
        <v>YES</v>
      </c>
      <c r="AM1091" s="30" t="str">
        <f>IF(SUM('Sales by Agent'!AK1091:AM1091)&gt;0,"YES","NO")</f>
        <v>YES</v>
      </c>
      <c r="AN1091" s="30" t="str">
        <f>IF(SUM('Sales by Agent'!AL1091:AN1091)&gt;0,"YES","NO")</f>
        <v>YES</v>
      </c>
      <c r="AO1091" s="30" t="str">
        <f>IF(SUM('Sales by Agent'!AM1091:AO1091)&gt;0,"YES","NO")</f>
        <v>NO</v>
      </c>
      <c r="AP1091" s="30" t="str">
        <f>IF(SUM('Sales by Agent'!AN1091:AP1091)&gt;0,"YES","NO")</f>
        <v>NO</v>
      </c>
      <c r="AQ1091" s="30" t="str">
        <f>IF(SUM('Sales by Agent'!AO1091:AQ1091)&gt;0,"YES","NO")</f>
        <v>NO</v>
      </c>
      <c r="AR1091" s="30" t="str">
        <f>IF(SUM('Sales by Agent'!AP1091:AR1091)&gt;0,"YES","NO")</f>
        <v>NO</v>
      </c>
      <c r="AS1091" s="30" t="str">
        <f>IF(SUM('Sales by Agent'!AQ1091:AS1091)&gt;0,"YES","NO")</f>
        <v>NO</v>
      </c>
      <c r="AT1091" s="30" t="str">
        <f>IF(SUM('Sales by Agent'!AR1091:AT1091)&gt;0,"YES","NO")</f>
        <v>NO</v>
      </c>
      <c r="AU1091" s="30" t="str">
        <f>IF(SUM('Sales by Agent'!AS1091:AU1091)&gt;0,"YES","NO")</f>
        <v>NO</v>
      </c>
      <c r="AV1091" s="30" t="str">
        <f>IF(SUM('Sales by Agent'!AT1091:AV1091)&gt;0,"YES","NO")</f>
        <v>NO</v>
      </c>
    </row>
    <row r="1092" spans="1:48">
      <c r="A1092" s="564" t="s">
        <v>306</v>
      </c>
      <c r="B1092" s="564" t="s">
        <v>3231</v>
      </c>
      <c r="C1092" s="564" t="s">
        <v>396</v>
      </c>
      <c r="D1092" s="564" t="s">
        <v>954</v>
      </c>
      <c r="E1092" s="564" t="s">
        <v>1005</v>
      </c>
      <c r="F1092" s="565">
        <v>0</v>
      </c>
      <c r="I1092" s="30" t="str">
        <f>IF(SUM('Sales by Agent'!G1092:I1092)&gt;0,"YES","NO")</f>
        <v>NO</v>
      </c>
      <c r="J1092" s="30" t="str">
        <f>IF(SUM('Sales by Agent'!H1092:J1092)&gt;0,"YES","NO")</f>
        <v>NO</v>
      </c>
      <c r="K1092" s="30" t="str">
        <f>IF(SUM('Sales by Agent'!I1092:K1092)&gt;0,"YES","NO")</f>
        <v>NO</v>
      </c>
      <c r="L1092" s="30" t="str">
        <f>IF(SUM('Sales by Agent'!J1092:L1092)&gt;0,"YES","NO")</f>
        <v>NO</v>
      </c>
      <c r="M1092" s="30" t="str">
        <f>IF(SUM('Sales by Agent'!K1092:M1092)&gt;0,"YES","NO")</f>
        <v>NO</v>
      </c>
      <c r="N1092" s="30" t="str">
        <f>IF(SUM('Sales by Agent'!L1092:N1092)&gt;0,"YES","NO")</f>
        <v>NO</v>
      </c>
      <c r="O1092" s="30" t="str">
        <f>IF(SUM('Sales by Agent'!M1092:O1092)&gt;0,"YES","NO")</f>
        <v>NO</v>
      </c>
      <c r="P1092" s="30" t="str">
        <f>IF(SUM('Sales by Agent'!N1092:P1092)&gt;0,"YES","NO")</f>
        <v>NO</v>
      </c>
      <c r="Q1092" s="30" t="str">
        <f>IF(SUM('Sales by Agent'!O1092:Q1092)&gt;0,"YES","NO")</f>
        <v>NO</v>
      </c>
      <c r="R1092" s="30" t="str">
        <f>IF(SUM('Sales by Agent'!P1092:R1092)&gt;0,"YES","NO")</f>
        <v>NO</v>
      </c>
      <c r="S1092" s="30" t="str">
        <f>IF(SUM('Sales by Agent'!Q1092:S1092)&gt;0,"YES","NO")</f>
        <v>NO</v>
      </c>
      <c r="T1092" s="30" t="str">
        <f>IF(SUM('Sales by Agent'!R1092:T1092)&gt;0,"YES","NO")</f>
        <v>NO</v>
      </c>
      <c r="U1092" s="30" t="str">
        <f>IF(SUM('Sales by Agent'!S1092:U1092)&gt;0,"YES","NO")</f>
        <v>NO</v>
      </c>
      <c r="V1092" s="30" t="str">
        <f>IF(SUM('Sales by Agent'!T1092:V1092)&gt;0,"YES","NO")</f>
        <v>NO</v>
      </c>
      <c r="W1092" s="30" t="str">
        <f>IF(SUM('Sales by Agent'!U1092:W1092)&gt;0,"YES","NO")</f>
        <v>NO</v>
      </c>
      <c r="X1092" s="30" t="str">
        <f>IF(SUM('Sales by Agent'!V1092:X1092)&gt;0,"YES","NO")</f>
        <v>NO</v>
      </c>
      <c r="Y1092" s="30" t="str">
        <f>IF(SUM('Sales by Agent'!W1092:Y1092)&gt;0,"YES","NO")</f>
        <v>NO</v>
      </c>
      <c r="Z1092" s="30" t="str">
        <f>IF(SUM('Sales by Agent'!X1092:Z1092)&gt;0,"YES","NO")</f>
        <v>NO</v>
      </c>
      <c r="AA1092" s="30" t="str">
        <f>IF(SUM('Sales by Agent'!Y1092:AA1092)&gt;0,"YES","NO")</f>
        <v>NO</v>
      </c>
      <c r="AB1092" s="30" t="str">
        <f>IF(SUM('Sales by Agent'!Z1092:AB1092)&gt;0,"YES","NO")</f>
        <v>NO</v>
      </c>
      <c r="AC1092" s="30" t="str">
        <f>IF(SUM('Sales by Agent'!AA1092:AC1092)&gt;0,"YES","NO")</f>
        <v>NO</v>
      </c>
      <c r="AD1092" s="30" t="str">
        <f>IF(SUM('Sales by Agent'!AB1092:AD1092)&gt;0,"YES","NO")</f>
        <v>NO</v>
      </c>
      <c r="AE1092" s="30" t="str">
        <f>IF(SUM('Sales by Agent'!AC1092:AE1092)&gt;0,"YES","NO")</f>
        <v>NO</v>
      </c>
      <c r="AF1092" s="30" t="str">
        <f>IF(SUM('Sales by Agent'!AD1092:AF1092)&gt;0,"YES","NO")</f>
        <v>NO</v>
      </c>
      <c r="AG1092" s="30" t="str">
        <f>IF(SUM('Sales by Agent'!AE1092:AG1092)&gt;0,"YES","NO")</f>
        <v>NO</v>
      </c>
      <c r="AH1092" s="30" t="str">
        <f>IF(SUM('Sales by Agent'!AF1092:AH1092)&gt;0,"YES","NO")</f>
        <v>NO</v>
      </c>
      <c r="AI1092" s="30" t="str">
        <f>IF(SUM('Sales by Agent'!AG1092:AI1092)&gt;0,"YES","NO")</f>
        <v>NO</v>
      </c>
      <c r="AJ1092" s="30" t="str">
        <f>IF(SUM('Sales by Agent'!AH1092:AJ1092)&gt;0,"YES","NO")</f>
        <v>NO</v>
      </c>
      <c r="AK1092" s="30" t="str">
        <f>IF(SUM('Sales by Agent'!AI1092:AK1092)&gt;0,"YES","NO")</f>
        <v>NO</v>
      </c>
      <c r="AL1092" s="30" t="str">
        <f>IF(SUM('Sales by Agent'!AJ1092:AL1092)&gt;0,"YES","NO")</f>
        <v>NO</v>
      </c>
      <c r="AM1092" s="30" t="str">
        <f>IF(SUM('Sales by Agent'!AK1092:AM1092)&gt;0,"YES","NO")</f>
        <v>NO</v>
      </c>
      <c r="AN1092" s="30" t="str">
        <f>IF(SUM('Sales by Agent'!AL1092:AN1092)&gt;0,"YES","NO")</f>
        <v>NO</v>
      </c>
      <c r="AO1092" s="30" t="str">
        <f>IF(SUM('Sales by Agent'!AM1092:AO1092)&gt;0,"YES","NO")</f>
        <v>NO</v>
      </c>
      <c r="AP1092" s="30" t="str">
        <f>IF(SUM('Sales by Agent'!AN1092:AP1092)&gt;0,"YES","NO")</f>
        <v>NO</v>
      </c>
      <c r="AQ1092" s="30" t="str">
        <f>IF(SUM('Sales by Agent'!AO1092:AQ1092)&gt;0,"YES","NO")</f>
        <v>NO</v>
      </c>
      <c r="AR1092" s="30" t="str">
        <f>IF(SUM('Sales by Agent'!AP1092:AR1092)&gt;0,"YES","NO")</f>
        <v>NO</v>
      </c>
      <c r="AS1092" s="30" t="str">
        <f>IF(SUM('Sales by Agent'!AQ1092:AS1092)&gt;0,"YES","NO")</f>
        <v>NO</v>
      </c>
      <c r="AT1092" s="30" t="str">
        <f>IF(SUM('Sales by Agent'!AR1092:AT1092)&gt;0,"YES","NO")</f>
        <v>NO</v>
      </c>
      <c r="AU1092" s="30" t="str">
        <f>IF(SUM('Sales by Agent'!AS1092:AU1092)&gt;0,"YES","NO")</f>
        <v>NO</v>
      </c>
      <c r="AV1092" s="30" t="str">
        <f>IF(SUM('Sales by Agent'!AT1092:AV1092)&gt;0,"YES","NO")</f>
        <v>NO</v>
      </c>
    </row>
    <row r="1093" spans="1:48">
      <c r="A1093" s="564" t="s">
        <v>311</v>
      </c>
      <c r="B1093" s="564" t="s">
        <v>2718</v>
      </c>
      <c r="C1093" s="564" t="s">
        <v>396</v>
      </c>
      <c r="D1093" s="564" t="s">
        <v>954</v>
      </c>
      <c r="E1093" s="564" t="s">
        <v>1005</v>
      </c>
      <c r="F1093" s="565">
        <v>948650</v>
      </c>
      <c r="I1093" s="30" t="str">
        <f>IF(SUM('Sales by Agent'!G1093:I1093)&gt;0,"YES","NO")</f>
        <v>NO</v>
      </c>
      <c r="J1093" s="30" t="str">
        <f>IF(SUM('Sales by Agent'!H1093:J1093)&gt;0,"YES","NO")</f>
        <v>NO</v>
      </c>
      <c r="K1093" s="30" t="str">
        <f>IF(SUM('Sales by Agent'!I1093:K1093)&gt;0,"YES","NO")</f>
        <v>NO</v>
      </c>
      <c r="L1093" s="30" t="str">
        <f>IF(SUM('Sales by Agent'!J1093:L1093)&gt;0,"YES","NO")</f>
        <v>NO</v>
      </c>
      <c r="M1093" s="30" t="str">
        <f>IF(SUM('Sales by Agent'!K1093:M1093)&gt;0,"YES","NO")</f>
        <v>NO</v>
      </c>
      <c r="N1093" s="30" t="str">
        <f>IF(SUM('Sales by Agent'!L1093:N1093)&gt;0,"YES","NO")</f>
        <v>NO</v>
      </c>
      <c r="O1093" s="30" t="str">
        <f>IF(SUM('Sales by Agent'!M1093:O1093)&gt;0,"YES","NO")</f>
        <v>NO</v>
      </c>
      <c r="P1093" s="30" t="str">
        <f>IF(SUM('Sales by Agent'!N1093:P1093)&gt;0,"YES","NO")</f>
        <v>NO</v>
      </c>
      <c r="Q1093" s="30" t="str">
        <f>IF(SUM('Sales by Agent'!O1093:Q1093)&gt;0,"YES","NO")</f>
        <v>NO</v>
      </c>
      <c r="R1093" s="30" t="str">
        <f>IF(SUM('Sales by Agent'!P1093:R1093)&gt;0,"YES","NO")</f>
        <v>NO</v>
      </c>
      <c r="S1093" s="30" t="str">
        <f>IF(SUM('Sales by Agent'!Q1093:S1093)&gt;0,"YES","NO")</f>
        <v>NO</v>
      </c>
      <c r="T1093" s="30" t="str">
        <f>IF(SUM('Sales by Agent'!R1093:T1093)&gt;0,"YES","NO")</f>
        <v>NO</v>
      </c>
      <c r="U1093" s="30" t="str">
        <f>IF(SUM('Sales by Agent'!S1093:U1093)&gt;0,"YES","NO")</f>
        <v>NO</v>
      </c>
      <c r="V1093" s="30" t="str">
        <f>IF(SUM('Sales by Agent'!T1093:V1093)&gt;0,"YES","NO")</f>
        <v>NO</v>
      </c>
      <c r="W1093" s="30" t="str">
        <f>IF(SUM('Sales by Agent'!U1093:W1093)&gt;0,"YES","NO")</f>
        <v>NO</v>
      </c>
      <c r="X1093" s="30" t="str">
        <f>IF(SUM('Sales by Agent'!V1093:X1093)&gt;0,"YES","NO")</f>
        <v>NO</v>
      </c>
      <c r="Y1093" s="30" t="str">
        <f>IF(SUM('Sales by Agent'!W1093:Y1093)&gt;0,"YES","NO")</f>
        <v>NO</v>
      </c>
      <c r="Z1093" s="30" t="str">
        <f>IF(SUM('Sales by Agent'!X1093:Z1093)&gt;0,"YES","NO")</f>
        <v>NO</v>
      </c>
      <c r="AA1093" s="30" t="str">
        <f>IF(SUM('Sales by Agent'!Y1093:AA1093)&gt;0,"YES","NO")</f>
        <v>NO</v>
      </c>
      <c r="AB1093" s="30" t="str">
        <f>IF(SUM('Sales by Agent'!Z1093:AB1093)&gt;0,"YES","NO")</f>
        <v>NO</v>
      </c>
      <c r="AC1093" s="30" t="str">
        <f>IF(SUM('Sales by Agent'!AA1093:AC1093)&gt;0,"YES","NO")</f>
        <v>YES</v>
      </c>
      <c r="AD1093" s="30" t="str">
        <f>IF(SUM('Sales by Agent'!AB1093:AD1093)&gt;0,"YES","NO")</f>
        <v>YES</v>
      </c>
      <c r="AE1093" s="30" t="str">
        <f>IF(SUM('Sales by Agent'!AC1093:AE1093)&gt;0,"YES","NO")</f>
        <v>YES</v>
      </c>
      <c r="AF1093" s="30" t="str">
        <f>IF(SUM('Sales by Agent'!AD1093:AF1093)&gt;0,"YES","NO")</f>
        <v>YES</v>
      </c>
      <c r="AG1093" s="30" t="str">
        <f>IF(SUM('Sales by Agent'!AE1093:AG1093)&gt;0,"YES","NO")</f>
        <v>YES</v>
      </c>
      <c r="AH1093" s="30" t="str">
        <f>IF(SUM('Sales by Agent'!AF1093:AH1093)&gt;0,"YES","NO")</f>
        <v>YES</v>
      </c>
      <c r="AI1093" s="30" t="str">
        <f>IF(SUM('Sales by Agent'!AG1093:AI1093)&gt;0,"YES","NO")</f>
        <v>YES</v>
      </c>
      <c r="AJ1093" s="30" t="str">
        <f>IF(SUM('Sales by Agent'!AH1093:AJ1093)&gt;0,"YES","NO")</f>
        <v>YES</v>
      </c>
      <c r="AK1093" s="30" t="str">
        <f>IF(SUM('Sales by Agent'!AI1093:AK1093)&gt;0,"YES","NO")</f>
        <v>YES</v>
      </c>
      <c r="AL1093" s="30" t="str">
        <f>IF(SUM('Sales by Agent'!AJ1093:AL1093)&gt;0,"YES","NO")</f>
        <v>YES</v>
      </c>
      <c r="AM1093" s="30" t="str">
        <f>IF(SUM('Sales by Agent'!AK1093:AM1093)&gt;0,"YES","NO")</f>
        <v>YES</v>
      </c>
      <c r="AN1093" s="30" t="str">
        <f>IF(SUM('Sales by Agent'!AL1093:AN1093)&gt;0,"YES","NO")</f>
        <v>YES</v>
      </c>
      <c r="AO1093" s="30" t="str">
        <f>IF(SUM('Sales by Agent'!AM1093:AO1093)&gt;0,"YES","NO")</f>
        <v>YES</v>
      </c>
      <c r="AP1093" s="30" t="str">
        <f>IF(SUM('Sales by Agent'!AN1093:AP1093)&gt;0,"YES","NO")</f>
        <v>YES</v>
      </c>
      <c r="AQ1093" s="30" t="str">
        <f>IF(SUM('Sales by Agent'!AO1093:AQ1093)&gt;0,"YES","NO")</f>
        <v>NO</v>
      </c>
      <c r="AR1093" s="30" t="str">
        <f>IF(SUM('Sales by Agent'!AP1093:AR1093)&gt;0,"YES","NO")</f>
        <v>NO</v>
      </c>
      <c r="AS1093" s="30" t="str">
        <f>IF(SUM('Sales by Agent'!AQ1093:AS1093)&gt;0,"YES","NO")</f>
        <v>NO</v>
      </c>
      <c r="AT1093" s="30" t="str">
        <f>IF(SUM('Sales by Agent'!AR1093:AT1093)&gt;0,"YES","NO")</f>
        <v>NO</v>
      </c>
      <c r="AU1093" s="30" t="str">
        <f>IF(SUM('Sales by Agent'!AS1093:AU1093)&gt;0,"YES","NO")</f>
        <v>NO</v>
      </c>
      <c r="AV1093" s="30" t="str">
        <f>IF(SUM('Sales by Agent'!AT1093:AV1093)&gt;0,"YES","NO")</f>
        <v>NO</v>
      </c>
    </row>
    <row r="1094" spans="1:48">
      <c r="A1094" s="564" t="s">
        <v>315</v>
      </c>
      <c r="B1094" s="564" t="s">
        <v>2594</v>
      </c>
      <c r="C1094" s="564" t="s">
        <v>396</v>
      </c>
      <c r="D1094" s="564" t="s">
        <v>954</v>
      </c>
      <c r="E1094" s="564" t="s">
        <v>1005</v>
      </c>
      <c r="F1094" s="565">
        <v>305650</v>
      </c>
      <c r="I1094" s="30" t="str">
        <f>IF(SUM('Sales by Agent'!G1094:I1094)&gt;0,"YES","NO")</f>
        <v>NO</v>
      </c>
      <c r="J1094" s="30" t="str">
        <f>IF(SUM('Sales by Agent'!H1094:J1094)&gt;0,"YES","NO")</f>
        <v>NO</v>
      </c>
      <c r="K1094" s="30" t="str">
        <f>IF(SUM('Sales by Agent'!I1094:K1094)&gt;0,"YES","NO")</f>
        <v>NO</v>
      </c>
      <c r="L1094" s="30" t="str">
        <f>IF(SUM('Sales by Agent'!J1094:L1094)&gt;0,"YES","NO")</f>
        <v>NO</v>
      </c>
      <c r="M1094" s="30" t="str">
        <f>IF(SUM('Sales by Agent'!K1094:M1094)&gt;0,"YES","NO")</f>
        <v>NO</v>
      </c>
      <c r="N1094" s="30" t="str">
        <f>IF(SUM('Sales by Agent'!L1094:N1094)&gt;0,"YES","NO")</f>
        <v>NO</v>
      </c>
      <c r="O1094" s="30" t="str">
        <f>IF(SUM('Sales by Agent'!M1094:O1094)&gt;0,"YES","NO")</f>
        <v>NO</v>
      </c>
      <c r="P1094" s="30" t="str">
        <f>IF(SUM('Sales by Agent'!N1094:P1094)&gt;0,"YES","NO")</f>
        <v>NO</v>
      </c>
      <c r="Q1094" s="30" t="str">
        <f>IF(SUM('Sales by Agent'!O1094:Q1094)&gt;0,"YES","NO")</f>
        <v>NO</v>
      </c>
      <c r="R1094" s="30" t="str">
        <f>IF(SUM('Sales by Agent'!P1094:R1094)&gt;0,"YES","NO")</f>
        <v>NO</v>
      </c>
      <c r="S1094" s="30" t="str">
        <f>IF(SUM('Sales by Agent'!Q1094:S1094)&gt;0,"YES","NO")</f>
        <v>NO</v>
      </c>
      <c r="T1094" s="30" t="str">
        <f>IF(SUM('Sales by Agent'!R1094:T1094)&gt;0,"YES","NO")</f>
        <v>NO</v>
      </c>
      <c r="U1094" s="30" t="str">
        <f>IF(SUM('Sales by Agent'!S1094:U1094)&gt;0,"YES","NO")</f>
        <v>NO</v>
      </c>
      <c r="V1094" s="30" t="str">
        <f>IF(SUM('Sales by Agent'!T1094:V1094)&gt;0,"YES","NO")</f>
        <v>NO</v>
      </c>
      <c r="W1094" s="30" t="str">
        <f>IF(SUM('Sales by Agent'!U1094:W1094)&gt;0,"YES","NO")</f>
        <v>NO</v>
      </c>
      <c r="X1094" s="30" t="str">
        <f>IF(SUM('Sales by Agent'!V1094:X1094)&gt;0,"YES","NO")</f>
        <v>NO</v>
      </c>
      <c r="Y1094" s="30" t="str">
        <f>IF(SUM('Sales by Agent'!W1094:Y1094)&gt;0,"YES","NO")</f>
        <v>NO</v>
      </c>
      <c r="Z1094" s="30" t="str">
        <f>IF(SUM('Sales by Agent'!X1094:Z1094)&gt;0,"YES","NO")</f>
        <v>NO</v>
      </c>
      <c r="AA1094" s="30" t="str">
        <f>IF(SUM('Sales by Agent'!Y1094:AA1094)&gt;0,"YES","NO")</f>
        <v>NO</v>
      </c>
      <c r="AB1094" s="30" t="str">
        <f>IF(SUM('Sales by Agent'!Z1094:AB1094)&gt;0,"YES","NO")</f>
        <v>NO</v>
      </c>
      <c r="AC1094" s="30" t="str">
        <f>IF(SUM('Sales by Agent'!AA1094:AC1094)&gt;0,"YES","NO")</f>
        <v>YES</v>
      </c>
      <c r="AD1094" s="30" t="str">
        <f>IF(SUM('Sales by Agent'!AB1094:AD1094)&gt;0,"YES","NO")</f>
        <v>YES</v>
      </c>
      <c r="AE1094" s="30" t="str">
        <f>IF(SUM('Sales by Agent'!AC1094:AE1094)&gt;0,"YES","NO")</f>
        <v>YES</v>
      </c>
      <c r="AF1094" s="30" t="str">
        <f>IF(SUM('Sales by Agent'!AD1094:AF1094)&gt;0,"YES","NO")</f>
        <v>NO</v>
      </c>
      <c r="AG1094" s="30" t="str">
        <f>IF(SUM('Sales by Agent'!AE1094:AG1094)&gt;0,"YES","NO")</f>
        <v>NO</v>
      </c>
      <c r="AH1094" s="30" t="str">
        <f>IF(SUM('Sales by Agent'!AF1094:AH1094)&gt;0,"YES","NO")</f>
        <v>NO</v>
      </c>
      <c r="AI1094" s="30" t="str">
        <f>IF(SUM('Sales by Agent'!AG1094:AI1094)&gt;0,"YES","NO")</f>
        <v>NO</v>
      </c>
      <c r="AJ1094" s="30" t="str">
        <f>IF(SUM('Sales by Agent'!AH1094:AJ1094)&gt;0,"YES","NO")</f>
        <v>NO</v>
      </c>
      <c r="AK1094" s="30" t="str">
        <f>IF(SUM('Sales by Agent'!AI1094:AK1094)&gt;0,"YES","NO")</f>
        <v>NO</v>
      </c>
      <c r="AL1094" s="30" t="str">
        <f>IF(SUM('Sales by Agent'!AJ1094:AL1094)&gt;0,"YES","NO")</f>
        <v>NO</v>
      </c>
      <c r="AM1094" s="30" t="str">
        <f>IF(SUM('Sales by Agent'!AK1094:AM1094)&gt;0,"YES","NO")</f>
        <v>NO</v>
      </c>
      <c r="AN1094" s="30" t="str">
        <f>IF(SUM('Sales by Agent'!AL1094:AN1094)&gt;0,"YES","NO")</f>
        <v>NO</v>
      </c>
      <c r="AO1094" s="30" t="str">
        <f>IF(SUM('Sales by Agent'!AM1094:AO1094)&gt;0,"YES","NO")</f>
        <v>NO</v>
      </c>
      <c r="AP1094" s="30" t="str">
        <f>IF(SUM('Sales by Agent'!AN1094:AP1094)&gt;0,"YES","NO")</f>
        <v>NO</v>
      </c>
      <c r="AQ1094" s="30" t="str">
        <f>IF(SUM('Sales by Agent'!AO1094:AQ1094)&gt;0,"YES","NO")</f>
        <v>NO</v>
      </c>
      <c r="AR1094" s="30" t="str">
        <f>IF(SUM('Sales by Agent'!AP1094:AR1094)&gt;0,"YES","NO")</f>
        <v>NO</v>
      </c>
      <c r="AS1094" s="30" t="str">
        <f>IF(SUM('Sales by Agent'!AQ1094:AS1094)&gt;0,"YES","NO")</f>
        <v>NO</v>
      </c>
      <c r="AT1094" s="30" t="str">
        <f>IF(SUM('Sales by Agent'!AR1094:AT1094)&gt;0,"YES","NO")</f>
        <v>NO</v>
      </c>
      <c r="AU1094" s="30" t="str">
        <f>IF(SUM('Sales by Agent'!AS1094:AU1094)&gt;0,"YES","NO")</f>
        <v>NO</v>
      </c>
      <c r="AV1094" s="30" t="str">
        <f>IF(SUM('Sales by Agent'!AT1094:AV1094)&gt;0,"YES","NO")</f>
        <v>NO</v>
      </c>
    </row>
    <row r="1095" spans="1:48">
      <c r="A1095" s="564" t="s">
        <v>209</v>
      </c>
      <c r="B1095" s="564" t="s">
        <v>3324</v>
      </c>
      <c r="C1095" s="564" t="s">
        <v>396</v>
      </c>
      <c r="D1095" s="564" t="s">
        <v>954</v>
      </c>
      <c r="E1095" s="564" t="s">
        <v>1005</v>
      </c>
      <c r="F1095" s="565">
        <v>5881550</v>
      </c>
      <c r="I1095" s="30" t="str">
        <f>IF(SUM('Sales by Agent'!G1095:I1095)&gt;0,"YES","NO")</f>
        <v>YES</v>
      </c>
      <c r="J1095" s="30" t="str">
        <f>IF(SUM('Sales by Agent'!H1095:J1095)&gt;0,"YES","NO")</f>
        <v>YES</v>
      </c>
      <c r="K1095" s="30" t="str">
        <f>IF(SUM('Sales by Agent'!I1095:K1095)&gt;0,"YES","NO")</f>
        <v>YES</v>
      </c>
      <c r="L1095" s="30" t="str">
        <f>IF(SUM('Sales by Agent'!J1095:L1095)&gt;0,"YES","NO")</f>
        <v>YES</v>
      </c>
      <c r="M1095" s="30" t="str">
        <f>IF(SUM('Sales by Agent'!K1095:M1095)&gt;0,"YES","NO")</f>
        <v>YES</v>
      </c>
      <c r="N1095" s="30" t="str">
        <f>IF(SUM('Sales by Agent'!L1095:N1095)&gt;0,"YES","NO")</f>
        <v>YES</v>
      </c>
      <c r="O1095" s="30" t="str">
        <f>IF(SUM('Sales by Agent'!M1095:O1095)&gt;0,"YES","NO")</f>
        <v>YES</v>
      </c>
      <c r="P1095" s="30" t="str">
        <f>IF(SUM('Sales by Agent'!N1095:P1095)&gt;0,"YES","NO")</f>
        <v>YES</v>
      </c>
      <c r="Q1095" s="30" t="str">
        <f>IF(SUM('Sales by Agent'!O1095:Q1095)&gt;0,"YES","NO")</f>
        <v>YES</v>
      </c>
      <c r="R1095" s="30" t="str">
        <f>IF(SUM('Sales by Agent'!P1095:R1095)&gt;0,"YES","NO")</f>
        <v>YES</v>
      </c>
      <c r="S1095" s="30" t="str">
        <f>IF(SUM('Sales by Agent'!Q1095:S1095)&gt;0,"YES","NO")</f>
        <v>YES</v>
      </c>
      <c r="T1095" s="30" t="str">
        <f>IF(SUM('Sales by Agent'!R1095:T1095)&gt;0,"YES","NO")</f>
        <v>YES</v>
      </c>
      <c r="U1095" s="30" t="str">
        <f>IF(SUM('Sales by Agent'!S1095:U1095)&gt;0,"YES","NO")</f>
        <v>YES</v>
      </c>
      <c r="V1095" s="30" t="str">
        <f>IF(SUM('Sales by Agent'!T1095:V1095)&gt;0,"YES","NO")</f>
        <v>YES</v>
      </c>
      <c r="W1095" s="30" t="str">
        <f>IF(SUM('Sales by Agent'!U1095:W1095)&gt;0,"YES","NO")</f>
        <v>YES</v>
      </c>
      <c r="X1095" s="30" t="str">
        <f>IF(SUM('Sales by Agent'!V1095:X1095)&gt;0,"YES","NO")</f>
        <v>YES</v>
      </c>
      <c r="Y1095" s="30" t="str">
        <f>IF(SUM('Sales by Agent'!W1095:Y1095)&gt;0,"YES","NO")</f>
        <v>YES</v>
      </c>
      <c r="Z1095" s="30" t="str">
        <f>IF(SUM('Sales by Agent'!X1095:Z1095)&gt;0,"YES","NO")</f>
        <v>YES</v>
      </c>
      <c r="AA1095" s="30" t="str">
        <f>IF(SUM('Sales by Agent'!Y1095:AA1095)&gt;0,"YES","NO")</f>
        <v>YES</v>
      </c>
      <c r="AB1095" s="30" t="str">
        <f>IF(SUM('Sales by Agent'!Z1095:AB1095)&gt;0,"YES","NO")</f>
        <v>YES</v>
      </c>
      <c r="AC1095" s="30" t="str">
        <f>IF(SUM('Sales by Agent'!AA1095:AC1095)&gt;0,"YES","NO")</f>
        <v>YES</v>
      </c>
      <c r="AD1095" s="30" t="str">
        <f>IF(SUM('Sales by Agent'!AB1095:AD1095)&gt;0,"YES","NO")</f>
        <v>YES</v>
      </c>
      <c r="AE1095" s="30" t="str">
        <f>IF(SUM('Sales by Agent'!AC1095:AE1095)&gt;0,"YES","NO")</f>
        <v>YES</v>
      </c>
      <c r="AF1095" s="30" t="str">
        <f>IF(SUM('Sales by Agent'!AD1095:AF1095)&gt;0,"YES","NO")</f>
        <v>YES</v>
      </c>
      <c r="AG1095" s="30" t="str">
        <f>IF(SUM('Sales by Agent'!AE1095:AG1095)&gt;0,"YES","NO")</f>
        <v>YES</v>
      </c>
      <c r="AH1095" s="30" t="str">
        <f>IF(SUM('Sales by Agent'!AF1095:AH1095)&gt;0,"YES","NO")</f>
        <v>YES</v>
      </c>
      <c r="AI1095" s="30" t="str">
        <f>IF(SUM('Sales by Agent'!AG1095:AI1095)&gt;0,"YES","NO")</f>
        <v>YES</v>
      </c>
      <c r="AJ1095" s="30" t="str">
        <f>IF(SUM('Sales by Agent'!AH1095:AJ1095)&gt;0,"YES","NO")</f>
        <v>YES</v>
      </c>
      <c r="AK1095" s="30" t="str">
        <f>IF(SUM('Sales by Agent'!AI1095:AK1095)&gt;0,"YES","NO")</f>
        <v>YES</v>
      </c>
      <c r="AL1095" s="30" t="str">
        <f>IF(SUM('Sales by Agent'!AJ1095:AL1095)&gt;0,"YES","NO")</f>
        <v>YES</v>
      </c>
      <c r="AM1095" s="30" t="str">
        <f>IF(SUM('Sales by Agent'!AK1095:AM1095)&gt;0,"YES","NO")</f>
        <v>YES</v>
      </c>
      <c r="AN1095" s="30" t="str">
        <f>IF(SUM('Sales by Agent'!AL1095:AN1095)&gt;0,"YES","NO")</f>
        <v>YES</v>
      </c>
      <c r="AO1095" s="30" t="str">
        <f>IF(SUM('Sales by Agent'!AM1095:AO1095)&gt;0,"YES","NO")</f>
        <v>YES</v>
      </c>
      <c r="AP1095" s="30" t="str">
        <f>IF(SUM('Sales by Agent'!AN1095:AP1095)&gt;0,"YES","NO")</f>
        <v>YES</v>
      </c>
      <c r="AQ1095" s="30" t="str">
        <f>IF(SUM('Sales by Agent'!AO1095:AQ1095)&gt;0,"YES","NO")</f>
        <v>YES</v>
      </c>
      <c r="AR1095" s="30" t="str">
        <f>IF(SUM('Sales by Agent'!AP1095:AR1095)&gt;0,"YES","NO")</f>
        <v>YES</v>
      </c>
      <c r="AS1095" s="30" t="str">
        <f>IF(SUM('Sales by Agent'!AQ1095:AS1095)&gt;0,"YES","NO")</f>
        <v>YES</v>
      </c>
      <c r="AT1095" s="30" t="str">
        <f>IF(SUM('Sales by Agent'!AR1095:AT1095)&gt;0,"YES","NO")</f>
        <v>YES</v>
      </c>
      <c r="AU1095" s="30" t="str">
        <f>IF(SUM('Sales by Agent'!AS1095:AU1095)&gt;0,"YES","NO")</f>
        <v>YES</v>
      </c>
      <c r="AV1095" s="30" t="str">
        <f>IF(SUM('Sales by Agent'!AT1095:AV1095)&gt;0,"YES","NO")</f>
        <v>YES</v>
      </c>
    </row>
    <row r="1096" spans="1:48">
      <c r="A1096" s="564" t="s">
        <v>210</v>
      </c>
      <c r="B1096" s="564" t="s">
        <v>3325</v>
      </c>
      <c r="C1096" s="564" t="s">
        <v>396</v>
      </c>
      <c r="D1096" s="564" t="s">
        <v>954</v>
      </c>
      <c r="E1096" s="564" t="s">
        <v>1005</v>
      </c>
      <c r="F1096" s="565">
        <v>1601660</v>
      </c>
      <c r="I1096" s="30" t="str">
        <f>IF(SUM('Sales by Agent'!G1096:I1096)&gt;0,"YES","NO")</f>
        <v>NO</v>
      </c>
      <c r="J1096" s="30" t="str">
        <f>IF(SUM('Sales by Agent'!H1096:J1096)&gt;0,"YES","NO")</f>
        <v>NO</v>
      </c>
      <c r="K1096" s="30" t="str">
        <f>IF(SUM('Sales by Agent'!I1096:K1096)&gt;0,"YES","NO")</f>
        <v>NO</v>
      </c>
      <c r="L1096" s="30" t="str">
        <f>IF(SUM('Sales by Agent'!J1096:L1096)&gt;0,"YES","NO")</f>
        <v>NO</v>
      </c>
      <c r="M1096" s="30" t="str">
        <f>IF(SUM('Sales by Agent'!K1096:M1096)&gt;0,"YES","NO")</f>
        <v>NO</v>
      </c>
      <c r="N1096" s="30" t="str">
        <f>IF(SUM('Sales by Agent'!L1096:N1096)&gt;0,"YES","NO")</f>
        <v>NO</v>
      </c>
      <c r="O1096" s="30" t="str">
        <f>IF(SUM('Sales by Agent'!M1096:O1096)&gt;0,"YES","NO")</f>
        <v>NO</v>
      </c>
      <c r="P1096" s="30" t="str">
        <f>IF(SUM('Sales by Agent'!N1096:P1096)&gt;0,"YES","NO")</f>
        <v>NO</v>
      </c>
      <c r="Q1096" s="30" t="str">
        <f>IF(SUM('Sales by Agent'!O1096:Q1096)&gt;0,"YES","NO")</f>
        <v>NO</v>
      </c>
      <c r="R1096" s="30" t="str">
        <f>IF(SUM('Sales by Agent'!P1096:R1096)&gt;0,"YES","NO")</f>
        <v>NO</v>
      </c>
      <c r="S1096" s="30" t="str">
        <f>IF(SUM('Sales by Agent'!Q1096:S1096)&gt;0,"YES","NO")</f>
        <v>NO</v>
      </c>
      <c r="T1096" s="30" t="str">
        <f>IF(SUM('Sales by Agent'!R1096:T1096)&gt;0,"YES","NO")</f>
        <v>NO</v>
      </c>
      <c r="U1096" s="30" t="str">
        <f>IF(SUM('Sales by Agent'!S1096:U1096)&gt;0,"YES","NO")</f>
        <v>NO</v>
      </c>
      <c r="V1096" s="30" t="str">
        <f>IF(SUM('Sales by Agent'!T1096:V1096)&gt;0,"YES","NO")</f>
        <v>NO</v>
      </c>
      <c r="W1096" s="30" t="str">
        <f>IF(SUM('Sales by Agent'!U1096:W1096)&gt;0,"YES","NO")</f>
        <v>NO</v>
      </c>
      <c r="X1096" s="30" t="str">
        <f>IF(SUM('Sales by Agent'!V1096:X1096)&gt;0,"YES","NO")</f>
        <v>NO</v>
      </c>
      <c r="Y1096" s="30" t="str">
        <f>IF(SUM('Sales by Agent'!W1096:Y1096)&gt;0,"YES","NO")</f>
        <v>NO</v>
      </c>
      <c r="Z1096" s="30" t="str">
        <f>IF(SUM('Sales by Agent'!X1096:Z1096)&gt;0,"YES","NO")</f>
        <v>NO</v>
      </c>
      <c r="AA1096" s="30" t="str">
        <f>IF(SUM('Sales by Agent'!Y1096:AA1096)&gt;0,"YES","NO")</f>
        <v>NO</v>
      </c>
      <c r="AB1096" s="30" t="str">
        <f>IF(SUM('Sales by Agent'!Z1096:AB1096)&gt;0,"YES","NO")</f>
        <v>NO</v>
      </c>
      <c r="AC1096" s="30" t="str">
        <f>IF(SUM('Sales by Agent'!AA1096:AC1096)&gt;0,"YES","NO")</f>
        <v>YES</v>
      </c>
      <c r="AD1096" s="30" t="str">
        <f>IF(SUM('Sales by Agent'!AB1096:AD1096)&gt;0,"YES","NO")</f>
        <v>YES</v>
      </c>
      <c r="AE1096" s="30" t="str">
        <f>IF(SUM('Sales by Agent'!AC1096:AE1096)&gt;0,"YES","NO")</f>
        <v>YES</v>
      </c>
      <c r="AF1096" s="30" t="str">
        <f>IF(SUM('Sales by Agent'!AD1096:AF1096)&gt;0,"YES","NO")</f>
        <v>YES</v>
      </c>
      <c r="AG1096" s="30" t="str">
        <f>IF(SUM('Sales by Agent'!AE1096:AG1096)&gt;0,"YES","NO")</f>
        <v>YES</v>
      </c>
      <c r="AH1096" s="30" t="str">
        <f>IF(SUM('Sales by Agent'!AF1096:AH1096)&gt;0,"YES","NO")</f>
        <v>YES</v>
      </c>
      <c r="AI1096" s="30" t="str">
        <f>IF(SUM('Sales by Agent'!AG1096:AI1096)&gt;0,"YES","NO")</f>
        <v>YES</v>
      </c>
      <c r="AJ1096" s="30" t="str">
        <f>IF(SUM('Sales by Agent'!AH1096:AJ1096)&gt;0,"YES","NO")</f>
        <v>YES</v>
      </c>
      <c r="AK1096" s="30" t="str">
        <f>IF(SUM('Sales by Agent'!AI1096:AK1096)&gt;0,"YES","NO")</f>
        <v>YES</v>
      </c>
      <c r="AL1096" s="30" t="str">
        <f>IF(SUM('Sales by Agent'!AJ1096:AL1096)&gt;0,"YES","NO")</f>
        <v>YES</v>
      </c>
      <c r="AM1096" s="30" t="str">
        <f>IF(SUM('Sales by Agent'!AK1096:AM1096)&gt;0,"YES","NO")</f>
        <v>YES</v>
      </c>
      <c r="AN1096" s="30" t="str">
        <f>IF(SUM('Sales by Agent'!AL1096:AN1096)&gt;0,"YES","NO")</f>
        <v>YES</v>
      </c>
      <c r="AO1096" s="30" t="str">
        <f>IF(SUM('Sales by Agent'!AM1096:AO1096)&gt;0,"YES","NO")</f>
        <v>YES</v>
      </c>
      <c r="AP1096" s="30" t="str">
        <f>IF(SUM('Sales by Agent'!AN1096:AP1096)&gt;0,"YES","NO")</f>
        <v>YES</v>
      </c>
      <c r="AQ1096" s="30" t="str">
        <f>IF(SUM('Sales by Agent'!AO1096:AQ1096)&gt;0,"YES","NO")</f>
        <v>YES</v>
      </c>
      <c r="AR1096" s="30" t="str">
        <f>IF(SUM('Sales by Agent'!AP1096:AR1096)&gt;0,"YES","NO")</f>
        <v>YES</v>
      </c>
      <c r="AS1096" s="30" t="str">
        <f>IF(SUM('Sales by Agent'!AQ1096:AS1096)&gt;0,"YES","NO")</f>
        <v>YES</v>
      </c>
      <c r="AT1096" s="30" t="str">
        <f>IF(SUM('Sales by Agent'!AR1096:AT1096)&gt;0,"YES","NO")</f>
        <v>YES</v>
      </c>
      <c r="AU1096" s="30" t="str">
        <f>IF(SUM('Sales by Agent'!AS1096:AU1096)&gt;0,"YES","NO")</f>
        <v>YES</v>
      </c>
      <c r="AV1096" s="30" t="str">
        <f>IF(SUM('Sales by Agent'!AT1096:AV1096)&gt;0,"YES","NO")</f>
        <v>YES</v>
      </c>
    </row>
    <row r="1097" spans="1:48">
      <c r="A1097" s="564" t="s">
        <v>216</v>
      </c>
      <c r="B1097" s="564" t="s">
        <v>3326</v>
      </c>
      <c r="C1097" s="564" t="s">
        <v>396</v>
      </c>
      <c r="D1097" s="564" t="s">
        <v>954</v>
      </c>
      <c r="E1097" s="564" t="s">
        <v>1005</v>
      </c>
      <c r="F1097" s="565">
        <v>275000</v>
      </c>
      <c r="I1097" s="30" t="str">
        <f>IF(SUM('Sales by Agent'!G1097:I1097)&gt;0,"YES","NO")</f>
        <v>YES</v>
      </c>
      <c r="J1097" s="30" t="str">
        <f>IF(SUM('Sales by Agent'!H1097:J1097)&gt;0,"YES","NO")</f>
        <v>YES</v>
      </c>
      <c r="K1097" s="30" t="str">
        <f>IF(SUM('Sales by Agent'!I1097:K1097)&gt;0,"YES","NO")</f>
        <v>YES</v>
      </c>
      <c r="L1097" s="30" t="str">
        <f>IF(SUM('Sales by Agent'!J1097:L1097)&gt;0,"YES","NO")</f>
        <v>YES</v>
      </c>
      <c r="M1097" s="30" t="str">
        <f>IF(SUM('Sales by Agent'!K1097:M1097)&gt;0,"YES","NO")</f>
        <v>NO</v>
      </c>
      <c r="N1097" s="30" t="str">
        <f>IF(SUM('Sales by Agent'!L1097:N1097)&gt;0,"YES","NO")</f>
        <v>NO</v>
      </c>
      <c r="O1097" s="30" t="str">
        <f>IF(SUM('Sales by Agent'!M1097:O1097)&gt;0,"YES","NO")</f>
        <v>NO</v>
      </c>
      <c r="P1097" s="30" t="str">
        <f>IF(SUM('Sales by Agent'!N1097:P1097)&gt;0,"YES","NO")</f>
        <v>NO</v>
      </c>
      <c r="Q1097" s="30" t="str">
        <f>IF(SUM('Sales by Agent'!O1097:Q1097)&gt;0,"YES","NO")</f>
        <v>NO</v>
      </c>
      <c r="R1097" s="30" t="str">
        <f>IF(SUM('Sales by Agent'!P1097:R1097)&gt;0,"YES","NO")</f>
        <v>NO</v>
      </c>
      <c r="S1097" s="30" t="str">
        <f>IF(SUM('Sales by Agent'!Q1097:S1097)&gt;0,"YES","NO")</f>
        <v>NO</v>
      </c>
      <c r="T1097" s="30" t="str">
        <f>IF(SUM('Sales by Agent'!R1097:T1097)&gt;0,"YES","NO")</f>
        <v>NO</v>
      </c>
      <c r="U1097" s="30" t="str">
        <f>IF(SUM('Sales by Agent'!S1097:U1097)&gt;0,"YES","NO")</f>
        <v>NO</v>
      </c>
      <c r="V1097" s="30" t="str">
        <f>IF(SUM('Sales by Agent'!T1097:V1097)&gt;0,"YES","NO")</f>
        <v>NO</v>
      </c>
      <c r="W1097" s="30" t="str">
        <f>IF(SUM('Sales by Agent'!U1097:W1097)&gt;0,"YES","NO")</f>
        <v>NO</v>
      </c>
      <c r="X1097" s="30" t="str">
        <f>IF(SUM('Sales by Agent'!V1097:X1097)&gt;0,"YES","NO")</f>
        <v>NO</v>
      </c>
      <c r="Y1097" s="30" t="str">
        <f>IF(SUM('Sales by Agent'!W1097:Y1097)&gt;0,"YES","NO")</f>
        <v>NO</v>
      </c>
      <c r="Z1097" s="30" t="str">
        <f>IF(SUM('Sales by Agent'!X1097:Z1097)&gt;0,"YES","NO")</f>
        <v>NO</v>
      </c>
      <c r="AA1097" s="30" t="str">
        <f>IF(SUM('Sales by Agent'!Y1097:AA1097)&gt;0,"YES","NO")</f>
        <v>NO</v>
      </c>
      <c r="AB1097" s="30" t="str">
        <f>IF(SUM('Sales by Agent'!Z1097:AB1097)&gt;0,"YES","NO")</f>
        <v>NO</v>
      </c>
      <c r="AC1097" s="30" t="str">
        <f>IF(SUM('Sales by Agent'!AA1097:AC1097)&gt;0,"YES","NO")</f>
        <v>NO</v>
      </c>
      <c r="AD1097" s="30" t="str">
        <f>IF(SUM('Sales by Agent'!AB1097:AD1097)&gt;0,"YES","NO")</f>
        <v>NO</v>
      </c>
      <c r="AE1097" s="30" t="str">
        <f>IF(SUM('Sales by Agent'!AC1097:AE1097)&gt;0,"YES","NO")</f>
        <v>NO</v>
      </c>
      <c r="AF1097" s="30" t="str">
        <f>IF(SUM('Sales by Agent'!AD1097:AF1097)&gt;0,"YES","NO")</f>
        <v>NO</v>
      </c>
      <c r="AG1097" s="30" t="str">
        <f>IF(SUM('Sales by Agent'!AE1097:AG1097)&gt;0,"YES","NO")</f>
        <v>NO</v>
      </c>
      <c r="AH1097" s="30" t="str">
        <f>IF(SUM('Sales by Agent'!AF1097:AH1097)&gt;0,"YES","NO")</f>
        <v>NO</v>
      </c>
      <c r="AI1097" s="30" t="str">
        <f>IF(SUM('Sales by Agent'!AG1097:AI1097)&gt;0,"YES","NO")</f>
        <v>NO</v>
      </c>
      <c r="AJ1097" s="30" t="str">
        <f>IF(SUM('Sales by Agent'!AH1097:AJ1097)&gt;0,"YES","NO")</f>
        <v>NO</v>
      </c>
      <c r="AK1097" s="30" t="str">
        <f>IF(SUM('Sales by Agent'!AI1097:AK1097)&gt;0,"YES","NO")</f>
        <v>NO</v>
      </c>
      <c r="AL1097" s="30" t="str">
        <f>IF(SUM('Sales by Agent'!AJ1097:AL1097)&gt;0,"YES","NO")</f>
        <v>NO</v>
      </c>
      <c r="AM1097" s="30" t="str">
        <f>IF(SUM('Sales by Agent'!AK1097:AM1097)&gt;0,"YES","NO")</f>
        <v>NO</v>
      </c>
      <c r="AN1097" s="30" t="str">
        <f>IF(SUM('Sales by Agent'!AL1097:AN1097)&gt;0,"YES","NO")</f>
        <v>NO</v>
      </c>
      <c r="AO1097" s="30" t="str">
        <f>IF(SUM('Sales by Agent'!AM1097:AO1097)&gt;0,"YES","NO")</f>
        <v>NO</v>
      </c>
      <c r="AP1097" s="30" t="str">
        <f>IF(SUM('Sales by Agent'!AN1097:AP1097)&gt;0,"YES","NO")</f>
        <v>NO</v>
      </c>
      <c r="AQ1097" s="30" t="str">
        <f>IF(SUM('Sales by Agent'!AO1097:AQ1097)&gt;0,"YES","NO")</f>
        <v>NO</v>
      </c>
      <c r="AR1097" s="30" t="str">
        <f>IF(SUM('Sales by Agent'!AP1097:AR1097)&gt;0,"YES","NO")</f>
        <v>NO</v>
      </c>
      <c r="AS1097" s="30" t="str">
        <f>IF(SUM('Sales by Agent'!AQ1097:AS1097)&gt;0,"YES","NO")</f>
        <v>NO</v>
      </c>
      <c r="AT1097" s="30" t="str">
        <f>IF(SUM('Sales by Agent'!AR1097:AT1097)&gt;0,"YES","NO")</f>
        <v>NO</v>
      </c>
      <c r="AU1097" s="30" t="str">
        <f>IF(SUM('Sales by Agent'!AS1097:AU1097)&gt;0,"YES","NO")</f>
        <v>NO</v>
      </c>
      <c r="AV1097" s="30" t="str">
        <f>IF(SUM('Sales by Agent'!AT1097:AV1097)&gt;0,"YES","NO")</f>
        <v>NO</v>
      </c>
    </row>
    <row r="1098" spans="1:48">
      <c r="A1098" s="564" t="s">
        <v>217</v>
      </c>
      <c r="B1098" s="564" t="s">
        <v>3327</v>
      </c>
      <c r="C1098" s="564" t="s">
        <v>396</v>
      </c>
      <c r="D1098" s="564" t="s">
        <v>954</v>
      </c>
      <c r="E1098" s="564" t="s">
        <v>1005</v>
      </c>
      <c r="F1098" s="565">
        <v>1718700</v>
      </c>
      <c r="I1098" s="30" t="str">
        <f>IF(SUM('Sales by Agent'!G1098:I1098)&gt;0,"YES","NO")</f>
        <v>NO</v>
      </c>
      <c r="J1098" s="30" t="str">
        <f>IF(SUM('Sales by Agent'!H1098:J1098)&gt;0,"YES","NO")</f>
        <v>NO</v>
      </c>
      <c r="K1098" s="30" t="str">
        <f>IF(SUM('Sales by Agent'!I1098:K1098)&gt;0,"YES","NO")</f>
        <v>NO</v>
      </c>
      <c r="L1098" s="30" t="str">
        <f>IF(SUM('Sales by Agent'!J1098:L1098)&gt;0,"YES","NO")</f>
        <v>NO</v>
      </c>
      <c r="M1098" s="30" t="str">
        <f>IF(SUM('Sales by Agent'!K1098:M1098)&gt;0,"YES","NO")</f>
        <v>NO</v>
      </c>
      <c r="N1098" s="30" t="str">
        <f>IF(SUM('Sales by Agent'!L1098:N1098)&gt;0,"YES","NO")</f>
        <v>NO</v>
      </c>
      <c r="O1098" s="30" t="str">
        <f>IF(SUM('Sales by Agent'!M1098:O1098)&gt;0,"YES","NO")</f>
        <v>NO</v>
      </c>
      <c r="P1098" s="30" t="str">
        <f>IF(SUM('Sales by Agent'!N1098:P1098)&gt;0,"YES","NO")</f>
        <v>NO</v>
      </c>
      <c r="Q1098" s="30" t="str">
        <f>IF(SUM('Sales by Agent'!O1098:Q1098)&gt;0,"YES","NO")</f>
        <v>NO</v>
      </c>
      <c r="R1098" s="30" t="str">
        <f>IF(SUM('Sales by Agent'!P1098:R1098)&gt;0,"YES","NO")</f>
        <v>NO</v>
      </c>
      <c r="S1098" s="30" t="str">
        <f>IF(SUM('Sales by Agent'!Q1098:S1098)&gt;0,"YES","NO")</f>
        <v>NO</v>
      </c>
      <c r="T1098" s="30" t="str">
        <f>IF(SUM('Sales by Agent'!R1098:T1098)&gt;0,"YES","NO")</f>
        <v>NO</v>
      </c>
      <c r="U1098" s="30" t="str">
        <f>IF(SUM('Sales by Agent'!S1098:U1098)&gt;0,"YES","NO")</f>
        <v>NO</v>
      </c>
      <c r="V1098" s="30" t="str">
        <f>IF(SUM('Sales by Agent'!T1098:V1098)&gt;0,"YES","NO")</f>
        <v>NO</v>
      </c>
      <c r="W1098" s="30" t="str">
        <f>IF(SUM('Sales by Agent'!U1098:W1098)&gt;0,"YES","NO")</f>
        <v>NO</v>
      </c>
      <c r="X1098" s="30" t="str">
        <f>IF(SUM('Sales by Agent'!V1098:X1098)&gt;0,"YES","NO")</f>
        <v>NO</v>
      </c>
      <c r="Y1098" s="30" t="str">
        <f>IF(SUM('Sales by Agent'!W1098:Y1098)&gt;0,"YES","NO")</f>
        <v>NO</v>
      </c>
      <c r="Z1098" s="30" t="str">
        <f>IF(SUM('Sales by Agent'!X1098:Z1098)&gt;0,"YES","NO")</f>
        <v>NO</v>
      </c>
      <c r="AA1098" s="30" t="str">
        <f>IF(SUM('Sales by Agent'!Y1098:AA1098)&gt;0,"YES","NO")</f>
        <v>NO</v>
      </c>
      <c r="AB1098" s="30" t="str">
        <f>IF(SUM('Sales by Agent'!Z1098:AB1098)&gt;0,"YES","NO")</f>
        <v>NO</v>
      </c>
      <c r="AC1098" s="30" t="str">
        <f>IF(SUM('Sales by Agent'!AA1098:AC1098)&gt;0,"YES","NO")</f>
        <v>YES</v>
      </c>
      <c r="AD1098" s="30" t="str">
        <f>IF(SUM('Sales by Agent'!AB1098:AD1098)&gt;0,"YES","NO")</f>
        <v>YES</v>
      </c>
      <c r="AE1098" s="30" t="str">
        <f>IF(SUM('Sales by Agent'!AC1098:AE1098)&gt;0,"YES","NO")</f>
        <v>YES</v>
      </c>
      <c r="AF1098" s="30" t="str">
        <f>IF(SUM('Sales by Agent'!AD1098:AF1098)&gt;0,"YES","NO")</f>
        <v>YES</v>
      </c>
      <c r="AG1098" s="30" t="str">
        <f>IF(SUM('Sales by Agent'!AE1098:AG1098)&gt;0,"YES","NO")</f>
        <v>YES</v>
      </c>
      <c r="AH1098" s="30" t="str">
        <f>IF(SUM('Sales by Agent'!AF1098:AH1098)&gt;0,"YES","NO")</f>
        <v>YES</v>
      </c>
      <c r="AI1098" s="30" t="str">
        <f>IF(SUM('Sales by Agent'!AG1098:AI1098)&gt;0,"YES","NO")</f>
        <v>YES</v>
      </c>
      <c r="AJ1098" s="30" t="str">
        <f>IF(SUM('Sales by Agent'!AH1098:AJ1098)&gt;0,"YES","NO")</f>
        <v>YES</v>
      </c>
      <c r="AK1098" s="30" t="str">
        <f>IF(SUM('Sales by Agent'!AI1098:AK1098)&gt;0,"YES","NO")</f>
        <v>YES</v>
      </c>
      <c r="AL1098" s="30" t="str">
        <f>IF(SUM('Sales by Agent'!AJ1098:AL1098)&gt;0,"YES","NO")</f>
        <v>YES</v>
      </c>
      <c r="AM1098" s="30" t="str">
        <f>IF(SUM('Sales by Agent'!AK1098:AM1098)&gt;0,"YES","NO")</f>
        <v>YES</v>
      </c>
      <c r="AN1098" s="30" t="str">
        <f>IF(SUM('Sales by Agent'!AL1098:AN1098)&gt;0,"YES","NO")</f>
        <v>YES</v>
      </c>
      <c r="AO1098" s="30" t="str">
        <f>IF(SUM('Sales by Agent'!AM1098:AO1098)&gt;0,"YES","NO")</f>
        <v>YES</v>
      </c>
      <c r="AP1098" s="30" t="str">
        <f>IF(SUM('Sales by Agent'!AN1098:AP1098)&gt;0,"YES","NO")</f>
        <v>YES</v>
      </c>
      <c r="AQ1098" s="30" t="str">
        <f>IF(SUM('Sales by Agent'!AO1098:AQ1098)&gt;0,"YES","NO")</f>
        <v>YES</v>
      </c>
      <c r="AR1098" s="30" t="str">
        <f>IF(SUM('Sales by Agent'!AP1098:AR1098)&gt;0,"YES","NO")</f>
        <v>YES</v>
      </c>
      <c r="AS1098" s="30" t="str">
        <f>IF(SUM('Sales by Agent'!AQ1098:AS1098)&gt;0,"YES","NO")</f>
        <v>YES</v>
      </c>
      <c r="AT1098" s="30" t="str">
        <f>IF(SUM('Sales by Agent'!AR1098:AT1098)&gt;0,"YES","NO")</f>
        <v>YES</v>
      </c>
      <c r="AU1098" s="30" t="str">
        <f>IF(SUM('Sales by Agent'!AS1098:AU1098)&gt;0,"YES","NO")</f>
        <v>YES</v>
      </c>
      <c r="AV1098" s="30" t="str">
        <f>IF(SUM('Sales by Agent'!AT1098:AV1098)&gt;0,"YES","NO")</f>
        <v>YES</v>
      </c>
    </row>
    <row r="1099" spans="1:48">
      <c r="A1099" s="564" t="s">
        <v>218</v>
      </c>
      <c r="B1099" s="564" t="s">
        <v>3328</v>
      </c>
      <c r="C1099" s="564" t="s">
        <v>396</v>
      </c>
      <c r="D1099" s="564" t="s">
        <v>954</v>
      </c>
      <c r="E1099" s="564" t="s">
        <v>1005</v>
      </c>
      <c r="F1099" s="565">
        <v>6695312</v>
      </c>
      <c r="I1099" s="30" t="str">
        <f>IF(SUM('Sales by Agent'!G1099:I1099)&gt;0,"YES","NO")</f>
        <v>YES</v>
      </c>
      <c r="J1099" s="30" t="str">
        <f>IF(SUM('Sales by Agent'!H1099:J1099)&gt;0,"YES","NO")</f>
        <v>YES</v>
      </c>
      <c r="K1099" s="30" t="str">
        <f>IF(SUM('Sales by Agent'!I1099:K1099)&gt;0,"YES","NO")</f>
        <v>YES</v>
      </c>
      <c r="L1099" s="30" t="str">
        <f>IF(SUM('Sales by Agent'!J1099:L1099)&gt;0,"YES","NO")</f>
        <v>YES</v>
      </c>
      <c r="M1099" s="30" t="str">
        <f>IF(SUM('Sales by Agent'!K1099:M1099)&gt;0,"YES","NO")</f>
        <v>YES</v>
      </c>
      <c r="N1099" s="30" t="str">
        <f>IF(SUM('Sales by Agent'!L1099:N1099)&gt;0,"YES","NO")</f>
        <v>YES</v>
      </c>
      <c r="O1099" s="30" t="str">
        <f>IF(SUM('Sales by Agent'!M1099:O1099)&gt;0,"YES","NO")</f>
        <v>YES</v>
      </c>
      <c r="P1099" s="30" t="str">
        <f>IF(SUM('Sales by Agent'!N1099:P1099)&gt;0,"YES","NO")</f>
        <v>YES</v>
      </c>
      <c r="Q1099" s="30" t="str">
        <f>IF(SUM('Sales by Agent'!O1099:Q1099)&gt;0,"YES","NO")</f>
        <v>YES</v>
      </c>
      <c r="R1099" s="30" t="str">
        <f>IF(SUM('Sales by Agent'!P1099:R1099)&gt;0,"YES","NO")</f>
        <v>YES</v>
      </c>
      <c r="S1099" s="30" t="str">
        <f>IF(SUM('Sales by Agent'!Q1099:S1099)&gt;0,"YES","NO")</f>
        <v>YES</v>
      </c>
      <c r="T1099" s="30" t="str">
        <f>IF(SUM('Sales by Agent'!R1099:T1099)&gt;0,"YES","NO")</f>
        <v>YES</v>
      </c>
      <c r="U1099" s="30" t="str">
        <f>IF(SUM('Sales by Agent'!S1099:U1099)&gt;0,"YES","NO")</f>
        <v>YES</v>
      </c>
      <c r="V1099" s="30" t="str">
        <f>IF(SUM('Sales by Agent'!T1099:V1099)&gt;0,"YES","NO")</f>
        <v>YES</v>
      </c>
      <c r="W1099" s="30" t="str">
        <f>IF(SUM('Sales by Agent'!U1099:W1099)&gt;0,"YES","NO")</f>
        <v>YES</v>
      </c>
      <c r="X1099" s="30" t="str">
        <f>IF(SUM('Sales by Agent'!V1099:X1099)&gt;0,"YES","NO")</f>
        <v>YES</v>
      </c>
      <c r="Y1099" s="30" t="str">
        <f>IF(SUM('Sales by Agent'!W1099:Y1099)&gt;0,"YES","NO")</f>
        <v>YES</v>
      </c>
      <c r="Z1099" s="30" t="str">
        <f>IF(SUM('Sales by Agent'!X1099:Z1099)&gt;0,"YES","NO")</f>
        <v>YES</v>
      </c>
      <c r="AA1099" s="30" t="str">
        <f>IF(SUM('Sales by Agent'!Y1099:AA1099)&gt;0,"YES","NO")</f>
        <v>YES</v>
      </c>
      <c r="AB1099" s="30" t="str">
        <f>IF(SUM('Sales by Agent'!Z1099:AB1099)&gt;0,"YES","NO")</f>
        <v>YES</v>
      </c>
      <c r="AC1099" s="30" t="str">
        <f>IF(SUM('Sales by Agent'!AA1099:AC1099)&gt;0,"YES","NO")</f>
        <v>YES</v>
      </c>
      <c r="AD1099" s="30" t="str">
        <f>IF(SUM('Sales by Agent'!AB1099:AD1099)&gt;0,"YES","NO")</f>
        <v>YES</v>
      </c>
      <c r="AE1099" s="30" t="str">
        <f>IF(SUM('Sales by Agent'!AC1099:AE1099)&gt;0,"YES","NO")</f>
        <v>YES</v>
      </c>
      <c r="AF1099" s="30" t="str">
        <f>IF(SUM('Sales by Agent'!AD1099:AF1099)&gt;0,"YES","NO")</f>
        <v>YES</v>
      </c>
      <c r="AG1099" s="30" t="str">
        <f>IF(SUM('Sales by Agent'!AE1099:AG1099)&gt;0,"YES","NO")</f>
        <v>YES</v>
      </c>
      <c r="AH1099" s="30" t="str">
        <f>IF(SUM('Sales by Agent'!AF1099:AH1099)&gt;0,"YES","NO")</f>
        <v>YES</v>
      </c>
      <c r="AI1099" s="30" t="str">
        <f>IF(SUM('Sales by Agent'!AG1099:AI1099)&gt;0,"YES","NO")</f>
        <v>YES</v>
      </c>
      <c r="AJ1099" s="30" t="str">
        <f>IF(SUM('Sales by Agent'!AH1099:AJ1099)&gt;0,"YES","NO")</f>
        <v>YES</v>
      </c>
      <c r="AK1099" s="30" t="str">
        <f>IF(SUM('Sales by Agent'!AI1099:AK1099)&gt;0,"YES","NO")</f>
        <v>YES</v>
      </c>
      <c r="AL1099" s="30" t="str">
        <f>IF(SUM('Sales by Agent'!AJ1099:AL1099)&gt;0,"YES","NO")</f>
        <v>YES</v>
      </c>
      <c r="AM1099" s="30" t="str">
        <f>IF(SUM('Sales by Agent'!AK1099:AM1099)&gt;0,"YES","NO")</f>
        <v>YES</v>
      </c>
      <c r="AN1099" s="30" t="str">
        <f>IF(SUM('Sales by Agent'!AL1099:AN1099)&gt;0,"YES","NO")</f>
        <v>YES</v>
      </c>
      <c r="AO1099" s="30" t="str">
        <f>IF(SUM('Sales by Agent'!AM1099:AO1099)&gt;0,"YES","NO")</f>
        <v>YES</v>
      </c>
      <c r="AP1099" s="30" t="str">
        <f>IF(SUM('Sales by Agent'!AN1099:AP1099)&gt;0,"YES","NO")</f>
        <v>YES</v>
      </c>
      <c r="AQ1099" s="30" t="str">
        <f>IF(SUM('Sales by Agent'!AO1099:AQ1099)&gt;0,"YES","NO")</f>
        <v>YES</v>
      </c>
      <c r="AR1099" s="30" t="str">
        <f>IF(SUM('Sales by Agent'!AP1099:AR1099)&gt;0,"YES","NO")</f>
        <v>NO</v>
      </c>
      <c r="AS1099" s="30" t="str">
        <f>IF(SUM('Sales by Agent'!AQ1099:AS1099)&gt;0,"YES","NO")</f>
        <v>NO</v>
      </c>
      <c r="AT1099" s="30" t="str">
        <f>IF(SUM('Sales by Agent'!AR1099:AT1099)&gt;0,"YES","NO")</f>
        <v>NO</v>
      </c>
      <c r="AU1099" s="30" t="str">
        <f>IF(SUM('Sales by Agent'!AS1099:AU1099)&gt;0,"YES","NO")</f>
        <v>NO</v>
      </c>
      <c r="AV1099" s="30" t="str">
        <f>IF(SUM('Sales by Agent'!AT1099:AV1099)&gt;0,"YES","NO")</f>
        <v>YES</v>
      </c>
    </row>
    <row r="1100" spans="1:48">
      <c r="A1100" s="564" t="s">
        <v>219</v>
      </c>
      <c r="B1100" s="564" t="s">
        <v>3329</v>
      </c>
      <c r="C1100" s="564" t="s">
        <v>396</v>
      </c>
      <c r="D1100" s="564" t="s">
        <v>954</v>
      </c>
      <c r="E1100" s="564" t="s">
        <v>1005</v>
      </c>
      <c r="F1100" s="565">
        <v>34350</v>
      </c>
      <c r="I1100" s="30" t="str">
        <f>IF(SUM('Sales by Agent'!G1100:I1100)&gt;0,"YES","NO")</f>
        <v>YES</v>
      </c>
      <c r="J1100" s="30" t="str">
        <f>IF(SUM('Sales by Agent'!H1100:J1100)&gt;0,"YES","NO")</f>
        <v>YES</v>
      </c>
      <c r="K1100" s="30" t="str">
        <f>IF(SUM('Sales by Agent'!I1100:K1100)&gt;0,"YES","NO")</f>
        <v>NO</v>
      </c>
      <c r="L1100" s="30" t="str">
        <f>IF(SUM('Sales by Agent'!J1100:L1100)&gt;0,"YES","NO")</f>
        <v>NO</v>
      </c>
      <c r="M1100" s="30" t="str">
        <f>IF(SUM('Sales by Agent'!K1100:M1100)&gt;0,"YES","NO")</f>
        <v>NO</v>
      </c>
      <c r="N1100" s="30" t="str">
        <f>IF(SUM('Sales by Agent'!L1100:N1100)&gt;0,"YES","NO")</f>
        <v>NO</v>
      </c>
      <c r="O1100" s="30" t="str">
        <f>IF(SUM('Sales by Agent'!M1100:O1100)&gt;0,"YES","NO")</f>
        <v>NO</v>
      </c>
      <c r="P1100" s="30" t="str">
        <f>IF(SUM('Sales by Agent'!N1100:P1100)&gt;0,"YES","NO")</f>
        <v>NO</v>
      </c>
      <c r="Q1100" s="30" t="str">
        <f>IF(SUM('Sales by Agent'!O1100:Q1100)&gt;0,"YES","NO")</f>
        <v>NO</v>
      </c>
      <c r="R1100" s="30" t="str">
        <f>IF(SUM('Sales by Agent'!P1100:R1100)&gt;0,"YES","NO")</f>
        <v>NO</v>
      </c>
      <c r="S1100" s="30" t="str">
        <f>IF(SUM('Sales by Agent'!Q1100:S1100)&gt;0,"YES","NO")</f>
        <v>NO</v>
      </c>
      <c r="T1100" s="30" t="str">
        <f>IF(SUM('Sales by Agent'!R1100:T1100)&gt;0,"YES","NO")</f>
        <v>NO</v>
      </c>
      <c r="U1100" s="30" t="str">
        <f>IF(SUM('Sales by Agent'!S1100:U1100)&gt;0,"YES","NO")</f>
        <v>NO</v>
      </c>
      <c r="V1100" s="30" t="str">
        <f>IF(SUM('Sales by Agent'!T1100:V1100)&gt;0,"YES","NO")</f>
        <v>NO</v>
      </c>
      <c r="W1100" s="30" t="str">
        <f>IF(SUM('Sales by Agent'!U1100:W1100)&gt;0,"YES","NO")</f>
        <v>NO</v>
      </c>
      <c r="X1100" s="30" t="str">
        <f>IF(SUM('Sales by Agent'!V1100:X1100)&gt;0,"YES","NO")</f>
        <v>NO</v>
      </c>
      <c r="Y1100" s="30" t="str">
        <f>IF(SUM('Sales by Agent'!W1100:Y1100)&gt;0,"YES","NO")</f>
        <v>NO</v>
      </c>
      <c r="Z1100" s="30" t="str">
        <f>IF(SUM('Sales by Agent'!X1100:Z1100)&gt;0,"YES","NO")</f>
        <v>NO</v>
      </c>
      <c r="AA1100" s="30" t="str">
        <f>IF(SUM('Sales by Agent'!Y1100:AA1100)&gt;0,"YES","NO")</f>
        <v>NO</v>
      </c>
      <c r="AB1100" s="30" t="str">
        <f>IF(SUM('Sales by Agent'!Z1100:AB1100)&gt;0,"YES","NO")</f>
        <v>NO</v>
      </c>
      <c r="AC1100" s="30" t="str">
        <f>IF(SUM('Sales by Agent'!AA1100:AC1100)&gt;0,"YES","NO")</f>
        <v>NO</v>
      </c>
      <c r="AD1100" s="30" t="str">
        <f>IF(SUM('Sales by Agent'!AB1100:AD1100)&gt;0,"YES","NO")</f>
        <v>NO</v>
      </c>
      <c r="AE1100" s="30" t="str">
        <f>IF(SUM('Sales by Agent'!AC1100:AE1100)&gt;0,"YES","NO")</f>
        <v>NO</v>
      </c>
      <c r="AF1100" s="30" t="str">
        <f>IF(SUM('Sales by Agent'!AD1100:AF1100)&gt;0,"YES","NO")</f>
        <v>NO</v>
      </c>
      <c r="AG1100" s="30" t="str">
        <f>IF(SUM('Sales by Agent'!AE1100:AG1100)&gt;0,"YES","NO")</f>
        <v>NO</v>
      </c>
      <c r="AH1100" s="30" t="str">
        <f>IF(SUM('Sales by Agent'!AF1100:AH1100)&gt;0,"YES","NO")</f>
        <v>NO</v>
      </c>
      <c r="AI1100" s="30" t="str">
        <f>IF(SUM('Sales by Agent'!AG1100:AI1100)&gt;0,"YES","NO")</f>
        <v>NO</v>
      </c>
      <c r="AJ1100" s="30" t="str">
        <f>IF(SUM('Sales by Agent'!AH1100:AJ1100)&gt;0,"YES","NO")</f>
        <v>NO</v>
      </c>
      <c r="AK1100" s="30" t="str">
        <f>IF(SUM('Sales by Agent'!AI1100:AK1100)&gt;0,"YES","NO")</f>
        <v>NO</v>
      </c>
      <c r="AL1100" s="30" t="str">
        <f>IF(SUM('Sales by Agent'!AJ1100:AL1100)&gt;0,"YES","NO")</f>
        <v>NO</v>
      </c>
      <c r="AM1100" s="30" t="str">
        <f>IF(SUM('Sales by Agent'!AK1100:AM1100)&gt;0,"YES","NO")</f>
        <v>NO</v>
      </c>
      <c r="AN1100" s="30" t="str">
        <f>IF(SUM('Sales by Agent'!AL1100:AN1100)&gt;0,"YES","NO")</f>
        <v>NO</v>
      </c>
      <c r="AO1100" s="30" t="str">
        <f>IF(SUM('Sales by Agent'!AM1100:AO1100)&gt;0,"YES","NO")</f>
        <v>NO</v>
      </c>
      <c r="AP1100" s="30" t="str">
        <f>IF(SUM('Sales by Agent'!AN1100:AP1100)&gt;0,"YES","NO")</f>
        <v>NO</v>
      </c>
      <c r="AQ1100" s="30" t="str">
        <f>IF(SUM('Sales by Agent'!AO1100:AQ1100)&gt;0,"YES","NO")</f>
        <v>NO</v>
      </c>
      <c r="AR1100" s="30" t="str">
        <f>IF(SUM('Sales by Agent'!AP1100:AR1100)&gt;0,"YES","NO")</f>
        <v>NO</v>
      </c>
      <c r="AS1100" s="30" t="str">
        <f>IF(SUM('Sales by Agent'!AQ1100:AS1100)&gt;0,"YES","NO")</f>
        <v>NO</v>
      </c>
      <c r="AT1100" s="30" t="str">
        <f>IF(SUM('Sales by Agent'!AR1100:AT1100)&gt;0,"YES","NO")</f>
        <v>NO</v>
      </c>
      <c r="AU1100" s="30" t="str">
        <f>IF(SUM('Sales by Agent'!AS1100:AU1100)&gt;0,"YES","NO")</f>
        <v>NO</v>
      </c>
      <c r="AV1100" s="30" t="str">
        <f>IF(SUM('Sales by Agent'!AT1100:AV1100)&gt;0,"YES","NO")</f>
        <v>NO</v>
      </c>
    </row>
    <row r="1101" spans="1:48">
      <c r="A1101" s="564" t="s">
        <v>221</v>
      </c>
      <c r="B1101" s="564" t="s">
        <v>3330</v>
      </c>
      <c r="C1101" s="564" t="s">
        <v>396</v>
      </c>
      <c r="D1101" s="564" t="s">
        <v>954</v>
      </c>
      <c r="E1101" s="564" t="s">
        <v>1005</v>
      </c>
      <c r="F1101" s="565">
        <v>4066300</v>
      </c>
      <c r="I1101" s="30" t="str">
        <f>IF(SUM('Sales by Agent'!G1101:I1101)&gt;0,"YES","NO")</f>
        <v>YES</v>
      </c>
      <c r="J1101" s="30" t="str">
        <f>IF(SUM('Sales by Agent'!H1101:J1101)&gt;0,"YES","NO")</f>
        <v>YES</v>
      </c>
      <c r="K1101" s="30" t="str">
        <f>IF(SUM('Sales by Agent'!I1101:K1101)&gt;0,"YES","NO")</f>
        <v>YES</v>
      </c>
      <c r="L1101" s="30" t="str">
        <f>IF(SUM('Sales by Agent'!J1101:L1101)&gt;0,"YES","NO")</f>
        <v>YES</v>
      </c>
      <c r="M1101" s="30" t="str">
        <f>IF(SUM('Sales by Agent'!K1101:M1101)&gt;0,"YES","NO")</f>
        <v>YES</v>
      </c>
      <c r="N1101" s="30" t="str">
        <f>IF(SUM('Sales by Agent'!L1101:N1101)&gt;0,"YES","NO")</f>
        <v>YES</v>
      </c>
      <c r="O1101" s="30" t="str">
        <f>IF(SUM('Sales by Agent'!M1101:O1101)&gt;0,"YES","NO")</f>
        <v>YES</v>
      </c>
      <c r="P1101" s="30" t="str">
        <f>IF(SUM('Sales by Agent'!N1101:P1101)&gt;0,"YES","NO")</f>
        <v>YES</v>
      </c>
      <c r="Q1101" s="30" t="str">
        <f>IF(SUM('Sales by Agent'!O1101:Q1101)&gt;0,"YES","NO")</f>
        <v>YES</v>
      </c>
      <c r="R1101" s="30" t="str">
        <f>IF(SUM('Sales by Agent'!P1101:R1101)&gt;0,"YES","NO")</f>
        <v>YES</v>
      </c>
      <c r="S1101" s="30" t="str">
        <f>IF(SUM('Sales by Agent'!Q1101:S1101)&gt;0,"YES","NO")</f>
        <v>YES</v>
      </c>
      <c r="T1101" s="30" t="str">
        <f>IF(SUM('Sales by Agent'!R1101:T1101)&gt;0,"YES","NO")</f>
        <v>YES</v>
      </c>
      <c r="U1101" s="30" t="str">
        <f>IF(SUM('Sales by Agent'!S1101:U1101)&gt;0,"YES","NO")</f>
        <v>YES</v>
      </c>
      <c r="V1101" s="30" t="str">
        <f>IF(SUM('Sales by Agent'!T1101:V1101)&gt;0,"YES","NO")</f>
        <v>YES</v>
      </c>
      <c r="W1101" s="30" t="str">
        <f>IF(SUM('Sales by Agent'!U1101:W1101)&gt;0,"YES","NO")</f>
        <v>YES</v>
      </c>
      <c r="X1101" s="30" t="str">
        <f>IF(SUM('Sales by Agent'!V1101:X1101)&gt;0,"YES","NO")</f>
        <v>YES</v>
      </c>
      <c r="Y1101" s="30" t="str">
        <f>IF(SUM('Sales by Agent'!W1101:Y1101)&gt;0,"YES","NO")</f>
        <v>YES</v>
      </c>
      <c r="Z1101" s="30" t="str">
        <f>IF(SUM('Sales by Agent'!X1101:Z1101)&gt;0,"YES","NO")</f>
        <v>YES</v>
      </c>
      <c r="AA1101" s="30" t="str">
        <f>IF(SUM('Sales by Agent'!Y1101:AA1101)&gt;0,"YES","NO")</f>
        <v>YES</v>
      </c>
      <c r="AB1101" s="30" t="str">
        <f>IF(SUM('Sales by Agent'!Z1101:AB1101)&gt;0,"YES","NO")</f>
        <v>YES</v>
      </c>
      <c r="AC1101" s="30" t="str">
        <f>IF(SUM('Sales by Agent'!AA1101:AC1101)&gt;0,"YES","NO")</f>
        <v>YES</v>
      </c>
      <c r="AD1101" s="30" t="str">
        <f>IF(SUM('Sales by Agent'!AB1101:AD1101)&gt;0,"YES","NO")</f>
        <v>YES</v>
      </c>
      <c r="AE1101" s="30" t="str">
        <f>IF(SUM('Sales by Agent'!AC1101:AE1101)&gt;0,"YES","NO")</f>
        <v>YES</v>
      </c>
      <c r="AF1101" s="30" t="str">
        <f>IF(SUM('Sales by Agent'!AD1101:AF1101)&gt;0,"YES","NO")</f>
        <v>YES</v>
      </c>
      <c r="AG1101" s="30" t="str">
        <f>IF(SUM('Sales by Agent'!AE1101:AG1101)&gt;0,"YES","NO")</f>
        <v>YES</v>
      </c>
      <c r="AH1101" s="30" t="str">
        <f>IF(SUM('Sales by Agent'!AF1101:AH1101)&gt;0,"YES","NO")</f>
        <v>YES</v>
      </c>
      <c r="AI1101" s="30" t="str">
        <f>IF(SUM('Sales by Agent'!AG1101:AI1101)&gt;0,"YES","NO")</f>
        <v>YES</v>
      </c>
      <c r="AJ1101" s="30" t="str">
        <f>IF(SUM('Sales by Agent'!AH1101:AJ1101)&gt;0,"YES","NO")</f>
        <v>YES</v>
      </c>
      <c r="AK1101" s="30" t="str">
        <f>IF(SUM('Sales by Agent'!AI1101:AK1101)&gt;0,"YES","NO")</f>
        <v>YES</v>
      </c>
      <c r="AL1101" s="30" t="str">
        <f>IF(SUM('Sales by Agent'!AJ1101:AL1101)&gt;0,"YES","NO")</f>
        <v>YES</v>
      </c>
      <c r="AM1101" s="30" t="str">
        <f>IF(SUM('Sales by Agent'!AK1101:AM1101)&gt;0,"YES","NO")</f>
        <v>YES</v>
      </c>
      <c r="AN1101" s="30" t="str">
        <f>IF(SUM('Sales by Agent'!AL1101:AN1101)&gt;0,"YES","NO")</f>
        <v>YES</v>
      </c>
      <c r="AO1101" s="30" t="str">
        <f>IF(SUM('Sales by Agent'!AM1101:AO1101)&gt;0,"YES","NO")</f>
        <v>YES</v>
      </c>
      <c r="AP1101" s="30" t="str">
        <f>IF(SUM('Sales by Agent'!AN1101:AP1101)&gt;0,"YES","NO")</f>
        <v>YES</v>
      </c>
      <c r="AQ1101" s="30" t="str">
        <f>IF(SUM('Sales by Agent'!AO1101:AQ1101)&gt;0,"YES","NO")</f>
        <v>YES</v>
      </c>
      <c r="AR1101" s="30" t="str">
        <f>IF(SUM('Sales by Agent'!AP1101:AR1101)&gt;0,"YES","NO")</f>
        <v>YES</v>
      </c>
      <c r="AS1101" s="30" t="str">
        <f>IF(SUM('Sales by Agent'!AQ1101:AS1101)&gt;0,"YES","NO")</f>
        <v>YES</v>
      </c>
      <c r="AT1101" s="30" t="str">
        <f>IF(SUM('Sales by Agent'!AR1101:AT1101)&gt;0,"YES","NO")</f>
        <v>YES</v>
      </c>
      <c r="AU1101" s="30" t="str">
        <f>IF(SUM('Sales by Agent'!AS1101:AU1101)&gt;0,"YES","NO")</f>
        <v>YES</v>
      </c>
      <c r="AV1101" s="30" t="str">
        <f>IF(SUM('Sales by Agent'!AT1101:AV1101)&gt;0,"YES","NO")</f>
        <v>YES</v>
      </c>
    </row>
    <row r="1102" spans="1:48">
      <c r="A1102" s="564" t="s">
        <v>222</v>
      </c>
      <c r="B1102" s="564" t="s">
        <v>3331</v>
      </c>
      <c r="C1102" s="564" t="s">
        <v>396</v>
      </c>
      <c r="D1102" s="564" t="s">
        <v>954</v>
      </c>
      <c r="E1102" s="564" t="s">
        <v>1005</v>
      </c>
      <c r="F1102" s="565">
        <v>6157700</v>
      </c>
      <c r="I1102" s="30" t="str">
        <f>IF(SUM('Sales by Agent'!G1102:I1102)&gt;0,"YES","NO")</f>
        <v>YES</v>
      </c>
      <c r="J1102" s="30" t="str">
        <f>IF(SUM('Sales by Agent'!H1102:J1102)&gt;0,"YES","NO")</f>
        <v>YES</v>
      </c>
      <c r="K1102" s="30" t="str">
        <f>IF(SUM('Sales by Agent'!I1102:K1102)&gt;0,"YES","NO")</f>
        <v>YES</v>
      </c>
      <c r="L1102" s="30" t="str">
        <f>IF(SUM('Sales by Agent'!J1102:L1102)&gt;0,"YES","NO")</f>
        <v>YES</v>
      </c>
      <c r="M1102" s="30" t="str">
        <f>IF(SUM('Sales by Agent'!K1102:M1102)&gt;0,"YES","NO")</f>
        <v>YES</v>
      </c>
      <c r="N1102" s="30" t="str">
        <f>IF(SUM('Sales by Agent'!L1102:N1102)&gt;0,"YES","NO")</f>
        <v>YES</v>
      </c>
      <c r="O1102" s="30" t="str">
        <f>IF(SUM('Sales by Agent'!M1102:O1102)&gt;0,"YES","NO")</f>
        <v>YES</v>
      </c>
      <c r="P1102" s="30" t="str">
        <f>IF(SUM('Sales by Agent'!N1102:P1102)&gt;0,"YES","NO")</f>
        <v>YES</v>
      </c>
      <c r="Q1102" s="30" t="str">
        <f>IF(SUM('Sales by Agent'!O1102:Q1102)&gt;0,"YES","NO")</f>
        <v>YES</v>
      </c>
      <c r="R1102" s="30" t="str">
        <f>IF(SUM('Sales by Agent'!P1102:R1102)&gt;0,"YES","NO")</f>
        <v>YES</v>
      </c>
      <c r="S1102" s="30" t="str">
        <f>IF(SUM('Sales by Agent'!Q1102:S1102)&gt;0,"YES","NO")</f>
        <v>YES</v>
      </c>
      <c r="T1102" s="30" t="str">
        <f>IF(SUM('Sales by Agent'!R1102:T1102)&gt;0,"YES","NO")</f>
        <v>YES</v>
      </c>
      <c r="U1102" s="30" t="str">
        <f>IF(SUM('Sales by Agent'!S1102:U1102)&gt;0,"YES","NO")</f>
        <v>YES</v>
      </c>
      <c r="V1102" s="30" t="str">
        <f>IF(SUM('Sales by Agent'!T1102:V1102)&gt;0,"YES","NO")</f>
        <v>YES</v>
      </c>
      <c r="W1102" s="30" t="str">
        <f>IF(SUM('Sales by Agent'!U1102:W1102)&gt;0,"YES","NO")</f>
        <v>YES</v>
      </c>
      <c r="X1102" s="30" t="str">
        <f>IF(SUM('Sales by Agent'!V1102:X1102)&gt;0,"YES","NO")</f>
        <v>YES</v>
      </c>
      <c r="Y1102" s="30" t="str">
        <f>IF(SUM('Sales by Agent'!W1102:Y1102)&gt;0,"YES","NO")</f>
        <v>YES</v>
      </c>
      <c r="Z1102" s="30" t="str">
        <f>IF(SUM('Sales by Agent'!X1102:Z1102)&gt;0,"YES","NO")</f>
        <v>YES</v>
      </c>
      <c r="AA1102" s="30" t="str">
        <f>IF(SUM('Sales by Agent'!Y1102:AA1102)&gt;0,"YES","NO")</f>
        <v>YES</v>
      </c>
      <c r="AB1102" s="30" t="str">
        <f>IF(SUM('Sales by Agent'!Z1102:AB1102)&gt;0,"YES","NO")</f>
        <v>YES</v>
      </c>
      <c r="AC1102" s="30" t="str">
        <f>IF(SUM('Sales by Agent'!AA1102:AC1102)&gt;0,"YES","NO")</f>
        <v>YES</v>
      </c>
      <c r="AD1102" s="30" t="str">
        <f>IF(SUM('Sales by Agent'!AB1102:AD1102)&gt;0,"YES","NO")</f>
        <v>YES</v>
      </c>
      <c r="AE1102" s="30" t="str">
        <f>IF(SUM('Sales by Agent'!AC1102:AE1102)&gt;0,"YES","NO")</f>
        <v>YES</v>
      </c>
      <c r="AF1102" s="30" t="str">
        <f>IF(SUM('Sales by Agent'!AD1102:AF1102)&gt;0,"YES","NO")</f>
        <v>YES</v>
      </c>
      <c r="AG1102" s="30" t="str">
        <f>IF(SUM('Sales by Agent'!AE1102:AG1102)&gt;0,"YES","NO")</f>
        <v>YES</v>
      </c>
      <c r="AH1102" s="30" t="str">
        <f>IF(SUM('Sales by Agent'!AF1102:AH1102)&gt;0,"YES","NO")</f>
        <v>YES</v>
      </c>
      <c r="AI1102" s="30" t="str">
        <f>IF(SUM('Sales by Agent'!AG1102:AI1102)&gt;0,"YES","NO")</f>
        <v>YES</v>
      </c>
      <c r="AJ1102" s="30" t="str">
        <f>IF(SUM('Sales by Agent'!AH1102:AJ1102)&gt;0,"YES","NO")</f>
        <v>YES</v>
      </c>
      <c r="AK1102" s="30" t="str">
        <f>IF(SUM('Sales by Agent'!AI1102:AK1102)&gt;0,"YES","NO")</f>
        <v>YES</v>
      </c>
      <c r="AL1102" s="30" t="str">
        <f>IF(SUM('Sales by Agent'!AJ1102:AL1102)&gt;0,"YES","NO")</f>
        <v>YES</v>
      </c>
      <c r="AM1102" s="30" t="str">
        <f>IF(SUM('Sales by Agent'!AK1102:AM1102)&gt;0,"YES","NO")</f>
        <v>YES</v>
      </c>
      <c r="AN1102" s="30" t="str">
        <f>IF(SUM('Sales by Agent'!AL1102:AN1102)&gt;0,"YES","NO")</f>
        <v>NO</v>
      </c>
      <c r="AO1102" s="30" t="str">
        <f>IF(SUM('Sales by Agent'!AM1102:AO1102)&gt;0,"YES","NO")</f>
        <v>NO</v>
      </c>
      <c r="AP1102" s="30" t="str">
        <f>IF(SUM('Sales by Agent'!AN1102:AP1102)&gt;0,"YES","NO")</f>
        <v>YES</v>
      </c>
      <c r="AQ1102" s="30" t="str">
        <f>IF(SUM('Sales by Agent'!AO1102:AQ1102)&gt;0,"YES","NO")</f>
        <v>YES</v>
      </c>
      <c r="AR1102" s="30" t="str">
        <f>IF(SUM('Sales by Agent'!AP1102:AR1102)&gt;0,"YES","NO")</f>
        <v>YES</v>
      </c>
      <c r="AS1102" s="30" t="str">
        <f>IF(SUM('Sales by Agent'!AQ1102:AS1102)&gt;0,"YES","NO")</f>
        <v>YES</v>
      </c>
      <c r="AT1102" s="30" t="str">
        <f>IF(SUM('Sales by Agent'!AR1102:AT1102)&gt;0,"YES","NO")</f>
        <v>YES</v>
      </c>
      <c r="AU1102" s="30" t="str">
        <f>IF(SUM('Sales by Agent'!AS1102:AU1102)&gt;0,"YES","NO")</f>
        <v>YES</v>
      </c>
      <c r="AV1102" s="30" t="str">
        <f>IF(SUM('Sales by Agent'!AT1102:AV1102)&gt;0,"YES","NO")</f>
        <v>YES</v>
      </c>
    </row>
    <row r="1103" spans="1:48">
      <c r="A1103" s="564" t="s">
        <v>224</v>
      </c>
      <c r="B1103" s="564" t="s">
        <v>3237</v>
      </c>
      <c r="C1103" s="564" t="s">
        <v>396</v>
      </c>
      <c r="D1103" s="564" t="s">
        <v>954</v>
      </c>
      <c r="E1103" s="564" t="s">
        <v>1005</v>
      </c>
      <c r="F1103" s="565">
        <v>0</v>
      </c>
      <c r="I1103" s="30" t="str">
        <f>IF(SUM('Sales by Agent'!G1103:I1103)&gt;0,"YES","NO")</f>
        <v>NO</v>
      </c>
      <c r="J1103" s="30" t="str">
        <f>IF(SUM('Sales by Agent'!H1103:J1103)&gt;0,"YES","NO")</f>
        <v>NO</v>
      </c>
      <c r="K1103" s="30" t="str">
        <f>IF(SUM('Sales by Agent'!I1103:K1103)&gt;0,"YES","NO")</f>
        <v>NO</v>
      </c>
      <c r="L1103" s="30" t="str">
        <f>IF(SUM('Sales by Agent'!J1103:L1103)&gt;0,"YES","NO")</f>
        <v>NO</v>
      </c>
      <c r="M1103" s="30" t="str">
        <f>IF(SUM('Sales by Agent'!K1103:M1103)&gt;0,"YES","NO")</f>
        <v>NO</v>
      </c>
      <c r="N1103" s="30" t="str">
        <f>IF(SUM('Sales by Agent'!L1103:N1103)&gt;0,"YES","NO")</f>
        <v>NO</v>
      </c>
      <c r="O1103" s="30" t="str">
        <f>IF(SUM('Sales by Agent'!M1103:O1103)&gt;0,"YES","NO")</f>
        <v>NO</v>
      </c>
      <c r="P1103" s="30" t="str">
        <f>IF(SUM('Sales by Agent'!N1103:P1103)&gt;0,"YES","NO")</f>
        <v>NO</v>
      </c>
      <c r="Q1103" s="30" t="str">
        <f>IF(SUM('Sales by Agent'!O1103:Q1103)&gt;0,"YES","NO")</f>
        <v>NO</v>
      </c>
      <c r="R1103" s="30" t="str">
        <f>IF(SUM('Sales by Agent'!P1103:R1103)&gt;0,"YES","NO")</f>
        <v>NO</v>
      </c>
      <c r="S1103" s="30" t="str">
        <f>IF(SUM('Sales by Agent'!Q1103:S1103)&gt;0,"YES","NO")</f>
        <v>NO</v>
      </c>
      <c r="T1103" s="30" t="str">
        <f>IF(SUM('Sales by Agent'!R1103:T1103)&gt;0,"YES","NO")</f>
        <v>NO</v>
      </c>
      <c r="U1103" s="30" t="str">
        <f>IF(SUM('Sales by Agent'!S1103:U1103)&gt;0,"YES","NO")</f>
        <v>NO</v>
      </c>
      <c r="V1103" s="30" t="str">
        <f>IF(SUM('Sales by Agent'!T1103:V1103)&gt;0,"YES","NO")</f>
        <v>NO</v>
      </c>
      <c r="W1103" s="30" t="str">
        <f>IF(SUM('Sales by Agent'!U1103:W1103)&gt;0,"YES","NO")</f>
        <v>NO</v>
      </c>
      <c r="X1103" s="30" t="str">
        <f>IF(SUM('Sales by Agent'!V1103:X1103)&gt;0,"YES","NO")</f>
        <v>NO</v>
      </c>
      <c r="Y1103" s="30" t="str">
        <f>IF(SUM('Sales by Agent'!W1103:Y1103)&gt;0,"YES","NO")</f>
        <v>NO</v>
      </c>
      <c r="Z1103" s="30" t="str">
        <f>IF(SUM('Sales by Agent'!X1103:Z1103)&gt;0,"YES","NO")</f>
        <v>NO</v>
      </c>
      <c r="AA1103" s="30" t="str">
        <f>IF(SUM('Sales by Agent'!Y1103:AA1103)&gt;0,"YES","NO")</f>
        <v>NO</v>
      </c>
      <c r="AB1103" s="30" t="str">
        <f>IF(SUM('Sales by Agent'!Z1103:AB1103)&gt;0,"YES","NO")</f>
        <v>NO</v>
      </c>
      <c r="AC1103" s="30" t="str">
        <f>IF(SUM('Sales by Agent'!AA1103:AC1103)&gt;0,"YES","NO")</f>
        <v>NO</v>
      </c>
      <c r="AD1103" s="30" t="str">
        <f>IF(SUM('Sales by Agent'!AB1103:AD1103)&gt;0,"YES","NO")</f>
        <v>NO</v>
      </c>
      <c r="AE1103" s="30" t="str">
        <f>IF(SUM('Sales by Agent'!AC1103:AE1103)&gt;0,"YES","NO")</f>
        <v>NO</v>
      </c>
      <c r="AF1103" s="30" t="str">
        <f>IF(SUM('Sales by Agent'!AD1103:AF1103)&gt;0,"YES","NO")</f>
        <v>NO</v>
      </c>
      <c r="AG1103" s="30" t="str">
        <f>IF(SUM('Sales by Agent'!AE1103:AG1103)&gt;0,"YES","NO")</f>
        <v>NO</v>
      </c>
      <c r="AH1103" s="30" t="str">
        <f>IF(SUM('Sales by Agent'!AF1103:AH1103)&gt;0,"YES","NO")</f>
        <v>NO</v>
      </c>
      <c r="AI1103" s="30" t="str">
        <f>IF(SUM('Sales by Agent'!AG1103:AI1103)&gt;0,"YES","NO")</f>
        <v>NO</v>
      </c>
      <c r="AJ1103" s="30" t="str">
        <f>IF(SUM('Sales by Agent'!AH1103:AJ1103)&gt;0,"YES","NO")</f>
        <v>NO</v>
      </c>
      <c r="AK1103" s="30" t="str">
        <f>IF(SUM('Sales by Agent'!AI1103:AK1103)&gt;0,"YES","NO")</f>
        <v>NO</v>
      </c>
      <c r="AL1103" s="30" t="str">
        <f>IF(SUM('Sales by Agent'!AJ1103:AL1103)&gt;0,"YES","NO")</f>
        <v>NO</v>
      </c>
      <c r="AM1103" s="30" t="str">
        <f>IF(SUM('Sales by Agent'!AK1103:AM1103)&gt;0,"YES","NO")</f>
        <v>NO</v>
      </c>
      <c r="AN1103" s="30" t="str">
        <f>IF(SUM('Sales by Agent'!AL1103:AN1103)&gt;0,"YES","NO")</f>
        <v>NO</v>
      </c>
      <c r="AO1103" s="30" t="str">
        <f>IF(SUM('Sales by Agent'!AM1103:AO1103)&gt;0,"YES","NO")</f>
        <v>NO</v>
      </c>
      <c r="AP1103" s="30" t="str">
        <f>IF(SUM('Sales by Agent'!AN1103:AP1103)&gt;0,"YES","NO")</f>
        <v>NO</v>
      </c>
      <c r="AQ1103" s="30" t="str">
        <f>IF(SUM('Sales by Agent'!AO1103:AQ1103)&gt;0,"YES","NO")</f>
        <v>NO</v>
      </c>
      <c r="AR1103" s="30" t="str">
        <f>IF(SUM('Sales by Agent'!AP1103:AR1103)&gt;0,"YES","NO")</f>
        <v>NO</v>
      </c>
      <c r="AS1103" s="30" t="str">
        <f>IF(SUM('Sales by Agent'!AQ1103:AS1103)&gt;0,"YES","NO")</f>
        <v>NO</v>
      </c>
      <c r="AT1103" s="30" t="str">
        <f>IF(SUM('Sales by Agent'!AR1103:AT1103)&gt;0,"YES","NO")</f>
        <v>NO</v>
      </c>
      <c r="AU1103" s="30" t="str">
        <f>IF(SUM('Sales by Agent'!AS1103:AU1103)&gt;0,"YES","NO")</f>
        <v>NO</v>
      </c>
      <c r="AV1103" s="30" t="str">
        <f>IF(SUM('Sales by Agent'!AT1103:AV1103)&gt;0,"YES","NO")</f>
        <v>NO</v>
      </c>
    </row>
    <row r="1104" spans="1:48">
      <c r="A1104" s="564" t="s">
        <v>225</v>
      </c>
      <c r="B1104" s="564" t="s">
        <v>3238</v>
      </c>
      <c r="C1104" s="564" t="s">
        <v>396</v>
      </c>
      <c r="D1104" s="564" t="s">
        <v>954</v>
      </c>
      <c r="E1104" s="564" t="s">
        <v>1005</v>
      </c>
      <c r="F1104" s="565">
        <v>0</v>
      </c>
      <c r="I1104" s="30" t="str">
        <f>IF(SUM('Sales by Agent'!G1104:I1104)&gt;0,"YES","NO")</f>
        <v>NO</v>
      </c>
      <c r="J1104" s="30" t="str">
        <f>IF(SUM('Sales by Agent'!H1104:J1104)&gt;0,"YES","NO")</f>
        <v>NO</v>
      </c>
      <c r="K1104" s="30" t="str">
        <f>IF(SUM('Sales by Agent'!I1104:K1104)&gt;0,"YES","NO")</f>
        <v>NO</v>
      </c>
      <c r="L1104" s="30" t="str">
        <f>IF(SUM('Sales by Agent'!J1104:L1104)&gt;0,"YES","NO")</f>
        <v>NO</v>
      </c>
      <c r="M1104" s="30" t="str">
        <f>IF(SUM('Sales by Agent'!K1104:M1104)&gt;0,"YES","NO")</f>
        <v>NO</v>
      </c>
      <c r="N1104" s="30" t="str">
        <f>IF(SUM('Sales by Agent'!L1104:N1104)&gt;0,"YES","NO")</f>
        <v>NO</v>
      </c>
      <c r="O1104" s="30" t="str">
        <f>IF(SUM('Sales by Agent'!M1104:O1104)&gt;0,"YES","NO")</f>
        <v>NO</v>
      </c>
      <c r="P1104" s="30" t="str">
        <f>IF(SUM('Sales by Agent'!N1104:P1104)&gt;0,"YES","NO")</f>
        <v>NO</v>
      </c>
      <c r="Q1104" s="30" t="str">
        <f>IF(SUM('Sales by Agent'!O1104:Q1104)&gt;0,"YES","NO")</f>
        <v>NO</v>
      </c>
      <c r="R1104" s="30" t="str">
        <f>IF(SUM('Sales by Agent'!P1104:R1104)&gt;0,"YES","NO")</f>
        <v>NO</v>
      </c>
      <c r="S1104" s="30" t="str">
        <f>IF(SUM('Sales by Agent'!Q1104:S1104)&gt;0,"YES","NO")</f>
        <v>NO</v>
      </c>
      <c r="T1104" s="30" t="str">
        <f>IF(SUM('Sales by Agent'!R1104:T1104)&gt;0,"YES","NO")</f>
        <v>NO</v>
      </c>
      <c r="U1104" s="30" t="str">
        <f>IF(SUM('Sales by Agent'!S1104:U1104)&gt;0,"YES","NO")</f>
        <v>NO</v>
      </c>
      <c r="V1104" s="30" t="str">
        <f>IF(SUM('Sales by Agent'!T1104:V1104)&gt;0,"YES","NO")</f>
        <v>NO</v>
      </c>
      <c r="W1104" s="30" t="str">
        <f>IF(SUM('Sales by Agent'!U1104:W1104)&gt;0,"YES","NO")</f>
        <v>NO</v>
      </c>
      <c r="X1104" s="30" t="str">
        <f>IF(SUM('Sales by Agent'!V1104:X1104)&gt;0,"YES","NO")</f>
        <v>NO</v>
      </c>
      <c r="Y1104" s="30" t="str">
        <f>IF(SUM('Sales by Agent'!W1104:Y1104)&gt;0,"YES","NO")</f>
        <v>NO</v>
      </c>
      <c r="Z1104" s="30" t="str">
        <f>IF(SUM('Sales by Agent'!X1104:Z1104)&gt;0,"YES","NO")</f>
        <v>NO</v>
      </c>
      <c r="AA1104" s="30" t="str">
        <f>IF(SUM('Sales by Agent'!Y1104:AA1104)&gt;0,"YES","NO")</f>
        <v>NO</v>
      </c>
      <c r="AB1104" s="30" t="str">
        <f>IF(SUM('Sales by Agent'!Z1104:AB1104)&gt;0,"YES","NO")</f>
        <v>NO</v>
      </c>
      <c r="AC1104" s="30" t="str">
        <f>IF(SUM('Sales by Agent'!AA1104:AC1104)&gt;0,"YES","NO")</f>
        <v>NO</v>
      </c>
      <c r="AD1104" s="30" t="str">
        <f>IF(SUM('Sales by Agent'!AB1104:AD1104)&gt;0,"YES","NO")</f>
        <v>NO</v>
      </c>
      <c r="AE1104" s="30" t="str">
        <f>IF(SUM('Sales by Agent'!AC1104:AE1104)&gt;0,"YES","NO")</f>
        <v>NO</v>
      </c>
      <c r="AF1104" s="30" t="str">
        <f>IF(SUM('Sales by Agent'!AD1104:AF1104)&gt;0,"YES","NO")</f>
        <v>NO</v>
      </c>
      <c r="AG1104" s="30" t="str">
        <f>IF(SUM('Sales by Agent'!AE1104:AG1104)&gt;0,"YES","NO")</f>
        <v>NO</v>
      </c>
      <c r="AH1104" s="30" t="str">
        <f>IF(SUM('Sales by Agent'!AF1104:AH1104)&gt;0,"YES","NO")</f>
        <v>NO</v>
      </c>
      <c r="AI1104" s="30" t="str">
        <f>IF(SUM('Sales by Agent'!AG1104:AI1104)&gt;0,"YES","NO")</f>
        <v>NO</v>
      </c>
      <c r="AJ1104" s="30" t="str">
        <f>IF(SUM('Sales by Agent'!AH1104:AJ1104)&gt;0,"YES","NO")</f>
        <v>NO</v>
      </c>
      <c r="AK1104" s="30" t="str">
        <f>IF(SUM('Sales by Agent'!AI1104:AK1104)&gt;0,"YES","NO")</f>
        <v>NO</v>
      </c>
      <c r="AL1104" s="30" t="str">
        <f>IF(SUM('Sales by Agent'!AJ1104:AL1104)&gt;0,"YES","NO")</f>
        <v>NO</v>
      </c>
      <c r="AM1104" s="30" t="str">
        <f>IF(SUM('Sales by Agent'!AK1104:AM1104)&gt;0,"YES","NO")</f>
        <v>NO</v>
      </c>
      <c r="AN1104" s="30" t="str">
        <f>IF(SUM('Sales by Agent'!AL1104:AN1104)&gt;0,"YES","NO")</f>
        <v>NO</v>
      </c>
      <c r="AO1104" s="30" t="str">
        <f>IF(SUM('Sales by Agent'!AM1104:AO1104)&gt;0,"YES","NO")</f>
        <v>NO</v>
      </c>
      <c r="AP1104" s="30" t="str">
        <f>IF(SUM('Sales by Agent'!AN1104:AP1104)&gt;0,"YES","NO")</f>
        <v>NO</v>
      </c>
      <c r="AQ1104" s="30" t="str">
        <f>IF(SUM('Sales by Agent'!AO1104:AQ1104)&gt;0,"YES","NO")</f>
        <v>NO</v>
      </c>
      <c r="AR1104" s="30" t="str">
        <f>IF(SUM('Sales by Agent'!AP1104:AR1104)&gt;0,"YES","NO")</f>
        <v>NO</v>
      </c>
      <c r="AS1104" s="30" t="str">
        <f>IF(SUM('Sales by Agent'!AQ1104:AS1104)&gt;0,"YES","NO")</f>
        <v>NO</v>
      </c>
      <c r="AT1104" s="30" t="str">
        <f>IF(SUM('Sales by Agent'!AR1104:AT1104)&gt;0,"YES","NO")</f>
        <v>NO</v>
      </c>
      <c r="AU1104" s="30" t="str">
        <f>IF(SUM('Sales by Agent'!AS1104:AU1104)&gt;0,"YES","NO")</f>
        <v>NO</v>
      </c>
      <c r="AV1104" s="30" t="str">
        <f>IF(SUM('Sales by Agent'!AT1104:AV1104)&gt;0,"YES","NO")</f>
        <v>NO</v>
      </c>
    </row>
    <row r="1105" spans="1:48">
      <c r="A1105" s="564" t="s">
        <v>231</v>
      </c>
      <c r="B1105" s="564" t="s">
        <v>3332</v>
      </c>
      <c r="C1105" s="564" t="s">
        <v>396</v>
      </c>
      <c r="D1105" s="564" t="s">
        <v>954</v>
      </c>
      <c r="E1105" s="564" t="s">
        <v>1005</v>
      </c>
      <c r="F1105" s="565">
        <v>299950</v>
      </c>
      <c r="I1105" s="30" t="str">
        <f>IF(SUM('Sales by Agent'!G1105:I1105)&gt;0,"YES","NO")</f>
        <v>YES</v>
      </c>
      <c r="J1105" s="30" t="str">
        <f>IF(SUM('Sales by Agent'!H1105:J1105)&gt;0,"YES","NO")</f>
        <v>YES</v>
      </c>
      <c r="K1105" s="30" t="str">
        <f>IF(SUM('Sales by Agent'!I1105:K1105)&gt;0,"YES","NO")</f>
        <v>YES</v>
      </c>
      <c r="L1105" s="30" t="str">
        <f>IF(SUM('Sales by Agent'!J1105:L1105)&gt;0,"YES","NO")</f>
        <v>YES</v>
      </c>
      <c r="M1105" s="30" t="str">
        <f>IF(SUM('Sales by Agent'!K1105:M1105)&gt;0,"YES","NO")</f>
        <v>YES</v>
      </c>
      <c r="N1105" s="30" t="str">
        <f>IF(SUM('Sales by Agent'!L1105:N1105)&gt;0,"YES","NO")</f>
        <v>YES</v>
      </c>
      <c r="O1105" s="30" t="str">
        <f>IF(SUM('Sales by Agent'!M1105:O1105)&gt;0,"YES","NO")</f>
        <v>NO</v>
      </c>
      <c r="P1105" s="30" t="str">
        <f>IF(SUM('Sales by Agent'!N1105:P1105)&gt;0,"YES","NO")</f>
        <v>NO</v>
      </c>
      <c r="Q1105" s="30" t="str">
        <f>IF(SUM('Sales by Agent'!O1105:Q1105)&gt;0,"YES","NO")</f>
        <v>NO</v>
      </c>
      <c r="R1105" s="30" t="str">
        <f>IF(SUM('Sales by Agent'!P1105:R1105)&gt;0,"YES","NO")</f>
        <v>NO</v>
      </c>
      <c r="S1105" s="30" t="str">
        <f>IF(SUM('Sales by Agent'!Q1105:S1105)&gt;0,"YES","NO")</f>
        <v>NO</v>
      </c>
      <c r="T1105" s="30" t="str">
        <f>IF(SUM('Sales by Agent'!R1105:T1105)&gt;0,"YES","NO")</f>
        <v>NO</v>
      </c>
      <c r="U1105" s="30" t="str">
        <f>IF(SUM('Sales by Agent'!S1105:U1105)&gt;0,"YES","NO")</f>
        <v>NO</v>
      </c>
      <c r="V1105" s="30" t="str">
        <f>IF(SUM('Sales by Agent'!T1105:V1105)&gt;0,"YES","NO")</f>
        <v>NO</v>
      </c>
      <c r="W1105" s="30" t="str">
        <f>IF(SUM('Sales by Agent'!U1105:W1105)&gt;0,"YES","NO")</f>
        <v>NO</v>
      </c>
      <c r="X1105" s="30" t="str">
        <f>IF(SUM('Sales by Agent'!V1105:X1105)&gt;0,"YES","NO")</f>
        <v>NO</v>
      </c>
      <c r="Y1105" s="30" t="str">
        <f>IF(SUM('Sales by Agent'!W1105:Y1105)&gt;0,"YES","NO")</f>
        <v>NO</v>
      </c>
      <c r="Z1105" s="30" t="str">
        <f>IF(SUM('Sales by Agent'!X1105:Z1105)&gt;0,"YES","NO")</f>
        <v>NO</v>
      </c>
      <c r="AA1105" s="30" t="str">
        <f>IF(SUM('Sales by Agent'!Y1105:AA1105)&gt;0,"YES","NO")</f>
        <v>NO</v>
      </c>
      <c r="AB1105" s="30" t="str">
        <f>IF(SUM('Sales by Agent'!Z1105:AB1105)&gt;0,"YES","NO")</f>
        <v>NO</v>
      </c>
      <c r="AC1105" s="30" t="str">
        <f>IF(SUM('Sales by Agent'!AA1105:AC1105)&gt;0,"YES","NO")</f>
        <v>NO</v>
      </c>
      <c r="AD1105" s="30" t="str">
        <f>IF(SUM('Sales by Agent'!AB1105:AD1105)&gt;0,"YES","NO")</f>
        <v>NO</v>
      </c>
      <c r="AE1105" s="30" t="str">
        <f>IF(SUM('Sales by Agent'!AC1105:AE1105)&gt;0,"YES","NO")</f>
        <v>NO</v>
      </c>
      <c r="AF1105" s="30" t="str">
        <f>IF(SUM('Sales by Agent'!AD1105:AF1105)&gt;0,"YES","NO")</f>
        <v>NO</v>
      </c>
      <c r="AG1105" s="30" t="str">
        <f>IF(SUM('Sales by Agent'!AE1105:AG1105)&gt;0,"YES","NO")</f>
        <v>NO</v>
      </c>
      <c r="AH1105" s="30" t="str">
        <f>IF(SUM('Sales by Agent'!AF1105:AH1105)&gt;0,"YES","NO")</f>
        <v>NO</v>
      </c>
      <c r="AI1105" s="30" t="str">
        <f>IF(SUM('Sales by Agent'!AG1105:AI1105)&gt;0,"YES","NO")</f>
        <v>NO</v>
      </c>
      <c r="AJ1105" s="30" t="str">
        <f>IF(SUM('Sales by Agent'!AH1105:AJ1105)&gt;0,"YES","NO")</f>
        <v>NO</v>
      </c>
      <c r="AK1105" s="30" t="str">
        <f>IF(SUM('Sales by Agent'!AI1105:AK1105)&gt;0,"YES","NO")</f>
        <v>NO</v>
      </c>
      <c r="AL1105" s="30" t="str">
        <f>IF(SUM('Sales by Agent'!AJ1105:AL1105)&gt;0,"YES","NO")</f>
        <v>NO</v>
      </c>
      <c r="AM1105" s="30" t="str">
        <f>IF(SUM('Sales by Agent'!AK1105:AM1105)&gt;0,"YES","NO")</f>
        <v>NO</v>
      </c>
      <c r="AN1105" s="30" t="str">
        <f>IF(SUM('Sales by Agent'!AL1105:AN1105)&gt;0,"YES","NO")</f>
        <v>NO</v>
      </c>
      <c r="AO1105" s="30" t="str">
        <f>IF(SUM('Sales by Agent'!AM1105:AO1105)&gt;0,"YES","NO")</f>
        <v>NO</v>
      </c>
      <c r="AP1105" s="30" t="str">
        <f>IF(SUM('Sales by Agent'!AN1105:AP1105)&gt;0,"YES","NO")</f>
        <v>NO</v>
      </c>
      <c r="AQ1105" s="30" t="str">
        <f>IF(SUM('Sales by Agent'!AO1105:AQ1105)&gt;0,"YES","NO")</f>
        <v>NO</v>
      </c>
      <c r="AR1105" s="30" t="str">
        <f>IF(SUM('Sales by Agent'!AP1105:AR1105)&gt;0,"YES","NO")</f>
        <v>NO</v>
      </c>
      <c r="AS1105" s="30" t="str">
        <f>IF(SUM('Sales by Agent'!AQ1105:AS1105)&gt;0,"YES","NO")</f>
        <v>NO</v>
      </c>
      <c r="AT1105" s="30" t="str">
        <f>IF(SUM('Sales by Agent'!AR1105:AT1105)&gt;0,"YES","NO")</f>
        <v>NO</v>
      </c>
      <c r="AU1105" s="30" t="str">
        <f>IF(SUM('Sales by Agent'!AS1105:AU1105)&gt;0,"YES","NO")</f>
        <v>NO</v>
      </c>
      <c r="AV1105" s="30" t="str">
        <f>IF(SUM('Sales by Agent'!AT1105:AV1105)&gt;0,"YES","NO")</f>
        <v>NO</v>
      </c>
    </row>
    <row r="1106" spans="1:48">
      <c r="A1106" s="564" t="s">
        <v>236</v>
      </c>
      <c r="B1106" s="564" t="s">
        <v>3240</v>
      </c>
      <c r="C1106" s="564" t="s">
        <v>396</v>
      </c>
      <c r="D1106" s="564" t="s">
        <v>954</v>
      </c>
      <c r="E1106" s="564" t="s">
        <v>1005</v>
      </c>
      <c r="F1106" s="565">
        <v>0</v>
      </c>
      <c r="I1106" s="30" t="str">
        <f>IF(SUM('Sales by Agent'!G1106:I1106)&gt;0,"YES","NO")</f>
        <v>NO</v>
      </c>
      <c r="J1106" s="30" t="str">
        <f>IF(SUM('Sales by Agent'!H1106:J1106)&gt;0,"YES","NO")</f>
        <v>NO</v>
      </c>
      <c r="K1106" s="30" t="str">
        <f>IF(SUM('Sales by Agent'!I1106:K1106)&gt;0,"YES","NO")</f>
        <v>NO</v>
      </c>
      <c r="L1106" s="30" t="str">
        <f>IF(SUM('Sales by Agent'!J1106:L1106)&gt;0,"YES","NO")</f>
        <v>NO</v>
      </c>
      <c r="M1106" s="30" t="str">
        <f>IF(SUM('Sales by Agent'!K1106:M1106)&gt;0,"YES","NO")</f>
        <v>NO</v>
      </c>
      <c r="N1106" s="30" t="str">
        <f>IF(SUM('Sales by Agent'!L1106:N1106)&gt;0,"YES","NO")</f>
        <v>NO</v>
      </c>
      <c r="O1106" s="30" t="str">
        <f>IF(SUM('Sales by Agent'!M1106:O1106)&gt;0,"YES","NO")</f>
        <v>NO</v>
      </c>
      <c r="P1106" s="30" t="str">
        <f>IF(SUM('Sales by Agent'!N1106:P1106)&gt;0,"YES","NO")</f>
        <v>NO</v>
      </c>
      <c r="Q1106" s="30" t="str">
        <f>IF(SUM('Sales by Agent'!O1106:Q1106)&gt;0,"YES","NO")</f>
        <v>NO</v>
      </c>
      <c r="R1106" s="30" t="str">
        <f>IF(SUM('Sales by Agent'!P1106:R1106)&gt;0,"YES","NO")</f>
        <v>NO</v>
      </c>
      <c r="S1106" s="30" t="str">
        <f>IF(SUM('Sales by Agent'!Q1106:S1106)&gt;0,"YES","NO")</f>
        <v>NO</v>
      </c>
      <c r="T1106" s="30" t="str">
        <f>IF(SUM('Sales by Agent'!R1106:T1106)&gt;0,"YES","NO")</f>
        <v>NO</v>
      </c>
      <c r="U1106" s="30" t="str">
        <f>IF(SUM('Sales by Agent'!S1106:U1106)&gt;0,"YES","NO")</f>
        <v>NO</v>
      </c>
      <c r="V1106" s="30" t="str">
        <f>IF(SUM('Sales by Agent'!T1106:V1106)&gt;0,"YES","NO")</f>
        <v>NO</v>
      </c>
      <c r="W1106" s="30" t="str">
        <f>IF(SUM('Sales by Agent'!U1106:W1106)&gt;0,"YES","NO")</f>
        <v>NO</v>
      </c>
      <c r="X1106" s="30" t="str">
        <f>IF(SUM('Sales by Agent'!V1106:X1106)&gt;0,"YES","NO")</f>
        <v>NO</v>
      </c>
      <c r="Y1106" s="30" t="str">
        <f>IF(SUM('Sales by Agent'!W1106:Y1106)&gt;0,"YES","NO")</f>
        <v>NO</v>
      </c>
      <c r="Z1106" s="30" t="str">
        <f>IF(SUM('Sales by Agent'!X1106:Z1106)&gt;0,"YES","NO")</f>
        <v>NO</v>
      </c>
      <c r="AA1106" s="30" t="str">
        <f>IF(SUM('Sales by Agent'!Y1106:AA1106)&gt;0,"YES","NO")</f>
        <v>NO</v>
      </c>
      <c r="AB1106" s="30" t="str">
        <f>IF(SUM('Sales by Agent'!Z1106:AB1106)&gt;0,"YES","NO")</f>
        <v>NO</v>
      </c>
      <c r="AC1106" s="30" t="str">
        <f>IF(SUM('Sales by Agent'!AA1106:AC1106)&gt;0,"YES","NO")</f>
        <v>NO</v>
      </c>
      <c r="AD1106" s="30" t="str">
        <f>IF(SUM('Sales by Agent'!AB1106:AD1106)&gt;0,"YES","NO")</f>
        <v>NO</v>
      </c>
      <c r="AE1106" s="30" t="str">
        <f>IF(SUM('Sales by Agent'!AC1106:AE1106)&gt;0,"YES","NO")</f>
        <v>NO</v>
      </c>
      <c r="AF1106" s="30" t="str">
        <f>IF(SUM('Sales by Agent'!AD1106:AF1106)&gt;0,"YES","NO")</f>
        <v>NO</v>
      </c>
      <c r="AG1106" s="30" t="str">
        <f>IF(SUM('Sales by Agent'!AE1106:AG1106)&gt;0,"YES","NO")</f>
        <v>NO</v>
      </c>
      <c r="AH1106" s="30" t="str">
        <f>IF(SUM('Sales by Agent'!AF1106:AH1106)&gt;0,"YES","NO")</f>
        <v>NO</v>
      </c>
      <c r="AI1106" s="30" t="str">
        <f>IF(SUM('Sales by Agent'!AG1106:AI1106)&gt;0,"YES","NO")</f>
        <v>NO</v>
      </c>
      <c r="AJ1106" s="30" t="str">
        <f>IF(SUM('Sales by Agent'!AH1106:AJ1106)&gt;0,"YES","NO")</f>
        <v>NO</v>
      </c>
      <c r="AK1106" s="30" t="str">
        <f>IF(SUM('Sales by Agent'!AI1106:AK1106)&gt;0,"YES","NO")</f>
        <v>NO</v>
      </c>
      <c r="AL1106" s="30" t="str">
        <f>IF(SUM('Sales by Agent'!AJ1106:AL1106)&gt;0,"YES","NO")</f>
        <v>NO</v>
      </c>
      <c r="AM1106" s="30" t="str">
        <f>IF(SUM('Sales by Agent'!AK1106:AM1106)&gt;0,"YES","NO")</f>
        <v>NO</v>
      </c>
      <c r="AN1106" s="30" t="str">
        <f>IF(SUM('Sales by Agent'!AL1106:AN1106)&gt;0,"YES","NO")</f>
        <v>NO</v>
      </c>
      <c r="AO1106" s="30" t="str">
        <f>IF(SUM('Sales by Agent'!AM1106:AO1106)&gt;0,"YES","NO")</f>
        <v>NO</v>
      </c>
      <c r="AP1106" s="30" t="str">
        <f>IF(SUM('Sales by Agent'!AN1106:AP1106)&gt;0,"YES","NO")</f>
        <v>NO</v>
      </c>
      <c r="AQ1106" s="30" t="str">
        <f>IF(SUM('Sales by Agent'!AO1106:AQ1106)&gt;0,"YES","NO")</f>
        <v>NO</v>
      </c>
      <c r="AR1106" s="30" t="str">
        <f>IF(SUM('Sales by Agent'!AP1106:AR1106)&gt;0,"YES","NO")</f>
        <v>NO</v>
      </c>
      <c r="AS1106" s="30" t="str">
        <f>IF(SUM('Sales by Agent'!AQ1106:AS1106)&gt;0,"YES","NO")</f>
        <v>NO</v>
      </c>
      <c r="AT1106" s="30" t="str">
        <f>IF(SUM('Sales by Agent'!AR1106:AT1106)&gt;0,"YES","NO")</f>
        <v>NO</v>
      </c>
      <c r="AU1106" s="30" t="str">
        <f>IF(SUM('Sales by Agent'!AS1106:AU1106)&gt;0,"YES","NO")</f>
        <v>NO</v>
      </c>
      <c r="AV1106" s="30" t="str">
        <f>IF(SUM('Sales by Agent'!AT1106:AV1106)&gt;0,"YES","NO")</f>
        <v>NO</v>
      </c>
    </row>
    <row r="1107" spans="1:48">
      <c r="A1107" s="564" t="s">
        <v>241</v>
      </c>
      <c r="B1107" s="564" t="s">
        <v>3333</v>
      </c>
      <c r="C1107" s="564" t="s">
        <v>396</v>
      </c>
      <c r="D1107" s="564" t="s">
        <v>954</v>
      </c>
      <c r="E1107" s="564" t="s">
        <v>1005</v>
      </c>
      <c r="F1107" s="565">
        <v>4457915</v>
      </c>
      <c r="I1107" s="30" t="str">
        <f>IF(SUM('Sales by Agent'!G1107:I1107)&gt;0,"YES","NO")</f>
        <v>NO</v>
      </c>
      <c r="J1107" s="30" t="str">
        <f>IF(SUM('Sales by Agent'!H1107:J1107)&gt;0,"YES","NO")</f>
        <v>NO</v>
      </c>
      <c r="K1107" s="30" t="str">
        <f>IF(SUM('Sales by Agent'!I1107:K1107)&gt;0,"YES","NO")</f>
        <v>NO</v>
      </c>
      <c r="L1107" s="30" t="str">
        <f>IF(SUM('Sales by Agent'!J1107:L1107)&gt;0,"YES","NO")</f>
        <v>NO</v>
      </c>
      <c r="M1107" s="30" t="str">
        <f>IF(SUM('Sales by Agent'!K1107:M1107)&gt;0,"YES","NO")</f>
        <v>NO</v>
      </c>
      <c r="N1107" s="30" t="str">
        <f>IF(SUM('Sales by Agent'!L1107:N1107)&gt;0,"YES","NO")</f>
        <v>NO</v>
      </c>
      <c r="O1107" s="30" t="str">
        <f>IF(SUM('Sales by Agent'!M1107:O1107)&gt;0,"YES","NO")</f>
        <v>NO</v>
      </c>
      <c r="P1107" s="30" t="str">
        <f>IF(SUM('Sales by Agent'!N1107:P1107)&gt;0,"YES","NO")</f>
        <v>NO</v>
      </c>
      <c r="Q1107" s="30" t="str">
        <f>IF(SUM('Sales by Agent'!O1107:Q1107)&gt;0,"YES","NO")</f>
        <v>NO</v>
      </c>
      <c r="R1107" s="30" t="str">
        <f>IF(SUM('Sales by Agent'!P1107:R1107)&gt;0,"YES","NO")</f>
        <v>NO</v>
      </c>
      <c r="S1107" s="30" t="str">
        <f>IF(SUM('Sales by Agent'!Q1107:S1107)&gt;0,"YES","NO")</f>
        <v>NO</v>
      </c>
      <c r="T1107" s="30" t="str">
        <f>IF(SUM('Sales by Agent'!R1107:T1107)&gt;0,"YES","NO")</f>
        <v>NO</v>
      </c>
      <c r="U1107" s="30" t="str">
        <f>IF(SUM('Sales by Agent'!S1107:U1107)&gt;0,"YES","NO")</f>
        <v>NO</v>
      </c>
      <c r="V1107" s="30" t="str">
        <f>IF(SUM('Sales by Agent'!T1107:V1107)&gt;0,"YES","NO")</f>
        <v>NO</v>
      </c>
      <c r="W1107" s="30" t="str">
        <f>IF(SUM('Sales by Agent'!U1107:W1107)&gt;0,"YES","NO")</f>
        <v>NO</v>
      </c>
      <c r="X1107" s="30" t="str">
        <f>IF(SUM('Sales by Agent'!V1107:X1107)&gt;0,"YES","NO")</f>
        <v>NO</v>
      </c>
      <c r="Y1107" s="30" t="str">
        <f>IF(SUM('Sales by Agent'!W1107:Y1107)&gt;0,"YES","NO")</f>
        <v>NO</v>
      </c>
      <c r="Z1107" s="30" t="str">
        <f>IF(SUM('Sales by Agent'!X1107:Z1107)&gt;0,"YES","NO")</f>
        <v>NO</v>
      </c>
      <c r="AA1107" s="30" t="str">
        <f>IF(SUM('Sales by Agent'!Y1107:AA1107)&gt;0,"YES","NO")</f>
        <v>NO</v>
      </c>
      <c r="AB1107" s="30" t="str">
        <f>IF(SUM('Sales by Agent'!Z1107:AB1107)&gt;0,"YES","NO")</f>
        <v>NO</v>
      </c>
      <c r="AC1107" s="30" t="str">
        <f>IF(SUM('Sales by Agent'!AA1107:AC1107)&gt;0,"YES","NO")</f>
        <v>YES</v>
      </c>
      <c r="AD1107" s="30" t="str">
        <f>IF(SUM('Sales by Agent'!AB1107:AD1107)&gt;0,"YES","NO")</f>
        <v>YES</v>
      </c>
      <c r="AE1107" s="30" t="str">
        <f>IF(SUM('Sales by Agent'!AC1107:AE1107)&gt;0,"YES","NO")</f>
        <v>YES</v>
      </c>
      <c r="AF1107" s="30" t="str">
        <f>IF(SUM('Sales by Agent'!AD1107:AF1107)&gt;0,"YES","NO")</f>
        <v>YES</v>
      </c>
      <c r="AG1107" s="30" t="str">
        <f>IF(SUM('Sales by Agent'!AE1107:AG1107)&gt;0,"YES","NO")</f>
        <v>YES</v>
      </c>
      <c r="AH1107" s="30" t="str">
        <f>IF(SUM('Sales by Agent'!AF1107:AH1107)&gt;0,"YES","NO")</f>
        <v>YES</v>
      </c>
      <c r="AI1107" s="30" t="str">
        <f>IF(SUM('Sales by Agent'!AG1107:AI1107)&gt;0,"YES","NO")</f>
        <v>YES</v>
      </c>
      <c r="AJ1107" s="30" t="str">
        <f>IF(SUM('Sales by Agent'!AH1107:AJ1107)&gt;0,"YES","NO")</f>
        <v>YES</v>
      </c>
      <c r="AK1107" s="30" t="str">
        <f>IF(SUM('Sales by Agent'!AI1107:AK1107)&gt;0,"YES","NO")</f>
        <v>YES</v>
      </c>
      <c r="AL1107" s="30" t="str">
        <f>IF(SUM('Sales by Agent'!AJ1107:AL1107)&gt;0,"YES","NO")</f>
        <v>YES</v>
      </c>
      <c r="AM1107" s="30" t="str">
        <f>IF(SUM('Sales by Agent'!AK1107:AM1107)&gt;0,"YES","NO")</f>
        <v>YES</v>
      </c>
      <c r="AN1107" s="30" t="str">
        <f>IF(SUM('Sales by Agent'!AL1107:AN1107)&gt;0,"YES","NO")</f>
        <v>YES</v>
      </c>
      <c r="AO1107" s="30" t="str">
        <f>IF(SUM('Sales by Agent'!AM1107:AO1107)&gt;0,"YES","NO")</f>
        <v>YES</v>
      </c>
      <c r="AP1107" s="30" t="str">
        <f>IF(SUM('Sales by Agent'!AN1107:AP1107)&gt;0,"YES","NO")</f>
        <v>YES</v>
      </c>
      <c r="AQ1107" s="30" t="str">
        <f>IF(SUM('Sales by Agent'!AO1107:AQ1107)&gt;0,"YES","NO")</f>
        <v>YES</v>
      </c>
      <c r="AR1107" s="30" t="str">
        <f>IF(SUM('Sales by Agent'!AP1107:AR1107)&gt;0,"YES","NO")</f>
        <v>YES</v>
      </c>
      <c r="AS1107" s="30" t="str">
        <f>IF(SUM('Sales by Agent'!AQ1107:AS1107)&gt;0,"YES","NO")</f>
        <v>YES</v>
      </c>
      <c r="AT1107" s="30" t="str">
        <f>IF(SUM('Sales by Agent'!AR1107:AT1107)&gt;0,"YES","NO")</f>
        <v>YES</v>
      </c>
      <c r="AU1107" s="30" t="str">
        <f>IF(SUM('Sales by Agent'!AS1107:AU1107)&gt;0,"YES","NO")</f>
        <v>YES</v>
      </c>
      <c r="AV1107" s="30" t="str">
        <f>IF(SUM('Sales by Agent'!AT1107:AV1107)&gt;0,"YES","NO")</f>
        <v>YES</v>
      </c>
    </row>
    <row r="1108" spans="1:48">
      <c r="A1108" s="564" t="s">
        <v>244</v>
      </c>
      <c r="B1108" s="564" t="s">
        <v>3334</v>
      </c>
      <c r="C1108" s="564" t="s">
        <v>396</v>
      </c>
      <c r="D1108" s="564" t="s">
        <v>954</v>
      </c>
      <c r="E1108" s="564" t="s">
        <v>1005</v>
      </c>
      <c r="F1108" s="565">
        <v>395750</v>
      </c>
      <c r="I1108" s="30" t="str">
        <f>IF(SUM('Sales by Agent'!G1108:I1108)&gt;0,"YES","NO")</f>
        <v>NO</v>
      </c>
      <c r="J1108" s="30" t="str">
        <f>IF(SUM('Sales by Agent'!H1108:J1108)&gt;0,"YES","NO")</f>
        <v>NO</v>
      </c>
      <c r="K1108" s="30" t="str">
        <f>IF(SUM('Sales by Agent'!I1108:K1108)&gt;0,"YES","NO")</f>
        <v>NO</v>
      </c>
      <c r="L1108" s="30" t="str">
        <f>IF(SUM('Sales by Agent'!J1108:L1108)&gt;0,"YES","NO")</f>
        <v>NO</v>
      </c>
      <c r="M1108" s="30" t="str">
        <f>IF(SUM('Sales by Agent'!K1108:M1108)&gt;0,"YES","NO")</f>
        <v>NO</v>
      </c>
      <c r="N1108" s="30" t="str">
        <f>IF(SUM('Sales by Agent'!L1108:N1108)&gt;0,"YES","NO")</f>
        <v>NO</v>
      </c>
      <c r="O1108" s="30" t="str">
        <f>IF(SUM('Sales by Agent'!M1108:O1108)&gt;0,"YES","NO")</f>
        <v>NO</v>
      </c>
      <c r="P1108" s="30" t="str">
        <f>IF(SUM('Sales by Agent'!N1108:P1108)&gt;0,"YES","NO")</f>
        <v>NO</v>
      </c>
      <c r="Q1108" s="30" t="str">
        <f>IF(SUM('Sales by Agent'!O1108:Q1108)&gt;0,"YES","NO")</f>
        <v>NO</v>
      </c>
      <c r="R1108" s="30" t="str">
        <f>IF(SUM('Sales by Agent'!P1108:R1108)&gt;0,"YES","NO")</f>
        <v>NO</v>
      </c>
      <c r="S1108" s="30" t="str">
        <f>IF(SUM('Sales by Agent'!Q1108:S1108)&gt;0,"YES","NO")</f>
        <v>NO</v>
      </c>
      <c r="T1108" s="30" t="str">
        <f>IF(SUM('Sales by Agent'!R1108:T1108)&gt;0,"YES","NO")</f>
        <v>NO</v>
      </c>
      <c r="U1108" s="30" t="str">
        <f>IF(SUM('Sales by Agent'!S1108:U1108)&gt;0,"YES","NO")</f>
        <v>NO</v>
      </c>
      <c r="V1108" s="30" t="str">
        <f>IF(SUM('Sales by Agent'!T1108:V1108)&gt;0,"YES","NO")</f>
        <v>NO</v>
      </c>
      <c r="W1108" s="30" t="str">
        <f>IF(SUM('Sales by Agent'!U1108:W1108)&gt;0,"YES","NO")</f>
        <v>NO</v>
      </c>
      <c r="X1108" s="30" t="str">
        <f>IF(SUM('Sales by Agent'!V1108:X1108)&gt;0,"YES","NO")</f>
        <v>NO</v>
      </c>
      <c r="Y1108" s="30" t="str">
        <f>IF(SUM('Sales by Agent'!W1108:Y1108)&gt;0,"YES","NO")</f>
        <v>NO</v>
      </c>
      <c r="Z1108" s="30" t="str">
        <f>IF(SUM('Sales by Agent'!X1108:Z1108)&gt;0,"YES","NO")</f>
        <v>NO</v>
      </c>
      <c r="AA1108" s="30" t="str">
        <f>IF(SUM('Sales by Agent'!Y1108:AA1108)&gt;0,"YES","NO")</f>
        <v>NO</v>
      </c>
      <c r="AB1108" s="30" t="str">
        <f>IF(SUM('Sales by Agent'!Z1108:AB1108)&gt;0,"YES","NO")</f>
        <v>NO</v>
      </c>
      <c r="AC1108" s="30" t="str">
        <f>IF(SUM('Sales by Agent'!AA1108:AC1108)&gt;0,"YES","NO")</f>
        <v>YES</v>
      </c>
      <c r="AD1108" s="30" t="str">
        <f>IF(SUM('Sales by Agent'!AB1108:AD1108)&gt;0,"YES","NO")</f>
        <v>YES</v>
      </c>
      <c r="AE1108" s="30" t="str">
        <f>IF(SUM('Sales by Agent'!AC1108:AE1108)&gt;0,"YES","NO")</f>
        <v>YES</v>
      </c>
      <c r="AF1108" s="30" t="str">
        <f>IF(SUM('Sales by Agent'!AD1108:AF1108)&gt;0,"YES","NO")</f>
        <v>YES</v>
      </c>
      <c r="AG1108" s="30" t="str">
        <f>IF(SUM('Sales by Agent'!AE1108:AG1108)&gt;0,"YES","NO")</f>
        <v>YES</v>
      </c>
      <c r="AH1108" s="30" t="str">
        <f>IF(SUM('Sales by Agent'!AF1108:AH1108)&gt;0,"YES","NO")</f>
        <v>YES</v>
      </c>
      <c r="AI1108" s="30" t="str">
        <f>IF(SUM('Sales by Agent'!AG1108:AI1108)&gt;0,"YES","NO")</f>
        <v>YES</v>
      </c>
      <c r="AJ1108" s="30" t="str">
        <f>IF(SUM('Sales by Agent'!AH1108:AJ1108)&gt;0,"YES","NO")</f>
        <v>YES</v>
      </c>
      <c r="AK1108" s="30" t="str">
        <f>IF(SUM('Sales by Agent'!AI1108:AK1108)&gt;0,"YES","NO")</f>
        <v>YES</v>
      </c>
      <c r="AL1108" s="30" t="str">
        <f>IF(SUM('Sales by Agent'!AJ1108:AL1108)&gt;0,"YES","NO")</f>
        <v>YES</v>
      </c>
      <c r="AM1108" s="30" t="str">
        <f>IF(SUM('Sales by Agent'!AK1108:AM1108)&gt;0,"YES","NO")</f>
        <v>NO</v>
      </c>
      <c r="AN1108" s="30" t="str">
        <f>IF(SUM('Sales by Agent'!AL1108:AN1108)&gt;0,"YES","NO")</f>
        <v>NO</v>
      </c>
      <c r="AO1108" s="30" t="str">
        <f>IF(SUM('Sales by Agent'!AM1108:AO1108)&gt;0,"YES","NO")</f>
        <v>NO</v>
      </c>
      <c r="AP1108" s="30" t="str">
        <f>IF(SUM('Sales by Agent'!AN1108:AP1108)&gt;0,"YES","NO")</f>
        <v>NO</v>
      </c>
      <c r="AQ1108" s="30" t="str">
        <f>IF(SUM('Sales by Agent'!AO1108:AQ1108)&gt;0,"YES","NO")</f>
        <v>NO</v>
      </c>
      <c r="AR1108" s="30" t="str">
        <f>IF(SUM('Sales by Agent'!AP1108:AR1108)&gt;0,"YES","NO")</f>
        <v>NO</v>
      </c>
      <c r="AS1108" s="30" t="str">
        <f>IF(SUM('Sales by Agent'!AQ1108:AS1108)&gt;0,"YES","NO")</f>
        <v>NO</v>
      </c>
      <c r="AT1108" s="30" t="str">
        <f>IF(SUM('Sales by Agent'!AR1108:AT1108)&gt;0,"YES","NO")</f>
        <v>NO</v>
      </c>
      <c r="AU1108" s="30" t="str">
        <f>IF(SUM('Sales by Agent'!AS1108:AU1108)&gt;0,"YES","NO")</f>
        <v>NO</v>
      </c>
      <c r="AV1108" s="30" t="str">
        <f>IF(SUM('Sales by Agent'!AT1108:AV1108)&gt;0,"YES","NO")</f>
        <v>NO</v>
      </c>
    </row>
    <row r="1109" spans="1:48">
      <c r="A1109" s="564" t="s">
        <v>249</v>
      </c>
      <c r="B1109" s="564" t="s">
        <v>3335</v>
      </c>
      <c r="C1109" s="564" t="s">
        <v>396</v>
      </c>
      <c r="D1109" s="564" t="s">
        <v>954</v>
      </c>
      <c r="E1109" s="564" t="s">
        <v>1005</v>
      </c>
      <c r="F1109" s="565">
        <v>3491500</v>
      </c>
      <c r="I1109" s="30" t="str">
        <f>IF(SUM('Sales by Agent'!G1109:I1109)&gt;0,"YES","NO")</f>
        <v>YES</v>
      </c>
      <c r="J1109" s="30" t="str">
        <f>IF(SUM('Sales by Agent'!H1109:J1109)&gt;0,"YES","NO")</f>
        <v>YES</v>
      </c>
      <c r="K1109" s="30" t="str">
        <f>IF(SUM('Sales by Agent'!I1109:K1109)&gt;0,"YES","NO")</f>
        <v>YES</v>
      </c>
      <c r="L1109" s="30" t="str">
        <f>IF(SUM('Sales by Agent'!J1109:L1109)&gt;0,"YES","NO")</f>
        <v>YES</v>
      </c>
      <c r="M1109" s="30" t="str">
        <f>IF(SUM('Sales by Agent'!K1109:M1109)&gt;0,"YES","NO")</f>
        <v>YES</v>
      </c>
      <c r="N1109" s="30" t="str">
        <f>IF(SUM('Sales by Agent'!L1109:N1109)&gt;0,"YES","NO")</f>
        <v>YES</v>
      </c>
      <c r="O1109" s="30" t="str">
        <f>IF(SUM('Sales by Agent'!M1109:O1109)&gt;0,"YES","NO")</f>
        <v>YES</v>
      </c>
      <c r="P1109" s="30" t="str">
        <f>IF(SUM('Sales by Agent'!N1109:P1109)&gt;0,"YES","NO")</f>
        <v>YES</v>
      </c>
      <c r="Q1109" s="30" t="str">
        <f>IF(SUM('Sales by Agent'!O1109:Q1109)&gt;0,"YES","NO")</f>
        <v>YES</v>
      </c>
      <c r="R1109" s="30" t="str">
        <f>IF(SUM('Sales by Agent'!P1109:R1109)&gt;0,"YES","NO")</f>
        <v>YES</v>
      </c>
      <c r="S1109" s="30" t="str">
        <f>IF(SUM('Sales by Agent'!Q1109:S1109)&gt;0,"YES","NO")</f>
        <v>YES</v>
      </c>
      <c r="T1109" s="30" t="str">
        <f>IF(SUM('Sales by Agent'!R1109:T1109)&gt;0,"YES","NO")</f>
        <v>YES</v>
      </c>
      <c r="U1109" s="30" t="str">
        <f>IF(SUM('Sales by Agent'!S1109:U1109)&gt;0,"YES","NO")</f>
        <v>YES</v>
      </c>
      <c r="V1109" s="30" t="str">
        <f>IF(SUM('Sales by Agent'!T1109:V1109)&gt;0,"YES","NO")</f>
        <v>YES</v>
      </c>
      <c r="W1109" s="30" t="str">
        <f>IF(SUM('Sales by Agent'!U1109:W1109)&gt;0,"YES","NO")</f>
        <v>YES</v>
      </c>
      <c r="X1109" s="30" t="str">
        <f>IF(SUM('Sales by Agent'!V1109:X1109)&gt;0,"YES","NO")</f>
        <v>YES</v>
      </c>
      <c r="Y1109" s="30" t="str">
        <f>IF(SUM('Sales by Agent'!W1109:Y1109)&gt;0,"YES","NO")</f>
        <v>YES</v>
      </c>
      <c r="Z1109" s="30" t="str">
        <f>IF(SUM('Sales by Agent'!X1109:Z1109)&gt;0,"YES","NO")</f>
        <v>YES</v>
      </c>
      <c r="AA1109" s="30" t="str">
        <f>IF(SUM('Sales by Agent'!Y1109:AA1109)&gt;0,"YES","NO")</f>
        <v>YES</v>
      </c>
      <c r="AB1109" s="30" t="str">
        <f>IF(SUM('Sales by Agent'!Z1109:AB1109)&gt;0,"YES","NO")</f>
        <v>YES</v>
      </c>
      <c r="AC1109" s="30" t="str">
        <f>IF(SUM('Sales by Agent'!AA1109:AC1109)&gt;0,"YES","NO")</f>
        <v>YES</v>
      </c>
      <c r="AD1109" s="30" t="str">
        <f>IF(SUM('Sales by Agent'!AB1109:AD1109)&gt;0,"YES","NO")</f>
        <v>YES</v>
      </c>
      <c r="AE1109" s="30" t="str">
        <f>IF(SUM('Sales by Agent'!AC1109:AE1109)&gt;0,"YES","NO")</f>
        <v>NO</v>
      </c>
      <c r="AF1109" s="30" t="str">
        <f>IF(SUM('Sales by Agent'!AD1109:AF1109)&gt;0,"YES","NO")</f>
        <v>NO</v>
      </c>
      <c r="AG1109" s="30" t="str">
        <f>IF(SUM('Sales by Agent'!AE1109:AG1109)&gt;0,"YES","NO")</f>
        <v>YES</v>
      </c>
      <c r="AH1109" s="30" t="str">
        <f>IF(SUM('Sales by Agent'!AF1109:AH1109)&gt;0,"YES","NO")</f>
        <v>YES</v>
      </c>
      <c r="AI1109" s="30" t="str">
        <f>IF(SUM('Sales by Agent'!AG1109:AI1109)&gt;0,"YES","NO")</f>
        <v>YES</v>
      </c>
      <c r="AJ1109" s="30" t="str">
        <f>IF(SUM('Sales by Agent'!AH1109:AJ1109)&gt;0,"YES","NO")</f>
        <v>YES</v>
      </c>
      <c r="AK1109" s="30" t="str">
        <f>IF(SUM('Sales by Agent'!AI1109:AK1109)&gt;0,"YES","NO")</f>
        <v>YES</v>
      </c>
      <c r="AL1109" s="30" t="str">
        <f>IF(SUM('Sales by Agent'!AJ1109:AL1109)&gt;0,"YES","NO")</f>
        <v>YES</v>
      </c>
      <c r="AM1109" s="30" t="str">
        <f>IF(SUM('Sales by Agent'!AK1109:AM1109)&gt;0,"YES","NO")</f>
        <v>YES</v>
      </c>
      <c r="AN1109" s="30" t="str">
        <f>IF(SUM('Sales by Agent'!AL1109:AN1109)&gt;0,"YES","NO")</f>
        <v>YES</v>
      </c>
      <c r="AO1109" s="30" t="str">
        <f>IF(SUM('Sales by Agent'!AM1109:AO1109)&gt;0,"YES","NO")</f>
        <v>YES</v>
      </c>
      <c r="AP1109" s="30" t="str">
        <f>IF(SUM('Sales by Agent'!AN1109:AP1109)&gt;0,"YES","NO")</f>
        <v>YES</v>
      </c>
      <c r="AQ1109" s="30" t="str">
        <f>IF(SUM('Sales by Agent'!AO1109:AQ1109)&gt;0,"YES","NO")</f>
        <v>YES</v>
      </c>
      <c r="AR1109" s="30" t="str">
        <f>IF(SUM('Sales by Agent'!AP1109:AR1109)&gt;0,"YES","NO")</f>
        <v>YES</v>
      </c>
      <c r="AS1109" s="30" t="str">
        <f>IF(SUM('Sales by Agent'!AQ1109:AS1109)&gt;0,"YES","NO")</f>
        <v>YES</v>
      </c>
      <c r="AT1109" s="30" t="str">
        <f>IF(SUM('Sales by Agent'!AR1109:AT1109)&gt;0,"YES","NO")</f>
        <v>YES</v>
      </c>
      <c r="AU1109" s="30" t="str">
        <f>IF(SUM('Sales by Agent'!AS1109:AU1109)&gt;0,"YES","NO")</f>
        <v>NO</v>
      </c>
      <c r="AV1109" s="30" t="str">
        <f>IF(SUM('Sales by Agent'!AT1109:AV1109)&gt;0,"YES","NO")</f>
        <v>NO</v>
      </c>
    </row>
    <row r="1110" spans="1:48">
      <c r="A1110" s="564" t="s">
        <v>250</v>
      </c>
      <c r="B1110" s="564" t="s">
        <v>3242</v>
      </c>
      <c r="C1110" s="564" t="s">
        <v>396</v>
      </c>
      <c r="D1110" s="564" t="s">
        <v>954</v>
      </c>
      <c r="E1110" s="564" t="s">
        <v>1005</v>
      </c>
      <c r="F1110" s="565">
        <v>3400</v>
      </c>
      <c r="I1110" s="30" t="str">
        <f>IF(SUM('Sales by Agent'!G1110:I1110)&gt;0,"YES","NO")</f>
        <v>NO</v>
      </c>
      <c r="J1110" s="30" t="str">
        <f>IF(SUM('Sales by Agent'!H1110:J1110)&gt;0,"YES","NO")</f>
        <v>NO</v>
      </c>
      <c r="K1110" s="30" t="str">
        <f>IF(SUM('Sales by Agent'!I1110:K1110)&gt;0,"YES","NO")</f>
        <v>NO</v>
      </c>
      <c r="L1110" s="30" t="str">
        <f>IF(SUM('Sales by Agent'!J1110:L1110)&gt;0,"YES","NO")</f>
        <v>NO</v>
      </c>
      <c r="M1110" s="30" t="str">
        <f>IF(SUM('Sales by Agent'!K1110:M1110)&gt;0,"YES","NO")</f>
        <v>NO</v>
      </c>
      <c r="N1110" s="30" t="str">
        <f>IF(SUM('Sales by Agent'!L1110:N1110)&gt;0,"YES","NO")</f>
        <v>NO</v>
      </c>
      <c r="O1110" s="30" t="str">
        <f>IF(SUM('Sales by Agent'!M1110:O1110)&gt;0,"YES","NO")</f>
        <v>NO</v>
      </c>
      <c r="P1110" s="30" t="str">
        <f>IF(SUM('Sales by Agent'!N1110:P1110)&gt;0,"YES","NO")</f>
        <v>NO</v>
      </c>
      <c r="Q1110" s="30" t="str">
        <f>IF(SUM('Sales by Agent'!O1110:Q1110)&gt;0,"YES","NO")</f>
        <v>NO</v>
      </c>
      <c r="R1110" s="30" t="str">
        <f>IF(SUM('Sales by Agent'!P1110:R1110)&gt;0,"YES","NO")</f>
        <v>NO</v>
      </c>
      <c r="S1110" s="30" t="str">
        <f>IF(SUM('Sales by Agent'!Q1110:S1110)&gt;0,"YES","NO")</f>
        <v>NO</v>
      </c>
      <c r="T1110" s="30" t="str">
        <f>IF(SUM('Sales by Agent'!R1110:T1110)&gt;0,"YES","NO")</f>
        <v>NO</v>
      </c>
      <c r="U1110" s="30" t="str">
        <f>IF(SUM('Sales by Agent'!S1110:U1110)&gt;0,"YES","NO")</f>
        <v>NO</v>
      </c>
      <c r="V1110" s="30" t="str">
        <f>IF(SUM('Sales by Agent'!T1110:V1110)&gt;0,"YES","NO")</f>
        <v>NO</v>
      </c>
      <c r="W1110" s="30" t="str">
        <f>IF(SUM('Sales by Agent'!U1110:W1110)&gt;0,"YES","NO")</f>
        <v>NO</v>
      </c>
      <c r="X1110" s="30" t="str">
        <f>IF(SUM('Sales by Agent'!V1110:X1110)&gt;0,"YES","NO")</f>
        <v>NO</v>
      </c>
      <c r="Y1110" s="30" t="str">
        <f>IF(SUM('Sales by Agent'!W1110:Y1110)&gt;0,"YES","NO")</f>
        <v>NO</v>
      </c>
      <c r="Z1110" s="30" t="str">
        <f>IF(SUM('Sales by Agent'!X1110:Z1110)&gt;0,"YES","NO")</f>
        <v>NO</v>
      </c>
      <c r="AA1110" s="30" t="str">
        <f>IF(SUM('Sales by Agent'!Y1110:AA1110)&gt;0,"YES","NO")</f>
        <v>NO</v>
      </c>
      <c r="AB1110" s="30" t="str">
        <f>IF(SUM('Sales by Agent'!Z1110:AB1110)&gt;0,"YES","NO")</f>
        <v>NO</v>
      </c>
      <c r="AC1110" s="30" t="str">
        <f>IF(SUM('Sales by Agent'!AA1110:AC1110)&gt;0,"YES","NO")</f>
        <v>NO</v>
      </c>
      <c r="AD1110" s="30" t="str">
        <f>IF(SUM('Sales by Agent'!AB1110:AD1110)&gt;0,"YES","NO")</f>
        <v>NO</v>
      </c>
      <c r="AE1110" s="30" t="str">
        <f>IF(SUM('Sales by Agent'!AC1110:AE1110)&gt;0,"YES","NO")</f>
        <v>NO</v>
      </c>
      <c r="AF1110" s="30" t="str">
        <f>IF(SUM('Sales by Agent'!AD1110:AF1110)&gt;0,"YES","NO")</f>
        <v>NO</v>
      </c>
      <c r="AG1110" s="30" t="str">
        <f>IF(SUM('Sales by Agent'!AE1110:AG1110)&gt;0,"YES","NO")</f>
        <v>NO</v>
      </c>
      <c r="AH1110" s="30" t="str">
        <f>IF(SUM('Sales by Agent'!AF1110:AH1110)&gt;0,"YES","NO")</f>
        <v>NO</v>
      </c>
      <c r="AI1110" s="30" t="str">
        <f>IF(SUM('Sales by Agent'!AG1110:AI1110)&gt;0,"YES","NO")</f>
        <v>NO</v>
      </c>
      <c r="AJ1110" s="30" t="str">
        <f>IF(SUM('Sales by Agent'!AH1110:AJ1110)&gt;0,"YES","NO")</f>
        <v>NO</v>
      </c>
      <c r="AK1110" s="30" t="str">
        <f>IF(SUM('Sales by Agent'!AI1110:AK1110)&gt;0,"YES","NO")</f>
        <v>NO</v>
      </c>
      <c r="AL1110" s="30" t="str">
        <f>IF(SUM('Sales by Agent'!AJ1110:AL1110)&gt;0,"YES","NO")</f>
        <v>NO</v>
      </c>
      <c r="AM1110" s="30" t="str">
        <f>IF(SUM('Sales by Agent'!AK1110:AM1110)&gt;0,"YES","NO")</f>
        <v>NO</v>
      </c>
      <c r="AN1110" s="30" t="str">
        <f>IF(SUM('Sales by Agent'!AL1110:AN1110)&gt;0,"YES","NO")</f>
        <v>NO</v>
      </c>
      <c r="AO1110" s="30" t="str">
        <f>IF(SUM('Sales by Agent'!AM1110:AO1110)&gt;0,"YES","NO")</f>
        <v>NO</v>
      </c>
      <c r="AP1110" s="30" t="str">
        <f>IF(SUM('Sales by Agent'!AN1110:AP1110)&gt;0,"YES","NO")</f>
        <v>NO</v>
      </c>
      <c r="AQ1110" s="30" t="str">
        <f>IF(SUM('Sales by Agent'!AO1110:AQ1110)&gt;0,"YES","NO")</f>
        <v>NO</v>
      </c>
      <c r="AR1110" s="30" t="str">
        <f>IF(SUM('Sales by Agent'!AP1110:AR1110)&gt;0,"YES","NO")</f>
        <v>NO</v>
      </c>
      <c r="AS1110" s="30" t="str">
        <f>IF(SUM('Sales by Agent'!AQ1110:AS1110)&gt;0,"YES","NO")</f>
        <v>NO</v>
      </c>
      <c r="AT1110" s="30" t="str">
        <f>IF(SUM('Sales by Agent'!AR1110:AT1110)&gt;0,"YES","NO")</f>
        <v>YES</v>
      </c>
      <c r="AU1110" s="30" t="str">
        <f>IF(SUM('Sales by Agent'!AS1110:AU1110)&gt;0,"YES","NO")</f>
        <v>YES</v>
      </c>
      <c r="AV1110" s="30" t="str">
        <f>IF(SUM('Sales by Agent'!AT1110:AV1110)&gt;0,"YES","NO")</f>
        <v>YES</v>
      </c>
    </row>
    <row r="1111" spans="1:48">
      <c r="A1111" s="564" t="s">
        <v>253</v>
      </c>
      <c r="B1111" s="564" t="s">
        <v>3336</v>
      </c>
      <c r="C1111" s="564" t="s">
        <v>396</v>
      </c>
      <c r="D1111" s="564" t="s">
        <v>954</v>
      </c>
      <c r="E1111" s="564" t="s">
        <v>1005</v>
      </c>
      <c r="F1111" s="565">
        <v>1192750</v>
      </c>
      <c r="I1111" s="30" t="str">
        <f>IF(SUM('Sales by Agent'!G1111:I1111)&gt;0,"YES","NO")</f>
        <v>YES</v>
      </c>
      <c r="J1111" s="30" t="str">
        <f>IF(SUM('Sales by Agent'!H1111:J1111)&gt;0,"YES","NO")</f>
        <v>YES</v>
      </c>
      <c r="K1111" s="30" t="str">
        <f>IF(SUM('Sales by Agent'!I1111:K1111)&gt;0,"YES","NO")</f>
        <v>YES</v>
      </c>
      <c r="L1111" s="30" t="str">
        <f>IF(SUM('Sales by Agent'!J1111:L1111)&gt;0,"YES","NO")</f>
        <v>YES</v>
      </c>
      <c r="M1111" s="30" t="str">
        <f>IF(SUM('Sales by Agent'!K1111:M1111)&gt;0,"YES","NO")</f>
        <v>YES</v>
      </c>
      <c r="N1111" s="30" t="str">
        <f>IF(SUM('Sales by Agent'!L1111:N1111)&gt;0,"YES","NO")</f>
        <v>YES</v>
      </c>
      <c r="O1111" s="30" t="str">
        <f>IF(SUM('Sales by Agent'!M1111:O1111)&gt;0,"YES","NO")</f>
        <v>YES</v>
      </c>
      <c r="P1111" s="30" t="str">
        <f>IF(SUM('Sales by Agent'!N1111:P1111)&gt;0,"YES","NO")</f>
        <v>YES</v>
      </c>
      <c r="Q1111" s="30" t="str">
        <f>IF(SUM('Sales by Agent'!O1111:Q1111)&gt;0,"YES","NO")</f>
        <v>YES</v>
      </c>
      <c r="R1111" s="30" t="str">
        <f>IF(SUM('Sales by Agent'!P1111:R1111)&gt;0,"YES","NO")</f>
        <v>YES</v>
      </c>
      <c r="S1111" s="30" t="str">
        <f>IF(SUM('Sales by Agent'!Q1111:S1111)&gt;0,"YES","NO")</f>
        <v>YES</v>
      </c>
      <c r="T1111" s="30" t="str">
        <f>IF(SUM('Sales by Agent'!R1111:T1111)&gt;0,"YES","NO")</f>
        <v>NO</v>
      </c>
      <c r="U1111" s="30" t="str">
        <f>IF(SUM('Sales by Agent'!S1111:U1111)&gt;0,"YES","NO")</f>
        <v>YES</v>
      </c>
      <c r="V1111" s="30" t="str">
        <f>IF(SUM('Sales by Agent'!T1111:V1111)&gt;0,"YES","NO")</f>
        <v>YES</v>
      </c>
      <c r="W1111" s="30" t="str">
        <f>IF(SUM('Sales by Agent'!U1111:W1111)&gt;0,"YES","NO")</f>
        <v>YES</v>
      </c>
      <c r="X1111" s="30" t="str">
        <f>IF(SUM('Sales by Agent'!V1111:X1111)&gt;0,"YES","NO")</f>
        <v>YES</v>
      </c>
      <c r="Y1111" s="30" t="str">
        <f>IF(SUM('Sales by Agent'!W1111:Y1111)&gt;0,"YES","NO")</f>
        <v>YES</v>
      </c>
      <c r="Z1111" s="30" t="str">
        <f>IF(SUM('Sales by Agent'!X1111:Z1111)&gt;0,"YES","NO")</f>
        <v>YES</v>
      </c>
      <c r="AA1111" s="30" t="str">
        <f>IF(SUM('Sales by Agent'!Y1111:AA1111)&gt;0,"YES","NO")</f>
        <v>YES</v>
      </c>
      <c r="AB1111" s="30" t="str">
        <f>IF(SUM('Sales by Agent'!Z1111:AB1111)&gt;0,"YES","NO")</f>
        <v>YES</v>
      </c>
      <c r="AC1111" s="30" t="str">
        <f>IF(SUM('Sales by Agent'!AA1111:AC1111)&gt;0,"YES","NO")</f>
        <v>YES</v>
      </c>
      <c r="AD1111" s="30" t="str">
        <f>IF(SUM('Sales by Agent'!AB1111:AD1111)&gt;0,"YES","NO")</f>
        <v>YES</v>
      </c>
      <c r="AE1111" s="30" t="str">
        <f>IF(SUM('Sales by Agent'!AC1111:AE1111)&gt;0,"YES","NO")</f>
        <v>YES</v>
      </c>
      <c r="AF1111" s="30" t="str">
        <f>IF(SUM('Sales by Agent'!AD1111:AF1111)&gt;0,"YES","NO")</f>
        <v>NO</v>
      </c>
      <c r="AG1111" s="30" t="str">
        <f>IF(SUM('Sales by Agent'!AE1111:AG1111)&gt;0,"YES","NO")</f>
        <v>NO</v>
      </c>
      <c r="AH1111" s="30" t="str">
        <f>IF(SUM('Sales by Agent'!AF1111:AH1111)&gt;0,"YES","NO")</f>
        <v>NO</v>
      </c>
      <c r="AI1111" s="30" t="str">
        <f>IF(SUM('Sales by Agent'!AG1111:AI1111)&gt;0,"YES","NO")</f>
        <v>NO</v>
      </c>
      <c r="AJ1111" s="30" t="str">
        <f>IF(SUM('Sales by Agent'!AH1111:AJ1111)&gt;0,"YES","NO")</f>
        <v>NO</v>
      </c>
      <c r="AK1111" s="30" t="str">
        <f>IF(SUM('Sales by Agent'!AI1111:AK1111)&gt;0,"YES","NO")</f>
        <v>YES</v>
      </c>
      <c r="AL1111" s="30" t="str">
        <f>IF(SUM('Sales by Agent'!AJ1111:AL1111)&gt;0,"YES","NO")</f>
        <v>YES</v>
      </c>
      <c r="AM1111" s="30" t="str">
        <f>IF(SUM('Sales by Agent'!AK1111:AM1111)&gt;0,"YES","NO")</f>
        <v>YES</v>
      </c>
      <c r="AN1111" s="30" t="str">
        <f>IF(SUM('Sales by Agent'!AL1111:AN1111)&gt;0,"YES","NO")</f>
        <v>NO</v>
      </c>
      <c r="AO1111" s="30" t="str">
        <f>IF(SUM('Sales by Agent'!AM1111:AO1111)&gt;0,"YES","NO")</f>
        <v>NO</v>
      </c>
      <c r="AP1111" s="30" t="str">
        <f>IF(SUM('Sales by Agent'!AN1111:AP1111)&gt;0,"YES","NO")</f>
        <v>NO</v>
      </c>
      <c r="AQ1111" s="30" t="str">
        <f>IF(SUM('Sales by Agent'!AO1111:AQ1111)&gt;0,"YES","NO")</f>
        <v>NO</v>
      </c>
      <c r="AR1111" s="30" t="str">
        <f>IF(SUM('Sales by Agent'!AP1111:AR1111)&gt;0,"YES","NO")</f>
        <v>NO</v>
      </c>
      <c r="AS1111" s="30" t="str">
        <f>IF(SUM('Sales by Agent'!AQ1111:AS1111)&gt;0,"YES","NO")</f>
        <v>NO</v>
      </c>
      <c r="AT1111" s="30" t="str">
        <f>IF(SUM('Sales by Agent'!AR1111:AT1111)&gt;0,"YES","NO")</f>
        <v>NO</v>
      </c>
      <c r="AU1111" s="30" t="str">
        <f>IF(SUM('Sales by Agent'!AS1111:AU1111)&gt;0,"YES","NO")</f>
        <v>NO</v>
      </c>
      <c r="AV1111" s="30" t="str">
        <f>IF(SUM('Sales by Agent'!AT1111:AV1111)&gt;0,"YES","NO")</f>
        <v>NO</v>
      </c>
    </row>
    <row r="1112" spans="1:48">
      <c r="A1112" s="564" t="s">
        <v>255</v>
      </c>
      <c r="B1112" s="564" t="s">
        <v>3337</v>
      </c>
      <c r="C1112" s="564" t="s">
        <v>396</v>
      </c>
      <c r="D1112" s="564" t="s">
        <v>954</v>
      </c>
      <c r="E1112" s="564" t="s">
        <v>1005</v>
      </c>
      <c r="F1112" s="565">
        <v>7219970</v>
      </c>
      <c r="I1112" s="30" t="str">
        <f>IF(SUM('Sales by Agent'!G1112:I1112)&gt;0,"YES","NO")</f>
        <v>YES</v>
      </c>
      <c r="J1112" s="30" t="str">
        <f>IF(SUM('Sales by Agent'!H1112:J1112)&gt;0,"YES","NO")</f>
        <v>YES</v>
      </c>
      <c r="K1112" s="30" t="str">
        <f>IF(SUM('Sales by Agent'!I1112:K1112)&gt;0,"YES","NO")</f>
        <v>YES</v>
      </c>
      <c r="L1112" s="30" t="str">
        <f>IF(SUM('Sales by Agent'!J1112:L1112)&gt;0,"YES","NO")</f>
        <v>YES</v>
      </c>
      <c r="M1112" s="30" t="str">
        <f>IF(SUM('Sales by Agent'!K1112:M1112)&gt;0,"YES","NO")</f>
        <v>YES</v>
      </c>
      <c r="N1112" s="30" t="str">
        <f>IF(SUM('Sales by Agent'!L1112:N1112)&gt;0,"YES","NO")</f>
        <v>YES</v>
      </c>
      <c r="O1112" s="30" t="str">
        <f>IF(SUM('Sales by Agent'!M1112:O1112)&gt;0,"YES","NO")</f>
        <v>YES</v>
      </c>
      <c r="P1112" s="30" t="str">
        <f>IF(SUM('Sales by Agent'!N1112:P1112)&gt;0,"YES","NO")</f>
        <v>YES</v>
      </c>
      <c r="Q1112" s="30" t="str">
        <f>IF(SUM('Sales by Agent'!O1112:Q1112)&gt;0,"YES","NO")</f>
        <v>YES</v>
      </c>
      <c r="R1112" s="30" t="str">
        <f>IF(SUM('Sales by Agent'!P1112:R1112)&gt;0,"YES","NO")</f>
        <v>YES</v>
      </c>
      <c r="S1112" s="30" t="str">
        <f>IF(SUM('Sales by Agent'!Q1112:S1112)&gt;0,"YES","NO")</f>
        <v>YES</v>
      </c>
      <c r="T1112" s="30" t="str">
        <f>IF(SUM('Sales by Agent'!R1112:T1112)&gt;0,"YES","NO")</f>
        <v>YES</v>
      </c>
      <c r="U1112" s="30" t="str">
        <f>IF(SUM('Sales by Agent'!S1112:U1112)&gt;0,"YES","NO")</f>
        <v>YES</v>
      </c>
      <c r="V1112" s="30" t="str">
        <f>IF(SUM('Sales by Agent'!T1112:V1112)&gt;0,"YES","NO")</f>
        <v>YES</v>
      </c>
      <c r="W1112" s="30" t="str">
        <f>IF(SUM('Sales by Agent'!U1112:W1112)&gt;0,"YES","NO")</f>
        <v>YES</v>
      </c>
      <c r="X1112" s="30" t="str">
        <f>IF(SUM('Sales by Agent'!V1112:X1112)&gt;0,"YES","NO")</f>
        <v>YES</v>
      </c>
      <c r="Y1112" s="30" t="str">
        <f>IF(SUM('Sales by Agent'!W1112:Y1112)&gt;0,"YES","NO")</f>
        <v>YES</v>
      </c>
      <c r="Z1112" s="30" t="str">
        <f>IF(SUM('Sales by Agent'!X1112:Z1112)&gt;0,"YES","NO")</f>
        <v>YES</v>
      </c>
      <c r="AA1112" s="30" t="str">
        <f>IF(SUM('Sales by Agent'!Y1112:AA1112)&gt;0,"YES","NO")</f>
        <v>YES</v>
      </c>
      <c r="AB1112" s="30" t="str">
        <f>IF(SUM('Sales by Agent'!Z1112:AB1112)&gt;0,"YES","NO")</f>
        <v>YES</v>
      </c>
      <c r="AC1112" s="30" t="str">
        <f>IF(SUM('Sales by Agent'!AA1112:AC1112)&gt;0,"YES","NO")</f>
        <v>YES</v>
      </c>
      <c r="AD1112" s="30" t="str">
        <f>IF(SUM('Sales by Agent'!AB1112:AD1112)&gt;0,"YES","NO")</f>
        <v>YES</v>
      </c>
      <c r="AE1112" s="30" t="str">
        <f>IF(SUM('Sales by Agent'!AC1112:AE1112)&gt;0,"YES","NO")</f>
        <v>YES</v>
      </c>
      <c r="AF1112" s="30" t="str">
        <f>IF(SUM('Sales by Agent'!AD1112:AF1112)&gt;0,"YES","NO")</f>
        <v>YES</v>
      </c>
      <c r="AG1112" s="30" t="str">
        <f>IF(SUM('Sales by Agent'!AE1112:AG1112)&gt;0,"YES","NO")</f>
        <v>YES</v>
      </c>
      <c r="AH1112" s="30" t="str">
        <f>IF(SUM('Sales by Agent'!AF1112:AH1112)&gt;0,"YES","NO")</f>
        <v>YES</v>
      </c>
      <c r="AI1112" s="30" t="str">
        <f>IF(SUM('Sales by Agent'!AG1112:AI1112)&gt;0,"YES","NO")</f>
        <v>YES</v>
      </c>
      <c r="AJ1112" s="30" t="str">
        <f>IF(SUM('Sales by Agent'!AH1112:AJ1112)&gt;0,"YES","NO")</f>
        <v>YES</v>
      </c>
      <c r="AK1112" s="30" t="str">
        <f>IF(SUM('Sales by Agent'!AI1112:AK1112)&gt;0,"YES","NO")</f>
        <v>YES</v>
      </c>
      <c r="AL1112" s="30" t="str">
        <f>IF(SUM('Sales by Agent'!AJ1112:AL1112)&gt;0,"YES","NO")</f>
        <v>YES</v>
      </c>
      <c r="AM1112" s="30" t="str">
        <f>IF(SUM('Sales by Agent'!AK1112:AM1112)&gt;0,"YES","NO")</f>
        <v>YES</v>
      </c>
      <c r="AN1112" s="30" t="str">
        <f>IF(SUM('Sales by Agent'!AL1112:AN1112)&gt;0,"YES","NO")</f>
        <v>YES</v>
      </c>
      <c r="AO1112" s="30" t="str">
        <f>IF(SUM('Sales by Agent'!AM1112:AO1112)&gt;0,"YES","NO")</f>
        <v>YES</v>
      </c>
      <c r="AP1112" s="30" t="str">
        <f>IF(SUM('Sales by Agent'!AN1112:AP1112)&gt;0,"YES","NO")</f>
        <v>YES</v>
      </c>
      <c r="AQ1112" s="30" t="str">
        <f>IF(SUM('Sales by Agent'!AO1112:AQ1112)&gt;0,"YES","NO")</f>
        <v>YES</v>
      </c>
      <c r="AR1112" s="30" t="str">
        <f>IF(SUM('Sales by Agent'!AP1112:AR1112)&gt;0,"YES","NO")</f>
        <v>YES</v>
      </c>
      <c r="AS1112" s="30" t="str">
        <f>IF(SUM('Sales by Agent'!AQ1112:AS1112)&gt;0,"YES","NO")</f>
        <v>YES</v>
      </c>
      <c r="AT1112" s="30" t="str">
        <f>IF(SUM('Sales by Agent'!AR1112:AT1112)&gt;0,"YES","NO")</f>
        <v>YES</v>
      </c>
      <c r="AU1112" s="30" t="str">
        <f>IF(SUM('Sales by Agent'!AS1112:AU1112)&gt;0,"YES","NO")</f>
        <v>YES</v>
      </c>
      <c r="AV1112" s="30" t="str">
        <f>IF(SUM('Sales by Agent'!AT1112:AV1112)&gt;0,"YES","NO")</f>
        <v>YES</v>
      </c>
    </row>
    <row r="1113" spans="1:48">
      <c r="A1113" s="564" t="s">
        <v>258</v>
      </c>
      <c r="B1113" s="564" t="s">
        <v>3338</v>
      </c>
      <c r="C1113" s="564" t="s">
        <v>396</v>
      </c>
      <c r="D1113" s="564" t="s">
        <v>954</v>
      </c>
      <c r="E1113" s="564" t="s">
        <v>1005</v>
      </c>
      <c r="F1113" s="565">
        <v>402200</v>
      </c>
      <c r="I1113" s="30" t="str">
        <f>IF(SUM('Sales by Agent'!G1113:I1113)&gt;0,"YES","NO")</f>
        <v>NO</v>
      </c>
      <c r="J1113" s="30" t="str">
        <f>IF(SUM('Sales by Agent'!H1113:J1113)&gt;0,"YES","NO")</f>
        <v>NO</v>
      </c>
      <c r="K1113" s="30" t="str">
        <f>IF(SUM('Sales by Agent'!I1113:K1113)&gt;0,"YES","NO")</f>
        <v>NO</v>
      </c>
      <c r="L1113" s="30" t="str">
        <f>IF(SUM('Sales by Agent'!J1113:L1113)&gt;0,"YES","NO")</f>
        <v>NO</v>
      </c>
      <c r="M1113" s="30" t="str">
        <f>IF(SUM('Sales by Agent'!K1113:M1113)&gt;0,"YES","NO")</f>
        <v>NO</v>
      </c>
      <c r="N1113" s="30" t="str">
        <f>IF(SUM('Sales by Agent'!L1113:N1113)&gt;0,"YES","NO")</f>
        <v>NO</v>
      </c>
      <c r="O1113" s="30" t="str">
        <f>IF(SUM('Sales by Agent'!M1113:O1113)&gt;0,"YES","NO")</f>
        <v>NO</v>
      </c>
      <c r="P1113" s="30" t="str">
        <f>IF(SUM('Sales by Agent'!N1113:P1113)&gt;0,"YES","NO")</f>
        <v>NO</v>
      </c>
      <c r="Q1113" s="30" t="str">
        <f>IF(SUM('Sales by Agent'!O1113:Q1113)&gt;0,"YES","NO")</f>
        <v>NO</v>
      </c>
      <c r="R1113" s="30" t="str">
        <f>IF(SUM('Sales by Agent'!P1113:R1113)&gt;0,"YES","NO")</f>
        <v>NO</v>
      </c>
      <c r="S1113" s="30" t="str">
        <f>IF(SUM('Sales by Agent'!Q1113:S1113)&gt;0,"YES","NO")</f>
        <v>NO</v>
      </c>
      <c r="T1113" s="30" t="str">
        <f>IF(SUM('Sales by Agent'!R1113:T1113)&gt;0,"YES","NO")</f>
        <v>NO</v>
      </c>
      <c r="U1113" s="30" t="str">
        <f>IF(SUM('Sales by Agent'!S1113:U1113)&gt;0,"YES","NO")</f>
        <v>NO</v>
      </c>
      <c r="V1113" s="30" t="str">
        <f>IF(SUM('Sales by Agent'!T1113:V1113)&gt;0,"YES","NO")</f>
        <v>NO</v>
      </c>
      <c r="W1113" s="30" t="str">
        <f>IF(SUM('Sales by Agent'!U1113:W1113)&gt;0,"YES","NO")</f>
        <v>NO</v>
      </c>
      <c r="X1113" s="30" t="str">
        <f>IF(SUM('Sales by Agent'!V1113:X1113)&gt;0,"YES","NO")</f>
        <v>NO</v>
      </c>
      <c r="Y1113" s="30" t="str">
        <f>IF(SUM('Sales by Agent'!W1113:Y1113)&gt;0,"YES","NO")</f>
        <v>NO</v>
      </c>
      <c r="Z1113" s="30" t="str">
        <f>IF(SUM('Sales by Agent'!X1113:Z1113)&gt;0,"YES","NO")</f>
        <v>NO</v>
      </c>
      <c r="AA1113" s="30" t="str">
        <f>IF(SUM('Sales by Agent'!Y1113:AA1113)&gt;0,"YES","NO")</f>
        <v>NO</v>
      </c>
      <c r="AB1113" s="30" t="str">
        <f>IF(SUM('Sales by Agent'!Z1113:AB1113)&gt;0,"YES","NO")</f>
        <v>NO</v>
      </c>
      <c r="AC1113" s="30" t="str">
        <f>IF(SUM('Sales by Agent'!AA1113:AC1113)&gt;0,"YES","NO")</f>
        <v>YES</v>
      </c>
      <c r="AD1113" s="30" t="str">
        <f>IF(SUM('Sales by Agent'!AB1113:AD1113)&gt;0,"YES","NO")</f>
        <v>YES</v>
      </c>
      <c r="AE1113" s="30" t="str">
        <f>IF(SUM('Sales by Agent'!AC1113:AE1113)&gt;0,"YES","NO")</f>
        <v>YES</v>
      </c>
      <c r="AF1113" s="30" t="str">
        <f>IF(SUM('Sales by Agent'!AD1113:AF1113)&gt;0,"YES","NO")</f>
        <v>YES</v>
      </c>
      <c r="AG1113" s="30" t="str">
        <f>IF(SUM('Sales by Agent'!AE1113:AG1113)&gt;0,"YES","NO")</f>
        <v>YES</v>
      </c>
      <c r="AH1113" s="30" t="str">
        <f>IF(SUM('Sales by Agent'!AF1113:AH1113)&gt;0,"YES","NO")</f>
        <v>YES</v>
      </c>
      <c r="AI1113" s="30" t="str">
        <f>IF(SUM('Sales by Agent'!AG1113:AI1113)&gt;0,"YES","NO")</f>
        <v>YES</v>
      </c>
      <c r="AJ1113" s="30" t="str">
        <f>IF(SUM('Sales by Agent'!AH1113:AJ1113)&gt;0,"YES","NO")</f>
        <v>NO</v>
      </c>
      <c r="AK1113" s="30" t="str">
        <f>IF(SUM('Sales by Agent'!AI1113:AK1113)&gt;0,"YES","NO")</f>
        <v>NO</v>
      </c>
      <c r="AL1113" s="30" t="str">
        <f>IF(SUM('Sales by Agent'!AJ1113:AL1113)&gt;0,"YES","NO")</f>
        <v>NO</v>
      </c>
      <c r="AM1113" s="30" t="str">
        <f>IF(SUM('Sales by Agent'!AK1113:AM1113)&gt;0,"YES","NO")</f>
        <v>NO</v>
      </c>
      <c r="AN1113" s="30" t="str">
        <f>IF(SUM('Sales by Agent'!AL1113:AN1113)&gt;0,"YES","NO")</f>
        <v>NO</v>
      </c>
      <c r="AO1113" s="30" t="str">
        <f>IF(SUM('Sales by Agent'!AM1113:AO1113)&gt;0,"YES","NO")</f>
        <v>NO</v>
      </c>
      <c r="AP1113" s="30" t="str">
        <f>IF(SUM('Sales by Agent'!AN1113:AP1113)&gt;0,"YES","NO")</f>
        <v>NO</v>
      </c>
      <c r="AQ1113" s="30" t="str">
        <f>IF(SUM('Sales by Agent'!AO1113:AQ1113)&gt;0,"YES","NO")</f>
        <v>NO</v>
      </c>
      <c r="AR1113" s="30" t="str">
        <f>IF(SUM('Sales by Agent'!AP1113:AR1113)&gt;0,"YES","NO")</f>
        <v>NO</v>
      </c>
      <c r="AS1113" s="30" t="str">
        <f>IF(SUM('Sales by Agent'!AQ1113:AS1113)&gt;0,"YES","NO")</f>
        <v>NO</v>
      </c>
      <c r="AT1113" s="30" t="str">
        <f>IF(SUM('Sales by Agent'!AR1113:AT1113)&gt;0,"YES","NO")</f>
        <v>NO</v>
      </c>
      <c r="AU1113" s="30" t="str">
        <f>IF(SUM('Sales by Agent'!AS1113:AU1113)&gt;0,"YES","NO")</f>
        <v>NO</v>
      </c>
      <c r="AV1113" s="30" t="str">
        <f>IF(SUM('Sales by Agent'!AT1113:AV1113)&gt;0,"YES","NO")</f>
        <v>NO</v>
      </c>
    </row>
    <row r="1114" spans="1:48">
      <c r="A1114" s="564" t="s">
        <v>260</v>
      </c>
      <c r="B1114" s="564" t="s">
        <v>3339</v>
      </c>
      <c r="C1114" s="564" t="s">
        <v>396</v>
      </c>
      <c r="D1114" s="564" t="s">
        <v>954</v>
      </c>
      <c r="E1114" s="564" t="s">
        <v>1005</v>
      </c>
      <c r="F1114" s="565">
        <v>569300</v>
      </c>
      <c r="I1114" s="30" t="str">
        <f>IF(SUM('Sales by Agent'!G1114:I1114)&gt;0,"YES","NO")</f>
        <v>YES</v>
      </c>
      <c r="J1114" s="30" t="str">
        <f>IF(SUM('Sales by Agent'!H1114:J1114)&gt;0,"YES","NO")</f>
        <v>YES</v>
      </c>
      <c r="K1114" s="30" t="str">
        <f>IF(SUM('Sales by Agent'!I1114:K1114)&gt;0,"YES","NO")</f>
        <v>YES</v>
      </c>
      <c r="L1114" s="30" t="str">
        <f>IF(SUM('Sales by Agent'!J1114:L1114)&gt;0,"YES","NO")</f>
        <v>YES</v>
      </c>
      <c r="M1114" s="30" t="str">
        <f>IF(SUM('Sales by Agent'!K1114:M1114)&gt;0,"YES","NO")</f>
        <v>YES</v>
      </c>
      <c r="N1114" s="30" t="str">
        <f>IF(SUM('Sales by Agent'!L1114:N1114)&gt;0,"YES","NO")</f>
        <v>YES</v>
      </c>
      <c r="O1114" s="30" t="str">
        <f>IF(SUM('Sales by Agent'!M1114:O1114)&gt;0,"YES","NO")</f>
        <v>YES</v>
      </c>
      <c r="P1114" s="30" t="str">
        <f>IF(SUM('Sales by Agent'!N1114:P1114)&gt;0,"YES","NO")</f>
        <v>YES</v>
      </c>
      <c r="Q1114" s="30" t="str">
        <f>IF(SUM('Sales by Agent'!O1114:Q1114)&gt;0,"YES","NO")</f>
        <v>NO</v>
      </c>
      <c r="R1114" s="30" t="str">
        <f>IF(SUM('Sales by Agent'!P1114:R1114)&gt;0,"YES","NO")</f>
        <v>NO</v>
      </c>
      <c r="S1114" s="30" t="str">
        <f>IF(SUM('Sales by Agent'!Q1114:S1114)&gt;0,"YES","NO")</f>
        <v>NO</v>
      </c>
      <c r="T1114" s="30" t="str">
        <f>IF(SUM('Sales by Agent'!R1114:T1114)&gt;0,"YES","NO")</f>
        <v>NO</v>
      </c>
      <c r="U1114" s="30" t="str">
        <f>IF(SUM('Sales by Agent'!S1114:U1114)&gt;0,"YES","NO")</f>
        <v>NO</v>
      </c>
      <c r="V1114" s="30" t="str">
        <f>IF(SUM('Sales by Agent'!T1114:V1114)&gt;0,"YES","NO")</f>
        <v>NO</v>
      </c>
      <c r="W1114" s="30" t="str">
        <f>IF(SUM('Sales by Agent'!U1114:W1114)&gt;0,"YES","NO")</f>
        <v>NO</v>
      </c>
      <c r="X1114" s="30" t="str">
        <f>IF(SUM('Sales by Agent'!V1114:X1114)&gt;0,"YES","NO")</f>
        <v>NO</v>
      </c>
      <c r="Y1114" s="30" t="str">
        <f>IF(SUM('Sales by Agent'!W1114:Y1114)&gt;0,"YES","NO")</f>
        <v>NO</v>
      </c>
      <c r="Z1114" s="30" t="str">
        <f>IF(SUM('Sales by Agent'!X1114:Z1114)&gt;0,"YES","NO")</f>
        <v>NO</v>
      </c>
      <c r="AA1114" s="30" t="str">
        <f>IF(SUM('Sales by Agent'!Y1114:AA1114)&gt;0,"YES","NO")</f>
        <v>NO</v>
      </c>
      <c r="AB1114" s="30" t="str">
        <f>IF(SUM('Sales by Agent'!Z1114:AB1114)&gt;0,"YES","NO")</f>
        <v>NO</v>
      </c>
      <c r="AC1114" s="30" t="str">
        <f>IF(SUM('Sales by Agent'!AA1114:AC1114)&gt;0,"YES","NO")</f>
        <v>NO</v>
      </c>
      <c r="AD1114" s="30" t="str">
        <f>IF(SUM('Sales by Agent'!AB1114:AD1114)&gt;0,"YES","NO")</f>
        <v>NO</v>
      </c>
      <c r="AE1114" s="30" t="str">
        <f>IF(SUM('Sales by Agent'!AC1114:AE1114)&gt;0,"YES","NO")</f>
        <v>NO</v>
      </c>
      <c r="AF1114" s="30" t="str">
        <f>IF(SUM('Sales by Agent'!AD1114:AF1114)&gt;0,"YES","NO")</f>
        <v>NO</v>
      </c>
      <c r="AG1114" s="30" t="str">
        <f>IF(SUM('Sales by Agent'!AE1114:AG1114)&gt;0,"YES","NO")</f>
        <v>NO</v>
      </c>
      <c r="AH1114" s="30" t="str">
        <f>IF(SUM('Sales by Agent'!AF1114:AH1114)&gt;0,"YES","NO")</f>
        <v>NO</v>
      </c>
      <c r="AI1114" s="30" t="str">
        <f>IF(SUM('Sales by Agent'!AG1114:AI1114)&gt;0,"YES","NO")</f>
        <v>NO</v>
      </c>
      <c r="AJ1114" s="30" t="str">
        <f>IF(SUM('Sales by Agent'!AH1114:AJ1114)&gt;0,"YES","NO")</f>
        <v>NO</v>
      </c>
      <c r="AK1114" s="30" t="str">
        <f>IF(SUM('Sales by Agent'!AI1114:AK1114)&gt;0,"YES","NO")</f>
        <v>NO</v>
      </c>
      <c r="AL1114" s="30" t="str">
        <f>IF(SUM('Sales by Agent'!AJ1114:AL1114)&gt;0,"YES","NO")</f>
        <v>NO</v>
      </c>
      <c r="AM1114" s="30" t="str">
        <f>IF(SUM('Sales by Agent'!AK1114:AM1114)&gt;0,"YES","NO")</f>
        <v>NO</v>
      </c>
      <c r="AN1114" s="30" t="str">
        <f>IF(SUM('Sales by Agent'!AL1114:AN1114)&gt;0,"YES","NO")</f>
        <v>NO</v>
      </c>
      <c r="AO1114" s="30" t="str">
        <f>IF(SUM('Sales by Agent'!AM1114:AO1114)&gt;0,"YES","NO")</f>
        <v>NO</v>
      </c>
      <c r="AP1114" s="30" t="str">
        <f>IF(SUM('Sales by Agent'!AN1114:AP1114)&gt;0,"YES","NO")</f>
        <v>NO</v>
      </c>
      <c r="AQ1114" s="30" t="str">
        <f>IF(SUM('Sales by Agent'!AO1114:AQ1114)&gt;0,"YES","NO")</f>
        <v>NO</v>
      </c>
      <c r="AR1114" s="30" t="str">
        <f>IF(SUM('Sales by Agent'!AP1114:AR1114)&gt;0,"YES","NO")</f>
        <v>NO</v>
      </c>
      <c r="AS1114" s="30" t="str">
        <f>IF(SUM('Sales by Agent'!AQ1114:AS1114)&gt;0,"YES","NO")</f>
        <v>NO</v>
      </c>
      <c r="AT1114" s="30" t="str">
        <f>IF(SUM('Sales by Agent'!AR1114:AT1114)&gt;0,"YES","NO")</f>
        <v>NO</v>
      </c>
      <c r="AU1114" s="30" t="str">
        <f>IF(SUM('Sales by Agent'!AS1114:AU1114)&gt;0,"YES","NO")</f>
        <v>NO</v>
      </c>
      <c r="AV1114" s="30" t="str">
        <f>IF(SUM('Sales by Agent'!AT1114:AV1114)&gt;0,"YES","NO")</f>
        <v>NO</v>
      </c>
    </row>
    <row r="1115" spans="1:48">
      <c r="A1115" s="564" t="s">
        <v>261</v>
      </c>
      <c r="B1115" s="564" t="s">
        <v>3340</v>
      </c>
      <c r="C1115" s="564" t="s">
        <v>396</v>
      </c>
      <c r="D1115" s="564" t="s">
        <v>954</v>
      </c>
      <c r="E1115" s="564" t="s">
        <v>1005</v>
      </c>
      <c r="F1115" s="565">
        <v>215200</v>
      </c>
      <c r="I1115" s="30" t="str">
        <f>IF(SUM('Sales by Agent'!G1115:I1115)&gt;0,"YES","NO")</f>
        <v>YES</v>
      </c>
      <c r="J1115" s="30" t="str">
        <f>IF(SUM('Sales by Agent'!H1115:J1115)&gt;0,"YES","NO")</f>
        <v>YES</v>
      </c>
      <c r="K1115" s="30" t="str">
        <f>IF(SUM('Sales by Agent'!I1115:K1115)&gt;0,"YES","NO")</f>
        <v>NO</v>
      </c>
      <c r="L1115" s="30" t="str">
        <f>IF(SUM('Sales by Agent'!J1115:L1115)&gt;0,"YES","NO")</f>
        <v>NO</v>
      </c>
      <c r="M1115" s="30" t="str">
        <f>IF(SUM('Sales by Agent'!K1115:M1115)&gt;0,"YES","NO")</f>
        <v>NO</v>
      </c>
      <c r="N1115" s="30" t="str">
        <f>IF(SUM('Sales by Agent'!L1115:N1115)&gt;0,"YES","NO")</f>
        <v>NO</v>
      </c>
      <c r="O1115" s="30" t="str">
        <f>IF(SUM('Sales by Agent'!M1115:O1115)&gt;0,"YES","NO")</f>
        <v>NO</v>
      </c>
      <c r="P1115" s="30" t="str">
        <f>IF(SUM('Sales by Agent'!N1115:P1115)&gt;0,"YES","NO")</f>
        <v>NO</v>
      </c>
      <c r="Q1115" s="30" t="str">
        <f>IF(SUM('Sales by Agent'!O1115:Q1115)&gt;0,"YES","NO")</f>
        <v>NO</v>
      </c>
      <c r="R1115" s="30" t="str">
        <f>IF(SUM('Sales by Agent'!P1115:R1115)&gt;0,"YES","NO")</f>
        <v>NO</v>
      </c>
      <c r="S1115" s="30" t="str">
        <f>IF(SUM('Sales by Agent'!Q1115:S1115)&gt;0,"YES","NO")</f>
        <v>NO</v>
      </c>
      <c r="T1115" s="30" t="str">
        <f>IF(SUM('Sales by Agent'!R1115:T1115)&gt;0,"YES","NO")</f>
        <v>NO</v>
      </c>
      <c r="U1115" s="30" t="str">
        <f>IF(SUM('Sales by Agent'!S1115:U1115)&gt;0,"YES","NO")</f>
        <v>NO</v>
      </c>
      <c r="V1115" s="30" t="str">
        <f>IF(SUM('Sales by Agent'!T1115:V1115)&gt;0,"YES","NO")</f>
        <v>NO</v>
      </c>
      <c r="W1115" s="30" t="str">
        <f>IF(SUM('Sales by Agent'!U1115:W1115)&gt;0,"YES","NO")</f>
        <v>NO</v>
      </c>
      <c r="X1115" s="30" t="str">
        <f>IF(SUM('Sales by Agent'!V1115:X1115)&gt;0,"YES","NO")</f>
        <v>YES</v>
      </c>
      <c r="Y1115" s="30" t="str">
        <f>IF(SUM('Sales by Agent'!W1115:Y1115)&gt;0,"YES","NO")</f>
        <v>YES</v>
      </c>
      <c r="Z1115" s="30" t="str">
        <f>IF(SUM('Sales by Agent'!X1115:Z1115)&gt;0,"YES","NO")</f>
        <v>YES</v>
      </c>
      <c r="AA1115" s="30" t="str">
        <f>IF(SUM('Sales by Agent'!Y1115:AA1115)&gt;0,"YES","NO")</f>
        <v>NO</v>
      </c>
      <c r="AB1115" s="30" t="str">
        <f>IF(SUM('Sales by Agent'!Z1115:AB1115)&gt;0,"YES","NO")</f>
        <v>NO</v>
      </c>
      <c r="AC1115" s="30" t="str">
        <f>IF(SUM('Sales by Agent'!AA1115:AC1115)&gt;0,"YES","NO")</f>
        <v>NO</v>
      </c>
      <c r="AD1115" s="30" t="str">
        <f>IF(SUM('Sales by Agent'!AB1115:AD1115)&gt;0,"YES","NO")</f>
        <v>NO</v>
      </c>
      <c r="AE1115" s="30" t="str">
        <f>IF(SUM('Sales by Agent'!AC1115:AE1115)&gt;0,"YES","NO")</f>
        <v>NO</v>
      </c>
      <c r="AF1115" s="30" t="str">
        <f>IF(SUM('Sales by Agent'!AD1115:AF1115)&gt;0,"YES","NO")</f>
        <v>NO</v>
      </c>
      <c r="AG1115" s="30" t="str">
        <f>IF(SUM('Sales by Agent'!AE1115:AG1115)&gt;0,"YES","NO")</f>
        <v>NO</v>
      </c>
      <c r="AH1115" s="30" t="str">
        <f>IF(SUM('Sales by Agent'!AF1115:AH1115)&gt;0,"YES","NO")</f>
        <v>NO</v>
      </c>
      <c r="AI1115" s="30" t="str">
        <f>IF(SUM('Sales by Agent'!AG1115:AI1115)&gt;0,"YES","NO")</f>
        <v>NO</v>
      </c>
      <c r="AJ1115" s="30" t="str">
        <f>IF(SUM('Sales by Agent'!AH1115:AJ1115)&gt;0,"YES","NO")</f>
        <v>NO</v>
      </c>
      <c r="AK1115" s="30" t="str">
        <f>IF(SUM('Sales by Agent'!AI1115:AK1115)&gt;0,"YES","NO")</f>
        <v>NO</v>
      </c>
      <c r="AL1115" s="30" t="str">
        <f>IF(SUM('Sales by Agent'!AJ1115:AL1115)&gt;0,"YES","NO")</f>
        <v>NO</v>
      </c>
      <c r="AM1115" s="30" t="str">
        <f>IF(SUM('Sales by Agent'!AK1115:AM1115)&gt;0,"YES","NO")</f>
        <v>NO</v>
      </c>
      <c r="AN1115" s="30" t="str">
        <f>IF(SUM('Sales by Agent'!AL1115:AN1115)&gt;0,"YES","NO")</f>
        <v>NO</v>
      </c>
      <c r="AO1115" s="30" t="str">
        <f>IF(SUM('Sales by Agent'!AM1115:AO1115)&gt;0,"YES","NO")</f>
        <v>NO</v>
      </c>
      <c r="AP1115" s="30" t="str">
        <f>IF(SUM('Sales by Agent'!AN1115:AP1115)&gt;0,"YES","NO")</f>
        <v>NO</v>
      </c>
      <c r="AQ1115" s="30" t="str">
        <f>IF(SUM('Sales by Agent'!AO1115:AQ1115)&gt;0,"YES","NO")</f>
        <v>NO</v>
      </c>
      <c r="AR1115" s="30" t="str">
        <f>IF(SUM('Sales by Agent'!AP1115:AR1115)&gt;0,"YES","NO")</f>
        <v>NO</v>
      </c>
      <c r="AS1115" s="30" t="str">
        <f>IF(SUM('Sales by Agent'!AQ1115:AS1115)&gt;0,"YES","NO")</f>
        <v>NO</v>
      </c>
      <c r="AT1115" s="30" t="str">
        <f>IF(SUM('Sales by Agent'!AR1115:AT1115)&gt;0,"YES","NO")</f>
        <v>NO</v>
      </c>
      <c r="AU1115" s="30" t="str">
        <f>IF(SUM('Sales by Agent'!AS1115:AU1115)&gt;0,"YES","NO")</f>
        <v>NO</v>
      </c>
      <c r="AV1115" s="30" t="str">
        <f>IF(SUM('Sales by Agent'!AT1115:AV1115)&gt;0,"YES","NO")</f>
        <v>NO</v>
      </c>
    </row>
    <row r="1116" spans="1:48">
      <c r="A1116" s="564" t="s">
        <v>265</v>
      </c>
      <c r="B1116" s="564" t="s">
        <v>3341</v>
      </c>
      <c r="C1116" s="564" t="s">
        <v>396</v>
      </c>
      <c r="D1116" s="564" t="s">
        <v>954</v>
      </c>
      <c r="E1116" s="564" t="s">
        <v>1005</v>
      </c>
      <c r="F1116" s="565">
        <v>3851850</v>
      </c>
      <c r="I1116" s="30" t="str">
        <f>IF(SUM('Sales by Agent'!G1116:I1116)&gt;0,"YES","NO")</f>
        <v>NO</v>
      </c>
      <c r="J1116" s="30" t="str">
        <f>IF(SUM('Sales by Agent'!H1116:J1116)&gt;0,"YES","NO")</f>
        <v>NO</v>
      </c>
      <c r="K1116" s="30" t="str">
        <f>IF(SUM('Sales by Agent'!I1116:K1116)&gt;0,"YES","NO")</f>
        <v>NO</v>
      </c>
      <c r="L1116" s="30" t="str">
        <f>IF(SUM('Sales by Agent'!J1116:L1116)&gt;0,"YES","NO")</f>
        <v>NO</v>
      </c>
      <c r="M1116" s="30" t="str">
        <f>IF(SUM('Sales by Agent'!K1116:M1116)&gt;0,"YES","NO")</f>
        <v>NO</v>
      </c>
      <c r="N1116" s="30" t="str">
        <f>IF(SUM('Sales by Agent'!L1116:N1116)&gt;0,"YES","NO")</f>
        <v>NO</v>
      </c>
      <c r="O1116" s="30" t="str">
        <f>IF(SUM('Sales by Agent'!M1116:O1116)&gt;0,"YES","NO")</f>
        <v>NO</v>
      </c>
      <c r="P1116" s="30" t="str">
        <f>IF(SUM('Sales by Agent'!N1116:P1116)&gt;0,"YES","NO")</f>
        <v>NO</v>
      </c>
      <c r="Q1116" s="30" t="str">
        <f>IF(SUM('Sales by Agent'!O1116:Q1116)&gt;0,"YES","NO")</f>
        <v>NO</v>
      </c>
      <c r="R1116" s="30" t="str">
        <f>IF(SUM('Sales by Agent'!P1116:R1116)&gt;0,"YES","NO")</f>
        <v>NO</v>
      </c>
      <c r="S1116" s="30" t="str">
        <f>IF(SUM('Sales by Agent'!Q1116:S1116)&gt;0,"YES","NO")</f>
        <v>NO</v>
      </c>
      <c r="T1116" s="30" t="str">
        <f>IF(SUM('Sales by Agent'!R1116:T1116)&gt;0,"YES","NO")</f>
        <v>NO</v>
      </c>
      <c r="U1116" s="30" t="str">
        <f>IF(SUM('Sales by Agent'!S1116:U1116)&gt;0,"YES","NO")</f>
        <v>NO</v>
      </c>
      <c r="V1116" s="30" t="str">
        <f>IF(SUM('Sales by Agent'!T1116:V1116)&gt;0,"YES","NO")</f>
        <v>NO</v>
      </c>
      <c r="W1116" s="30" t="str">
        <f>IF(SUM('Sales by Agent'!U1116:W1116)&gt;0,"YES","NO")</f>
        <v>NO</v>
      </c>
      <c r="X1116" s="30" t="str">
        <f>IF(SUM('Sales by Agent'!V1116:X1116)&gt;0,"YES","NO")</f>
        <v>NO</v>
      </c>
      <c r="Y1116" s="30" t="str">
        <f>IF(SUM('Sales by Agent'!W1116:Y1116)&gt;0,"YES","NO")</f>
        <v>NO</v>
      </c>
      <c r="Z1116" s="30" t="str">
        <f>IF(SUM('Sales by Agent'!X1116:Z1116)&gt;0,"YES","NO")</f>
        <v>NO</v>
      </c>
      <c r="AA1116" s="30" t="str">
        <f>IF(SUM('Sales by Agent'!Y1116:AA1116)&gt;0,"YES","NO")</f>
        <v>NO</v>
      </c>
      <c r="AB1116" s="30" t="str">
        <f>IF(SUM('Sales by Agent'!Z1116:AB1116)&gt;0,"YES","NO")</f>
        <v>NO</v>
      </c>
      <c r="AC1116" s="30" t="str">
        <f>IF(SUM('Sales by Agent'!AA1116:AC1116)&gt;0,"YES","NO")</f>
        <v>YES</v>
      </c>
      <c r="AD1116" s="30" t="str">
        <f>IF(SUM('Sales by Agent'!AB1116:AD1116)&gt;0,"YES","NO")</f>
        <v>YES</v>
      </c>
      <c r="AE1116" s="30" t="str">
        <f>IF(SUM('Sales by Agent'!AC1116:AE1116)&gt;0,"YES","NO")</f>
        <v>YES</v>
      </c>
      <c r="AF1116" s="30" t="str">
        <f>IF(SUM('Sales by Agent'!AD1116:AF1116)&gt;0,"YES","NO")</f>
        <v>YES</v>
      </c>
      <c r="AG1116" s="30" t="str">
        <f>IF(SUM('Sales by Agent'!AE1116:AG1116)&gt;0,"YES","NO")</f>
        <v>YES</v>
      </c>
      <c r="AH1116" s="30" t="str">
        <f>IF(SUM('Sales by Agent'!AF1116:AH1116)&gt;0,"YES","NO")</f>
        <v>YES</v>
      </c>
      <c r="AI1116" s="30" t="str">
        <f>IF(SUM('Sales by Agent'!AG1116:AI1116)&gt;0,"YES","NO")</f>
        <v>YES</v>
      </c>
      <c r="AJ1116" s="30" t="str">
        <f>IF(SUM('Sales by Agent'!AH1116:AJ1116)&gt;0,"YES","NO")</f>
        <v>YES</v>
      </c>
      <c r="AK1116" s="30" t="str">
        <f>IF(SUM('Sales by Agent'!AI1116:AK1116)&gt;0,"YES","NO")</f>
        <v>YES</v>
      </c>
      <c r="AL1116" s="30" t="str">
        <f>IF(SUM('Sales by Agent'!AJ1116:AL1116)&gt;0,"YES","NO")</f>
        <v>YES</v>
      </c>
      <c r="AM1116" s="30" t="str">
        <f>IF(SUM('Sales by Agent'!AK1116:AM1116)&gt;0,"YES","NO")</f>
        <v>YES</v>
      </c>
      <c r="AN1116" s="30" t="str">
        <f>IF(SUM('Sales by Agent'!AL1116:AN1116)&gt;0,"YES","NO")</f>
        <v>YES</v>
      </c>
      <c r="AO1116" s="30" t="str">
        <f>IF(SUM('Sales by Agent'!AM1116:AO1116)&gt;0,"YES","NO")</f>
        <v>YES</v>
      </c>
      <c r="AP1116" s="30" t="str">
        <f>IF(SUM('Sales by Agent'!AN1116:AP1116)&gt;0,"YES","NO")</f>
        <v>YES</v>
      </c>
      <c r="AQ1116" s="30" t="str">
        <f>IF(SUM('Sales by Agent'!AO1116:AQ1116)&gt;0,"YES","NO")</f>
        <v>YES</v>
      </c>
      <c r="AR1116" s="30" t="str">
        <f>IF(SUM('Sales by Agent'!AP1116:AR1116)&gt;0,"YES","NO")</f>
        <v>YES</v>
      </c>
      <c r="AS1116" s="30" t="str">
        <f>IF(SUM('Sales by Agent'!AQ1116:AS1116)&gt;0,"YES","NO")</f>
        <v>YES</v>
      </c>
      <c r="AT1116" s="30" t="str">
        <f>IF(SUM('Sales by Agent'!AR1116:AT1116)&gt;0,"YES","NO")</f>
        <v>YES</v>
      </c>
      <c r="AU1116" s="30" t="str">
        <f>IF(SUM('Sales by Agent'!AS1116:AU1116)&gt;0,"YES","NO")</f>
        <v>YES</v>
      </c>
      <c r="AV1116" s="30" t="str">
        <f>IF(SUM('Sales by Agent'!AT1116:AV1116)&gt;0,"YES","NO")</f>
        <v>YES</v>
      </c>
    </row>
    <row r="1117" spans="1:48">
      <c r="A1117" s="564" t="s">
        <v>156</v>
      </c>
      <c r="B1117" s="564" t="s">
        <v>3245</v>
      </c>
      <c r="C1117" s="564" t="s">
        <v>396</v>
      </c>
      <c r="D1117" s="564" t="s">
        <v>954</v>
      </c>
      <c r="E1117" s="564" t="s">
        <v>1005</v>
      </c>
      <c r="F1117" s="565">
        <v>3872175</v>
      </c>
      <c r="I1117" s="30" t="str">
        <f>IF(SUM('Sales by Agent'!G1117:I1117)&gt;0,"YES","NO")</f>
        <v>NO</v>
      </c>
      <c r="J1117" s="30" t="str">
        <f>IF(SUM('Sales by Agent'!H1117:J1117)&gt;0,"YES","NO")</f>
        <v>NO</v>
      </c>
      <c r="K1117" s="30" t="str">
        <f>IF(SUM('Sales by Agent'!I1117:K1117)&gt;0,"YES","NO")</f>
        <v>NO</v>
      </c>
      <c r="L1117" s="30" t="str">
        <f>IF(SUM('Sales by Agent'!J1117:L1117)&gt;0,"YES","NO")</f>
        <v>NO</v>
      </c>
      <c r="M1117" s="30" t="str">
        <f>IF(SUM('Sales by Agent'!K1117:M1117)&gt;0,"YES","NO")</f>
        <v>NO</v>
      </c>
      <c r="N1117" s="30" t="str">
        <f>IF(SUM('Sales by Agent'!L1117:N1117)&gt;0,"YES","NO")</f>
        <v>NO</v>
      </c>
      <c r="O1117" s="30" t="str">
        <f>IF(SUM('Sales by Agent'!M1117:O1117)&gt;0,"YES","NO")</f>
        <v>NO</v>
      </c>
      <c r="P1117" s="30" t="str">
        <f>IF(SUM('Sales by Agent'!N1117:P1117)&gt;0,"YES","NO")</f>
        <v>NO</v>
      </c>
      <c r="Q1117" s="30" t="str">
        <f>IF(SUM('Sales by Agent'!O1117:Q1117)&gt;0,"YES","NO")</f>
        <v>NO</v>
      </c>
      <c r="R1117" s="30" t="str">
        <f>IF(SUM('Sales by Agent'!P1117:R1117)&gt;0,"YES","NO")</f>
        <v>NO</v>
      </c>
      <c r="S1117" s="30" t="str">
        <f>IF(SUM('Sales by Agent'!Q1117:S1117)&gt;0,"YES","NO")</f>
        <v>NO</v>
      </c>
      <c r="T1117" s="30" t="str">
        <f>IF(SUM('Sales by Agent'!R1117:T1117)&gt;0,"YES","NO")</f>
        <v>NO</v>
      </c>
      <c r="U1117" s="30" t="str">
        <f>IF(SUM('Sales by Agent'!S1117:U1117)&gt;0,"YES","NO")</f>
        <v>NO</v>
      </c>
      <c r="V1117" s="30" t="str">
        <f>IF(SUM('Sales by Agent'!T1117:V1117)&gt;0,"YES","NO")</f>
        <v>NO</v>
      </c>
      <c r="W1117" s="30" t="str">
        <f>IF(SUM('Sales by Agent'!U1117:W1117)&gt;0,"YES","NO")</f>
        <v>NO</v>
      </c>
      <c r="X1117" s="30" t="str">
        <f>IF(SUM('Sales by Agent'!V1117:X1117)&gt;0,"YES","NO")</f>
        <v>NO</v>
      </c>
      <c r="Y1117" s="30" t="str">
        <f>IF(SUM('Sales by Agent'!W1117:Y1117)&gt;0,"YES","NO")</f>
        <v>NO</v>
      </c>
      <c r="Z1117" s="30" t="str">
        <f>IF(SUM('Sales by Agent'!X1117:Z1117)&gt;0,"YES","NO")</f>
        <v>NO</v>
      </c>
      <c r="AA1117" s="30" t="str">
        <f>IF(SUM('Sales by Agent'!Y1117:AA1117)&gt;0,"YES","NO")</f>
        <v>NO</v>
      </c>
      <c r="AB1117" s="30" t="str">
        <f>IF(SUM('Sales by Agent'!Z1117:AB1117)&gt;0,"YES","NO")</f>
        <v>NO</v>
      </c>
      <c r="AC1117" s="30" t="str">
        <f>IF(SUM('Sales by Agent'!AA1117:AC1117)&gt;0,"YES","NO")</f>
        <v>YES</v>
      </c>
      <c r="AD1117" s="30" t="str">
        <f>IF(SUM('Sales by Agent'!AB1117:AD1117)&gt;0,"YES","NO")</f>
        <v>YES</v>
      </c>
      <c r="AE1117" s="30" t="str">
        <f>IF(SUM('Sales by Agent'!AC1117:AE1117)&gt;0,"YES","NO")</f>
        <v>YES</v>
      </c>
      <c r="AF1117" s="30" t="str">
        <f>IF(SUM('Sales by Agent'!AD1117:AF1117)&gt;0,"YES","NO")</f>
        <v>YES</v>
      </c>
      <c r="AG1117" s="30" t="str">
        <f>IF(SUM('Sales by Agent'!AE1117:AG1117)&gt;0,"YES","NO")</f>
        <v>YES</v>
      </c>
      <c r="AH1117" s="30" t="str">
        <f>IF(SUM('Sales by Agent'!AF1117:AH1117)&gt;0,"YES","NO")</f>
        <v>YES</v>
      </c>
      <c r="AI1117" s="30" t="str">
        <f>IF(SUM('Sales by Agent'!AG1117:AI1117)&gt;0,"YES","NO")</f>
        <v>YES</v>
      </c>
      <c r="AJ1117" s="30" t="str">
        <f>IF(SUM('Sales by Agent'!AH1117:AJ1117)&gt;0,"YES","NO")</f>
        <v>YES</v>
      </c>
      <c r="AK1117" s="30" t="str">
        <f>IF(SUM('Sales by Agent'!AI1117:AK1117)&gt;0,"YES","NO")</f>
        <v>YES</v>
      </c>
      <c r="AL1117" s="30" t="str">
        <f>IF(SUM('Sales by Agent'!AJ1117:AL1117)&gt;0,"YES","NO")</f>
        <v>YES</v>
      </c>
      <c r="AM1117" s="30" t="str">
        <f>IF(SUM('Sales by Agent'!AK1117:AM1117)&gt;0,"YES","NO")</f>
        <v>YES</v>
      </c>
      <c r="AN1117" s="30" t="str">
        <f>IF(SUM('Sales by Agent'!AL1117:AN1117)&gt;0,"YES","NO")</f>
        <v>YES</v>
      </c>
      <c r="AO1117" s="30" t="str">
        <f>IF(SUM('Sales by Agent'!AM1117:AO1117)&gt;0,"YES","NO")</f>
        <v>YES</v>
      </c>
      <c r="AP1117" s="30" t="str">
        <f>IF(SUM('Sales by Agent'!AN1117:AP1117)&gt;0,"YES","NO")</f>
        <v>YES</v>
      </c>
      <c r="AQ1117" s="30" t="str">
        <f>IF(SUM('Sales by Agent'!AO1117:AQ1117)&gt;0,"YES","NO")</f>
        <v>YES</v>
      </c>
      <c r="AR1117" s="30" t="str">
        <f>IF(SUM('Sales by Agent'!AP1117:AR1117)&gt;0,"YES","NO")</f>
        <v>YES</v>
      </c>
      <c r="AS1117" s="30" t="str">
        <f>IF(SUM('Sales by Agent'!AQ1117:AS1117)&gt;0,"YES","NO")</f>
        <v>YES</v>
      </c>
      <c r="AT1117" s="30" t="str">
        <f>IF(SUM('Sales by Agent'!AR1117:AT1117)&gt;0,"YES","NO")</f>
        <v>YES</v>
      </c>
      <c r="AU1117" s="30" t="str">
        <f>IF(SUM('Sales by Agent'!AS1117:AU1117)&gt;0,"YES","NO")</f>
        <v>YES</v>
      </c>
      <c r="AV1117" s="30" t="str">
        <f>IF(SUM('Sales by Agent'!AT1117:AV1117)&gt;0,"YES","NO")</f>
        <v>YES</v>
      </c>
    </row>
    <row r="1118" spans="1:48">
      <c r="A1118" s="564" t="s">
        <v>157</v>
      </c>
      <c r="B1118" s="564" t="s">
        <v>3342</v>
      </c>
      <c r="C1118" s="564" t="s">
        <v>396</v>
      </c>
      <c r="D1118" s="564" t="s">
        <v>954</v>
      </c>
      <c r="E1118" s="564" t="s">
        <v>1005</v>
      </c>
      <c r="F1118" s="565">
        <v>1520850</v>
      </c>
      <c r="I1118" s="30" t="str">
        <f>IF(SUM('Sales by Agent'!G1118:I1118)&gt;0,"YES","NO")</f>
        <v>NO</v>
      </c>
      <c r="J1118" s="30" t="str">
        <f>IF(SUM('Sales by Agent'!H1118:J1118)&gt;0,"YES","NO")</f>
        <v>NO</v>
      </c>
      <c r="K1118" s="30" t="str">
        <f>IF(SUM('Sales by Agent'!I1118:K1118)&gt;0,"YES","NO")</f>
        <v>NO</v>
      </c>
      <c r="L1118" s="30" t="str">
        <f>IF(SUM('Sales by Agent'!J1118:L1118)&gt;0,"YES","NO")</f>
        <v>NO</v>
      </c>
      <c r="M1118" s="30" t="str">
        <f>IF(SUM('Sales by Agent'!K1118:M1118)&gt;0,"YES","NO")</f>
        <v>NO</v>
      </c>
      <c r="N1118" s="30" t="str">
        <f>IF(SUM('Sales by Agent'!L1118:N1118)&gt;0,"YES","NO")</f>
        <v>NO</v>
      </c>
      <c r="O1118" s="30" t="str">
        <f>IF(SUM('Sales by Agent'!M1118:O1118)&gt;0,"YES","NO")</f>
        <v>NO</v>
      </c>
      <c r="P1118" s="30" t="str">
        <f>IF(SUM('Sales by Agent'!N1118:P1118)&gt;0,"YES","NO")</f>
        <v>NO</v>
      </c>
      <c r="Q1118" s="30" t="str">
        <f>IF(SUM('Sales by Agent'!O1118:Q1118)&gt;0,"YES","NO")</f>
        <v>NO</v>
      </c>
      <c r="R1118" s="30" t="str">
        <f>IF(SUM('Sales by Agent'!P1118:R1118)&gt;0,"YES","NO")</f>
        <v>NO</v>
      </c>
      <c r="S1118" s="30" t="str">
        <f>IF(SUM('Sales by Agent'!Q1118:S1118)&gt;0,"YES","NO")</f>
        <v>NO</v>
      </c>
      <c r="T1118" s="30" t="str">
        <f>IF(SUM('Sales by Agent'!R1118:T1118)&gt;0,"YES","NO")</f>
        <v>NO</v>
      </c>
      <c r="U1118" s="30" t="str">
        <f>IF(SUM('Sales by Agent'!S1118:U1118)&gt;0,"YES","NO")</f>
        <v>NO</v>
      </c>
      <c r="V1118" s="30" t="str">
        <f>IF(SUM('Sales by Agent'!T1118:V1118)&gt;0,"YES","NO")</f>
        <v>NO</v>
      </c>
      <c r="W1118" s="30" t="str">
        <f>IF(SUM('Sales by Agent'!U1118:W1118)&gt;0,"YES","NO")</f>
        <v>NO</v>
      </c>
      <c r="X1118" s="30" t="str">
        <f>IF(SUM('Sales by Agent'!V1118:X1118)&gt;0,"YES","NO")</f>
        <v>NO</v>
      </c>
      <c r="Y1118" s="30" t="str">
        <f>IF(SUM('Sales by Agent'!W1118:Y1118)&gt;0,"YES","NO")</f>
        <v>NO</v>
      </c>
      <c r="Z1118" s="30" t="str">
        <f>IF(SUM('Sales by Agent'!X1118:Z1118)&gt;0,"YES","NO")</f>
        <v>NO</v>
      </c>
      <c r="AA1118" s="30" t="str">
        <f>IF(SUM('Sales by Agent'!Y1118:AA1118)&gt;0,"YES","NO")</f>
        <v>NO</v>
      </c>
      <c r="AB1118" s="30" t="str">
        <f>IF(SUM('Sales by Agent'!Z1118:AB1118)&gt;0,"YES","NO")</f>
        <v>NO</v>
      </c>
      <c r="AC1118" s="30" t="str">
        <f>IF(SUM('Sales by Agent'!AA1118:AC1118)&gt;0,"YES","NO")</f>
        <v>YES</v>
      </c>
      <c r="AD1118" s="30" t="str">
        <f>IF(SUM('Sales by Agent'!AB1118:AD1118)&gt;0,"YES","NO")</f>
        <v>YES</v>
      </c>
      <c r="AE1118" s="30" t="str">
        <f>IF(SUM('Sales by Agent'!AC1118:AE1118)&gt;0,"YES","NO")</f>
        <v>YES</v>
      </c>
      <c r="AF1118" s="30" t="str">
        <f>IF(SUM('Sales by Agent'!AD1118:AF1118)&gt;0,"YES","NO")</f>
        <v>YES</v>
      </c>
      <c r="AG1118" s="30" t="str">
        <f>IF(SUM('Sales by Agent'!AE1118:AG1118)&gt;0,"YES","NO")</f>
        <v>YES</v>
      </c>
      <c r="AH1118" s="30" t="str">
        <f>IF(SUM('Sales by Agent'!AF1118:AH1118)&gt;0,"YES","NO")</f>
        <v>YES</v>
      </c>
      <c r="AI1118" s="30" t="str">
        <f>IF(SUM('Sales by Agent'!AG1118:AI1118)&gt;0,"YES","NO")</f>
        <v>YES</v>
      </c>
      <c r="AJ1118" s="30" t="str">
        <f>IF(SUM('Sales by Agent'!AH1118:AJ1118)&gt;0,"YES","NO")</f>
        <v>YES</v>
      </c>
      <c r="AK1118" s="30" t="str">
        <f>IF(SUM('Sales by Agent'!AI1118:AK1118)&gt;0,"YES","NO")</f>
        <v>YES</v>
      </c>
      <c r="AL1118" s="30" t="str">
        <f>IF(SUM('Sales by Agent'!AJ1118:AL1118)&gt;0,"YES","NO")</f>
        <v>YES</v>
      </c>
      <c r="AM1118" s="30" t="str">
        <f>IF(SUM('Sales by Agent'!AK1118:AM1118)&gt;0,"YES","NO")</f>
        <v>YES</v>
      </c>
      <c r="AN1118" s="30" t="str">
        <f>IF(SUM('Sales by Agent'!AL1118:AN1118)&gt;0,"YES","NO")</f>
        <v>YES</v>
      </c>
      <c r="AO1118" s="30" t="str">
        <f>IF(SUM('Sales by Agent'!AM1118:AO1118)&gt;0,"YES","NO")</f>
        <v>YES</v>
      </c>
      <c r="AP1118" s="30" t="str">
        <f>IF(SUM('Sales by Agent'!AN1118:AP1118)&gt;0,"YES","NO")</f>
        <v>YES</v>
      </c>
      <c r="AQ1118" s="30" t="str">
        <f>IF(SUM('Sales by Agent'!AO1118:AQ1118)&gt;0,"YES","NO")</f>
        <v>YES</v>
      </c>
      <c r="AR1118" s="30" t="str">
        <f>IF(SUM('Sales by Agent'!AP1118:AR1118)&gt;0,"YES","NO")</f>
        <v>YES</v>
      </c>
      <c r="AS1118" s="30" t="str">
        <f>IF(SUM('Sales by Agent'!AQ1118:AS1118)&gt;0,"YES","NO")</f>
        <v>YES</v>
      </c>
      <c r="AT1118" s="30" t="str">
        <f>IF(SUM('Sales by Agent'!AR1118:AT1118)&gt;0,"YES","NO")</f>
        <v>YES</v>
      </c>
      <c r="AU1118" s="30" t="str">
        <f>IF(SUM('Sales by Agent'!AS1118:AU1118)&gt;0,"YES","NO")</f>
        <v>YES</v>
      </c>
      <c r="AV1118" s="30" t="str">
        <f>IF(SUM('Sales by Agent'!AT1118:AV1118)&gt;0,"YES","NO")</f>
        <v>YES</v>
      </c>
    </row>
    <row r="1119" spans="1:48">
      <c r="A1119" s="564" t="s">
        <v>158</v>
      </c>
      <c r="B1119" s="564" t="s">
        <v>3246</v>
      </c>
      <c r="C1119" s="564" t="s">
        <v>396</v>
      </c>
      <c r="D1119" s="564" t="s">
        <v>954</v>
      </c>
      <c r="E1119" s="564" t="s">
        <v>1005</v>
      </c>
      <c r="F1119" s="565">
        <v>0</v>
      </c>
      <c r="I1119" s="30" t="str">
        <f>IF(SUM('Sales by Agent'!G1119:I1119)&gt;0,"YES","NO")</f>
        <v>NO</v>
      </c>
      <c r="J1119" s="30" t="str">
        <f>IF(SUM('Sales by Agent'!H1119:J1119)&gt;0,"YES","NO")</f>
        <v>NO</v>
      </c>
      <c r="K1119" s="30" t="str">
        <f>IF(SUM('Sales by Agent'!I1119:K1119)&gt;0,"YES","NO")</f>
        <v>NO</v>
      </c>
      <c r="L1119" s="30" t="str">
        <f>IF(SUM('Sales by Agent'!J1119:L1119)&gt;0,"YES","NO")</f>
        <v>NO</v>
      </c>
      <c r="M1119" s="30" t="str">
        <f>IF(SUM('Sales by Agent'!K1119:M1119)&gt;0,"YES","NO")</f>
        <v>NO</v>
      </c>
      <c r="N1119" s="30" t="str">
        <f>IF(SUM('Sales by Agent'!L1119:N1119)&gt;0,"YES","NO")</f>
        <v>NO</v>
      </c>
      <c r="O1119" s="30" t="str">
        <f>IF(SUM('Sales by Agent'!M1119:O1119)&gt;0,"YES","NO")</f>
        <v>NO</v>
      </c>
      <c r="P1119" s="30" t="str">
        <f>IF(SUM('Sales by Agent'!N1119:P1119)&gt;0,"YES","NO")</f>
        <v>NO</v>
      </c>
      <c r="Q1119" s="30" t="str">
        <f>IF(SUM('Sales by Agent'!O1119:Q1119)&gt;0,"YES","NO")</f>
        <v>NO</v>
      </c>
      <c r="R1119" s="30" t="str">
        <f>IF(SUM('Sales by Agent'!P1119:R1119)&gt;0,"YES","NO")</f>
        <v>NO</v>
      </c>
      <c r="S1119" s="30" t="str">
        <f>IF(SUM('Sales by Agent'!Q1119:S1119)&gt;0,"YES","NO")</f>
        <v>NO</v>
      </c>
      <c r="T1119" s="30" t="str">
        <f>IF(SUM('Sales by Agent'!R1119:T1119)&gt;0,"YES","NO")</f>
        <v>NO</v>
      </c>
      <c r="U1119" s="30" t="str">
        <f>IF(SUM('Sales by Agent'!S1119:U1119)&gt;0,"YES","NO")</f>
        <v>NO</v>
      </c>
      <c r="V1119" s="30" t="str">
        <f>IF(SUM('Sales by Agent'!T1119:V1119)&gt;0,"YES","NO")</f>
        <v>NO</v>
      </c>
      <c r="W1119" s="30" t="str">
        <f>IF(SUM('Sales by Agent'!U1119:W1119)&gt;0,"YES","NO")</f>
        <v>NO</v>
      </c>
      <c r="X1119" s="30" t="str">
        <f>IF(SUM('Sales by Agent'!V1119:X1119)&gt;0,"YES","NO")</f>
        <v>NO</v>
      </c>
      <c r="Y1119" s="30" t="str">
        <f>IF(SUM('Sales by Agent'!W1119:Y1119)&gt;0,"YES","NO")</f>
        <v>NO</v>
      </c>
      <c r="Z1119" s="30" t="str">
        <f>IF(SUM('Sales by Agent'!X1119:Z1119)&gt;0,"YES","NO")</f>
        <v>NO</v>
      </c>
      <c r="AA1119" s="30" t="str">
        <f>IF(SUM('Sales by Agent'!Y1119:AA1119)&gt;0,"YES","NO")</f>
        <v>NO</v>
      </c>
      <c r="AB1119" s="30" t="str">
        <f>IF(SUM('Sales by Agent'!Z1119:AB1119)&gt;0,"YES","NO")</f>
        <v>NO</v>
      </c>
      <c r="AC1119" s="30" t="str">
        <f>IF(SUM('Sales by Agent'!AA1119:AC1119)&gt;0,"YES","NO")</f>
        <v>NO</v>
      </c>
      <c r="AD1119" s="30" t="str">
        <f>IF(SUM('Sales by Agent'!AB1119:AD1119)&gt;0,"YES","NO")</f>
        <v>NO</v>
      </c>
      <c r="AE1119" s="30" t="str">
        <f>IF(SUM('Sales by Agent'!AC1119:AE1119)&gt;0,"YES","NO")</f>
        <v>NO</v>
      </c>
      <c r="AF1119" s="30" t="str">
        <f>IF(SUM('Sales by Agent'!AD1119:AF1119)&gt;0,"YES","NO")</f>
        <v>NO</v>
      </c>
      <c r="AG1119" s="30" t="str">
        <f>IF(SUM('Sales by Agent'!AE1119:AG1119)&gt;0,"YES","NO")</f>
        <v>NO</v>
      </c>
      <c r="AH1119" s="30" t="str">
        <f>IF(SUM('Sales by Agent'!AF1119:AH1119)&gt;0,"YES","NO")</f>
        <v>NO</v>
      </c>
      <c r="AI1119" s="30" t="str">
        <f>IF(SUM('Sales by Agent'!AG1119:AI1119)&gt;0,"YES","NO")</f>
        <v>NO</v>
      </c>
      <c r="AJ1119" s="30" t="str">
        <f>IF(SUM('Sales by Agent'!AH1119:AJ1119)&gt;0,"YES","NO")</f>
        <v>NO</v>
      </c>
      <c r="AK1119" s="30" t="str">
        <f>IF(SUM('Sales by Agent'!AI1119:AK1119)&gt;0,"YES","NO")</f>
        <v>NO</v>
      </c>
      <c r="AL1119" s="30" t="str">
        <f>IF(SUM('Sales by Agent'!AJ1119:AL1119)&gt;0,"YES","NO")</f>
        <v>NO</v>
      </c>
      <c r="AM1119" s="30" t="str">
        <f>IF(SUM('Sales by Agent'!AK1119:AM1119)&gt;0,"YES","NO")</f>
        <v>NO</v>
      </c>
      <c r="AN1119" s="30" t="str">
        <f>IF(SUM('Sales by Agent'!AL1119:AN1119)&gt;0,"YES","NO")</f>
        <v>NO</v>
      </c>
      <c r="AO1119" s="30" t="str">
        <f>IF(SUM('Sales by Agent'!AM1119:AO1119)&gt;0,"YES","NO")</f>
        <v>NO</v>
      </c>
      <c r="AP1119" s="30" t="str">
        <f>IF(SUM('Sales by Agent'!AN1119:AP1119)&gt;0,"YES","NO")</f>
        <v>NO</v>
      </c>
      <c r="AQ1119" s="30" t="str">
        <f>IF(SUM('Sales by Agent'!AO1119:AQ1119)&gt;0,"YES","NO")</f>
        <v>NO</v>
      </c>
      <c r="AR1119" s="30" t="str">
        <f>IF(SUM('Sales by Agent'!AP1119:AR1119)&gt;0,"YES","NO")</f>
        <v>NO</v>
      </c>
      <c r="AS1119" s="30" t="str">
        <f>IF(SUM('Sales by Agent'!AQ1119:AS1119)&gt;0,"YES","NO")</f>
        <v>NO</v>
      </c>
      <c r="AT1119" s="30" t="str">
        <f>IF(SUM('Sales by Agent'!AR1119:AT1119)&gt;0,"YES","NO")</f>
        <v>NO</v>
      </c>
      <c r="AU1119" s="30" t="str">
        <f>IF(SUM('Sales by Agent'!AS1119:AU1119)&gt;0,"YES","NO")</f>
        <v>NO</v>
      </c>
      <c r="AV1119" s="30" t="str">
        <f>IF(SUM('Sales by Agent'!AT1119:AV1119)&gt;0,"YES","NO")</f>
        <v>NO</v>
      </c>
    </row>
    <row r="1120" spans="1:48">
      <c r="A1120" s="564" t="s">
        <v>160</v>
      </c>
      <c r="B1120" s="564" t="s">
        <v>3343</v>
      </c>
      <c r="C1120" s="564" t="s">
        <v>396</v>
      </c>
      <c r="D1120" s="564" t="s">
        <v>954</v>
      </c>
      <c r="E1120" s="564" t="s">
        <v>1005</v>
      </c>
      <c r="F1120" s="565">
        <v>393350</v>
      </c>
      <c r="I1120" s="30" t="str">
        <f>IF(SUM('Sales by Agent'!G1120:I1120)&gt;0,"YES","NO")</f>
        <v>NO</v>
      </c>
      <c r="J1120" s="30" t="str">
        <f>IF(SUM('Sales by Agent'!H1120:J1120)&gt;0,"YES","NO")</f>
        <v>NO</v>
      </c>
      <c r="K1120" s="30" t="str">
        <f>IF(SUM('Sales by Agent'!I1120:K1120)&gt;0,"YES","NO")</f>
        <v>NO</v>
      </c>
      <c r="L1120" s="30" t="str">
        <f>IF(SUM('Sales by Agent'!J1120:L1120)&gt;0,"YES","NO")</f>
        <v>NO</v>
      </c>
      <c r="M1120" s="30" t="str">
        <f>IF(SUM('Sales by Agent'!K1120:M1120)&gt;0,"YES","NO")</f>
        <v>NO</v>
      </c>
      <c r="N1120" s="30" t="str">
        <f>IF(SUM('Sales by Agent'!L1120:N1120)&gt;0,"YES","NO")</f>
        <v>NO</v>
      </c>
      <c r="O1120" s="30" t="str">
        <f>IF(SUM('Sales by Agent'!M1120:O1120)&gt;0,"YES","NO")</f>
        <v>NO</v>
      </c>
      <c r="P1120" s="30" t="str">
        <f>IF(SUM('Sales by Agent'!N1120:P1120)&gt;0,"YES","NO")</f>
        <v>NO</v>
      </c>
      <c r="Q1120" s="30" t="str">
        <f>IF(SUM('Sales by Agent'!O1120:Q1120)&gt;0,"YES","NO")</f>
        <v>NO</v>
      </c>
      <c r="R1120" s="30" t="str">
        <f>IF(SUM('Sales by Agent'!P1120:R1120)&gt;0,"YES","NO")</f>
        <v>NO</v>
      </c>
      <c r="S1120" s="30" t="str">
        <f>IF(SUM('Sales by Agent'!Q1120:S1120)&gt;0,"YES","NO")</f>
        <v>NO</v>
      </c>
      <c r="T1120" s="30" t="str">
        <f>IF(SUM('Sales by Agent'!R1120:T1120)&gt;0,"YES","NO")</f>
        <v>NO</v>
      </c>
      <c r="U1120" s="30" t="str">
        <f>IF(SUM('Sales by Agent'!S1120:U1120)&gt;0,"YES","NO")</f>
        <v>NO</v>
      </c>
      <c r="V1120" s="30" t="str">
        <f>IF(SUM('Sales by Agent'!T1120:V1120)&gt;0,"YES","NO")</f>
        <v>NO</v>
      </c>
      <c r="W1120" s="30" t="str">
        <f>IF(SUM('Sales by Agent'!U1120:W1120)&gt;0,"YES","NO")</f>
        <v>NO</v>
      </c>
      <c r="X1120" s="30" t="str">
        <f>IF(SUM('Sales by Agent'!V1120:X1120)&gt;0,"YES","NO")</f>
        <v>NO</v>
      </c>
      <c r="Y1120" s="30" t="str">
        <f>IF(SUM('Sales by Agent'!W1120:Y1120)&gt;0,"YES","NO")</f>
        <v>NO</v>
      </c>
      <c r="Z1120" s="30" t="str">
        <f>IF(SUM('Sales by Agent'!X1120:Z1120)&gt;0,"YES","NO")</f>
        <v>NO</v>
      </c>
      <c r="AA1120" s="30" t="str">
        <f>IF(SUM('Sales by Agent'!Y1120:AA1120)&gt;0,"YES","NO")</f>
        <v>NO</v>
      </c>
      <c r="AB1120" s="30" t="str">
        <f>IF(SUM('Sales by Agent'!Z1120:AB1120)&gt;0,"YES","NO")</f>
        <v>NO</v>
      </c>
      <c r="AC1120" s="30" t="str">
        <f>IF(SUM('Sales by Agent'!AA1120:AC1120)&gt;0,"YES","NO")</f>
        <v>YES</v>
      </c>
      <c r="AD1120" s="30" t="str">
        <f>IF(SUM('Sales by Agent'!AB1120:AD1120)&gt;0,"YES","NO")</f>
        <v>YES</v>
      </c>
      <c r="AE1120" s="30" t="str">
        <f>IF(SUM('Sales by Agent'!AC1120:AE1120)&gt;0,"YES","NO")</f>
        <v>YES</v>
      </c>
      <c r="AF1120" s="30" t="str">
        <f>IF(SUM('Sales by Agent'!AD1120:AF1120)&gt;0,"YES","NO")</f>
        <v>YES</v>
      </c>
      <c r="AG1120" s="30" t="str">
        <f>IF(SUM('Sales by Agent'!AE1120:AG1120)&gt;0,"YES","NO")</f>
        <v>YES</v>
      </c>
      <c r="AH1120" s="30" t="str">
        <f>IF(SUM('Sales by Agent'!AF1120:AH1120)&gt;0,"YES","NO")</f>
        <v>NO</v>
      </c>
      <c r="AI1120" s="30" t="str">
        <f>IF(SUM('Sales by Agent'!AG1120:AI1120)&gt;0,"YES","NO")</f>
        <v>NO</v>
      </c>
      <c r="AJ1120" s="30" t="str">
        <f>IF(SUM('Sales by Agent'!AH1120:AJ1120)&gt;0,"YES","NO")</f>
        <v>NO</v>
      </c>
      <c r="AK1120" s="30" t="str">
        <f>IF(SUM('Sales by Agent'!AI1120:AK1120)&gt;0,"YES","NO")</f>
        <v>NO</v>
      </c>
      <c r="AL1120" s="30" t="str">
        <f>IF(SUM('Sales by Agent'!AJ1120:AL1120)&gt;0,"YES","NO")</f>
        <v>NO</v>
      </c>
      <c r="AM1120" s="30" t="str">
        <f>IF(SUM('Sales by Agent'!AK1120:AM1120)&gt;0,"YES","NO")</f>
        <v>NO</v>
      </c>
      <c r="AN1120" s="30" t="str">
        <f>IF(SUM('Sales by Agent'!AL1120:AN1120)&gt;0,"YES","NO")</f>
        <v>NO</v>
      </c>
      <c r="AO1120" s="30" t="str">
        <f>IF(SUM('Sales by Agent'!AM1120:AO1120)&gt;0,"YES","NO")</f>
        <v>NO</v>
      </c>
      <c r="AP1120" s="30" t="str">
        <f>IF(SUM('Sales by Agent'!AN1120:AP1120)&gt;0,"YES","NO")</f>
        <v>NO</v>
      </c>
      <c r="AQ1120" s="30" t="str">
        <f>IF(SUM('Sales by Agent'!AO1120:AQ1120)&gt;0,"YES","NO")</f>
        <v>NO</v>
      </c>
      <c r="AR1120" s="30" t="str">
        <f>IF(SUM('Sales by Agent'!AP1120:AR1120)&gt;0,"YES","NO")</f>
        <v>NO</v>
      </c>
      <c r="AS1120" s="30" t="str">
        <f>IF(SUM('Sales by Agent'!AQ1120:AS1120)&gt;0,"YES","NO")</f>
        <v>NO</v>
      </c>
      <c r="AT1120" s="30" t="str">
        <f>IF(SUM('Sales by Agent'!AR1120:AT1120)&gt;0,"YES","NO")</f>
        <v>NO</v>
      </c>
      <c r="AU1120" s="30" t="str">
        <f>IF(SUM('Sales by Agent'!AS1120:AU1120)&gt;0,"YES","NO")</f>
        <v>NO</v>
      </c>
      <c r="AV1120" s="30" t="str">
        <f>IF(SUM('Sales by Agent'!AT1120:AV1120)&gt;0,"YES","NO")</f>
        <v>NO</v>
      </c>
    </row>
    <row r="1121" spans="1:48">
      <c r="A1121" s="564" t="s">
        <v>161</v>
      </c>
      <c r="B1121" s="564" t="s">
        <v>3344</v>
      </c>
      <c r="C1121" s="564" t="s">
        <v>396</v>
      </c>
      <c r="D1121" s="564" t="s">
        <v>954</v>
      </c>
      <c r="E1121" s="564" t="s">
        <v>1005</v>
      </c>
      <c r="F1121" s="565">
        <v>680850</v>
      </c>
      <c r="I1121" s="30" t="str">
        <f>IF(SUM('Sales by Agent'!G1121:I1121)&gt;0,"YES","NO")</f>
        <v>YES</v>
      </c>
      <c r="J1121" s="30" t="str">
        <f>IF(SUM('Sales by Agent'!H1121:J1121)&gt;0,"YES","NO")</f>
        <v>YES</v>
      </c>
      <c r="K1121" s="30" t="str">
        <f>IF(SUM('Sales by Agent'!I1121:K1121)&gt;0,"YES","NO")</f>
        <v>YES</v>
      </c>
      <c r="L1121" s="30" t="str">
        <f>IF(SUM('Sales by Agent'!J1121:L1121)&gt;0,"YES","NO")</f>
        <v>YES</v>
      </c>
      <c r="M1121" s="30" t="str">
        <f>IF(SUM('Sales by Agent'!K1121:M1121)&gt;0,"YES","NO")</f>
        <v>YES</v>
      </c>
      <c r="N1121" s="30" t="str">
        <f>IF(SUM('Sales by Agent'!L1121:N1121)&gt;0,"YES","NO")</f>
        <v>NO</v>
      </c>
      <c r="O1121" s="30" t="str">
        <f>IF(SUM('Sales by Agent'!M1121:O1121)&gt;0,"YES","NO")</f>
        <v>NO</v>
      </c>
      <c r="P1121" s="30" t="str">
        <f>IF(SUM('Sales by Agent'!N1121:P1121)&gt;0,"YES","NO")</f>
        <v>NO</v>
      </c>
      <c r="Q1121" s="30" t="str">
        <f>IF(SUM('Sales by Agent'!O1121:Q1121)&gt;0,"YES","NO")</f>
        <v>NO</v>
      </c>
      <c r="R1121" s="30" t="str">
        <f>IF(SUM('Sales by Agent'!P1121:R1121)&gt;0,"YES","NO")</f>
        <v>NO</v>
      </c>
      <c r="S1121" s="30" t="str">
        <f>IF(SUM('Sales by Agent'!Q1121:S1121)&gt;0,"YES","NO")</f>
        <v>NO</v>
      </c>
      <c r="T1121" s="30" t="str">
        <f>IF(SUM('Sales by Agent'!R1121:T1121)&gt;0,"YES","NO")</f>
        <v>NO</v>
      </c>
      <c r="U1121" s="30" t="str">
        <f>IF(SUM('Sales by Agent'!S1121:U1121)&gt;0,"YES","NO")</f>
        <v>NO</v>
      </c>
      <c r="V1121" s="30" t="str">
        <f>IF(SUM('Sales by Agent'!T1121:V1121)&gt;0,"YES","NO")</f>
        <v>NO</v>
      </c>
      <c r="W1121" s="30" t="str">
        <f>IF(SUM('Sales by Agent'!U1121:W1121)&gt;0,"YES","NO")</f>
        <v>NO</v>
      </c>
      <c r="X1121" s="30" t="str">
        <f>IF(SUM('Sales by Agent'!V1121:X1121)&gt;0,"YES","NO")</f>
        <v>NO</v>
      </c>
      <c r="Y1121" s="30" t="str">
        <f>IF(SUM('Sales by Agent'!W1121:Y1121)&gt;0,"YES","NO")</f>
        <v>NO</v>
      </c>
      <c r="Z1121" s="30" t="str">
        <f>IF(SUM('Sales by Agent'!X1121:Z1121)&gt;0,"YES","NO")</f>
        <v>NO</v>
      </c>
      <c r="AA1121" s="30" t="str">
        <f>IF(SUM('Sales by Agent'!Y1121:AA1121)&gt;0,"YES","NO")</f>
        <v>NO</v>
      </c>
      <c r="AB1121" s="30" t="str">
        <f>IF(SUM('Sales by Agent'!Z1121:AB1121)&gt;0,"YES","NO")</f>
        <v>NO</v>
      </c>
      <c r="AC1121" s="30" t="str">
        <f>IF(SUM('Sales by Agent'!AA1121:AC1121)&gt;0,"YES","NO")</f>
        <v>NO</v>
      </c>
      <c r="AD1121" s="30" t="str">
        <f>IF(SUM('Sales by Agent'!AB1121:AD1121)&gt;0,"YES","NO")</f>
        <v>NO</v>
      </c>
      <c r="AE1121" s="30" t="str">
        <f>IF(SUM('Sales by Agent'!AC1121:AE1121)&gt;0,"YES","NO")</f>
        <v>NO</v>
      </c>
      <c r="AF1121" s="30" t="str">
        <f>IF(SUM('Sales by Agent'!AD1121:AF1121)&gt;0,"YES","NO")</f>
        <v>NO</v>
      </c>
      <c r="AG1121" s="30" t="str">
        <f>IF(SUM('Sales by Agent'!AE1121:AG1121)&gt;0,"YES","NO")</f>
        <v>NO</v>
      </c>
      <c r="AH1121" s="30" t="str">
        <f>IF(SUM('Sales by Agent'!AF1121:AH1121)&gt;0,"YES","NO")</f>
        <v>NO</v>
      </c>
      <c r="AI1121" s="30" t="str">
        <f>IF(SUM('Sales by Agent'!AG1121:AI1121)&gt;0,"YES","NO")</f>
        <v>NO</v>
      </c>
      <c r="AJ1121" s="30" t="str">
        <f>IF(SUM('Sales by Agent'!AH1121:AJ1121)&gt;0,"YES","NO")</f>
        <v>NO</v>
      </c>
      <c r="AK1121" s="30" t="str">
        <f>IF(SUM('Sales by Agent'!AI1121:AK1121)&gt;0,"YES","NO")</f>
        <v>NO</v>
      </c>
      <c r="AL1121" s="30" t="str">
        <f>IF(SUM('Sales by Agent'!AJ1121:AL1121)&gt;0,"YES","NO")</f>
        <v>NO</v>
      </c>
      <c r="AM1121" s="30" t="str">
        <f>IF(SUM('Sales by Agent'!AK1121:AM1121)&gt;0,"YES","NO")</f>
        <v>NO</v>
      </c>
      <c r="AN1121" s="30" t="str">
        <f>IF(SUM('Sales by Agent'!AL1121:AN1121)&gt;0,"YES","NO")</f>
        <v>NO</v>
      </c>
      <c r="AO1121" s="30" t="str">
        <f>IF(SUM('Sales by Agent'!AM1121:AO1121)&gt;0,"YES","NO")</f>
        <v>NO</v>
      </c>
      <c r="AP1121" s="30" t="str">
        <f>IF(SUM('Sales by Agent'!AN1121:AP1121)&gt;0,"YES","NO")</f>
        <v>NO</v>
      </c>
      <c r="AQ1121" s="30" t="str">
        <f>IF(SUM('Sales by Agent'!AO1121:AQ1121)&gt;0,"YES","NO")</f>
        <v>NO</v>
      </c>
      <c r="AR1121" s="30" t="str">
        <f>IF(SUM('Sales by Agent'!AP1121:AR1121)&gt;0,"YES","NO")</f>
        <v>NO</v>
      </c>
      <c r="AS1121" s="30" t="str">
        <f>IF(SUM('Sales by Agent'!AQ1121:AS1121)&gt;0,"YES","NO")</f>
        <v>NO</v>
      </c>
      <c r="AT1121" s="30" t="str">
        <f>IF(SUM('Sales by Agent'!AR1121:AT1121)&gt;0,"YES","NO")</f>
        <v>NO</v>
      </c>
      <c r="AU1121" s="30" t="str">
        <f>IF(SUM('Sales by Agent'!AS1121:AU1121)&gt;0,"YES","NO")</f>
        <v>NO</v>
      </c>
      <c r="AV1121" s="30" t="str">
        <f>IF(SUM('Sales by Agent'!AT1121:AV1121)&gt;0,"YES","NO")</f>
        <v>NO</v>
      </c>
    </row>
    <row r="1122" spans="1:48">
      <c r="A1122" s="564" t="s">
        <v>169</v>
      </c>
      <c r="B1122" s="564" t="s">
        <v>3345</v>
      </c>
      <c r="C1122" s="564" t="s">
        <v>396</v>
      </c>
      <c r="D1122" s="564" t="s">
        <v>954</v>
      </c>
      <c r="E1122" s="564" t="s">
        <v>1005</v>
      </c>
      <c r="F1122" s="565">
        <v>14438195</v>
      </c>
      <c r="I1122" s="30" t="str">
        <f>IF(SUM('Sales by Agent'!G1122:I1122)&gt;0,"YES","NO")</f>
        <v>YES</v>
      </c>
      <c r="J1122" s="30" t="str">
        <f>IF(SUM('Sales by Agent'!H1122:J1122)&gt;0,"YES","NO")</f>
        <v>YES</v>
      </c>
      <c r="K1122" s="30" t="str">
        <f>IF(SUM('Sales by Agent'!I1122:K1122)&gt;0,"YES","NO")</f>
        <v>YES</v>
      </c>
      <c r="L1122" s="30" t="str">
        <f>IF(SUM('Sales by Agent'!J1122:L1122)&gt;0,"YES","NO")</f>
        <v>YES</v>
      </c>
      <c r="M1122" s="30" t="str">
        <f>IF(SUM('Sales by Agent'!K1122:M1122)&gt;0,"YES","NO")</f>
        <v>YES</v>
      </c>
      <c r="N1122" s="30" t="str">
        <f>IF(SUM('Sales by Agent'!L1122:N1122)&gt;0,"YES","NO")</f>
        <v>YES</v>
      </c>
      <c r="O1122" s="30" t="str">
        <f>IF(SUM('Sales by Agent'!M1122:O1122)&gt;0,"YES","NO")</f>
        <v>YES</v>
      </c>
      <c r="P1122" s="30" t="str">
        <f>IF(SUM('Sales by Agent'!N1122:P1122)&gt;0,"YES","NO")</f>
        <v>YES</v>
      </c>
      <c r="Q1122" s="30" t="str">
        <f>IF(SUM('Sales by Agent'!O1122:Q1122)&gt;0,"YES","NO")</f>
        <v>YES</v>
      </c>
      <c r="R1122" s="30" t="str">
        <f>IF(SUM('Sales by Agent'!P1122:R1122)&gt;0,"YES","NO")</f>
        <v>YES</v>
      </c>
      <c r="S1122" s="30" t="str">
        <f>IF(SUM('Sales by Agent'!Q1122:S1122)&gt;0,"YES","NO")</f>
        <v>YES</v>
      </c>
      <c r="T1122" s="30" t="str">
        <f>IF(SUM('Sales by Agent'!R1122:T1122)&gt;0,"YES","NO")</f>
        <v>YES</v>
      </c>
      <c r="U1122" s="30" t="str">
        <f>IF(SUM('Sales by Agent'!S1122:U1122)&gt;0,"YES","NO")</f>
        <v>YES</v>
      </c>
      <c r="V1122" s="30" t="str">
        <f>IF(SUM('Sales by Agent'!T1122:V1122)&gt;0,"YES","NO")</f>
        <v>YES</v>
      </c>
      <c r="W1122" s="30" t="str">
        <f>IF(SUM('Sales by Agent'!U1122:W1122)&gt;0,"YES","NO")</f>
        <v>YES</v>
      </c>
      <c r="X1122" s="30" t="str">
        <f>IF(SUM('Sales by Agent'!V1122:X1122)&gt;0,"YES","NO")</f>
        <v>YES</v>
      </c>
      <c r="Y1122" s="30" t="str">
        <f>IF(SUM('Sales by Agent'!W1122:Y1122)&gt;0,"YES","NO")</f>
        <v>YES</v>
      </c>
      <c r="Z1122" s="30" t="str">
        <f>IF(SUM('Sales by Agent'!X1122:Z1122)&gt;0,"YES","NO")</f>
        <v>YES</v>
      </c>
      <c r="AA1122" s="30" t="str">
        <f>IF(SUM('Sales by Agent'!Y1122:AA1122)&gt;0,"YES","NO")</f>
        <v>YES</v>
      </c>
      <c r="AB1122" s="30" t="str">
        <f>IF(SUM('Sales by Agent'!Z1122:AB1122)&gt;0,"YES","NO")</f>
        <v>YES</v>
      </c>
      <c r="AC1122" s="30" t="str">
        <f>IF(SUM('Sales by Agent'!AA1122:AC1122)&gt;0,"YES","NO")</f>
        <v>YES</v>
      </c>
      <c r="AD1122" s="30" t="str">
        <f>IF(SUM('Sales by Agent'!AB1122:AD1122)&gt;0,"YES","NO")</f>
        <v>YES</v>
      </c>
      <c r="AE1122" s="30" t="str">
        <f>IF(SUM('Sales by Agent'!AC1122:AE1122)&gt;0,"YES","NO")</f>
        <v>YES</v>
      </c>
      <c r="AF1122" s="30" t="str">
        <f>IF(SUM('Sales by Agent'!AD1122:AF1122)&gt;0,"YES","NO")</f>
        <v>YES</v>
      </c>
      <c r="AG1122" s="30" t="str">
        <f>IF(SUM('Sales by Agent'!AE1122:AG1122)&gt;0,"YES","NO")</f>
        <v>YES</v>
      </c>
      <c r="AH1122" s="30" t="str">
        <f>IF(SUM('Sales by Agent'!AF1122:AH1122)&gt;0,"YES","NO")</f>
        <v>YES</v>
      </c>
      <c r="AI1122" s="30" t="str">
        <f>IF(SUM('Sales by Agent'!AG1122:AI1122)&gt;0,"YES","NO")</f>
        <v>YES</v>
      </c>
      <c r="AJ1122" s="30" t="str">
        <f>IF(SUM('Sales by Agent'!AH1122:AJ1122)&gt;0,"YES","NO")</f>
        <v>YES</v>
      </c>
      <c r="AK1122" s="30" t="str">
        <f>IF(SUM('Sales by Agent'!AI1122:AK1122)&gt;0,"YES","NO")</f>
        <v>YES</v>
      </c>
      <c r="AL1122" s="30" t="str">
        <f>IF(SUM('Sales by Agent'!AJ1122:AL1122)&gt;0,"YES","NO")</f>
        <v>YES</v>
      </c>
      <c r="AM1122" s="30" t="str">
        <f>IF(SUM('Sales by Agent'!AK1122:AM1122)&gt;0,"YES","NO")</f>
        <v>YES</v>
      </c>
      <c r="AN1122" s="30" t="str">
        <f>IF(SUM('Sales by Agent'!AL1122:AN1122)&gt;0,"YES","NO")</f>
        <v>YES</v>
      </c>
      <c r="AO1122" s="30" t="str">
        <f>IF(SUM('Sales by Agent'!AM1122:AO1122)&gt;0,"YES","NO")</f>
        <v>YES</v>
      </c>
      <c r="AP1122" s="30" t="str">
        <f>IF(SUM('Sales by Agent'!AN1122:AP1122)&gt;0,"YES","NO")</f>
        <v>YES</v>
      </c>
      <c r="AQ1122" s="30" t="str">
        <f>IF(SUM('Sales by Agent'!AO1122:AQ1122)&gt;0,"YES","NO")</f>
        <v>YES</v>
      </c>
      <c r="AR1122" s="30" t="str">
        <f>IF(SUM('Sales by Agent'!AP1122:AR1122)&gt;0,"YES","NO")</f>
        <v>YES</v>
      </c>
      <c r="AS1122" s="30" t="str">
        <f>IF(SUM('Sales by Agent'!AQ1122:AS1122)&gt;0,"YES","NO")</f>
        <v>YES</v>
      </c>
      <c r="AT1122" s="30" t="str">
        <f>IF(SUM('Sales by Agent'!AR1122:AT1122)&gt;0,"YES","NO")</f>
        <v>YES</v>
      </c>
      <c r="AU1122" s="30" t="str">
        <f>IF(SUM('Sales by Agent'!AS1122:AU1122)&gt;0,"YES","NO")</f>
        <v>YES</v>
      </c>
      <c r="AV1122" s="30" t="str">
        <f>IF(SUM('Sales by Agent'!AT1122:AV1122)&gt;0,"YES","NO")</f>
        <v>YES</v>
      </c>
    </row>
    <row r="1123" spans="1:48">
      <c r="A1123" s="564" t="s">
        <v>170</v>
      </c>
      <c r="B1123" s="564" t="s">
        <v>3346</v>
      </c>
      <c r="C1123" s="564" t="s">
        <v>396</v>
      </c>
      <c r="D1123" s="564" t="s">
        <v>954</v>
      </c>
      <c r="E1123" s="564" t="s">
        <v>1005</v>
      </c>
      <c r="F1123" s="565">
        <v>5397550</v>
      </c>
      <c r="I1123" s="30" t="str">
        <f>IF(SUM('Sales by Agent'!G1123:I1123)&gt;0,"YES","NO")</f>
        <v>YES</v>
      </c>
      <c r="J1123" s="30" t="str">
        <f>IF(SUM('Sales by Agent'!H1123:J1123)&gt;0,"YES","NO")</f>
        <v>YES</v>
      </c>
      <c r="K1123" s="30" t="str">
        <f>IF(SUM('Sales by Agent'!I1123:K1123)&gt;0,"YES","NO")</f>
        <v>YES</v>
      </c>
      <c r="L1123" s="30" t="str">
        <f>IF(SUM('Sales by Agent'!J1123:L1123)&gt;0,"YES","NO")</f>
        <v>YES</v>
      </c>
      <c r="M1123" s="30" t="str">
        <f>IF(SUM('Sales by Agent'!K1123:M1123)&gt;0,"YES","NO")</f>
        <v>YES</v>
      </c>
      <c r="N1123" s="30" t="str">
        <f>IF(SUM('Sales by Agent'!L1123:N1123)&gt;0,"YES","NO")</f>
        <v>YES</v>
      </c>
      <c r="O1123" s="30" t="str">
        <f>IF(SUM('Sales by Agent'!M1123:O1123)&gt;0,"YES","NO")</f>
        <v>YES</v>
      </c>
      <c r="P1123" s="30" t="str">
        <f>IF(SUM('Sales by Agent'!N1123:P1123)&gt;0,"YES","NO")</f>
        <v>YES</v>
      </c>
      <c r="Q1123" s="30" t="str">
        <f>IF(SUM('Sales by Agent'!O1123:Q1123)&gt;0,"YES","NO")</f>
        <v>YES</v>
      </c>
      <c r="R1123" s="30" t="str">
        <f>IF(SUM('Sales by Agent'!P1123:R1123)&gt;0,"YES","NO")</f>
        <v>YES</v>
      </c>
      <c r="S1123" s="30" t="str">
        <f>IF(SUM('Sales by Agent'!Q1123:S1123)&gt;0,"YES","NO")</f>
        <v>YES</v>
      </c>
      <c r="T1123" s="30" t="str">
        <f>IF(SUM('Sales by Agent'!R1123:T1123)&gt;0,"YES","NO")</f>
        <v>YES</v>
      </c>
      <c r="U1123" s="30" t="str">
        <f>IF(SUM('Sales by Agent'!S1123:U1123)&gt;0,"YES","NO")</f>
        <v>YES</v>
      </c>
      <c r="V1123" s="30" t="str">
        <f>IF(SUM('Sales by Agent'!T1123:V1123)&gt;0,"YES","NO")</f>
        <v>YES</v>
      </c>
      <c r="W1123" s="30" t="str">
        <f>IF(SUM('Sales by Agent'!U1123:W1123)&gt;0,"YES","NO")</f>
        <v>YES</v>
      </c>
      <c r="X1123" s="30" t="str">
        <f>IF(SUM('Sales by Agent'!V1123:X1123)&gt;0,"YES","NO")</f>
        <v>YES</v>
      </c>
      <c r="Y1123" s="30" t="str">
        <f>IF(SUM('Sales by Agent'!W1123:Y1123)&gt;0,"YES","NO")</f>
        <v>YES</v>
      </c>
      <c r="Z1123" s="30" t="str">
        <f>IF(SUM('Sales by Agent'!X1123:Z1123)&gt;0,"YES","NO")</f>
        <v>YES</v>
      </c>
      <c r="AA1123" s="30" t="str">
        <f>IF(SUM('Sales by Agent'!Y1123:AA1123)&gt;0,"YES","NO")</f>
        <v>YES</v>
      </c>
      <c r="AB1123" s="30" t="str">
        <f>IF(SUM('Sales by Agent'!Z1123:AB1123)&gt;0,"YES","NO")</f>
        <v>YES</v>
      </c>
      <c r="AC1123" s="30" t="str">
        <f>IF(SUM('Sales by Agent'!AA1123:AC1123)&gt;0,"YES","NO")</f>
        <v>YES</v>
      </c>
      <c r="AD1123" s="30" t="str">
        <f>IF(SUM('Sales by Agent'!AB1123:AD1123)&gt;0,"YES","NO")</f>
        <v>YES</v>
      </c>
      <c r="AE1123" s="30" t="str">
        <f>IF(SUM('Sales by Agent'!AC1123:AE1123)&gt;0,"YES","NO")</f>
        <v>YES</v>
      </c>
      <c r="AF1123" s="30" t="str">
        <f>IF(SUM('Sales by Agent'!AD1123:AF1123)&gt;0,"YES","NO")</f>
        <v>YES</v>
      </c>
      <c r="AG1123" s="30" t="str">
        <f>IF(SUM('Sales by Agent'!AE1123:AG1123)&gt;0,"YES","NO")</f>
        <v>YES</v>
      </c>
      <c r="AH1123" s="30" t="str">
        <f>IF(SUM('Sales by Agent'!AF1123:AH1123)&gt;0,"YES","NO")</f>
        <v>YES</v>
      </c>
      <c r="AI1123" s="30" t="str">
        <f>IF(SUM('Sales by Agent'!AG1123:AI1123)&gt;0,"YES","NO")</f>
        <v>YES</v>
      </c>
      <c r="AJ1123" s="30" t="str">
        <f>IF(SUM('Sales by Agent'!AH1123:AJ1123)&gt;0,"YES","NO")</f>
        <v>YES</v>
      </c>
      <c r="AK1123" s="30" t="str">
        <f>IF(SUM('Sales by Agent'!AI1123:AK1123)&gt;0,"YES","NO")</f>
        <v>YES</v>
      </c>
      <c r="AL1123" s="30" t="str">
        <f>IF(SUM('Sales by Agent'!AJ1123:AL1123)&gt;0,"YES","NO")</f>
        <v>NO</v>
      </c>
      <c r="AM1123" s="30" t="str">
        <f>IF(SUM('Sales by Agent'!AK1123:AM1123)&gt;0,"YES","NO")</f>
        <v>NO</v>
      </c>
      <c r="AN1123" s="30" t="str">
        <f>IF(SUM('Sales by Agent'!AL1123:AN1123)&gt;0,"YES","NO")</f>
        <v>NO</v>
      </c>
      <c r="AO1123" s="30" t="str">
        <f>IF(SUM('Sales by Agent'!AM1123:AO1123)&gt;0,"YES","NO")</f>
        <v>NO</v>
      </c>
      <c r="AP1123" s="30" t="str">
        <f>IF(SUM('Sales by Agent'!AN1123:AP1123)&gt;0,"YES","NO")</f>
        <v>NO</v>
      </c>
      <c r="AQ1123" s="30" t="str">
        <f>IF(SUM('Sales by Agent'!AO1123:AQ1123)&gt;0,"YES","NO")</f>
        <v>NO</v>
      </c>
      <c r="AR1123" s="30" t="str">
        <f>IF(SUM('Sales by Agent'!AP1123:AR1123)&gt;0,"YES","NO")</f>
        <v>NO</v>
      </c>
      <c r="AS1123" s="30" t="str">
        <f>IF(SUM('Sales by Agent'!AQ1123:AS1123)&gt;0,"YES","NO")</f>
        <v>NO</v>
      </c>
      <c r="AT1123" s="30" t="str">
        <f>IF(SUM('Sales by Agent'!AR1123:AT1123)&gt;0,"YES","NO")</f>
        <v>NO</v>
      </c>
      <c r="AU1123" s="30" t="str">
        <f>IF(SUM('Sales by Agent'!AS1123:AU1123)&gt;0,"YES","NO")</f>
        <v>NO</v>
      </c>
      <c r="AV1123" s="30" t="str">
        <f>IF(SUM('Sales by Agent'!AT1123:AV1123)&gt;0,"YES","NO")</f>
        <v>NO</v>
      </c>
    </row>
    <row r="1124" spans="1:48">
      <c r="A1124" s="564" t="s">
        <v>171</v>
      </c>
      <c r="B1124" s="564" t="s">
        <v>3347</v>
      </c>
      <c r="C1124" s="564" t="s">
        <v>396</v>
      </c>
      <c r="D1124" s="564" t="s">
        <v>954</v>
      </c>
      <c r="E1124" s="564" t="s">
        <v>1005</v>
      </c>
      <c r="F1124" s="565">
        <v>5204200</v>
      </c>
      <c r="I1124" s="30" t="str">
        <f>IF(SUM('Sales by Agent'!G1124:I1124)&gt;0,"YES","NO")</f>
        <v>YES</v>
      </c>
      <c r="J1124" s="30" t="str">
        <f>IF(SUM('Sales by Agent'!H1124:J1124)&gt;0,"YES","NO")</f>
        <v>YES</v>
      </c>
      <c r="K1124" s="30" t="str">
        <f>IF(SUM('Sales by Agent'!I1124:K1124)&gt;0,"YES","NO")</f>
        <v>YES</v>
      </c>
      <c r="L1124" s="30" t="str">
        <f>IF(SUM('Sales by Agent'!J1124:L1124)&gt;0,"YES","NO")</f>
        <v>YES</v>
      </c>
      <c r="M1124" s="30" t="str">
        <f>IF(SUM('Sales by Agent'!K1124:M1124)&gt;0,"YES","NO")</f>
        <v>YES</v>
      </c>
      <c r="N1124" s="30" t="str">
        <f>IF(SUM('Sales by Agent'!L1124:N1124)&gt;0,"YES","NO")</f>
        <v>YES</v>
      </c>
      <c r="O1124" s="30" t="str">
        <f>IF(SUM('Sales by Agent'!M1124:O1124)&gt;0,"YES","NO")</f>
        <v>YES</v>
      </c>
      <c r="P1124" s="30" t="str">
        <f>IF(SUM('Sales by Agent'!N1124:P1124)&gt;0,"YES","NO")</f>
        <v>YES</v>
      </c>
      <c r="Q1124" s="30" t="str">
        <f>IF(SUM('Sales by Agent'!O1124:Q1124)&gt;0,"YES","NO")</f>
        <v>YES</v>
      </c>
      <c r="R1124" s="30" t="str">
        <f>IF(SUM('Sales by Agent'!P1124:R1124)&gt;0,"YES","NO")</f>
        <v>YES</v>
      </c>
      <c r="S1124" s="30" t="str">
        <f>IF(SUM('Sales by Agent'!Q1124:S1124)&gt;0,"YES","NO")</f>
        <v>YES</v>
      </c>
      <c r="T1124" s="30" t="str">
        <f>IF(SUM('Sales by Agent'!R1124:T1124)&gt;0,"YES","NO")</f>
        <v>YES</v>
      </c>
      <c r="U1124" s="30" t="str">
        <f>IF(SUM('Sales by Agent'!S1124:U1124)&gt;0,"YES","NO")</f>
        <v>YES</v>
      </c>
      <c r="V1124" s="30" t="str">
        <f>IF(SUM('Sales by Agent'!T1124:V1124)&gt;0,"YES","NO")</f>
        <v>YES</v>
      </c>
      <c r="W1124" s="30" t="str">
        <f>IF(SUM('Sales by Agent'!U1124:W1124)&gt;0,"YES","NO")</f>
        <v>YES</v>
      </c>
      <c r="X1124" s="30" t="str">
        <f>IF(SUM('Sales by Agent'!V1124:X1124)&gt;0,"YES","NO")</f>
        <v>YES</v>
      </c>
      <c r="Y1124" s="30" t="str">
        <f>IF(SUM('Sales by Agent'!W1124:Y1124)&gt;0,"YES","NO")</f>
        <v>YES</v>
      </c>
      <c r="Z1124" s="30" t="str">
        <f>IF(SUM('Sales by Agent'!X1124:Z1124)&gt;0,"YES","NO")</f>
        <v>YES</v>
      </c>
      <c r="AA1124" s="30" t="str">
        <f>IF(SUM('Sales by Agent'!Y1124:AA1124)&gt;0,"YES","NO")</f>
        <v>YES</v>
      </c>
      <c r="AB1124" s="30" t="str">
        <f>IF(SUM('Sales by Agent'!Z1124:AB1124)&gt;0,"YES","NO")</f>
        <v>YES</v>
      </c>
      <c r="AC1124" s="30" t="str">
        <f>IF(SUM('Sales by Agent'!AA1124:AC1124)&gt;0,"YES","NO")</f>
        <v>YES</v>
      </c>
      <c r="AD1124" s="30" t="str">
        <f>IF(SUM('Sales by Agent'!AB1124:AD1124)&gt;0,"YES","NO")</f>
        <v>YES</v>
      </c>
      <c r="AE1124" s="30" t="str">
        <f>IF(SUM('Sales by Agent'!AC1124:AE1124)&gt;0,"YES","NO")</f>
        <v>YES</v>
      </c>
      <c r="AF1124" s="30" t="str">
        <f>IF(SUM('Sales by Agent'!AD1124:AF1124)&gt;0,"YES","NO")</f>
        <v>YES</v>
      </c>
      <c r="AG1124" s="30" t="str">
        <f>IF(SUM('Sales by Agent'!AE1124:AG1124)&gt;0,"YES","NO")</f>
        <v>YES</v>
      </c>
      <c r="AH1124" s="30" t="str">
        <f>IF(SUM('Sales by Agent'!AF1124:AH1124)&gt;0,"YES","NO")</f>
        <v>YES</v>
      </c>
      <c r="AI1124" s="30" t="str">
        <f>IF(SUM('Sales by Agent'!AG1124:AI1124)&gt;0,"YES","NO")</f>
        <v>YES</v>
      </c>
      <c r="AJ1124" s="30" t="str">
        <f>IF(SUM('Sales by Agent'!AH1124:AJ1124)&gt;0,"YES","NO")</f>
        <v>YES</v>
      </c>
      <c r="AK1124" s="30" t="str">
        <f>IF(SUM('Sales by Agent'!AI1124:AK1124)&gt;0,"YES","NO")</f>
        <v>YES</v>
      </c>
      <c r="AL1124" s="30" t="str">
        <f>IF(SUM('Sales by Agent'!AJ1124:AL1124)&gt;0,"YES","NO")</f>
        <v>YES</v>
      </c>
      <c r="AM1124" s="30" t="str">
        <f>IF(SUM('Sales by Agent'!AK1124:AM1124)&gt;0,"YES","NO")</f>
        <v>YES</v>
      </c>
      <c r="AN1124" s="30" t="str">
        <f>IF(SUM('Sales by Agent'!AL1124:AN1124)&gt;0,"YES","NO")</f>
        <v>YES</v>
      </c>
      <c r="AO1124" s="30" t="str">
        <f>IF(SUM('Sales by Agent'!AM1124:AO1124)&gt;0,"YES","NO")</f>
        <v>YES</v>
      </c>
      <c r="AP1124" s="30" t="str">
        <f>IF(SUM('Sales by Agent'!AN1124:AP1124)&gt;0,"YES","NO")</f>
        <v>YES</v>
      </c>
      <c r="AQ1124" s="30" t="str">
        <f>IF(SUM('Sales by Agent'!AO1124:AQ1124)&gt;0,"YES","NO")</f>
        <v>NO</v>
      </c>
      <c r="AR1124" s="30" t="str">
        <f>IF(SUM('Sales by Agent'!AP1124:AR1124)&gt;0,"YES","NO")</f>
        <v>NO</v>
      </c>
      <c r="AS1124" s="30" t="str">
        <f>IF(SUM('Sales by Agent'!AQ1124:AS1124)&gt;0,"YES","NO")</f>
        <v>YES</v>
      </c>
      <c r="AT1124" s="30" t="str">
        <f>IF(SUM('Sales by Agent'!AR1124:AT1124)&gt;0,"YES","NO")</f>
        <v>YES</v>
      </c>
      <c r="AU1124" s="30" t="str">
        <f>IF(SUM('Sales by Agent'!AS1124:AU1124)&gt;0,"YES","NO")</f>
        <v>YES</v>
      </c>
      <c r="AV1124" s="30" t="str">
        <f>IF(SUM('Sales by Agent'!AT1124:AV1124)&gt;0,"YES","NO")</f>
        <v>NO</v>
      </c>
    </row>
    <row r="1125" spans="1:48">
      <c r="A1125" s="564" t="s">
        <v>177</v>
      </c>
      <c r="B1125" s="564" t="s">
        <v>3348</v>
      </c>
      <c r="C1125" s="564" t="s">
        <v>396</v>
      </c>
      <c r="D1125" s="564" t="s">
        <v>954</v>
      </c>
      <c r="E1125" s="564" t="s">
        <v>1005</v>
      </c>
      <c r="F1125" s="565">
        <v>2576850</v>
      </c>
      <c r="I1125" s="30" t="str">
        <f>IF(SUM('Sales by Agent'!G1125:I1125)&gt;0,"YES","NO")</f>
        <v>YES</v>
      </c>
      <c r="J1125" s="30" t="str">
        <f>IF(SUM('Sales by Agent'!H1125:J1125)&gt;0,"YES","NO")</f>
        <v>YES</v>
      </c>
      <c r="K1125" s="30" t="str">
        <f>IF(SUM('Sales by Agent'!I1125:K1125)&gt;0,"YES","NO")</f>
        <v>YES</v>
      </c>
      <c r="L1125" s="30" t="str">
        <f>IF(SUM('Sales by Agent'!J1125:L1125)&gt;0,"YES","NO")</f>
        <v>YES</v>
      </c>
      <c r="M1125" s="30" t="str">
        <f>IF(SUM('Sales by Agent'!K1125:M1125)&gt;0,"YES","NO")</f>
        <v>YES</v>
      </c>
      <c r="N1125" s="30" t="str">
        <f>IF(SUM('Sales by Agent'!L1125:N1125)&gt;0,"YES","NO")</f>
        <v>YES</v>
      </c>
      <c r="O1125" s="30" t="str">
        <f>IF(SUM('Sales by Agent'!M1125:O1125)&gt;0,"YES","NO")</f>
        <v>YES</v>
      </c>
      <c r="P1125" s="30" t="str">
        <f>IF(SUM('Sales by Agent'!N1125:P1125)&gt;0,"YES","NO")</f>
        <v>YES</v>
      </c>
      <c r="Q1125" s="30" t="str">
        <f>IF(SUM('Sales by Agent'!O1125:Q1125)&gt;0,"YES","NO")</f>
        <v>YES</v>
      </c>
      <c r="R1125" s="30" t="str">
        <f>IF(SUM('Sales by Agent'!P1125:R1125)&gt;0,"YES","NO")</f>
        <v>YES</v>
      </c>
      <c r="S1125" s="30" t="str">
        <f>IF(SUM('Sales by Agent'!Q1125:S1125)&gt;0,"YES","NO")</f>
        <v>YES</v>
      </c>
      <c r="T1125" s="30" t="str">
        <f>IF(SUM('Sales by Agent'!R1125:T1125)&gt;0,"YES","NO")</f>
        <v>YES</v>
      </c>
      <c r="U1125" s="30" t="str">
        <f>IF(SUM('Sales by Agent'!S1125:U1125)&gt;0,"YES","NO")</f>
        <v>YES</v>
      </c>
      <c r="V1125" s="30" t="str">
        <f>IF(SUM('Sales by Agent'!T1125:V1125)&gt;0,"YES","NO")</f>
        <v>YES</v>
      </c>
      <c r="W1125" s="30" t="str">
        <f>IF(SUM('Sales by Agent'!U1125:W1125)&gt;0,"YES","NO")</f>
        <v>YES</v>
      </c>
      <c r="X1125" s="30" t="str">
        <f>IF(SUM('Sales by Agent'!V1125:X1125)&gt;0,"YES","NO")</f>
        <v>YES</v>
      </c>
      <c r="Y1125" s="30" t="str">
        <f>IF(SUM('Sales by Agent'!W1125:Y1125)&gt;0,"YES","NO")</f>
        <v>YES</v>
      </c>
      <c r="Z1125" s="30" t="str">
        <f>IF(SUM('Sales by Agent'!X1125:Z1125)&gt;0,"YES","NO")</f>
        <v>YES</v>
      </c>
      <c r="AA1125" s="30" t="str">
        <f>IF(SUM('Sales by Agent'!Y1125:AA1125)&gt;0,"YES","NO")</f>
        <v>YES</v>
      </c>
      <c r="AB1125" s="30" t="str">
        <f>IF(SUM('Sales by Agent'!Z1125:AB1125)&gt;0,"YES","NO")</f>
        <v>YES</v>
      </c>
      <c r="AC1125" s="30" t="str">
        <f>IF(SUM('Sales by Agent'!AA1125:AC1125)&gt;0,"YES","NO")</f>
        <v>YES</v>
      </c>
      <c r="AD1125" s="30" t="str">
        <f>IF(SUM('Sales by Agent'!AB1125:AD1125)&gt;0,"YES","NO")</f>
        <v>YES</v>
      </c>
      <c r="AE1125" s="30" t="str">
        <f>IF(SUM('Sales by Agent'!AC1125:AE1125)&gt;0,"YES","NO")</f>
        <v>YES</v>
      </c>
      <c r="AF1125" s="30" t="str">
        <f>IF(SUM('Sales by Agent'!AD1125:AF1125)&gt;0,"YES","NO")</f>
        <v>YES</v>
      </c>
      <c r="AG1125" s="30" t="str">
        <f>IF(SUM('Sales by Agent'!AE1125:AG1125)&gt;0,"YES","NO")</f>
        <v>YES</v>
      </c>
      <c r="AH1125" s="30" t="str">
        <f>IF(SUM('Sales by Agent'!AF1125:AH1125)&gt;0,"YES","NO")</f>
        <v>NO</v>
      </c>
      <c r="AI1125" s="30" t="str">
        <f>IF(SUM('Sales by Agent'!AG1125:AI1125)&gt;0,"YES","NO")</f>
        <v>NO</v>
      </c>
      <c r="AJ1125" s="30" t="str">
        <f>IF(SUM('Sales by Agent'!AH1125:AJ1125)&gt;0,"YES","NO")</f>
        <v>NO</v>
      </c>
      <c r="AK1125" s="30" t="str">
        <f>IF(SUM('Sales by Agent'!AI1125:AK1125)&gt;0,"YES","NO")</f>
        <v>NO</v>
      </c>
      <c r="AL1125" s="30" t="str">
        <f>IF(SUM('Sales by Agent'!AJ1125:AL1125)&gt;0,"YES","NO")</f>
        <v>NO</v>
      </c>
      <c r="AM1125" s="30" t="str">
        <f>IF(SUM('Sales by Agent'!AK1125:AM1125)&gt;0,"YES","NO")</f>
        <v>NO</v>
      </c>
      <c r="AN1125" s="30" t="str">
        <f>IF(SUM('Sales by Agent'!AL1125:AN1125)&gt;0,"YES","NO")</f>
        <v>NO</v>
      </c>
      <c r="AO1125" s="30" t="str">
        <f>IF(SUM('Sales by Agent'!AM1125:AO1125)&gt;0,"YES","NO")</f>
        <v>NO</v>
      </c>
      <c r="AP1125" s="30" t="str">
        <f>IF(SUM('Sales by Agent'!AN1125:AP1125)&gt;0,"YES","NO")</f>
        <v>NO</v>
      </c>
      <c r="AQ1125" s="30" t="str">
        <f>IF(SUM('Sales by Agent'!AO1125:AQ1125)&gt;0,"YES","NO")</f>
        <v>NO</v>
      </c>
      <c r="AR1125" s="30" t="str">
        <f>IF(SUM('Sales by Agent'!AP1125:AR1125)&gt;0,"YES","NO")</f>
        <v>NO</v>
      </c>
      <c r="AS1125" s="30" t="str">
        <f>IF(SUM('Sales by Agent'!AQ1125:AS1125)&gt;0,"YES","NO")</f>
        <v>NO</v>
      </c>
      <c r="AT1125" s="30" t="str">
        <f>IF(SUM('Sales by Agent'!AR1125:AT1125)&gt;0,"YES","NO")</f>
        <v>NO</v>
      </c>
      <c r="AU1125" s="30" t="str">
        <f>IF(SUM('Sales by Agent'!AS1125:AU1125)&gt;0,"YES","NO")</f>
        <v>NO</v>
      </c>
      <c r="AV1125" s="30" t="str">
        <f>IF(SUM('Sales by Agent'!AT1125:AV1125)&gt;0,"YES","NO")</f>
        <v>NO</v>
      </c>
    </row>
    <row r="1126" spans="1:48">
      <c r="A1126" s="564" t="s">
        <v>179</v>
      </c>
      <c r="B1126" s="564" t="s">
        <v>3249</v>
      </c>
      <c r="C1126" s="564" t="s">
        <v>396</v>
      </c>
      <c r="D1126" s="564" t="s">
        <v>954</v>
      </c>
      <c r="E1126" s="564" t="s">
        <v>1005</v>
      </c>
      <c r="F1126" s="565">
        <v>-94000</v>
      </c>
      <c r="I1126" s="30" t="str">
        <f>IF(SUM('Sales by Agent'!G1126:I1126)&gt;0,"YES","NO")</f>
        <v>NO</v>
      </c>
      <c r="J1126" s="30" t="str">
        <f>IF(SUM('Sales by Agent'!H1126:J1126)&gt;0,"YES","NO")</f>
        <v>NO</v>
      </c>
      <c r="K1126" s="30" t="str">
        <f>IF(SUM('Sales by Agent'!I1126:K1126)&gt;0,"YES","NO")</f>
        <v>NO</v>
      </c>
      <c r="L1126" s="30" t="str">
        <f>IF(SUM('Sales by Agent'!J1126:L1126)&gt;0,"YES","NO")</f>
        <v>NO</v>
      </c>
      <c r="M1126" s="30" t="str">
        <f>IF(SUM('Sales by Agent'!K1126:M1126)&gt;0,"YES","NO")</f>
        <v>NO</v>
      </c>
      <c r="N1126" s="30" t="str">
        <f>IF(SUM('Sales by Agent'!L1126:N1126)&gt;0,"YES","NO")</f>
        <v>NO</v>
      </c>
      <c r="O1126" s="30" t="str">
        <f>IF(SUM('Sales by Agent'!M1126:O1126)&gt;0,"YES","NO")</f>
        <v>NO</v>
      </c>
      <c r="P1126" s="30" t="str">
        <f>IF(SUM('Sales by Agent'!N1126:P1126)&gt;0,"YES","NO")</f>
        <v>NO</v>
      </c>
      <c r="Q1126" s="30" t="str">
        <f>IF(SUM('Sales by Agent'!O1126:Q1126)&gt;0,"YES","NO")</f>
        <v>NO</v>
      </c>
      <c r="R1126" s="30" t="str">
        <f>IF(SUM('Sales by Agent'!P1126:R1126)&gt;0,"YES","NO")</f>
        <v>NO</v>
      </c>
      <c r="S1126" s="30" t="str">
        <f>IF(SUM('Sales by Agent'!Q1126:S1126)&gt;0,"YES","NO")</f>
        <v>NO</v>
      </c>
      <c r="T1126" s="30" t="str">
        <f>IF(SUM('Sales by Agent'!R1126:T1126)&gt;0,"YES","NO")</f>
        <v>NO</v>
      </c>
      <c r="U1126" s="30" t="str">
        <f>IF(SUM('Sales by Agent'!S1126:U1126)&gt;0,"YES","NO")</f>
        <v>NO</v>
      </c>
      <c r="V1126" s="30" t="str">
        <f>IF(SUM('Sales by Agent'!T1126:V1126)&gt;0,"YES","NO")</f>
        <v>NO</v>
      </c>
      <c r="W1126" s="30" t="str">
        <f>IF(SUM('Sales by Agent'!U1126:W1126)&gt;0,"YES","NO")</f>
        <v>NO</v>
      </c>
      <c r="X1126" s="30" t="str">
        <f>IF(SUM('Sales by Agent'!V1126:X1126)&gt;0,"YES","NO")</f>
        <v>NO</v>
      </c>
      <c r="Y1126" s="30" t="str">
        <f>IF(SUM('Sales by Agent'!W1126:Y1126)&gt;0,"YES","NO")</f>
        <v>NO</v>
      </c>
      <c r="Z1126" s="30" t="str">
        <f>IF(SUM('Sales by Agent'!X1126:Z1126)&gt;0,"YES","NO")</f>
        <v>NO</v>
      </c>
      <c r="AA1126" s="30" t="str">
        <f>IF(SUM('Sales by Agent'!Y1126:AA1126)&gt;0,"YES","NO")</f>
        <v>NO</v>
      </c>
      <c r="AB1126" s="30" t="str">
        <f>IF(SUM('Sales by Agent'!Z1126:AB1126)&gt;0,"YES","NO")</f>
        <v>NO</v>
      </c>
      <c r="AC1126" s="30" t="str">
        <f>IF(SUM('Sales by Agent'!AA1126:AC1126)&gt;0,"YES","NO")</f>
        <v>NO</v>
      </c>
      <c r="AD1126" s="30" t="str">
        <f>IF(SUM('Sales by Agent'!AB1126:AD1126)&gt;0,"YES","NO")</f>
        <v>NO</v>
      </c>
      <c r="AE1126" s="30" t="str">
        <f>IF(SUM('Sales by Agent'!AC1126:AE1126)&gt;0,"YES","NO")</f>
        <v>NO</v>
      </c>
      <c r="AF1126" s="30" t="str">
        <f>IF(SUM('Sales by Agent'!AD1126:AF1126)&gt;0,"YES","NO")</f>
        <v>NO</v>
      </c>
      <c r="AG1126" s="30" t="str">
        <f>IF(SUM('Sales by Agent'!AE1126:AG1126)&gt;0,"YES","NO")</f>
        <v>NO</v>
      </c>
      <c r="AH1126" s="30" t="str">
        <f>IF(SUM('Sales by Agent'!AF1126:AH1126)&gt;0,"YES","NO")</f>
        <v>NO</v>
      </c>
      <c r="AI1126" s="30" t="str">
        <f>IF(SUM('Sales by Agent'!AG1126:AI1126)&gt;0,"YES","NO")</f>
        <v>NO</v>
      </c>
      <c r="AJ1126" s="30" t="str">
        <f>IF(SUM('Sales by Agent'!AH1126:AJ1126)&gt;0,"YES","NO")</f>
        <v>NO</v>
      </c>
      <c r="AK1126" s="30" t="str">
        <f>IF(SUM('Sales by Agent'!AI1126:AK1126)&gt;0,"YES","NO")</f>
        <v>NO</v>
      </c>
      <c r="AL1126" s="30" t="str">
        <f>IF(SUM('Sales by Agent'!AJ1126:AL1126)&gt;0,"YES","NO")</f>
        <v>NO</v>
      </c>
      <c r="AM1126" s="30" t="str">
        <f>IF(SUM('Sales by Agent'!AK1126:AM1126)&gt;0,"YES","NO")</f>
        <v>NO</v>
      </c>
      <c r="AN1126" s="30" t="str">
        <f>IF(SUM('Sales by Agent'!AL1126:AN1126)&gt;0,"YES","NO")</f>
        <v>NO</v>
      </c>
      <c r="AO1126" s="30" t="str">
        <f>IF(SUM('Sales by Agent'!AM1126:AO1126)&gt;0,"YES","NO")</f>
        <v>NO</v>
      </c>
      <c r="AP1126" s="30" t="str">
        <f>IF(SUM('Sales by Agent'!AN1126:AP1126)&gt;0,"YES","NO")</f>
        <v>NO</v>
      </c>
      <c r="AQ1126" s="30" t="str">
        <f>IF(SUM('Sales by Agent'!AO1126:AQ1126)&gt;0,"YES","NO")</f>
        <v>NO</v>
      </c>
      <c r="AR1126" s="30" t="str">
        <f>IF(SUM('Sales by Agent'!AP1126:AR1126)&gt;0,"YES","NO")</f>
        <v>NO</v>
      </c>
      <c r="AS1126" s="30" t="str">
        <f>IF(SUM('Sales by Agent'!AQ1126:AS1126)&gt;0,"YES","NO")</f>
        <v>NO</v>
      </c>
      <c r="AT1126" s="30" t="str">
        <f>IF(SUM('Sales by Agent'!AR1126:AT1126)&gt;0,"YES","NO")</f>
        <v>NO</v>
      </c>
      <c r="AU1126" s="30" t="str">
        <f>IF(SUM('Sales by Agent'!AS1126:AU1126)&gt;0,"YES","NO")</f>
        <v>NO</v>
      </c>
      <c r="AV1126" s="30" t="str">
        <f>IF(SUM('Sales by Agent'!AT1126:AV1126)&gt;0,"YES","NO")</f>
        <v>NO</v>
      </c>
    </row>
    <row r="1127" spans="1:48">
      <c r="A1127" s="564" t="s">
        <v>181</v>
      </c>
      <c r="B1127" s="564" t="s">
        <v>3250</v>
      </c>
      <c r="C1127" s="564" t="s">
        <v>396</v>
      </c>
      <c r="D1127" s="564" t="s">
        <v>954</v>
      </c>
      <c r="E1127" s="564" t="s">
        <v>1005</v>
      </c>
      <c r="F1127" s="565">
        <v>0</v>
      </c>
      <c r="I1127" s="30" t="str">
        <f>IF(SUM('Sales by Agent'!G1127:I1127)&gt;0,"YES","NO")</f>
        <v>NO</v>
      </c>
      <c r="J1127" s="30" t="str">
        <f>IF(SUM('Sales by Agent'!H1127:J1127)&gt;0,"YES","NO")</f>
        <v>NO</v>
      </c>
      <c r="K1127" s="30" t="str">
        <f>IF(SUM('Sales by Agent'!I1127:K1127)&gt;0,"YES","NO")</f>
        <v>NO</v>
      </c>
      <c r="L1127" s="30" t="str">
        <f>IF(SUM('Sales by Agent'!J1127:L1127)&gt;0,"YES","NO")</f>
        <v>NO</v>
      </c>
      <c r="M1127" s="30" t="str">
        <f>IF(SUM('Sales by Agent'!K1127:M1127)&gt;0,"YES","NO")</f>
        <v>NO</v>
      </c>
      <c r="N1127" s="30" t="str">
        <f>IF(SUM('Sales by Agent'!L1127:N1127)&gt;0,"YES","NO")</f>
        <v>NO</v>
      </c>
      <c r="O1127" s="30" t="str">
        <f>IF(SUM('Sales by Agent'!M1127:O1127)&gt;0,"YES","NO")</f>
        <v>NO</v>
      </c>
      <c r="P1127" s="30" t="str">
        <f>IF(SUM('Sales by Agent'!N1127:P1127)&gt;0,"YES","NO")</f>
        <v>NO</v>
      </c>
      <c r="Q1127" s="30" t="str">
        <f>IF(SUM('Sales by Agent'!O1127:Q1127)&gt;0,"YES","NO")</f>
        <v>NO</v>
      </c>
      <c r="R1127" s="30" t="str">
        <f>IF(SUM('Sales by Agent'!P1127:R1127)&gt;0,"YES","NO")</f>
        <v>NO</v>
      </c>
      <c r="S1127" s="30" t="str">
        <f>IF(SUM('Sales by Agent'!Q1127:S1127)&gt;0,"YES","NO")</f>
        <v>NO</v>
      </c>
      <c r="T1127" s="30" t="str">
        <f>IF(SUM('Sales by Agent'!R1127:T1127)&gt;0,"YES","NO")</f>
        <v>NO</v>
      </c>
      <c r="U1127" s="30" t="str">
        <f>IF(SUM('Sales by Agent'!S1127:U1127)&gt;0,"YES","NO")</f>
        <v>NO</v>
      </c>
      <c r="V1127" s="30" t="str">
        <f>IF(SUM('Sales by Agent'!T1127:V1127)&gt;0,"YES","NO")</f>
        <v>NO</v>
      </c>
      <c r="W1127" s="30" t="str">
        <f>IF(SUM('Sales by Agent'!U1127:W1127)&gt;0,"YES","NO")</f>
        <v>NO</v>
      </c>
      <c r="X1127" s="30" t="str">
        <f>IF(SUM('Sales by Agent'!V1127:X1127)&gt;0,"YES","NO")</f>
        <v>NO</v>
      </c>
      <c r="Y1127" s="30" t="str">
        <f>IF(SUM('Sales by Agent'!W1127:Y1127)&gt;0,"YES","NO")</f>
        <v>NO</v>
      </c>
      <c r="Z1127" s="30" t="str">
        <f>IF(SUM('Sales by Agent'!X1127:Z1127)&gt;0,"YES","NO")</f>
        <v>NO</v>
      </c>
      <c r="AA1127" s="30" t="str">
        <f>IF(SUM('Sales by Agent'!Y1127:AA1127)&gt;0,"YES","NO")</f>
        <v>NO</v>
      </c>
      <c r="AB1127" s="30" t="str">
        <f>IF(SUM('Sales by Agent'!Z1127:AB1127)&gt;0,"YES","NO")</f>
        <v>NO</v>
      </c>
      <c r="AC1127" s="30" t="str">
        <f>IF(SUM('Sales by Agent'!AA1127:AC1127)&gt;0,"YES","NO")</f>
        <v>NO</v>
      </c>
      <c r="AD1127" s="30" t="str">
        <f>IF(SUM('Sales by Agent'!AB1127:AD1127)&gt;0,"YES","NO")</f>
        <v>NO</v>
      </c>
      <c r="AE1127" s="30" t="str">
        <f>IF(SUM('Sales by Agent'!AC1127:AE1127)&gt;0,"YES","NO")</f>
        <v>NO</v>
      </c>
      <c r="AF1127" s="30" t="str">
        <f>IF(SUM('Sales by Agent'!AD1127:AF1127)&gt;0,"YES","NO")</f>
        <v>NO</v>
      </c>
      <c r="AG1127" s="30" t="str">
        <f>IF(SUM('Sales by Agent'!AE1127:AG1127)&gt;0,"YES","NO")</f>
        <v>NO</v>
      </c>
      <c r="AH1127" s="30" t="str">
        <f>IF(SUM('Sales by Agent'!AF1127:AH1127)&gt;0,"YES","NO")</f>
        <v>NO</v>
      </c>
      <c r="AI1127" s="30" t="str">
        <f>IF(SUM('Sales by Agent'!AG1127:AI1127)&gt;0,"YES","NO")</f>
        <v>NO</v>
      </c>
      <c r="AJ1127" s="30" t="str">
        <f>IF(SUM('Sales by Agent'!AH1127:AJ1127)&gt;0,"YES","NO")</f>
        <v>NO</v>
      </c>
      <c r="AK1127" s="30" t="str">
        <f>IF(SUM('Sales by Agent'!AI1127:AK1127)&gt;0,"YES","NO")</f>
        <v>NO</v>
      </c>
      <c r="AL1127" s="30" t="str">
        <f>IF(SUM('Sales by Agent'!AJ1127:AL1127)&gt;0,"YES","NO")</f>
        <v>NO</v>
      </c>
      <c r="AM1127" s="30" t="str">
        <f>IF(SUM('Sales by Agent'!AK1127:AM1127)&gt;0,"YES","NO")</f>
        <v>NO</v>
      </c>
      <c r="AN1127" s="30" t="str">
        <f>IF(SUM('Sales by Agent'!AL1127:AN1127)&gt;0,"YES","NO")</f>
        <v>NO</v>
      </c>
      <c r="AO1127" s="30" t="str">
        <f>IF(SUM('Sales by Agent'!AM1127:AO1127)&gt;0,"YES","NO")</f>
        <v>NO</v>
      </c>
      <c r="AP1127" s="30" t="str">
        <f>IF(SUM('Sales by Agent'!AN1127:AP1127)&gt;0,"YES","NO")</f>
        <v>NO</v>
      </c>
      <c r="AQ1127" s="30" t="str">
        <f>IF(SUM('Sales by Agent'!AO1127:AQ1127)&gt;0,"YES","NO")</f>
        <v>NO</v>
      </c>
      <c r="AR1127" s="30" t="str">
        <f>IF(SUM('Sales by Agent'!AP1127:AR1127)&gt;0,"YES","NO")</f>
        <v>NO</v>
      </c>
      <c r="AS1127" s="30" t="str">
        <f>IF(SUM('Sales by Agent'!AQ1127:AS1127)&gt;0,"YES","NO")</f>
        <v>NO</v>
      </c>
      <c r="AT1127" s="30" t="str">
        <f>IF(SUM('Sales by Agent'!AR1127:AT1127)&gt;0,"YES","NO")</f>
        <v>NO</v>
      </c>
      <c r="AU1127" s="30" t="str">
        <f>IF(SUM('Sales by Agent'!AS1127:AU1127)&gt;0,"YES","NO")</f>
        <v>NO</v>
      </c>
      <c r="AV1127" s="30" t="str">
        <f>IF(SUM('Sales by Agent'!AT1127:AV1127)&gt;0,"YES","NO")</f>
        <v>NO</v>
      </c>
    </row>
    <row r="1128" spans="1:48">
      <c r="A1128" s="564" t="s">
        <v>184</v>
      </c>
      <c r="B1128" s="564" t="s">
        <v>3349</v>
      </c>
      <c r="C1128" s="564" t="s">
        <v>396</v>
      </c>
      <c r="D1128" s="564" t="s">
        <v>954</v>
      </c>
      <c r="E1128" s="564" t="s">
        <v>1005</v>
      </c>
      <c r="F1128" s="565">
        <v>1331000</v>
      </c>
      <c r="I1128" s="30" t="str">
        <f>IF(SUM('Sales by Agent'!G1128:I1128)&gt;0,"YES","NO")</f>
        <v>YES</v>
      </c>
      <c r="J1128" s="30" t="str">
        <f>IF(SUM('Sales by Agent'!H1128:J1128)&gt;0,"YES","NO")</f>
        <v>YES</v>
      </c>
      <c r="K1128" s="30" t="str">
        <f>IF(SUM('Sales by Agent'!I1128:K1128)&gt;0,"YES","NO")</f>
        <v>YES</v>
      </c>
      <c r="L1128" s="30" t="str">
        <f>IF(SUM('Sales by Agent'!J1128:L1128)&gt;0,"YES","NO")</f>
        <v>YES</v>
      </c>
      <c r="M1128" s="30" t="str">
        <f>IF(SUM('Sales by Agent'!K1128:M1128)&gt;0,"YES","NO")</f>
        <v>YES</v>
      </c>
      <c r="N1128" s="30" t="str">
        <f>IF(SUM('Sales by Agent'!L1128:N1128)&gt;0,"YES","NO")</f>
        <v>YES</v>
      </c>
      <c r="O1128" s="30" t="str">
        <f>IF(SUM('Sales by Agent'!M1128:O1128)&gt;0,"YES","NO")</f>
        <v>YES</v>
      </c>
      <c r="P1128" s="30" t="str">
        <f>IF(SUM('Sales by Agent'!N1128:P1128)&gt;0,"YES","NO")</f>
        <v>YES</v>
      </c>
      <c r="Q1128" s="30" t="str">
        <f>IF(SUM('Sales by Agent'!O1128:Q1128)&gt;0,"YES","NO")</f>
        <v>NO</v>
      </c>
      <c r="R1128" s="30" t="str">
        <f>IF(SUM('Sales by Agent'!P1128:R1128)&gt;0,"YES","NO")</f>
        <v>NO</v>
      </c>
      <c r="S1128" s="30" t="str">
        <f>IF(SUM('Sales by Agent'!Q1128:S1128)&gt;0,"YES","NO")</f>
        <v>NO</v>
      </c>
      <c r="T1128" s="30" t="str">
        <f>IF(SUM('Sales by Agent'!R1128:T1128)&gt;0,"YES","NO")</f>
        <v>NO</v>
      </c>
      <c r="U1128" s="30" t="str">
        <f>IF(SUM('Sales by Agent'!S1128:U1128)&gt;0,"YES","NO")</f>
        <v>NO</v>
      </c>
      <c r="V1128" s="30" t="str">
        <f>IF(SUM('Sales by Agent'!T1128:V1128)&gt;0,"YES","NO")</f>
        <v>NO</v>
      </c>
      <c r="W1128" s="30" t="str">
        <f>IF(SUM('Sales by Agent'!U1128:W1128)&gt;0,"YES","NO")</f>
        <v>NO</v>
      </c>
      <c r="X1128" s="30" t="str">
        <f>IF(SUM('Sales by Agent'!V1128:X1128)&gt;0,"YES","NO")</f>
        <v>NO</v>
      </c>
      <c r="Y1128" s="30" t="str">
        <f>IF(SUM('Sales by Agent'!W1128:Y1128)&gt;0,"YES","NO")</f>
        <v>YES</v>
      </c>
      <c r="Z1128" s="30" t="str">
        <f>IF(SUM('Sales by Agent'!X1128:Z1128)&gt;0,"YES","NO")</f>
        <v>YES</v>
      </c>
      <c r="AA1128" s="30" t="str">
        <f>IF(SUM('Sales by Agent'!Y1128:AA1128)&gt;0,"YES","NO")</f>
        <v>YES</v>
      </c>
      <c r="AB1128" s="30" t="str">
        <f>IF(SUM('Sales by Agent'!Z1128:AB1128)&gt;0,"YES","NO")</f>
        <v>YES</v>
      </c>
      <c r="AC1128" s="30" t="str">
        <f>IF(SUM('Sales by Agent'!AA1128:AC1128)&gt;0,"YES","NO")</f>
        <v>YES</v>
      </c>
      <c r="AD1128" s="30" t="str">
        <f>IF(SUM('Sales by Agent'!AB1128:AD1128)&gt;0,"YES","NO")</f>
        <v>YES</v>
      </c>
      <c r="AE1128" s="30" t="str">
        <f>IF(SUM('Sales by Agent'!AC1128:AE1128)&gt;0,"YES","NO")</f>
        <v>YES</v>
      </c>
      <c r="AF1128" s="30" t="str">
        <f>IF(SUM('Sales by Agent'!AD1128:AF1128)&gt;0,"YES","NO")</f>
        <v>NO</v>
      </c>
      <c r="AG1128" s="30" t="str">
        <f>IF(SUM('Sales by Agent'!AE1128:AG1128)&gt;0,"YES","NO")</f>
        <v>NO</v>
      </c>
      <c r="AH1128" s="30" t="str">
        <f>IF(SUM('Sales by Agent'!AF1128:AH1128)&gt;0,"YES","NO")</f>
        <v>NO</v>
      </c>
      <c r="AI1128" s="30" t="str">
        <f>IF(SUM('Sales by Agent'!AG1128:AI1128)&gt;0,"YES","NO")</f>
        <v>NO</v>
      </c>
      <c r="AJ1128" s="30" t="str">
        <f>IF(SUM('Sales by Agent'!AH1128:AJ1128)&gt;0,"YES","NO")</f>
        <v>NO</v>
      </c>
      <c r="AK1128" s="30" t="str">
        <f>IF(SUM('Sales by Agent'!AI1128:AK1128)&gt;0,"YES","NO")</f>
        <v>NO</v>
      </c>
      <c r="AL1128" s="30" t="str">
        <f>IF(SUM('Sales by Agent'!AJ1128:AL1128)&gt;0,"YES","NO")</f>
        <v>NO</v>
      </c>
      <c r="AM1128" s="30" t="str">
        <f>IF(SUM('Sales by Agent'!AK1128:AM1128)&gt;0,"YES","NO")</f>
        <v>NO</v>
      </c>
      <c r="AN1128" s="30" t="str">
        <f>IF(SUM('Sales by Agent'!AL1128:AN1128)&gt;0,"YES","NO")</f>
        <v>NO</v>
      </c>
      <c r="AO1128" s="30" t="str">
        <f>IF(SUM('Sales by Agent'!AM1128:AO1128)&gt;0,"YES","NO")</f>
        <v>NO</v>
      </c>
      <c r="AP1128" s="30" t="str">
        <f>IF(SUM('Sales by Agent'!AN1128:AP1128)&gt;0,"YES","NO")</f>
        <v>NO</v>
      </c>
      <c r="AQ1128" s="30" t="str">
        <f>IF(SUM('Sales by Agent'!AO1128:AQ1128)&gt;0,"YES","NO")</f>
        <v>NO</v>
      </c>
      <c r="AR1128" s="30" t="str">
        <f>IF(SUM('Sales by Agent'!AP1128:AR1128)&gt;0,"YES","NO")</f>
        <v>NO</v>
      </c>
      <c r="AS1128" s="30" t="str">
        <f>IF(SUM('Sales by Agent'!AQ1128:AS1128)&gt;0,"YES","NO")</f>
        <v>NO</v>
      </c>
      <c r="AT1128" s="30" t="str">
        <f>IF(SUM('Sales by Agent'!AR1128:AT1128)&gt;0,"YES","NO")</f>
        <v>NO</v>
      </c>
      <c r="AU1128" s="30" t="str">
        <f>IF(SUM('Sales by Agent'!AS1128:AU1128)&gt;0,"YES","NO")</f>
        <v>NO</v>
      </c>
      <c r="AV1128" s="30" t="str">
        <f>IF(SUM('Sales by Agent'!AT1128:AV1128)&gt;0,"YES","NO")</f>
        <v>NO</v>
      </c>
    </row>
    <row r="1129" spans="1:48">
      <c r="A1129" s="564" t="s">
        <v>185</v>
      </c>
      <c r="B1129" s="564" t="s">
        <v>3064</v>
      </c>
      <c r="C1129" s="564" t="s">
        <v>396</v>
      </c>
      <c r="D1129" s="564" t="s">
        <v>954</v>
      </c>
      <c r="E1129" s="564" t="s">
        <v>1005</v>
      </c>
      <c r="F1129" s="565">
        <v>0</v>
      </c>
      <c r="I1129" s="30" t="str">
        <f>IF(SUM('Sales by Agent'!G1129:I1129)&gt;0,"YES","NO")</f>
        <v>NO</v>
      </c>
      <c r="J1129" s="30" t="str">
        <f>IF(SUM('Sales by Agent'!H1129:J1129)&gt;0,"YES","NO")</f>
        <v>NO</v>
      </c>
      <c r="K1129" s="30" t="str">
        <f>IF(SUM('Sales by Agent'!I1129:K1129)&gt;0,"YES","NO")</f>
        <v>NO</v>
      </c>
      <c r="L1129" s="30" t="str">
        <f>IF(SUM('Sales by Agent'!J1129:L1129)&gt;0,"YES","NO")</f>
        <v>NO</v>
      </c>
      <c r="M1129" s="30" t="str">
        <f>IF(SUM('Sales by Agent'!K1129:M1129)&gt;0,"YES","NO")</f>
        <v>NO</v>
      </c>
      <c r="N1129" s="30" t="str">
        <f>IF(SUM('Sales by Agent'!L1129:N1129)&gt;0,"YES","NO")</f>
        <v>NO</v>
      </c>
      <c r="O1129" s="30" t="str">
        <f>IF(SUM('Sales by Agent'!M1129:O1129)&gt;0,"YES","NO")</f>
        <v>NO</v>
      </c>
      <c r="P1129" s="30" t="str">
        <f>IF(SUM('Sales by Agent'!N1129:P1129)&gt;0,"YES","NO")</f>
        <v>NO</v>
      </c>
      <c r="Q1129" s="30" t="str">
        <f>IF(SUM('Sales by Agent'!O1129:Q1129)&gt;0,"YES","NO")</f>
        <v>NO</v>
      </c>
      <c r="R1129" s="30" t="str">
        <f>IF(SUM('Sales by Agent'!P1129:R1129)&gt;0,"YES","NO")</f>
        <v>NO</v>
      </c>
      <c r="S1129" s="30" t="str">
        <f>IF(SUM('Sales by Agent'!Q1129:S1129)&gt;0,"YES","NO")</f>
        <v>NO</v>
      </c>
      <c r="T1129" s="30" t="str">
        <f>IF(SUM('Sales by Agent'!R1129:T1129)&gt;0,"YES","NO")</f>
        <v>NO</v>
      </c>
      <c r="U1129" s="30" t="str">
        <f>IF(SUM('Sales by Agent'!S1129:U1129)&gt;0,"YES","NO")</f>
        <v>NO</v>
      </c>
      <c r="V1129" s="30" t="str">
        <f>IF(SUM('Sales by Agent'!T1129:V1129)&gt;0,"YES","NO")</f>
        <v>NO</v>
      </c>
      <c r="W1129" s="30" t="str">
        <f>IF(SUM('Sales by Agent'!U1129:W1129)&gt;0,"YES","NO")</f>
        <v>NO</v>
      </c>
      <c r="X1129" s="30" t="str">
        <f>IF(SUM('Sales by Agent'!V1129:X1129)&gt;0,"YES","NO")</f>
        <v>NO</v>
      </c>
      <c r="Y1129" s="30" t="str">
        <f>IF(SUM('Sales by Agent'!W1129:Y1129)&gt;0,"YES","NO")</f>
        <v>NO</v>
      </c>
      <c r="Z1129" s="30" t="str">
        <f>IF(SUM('Sales by Agent'!X1129:Z1129)&gt;0,"YES","NO")</f>
        <v>NO</v>
      </c>
      <c r="AA1129" s="30" t="str">
        <f>IF(SUM('Sales by Agent'!Y1129:AA1129)&gt;0,"YES","NO")</f>
        <v>NO</v>
      </c>
      <c r="AB1129" s="30" t="str">
        <f>IF(SUM('Sales by Agent'!Z1129:AB1129)&gt;0,"YES","NO")</f>
        <v>NO</v>
      </c>
      <c r="AC1129" s="30" t="str">
        <f>IF(SUM('Sales by Agent'!AA1129:AC1129)&gt;0,"YES","NO")</f>
        <v>NO</v>
      </c>
      <c r="AD1129" s="30" t="str">
        <f>IF(SUM('Sales by Agent'!AB1129:AD1129)&gt;0,"YES","NO")</f>
        <v>NO</v>
      </c>
      <c r="AE1129" s="30" t="str">
        <f>IF(SUM('Sales by Agent'!AC1129:AE1129)&gt;0,"YES","NO")</f>
        <v>NO</v>
      </c>
      <c r="AF1129" s="30" t="str">
        <f>IF(SUM('Sales by Agent'!AD1129:AF1129)&gt;0,"YES","NO")</f>
        <v>NO</v>
      </c>
      <c r="AG1129" s="30" t="str">
        <f>IF(SUM('Sales by Agent'!AE1129:AG1129)&gt;0,"YES","NO")</f>
        <v>NO</v>
      </c>
      <c r="AH1129" s="30" t="str">
        <f>IF(SUM('Sales by Agent'!AF1129:AH1129)&gt;0,"YES","NO")</f>
        <v>NO</v>
      </c>
      <c r="AI1129" s="30" t="str">
        <f>IF(SUM('Sales by Agent'!AG1129:AI1129)&gt;0,"YES","NO")</f>
        <v>NO</v>
      </c>
      <c r="AJ1129" s="30" t="str">
        <f>IF(SUM('Sales by Agent'!AH1129:AJ1129)&gt;0,"YES","NO")</f>
        <v>NO</v>
      </c>
      <c r="AK1129" s="30" t="str">
        <f>IF(SUM('Sales by Agent'!AI1129:AK1129)&gt;0,"YES","NO")</f>
        <v>NO</v>
      </c>
      <c r="AL1129" s="30" t="str">
        <f>IF(SUM('Sales by Agent'!AJ1129:AL1129)&gt;0,"YES","NO")</f>
        <v>NO</v>
      </c>
      <c r="AM1129" s="30" t="str">
        <f>IF(SUM('Sales by Agent'!AK1129:AM1129)&gt;0,"YES","NO")</f>
        <v>NO</v>
      </c>
      <c r="AN1129" s="30" t="str">
        <f>IF(SUM('Sales by Agent'!AL1129:AN1129)&gt;0,"YES","NO")</f>
        <v>NO</v>
      </c>
      <c r="AO1129" s="30" t="str">
        <f>IF(SUM('Sales by Agent'!AM1129:AO1129)&gt;0,"YES","NO")</f>
        <v>NO</v>
      </c>
      <c r="AP1129" s="30" t="str">
        <f>IF(SUM('Sales by Agent'!AN1129:AP1129)&gt;0,"YES","NO")</f>
        <v>NO</v>
      </c>
      <c r="AQ1129" s="30" t="str">
        <f>IF(SUM('Sales by Agent'!AO1129:AQ1129)&gt;0,"YES","NO")</f>
        <v>NO</v>
      </c>
      <c r="AR1129" s="30" t="str">
        <f>IF(SUM('Sales by Agent'!AP1129:AR1129)&gt;0,"YES","NO")</f>
        <v>NO</v>
      </c>
      <c r="AS1129" s="30" t="str">
        <f>IF(SUM('Sales by Agent'!AQ1129:AS1129)&gt;0,"YES","NO")</f>
        <v>NO</v>
      </c>
      <c r="AT1129" s="30" t="str">
        <f>IF(SUM('Sales by Agent'!AR1129:AT1129)&gt;0,"YES","NO")</f>
        <v>NO</v>
      </c>
      <c r="AU1129" s="30" t="str">
        <f>IF(SUM('Sales by Agent'!AS1129:AU1129)&gt;0,"YES","NO")</f>
        <v>NO</v>
      </c>
      <c r="AV1129" s="30" t="str">
        <f>IF(SUM('Sales by Agent'!AT1129:AV1129)&gt;0,"YES","NO")</f>
        <v>NO</v>
      </c>
    </row>
    <row r="1130" spans="1:48">
      <c r="A1130" s="564" t="s">
        <v>187</v>
      </c>
      <c r="B1130" s="564" t="s">
        <v>3251</v>
      </c>
      <c r="C1130" s="564" t="s">
        <v>396</v>
      </c>
      <c r="D1130" s="564" t="s">
        <v>954</v>
      </c>
      <c r="E1130" s="564" t="s">
        <v>1005</v>
      </c>
      <c r="F1130" s="565">
        <v>0</v>
      </c>
      <c r="I1130" s="30" t="str">
        <f>IF(SUM('Sales by Agent'!G1130:I1130)&gt;0,"YES","NO")</f>
        <v>NO</v>
      </c>
      <c r="J1130" s="30" t="str">
        <f>IF(SUM('Sales by Agent'!H1130:J1130)&gt;0,"YES","NO")</f>
        <v>NO</v>
      </c>
      <c r="K1130" s="30" t="str">
        <f>IF(SUM('Sales by Agent'!I1130:K1130)&gt;0,"YES","NO")</f>
        <v>NO</v>
      </c>
      <c r="L1130" s="30" t="str">
        <f>IF(SUM('Sales by Agent'!J1130:L1130)&gt;0,"YES","NO")</f>
        <v>NO</v>
      </c>
      <c r="M1130" s="30" t="str">
        <f>IF(SUM('Sales by Agent'!K1130:M1130)&gt;0,"YES","NO")</f>
        <v>NO</v>
      </c>
      <c r="N1130" s="30" t="str">
        <f>IF(SUM('Sales by Agent'!L1130:N1130)&gt;0,"YES","NO")</f>
        <v>NO</v>
      </c>
      <c r="O1130" s="30" t="str">
        <f>IF(SUM('Sales by Agent'!M1130:O1130)&gt;0,"YES","NO")</f>
        <v>NO</v>
      </c>
      <c r="P1130" s="30" t="str">
        <f>IF(SUM('Sales by Agent'!N1130:P1130)&gt;0,"YES","NO")</f>
        <v>NO</v>
      </c>
      <c r="Q1130" s="30" t="str">
        <f>IF(SUM('Sales by Agent'!O1130:Q1130)&gt;0,"YES","NO")</f>
        <v>NO</v>
      </c>
      <c r="R1130" s="30" t="str">
        <f>IF(SUM('Sales by Agent'!P1130:R1130)&gt;0,"YES","NO")</f>
        <v>NO</v>
      </c>
      <c r="S1130" s="30" t="str">
        <f>IF(SUM('Sales by Agent'!Q1130:S1130)&gt;0,"YES","NO")</f>
        <v>NO</v>
      </c>
      <c r="T1130" s="30" t="str">
        <f>IF(SUM('Sales by Agent'!R1130:T1130)&gt;0,"YES","NO")</f>
        <v>NO</v>
      </c>
      <c r="U1130" s="30" t="str">
        <f>IF(SUM('Sales by Agent'!S1130:U1130)&gt;0,"YES","NO")</f>
        <v>NO</v>
      </c>
      <c r="V1130" s="30" t="str">
        <f>IF(SUM('Sales by Agent'!T1130:V1130)&gt;0,"YES","NO")</f>
        <v>NO</v>
      </c>
      <c r="W1130" s="30" t="str">
        <f>IF(SUM('Sales by Agent'!U1130:W1130)&gt;0,"YES","NO")</f>
        <v>NO</v>
      </c>
      <c r="X1130" s="30" t="str">
        <f>IF(SUM('Sales by Agent'!V1130:X1130)&gt;0,"YES","NO")</f>
        <v>NO</v>
      </c>
      <c r="Y1130" s="30" t="str">
        <f>IF(SUM('Sales by Agent'!W1130:Y1130)&gt;0,"YES","NO")</f>
        <v>NO</v>
      </c>
      <c r="Z1130" s="30" t="str">
        <f>IF(SUM('Sales by Agent'!X1130:Z1130)&gt;0,"YES","NO")</f>
        <v>NO</v>
      </c>
      <c r="AA1130" s="30" t="str">
        <f>IF(SUM('Sales by Agent'!Y1130:AA1130)&gt;0,"YES","NO")</f>
        <v>NO</v>
      </c>
      <c r="AB1130" s="30" t="str">
        <f>IF(SUM('Sales by Agent'!Z1130:AB1130)&gt;0,"YES","NO")</f>
        <v>NO</v>
      </c>
      <c r="AC1130" s="30" t="str">
        <f>IF(SUM('Sales by Agent'!AA1130:AC1130)&gt;0,"YES","NO")</f>
        <v>NO</v>
      </c>
      <c r="AD1130" s="30" t="str">
        <f>IF(SUM('Sales by Agent'!AB1130:AD1130)&gt;0,"YES","NO")</f>
        <v>NO</v>
      </c>
      <c r="AE1130" s="30" t="str">
        <f>IF(SUM('Sales by Agent'!AC1130:AE1130)&gt;0,"YES","NO")</f>
        <v>NO</v>
      </c>
      <c r="AF1130" s="30" t="str">
        <f>IF(SUM('Sales by Agent'!AD1130:AF1130)&gt;0,"YES","NO")</f>
        <v>NO</v>
      </c>
      <c r="AG1130" s="30" t="str">
        <f>IF(SUM('Sales by Agent'!AE1130:AG1130)&gt;0,"YES","NO")</f>
        <v>NO</v>
      </c>
      <c r="AH1130" s="30" t="str">
        <f>IF(SUM('Sales by Agent'!AF1130:AH1130)&gt;0,"YES","NO")</f>
        <v>NO</v>
      </c>
      <c r="AI1130" s="30" t="str">
        <f>IF(SUM('Sales by Agent'!AG1130:AI1130)&gt;0,"YES","NO")</f>
        <v>NO</v>
      </c>
      <c r="AJ1130" s="30" t="str">
        <f>IF(SUM('Sales by Agent'!AH1130:AJ1130)&gt;0,"YES","NO")</f>
        <v>NO</v>
      </c>
      <c r="AK1130" s="30" t="str">
        <f>IF(SUM('Sales by Agent'!AI1130:AK1130)&gt;0,"YES","NO")</f>
        <v>NO</v>
      </c>
      <c r="AL1130" s="30" t="str">
        <f>IF(SUM('Sales by Agent'!AJ1130:AL1130)&gt;0,"YES","NO")</f>
        <v>NO</v>
      </c>
      <c r="AM1130" s="30" t="str">
        <f>IF(SUM('Sales by Agent'!AK1130:AM1130)&gt;0,"YES","NO")</f>
        <v>NO</v>
      </c>
      <c r="AN1130" s="30" t="str">
        <f>IF(SUM('Sales by Agent'!AL1130:AN1130)&gt;0,"YES","NO")</f>
        <v>NO</v>
      </c>
      <c r="AO1130" s="30" t="str">
        <f>IF(SUM('Sales by Agent'!AM1130:AO1130)&gt;0,"YES","NO")</f>
        <v>NO</v>
      </c>
      <c r="AP1130" s="30" t="str">
        <f>IF(SUM('Sales by Agent'!AN1130:AP1130)&gt;0,"YES","NO")</f>
        <v>NO</v>
      </c>
      <c r="AQ1130" s="30" t="str">
        <f>IF(SUM('Sales by Agent'!AO1130:AQ1130)&gt;0,"YES","NO")</f>
        <v>NO</v>
      </c>
      <c r="AR1130" s="30" t="str">
        <f>IF(SUM('Sales by Agent'!AP1130:AR1130)&gt;0,"YES","NO")</f>
        <v>NO</v>
      </c>
      <c r="AS1130" s="30" t="str">
        <f>IF(SUM('Sales by Agent'!AQ1130:AS1130)&gt;0,"YES","NO")</f>
        <v>NO</v>
      </c>
      <c r="AT1130" s="30" t="str">
        <f>IF(SUM('Sales by Agent'!AR1130:AT1130)&gt;0,"YES","NO")</f>
        <v>NO</v>
      </c>
      <c r="AU1130" s="30" t="str">
        <f>IF(SUM('Sales by Agent'!AS1130:AU1130)&gt;0,"YES","NO")</f>
        <v>NO</v>
      </c>
      <c r="AV1130" s="30" t="str">
        <f>IF(SUM('Sales by Agent'!AT1130:AV1130)&gt;0,"YES","NO")</f>
        <v>NO</v>
      </c>
    </row>
    <row r="1131" spans="1:48">
      <c r="A1131" s="564" t="s">
        <v>189</v>
      </c>
      <c r="B1131" s="564" t="s">
        <v>3350</v>
      </c>
      <c r="C1131" s="564" t="s">
        <v>396</v>
      </c>
      <c r="D1131" s="564" t="s">
        <v>954</v>
      </c>
      <c r="E1131" s="564" t="s">
        <v>1005</v>
      </c>
      <c r="F1131" s="565">
        <v>4576025</v>
      </c>
      <c r="I1131" s="30" t="str">
        <f>IF(SUM('Sales by Agent'!G1131:I1131)&gt;0,"YES","NO")</f>
        <v>YES</v>
      </c>
      <c r="J1131" s="30" t="str">
        <f>IF(SUM('Sales by Agent'!H1131:J1131)&gt;0,"YES","NO")</f>
        <v>YES</v>
      </c>
      <c r="K1131" s="30" t="str">
        <f>IF(SUM('Sales by Agent'!I1131:K1131)&gt;0,"YES","NO")</f>
        <v>YES</v>
      </c>
      <c r="L1131" s="30" t="str">
        <f>IF(SUM('Sales by Agent'!J1131:L1131)&gt;0,"YES","NO")</f>
        <v>YES</v>
      </c>
      <c r="M1131" s="30" t="str">
        <f>IF(SUM('Sales by Agent'!K1131:M1131)&gt;0,"YES","NO")</f>
        <v>YES</v>
      </c>
      <c r="N1131" s="30" t="str">
        <f>IF(SUM('Sales by Agent'!L1131:N1131)&gt;0,"YES","NO")</f>
        <v>YES</v>
      </c>
      <c r="O1131" s="30" t="str">
        <f>IF(SUM('Sales by Agent'!M1131:O1131)&gt;0,"YES","NO")</f>
        <v>YES</v>
      </c>
      <c r="P1131" s="30" t="str">
        <f>IF(SUM('Sales by Agent'!N1131:P1131)&gt;0,"YES","NO")</f>
        <v>YES</v>
      </c>
      <c r="Q1131" s="30" t="str">
        <f>IF(SUM('Sales by Agent'!O1131:Q1131)&gt;0,"YES","NO")</f>
        <v>NO</v>
      </c>
      <c r="R1131" s="30" t="str">
        <f>IF(SUM('Sales by Agent'!P1131:R1131)&gt;0,"YES","NO")</f>
        <v>NO</v>
      </c>
      <c r="S1131" s="30" t="str">
        <f>IF(SUM('Sales by Agent'!Q1131:S1131)&gt;0,"YES","NO")</f>
        <v>NO</v>
      </c>
      <c r="T1131" s="30" t="str">
        <f>IF(SUM('Sales by Agent'!R1131:T1131)&gt;0,"YES","NO")</f>
        <v>NO</v>
      </c>
      <c r="U1131" s="30" t="str">
        <f>IF(SUM('Sales by Agent'!S1131:U1131)&gt;0,"YES","NO")</f>
        <v>NO</v>
      </c>
      <c r="V1131" s="30" t="str">
        <f>IF(SUM('Sales by Agent'!T1131:V1131)&gt;0,"YES","NO")</f>
        <v>YES</v>
      </c>
      <c r="W1131" s="30" t="str">
        <f>IF(SUM('Sales by Agent'!U1131:W1131)&gt;0,"YES","NO")</f>
        <v>YES</v>
      </c>
      <c r="X1131" s="30" t="str">
        <f>IF(SUM('Sales by Agent'!V1131:X1131)&gt;0,"YES","NO")</f>
        <v>YES</v>
      </c>
      <c r="Y1131" s="30" t="str">
        <f>IF(SUM('Sales by Agent'!W1131:Y1131)&gt;0,"YES","NO")</f>
        <v>YES</v>
      </c>
      <c r="Z1131" s="30" t="str">
        <f>IF(SUM('Sales by Agent'!X1131:Z1131)&gt;0,"YES","NO")</f>
        <v>YES</v>
      </c>
      <c r="AA1131" s="30" t="str">
        <f>IF(SUM('Sales by Agent'!Y1131:AA1131)&gt;0,"YES","NO")</f>
        <v>YES</v>
      </c>
      <c r="AB1131" s="30" t="str">
        <f>IF(SUM('Sales by Agent'!Z1131:AB1131)&gt;0,"YES","NO")</f>
        <v>YES</v>
      </c>
      <c r="AC1131" s="30" t="str">
        <f>IF(SUM('Sales by Agent'!AA1131:AC1131)&gt;0,"YES","NO")</f>
        <v>YES</v>
      </c>
      <c r="AD1131" s="30" t="str">
        <f>IF(SUM('Sales by Agent'!AB1131:AD1131)&gt;0,"YES","NO")</f>
        <v>YES</v>
      </c>
      <c r="AE1131" s="30" t="str">
        <f>IF(SUM('Sales by Agent'!AC1131:AE1131)&gt;0,"YES","NO")</f>
        <v>YES</v>
      </c>
      <c r="AF1131" s="30" t="str">
        <f>IF(SUM('Sales by Agent'!AD1131:AF1131)&gt;0,"YES","NO")</f>
        <v>YES</v>
      </c>
      <c r="AG1131" s="30" t="str">
        <f>IF(SUM('Sales by Agent'!AE1131:AG1131)&gt;0,"YES","NO")</f>
        <v>YES</v>
      </c>
      <c r="AH1131" s="30" t="str">
        <f>IF(SUM('Sales by Agent'!AF1131:AH1131)&gt;0,"YES","NO")</f>
        <v>YES</v>
      </c>
      <c r="AI1131" s="30" t="str">
        <f>IF(SUM('Sales by Agent'!AG1131:AI1131)&gt;0,"YES","NO")</f>
        <v>YES</v>
      </c>
      <c r="AJ1131" s="30" t="str">
        <f>IF(SUM('Sales by Agent'!AH1131:AJ1131)&gt;0,"YES","NO")</f>
        <v>YES</v>
      </c>
      <c r="AK1131" s="30" t="str">
        <f>IF(SUM('Sales by Agent'!AI1131:AK1131)&gt;0,"YES","NO")</f>
        <v>YES</v>
      </c>
      <c r="AL1131" s="30" t="str">
        <f>IF(SUM('Sales by Agent'!AJ1131:AL1131)&gt;0,"YES","NO")</f>
        <v>YES</v>
      </c>
      <c r="AM1131" s="30" t="str">
        <f>IF(SUM('Sales by Agent'!AK1131:AM1131)&gt;0,"YES","NO")</f>
        <v>YES</v>
      </c>
      <c r="AN1131" s="30" t="str">
        <f>IF(SUM('Sales by Agent'!AL1131:AN1131)&gt;0,"YES","NO")</f>
        <v>YES</v>
      </c>
      <c r="AO1131" s="30" t="str">
        <f>IF(SUM('Sales by Agent'!AM1131:AO1131)&gt;0,"YES","NO")</f>
        <v>YES</v>
      </c>
      <c r="AP1131" s="30" t="str">
        <f>IF(SUM('Sales by Agent'!AN1131:AP1131)&gt;0,"YES","NO")</f>
        <v>YES</v>
      </c>
      <c r="AQ1131" s="30" t="str">
        <f>IF(SUM('Sales by Agent'!AO1131:AQ1131)&gt;0,"YES","NO")</f>
        <v>YES</v>
      </c>
      <c r="AR1131" s="30" t="str">
        <f>IF(SUM('Sales by Agent'!AP1131:AR1131)&gt;0,"YES","NO")</f>
        <v>YES</v>
      </c>
      <c r="AS1131" s="30" t="str">
        <f>IF(SUM('Sales by Agent'!AQ1131:AS1131)&gt;0,"YES","NO")</f>
        <v>YES</v>
      </c>
      <c r="AT1131" s="30" t="str">
        <f>IF(SUM('Sales by Agent'!AR1131:AT1131)&gt;0,"YES","NO")</f>
        <v>YES</v>
      </c>
      <c r="AU1131" s="30" t="str">
        <f>IF(SUM('Sales by Agent'!AS1131:AU1131)&gt;0,"YES","NO")</f>
        <v>YES</v>
      </c>
      <c r="AV1131" s="30" t="str">
        <f>IF(SUM('Sales by Agent'!AT1131:AV1131)&gt;0,"YES","NO")</f>
        <v>YES</v>
      </c>
    </row>
    <row r="1132" spans="1:48">
      <c r="A1132" s="564" t="s">
        <v>194</v>
      </c>
      <c r="B1132" s="564" t="s">
        <v>3351</v>
      </c>
      <c r="C1132" s="564" t="s">
        <v>396</v>
      </c>
      <c r="D1132" s="564" t="s">
        <v>954</v>
      </c>
      <c r="E1132" s="564" t="s">
        <v>1005</v>
      </c>
      <c r="F1132" s="565">
        <v>5984600</v>
      </c>
      <c r="I1132" s="30" t="str">
        <f>IF(SUM('Sales by Agent'!G1132:I1132)&gt;0,"YES","NO")</f>
        <v>NO</v>
      </c>
      <c r="J1132" s="30" t="str">
        <f>IF(SUM('Sales by Agent'!H1132:J1132)&gt;0,"YES","NO")</f>
        <v>NO</v>
      </c>
      <c r="K1132" s="30" t="str">
        <f>IF(SUM('Sales by Agent'!I1132:K1132)&gt;0,"YES","NO")</f>
        <v>NO</v>
      </c>
      <c r="L1132" s="30" t="str">
        <f>IF(SUM('Sales by Agent'!J1132:L1132)&gt;0,"YES","NO")</f>
        <v>NO</v>
      </c>
      <c r="M1132" s="30" t="str">
        <f>IF(SUM('Sales by Agent'!K1132:M1132)&gt;0,"YES","NO")</f>
        <v>NO</v>
      </c>
      <c r="N1132" s="30" t="str">
        <f>IF(SUM('Sales by Agent'!L1132:N1132)&gt;0,"YES","NO")</f>
        <v>NO</v>
      </c>
      <c r="O1132" s="30" t="str">
        <f>IF(SUM('Sales by Agent'!M1132:O1132)&gt;0,"YES","NO")</f>
        <v>NO</v>
      </c>
      <c r="P1132" s="30" t="str">
        <f>IF(SUM('Sales by Agent'!N1132:P1132)&gt;0,"YES","NO")</f>
        <v>NO</v>
      </c>
      <c r="Q1132" s="30" t="str">
        <f>IF(SUM('Sales by Agent'!O1132:Q1132)&gt;0,"YES","NO")</f>
        <v>NO</v>
      </c>
      <c r="R1132" s="30" t="str">
        <f>IF(SUM('Sales by Agent'!P1132:R1132)&gt;0,"YES","NO")</f>
        <v>NO</v>
      </c>
      <c r="S1132" s="30" t="str">
        <f>IF(SUM('Sales by Agent'!Q1132:S1132)&gt;0,"YES","NO")</f>
        <v>NO</v>
      </c>
      <c r="T1132" s="30" t="str">
        <f>IF(SUM('Sales by Agent'!R1132:T1132)&gt;0,"YES","NO")</f>
        <v>NO</v>
      </c>
      <c r="U1132" s="30" t="str">
        <f>IF(SUM('Sales by Agent'!S1132:U1132)&gt;0,"YES","NO")</f>
        <v>NO</v>
      </c>
      <c r="V1132" s="30" t="str">
        <f>IF(SUM('Sales by Agent'!T1132:V1132)&gt;0,"YES","NO")</f>
        <v>NO</v>
      </c>
      <c r="W1132" s="30" t="str">
        <f>IF(SUM('Sales by Agent'!U1132:W1132)&gt;0,"YES","NO")</f>
        <v>NO</v>
      </c>
      <c r="X1132" s="30" t="str">
        <f>IF(SUM('Sales by Agent'!V1132:X1132)&gt;0,"YES","NO")</f>
        <v>NO</v>
      </c>
      <c r="Y1132" s="30" t="str">
        <f>IF(SUM('Sales by Agent'!W1132:Y1132)&gt;0,"YES","NO")</f>
        <v>NO</v>
      </c>
      <c r="Z1132" s="30" t="str">
        <f>IF(SUM('Sales by Agent'!X1132:Z1132)&gt;0,"YES","NO")</f>
        <v>NO</v>
      </c>
      <c r="AA1132" s="30" t="str">
        <f>IF(SUM('Sales by Agent'!Y1132:AA1132)&gt;0,"YES","NO")</f>
        <v>NO</v>
      </c>
      <c r="AB1132" s="30" t="str">
        <f>IF(SUM('Sales by Agent'!Z1132:AB1132)&gt;0,"YES","NO")</f>
        <v>NO</v>
      </c>
      <c r="AC1132" s="30" t="str">
        <f>IF(SUM('Sales by Agent'!AA1132:AC1132)&gt;0,"YES","NO")</f>
        <v>YES</v>
      </c>
      <c r="AD1132" s="30" t="str">
        <f>IF(SUM('Sales by Agent'!AB1132:AD1132)&gt;0,"YES","NO")</f>
        <v>YES</v>
      </c>
      <c r="AE1132" s="30" t="str">
        <f>IF(SUM('Sales by Agent'!AC1132:AE1132)&gt;0,"YES","NO")</f>
        <v>YES</v>
      </c>
      <c r="AF1132" s="30" t="str">
        <f>IF(SUM('Sales by Agent'!AD1132:AF1132)&gt;0,"YES","NO")</f>
        <v>YES</v>
      </c>
      <c r="AG1132" s="30" t="str">
        <f>IF(SUM('Sales by Agent'!AE1132:AG1132)&gt;0,"YES","NO")</f>
        <v>YES</v>
      </c>
      <c r="AH1132" s="30" t="str">
        <f>IF(SUM('Sales by Agent'!AF1132:AH1132)&gt;0,"YES","NO")</f>
        <v>YES</v>
      </c>
      <c r="AI1132" s="30" t="str">
        <f>IF(SUM('Sales by Agent'!AG1132:AI1132)&gt;0,"YES","NO")</f>
        <v>YES</v>
      </c>
      <c r="AJ1132" s="30" t="str">
        <f>IF(SUM('Sales by Agent'!AH1132:AJ1132)&gt;0,"YES","NO")</f>
        <v>YES</v>
      </c>
      <c r="AK1132" s="30" t="str">
        <f>IF(SUM('Sales by Agent'!AI1132:AK1132)&gt;0,"YES","NO")</f>
        <v>YES</v>
      </c>
      <c r="AL1132" s="30" t="str">
        <f>IF(SUM('Sales by Agent'!AJ1132:AL1132)&gt;0,"YES","NO")</f>
        <v>YES</v>
      </c>
      <c r="AM1132" s="30" t="str">
        <f>IF(SUM('Sales by Agent'!AK1132:AM1132)&gt;0,"YES","NO")</f>
        <v>YES</v>
      </c>
      <c r="AN1132" s="30" t="str">
        <f>IF(SUM('Sales by Agent'!AL1132:AN1132)&gt;0,"YES","NO")</f>
        <v>YES</v>
      </c>
      <c r="AO1132" s="30" t="str">
        <f>IF(SUM('Sales by Agent'!AM1132:AO1132)&gt;0,"YES","NO")</f>
        <v>YES</v>
      </c>
      <c r="AP1132" s="30" t="str">
        <f>IF(SUM('Sales by Agent'!AN1132:AP1132)&gt;0,"YES","NO")</f>
        <v>YES</v>
      </c>
      <c r="AQ1132" s="30" t="str">
        <f>IF(SUM('Sales by Agent'!AO1132:AQ1132)&gt;0,"YES","NO")</f>
        <v>YES</v>
      </c>
      <c r="AR1132" s="30" t="str">
        <f>IF(SUM('Sales by Agent'!AP1132:AR1132)&gt;0,"YES","NO")</f>
        <v>YES</v>
      </c>
      <c r="AS1132" s="30" t="str">
        <f>IF(SUM('Sales by Agent'!AQ1132:AS1132)&gt;0,"YES","NO")</f>
        <v>YES</v>
      </c>
      <c r="AT1132" s="30" t="str">
        <f>IF(SUM('Sales by Agent'!AR1132:AT1132)&gt;0,"YES","NO")</f>
        <v>YES</v>
      </c>
      <c r="AU1132" s="30" t="str">
        <f>IF(SUM('Sales by Agent'!AS1132:AU1132)&gt;0,"YES","NO")</f>
        <v>YES</v>
      </c>
      <c r="AV1132" s="30" t="str">
        <f>IF(SUM('Sales by Agent'!AT1132:AV1132)&gt;0,"YES","NO")</f>
        <v>YES</v>
      </c>
    </row>
    <row r="1133" spans="1:48">
      <c r="A1133" s="564" t="s">
        <v>195</v>
      </c>
      <c r="B1133" s="564" t="s">
        <v>3252</v>
      </c>
      <c r="C1133" s="564" t="s">
        <v>396</v>
      </c>
      <c r="D1133" s="564" t="s">
        <v>954</v>
      </c>
      <c r="E1133" s="564" t="s">
        <v>1005</v>
      </c>
      <c r="F1133" s="565">
        <v>0</v>
      </c>
      <c r="I1133" s="30" t="str">
        <f>IF(SUM('Sales by Agent'!G1133:I1133)&gt;0,"YES","NO")</f>
        <v>NO</v>
      </c>
      <c r="J1133" s="30" t="str">
        <f>IF(SUM('Sales by Agent'!H1133:J1133)&gt;0,"YES","NO")</f>
        <v>NO</v>
      </c>
      <c r="K1133" s="30" t="str">
        <f>IF(SUM('Sales by Agent'!I1133:K1133)&gt;0,"YES","NO")</f>
        <v>NO</v>
      </c>
      <c r="L1133" s="30" t="str">
        <f>IF(SUM('Sales by Agent'!J1133:L1133)&gt;0,"YES","NO")</f>
        <v>NO</v>
      </c>
      <c r="M1133" s="30" t="str">
        <f>IF(SUM('Sales by Agent'!K1133:M1133)&gt;0,"YES","NO")</f>
        <v>NO</v>
      </c>
      <c r="N1133" s="30" t="str">
        <f>IF(SUM('Sales by Agent'!L1133:N1133)&gt;0,"YES","NO")</f>
        <v>NO</v>
      </c>
      <c r="O1133" s="30" t="str">
        <f>IF(SUM('Sales by Agent'!M1133:O1133)&gt;0,"YES","NO")</f>
        <v>NO</v>
      </c>
      <c r="P1133" s="30" t="str">
        <f>IF(SUM('Sales by Agent'!N1133:P1133)&gt;0,"YES","NO")</f>
        <v>NO</v>
      </c>
      <c r="Q1133" s="30" t="str">
        <f>IF(SUM('Sales by Agent'!O1133:Q1133)&gt;0,"YES","NO")</f>
        <v>NO</v>
      </c>
      <c r="R1133" s="30" t="str">
        <f>IF(SUM('Sales by Agent'!P1133:R1133)&gt;0,"YES","NO")</f>
        <v>NO</v>
      </c>
      <c r="S1133" s="30" t="str">
        <f>IF(SUM('Sales by Agent'!Q1133:S1133)&gt;0,"YES","NO")</f>
        <v>NO</v>
      </c>
      <c r="T1133" s="30" t="str">
        <f>IF(SUM('Sales by Agent'!R1133:T1133)&gt;0,"YES","NO")</f>
        <v>NO</v>
      </c>
      <c r="U1133" s="30" t="str">
        <f>IF(SUM('Sales by Agent'!S1133:U1133)&gt;0,"YES","NO")</f>
        <v>NO</v>
      </c>
      <c r="V1133" s="30" t="str">
        <f>IF(SUM('Sales by Agent'!T1133:V1133)&gt;0,"YES","NO")</f>
        <v>NO</v>
      </c>
      <c r="W1133" s="30" t="str">
        <f>IF(SUM('Sales by Agent'!U1133:W1133)&gt;0,"YES","NO")</f>
        <v>NO</v>
      </c>
      <c r="X1133" s="30" t="str">
        <f>IF(SUM('Sales by Agent'!V1133:X1133)&gt;0,"YES","NO")</f>
        <v>NO</v>
      </c>
      <c r="Y1133" s="30" t="str">
        <f>IF(SUM('Sales by Agent'!W1133:Y1133)&gt;0,"YES","NO")</f>
        <v>NO</v>
      </c>
      <c r="Z1133" s="30" t="str">
        <f>IF(SUM('Sales by Agent'!X1133:Z1133)&gt;0,"YES","NO")</f>
        <v>NO</v>
      </c>
      <c r="AA1133" s="30" t="str">
        <f>IF(SUM('Sales by Agent'!Y1133:AA1133)&gt;0,"YES","NO")</f>
        <v>NO</v>
      </c>
      <c r="AB1133" s="30" t="str">
        <f>IF(SUM('Sales by Agent'!Z1133:AB1133)&gt;0,"YES","NO")</f>
        <v>NO</v>
      </c>
      <c r="AC1133" s="30" t="str">
        <f>IF(SUM('Sales by Agent'!AA1133:AC1133)&gt;0,"YES","NO")</f>
        <v>NO</v>
      </c>
      <c r="AD1133" s="30" t="str">
        <f>IF(SUM('Sales by Agent'!AB1133:AD1133)&gt;0,"YES","NO")</f>
        <v>NO</v>
      </c>
      <c r="AE1133" s="30" t="str">
        <f>IF(SUM('Sales by Agent'!AC1133:AE1133)&gt;0,"YES","NO")</f>
        <v>NO</v>
      </c>
      <c r="AF1133" s="30" t="str">
        <f>IF(SUM('Sales by Agent'!AD1133:AF1133)&gt;0,"YES","NO")</f>
        <v>NO</v>
      </c>
      <c r="AG1133" s="30" t="str">
        <f>IF(SUM('Sales by Agent'!AE1133:AG1133)&gt;0,"YES","NO")</f>
        <v>NO</v>
      </c>
      <c r="AH1133" s="30" t="str">
        <f>IF(SUM('Sales by Agent'!AF1133:AH1133)&gt;0,"YES","NO")</f>
        <v>NO</v>
      </c>
      <c r="AI1133" s="30" t="str">
        <f>IF(SUM('Sales by Agent'!AG1133:AI1133)&gt;0,"YES","NO")</f>
        <v>NO</v>
      </c>
      <c r="AJ1133" s="30" t="str">
        <f>IF(SUM('Sales by Agent'!AH1133:AJ1133)&gt;0,"YES","NO")</f>
        <v>NO</v>
      </c>
      <c r="AK1133" s="30" t="str">
        <f>IF(SUM('Sales by Agent'!AI1133:AK1133)&gt;0,"YES","NO")</f>
        <v>NO</v>
      </c>
      <c r="AL1133" s="30" t="str">
        <f>IF(SUM('Sales by Agent'!AJ1133:AL1133)&gt;0,"YES","NO")</f>
        <v>NO</v>
      </c>
      <c r="AM1133" s="30" t="str">
        <f>IF(SUM('Sales by Agent'!AK1133:AM1133)&gt;0,"YES","NO")</f>
        <v>NO</v>
      </c>
      <c r="AN1133" s="30" t="str">
        <f>IF(SUM('Sales by Agent'!AL1133:AN1133)&gt;0,"YES","NO")</f>
        <v>NO</v>
      </c>
      <c r="AO1133" s="30" t="str">
        <f>IF(SUM('Sales by Agent'!AM1133:AO1133)&gt;0,"YES","NO")</f>
        <v>NO</v>
      </c>
      <c r="AP1133" s="30" t="str">
        <f>IF(SUM('Sales by Agent'!AN1133:AP1133)&gt;0,"YES","NO")</f>
        <v>NO</v>
      </c>
      <c r="AQ1133" s="30" t="str">
        <f>IF(SUM('Sales by Agent'!AO1133:AQ1133)&gt;0,"YES","NO")</f>
        <v>NO</v>
      </c>
      <c r="AR1133" s="30" t="str">
        <f>IF(SUM('Sales by Agent'!AP1133:AR1133)&gt;0,"YES","NO")</f>
        <v>NO</v>
      </c>
      <c r="AS1133" s="30" t="str">
        <f>IF(SUM('Sales by Agent'!AQ1133:AS1133)&gt;0,"YES","NO")</f>
        <v>NO</v>
      </c>
      <c r="AT1133" s="30" t="str">
        <f>IF(SUM('Sales by Agent'!AR1133:AT1133)&gt;0,"YES","NO")</f>
        <v>NO</v>
      </c>
      <c r="AU1133" s="30" t="str">
        <f>IF(SUM('Sales by Agent'!AS1133:AU1133)&gt;0,"YES","NO")</f>
        <v>NO</v>
      </c>
      <c r="AV1133" s="30" t="str">
        <f>IF(SUM('Sales by Agent'!AT1133:AV1133)&gt;0,"YES","NO")</f>
        <v>NO</v>
      </c>
    </row>
    <row r="1134" spans="1:48">
      <c r="A1134" s="564" t="s">
        <v>197</v>
      </c>
      <c r="B1134" s="564" t="s">
        <v>3253</v>
      </c>
      <c r="C1134" s="564" t="s">
        <v>396</v>
      </c>
      <c r="D1134" s="564" t="s">
        <v>954</v>
      </c>
      <c r="E1134" s="564" t="s">
        <v>1005</v>
      </c>
      <c r="F1134" s="565">
        <v>0</v>
      </c>
      <c r="I1134" s="30" t="str">
        <f>IF(SUM('Sales by Agent'!G1134:I1134)&gt;0,"YES","NO")</f>
        <v>NO</v>
      </c>
      <c r="J1134" s="30" t="str">
        <f>IF(SUM('Sales by Agent'!H1134:J1134)&gt;0,"YES","NO")</f>
        <v>NO</v>
      </c>
      <c r="K1134" s="30" t="str">
        <f>IF(SUM('Sales by Agent'!I1134:K1134)&gt;0,"YES","NO")</f>
        <v>NO</v>
      </c>
      <c r="L1134" s="30" t="str">
        <f>IF(SUM('Sales by Agent'!J1134:L1134)&gt;0,"YES","NO")</f>
        <v>NO</v>
      </c>
      <c r="M1134" s="30" t="str">
        <f>IF(SUM('Sales by Agent'!K1134:M1134)&gt;0,"YES","NO")</f>
        <v>NO</v>
      </c>
      <c r="N1134" s="30" t="str">
        <f>IF(SUM('Sales by Agent'!L1134:N1134)&gt;0,"YES","NO")</f>
        <v>NO</v>
      </c>
      <c r="O1134" s="30" t="str">
        <f>IF(SUM('Sales by Agent'!M1134:O1134)&gt;0,"YES","NO")</f>
        <v>NO</v>
      </c>
      <c r="P1134" s="30" t="str">
        <f>IF(SUM('Sales by Agent'!N1134:P1134)&gt;0,"YES","NO")</f>
        <v>NO</v>
      </c>
      <c r="Q1134" s="30" t="str">
        <f>IF(SUM('Sales by Agent'!O1134:Q1134)&gt;0,"YES","NO")</f>
        <v>NO</v>
      </c>
      <c r="R1134" s="30" t="str">
        <f>IF(SUM('Sales by Agent'!P1134:R1134)&gt;0,"YES","NO")</f>
        <v>NO</v>
      </c>
      <c r="S1134" s="30" t="str">
        <f>IF(SUM('Sales by Agent'!Q1134:S1134)&gt;0,"YES","NO")</f>
        <v>NO</v>
      </c>
      <c r="T1134" s="30" t="str">
        <f>IF(SUM('Sales by Agent'!R1134:T1134)&gt;0,"YES","NO")</f>
        <v>NO</v>
      </c>
      <c r="U1134" s="30" t="str">
        <f>IF(SUM('Sales by Agent'!S1134:U1134)&gt;0,"YES","NO")</f>
        <v>NO</v>
      </c>
      <c r="V1134" s="30" t="str">
        <f>IF(SUM('Sales by Agent'!T1134:V1134)&gt;0,"YES","NO")</f>
        <v>NO</v>
      </c>
      <c r="W1134" s="30" t="str">
        <f>IF(SUM('Sales by Agent'!U1134:W1134)&gt;0,"YES","NO")</f>
        <v>NO</v>
      </c>
      <c r="X1134" s="30" t="str">
        <f>IF(SUM('Sales by Agent'!V1134:X1134)&gt;0,"YES","NO")</f>
        <v>NO</v>
      </c>
      <c r="Y1134" s="30" t="str">
        <f>IF(SUM('Sales by Agent'!W1134:Y1134)&gt;0,"YES","NO")</f>
        <v>NO</v>
      </c>
      <c r="Z1134" s="30" t="str">
        <f>IF(SUM('Sales by Agent'!X1134:Z1134)&gt;0,"YES","NO")</f>
        <v>NO</v>
      </c>
      <c r="AA1134" s="30" t="str">
        <f>IF(SUM('Sales by Agent'!Y1134:AA1134)&gt;0,"YES","NO")</f>
        <v>NO</v>
      </c>
      <c r="AB1134" s="30" t="str">
        <f>IF(SUM('Sales by Agent'!Z1134:AB1134)&gt;0,"YES","NO")</f>
        <v>NO</v>
      </c>
      <c r="AC1134" s="30" t="str">
        <f>IF(SUM('Sales by Agent'!AA1134:AC1134)&gt;0,"YES","NO")</f>
        <v>NO</v>
      </c>
      <c r="AD1134" s="30" t="str">
        <f>IF(SUM('Sales by Agent'!AB1134:AD1134)&gt;0,"YES","NO")</f>
        <v>NO</v>
      </c>
      <c r="AE1134" s="30" t="str">
        <f>IF(SUM('Sales by Agent'!AC1134:AE1134)&gt;0,"YES","NO")</f>
        <v>NO</v>
      </c>
      <c r="AF1134" s="30" t="str">
        <f>IF(SUM('Sales by Agent'!AD1134:AF1134)&gt;0,"YES","NO")</f>
        <v>NO</v>
      </c>
      <c r="AG1134" s="30" t="str">
        <f>IF(SUM('Sales by Agent'!AE1134:AG1134)&gt;0,"YES","NO")</f>
        <v>NO</v>
      </c>
      <c r="AH1134" s="30" t="str">
        <f>IF(SUM('Sales by Agent'!AF1134:AH1134)&gt;0,"YES","NO")</f>
        <v>NO</v>
      </c>
      <c r="AI1134" s="30" t="str">
        <f>IF(SUM('Sales by Agent'!AG1134:AI1134)&gt;0,"YES","NO")</f>
        <v>NO</v>
      </c>
      <c r="AJ1134" s="30" t="str">
        <f>IF(SUM('Sales by Agent'!AH1134:AJ1134)&gt;0,"YES","NO")</f>
        <v>NO</v>
      </c>
      <c r="AK1134" s="30" t="str">
        <f>IF(SUM('Sales by Agent'!AI1134:AK1134)&gt;0,"YES","NO")</f>
        <v>NO</v>
      </c>
      <c r="AL1134" s="30" t="str">
        <f>IF(SUM('Sales by Agent'!AJ1134:AL1134)&gt;0,"YES","NO")</f>
        <v>NO</v>
      </c>
      <c r="AM1134" s="30" t="str">
        <f>IF(SUM('Sales by Agent'!AK1134:AM1134)&gt;0,"YES","NO")</f>
        <v>NO</v>
      </c>
      <c r="AN1134" s="30" t="str">
        <f>IF(SUM('Sales by Agent'!AL1134:AN1134)&gt;0,"YES","NO")</f>
        <v>NO</v>
      </c>
      <c r="AO1134" s="30" t="str">
        <f>IF(SUM('Sales by Agent'!AM1134:AO1134)&gt;0,"YES","NO")</f>
        <v>NO</v>
      </c>
      <c r="AP1134" s="30" t="str">
        <f>IF(SUM('Sales by Agent'!AN1134:AP1134)&gt;0,"YES","NO")</f>
        <v>NO</v>
      </c>
      <c r="AQ1134" s="30" t="str">
        <f>IF(SUM('Sales by Agent'!AO1134:AQ1134)&gt;0,"YES","NO")</f>
        <v>NO</v>
      </c>
      <c r="AR1134" s="30" t="str">
        <f>IF(SUM('Sales by Agent'!AP1134:AR1134)&gt;0,"YES","NO")</f>
        <v>NO</v>
      </c>
      <c r="AS1134" s="30" t="str">
        <f>IF(SUM('Sales by Agent'!AQ1134:AS1134)&gt;0,"YES","NO")</f>
        <v>NO</v>
      </c>
      <c r="AT1134" s="30" t="str">
        <f>IF(SUM('Sales by Agent'!AR1134:AT1134)&gt;0,"YES","NO")</f>
        <v>NO</v>
      </c>
      <c r="AU1134" s="30" t="str">
        <f>IF(SUM('Sales by Agent'!AS1134:AU1134)&gt;0,"YES","NO")</f>
        <v>NO</v>
      </c>
      <c r="AV1134" s="30" t="str">
        <f>IF(SUM('Sales by Agent'!AT1134:AV1134)&gt;0,"YES","NO")</f>
        <v>NO</v>
      </c>
    </row>
    <row r="1135" spans="1:48">
      <c r="A1135" s="564" t="s">
        <v>199</v>
      </c>
      <c r="B1135" s="564" t="s">
        <v>3352</v>
      </c>
      <c r="C1135" s="564" t="s">
        <v>396</v>
      </c>
      <c r="D1135" s="564" t="s">
        <v>954</v>
      </c>
      <c r="E1135" s="564" t="s">
        <v>1005</v>
      </c>
      <c r="F1135" s="565">
        <v>164300</v>
      </c>
      <c r="I1135" s="30" t="str">
        <f>IF(SUM('Sales by Agent'!G1135:I1135)&gt;0,"YES","NO")</f>
        <v>NO</v>
      </c>
      <c r="J1135" s="30" t="str">
        <f>IF(SUM('Sales by Agent'!H1135:J1135)&gt;0,"YES","NO")</f>
        <v>NO</v>
      </c>
      <c r="K1135" s="30" t="str">
        <f>IF(SUM('Sales by Agent'!I1135:K1135)&gt;0,"YES","NO")</f>
        <v>NO</v>
      </c>
      <c r="L1135" s="30" t="str">
        <f>IF(SUM('Sales by Agent'!J1135:L1135)&gt;0,"YES","NO")</f>
        <v>NO</v>
      </c>
      <c r="M1135" s="30" t="str">
        <f>IF(SUM('Sales by Agent'!K1135:M1135)&gt;0,"YES","NO")</f>
        <v>NO</v>
      </c>
      <c r="N1135" s="30" t="str">
        <f>IF(SUM('Sales by Agent'!L1135:N1135)&gt;0,"YES","NO")</f>
        <v>NO</v>
      </c>
      <c r="O1135" s="30" t="str">
        <f>IF(SUM('Sales by Agent'!M1135:O1135)&gt;0,"YES","NO")</f>
        <v>NO</v>
      </c>
      <c r="P1135" s="30" t="str">
        <f>IF(SUM('Sales by Agent'!N1135:P1135)&gt;0,"YES","NO")</f>
        <v>NO</v>
      </c>
      <c r="Q1135" s="30" t="str">
        <f>IF(SUM('Sales by Agent'!O1135:Q1135)&gt;0,"YES","NO")</f>
        <v>NO</v>
      </c>
      <c r="R1135" s="30" t="str">
        <f>IF(SUM('Sales by Agent'!P1135:R1135)&gt;0,"YES","NO")</f>
        <v>NO</v>
      </c>
      <c r="S1135" s="30" t="str">
        <f>IF(SUM('Sales by Agent'!Q1135:S1135)&gt;0,"YES","NO")</f>
        <v>NO</v>
      </c>
      <c r="T1135" s="30" t="str">
        <f>IF(SUM('Sales by Agent'!R1135:T1135)&gt;0,"YES","NO")</f>
        <v>NO</v>
      </c>
      <c r="U1135" s="30" t="str">
        <f>IF(SUM('Sales by Agent'!S1135:U1135)&gt;0,"YES","NO")</f>
        <v>NO</v>
      </c>
      <c r="V1135" s="30" t="str">
        <f>IF(SUM('Sales by Agent'!T1135:V1135)&gt;0,"YES","NO")</f>
        <v>NO</v>
      </c>
      <c r="W1135" s="30" t="str">
        <f>IF(SUM('Sales by Agent'!U1135:W1135)&gt;0,"YES","NO")</f>
        <v>NO</v>
      </c>
      <c r="X1135" s="30" t="str">
        <f>IF(SUM('Sales by Agent'!V1135:X1135)&gt;0,"YES","NO")</f>
        <v>NO</v>
      </c>
      <c r="Y1135" s="30" t="str">
        <f>IF(SUM('Sales by Agent'!W1135:Y1135)&gt;0,"YES","NO")</f>
        <v>NO</v>
      </c>
      <c r="Z1135" s="30" t="str">
        <f>IF(SUM('Sales by Agent'!X1135:Z1135)&gt;0,"YES","NO")</f>
        <v>NO</v>
      </c>
      <c r="AA1135" s="30" t="str">
        <f>IF(SUM('Sales by Agent'!Y1135:AA1135)&gt;0,"YES","NO")</f>
        <v>NO</v>
      </c>
      <c r="AB1135" s="30" t="str">
        <f>IF(SUM('Sales by Agent'!Z1135:AB1135)&gt;0,"YES","NO")</f>
        <v>NO</v>
      </c>
      <c r="AC1135" s="30" t="str">
        <f>IF(SUM('Sales by Agent'!AA1135:AC1135)&gt;0,"YES","NO")</f>
        <v>YES</v>
      </c>
      <c r="AD1135" s="30" t="str">
        <f>IF(SUM('Sales by Agent'!AB1135:AD1135)&gt;0,"YES","NO")</f>
        <v>YES</v>
      </c>
      <c r="AE1135" s="30" t="str">
        <f>IF(SUM('Sales by Agent'!AC1135:AE1135)&gt;0,"YES","NO")</f>
        <v>YES</v>
      </c>
      <c r="AF1135" s="30" t="str">
        <f>IF(SUM('Sales by Agent'!AD1135:AF1135)&gt;0,"YES","NO")</f>
        <v>NO</v>
      </c>
      <c r="AG1135" s="30" t="str">
        <f>IF(SUM('Sales by Agent'!AE1135:AG1135)&gt;0,"YES","NO")</f>
        <v>NO</v>
      </c>
      <c r="AH1135" s="30" t="str">
        <f>IF(SUM('Sales by Agent'!AF1135:AH1135)&gt;0,"YES","NO")</f>
        <v>NO</v>
      </c>
      <c r="AI1135" s="30" t="str">
        <f>IF(SUM('Sales by Agent'!AG1135:AI1135)&gt;0,"YES","NO")</f>
        <v>NO</v>
      </c>
      <c r="AJ1135" s="30" t="str">
        <f>IF(SUM('Sales by Agent'!AH1135:AJ1135)&gt;0,"YES","NO")</f>
        <v>NO</v>
      </c>
      <c r="AK1135" s="30" t="str">
        <f>IF(SUM('Sales by Agent'!AI1135:AK1135)&gt;0,"YES","NO")</f>
        <v>NO</v>
      </c>
      <c r="AL1135" s="30" t="str">
        <f>IF(SUM('Sales by Agent'!AJ1135:AL1135)&gt;0,"YES","NO")</f>
        <v>NO</v>
      </c>
      <c r="AM1135" s="30" t="str">
        <f>IF(SUM('Sales by Agent'!AK1135:AM1135)&gt;0,"YES","NO")</f>
        <v>NO</v>
      </c>
      <c r="AN1135" s="30" t="str">
        <f>IF(SUM('Sales by Agent'!AL1135:AN1135)&gt;0,"YES","NO")</f>
        <v>NO</v>
      </c>
      <c r="AO1135" s="30" t="str">
        <f>IF(SUM('Sales by Agent'!AM1135:AO1135)&gt;0,"YES","NO")</f>
        <v>NO</v>
      </c>
      <c r="AP1135" s="30" t="str">
        <f>IF(SUM('Sales by Agent'!AN1135:AP1135)&gt;0,"YES","NO")</f>
        <v>NO</v>
      </c>
      <c r="AQ1135" s="30" t="str">
        <f>IF(SUM('Sales by Agent'!AO1135:AQ1135)&gt;0,"YES","NO")</f>
        <v>NO</v>
      </c>
      <c r="AR1135" s="30" t="str">
        <f>IF(SUM('Sales by Agent'!AP1135:AR1135)&gt;0,"YES","NO")</f>
        <v>NO</v>
      </c>
      <c r="AS1135" s="30" t="str">
        <f>IF(SUM('Sales by Agent'!AQ1135:AS1135)&gt;0,"YES","NO")</f>
        <v>NO</v>
      </c>
      <c r="AT1135" s="30" t="str">
        <f>IF(SUM('Sales by Agent'!AR1135:AT1135)&gt;0,"YES","NO")</f>
        <v>NO</v>
      </c>
      <c r="AU1135" s="30" t="str">
        <f>IF(SUM('Sales by Agent'!AS1135:AU1135)&gt;0,"YES","NO")</f>
        <v>NO</v>
      </c>
      <c r="AV1135" s="30" t="str">
        <f>IF(SUM('Sales by Agent'!AT1135:AV1135)&gt;0,"YES","NO")</f>
        <v>NO</v>
      </c>
    </row>
    <row r="1136" spans="1:48">
      <c r="A1136" s="564" t="s">
        <v>204</v>
      </c>
      <c r="B1136" s="564" t="s">
        <v>3353</v>
      </c>
      <c r="C1136" s="564" t="s">
        <v>396</v>
      </c>
      <c r="D1136" s="564" t="s">
        <v>954</v>
      </c>
      <c r="E1136" s="564" t="s">
        <v>1005</v>
      </c>
      <c r="F1136" s="565">
        <v>1673150</v>
      </c>
      <c r="I1136" s="30" t="str">
        <f>IF(SUM('Sales by Agent'!G1136:I1136)&gt;0,"YES","NO")</f>
        <v>YES</v>
      </c>
      <c r="J1136" s="30" t="str">
        <f>IF(SUM('Sales by Agent'!H1136:J1136)&gt;0,"YES","NO")</f>
        <v>YES</v>
      </c>
      <c r="K1136" s="30" t="str">
        <f>IF(SUM('Sales by Agent'!I1136:K1136)&gt;0,"YES","NO")</f>
        <v>YES</v>
      </c>
      <c r="L1136" s="30" t="str">
        <f>IF(SUM('Sales by Agent'!J1136:L1136)&gt;0,"YES","NO")</f>
        <v>YES</v>
      </c>
      <c r="M1136" s="30" t="str">
        <f>IF(SUM('Sales by Agent'!K1136:M1136)&gt;0,"YES","NO")</f>
        <v>YES</v>
      </c>
      <c r="N1136" s="30" t="str">
        <f>IF(SUM('Sales by Agent'!L1136:N1136)&gt;0,"YES","NO")</f>
        <v>YES</v>
      </c>
      <c r="O1136" s="30" t="str">
        <f>IF(SUM('Sales by Agent'!M1136:O1136)&gt;0,"YES","NO")</f>
        <v>YES</v>
      </c>
      <c r="P1136" s="30" t="str">
        <f>IF(SUM('Sales by Agent'!N1136:P1136)&gt;0,"YES","NO")</f>
        <v>YES</v>
      </c>
      <c r="Q1136" s="30" t="str">
        <f>IF(SUM('Sales by Agent'!O1136:Q1136)&gt;0,"YES","NO")</f>
        <v>YES</v>
      </c>
      <c r="R1136" s="30" t="str">
        <f>IF(SUM('Sales by Agent'!P1136:R1136)&gt;0,"YES","NO")</f>
        <v>YES</v>
      </c>
      <c r="S1136" s="30" t="str">
        <f>IF(SUM('Sales by Agent'!Q1136:S1136)&gt;0,"YES","NO")</f>
        <v>YES</v>
      </c>
      <c r="T1136" s="30" t="str">
        <f>IF(SUM('Sales by Agent'!R1136:T1136)&gt;0,"YES","NO")</f>
        <v>YES</v>
      </c>
      <c r="U1136" s="30" t="str">
        <f>IF(SUM('Sales by Agent'!S1136:U1136)&gt;0,"YES","NO")</f>
        <v>YES</v>
      </c>
      <c r="V1136" s="30" t="str">
        <f>IF(SUM('Sales by Agent'!T1136:V1136)&gt;0,"YES","NO")</f>
        <v>YES</v>
      </c>
      <c r="W1136" s="30" t="str">
        <f>IF(SUM('Sales by Agent'!U1136:W1136)&gt;0,"YES","NO")</f>
        <v>NO</v>
      </c>
      <c r="X1136" s="30" t="str">
        <f>IF(SUM('Sales by Agent'!V1136:X1136)&gt;0,"YES","NO")</f>
        <v>NO</v>
      </c>
      <c r="Y1136" s="30" t="str">
        <f>IF(SUM('Sales by Agent'!W1136:Y1136)&gt;0,"YES","NO")</f>
        <v>NO</v>
      </c>
      <c r="Z1136" s="30" t="str">
        <f>IF(SUM('Sales by Agent'!X1136:Z1136)&gt;0,"YES","NO")</f>
        <v>NO</v>
      </c>
      <c r="AA1136" s="30" t="str">
        <f>IF(SUM('Sales by Agent'!Y1136:AA1136)&gt;0,"YES","NO")</f>
        <v>NO</v>
      </c>
      <c r="AB1136" s="30" t="str">
        <f>IF(SUM('Sales by Agent'!Z1136:AB1136)&gt;0,"YES","NO")</f>
        <v>NO</v>
      </c>
      <c r="AC1136" s="30" t="str">
        <f>IF(SUM('Sales by Agent'!AA1136:AC1136)&gt;0,"YES","NO")</f>
        <v>NO</v>
      </c>
      <c r="AD1136" s="30" t="str">
        <f>IF(SUM('Sales by Agent'!AB1136:AD1136)&gt;0,"YES","NO")</f>
        <v>NO</v>
      </c>
      <c r="AE1136" s="30" t="str">
        <f>IF(SUM('Sales by Agent'!AC1136:AE1136)&gt;0,"YES","NO")</f>
        <v>NO</v>
      </c>
      <c r="AF1136" s="30" t="str">
        <f>IF(SUM('Sales by Agent'!AD1136:AF1136)&gt;0,"YES","NO")</f>
        <v>NO</v>
      </c>
      <c r="AG1136" s="30" t="str">
        <f>IF(SUM('Sales by Agent'!AE1136:AG1136)&gt;0,"YES","NO")</f>
        <v>NO</v>
      </c>
      <c r="AH1136" s="30" t="str">
        <f>IF(SUM('Sales by Agent'!AF1136:AH1136)&gt;0,"YES","NO")</f>
        <v>NO</v>
      </c>
      <c r="AI1136" s="30" t="str">
        <f>IF(SUM('Sales by Agent'!AG1136:AI1136)&gt;0,"YES","NO")</f>
        <v>NO</v>
      </c>
      <c r="AJ1136" s="30" t="str">
        <f>IF(SUM('Sales by Agent'!AH1136:AJ1136)&gt;0,"YES","NO")</f>
        <v>NO</v>
      </c>
      <c r="AK1136" s="30" t="str">
        <f>IF(SUM('Sales by Agent'!AI1136:AK1136)&gt;0,"YES","NO")</f>
        <v>NO</v>
      </c>
      <c r="AL1136" s="30" t="str">
        <f>IF(SUM('Sales by Agent'!AJ1136:AL1136)&gt;0,"YES","NO")</f>
        <v>NO</v>
      </c>
      <c r="AM1136" s="30" t="str">
        <f>IF(SUM('Sales by Agent'!AK1136:AM1136)&gt;0,"YES","NO")</f>
        <v>NO</v>
      </c>
      <c r="AN1136" s="30" t="str">
        <f>IF(SUM('Sales by Agent'!AL1136:AN1136)&gt;0,"YES","NO")</f>
        <v>NO</v>
      </c>
      <c r="AO1136" s="30" t="str">
        <f>IF(SUM('Sales by Agent'!AM1136:AO1136)&gt;0,"YES","NO")</f>
        <v>NO</v>
      </c>
      <c r="AP1136" s="30" t="str">
        <f>IF(SUM('Sales by Agent'!AN1136:AP1136)&gt;0,"YES","NO")</f>
        <v>NO</v>
      </c>
      <c r="AQ1136" s="30" t="str">
        <f>IF(SUM('Sales by Agent'!AO1136:AQ1136)&gt;0,"YES","NO")</f>
        <v>NO</v>
      </c>
      <c r="AR1136" s="30" t="str">
        <f>IF(SUM('Sales by Agent'!AP1136:AR1136)&gt;0,"YES","NO")</f>
        <v>NO</v>
      </c>
      <c r="AS1136" s="30" t="str">
        <f>IF(SUM('Sales by Agent'!AQ1136:AS1136)&gt;0,"YES","NO")</f>
        <v>NO</v>
      </c>
      <c r="AT1136" s="30" t="str">
        <f>IF(SUM('Sales by Agent'!AR1136:AT1136)&gt;0,"YES","NO")</f>
        <v>NO</v>
      </c>
      <c r="AU1136" s="30" t="str">
        <f>IF(SUM('Sales by Agent'!AS1136:AU1136)&gt;0,"YES","NO")</f>
        <v>NO</v>
      </c>
      <c r="AV1136" s="30" t="str">
        <f>IF(SUM('Sales by Agent'!AT1136:AV1136)&gt;0,"YES","NO")</f>
        <v>NO</v>
      </c>
    </row>
    <row r="1137" spans="1:48">
      <c r="A1137" s="564" t="s">
        <v>205</v>
      </c>
      <c r="B1137" s="564" t="s">
        <v>3354</v>
      </c>
      <c r="C1137" s="564" t="s">
        <v>396</v>
      </c>
      <c r="D1137" s="564" t="s">
        <v>954</v>
      </c>
      <c r="E1137" s="564" t="s">
        <v>1005</v>
      </c>
      <c r="F1137" s="565">
        <v>21800</v>
      </c>
      <c r="I1137" s="30" t="str">
        <f>IF(SUM('Sales by Agent'!G1137:I1137)&gt;0,"YES","NO")</f>
        <v>YES</v>
      </c>
      <c r="J1137" s="30" t="str">
        <f>IF(SUM('Sales by Agent'!H1137:J1137)&gt;0,"YES","NO")</f>
        <v>YES</v>
      </c>
      <c r="K1137" s="30" t="str">
        <f>IF(SUM('Sales by Agent'!I1137:K1137)&gt;0,"YES","NO")</f>
        <v>NO</v>
      </c>
      <c r="L1137" s="30" t="str">
        <f>IF(SUM('Sales by Agent'!J1137:L1137)&gt;0,"YES","NO")</f>
        <v>NO</v>
      </c>
      <c r="M1137" s="30" t="str">
        <f>IF(SUM('Sales by Agent'!K1137:M1137)&gt;0,"YES","NO")</f>
        <v>NO</v>
      </c>
      <c r="N1137" s="30" t="str">
        <f>IF(SUM('Sales by Agent'!L1137:N1137)&gt;0,"YES","NO")</f>
        <v>NO</v>
      </c>
      <c r="O1137" s="30" t="str">
        <f>IF(SUM('Sales by Agent'!M1137:O1137)&gt;0,"YES","NO")</f>
        <v>NO</v>
      </c>
      <c r="P1137" s="30" t="str">
        <f>IF(SUM('Sales by Agent'!N1137:P1137)&gt;0,"YES","NO")</f>
        <v>NO</v>
      </c>
      <c r="Q1137" s="30" t="str">
        <f>IF(SUM('Sales by Agent'!O1137:Q1137)&gt;0,"YES","NO")</f>
        <v>NO</v>
      </c>
      <c r="R1137" s="30" t="str">
        <f>IF(SUM('Sales by Agent'!P1137:R1137)&gt;0,"YES","NO")</f>
        <v>NO</v>
      </c>
      <c r="S1137" s="30" t="str">
        <f>IF(SUM('Sales by Agent'!Q1137:S1137)&gt;0,"YES","NO")</f>
        <v>NO</v>
      </c>
      <c r="T1137" s="30" t="str">
        <f>IF(SUM('Sales by Agent'!R1137:T1137)&gt;0,"YES","NO")</f>
        <v>NO</v>
      </c>
      <c r="U1137" s="30" t="str">
        <f>IF(SUM('Sales by Agent'!S1137:U1137)&gt;0,"YES","NO")</f>
        <v>NO</v>
      </c>
      <c r="V1137" s="30" t="str">
        <f>IF(SUM('Sales by Agent'!T1137:V1137)&gt;0,"YES","NO")</f>
        <v>NO</v>
      </c>
      <c r="W1137" s="30" t="str">
        <f>IF(SUM('Sales by Agent'!U1137:W1137)&gt;0,"YES","NO")</f>
        <v>NO</v>
      </c>
      <c r="X1137" s="30" t="str">
        <f>IF(SUM('Sales by Agent'!V1137:X1137)&gt;0,"YES","NO")</f>
        <v>NO</v>
      </c>
      <c r="Y1137" s="30" t="str">
        <f>IF(SUM('Sales by Agent'!W1137:Y1137)&gt;0,"YES","NO")</f>
        <v>NO</v>
      </c>
      <c r="Z1137" s="30" t="str">
        <f>IF(SUM('Sales by Agent'!X1137:Z1137)&gt;0,"YES","NO")</f>
        <v>NO</v>
      </c>
      <c r="AA1137" s="30" t="str">
        <f>IF(SUM('Sales by Agent'!Y1137:AA1137)&gt;0,"YES","NO")</f>
        <v>NO</v>
      </c>
      <c r="AB1137" s="30" t="str">
        <f>IF(SUM('Sales by Agent'!Z1137:AB1137)&gt;0,"YES","NO")</f>
        <v>NO</v>
      </c>
      <c r="AC1137" s="30" t="str">
        <f>IF(SUM('Sales by Agent'!AA1137:AC1137)&gt;0,"YES","NO")</f>
        <v>NO</v>
      </c>
      <c r="AD1137" s="30" t="str">
        <f>IF(SUM('Sales by Agent'!AB1137:AD1137)&gt;0,"YES","NO")</f>
        <v>NO</v>
      </c>
      <c r="AE1137" s="30" t="str">
        <f>IF(SUM('Sales by Agent'!AC1137:AE1137)&gt;0,"YES","NO")</f>
        <v>NO</v>
      </c>
      <c r="AF1137" s="30" t="str">
        <f>IF(SUM('Sales by Agent'!AD1137:AF1137)&gt;0,"YES","NO")</f>
        <v>NO</v>
      </c>
      <c r="AG1137" s="30" t="str">
        <f>IF(SUM('Sales by Agent'!AE1137:AG1137)&gt;0,"YES","NO")</f>
        <v>NO</v>
      </c>
      <c r="AH1137" s="30" t="str">
        <f>IF(SUM('Sales by Agent'!AF1137:AH1137)&gt;0,"YES","NO")</f>
        <v>NO</v>
      </c>
      <c r="AI1137" s="30" t="str">
        <f>IF(SUM('Sales by Agent'!AG1137:AI1137)&gt;0,"YES","NO")</f>
        <v>NO</v>
      </c>
      <c r="AJ1137" s="30" t="str">
        <f>IF(SUM('Sales by Agent'!AH1137:AJ1137)&gt;0,"YES","NO")</f>
        <v>NO</v>
      </c>
      <c r="AK1137" s="30" t="str">
        <f>IF(SUM('Sales by Agent'!AI1137:AK1137)&gt;0,"YES","NO")</f>
        <v>NO</v>
      </c>
      <c r="AL1137" s="30" t="str">
        <f>IF(SUM('Sales by Agent'!AJ1137:AL1137)&gt;0,"YES","NO")</f>
        <v>NO</v>
      </c>
      <c r="AM1137" s="30" t="str">
        <f>IF(SUM('Sales by Agent'!AK1137:AM1137)&gt;0,"YES","NO")</f>
        <v>NO</v>
      </c>
      <c r="AN1137" s="30" t="str">
        <f>IF(SUM('Sales by Agent'!AL1137:AN1137)&gt;0,"YES","NO")</f>
        <v>NO</v>
      </c>
      <c r="AO1137" s="30" t="str">
        <f>IF(SUM('Sales by Agent'!AM1137:AO1137)&gt;0,"YES","NO")</f>
        <v>NO</v>
      </c>
      <c r="AP1137" s="30" t="str">
        <f>IF(SUM('Sales by Agent'!AN1137:AP1137)&gt;0,"YES","NO")</f>
        <v>NO</v>
      </c>
      <c r="AQ1137" s="30" t="str">
        <f>IF(SUM('Sales by Agent'!AO1137:AQ1137)&gt;0,"YES","NO")</f>
        <v>NO</v>
      </c>
      <c r="AR1137" s="30" t="str">
        <f>IF(SUM('Sales by Agent'!AP1137:AR1137)&gt;0,"YES","NO")</f>
        <v>NO</v>
      </c>
      <c r="AS1137" s="30" t="str">
        <f>IF(SUM('Sales by Agent'!AQ1137:AS1137)&gt;0,"YES","NO")</f>
        <v>NO</v>
      </c>
      <c r="AT1137" s="30" t="str">
        <f>IF(SUM('Sales by Agent'!AR1137:AT1137)&gt;0,"YES","NO")</f>
        <v>NO</v>
      </c>
      <c r="AU1137" s="30" t="str">
        <f>IF(SUM('Sales by Agent'!AS1137:AU1137)&gt;0,"YES","NO")</f>
        <v>NO</v>
      </c>
      <c r="AV1137" s="30" t="str">
        <f>IF(SUM('Sales by Agent'!AT1137:AV1137)&gt;0,"YES","NO")</f>
        <v>NO</v>
      </c>
    </row>
    <row r="1138" spans="1:48">
      <c r="A1138" s="564" t="s">
        <v>97</v>
      </c>
      <c r="B1138" s="564" t="s">
        <v>3254</v>
      </c>
      <c r="C1138" s="564" t="s">
        <v>396</v>
      </c>
      <c r="D1138" s="564" t="s">
        <v>954</v>
      </c>
      <c r="E1138" s="564" t="s">
        <v>1005</v>
      </c>
      <c r="F1138" s="565">
        <v>0</v>
      </c>
      <c r="I1138" s="30" t="str">
        <f>IF(SUM('Sales by Agent'!G1138:I1138)&gt;0,"YES","NO")</f>
        <v>NO</v>
      </c>
      <c r="J1138" s="30" t="str">
        <f>IF(SUM('Sales by Agent'!H1138:J1138)&gt;0,"YES","NO")</f>
        <v>NO</v>
      </c>
      <c r="K1138" s="30" t="str">
        <f>IF(SUM('Sales by Agent'!I1138:K1138)&gt;0,"YES","NO")</f>
        <v>NO</v>
      </c>
      <c r="L1138" s="30" t="str">
        <f>IF(SUM('Sales by Agent'!J1138:L1138)&gt;0,"YES","NO")</f>
        <v>NO</v>
      </c>
      <c r="M1138" s="30" t="str">
        <f>IF(SUM('Sales by Agent'!K1138:M1138)&gt;0,"YES","NO")</f>
        <v>NO</v>
      </c>
      <c r="N1138" s="30" t="str">
        <f>IF(SUM('Sales by Agent'!L1138:N1138)&gt;0,"YES","NO")</f>
        <v>NO</v>
      </c>
      <c r="O1138" s="30" t="str">
        <f>IF(SUM('Sales by Agent'!M1138:O1138)&gt;0,"YES","NO")</f>
        <v>NO</v>
      </c>
      <c r="P1138" s="30" t="str">
        <f>IF(SUM('Sales by Agent'!N1138:P1138)&gt;0,"YES","NO")</f>
        <v>NO</v>
      </c>
      <c r="Q1138" s="30" t="str">
        <f>IF(SUM('Sales by Agent'!O1138:Q1138)&gt;0,"YES","NO")</f>
        <v>NO</v>
      </c>
      <c r="R1138" s="30" t="str">
        <f>IF(SUM('Sales by Agent'!P1138:R1138)&gt;0,"YES","NO")</f>
        <v>NO</v>
      </c>
      <c r="S1138" s="30" t="str">
        <f>IF(SUM('Sales by Agent'!Q1138:S1138)&gt;0,"YES","NO")</f>
        <v>NO</v>
      </c>
      <c r="T1138" s="30" t="str">
        <f>IF(SUM('Sales by Agent'!R1138:T1138)&gt;0,"YES","NO")</f>
        <v>NO</v>
      </c>
      <c r="U1138" s="30" t="str">
        <f>IF(SUM('Sales by Agent'!S1138:U1138)&gt;0,"YES","NO")</f>
        <v>NO</v>
      </c>
      <c r="V1138" s="30" t="str">
        <f>IF(SUM('Sales by Agent'!T1138:V1138)&gt;0,"YES","NO")</f>
        <v>NO</v>
      </c>
      <c r="W1138" s="30" t="str">
        <f>IF(SUM('Sales by Agent'!U1138:W1138)&gt;0,"YES","NO")</f>
        <v>NO</v>
      </c>
      <c r="X1138" s="30" t="str">
        <f>IF(SUM('Sales by Agent'!V1138:X1138)&gt;0,"YES","NO")</f>
        <v>NO</v>
      </c>
      <c r="Y1138" s="30" t="str">
        <f>IF(SUM('Sales by Agent'!W1138:Y1138)&gt;0,"YES","NO")</f>
        <v>NO</v>
      </c>
      <c r="Z1138" s="30" t="str">
        <f>IF(SUM('Sales by Agent'!X1138:Z1138)&gt;0,"YES","NO")</f>
        <v>NO</v>
      </c>
      <c r="AA1138" s="30" t="str">
        <f>IF(SUM('Sales by Agent'!Y1138:AA1138)&gt;0,"YES","NO")</f>
        <v>NO</v>
      </c>
      <c r="AB1138" s="30" t="str">
        <f>IF(SUM('Sales by Agent'!Z1138:AB1138)&gt;0,"YES","NO")</f>
        <v>NO</v>
      </c>
      <c r="AC1138" s="30" t="str">
        <f>IF(SUM('Sales by Agent'!AA1138:AC1138)&gt;0,"YES","NO")</f>
        <v>NO</v>
      </c>
      <c r="AD1138" s="30" t="str">
        <f>IF(SUM('Sales by Agent'!AB1138:AD1138)&gt;0,"YES","NO")</f>
        <v>NO</v>
      </c>
      <c r="AE1138" s="30" t="str">
        <f>IF(SUM('Sales by Agent'!AC1138:AE1138)&gt;0,"YES","NO")</f>
        <v>NO</v>
      </c>
      <c r="AF1138" s="30" t="str">
        <f>IF(SUM('Sales by Agent'!AD1138:AF1138)&gt;0,"YES","NO")</f>
        <v>NO</v>
      </c>
      <c r="AG1138" s="30" t="str">
        <f>IF(SUM('Sales by Agent'!AE1138:AG1138)&gt;0,"YES","NO")</f>
        <v>NO</v>
      </c>
      <c r="AH1138" s="30" t="str">
        <f>IF(SUM('Sales by Agent'!AF1138:AH1138)&gt;0,"YES","NO")</f>
        <v>NO</v>
      </c>
      <c r="AI1138" s="30" t="str">
        <f>IF(SUM('Sales by Agent'!AG1138:AI1138)&gt;0,"YES","NO")</f>
        <v>NO</v>
      </c>
      <c r="AJ1138" s="30" t="str">
        <f>IF(SUM('Sales by Agent'!AH1138:AJ1138)&gt;0,"YES","NO")</f>
        <v>NO</v>
      </c>
      <c r="AK1138" s="30" t="str">
        <f>IF(SUM('Sales by Agent'!AI1138:AK1138)&gt;0,"YES","NO")</f>
        <v>NO</v>
      </c>
      <c r="AL1138" s="30" t="str">
        <f>IF(SUM('Sales by Agent'!AJ1138:AL1138)&gt;0,"YES","NO")</f>
        <v>NO</v>
      </c>
      <c r="AM1138" s="30" t="str">
        <f>IF(SUM('Sales by Agent'!AK1138:AM1138)&gt;0,"YES","NO")</f>
        <v>NO</v>
      </c>
      <c r="AN1138" s="30" t="str">
        <f>IF(SUM('Sales by Agent'!AL1138:AN1138)&gt;0,"YES","NO")</f>
        <v>NO</v>
      </c>
      <c r="AO1138" s="30" t="str">
        <f>IF(SUM('Sales by Agent'!AM1138:AO1138)&gt;0,"YES","NO")</f>
        <v>NO</v>
      </c>
      <c r="AP1138" s="30" t="str">
        <f>IF(SUM('Sales by Agent'!AN1138:AP1138)&gt;0,"YES","NO")</f>
        <v>NO</v>
      </c>
      <c r="AQ1138" s="30" t="str">
        <f>IF(SUM('Sales by Agent'!AO1138:AQ1138)&gt;0,"YES","NO")</f>
        <v>NO</v>
      </c>
      <c r="AR1138" s="30" t="str">
        <f>IF(SUM('Sales by Agent'!AP1138:AR1138)&gt;0,"YES","NO")</f>
        <v>NO</v>
      </c>
      <c r="AS1138" s="30" t="str">
        <f>IF(SUM('Sales by Agent'!AQ1138:AS1138)&gt;0,"YES","NO")</f>
        <v>NO</v>
      </c>
      <c r="AT1138" s="30" t="str">
        <f>IF(SUM('Sales by Agent'!AR1138:AT1138)&gt;0,"YES","NO")</f>
        <v>NO</v>
      </c>
      <c r="AU1138" s="30" t="str">
        <f>IF(SUM('Sales by Agent'!AS1138:AU1138)&gt;0,"YES","NO")</f>
        <v>NO</v>
      </c>
      <c r="AV1138" s="30" t="str">
        <f>IF(SUM('Sales by Agent'!AT1138:AV1138)&gt;0,"YES","NO")</f>
        <v>NO</v>
      </c>
    </row>
    <row r="1139" spans="1:48">
      <c r="A1139" s="564" t="s">
        <v>103</v>
      </c>
      <c r="B1139" s="564" t="s">
        <v>3355</v>
      </c>
      <c r="C1139" s="564" t="s">
        <v>396</v>
      </c>
      <c r="D1139" s="564" t="s">
        <v>954</v>
      </c>
      <c r="E1139" s="564" t="s">
        <v>1005</v>
      </c>
      <c r="F1139" s="565">
        <v>3397600</v>
      </c>
      <c r="I1139" s="30" t="str">
        <f>IF(SUM('Sales by Agent'!G1139:I1139)&gt;0,"YES","NO")</f>
        <v>NO</v>
      </c>
      <c r="J1139" s="30" t="str">
        <f>IF(SUM('Sales by Agent'!H1139:J1139)&gt;0,"YES","NO")</f>
        <v>NO</v>
      </c>
      <c r="K1139" s="30" t="str">
        <f>IF(SUM('Sales by Agent'!I1139:K1139)&gt;0,"YES","NO")</f>
        <v>NO</v>
      </c>
      <c r="L1139" s="30" t="str">
        <f>IF(SUM('Sales by Agent'!J1139:L1139)&gt;0,"YES","NO")</f>
        <v>NO</v>
      </c>
      <c r="M1139" s="30" t="str">
        <f>IF(SUM('Sales by Agent'!K1139:M1139)&gt;0,"YES","NO")</f>
        <v>NO</v>
      </c>
      <c r="N1139" s="30" t="str">
        <f>IF(SUM('Sales by Agent'!L1139:N1139)&gt;0,"YES","NO")</f>
        <v>NO</v>
      </c>
      <c r="O1139" s="30" t="str">
        <f>IF(SUM('Sales by Agent'!M1139:O1139)&gt;0,"YES","NO")</f>
        <v>NO</v>
      </c>
      <c r="P1139" s="30" t="str">
        <f>IF(SUM('Sales by Agent'!N1139:P1139)&gt;0,"YES","NO")</f>
        <v>NO</v>
      </c>
      <c r="Q1139" s="30" t="str">
        <f>IF(SUM('Sales by Agent'!O1139:Q1139)&gt;0,"YES","NO")</f>
        <v>NO</v>
      </c>
      <c r="R1139" s="30" t="str">
        <f>IF(SUM('Sales by Agent'!P1139:R1139)&gt;0,"YES","NO")</f>
        <v>NO</v>
      </c>
      <c r="S1139" s="30" t="str">
        <f>IF(SUM('Sales by Agent'!Q1139:S1139)&gt;0,"YES","NO")</f>
        <v>NO</v>
      </c>
      <c r="T1139" s="30" t="str">
        <f>IF(SUM('Sales by Agent'!R1139:T1139)&gt;0,"YES","NO")</f>
        <v>NO</v>
      </c>
      <c r="U1139" s="30" t="str">
        <f>IF(SUM('Sales by Agent'!S1139:U1139)&gt;0,"YES","NO")</f>
        <v>NO</v>
      </c>
      <c r="V1139" s="30" t="str">
        <f>IF(SUM('Sales by Agent'!T1139:V1139)&gt;0,"YES","NO")</f>
        <v>NO</v>
      </c>
      <c r="W1139" s="30" t="str">
        <f>IF(SUM('Sales by Agent'!U1139:W1139)&gt;0,"YES","NO")</f>
        <v>NO</v>
      </c>
      <c r="X1139" s="30" t="str">
        <f>IF(SUM('Sales by Agent'!V1139:X1139)&gt;0,"YES","NO")</f>
        <v>NO</v>
      </c>
      <c r="Y1139" s="30" t="str">
        <f>IF(SUM('Sales by Agent'!W1139:Y1139)&gt;0,"YES","NO")</f>
        <v>NO</v>
      </c>
      <c r="Z1139" s="30" t="str">
        <f>IF(SUM('Sales by Agent'!X1139:Z1139)&gt;0,"YES","NO")</f>
        <v>NO</v>
      </c>
      <c r="AA1139" s="30" t="str">
        <f>IF(SUM('Sales by Agent'!Y1139:AA1139)&gt;0,"YES","NO")</f>
        <v>NO</v>
      </c>
      <c r="AB1139" s="30" t="str">
        <f>IF(SUM('Sales by Agent'!Z1139:AB1139)&gt;0,"YES","NO")</f>
        <v>NO</v>
      </c>
      <c r="AC1139" s="30" t="str">
        <f>IF(SUM('Sales by Agent'!AA1139:AC1139)&gt;0,"YES","NO")</f>
        <v>YES</v>
      </c>
      <c r="AD1139" s="30" t="str">
        <f>IF(SUM('Sales by Agent'!AB1139:AD1139)&gt;0,"YES","NO")</f>
        <v>YES</v>
      </c>
      <c r="AE1139" s="30" t="str">
        <f>IF(SUM('Sales by Agent'!AC1139:AE1139)&gt;0,"YES","NO")</f>
        <v>YES</v>
      </c>
      <c r="AF1139" s="30" t="str">
        <f>IF(SUM('Sales by Agent'!AD1139:AF1139)&gt;0,"YES","NO")</f>
        <v>YES</v>
      </c>
      <c r="AG1139" s="30" t="str">
        <f>IF(SUM('Sales by Agent'!AE1139:AG1139)&gt;0,"YES","NO")</f>
        <v>YES</v>
      </c>
      <c r="AH1139" s="30" t="str">
        <f>IF(SUM('Sales by Agent'!AF1139:AH1139)&gt;0,"YES","NO")</f>
        <v>YES</v>
      </c>
      <c r="AI1139" s="30" t="str">
        <f>IF(SUM('Sales by Agent'!AG1139:AI1139)&gt;0,"YES","NO")</f>
        <v>YES</v>
      </c>
      <c r="AJ1139" s="30" t="str">
        <f>IF(SUM('Sales by Agent'!AH1139:AJ1139)&gt;0,"YES","NO")</f>
        <v>YES</v>
      </c>
      <c r="AK1139" s="30" t="str">
        <f>IF(SUM('Sales by Agent'!AI1139:AK1139)&gt;0,"YES","NO")</f>
        <v>YES</v>
      </c>
      <c r="AL1139" s="30" t="str">
        <f>IF(SUM('Sales by Agent'!AJ1139:AL1139)&gt;0,"YES","NO")</f>
        <v>YES</v>
      </c>
      <c r="AM1139" s="30" t="str">
        <f>IF(SUM('Sales by Agent'!AK1139:AM1139)&gt;0,"YES","NO")</f>
        <v>YES</v>
      </c>
      <c r="AN1139" s="30" t="str">
        <f>IF(SUM('Sales by Agent'!AL1139:AN1139)&gt;0,"YES","NO")</f>
        <v>YES</v>
      </c>
      <c r="AO1139" s="30" t="str">
        <f>IF(SUM('Sales by Agent'!AM1139:AO1139)&gt;0,"YES","NO")</f>
        <v>YES</v>
      </c>
      <c r="AP1139" s="30" t="str">
        <f>IF(SUM('Sales by Agent'!AN1139:AP1139)&gt;0,"YES","NO")</f>
        <v>YES</v>
      </c>
      <c r="AQ1139" s="30" t="str">
        <f>IF(SUM('Sales by Agent'!AO1139:AQ1139)&gt;0,"YES","NO")</f>
        <v>YES</v>
      </c>
      <c r="AR1139" s="30" t="str">
        <f>IF(SUM('Sales by Agent'!AP1139:AR1139)&gt;0,"YES","NO")</f>
        <v>YES</v>
      </c>
      <c r="AS1139" s="30" t="str">
        <f>IF(SUM('Sales by Agent'!AQ1139:AS1139)&gt;0,"YES","NO")</f>
        <v>YES</v>
      </c>
      <c r="AT1139" s="30" t="str">
        <f>IF(SUM('Sales by Agent'!AR1139:AT1139)&gt;0,"YES","NO")</f>
        <v>YES</v>
      </c>
      <c r="AU1139" s="30" t="str">
        <f>IF(SUM('Sales by Agent'!AS1139:AU1139)&gt;0,"YES","NO")</f>
        <v>YES</v>
      </c>
      <c r="AV1139" s="30" t="str">
        <f>IF(SUM('Sales by Agent'!AT1139:AV1139)&gt;0,"YES","NO")</f>
        <v>YES</v>
      </c>
    </row>
    <row r="1140" spans="1:48">
      <c r="A1140" s="564" t="s">
        <v>108</v>
      </c>
      <c r="B1140" s="564" t="s">
        <v>3356</v>
      </c>
      <c r="C1140" s="564" t="s">
        <v>396</v>
      </c>
      <c r="D1140" s="564" t="s">
        <v>954</v>
      </c>
      <c r="E1140" s="564" t="s">
        <v>1005</v>
      </c>
      <c r="F1140" s="565">
        <v>2428400</v>
      </c>
      <c r="I1140" s="30" t="str">
        <f>IF(SUM('Sales by Agent'!G1140:I1140)&gt;0,"YES","NO")</f>
        <v>NO</v>
      </c>
      <c r="J1140" s="30" t="str">
        <f>IF(SUM('Sales by Agent'!H1140:J1140)&gt;0,"YES","NO")</f>
        <v>NO</v>
      </c>
      <c r="K1140" s="30" t="str">
        <f>IF(SUM('Sales by Agent'!I1140:K1140)&gt;0,"YES","NO")</f>
        <v>NO</v>
      </c>
      <c r="L1140" s="30" t="str">
        <f>IF(SUM('Sales by Agent'!J1140:L1140)&gt;0,"YES","NO")</f>
        <v>NO</v>
      </c>
      <c r="M1140" s="30" t="str">
        <f>IF(SUM('Sales by Agent'!K1140:M1140)&gt;0,"YES","NO")</f>
        <v>NO</v>
      </c>
      <c r="N1140" s="30" t="str">
        <f>IF(SUM('Sales by Agent'!L1140:N1140)&gt;0,"YES","NO")</f>
        <v>NO</v>
      </c>
      <c r="O1140" s="30" t="str">
        <f>IF(SUM('Sales by Agent'!M1140:O1140)&gt;0,"YES","NO")</f>
        <v>NO</v>
      </c>
      <c r="P1140" s="30" t="str">
        <f>IF(SUM('Sales by Agent'!N1140:P1140)&gt;0,"YES","NO")</f>
        <v>NO</v>
      </c>
      <c r="Q1140" s="30" t="str">
        <f>IF(SUM('Sales by Agent'!O1140:Q1140)&gt;0,"YES","NO")</f>
        <v>NO</v>
      </c>
      <c r="R1140" s="30" t="str">
        <f>IF(SUM('Sales by Agent'!P1140:R1140)&gt;0,"YES","NO")</f>
        <v>NO</v>
      </c>
      <c r="S1140" s="30" t="str">
        <f>IF(SUM('Sales by Agent'!Q1140:S1140)&gt;0,"YES","NO")</f>
        <v>NO</v>
      </c>
      <c r="T1140" s="30" t="str">
        <f>IF(SUM('Sales by Agent'!R1140:T1140)&gt;0,"YES","NO")</f>
        <v>NO</v>
      </c>
      <c r="U1140" s="30" t="str">
        <f>IF(SUM('Sales by Agent'!S1140:U1140)&gt;0,"YES","NO")</f>
        <v>NO</v>
      </c>
      <c r="V1140" s="30" t="str">
        <f>IF(SUM('Sales by Agent'!T1140:V1140)&gt;0,"YES","NO")</f>
        <v>NO</v>
      </c>
      <c r="W1140" s="30" t="str">
        <f>IF(SUM('Sales by Agent'!U1140:W1140)&gt;0,"YES","NO")</f>
        <v>NO</v>
      </c>
      <c r="X1140" s="30" t="str">
        <f>IF(SUM('Sales by Agent'!V1140:X1140)&gt;0,"YES","NO")</f>
        <v>NO</v>
      </c>
      <c r="Y1140" s="30" t="str">
        <f>IF(SUM('Sales by Agent'!W1140:Y1140)&gt;0,"YES","NO")</f>
        <v>NO</v>
      </c>
      <c r="Z1140" s="30" t="str">
        <f>IF(SUM('Sales by Agent'!X1140:Z1140)&gt;0,"YES","NO")</f>
        <v>NO</v>
      </c>
      <c r="AA1140" s="30" t="str">
        <f>IF(SUM('Sales by Agent'!Y1140:AA1140)&gt;0,"YES","NO")</f>
        <v>NO</v>
      </c>
      <c r="AB1140" s="30" t="str">
        <f>IF(SUM('Sales by Agent'!Z1140:AB1140)&gt;0,"YES","NO")</f>
        <v>NO</v>
      </c>
      <c r="AC1140" s="30" t="str">
        <f>IF(SUM('Sales by Agent'!AA1140:AC1140)&gt;0,"YES","NO")</f>
        <v>YES</v>
      </c>
      <c r="AD1140" s="30" t="str">
        <f>IF(SUM('Sales by Agent'!AB1140:AD1140)&gt;0,"YES","NO")</f>
        <v>YES</v>
      </c>
      <c r="AE1140" s="30" t="str">
        <f>IF(SUM('Sales by Agent'!AC1140:AE1140)&gt;0,"YES","NO")</f>
        <v>YES</v>
      </c>
      <c r="AF1140" s="30" t="str">
        <f>IF(SUM('Sales by Agent'!AD1140:AF1140)&gt;0,"YES","NO")</f>
        <v>YES</v>
      </c>
      <c r="AG1140" s="30" t="str">
        <f>IF(SUM('Sales by Agent'!AE1140:AG1140)&gt;0,"YES","NO")</f>
        <v>YES</v>
      </c>
      <c r="AH1140" s="30" t="str">
        <f>IF(SUM('Sales by Agent'!AF1140:AH1140)&gt;0,"YES","NO")</f>
        <v>YES</v>
      </c>
      <c r="AI1140" s="30" t="str">
        <f>IF(SUM('Sales by Agent'!AG1140:AI1140)&gt;0,"YES","NO")</f>
        <v>YES</v>
      </c>
      <c r="AJ1140" s="30" t="str">
        <f>IF(SUM('Sales by Agent'!AH1140:AJ1140)&gt;0,"YES","NO")</f>
        <v>YES</v>
      </c>
      <c r="AK1140" s="30" t="str">
        <f>IF(SUM('Sales by Agent'!AI1140:AK1140)&gt;0,"YES","NO")</f>
        <v>YES</v>
      </c>
      <c r="AL1140" s="30" t="str">
        <f>IF(SUM('Sales by Agent'!AJ1140:AL1140)&gt;0,"YES","NO")</f>
        <v>YES</v>
      </c>
      <c r="AM1140" s="30" t="str">
        <f>IF(SUM('Sales by Agent'!AK1140:AM1140)&gt;0,"YES","NO")</f>
        <v>YES</v>
      </c>
      <c r="AN1140" s="30" t="str">
        <f>IF(SUM('Sales by Agent'!AL1140:AN1140)&gt;0,"YES","NO")</f>
        <v>YES</v>
      </c>
      <c r="AO1140" s="30" t="str">
        <f>IF(SUM('Sales by Agent'!AM1140:AO1140)&gt;0,"YES","NO")</f>
        <v>YES</v>
      </c>
      <c r="AP1140" s="30" t="str">
        <f>IF(SUM('Sales by Agent'!AN1140:AP1140)&gt;0,"YES","NO")</f>
        <v>YES</v>
      </c>
      <c r="AQ1140" s="30" t="str">
        <f>IF(SUM('Sales by Agent'!AO1140:AQ1140)&gt;0,"YES","NO")</f>
        <v>YES</v>
      </c>
      <c r="AR1140" s="30" t="str">
        <f>IF(SUM('Sales by Agent'!AP1140:AR1140)&gt;0,"YES","NO")</f>
        <v>YES</v>
      </c>
      <c r="AS1140" s="30" t="str">
        <f>IF(SUM('Sales by Agent'!AQ1140:AS1140)&gt;0,"YES","NO")</f>
        <v>YES</v>
      </c>
      <c r="AT1140" s="30" t="str">
        <f>IF(SUM('Sales by Agent'!AR1140:AT1140)&gt;0,"YES","NO")</f>
        <v>YES</v>
      </c>
      <c r="AU1140" s="30" t="str">
        <f>IF(SUM('Sales by Agent'!AS1140:AU1140)&gt;0,"YES","NO")</f>
        <v>YES</v>
      </c>
      <c r="AV1140" s="30" t="str">
        <f>IF(SUM('Sales by Agent'!AT1140:AV1140)&gt;0,"YES","NO")</f>
        <v>YES</v>
      </c>
    </row>
    <row r="1141" spans="1:48">
      <c r="A1141" s="564" t="s">
        <v>111</v>
      </c>
      <c r="B1141" s="564" t="s">
        <v>3357</v>
      </c>
      <c r="C1141" s="564" t="s">
        <v>396</v>
      </c>
      <c r="D1141" s="564" t="s">
        <v>954</v>
      </c>
      <c r="E1141" s="564" t="s">
        <v>1005</v>
      </c>
      <c r="F1141" s="565">
        <v>2925400</v>
      </c>
      <c r="I1141" s="30" t="str">
        <f>IF(SUM('Sales by Agent'!G1141:I1141)&gt;0,"YES","NO")</f>
        <v>YES</v>
      </c>
      <c r="J1141" s="30" t="str">
        <f>IF(SUM('Sales by Agent'!H1141:J1141)&gt;0,"YES","NO")</f>
        <v>YES</v>
      </c>
      <c r="K1141" s="30" t="str">
        <f>IF(SUM('Sales by Agent'!I1141:K1141)&gt;0,"YES","NO")</f>
        <v>YES</v>
      </c>
      <c r="L1141" s="30" t="str">
        <f>IF(SUM('Sales by Agent'!J1141:L1141)&gt;0,"YES","NO")</f>
        <v>YES</v>
      </c>
      <c r="M1141" s="30" t="str">
        <f>IF(SUM('Sales by Agent'!K1141:M1141)&gt;0,"YES","NO")</f>
        <v>YES</v>
      </c>
      <c r="N1141" s="30" t="str">
        <f>IF(SUM('Sales by Agent'!L1141:N1141)&gt;0,"YES","NO")</f>
        <v>YES</v>
      </c>
      <c r="O1141" s="30" t="str">
        <f>IF(SUM('Sales by Agent'!M1141:O1141)&gt;0,"YES","NO")</f>
        <v>YES</v>
      </c>
      <c r="P1141" s="30" t="str">
        <f>IF(SUM('Sales by Agent'!N1141:P1141)&gt;0,"YES","NO")</f>
        <v>YES</v>
      </c>
      <c r="Q1141" s="30" t="str">
        <f>IF(SUM('Sales by Agent'!O1141:Q1141)&gt;0,"YES","NO")</f>
        <v>YES</v>
      </c>
      <c r="R1141" s="30" t="str">
        <f>IF(SUM('Sales by Agent'!P1141:R1141)&gt;0,"YES","NO")</f>
        <v>YES</v>
      </c>
      <c r="S1141" s="30" t="str">
        <f>IF(SUM('Sales by Agent'!Q1141:S1141)&gt;0,"YES","NO")</f>
        <v>YES</v>
      </c>
      <c r="T1141" s="30" t="str">
        <f>IF(SUM('Sales by Agent'!R1141:T1141)&gt;0,"YES","NO")</f>
        <v>YES</v>
      </c>
      <c r="U1141" s="30" t="str">
        <f>IF(SUM('Sales by Agent'!S1141:U1141)&gt;0,"YES","NO")</f>
        <v>YES</v>
      </c>
      <c r="V1141" s="30" t="str">
        <f>IF(SUM('Sales by Agent'!T1141:V1141)&gt;0,"YES","NO")</f>
        <v>YES</v>
      </c>
      <c r="W1141" s="30" t="str">
        <f>IF(SUM('Sales by Agent'!U1141:W1141)&gt;0,"YES","NO")</f>
        <v>YES</v>
      </c>
      <c r="X1141" s="30" t="str">
        <f>IF(SUM('Sales by Agent'!V1141:X1141)&gt;0,"YES","NO")</f>
        <v>YES</v>
      </c>
      <c r="Y1141" s="30" t="str">
        <f>IF(SUM('Sales by Agent'!W1141:Y1141)&gt;0,"YES","NO")</f>
        <v>YES</v>
      </c>
      <c r="Z1141" s="30" t="str">
        <f>IF(SUM('Sales by Agent'!X1141:Z1141)&gt;0,"YES","NO")</f>
        <v>YES</v>
      </c>
      <c r="AA1141" s="30" t="str">
        <f>IF(SUM('Sales by Agent'!Y1141:AA1141)&gt;0,"YES","NO")</f>
        <v>YES</v>
      </c>
      <c r="AB1141" s="30" t="str">
        <f>IF(SUM('Sales by Agent'!Z1141:AB1141)&gt;0,"YES","NO")</f>
        <v>YES</v>
      </c>
      <c r="AC1141" s="30" t="str">
        <f>IF(SUM('Sales by Agent'!AA1141:AC1141)&gt;0,"YES","NO")</f>
        <v>YES</v>
      </c>
      <c r="AD1141" s="30" t="str">
        <f>IF(SUM('Sales by Agent'!AB1141:AD1141)&gt;0,"YES","NO")</f>
        <v>YES</v>
      </c>
      <c r="AE1141" s="30" t="str">
        <f>IF(SUM('Sales by Agent'!AC1141:AE1141)&gt;0,"YES","NO")</f>
        <v>NO</v>
      </c>
      <c r="AF1141" s="30" t="str">
        <f>IF(SUM('Sales by Agent'!AD1141:AF1141)&gt;0,"YES","NO")</f>
        <v>YES</v>
      </c>
      <c r="AG1141" s="30" t="str">
        <f>IF(SUM('Sales by Agent'!AE1141:AG1141)&gt;0,"YES","NO")</f>
        <v>YES</v>
      </c>
      <c r="AH1141" s="30" t="str">
        <f>IF(SUM('Sales by Agent'!AF1141:AH1141)&gt;0,"YES","NO")</f>
        <v>YES</v>
      </c>
      <c r="AI1141" s="30" t="str">
        <f>IF(SUM('Sales by Agent'!AG1141:AI1141)&gt;0,"YES","NO")</f>
        <v>NO</v>
      </c>
      <c r="AJ1141" s="30" t="str">
        <f>IF(SUM('Sales by Agent'!AH1141:AJ1141)&gt;0,"YES","NO")</f>
        <v>NO</v>
      </c>
      <c r="AK1141" s="30" t="str">
        <f>IF(SUM('Sales by Agent'!AI1141:AK1141)&gt;0,"YES","NO")</f>
        <v>NO</v>
      </c>
      <c r="AL1141" s="30" t="str">
        <f>IF(SUM('Sales by Agent'!AJ1141:AL1141)&gt;0,"YES","NO")</f>
        <v>NO</v>
      </c>
      <c r="AM1141" s="30" t="str">
        <f>IF(SUM('Sales by Agent'!AK1141:AM1141)&gt;0,"YES","NO")</f>
        <v>NO</v>
      </c>
      <c r="AN1141" s="30" t="str">
        <f>IF(SUM('Sales by Agent'!AL1141:AN1141)&gt;0,"YES","NO")</f>
        <v>NO</v>
      </c>
      <c r="AO1141" s="30" t="str">
        <f>IF(SUM('Sales by Agent'!AM1141:AO1141)&gt;0,"YES","NO")</f>
        <v>NO</v>
      </c>
      <c r="AP1141" s="30" t="str">
        <f>IF(SUM('Sales by Agent'!AN1141:AP1141)&gt;0,"YES","NO")</f>
        <v>NO</v>
      </c>
      <c r="AQ1141" s="30" t="str">
        <f>IF(SUM('Sales by Agent'!AO1141:AQ1141)&gt;0,"YES","NO")</f>
        <v>NO</v>
      </c>
      <c r="AR1141" s="30" t="str">
        <f>IF(SUM('Sales by Agent'!AP1141:AR1141)&gt;0,"YES","NO")</f>
        <v>NO</v>
      </c>
      <c r="AS1141" s="30" t="str">
        <f>IF(SUM('Sales by Agent'!AQ1141:AS1141)&gt;0,"YES","NO")</f>
        <v>NO</v>
      </c>
      <c r="AT1141" s="30" t="str">
        <f>IF(SUM('Sales by Agent'!AR1141:AT1141)&gt;0,"YES","NO")</f>
        <v>NO</v>
      </c>
      <c r="AU1141" s="30" t="str">
        <f>IF(SUM('Sales by Agent'!AS1141:AU1141)&gt;0,"YES","NO")</f>
        <v>NO</v>
      </c>
      <c r="AV1141" s="30" t="str">
        <f>IF(SUM('Sales by Agent'!AT1141:AV1141)&gt;0,"YES","NO")</f>
        <v>NO</v>
      </c>
    </row>
    <row r="1142" spans="1:48">
      <c r="A1142" s="564" t="s">
        <v>117</v>
      </c>
      <c r="B1142" s="564" t="s">
        <v>3258</v>
      </c>
      <c r="C1142" s="564" t="s">
        <v>396</v>
      </c>
      <c r="D1142" s="564" t="s">
        <v>954</v>
      </c>
      <c r="E1142" s="564" t="s">
        <v>1005</v>
      </c>
      <c r="F1142" s="565">
        <v>0</v>
      </c>
      <c r="I1142" s="30" t="str">
        <f>IF(SUM('Sales by Agent'!G1142:I1142)&gt;0,"YES","NO")</f>
        <v>NO</v>
      </c>
      <c r="J1142" s="30" t="str">
        <f>IF(SUM('Sales by Agent'!H1142:J1142)&gt;0,"YES","NO")</f>
        <v>NO</v>
      </c>
      <c r="K1142" s="30" t="str">
        <f>IF(SUM('Sales by Agent'!I1142:K1142)&gt;0,"YES","NO")</f>
        <v>NO</v>
      </c>
      <c r="L1142" s="30" t="str">
        <f>IF(SUM('Sales by Agent'!J1142:L1142)&gt;0,"YES","NO")</f>
        <v>NO</v>
      </c>
      <c r="M1142" s="30" t="str">
        <f>IF(SUM('Sales by Agent'!K1142:M1142)&gt;0,"YES","NO")</f>
        <v>NO</v>
      </c>
      <c r="N1142" s="30" t="str">
        <f>IF(SUM('Sales by Agent'!L1142:N1142)&gt;0,"YES","NO")</f>
        <v>NO</v>
      </c>
      <c r="O1142" s="30" t="str">
        <f>IF(SUM('Sales by Agent'!M1142:O1142)&gt;0,"YES","NO")</f>
        <v>NO</v>
      </c>
      <c r="P1142" s="30" t="str">
        <f>IF(SUM('Sales by Agent'!N1142:P1142)&gt;0,"YES","NO")</f>
        <v>NO</v>
      </c>
      <c r="Q1142" s="30" t="str">
        <f>IF(SUM('Sales by Agent'!O1142:Q1142)&gt;0,"YES","NO")</f>
        <v>NO</v>
      </c>
      <c r="R1142" s="30" t="str">
        <f>IF(SUM('Sales by Agent'!P1142:R1142)&gt;0,"YES","NO")</f>
        <v>NO</v>
      </c>
      <c r="S1142" s="30" t="str">
        <f>IF(SUM('Sales by Agent'!Q1142:S1142)&gt;0,"YES","NO")</f>
        <v>NO</v>
      </c>
      <c r="T1142" s="30" t="str">
        <f>IF(SUM('Sales by Agent'!R1142:T1142)&gt;0,"YES","NO")</f>
        <v>NO</v>
      </c>
      <c r="U1142" s="30" t="str">
        <f>IF(SUM('Sales by Agent'!S1142:U1142)&gt;0,"YES","NO")</f>
        <v>NO</v>
      </c>
      <c r="V1142" s="30" t="str">
        <f>IF(SUM('Sales by Agent'!T1142:V1142)&gt;0,"YES","NO")</f>
        <v>NO</v>
      </c>
      <c r="W1142" s="30" t="str">
        <f>IF(SUM('Sales by Agent'!U1142:W1142)&gt;0,"YES","NO")</f>
        <v>NO</v>
      </c>
      <c r="X1142" s="30" t="str">
        <f>IF(SUM('Sales by Agent'!V1142:X1142)&gt;0,"YES","NO")</f>
        <v>NO</v>
      </c>
      <c r="Y1142" s="30" t="str">
        <f>IF(SUM('Sales by Agent'!W1142:Y1142)&gt;0,"YES","NO")</f>
        <v>NO</v>
      </c>
      <c r="Z1142" s="30" t="str">
        <f>IF(SUM('Sales by Agent'!X1142:Z1142)&gt;0,"YES","NO")</f>
        <v>NO</v>
      </c>
      <c r="AA1142" s="30" t="str">
        <f>IF(SUM('Sales by Agent'!Y1142:AA1142)&gt;0,"YES","NO")</f>
        <v>NO</v>
      </c>
      <c r="AB1142" s="30" t="str">
        <f>IF(SUM('Sales by Agent'!Z1142:AB1142)&gt;0,"YES","NO")</f>
        <v>NO</v>
      </c>
      <c r="AC1142" s="30" t="str">
        <f>IF(SUM('Sales by Agent'!AA1142:AC1142)&gt;0,"YES","NO")</f>
        <v>NO</v>
      </c>
      <c r="AD1142" s="30" t="str">
        <f>IF(SUM('Sales by Agent'!AB1142:AD1142)&gt;0,"YES","NO")</f>
        <v>NO</v>
      </c>
      <c r="AE1142" s="30" t="str">
        <f>IF(SUM('Sales by Agent'!AC1142:AE1142)&gt;0,"YES","NO")</f>
        <v>NO</v>
      </c>
      <c r="AF1142" s="30" t="str">
        <f>IF(SUM('Sales by Agent'!AD1142:AF1142)&gt;0,"YES","NO")</f>
        <v>NO</v>
      </c>
      <c r="AG1142" s="30" t="str">
        <f>IF(SUM('Sales by Agent'!AE1142:AG1142)&gt;0,"YES","NO")</f>
        <v>NO</v>
      </c>
      <c r="AH1142" s="30" t="str">
        <f>IF(SUM('Sales by Agent'!AF1142:AH1142)&gt;0,"YES","NO")</f>
        <v>NO</v>
      </c>
      <c r="AI1142" s="30" t="str">
        <f>IF(SUM('Sales by Agent'!AG1142:AI1142)&gt;0,"YES","NO")</f>
        <v>NO</v>
      </c>
      <c r="AJ1142" s="30" t="str">
        <f>IF(SUM('Sales by Agent'!AH1142:AJ1142)&gt;0,"YES","NO")</f>
        <v>NO</v>
      </c>
      <c r="AK1142" s="30" t="str">
        <f>IF(SUM('Sales by Agent'!AI1142:AK1142)&gt;0,"YES","NO")</f>
        <v>NO</v>
      </c>
      <c r="AL1142" s="30" t="str">
        <f>IF(SUM('Sales by Agent'!AJ1142:AL1142)&gt;0,"YES","NO")</f>
        <v>NO</v>
      </c>
      <c r="AM1142" s="30" t="str">
        <f>IF(SUM('Sales by Agent'!AK1142:AM1142)&gt;0,"YES","NO")</f>
        <v>NO</v>
      </c>
      <c r="AN1142" s="30" t="str">
        <f>IF(SUM('Sales by Agent'!AL1142:AN1142)&gt;0,"YES","NO")</f>
        <v>NO</v>
      </c>
      <c r="AO1142" s="30" t="str">
        <f>IF(SUM('Sales by Agent'!AM1142:AO1142)&gt;0,"YES","NO")</f>
        <v>NO</v>
      </c>
      <c r="AP1142" s="30" t="str">
        <f>IF(SUM('Sales by Agent'!AN1142:AP1142)&gt;0,"YES","NO")</f>
        <v>NO</v>
      </c>
      <c r="AQ1142" s="30" t="str">
        <f>IF(SUM('Sales by Agent'!AO1142:AQ1142)&gt;0,"YES","NO")</f>
        <v>NO</v>
      </c>
      <c r="AR1142" s="30" t="str">
        <f>IF(SUM('Sales by Agent'!AP1142:AR1142)&gt;0,"YES","NO")</f>
        <v>NO</v>
      </c>
      <c r="AS1142" s="30" t="str">
        <f>IF(SUM('Sales by Agent'!AQ1142:AS1142)&gt;0,"YES","NO")</f>
        <v>NO</v>
      </c>
      <c r="AT1142" s="30" t="str">
        <f>IF(SUM('Sales by Agent'!AR1142:AT1142)&gt;0,"YES","NO")</f>
        <v>NO</v>
      </c>
      <c r="AU1142" s="30" t="str">
        <f>IF(SUM('Sales by Agent'!AS1142:AU1142)&gt;0,"YES","NO")</f>
        <v>NO</v>
      </c>
      <c r="AV1142" s="30" t="str">
        <f>IF(SUM('Sales by Agent'!AT1142:AV1142)&gt;0,"YES","NO")</f>
        <v>NO</v>
      </c>
    </row>
    <row r="1143" spans="1:48">
      <c r="A1143" s="564" t="s">
        <v>120</v>
      </c>
      <c r="B1143" s="564" t="s">
        <v>3358</v>
      </c>
      <c r="C1143" s="564" t="s">
        <v>396</v>
      </c>
      <c r="D1143" s="564" t="s">
        <v>954</v>
      </c>
      <c r="E1143" s="564" t="s">
        <v>1005</v>
      </c>
      <c r="F1143" s="565">
        <v>1583704</v>
      </c>
      <c r="I1143" s="30" t="str">
        <f>IF(SUM('Sales by Agent'!G1143:I1143)&gt;0,"YES","NO")</f>
        <v>NO</v>
      </c>
      <c r="J1143" s="30" t="str">
        <f>IF(SUM('Sales by Agent'!H1143:J1143)&gt;0,"YES","NO")</f>
        <v>NO</v>
      </c>
      <c r="K1143" s="30" t="str">
        <f>IF(SUM('Sales by Agent'!I1143:K1143)&gt;0,"YES","NO")</f>
        <v>NO</v>
      </c>
      <c r="L1143" s="30" t="str">
        <f>IF(SUM('Sales by Agent'!J1143:L1143)&gt;0,"YES","NO")</f>
        <v>NO</v>
      </c>
      <c r="M1143" s="30" t="str">
        <f>IF(SUM('Sales by Agent'!K1143:M1143)&gt;0,"YES","NO")</f>
        <v>NO</v>
      </c>
      <c r="N1143" s="30" t="str">
        <f>IF(SUM('Sales by Agent'!L1143:N1143)&gt;0,"YES","NO")</f>
        <v>NO</v>
      </c>
      <c r="O1143" s="30" t="str">
        <f>IF(SUM('Sales by Agent'!M1143:O1143)&gt;0,"YES","NO")</f>
        <v>NO</v>
      </c>
      <c r="P1143" s="30" t="str">
        <f>IF(SUM('Sales by Agent'!N1143:P1143)&gt;0,"YES","NO")</f>
        <v>NO</v>
      </c>
      <c r="Q1143" s="30" t="str">
        <f>IF(SUM('Sales by Agent'!O1143:Q1143)&gt;0,"YES","NO")</f>
        <v>NO</v>
      </c>
      <c r="R1143" s="30" t="str">
        <f>IF(SUM('Sales by Agent'!P1143:R1143)&gt;0,"YES","NO")</f>
        <v>NO</v>
      </c>
      <c r="S1143" s="30" t="str">
        <f>IF(SUM('Sales by Agent'!Q1143:S1143)&gt;0,"YES","NO")</f>
        <v>NO</v>
      </c>
      <c r="T1143" s="30" t="str">
        <f>IF(SUM('Sales by Agent'!R1143:T1143)&gt;0,"YES","NO")</f>
        <v>NO</v>
      </c>
      <c r="U1143" s="30" t="str">
        <f>IF(SUM('Sales by Agent'!S1143:U1143)&gt;0,"YES","NO")</f>
        <v>NO</v>
      </c>
      <c r="V1143" s="30" t="str">
        <f>IF(SUM('Sales by Agent'!T1143:V1143)&gt;0,"YES","NO")</f>
        <v>NO</v>
      </c>
      <c r="W1143" s="30" t="str">
        <f>IF(SUM('Sales by Agent'!U1143:W1143)&gt;0,"YES","NO")</f>
        <v>NO</v>
      </c>
      <c r="X1143" s="30" t="str">
        <f>IF(SUM('Sales by Agent'!V1143:X1143)&gt;0,"YES","NO")</f>
        <v>NO</v>
      </c>
      <c r="Y1143" s="30" t="str">
        <f>IF(SUM('Sales by Agent'!W1143:Y1143)&gt;0,"YES","NO")</f>
        <v>NO</v>
      </c>
      <c r="Z1143" s="30" t="str">
        <f>IF(SUM('Sales by Agent'!X1143:Z1143)&gt;0,"YES","NO")</f>
        <v>NO</v>
      </c>
      <c r="AA1143" s="30" t="str">
        <f>IF(SUM('Sales by Agent'!Y1143:AA1143)&gt;0,"YES","NO")</f>
        <v>NO</v>
      </c>
      <c r="AB1143" s="30" t="str">
        <f>IF(SUM('Sales by Agent'!Z1143:AB1143)&gt;0,"YES","NO")</f>
        <v>NO</v>
      </c>
      <c r="AC1143" s="30" t="str">
        <f>IF(SUM('Sales by Agent'!AA1143:AC1143)&gt;0,"YES","NO")</f>
        <v>YES</v>
      </c>
      <c r="AD1143" s="30" t="str">
        <f>IF(SUM('Sales by Agent'!AB1143:AD1143)&gt;0,"YES","NO")</f>
        <v>YES</v>
      </c>
      <c r="AE1143" s="30" t="str">
        <f>IF(SUM('Sales by Agent'!AC1143:AE1143)&gt;0,"YES","NO")</f>
        <v>YES</v>
      </c>
      <c r="AF1143" s="30" t="str">
        <f>IF(SUM('Sales by Agent'!AD1143:AF1143)&gt;0,"YES","NO")</f>
        <v>YES</v>
      </c>
      <c r="AG1143" s="30" t="str">
        <f>IF(SUM('Sales by Agent'!AE1143:AG1143)&gt;0,"YES","NO")</f>
        <v>YES</v>
      </c>
      <c r="AH1143" s="30" t="str">
        <f>IF(SUM('Sales by Agent'!AF1143:AH1143)&gt;0,"YES","NO")</f>
        <v>YES</v>
      </c>
      <c r="AI1143" s="30" t="str">
        <f>IF(SUM('Sales by Agent'!AG1143:AI1143)&gt;0,"YES","NO")</f>
        <v>YES</v>
      </c>
      <c r="AJ1143" s="30" t="str">
        <f>IF(SUM('Sales by Agent'!AH1143:AJ1143)&gt;0,"YES","NO")</f>
        <v>YES</v>
      </c>
      <c r="AK1143" s="30" t="str">
        <f>IF(SUM('Sales by Agent'!AI1143:AK1143)&gt;0,"YES","NO")</f>
        <v>YES</v>
      </c>
      <c r="AL1143" s="30" t="str">
        <f>IF(SUM('Sales by Agent'!AJ1143:AL1143)&gt;0,"YES","NO")</f>
        <v>YES</v>
      </c>
      <c r="AM1143" s="30" t="str">
        <f>IF(SUM('Sales by Agent'!AK1143:AM1143)&gt;0,"YES","NO")</f>
        <v>YES</v>
      </c>
      <c r="AN1143" s="30" t="str">
        <f>IF(SUM('Sales by Agent'!AL1143:AN1143)&gt;0,"YES","NO")</f>
        <v>YES</v>
      </c>
      <c r="AO1143" s="30" t="str">
        <f>IF(SUM('Sales by Agent'!AM1143:AO1143)&gt;0,"YES","NO")</f>
        <v>YES</v>
      </c>
      <c r="AP1143" s="30" t="str">
        <f>IF(SUM('Sales by Agent'!AN1143:AP1143)&gt;0,"YES","NO")</f>
        <v>YES</v>
      </c>
      <c r="AQ1143" s="30" t="str">
        <f>IF(SUM('Sales by Agent'!AO1143:AQ1143)&gt;0,"YES","NO")</f>
        <v>YES</v>
      </c>
      <c r="AR1143" s="30" t="str">
        <f>IF(SUM('Sales by Agent'!AP1143:AR1143)&gt;0,"YES","NO")</f>
        <v>YES</v>
      </c>
      <c r="AS1143" s="30" t="str">
        <f>IF(SUM('Sales by Agent'!AQ1143:AS1143)&gt;0,"YES","NO")</f>
        <v>YES</v>
      </c>
      <c r="AT1143" s="30" t="str">
        <f>IF(SUM('Sales by Agent'!AR1143:AT1143)&gt;0,"YES","NO")</f>
        <v>YES</v>
      </c>
      <c r="AU1143" s="30" t="str">
        <f>IF(SUM('Sales by Agent'!AS1143:AU1143)&gt;0,"YES","NO")</f>
        <v>YES</v>
      </c>
      <c r="AV1143" s="30" t="str">
        <f>IF(SUM('Sales by Agent'!AT1143:AV1143)&gt;0,"YES","NO")</f>
        <v>YES</v>
      </c>
    </row>
    <row r="1144" spans="1:48">
      <c r="A1144" s="564" t="s">
        <v>121</v>
      </c>
      <c r="B1144" s="564" t="s">
        <v>3359</v>
      </c>
      <c r="C1144" s="564" t="s">
        <v>396</v>
      </c>
      <c r="D1144" s="564" t="s">
        <v>954</v>
      </c>
      <c r="E1144" s="564" t="s">
        <v>1005</v>
      </c>
      <c r="F1144" s="565">
        <v>18728450</v>
      </c>
      <c r="I1144" s="30" t="str">
        <f>IF(SUM('Sales by Agent'!G1144:I1144)&gt;0,"YES","NO")</f>
        <v>YES</v>
      </c>
      <c r="J1144" s="30" t="str">
        <f>IF(SUM('Sales by Agent'!H1144:J1144)&gt;0,"YES","NO")</f>
        <v>YES</v>
      </c>
      <c r="K1144" s="30" t="str">
        <f>IF(SUM('Sales by Agent'!I1144:K1144)&gt;0,"YES","NO")</f>
        <v>YES</v>
      </c>
      <c r="L1144" s="30" t="str">
        <f>IF(SUM('Sales by Agent'!J1144:L1144)&gt;0,"YES","NO")</f>
        <v>YES</v>
      </c>
      <c r="M1144" s="30" t="str">
        <f>IF(SUM('Sales by Agent'!K1144:M1144)&gt;0,"YES","NO")</f>
        <v>YES</v>
      </c>
      <c r="N1144" s="30" t="str">
        <f>IF(SUM('Sales by Agent'!L1144:N1144)&gt;0,"YES","NO")</f>
        <v>YES</v>
      </c>
      <c r="O1144" s="30" t="str">
        <f>IF(SUM('Sales by Agent'!M1144:O1144)&gt;0,"YES","NO")</f>
        <v>YES</v>
      </c>
      <c r="P1144" s="30" t="str">
        <f>IF(SUM('Sales by Agent'!N1144:P1144)&gt;0,"YES","NO")</f>
        <v>YES</v>
      </c>
      <c r="Q1144" s="30" t="str">
        <f>IF(SUM('Sales by Agent'!O1144:Q1144)&gt;0,"YES","NO")</f>
        <v>YES</v>
      </c>
      <c r="R1144" s="30" t="str">
        <f>IF(SUM('Sales by Agent'!P1144:R1144)&gt;0,"YES","NO")</f>
        <v>YES</v>
      </c>
      <c r="S1144" s="30" t="str">
        <f>IF(SUM('Sales by Agent'!Q1144:S1144)&gt;0,"YES","NO")</f>
        <v>YES</v>
      </c>
      <c r="T1144" s="30" t="str">
        <f>IF(SUM('Sales by Agent'!R1144:T1144)&gt;0,"YES","NO")</f>
        <v>YES</v>
      </c>
      <c r="U1144" s="30" t="str">
        <f>IF(SUM('Sales by Agent'!S1144:U1144)&gt;0,"YES","NO")</f>
        <v>YES</v>
      </c>
      <c r="V1144" s="30" t="str">
        <f>IF(SUM('Sales by Agent'!T1144:V1144)&gt;0,"YES","NO")</f>
        <v>YES</v>
      </c>
      <c r="W1144" s="30" t="str">
        <f>IF(SUM('Sales by Agent'!U1144:W1144)&gt;0,"YES","NO")</f>
        <v>YES</v>
      </c>
      <c r="X1144" s="30" t="str">
        <f>IF(SUM('Sales by Agent'!V1144:X1144)&gt;0,"YES","NO")</f>
        <v>YES</v>
      </c>
      <c r="Y1144" s="30" t="str">
        <f>IF(SUM('Sales by Agent'!W1144:Y1144)&gt;0,"YES","NO")</f>
        <v>YES</v>
      </c>
      <c r="Z1144" s="30" t="str">
        <f>IF(SUM('Sales by Agent'!X1144:Z1144)&gt;0,"YES","NO")</f>
        <v>YES</v>
      </c>
      <c r="AA1144" s="30" t="str">
        <f>IF(SUM('Sales by Agent'!Y1144:AA1144)&gt;0,"YES","NO")</f>
        <v>YES</v>
      </c>
      <c r="AB1144" s="30" t="str">
        <f>IF(SUM('Sales by Agent'!Z1144:AB1144)&gt;0,"YES","NO")</f>
        <v>YES</v>
      </c>
      <c r="AC1144" s="30" t="str">
        <f>IF(SUM('Sales by Agent'!AA1144:AC1144)&gt;0,"YES","NO")</f>
        <v>YES</v>
      </c>
      <c r="AD1144" s="30" t="str">
        <f>IF(SUM('Sales by Agent'!AB1144:AD1144)&gt;0,"YES","NO")</f>
        <v>YES</v>
      </c>
      <c r="AE1144" s="30" t="str">
        <f>IF(SUM('Sales by Agent'!AC1144:AE1144)&gt;0,"YES","NO")</f>
        <v>YES</v>
      </c>
      <c r="AF1144" s="30" t="str">
        <f>IF(SUM('Sales by Agent'!AD1144:AF1144)&gt;0,"YES","NO")</f>
        <v>YES</v>
      </c>
      <c r="AG1144" s="30" t="str">
        <f>IF(SUM('Sales by Agent'!AE1144:AG1144)&gt;0,"YES","NO")</f>
        <v>YES</v>
      </c>
      <c r="AH1144" s="30" t="str">
        <f>IF(SUM('Sales by Agent'!AF1144:AH1144)&gt;0,"YES","NO")</f>
        <v>YES</v>
      </c>
      <c r="AI1144" s="30" t="str">
        <f>IF(SUM('Sales by Agent'!AG1144:AI1144)&gt;0,"YES","NO")</f>
        <v>YES</v>
      </c>
      <c r="AJ1144" s="30" t="str">
        <f>IF(SUM('Sales by Agent'!AH1144:AJ1144)&gt;0,"YES","NO")</f>
        <v>YES</v>
      </c>
      <c r="AK1144" s="30" t="str">
        <f>IF(SUM('Sales by Agent'!AI1144:AK1144)&gt;0,"YES","NO")</f>
        <v>YES</v>
      </c>
      <c r="AL1144" s="30" t="str">
        <f>IF(SUM('Sales by Agent'!AJ1144:AL1144)&gt;0,"YES","NO")</f>
        <v>YES</v>
      </c>
      <c r="AM1144" s="30" t="str">
        <f>IF(SUM('Sales by Agent'!AK1144:AM1144)&gt;0,"YES","NO")</f>
        <v>YES</v>
      </c>
      <c r="AN1144" s="30" t="str">
        <f>IF(SUM('Sales by Agent'!AL1144:AN1144)&gt;0,"YES","NO")</f>
        <v>YES</v>
      </c>
      <c r="AO1144" s="30" t="str">
        <f>IF(SUM('Sales by Agent'!AM1144:AO1144)&gt;0,"YES","NO")</f>
        <v>YES</v>
      </c>
      <c r="AP1144" s="30" t="str">
        <f>IF(SUM('Sales by Agent'!AN1144:AP1144)&gt;0,"YES","NO")</f>
        <v>YES</v>
      </c>
      <c r="AQ1144" s="30" t="str">
        <f>IF(SUM('Sales by Agent'!AO1144:AQ1144)&gt;0,"YES","NO")</f>
        <v>YES</v>
      </c>
      <c r="AR1144" s="30" t="str">
        <f>IF(SUM('Sales by Agent'!AP1144:AR1144)&gt;0,"YES","NO")</f>
        <v>YES</v>
      </c>
      <c r="AS1144" s="30" t="str">
        <f>IF(SUM('Sales by Agent'!AQ1144:AS1144)&gt;0,"YES","NO")</f>
        <v>YES</v>
      </c>
      <c r="AT1144" s="30" t="str">
        <f>IF(SUM('Sales by Agent'!AR1144:AT1144)&gt;0,"YES","NO")</f>
        <v>YES</v>
      </c>
      <c r="AU1144" s="30" t="str">
        <f>IF(SUM('Sales by Agent'!AS1144:AU1144)&gt;0,"YES","NO")</f>
        <v>YES</v>
      </c>
      <c r="AV1144" s="30" t="str">
        <f>IF(SUM('Sales by Agent'!AT1144:AV1144)&gt;0,"YES","NO")</f>
        <v>YES</v>
      </c>
    </row>
    <row r="1145" spans="1:48">
      <c r="A1145" s="564" t="s">
        <v>124</v>
      </c>
      <c r="B1145" s="564" t="s">
        <v>3259</v>
      </c>
      <c r="C1145" s="564" t="s">
        <v>396</v>
      </c>
      <c r="D1145" s="564" t="s">
        <v>954</v>
      </c>
      <c r="E1145" s="564" t="s">
        <v>1005</v>
      </c>
      <c r="F1145" s="565">
        <v>0</v>
      </c>
      <c r="I1145" s="30" t="str">
        <f>IF(SUM('Sales by Agent'!G1145:I1145)&gt;0,"YES","NO")</f>
        <v>NO</v>
      </c>
      <c r="J1145" s="30" t="str">
        <f>IF(SUM('Sales by Agent'!H1145:J1145)&gt;0,"YES","NO")</f>
        <v>NO</v>
      </c>
      <c r="K1145" s="30" t="str">
        <f>IF(SUM('Sales by Agent'!I1145:K1145)&gt;0,"YES","NO")</f>
        <v>NO</v>
      </c>
      <c r="L1145" s="30" t="str">
        <f>IF(SUM('Sales by Agent'!J1145:L1145)&gt;0,"YES","NO")</f>
        <v>NO</v>
      </c>
      <c r="M1145" s="30" t="str">
        <f>IF(SUM('Sales by Agent'!K1145:M1145)&gt;0,"YES","NO")</f>
        <v>NO</v>
      </c>
      <c r="N1145" s="30" t="str">
        <f>IF(SUM('Sales by Agent'!L1145:N1145)&gt;0,"YES","NO")</f>
        <v>NO</v>
      </c>
      <c r="O1145" s="30" t="str">
        <f>IF(SUM('Sales by Agent'!M1145:O1145)&gt;0,"YES","NO")</f>
        <v>NO</v>
      </c>
      <c r="P1145" s="30" t="str">
        <f>IF(SUM('Sales by Agent'!N1145:P1145)&gt;0,"YES","NO")</f>
        <v>NO</v>
      </c>
      <c r="Q1145" s="30" t="str">
        <f>IF(SUM('Sales by Agent'!O1145:Q1145)&gt;0,"YES","NO")</f>
        <v>NO</v>
      </c>
      <c r="R1145" s="30" t="str">
        <f>IF(SUM('Sales by Agent'!P1145:R1145)&gt;0,"YES","NO")</f>
        <v>NO</v>
      </c>
      <c r="S1145" s="30" t="str">
        <f>IF(SUM('Sales by Agent'!Q1145:S1145)&gt;0,"YES","NO")</f>
        <v>NO</v>
      </c>
      <c r="T1145" s="30" t="str">
        <f>IF(SUM('Sales by Agent'!R1145:T1145)&gt;0,"YES","NO")</f>
        <v>NO</v>
      </c>
      <c r="U1145" s="30" t="str">
        <f>IF(SUM('Sales by Agent'!S1145:U1145)&gt;0,"YES","NO")</f>
        <v>NO</v>
      </c>
      <c r="V1145" s="30" t="str">
        <f>IF(SUM('Sales by Agent'!T1145:V1145)&gt;0,"YES","NO")</f>
        <v>NO</v>
      </c>
      <c r="W1145" s="30" t="str">
        <f>IF(SUM('Sales by Agent'!U1145:W1145)&gt;0,"YES","NO")</f>
        <v>NO</v>
      </c>
      <c r="X1145" s="30" t="str">
        <f>IF(SUM('Sales by Agent'!V1145:X1145)&gt;0,"YES","NO")</f>
        <v>NO</v>
      </c>
      <c r="Y1145" s="30" t="str">
        <f>IF(SUM('Sales by Agent'!W1145:Y1145)&gt;0,"YES","NO")</f>
        <v>NO</v>
      </c>
      <c r="Z1145" s="30" t="str">
        <f>IF(SUM('Sales by Agent'!X1145:Z1145)&gt;0,"YES","NO")</f>
        <v>NO</v>
      </c>
      <c r="AA1145" s="30" t="str">
        <f>IF(SUM('Sales by Agent'!Y1145:AA1145)&gt;0,"YES","NO")</f>
        <v>NO</v>
      </c>
      <c r="AB1145" s="30" t="str">
        <f>IF(SUM('Sales by Agent'!Z1145:AB1145)&gt;0,"YES","NO")</f>
        <v>NO</v>
      </c>
      <c r="AC1145" s="30" t="str">
        <f>IF(SUM('Sales by Agent'!AA1145:AC1145)&gt;0,"YES","NO")</f>
        <v>NO</v>
      </c>
      <c r="AD1145" s="30" t="str">
        <f>IF(SUM('Sales by Agent'!AB1145:AD1145)&gt;0,"YES","NO")</f>
        <v>NO</v>
      </c>
      <c r="AE1145" s="30" t="str">
        <f>IF(SUM('Sales by Agent'!AC1145:AE1145)&gt;0,"YES","NO")</f>
        <v>NO</v>
      </c>
      <c r="AF1145" s="30" t="str">
        <f>IF(SUM('Sales by Agent'!AD1145:AF1145)&gt;0,"YES","NO")</f>
        <v>NO</v>
      </c>
      <c r="AG1145" s="30" t="str">
        <f>IF(SUM('Sales by Agent'!AE1145:AG1145)&gt;0,"YES","NO")</f>
        <v>NO</v>
      </c>
      <c r="AH1145" s="30" t="str">
        <f>IF(SUM('Sales by Agent'!AF1145:AH1145)&gt;0,"YES","NO")</f>
        <v>NO</v>
      </c>
      <c r="AI1145" s="30" t="str">
        <f>IF(SUM('Sales by Agent'!AG1145:AI1145)&gt;0,"YES","NO")</f>
        <v>NO</v>
      </c>
      <c r="AJ1145" s="30" t="str">
        <f>IF(SUM('Sales by Agent'!AH1145:AJ1145)&gt;0,"YES","NO")</f>
        <v>NO</v>
      </c>
      <c r="AK1145" s="30" t="str">
        <f>IF(SUM('Sales by Agent'!AI1145:AK1145)&gt;0,"YES","NO")</f>
        <v>NO</v>
      </c>
      <c r="AL1145" s="30" t="str">
        <f>IF(SUM('Sales by Agent'!AJ1145:AL1145)&gt;0,"YES","NO")</f>
        <v>NO</v>
      </c>
      <c r="AM1145" s="30" t="str">
        <f>IF(SUM('Sales by Agent'!AK1145:AM1145)&gt;0,"YES","NO")</f>
        <v>NO</v>
      </c>
      <c r="AN1145" s="30" t="str">
        <f>IF(SUM('Sales by Agent'!AL1145:AN1145)&gt;0,"YES","NO")</f>
        <v>NO</v>
      </c>
      <c r="AO1145" s="30" t="str">
        <f>IF(SUM('Sales by Agent'!AM1145:AO1145)&gt;0,"YES","NO")</f>
        <v>NO</v>
      </c>
      <c r="AP1145" s="30" t="str">
        <f>IF(SUM('Sales by Agent'!AN1145:AP1145)&gt;0,"YES","NO")</f>
        <v>NO</v>
      </c>
      <c r="AQ1145" s="30" t="str">
        <f>IF(SUM('Sales by Agent'!AO1145:AQ1145)&gt;0,"YES","NO")</f>
        <v>NO</v>
      </c>
      <c r="AR1145" s="30" t="str">
        <f>IF(SUM('Sales by Agent'!AP1145:AR1145)&gt;0,"YES","NO")</f>
        <v>NO</v>
      </c>
      <c r="AS1145" s="30" t="str">
        <f>IF(SUM('Sales by Agent'!AQ1145:AS1145)&gt;0,"YES","NO")</f>
        <v>NO</v>
      </c>
      <c r="AT1145" s="30" t="str">
        <f>IF(SUM('Sales by Agent'!AR1145:AT1145)&gt;0,"YES","NO")</f>
        <v>NO</v>
      </c>
      <c r="AU1145" s="30" t="str">
        <f>IF(SUM('Sales by Agent'!AS1145:AU1145)&gt;0,"YES","NO")</f>
        <v>NO</v>
      </c>
      <c r="AV1145" s="30" t="str">
        <f>IF(SUM('Sales by Agent'!AT1145:AV1145)&gt;0,"YES","NO")</f>
        <v>NO</v>
      </c>
    </row>
    <row r="1146" spans="1:48">
      <c r="A1146" s="564" t="s">
        <v>131</v>
      </c>
      <c r="B1146" s="564" t="s">
        <v>3360</v>
      </c>
      <c r="C1146" s="564" t="s">
        <v>396</v>
      </c>
      <c r="D1146" s="564" t="s">
        <v>954</v>
      </c>
      <c r="E1146" s="564" t="s">
        <v>1005</v>
      </c>
      <c r="F1146" s="565">
        <v>260100</v>
      </c>
      <c r="I1146" s="30" t="str">
        <f>IF(SUM('Sales by Agent'!G1146:I1146)&gt;0,"YES","NO")</f>
        <v>NO</v>
      </c>
      <c r="J1146" s="30" t="str">
        <f>IF(SUM('Sales by Agent'!H1146:J1146)&gt;0,"YES","NO")</f>
        <v>NO</v>
      </c>
      <c r="K1146" s="30" t="str">
        <f>IF(SUM('Sales by Agent'!I1146:K1146)&gt;0,"YES","NO")</f>
        <v>NO</v>
      </c>
      <c r="L1146" s="30" t="str">
        <f>IF(SUM('Sales by Agent'!J1146:L1146)&gt;0,"YES","NO")</f>
        <v>NO</v>
      </c>
      <c r="M1146" s="30" t="str">
        <f>IF(SUM('Sales by Agent'!K1146:M1146)&gt;0,"YES","NO")</f>
        <v>NO</v>
      </c>
      <c r="N1146" s="30" t="str">
        <f>IF(SUM('Sales by Agent'!L1146:N1146)&gt;0,"YES","NO")</f>
        <v>NO</v>
      </c>
      <c r="O1146" s="30" t="str">
        <f>IF(SUM('Sales by Agent'!M1146:O1146)&gt;0,"YES","NO")</f>
        <v>NO</v>
      </c>
      <c r="P1146" s="30" t="str">
        <f>IF(SUM('Sales by Agent'!N1146:P1146)&gt;0,"YES","NO")</f>
        <v>NO</v>
      </c>
      <c r="Q1146" s="30" t="str">
        <f>IF(SUM('Sales by Agent'!O1146:Q1146)&gt;0,"YES","NO")</f>
        <v>NO</v>
      </c>
      <c r="R1146" s="30" t="str">
        <f>IF(SUM('Sales by Agent'!P1146:R1146)&gt;0,"YES","NO")</f>
        <v>NO</v>
      </c>
      <c r="S1146" s="30" t="str">
        <f>IF(SUM('Sales by Agent'!Q1146:S1146)&gt;0,"YES","NO")</f>
        <v>NO</v>
      </c>
      <c r="T1146" s="30" t="str">
        <f>IF(SUM('Sales by Agent'!R1146:T1146)&gt;0,"YES","NO")</f>
        <v>NO</v>
      </c>
      <c r="U1146" s="30" t="str">
        <f>IF(SUM('Sales by Agent'!S1146:U1146)&gt;0,"YES","NO")</f>
        <v>NO</v>
      </c>
      <c r="V1146" s="30" t="str">
        <f>IF(SUM('Sales by Agent'!T1146:V1146)&gt;0,"YES","NO")</f>
        <v>NO</v>
      </c>
      <c r="W1146" s="30" t="str">
        <f>IF(SUM('Sales by Agent'!U1146:W1146)&gt;0,"YES","NO")</f>
        <v>NO</v>
      </c>
      <c r="X1146" s="30" t="str">
        <f>IF(SUM('Sales by Agent'!V1146:X1146)&gt;0,"YES","NO")</f>
        <v>NO</v>
      </c>
      <c r="Y1146" s="30" t="str">
        <f>IF(SUM('Sales by Agent'!W1146:Y1146)&gt;0,"YES","NO")</f>
        <v>NO</v>
      </c>
      <c r="Z1146" s="30" t="str">
        <f>IF(SUM('Sales by Agent'!X1146:Z1146)&gt;0,"YES","NO")</f>
        <v>NO</v>
      </c>
      <c r="AA1146" s="30" t="str">
        <f>IF(SUM('Sales by Agent'!Y1146:AA1146)&gt;0,"YES","NO")</f>
        <v>NO</v>
      </c>
      <c r="AB1146" s="30" t="str">
        <f>IF(SUM('Sales by Agent'!Z1146:AB1146)&gt;0,"YES","NO")</f>
        <v>NO</v>
      </c>
      <c r="AC1146" s="30" t="str">
        <f>IF(SUM('Sales by Agent'!AA1146:AC1146)&gt;0,"YES","NO")</f>
        <v>YES</v>
      </c>
      <c r="AD1146" s="30" t="str">
        <f>IF(SUM('Sales by Agent'!AB1146:AD1146)&gt;0,"YES","NO")</f>
        <v>YES</v>
      </c>
      <c r="AE1146" s="30" t="str">
        <f>IF(SUM('Sales by Agent'!AC1146:AE1146)&gt;0,"YES","NO")</f>
        <v>YES</v>
      </c>
      <c r="AF1146" s="30" t="str">
        <f>IF(SUM('Sales by Agent'!AD1146:AF1146)&gt;0,"YES","NO")</f>
        <v>YES</v>
      </c>
      <c r="AG1146" s="30" t="str">
        <f>IF(SUM('Sales by Agent'!AE1146:AG1146)&gt;0,"YES","NO")</f>
        <v>YES</v>
      </c>
      <c r="AH1146" s="30" t="str">
        <f>IF(SUM('Sales by Agent'!AF1146:AH1146)&gt;0,"YES","NO")</f>
        <v>NO</v>
      </c>
      <c r="AI1146" s="30" t="str">
        <f>IF(SUM('Sales by Agent'!AG1146:AI1146)&gt;0,"YES","NO")</f>
        <v>NO</v>
      </c>
      <c r="AJ1146" s="30" t="str">
        <f>IF(SUM('Sales by Agent'!AH1146:AJ1146)&gt;0,"YES","NO")</f>
        <v>NO</v>
      </c>
      <c r="AK1146" s="30" t="str">
        <f>IF(SUM('Sales by Agent'!AI1146:AK1146)&gt;0,"YES","NO")</f>
        <v>YES</v>
      </c>
      <c r="AL1146" s="30" t="str">
        <f>IF(SUM('Sales by Agent'!AJ1146:AL1146)&gt;0,"YES","NO")</f>
        <v>YES</v>
      </c>
      <c r="AM1146" s="30" t="str">
        <f>IF(SUM('Sales by Agent'!AK1146:AM1146)&gt;0,"YES","NO")</f>
        <v>YES</v>
      </c>
      <c r="AN1146" s="30" t="str">
        <f>IF(SUM('Sales by Agent'!AL1146:AN1146)&gt;0,"YES","NO")</f>
        <v>NO</v>
      </c>
      <c r="AO1146" s="30" t="str">
        <f>IF(SUM('Sales by Agent'!AM1146:AO1146)&gt;0,"YES","NO")</f>
        <v>NO</v>
      </c>
      <c r="AP1146" s="30" t="str">
        <f>IF(SUM('Sales by Agent'!AN1146:AP1146)&gt;0,"YES","NO")</f>
        <v>NO</v>
      </c>
      <c r="AQ1146" s="30" t="str">
        <f>IF(SUM('Sales by Agent'!AO1146:AQ1146)&gt;0,"YES","NO")</f>
        <v>NO</v>
      </c>
      <c r="AR1146" s="30" t="str">
        <f>IF(SUM('Sales by Agent'!AP1146:AR1146)&gt;0,"YES","NO")</f>
        <v>NO</v>
      </c>
      <c r="AS1146" s="30" t="str">
        <f>IF(SUM('Sales by Agent'!AQ1146:AS1146)&gt;0,"YES","NO")</f>
        <v>NO</v>
      </c>
      <c r="AT1146" s="30" t="str">
        <f>IF(SUM('Sales by Agent'!AR1146:AT1146)&gt;0,"YES","NO")</f>
        <v>NO</v>
      </c>
      <c r="AU1146" s="30" t="str">
        <f>IF(SUM('Sales by Agent'!AS1146:AU1146)&gt;0,"YES","NO")</f>
        <v>NO</v>
      </c>
      <c r="AV1146" s="30" t="str">
        <f>IF(SUM('Sales by Agent'!AT1146:AV1146)&gt;0,"YES","NO")</f>
        <v>NO</v>
      </c>
    </row>
    <row r="1147" spans="1:48">
      <c r="A1147" s="564" t="s">
        <v>135</v>
      </c>
      <c r="B1147" s="564" t="s">
        <v>3260</v>
      </c>
      <c r="C1147" s="564" t="s">
        <v>396</v>
      </c>
      <c r="D1147" s="564" t="s">
        <v>954</v>
      </c>
      <c r="E1147" s="564" t="s">
        <v>1005</v>
      </c>
      <c r="F1147" s="565">
        <v>0</v>
      </c>
      <c r="I1147" s="30" t="str">
        <f>IF(SUM('Sales by Agent'!G1147:I1147)&gt;0,"YES","NO")</f>
        <v>NO</v>
      </c>
      <c r="J1147" s="30" t="str">
        <f>IF(SUM('Sales by Agent'!H1147:J1147)&gt;0,"YES","NO")</f>
        <v>NO</v>
      </c>
      <c r="K1147" s="30" t="str">
        <f>IF(SUM('Sales by Agent'!I1147:K1147)&gt;0,"YES","NO")</f>
        <v>NO</v>
      </c>
      <c r="L1147" s="30" t="str">
        <f>IF(SUM('Sales by Agent'!J1147:L1147)&gt;0,"YES","NO")</f>
        <v>NO</v>
      </c>
      <c r="M1147" s="30" t="str">
        <f>IF(SUM('Sales by Agent'!K1147:M1147)&gt;0,"YES","NO")</f>
        <v>NO</v>
      </c>
      <c r="N1147" s="30" t="str">
        <f>IF(SUM('Sales by Agent'!L1147:N1147)&gt;0,"YES","NO")</f>
        <v>NO</v>
      </c>
      <c r="O1147" s="30" t="str">
        <f>IF(SUM('Sales by Agent'!M1147:O1147)&gt;0,"YES","NO")</f>
        <v>NO</v>
      </c>
      <c r="P1147" s="30" t="str">
        <f>IF(SUM('Sales by Agent'!N1147:P1147)&gt;0,"YES","NO")</f>
        <v>NO</v>
      </c>
      <c r="Q1147" s="30" t="str">
        <f>IF(SUM('Sales by Agent'!O1147:Q1147)&gt;0,"YES","NO")</f>
        <v>NO</v>
      </c>
      <c r="R1147" s="30" t="str">
        <f>IF(SUM('Sales by Agent'!P1147:R1147)&gt;0,"YES","NO")</f>
        <v>NO</v>
      </c>
      <c r="S1147" s="30" t="str">
        <f>IF(SUM('Sales by Agent'!Q1147:S1147)&gt;0,"YES","NO")</f>
        <v>NO</v>
      </c>
      <c r="T1147" s="30" t="str">
        <f>IF(SUM('Sales by Agent'!R1147:T1147)&gt;0,"YES","NO")</f>
        <v>NO</v>
      </c>
      <c r="U1147" s="30" t="str">
        <f>IF(SUM('Sales by Agent'!S1147:U1147)&gt;0,"YES","NO")</f>
        <v>NO</v>
      </c>
      <c r="V1147" s="30" t="str">
        <f>IF(SUM('Sales by Agent'!T1147:V1147)&gt;0,"YES","NO")</f>
        <v>NO</v>
      </c>
      <c r="W1147" s="30" t="str">
        <f>IF(SUM('Sales by Agent'!U1147:W1147)&gt;0,"YES","NO")</f>
        <v>NO</v>
      </c>
      <c r="X1147" s="30" t="str">
        <f>IF(SUM('Sales by Agent'!V1147:X1147)&gt;0,"YES","NO")</f>
        <v>NO</v>
      </c>
      <c r="Y1147" s="30" t="str">
        <f>IF(SUM('Sales by Agent'!W1147:Y1147)&gt;0,"YES","NO")</f>
        <v>NO</v>
      </c>
      <c r="Z1147" s="30" t="str">
        <f>IF(SUM('Sales by Agent'!X1147:Z1147)&gt;0,"YES","NO")</f>
        <v>NO</v>
      </c>
      <c r="AA1147" s="30" t="str">
        <f>IF(SUM('Sales by Agent'!Y1147:AA1147)&gt;0,"YES","NO")</f>
        <v>NO</v>
      </c>
      <c r="AB1147" s="30" t="str">
        <f>IF(SUM('Sales by Agent'!Z1147:AB1147)&gt;0,"YES","NO")</f>
        <v>NO</v>
      </c>
      <c r="AC1147" s="30" t="str">
        <f>IF(SUM('Sales by Agent'!AA1147:AC1147)&gt;0,"YES","NO")</f>
        <v>NO</v>
      </c>
      <c r="AD1147" s="30" t="str">
        <f>IF(SUM('Sales by Agent'!AB1147:AD1147)&gt;0,"YES","NO")</f>
        <v>NO</v>
      </c>
      <c r="AE1147" s="30" t="str">
        <f>IF(SUM('Sales by Agent'!AC1147:AE1147)&gt;0,"YES","NO")</f>
        <v>NO</v>
      </c>
      <c r="AF1147" s="30" t="str">
        <f>IF(SUM('Sales by Agent'!AD1147:AF1147)&gt;0,"YES","NO")</f>
        <v>NO</v>
      </c>
      <c r="AG1147" s="30" t="str">
        <f>IF(SUM('Sales by Agent'!AE1147:AG1147)&gt;0,"YES","NO")</f>
        <v>NO</v>
      </c>
      <c r="AH1147" s="30" t="str">
        <f>IF(SUM('Sales by Agent'!AF1147:AH1147)&gt;0,"YES","NO")</f>
        <v>NO</v>
      </c>
      <c r="AI1147" s="30" t="str">
        <f>IF(SUM('Sales by Agent'!AG1147:AI1147)&gt;0,"YES","NO")</f>
        <v>NO</v>
      </c>
      <c r="AJ1147" s="30" t="str">
        <f>IF(SUM('Sales by Agent'!AH1147:AJ1147)&gt;0,"YES","NO")</f>
        <v>NO</v>
      </c>
      <c r="AK1147" s="30" t="str">
        <f>IF(SUM('Sales by Agent'!AI1147:AK1147)&gt;0,"YES","NO")</f>
        <v>NO</v>
      </c>
      <c r="AL1147" s="30" t="str">
        <f>IF(SUM('Sales by Agent'!AJ1147:AL1147)&gt;0,"YES","NO")</f>
        <v>NO</v>
      </c>
      <c r="AM1147" s="30" t="str">
        <f>IF(SUM('Sales by Agent'!AK1147:AM1147)&gt;0,"YES","NO")</f>
        <v>NO</v>
      </c>
      <c r="AN1147" s="30" t="str">
        <f>IF(SUM('Sales by Agent'!AL1147:AN1147)&gt;0,"YES","NO")</f>
        <v>NO</v>
      </c>
      <c r="AO1147" s="30" t="str">
        <f>IF(SUM('Sales by Agent'!AM1147:AO1147)&gt;0,"YES","NO")</f>
        <v>NO</v>
      </c>
      <c r="AP1147" s="30" t="str">
        <f>IF(SUM('Sales by Agent'!AN1147:AP1147)&gt;0,"YES","NO")</f>
        <v>NO</v>
      </c>
      <c r="AQ1147" s="30" t="str">
        <f>IF(SUM('Sales by Agent'!AO1147:AQ1147)&gt;0,"YES","NO")</f>
        <v>NO</v>
      </c>
      <c r="AR1147" s="30" t="str">
        <f>IF(SUM('Sales by Agent'!AP1147:AR1147)&gt;0,"YES","NO")</f>
        <v>NO</v>
      </c>
      <c r="AS1147" s="30" t="str">
        <f>IF(SUM('Sales by Agent'!AQ1147:AS1147)&gt;0,"YES","NO")</f>
        <v>NO</v>
      </c>
      <c r="AT1147" s="30" t="str">
        <f>IF(SUM('Sales by Agent'!AR1147:AT1147)&gt;0,"YES","NO")</f>
        <v>NO</v>
      </c>
      <c r="AU1147" s="30" t="str">
        <f>IF(SUM('Sales by Agent'!AS1147:AU1147)&gt;0,"YES","NO")</f>
        <v>NO</v>
      </c>
      <c r="AV1147" s="30" t="str">
        <f>IF(SUM('Sales by Agent'!AT1147:AV1147)&gt;0,"YES","NO")</f>
        <v>NO</v>
      </c>
    </row>
    <row r="1148" spans="1:48">
      <c r="A1148" s="564" t="s">
        <v>138</v>
      </c>
      <c r="B1148" s="564" t="s">
        <v>3261</v>
      </c>
      <c r="C1148" s="564" t="s">
        <v>396</v>
      </c>
      <c r="D1148" s="564" t="s">
        <v>954</v>
      </c>
      <c r="E1148" s="564" t="s">
        <v>1005</v>
      </c>
      <c r="F1148" s="565">
        <v>0</v>
      </c>
      <c r="I1148" s="30" t="str">
        <f>IF(SUM('Sales by Agent'!G1148:I1148)&gt;0,"YES","NO")</f>
        <v>NO</v>
      </c>
      <c r="J1148" s="30" t="str">
        <f>IF(SUM('Sales by Agent'!H1148:J1148)&gt;0,"YES","NO")</f>
        <v>NO</v>
      </c>
      <c r="K1148" s="30" t="str">
        <f>IF(SUM('Sales by Agent'!I1148:K1148)&gt;0,"YES","NO")</f>
        <v>NO</v>
      </c>
      <c r="L1148" s="30" t="str">
        <f>IF(SUM('Sales by Agent'!J1148:L1148)&gt;0,"YES","NO")</f>
        <v>NO</v>
      </c>
      <c r="M1148" s="30" t="str">
        <f>IF(SUM('Sales by Agent'!K1148:M1148)&gt;0,"YES","NO")</f>
        <v>NO</v>
      </c>
      <c r="N1148" s="30" t="str">
        <f>IF(SUM('Sales by Agent'!L1148:N1148)&gt;0,"YES","NO")</f>
        <v>NO</v>
      </c>
      <c r="O1148" s="30" t="str">
        <f>IF(SUM('Sales by Agent'!M1148:O1148)&gt;0,"YES","NO")</f>
        <v>NO</v>
      </c>
      <c r="P1148" s="30" t="str">
        <f>IF(SUM('Sales by Agent'!N1148:P1148)&gt;0,"YES","NO")</f>
        <v>NO</v>
      </c>
      <c r="Q1148" s="30" t="str">
        <f>IF(SUM('Sales by Agent'!O1148:Q1148)&gt;0,"YES","NO")</f>
        <v>NO</v>
      </c>
      <c r="R1148" s="30" t="str">
        <f>IF(SUM('Sales by Agent'!P1148:R1148)&gt;0,"YES","NO")</f>
        <v>NO</v>
      </c>
      <c r="S1148" s="30" t="str">
        <f>IF(SUM('Sales by Agent'!Q1148:S1148)&gt;0,"YES","NO")</f>
        <v>NO</v>
      </c>
      <c r="T1148" s="30" t="str">
        <f>IF(SUM('Sales by Agent'!R1148:T1148)&gt;0,"YES","NO")</f>
        <v>NO</v>
      </c>
      <c r="U1148" s="30" t="str">
        <f>IF(SUM('Sales by Agent'!S1148:U1148)&gt;0,"YES","NO")</f>
        <v>NO</v>
      </c>
      <c r="V1148" s="30" t="str">
        <f>IF(SUM('Sales by Agent'!T1148:V1148)&gt;0,"YES","NO")</f>
        <v>NO</v>
      </c>
      <c r="W1148" s="30" t="str">
        <f>IF(SUM('Sales by Agent'!U1148:W1148)&gt;0,"YES","NO")</f>
        <v>NO</v>
      </c>
      <c r="X1148" s="30" t="str">
        <f>IF(SUM('Sales by Agent'!V1148:X1148)&gt;0,"YES","NO")</f>
        <v>NO</v>
      </c>
      <c r="Y1148" s="30" t="str">
        <f>IF(SUM('Sales by Agent'!W1148:Y1148)&gt;0,"YES","NO")</f>
        <v>NO</v>
      </c>
      <c r="Z1148" s="30" t="str">
        <f>IF(SUM('Sales by Agent'!X1148:Z1148)&gt;0,"YES","NO")</f>
        <v>NO</v>
      </c>
      <c r="AA1148" s="30" t="str">
        <f>IF(SUM('Sales by Agent'!Y1148:AA1148)&gt;0,"YES","NO")</f>
        <v>NO</v>
      </c>
      <c r="AB1148" s="30" t="str">
        <f>IF(SUM('Sales by Agent'!Z1148:AB1148)&gt;0,"YES","NO")</f>
        <v>NO</v>
      </c>
      <c r="AC1148" s="30" t="str">
        <f>IF(SUM('Sales by Agent'!AA1148:AC1148)&gt;0,"YES","NO")</f>
        <v>NO</v>
      </c>
      <c r="AD1148" s="30" t="str">
        <f>IF(SUM('Sales by Agent'!AB1148:AD1148)&gt;0,"YES","NO")</f>
        <v>NO</v>
      </c>
      <c r="AE1148" s="30" t="str">
        <f>IF(SUM('Sales by Agent'!AC1148:AE1148)&gt;0,"YES","NO")</f>
        <v>NO</v>
      </c>
      <c r="AF1148" s="30" t="str">
        <f>IF(SUM('Sales by Agent'!AD1148:AF1148)&gt;0,"YES","NO")</f>
        <v>NO</v>
      </c>
      <c r="AG1148" s="30" t="str">
        <f>IF(SUM('Sales by Agent'!AE1148:AG1148)&gt;0,"YES","NO")</f>
        <v>NO</v>
      </c>
      <c r="AH1148" s="30" t="str">
        <f>IF(SUM('Sales by Agent'!AF1148:AH1148)&gt;0,"YES","NO")</f>
        <v>NO</v>
      </c>
      <c r="AI1148" s="30" t="str">
        <f>IF(SUM('Sales by Agent'!AG1148:AI1148)&gt;0,"YES","NO")</f>
        <v>NO</v>
      </c>
      <c r="AJ1148" s="30" t="str">
        <f>IF(SUM('Sales by Agent'!AH1148:AJ1148)&gt;0,"YES","NO")</f>
        <v>NO</v>
      </c>
      <c r="AK1148" s="30" t="str">
        <f>IF(SUM('Sales by Agent'!AI1148:AK1148)&gt;0,"YES","NO")</f>
        <v>NO</v>
      </c>
      <c r="AL1148" s="30" t="str">
        <f>IF(SUM('Sales by Agent'!AJ1148:AL1148)&gt;0,"YES","NO")</f>
        <v>NO</v>
      </c>
      <c r="AM1148" s="30" t="str">
        <f>IF(SUM('Sales by Agent'!AK1148:AM1148)&gt;0,"YES","NO")</f>
        <v>NO</v>
      </c>
      <c r="AN1148" s="30" t="str">
        <f>IF(SUM('Sales by Agent'!AL1148:AN1148)&gt;0,"YES","NO")</f>
        <v>NO</v>
      </c>
      <c r="AO1148" s="30" t="str">
        <f>IF(SUM('Sales by Agent'!AM1148:AO1148)&gt;0,"YES","NO")</f>
        <v>NO</v>
      </c>
      <c r="AP1148" s="30" t="str">
        <f>IF(SUM('Sales by Agent'!AN1148:AP1148)&gt;0,"YES","NO")</f>
        <v>NO</v>
      </c>
      <c r="AQ1148" s="30" t="str">
        <f>IF(SUM('Sales by Agent'!AO1148:AQ1148)&gt;0,"YES","NO")</f>
        <v>NO</v>
      </c>
      <c r="AR1148" s="30" t="str">
        <f>IF(SUM('Sales by Agent'!AP1148:AR1148)&gt;0,"YES","NO")</f>
        <v>NO</v>
      </c>
      <c r="AS1148" s="30" t="str">
        <f>IF(SUM('Sales by Agent'!AQ1148:AS1148)&gt;0,"YES","NO")</f>
        <v>NO</v>
      </c>
      <c r="AT1148" s="30" t="str">
        <f>IF(SUM('Sales by Agent'!AR1148:AT1148)&gt;0,"YES","NO")</f>
        <v>NO</v>
      </c>
      <c r="AU1148" s="30" t="str">
        <f>IF(SUM('Sales by Agent'!AS1148:AU1148)&gt;0,"YES","NO")</f>
        <v>NO</v>
      </c>
      <c r="AV1148" s="30" t="str">
        <f>IF(SUM('Sales by Agent'!AT1148:AV1148)&gt;0,"YES","NO")</f>
        <v>NO</v>
      </c>
    </row>
    <row r="1149" spans="1:48">
      <c r="A1149" s="564" t="s">
        <v>139</v>
      </c>
      <c r="B1149" s="564" t="s">
        <v>3361</v>
      </c>
      <c r="C1149" s="564" t="s">
        <v>396</v>
      </c>
      <c r="D1149" s="564" t="s">
        <v>954</v>
      </c>
      <c r="E1149" s="564" t="s">
        <v>1005</v>
      </c>
      <c r="F1149" s="565">
        <v>535000</v>
      </c>
      <c r="I1149" s="30" t="str">
        <f>IF(SUM('Sales by Agent'!G1149:I1149)&gt;0,"YES","NO")</f>
        <v>NO</v>
      </c>
      <c r="J1149" s="30" t="str">
        <f>IF(SUM('Sales by Agent'!H1149:J1149)&gt;0,"YES","NO")</f>
        <v>NO</v>
      </c>
      <c r="K1149" s="30" t="str">
        <f>IF(SUM('Sales by Agent'!I1149:K1149)&gt;0,"YES","NO")</f>
        <v>NO</v>
      </c>
      <c r="L1149" s="30" t="str">
        <f>IF(SUM('Sales by Agent'!J1149:L1149)&gt;0,"YES","NO")</f>
        <v>NO</v>
      </c>
      <c r="M1149" s="30" t="str">
        <f>IF(SUM('Sales by Agent'!K1149:M1149)&gt;0,"YES","NO")</f>
        <v>NO</v>
      </c>
      <c r="N1149" s="30" t="str">
        <f>IF(SUM('Sales by Agent'!L1149:N1149)&gt;0,"YES","NO")</f>
        <v>NO</v>
      </c>
      <c r="O1149" s="30" t="str">
        <f>IF(SUM('Sales by Agent'!M1149:O1149)&gt;0,"YES","NO")</f>
        <v>NO</v>
      </c>
      <c r="P1149" s="30" t="str">
        <f>IF(SUM('Sales by Agent'!N1149:P1149)&gt;0,"YES","NO")</f>
        <v>NO</v>
      </c>
      <c r="Q1149" s="30" t="str">
        <f>IF(SUM('Sales by Agent'!O1149:Q1149)&gt;0,"YES","NO")</f>
        <v>NO</v>
      </c>
      <c r="R1149" s="30" t="str">
        <f>IF(SUM('Sales by Agent'!P1149:R1149)&gt;0,"YES","NO")</f>
        <v>NO</v>
      </c>
      <c r="S1149" s="30" t="str">
        <f>IF(SUM('Sales by Agent'!Q1149:S1149)&gt;0,"YES","NO")</f>
        <v>NO</v>
      </c>
      <c r="T1149" s="30" t="str">
        <f>IF(SUM('Sales by Agent'!R1149:T1149)&gt;0,"YES","NO")</f>
        <v>NO</v>
      </c>
      <c r="U1149" s="30" t="str">
        <f>IF(SUM('Sales by Agent'!S1149:U1149)&gt;0,"YES","NO")</f>
        <v>NO</v>
      </c>
      <c r="V1149" s="30" t="str">
        <f>IF(SUM('Sales by Agent'!T1149:V1149)&gt;0,"YES","NO")</f>
        <v>NO</v>
      </c>
      <c r="W1149" s="30" t="str">
        <f>IF(SUM('Sales by Agent'!U1149:W1149)&gt;0,"YES","NO")</f>
        <v>NO</v>
      </c>
      <c r="X1149" s="30" t="str">
        <f>IF(SUM('Sales by Agent'!V1149:X1149)&gt;0,"YES","NO")</f>
        <v>NO</v>
      </c>
      <c r="Y1149" s="30" t="str">
        <f>IF(SUM('Sales by Agent'!W1149:Y1149)&gt;0,"YES","NO")</f>
        <v>NO</v>
      </c>
      <c r="Z1149" s="30" t="str">
        <f>IF(SUM('Sales by Agent'!X1149:Z1149)&gt;0,"YES","NO")</f>
        <v>NO</v>
      </c>
      <c r="AA1149" s="30" t="str">
        <f>IF(SUM('Sales by Agent'!Y1149:AA1149)&gt;0,"YES","NO")</f>
        <v>NO</v>
      </c>
      <c r="AB1149" s="30" t="str">
        <f>IF(SUM('Sales by Agent'!Z1149:AB1149)&gt;0,"YES","NO")</f>
        <v>NO</v>
      </c>
      <c r="AC1149" s="30" t="str">
        <f>IF(SUM('Sales by Agent'!AA1149:AC1149)&gt;0,"YES","NO")</f>
        <v>YES</v>
      </c>
      <c r="AD1149" s="30" t="str">
        <f>IF(SUM('Sales by Agent'!AB1149:AD1149)&gt;0,"YES","NO")</f>
        <v>YES</v>
      </c>
      <c r="AE1149" s="30" t="str">
        <f>IF(SUM('Sales by Agent'!AC1149:AE1149)&gt;0,"YES","NO")</f>
        <v>YES</v>
      </c>
      <c r="AF1149" s="30" t="str">
        <f>IF(SUM('Sales by Agent'!AD1149:AF1149)&gt;0,"YES","NO")</f>
        <v>YES</v>
      </c>
      <c r="AG1149" s="30" t="str">
        <f>IF(SUM('Sales by Agent'!AE1149:AG1149)&gt;0,"YES","NO")</f>
        <v>YES</v>
      </c>
      <c r="AH1149" s="30" t="str">
        <f>IF(SUM('Sales by Agent'!AF1149:AH1149)&gt;0,"YES","NO")</f>
        <v>YES</v>
      </c>
      <c r="AI1149" s="30" t="str">
        <f>IF(SUM('Sales by Agent'!AG1149:AI1149)&gt;0,"YES","NO")</f>
        <v>YES</v>
      </c>
      <c r="AJ1149" s="30" t="str">
        <f>IF(SUM('Sales by Agent'!AH1149:AJ1149)&gt;0,"YES","NO")</f>
        <v>YES</v>
      </c>
      <c r="AK1149" s="30" t="str">
        <f>IF(SUM('Sales by Agent'!AI1149:AK1149)&gt;0,"YES","NO")</f>
        <v>YES</v>
      </c>
      <c r="AL1149" s="30" t="str">
        <f>IF(SUM('Sales by Agent'!AJ1149:AL1149)&gt;0,"YES","NO")</f>
        <v>YES</v>
      </c>
      <c r="AM1149" s="30" t="str">
        <f>IF(SUM('Sales by Agent'!AK1149:AM1149)&gt;0,"YES","NO")</f>
        <v>NO</v>
      </c>
      <c r="AN1149" s="30" t="str">
        <f>IF(SUM('Sales by Agent'!AL1149:AN1149)&gt;0,"YES","NO")</f>
        <v>NO</v>
      </c>
      <c r="AO1149" s="30" t="str">
        <f>IF(SUM('Sales by Agent'!AM1149:AO1149)&gt;0,"YES","NO")</f>
        <v>NO</v>
      </c>
      <c r="AP1149" s="30" t="str">
        <f>IF(SUM('Sales by Agent'!AN1149:AP1149)&gt;0,"YES","NO")</f>
        <v>NO</v>
      </c>
      <c r="AQ1149" s="30" t="str">
        <f>IF(SUM('Sales by Agent'!AO1149:AQ1149)&gt;0,"YES","NO")</f>
        <v>NO</v>
      </c>
      <c r="AR1149" s="30" t="str">
        <f>IF(SUM('Sales by Agent'!AP1149:AR1149)&gt;0,"YES","NO")</f>
        <v>NO</v>
      </c>
      <c r="AS1149" s="30" t="str">
        <f>IF(SUM('Sales by Agent'!AQ1149:AS1149)&gt;0,"YES","NO")</f>
        <v>NO</v>
      </c>
      <c r="AT1149" s="30" t="str">
        <f>IF(SUM('Sales by Agent'!AR1149:AT1149)&gt;0,"YES","NO")</f>
        <v>NO</v>
      </c>
      <c r="AU1149" s="30" t="str">
        <f>IF(SUM('Sales by Agent'!AS1149:AU1149)&gt;0,"YES","NO")</f>
        <v>NO</v>
      </c>
      <c r="AV1149" s="30" t="str">
        <f>IF(SUM('Sales by Agent'!AT1149:AV1149)&gt;0,"YES","NO")</f>
        <v>NO</v>
      </c>
    </row>
    <row r="1150" spans="1:48">
      <c r="A1150" s="564" t="s">
        <v>144</v>
      </c>
      <c r="B1150" s="564" t="s">
        <v>3362</v>
      </c>
      <c r="C1150" s="564" t="s">
        <v>396</v>
      </c>
      <c r="D1150" s="564" t="s">
        <v>954</v>
      </c>
      <c r="E1150" s="564" t="s">
        <v>1005</v>
      </c>
      <c r="F1150" s="565">
        <v>4851250</v>
      </c>
      <c r="I1150" s="30" t="str">
        <f>IF(SUM('Sales by Agent'!G1150:I1150)&gt;0,"YES","NO")</f>
        <v>YES</v>
      </c>
      <c r="J1150" s="30" t="str">
        <f>IF(SUM('Sales by Agent'!H1150:J1150)&gt;0,"YES","NO")</f>
        <v>YES</v>
      </c>
      <c r="K1150" s="30" t="str">
        <f>IF(SUM('Sales by Agent'!I1150:K1150)&gt;0,"YES","NO")</f>
        <v>YES</v>
      </c>
      <c r="L1150" s="30" t="str">
        <f>IF(SUM('Sales by Agent'!J1150:L1150)&gt;0,"YES","NO")</f>
        <v>YES</v>
      </c>
      <c r="M1150" s="30" t="str">
        <f>IF(SUM('Sales by Agent'!K1150:M1150)&gt;0,"YES","NO")</f>
        <v>YES</v>
      </c>
      <c r="N1150" s="30" t="str">
        <f>IF(SUM('Sales by Agent'!L1150:N1150)&gt;0,"YES","NO")</f>
        <v>YES</v>
      </c>
      <c r="O1150" s="30" t="str">
        <f>IF(SUM('Sales by Agent'!M1150:O1150)&gt;0,"YES","NO")</f>
        <v>YES</v>
      </c>
      <c r="P1150" s="30" t="str">
        <f>IF(SUM('Sales by Agent'!N1150:P1150)&gt;0,"YES","NO")</f>
        <v>YES</v>
      </c>
      <c r="Q1150" s="30" t="str">
        <f>IF(SUM('Sales by Agent'!O1150:Q1150)&gt;0,"YES","NO")</f>
        <v>YES</v>
      </c>
      <c r="R1150" s="30" t="str">
        <f>IF(SUM('Sales by Agent'!P1150:R1150)&gt;0,"YES","NO")</f>
        <v>YES</v>
      </c>
      <c r="S1150" s="30" t="str">
        <f>IF(SUM('Sales by Agent'!Q1150:S1150)&gt;0,"YES","NO")</f>
        <v>YES</v>
      </c>
      <c r="T1150" s="30" t="str">
        <f>IF(SUM('Sales by Agent'!R1150:T1150)&gt;0,"YES","NO")</f>
        <v>YES</v>
      </c>
      <c r="U1150" s="30" t="str">
        <f>IF(SUM('Sales by Agent'!S1150:U1150)&gt;0,"YES","NO")</f>
        <v>YES</v>
      </c>
      <c r="V1150" s="30" t="str">
        <f>IF(SUM('Sales by Agent'!T1150:V1150)&gt;0,"YES","NO")</f>
        <v>YES</v>
      </c>
      <c r="W1150" s="30" t="str">
        <f>IF(SUM('Sales by Agent'!U1150:W1150)&gt;0,"YES","NO")</f>
        <v>YES</v>
      </c>
      <c r="X1150" s="30" t="str">
        <f>IF(SUM('Sales by Agent'!V1150:X1150)&gt;0,"YES","NO")</f>
        <v>YES</v>
      </c>
      <c r="Y1150" s="30" t="str">
        <f>IF(SUM('Sales by Agent'!W1150:Y1150)&gt;0,"YES","NO")</f>
        <v>YES</v>
      </c>
      <c r="Z1150" s="30" t="str">
        <f>IF(SUM('Sales by Agent'!X1150:Z1150)&gt;0,"YES","NO")</f>
        <v>YES</v>
      </c>
      <c r="AA1150" s="30" t="str">
        <f>IF(SUM('Sales by Agent'!Y1150:AA1150)&gt;0,"YES","NO")</f>
        <v>YES</v>
      </c>
      <c r="AB1150" s="30" t="str">
        <f>IF(SUM('Sales by Agent'!Z1150:AB1150)&gt;0,"YES","NO")</f>
        <v>YES</v>
      </c>
      <c r="AC1150" s="30" t="str">
        <f>IF(SUM('Sales by Agent'!AA1150:AC1150)&gt;0,"YES","NO")</f>
        <v>YES</v>
      </c>
      <c r="AD1150" s="30" t="str">
        <f>IF(SUM('Sales by Agent'!AB1150:AD1150)&gt;0,"YES","NO")</f>
        <v>YES</v>
      </c>
      <c r="AE1150" s="30" t="str">
        <f>IF(SUM('Sales by Agent'!AC1150:AE1150)&gt;0,"YES","NO")</f>
        <v>YES</v>
      </c>
      <c r="AF1150" s="30" t="str">
        <f>IF(SUM('Sales by Agent'!AD1150:AF1150)&gt;0,"YES","NO")</f>
        <v>YES</v>
      </c>
      <c r="AG1150" s="30" t="str">
        <f>IF(SUM('Sales by Agent'!AE1150:AG1150)&gt;0,"YES","NO")</f>
        <v>YES</v>
      </c>
      <c r="AH1150" s="30" t="str">
        <f>IF(SUM('Sales by Agent'!AF1150:AH1150)&gt;0,"YES","NO")</f>
        <v>YES</v>
      </c>
      <c r="AI1150" s="30" t="str">
        <f>IF(SUM('Sales by Agent'!AG1150:AI1150)&gt;0,"YES","NO")</f>
        <v>YES</v>
      </c>
      <c r="AJ1150" s="30" t="str">
        <f>IF(SUM('Sales by Agent'!AH1150:AJ1150)&gt;0,"YES","NO")</f>
        <v>YES</v>
      </c>
      <c r="AK1150" s="30" t="str">
        <f>IF(SUM('Sales by Agent'!AI1150:AK1150)&gt;0,"YES","NO")</f>
        <v>NO</v>
      </c>
      <c r="AL1150" s="30" t="str">
        <f>IF(SUM('Sales by Agent'!AJ1150:AL1150)&gt;0,"YES","NO")</f>
        <v>NO</v>
      </c>
      <c r="AM1150" s="30" t="str">
        <f>IF(SUM('Sales by Agent'!AK1150:AM1150)&gt;0,"YES","NO")</f>
        <v>NO</v>
      </c>
      <c r="AN1150" s="30" t="str">
        <f>IF(SUM('Sales by Agent'!AL1150:AN1150)&gt;0,"YES","NO")</f>
        <v>NO</v>
      </c>
      <c r="AO1150" s="30" t="str">
        <f>IF(SUM('Sales by Agent'!AM1150:AO1150)&gt;0,"YES","NO")</f>
        <v>NO</v>
      </c>
      <c r="AP1150" s="30" t="str">
        <f>IF(SUM('Sales by Agent'!AN1150:AP1150)&gt;0,"YES","NO")</f>
        <v>NO</v>
      </c>
      <c r="AQ1150" s="30" t="str">
        <f>IF(SUM('Sales by Agent'!AO1150:AQ1150)&gt;0,"YES","NO")</f>
        <v>NO</v>
      </c>
      <c r="AR1150" s="30" t="str">
        <f>IF(SUM('Sales by Agent'!AP1150:AR1150)&gt;0,"YES","NO")</f>
        <v>NO</v>
      </c>
      <c r="AS1150" s="30" t="str">
        <f>IF(SUM('Sales by Agent'!AQ1150:AS1150)&gt;0,"YES","NO")</f>
        <v>NO</v>
      </c>
      <c r="AT1150" s="30" t="str">
        <f>IF(SUM('Sales by Agent'!AR1150:AT1150)&gt;0,"YES","NO")</f>
        <v>NO</v>
      </c>
      <c r="AU1150" s="30" t="str">
        <f>IF(SUM('Sales by Agent'!AS1150:AU1150)&gt;0,"YES","NO")</f>
        <v>NO</v>
      </c>
      <c r="AV1150" s="30" t="str">
        <f>IF(SUM('Sales by Agent'!AT1150:AV1150)&gt;0,"YES","NO")</f>
        <v>NO</v>
      </c>
    </row>
    <row r="1151" spans="1:48">
      <c r="A1151" s="564" t="s">
        <v>146</v>
      </c>
      <c r="B1151" s="564" t="s">
        <v>3363</v>
      </c>
      <c r="C1151" s="564" t="s">
        <v>396</v>
      </c>
      <c r="D1151" s="564" t="s">
        <v>954</v>
      </c>
      <c r="E1151" s="564" t="s">
        <v>1005</v>
      </c>
      <c r="F1151" s="565">
        <v>864900</v>
      </c>
      <c r="I1151" s="30" t="str">
        <f>IF(SUM('Sales by Agent'!G1151:I1151)&gt;0,"YES","NO")</f>
        <v>YES</v>
      </c>
      <c r="J1151" s="30" t="str">
        <f>IF(SUM('Sales by Agent'!H1151:J1151)&gt;0,"YES","NO")</f>
        <v>YES</v>
      </c>
      <c r="K1151" s="30" t="str">
        <f>IF(SUM('Sales by Agent'!I1151:K1151)&gt;0,"YES","NO")</f>
        <v>YES</v>
      </c>
      <c r="L1151" s="30" t="str">
        <f>IF(SUM('Sales by Agent'!J1151:L1151)&gt;0,"YES","NO")</f>
        <v>YES</v>
      </c>
      <c r="M1151" s="30" t="str">
        <f>IF(SUM('Sales by Agent'!K1151:M1151)&gt;0,"YES","NO")</f>
        <v>YES</v>
      </c>
      <c r="N1151" s="30" t="str">
        <f>IF(SUM('Sales by Agent'!L1151:N1151)&gt;0,"YES","NO")</f>
        <v>YES</v>
      </c>
      <c r="O1151" s="30" t="str">
        <f>IF(SUM('Sales by Agent'!M1151:O1151)&gt;0,"YES","NO")</f>
        <v>YES</v>
      </c>
      <c r="P1151" s="30" t="str">
        <f>IF(SUM('Sales by Agent'!N1151:P1151)&gt;0,"YES","NO")</f>
        <v>YES</v>
      </c>
      <c r="Q1151" s="30" t="str">
        <f>IF(SUM('Sales by Agent'!O1151:Q1151)&gt;0,"YES","NO")</f>
        <v>YES</v>
      </c>
      <c r="R1151" s="30" t="str">
        <f>IF(SUM('Sales by Agent'!P1151:R1151)&gt;0,"YES","NO")</f>
        <v>YES</v>
      </c>
      <c r="S1151" s="30" t="str">
        <f>IF(SUM('Sales by Agent'!Q1151:S1151)&gt;0,"YES","NO")</f>
        <v>YES</v>
      </c>
      <c r="T1151" s="30" t="str">
        <f>IF(SUM('Sales by Agent'!R1151:T1151)&gt;0,"YES","NO")</f>
        <v>YES</v>
      </c>
      <c r="U1151" s="30" t="str">
        <f>IF(SUM('Sales by Agent'!S1151:U1151)&gt;0,"YES","NO")</f>
        <v>YES</v>
      </c>
      <c r="V1151" s="30" t="str">
        <f>IF(SUM('Sales by Agent'!T1151:V1151)&gt;0,"YES","NO")</f>
        <v>NO</v>
      </c>
      <c r="W1151" s="30" t="str">
        <f>IF(SUM('Sales by Agent'!U1151:W1151)&gt;0,"YES","NO")</f>
        <v>NO</v>
      </c>
      <c r="X1151" s="30" t="str">
        <f>IF(SUM('Sales by Agent'!V1151:X1151)&gt;0,"YES","NO")</f>
        <v>NO</v>
      </c>
      <c r="Y1151" s="30" t="str">
        <f>IF(SUM('Sales by Agent'!W1151:Y1151)&gt;0,"YES","NO")</f>
        <v>NO</v>
      </c>
      <c r="Z1151" s="30" t="str">
        <f>IF(SUM('Sales by Agent'!X1151:Z1151)&gt;0,"YES","NO")</f>
        <v>NO</v>
      </c>
      <c r="AA1151" s="30" t="str">
        <f>IF(SUM('Sales by Agent'!Y1151:AA1151)&gt;0,"YES","NO")</f>
        <v>NO</v>
      </c>
      <c r="AB1151" s="30" t="str">
        <f>IF(SUM('Sales by Agent'!Z1151:AB1151)&gt;0,"YES","NO")</f>
        <v>NO</v>
      </c>
      <c r="AC1151" s="30" t="str">
        <f>IF(SUM('Sales by Agent'!AA1151:AC1151)&gt;0,"YES","NO")</f>
        <v>NO</v>
      </c>
      <c r="AD1151" s="30" t="str">
        <f>IF(SUM('Sales by Agent'!AB1151:AD1151)&gt;0,"YES","NO")</f>
        <v>NO</v>
      </c>
      <c r="AE1151" s="30" t="str">
        <f>IF(SUM('Sales by Agent'!AC1151:AE1151)&gt;0,"YES","NO")</f>
        <v>NO</v>
      </c>
      <c r="AF1151" s="30" t="str">
        <f>IF(SUM('Sales by Agent'!AD1151:AF1151)&gt;0,"YES","NO")</f>
        <v>NO</v>
      </c>
      <c r="AG1151" s="30" t="str">
        <f>IF(SUM('Sales by Agent'!AE1151:AG1151)&gt;0,"YES","NO")</f>
        <v>NO</v>
      </c>
      <c r="AH1151" s="30" t="str">
        <f>IF(SUM('Sales by Agent'!AF1151:AH1151)&gt;0,"YES","NO")</f>
        <v>NO</v>
      </c>
      <c r="AI1151" s="30" t="str">
        <f>IF(SUM('Sales by Agent'!AG1151:AI1151)&gt;0,"YES","NO")</f>
        <v>NO</v>
      </c>
      <c r="AJ1151" s="30" t="str">
        <f>IF(SUM('Sales by Agent'!AH1151:AJ1151)&gt;0,"YES","NO")</f>
        <v>NO</v>
      </c>
      <c r="AK1151" s="30" t="str">
        <f>IF(SUM('Sales by Agent'!AI1151:AK1151)&gt;0,"YES","NO")</f>
        <v>NO</v>
      </c>
      <c r="AL1151" s="30" t="str">
        <f>IF(SUM('Sales by Agent'!AJ1151:AL1151)&gt;0,"YES","NO")</f>
        <v>NO</v>
      </c>
      <c r="AM1151" s="30" t="str">
        <f>IF(SUM('Sales by Agent'!AK1151:AM1151)&gt;0,"YES","NO")</f>
        <v>NO</v>
      </c>
      <c r="AN1151" s="30" t="str">
        <f>IF(SUM('Sales by Agent'!AL1151:AN1151)&gt;0,"YES","NO")</f>
        <v>NO</v>
      </c>
      <c r="AO1151" s="30" t="str">
        <f>IF(SUM('Sales by Agent'!AM1151:AO1151)&gt;0,"YES","NO")</f>
        <v>NO</v>
      </c>
      <c r="AP1151" s="30" t="str">
        <f>IF(SUM('Sales by Agent'!AN1151:AP1151)&gt;0,"YES","NO")</f>
        <v>NO</v>
      </c>
      <c r="AQ1151" s="30" t="str">
        <f>IF(SUM('Sales by Agent'!AO1151:AQ1151)&gt;0,"YES","NO")</f>
        <v>NO</v>
      </c>
      <c r="AR1151" s="30" t="str">
        <f>IF(SUM('Sales by Agent'!AP1151:AR1151)&gt;0,"YES","NO")</f>
        <v>NO</v>
      </c>
      <c r="AS1151" s="30" t="str">
        <f>IF(SUM('Sales by Agent'!AQ1151:AS1151)&gt;0,"YES","NO")</f>
        <v>NO</v>
      </c>
      <c r="AT1151" s="30" t="str">
        <f>IF(SUM('Sales by Agent'!AR1151:AT1151)&gt;0,"YES","NO")</f>
        <v>NO</v>
      </c>
      <c r="AU1151" s="30" t="str">
        <f>IF(SUM('Sales by Agent'!AS1151:AU1151)&gt;0,"YES","NO")</f>
        <v>NO</v>
      </c>
      <c r="AV1151" s="30" t="str">
        <f>IF(SUM('Sales by Agent'!AT1151:AV1151)&gt;0,"YES","NO")</f>
        <v>NO</v>
      </c>
    </row>
    <row r="1152" spans="1:48">
      <c r="A1152" s="564" t="s">
        <v>147</v>
      </c>
      <c r="B1152" s="564" t="s">
        <v>3364</v>
      </c>
      <c r="C1152" s="564" t="s">
        <v>396</v>
      </c>
      <c r="D1152" s="564" t="s">
        <v>954</v>
      </c>
      <c r="E1152" s="564" t="s">
        <v>1005</v>
      </c>
      <c r="F1152" s="565">
        <v>2080020</v>
      </c>
      <c r="I1152" s="30" t="str">
        <f>IF(SUM('Sales by Agent'!G1152:I1152)&gt;0,"YES","NO")</f>
        <v>NO</v>
      </c>
      <c r="J1152" s="30" t="str">
        <f>IF(SUM('Sales by Agent'!H1152:J1152)&gt;0,"YES","NO")</f>
        <v>NO</v>
      </c>
      <c r="K1152" s="30" t="str">
        <f>IF(SUM('Sales by Agent'!I1152:K1152)&gt;0,"YES","NO")</f>
        <v>NO</v>
      </c>
      <c r="L1152" s="30" t="str">
        <f>IF(SUM('Sales by Agent'!J1152:L1152)&gt;0,"YES","NO")</f>
        <v>NO</v>
      </c>
      <c r="M1152" s="30" t="str">
        <f>IF(SUM('Sales by Agent'!K1152:M1152)&gt;0,"YES","NO")</f>
        <v>NO</v>
      </c>
      <c r="N1152" s="30" t="str">
        <f>IF(SUM('Sales by Agent'!L1152:N1152)&gt;0,"YES","NO")</f>
        <v>NO</v>
      </c>
      <c r="O1152" s="30" t="str">
        <f>IF(SUM('Sales by Agent'!M1152:O1152)&gt;0,"YES","NO")</f>
        <v>NO</v>
      </c>
      <c r="P1152" s="30" t="str">
        <f>IF(SUM('Sales by Agent'!N1152:P1152)&gt;0,"YES","NO")</f>
        <v>NO</v>
      </c>
      <c r="Q1152" s="30" t="str">
        <f>IF(SUM('Sales by Agent'!O1152:Q1152)&gt;0,"YES","NO")</f>
        <v>NO</v>
      </c>
      <c r="R1152" s="30" t="str">
        <f>IF(SUM('Sales by Agent'!P1152:R1152)&gt;0,"YES","NO")</f>
        <v>NO</v>
      </c>
      <c r="S1152" s="30" t="str">
        <f>IF(SUM('Sales by Agent'!Q1152:S1152)&gt;0,"YES","NO")</f>
        <v>NO</v>
      </c>
      <c r="T1152" s="30" t="str">
        <f>IF(SUM('Sales by Agent'!R1152:T1152)&gt;0,"YES","NO")</f>
        <v>NO</v>
      </c>
      <c r="U1152" s="30" t="str">
        <f>IF(SUM('Sales by Agent'!S1152:U1152)&gt;0,"YES","NO")</f>
        <v>NO</v>
      </c>
      <c r="V1152" s="30" t="str">
        <f>IF(SUM('Sales by Agent'!T1152:V1152)&gt;0,"YES","NO")</f>
        <v>NO</v>
      </c>
      <c r="W1152" s="30" t="str">
        <f>IF(SUM('Sales by Agent'!U1152:W1152)&gt;0,"YES","NO")</f>
        <v>NO</v>
      </c>
      <c r="X1152" s="30" t="str">
        <f>IF(SUM('Sales by Agent'!V1152:X1152)&gt;0,"YES","NO")</f>
        <v>NO</v>
      </c>
      <c r="Y1152" s="30" t="str">
        <f>IF(SUM('Sales by Agent'!W1152:Y1152)&gt;0,"YES","NO")</f>
        <v>NO</v>
      </c>
      <c r="Z1152" s="30" t="str">
        <f>IF(SUM('Sales by Agent'!X1152:Z1152)&gt;0,"YES","NO")</f>
        <v>NO</v>
      </c>
      <c r="AA1152" s="30" t="str">
        <f>IF(SUM('Sales by Agent'!Y1152:AA1152)&gt;0,"YES","NO")</f>
        <v>NO</v>
      </c>
      <c r="AB1152" s="30" t="str">
        <f>IF(SUM('Sales by Agent'!Z1152:AB1152)&gt;0,"YES","NO")</f>
        <v>NO</v>
      </c>
      <c r="AC1152" s="30" t="str">
        <f>IF(SUM('Sales by Agent'!AA1152:AC1152)&gt;0,"YES","NO")</f>
        <v>YES</v>
      </c>
      <c r="AD1152" s="30" t="str">
        <f>IF(SUM('Sales by Agent'!AB1152:AD1152)&gt;0,"YES","NO")</f>
        <v>YES</v>
      </c>
      <c r="AE1152" s="30" t="str">
        <f>IF(SUM('Sales by Agent'!AC1152:AE1152)&gt;0,"YES","NO")</f>
        <v>YES</v>
      </c>
      <c r="AF1152" s="30" t="str">
        <f>IF(SUM('Sales by Agent'!AD1152:AF1152)&gt;0,"YES","NO")</f>
        <v>YES</v>
      </c>
      <c r="AG1152" s="30" t="str">
        <f>IF(SUM('Sales by Agent'!AE1152:AG1152)&gt;0,"YES","NO")</f>
        <v>YES</v>
      </c>
      <c r="AH1152" s="30" t="str">
        <f>IF(SUM('Sales by Agent'!AF1152:AH1152)&gt;0,"YES","NO")</f>
        <v>YES</v>
      </c>
      <c r="AI1152" s="30" t="str">
        <f>IF(SUM('Sales by Agent'!AG1152:AI1152)&gt;0,"YES","NO")</f>
        <v>YES</v>
      </c>
      <c r="AJ1152" s="30" t="str">
        <f>IF(SUM('Sales by Agent'!AH1152:AJ1152)&gt;0,"YES","NO")</f>
        <v>YES</v>
      </c>
      <c r="AK1152" s="30" t="str">
        <f>IF(SUM('Sales by Agent'!AI1152:AK1152)&gt;0,"YES","NO")</f>
        <v>YES</v>
      </c>
      <c r="AL1152" s="30" t="str">
        <f>IF(SUM('Sales by Agent'!AJ1152:AL1152)&gt;0,"YES","NO")</f>
        <v>YES</v>
      </c>
      <c r="AM1152" s="30" t="str">
        <f>IF(SUM('Sales by Agent'!AK1152:AM1152)&gt;0,"YES","NO")</f>
        <v>YES</v>
      </c>
      <c r="AN1152" s="30" t="str">
        <f>IF(SUM('Sales by Agent'!AL1152:AN1152)&gt;0,"YES","NO")</f>
        <v>YES</v>
      </c>
      <c r="AO1152" s="30" t="str">
        <f>IF(SUM('Sales by Agent'!AM1152:AO1152)&gt;0,"YES","NO")</f>
        <v>YES</v>
      </c>
      <c r="AP1152" s="30" t="str">
        <f>IF(SUM('Sales by Agent'!AN1152:AP1152)&gt;0,"YES","NO")</f>
        <v>YES</v>
      </c>
      <c r="AQ1152" s="30" t="str">
        <f>IF(SUM('Sales by Agent'!AO1152:AQ1152)&gt;0,"YES","NO")</f>
        <v>YES</v>
      </c>
      <c r="AR1152" s="30" t="str">
        <f>IF(SUM('Sales by Agent'!AP1152:AR1152)&gt;0,"YES","NO")</f>
        <v>YES</v>
      </c>
      <c r="AS1152" s="30" t="str">
        <f>IF(SUM('Sales by Agent'!AQ1152:AS1152)&gt;0,"YES","NO")</f>
        <v>YES</v>
      </c>
      <c r="AT1152" s="30" t="str">
        <f>IF(SUM('Sales by Agent'!AR1152:AT1152)&gt;0,"YES","NO")</f>
        <v>YES</v>
      </c>
      <c r="AU1152" s="30" t="str">
        <f>IF(SUM('Sales by Agent'!AS1152:AU1152)&gt;0,"YES","NO")</f>
        <v>YES</v>
      </c>
      <c r="AV1152" s="30" t="str">
        <f>IF(SUM('Sales by Agent'!AT1152:AV1152)&gt;0,"YES","NO")</f>
        <v>YES</v>
      </c>
    </row>
    <row r="1153" spans="1:48">
      <c r="A1153" s="564" t="s">
        <v>41</v>
      </c>
      <c r="B1153" s="564" t="s">
        <v>3264</v>
      </c>
      <c r="C1153" s="564" t="s">
        <v>396</v>
      </c>
      <c r="D1153" s="564" t="s">
        <v>954</v>
      </c>
      <c r="E1153" s="564" t="s">
        <v>1005</v>
      </c>
      <c r="F1153" s="565">
        <v>0</v>
      </c>
      <c r="I1153" s="30" t="str">
        <f>IF(SUM('Sales by Agent'!G1153:I1153)&gt;0,"YES","NO")</f>
        <v>NO</v>
      </c>
      <c r="J1153" s="30" t="str">
        <f>IF(SUM('Sales by Agent'!H1153:J1153)&gt;0,"YES","NO")</f>
        <v>NO</v>
      </c>
      <c r="K1153" s="30" t="str">
        <f>IF(SUM('Sales by Agent'!I1153:K1153)&gt;0,"YES","NO")</f>
        <v>NO</v>
      </c>
      <c r="L1153" s="30" t="str">
        <f>IF(SUM('Sales by Agent'!J1153:L1153)&gt;0,"YES","NO")</f>
        <v>NO</v>
      </c>
      <c r="M1153" s="30" t="str">
        <f>IF(SUM('Sales by Agent'!K1153:M1153)&gt;0,"YES","NO")</f>
        <v>NO</v>
      </c>
      <c r="N1153" s="30" t="str">
        <f>IF(SUM('Sales by Agent'!L1153:N1153)&gt;0,"YES","NO")</f>
        <v>NO</v>
      </c>
      <c r="O1153" s="30" t="str">
        <f>IF(SUM('Sales by Agent'!M1153:O1153)&gt;0,"YES","NO")</f>
        <v>NO</v>
      </c>
      <c r="P1153" s="30" t="str">
        <f>IF(SUM('Sales by Agent'!N1153:P1153)&gt;0,"YES","NO")</f>
        <v>NO</v>
      </c>
      <c r="Q1153" s="30" t="str">
        <f>IF(SUM('Sales by Agent'!O1153:Q1153)&gt;0,"YES","NO")</f>
        <v>NO</v>
      </c>
      <c r="R1153" s="30" t="str">
        <f>IF(SUM('Sales by Agent'!P1153:R1153)&gt;0,"YES","NO")</f>
        <v>NO</v>
      </c>
      <c r="S1153" s="30" t="str">
        <f>IF(SUM('Sales by Agent'!Q1153:S1153)&gt;0,"YES","NO")</f>
        <v>NO</v>
      </c>
      <c r="T1153" s="30" t="str">
        <f>IF(SUM('Sales by Agent'!R1153:T1153)&gt;0,"YES","NO")</f>
        <v>NO</v>
      </c>
      <c r="U1153" s="30" t="str">
        <f>IF(SUM('Sales by Agent'!S1153:U1153)&gt;0,"YES","NO")</f>
        <v>NO</v>
      </c>
      <c r="V1153" s="30" t="str">
        <f>IF(SUM('Sales by Agent'!T1153:V1153)&gt;0,"YES","NO")</f>
        <v>NO</v>
      </c>
      <c r="W1153" s="30" t="str">
        <f>IF(SUM('Sales by Agent'!U1153:W1153)&gt;0,"YES","NO")</f>
        <v>NO</v>
      </c>
      <c r="X1153" s="30" t="str">
        <f>IF(SUM('Sales by Agent'!V1153:X1153)&gt;0,"YES","NO")</f>
        <v>NO</v>
      </c>
      <c r="Y1153" s="30" t="str">
        <f>IF(SUM('Sales by Agent'!W1153:Y1153)&gt;0,"YES","NO")</f>
        <v>NO</v>
      </c>
      <c r="Z1153" s="30" t="str">
        <f>IF(SUM('Sales by Agent'!X1153:Z1153)&gt;0,"YES","NO")</f>
        <v>NO</v>
      </c>
      <c r="AA1153" s="30" t="str">
        <f>IF(SUM('Sales by Agent'!Y1153:AA1153)&gt;0,"YES","NO")</f>
        <v>NO</v>
      </c>
      <c r="AB1153" s="30" t="str">
        <f>IF(SUM('Sales by Agent'!Z1153:AB1153)&gt;0,"YES","NO")</f>
        <v>NO</v>
      </c>
      <c r="AC1153" s="30" t="str">
        <f>IF(SUM('Sales by Agent'!AA1153:AC1153)&gt;0,"YES","NO")</f>
        <v>NO</v>
      </c>
      <c r="AD1153" s="30" t="str">
        <f>IF(SUM('Sales by Agent'!AB1153:AD1153)&gt;0,"YES","NO")</f>
        <v>NO</v>
      </c>
      <c r="AE1153" s="30" t="str">
        <f>IF(SUM('Sales by Agent'!AC1153:AE1153)&gt;0,"YES","NO")</f>
        <v>NO</v>
      </c>
      <c r="AF1153" s="30" t="str">
        <f>IF(SUM('Sales by Agent'!AD1153:AF1153)&gt;0,"YES","NO")</f>
        <v>NO</v>
      </c>
      <c r="AG1153" s="30" t="str">
        <f>IF(SUM('Sales by Agent'!AE1153:AG1153)&gt;0,"YES","NO")</f>
        <v>NO</v>
      </c>
      <c r="AH1153" s="30" t="str">
        <f>IF(SUM('Sales by Agent'!AF1153:AH1153)&gt;0,"YES","NO")</f>
        <v>NO</v>
      </c>
      <c r="AI1153" s="30" t="str">
        <f>IF(SUM('Sales by Agent'!AG1153:AI1153)&gt;0,"YES","NO")</f>
        <v>NO</v>
      </c>
      <c r="AJ1153" s="30" t="str">
        <f>IF(SUM('Sales by Agent'!AH1153:AJ1153)&gt;0,"YES","NO")</f>
        <v>NO</v>
      </c>
      <c r="AK1153" s="30" t="str">
        <f>IF(SUM('Sales by Agent'!AI1153:AK1153)&gt;0,"YES","NO")</f>
        <v>NO</v>
      </c>
      <c r="AL1153" s="30" t="str">
        <f>IF(SUM('Sales by Agent'!AJ1153:AL1153)&gt;0,"YES","NO")</f>
        <v>NO</v>
      </c>
      <c r="AM1153" s="30" t="str">
        <f>IF(SUM('Sales by Agent'!AK1153:AM1153)&gt;0,"YES","NO")</f>
        <v>NO</v>
      </c>
      <c r="AN1153" s="30" t="str">
        <f>IF(SUM('Sales by Agent'!AL1153:AN1153)&gt;0,"YES","NO")</f>
        <v>NO</v>
      </c>
      <c r="AO1153" s="30" t="str">
        <f>IF(SUM('Sales by Agent'!AM1153:AO1153)&gt;0,"YES","NO")</f>
        <v>NO</v>
      </c>
      <c r="AP1153" s="30" t="str">
        <f>IF(SUM('Sales by Agent'!AN1153:AP1153)&gt;0,"YES","NO")</f>
        <v>NO</v>
      </c>
      <c r="AQ1153" s="30" t="str">
        <f>IF(SUM('Sales by Agent'!AO1153:AQ1153)&gt;0,"YES","NO")</f>
        <v>NO</v>
      </c>
      <c r="AR1153" s="30" t="str">
        <f>IF(SUM('Sales by Agent'!AP1153:AR1153)&gt;0,"YES","NO")</f>
        <v>NO</v>
      </c>
      <c r="AS1153" s="30" t="str">
        <f>IF(SUM('Sales by Agent'!AQ1153:AS1153)&gt;0,"YES","NO")</f>
        <v>NO</v>
      </c>
      <c r="AT1153" s="30" t="str">
        <f>IF(SUM('Sales by Agent'!AR1153:AT1153)&gt;0,"YES","NO")</f>
        <v>NO</v>
      </c>
      <c r="AU1153" s="30" t="str">
        <f>IF(SUM('Sales by Agent'!AS1153:AU1153)&gt;0,"YES","NO")</f>
        <v>NO</v>
      </c>
      <c r="AV1153" s="30" t="str">
        <f>IF(SUM('Sales by Agent'!AT1153:AV1153)&gt;0,"YES","NO")</f>
        <v>NO</v>
      </c>
    </row>
    <row r="1154" spans="1:48">
      <c r="A1154" s="564" t="s">
        <v>42</v>
      </c>
      <c r="B1154" s="564" t="s">
        <v>3365</v>
      </c>
      <c r="C1154" s="564" t="s">
        <v>396</v>
      </c>
      <c r="D1154" s="564" t="s">
        <v>954</v>
      </c>
      <c r="E1154" s="564" t="s">
        <v>1005</v>
      </c>
      <c r="F1154" s="565">
        <v>1839070</v>
      </c>
      <c r="I1154" s="30" t="str">
        <f>IF(SUM('Sales by Agent'!G1154:I1154)&gt;0,"YES","NO")</f>
        <v>NO</v>
      </c>
      <c r="J1154" s="30" t="str">
        <f>IF(SUM('Sales by Agent'!H1154:J1154)&gt;0,"YES","NO")</f>
        <v>NO</v>
      </c>
      <c r="K1154" s="30" t="str">
        <f>IF(SUM('Sales by Agent'!I1154:K1154)&gt;0,"YES","NO")</f>
        <v>NO</v>
      </c>
      <c r="L1154" s="30" t="str">
        <f>IF(SUM('Sales by Agent'!J1154:L1154)&gt;0,"YES","NO")</f>
        <v>NO</v>
      </c>
      <c r="M1154" s="30" t="str">
        <f>IF(SUM('Sales by Agent'!K1154:M1154)&gt;0,"YES","NO")</f>
        <v>NO</v>
      </c>
      <c r="N1154" s="30" t="str">
        <f>IF(SUM('Sales by Agent'!L1154:N1154)&gt;0,"YES","NO")</f>
        <v>NO</v>
      </c>
      <c r="O1154" s="30" t="str">
        <f>IF(SUM('Sales by Agent'!M1154:O1154)&gt;0,"YES","NO")</f>
        <v>NO</v>
      </c>
      <c r="P1154" s="30" t="str">
        <f>IF(SUM('Sales by Agent'!N1154:P1154)&gt;0,"YES","NO")</f>
        <v>NO</v>
      </c>
      <c r="Q1154" s="30" t="str">
        <f>IF(SUM('Sales by Agent'!O1154:Q1154)&gt;0,"YES","NO")</f>
        <v>NO</v>
      </c>
      <c r="R1154" s="30" t="str">
        <f>IF(SUM('Sales by Agent'!P1154:R1154)&gt;0,"YES","NO")</f>
        <v>NO</v>
      </c>
      <c r="S1154" s="30" t="str">
        <f>IF(SUM('Sales by Agent'!Q1154:S1154)&gt;0,"YES","NO")</f>
        <v>NO</v>
      </c>
      <c r="T1154" s="30" t="str">
        <f>IF(SUM('Sales by Agent'!R1154:T1154)&gt;0,"YES","NO")</f>
        <v>NO</v>
      </c>
      <c r="U1154" s="30" t="str">
        <f>IF(SUM('Sales by Agent'!S1154:U1154)&gt;0,"YES","NO")</f>
        <v>NO</v>
      </c>
      <c r="V1154" s="30" t="str">
        <f>IF(SUM('Sales by Agent'!T1154:V1154)&gt;0,"YES","NO")</f>
        <v>NO</v>
      </c>
      <c r="W1154" s="30" t="str">
        <f>IF(SUM('Sales by Agent'!U1154:W1154)&gt;0,"YES","NO")</f>
        <v>NO</v>
      </c>
      <c r="X1154" s="30" t="str">
        <f>IF(SUM('Sales by Agent'!V1154:X1154)&gt;0,"YES","NO")</f>
        <v>NO</v>
      </c>
      <c r="Y1154" s="30" t="str">
        <f>IF(SUM('Sales by Agent'!W1154:Y1154)&gt;0,"YES","NO")</f>
        <v>NO</v>
      </c>
      <c r="Z1154" s="30" t="str">
        <f>IF(SUM('Sales by Agent'!X1154:Z1154)&gt;0,"YES","NO")</f>
        <v>NO</v>
      </c>
      <c r="AA1154" s="30" t="str">
        <f>IF(SUM('Sales by Agent'!Y1154:AA1154)&gt;0,"YES","NO")</f>
        <v>NO</v>
      </c>
      <c r="AB1154" s="30" t="str">
        <f>IF(SUM('Sales by Agent'!Z1154:AB1154)&gt;0,"YES","NO")</f>
        <v>NO</v>
      </c>
      <c r="AC1154" s="30" t="str">
        <f>IF(SUM('Sales by Agent'!AA1154:AC1154)&gt;0,"YES","NO")</f>
        <v>YES</v>
      </c>
      <c r="AD1154" s="30" t="str">
        <f>IF(SUM('Sales by Agent'!AB1154:AD1154)&gt;0,"YES","NO")</f>
        <v>YES</v>
      </c>
      <c r="AE1154" s="30" t="str">
        <f>IF(SUM('Sales by Agent'!AC1154:AE1154)&gt;0,"YES","NO")</f>
        <v>YES</v>
      </c>
      <c r="AF1154" s="30" t="str">
        <f>IF(SUM('Sales by Agent'!AD1154:AF1154)&gt;0,"YES","NO")</f>
        <v>YES</v>
      </c>
      <c r="AG1154" s="30" t="str">
        <f>IF(SUM('Sales by Agent'!AE1154:AG1154)&gt;0,"YES","NO")</f>
        <v>YES</v>
      </c>
      <c r="AH1154" s="30" t="str">
        <f>IF(SUM('Sales by Agent'!AF1154:AH1154)&gt;0,"YES","NO")</f>
        <v>YES</v>
      </c>
      <c r="AI1154" s="30" t="str">
        <f>IF(SUM('Sales by Agent'!AG1154:AI1154)&gt;0,"YES","NO")</f>
        <v>YES</v>
      </c>
      <c r="AJ1154" s="30" t="str">
        <f>IF(SUM('Sales by Agent'!AH1154:AJ1154)&gt;0,"YES","NO")</f>
        <v>YES</v>
      </c>
      <c r="AK1154" s="30" t="str">
        <f>IF(SUM('Sales by Agent'!AI1154:AK1154)&gt;0,"YES","NO")</f>
        <v>YES</v>
      </c>
      <c r="AL1154" s="30" t="str">
        <f>IF(SUM('Sales by Agent'!AJ1154:AL1154)&gt;0,"YES","NO")</f>
        <v>YES</v>
      </c>
      <c r="AM1154" s="30" t="str">
        <f>IF(SUM('Sales by Agent'!AK1154:AM1154)&gt;0,"YES","NO")</f>
        <v>YES</v>
      </c>
      <c r="AN1154" s="30" t="str">
        <f>IF(SUM('Sales by Agent'!AL1154:AN1154)&gt;0,"YES","NO")</f>
        <v>YES</v>
      </c>
      <c r="AO1154" s="30" t="str">
        <f>IF(SUM('Sales by Agent'!AM1154:AO1154)&gt;0,"YES","NO")</f>
        <v>YES</v>
      </c>
      <c r="AP1154" s="30" t="str">
        <f>IF(SUM('Sales by Agent'!AN1154:AP1154)&gt;0,"YES","NO")</f>
        <v>YES</v>
      </c>
      <c r="AQ1154" s="30" t="str">
        <f>IF(SUM('Sales by Agent'!AO1154:AQ1154)&gt;0,"YES","NO")</f>
        <v>YES</v>
      </c>
      <c r="AR1154" s="30" t="str">
        <f>IF(SUM('Sales by Agent'!AP1154:AR1154)&gt;0,"YES","NO")</f>
        <v>YES</v>
      </c>
      <c r="AS1154" s="30" t="str">
        <f>IF(SUM('Sales by Agent'!AQ1154:AS1154)&gt;0,"YES","NO")</f>
        <v>YES</v>
      </c>
      <c r="AT1154" s="30" t="str">
        <f>IF(SUM('Sales by Agent'!AR1154:AT1154)&gt;0,"YES","NO")</f>
        <v>YES</v>
      </c>
      <c r="AU1154" s="30" t="str">
        <f>IF(SUM('Sales by Agent'!AS1154:AU1154)&gt;0,"YES","NO")</f>
        <v>YES</v>
      </c>
      <c r="AV1154" s="30" t="str">
        <f>IF(SUM('Sales by Agent'!AT1154:AV1154)&gt;0,"YES","NO")</f>
        <v>YES</v>
      </c>
    </row>
    <row r="1155" spans="1:48">
      <c r="A1155" s="564" t="s">
        <v>1964</v>
      </c>
      <c r="B1155" s="564" t="s">
        <v>3267</v>
      </c>
      <c r="C1155" s="564" t="s">
        <v>396</v>
      </c>
      <c r="D1155" s="564" t="s">
        <v>954</v>
      </c>
      <c r="E1155" s="564" t="s">
        <v>1005</v>
      </c>
      <c r="F1155" s="565">
        <v>0</v>
      </c>
      <c r="I1155" s="30" t="str">
        <f>IF(SUM('Sales by Agent'!G1155:I1155)&gt;0,"YES","NO")</f>
        <v>NO</v>
      </c>
      <c r="J1155" s="30" t="str">
        <f>IF(SUM('Sales by Agent'!H1155:J1155)&gt;0,"YES","NO")</f>
        <v>NO</v>
      </c>
      <c r="K1155" s="30" t="str">
        <f>IF(SUM('Sales by Agent'!I1155:K1155)&gt;0,"YES","NO")</f>
        <v>NO</v>
      </c>
      <c r="L1155" s="30" t="str">
        <f>IF(SUM('Sales by Agent'!J1155:L1155)&gt;0,"YES","NO")</f>
        <v>NO</v>
      </c>
      <c r="M1155" s="30" t="str">
        <f>IF(SUM('Sales by Agent'!K1155:M1155)&gt;0,"YES","NO")</f>
        <v>NO</v>
      </c>
      <c r="N1155" s="30" t="str">
        <f>IF(SUM('Sales by Agent'!L1155:N1155)&gt;0,"YES","NO")</f>
        <v>NO</v>
      </c>
      <c r="O1155" s="30" t="str">
        <f>IF(SUM('Sales by Agent'!M1155:O1155)&gt;0,"YES","NO")</f>
        <v>NO</v>
      </c>
      <c r="P1155" s="30" t="str">
        <f>IF(SUM('Sales by Agent'!N1155:P1155)&gt;0,"YES","NO")</f>
        <v>NO</v>
      </c>
      <c r="Q1155" s="30" t="str">
        <f>IF(SUM('Sales by Agent'!O1155:Q1155)&gt;0,"YES","NO")</f>
        <v>NO</v>
      </c>
      <c r="R1155" s="30" t="str">
        <f>IF(SUM('Sales by Agent'!P1155:R1155)&gt;0,"YES","NO")</f>
        <v>NO</v>
      </c>
      <c r="S1155" s="30" t="str">
        <f>IF(SUM('Sales by Agent'!Q1155:S1155)&gt;0,"YES","NO")</f>
        <v>NO</v>
      </c>
      <c r="T1155" s="30" t="str">
        <f>IF(SUM('Sales by Agent'!R1155:T1155)&gt;0,"YES","NO")</f>
        <v>NO</v>
      </c>
      <c r="U1155" s="30" t="str">
        <f>IF(SUM('Sales by Agent'!S1155:U1155)&gt;0,"YES","NO")</f>
        <v>NO</v>
      </c>
      <c r="V1155" s="30" t="str">
        <f>IF(SUM('Sales by Agent'!T1155:V1155)&gt;0,"YES","NO")</f>
        <v>NO</v>
      </c>
      <c r="W1155" s="30" t="str">
        <f>IF(SUM('Sales by Agent'!U1155:W1155)&gt;0,"YES","NO")</f>
        <v>NO</v>
      </c>
      <c r="X1155" s="30" t="str">
        <f>IF(SUM('Sales by Agent'!V1155:X1155)&gt;0,"YES","NO")</f>
        <v>NO</v>
      </c>
      <c r="Y1155" s="30" t="str">
        <f>IF(SUM('Sales by Agent'!W1155:Y1155)&gt;0,"YES","NO")</f>
        <v>NO</v>
      </c>
      <c r="Z1155" s="30" t="str">
        <f>IF(SUM('Sales by Agent'!X1155:Z1155)&gt;0,"YES","NO")</f>
        <v>NO</v>
      </c>
      <c r="AA1155" s="30" t="str">
        <f>IF(SUM('Sales by Agent'!Y1155:AA1155)&gt;0,"YES","NO")</f>
        <v>NO</v>
      </c>
      <c r="AB1155" s="30" t="str">
        <f>IF(SUM('Sales by Agent'!Z1155:AB1155)&gt;0,"YES","NO")</f>
        <v>NO</v>
      </c>
      <c r="AC1155" s="30" t="str">
        <f>IF(SUM('Sales by Agent'!AA1155:AC1155)&gt;0,"YES","NO")</f>
        <v>NO</v>
      </c>
      <c r="AD1155" s="30" t="str">
        <f>IF(SUM('Sales by Agent'!AB1155:AD1155)&gt;0,"YES","NO")</f>
        <v>NO</v>
      </c>
      <c r="AE1155" s="30" t="str">
        <f>IF(SUM('Sales by Agent'!AC1155:AE1155)&gt;0,"YES","NO")</f>
        <v>NO</v>
      </c>
      <c r="AF1155" s="30" t="str">
        <f>IF(SUM('Sales by Agent'!AD1155:AF1155)&gt;0,"YES","NO")</f>
        <v>NO</v>
      </c>
      <c r="AG1155" s="30" t="str">
        <f>IF(SUM('Sales by Agent'!AE1155:AG1155)&gt;0,"YES","NO")</f>
        <v>NO</v>
      </c>
      <c r="AH1155" s="30" t="str">
        <f>IF(SUM('Sales by Agent'!AF1155:AH1155)&gt;0,"YES","NO")</f>
        <v>NO</v>
      </c>
      <c r="AI1155" s="30" t="str">
        <f>IF(SUM('Sales by Agent'!AG1155:AI1155)&gt;0,"YES","NO")</f>
        <v>NO</v>
      </c>
      <c r="AJ1155" s="30" t="str">
        <f>IF(SUM('Sales by Agent'!AH1155:AJ1155)&gt;0,"YES","NO")</f>
        <v>NO</v>
      </c>
      <c r="AK1155" s="30" t="str">
        <f>IF(SUM('Sales by Agent'!AI1155:AK1155)&gt;0,"YES","NO")</f>
        <v>NO</v>
      </c>
      <c r="AL1155" s="30" t="str">
        <f>IF(SUM('Sales by Agent'!AJ1155:AL1155)&gt;0,"YES","NO")</f>
        <v>NO</v>
      </c>
      <c r="AM1155" s="30" t="str">
        <f>IF(SUM('Sales by Agent'!AK1155:AM1155)&gt;0,"YES","NO")</f>
        <v>NO</v>
      </c>
      <c r="AN1155" s="30" t="str">
        <f>IF(SUM('Sales by Agent'!AL1155:AN1155)&gt;0,"YES","NO")</f>
        <v>NO</v>
      </c>
      <c r="AO1155" s="30" t="str">
        <f>IF(SUM('Sales by Agent'!AM1155:AO1155)&gt;0,"YES","NO")</f>
        <v>NO</v>
      </c>
      <c r="AP1155" s="30" t="str">
        <f>IF(SUM('Sales by Agent'!AN1155:AP1155)&gt;0,"YES","NO")</f>
        <v>NO</v>
      </c>
      <c r="AQ1155" s="30" t="str">
        <f>IF(SUM('Sales by Agent'!AO1155:AQ1155)&gt;0,"YES","NO")</f>
        <v>NO</v>
      </c>
      <c r="AR1155" s="30" t="str">
        <f>IF(SUM('Sales by Agent'!AP1155:AR1155)&gt;0,"YES","NO")</f>
        <v>NO</v>
      </c>
      <c r="AS1155" s="30" t="str">
        <f>IF(SUM('Sales by Agent'!AQ1155:AS1155)&gt;0,"YES","NO")</f>
        <v>NO</v>
      </c>
      <c r="AT1155" s="30" t="str">
        <f>IF(SUM('Sales by Agent'!AR1155:AT1155)&gt;0,"YES","NO")</f>
        <v>NO</v>
      </c>
      <c r="AU1155" s="30" t="str">
        <f>IF(SUM('Sales by Agent'!AS1155:AU1155)&gt;0,"YES","NO")</f>
        <v>NO</v>
      </c>
      <c r="AV1155" s="30" t="str">
        <f>IF(SUM('Sales by Agent'!AT1155:AV1155)&gt;0,"YES","NO")</f>
        <v>NO</v>
      </c>
    </row>
    <row r="1156" spans="1:48">
      <c r="A1156" s="564" t="s">
        <v>46</v>
      </c>
      <c r="B1156" s="564" t="s">
        <v>3269</v>
      </c>
      <c r="C1156" s="564" t="s">
        <v>396</v>
      </c>
      <c r="D1156" s="564" t="s">
        <v>954</v>
      </c>
      <c r="E1156" s="564" t="s">
        <v>1005</v>
      </c>
      <c r="F1156" s="565">
        <v>0</v>
      </c>
      <c r="I1156" s="30" t="str">
        <f>IF(SUM('Sales by Agent'!G1156:I1156)&gt;0,"YES","NO")</f>
        <v>NO</v>
      </c>
      <c r="J1156" s="30" t="str">
        <f>IF(SUM('Sales by Agent'!H1156:J1156)&gt;0,"YES","NO")</f>
        <v>NO</v>
      </c>
      <c r="K1156" s="30" t="str">
        <f>IF(SUM('Sales by Agent'!I1156:K1156)&gt;0,"YES","NO")</f>
        <v>NO</v>
      </c>
      <c r="L1156" s="30" t="str">
        <f>IF(SUM('Sales by Agent'!J1156:L1156)&gt;0,"YES","NO")</f>
        <v>NO</v>
      </c>
      <c r="M1156" s="30" t="str">
        <f>IF(SUM('Sales by Agent'!K1156:M1156)&gt;0,"YES","NO")</f>
        <v>NO</v>
      </c>
      <c r="N1156" s="30" t="str">
        <f>IF(SUM('Sales by Agent'!L1156:N1156)&gt;0,"YES","NO")</f>
        <v>NO</v>
      </c>
      <c r="O1156" s="30" t="str">
        <f>IF(SUM('Sales by Agent'!M1156:O1156)&gt;0,"YES","NO")</f>
        <v>NO</v>
      </c>
      <c r="P1156" s="30" t="str">
        <f>IF(SUM('Sales by Agent'!N1156:P1156)&gt;0,"YES","NO")</f>
        <v>NO</v>
      </c>
      <c r="Q1156" s="30" t="str">
        <f>IF(SUM('Sales by Agent'!O1156:Q1156)&gt;0,"YES","NO")</f>
        <v>NO</v>
      </c>
      <c r="R1156" s="30" t="str">
        <f>IF(SUM('Sales by Agent'!P1156:R1156)&gt;0,"YES","NO")</f>
        <v>NO</v>
      </c>
      <c r="S1156" s="30" t="str">
        <f>IF(SUM('Sales by Agent'!Q1156:S1156)&gt;0,"YES","NO")</f>
        <v>NO</v>
      </c>
      <c r="T1156" s="30" t="str">
        <f>IF(SUM('Sales by Agent'!R1156:T1156)&gt;0,"YES","NO")</f>
        <v>NO</v>
      </c>
      <c r="U1156" s="30" t="str">
        <f>IF(SUM('Sales by Agent'!S1156:U1156)&gt;0,"YES","NO")</f>
        <v>NO</v>
      </c>
      <c r="V1156" s="30" t="str">
        <f>IF(SUM('Sales by Agent'!T1156:V1156)&gt;0,"YES","NO")</f>
        <v>NO</v>
      </c>
      <c r="W1156" s="30" t="str">
        <f>IF(SUM('Sales by Agent'!U1156:W1156)&gt;0,"YES","NO")</f>
        <v>NO</v>
      </c>
      <c r="X1156" s="30" t="str">
        <f>IF(SUM('Sales by Agent'!V1156:X1156)&gt;0,"YES","NO")</f>
        <v>NO</v>
      </c>
      <c r="Y1156" s="30" t="str">
        <f>IF(SUM('Sales by Agent'!W1156:Y1156)&gt;0,"YES","NO")</f>
        <v>NO</v>
      </c>
      <c r="Z1156" s="30" t="str">
        <f>IF(SUM('Sales by Agent'!X1156:Z1156)&gt;0,"YES","NO")</f>
        <v>NO</v>
      </c>
      <c r="AA1156" s="30" t="str">
        <f>IF(SUM('Sales by Agent'!Y1156:AA1156)&gt;0,"YES","NO")</f>
        <v>NO</v>
      </c>
      <c r="AB1156" s="30" t="str">
        <f>IF(SUM('Sales by Agent'!Z1156:AB1156)&gt;0,"YES","NO")</f>
        <v>NO</v>
      </c>
      <c r="AC1156" s="30" t="str">
        <f>IF(SUM('Sales by Agent'!AA1156:AC1156)&gt;0,"YES","NO")</f>
        <v>NO</v>
      </c>
      <c r="AD1156" s="30" t="str">
        <f>IF(SUM('Sales by Agent'!AB1156:AD1156)&gt;0,"YES","NO")</f>
        <v>NO</v>
      </c>
      <c r="AE1156" s="30" t="str">
        <f>IF(SUM('Sales by Agent'!AC1156:AE1156)&gt;0,"YES","NO")</f>
        <v>NO</v>
      </c>
      <c r="AF1156" s="30" t="str">
        <f>IF(SUM('Sales by Agent'!AD1156:AF1156)&gt;0,"YES","NO")</f>
        <v>NO</v>
      </c>
      <c r="AG1156" s="30" t="str">
        <f>IF(SUM('Sales by Agent'!AE1156:AG1156)&gt;0,"YES","NO")</f>
        <v>NO</v>
      </c>
      <c r="AH1156" s="30" t="str">
        <f>IF(SUM('Sales by Agent'!AF1156:AH1156)&gt;0,"YES","NO")</f>
        <v>NO</v>
      </c>
      <c r="AI1156" s="30" t="str">
        <f>IF(SUM('Sales by Agent'!AG1156:AI1156)&gt;0,"YES","NO")</f>
        <v>NO</v>
      </c>
      <c r="AJ1156" s="30" t="str">
        <f>IF(SUM('Sales by Agent'!AH1156:AJ1156)&gt;0,"YES","NO")</f>
        <v>NO</v>
      </c>
      <c r="AK1156" s="30" t="str">
        <f>IF(SUM('Sales by Agent'!AI1156:AK1156)&gt;0,"YES","NO")</f>
        <v>NO</v>
      </c>
      <c r="AL1156" s="30" t="str">
        <f>IF(SUM('Sales by Agent'!AJ1156:AL1156)&gt;0,"YES","NO")</f>
        <v>NO</v>
      </c>
      <c r="AM1156" s="30" t="str">
        <f>IF(SUM('Sales by Agent'!AK1156:AM1156)&gt;0,"YES","NO")</f>
        <v>NO</v>
      </c>
      <c r="AN1156" s="30" t="str">
        <f>IF(SUM('Sales by Agent'!AL1156:AN1156)&gt;0,"YES","NO")</f>
        <v>NO</v>
      </c>
      <c r="AO1156" s="30" t="str">
        <f>IF(SUM('Sales by Agent'!AM1156:AO1156)&gt;0,"YES","NO")</f>
        <v>NO</v>
      </c>
      <c r="AP1156" s="30" t="str">
        <f>IF(SUM('Sales by Agent'!AN1156:AP1156)&gt;0,"YES","NO")</f>
        <v>NO</v>
      </c>
      <c r="AQ1156" s="30" t="str">
        <f>IF(SUM('Sales by Agent'!AO1156:AQ1156)&gt;0,"YES","NO")</f>
        <v>NO</v>
      </c>
      <c r="AR1156" s="30" t="str">
        <f>IF(SUM('Sales by Agent'!AP1156:AR1156)&gt;0,"YES","NO")</f>
        <v>NO</v>
      </c>
      <c r="AS1156" s="30" t="str">
        <f>IF(SUM('Sales by Agent'!AQ1156:AS1156)&gt;0,"YES","NO")</f>
        <v>NO</v>
      </c>
      <c r="AT1156" s="30" t="str">
        <f>IF(SUM('Sales by Agent'!AR1156:AT1156)&gt;0,"YES","NO")</f>
        <v>NO</v>
      </c>
      <c r="AU1156" s="30" t="str">
        <f>IF(SUM('Sales by Agent'!AS1156:AU1156)&gt;0,"YES","NO")</f>
        <v>NO</v>
      </c>
      <c r="AV1156" s="30" t="str">
        <f>IF(SUM('Sales by Agent'!AT1156:AV1156)&gt;0,"YES","NO")</f>
        <v>NO</v>
      </c>
    </row>
    <row r="1157" spans="1:48">
      <c r="A1157" s="564" t="s">
        <v>47</v>
      </c>
      <c r="B1157" s="564" t="s">
        <v>3366</v>
      </c>
      <c r="C1157" s="564" t="s">
        <v>396</v>
      </c>
      <c r="D1157" s="564" t="s">
        <v>954</v>
      </c>
      <c r="E1157" s="564" t="s">
        <v>1005</v>
      </c>
      <c r="F1157" s="565">
        <v>5080875</v>
      </c>
      <c r="I1157" s="30" t="str">
        <f>IF(SUM('Sales by Agent'!G1157:I1157)&gt;0,"YES","NO")</f>
        <v>YES</v>
      </c>
      <c r="J1157" s="30" t="str">
        <f>IF(SUM('Sales by Agent'!H1157:J1157)&gt;0,"YES","NO")</f>
        <v>YES</v>
      </c>
      <c r="K1157" s="30" t="str">
        <f>IF(SUM('Sales by Agent'!I1157:K1157)&gt;0,"YES","NO")</f>
        <v>YES</v>
      </c>
      <c r="L1157" s="30" t="str">
        <f>IF(SUM('Sales by Agent'!J1157:L1157)&gt;0,"YES","NO")</f>
        <v>YES</v>
      </c>
      <c r="M1157" s="30" t="str">
        <f>IF(SUM('Sales by Agent'!K1157:M1157)&gt;0,"YES","NO")</f>
        <v>YES</v>
      </c>
      <c r="N1157" s="30" t="str">
        <f>IF(SUM('Sales by Agent'!L1157:N1157)&gt;0,"YES","NO")</f>
        <v>YES</v>
      </c>
      <c r="O1157" s="30" t="str">
        <f>IF(SUM('Sales by Agent'!M1157:O1157)&gt;0,"YES","NO")</f>
        <v>YES</v>
      </c>
      <c r="P1157" s="30" t="str">
        <f>IF(SUM('Sales by Agent'!N1157:P1157)&gt;0,"YES","NO")</f>
        <v>YES</v>
      </c>
      <c r="Q1157" s="30" t="str">
        <f>IF(SUM('Sales by Agent'!O1157:Q1157)&gt;0,"YES","NO")</f>
        <v>YES</v>
      </c>
      <c r="R1157" s="30" t="str">
        <f>IF(SUM('Sales by Agent'!P1157:R1157)&gt;0,"YES","NO")</f>
        <v>YES</v>
      </c>
      <c r="S1157" s="30" t="str">
        <f>IF(SUM('Sales by Agent'!Q1157:S1157)&gt;0,"YES","NO")</f>
        <v>YES</v>
      </c>
      <c r="T1157" s="30" t="str">
        <f>IF(SUM('Sales by Agent'!R1157:T1157)&gt;0,"YES","NO")</f>
        <v>YES</v>
      </c>
      <c r="U1157" s="30" t="str">
        <f>IF(SUM('Sales by Agent'!S1157:U1157)&gt;0,"YES","NO")</f>
        <v>YES</v>
      </c>
      <c r="V1157" s="30" t="str">
        <f>IF(SUM('Sales by Agent'!T1157:V1157)&gt;0,"YES","NO")</f>
        <v>YES</v>
      </c>
      <c r="W1157" s="30" t="str">
        <f>IF(SUM('Sales by Agent'!U1157:W1157)&gt;0,"YES","NO")</f>
        <v>YES</v>
      </c>
      <c r="X1157" s="30" t="str">
        <f>IF(SUM('Sales by Agent'!V1157:X1157)&gt;0,"YES","NO")</f>
        <v>YES</v>
      </c>
      <c r="Y1157" s="30" t="str">
        <f>IF(SUM('Sales by Agent'!W1157:Y1157)&gt;0,"YES","NO")</f>
        <v>YES</v>
      </c>
      <c r="Z1157" s="30" t="str">
        <f>IF(SUM('Sales by Agent'!X1157:Z1157)&gt;0,"YES","NO")</f>
        <v>YES</v>
      </c>
      <c r="AA1157" s="30" t="str">
        <f>IF(SUM('Sales by Agent'!Y1157:AA1157)&gt;0,"YES","NO")</f>
        <v>YES</v>
      </c>
      <c r="AB1157" s="30" t="str">
        <f>IF(SUM('Sales by Agent'!Z1157:AB1157)&gt;0,"YES","NO")</f>
        <v>YES</v>
      </c>
      <c r="AC1157" s="30" t="str">
        <f>IF(SUM('Sales by Agent'!AA1157:AC1157)&gt;0,"YES","NO")</f>
        <v>YES</v>
      </c>
      <c r="AD1157" s="30" t="str">
        <f>IF(SUM('Sales by Agent'!AB1157:AD1157)&gt;0,"YES","NO")</f>
        <v>YES</v>
      </c>
      <c r="AE1157" s="30" t="str">
        <f>IF(SUM('Sales by Agent'!AC1157:AE1157)&gt;0,"YES","NO")</f>
        <v>YES</v>
      </c>
      <c r="AF1157" s="30" t="str">
        <f>IF(SUM('Sales by Agent'!AD1157:AF1157)&gt;0,"YES","NO")</f>
        <v>YES</v>
      </c>
      <c r="AG1157" s="30" t="str">
        <f>IF(SUM('Sales by Agent'!AE1157:AG1157)&gt;0,"YES","NO")</f>
        <v>YES</v>
      </c>
      <c r="AH1157" s="30" t="str">
        <f>IF(SUM('Sales by Agent'!AF1157:AH1157)&gt;0,"YES","NO")</f>
        <v>YES</v>
      </c>
      <c r="AI1157" s="30" t="str">
        <f>IF(SUM('Sales by Agent'!AG1157:AI1157)&gt;0,"YES","NO")</f>
        <v>YES</v>
      </c>
      <c r="AJ1157" s="30" t="str">
        <f>IF(SUM('Sales by Agent'!AH1157:AJ1157)&gt;0,"YES","NO")</f>
        <v>YES</v>
      </c>
      <c r="AK1157" s="30" t="str">
        <f>IF(SUM('Sales by Agent'!AI1157:AK1157)&gt;0,"YES","NO")</f>
        <v>YES</v>
      </c>
      <c r="AL1157" s="30" t="str">
        <f>IF(SUM('Sales by Agent'!AJ1157:AL1157)&gt;0,"YES","NO")</f>
        <v>YES</v>
      </c>
      <c r="AM1157" s="30" t="str">
        <f>IF(SUM('Sales by Agent'!AK1157:AM1157)&gt;0,"YES","NO")</f>
        <v>YES</v>
      </c>
      <c r="AN1157" s="30" t="str">
        <f>IF(SUM('Sales by Agent'!AL1157:AN1157)&gt;0,"YES","NO")</f>
        <v>YES</v>
      </c>
      <c r="AO1157" s="30" t="str">
        <f>IF(SUM('Sales by Agent'!AM1157:AO1157)&gt;0,"YES","NO")</f>
        <v>YES</v>
      </c>
      <c r="AP1157" s="30" t="str">
        <f>IF(SUM('Sales by Agent'!AN1157:AP1157)&gt;0,"YES","NO")</f>
        <v>YES</v>
      </c>
      <c r="AQ1157" s="30" t="str">
        <f>IF(SUM('Sales by Agent'!AO1157:AQ1157)&gt;0,"YES","NO")</f>
        <v>YES</v>
      </c>
      <c r="AR1157" s="30" t="str">
        <f>IF(SUM('Sales by Agent'!AP1157:AR1157)&gt;0,"YES","NO")</f>
        <v>YES</v>
      </c>
      <c r="AS1157" s="30" t="str">
        <f>IF(SUM('Sales by Agent'!AQ1157:AS1157)&gt;0,"YES","NO")</f>
        <v>YES</v>
      </c>
      <c r="AT1157" s="30" t="str">
        <f>IF(SUM('Sales by Agent'!AR1157:AT1157)&gt;0,"YES","NO")</f>
        <v>YES</v>
      </c>
      <c r="AU1157" s="30" t="str">
        <f>IF(SUM('Sales by Agent'!AS1157:AU1157)&gt;0,"YES","NO")</f>
        <v>YES</v>
      </c>
      <c r="AV1157" s="30" t="str">
        <f>IF(SUM('Sales by Agent'!AT1157:AV1157)&gt;0,"YES","NO")</f>
        <v>YES</v>
      </c>
    </row>
    <row r="1158" spans="1:48">
      <c r="A1158" s="564" t="s">
        <v>49</v>
      </c>
      <c r="B1158" s="564" t="s">
        <v>3271</v>
      </c>
      <c r="C1158" s="564" t="s">
        <v>396</v>
      </c>
      <c r="D1158" s="564" t="s">
        <v>954</v>
      </c>
      <c r="E1158" s="564" t="s">
        <v>1005</v>
      </c>
      <c r="F1158" s="565">
        <v>2658733</v>
      </c>
      <c r="I1158" s="30" t="str">
        <f>IF(SUM('Sales by Agent'!G1158:I1158)&gt;0,"YES","NO")</f>
        <v>NO</v>
      </c>
      <c r="J1158" s="30" t="str">
        <f>IF(SUM('Sales by Agent'!H1158:J1158)&gt;0,"YES","NO")</f>
        <v>NO</v>
      </c>
      <c r="K1158" s="30" t="str">
        <f>IF(SUM('Sales by Agent'!I1158:K1158)&gt;0,"YES","NO")</f>
        <v>NO</v>
      </c>
      <c r="L1158" s="30" t="str">
        <f>IF(SUM('Sales by Agent'!J1158:L1158)&gt;0,"YES","NO")</f>
        <v>NO</v>
      </c>
      <c r="M1158" s="30" t="str">
        <f>IF(SUM('Sales by Agent'!K1158:M1158)&gt;0,"YES","NO")</f>
        <v>NO</v>
      </c>
      <c r="N1158" s="30" t="str">
        <f>IF(SUM('Sales by Agent'!L1158:N1158)&gt;0,"YES","NO")</f>
        <v>NO</v>
      </c>
      <c r="O1158" s="30" t="str">
        <f>IF(SUM('Sales by Agent'!M1158:O1158)&gt;0,"YES","NO")</f>
        <v>NO</v>
      </c>
      <c r="P1158" s="30" t="str">
        <f>IF(SUM('Sales by Agent'!N1158:P1158)&gt;0,"YES","NO")</f>
        <v>NO</v>
      </c>
      <c r="Q1158" s="30" t="str">
        <f>IF(SUM('Sales by Agent'!O1158:Q1158)&gt;0,"YES","NO")</f>
        <v>NO</v>
      </c>
      <c r="R1158" s="30" t="str">
        <f>IF(SUM('Sales by Agent'!P1158:R1158)&gt;0,"YES","NO")</f>
        <v>NO</v>
      </c>
      <c r="S1158" s="30" t="str">
        <f>IF(SUM('Sales by Agent'!Q1158:S1158)&gt;0,"YES","NO")</f>
        <v>NO</v>
      </c>
      <c r="T1158" s="30" t="str">
        <f>IF(SUM('Sales by Agent'!R1158:T1158)&gt;0,"YES","NO")</f>
        <v>NO</v>
      </c>
      <c r="U1158" s="30" t="str">
        <f>IF(SUM('Sales by Agent'!S1158:U1158)&gt;0,"YES","NO")</f>
        <v>NO</v>
      </c>
      <c r="V1158" s="30" t="str">
        <f>IF(SUM('Sales by Agent'!T1158:V1158)&gt;0,"YES","NO")</f>
        <v>NO</v>
      </c>
      <c r="W1158" s="30" t="str">
        <f>IF(SUM('Sales by Agent'!U1158:W1158)&gt;0,"YES","NO")</f>
        <v>NO</v>
      </c>
      <c r="X1158" s="30" t="str">
        <f>IF(SUM('Sales by Agent'!V1158:X1158)&gt;0,"YES","NO")</f>
        <v>NO</v>
      </c>
      <c r="Y1158" s="30" t="str">
        <f>IF(SUM('Sales by Agent'!W1158:Y1158)&gt;0,"YES","NO")</f>
        <v>NO</v>
      </c>
      <c r="Z1158" s="30" t="str">
        <f>IF(SUM('Sales by Agent'!X1158:Z1158)&gt;0,"YES","NO")</f>
        <v>NO</v>
      </c>
      <c r="AA1158" s="30" t="str">
        <f>IF(SUM('Sales by Agent'!Y1158:AA1158)&gt;0,"YES","NO")</f>
        <v>NO</v>
      </c>
      <c r="AB1158" s="30" t="str">
        <f>IF(SUM('Sales by Agent'!Z1158:AB1158)&gt;0,"YES","NO")</f>
        <v>NO</v>
      </c>
      <c r="AC1158" s="30" t="str">
        <f>IF(SUM('Sales by Agent'!AA1158:AC1158)&gt;0,"YES","NO")</f>
        <v>NO</v>
      </c>
      <c r="AD1158" s="30" t="str">
        <f>IF(SUM('Sales by Agent'!AB1158:AD1158)&gt;0,"YES","NO")</f>
        <v>NO</v>
      </c>
      <c r="AE1158" s="30" t="str">
        <f>IF(SUM('Sales by Agent'!AC1158:AE1158)&gt;0,"YES","NO")</f>
        <v>YES</v>
      </c>
      <c r="AF1158" s="30" t="str">
        <f>IF(SUM('Sales by Agent'!AD1158:AF1158)&gt;0,"YES","NO")</f>
        <v>YES</v>
      </c>
      <c r="AG1158" s="30" t="str">
        <f>IF(SUM('Sales by Agent'!AE1158:AG1158)&gt;0,"YES","NO")</f>
        <v>YES</v>
      </c>
      <c r="AH1158" s="30" t="str">
        <f>IF(SUM('Sales by Agent'!AF1158:AH1158)&gt;0,"YES","NO")</f>
        <v>YES</v>
      </c>
      <c r="AI1158" s="30" t="str">
        <f>IF(SUM('Sales by Agent'!AG1158:AI1158)&gt;0,"YES","NO")</f>
        <v>YES</v>
      </c>
      <c r="AJ1158" s="30" t="str">
        <f>IF(SUM('Sales by Agent'!AH1158:AJ1158)&gt;0,"YES","NO")</f>
        <v>YES</v>
      </c>
      <c r="AK1158" s="30" t="str">
        <f>IF(SUM('Sales by Agent'!AI1158:AK1158)&gt;0,"YES","NO")</f>
        <v>YES</v>
      </c>
      <c r="AL1158" s="30" t="str">
        <f>IF(SUM('Sales by Agent'!AJ1158:AL1158)&gt;0,"YES","NO")</f>
        <v>YES</v>
      </c>
      <c r="AM1158" s="30" t="str">
        <f>IF(SUM('Sales by Agent'!AK1158:AM1158)&gt;0,"YES","NO")</f>
        <v>YES</v>
      </c>
      <c r="AN1158" s="30" t="str">
        <f>IF(SUM('Sales by Agent'!AL1158:AN1158)&gt;0,"YES","NO")</f>
        <v>YES</v>
      </c>
      <c r="AO1158" s="30" t="str">
        <f>IF(SUM('Sales by Agent'!AM1158:AO1158)&gt;0,"YES","NO")</f>
        <v>YES</v>
      </c>
      <c r="AP1158" s="30" t="str">
        <f>IF(SUM('Sales by Agent'!AN1158:AP1158)&gt;0,"YES","NO")</f>
        <v>YES</v>
      </c>
      <c r="AQ1158" s="30" t="str">
        <f>IF(SUM('Sales by Agent'!AO1158:AQ1158)&gt;0,"YES","NO")</f>
        <v>YES</v>
      </c>
      <c r="AR1158" s="30" t="str">
        <f>IF(SUM('Sales by Agent'!AP1158:AR1158)&gt;0,"YES","NO")</f>
        <v>YES</v>
      </c>
      <c r="AS1158" s="30" t="str">
        <f>IF(SUM('Sales by Agent'!AQ1158:AS1158)&gt;0,"YES","NO")</f>
        <v>YES</v>
      </c>
      <c r="AT1158" s="30" t="str">
        <f>IF(SUM('Sales by Agent'!AR1158:AT1158)&gt;0,"YES","NO")</f>
        <v>YES</v>
      </c>
      <c r="AU1158" s="30" t="str">
        <f>IF(SUM('Sales by Agent'!AS1158:AU1158)&gt;0,"YES","NO")</f>
        <v>YES</v>
      </c>
      <c r="AV1158" s="30" t="str">
        <f>IF(SUM('Sales by Agent'!AT1158:AV1158)&gt;0,"YES","NO")</f>
        <v>YES</v>
      </c>
    </row>
    <row r="1159" spans="1:48">
      <c r="A1159" s="564" t="s">
        <v>50</v>
      </c>
      <c r="B1159" s="564" t="s">
        <v>3271</v>
      </c>
      <c r="C1159" s="564" t="s">
        <v>396</v>
      </c>
      <c r="D1159" s="564" t="s">
        <v>954</v>
      </c>
      <c r="E1159" s="564" t="s">
        <v>1005</v>
      </c>
      <c r="F1159" s="565">
        <v>4400</v>
      </c>
      <c r="I1159" s="30" t="str">
        <f>IF(SUM('Sales by Agent'!G1159:I1159)&gt;0,"YES","NO")</f>
        <v>NO</v>
      </c>
      <c r="J1159" s="30" t="str">
        <f>IF(SUM('Sales by Agent'!H1159:J1159)&gt;0,"YES","NO")</f>
        <v>NO</v>
      </c>
      <c r="K1159" s="30" t="str">
        <f>IF(SUM('Sales by Agent'!I1159:K1159)&gt;0,"YES","NO")</f>
        <v>NO</v>
      </c>
      <c r="L1159" s="30" t="str">
        <f>IF(SUM('Sales by Agent'!J1159:L1159)&gt;0,"YES","NO")</f>
        <v>NO</v>
      </c>
      <c r="M1159" s="30" t="str">
        <f>IF(SUM('Sales by Agent'!K1159:M1159)&gt;0,"YES","NO")</f>
        <v>NO</v>
      </c>
      <c r="N1159" s="30" t="str">
        <f>IF(SUM('Sales by Agent'!L1159:N1159)&gt;0,"YES","NO")</f>
        <v>NO</v>
      </c>
      <c r="O1159" s="30" t="str">
        <f>IF(SUM('Sales by Agent'!M1159:O1159)&gt;0,"YES","NO")</f>
        <v>NO</v>
      </c>
      <c r="P1159" s="30" t="str">
        <f>IF(SUM('Sales by Agent'!N1159:P1159)&gt;0,"YES","NO")</f>
        <v>NO</v>
      </c>
      <c r="Q1159" s="30" t="str">
        <f>IF(SUM('Sales by Agent'!O1159:Q1159)&gt;0,"YES","NO")</f>
        <v>NO</v>
      </c>
      <c r="R1159" s="30" t="str">
        <f>IF(SUM('Sales by Agent'!P1159:R1159)&gt;0,"YES","NO")</f>
        <v>NO</v>
      </c>
      <c r="S1159" s="30" t="str">
        <f>IF(SUM('Sales by Agent'!Q1159:S1159)&gt;0,"YES","NO")</f>
        <v>NO</v>
      </c>
      <c r="T1159" s="30" t="str">
        <f>IF(SUM('Sales by Agent'!R1159:T1159)&gt;0,"YES","NO")</f>
        <v>NO</v>
      </c>
      <c r="U1159" s="30" t="str">
        <f>IF(SUM('Sales by Agent'!S1159:U1159)&gt;0,"YES","NO")</f>
        <v>NO</v>
      </c>
      <c r="V1159" s="30" t="str">
        <f>IF(SUM('Sales by Agent'!T1159:V1159)&gt;0,"YES","NO")</f>
        <v>NO</v>
      </c>
      <c r="W1159" s="30" t="str">
        <f>IF(SUM('Sales by Agent'!U1159:W1159)&gt;0,"YES","NO")</f>
        <v>NO</v>
      </c>
      <c r="X1159" s="30" t="str">
        <f>IF(SUM('Sales by Agent'!V1159:X1159)&gt;0,"YES","NO")</f>
        <v>NO</v>
      </c>
      <c r="Y1159" s="30" t="str">
        <f>IF(SUM('Sales by Agent'!W1159:Y1159)&gt;0,"YES","NO")</f>
        <v>NO</v>
      </c>
      <c r="Z1159" s="30" t="str">
        <f>IF(SUM('Sales by Agent'!X1159:Z1159)&gt;0,"YES","NO")</f>
        <v>NO</v>
      </c>
      <c r="AA1159" s="30" t="str">
        <f>IF(SUM('Sales by Agent'!Y1159:AA1159)&gt;0,"YES","NO")</f>
        <v>NO</v>
      </c>
      <c r="AB1159" s="30" t="str">
        <f>IF(SUM('Sales by Agent'!Z1159:AB1159)&gt;0,"YES","NO")</f>
        <v>NO</v>
      </c>
      <c r="AC1159" s="30" t="str">
        <f>IF(SUM('Sales by Agent'!AA1159:AC1159)&gt;0,"YES","NO")</f>
        <v>NO</v>
      </c>
      <c r="AD1159" s="30" t="str">
        <f>IF(SUM('Sales by Agent'!AB1159:AD1159)&gt;0,"YES","NO")</f>
        <v>NO</v>
      </c>
      <c r="AE1159" s="30" t="str">
        <f>IF(SUM('Sales by Agent'!AC1159:AE1159)&gt;0,"YES","NO")</f>
        <v>NO</v>
      </c>
      <c r="AF1159" s="30" t="str">
        <f>IF(SUM('Sales by Agent'!AD1159:AF1159)&gt;0,"YES","NO")</f>
        <v>NO</v>
      </c>
      <c r="AG1159" s="30" t="str">
        <f>IF(SUM('Sales by Agent'!AE1159:AG1159)&gt;0,"YES","NO")</f>
        <v>NO</v>
      </c>
      <c r="AH1159" s="30" t="str">
        <f>IF(SUM('Sales by Agent'!AF1159:AH1159)&gt;0,"YES","NO")</f>
        <v>NO</v>
      </c>
      <c r="AI1159" s="30" t="str">
        <f>IF(SUM('Sales by Agent'!AG1159:AI1159)&gt;0,"YES","NO")</f>
        <v>NO</v>
      </c>
      <c r="AJ1159" s="30" t="str">
        <f>IF(SUM('Sales by Agent'!AH1159:AJ1159)&gt;0,"YES","NO")</f>
        <v>NO</v>
      </c>
      <c r="AK1159" s="30" t="str">
        <f>IF(SUM('Sales by Agent'!AI1159:AK1159)&gt;0,"YES","NO")</f>
        <v>NO</v>
      </c>
      <c r="AL1159" s="30" t="str">
        <f>IF(SUM('Sales by Agent'!AJ1159:AL1159)&gt;0,"YES","NO")</f>
        <v>YES</v>
      </c>
      <c r="AM1159" s="30" t="str">
        <f>IF(SUM('Sales by Agent'!AK1159:AM1159)&gt;0,"YES","NO")</f>
        <v>YES</v>
      </c>
      <c r="AN1159" s="30" t="str">
        <f>IF(SUM('Sales by Agent'!AL1159:AN1159)&gt;0,"YES","NO")</f>
        <v>YES</v>
      </c>
      <c r="AO1159" s="30" t="str">
        <f>IF(SUM('Sales by Agent'!AM1159:AO1159)&gt;0,"YES","NO")</f>
        <v>NO</v>
      </c>
      <c r="AP1159" s="30" t="str">
        <f>IF(SUM('Sales by Agent'!AN1159:AP1159)&gt;0,"YES","NO")</f>
        <v>NO</v>
      </c>
      <c r="AQ1159" s="30" t="str">
        <f>IF(SUM('Sales by Agent'!AO1159:AQ1159)&gt;0,"YES","NO")</f>
        <v>NO</v>
      </c>
      <c r="AR1159" s="30" t="str">
        <f>IF(SUM('Sales by Agent'!AP1159:AR1159)&gt;0,"YES","NO")</f>
        <v>NO</v>
      </c>
      <c r="AS1159" s="30" t="str">
        <f>IF(SUM('Sales by Agent'!AQ1159:AS1159)&gt;0,"YES","NO")</f>
        <v>NO</v>
      </c>
      <c r="AT1159" s="30" t="str">
        <f>IF(SUM('Sales by Agent'!AR1159:AT1159)&gt;0,"YES","NO")</f>
        <v>NO</v>
      </c>
      <c r="AU1159" s="30" t="str">
        <f>IF(SUM('Sales by Agent'!AS1159:AU1159)&gt;0,"YES","NO")</f>
        <v>NO</v>
      </c>
      <c r="AV1159" s="30" t="str">
        <f>IF(SUM('Sales by Agent'!AT1159:AV1159)&gt;0,"YES","NO")</f>
        <v>NO</v>
      </c>
    </row>
    <row r="1160" spans="1:48">
      <c r="A1160" s="564" t="s">
        <v>52</v>
      </c>
      <c r="B1160" s="564" t="s">
        <v>3367</v>
      </c>
      <c r="C1160" s="564" t="s">
        <v>396</v>
      </c>
      <c r="D1160" s="564" t="s">
        <v>954</v>
      </c>
      <c r="E1160" s="564" t="s">
        <v>1005</v>
      </c>
      <c r="F1160" s="565">
        <v>17798260</v>
      </c>
      <c r="I1160" s="30" t="str">
        <f>IF(SUM('Sales by Agent'!G1160:I1160)&gt;0,"YES","NO")</f>
        <v>YES</v>
      </c>
      <c r="J1160" s="30" t="str">
        <f>IF(SUM('Sales by Agent'!H1160:J1160)&gt;0,"YES","NO")</f>
        <v>YES</v>
      </c>
      <c r="K1160" s="30" t="str">
        <f>IF(SUM('Sales by Agent'!I1160:K1160)&gt;0,"YES","NO")</f>
        <v>YES</v>
      </c>
      <c r="L1160" s="30" t="str">
        <f>IF(SUM('Sales by Agent'!J1160:L1160)&gt;0,"YES","NO")</f>
        <v>YES</v>
      </c>
      <c r="M1160" s="30" t="str">
        <f>IF(SUM('Sales by Agent'!K1160:M1160)&gt;0,"YES","NO")</f>
        <v>YES</v>
      </c>
      <c r="N1160" s="30" t="str">
        <f>IF(SUM('Sales by Agent'!L1160:N1160)&gt;0,"YES","NO")</f>
        <v>YES</v>
      </c>
      <c r="O1160" s="30" t="str">
        <f>IF(SUM('Sales by Agent'!M1160:O1160)&gt;0,"YES","NO")</f>
        <v>YES</v>
      </c>
      <c r="P1160" s="30" t="str">
        <f>IF(SUM('Sales by Agent'!N1160:P1160)&gt;0,"YES","NO")</f>
        <v>YES</v>
      </c>
      <c r="Q1160" s="30" t="str">
        <f>IF(SUM('Sales by Agent'!O1160:Q1160)&gt;0,"YES","NO")</f>
        <v>YES</v>
      </c>
      <c r="R1160" s="30" t="str">
        <f>IF(SUM('Sales by Agent'!P1160:R1160)&gt;0,"YES","NO")</f>
        <v>YES</v>
      </c>
      <c r="S1160" s="30" t="str">
        <f>IF(SUM('Sales by Agent'!Q1160:S1160)&gt;0,"YES","NO")</f>
        <v>YES</v>
      </c>
      <c r="T1160" s="30" t="str">
        <f>IF(SUM('Sales by Agent'!R1160:T1160)&gt;0,"YES","NO")</f>
        <v>YES</v>
      </c>
      <c r="U1160" s="30" t="str">
        <f>IF(SUM('Sales by Agent'!S1160:U1160)&gt;0,"YES","NO")</f>
        <v>YES</v>
      </c>
      <c r="V1160" s="30" t="str">
        <f>IF(SUM('Sales by Agent'!T1160:V1160)&gt;0,"YES","NO")</f>
        <v>YES</v>
      </c>
      <c r="W1160" s="30" t="str">
        <f>IF(SUM('Sales by Agent'!U1160:W1160)&gt;0,"YES","NO")</f>
        <v>YES</v>
      </c>
      <c r="X1160" s="30" t="str">
        <f>IF(SUM('Sales by Agent'!V1160:X1160)&gt;0,"YES","NO")</f>
        <v>YES</v>
      </c>
      <c r="Y1160" s="30" t="str">
        <f>IF(SUM('Sales by Agent'!W1160:Y1160)&gt;0,"YES","NO")</f>
        <v>YES</v>
      </c>
      <c r="Z1160" s="30" t="str">
        <f>IF(SUM('Sales by Agent'!X1160:Z1160)&gt;0,"YES","NO")</f>
        <v>YES</v>
      </c>
      <c r="AA1160" s="30" t="str">
        <f>IF(SUM('Sales by Agent'!Y1160:AA1160)&gt;0,"YES","NO")</f>
        <v>YES</v>
      </c>
      <c r="AB1160" s="30" t="str">
        <f>IF(SUM('Sales by Agent'!Z1160:AB1160)&gt;0,"YES","NO")</f>
        <v>YES</v>
      </c>
      <c r="AC1160" s="30" t="str">
        <f>IF(SUM('Sales by Agent'!AA1160:AC1160)&gt;0,"YES","NO")</f>
        <v>YES</v>
      </c>
      <c r="AD1160" s="30" t="str">
        <f>IF(SUM('Sales by Agent'!AB1160:AD1160)&gt;0,"YES","NO")</f>
        <v>YES</v>
      </c>
      <c r="AE1160" s="30" t="str">
        <f>IF(SUM('Sales by Agent'!AC1160:AE1160)&gt;0,"YES","NO")</f>
        <v>YES</v>
      </c>
      <c r="AF1160" s="30" t="str">
        <f>IF(SUM('Sales by Agent'!AD1160:AF1160)&gt;0,"YES","NO")</f>
        <v>YES</v>
      </c>
      <c r="AG1160" s="30" t="str">
        <f>IF(SUM('Sales by Agent'!AE1160:AG1160)&gt;0,"YES","NO")</f>
        <v>YES</v>
      </c>
      <c r="AH1160" s="30" t="str">
        <f>IF(SUM('Sales by Agent'!AF1160:AH1160)&gt;0,"YES","NO")</f>
        <v>YES</v>
      </c>
      <c r="AI1160" s="30" t="str">
        <f>IF(SUM('Sales by Agent'!AG1160:AI1160)&gt;0,"YES","NO")</f>
        <v>YES</v>
      </c>
      <c r="AJ1160" s="30" t="str">
        <f>IF(SUM('Sales by Agent'!AH1160:AJ1160)&gt;0,"YES","NO")</f>
        <v>YES</v>
      </c>
      <c r="AK1160" s="30" t="str">
        <f>IF(SUM('Sales by Agent'!AI1160:AK1160)&gt;0,"YES","NO")</f>
        <v>YES</v>
      </c>
      <c r="AL1160" s="30" t="str">
        <f>IF(SUM('Sales by Agent'!AJ1160:AL1160)&gt;0,"YES","NO")</f>
        <v>YES</v>
      </c>
      <c r="AM1160" s="30" t="str">
        <f>IF(SUM('Sales by Agent'!AK1160:AM1160)&gt;0,"YES","NO")</f>
        <v>YES</v>
      </c>
      <c r="AN1160" s="30" t="str">
        <f>IF(SUM('Sales by Agent'!AL1160:AN1160)&gt;0,"YES","NO")</f>
        <v>YES</v>
      </c>
      <c r="AO1160" s="30" t="str">
        <f>IF(SUM('Sales by Agent'!AM1160:AO1160)&gt;0,"YES","NO")</f>
        <v>YES</v>
      </c>
      <c r="AP1160" s="30" t="str">
        <f>IF(SUM('Sales by Agent'!AN1160:AP1160)&gt;0,"YES","NO")</f>
        <v>YES</v>
      </c>
      <c r="AQ1160" s="30" t="str">
        <f>IF(SUM('Sales by Agent'!AO1160:AQ1160)&gt;0,"YES","NO")</f>
        <v>YES</v>
      </c>
      <c r="AR1160" s="30" t="str">
        <f>IF(SUM('Sales by Agent'!AP1160:AR1160)&gt;0,"YES","NO")</f>
        <v>YES</v>
      </c>
      <c r="AS1160" s="30" t="str">
        <f>IF(SUM('Sales by Agent'!AQ1160:AS1160)&gt;0,"YES","NO")</f>
        <v>YES</v>
      </c>
      <c r="AT1160" s="30" t="str">
        <f>IF(SUM('Sales by Agent'!AR1160:AT1160)&gt;0,"YES","NO")</f>
        <v>YES</v>
      </c>
      <c r="AU1160" s="30" t="str">
        <f>IF(SUM('Sales by Agent'!AS1160:AU1160)&gt;0,"YES","NO")</f>
        <v>YES</v>
      </c>
      <c r="AV1160" s="30" t="str">
        <f>IF(SUM('Sales by Agent'!AT1160:AV1160)&gt;0,"YES","NO")</f>
        <v>YES</v>
      </c>
    </row>
    <row r="1161" spans="1:48">
      <c r="A1161" s="564" t="s">
        <v>53</v>
      </c>
      <c r="B1161" s="564" t="s">
        <v>3368</v>
      </c>
      <c r="C1161" s="564" t="s">
        <v>396</v>
      </c>
      <c r="D1161" s="564" t="s">
        <v>954</v>
      </c>
      <c r="E1161" s="564" t="s">
        <v>1005</v>
      </c>
      <c r="F1161" s="565">
        <v>2495430</v>
      </c>
      <c r="I1161" s="30" t="str">
        <f>IF(SUM('Sales by Agent'!G1161:I1161)&gt;0,"YES","NO")</f>
        <v>YES</v>
      </c>
      <c r="J1161" s="30" t="str">
        <f>IF(SUM('Sales by Agent'!H1161:J1161)&gt;0,"YES","NO")</f>
        <v>YES</v>
      </c>
      <c r="K1161" s="30" t="str">
        <f>IF(SUM('Sales by Agent'!I1161:K1161)&gt;0,"YES","NO")</f>
        <v>YES</v>
      </c>
      <c r="L1161" s="30" t="str">
        <f>IF(SUM('Sales by Agent'!J1161:L1161)&gt;0,"YES","NO")</f>
        <v>YES</v>
      </c>
      <c r="M1161" s="30" t="str">
        <f>IF(SUM('Sales by Agent'!K1161:M1161)&gt;0,"YES","NO")</f>
        <v>YES</v>
      </c>
      <c r="N1161" s="30" t="str">
        <f>IF(SUM('Sales by Agent'!L1161:N1161)&gt;0,"YES","NO")</f>
        <v>YES</v>
      </c>
      <c r="O1161" s="30" t="str">
        <f>IF(SUM('Sales by Agent'!M1161:O1161)&gt;0,"YES","NO")</f>
        <v>YES</v>
      </c>
      <c r="P1161" s="30" t="str">
        <f>IF(SUM('Sales by Agent'!N1161:P1161)&gt;0,"YES","NO")</f>
        <v>YES</v>
      </c>
      <c r="Q1161" s="30" t="str">
        <f>IF(SUM('Sales by Agent'!O1161:Q1161)&gt;0,"YES","NO")</f>
        <v>YES</v>
      </c>
      <c r="R1161" s="30" t="str">
        <f>IF(SUM('Sales by Agent'!P1161:R1161)&gt;0,"YES","NO")</f>
        <v>YES</v>
      </c>
      <c r="S1161" s="30" t="str">
        <f>IF(SUM('Sales by Agent'!Q1161:S1161)&gt;0,"YES","NO")</f>
        <v>YES</v>
      </c>
      <c r="T1161" s="30" t="str">
        <f>IF(SUM('Sales by Agent'!R1161:T1161)&gt;0,"YES","NO")</f>
        <v>YES</v>
      </c>
      <c r="U1161" s="30" t="str">
        <f>IF(SUM('Sales by Agent'!S1161:U1161)&gt;0,"YES","NO")</f>
        <v>YES</v>
      </c>
      <c r="V1161" s="30" t="str">
        <f>IF(SUM('Sales by Agent'!T1161:V1161)&gt;0,"YES","NO")</f>
        <v>YES</v>
      </c>
      <c r="W1161" s="30" t="str">
        <f>IF(SUM('Sales by Agent'!U1161:W1161)&gt;0,"YES","NO")</f>
        <v>YES</v>
      </c>
      <c r="X1161" s="30" t="str">
        <f>IF(SUM('Sales by Agent'!V1161:X1161)&gt;0,"YES","NO")</f>
        <v>YES</v>
      </c>
      <c r="Y1161" s="30" t="str">
        <f>IF(SUM('Sales by Agent'!W1161:Y1161)&gt;0,"YES","NO")</f>
        <v>YES</v>
      </c>
      <c r="Z1161" s="30" t="str">
        <f>IF(SUM('Sales by Agent'!X1161:Z1161)&gt;0,"YES","NO")</f>
        <v>YES</v>
      </c>
      <c r="AA1161" s="30" t="str">
        <f>IF(SUM('Sales by Agent'!Y1161:AA1161)&gt;0,"YES","NO")</f>
        <v>YES</v>
      </c>
      <c r="AB1161" s="30" t="str">
        <f>IF(SUM('Sales by Agent'!Z1161:AB1161)&gt;0,"YES","NO")</f>
        <v>YES</v>
      </c>
      <c r="AC1161" s="30" t="str">
        <f>IF(SUM('Sales by Agent'!AA1161:AC1161)&gt;0,"YES","NO")</f>
        <v>YES</v>
      </c>
      <c r="AD1161" s="30" t="str">
        <f>IF(SUM('Sales by Agent'!AB1161:AD1161)&gt;0,"YES","NO")</f>
        <v>YES</v>
      </c>
      <c r="AE1161" s="30" t="str">
        <f>IF(SUM('Sales by Agent'!AC1161:AE1161)&gt;0,"YES","NO")</f>
        <v>YES</v>
      </c>
      <c r="AF1161" s="30" t="str">
        <f>IF(SUM('Sales by Agent'!AD1161:AF1161)&gt;0,"YES","NO")</f>
        <v>YES</v>
      </c>
      <c r="AG1161" s="30" t="str">
        <f>IF(SUM('Sales by Agent'!AE1161:AG1161)&gt;0,"YES","NO")</f>
        <v>YES</v>
      </c>
      <c r="AH1161" s="30" t="str">
        <f>IF(SUM('Sales by Agent'!AF1161:AH1161)&gt;0,"YES","NO")</f>
        <v>YES</v>
      </c>
      <c r="AI1161" s="30" t="str">
        <f>IF(SUM('Sales by Agent'!AG1161:AI1161)&gt;0,"YES","NO")</f>
        <v>NO</v>
      </c>
      <c r="AJ1161" s="30" t="str">
        <f>IF(SUM('Sales by Agent'!AH1161:AJ1161)&gt;0,"YES","NO")</f>
        <v>NO</v>
      </c>
      <c r="AK1161" s="30" t="str">
        <f>IF(SUM('Sales by Agent'!AI1161:AK1161)&gt;0,"YES","NO")</f>
        <v>NO</v>
      </c>
      <c r="AL1161" s="30" t="str">
        <f>IF(SUM('Sales by Agent'!AJ1161:AL1161)&gt;0,"YES","NO")</f>
        <v>NO</v>
      </c>
      <c r="AM1161" s="30" t="str">
        <f>IF(SUM('Sales by Agent'!AK1161:AM1161)&gt;0,"YES","NO")</f>
        <v>NO</v>
      </c>
      <c r="AN1161" s="30" t="str">
        <f>IF(SUM('Sales by Agent'!AL1161:AN1161)&gt;0,"YES","NO")</f>
        <v>NO</v>
      </c>
      <c r="AO1161" s="30" t="str">
        <f>IF(SUM('Sales by Agent'!AM1161:AO1161)&gt;0,"YES","NO")</f>
        <v>NO</v>
      </c>
      <c r="AP1161" s="30" t="str">
        <f>IF(SUM('Sales by Agent'!AN1161:AP1161)&gt;0,"YES","NO")</f>
        <v>NO</v>
      </c>
      <c r="AQ1161" s="30" t="str">
        <f>IF(SUM('Sales by Agent'!AO1161:AQ1161)&gt;0,"YES","NO")</f>
        <v>NO</v>
      </c>
      <c r="AR1161" s="30" t="str">
        <f>IF(SUM('Sales by Agent'!AP1161:AR1161)&gt;0,"YES","NO")</f>
        <v>NO</v>
      </c>
      <c r="AS1161" s="30" t="str">
        <f>IF(SUM('Sales by Agent'!AQ1161:AS1161)&gt;0,"YES","NO")</f>
        <v>NO</v>
      </c>
      <c r="AT1161" s="30" t="str">
        <f>IF(SUM('Sales by Agent'!AR1161:AT1161)&gt;0,"YES","NO")</f>
        <v>NO</v>
      </c>
      <c r="AU1161" s="30" t="str">
        <f>IF(SUM('Sales by Agent'!AS1161:AU1161)&gt;0,"YES","NO")</f>
        <v>NO</v>
      </c>
      <c r="AV1161" s="30" t="str">
        <f>IF(SUM('Sales by Agent'!AT1161:AV1161)&gt;0,"YES","NO")</f>
        <v>NO</v>
      </c>
    </row>
    <row r="1162" spans="1:48">
      <c r="A1162" s="564" t="s">
        <v>56</v>
      </c>
      <c r="B1162" s="564" t="s">
        <v>3272</v>
      </c>
      <c r="C1162" s="564" t="s">
        <v>396</v>
      </c>
      <c r="D1162" s="564" t="s">
        <v>954</v>
      </c>
      <c r="E1162" s="564" t="s">
        <v>1005</v>
      </c>
      <c r="F1162" s="565">
        <v>534750</v>
      </c>
      <c r="I1162" s="30" t="str">
        <f>IF(SUM('Sales by Agent'!G1162:I1162)&gt;0,"YES","NO")</f>
        <v>NO</v>
      </c>
      <c r="J1162" s="30" t="str">
        <f>IF(SUM('Sales by Agent'!H1162:J1162)&gt;0,"YES","NO")</f>
        <v>NO</v>
      </c>
      <c r="K1162" s="30" t="str">
        <f>IF(SUM('Sales by Agent'!I1162:K1162)&gt;0,"YES","NO")</f>
        <v>NO</v>
      </c>
      <c r="L1162" s="30" t="str">
        <f>IF(SUM('Sales by Agent'!J1162:L1162)&gt;0,"YES","NO")</f>
        <v>NO</v>
      </c>
      <c r="M1162" s="30" t="str">
        <f>IF(SUM('Sales by Agent'!K1162:M1162)&gt;0,"YES","NO")</f>
        <v>NO</v>
      </c>
      <c r="N1162" s="30" t="str">
        <f>IF(SUM('Sales by Agent'!L1162:N1162)&gt;0,"YES","NO")</f>
        <v>NO</v>
      </c>
      <c r="O1162" s="30" t="str">
        <f>IF(SUM('Sales by Agent'!M1162:O1162)&gt;0,"YES","NO")</f>
        <v>NO</v>
      </c>
      <c r="P1162" s="30" t="str">
        <f>IF(SUM('Sales by Agent'!N1162:P1162)&gt;0,"YES","NO")</f>
        <v>NO</v>
      </c>
      <c r="Q1162" s="30" t="str">
        <f>IF(SUM('Sales by Agent'!O1162:Q1162)&gt;0,"YES","NO")</f>
        <v>NO</v>
      </c>
      <c r="R1162" s="30" t="str">
        <f>IF(SUM('Sales by Agent'!P1162:R1162)&gt;0,"YES","NO")</f>
        <v>NO</v>
      </c>
      <c r="S1162" s="30" t="str">
        <f>IF(SUM('Sales by Agent'!Q1162:S1162)&gt;0,"YES","NO")</f>
        <v>NO</v>
      </c>
      <c r="T1162" s="30" t="str">
        <f>IF(SUM('Sales by Agent'!R1162:T1162)&gt;0,"YES","NO")</f>
        <v>NO</v>
      </c>
      <c r="U1162" s="30" t="str">
        <f>IF(SUM('Sales by Agent'!S1162:U1162)&gt;0,"YES","NO")</f>
        <v>NO</v>
      </c>
      <c r="V1162" s="30" t="str">
        <f>IF(SUM('Sales by Agent'!T1162:V1162)&gt;0,"YES","NO")</f>
        <v>NO</v>
      </c>
      <c r="W1162" s="30" t="str">
        <f>IF(SUM('Sales by Agent'!U1162:W1162)&gt;0,"YES","NO")</f>
        <v>NO</v>
      </c>
      <c r="X1162" s="30" t="str">
        <f>IF(SUM('Sales by Agent'!V1162:X1162)&gt;0,"YES","NO")</f>
        <v>NO</v>
      </c>
      <c r="Y1162" s="30" t="str">
        <f>IF(SUM('Sales by Agent'!W1162:Y1162)&gt;0,"YES","NO")</f>
        <v>NO</v>
      </c>
      <c r="Z1162" s="30" t="str">
        <f>IF(SUM('Sales by Agent'!X1162:Z1162)&gt;0,"YES","NO")</f>
        <v>NO</v>
      </c>
      <c r="AA1162" s="30" t="str">
        <f>IF(SUM('Sales by Agent'!Y1162:AA1162)&gt;0,"YES","NO")</f>
        <v>NO</v>
      </c>
      <c r="AB1162" s="30" t="str">
        <f>IF(SUM('Sales by Agent'!Z1162:AB1162)&gt;0,"YES","NO")</f>
        <v>NO</v>
      </c>
      <c r="AC1162" s="30" t="str">
        <f>IF(SUM('Sales by Agent'!AA1162:AC1162)&gt;0,"YES","NO")</f>
        <v>YES</v>
      </c>
      <c r="AD1162" s="30" t="str">
        <f>IF(SUM('Sales by Agent'!AB1162:AD1162)&gt;0,"YES","NO")</f>
        <v>YES</v>
      </c>
      <c r="AE1162" s="30" t="str">
        <f>IF(SUM('Sales by Agent'!AC1162:AE1162)&gt;0,"YES","NO")</f>
        <v>YES</v>
      </c>
      <c r="AF1162" s="30" t="str">
        <f>IF(SUM('Sales by Agent'!AD1162:AF1162)&gt;0,"YES","NO")</f>
        <v>NO</v>
      </c>
      <c r="AG1162" s="30" t="str">
        <f>IF(SUM('Sales by Agent'!AE1162:AG1162)&gt;0,"YES","NO")</f>
        <v>NO</v>
      </c>
      <c r="AH1162" s="30" t="str">
        <f>IF(SUM('Sales by Agent'!AF1162:AH1162)&gt;0,"YES","NO")</f>
        <v>NO</v>
      </c>
      <c r="AI1162" s="30" t="str">
        <f>IF(SUM('Sales by Agent'!AG1162:AI1162)&gt;0,"YES","NO")</f>
        <v>NO</v>
      </c>
      <c r="AJ1162" s="30" t="str">
        <f>IF(SUM('Sales by Agent'!AH1162:AJ1162)&gt;0,"YES","NO")</f>
        <v>NO</v>
      </c>
      <c r="AK1162" s="30" t="str">
        <f>IF(SUM('Sales by Agent'!AI1162:AK1162)&gt;0,"YES","NO")</f>
        <v>NO</v>
      </c>
      <c r="AL1162" s="30" t="str">
        <f>IF(SUM('Sales by Agent'!AJ1162:AL1162)&gt;0,"YES","NO")</f>
        <v>NO</v>
      </c>
      <c r="AM1162" s="30" t="str">
        <f>IF(SUM('Sales by Agent'!AK1162:AM1162)&gt;0,"YES","NO")</f>
        <v>NO</v>
      </c>
      <c r="AN1162" s="30" t="str">
        <f>IF(SUM('Sales by Agent'!AL1162:AN1162)&gt;0,"YES","NO")</f>
        <v>NO</v>
      </c>
      <c r="AO1162" s="30" t="str">
        <f>IF(SUM('Sales by Agent'!AM1162:AO1162)&gt;0,"YES","NO")</f>
        <v>NO</v>
      </c>
      <c r="AP1162" s="30" t="str">
        <f>IF(SUM('Sales by Agent'!AN1162:AP1162)&gt;0,"YES","NO")</f>
        <v>NO</v>
      </c>
      <c r="AQ1162" s="30" t="str">
        <f>IF(SUM('Sales by Agent'!AO1162:AQ1162)&gt;0,"YES","NO")</f>
        <v>NO</v>
      </c>
      <c r="AR1162" s="30" t="str">
        <f>IF(SUM('Sales by Agent'!AP1162:AR1162)&gt;0,"YES","NO")</f>
        <v>NO</v>
      </c>
      <c r="AS1162" s="30" t="str">
        <f>IF(SUM('Sales by Agent'!AQ1162:AS1162)&gt;0,"YES","NO")</f>
        <v>NO</v>
      </c>
      <c r="AT1162" s="30" t="str">
        <f>IF(SUM('Sales by Agent'!AR1162:AT1162)&gt;0,"YES","NO")</f>
        <v>NO</v>
      </c>
      <c r="AU1162" s="30" t="str">
        <f>IF(SUM('Sales by Agent'!AS1162:AU1162)&gt;0,"YES","NO")</f>
        <v>NO</v>
      </c>
      <c r="AV1162" s="30" t="str">
        <f>IF(SUM('Sales by Agent'!AT1162:AV1162)&gt;0,"YES","NO")</f>
        <v>NO</v>
      </c>
    </row>
    <row r="1163" spans="1:48">
      <c r="A1163" s="564" t="s">
        <v>60</v>
      </c>
      <c r="B1163" s="564" t="s">
        <v>3369</v>
      </c>
      <c r="C1163" s="564" t="s">
        <v>396</v>
      </c>
      <c r="D1163" s="564" t="s">
        <v>954</v>
      </c>
      <c r="E1163" s="564" t="s">
        <v>1005</v>
      </c>
      <c r="F1163" s="565">
        <v>4737590</v>
      </c>
      <c r="I1163" s="30" t="str">
        <f>IF(SUM('Sales by Agent'!G1163:I1163)&gt;0,"YES","NO")</f>
        <v>YES</v>
      </c>
      <c r="J1163" s="30" t="str">
        <f>IF(SUM('Sales by Agent'!H1163:J1163)&gt;0,"YES","NO")</f>
        <v>YES</v>
      </c>
      <c r="K1163" s="30" t="str">
        <f>IF(SUM('Sales by Agent'!I1163:K1163)&gt;0,"YES","NO")</f>
        <v>YES</v>
      </c>
      <c r="L1163" s="30" t="str">
        <f>IF(SUM('Sales by Agent'!J1163:L1163)&gt;0,"YES","NO")</f>
        <v>YES</v>
      </c>
      <c r="M1163" s="30" t="str">
        <f>IF(SUM('Sales by Agent'!K1163:M1163)&gt;0,"YES","NO")</f>
        <v>YES</v>
      </c>
      <c r="N1163" s="30" t="str">
        <f>IF(SUM('Sales by Agent'!L1163:N1163)&gt;0,"YES","NO")</f>
        <v>YES</v>
      </c>
      <c r="O1163" s="30" t="str">
        <f>IF(SUM('Sales by Agent'!M1163:O1163)&gt;0,"YES","NO")</f>
        <v>YES</v>
      </c>
      <c r="P1163" s="30" t="str">
        <f>IF(SUM('Sales by Agent'!N1163:P1163)&gt;0,"YES","NO")</f>
        <v>YES</v>
      </c>
      <c r="Q1163" s="30" t="str">
        <f>IF(SUM('Sales by Agent'!O1163:Q1163)&gt;0,"YES","NO")</f>
        <v>YES</v>
      </c>
      <c r="R1163" s="30" t="str">
        <f>IF(SUM('Sales by Agent'!P1163:R1163)&gt;0,"YES","NO")</f>
        <v>YES</v>
      </c>
      <c r="S1163" s="30" t="str">
        <f>IF(SUM('Sales by Agent'!Q1163:S1163)&gt;0,"YES","NO")</f>
        <v>YES</v>
      </c>
      <c r="T1163" s="30" t="str">
        <f>IF(SUM('Sales by Agent'!R1163:T1163)&gt;0,"YES","NO")</f>
        <v>YES</v>
      </c>
      <c r="U1163" s="30" t="str">
        <f>IF(SUM('Sales by Agent'!S1163:U1163)&gt;0,"YES","NO")</f>
        <v>YES</v>
      </c>
      <c r="V1163" s="30" t="str">
        <f>IF(SUM('Sales by Agent'!T1163:V1163)&gt;0,"YES","NO")</f>
        <v>YES</v>
      </c>
      <c r="W1163" s="30" t="str">
        <f>IF(SUM('Sales by Agent'!U1163:W1163)&gt;0,"YES","NO")</f>
        <v>YES</v>
      </c>
      <c r="X1163" s="30" t="str">
        <f>IF(SUM('Sales by Agent'!V1163:X1163)&gt;0,"YES","NO")</f>
        <v>YES</v>
      </c>
      <c r="Y1163" s="30" t="str">
        <f>IF(SUM('Sales by Agent'!W1163:Y1163)&gt;0,"YES","NO")</f>
        <v>YES</v>
      </c>
      <c r="Z1163" s="30" t="str">
        <f>IF(SUM('Sales by Agent'!X1163:Z1163)&gt;0,"YES","NO")</f>
        <v>YES</v>
      </c>
      <c r="AA1163" s="30" t="str">
        <f>IF(SUM('Sales by Agent'!Y1163:AA1163)&gt;0,"YES","NO")</f>
        <v>YES</v>
      </c>
      <c r="AB1163" s="30" t="str">
        <f>IF(SUM('Sales by Agent'!Z1163:AB1163)&gt;0,"YES","NO")</f>
        <v>YES</v>
      </c>
      <c r="AC1163" s="30" t="str">
        <f>IF(SUM('Sales by Agent'!AA1163:AC1163)&gt;0,"YES","NO")</f>
        <v>YES</v>
      </c>
      <c r="AD1163" s="30" t="str">
        <f>IF(SUM('Sales by Agent'!AB1163:AD1163)&gt;0,"YES","NO")</f>
        <v>YES</v>
      </c>
      <c r="AE1163" s="30" t="str">
        <f>IF(SUM('Sales by Agent'!AC1163:AE1163)&gt;0,"YES","NO")</f>
        <v>YES</v>
      </c>
      <c r="AF1163" s="30" t="str">
        <f>IF(SUM('Sales by Agent'!AD1163:AF1163)&gt;0,"YES","NO")</f>
        <v>YES</v>
      </c>
      <c r="AG1163" s="30" t="str">
        <f>IF(SUM('Sales by Agent'!AE1163:AG1163)&gt;0,"YES","NO")</f>
        <v>YES</v>
      </c>
      <c r="AH1163" s="30" t="str">
        <f>IF(SUM('Sales by Agent'!AF1163:AH1163)&gt;0,"YES","NO")</f>
        <v>YES</v>
      </c>
      <c r="AI1163" s="30" t="str">
        <f>IF(SUM('Sales by Agent'!AG1163:AI1163)&gt;0,"YES","NO")</f>
        <v>YES</v>
      </c>
      <c r="AJ1163" s="30" t="str">
        <f>IF(SUM('Sales by Agent'!AH1163:AJ1163)&gt;0,"YES","NO")</f>
        <v>YES</v>
      </c>
      <c r="AK1163" s="30" t="str">
        <f>IF(SUM('Sales by Agent'!AI1163:AK1163)&gt;0,"YES","NO")</f>
        <v>YES</v>
      </c>
      <c r="AL1163" s="30" t="str">
        <f>IF(SUM('Sales by Agent'!AJ1163:AL1163)&gt;0,"YES","NO")</f>
        <v>YES</v>
      </c>
      <c r="AM1163" s="30" t="str">
        <f>IF(SUM('Sales by Agent'!AK1163:AM1163)&gt;0,"YES","NO")</f>
        <v>YES</v>
      </c>
      <c r="AN1163" s="30" t="str">
        <f>IF(SUM('Sales by Agent'!AL1163:AN1163)&gt;0,"YES","NO")</f>
        <v>YES</v>
      </c>
      <c r="AO1163" s="30" t="str">
        <f>IF(SUM('Sales by Agent'!AM1163:AO1163)&gt;0,"YES","NO")</f>
        <v>YES</v>
      </c>
      <c r="AP1163" s="30" t="str">
        <f>IF(SUM('Sales by Agent'!AN1163:AP1163)&gt;0,"YES","NO")</f>
        <v>YES</v>
      </c>
      <c r="AQ1163" s="30" t="str">
        <f>IF(SUM('Sales by Agent'!AO1163:AQ1163)&gt;0,"YES","NO")</f>
        <v>YES</v>
      </c>
      <c r="AR1163" s="30" t="str">
        <f>IF(SUM('Sales by Agent'!AP1163:AR1163)&gt;0,"YES","NO")</f>
        <v>YES</v>
      </c>
      <c r="AS1163" s="30" t="str">
        <f>IF(SUM('Sales by Agent'!AQ1163:AS1163)&gt;0,"YES","NO")</f>
        <v>YES</v>
      </c>
      <c r="AT1163" s="30" t="str">
        <f>IF(SUM('Sales by Agent'!AR1163:AT1163)&gt;0,"YES","NO")</f>
        <v>YES</v>
      </c>
      <c r="AU1163" s="30" t="str">
        <f>IF(SUM('Sales by Agent'!AS1163:AU1163)&gt;0,"YES","NO")</f>
        <v>YES</v>
      </c>
      <c r="AV1163" s="30" t="str">
        <f>IF(SUM('Sales by Agent'!AT1163:AV1163)&gt;0,"YES","NO")</f>
        <v>YES</v>
      </c>
    </row>
    <row r="1164" spans="1:48">
      <c r="A1164" s="564" t="s">
        <v>63</v>
      </c>
      <c r="B1164" s="564" t="s">
        <v>3370</v>
      </c>
      <c r="C1164" s="564" t="s">
        <v>396</v>
      </c>
      <c r="D1164" s="564" t="s">
        <v>954</v>
      </c>
      <c r="E1164" s="564" t="s">
        <v>1005</v>
      </c>
      <c r="F1164" s="565">
        <v>1268150</v>
      </c>
      <c r="I1164" s="30" t="str">
        <f>IF(SUM('Sales by Agent'!G1164:I1164)&gt;0,"YES","NO")</f>
        <v>YES</v>
      </c>
      <c r="J1164" s="30" t="str">
        <f>IF(SUM('Sales by Agent'!H1164:J1164)&gt;0,"YES","NO")</f>
        <v>YES</v>
      </c>
      <c r="K1164" s="30" t="str">
        <f>IF(SUM('Sales by Agent'!I1164:K1164)&gt;0,"YES","NO")</f>
        <v>YES</v>
      </c>
      <c r="L1164" s="30" t="str">
        <f>IF(SUM('Sales by Agent'!J1164:L1164)&gt;0,"YES","NO")</f>
        <v>YES</v>
      </c>
      <c r="M1164" s="30" t="str">
        <f>IF(SUM('Sales by Agent'!K1164:M1164)&gt;0,"YES","NO")</f>
        <v>YES</v>
      </c>
      <c r="N1164" s="30" t="str">
        <f>IF(SUM('Sales by Agent'!L1164:N1164)&gt;0,"YES","NO")</f>
        <v>NO</v>
      </c>
      <c r="O1164" s="30" t="str">
        <f>IF(SUM('Sales by Agent'!M1164:O1164)&gt;0,"YES","NO")</f>
        <v>NO</v>
      </c>
      <c r="P1164" s="30" t="str">
        <f>IF(SUM('Sales by Agent'!N1164:P1164)&gt;0,"YES","NO")</f>
        <v>NO</v>
      </c>
      <c r="Q1164" s="30" t="str">
        <f>IF(SUM('Sales by Agent'!O1164:Q1164)&gt;0,"YES","NO")</f>
        <v>YES</v>
      </c>
      <c r="R1164" s="30" t="str">
        <f>IF(SUM('Sales by Agent'!P1164:R1164)&gt;0,"YES","NO")</f>
        <v>YES</v>
      </c>
      <c r="S1164" s="30" t="str">
        <f>IF(SUM('Sales by Agent'!Q1164:S1164)&gt;0,"YES","NO")</f>
        <v>YES</v>
      </c>
      <c r="T1164" s="30" t="str">
        <f>IF(SUM('Sales by Agent'!R1164:T1164)&gt;0,"YES","NO")</f>
        <v>YES</v>
      </c>
      <c r="U1164" s="30" t="str">
        <f>IF(SUM('Sales by Agent'!S1164:U1164)&gt;0,"YES","NO")</f>
        <v>YES</v>
      </c>
      <c r="V1164" s="30" t="str">
        <f>IF(SUM('Sales by Agent'!T1164:V1164)&gt;0,"YES","NO")</f>
        <v>YES</v>
      </c>
      <c r="W1164" s="30" t="str">
        <f>IF(SUM('Sales by Agent'!U1164:W1164)&gt;0,"YES","NO")</f>
        <v>YES</v>
      </c>
      <c r="X1164" s="30" t="str">
        <f>IF(SUM('Sales by Agent'!V1164:X1164)&gt;0,"YES","NO")</f>
        <v>YES</v>
      </c>
      <c r="Y1164" s="30" t="str">
        <f>IF(SUM('Sales by Agent'!W1164:Y1164)&gt;0,"YES","NO")</f>
        <v>YES</v>
      </c>
      <c r="Z1164" s="30" t="str">
        <f>IF(SUM('Sales by Agent'!X1164:Z1164)&gt;0,"YES","NO")</f>
        <v>YES</v>
      </c>
      <c r="AA1164" s="30" t="str">
        <f>IF(SUM('Sales by Agent'!Y1164:AA1164)&gt;0,"YES","NO")</f>
        <v>YES</v>
      </c>
      <c r="AB1164" s="30" t="str">
        <f>IF(SUM('Sales by Agent'!Z1164:AB1164)&gt;0,"YES","NO")</f>
        <v>NO</v>
      </c>
      <c r="AC1164" s="30" t="str">
        <f>IF(SUM('Sales by Agent'!AA1164:AC1164)&gt;0,"YES","NO")</f>
        <v>NO</v>
      </c>
      <c r="AD1164" s="30" t="str">
        <f>IF(SUM('Sales by Agent'!AB1164:AD1164)&gt;0,"YES","NO")</f>
        <v>NO</v>
      </c>
      <c r="AE1164" s="30" t="str">
        <f>IF(SUM('Sales by Agent'!AC1164:AE1164)&gt;0,"YES","NO")</f>
        <v>NO</v>
      </c>
      <c r="AF1164" s="30" t="str">
        <f>IF(SUM('Sales by Agent'!AD1164:AF1164)&gt;0,"YES","NO")</f>
        <v>NO</v>
      </c>
      <c r="AG1164" s="30" t="str">
        <f>IF(SUM('Sales by Agent'!AE1164:AG1164)&gt;0,"YES","NO")</f>
        <v>NO</v>
      </c>
      <c r="AH1164" s="30" t="str">
        <f>IF(SUM('Sales by Agent'!AF1164:AH1164)&gt;0,"YES","NO")</f>
        <v>NO</v>
      </c>
      <c r="AI1164" s="30" t="str">
        <f>IF(SUM('Sales by Agent'!AG1164:AI1164)&gt;0,"YES","NO")</f>
        <v>NO</v>
      </c>
      <c r="AJ1164" s="30" t="str">
        <f>IF(SUM('Sales by Agent'!AH1164:AJ1164)&gt;0,"YES","NO")</f>
        <v>NO</v>
      </c>
      <c r="AK1164" s="30" t="str">
        <f>IF(SUM('Sales by Agent'!AI1164:AK1164)&gt;0,"YES","NO")</f>
        <v>NO</v>
      </c>
      <c r="AL1164" s="30" t="str">
        <f>IF(SUM('Sales by Agent'!AJ1164:AL1164)&gt;0,"YES","NO")</f>
        <v>NO</v>
      </c>
      <c r="AM1164" s="30" t="str">
        <f>IF(SUM('Sales by Agent'!AK1164:AM1164)&gt;0,"YES","NO")</f>
        <v>NO</v>
      </c>
      <c r="AN1164" s="30" t="str">
        <f>IF(SUM('Sales by Agent'!AL1164:AN1164)&gt;0,"YES","NO")</f>
        <v>NO</v>
      </c>
      <c r="AO1164" s="30" t="str">
        <f>IF(SUM('Sales by Agent'!AM1164:AO1164)&gt;0,"YES","NO")</f>
        <v>NO</v>
      </c>
      <c r="AP1164" s="30" t="str">
        <f>IF(SUM('Sales by Agent'!AN1164:AP1164)&gt;0,"YES","NO")</f>
        <v>NO</v>
      </c>
      <c r="AQ1164" s="30" t="str">
        <f>IF(SUM('Sales by Agent'!AO1164:AQ1164)&gt;0,"YES","NO")</f>
        <v>NO</v>
      </c>
      <c r="AR1164" s="30" t="str">
        <f>IF(SUM('Sales by Agent'!AP1164:AR1164)&gt;0,"YES","NO")</f>
        <v>NO</v>
      </c>
      <c r="AS1164" s="30" t="str">
        <f>IF(SUM('Sales by Agent'!AQ1164:AS1164)&gt;0,"YES","NO")</f>
        <v>NO</v>
      </c>
      <c r="AT1164" s="30" t="str">
        <f>IF(SUM('Sales by Agent'!AR1164:AT1164)&gt;0,"YES","NO")</f>
        <v>NO</v>
      </c>
      <c r="AU1164" s="30" t="str">
        <f>IF(SUM('Sales by Agent'!AS1164:AU1164)&gt;0,"YES","NO")</f>
        <v>NO</v>
      </c>
      <c r="AV1164" s="30" t="str">
        <f>IF(SUM('Sales by Agent'!AT1164:AV1164)&gt;0,"YES","NO")</f>
        <v>NO</v>
      </c>
    </row>
    <row r="1165" spans="1:48">
      <c r="A1165" s="564" t="s">
        <v>64</v>
      </c>
      <c r="B1165" s="564" t="s">
        <v>3371</v>
      </c>
      <c r="C1165" s="564" t="s">
        <v>396</v>
      </c>
      <c r="D1165" s="564" t="s">
        <v>954</v>
      </c>
      <c r="E1165" s="564" t="s">
        <v>1005</v>
      </c>
      <c r="F1165" s="565">
        <v>2069400</v>
      </c>
      <c r="I1165" s="30" t="str">
        <f>IF(SUM('Sales by Agent'!G1165:I1165)&gt;0,"YES","NO")</f>
        <v>YES</v>
      </c>
      <c r="J1165" s="30" t="str">
        <f>IF(SUM('Sales by Agent'!H1165:J1165)&gt;0,"YES","NO")</f>
        <v>YES</v>
      </c>
      <c r="K1165" s="30" t="str">
        <f>IF(SUM('Sales by Agent'!I1165:K1165)&gt;0,"YES","NO")</f>
        <v>YES</v>
      </c>
      <c r="L1165" s="30" t="str">
        <f>IF(SUM('Sales by Agent'!J1165:L1165)&gt;0,"YES","NO")</f>
        <v>YES</v>
      </c>
      <c r="M1165" s="30" t="str">
        <f>IF(SUM('Sales by Agent'!K1165:M1165)&gt;0,"YES","NO")</f>
        <v>YES</v>
      </c>
      <c r="N1165" s="30" t="str">
        <f>IF(SUM('Sales by Agent'!L1165:N1165)&gt;0,"YES","NO")</f>
        <v>YES</v>
      </c>
      <c r="O1165" s="30" t="str">
        <f>IF(SUM('Sales by Agent'!M1165:O1165)&gt;0,"YES","NO")</f>
        <v>YES</v>
      </c>
      <c r="P1165" s="30" t="str">
        <f>IF(SUM('Sales by Agent'!N1165:P1165)&gt;0,"YES","NO")</f>
        <v>YES</v>
      </c>
      <c r="Q1165" s="30" t="str">
        <f>IF(SUM('Sales by Agent'!O1165:Q1165)&gt;0,"YES","NO")</f>
        <v>YES</v>
      </c>
      <c r="R1165" s="30" t="str">
        <f>IF(SUM('Sales by Agent'!P1165:R1165)&gt;0,"YES","NO")</f>
        <v>YES</v>
      </c>
      <c r="S1165" s="30" t="str">
        <f>IF(SUM('Sales by Agent'!Q1165:S1165)&gt;0,"YES","NO")</f>
        <v>YES</v>
      </c>
      <c r="T1165" s="30" t="str">
        <f>IF(SUM('Sales by Agent'!R1165:T1165)&gt;0,"YES","NO")</f>
        <v>YES</v>
      </c>
      <c r="U1165" s="30" t="str">
        <f>IF(SUM('Sales by Agent'!S1165:U1165)&gt;0,"YES","NO")</f>
        <v>YES</v>
      </c>
      <c r="V1165" s="30" t="str">
        <f>IF(SUM('Sales by Agent'!T1165:V1165)&gt;0,"YES","NO")</f>
        <v>YES</v>
      </c>
      <c r="W1165" s="30" t="str">
        <f>IF(SUM('Sales by Agent'!U1165:W1165)&gt;0,"YES","NO")</f>
        <v>YES</v>
      </c>
      <c r="X1165" s="30" t="str">
        <f>IF(SUM('Sales by Agent'!V1165:X1165)&gt;0,"YES","NO")</f>
        <v>YES</v>
      </c>
      <c r="Y1165" s="30" t="str">
        <f>IF(SUM('Sales by Agent'!W1165:Y1165)&gt;0,"YES","NO")</f>
        <v>YES</v>
      </c>
      <c r="Z1165" s="30" t="str">
        <f>IF(SUM('Sales by Agent'!X1165:Z1165)&gt;0,"YES","NO")</f>
        <v>YES</v>
      </c>
      <c r="AA1165" s="30" t="str">
        <f>IF(SUM('Sales by Agent'!Y1165:AA1165)&gt;0,"YES","NO")</f>
        <v>YES</v>
      </c>
      <c r="AB1165" s="30" t="str">
        <f>IF(SUM('Sales by Agent'!Z1165:AB1165)&gt;0,"YES","NO")</f>
        <v>YES</v>
      </c>
      <c r="AC1165" s="30" t="str">
        <f>IF(SUM('Sales by Agent'!AA1165:AC1165)&gt;0,"YES","NO")</f>
        <v>YES</v>
      </c>
      <c r="AD1165" s="30" t="str">
        <f>IF(SUM('Sales by Agent'!AB1165:AD1165)&gt;0,"YES","NO")</f>
        <v>YES</v>
      </c>
      <c r="AE1165" s="30" t="str">
        <f>IF(SUM('Sales by Agent'!AC1165:AE1165)&gt;0,"YES","NO")</f>
        <v>YES</v>
      </c>
      <c r="AF1165" s="30" t="str">
        <f>IF(SUM('Sales by Agent'!AD1165:AF1165)&gt;0,"YES","NO")</f>
        <v>YES</v>
      </c>
      <c r="AG1165" s="30" t="str">
        <f>IF(SUM('Sales by Agent'!AE1165:AG1165)&gt;0,"YES","NO")</f>
        <v>YES</v>
      </c>
      <c r="AH1165" s="30" t="str">
        <f>IF(SUM('Sales by Agent'!AF1165:AH1165)&gt;0,"YES","NO")</f>
        <v>YES</v>
      </c>
      <c r="AI1165" s="30" t="str">
        <f>IF(SUM('Sales by Agent'!AG1165:AI1165)&gt;0,"YES","NO")</f>
        <v>YES</v>
      </c>
      <c r="AJ1165" s="30" t="str">
        <f>IF(SUM('Sales by Agent'!AH1165:AJ1165)&gt;0,"YES","NO")</f>
        <v>YES</v>
      </c>
      <c r="AK1165" s="30" t="str">
        <f>IF(SUM('Sales by Agent'!AI1165:AK1165)&gt;0,"YES","NO")</f>
        <v>YES</v>
      </c>
      <c r="AL1165" s="30" t="str">
        <f>IF(SUM('Sales by Agent'!AJ1165:AL1165)&gt;0,"YES","NO")</f>
        <v>YES</v>
      </c>
      <c r="AM1165" s="30" t="str">
        <f>IF(SUM('Sales by Agent'!AK1165:AM1165)&gt;0,"YES","NO")</f>
        <v>YES</v>
      </c>
      <c r="AN1165" s="30" t="str">
        <f>IF(SUM('Sales by Agent'!AL1165:AN1165)&gt;0,"YES","NO")</f>
        <v>YES</v>
      </c>
      <c r="AO1165" s="30" t="str">
        <f>IF(SUM('Sales by Agent'!AM1165:AO1165)&gt;0,"YES","NO")</f>
        <v>NO</v>
      </c>
      <c r="AP1165" s="30" t="str">
        <f>IF(SUM('Sales by Agent'!AN1165:AP1165)&gt;0,"YES","NO")</f>
        <v>YES</v>
      </c>
      <c r="AQ1165" s="30" t="str">
        <f>IF(SUM('Sales by Agent'!AO1165:AQ1165)&gt;0,"YES","NO")</f>
        <v>YES</v>
      </c>
      <c r="AR1165" s="30" t="str">
        <f>IF(SUM('Sales by Agent'!AP1165:AR1165)&gt;0,"YES","NO")</f>
        <v>YES</v>
      </c>
      <c r="AS1165" s="30" t="str">
        <f>IF(SUM('Sales by Agent'!AQ1165:AS1165)&gt;0,"YES","NO")</f>
        <v>YES</v>
      </c>
      <c r="AT1165" s="30" t="str">
        <f>IF(SUM('Sales by Agent'!AR1165:AT1165)&gt;0,"YES","NO")</f>
        <v>YES</v>
      </c>
      <c r="AU1165" s="30" t="str">
        <f>IF(SUM('Sales by Agent'!AS1165:AU1165)&gt;0,"YES","NO")</f>
        <v>NO</v>
      </c>
      <c r="AV1165" s="30" t="str">
        <f>IF(SUM('Sales by Agent'!AT1165:AV1165)&gt;0,"YES","NO")</f>
        <v>NO</v>
      </c>
    </row>
    <row r="1166" spans="1:48">
      <c r="A1166" s="564" t="s">
        <v>70</v>
      </c>
      <c r="B1166" s="564" t="s">
        <v>3372</v>
      </c>
      <c r="C1166" s="564" t="s">
        <v>396</v>
      </c>
      <c r="D1166" s="564" t="s">
        <v>954</v>
      </c>
      <c r="E1166" s="564" t="s">
        <v>1005</v>
      </c>
      <c r="F1166" s="565">
        <v>8630320</v>
      </c>
      <c r="I1166" s="30" t="str">
        <f>IF(SUM('Sales by Agent'!G1166:I1166)&gt;0,"YES","NO")</f>
        <v>YES</v>
      </c>
      <c r="J1166" s="30" t="str">
        <f>IF(SUM('Sales by Agent'!H1166:J1166)&gt;0,"YES","NO")</f>
        <v>YES</v>
      </c>
      <c r="K1166" s="30" t="str">
        <f>IF(SUM('Sales by Agent'!I1166:K1166)&gt;0,"YES","NO")</f>
        <v>YES</v>
      </c>
      <c r="L1166" s="30" t="str">
        <f>IF(SUM('Sales by Agent'!J1166:L1166)&gt;0,"YES","NO")</f>
        <v>YES</v>
      </c>
      <c r="M1166" s="30" t="str">
        <f>IF(SUM('Sales by Agent'!K1166:M1166)&gt;0,"YES","NO")</f>
        <v>YES</v>
      </c>
      <c r="N1166" s="30" t="str">
        <f>IF(SUM('Sales by Agent'!L1166:N1166)&gt;0,"YES","NO")</f>
        <v>YES</v>
      </c>
      <c r="O1166" s="30" t="str">
        <f>IF(SUM('Sales by Agent'!M1166:O1166)&gt;0,"YES","NO")</f>
        <v>YES</v>
      </c>
      <c r="P1166" s="30" t="str">
        <f>IF(SUM('Sales by Agent'!N1166:P1166)&gt;0,"YES","NO")</f>
        <v>YES</v>
      </c>
      <c r="Q1166" s="30" t="str">
        <f>IF(SUM('Sales by Agent'!O1166:Q1166)&gt;0,"YES","NO")</f>
        <v>YES</v>
      </c>
      <c r="R1166" s="30" t="str">
        <f>IF(SUM('Sales by Agent'!P1166:R1166)&gt;0,"YES","NO")</f>
        <v>YES</v>
      </c>
      <c r="S1166" s="30" t="str">
        <f>IF(SUM('Sales by Agent'!Q1166:S1166)&gt;0,"YES","NO")</f>
        <v>YES</v>
      </c>
      <c r="T1166" s="30" t="str">
        <f>IF(SUM('Sales by Agent'!R1166:T1166)&gt;0,"YES","NO")</f>
        <v>YES</v>
      </c>
      <c r="U1166" s="30" t="str">
        <f>IF(SUM('Sales by Agent'!S1166:U1166)&gt;0,"YES","NO")</f>
        <v>YES</v>
      </c>
      <c r="V1166" s="30" t="str">
        <f>IF(SUM('Sales by Agent'!T1166:V1166)&gt;0,"YES","NO")</f>
        <v>YES</v>
      </c>
      <c r="W1166" s="30" t="str">
        <f>IF(SUM('Sales by Agent'!U1166:W1166)&gt;0,"YES","NO")</f>
        <v>YES</v>
      </c>
      <c r="X1166" s="30" t="str">
        <f>IF(SUM('Sales by Agent'!V1166:X1166)&gt;0,"YES","NO")</f>
        <v>YES</v>
      </c>
      <c r="Y1166" s="30" t="str">
        <f>IF(SUM('Sales by Agent'!W1166:Y1166)&gt;0,"YES","NO")</f>
        <v>YES</v>
      </c>
      <c r="Z1166" s="30" t="str">
        <f>IF(SUM('Sales by Agent'!X1166:Z1166)&gt;0,"YES","NO")</f>
        <v>YES</v>
      </c>
      <c r="AA1166" s="30" t="str">
        <f>IF(SUM('Sales by Agent'!Y1166:AA1166)&gt;0,"YES","NO")</f>
        <v>YES</v>
      </c>
      <c r="AB1166" s="30" t="str">
        <f>IF(SUM('Sales by Agent'!Z1166:AB1166)&gt;0,"YES","NO")</f>
        <v>YES</v>
      </c>
      <c r="AC1166" s="30" t="str">
        <f>IF(SUM('Sales by Agent'!AA1166:AC1166)&gt;0,"YES","NO")</f>
        <v>YES</v>
      </c>
      <c r="AD1166" s="30" t="str">
        <f>IF(SUM('Sales by Agent'!AB1166:AD1166)&gt;0,"YES","NO")</f>
        <v>YES</v>
      </c>
      <c r="AE1166" s="30" t="str">
        <f>IF(SUM('Sales by Agent'!AC1166:AE1166)&gt;0,"YES","NO")</f>
        <v>YES</v>
      </c>
      <c r="AF1166" s="30" t="str">
        <f>IF(SUM('Sales by Agent'!AD1166:AF1166)&gt;0,"YES","NO")</f>
        <v>YES</v>
      </c>
      <c r="AG1166" s="30" t="str">
        <f>IF(SUM('Sales by Agent'!AE1166:AG1166)&gt;0,"YES","NO")</f>
        <v>YES</v>
      </c>
      <c r="AH1166" s="30" t="str">
        <f>IF(SUM('Sales by Agent'!AF1166:AH1166)&gt;0,"YES","NO")</f>
        <v>YES</v>
      </c>
      <c r="AI1166" s="30" t="str">
        <f>IF(SUM('Sales by Agent'!AG1166:AI1166)&gt;0,"YES","NO")</f>
        <v>YES</v>
      </c>
      <c r="AJ1166" s="30" t="str">
        <f>IF(SUM('Sales by Agent'!AH1166:AJ1166)&gt;0,"YES","NO")</f>
        <v>YES</v>
      </c>
      <c r="AK1166" s="30" t="str">
        <f>IF(SUM('Sales by Agent'!AI1166:AK1166)&gt;0,"YES","NO")</f>
        <v>YES</v>
      </c>
      <c r="AL1166" s="30" t="str">
        <f>IF(SUM('Sales by Agent'!AJ1166:AL1166)&gt;0,"YES","NO")</f>
        <v>YES</v>
      </c>
      <c r="AM1166" s="30" t="str">
        <f>IF(SUM('Sales by Agent'!AK1166:AM1166)&gt;0,"YES","NO")</f>
        <v>YES</v>
      </c>
      <c r="AN1166" s="30" t="str">
        <f>IF(SUM('Sales by Agent'!AL1166:AN1166)&gt;0,"YES","NO")</f>
        <v>YES</v>
      </c>
      <c r="AO1166" s="30" t="str">
        <f>IF(SUM('Sales by Agent'!AM1166:AO1166)&gt;0,"YES","NO")</f>
        <v>YES</v>
      </c>
      <c r="AP1166" s="30" t="str">
        <f>IF(SUM('Sales by Agent'!AN1166:AP1166)&gt;0,"YES","NO")</f>
        <v>YES</v>
      </c>
      <c r="AQ1166" s="30" t="str">
        <f>IF(SUM('Sales by Agent'!AO1166:AQ1166)&gt;0,"YES","NO")</f>
        <v>YES</v>
      </c>
      <c r="AR1166" s="30" t="str">
        <f>IF(SUM('Sales by Agent'!AP1166:AR1166)&gt;0,"YES","NO")</f>
        <v>YES</v>
      </c>
      <c r="AS1166" s="30" t="str">
        <f>IF(SUM('Sales by Agent'!AQ1166:AS1166)&gt;0,"YES","NO")</f>
        <v>YES</v>
      </c>
      <c r="AT1166" s="30" t="str">
        <f>IF(SUM('Sales by Agent'!AR1166:AT1166)&gt;0,"YES","NO")</f>
        <v>YES</v>
      </c>
      <c r="AU1166" s="30" t="str">
        <f>IF(SUM('Sales by Agent'!AS1166:AU1166)&gt;0,"YES","NO")</f>
        <v>YES</v>
      </c>
      <c r="AV1166" s="30" t="str">
        <f>IF(SUM('Sales by Agent'!AT1166:AV1166)&gt;0,"YES","NO")</f>
        <v>YES</v>
      </c>
    </row>
    <row r="1167" spans="1:48">
      <c r="A1167" s="564" t="s">
        <v>72</v>
      </c>
      <c r="B1167" s="564" t="s">
        <v>3373</v>
      </c>
      <c r="C1167" s="564" t="s">
        <v>396</v>
      </c>
      <c r="D1167" s="564" t="s">
        <v>954</v>
      </c>
      <c r="E1167" s="564" t="s">
        <v>1005</v>
      </c>
      <c r="F1167" s="565">
        <v>1209775</v>
      </c>
      <c r="I1167" s="30" t="str">
        <f>IF(SUM('Sales by Agent'!G1167:I1167)&gt;0,"YES","NO")</f>
        <v>NO</v>
      </c>
      <c r="J1167" s="30" t="str">
        <f>IF(SUM('Sales by Agent'!H1167:J1167)&gt;0,"YES","NO")</f>
        <v>NO</v>
      </c>
      <c r="K1167" s="30" t="str">
        <f>IF(SUM('Sales by Agent'!I1167:K1167)&gt;0,"YES","NO")</f>
        <v>NO</v>
      </c>
      <c r="L1167" s="30" t="str">
        <f>IF(SUM('Sales by Agent'!J1167:L1167)&gt;0,"YES","NO")</f>
        <v>NO</v>
      </c>
      <c r="M1167" s="30" t="str">
        <f>IF(SUM('Sales by Agent'!K1167:M1167)&gt;0,"YES","NO")</f>
        <v>NO</v>
      </c>
      <c r="N1167" s="30" t="str">
        <f>IF(SUM('Sales by Agent'!L1167:N1167)&gt;0,"YES","NO")</f>
        <v>NO</v>
      </c>
      <c r="O1167" s="30" t="str">
        <f>IF(SUM('Sales by Agent'!M1167:O1167)&gt;0,"YES","NO")</f>
        <v>NO</v>
      </c>
      <c r="P1167" s="30" t="str">
        <f>IF(SUM('Sales by Agent'!N1167:P1167)&gt;0,"YES","NO")</f>
        <v>NO</v>
      </c>
      <c r="Q1167" s="30" t="str">
        <f>IF(SUM('Sales by Agent'!O1167:Q1167)&gt;0,"YES","NO")</f>
        <v>NO</v>
      </c>
      <c r="R1167" s="30" t="str">
        <f>IF(SUM('Sales by Agent'!P1167:R1167)&gt;0,"YES","NO")</f>
        <v>NO</v>
      </c>
      <c r="S1167" s="30" t="str">
        <f>IF(SUM('Sales by Agent'!Q1167:S1167)&gt;0,"YES","NO")</f>
        <v>NO</v>
      </c>
      <c r="T1167" s="30" t="str">
        <f>IF(SUM('Sales by Agent'!R1167:T1167)&gt;0,"YES","NO")</f>
        <v>NO</v>
      </c>
      <c r="U1167" s="30" t="str">
        <f>IF(SUM('Sales by Agent'!S1167:U1167)&gt;0,"YES","NO")</f>
        <v>NO</v>
      </c>
      <c r="V1167" s="30" t="str">
        <f>IF(SUM('Sales by Agent'!T1167:V1167)&gt;0,"YES","NO")</f>
        <v>NO</v>
      </c>
      <c r="W1167" s="30" t="str">
        <f>IF(SUM('Sales by Agent'!U1167:W1167)&gt;0,"YES","NO")</f>
        <v>NO</v>
      </c>
      <c r="X1167" s="30" t="str">
        <f>IF(SUM('Sales by Agent'!V1167:X1167)&gt;0,"YES","NO")</f>
        <v>NO</v>
      </c>
      <c r="Y1167" s="30" t="str">
        <f>IF(SUM('Sales by Agent'!W1167:Y1167)&gt;0,"YES","NO")</f>
        <v>NO</v>
      </c>
      <c r="Z1167" s="30" t="str">
        <f>IF(SUM('Sales by Agent'!X1167:Z1167)&gt;0,"YES","NO")</f>
        <v>NO</v>
      </c>
      <c r="AA1167" s="30" t="str">
        <f>IF(SUM('Sales by Agent'!Y1167:AA1167)&gt;0,"YES","NO")</f>
        <v>NO</v>
      </c>
      <c r="AB1167" s="30" t="str">
        <f>IF(SUM('Sales by Agent'!Z1167:AB1167)&gt;0,"YES","NO")</f>
        <v>NO</v>
      </c>
      <c r="AC1167" s="30" t="str">
        <f>IF(SUM('Sales by Agent'!AA1167:AC1167)&gt;0,"YES","NO")</f>
        <v>YES</v>
      </c>
      <c r="AD1167" s="30" t="str">
        <f>IF(SUM('Sales by Agent'!AB1167:AD1167)&gt;0,"YES","NO")</f>
        <v>YES</v>
      </c>
      <c r="AE1167" s="30" t="str">
        <f>IF(SUM('Sales by Agent'!AC1167:AE1167)&gt;0,"YES","NO")</f>
        <v>YES</v>
      </c>
      <c r="AF1167" s="30" t="str">
        <f>IF(SUM('Sales by Agent'!AD1167:AF1167)&gt;0,"YES","NO")</f>
        <v>YES</v>
      </c>
      <c r="AG1167" s="30" t="str">
        <f>IF(SUM('Sales by Agent'!AE1167:AG1167)&gt;0,"YES","NO")</f>
        <v>YES</v>
      </c>
      <c r="AH1167" s="30" t="str">
        <f>IF(SUM('Sales by Agent'!AF1167:AH1167)&gt;0,"YES","NO")</f>
        <v>YES</v>
      </c>
      <c r="AI1167" s="30" t="str">
        <f>IF(SUM('Sales by Agent'!AG1167:AI1167)&gt;0,"YES","NO")</f>
        <v>YES</v>
      </c>
      <c r="AJ1167" s="30" t="str">
        <f>IF(SUM('Sales by Agent'!AH1167:AJ1167)&gt;0,"YES","NO")</f>
        <v>YES</v>
      </c>
      <c r="AK1167" s="30" t="str">
        <f>IF(SUM('Sales by Agent'!AI1167:AK1167)&gt;0,"YES","NO")</f>
        <v>YES</v>
      </c>
      <c r="AL1167" s="30" t="str">
        <f>IF(SUM('Sales by Agent'!AJ1167:AL1167)&gt;0,"YES","NO")</f>
        <v>YES</v>
      </c>
      <c r="AM1167" s="30" t="str">
        <f>IF(SUM('Sales by Agent'!AK1167:AM1167)&gt;0,"YES","NO")</f>
        <v>YES</v>
      </c>
      <c r="AN1167" s="30" t="str">
        <f>IF(SUM('Sales by Agent'!AL1167:AN1167)&gt;0,"YES","NO")</f>
        <v>YES</v>
      </c>
      <c r="AO1167" s="30" t="str">
        <f>IF(SUM('Sales by Agent'!AM1167:AO1167)&gt;0,"YES","NO")</f>
        <v>YES</v>
      </c>
      <c r="AP1167" s="30" t="str">
        <f>IF(SUM('Sales by Agent'!AN1167:AP1167)&gt;0,"YES","NO")</f>
        <v>YES</v>
      </c>
      <c r="AQ1167" s="30" t="str">
        <f>IF(SUM('Sales by Agent'!AO1167:AQ1167)&gt;0,"YES","NO")</f>
        <v>YES</v>
      </c>
      <c r="AR1167" s="30" t="str">
        <f>IF(SUM('Sales by Agent'!AP1167:AR1167)&gt;0,"YES","NO")</f>
        <v>YES</v>
      </c>
      <c r="AS1167" s="30" t="str">
        <f>IF(SUM('Sales by Agent'!AQ1167:AS1167)&gt;0,"YES","NO")</f>
        <v>YES</v>
      </c>
      <c r="AT1167" s="30" t="str">
        <f>IF(SUM('Sales by Agent'!AR1167:AT1167)&gt;0,"YES","NO")</f>
        <v>YES</v>
      </c>
      <c r="AU1167" s="30" t="str">
        <f>IF(SUM('Sales by Agent'!AS1167:AU1167)&gt;0,"YES","NO")</f>
        <v>YES</v>
      </c>
      <c r="AV1167" s="30" t="str">
        <f>IF(SUM('Sales by Agent'!AT1167:AV1167)&gt;0,"YES","NO")</f>
        <v>YES</v>
      </c>
    </row>
    <row r="1168" spans="1:48">
      <c r="A1168" s="564" t="s">
        <v>75</v>
      </c>
      <c r="B1168" s="564" t="s">
        <v>3374</v>
      </c>
      <c r="C1168" s="564" t="s">
        <v>396</v>
      </c>
      <c r="D1168" s="564" t="s">
        <v>954</v>
      </c>
      <c r="E1168" s="564" t="s">
        <v>1005</v>
      </c>
      <c r="F1168" s="565">
        <v>6016024</v>
      </c>
      <c r="I1168" s="30" t="str">
        <f>IF(SUM('Sales by Agent'!G1168:I1168)&gt;0,"YES","NO")</f>
        <v>NO</v>
      </c>
      <c r="J1168" s="30" t="str">
        <f>IF(SUM('Sales by Agent'!H1168:J1168)&gt;0,"YES","NO")</f>
        <v>NO</v>
      </c>
      <c r="K1168" s="30" t="str">
        <f>IF(SUM('Sales by Agent'!I1168:K1168)&gt;0,"YES","NO")</f>
        <v>NO</v>
      </c>
      <c r="L1168" s="30" t="str">
        <f>IF(SUM('Sales by Agent'!J1168:L1168)&gt;0,"YES","NO")</f>
        <v>NO</v>
      </c>
      <c r="M1168" s="30" t="str">
        <f>IF(SUM('Sales by Agent'!K1168:M1168)&gt;0,"YES","NO")</f>
        <v>NO</v>
      </c>
      <c r="N1168" s="30" t="str">
        <f>IF(SUM('Sales by Agent'!L1168:N1168)&gt;0,"YES","NO")</f>
        <v>NO</v>
      </c>
      <c r="O1168" s="30" t="str">
        <f>IF(SUM('Sales by Agent'!M1168:O1168)&gt;0,"YES","NO")</f>
        <v>NO</v>
      </c>
      <c r="P1168" s="30" t="str">
        <f>IF(SUM('Sales by Agent'!N1168:P1168)&gt;0,"YES","NO")</f>
        <v>NO</v>
      </c>
      <c r="Q1168" s="30" t="str">
        <f>IF(SUM('Sales by Agent'!O1168:Q1168)&gt;0,"YES","NO")</f>
        <v>NO</v>
      </c>
      <c r="R1168" s="30" t="str">
        <f>IF(SUM('Sales by Agent'!P1168:R1168)&gt;0,"YES","NO")</f>
        <v>NO</v>
      </c>
      <c r="S1168" s="30" t="str">
        <f>IF(SUM('Sales by Agent'!Q1168:S1168)&gt;0,"YES","NO")</f>
        <v>NO</v>
      </c>
      <c r="T1168" s="30" t="str">
        <f>IF(SUM('Sales by Agent'!R1168:T1168)&gt;0,"YES","NO")</f>
        <v>NO</v>
      </c>
      <c r="U1168" s="30" t="str">
        <f>IF(SUM('Sales by Agent'!S1168:U1168)&gt;0,"YES","NO")</f>
        <v>NO</v>
      </c>
      <c r="V1168" s="30" t="str">
        <f>IF(SUM('Sales by Agent'!T1168:V1168)&gt;0,"YES","NO")</f>
        <v>NO</v>
      </c>
      <c r="W1168" s="30" t="str">
        <f>IF(SUM('Sales by Agent'!U1168:W1168)&gt;0,"YES","NO")</f>
        <v>NO</v>
      </c>
      <c r="X1168" s="30" t="str">
        <f>IF(SUM('Sales by Agent'!V1168:X1168)&gt;0,"YES","NO")</f>
        <v>NO</v>
      </c>
      <c r="Y1168" s="30" t="str">
        <f>IF(SUM('Sales by Agent'!W1168:Y1168)&gt;0,"YES","NO")</f>
        <v>NO</v>
      </c>
      <c r="Z1168" s="30" t="str">
        <f>IF(SUM('Sales by Agent'!X1168:Z1168)&gt;0,"YES","NO")</f>
        <v>NO</v>
      </c>
      <c r="AA1168" s="30" t="str">
        <f>IF(SUM('Sales by Agent'!Y1168:AA1168)&gt;0,"YES","NO")</f>
        <v>NO</v>
      </c>
      <c r="AB1168" s="30" t="str">
        <f>IF(SUM('Sales by Agent'!Z1168:AB1168)&gt;0,"YES","NO")</f>
        <v>NO</v>
      </c>
      <c r="AC1168" s="30" t="str">
        <f>IF(SUM('Sales by Agent'!AA1168:AC1168)&gt;0,"YES","NO")</f>
        <v>YES</v>
      </c>
      <c r="AD1168" s="30" t="str">
        <f>IF(SUM('Sales by Agent'!AB1168:AD1168)&gt;0,"YES","NO")</f>
        <v>YES</v>
      </c>
      <c r="AE1168" s="30" t="str">
        <f>IF(SUM('Sales by Agent'!AC1168:AE1168)&gt;0,"YES","NO")</f>
        <v>YES</v>
      </c>
      <c r="AF1168" s="30" t="str">
        <f>IF(SUM('Sales by Agent'!AD1168:AF1168)&gt;0,"YES","NO")</f>
        <v>YES</v>
      </c>
      <c r="AG1168" s="30" t="str">
        <f>IF(SUM('Sales by Agent'!AE1168:AG1168)&gt;0,"YES","NO")</f>
        <v>YES</v>
      </c>
      <c r="AH1168" s="30" t="str">
        <f>IF(SUM('Sales by Agent'!AF1168:AH1168)&gt;0,"YES","NO")</f>
        <v>YES</v>
      </c>
      <c r="AI1168" s="30" t="str">
        <f>IF(SUM('Sales by Agent'!AG1168:AI1168)&gt;0,"YES","NO")</f>
        <v>YES</v>
      </c>
      <c r="AJ1168" s="30" t="str">
        <f>IF(SUM('Sales by Agent'!AH1168:AJ1168)&gt;0,"YES","NO")</f>
        <v>YES</v>
      </c>
      <c r="AK1168" s="30" t="str">
        <f>IF(SUM('Sales by Agent'!AI1168:AK1168)&gt;0,"YES","NO")</f>
        <v>YES</v>
      </c>
      <c r="AL1168" s="30" t="str">
        <f>IF(SUM('Sales by Agent'!AJ1168:AL1168)&gt;0,"YES","NO")</f>
        <v>YES</v>
      </c>
      <c r="AM1168" s="30" t="str">
        <f>IF(SUM('Sales by Agent'!AK1168:AM1168)&gt;0,"YES","NO")</f>
        <v>YES</v>
      </c>
      <c r="AN1168" s="30" t="str">
        <f>IF(SUM('Sales by Agent'!AL1168:AN1168)&gt;0,"YES","NO")</f>
        <v>YES</v>
      </c>
      <c r="AO1168" s="30" t="str">
        <f>IF(SUM('Sales by Agent'!AM1168:AO1168)&gt;0,"YES","NO")</f>
        <v>YES</v>
      </c>
      <c r="AP1168" s="30" t="str">
        <f>IF(SUM('Sales by Agent'!AN1168:AP1168)&gt;0,"YES","NO")</f>
        <v>YES</v>
      </c>
      <c r="AQ1168" s="30" t="str">
        <f>IF(SUM('Sales by Agent'!AO1168:AQ1168)&gt;0,"YES","NO")</f>
        <v>YES</v>
      </c>
      <c r="AR1168" s="30" t="str">
        <f>IF(SUM('Sales by Agent'!AP1168:AR1168)&gt;0,"YES","NO")</f>
        <v>YES</v>
      </c>
      <c r="AS1168" s="30" t="str">
        <f>IF(SUM('Sales by Agent'!AQ1168:AS1168)&gt;0,"YES","NO")</f>
        <v>YES</v>
      </c>
      <c r="AT1168" s="30" t="str">
        <f>IF(SUM('Sales by Agent'!AR1168:AT1168)&gt;0,"YES","NO")</f>
        <v>YES</v>
      </c>
      <c r="AU1168" s="30" t="str">
        <f>IF(SUM('Sales by Agent'!AS1168:AU1168)&gt;0,"YES","NO")</f>
        <v>YES</v>
      </c>
      <c r="AV1168" s="30" t="str">
        <f>IF(SUM('Sales by Agent'!AT1168:AV1168)&gt;0,"YES","NO")</f>
        <v>YES</v>
      </c>
    </row>
    <row r="1169" spans="1:48">
      <c r="A1169" s="564" t="s">
        <v>76</v>
      </c>
      <c r="B1169" s="564" t="s">
        <v>3375</v>
      </c>
      <c r="C1169" s="564" t="s">
        <v>396</v>
      </c>
      <c r="D1169" s="564" t="s">
        <v>954</v>
      </c>
      <c r="E1169" s="564" t="s">
        <v>1005</v>
      </c>
      <c r="F1169" s="565">
        <v>6177600</v>
      </c>
      <c r="I1169" s="30" t="str">
        <f>IF(SUM('Sales by Agent'!G1169:I1169)&gt;0,"YES","NO")</f>
        <v>YES</v>
      </c>
      <c r="J1169" s="30" t="str">
        <f>IF(SUM('Sales by Agent'!H1169:J1169)&gt;0,"YES","NO")</f>
        <v>YES</v>
      </c>
      <c r="K1169" s="30" t="str">
        <f>IF(SUM('Sales by Agent'!I1169:K1169)&gt;0,"YES","NO")</f>
        <v>YES</v>
      </c>
      <c r="L1169" s="30" t="str">
        <f>IF(SUM('Sales by Agent'!J1169:L1169)&gt;0,"YES","NO")</f>
        <v>YES</v>
      </c>
      <c r="M1169" s="30" t="str">
        <f>IF(SUM('Sales by Agent'!K1169:M1169)&gt;0,"YES","NO")</f>
        <v>YES</v>
      </c>
      <c r="N1169" s="30" t="str">
        <f>IF(SUM('Sales by Agent'!L1169:N1169)&gt;0,"YES","NO")</f>
        <v>YES</v>
      </c>
      <c r="O1169" s="30" t="str">
        <f>IF(SUM('Sales by Agent'!M1169:O1169)&gt;0,"YES","NO")</f>
        <v>YES</v>
      </c>
      <c r="P1169" s="30" t="str">
        <f>IF(SUM('Sales by Agent'!N1169:P1169)&gt;0,"YES","NO")</f>
        <v>YES</v>
      </c>
      <c r="Q1169" s="30" t="str">
        <f>IF(SUM('Sales by Agent'!O1169:Q1169)&gt;0,"YES","NO")</f>
        <v>YES</v>
      </c>
      <c r="R1169" s="30" t="str">
        <f>IF(SUM('Sales by Agent'!P1169:R1169)&gt;0,"YES","NO")</f>
        <v>YES</v>
      </c>
      <c r="S1169" s="30" t="str">
        <f>IF(SUM('Sales by Agent'!Q1169:S1169)&gt;0,"YES","NO")</f>
        <v>YES</v>
      </c>
      <c r="T1169" s="30" t="str">
        <f>IF(SUM('Sales by Agent'!R1169:T1169)&gt;0,"YES","NO")</f>
        <v>YES</v>
      </c>
      <c r="U1169" s="30" t="str">
        <f>IF(SUM('Sales by Agent'!S1169:U1169)&gt;0,"YES","NO")</f>
        <v>YES</v>
      </c>
      <c r="V1169" s="30" t="str">
        <f>IF(SUM('Sales by Agent'!T1169:V1169)&gt;0,"YES","NO")</f>
        <v>YES</v>
      </c>
      <c r="W1169" s="30" t="str">
        <f>IF(SUM('Sales by Agent'!U1169:W1169)&gt;0,"YES","NO")</f>
        <v>YES</v>
      </c>
      <c r="X1169" s="30" t="str">
        <f>IF(SUM('Sales by Agent'!V1169:X1169)&gt;0,"YES","NO")</f>
        <v>YES</v>
      </c>
      <c r="Y1169" s="30" t="str">
        <f>IF(SUM('Sales by Agent'!W1169:Y1169)&gt;0,"YES","NO")</f>
        <v>YES</v>
      </c>
      <c r="Z1169" s="30" t="str">
        <f>IF(SUM('Sales by Agent'!X1169:Z1169)&gt;0,"YES","NO")</f>
        <v>YES</v>
      </c>
      <c r="AA1169" s="30" t="str">
        <f>IF(SUM('Sales by Agent'!Y1169:AA1169)&gt;0,"YES","NO")</f>
        <v>YES</v>
      </c>
      <c r="AB1169" s="30" t="str">
        <f>IF(SUM('Sales by Agent'!Z1169:AB1169)&gt;0,"YES","NO")</f>
        <v>YES</v>
      </c>
      <c r="AC1169" s="30" t="str">
        <f>IF(SUM('Sales by Agent'!AA1169:AC1169)&gt;0,"YES","NO")</f>
        <v>YES</v>
      </c>
      <c r="AD1169" s="30" t="str">
        <f>IF(SUM('Sales by Agent'!AB1169:AD1169)&gt;0,"YES","NO")</f>
        <v>YES</v>
      </c>
      <c r="AE1169" s="30" t="str">
        <f>IF(SUM('Sales by Agent'!AC1169:AE1169)&gt;0,"YES","NO")</f>
        <v>YES</v>
      </c>
      <c r="AF1169" s="30" t="str">
        <f>IF(SUM('Sales by Agent'!AD1169:AF1169)&gt;0,"YES","NO")</f>
        <v>YES</v>
      </c>
      <c r="AG1169" s="30" t="str">
        <f>IF(SUM('Sales by Agent'!AE1169:AG1169)&gt;0,"YES","NO")</f>
        <v>YES</v>
      </c>
      <c r="AH1169" s="30" t="str">
        <f>IF(SUM('Sales by Agent'!AF1169:AH1169)&gt;0,"YES","NO")</f>
        <v>YES</v>
      </c>
      <c r="AI1169" s="30" t="str">
        <f>IF(SUM('Sales by Agent'!AG1169:AI1169)&gt;0,"YES","NO")</f>
        <v>YES</v>
      </c>
      <c r="AJ1169" s="30" t="str">
        <f>IF(SUM('Sales by Agent'!AH1169:AJ1169)&gt;0,"YES","NO")</f>
        <v>YES</v>
      </c>
      <c r="AK1169" s="30" t="str">
        <f>IF(SUM('Sales by Agent'!AI1169:AK1169)&gt;0,"YES","NO")</f>
        <v>YES</v>
      </c>
      <c r="AL1169" s="30" t="str">
        <f>IF(SUM('Sales by Agent'!AJ1169:AL1169)&gt;0,"YES","NO")</f>
        <v>YES</v>
      </c>
      <c r="AM1169" s="30" t="str">
        <f>IF(SUM('Sales by Agent'!AK1169:AM1169)&gt;0,"YES","NO")</f>
        <v>YES</v>
      </c>
      <c r="AN1169" s="30" t="str">
        <f>IF(SUM('Sales by Agent'!AL1169:AN1169)&gt;0,"YES","NO")</f>
        <v>YES</v>
      </c>
      <c r="AO1169" s="30" t="str">
        <f>IF(SUM('Sales by Agent'!AM1169:AO1169)&gt;0,"YES","NO")</f>
        <v>YES</v>
      </c>
      <c r="AP1169" s="30" t="str">
        <f>IF(SUM('Sales by Agent'!AN1169:AP1169)&gt;0,"YES","NO")</f>
        <v>YES</v>
      </c>
      <c r="AQ1169" s="30" t="str">
        <f>IF(SUM('Sales by Agent'!AO1169:AQ1169)&gt;0,"YES","NO")</f>
        <v>YES</v>
      </c>
      <c r="AR1169" s="30" t="str">
        <f>IF(SUM('Sales by Agent'!AP1169:AR1169)&gt;0,"YES","NO")</f>
        <v>YES</v>
      </c>
      <c r="AS1169" s="30" t="str">
        <f>IF(SUM('Sales by Agent'!AQ1169:AS1169)&gt;0,"YES","NO")</f>
        <v>YES</v>
      </c>
      <c r="AT1169" s="30" t="str">
        <f>IF(SUM('Sales by Agent'!AR1169:AT1169)&gt;0,"YES","NO")</f>
        <v>YES</v>
      </c>
      <c r="AU1169" s="30" t="str">
        <f>IF(SUM('Sales by Agent'!AS1169:AU1169)&gt;0,"YES","NO")</f>
        <v>YES</v>
      </c>
      <c r="AV1169" s="30" t="str">
        <f>IF(SUM('Sales by Agent'!AT1169:AV1169)&gt;0,"YES","NO")</f>
        <v>YES</v>
      </c>
    </row>
    <row r="1170" spans="1:48">
      <c r="A1170" s="564" t="s">
        <v>78</v>
      </c>
      <c r="B1170" s="564" t="s">
        <v>3376</v>
      </c>
      <c r="C1170" s="564" t="s">
        <v>396</v>
      </c>
      <c r="D1170" s="564" t="s">
        <v>954</v>
      </c>
      <c r="E1170" s="564" t="s">
        <v>1005</v>
      </c>
      <c r="F1170" s="565">
        <v>1518350</v>
      </c>
      <c r="I1170" s="30" t="str">
        <f>IF(SUM('Sales by Agent'!G1170:I1170)&gt;0,"YES","NO")</f>
        <v>YES</v>
      </c>
      <c r="J1170" s="30" t="str">
        <f>IF(SUM('Sales by Agent'!H1170:J1170)&gt;0,"YES","NO")</f>
        <v>YES</v>
      </c>
      <c r="K1170" s="30" t="str">
        <f>IF(SUM('Sales by Agent'!I1170:K1170)&gt;0,"YES","NO")</f>
        <v>YES</v>
      </c>
      <c r="L1170" s="30" t="str">
        <f>IF(SUM('Sales by Agent'!J1170:L1170)&gt;0,"YES","NO")</f>
        <v>YES</v>
      </c>
      <c r="M1170" s="30" t="str">
        <f>IF(SUM('Sales by Agent'!K1170:M1170)&gt;0,"YES","NO")</f>
        <v>YES</v>
      </c>
      <c r="N1170" s="30" t="str">
        <f>IF(SUM('Sales by Agent'!L1170:N1170)&gt;0,"YES","NO")</f>
        <v>YES</v>
      </c>
      <c r="O1170" s="30" t="str">
        <f>IF(SUM('Sales by Agent'!M1170:O1170)&gt;0,"YES","NO")</f>
        <v>NO</v>
      </c>
      <c r="P1170" s="30" t="str">
        <f>IF(SUM('Sales by Agent'!N1170:P1170)&gt;0,"YES","NO")</f>
        <v>NO</v>
      </c>
      <c r="Q1170" s="30" t="str">
        <f>IF(SUM('Sales by Agent'!O1170:Q1170)&gt;0,"YES","NO")</f>
        <v>NO</v>
      </c>
      <c r="R1170" s="30" t="str">
        <f>IF(SUM('Sales by Agent'!P1170:R1170)&gt;0,"YES","NO")</f>
        <v>YES</v>
      </c>
      <c r="S1170" s="30" t="str">
        <f>IF(SUM('Sales by Agent'!Q1170:S1170)&gt;0,"YES","NO")</f>
        <v>YES</v>
      </c>
      <c r="T1170" s="30" t="str">
        <f>IF(SUM('Sales by Agent'!R1170:T1170)&gt;0,"YES","NO")</f>
        <v>YES</v>
      </c>
      <c r="U1170" s="30" t="str">
        <f>IF(SUM('Sales by Agent'!S1170:U1170)&gt;0,"YES","NO")</f>
        <v>YES</v>
      </c>
      <c r="V1170" s="30" t="str">
        <f>IF(SUM('Sales by Agent'!T1170:V1170)&gt;0,"YES","NO")</f>
        <v>NO</v>
      </c>
      <c r="W1170" s="30" t="str">
        <f>IF(SUM('Sales by Agent'!U1170:W1170)&gt;0,"YES","NO")</f>
        <v>NO</v>
      </c>
      <c r="X1170" s="30" t="str">
        <f>IF(SUM('Sales by Agent'!V1170:X1170)&gt;0,"YES","NO")</f>
        <v>YES</v>
      </c>
      <c r="Y1170" s="30" t="str">
        <f>IF(SUM('Sales by Agent'!W1170:Y1170)&gt;0,"YES","NO")</f>
        <v>YES</v>
      </c>
      <c r="Z1170" s="30" t="str">
        <f>IF(SUM('Sales by Agent'!X1170:Z1170)&gt;0,"YES","NO")</f>
        <v>YES</v>
      </c>
      <c r="AA1170" s="30" t="str">
        <f>IF(SUM('Sales by Agent'!Y1170:AA1170)&gt;0,"YES","NO")</f>
        <v>YES</v>
      </c>
      <c r="AB1170" s="30" t="str">
        <f>IF(SUM('Sales by Agent'!Z1170:AB1170)&gt;0,"YES","NO")</f>
        <v>YES</v>
      </c>
      <c r="AC1170" s="30" t="str">
        <f>IF(SUM('Sales by Agent'!AA1170:AC1170)&gt;0,"YES","NO")</f>
        <v>NO</v>
      </c>
      <c r="AD1170" s="30" t="str">
        <f>IF(SUM('Sales by Agent'!AB1170:AD1170)&gt;0,"YES","NO")</f>
        <v>NO</v>
      </c>
      <c r="AE1170" s="30" t="str">
        <f>IF(SUM('Sales by Agent'!AC1170:AE1170)&gt;0,"YES","NO")</f>
        <v>NO</v>
      </c>
      <c r="AF1170" s="30" t="str">
        <f>IF(SUM('Sales by Agent'!AD1170:AF1170)&gt;0,"YES","NO")</f>
        <v>NO</v>
      </c>
      <c r="AG1170" s="30" t="str">
        <f>IF(SUM('Sales by Agent'!AE1170:AG1170)&gt;0,"YES","NO")</f>
        <v>NO</v>
      </c>
      <c r="AH1170" s="30" t="str">
        <f>IF(SUM('Sales by Agent'!AF1170:AH1170)&gt;0,"YES","NO")</f>
        <v>NO</v>
      </c>
      <c r="AI1170" s="30" t="str">
        <f>IF(SUM('Sales by Agent'!AG1170:AI1170)&gt;0,"YES","NO")</f>
        <v>NO</v>
      </c>
      <c r="AJ1170" s="30" t="str">
        <f>IF(SUM('Sales by Agent'!AH1170:AJ1170)&gt;0,"YES","NO")</f>
        <v>NO</v>
      </c>
      <c r="AK1170" s="30" t="str">
        <f>IF(SUM('Sales by Agent'!AI1170:AK1170)&gt;0,"YES","NO")</f>
        <v>NO</v>
      </c>
      <c r="AL1170" s="30" t="str">
        <f>IF(SUM('Sales by Agent'!AJ1170:AL1170)&gt;0,"YES","NO")</f>
        <v>NO</v>
      </c>
      <c r="AM1170" s="30" t="str">
        <f>IF(SUM('Sales by Agent'!AK1170:AM1170)&gt;0,"YES","NO")</f>
        <v>NO</v>
      </c>
      <c r="AN1170" s="30" t="str">
        <f>IF(SUM('Sales by Agent'!AL1170:AN1170)&gt;0,"YES","NO")</f>
        <v>NO</v>
      </c>
      <c r="AO1170" s="30" t="str">
        <f>IF(SUM('Sales by Agent'!AM1170:AO1170)&gt;0,"YES","NO")</f>
        <v>NO</v>
      </c>
      <c r="AP1170" s="30" t="str">
        <f>IF(SUM('Sales by Agent'!AN1170:AP1170)&gt;0,"YES","NO")</f>
        <v>NO</v>
      </c>
      <c r="AQ1170" s="30" t="str">
        <f>IF(SUM('Sales by Agent'!AO1170:AQ1170)&gt;0,"YES","NO")</f>
        <v>NO</v>
      </c>
      <c r="AR1170" s="30" t="str">
        <f>IF(SUM('Sales by Agent'!AP1170:AR1170)&gt;0,"YES","NO")</f>
        <v>NO</v>
      </c>
      <c r="AS1170" s="30" t="str">
        <f>IF(SUM('Sales by Agent'!AQ1170:AS1170)&gt;0,"YES","NO")</f>
        <v>NO</v>
      </c>
      <c r="AT1170" s="30" t="str">
        <f>IF(SUM('Sales by Agent'!AR1170:AT1170)&gt;0,"YES","NO")</f>
        <v>NO</v>
      </c>
      <c r="AU1170" s="30" t="str">
        <f>IF(SUM('Sales by Agent'!AS1170:AU1170)&gt;0,"YES","NO")</f>
        <v>NO</v>
      </c>
      <c r="AV1170" s="30" t="str">
        <f>IF(SUM('Sales by Agent'!AT1170:AV1170)&gt;0,"YES","NO")</f>
        <v>NO</v>
      </c>
    </row>
    <row r="1171" spans="1:48">
      <c r="A1171" s="564" t="s">
        <v>79</v>
      </c>
      <c r="B1171" s="564" t="s">
        <v>3377</v>
      </c>
      <c r="C1171" s="564" t="s">
        <v>396</v>
      </c>
      <c r="D1171" s="564" t="s">
        <v>954</v>
      </c>
      <c r="E1171" s="564" t="s">
        <v>1005</v>
      </c>
      <c r="F1171" s="565">
        <v>647550</v>
      </c>
      <c r="I1171" s="30" t="str">
        <f>IF(SUM('Sales by Agent'!G1171:I1171)&gt;0,"YES","NO")</f>
        <v>YES</v>
      </c>
      <c r="J1171" s="30" t="str">
        <f>IF(SUM('Sales by Agent'!H1171:J1171)&gt;0,"YES","NO")</f>
        <v>YES</v>
      </c>
      <c r="K1171" s="30" t="str">
        <f>IF(SUM('Sales by Agent'!I1171:K1171)&gt;0,"YES","NO")</f>
        <v>YES</v>
      </c>
      <c r="L1171" s="30" t="str">
        <f>IF(SUM('Sales by Agent'!J1171:L1171)&gt;0,"YES","NO")</f>
        <v>YES</v>
      </c>
      <c r="M1171" s="30" t="str">
        <f>IF(SUM('Sales by Agent'!K1171:M1171)&gt;0,"YES","NO")</f>
        <v>YES</v>
      </c>
      <c r="N1171" s="30" t="str">
        <f>IF(SUM('Sales by Agent'!L1171:N1171)&gt;0,"YES","NO")</f>
        <v>YES</v>
      </c>
      <c r="O1171" s="30" t="str">
        <f>IF(SUM('Sales by Agent'!M1171:O1171)&gt;0,"YES","NO")</f>
        <v>YES</v>
      </c>
      <c r="P1171" s="30" t="str">
        <f>IF(SUM('Sales by Agent'!N1171:P1171)&gt;0,"YES","NO")</f>
        <v>YES</v>
      </c>
      <c r="Q1171" s="30" t="str">
        <f>IF(SUM('Sales by Agent'!O1171:Q1171)&gt;0,"YES","NO")</f>
        <v>YES</v>
      </c>
      <c r="R1171" s="30" t="str">
        <f>IF(SUM('Sales by Agent'!P1171:R1171)&gt;0,"YES","NO")</f>
        <v>YES</v>
      </c>
      <c r="S1171" s="30" t="str">
        <f>IF(SUM('Sales by Agent'!Q1171:S1171)&gt;0,"YES","NO")</f>
        <v>YES</v>
      </c>
      <c r="T1171" s="30" t="str">
        <f>IF(SUM('Sales by Agent'!R1171:T1171)&gt;0,"YES","NO")</f>
        <v>YES</v>
      </c>
      <c r="U1171" s="30" t="str">
        <f>IF(SUM('Sales by Agent'!S1171:U1171)&gt;0,"YES","NO")</f>
        <v>YES</v>
      </c>
      <c r="V1171" s="30" t="str">
        <f>IF(SUM('Sales by Agent'!T1171:V1171)&gt;0,"YES","NO")</f>
        <v>YES</v>
      </c>
      <c r="W1171" s="30" t="str">
        <f>IF(SUM('Sales by Agent'!U1171:W1171)&gt;0,"YES","NO")</f>
        <v>YES</v>
      </c>
      <c r="X1171" s="30" t="str">
        <f>IF(SUM('Sales by Agent'!V1171:X1171)&gt;0,"YES","NO")</f>
        <v>NO</v>
      </c>
      <c r="Y1171" s="30" t="str">
        <f>IF(SUM('Sales by Agent'!W1171:Y1171)&gt;0,"YES","NO")</f>
        <v>YES</v>
      </c>
      <c r="Z1171" s="30" t="str">
        <f>IF(SUM('Sales by Agent'!X1171:Z1171)&gt;0,"YES","NO")</f>
        <v>YES</v>
      </c>
      <c r="AA1171" s="30" t="str">
        <f>IF(SUM('Sales by Agent'!Y1171:AA1171)&gt;0,"YES","NO")</f>
        <v>YES</v>
      </c>
      <c r="AB1171" s="30" t="str">
        <f>IF(SUM('Sales by Agent'!Z1171:AB1171)&gt;0,"YES","NO")</f>
        <v>YES</v>
      </c>
      <c r="AC1171" s="30" t="str">
        <f>IF(SUM('Sales by Agent'!AA1171:AC1171)&gt;0,"YES","NO")</f>
        <v>YES</v>
      </c>
      <c r="AD1171" s="30" t="str">
        <f>IF(SUM('Sales by Agent'!AB1171:AD1171)&gt;0,"YES","NO")</f>
        <v>YES</v>
      </c>
      <c r="AE1171" s="30" t="str">
        <f>IF(SUM('Sales by Agent'!AC1171:AE1171)&gt;0,"YES","NO")</f>
        <v>NO</v>
      </c>
      <c r="AF1171" s="30" t="str">
        <f>IF(SUM('Sales by Agent'!AD1171:AF1171)&gt;0,"YES","NO")</f>
        <v>YES</v>
      </c>
      <c r="AG1171" s="30" t="str">
        <f>IF(SUM('Sales by Agent'!AE1171:AG1171)&gt;0,"YES","NO")</f>
        <v>YES</v>
      </c>
      <c r="AH1171" s="30" t="str">
        <f>IF(SUM('Sales by Agent'!AF1171:AH1171)&gt;0,"YES","NO")</f>
        <v>YES</v>
      </c>
      <c r="AI1171" s="30" t="str">
        <f>IF(SUM('Sales by Agent'!AG1171:AI1171)&gt;0,"YES","NO")</f>
        <v>NO</v>
      </c>
      <c r="AJ1171" s="30" t="str">
        <f>IF(SUM('Sales by Agent'!AH1171:AJ1171)&gt;0,"YES","NO")</f>
        <v>NO</v>
      </c>
      <c r="AK1171" s="30" t="str">
        <f>IF(SUM('Sales by Agent'!AI1171:AK1171)&gt;0,"YES","NO")</f>
        <v>NO</v>
      </c>
      <c r="AL1171" s="30" t="str">
        <f>IF(SUM('Sales by Agent'!AJ1171:AL1171)&gt;0,"YES","NO")</f>
        <v>NO</v>
      </c>
      <c r="AM1171" s="30" t="str">
        <f>IF(SUM('Sales by Agent'!AK1171:AM1171)&gt;0,"YES","NO")</f>
        <v>NO</v>
      </c>
      <c r="AN1171" s="30" t="str">
        <f>IF(SUM('Sales by Agent'!AL1171:AN1171)&gt;0,"YES","NO")</f>
        <v>NO</v>
      </c>
      <c r="AO1171" s="30" t="str">
        <f>IF(SUM('Sales by Agent'!AM1171:AO1171)&gt;0,"YES","NO")</f>
        <v>NO</v>
      </c>
      <c r="AP1171" s="30" t="str">
        <f>IF(SUM('Sales by Agent'!AN1171:AP1171)&gt;0,"YES","NO")</f>
        <v>NO</v>
      </c>
      <c r="AQ1171" s="30" t="str">
        <f>IF(SUM('Sales by Agent'!AO1171:AQ1171)&gt;0,"YES","NO")</f>
        <v>NO</v>
      </c>
      <c r="AR1171" s="30" t="str">
        <f>IF(SUM('Sales by Agent'!AP1171:AR1171)&gt;0,"YES","NO")</f>
        <v>NO</v>
      </c>
      <c r="AS1171" s="30" t="str">
        <f>IF(SUM('Sales by Agent'!AQ1171:AS1171)&gt;0,"YES","NO")</f>
        <v>NO</v>
      </c>
      <c r="AT1171" s="30" t="str">
        <f>IF(SUM('Sales by Agent'!AR1171:AT1171)&gt;0,"YES","NO")</f>
        <v>NO</v>
      </c>
      <c r="AU1171" s="30" t="str">
        <f>IF(SUM('Sales by Agent'!AS1171:AU1171)&gt;0,"YES","NO")</f>
        <v>NO</v>
      </c>
      <c r="AV1171" s="30" t="str">
        <f>IF(SUM('Sales by Agent'!AT1171:AV1171)&gt;0,"YES","NO")</f>
        <v>NO</v>
      </c>
    </row>
    <row r="1172" spans="1:48">
      <c r="A1172" s="564" t="s">
        <v>84</v>
      </c>
      <c r="B1172" s="564" t="s">
        <v>3278</v>
      </c>
      <c r="C1172" s="564" t="s">
        <v>396</v>
      </c>
      <c r="D1172" s="564" t="s">
        <v>954</v>
      </c>
      <c r="E1172" s="564" t="s">
        <v>1005</v>
      </c>
      <c r="F1172" s="565">
        <v>0</v>
      </c>
      <c r="I1172" s="30" t="str">
        <f>IF(SUM('Sales by Agent'!G1172:I1172)&gt;0,"YES","NO")</f>
        <v>NO</v>
      </c>
      <c r="J1172" s="30" t="str">
        <f>IF(SUM('Sales by Agent'!H1172:J1172)&gt;0,"YES","NO")</f>
        <v>NO</v>
      </c>
      <c r="K1172" s="30" t="str">
        <f>IF(SUM('Sales by Agent'!I1172:K1172)&gt;0,"YES","NO")</f>
        <v>NO</v>
      </c>
      <c r="L1172" s="30" t="str">
        <f>IF(SUM('Sales by Agent'!J1172:L1172)&gt;0,"YES","NO")</f>
        <v>NO</v>
      </c>
      <c r="M1172" s="30" t="str">
        <f>IF(SUM('Sales by Agent'!K1172:M1172)&gt;0,"YES","NO")</f>
        <v>NO</v>
      </c>
      <c r="N1172" s="30" t="str">
        <f>IF(SUM('Sales by Agent'!L1172:N1172)&gt;0,"YES","NO")</f>
        <v>NO</v>
      </c>
      <c r="O1172" s="30" t="str">
        <f>IF(SUM('Sales by Agent'!M1172:O1172)&gt;0,"YES","NO")</f>
        <v>NO</v>
      </c>
      <c r="P1172" s="30" t="str">
        <f>IF(SUM('Sales by Agent'!N1172:P1172)&gt;0,"YES","NO")</f>
        <v>NO</v>
      </c>
      <c r="Q1172" s="30" t="str">
        <f>IF(SUM('Sales by Agent'!O1172:Q1172)&gt;0,"YES","NO")</f>
        <v>NO</v>
      </c>
      <c r="R1172" s="30" t="str">
        <f>IF(SUM('Sales by Agent'!P1172:R1172)&gt;0,"YES","NO")</f>
        <v>NO</v>
      </c>
      <c r="S1172" s="30" t="str">
        <f>IF(SUM('Sales by Agent'!Q1172:S1172)&gt;0,"YES","NO")</f>
        <v>NO</v>
      </c>
      <c r="T1172" s="30" t="str">
        <f>IF(SUM('Sales by Agent'!R1172:T1172)&gt;0,"YES","NO")</f>
        <v>NO</v>
      </c>
      <c r="U1172" s="30" t="str">
        <f>IF(SUM('Sales by Agent'!S1172:U1172)&gt;0,"YES","NO")</f>
        <v>NO</v>
      </c>
      <c r="V1172" s="30" t="str">
        <f>IF(SUM('Sales by Agent'!T1172:V1172)&gt;0,"YES","NO")</f>
        <v>NO</v>
      </c>
      <c r="W1172" s="30" t="str">
        <f>IF(SUM('Sales by Agent'!U1172:W1172)&gt;0,"YES","NO")</f>
        <v>NO</v>
      </c>
      <c r="X1172" s="30" t="str">
        <f>IF(SUM('Sales by Agent'!V1172:X1172)&gt;0,"YES","NO")</f>
        <v>NO</v>
      </c>
      <c r="Y1172" s="30" t="str">
        <f>IF(SUM('Sales by Agent'!W1172:Y1172)&gt;0,"YES","NO")</f>
        <v>NO</v>
      </c>
      <c r="Z1172" s="30" t="str">
        <f>IF(SUM('Sales by Agent'!X1172:Z1172)&gt;0,"YES","NO")</f>
        <v>NO</v>
      </c>
      <c r="AA1172" s="30" t="str">
        <f>IF(SUM('Sales by Agent'!Y1172:AA1172)&gt;0,"YES","NO")</f>
        <v>NO</v>
      </c>
      <c r="AB1172" s="30" t="str">
        <f>IF(SUM('Sales by Agent'!Z1172:AB1172)&gt;0,"YES","NO")</f>
        <v>NO</v>
      </c>
      <c r="AC1172" s="30" t="str">
        <f>IF(SUM('Sales by Agent'!AA1172:AC1172)&gt;0,"YES","NO")</f>
        <v>NO</v>
      </c>
      <c r="AD1172" s="30" t="str">
        <f>IF(SUM('Sales by Agent'!AB1172:AD1172)&gt;0,"YES","NO")</f>
        <v>NO</v>
      </c>
      <c r="AE1172" s="30" t="str">
        <f>IF(SUM('Sales by Agent'!AC1172:AE1172)&gt;0,"YES","NO")</f>
        <v>NO</v>
      </c>
      <c r="AF1172" s="30" t="str">
        <f>IF(SUM('Sales by Agent'!AD1172:AF1172)&gt;0,"YES","NO")</f>
        <v>NO</v>
      </c>
      <c r="AG1172" s="30" t="str">
        <f>IF(SUM('Sales by Agent'!AE1172:AG1172)&gt;0,"YES","NO")</f>
        <v>NO</v>
      </c>
      <c r="AH1172" s="30" t="str">
        <f>IF(SUM('Sales by Agent'!AF1172:AH1172)&gt;0,"YES","NO")</f>
        <v>NO</v>
      </c>
      <c r="AI1172" s="30" t="str">
        <f>IF(SUM('Sales by Agent'!AG1172:AI1172)&gt;0,"YES","NO")</f>
        <v>NO</v>
      </c>
      <c r="AJ1172" s="30" t="str">
        <f>IF(SUM('Sales by Agent'!AH1172:AJ1172)&gt;0,"YES","NO")</f>
        <v>NO</v>
      </c>
      <c r="AK1172" s="30" t="str">
        <f>IF(SUM('Sales by Agent'!AI1172:AK1172)&gt;0,"YES","NO")</f>
        <v>NO</v>
      </c>
      <c r="AL1172" s="30" t="str">
        <f>IF(SUM('Sales by Agent'!AJ1172:AL1172)&gt;0,"YES","NO")</f>
        <v>NO</v>
      </c>
      <c r="AM1172" s="30" t="str">
        <f>IF(SUM('Sales by Agent'!AK1172:AM1172)&gt;0,"YES","NO")</f>
        <v>NO</v>
      </c>
      <c r="AN1172" s="30" t="str">
        <f>IF(SUM('Sales by Agent'!AL1172:AN1172)&gt;0,"YES","NO")</f>
        <v>NO</v>
      </c>
      <c r="AO1172" s="30" t="str">
        <f>IF(SUM('Sales by Agent'!AM1172:AO1172)&gt;0,"YES","NO")</f>
        <v>NO</v>
      </c>
      <c r="AP1172" s="30" t="str">
        <f>IF(SUM('Sales by Agent'!AN1172:AP1172)&gt;0,"YES","NO")</f>
        <v>NO</v>
      </c>
      <c r="AQ1172" s="30" t="str">
        <f>IF(SUM('Sales by Agent'!AO1172:AQ1172)&gt;0,"YES","NO")</f>
        <v>NO</v>
      </c>
      <c r="AR1172" s="30" t="str">
        <f>IF(SUM('Sales by Agent'!AP1172:AR1172)&gt;0,"YES","NO")</f>
        <v>NO</v>
      </c>
      <c r="AS1172" s="30" t="str">
        <f>IF(SUM('Sales by Agent'!AQ1172:AS1172)&gt;0,"YES","NO")</f>
        <v>NO</v>
      </c>
      <c r="AT1172" s="30" t="str">
        <f>IF(SUM('Sales by Agent'!AR1172:AT1172)&gt;0,"YES","NO")</f>
        <v>NO</v>
      </c>
      <c r="AU1172" s="30" t="str">
        <f>IF(SUM('Sales by Agent'!AS1172:AU1172)&gt;0,"YES","NO")</f>
        <v>NO</v>
      </c>
      <c r="AV1172" s="30" t="str">
        <f>IF(SUM('Sales by Agent'!AT1172:AV1172)&gt;0,"YES","NO")</f>
        <v>NO</v>
      </c>
    </row>
    <row r="1173" spans="1:48">
      <c r="A1173" s="564" t="s">
        <v>85</v>
      </c>
      <c r="B1173" s="564" t="s">
        <v>2779</v>
      </c>
      <c r="C1173" s="564" t="s">
        <v>396</v>
      </c>
      <c r="D1173" s="564" t="s">
        <v>954</v>
      </c>
      <c r="E1173" s="564" t="s">
        <v>1005</v>
      </c>
      <c r="F1173" s="565">
        <v>0</v>
      </c>
      <c r="I1173" s="30" t="str">
        <f>IF(SUM('Sales by Agent'!G1173:I1173)&gt;0,"YES","NO")</f>
        <v>NO</v>
      </c>
      <c r="J1173" s="30" t="str">
        <f>IF(SUM('Sales by Agent'!H1173:J1173)&gt;0,"YES","NO")</f>
        <v>NO</v>
      </c>
      <c r="K1173" s="30" t="str">
        <f>IF(SUM('Sales by Agent'!I1173:K1173)&gt;0,"YES","NO")</f>
        <v>NO</v>
      </c>
      <c r="L1173" s="30" t="str">
        <f>IF(SUM('Sales by Agent'!J1173:L1173)&gt;0,"YES","NO")</f>
        <v>NO</v>
      </c>
      <c r="M1173" s="30" t="str">
        <f>IF(SUM('Sales by Agent'!K1173:M1173)&gt;0,"YES","NO")</f>
        <v>NO</v>
      </c>
      <c r="N1173" s="30" t="str">
        <f>IF(SUM('Sales by Agent'!L1173:N1173)&gt;0,"YES","NO")</f>
        <v>NO</v>
      </c>
      <c r="O1173" s="30" t="str">
        <f>IF(SUM('Sales by Agent'!M1173:O1173)&gt;0,"YES","NO")</f>
        <v>NO</v>
      </c>
      <c r="P1173" s="30" t="str">
        <f>IF(SUM('Sales by Agent'!N1173:P1173)&gt;0,"YES","NO")</f>
        <v>NO</v>
      </c>
      <c r="Q1173" s="30" t="str">
        <f>IF(SUM('Sales by Agent'!O1173:Q1173)&gt;0,"YES","NO")</f>
        <v>NO</v>
      </c>
      <c r="R1173" s="30" t="str">
        <f>IF(SUM('Sales by Agent'!P1173:R1173)&gt;0,"YES","NO")</f>
        <v>NO</v>
      </c>
      <c r="S1173" s="30" t="str">
        <f>IF(SUM('Sales by Agent'!Q1173:S1173)&gt;0,"YES","NO")</f>
        <v>NO</v>
      </c>
      <c r="T1173" s="30" t="str">
        <f>IF(SUM('Sales by Agent'!R1173:T1173)&gt;0,"YES","NO")</f>
        <v>NO</v>
      </c>
      <c r="U1173" s="30" t="str">
        <f>IF(SUM('Sales by Agent'!S1173:U1173)&gt;0,"YES","NO")</f>
        <v>NO</v>
      </c>
      <c r="V1173" s="30" t="str">
        <f>IF(SUM('Sales by Agent'!T1173:V1173)&gt;0,"YES","NO")</f>
        <v>NO</v>
      </c>
      <c r="W1173" s="30" t="str">
        <f>IF(SUM('Sales by Agent'!U1173:W1173)&gt;0,"YES","NO")</f>
        <v>NO</v>
      </c>
      <c r="X1173" s="30" t="str">
        <f>IF(SUM('Sales by Agent'!V1173:X1173)&gt;0,"YES","NO")</f>
        <v>NO</v>
      </c>
      <c r="Y1173" s="30" t="str">
        <f>IF(SUM('Sales by Agent'!W1173:Y1173)&gt;0,"YES","NO")</f>
        <v>NO</v>
      </c>
      <c r="Z1173" s="30" t="str">
        <f>IF(SUM('Sales by Agent'!X1173:Z1173)&gt;0,"YES","NO")</f>
        <v>NO</v>
      </c>
      <c r="AA1173" s="30" t="str">
        <f>IF(SUM('Sales by Agent'!Y1173:AA1173)&gt;0,"YES","NO")</f>
        <v>NO</v>
      </c>
      <c r="AB1173" s="30" t="str">
        <f>IF(SUM('Sales by Agent'!Z1173:AB1173)&gt;0,"YES","NO")</f>
        <v>NO</v>
      </c>
      <c r="AC1173" s="30" t="str">
        <f>IF(SUM('Sales by Agent'!AA1173:AC1173)&gt;0,"YES","NO")</f>
        <v>NO</v>
      </c>
      <c r="AD1173" s="30" t="str">
        <f>IF(SUM('Sales by Agent'!AB1173:AD1173)&gt;0,"YES","NO")</f>
        <v>NO</v>
      </c>
      <c r="AE1173" s="30" t="str">
        <f>IF(SUM('Sales by Agent'!AC1173:AE1173)&gt;0,"YES","NO")</f>
        <v>NO</v>
      </c>
      <c r="AF1173" s="30" t="str">
        <f>IF(SUM('Sales by Agent'!AD1173:AF1173)&gt;0,"YES","NO")</f>
        <v>NO</v>
      </c>
      <c r="AG1173" s="30" t="str">
        <f>IF(SUM('Sales by Agent'!AE1173:AG1173)&gt;0,"YES","NO")</f>
        <v>NO</v>
      </c>
      <c r="AH1173" s="30" t="str">
        <f>IF(SUM('Sales by Agent'!AF1173:AH1173)&gt;0,"YES","NO")</f>
        <v>NO</v>
      </c>
      <c r="AI1173" s="30" t="str">
        <f>IF(SUM('Sales by Agent'!AG1173:AI1173)&gt;0,"YES","NO")</f>
        <v>NO</v>
      </c>
      <c r="AJ1173" s="30" t="str">
        <f>IF(SUM('Sales by Agent'!AH1173:AJ1173)&gt;0,"YES","NO")</f>
        <v>NO</v>
      </c>
      <c r="AK1173" s="30" t="str">
        <f>IF(SUM('Sales by Agent'!AI1173:AK1173)&gt;0,"YES","NO")</f>
        <v>NO</v>
      </c>
      <c r="AL1173" s="30" t="str">
        <f>IF(SUM('Sales by Agent'!AJ1173:AL1173)&gt;0,"YES","NO")</f>
        <v>NO</v>
      </c>
      <c r="AM1173" s="30" t="str">
        <f>IF(SUM('Sales by Agent'!AK1173:AM1173)&gt;0,"YES","NO")</f>
        <v>NO</v>
      </c>
      <c r="AN1173" s="30" t="str">
        <f>IF(SUM('Sales by Agent'!AL1173:AN1173)&gt;0,"YES","NO")</f>
        <v>NO</v>
      </c>
      <c r="AO1173" s="30" t="str">
        <f>IF(SUM('Sales by Agent'!AM1173:AO1173)&gt;0,"YES","NO")</f>
        <v>NO</v>
      </c>
      <c r="AP1173" s="30" t="str">
        <f>IF(SUM('Sales by Agent'!AN1173:AP1173)&gt;0,"YES","NO")</f>
        <v>NO</v>
      </c>
      <c r="AQ1173" s="30" t="str">
        <f>IF(SUM('Sales by Agent'!AO1173:AQ1173)&gt;0,"YES","NO")</f>
        <v>NO</v>
      </c>
      <c r="AR1173" s="30" t="str">
        <f>IF(SUM('Sales by Agent'!AP1173:AR1173)&gt;0,"YES","NO")</f>
        <v>NO</v>
      </c>
      <c r="AS1173" s="30" t="str">
        <f>IF(SUM('Sales by Agent'!AQ1173:AS1173)&gt;0,"YES","NO")</f>
        <v>NO</v>
      </c>
      <c r="AT1173" s="30" t="str">
        <f>IF(SUM('Sales by Agent'!AR1173:AT1173)&gt;0,"YES","NO")</f>
        <v>NO</v>
      </c>
      <c r="AU1173" s="30" t="str">
        <f>IF(SUM('Sales by Agent'!AS1173:AU1173)&gt;0,"YES","NO")</f>
        <v>NO</v>
      </c>
      <c r="AV1173" s="30" t="str">
        <f>IF(SUM('Sales by Agent'!AT1173:AV1173)&gt;0,"YES","NO")</f>
        <v>NO</v>
      </c>
    </row>
    <row r="1174" spans="1:48">
      <c r="A1174" s="564" t="s">
        <v>86</v>
      </c>
      <c r="B1174" s="564" t="s">
        <v>3378</v>
      </c>
      <c r="C1174" s="564" t="s">
        <v>396</v>
      </c>
      <c r="D1174" s="564" t="s">
        <v>954</v>
      </c>
      <c r="E1174" s="564" t="s">
        <v>1005</v>
      </c>
      <c r="F1174" s="565">
        <v>11733750</v>
      </c>
      <c r="I1174" s="30" t="str">
        <f>IF(SUM('Sales by Agent'!G1174:I1174)&gt;0,"YES","NO")</f>
        <v>YES</v>
      </c>
      <c r="J1174" s="30" t="str">
        <f>IF(SUM('Sales by Agent'!H1174:J1174)&gt;0,"YES","NO")</f>
        <v>YES</v>
      </c>
      <c r="K1174" s="30" t="str">
        <f>IF(SUM('Sales by Agent'!I1174:K1174)&gt;0,"YES","NO")</f>
        <v>YES</v>
      </c>
      <c r="L1174" s="30" t="str">
        <f>IF(SUM('Sales by Agent'!J1174:L1174)&gt;0,"YES","NO")</f>
        <v>YES</v>
      </c>
      <c r="M1174" s="30" t="str">
        <f>IF(SUM('Sales by Agent'!K1174:M1174)&gt;0,"YES","NO")</f>
        <v>YES</v>
      </c>
      <c r="N1174" s="30" t="str">
        <f>IF(SUM('Sales by Agent'!L1174:N1174)&gt;0,"YES","NO")</f>
        <v>YES</v>
      </c>
      <c r="O1174" s="30" t="str">
        <f>IF(SUM('Sales by Agent'!M1174:O1174)&gt;0,"YES","NO")</f>
        <v>YES</v>
      </c>
      <c r="P1174" s="30" t="str">
        <f>IF(SUM('Sales by Agent'!N1174:P1174)&gt;0,"YES","NO")</f>
        <v>YES</v>
      </c>
      <c r="Q1174" s="30" t="str">
        <f>IF(SUM('Sales by Agent'!O1174:Q1174)&gt;0,"YES","NO")</f>
        <v>YES</v>
      </c>
      <c r="R1174" s="30" t="str">
        <f>IF(SUM('Sales by Agent'!P1174:R1174)&gt;0,"YES","NO")</f>
        <v>YES</v>
      </c>
      <c r="S1174" s="30" t="str">
        <f>IF(SUM('Sales by Agent'!Q1174:S1174)&gt;0,"YES","NO")</f>
        <v>YES</v>
      </c>
      <c r="T1174" s="30" t="str">
        <f>IF(SUM('Sales by Agent'!R1174:T1174)&gt;0,"YES","NO")</f>
        <v>YES</v>
      </c>
      <c r="U1174" s="30" t="str">
        <f>IF(SUM('Sales by Agent'!S1174:U1174)&gt;0,"YES","NO")</f>
        <v>YES</v>
      </c>
      <c r="V1174" s="30" t="str">
        <f>IF(SUM('Sales by Agent'!T1174:V1174)&gt;0,"YES","NO")</f>
        <v>YES</v>
      </c>
      <c r="W1174" s="30" t="str">
        <f>IF(SUM('Sales by Agent'!U1174:W1174)&gt;0,"YES","NO")</f>
        <v>YES</v>
      </c>
      <c r="X1174" s="30" t="str">
        <f>IF(SUM('Sales by Agent'!V1174:X1174)&gt;0,"YES","NO")</f>
        <v>YES</v>
      </c>
      <c r="Y1174" s="30" t="str">
        <f>IF(SUM('Sales by Agent'!W1174:Y1174)&gt;0,"YES","NO")</f>
        <v>YES</v>
      </c>
      <c r="Z1174" s="30" t="str">
        <f>IF(SUM('Sales by Agent'!X1174:Z1174)&gt;0,"YES","NO")</f>
        <v>YES</v>
      </c>
      <c r="AA1174" s="30" t="str">
        <f>IF(SUM('Sales by Agent'!Y1174:AA1174)&gt;0,"YES","NO")</f>
        <v>YES</v>
      </c>
      <c r="AB1174" s="30" t="str">
        <f>IF(SUM('Sales by Agent'!Z1174:AB1174)&gt;0,"YES","NO")</f>
        <v>YES</v>
      </c>
      <c r="AC1174" s="30" t="str">
        <f>IF(SUM('Sales by Agent'!AA1174:AC1174)&gt;0,"YES","NO")</f>
        <v>YES</v>
      </c>
      <c r="AD1174" s="30" t="str">
        <f>IF(SUM('Sales by Agent'!AB1174:AD1174)&gt;0,"YES","NO")</f>
        <v>YES</v>
      </c>
      <c r="AE1174" s="30" t="str">
        <f>IF(SUM('Sales by Agent'!AC1174:AE1174)&gt;0,"YES","NO")</f>
        <v>YES</v>
      </c>
      <c r="AF1174" s="30" t="str">
        <f>IF(SUM('Sales by Agent'!AD1174:AF1174)&gt;0,"YES","NO")</f>
        <v>YES</v>
      </c>
      <c r="AG1174" s="30" t="str">
        <f>IF(SUM('Sales by Agent'!AE1174:AG1174)&gt;0,"YES","NO")</f>
        <v>YES</v>
      </c>
      <c r="AH1174" s="30" t="str">
        <f>IF(SUM('Sales by Agent'!AF1174:AH1174)&gt;0,"YES","NO")</f>
        <v>YES</v>
      </c>
      <c r="AI1174" s="30" t="str">
        <f>IF(SUM('Sales by Agent'!AG1174:AI1174)&gt;0,"YES","NO")</f>
        <v>YES</v>
      </c>
      <c r="AJ1174" s="30" t="str">
        <f>IF(SUM('Sales by Agent'!AH1174:AJ1174)&gt;0,"YES","NO")</f>
        <v>YES</v>
      </c>
      <c r="AK1174" s="30" t="str">
        <f>IF(SUM('Sales by Agent'!AI1174:AK1174)&gt;0,"YES","NO")</f>
        <v>YES</v>
      </c>
      <c r="AL1174" s="30" t="str">
        <f>IF(SUM('Sales by Agent'!AJ1174:AL1174)&gt;0,"YES","NO")</f>
        <v>YES</v>
      </c>
      <c r="AM1174" s="30" t="str">
        <f>IF(SUM('Sales by Agent'!AK1174:AM1174)&gt;0,"YES","NO")</f>
        <v>YES</v>
      </c>
      <c r="AN1174" s="30" t="str">
        <f>IF(SUM('Sales by Agent'!AL1174:AN1174)&gt;0,"YES","NO")</f>
        <v>YES</v>
      </c>
      <c r="AO1174" s="30" t="str">
        <f>IF(SUM('Sales by Agent'!AM1174:AO1174)&gt;0,"YES","NO")</f>
        <v>YES</v>
      </c>
      <c r="AP1174" s="30" t="str">
        <f>IF(SUM('Sales by Agent'!AN1174:AP1174)&gt;0,"YES","NO")</f>
        <v>YES</v>
      </c>
      <c r="AQ1174" s="30" t="str">
        <f>IF(SUM('Sales by Agent'!AO1174:AQ1174)&gt;0,"YES","NO")</f>
        <v>YES</v>
      </c>
      <c r="AR1174" s="30" t="str">
        <f>IF(SUM('Sales by Agent'!AP1174:AR1174)&gt;0,"YES","NO")</f>
        <v>YES</v>
      </c>
      <c r="AS1174" s="30" t="str">
        <f>IF(SUM('Sales by Agent'!AQ1174:AS1174)&gt;0,"YES","NO")</f>
        <v>YES</v>
      </c>
      <c r="AT1174" s="30" t="str">
        <f>IF(SUM('Sales by Agent'!AR1174:AT1174)&gt;0,"YES","NO")</f>
        <v>YES</v>
      </c>
      <c r="AU1174" s="30" t="str">
        <f>IF(SUM('Sales by Agent'!AS1174:AU1174)&gt;0,"YES","NO")</f>
        <v>YES</v>
      </c>
      <c r="AV1174" s="30" t="str">
        <f>IF(SUM('Sales by Agent'!AT1174:AV1174)&gt;0,"YES","NO")</f>
        <v>YES</v>
      </c>
    </row>
    <row r="1175" spans="1:48">
      <c r="A1175" s="564" t="s">
        <v>91</v>
      </c>
      <c r="B1175" s="564" t="s">
        <v>3379</v>
      </c>
      <c r="C1175" s="564" t="s">
        <v>396</v>
      </c>
      <c r="D1175" s="564" t="s">
        <v>954</v>
      </c>
      <c r="E1175" s="564" t="s">
        <v>1005</v>
      </c>
      <c r="F1175" s="565">
        <v>2283300</v>
      </c>
      <c r="I1175" s="30" t="str">
        <f>IF(SUM('Sales by Agent'!G1175:I1175)&gt;0,"YES","NO")</f>
        <v>NO</v>
      </c>
      <c r="J1175" s="30" t="str">
        <f>IF(SUM('Sales by Agent'!H1175:J1175)&gt;0,"YES","NO")</f>
        <v>NO</v>
      </c>
      <c r="K1175" s="30" t="str">
        <f>IF(SUM('Sales by Agent'!I1175:K1175)&gt;0,"YES","NO")</f>
        <v>NO</v>
      </c>
      <c r="L1175" s="30" t="str">
        <f>IF(SUM('Sales by Agent'!J1175:L1175)&gt;0,"YES","NO")</f>
        <v>NO</v>
      </c>
      <c r="M1175" s="30" t="str">
        <f>IF(SUM('Sales by Agent'!K1175:M1175)&gt;0,"YES","NO")</f>
        <v>NO</v>
      </c>
      <c r="N1175" s="30" t="str">
        <f>IF(SUM('Sales by Agent'!L1175:N1175)&gt;0,"YES","NO")</f>
        <v>NO</v>
      </c>
      <c r="O1175" s="30" t="str">
        <f>IF(SUM('Sales by Agent'!M1175:O1175)&gt;0,"YES","NO")</f>
        <v>NO</v>
      </c>
      <c r="P1175" s="30" t="str">
        <f>IF(SUM('Sales by Agent'!N1175:P1175)&gt;0,"YES","NO")</f>
        <v>NO</v>
      </c>
      <c r="Q1175" s="30" t="str">
        <f>IF(SUM('Sales by Agent'!O1175:Q1175)&gt;0,"YES","NO")</f>
        <v>NO</v>
      </c>
      <c r="R1175" s="30" t="str">
        <f>IF(SUM('Sales by Agent'!P1175:R1175)&gt;0,"YES","NO")</f>
        <v>NO</v>
      </c>
      <c r="S1175" s="30" t="str">
        <f>IF(SUM('Sales by Agent'!Q1175:S1175)&gt;0,"YES","NO")</f>
        <v>NO</v>
      </c>
      <c r="T1175" s="30" t="str">
        <f>IF(SUM('Sales by Agent'!R1175:T1175)&gt;0,"YES","NO")</f>
        <v>NO</v>
      </c>
      <c r="U1175" s="30" t="str">
        <f>IF(SUM('Sales by Agent'!S1175:U1175)&gt;0,"YES","NO")</f>
        <v>NO</v>
      </c>
      <c r="V1175" s="30" t="str">
        <f>IF(SUM('Sales by Agent'!T1175:V1175)&gt;0,"YES","NO")</f>
        <v>NO</v>
      </c>
      <c r="W1175" s="30" t="str">
        <f>IF(SUM('Sales by Agent'!U1175:W1175)&gt;0,"YES","NO")</f>
        <v>NO</v>
      </c>
      <c r="X1175" s="30" t="str">
        <f>IF(SUM('Sales by Agent'!V1175:X1175)&gt;0,"YES","NO")</f>
        <v>NO</v>
      </c>
      <c r="Y1175" s="30" t="str">
        <f>IF(SUM('Sales by Agent'!W1175:Y1175)&gt;0,"YES","NO")</f>
        <v>NO</v>
      </c>
      <c r="Z1175" s="30" t="str">
        <f>IF(SUM('Sales by Agent'!X1175:Z1175)&gt;0,"YES","NO")</f>
        <v>NO</v>
      </c>
      <c r="AA1175" s="30" t="str">
        <f>IF(SUM('Sales by Agent'!Y1175:AA1175)&gt;0,"YES","NO")</f>
        <v>NO</v>
      </c>
      <c r="AB1175" s="30" t="str">
        <f>IF(SUM('Sales by Agent'!Z1175:AB1175)&gt;0,"YES","NO")</f>
        <v>NO</v>
      </c>
      <c r="AC1175" s="30" t="str">
        <f>IF(SUM('Sales by Agent'!AA1175:AC1175)&gt;0,"YES","NO")</f>
        <v>YES</v>
      </c>
      <c r="AD1175" s="30" t="str">
        <f>IF(SUM('Sales by Agent'!AB1175:AD1175)&gt;0,"YES","NO")</f>
        <v>YES</v>
      </c>
      <c r="AE1175" s="30" t="str">
        <f>IF(SUM('Sales by Agent'!AC1175:AE1175)&gt;0,"YES","NO")</f>
        <v>YES</v>
      </c>
      <c r="AF1175" s="30" t="str">
        <f>IF(SUM('Sales by Agent'!AD1175:AF1175)&gt;0,"YES","NO")</f>
        <v>YES</v>
      </c>
      <c r="AG1175" s="30" t="str">
        <f>IF(SUM('Sales by Agent'!AE1175:AG1175)&gt;0,"YES","NO")</f>
        <v>YES</v>
      </c>
      <c r="AH1175" s="30" t="str">
        <f>IF(SUM('Sales by Agent'!AF1175:AH1175)&gt;0,"YES","NO")</f>
        <v>YES</v>
      </c>
      <c r="AI1175" s="30" t="str">
        <f>IF(SUM('Sales by Agent'!AG1175:AI1175)&gt;0,"YES","NO")</f>
        <v>YES</v>
      </c>
      <c r="AJ1175" s="30" t="str">
        <f>IF(SUM('Sales by Agent'!AH1175:AJ1175)&gt;0,"YES","NO")</f>
        <v>YES</v>
      </c>
      <c r="AK1175" s="30" t="str">
        <f>IF(SUM('Sales by Agent'!AI1175:AK1175)&gt;0,"YES","NO")</f>
        <v>YES</v>
      </c>
      <c r="AL1175" s="30" t="str">
        <f>IF(SUM('Sales by Agent'!AJ1175:AL1175)&gt;0,"YES","NO")</f>
        <v>YES</v>
      </c>
      <c r="AM1175" s="30" t="str">
        <f>IF(SUM('Sales by Agent'!AK1175:AM1175)&gt;0,"YES","NO")</f>
        <v>YES</v>
      </c>
      <c r="AN1175" s="30" t="str">
        <f>IF(SUM('Sales by Agent'!AL1175:AN1175)&gt;0,"YES","NO")</f>
        <v>YES</v>
      </c>
      <c r="AO1175" s="30" t="str">
        <f>IF(SUM('Sales by Agent'!AM1175:AO1175)&gt;0,"YES","NO")</f>
        <v>YES</v>
      </c>
      <c r="AP1175" s="30" t="str">
        <f>IF(SUM('Sales by Agent'!AN1175:AP1175)&gt;0,"YES","NO")</f>
        <v>YES</v>
      </c>
      <c r="AQ1175" s="30" t="str">
        <f>IF(SUM('Sales by Agent'!AO1175:AQ1175)&gt;0,"YES","NO")</f>
        <v>YES</v>
      </c>
      <c r="AR1175" s="30" t="str">
        <f>IF(SUM('Sales by Agent'!AP1175:AR1175)&gt;0,"YES","NO")</f>
        <v>YES</v>
      </c>
      <c r="AS1175" s="30" t="str">
        <f>IF(SUM('Sales by Agent'!AQ1175:AS1175)&gt;0,"YES","NO")</f>
        <v>YES</v>
      </c>
      <c r="AT1175" s="30" t="str">
        <f>IF(SUM('Sales by Agent'!AR1175:AT1175)&gt;0,"YES","NO")</f>
        <v>YES</v>
      </c>
      <c r="AU1175" s="30" t="str">
        <f>IF(SUM('Sales by Agent'!AS1175:AU1175)&gt;0,"YES","NO")</f>
        <v>YES</v>
      </c>
      <c r="AV1175" s="30" t="str">
        <f>IF(SUM('Sales by Agent'!AT1175:AV1175)&gt;0,"YES","NO")</f>
        <v>YES</v>
      </c>
    </row>
    <row r="1176" spans="1:48">
      <c r="A1176" s="564" t="s">
        <v>92</v>
      </c>
      <c r="B1176" s="564" t="s">
        <v>3380</v>
      </c>
      <c r="C1176" s="564" t="s">
        <v>396</v>
      </c>
      <c r="D1176" s="564" t="s">
        <v>954</v>
      </c>
      <c r="E1176" s="564" t="s">
        <v>1005</v>
      </c>
      <c r="F1176" s="565">
        <v>3871775</v>
      </c>
      <c r="I1176" s="30" t="str">
        <f>IF(SUM('Sales by Agent'!G1176:I1176)&gt;0,"YES","NO")</f>
        <v>NO</v>
      </c>
      <c r="J1176" s="30" t="str">
        <f>IF(SUM('Sales by Agent'!H1176:J1176)&gt;0,"YES","NO")</f>
        <v>NO</v>
      </c>
      <c r="K1176" s="30" t="str">
        <f>IF(SUM('Sales by Agent'!I1176:K1176)&gt;0,"YES","NO")</f>
        <v>NO</v>
      </c>
      <c r="L1176" s="30" t="str">
        <f>IF(SUM('Sales by Agent'!J1176:L1176)&gt;0,"YES","NO")</f>
        <v>NO</v>
      </c>
      <c r="M1176" s="30" t="str">
        <f>IF(SUM('Sales by Agent'!K1176:M1176)&gt;0,"YES","NO")</f>
        <v>NO</v>
      </c>
      <c r="N1176" s="30" t="str">
        <f>IF(SUM('Sales by Agent'!L1176:N1176)&gt;0,"YES","NO")</f>
        <v>NO</v>
      </c>
      <c r="O1176" s="30" t="str">
        <f>IF(SUM('Sales by Agent'!M1176:O1176)&gt;0,"YES","NO")</f>
        <v>NO</v>
      </c>
      <c r="P1176" s="30" t="str">
        <f>IF(SUM('Sales by Agent'!N1176:P1176)&gt;0,"YES","NO")</f>
        <v>NO</v>
      </c>
      <c r="Q1176" s="30" t="str">
        <f>IF(SUM('Sales by Agent'!O1176:Q1176)&gt;0,"YES","NO")</f>
        <v>NO</v>
      </c>
      <c r="R1176" s="30" t="str">
        <f>IF(SUM('Sales by Agent'!P1176:R1176)&gt;0,"YES","NO")</f>
        <v>NO</v>
      </c>
      <c r="S1176" s="30" t="str">
        <f>IF(SUM('Sales by Agent'!Q1176:S1176)&gt;0,"YES","NO")</f>
        <v>NO</v>
      </c>
      <c r="T1176" s="30" t="str">
        <f>IF(SUM('Sales by Agent'!R1176:T1176)&gt;0,"YES","NO")</f>
        <v>NO</v>
      </c>
      <c r="U1176" s="30" t="str">
        <f>IF(SUM('Sales by Agent'!S1176:U1176)&gt;0,"YES","NO")</f>
        <v>NO</v>
      </c>
      <c r="V1176" s="30" t="str">
        <f>IF(SUM('Sales by Agent'!T1176:V1176)&gt;0,"YES","NO")</f>
        <v>NO</v>
      </c>
      <c r="W1176" s="30" t="str">
        <f>IF(SUM('Sales by Agent'!U1176:W1176)&gt;0,"YES","NO")</f>
        <v>NO</v>
      </c>
      <c r="X1176" s="30" t="str">
        <f>IF(SUM('Sales by Agent'!V1176:X1176)&gt;0,"YES","NO")</f>
        <v>NO</v>
      </c>
      <c r="Y1176" s="30" t="str">
        <f>IF(SUM('Sales by Agent'!W1176:Y1176)&gt;0,"YES","NO")</f>
        <v>NO</v>
      </c>
      <c r="Z1176" s="30" t="str">
        <f>IF(SUM('Sales by Agent'!X1176:Z1176)&gt;0,"YES","NO")</f>
        <v>NO</v>
      </c>
      <c r="AA1176" s="30" t="str">
        <f>IF(SUM('Sales by Agent'!Y1176:AA1176)&gt;0,"YES","NO")</f>
        <v>NO</v>
      </c>
      <c r="AB1176" s="30" t="str">
        <f>IF(SUM('Sales by Agent'!Z1176:AB1176)&gt;0,"YES","NO")</f>
        <v>NO</v>
      </c>
      <c r="AC1176" s="30" t="str">
        <f>IF(SUM('Sales by Agent'!AA1176:AC1176)&gt;0,"YES","NO")</f>
        <v>YES</v>
      </c>
      <c r="AD1176" s="30" t="str">
        <f>IF(SUM('Sales by Agent'!AB1176:AD1176)&gt;0,"YES","NO")</f>
        <v>YES</v>
      </c>
      <c r="AE1176" s="30" t="str">
        <f>IF(SUM('Sales by Agent'!AC1176:AE1176)&gt;0,"YES","NO")</f>
        <v>YES</v>
      </c>
      <c r="AF1176" s="30" t="str">
        <f>IF(SUM('Sales by Agent'!AD1176:AF1176)&gt;0,"YES","NO")</f>
        <v>YES</v>
      </c>
      <c r="AG1176" s="30" t="str">
        <f>IF(SUM('Sales by Agent'!AE1176:AG1176)&gt;0,"YES","NO")</f>
        <v>YES</v>
      </c>
      <c r="AH1176" s="30" t="str">
        <f>IF(SUM('Sales by Agent'!AF1176:AH1176)&gt;0,"YES","NO")</f>
        <v>YES</v>
      </c>
      <c r="AI1176" s="30" t="str">
        <f>IF(SUM('Sales by Agent'!AG1176:AI1176)&gt;0,"YES","NO")</f>
        <v>YES</v>
      </c>
      <c r="AJ1176" s="30" t="str">
        <f>IF(SUM('Sales by Agent'!AH1176:AJ1176)&gt;0,"YES","NO")</f>
        <v>YES</v>
      </c>
      <c r="AK1176" s="30" t="str">
        <f>IF(SUM('Sales by Agent'!AI1176:AK1176)&gt;0,"YES","NO")</f>
        <v>YES</v>
      </c>
      <c r="AL1176" s="30" t="str">
        <f>IF(SUM('Sales by Agent'!AJ1176:AL1176)&gt;0,"YES","NO")</f>
        <v>YES</v>
      </c>
      <c r="AM1176" s="30" t="str">
        <f>IF(SUM('Sales by Agent'!AK1176:AM1176)&gt;0,"YES","NO")</f>
        <v>YES</v>
      </c>
      <c r="AN1176" s="30" t="str">
        <f>IF(SUM('Sales by Agent'!AL1176:AN1176)&gt;0,"YES","NO")</f>
        <v>YES</v>
      </c>
      <c r="AO1176" s="30" t="str">
        <f>IF(SUM('Sales by Agent'!AM1176:AO1176)&gt;0,"YES","NO")</f>
        <v>YES</v>
      </c>
      <c r="AP1176" s="30" t="str">
        <f>IF(SUM('Sales by Agent'!AN1176:AP1176)&gt;0,"YES","NO")</f>
        <v>YES</v>
      </c>
      <c r="AQ1176" s="30" t="str">
        <f>IF(SUM('Sales by Agent'!AO1176:AQ1176)&gt;0,"YES","NO")</f>
        <v>YES</v>
      </c>
      <c r="AR1176" s="30" t="str">
        <f>IF(SUM('Sales by Agent'!AP1176:AR1176)&gt;0,"YES","NO")</f>
        <v>YES</v>
      </c>
      <c r="AS1176" s="30" t="str">
        <f>IF(SUM('Sales by Agent'!AQ1176:AS1176)&gt;0,"YES","NO")</f>
        <v>YES</v>
      </c>
      <c r="AT1176" s="30" t="str">
        <f>IF(SUM('Sales by Agent'!AR1176:AT1176)&gt;0,"YES","NO")</f>
        <v>YES</v>
      </c>
      <c r="AU1176" s="30" t="str">
        <f>IF(SUM('Sales by Agent'!AS1176:AU1176)&gt;0,"YES","NO")</f>
        <v>YES</v>
      </c>
      <c r="AV1176" s="30" t="str">
        <f>IF(SUM('Sales by Agent'!AT1176:AV1176)&gt;0,"YES","NO")</f>
        <v>YES</v>
      </c>
    </row>
    <row r="1177" spans="1:48">
      <c r="A1177" s="564" t="s">
        <v>93</v>
      </c>
      <c r="B1177" s="564" t="s">
        <v>3381</v>
      </c>
      <c r="C1177" s="564" t="s">
        <v>396</v>
      </c>
      <c r="D1177" s="564" t="s">
        <v>954</v>
      </c>
      <c r="E1177" s="564" t="s">
        <v>1005</v>
      </c>
      <c r="F1177" s="565">
        <v>4926975</v>
      </c>
      <c r="I1177" s="30" t="str">
        <f>IF(SUM('Sales by Agent'!G1177:I1177)&gt;0,"YES","NO")</f>
        <v>NO</v>
      </c>
      <c r="J1177" s="30" t="str">
        <f>IF(SUM('Sales by Agent'!H1177:J1177)&gt;0,"YES","NO")</f>
        <v>NO</v>
      </c>
      <c r="K1177" s="30" t="str">
        <f>IF(SUM('Sales by Agent'!I1177:K1177)&gt;0,"YES","NO")</f>
        <v>NO</v>
      </c>
      <c r="L1177" s="30" t="str">
        <f>IF(SUM('Sales by Agent'!J1177:L1177)&gt;0,"YES","NO")</f>
        <v>NO</v>
      </c>
      <c r="M1177" s="30" t="str">
        <f>IF(SUM('Sales by Agent'!K1177:M1177)&gt;0,"YES","NO")</f>
        <v>NO</v>
      </c>
      <c r="N1177" s="30" t="str">
        <f>IF(SUM('Sales by Agent'!L1177:N1177)&gt;0,"YES","NO")</f>
        <v>NO</v>
      </c>
      <c r="O1177" s="30" t="str">
        <f>IF(SUM('Sales by Agent'!M1177:O1177)&gt;0,"YES","NO")</f>
        <v>NO</v>
      </c>
      <c r="P1177" s="30" t="str">
        <f>IF(SUM('Sales by Agent'!N1177:P1177)&gt;0,"YES","NO")</f>
        <v>NO</v>
      </c>
      <c r="Q1177" s="30" t="str">
        <f>IF(SUM('Sales by Agent'!O1177:Q1177)&gt;0,"YES","NO")</f>
        <v>NO</v>
      </c>
      <c r="R1177" s="30" t="str">
        <f>IF(SUM('Sales by Agent'!P1177:R1177)&gt;0,"YES","NO")</f>
        <v>NO</v>
      </c>
      <c r="S1177" s="30" t="str">
        <f>IF(SUM('Sales by Agent'!Q1177:S1177)&gt;0,"YES","NO")</f>
        <v>NO</v>
      </c>
      <c r="T1177" s="30" t="str">
        <f>IF(SUM('Sales by Agent'!R1177:T1177)&gt;0,"YES","NO")</f>
        <v>NO</v>
      </c>
      <c r="U1177" s="30" t="str">
        <f>IF(SUM('Sales by Agent'!S1177:U1177)&gt;0,"YES","NO")</f>
        <v>NO</v>
      </c>
      <c r="V1177" s="30" t="str">
        <f>IF(SUM('Sales by Agent'!T1177:V1177)&gt;0,"YES","NO")</f>
        <v>NO</v>
      </c>
      <c r="W1177" s="30" t="str">
        <f>IF(SUM('Sales by Agent'!U1177:W1177)&gt;0,"YES","NO")</f>
        <v>NO</v>
      </c>
      <c r="X1177" s="30" t="str">
        <f>IF(SUM('Sales by Agent'!V1177:X1177)&gt;0,"YES","NO")</f>
        <v>NO</v>
      </c>
      <c r="Y1177" s="30" t="str">
        <f>IF(SUM('Sales by Agent'!W1177:Y1177)&gt;0,"YES","NO")</f>
        <v>NO</v>
      </c>
      <c r="Z1177" s="30" t="str">
        <f>IF(SUM('Sales by Agent'!X1177:Z1177)&gt;0,"YES","NO")</f>
        <v>NO</v>
      </c>
      <c r="AA1177" s="30" t="str">
        <f>IF(SUM('Sales by Agent'!Y1177:AA1177)&gt;0,"YES","NO")</f>
        <v>NO</v>
      </c>
      <c r="AB1177" s="30" t="str">
        <f>IF(SUM('Sales by Agent'!Z1177:AB1177)&gt;0,"YES","NO")</f>
        <v>NO</v>
      </c>
      <c r="AC1177" s="30" t="str">
        <f>IF(SUM('Sales by Agent'!AA1177:AC1177)&gt;0,"YES","NO")</f>
        <v>YES</v>
      </c>
      <c r="AD1177" s="30" t="str">
        <f>IF(SUM('Sales by Agent'!AB1177:AD1177)&gt;0,"YES","NO")</f>
        <v>YES</v>
      </c>
      <c r="AE1177" s="30" t="str">
        <f>IF(SUM('Sales by Agent'!AC1177:AE1177)&gt;0,"YES","NO")</f>
        <v>YES</v>
      </c>
      <c r="AF1177" s="30" t="str">
        <f>IF(SUM('Sales by Agent'!AD1177:AF1177)&gt;0,"YES","NO")</f>
        <v>YES</v>
      </c>
      <c r="AG1177" s="30" t="str">
        <f>IF(SUM('Sales by Agent'!AE1177:AG1177)&gt;0,"YES","NO")</f>
        <v>YES</v>
      </c>
      <c r="AH1177" s="30" t="str">
        <f>IF(SUM('Sales by Agent'!AF1177:AH1177)&gt;0,"YES","NO")</f>
        <v>YES</v>
      </c>
      <c r="AI1177" s="30" t="str">
        <f>IF(SUM('Sales by Agent'!AG1177:AI1177)&gt;0,"YES","NO")</f>
        <v>YES</v>
      </c>
      <c r="AJ1177" s="30" t="str">
        <f>IF(SUM('Sales by Agent'!AH1177:AJ1177)&gt;0,"YES","NO")</f>
        <v>YES</v>
      </c>
      <c r="AK1177" s="30" t="str">
        <f>IF(SUM('Sales by Agent'!AI1177:AK1177)&gt;0,"YES","NO")</f>
        <v>YES</v>
      </c>
      <c r="AL1177" s="30" t="str">
        <f>IF(SUM('Sales by Agent'!AJ1177:AL1177)&gt;0,"YES","NO")</f>
        <v>YES</v>
      </c>
      <c r="AM1177" s="30" t="str">
        <f>IF(SUM('Sales by Agent'!AK1177:AM1177)&gt;0,"YES","NO")</f>
        <v>YES</v>
      </c>
      <c r="AN1177" s="30" t="str">
        <f>IF(SUM('Sales by Agent'!AL1177:AN1177)&gt;0,"YES","NO")</f>
        <v>YES</v>
      </c>
      <c r="AO1177" s="30" t="str">
        <f>IF(SUM('Sales by Agent'!AM1177:AO1177)&gt;0,"YES","NO")</f>
        <v>YES</v>
      </c>
      <c r="AP1177" s="30" t="str">
        <f>IF(SUM('Sales by Agent'!AN1177:AP1177)&gt;0,"YES","NO")</f>
        <v>YES</v>
      </c>
      <c r="AQ1177" s="30" t="str">
        <f>IF(SUM('Sales by Agent'!AO1177:AQ1177)&gt;0,"YES","NO")</f>
        <v>YES</v>
      </c>
      <c r="AR1177" s="30" t="str">
        <f>IF(SUM('Sales by Agent'!AP1177:AR1177)&gt;0,"YES","NO")</f>
        <v>YES</v>
      </c>
      <c r="AS1177" s="30" t="str">
        <f>IF(SUM('Sales by Agent'!AQ1177:AS1177)&gt;0,"YES","NO")</f>
        <v>YES</v>
      </c>
      <c r="AT1177" s="30" t="str">
        <f>IF(SUM('Sales by Agent'!AR1177:AT1177)&gt;0,"YES","NO")</f>
        <v>YES</v>
      </c>
      <c r="AU1177" s="30" t="str">
        <f>IF(SUM('Sales by Agent'!AS1177:AU1177)&gt;0,"YES","NO")</f>
        <v>YES</v>
      </c>
      <c r="AV1177" s="30" t="str">
        <f>IF(SUM('Sales by Agent'!AT1177:AV1177)&gt;0,"YES","NO")</f>
        <v>YES</v>
      </c>
    </row>
    <row r="1178" spans="1:48">
      <c r="A1178" s="564" t="s">
        <v>7</v>
      </c>
      <c r="B1178" s="564" t="s">
        <v>3291</v>
      </c>
      <c r="C1178" s="564" t="s">
        <v>396</v>
      </c>
      <c r="D1178" s="564" t="s">
        <v>954</v>
      </c>
      <c r="E1178" s="564" t="s">
        <v>1005</v>
      </c>
      <c r="F1178" s="565">
        <v>2355875</v>
      </c>
      <c r="I1178" s="30" t="str">
        <f>IF(SUM('Sales by Agent'!G1178:I1178)&gt;0,"YES","NO")</f>
        <v>YES</v>
      </c>
      <c r="J1178" s="30" t="str">
        <f>IF(SUM('Sales by Agent'!H1178:J1178)&gt;0,"YES","NO")</f>
        <v>YES</v>
      </c>
      <c r="K1178" s="30" t="str">
        <f>IF(SUM('Sales by Agent'!I1178:K1178)&gt;0,"YES","NO")</f>
        <v>YES</v>
      </c>
      <c r="L1178" s="30" t="str">
        <f>IF(SUM('Sales by Agent'!J1178:L1178)&gt;0,"YES","NO")</f>
        <v>YES</v>
      </c>
      <c r="M1178" s="30" t="str">
        <f>IF(SUM('Sales by Agent'!K1178:M1178)&gt;0,"YES","NO")</f>
        <v>YES</v>
      </c>
      <c r="N1178" s="30" t="str">
        <f>IF(SUM('Sales by Agent'!L1178:N1178)&gt;0,"YES","NO")</f>
        <v>YES</v>
      </c>
      <c r="O1178" s="30" t="str">
        <f>IF(SUM('Sales by Agent'!M1178:O1178)&gt;0,"YES","NO")</f>
        <v>YES</v>
      </c>
      <c r="P1178" s="30" t="str">
        <f>IF(SUM('Sales by Agent'!N1178:P1178)&gt;0,"YES","NO")</f>
        <v>YES</v>
      </c>
      <c r="Q1178" s="30" t="str">
        <f>IF(SUM('Sales by Agent'!O1178:Q1178)&gt;0,"YES","NO")</f>
        <v>YES</v>
      </c>
      <c r="R1178" s="30" t="str">
        <f>IF(SUM('Sales by Agent'!P1178:R1178)&gt;0,"YES","NO")</f>
        <v>YES</v>
      </c>
      <c r="S1178" s="30" t="str">
        <f>IF(SUM('Sales by Agent'!Q1178:S1178)&gt;0,"YES","NO")</f>
        <v>YES</v>
      </c>
      <c r="T1178" s="30" t="str">
        <f>IF(SUM('Sales by Agent'!R1178:T1178)&gt;0,"YES","NO")</f>
        <v>NO</v>
      </c>
      <c r="U1178" s="30" t="str">
        <f>IF(SUM('Sales by Agent'!S1178:U1178)&gt;0,"YES","NO")</f>
        <v>NO</v>
      </c>
      <c r="V1178" s="30" t="str">
        <f>IF(SUM('Sales by Agent'!T1178:V1178)&gt;0,"YES","NO")</f>
        <v>NO</v>
      </c>
      <c r="W1178" s="30" t="str">
        <f>IF(SUM('Sales by Agent'!U1178:W1178)&gt;0,"YES","NO")</f>
        <v>NO</v>
      </c>
      <c r="X1178" s="30" t="str">
        <f>IF(SUM('Sales by Agent'!V1178:X1178)&gt;0,"YES","NO")</f>
        <v>YES</v>
      </c>
      <c r="Y1178" s="30" t="str">
        <f>IF(SUM('Sales by Agent'!W1178:Y1178)&gt;0,"YES","NO")</f>
        <v>YES</v>
      </c>
      <c r="Z1178" s="30" t="str">
        <f>IF(SUM('Sales by Agent'!X1178:Z1178)&gt;0,"YES","NO")</f>
        <v>YES</v>
      </c>
      <c r="AA1178" s="30" t="str">
        <f>IF(SUM('Sales by Agent'!Y1178:AA1178)&gt;0,"YES","NO")</f>
        <v>YES</v>
      </c>
      <c r="AB1178" s="30" t="str">
        <f>IF(SUM('Sales by Agent'!Z1178:AB1178)&gt;0,"YES","NO")</f>
        <v>YES</v>
      </c>
      <c r="AC1178" s="30" t="str">
        <f>IF(SUM('Sales by Agent'!AA1178:AC1178)&gt;0,"YES","NO")</f>
        <v>YES</v>
      </c>
      <c r="AD1178" s="30" t="str">
        <f>IF(SUM('Sales by Agent'!AB1178:AD1178)&gt;0,"YES","NO")</f>
        <v>YES</v>
      </c>
      <c r="AE1178" s="30" t="str">
        <f>IF(SUM('Sales by Agent'!AC1178:AE1178)&gt;0,"YES","NO")</f>
        <v>YES</v>
      </c>
      <c r="AF1178" s="30" t="str">
        <f>IF(SUM('Sales by Agent'!AD1178:AF1178)&gt;0,"YES","NO")</f>
        <v>YES</v>
      </c>
      <c r="AG1178" s="30" t="str">
        <f>IF(SUM('Sales by Agent'!AE1178:AG1178)&gt;0,"YES","NO")</f>
        <v>YES</v>
      </c>
      <c r="AH1178" s="30" t="str">
        <f>IF(SUM('Sales by Agent'!AF1178:AH1178)&gt;0,"YES","NO")</f>
        <v>YES</v>
      </c>
      <c r="AI1178" s="30" t="str">
        <f>IF(SUM('Sales by Agent'!AG1178:AI1178)&gt;0,"YES","NO")</f>
        <v>NO</v>
      </c>
      <c r="AJ1178" s="30" t="str">
        <f>IF(SUM('Sales by Agent'!AH1178:AJ1178)&gt;0,"YES","NO")</f>
        <v>NO</v>
      </c>
      <c r="AK1178" s="30" t="str">
        <f>IF(SUM('Sales by Agent'!AI1178:AK1178)&gt;0,"YES","NO")</f>
        <v>YES</v>
      </c>
      <c r="AL1178" s="30" t="str">
        <f>IF(SUM('Sales by Agent'!AJ1178:AL1178)&gt;0,"YES","NO")</f>
        <v>YES</v>
      </c>
      <c r="AM1178" s="30" t="str">
        <f>IF(SUM('Sales by Agent'!AK1178:AM1178)&gt;0,"YES","NO")</f>
        <v>YES</v>
      </c>
      <c r="AN1178" s="30" t="str">
        <f>IF(SUM('Sales by Agent'!AL1178:AN1178)&gt;0,"YES","NO")</f>
        <v>NO</v>
      </c>
      <c r="AO1178" s="30" t="str">
        <f>IF(SUM('Sales by Agent'!AM1178:AO1178)&gt;0,"YES","NO")</f>
        <v>NO</v>
      </c>
      <c r="AP1178" s="30" t="str">
        <f>IF(SUM('Sales by Agent'!AN1178:AP1178)&gt;0,"YES","NO")</f>
        <v>NO</v>
      </c>
      <c r="AQ1178" s="30" t="str">
        <f>IF(SUM('Sales by Agent'!AO1178:AQ1178)&gt;0,"YES","NO")</f>
        <v>NO</v>
      </c>
      <c r="AR1178" s="30" t="str">
        <f>IF(SUM('Sales by Agent'!AP1178:AR1178)&gt;0,"YES","NO")</f>
        <v>NO</v>
      </c>
      <c r="AS1178" s="30" t="str">
        <f>IF(SUM('Sales by Agent'!AQ1178:AS1178)&gt;0,"YES","NO")</f>
        <v>NO</v>
      </c>
      <c r="AT1178" s="30" t="str">
        <f>IF(SUM('Sales by Agent'!AR1178:AT1178)&gt;0,"YES","NO")</f>
        <v>NO</v>
      </c>
      <c r="AU1178" s="30" t="str">
        <f>IF(SUM('Sales by Agent'!AS1178:AU1178)&gt;0,"YES","NO")</f>
        <v>YES</v>
      </c>
      <c r="AV1178" s="30" t="str">
        <f>IF(SUM('Sales by Agent'!AT1178:AV1178)&gt;0,"YES","NO")</f>
        <v>YES</v>
      </c>
    </row>
    <row r="1179" spans="1:48">
      <c r="A1179" s="564" t="s">
        <v>8</v>
      </c>
      <c r="B1179" s="564" t="s">
        <v>3382</v>
      </c>
      <c r="C1179" s="564" t="s">
        <v>396</v>
      </c>
      <c r="D1179" s="564" t="s">
        <v>954</v>
      </c>
      <c r="E1179" s="564" t="s">
        <v>1005</v>
      </c>
      <c r="F1179" s="565">
        <v>2974155</v>
      </c>
      <c r="I1179" s="30" t="str">
        <f>IF(SUM('Sales by Agent'!G1179:I1179)&gt;0,"YES","NO")</f>
        <v>NO</v>
      </c>
      <c r="J1179" s="30" t="str">
        <f>IF(SUM('Sales by Agent'!H1179:J1179)&gt;0,"YES","NO")</f>
        <v>NO</v>
      </c>
      <c r="K1179" s="30" t="str">
        <f>IF(SUM('Sales by Agent'!I1179:K1179)&gt;0,"YES","NO")</f>
        <v>NO</v>
      </c>
      <c r="L1179" s="30" t="str">
        <f>IF(SUM('Sales by Agent'!J1179:L1179)&gt;0,"YES","NO")</f>
        <v>NO</v>
      </c>
      <c r="M1179" s="30" t="str">
        <f>IF(SUM('Sales by Agent'!K1179:M1179)&gt;0,"YES","NO")</f>
        <v>NO</v>
      </c>
      <c r="N1179" s="30" t="str">
        <f>IF(SUM('Sales by Agent'!L1179:N1179)&gt;0,"YES","NO")</f>
        <v>NO</v>
      </c>
      <c r="O1179" s="30" t="str">
        <f>IF(SUM('Sales by Agent'!M1179:O1179)&gt;0,"YES","NO")</f>
        <v>NO</v>
      </c>
      <c r="P1179" s="30" t="str">
        <f>IF(SUM('Sales by Agent'!N1179:P1179)&gt;0,"YES","NO")</f>
        <v>NO</v>
      </c>
      <c r="Q1179" s="30" t="str">
        <f>IF(SUM('Sales by Agent'!O1179:Q1179)&gt;0,"YES","NO")</f>
        <v>NO</v>
      </c>
      <c r="R1179" s="30" t="str">
        <f>IF(SUM('Sales by Agent'!P1179:R1179)&gt;0,"YES","NO")</f>
        <v>NO</v>
      </c>
      <c r="S1179" s="30" t="str">
        <f>IF(SUM('Sales by Agent'!Q1179:S1179)&gt;0,"YES","NO")</f>
        <v>NO</v>
      </c>
      <c r="T1179" s="30" t="str">
        <f>IF(SUM('Sales by Agent'!R1179:T1179)&gt;0,"YES","NO")</f>
        <v>NO</v>
      </c>
      <c r="U1179" s="30" t="str">
        <f>IF(SUM('Sales by Agent'!S1179:U1179)&gt;0,"YES","NO")</f>
        <v>NO</v>
      </c>
      <c r="V1179" s="30" t="str">
        <f>IF(SUM('Sales by Agent'!T1179:V1179)&gt;0,"YES","NO")</f>
        <v>NO</v>
      </c>
      <c r="W1179" s="30" t="str">
        <f>IF(SUM('Sales by Agent'!U1179:W1179)&gt;0,"YES","NO")</f>
        <v>NO</v>
      </c>
      <c r="X1179" s="30" t="str">
        <f>IF(SUM('Sales by Agent'!V1179:X1179)&gt;0,"YES","NO")</f>
        <v>NO</v>
      </c>
      <c r="Y1179" s="30" t="str">
        <f>IF(SUM('Sales by Agent'!W1179:Y1179)&gt;0,"YES","NO")</f>
        <v>NO</v>
      </c>
      <c r="Z1179" s="30" t="str">
        <f>IF(SUM('Sales by Agent'!X1179:Z1179)&gt;0,"YES","NO")</f>
        <v>NO</v>
      </c>
      <c r="AA1179" s="30" t="str">
        <f>IF(SUM('Sales by Agent'!Y1179:AA1179)&gt;0,"YES","NO")</f>
        <v>NO</v>
      </c>
      <c r="AB1179" s="30" t="str">
        <f>IF(SUM('Sales by Agent'!Z1179:AB1179)&gt;0,"YES","NO")</f>
        <v>NO</v>
      </c>
      <c r="AC1179" s="30" t="str">
        <f>IF(SUM('Sales by Agent'!AA1179:AC1179)&gt;0,"YES","NO")</f>
        <v>YES</v>
      </c>
      <c r="AD1179" s="30" t="str">
        <f>IF(SUM('Sales by Agent'!AB1179:AD1179)&gt;0,"YES","NO")</f>
        <v>YES</v>
      </c>
      <c r="AE1179" s="30" t="str">
        <f>IF(SUM('Sales by Agent'!AC1179:AE1179)&gt;0,"YES","NO")</f>
        <v>YES</v>
      </c>
      <c r="AF1179" s="30" t="str">
        <f>IF(SUM('Sales by Agent'!AD1179:AF1179)&gt;0,"YES","NO")</f>
        <v>YES</v>
      </c>
      <c r="AG1179" s="30" t="str">
        <f>IF(SUM('Sales by Agent'!AE1179:AG1179)&gt;0,"YES","NO")</f>
        <v>YES</v>
      </c>
      <c r="AH1179" s="30" t="str">
        <f>IF(SUM('Sales by Agent'!AF1179:AH1179)&gt;0,"YES","NO")</f>
        <v>YES</v>
      </c>
      <c r="AI1179" s="30" t="str">
        <f>IF(SUM('Sales by Agent'!AG1179:AI1179)&gt;0,"YES","NO")</f>
        <v>YES</v>
      </c>
      <c r="AJ1179" s="30" t="str">
        <f>IF(SUM('Sales by Agent'!AH1179:AJ1179)&gt;0,"YES","NO")</f>
        <v>YES</v>
      </c>
      <c r="AK1179" s="30" t="str">
        <f>IF(SUM('Sales by Agent'!AI1179:AK1179)&gt;0,"YES","NO")</f>
        <v>YES</v>
      </c>
      <c r="AL1179" s="30" t="str">
        <f>IF(SUM('Sales by Agent'!AJ1179:AL1179)&gt;0,"YES","NO")</f>
        <v>YES</v>
      </c>
      <c r="AM1179" s="30" t="str">
        <f>IF(SUM('Sales by Agent'!AK1179:AM1179)&gt;0,"YES","NO")</f>
        <v>YES</v>
      </c>
      <c r="AN1179" s="30" t="str">
        <f>IF(SUM('Sales by Agent'!AL1179:AN1179)&gt;0,"YES","NO")</f>
        <v>YES</v>
      </c>
      <c r="AO1179" s="30" t="str">
        <f>IF(SUM('Sales by Agent'!AM1179:AO1179)&gt;0,"YES","NO")</f>
        <v>YES</v>
      </c>
      <c r="AP1179" s="30" t="str">
        <f>IF(SUM('Sales by Agent'!AN1179:AP1179)&gt;0,"YES","NO")</f>
        <v>YES</v>
      </c>
      <c r="AQ1179" s="30" t="str">
        <f>IF(SUM('Sales by Agent'!AO1179:AQ1179)&gt;0,"YES","NO")</f>
        <v>YES</v>
      </c>
      <c r="AR1179" s="30" t="str">
        <f>IF(SUM('Sales by Agent'!AP1179:AR1179)&gt;0,"YES","NO")</f>
        <v>YES</v>
      </c>
      <c r="AS1179" s="30" t="str">
        <f>IF(SUM('Sales by Agent'!AQ1179:AS1179)&gt;0,"YES","NO")</f>
        <v>YES</v>
      </c>
      <c r="AT1179" s="30" t="str">
        <f>IF(SUM('Sales by Agent'!AR1179:AT1179)&gt;0,"YES","NO")</f>
        <v>YES</v>
      </c>
      <c r="AU1179" s="30" t="str">
        <f>IF(SUM('Sales by Agent'!AS1179:AU1179)&gt;0,"YES","NO")</f>
        <v>YES</v>
      </c>
      <c r="AV1179" s="30" t="str">
        <f>IF(SUM('Sales by Agent'!AT1179:AV1179)&gt;0,"YES","NO")</f>
        <v>YES</v>
      </c>
    </row>
    <row r="1180" spans="1:48">
      <c r="A1180" s="564" t="s">
        <v>10</v>
      </c>
      <c r="B1180" s="564" t="s">
        <v>3293</v>
      </c>
      <c r="C1180" s="564" t="s">
        <v>396</v>
      </c>
      <c r="D1180" s="564" t="s">
        <v>954</v>
      </c>
      <c r="E1180" s="564" t="s">
        <v>1005</v>
      </c>
      <c r="F1180" s="565">
        <v>0</v>
      </c>
      <c r="I1180" s="30" t="str">
        <f>IF(SUM('Sales by Agent'!G1180:I1180)&gt;0,"YES","NO")</f>
        <v>NO</v>
      </c>
      <c r="J1180" s="30" t="str">
        <f>IF(SUM('Sales by Agent'!H1180:J1180)&gt;0,"YES","NO")</f>
        <v>NO</v>
      </c>
      <c r="K1180" s="30" t="str">
        <f>IF(SUM('Sales by Agent'!I1180:K1180)&gt;0,"YES","NO")</f>
        <v>NO</v>
      </c>
      <c r="L1180" s="30" t="str">
        <f>IF(SUM('Sales by Agent'!J1180:L1180)&gt;0,"YES","NO")</f>
        <v>NO</v>
      </c>
      <c r="M1180" s="30" t="str">
        <f>IF(SUM('Sales by Agent'!K1180:M1180)&gt;0,"YES","NO")</f>
        <v>NO</v>
      </c>
      <c r="N1180" s="30" t="str">
        <f>IF(SUM('Sales by Agent'!L1180:N1180)&gt;0,"YES","NO")</f>
        <v>NO</v>
      </c>
      <c r="O1180" s="30" t="str">
        <f>IF(SUM('Sales by Agent'!M1180:O1180)&gt;0,"YES","NO")</f>
        <v>NO</v>
      </c>
      <c r="P1180" s="30" t="str">
        <f>IF(SUM('Sales by Agent'!N1180:P1180)&gt;0,"YES","NO")</f>
        <v>NO</v>
      </c>
      <c r="Q1180" s="30" t="str">
        <f>IF(SUM('Sales by Agent'!O1180:Q1180)&gt;0,"YES","NO")</f>
        <v>NO</v>
      </c>
      <c r="R1180" s="30" t="str">
        <f>IF(SUM('Sales by Agent'!P1180:R1180)&gt;0,"YES","NO")</f>
        <v>NO</v>
      </c>
      <c r="S1180" s="30" t="str">
        <f>IF(SUM('Sales by Agent'!Q1180:S1180)&gt;0,"YES","NO")</f>
        <v>NO</v>
      </c>
      <c r="T1180" s="30" t="str">
        <f>IF(SUM('Sales by Agent'!R1180:T1180)&gt;0,"YES","NO")</f>
        <v>NO</v>
      </c>
      <c r="U1180" s="30" t="str">
        <f>IF(SUM('Sales by Agent'!S1180:U1180)&gt;0,"YES","NO")</f>
        <v>NO</v>
      </c>
      <c r="V1180" s="30" t="str">
        <f>IF(SUM('Sales by Agent'!T1180:V1180)&gt;0,"YES","NO")</f>
        <v>NO</v>
      </c>
      <c r="W1180" s="30" t="str">
        <f>IF(SUM('Sales by Agent'!U1180:W1180)&gt;0,"YES","NO")</f>
        <v>NO</v>
      </c>
      <c r="X1180" s="30" t="str">
        <f>IF(SUM('Sales by Agent'!V1180:X1180)&gt;0,"YES","NO")</f>
        <v>NO</v>
      </c>
      <c r="Y1180" s="30" t="str">
        <f>IF(SUM('Sales by Agent'!W1180:Y1180)&gt;0,"YES","NO")</f>
        <v>NO</v>
      </c>
      <c r="Z1180" s="30" t="str">
        <f>IF(SUM('Sales by Agent'!X1180:Z1180)&gt;0,"YES","NO")</f>
        <v>NO</v>
      </c>
      <c r="AA1180" s="30" t="str">
        <f>IF(SUM('Sales by Agent'!Y1180:AA1180)&gt;0,"YES","NO")</f>
        <v>NO</v>
      </c>
      <c r="AB1180" s="30" t="str">
        <f>IF(SUM('Sales by Agent'!Z1180:AB1180)&gt;0,"YES","NO")</f>
        <v>NO</v>
      </c>
      <c r="AC1180" s="30" t="str">
        <f>IF(SUM('Sales by Agent'!AA1180:AC1180)&gt;0,"YES","NO")</f>
        <v>NO</v>
      </c>
      <c r="AD1180" s="30" t="str">
        <f>IF(SUM('Sales by Agent'!AB1180:AD1180)&gt;0,"YES","NO")</f>
        <v>NO</v>
      </c>
      <c r="AE1180" s="30" t="str">
        <f>IF(SUM('Sales by Agent'!AC1180:AE1180)&gt;0,"YES","NO")</f>
        <v>NO</v>
      </c>
      <c r="AF1180" s="30" t="str">
        <f>IF(SUM('Sales by Agent'!AD1180:AF1180)&gt;0,"YES","NO")</f>
        <v>NO</v>
      </c>
      <c r="AG1180" s="30" t="str">
        <f>IF(SUM('Sales by Agent'!AE1180:AG1180)&gt;0,"YES","NO")</f>
        <v>NO</v>
      </c>
      <c r="AH1180" s="30" t="str">
        <f>IF(SUM('Sales by Agent'!AF1180:AH1180)&gt;0,"YES","NO")</f>
        <v>NO</v>
      </c>
      <c r="AI1180" s="30" t="str">
        <f>IF(SUM('Sales by Agent'!AG1180:AI1180)&gt;0,"YES","NO")</f>
        <v>NO</v>
      </c>
      <c r="AJ1180" s="30" t="str">
        <f>IF(SUM('Sales by Agent'!AH1180:AJ1180)&gt;0,"YES","NO")</f>
        <v>NO</v>
      </c>
      <c r="AK1180" s="30" t="str">
        <f>IF(SUM('Sales by Agent'!AI1180:AK1180)&gt;0,"YES","NO")</f>
        <v>NO</v>
      </c>
      <c r="AL1180" s="30" t="str">
        <f>IF(SUM('Sales by Agent'!AJ1180:AL1180)&gt;0,"YES","NO")</f>
        <v>NO</v>
      </c>
      <c r="AM1180" s="30" t="str">
        <f>IF(SUM('Sales by Agent'!AK1180:AM1180)&gt;0,"YES","NO")</f>
        <v>NO</v>
      </c>
      <c r="AN1180" s="30" t="str">
        <f>IF(SUM('Sales by Agent'!AL1180:AN1180)&gt;0,"YES","NO")</f>
        <v>NO</v>
      </c>
      <c r="AO1180" s="30" t="str">
        <f>IF(SUM('Sales by Agent'!AM1180:AO1180)&gt;0,"YES","NO")</f>
        <v>NO</v>
      </c>
      <c r="AP1180" s="30" t="str">
        <f>IF(SUM('Sales by Agent'!AN1180:AP1180)&gt;0,"YES","NO")</f>
        <v>NO</v>
      </c>
      <c r="AQ1180" s="30" t="str">
        <f>IF(SUM('Sales by Agent'!AO1180:AQ1180)&gt;0,"YES","NO")</f>
        <v>NO</v>
      </c>
      <c r="AR1180" s="30" t="str">
        <f>IF(SUM('Sales by Agent'!AP1180:AR1180)&gt;0,"YES","NO")</f>
        <v>NO</v>
      </c>
      <c r="AS1180" s="30" t="str">
        <f>IF(SUM('Sales by Agent'!AQ1180:AS1180)&gt;0,"YES","NO")</f>
        <v>NO</v>
      </c>
      <c r="AT1180" s="30" t="str">
        <f>IF(SUM('Sales by Agent'!AR1180:AT1180)&gt;0,"YES","NO")</f>
        <v>NO</v>
      </c>
      <c r="AU1180" s="30" t="str">
        <f>IF(SUM('Sales by Agent'!AS1180:AU1180)&gt;0,"YES","NO")</f>
        <v>NO</v>
      </c>
      <c r="AV1180" s="30" t="str">
        <f>IF(SUM('Sales by Agent'!AT1180:AV1180)&gt;0,"YES","NO")</f>
        <v>NO</v>
      </c>
    </row>
    <row r="1181" spans="1:48">
      <c r="A1181" s="564" t="s">
        <v>11</v>
      </c>
      <c r="B1181" s="564" t="s">
        <v>3383</v>
      </c>
      <c r="C1181" s="564" t="s">
        <v>396</v>
      </c>
      <c r="D1181" s="564" t="s">
        <v>954</v>
      </c>
      <c r="E1181" s="564" t="s">
        <v>1005</v>
      </c>
      <c r="F1181" s="565">
        <v>9169380</v>
      </c>
      <c r="I1181" s="30" t="str">
        <f>IF(SUM('Sales by Agent'!G1181:I1181)&gt;0,"YES","NO")</f>
        <v>YES</v>
      </c>
      <c r="J1181" s="30" t="str">
        <f>IF(SUM('Sales by Agent'!H1181:J1181)&gt;0,"YES","NO")</f>
        <v>YES</v>
      </c>
      <c r="K1181" s="30" t="str">
        <f>IF(SUM('Sales by Agent'!I1181:K1181)&gt;0,"YES","NO")</f>
        <v>YES</v>
      </c>
      <c r="L1181" s="30" t="str">
        <f>IF(SUM('Sales by Agent'!J1181:L1181)&gt;0,"YES","NO")</f>
        <v>YES</v>
      </c>
      <c r="M1181" s="30" t="str">
        <f>IF(SUM('Sales by Agent'!K1181:M1181)&gt;0,"YES","NO")</f>
        <v>YES</v>
      </c>
      <c r="N1181" s="30" t="str">
        <f>IF(SUM('Sales by Agent'!L1181:N1181)&gt;0,"YES","NO")</f>
        <v>YES</v>
      </c>
      <c r="O1181" s="30" t="str">
        <f>IF(SUM('Sales by Agent'!M1181:O1181)&gt;0,"YES","NO")</f>
        <v>YES</v>
      </c>
      <c r="P1181" s="30" t="str">
        <f>IF(SUM('Sales by Agent'!N1181:P1181)&gt;0,"YES","NO")</f>
        <v>YES</v>
      </c>
      <c r="Q1181" s="30" t="str">
        <f>IF(SUM('Sales by Agent'!O1181:Q1181)&gt;0,"YES","NO")</f>
        <v>YES</v>
      </c>
      <c r="R1181" s="30" t="str">
        <f>IF(SUM('Sales by Agent'!P1181:R1181)&gt;0,"YES","NO")</f>
        <v>YES</v>
      </c>
      <c r="S1181" s="30" t="str">
        <f>IF(SUM('Sales by Agent'!Q1181:S1181)&gt;0,"YES","NO")</f>
        <v>YES</v>
      </c>
      <c r="T1181" s="30" t="str">
        <f>IF(SUM('Sales by Agent'!R1181:T1181)&gt;0,"YES","NO")</f>
        <v>YES</v>
      </c>
      <c r="U1181" s="30" t="str">
        <f>IF(SUM('Sales by Agent'!S1181:U1181)&gt;0,"YES","NO")</f>
        <v>YES</v>
      </c>
      <c r="V1181" s="30" t="str">
        <f>IF(SUM('Sales by Agent'!T1181:V1181)&gt;0,"YES","NO")</f>
        <v>YES</v>
      </c>
      <c r="W1181" s="30" t="str">
        <f>IF(SUM('Sales by Agent'!U1181:W1181)&gt;0,"YES","NO")</f>
        <v>YES</v>
      </c>
      <c r="X1181" s="30" t="str">
        <f>IF(SUM('Sales by Agent'!V1181:X1181)&gt;0,"YES","NO")</f>
        <v>YES</v>
      </c>
      <c r="Y1181" s="30" t="str">
        <f>IF(SUM('Sales by Agent'!W1181:Y1181)&gt;0,"YES","NO")</f>
        <v>YES</v>
      </c>
      <c r="Z1181" s="30" t="str">
        <f>IF(SUM('Sales by Agent'!X1181:Z1181)&gt;0,"YES","NO")</f>
        <v>YES</v>
      </c>
      <c r="AA1181" s="30" t="str">
        <f>IF(SUM('Sales by Agent'!Y1181:AA1181)&gt;0,"YES","NO")</f>
        <v>YES</v>
      </c>
      <c r="AB1181" s="30" t="str">
        <f>IF(SUM('Sales by Agent'!Z1181:AB1181)&gt;0,"YES","NO")</f>
        <v>YES</v>
      </c>
      <c r="AC1181" s="30" t="str">
        <f>IF(SUM('Sales by Agent'!AA1181:AC1181)&gt;0,"YES","NO")</f>
        <v>YES</v>
      </c>
      <c r="AD1181" s="30" t="str">
        <f>IF(SUM('Sales by Agent'!AB1181:AD1181)&gt;0,"YES","NO")</f>
        <v>YES</v>
      </c>
      <c r="AE1181" s="30" t="str">
        <f>IF(SUM('Sales by Agent'!AC1181:AE1181)&gt;0,"YES","NO")</f>
        <v>YES</v>
      </c>
      <c r="AF1181" s="30" t="str">
        <f>IF(SUM('Sales by Agent'!AD1181:AF1181)&gt;0,"YES","NO")</f>
        <v>YES</v>
      </c>
      <c r="AG1181" s="30" t="str">
        <f>IF(SUM('Sales by Agent'!AE1181:AG1181)&gt;0,"YES","NO")</f>
        <v>YES</v>
      </c>
      <c r="AH1181" s="30" t="str">
        <f>IF(SUM('Sales by Agent'!AF1181:AH1181)&gt;0,"YES","NO")</f>
        <v>YES</v>
      </c>
      <c r="AI1181" s="30" t="str">
        <f>IF(SUM('Sales by Agent'!AG1181:AI1181)&gt;0,"YES","NO")</f>
        <v>YES</v>
      </c>
      <c r="AJ1181" s="30" t="str">
        <f>IF(SUM('Sales by Agent'!AH1181:AJ1181)&gt;0,"YES","NO")</f>
        <v>YES</v>
      </c>
      <c r="AK1181" s="30" t="str">
        <f>IF(SUM('Sales by Agent'!AI1181:AK1181)&gt;0,"YES","NO")</f>
        <v>YES</v>
      </c>
      <c r="AL1181" s="30" t="str">
        <f>IF(SUM('Sales by Agent'!AJ1181:AL1181)&gt;0,"YES","NO")</f>
        <v>YES</v>
      </c>
      <c r="AM1181" s="30" t="str">
        <f>IF(SUM('Sales by Agent'!AK1181:AM1181)&gt;0,"YES","NO")</f>
        <v>YES</v>
      </c>
      <c r="AN1181" s="30" t="str">
        <f>IF(SUM('Sales by Agent'!AL1181:AN1181)&gt;0,"YES","NO")</f>
        <v>YES</v>
      </c>
      <c r="AO1181" s="30" t="str">
        <f>IF(SUM('Sales by Agent'!AM1181:AO1181)&gt;0,"YES","NO")</f>
        <v>YES</v>
      </c>
      <c r="AP1181" s="30" t="str">
        <f>IF(SUM('Sales by Agent'!AN1181:AP1181)&gt;0,"YES","NO")</f>
        <v>YES</v>
      </c>
      <c r="AQ1181" s="30" t="str">
        <f>IF(SUM('Sales by Agent'!AO1181:AQ1181)&gt;0,"YES","NO")</f>
        <v>YES</v>
      </c>
      <c r="AR1181" s="30" t="str">
        <f>IF(SUM('Sales by Agent'!AP1181:AR1181)&gt;0,"YES","NO")</f>
        <v>YES</v>
      </c>
      <c r="AS1181" s="30" t="str">
        <f>IF(SUM('Sales by Agent'!AQ1181:AS1181)&gt;0,"YES","NO")</f>
        <v>YES</v>
      </c>
      <c r="AT1181" s="30" t="str">
        <f>IF(SUM('Sales by Agent'!AR1181:AT1181)&gt;0,"YES","NO")</f>
        <v>YES</v>
      </c>
      <c r="AU1181" s="30" t="str">
        <f>IF(SUM('Sales by Agent'!AS1181:AU1181)&gt;0,"YES","NO")</f>
        <v>YES</v>
      </c>
      <c r="AV1181" s="30" t="str">
        <f>IF(SUM('Sales by Agent'!AT1181:AV1181)&gt;0,"YES","NO")</f>
        <v>YES</v>
      </c>
    </row>
    <row r="1182" spans="1:48">
      <c r="A1182" s="564" t="s">
        <v>12</v>
      </c>
      <c r="B1182" s="564" t="s">
        <v>3384</v>
      </c>
      <c r="C1182" s="564" t="s">
        <v>396</v>
      </c>
      <c r="D1182" s="564" t="s">
        <v>954</v>
      </c>
      <c r="E1182" s="564" t="s">
        <v>1005</v>
      </c>
      <c r="F1182" s="565">
        <v>15373295</v>
      </c>
      <c r="I1182" s="30" t="str">
        <f>IF(SUM('Sales by Agent'!G1182:I1182)&gt;0,"YES","NO")</f>
        <v>YES</v>
      </c>
      <c r="J1182" s="30" t="str">
        <f>IF(SUM('Sales by Agent'!H1182:J1182)&gt;0,"YES","NO")</f>
        <v>YES</v>
      </c>
      <c r="K1182" s="30" t="str">
        <f>IF(SUM('Sales by Agent'!I1182:K1182)&gt;0,"YES","NO")</f>
        <v>YES</v>
      </c>
      <c r="L1182" s="30" t="str">
        <f>IF(SUM('Sales by Agent'!J1182:L1182)&gt;0,"YES","NO")</f>
        <v>YES</v>
      </c>
      <c r="M1182" s="30" t="str">
        <f>IF(SUM('Sales by Agent'!K1182:M1182)&gt;0,"YES","NO")</f>
        <v>YES</v>
      </c>
      <c r="N1182" s="30" t="str">
        <f>IF(SUM('Sales by Agent'!L1182:N1182)&gt;0,"YES","NO")</f>
        <v>YES</v>
      </c>
      <c r="O1182" s="30" t="str">
        <f>IF(SUM('Sales by Agent'!M1182:O1182)&gt;0,"YES","NO")</f>
        <v>YES</v>
      </c>
      <c r="P1182" s="30" t="str">
        <f>IF(SUM('Sales by Agent'!N1182:P1182)&gt;0,"YES","NO")</f>
        <v>YES</v>
      </c>
      <c r="Q1182" s="30" t="str">
        <f>IF(SUM('Sales by Agent'!O1182:Q1182)&gt;0,"YES","NO")</f>
        <v>YES</v>
      </c>
      <c r="R1182" s="30" t="str">
        <f>IF(SUM('Sales by Agent'!P1182:R1182)&gt;0,"YES","NO")</f>
        <v>YES</v>
      </c>
      <c r="S1182" s="30" t="str">
        <f>IF(SUM('Sales by Agent'!Q1182:S1182)&gt;0,"YES","NO")</f>
        <v>YES</v>
      </c>
      <c r="T1182" s="30" t="str">
        <f>IF(SUM('Sales by Agent'!R1182:T1182)&gt;0,"YES","NO")</f>
        <v>YES</v>
      </c>
      <c r="U1182" s="30" t="str">
        <f>IF(SUM('Sales by Agent'!S1182:U1182)&gt;0,"YES","NO")</f>
        <v>YES</v>
      </c>
      <c r="V1182" s="30" t="str">
        <f>IF(SUM('Sales by Agent'!T1182:V1182)&gt;0,"YES","NO")</f>
        <v>YES</v>
      </c>
      <c r="W1182" s="30" t="str">
        <f>IF(SUM('Sales by Agent'!U1182:W1182)&gt;0,"YES","NO")</f>
        <v>YES</v>
      </c>
      <c r="X1182" s="30" t="str">
        <f>IF(SUM('Sales by Agent'!V1182:X1182)&gt;0,"YES","NO")</f>
        <v>YES</v>
      </c>
      <c r="Y1182" s="30" t="str">
        <f>IF(SUM('Sales by Agent'!W1182:Y1182)&gt;0,"YES","NO")</f>
        <v>YES</v>
      </c>
      <c r="Z1182" s="30" t="str">
        <f>IF(SUM('Sales by Agent'!X1182:Z1182)&gt;0,"YES","NO")</f>
        <v>YES</v>
      </c>
      <c r="AA1182" s="30" t="str">
        <f>IF(SUM('Sales by Agent'!Y1182:AA1182)&gt;0,"YES","NO")</f>
        <v>YES</v>
      </c>
      <c r="AB1182" s="30" t="str">
        <f>IF(SUM('Sales by Agent'!Z1182:AB1182)&gt;0,"YES","NO")</f>
        <v>YES</v>
      </c>
      <c r="AC1182" s="30" t="str">
        <f>IF(SUM('Sales by Agent'!AA1182:AC1182)&gt;0,"YES","NO")</f>
        <v>YES</v>
      </c>
      <c r="AD1182" s="30" t="str">
        <f>IF(SUM('Sales by Agent'!AB1182:AD1182)&gt;0,"YES","NO")</f>
        <v>YES</v>
      </c>
      <c r="AE1182" s="30" t="str">
        <f>IF(SUM('Sales by Agent'!AC1182:AE1182)&gt;0,"YES","NO")</f>
        <v>YES</v>
      </c>
      <c r="AF1182" s="30" t="str">
        <f>IF(SUM('Sales by Agent'!AD1182:AF1182)&gt;0,"YES","NO")</f>
        <v>YES</v>
      </c>
      <c r="AG1182" s="30" t="str">
        <f>IF(SUM('Sales by Agent'!AE1182:AG1182)&gt;0,"YES","NO")</f>
        <v>YES</v>
      </c>
      <c r="AH1182" s="30" t="str">
        <f>IF(SUM('Sales by Agent'!AF1182:AH1182)&gt;0,"YES","NO")</f>
        <v>YES</v>
      </c>
      <c r="AI1182" s="30" t="str">
        <f>IF(SUM('Sales by Agent'!AG1182:AI1182)&gt;0,"YES","NO")</f>
        <v>YES</v>
      </c>
      <c r="AJ1182" s="30" t="str">
        <f>IF(SUM('Sales by Agent'!AH1182:AJ1182)&gt;0,"YES","NO")</f>
        <v>YES</v>
      </c>
      <c r="AK1182" s="30" t="str">
        <f>IF(SUM('Sales by Agent'!AI1182:AK1182)&gt;0,"YES","NO")</f>
        <v>YES</v>
      </c>
      <c r="AL1182" s="30" t="str">
        <f>IF(SUM('Sales by Agent'!AJ1182:AL1182)&gt;0,"YES","NO")</f>
        <v>YES</v>
      </c>
      <c r="AM1182" s="30" t="str">
        <f>IF(SUM('Sales by Agent'!AK1182:AM1182)&gt;0,"YES","NO")</f>
        <v>YES</v>
      </c>
      <c r="AN1182" s="30" t="str">
        <f>IF(SUM('Sales by Agent'!AL1182:AN1182)&gt;0,"YES","NO")</f>
        <v>YES</v>
      </c>
      <c r="AO1182" s="30" t="str">
        <f>IF(SUM('Sales by Agent'!AM1182:AO1182)&gt;0,"YES","NO")</f>
        <v>YES</v>
      </c>
      <c r="AP1182" s="30" t="str">
        <f>IF(SUM('Sales by Agent'!AN1182:AP1182)&gt;0,"YES","NO")</f>
        <v>YES</v>
      </c>
      <c r="AQ1182" s="30" t="str">
        <f>IF(SUM('Sales by Agent'!AO1182:AQ1182)&gt;0,"YES","NO")</f>
        <v>YES</v>
      </c>
      <c r="AR1182" s="30" t="str">
        <f>IF(SUM('Sales by Agent'!AP1182:AR1182)&gt;0,"YES","NO")</f>
        <v>YES</v>
      </c>
      <c r="AS1182" s="30" t="str">
        <f>IF(SUM('Sales by Agent'!AQ1182:AS1182)&gt;0,"YES","NO")</f>
        <v>YES</v>
      </c>
      <c r="AT1182" s="30" t="str">
        <f>IF(SUM('Sales by Agent'!AR1182:AT1182)&gt;0,"YES","NO")</f>
        <v>YES</v>
      </c>
      <c r="AU1182" s="30" t="str">
        <f>IF(SUM('Sales by Agent'!AS1182:AU1182)&gt;0,"YES","NO")</f>
        <v>YES</v>
      </c>
      <c r="AV1182" s="30" t="str">
        <f>IF(SUM('Sales by Agent'!AT1182:AV1182)&gt;0,"YES","NO")</f>
        <v>YES</v>
      </c>
    </row>
    <row r="1183" spans="1:48">
      <c r="A1183" s="564" t="s">
        <v>13</v>
      </c>
      <c r="B1183" s="564" t="s">
        <v>3385</v>
      </c>
      <c r="C1183" s="564" t="s">
        <v>396</v>
      </c>
      <c r="D1183" s="564" t="s">
        <v>954</v>
      </c>
      <c r="E1183" s="564" t="s">
        <v>1005</v>
      </c>
      <c r="F1183" s="565">
        <v>4079404</v>
      </c>
      <c r="I1183" s="30" t="str">
        <f>IF(SUM('Sales by Agent'!G1183:I1183)&gt;0,"YES","NO")</f>
        <v>NO</v>
      </c>
      <c r="J1183" s="30" t="str">
        <f>IF(SUM('Sales by Agent'!H1183:J1183)&gt;0,"YES","NO")</f>
        <v>NO</v>
      </c>
      <c r="K1183" s="30" t="str">
        <f>IF(SUM('Sales by Agent'!I1183:K1183)&gt;0,"YES","NO")</f>
        <v>NO</v>
      </c>
      <c r="L1183" s="30" t="str">
        <f>IF(SUM('Sales by Agent'!J1183:L1183)&gt;0,"YES","NO")</f>
        <v>NO</v>
      </c>
      <c r="M1183" s="30" t="str">
        <f>IF(SUM('Sales by Agent'!K1183:M1183)&gt;0,"YES","NO")</f>
        <v>NO</v>
      </c>
      <c r="N1183" s="30" t="str">
        <f>IF(SUM('Sales by Agent'!L1183:N1183)&gt;0,"YES","NO")</f>
        <v>NO</v>
      </c>
      <c r="O1183" s="30" t="str">
        <f>IF(SUM('Sales by Agent'!M1183:O1183)&gt;0,"YES","NO")</f>
        <v>NO</v>
      </c>
      <c r="P1183" s="30" t="str">
        <f>IF(SUM('Sales by Agent'!N1183:P1183)&gt;0,"YES","NO")</f>
        <v>NO</v>
      </c>
      <c r="Q1183" s="30" t="str">
        <f>IF(SUM('Sales by Agent'!O1183:Q1183)&gt;0,"YES","NO")</f>
        <v>NO</v>
      </c>
      <c r="R1183" s="30" t="str">
        <f>IF(SUM('Sales by Agent'!P1183:R1183)&gt;0,"YES","NO")</f>
        <v>NO</v>
      </c>
      <c r="S1183" s="30" t="str">
        <f>IF(SUM('Sales by Agent'!Q1183:S1183)&gt;0,"YES","NO")</f>
        <v>NO</v>
      </c>
      <c r="T1183" s="30" t="str">
        <f>IF(SUM('Sales by Agent'!R1183:T1183)&gt;0,"YES","NO")</f>
        <v>NO</v>
      </c>
      <c r="U1183" s="30" t="str">
        <f>IF(SUM('Sales by Agent'!S1183:U1183)&gt;0,"YES","NO")</f>
        <v>NO</v>
      </c>
      <c r="V1183" s="30" t="str">
        <f>IF(SUM('Sales by Agent'!T1183:V1183)&gt;0,"YES","NO")</f>
        <v>NO</v>
      </c>
      <c r="W1183" s="30" t="str">
        <f>IF(SUM('Sales by Agent'!U1183:W1183)&gt;0,"YES","NO")</f>
        <v>NO</v>
      </c>
      <c r="X1183" s="30" t="str">
        <f>IF(SUM('Sales by Agent'!V1183:X1183)&gt;0,"YES","NO")</f>
        <v>NO</v>
      </c>
      <c r="Y1183" s="30" t="str">
        <f>IF(SUM('Sales by Agent'!W1183:Y1183)&gt;0,"YES","NO")</f>
        <v>NO</v>
      </c>
      <c r="Z1183" s="30" t="str">
        <f>IF(SUM('Sales by Agent'!X1183:Z1183)&gt;0,"YES","NO")</f>
        <v>NO</v>
      </c>
      <c r="AA1183" s="30" t="str">
        <f>IF(SUM('Sales by Agent'!Y1183:AA1183)&gt;0,"YES","NO")</f>
        <v>NO</v>
      </c>
      <c r="AB1183" s="30" t="str">
        <f>IF(SUM('Sales by Agent'!Z1183:AB1183)&gt;0,"YES","NO")</f>
        <v>NO</v>
      </c>
      <c r="AC1183" s="30" t="str">
        <f>IF(SUM('Sales by Agent'!AA1183:AC1183)&gt;0,"YES","NO")</f>
        <v>YES</v>
      </c>
      <c r="AD1183" s="30" t="str">
        <f>IF(SUM('Sales by Agent'!AB1183:AD1183)&gt;0,"YES","NO")</f>
        <v>YES</v>
      </c>
      <c r="AE1183" s="30" t="str">
        <f>IF(SUM('Sales by Agent'!AC1183:AE1183)&gt;0,"YES","NO")</f>
        <v>YES</v>
      </c>
      <c r="AF1183" s="30" t="str">
        <f>IF(SUM('Sales by Agent'!AD1183:AF1183)&gt;0,"YES","NO")</f>
        <v>YES</v>
      </c>
      <c r="AG1183" s="30" t="str">
        <f>IF(SUM('Sales by Agent'!AE1183:AG1183)&gt;0,"YES","NO")</f>
        <v>YES</v>
      </c>
      <c r="AH1183" s="30" t="str">
        <f>IF(SUM('Sales by Agent'!AF1183:AH1183)&gt;0,"YES","NO")</f>
        <v>YES</v>
      </c>
      <c r="AI1183" s="30" t="str">
        <f>IF(SUM('Sales by Agent'!AG1183:AI1183)&gt;0,"YES","NO")</f>
        <v>YES</v>
      </c>
      <c r="AJ1183" s="30" t="str">
        <f>IF(SUM('Sales by Agent'!AH1183:AJ1183)&gt;0,"YES","NO")</f>
        <v>YES</v>
      </c>
      <c r="AK1183" s="30" t="str">
        <f>IF(SUM('Sales by Agent'!AI1183:AK1183)&gt;0,"YES","NO")</f>
        <v>YES</v>
      </c>
      <c r="AL1183" s="30" t="str">
        <f>IF(SUM('Sales by Agent'!AJ1183:AL1183)&gt;0,"YES","NO")</f>
        <v>YES</v>
      </c>
      <c r="AM1183" s="30" t="str">
        <f>IF(SUM('Sales by Agent'!AK1183:AM1183)&gt;0,"YES","NO")</f>
        <v>YES</v>
      </c>
      <c r="AN1183" s="30" t="str">
        <f>IF(SUM('Sales by Agent'!AL1183:AN1183)&gt;0,"YES","NO")</f>
        <v>YES</v>
      </c>
      <c r="AO1183" s="30" t="str">
        <f>IF(SUM('Sales by Agent'!AM1183:AO1183)&gt;0,"YES","NO")</f>
        <v>YES</v>
      </c>
      <c r="AP1183" s="30" t="str">
        <f>IF(SUM('Sales by Agent'!AN1183:AP1183)&gt;0,"YES","NO")</f>
        <v>YES</v>
      </c>
      <c r="AQ1183" s="30" t="str">
        <f>IF(SUM('Sales by Agent'!AO1183:AQ1183)&gt;0,"YES","NO")</f>
        <v>YES</v>
      </c>
      <c r="AR1183" s="30" t="str">
        <f>IF(SUM('Sales by Agent'!AP1183:AR1183)&gt;0,"YES","NO")</f>
        <v>YES</v>
      </c>
      <c r="AS1183" s="30" t="str">
        <f>IF(SUM('Sales by Agent'!AQ1183:AS1183)&gt;0,"YES","NO")</f>
        <v>YES</v>
      </c>
      <c r="AT1183" s="30" t="str">
        <f>IF(SUM('Sales by Agent'!AR1183:AT1183)&gt;0,"YES","NO")</f>
        <v>YES</v>
      </c>
      <c r="AU1183" s="30" t="str">
        <f>IF(SUM('Sales by Agent'!AS1183:AU1183)&gt;0,"YES","NO")</f>
        <v>YES</v>
      </c>
      <c r="AV1183" s="30" t="str">
        <f>IF(SUM('Sales by Agent'!AT1183:AV1183)&gt;0,"YES","NO")</f>
        <v>YES</v>
      </c>
    </row>
    <row r="1184" spans="1:48">
      <c r="A1184" s="564" t="s">
        <v>28</v>
      </c>
      <c r="B1184" s="564" t="s">
        <v>3386</v>
      </c>
      <c r="C1184" s="564" t="s">
        <v>396</v>
      </c>
      <c r="D1184" s="564" t="s">
        <v>954</v>
      </c>
      <c r="E1184" s="564" t="s">
        <v>1005</v>
      </c>
      <c r="F1184" s="565">
        <v>2562810</v>
      </c>
      <c r="I1184" s="30" t="str">
        <f>IF(SUM('Sales by Agent'!G1184:I1184)&gt;0,"YES","NO")</f>
        <v>NO</v>
      </c>
      <c r="J1184" s="30" t="str">
        <f>IF(SUM('Sales by Agent'!H1184:J1184)&gt;0,"YES","NO")</f>
        <v>NO</v>
      </c>
      <c r="K1184" s="30" t="str">
        <f>IF(SUM('Sales by Agent'!I1184:K1184)&gt;0,"YES","NO")</f>
        <v>NO</v>
      </c>
      <c r="L1184" s="30" t="str">
        <f>IF(SUM('Sales by Agent'!J1184:L1184)&gt;0,"YES","NO")</f>
        <v>NO</v>
      </c>
      <c r="M1184" s="30" t="str">
        <f>IF(SUM('Sales by Agent'!K1184:M1184)&gt;0,"YES","NO")</f>
        <v>NO</v>
      </c>
      <c r="N1184" s="30" t="str">
        <f>IF(SUM('Sales by Agent'!L1184:N1184)&gt;0,"YES","NO")</f>
        <v>NO</v>
      </c>
      <c r="O1184" s="30" t="str">
        <f>IF(SUM('Sales by Agent'!M1184:O1184)&gt;0,"YES","NO")</f>
        <v>NO</v>
      </c>
      <c r="P1184" s="30" t="str">
        <f>IF(SUM('Sales by Agent'!N1184:P1184)&gt;0,"YES","NO")</f>
        <v>NO</v>
      </c>
      <c r="Q1184" s="30" t="str">
        <f>IF(SUM('Sales by Agent'!O1184:Q1184)&gt;0,"YES","NO")</f>
        <v>NO</v>
      </c>
      <c r="R1184" s="30" t="str">
        <f>IF(SUM('Sales by Agent'!P1184:R1184)&gt;0,"YES","NO")</f>
        <v>NO</v>
      </c>
      <c r="S1184" s="30" t="str">
        <f>IF(SUM('Sales by Agent'!Q1184:S1184)&gt;0,"YES","NO")</f>
        <v>NO</v>
      </c>
      <c r="T1184" s="30" t="str">
        <f>IF(SUM('Sales by Agent'!R1184:T1184)&gt;0,"YES","NO")</f>
        <v>NO</v>
      </c>
      <c r="U1184" s="30" t="str">
        <f>IF(SUM('Sales by Agent'!S1184:U1184)&gt;0,"YES","NO")</f>
        <v>NO</v>
      </c>
      <c r="V1184" s="30" t="str">
        <f>IF(SUM('Sales by Agent'!T1184:V1184)&gt;0,"YES","NO")</f>
        <v>NO</v>
      </c>
      <c r="W1184" s="30" t="str">
        <f>IF(SUM('Sales by Agent'!U1184:W1184)&gt;0,"YES","NO")</f>
        <v>NO</v>
      </c>
      <c r="X1184" s="30" t="str">
        <f>IF(SUM('Sales by Agent'!V1184:X1184)&gt;0,"YES","NO")</f>
        <v>NO</v>
      </c>
      <c r="Y1184" s="30" t="str">
        <f>IF(SUM('Sales by Agent'!W1184:Y1184)&gt;0,"YES","NO")</f>
        <v>NO</v>
      </c>
      <c r="Z1184" s="30" t="str">
        <f>IF(SUM('Sales by Agent'!X1184:Z1184)&gt;0,"YES","NO")</f>
        <v>NO</v>
      </c>
      <c r="AA1184" s="30" t="str">
        <f>IF(SUM('Sales by Agent'!Y1184:AA1184)&gt;0,"YES","NO")</f>
        <v>NO</v>
      </c>
      <c r="AB1184" s="30" t="str">
        <f>IF(SUM('Sales by Agent'!Z1184:AB1184)&gt;0,"YES","NO")</f>
        <v>NO</v>
      </c>
      <c r="AC1184" s="30" t="str">
        <f>IF(SUM('Sales by Agent'!AA1184:AC1184)&gt;0,"YES","NO")</f>
        <v>YES</v>
      </c>
      <c r="AD1184" s="30" t="str">
        <f>IF(SUM('Sales by Agent'!AB1184:AD1184)&gt;0,"YES","NO")</f>
        <v>YES</v>
      </c>
      <c r="AE1184" s="30" t="str">
        <f>IF(SUM('Sales by Agent'!AC1184:AE1184)&gt;0,"YES","NO")</f>
        <v>YES</v>
      </c>
      <c r="AF1184" s="30" t="str">
        <f>IF(SUM('Sales by Agent'!AD1184:AF1184)&gt;0,"YES","NO")</f>
        <v>YES</v>
      </c>
      <c r="AG1184" s="30" t="str">
        <f>IF(SUM('Sales by Agent'!AE1184:AG1184)&gt;0,"YES","NO")</f>
        <v>YES</v>
      </c>
      <c r="AH1184" s="30" t="str">
        <f>IF(SUM('Sales by Agent'!AF1184:AH1184)&gt;0,"YES","NO")</f>
        <v>YES</v>
      </c>
      <c r="AI1184" s="30" t="str">
        <f>IF(SUM('Sales by Agent'!AG1184:AI1184)&gt;0,"YES","NO")</f>
        <v>YES</v>
      </c>
      <c r="AJ1184" s="30" t="str">
        <f>IF(SUM('Sales by Agent'!AH1184:AJ1184)&gt;0,"YES","NO")</f>
        <v>YES</v>
      </c>
      <c r="AK1184" s="30" t="str">
        <f>IF(SUM('Sales by Agent'!AI1184:AK1184)&gt;0,"YES","NO")</f>
        <v>YES</v>
      </c>
      <c r="AL1184" s="30" t="str">
        <f>IF(SUM('Sales by Agent'!AJ1184:AL1184)&gt;0,"YES","NO")</f>
        <v>YES</v>
      </c>
      <c r="AM1184" s="30" t="str">
        <f>IF(SUM('Sales by Agent'!AK1184:AM1184)&gt;0,"YES","NO")</f>
        <v>YES</v>
      </c>
      <c r="AN1184" s="30" t="str">
        <f>IF(SUM('Sales by Agent'!AL1184:AN1184)&gt;0,"YES","NO")</f>
        <v>YES</v>
      </c>
      <c r="AO1184" s="30" t="str">
        <f>IF(SUM('Sales by Agent'!AM1184:AO1184)&gt;0,"YES","NO")</f>
        <v>YES</v>
      </c>
      <c r="AP1184" s="30" t="str">
        <f>IF(SUM('Sales by Agent'!AN1184:AP1184)&gt;0,"YES","NO")</f>
        <v>YES</v>
      </c>
      <c r="AQ1184" s="30" t="str">
        <f>IF(SUM('Sales by Agent'!AO1184:AQ1184)&gt;0,"YES","NO")</f>
        <v>YES</v>
      </c>
      <c r="AR1184" s="30" t="str">
        <f>IF(SUM('Sales by Agent'!AP1184:AR1184)&gt;0,"YES","NO")</f>
        <v>YES</v>
      </c>
      <c r="AS1184" s="30" t="str">
        <f>IF(SUM('Sales by Agent'!AQ1184:AS1184)&gt;0,"YES","NO")</f>
        <v>YES</v>
      </c>
      <c r="AT1184" s="30" t="str">
        <f>IF(SUM('Sales by Agent'!AR1184:AT1184)&gt;0,"YES","NO")</f>
        <v>YES</v>
      </c>
      <c r="AU1184" s="30" t="str">
        <f>IF(SUM('Sales by Agent'!AS1184:AU1184)&gt;0,"YES","NO")</f>
        <v>YES</v>
      </c>
      <c r="AV1184" s="30" t="str">
        <f>IF(SUM('Sales by Agent'!AT1184:AV1184)&gt;0,"YES","NO")</f>
        <v>YES</v>
      </c>
    </row>
    <row r="1185" spans="1:48">
      <c r="A1185" s="564" t="s">
        <v>32</v>
      </c>
      <c r="B1185" s="564" t="s">
        <v>3387</v>
      </c>
      <c r="C1185" s="564" t="s">
        <v>396</v>
      </c>
      <c r="D1185" s="564" t="s">
        <v>954</v>
      </c>
      <c r="E1185" s="564" t="s">
        <v>1005</v>
      </c>
      <c r="F1185" s="565">
        <v>4415700</v>
      </c>
      <c r="I1185" s="30" t="str">
        <f>IF(SUM('Sales by Agent'!G1185:I1185)&gt;0,"YES","NO")</f>
        <v>NO</v>
      </c>
      <c r="J1185" s="30" t="str">
        <f>IF(SUM('Sales by Agent'!H1185:J1185)&gt;0,"YES","NO")</f>
        <v>NO</v>
      </c>
      <c r="K1185" s="30" t="str">
        <f>IF(SUM('Sales by Agent'!I1185:K1185)&gt;0,"YES","NO")</f>
        <v>NO</v>
      </c>
      <c r="L1185" s="30" t="str">
        <f>IF(SUM('Sales by Agent'!J1185:L1185)&gt;0,"YES","NO")</f>
        <v>NO</v>
      </c>
      <c r="M1185" s="30" t="str">
        <f>IF(SUM('Sales by Agent'!K1185:M1185)&gt;0,"YES","NO")</f>
        <v>NO</v>
      </c>
      <c r="N1185" s="30" t="str">
        <f>IF(SUM('Sales by Agent'!L1185:N1185)&gt;0,"YES","NO")</f>
        <v>NO</v>
      </c>
      <c r="O1185" s="30" t="str">
        <f>IF(SUM('Sales by Agent'!M1185:O1185)&gt;0,"YES","NO")</f>
        <v>NO</v>
      </c>
      <c r="P1185" s="30" t="str">
        <f>IF(SUM('Sales by Agent'!N1185:P1185)&gt;0,"YES","NO")</f>
        <v>NO</v>
      </c>
      <c r="Q1185" s="30" t="str">
        <f>IF(SUM('Sales by Agent'!O1185:Q1185)&gt;0,"YES","NO")</f>
        <v>NO</v>
      </c>
      <c r="R1185" s="30" t="str">
        <f>IF(SUM('Sales by Agent'!P1185:R1185)&gt;0,"YES","NO")</f>
        <v>NO</v>
      </c>
      <c r="S1185" s="30" t="str">
        <f>IF(SUM('Sales by Agent'!Q1185:S1185)&gt;0,"YES","NO")</f>
        <v>NO</v>
      </c>
      <c r="T1185" s="30" t="str">
        <f>IF(SUM('Sales by Agent'!R1185:T1185)&gt;0,"YES","NO")</f>
        <v>NO</v>
      </c>
      <c r="U1185" s="30" t="str">
        <f>IF(SUM('Sales by Agent'!S1185:U1185)&gt;0,"YES","NO")</f>
        <v>NO</v>
      </c>
      <c r="V1185" s="30" t="str">
        <f>IF(SUM('Sales by Agent'!T1185:V1185)&gt;0,"YES","NO")</f>
        <v>NO</v>
      </c>
      <c r="W1185" s="30" t="str">
        <f>IF(SUM('Sales by Agent'!U1185:W1185)&gt;0,"YES","NO")</f>
        <v>NO</v>
      </c>
      <c r="X1185" s="30" t="str">
        <f>IF(SUM('Sales by Agent'!V1185:X1185)&gt;0,"YES","NO")</f>
        <v>NO</v>
      </c>
      <c r="Y1185" s="30" t="str">
        <f>IF(SUM('Sales by Agent'!W1185:Y1185)&gt;0,"YES","NO")</f>
        <v>NO</v>
      </c>
      <c r="Z1185" s="30" t="str">
        <f>IF(SUM('Sales by Agent'!X1185:Z1185)&gt;0,"YES","NO")</f>
        <v>NO</v>
      </c>
      <c r="AA1185" s="30" t="str">
        <f>IF(SUM('Sales by Agent'!Y1185:AA1185)&gt;0,"YES","NO")</f>
        <v>NO</v>
      </c>
      <c r="AB1185" s="30" t="str">
        <f>IF(SUM('Sales by Agent'!Z1185:AB1185)&gt;0,"YES","NO")</f>
        <v>NO</v>
      </c>
      <c r="AC1185" s="30" t="str">
        <f>IF(SUM('Sales by Agent'!AA1185:AC1185)&gt;0,"YES","NO")</f>
        <v>YES</v>
      </c>
      <c r="AD1185" s="30" t="str">
        <f>IF(SUM('Sales by Agent'!AB1185:AD1185)&gt;0,"YES","NO")</f>
        <v>YES</v>
      </c>
      <c r="AE1185" s="30" t="str">
        <f>IF(SUM('Sales by Agent'!AC1185:AE1185)&gt;0,"YES","NO")</f>
        <v>YES</v>
      </c>
      <c r="AF1185" s="30" t="str">
        <f>IF(SUM('Sales by Agent'!AD1185:AF1185)&gt;0,"YES","NO")</f>
        <v>YES</v>
      </c>
      <c r="AG1185" s="30" t="str">
        <f>IF(SUM('Sales by Agent'!AE1185:AG1185)&gt;0,"YES","NO")</f>
        <v>YES</v>
      </c>
      <c r="AH1185" s="30" t="str">
        <f>IF(SUM('Sales by Agent'!AF1185:AH1185)&gt;0,"YES","NO")</f>
        <v>YES</v>
      </c>
      <c r="AI1185" s="30" t="str">
        <f>IF(SUM('Sales by Agent'!AG1185:AI1185)&gt;0,"YES","NO")</f>
        <v>YES</v>
      </c>
      <c r="AJ1185" s="30" t="str">
        <f>IF(SUM('Sales by Agent'!AH1185:AJ1185)&gt;0,"YES","NO")</f>
        <v>YES</v>
      </c>
      <c r="AK1185" s="30" t="str">
        <f>IF(SUM('Sales by Agent'!AI1185:AK1185)&gt;0,"YES","NO")</f>
        <v>YES</v>
      </c>
      <c r="AL1185" s="30" t="str">
        <f>IF(SUM('Sales by Agent'!AJ1185:AL1185)&gt;0,"YES","NO")</f>
        <v>YES</v>
      </c>
      <c r="AM1185" s="30" t="str">
        <f>IF(SUM('Sales by Agent'!AK1185:AM1185)&gt;0,"YES","NO")</f>
        <v>YES</v>
      </c>
      <c r="AN1185" s="30" t="str">
        <f>IF(SUM('Sales by Agent'!AL1185:AN1185)&gt;0,"YES","NO")</f>
        <v>YES</v>
      </c>
      <c r="AO1185" s="30" t="str">
        <f>IF(SUM('Sales by Agent'!AM1185:AO1185)&gt;0,"YES","NO")</f>
        <v>YES</v>
      </c>
      <c r="AP1185" s="30" t="str">
        <f>IF(SUM('Sales by Agent'!AN1185:AP1185)&gt;0,"YES","NO")</f>
        <v>YES</v>
      </c>
      <c r="AQ1185" s="30" t="str">
        <f>IF(SUM('Sales by Agent'!AO1185:AQ1185)&gt;0,"YES","NO")</f>
        <v>YES</v>
      </c>
      <c r="AR1185" s="30" t="str">
        <f>IF(SUM('Sales by Agent'!AP1185:AR1185)&gt;0,"YES","NO")</f>
        <v>YES</v>
      </c>
      <c r="AS1185" s="30" t="str">
        <f>IF(SUM('Sales by Agent'!AQ1185:AS1185)&gt;0,"YES","NO")</f>
        <v>YES</v>
      </c>
      <c r="AT1185" s="30" t="str">
        <f>IF(SUM('Sales by Agent'!AR1185:AT1185)&gt;0,"YES","NO")</f>
        <v>YES</v>
      </c>
      <c r="AU1185" s="30" t="str">
        <f>IF(SUM('Sales by Agent'!AS1185:AU1185)&gt;0,"YES","NO")</f>
        <v>YES</v>
      </c>
      <c r="AV1185" s="30" t="str">
        <f>IF(SUM('Sales by Agent'!AT1185:AV1185)&gt;0,"YES","NO")</f>
        <v>YES</v>
      </c>
    </row>
    <row r="1186" spans="1:48">
      <c r="A1186" s="564" t="s">
        <v>35</v>
      </c>
      <c r="B1186" s="564" t="s">
        <v>3388</v>
      </c>
      <c r="C1186" s="564" t="s">
        <v>396</v>
      </c>
      <c r="D1186" s="564" t="s">
        <v>954</v>
      </c>
      <c r="E1186" s="564" t="s">
        <v>1005</v>
      </c>
      <c r="F1186" s="565">
        <v>2191285</v>
      </c>
      <c r="I1186" s="30" t="str">
        <f>IF(SUM('Sales by Agent'!G1186:I1186)&gt;0,"YES","NO")</f>
        <v>NO</v>
      </c>
      <c r="J1186" s="30" t="str">
        <f>IF(SUM('Sales by Agent'!H1186:J1186)&gt;0,"YES","NO")</f>
        <v>NO</v>
      </c>
      <c r="K1186" s="30" t="str">
        <f>IF(SUM('Sales by Agent'!I1186:K1186)&gt;0,"YES","NO")</f>
        <v>NO</v>
      </c>
      <c r="L1186" s="30" t="str">
        <f>IF(SUM('Sales by Agent'!J1186:L1186)&gt;0,"YES","NO")</f>
        <v>NO</v>
      </c>
      <c r="M1186" s="30" t="str">
        <f>IF(SUM('Sales by Agent'!K1186:M1186)&gt;0,"YES","NO")</f>
        <v>NO</v>
      </c>
      <c r="N1186" s="30" t="str">
        <f>IF(SUM('Sales by Agent'!L1186:N1186)&gt;0,"YES","NO")</f>
        <v>NO</v>
      </c>
      <c r="O1186" s="30" t="str">
        <f>IF(SUM('Sales by Agent'!M1186:O1186)&gt;0,"YES","NO")</f>
        <v>NO</v>
      </c>
      <c r="P1186" s="30" t="str">
        <f>IF(SUM('Sales by Agent'!N1186:P1186)&gt;0,"YES","NO")</f>
        <v>NO</v>
      </c>
      <c r="Q1186" s="30" t="str">
        <f>IF(SUM('Sales by Agent'!O1186:Q1186)&gt;0,"YES","NO")</f>
        <v>NO</v>
      </c>
      <c r="R1186" s="30" t="str">
        <f>IF(SUM('Sales by Agent'!P1186:R1186)&gt;0,"YES","NO")</f>
        <v>NO</v>
      </c>
      <c r="S1186" s="30" t="str">
        <f>IF(SUM('Sales by Agent'!Q1186:S1186)&gt;0,"YES","NO")</f>
        <v>NO</v>
      </c>
      <c r="T1186" s="30" t="str">
        <f>IF(SUM('Sales by Agent'!R1186:T1186)&gt;0,"YES","NO")</f>
        <v>NO</v>
      </c>
      <c r="U1186" s="30" t="str">
        <f>IF(SUM('Sales by Agent'!S1186:U1186)&gt;0,"YES","NO")</f>
        <v>NO</v>
      </c>
      <c r="V1186" s="30" t="str">
        <f>IF(SUM('Sales by Agent'!T1186:V1186)&gt;0,"YES","NO")</f>
        <v>NO</v>
      </c>
      <c r="W1186" s="30" t="str">
        <f>IF(SUM('Sales by Agent'!U1186:W1186)&gt;0,"YES","NO")</f>
        <v>NO</v>
      </c>
      <c r="X1186" s="30" t="str">
        <f>IF(SUM('Sales by Agent'!V1186:X1186)&gt;0,"YES","NO")</f>
        <v>NO</v>
      </c>
      <c r="Y1186" s="30" t="str">
        <f>IF(SUM('Sales by Agent'!W1186:Y1186)&gt;0,"YES","NO")</f>
        <v>NO</v>
      </c>
      <c r="Z1186" s="30" t="str">
        <f>IF(SUM('Sales by Agent'!X1186:Z1186)&gt;0,"YES","NO")</f>
        <v>NO</v>
      </c>
      <c r="AA1186" s="30" t="str">
        <f>IF(SUM('Sales by Agent'!Y1186:AA1186)&gt;0,"YES","NO")</f>
        <v>NO</v>
      </c>
      <c r="AB1186" s="30" t="str">
        <f>IF(SUM('Sales by Agent'!Z1186:AB1186)&gt;0,"YES","NO")</f>
        <v>NO</v>
      </c>
      <c r="AC1186" s="30" t="str">
        <f>IF(SUM('Sales by Agent'!AA1186:AC1186)&gt;0,"YES","NO")</f>
        <v>YES</v>
      </c>
      <c r="AD1186" s="30" t="str">
        <f>IF(SUM('Sales by Agent'!AB1186:AD1186)&gt;0,"YES","NO")</f>
        <v>YES</v>
      </c>
      <c r="AE1186" s="30" t="str">
        <f>IF(SUM('Sales by Agent'!AC1186:AE1186)&gt;0,"YES","NO")</f>
        <v>YES</v>
      </c>
      <c r="AF1186" s="30" t="str">
        <f>IF(SUM('Sales by Agent'!AD1186:AF1186)&gt;0,"YES","NO")</f>
        <v>YES</v>
      </c>
      <c r="AG1186" s="30" t="str">
        <f>IF(SUM('Sales by Agent'!AE1186:AG1186)&gt;0,"YES","NO")</f>
        <v>YES</v>
      </c>
      <c r="AH1186" s="30" t="str">
        <f>IF(SUM('Sales by Agent'!AF1186:AH1186)&gt;0,"YES","NO")</f>
        <v>YES</v>
      </c>
      <c r="AI1186" s="30" t="str">
        <f>IF(SUM('Sales by Agent'!AG1186:AI1186)&gt;0,"YES","NO")</f>
        <v>YES</v>
      </c>
      <c r="AJ1186" s="30" t="str">
        <f>IF(SUM('Sales by Agent'!AH1186:AJ1186)&gt;0,"YES","NO")</f>
        <v>YES</v>
      </c>
      <c r="AK1186" s="30" t="str">
        <f>IF(SUM('Sales by Agent'!AI1186:AK1186)&gt;0,"YES","NO")</f>
        <v>YES</v>
      </c>
      <c r="AL1186" s="30" t="str">
        <f>IF(SUM('Sales by Agent'!AJ1186:AL1186)&gt;0,"YES","NO")</f>
        <v>YES</v>
      </c>
      <c r="AM1186" s="30" t="str">
        <f>IF(SUM('Sales by Agent'!AK1186:AM1186)&gt;0,"YES","NO")</f>
        <v>YES</v>
      </c>
      <c r="AN1186" s="30" t="str">
        <f>IF(SUM('Sales by Agent'!AL1186:AN1186)&gt;0,"YES","NO")</f>
        <v>YES</v>
      </c>
      <c r="AO1186" s="30" t="str">
        <f>IF(SUM('Sales by Agent'!AM1186:AO1186)&gt;0,"YES","NO")</f>
        <v>YES</v>
      </c>
      <c r="AP1186" s="30" t="str">
        <f>IF(SUM('Sales by Agent'!AN1186:AP1186)&gt;0,"YES","NO")</f>
        <v>YES</v>
      </c>
      <c r="AQ1186" s="30" t="str">
        <f>IF(SUM('Sales by Agent'!AO1186:AQ1186)&gt;0,"YES","NO")</f>
        <v>YES</v>
      </c>
      <c r="AR1186" s="30" t="str">
        <f>IF(SUM('Sales by Agent'!AP1186:AR1186)&gt;0,"YES","NO")</f>
        <v>YES</v>
      </c>
      <c r="AS1186" s="30" t="str">
        <f>IF(SUM('Sales by Agent'!AQ1186:AS1186)&gt;0,"YES","NO")</f>
        <v>YES</v>
      </c>
      <c r="AT1186" s="30" t="str">
        <f>IF(SUM('Sales by Agent'!AR1186:AT1186)&gt;0,"YES","NO")</f>
        <v>YES</v>
      </c>
      <c r="AU1186" s="30" t="str">
        <f>IF(SUM('Sales by Agent'!AS1186:AU1186)&gt;0,"YES","NO")</f>
        <v>YES</v>
      </c>
      <c r="AV1186" s="30" t="str">
        <f>IF(SUM('Sales by Agent'!AT1186:AV1186)&gt;0,"YES","NO")</f>
        <v>YES</v>
      </c>
    </row>
    <row r="1187" spans="1:48">
      <c r="A1187" s="564" t="s">
        <v>37</v>
      </c>
      <c r="B1187" s="564" t="s">
        <v>3389</v>
      </c>
      <c r="C1187" s="564" t="s">
        <v>396</v>
      </c>
      <c r="D1187" s="564" t="s">
        <v>954</v>
      </c>
      <c r="E1187" s="564" t="s">
        <v>1005</v>
      </c>
      <c r="F1187" s="565">
        <v>4932500</v>
      </c>
      <c r="I1187" s="30" t="str">
        <f>IF(SUM('Sales by Agent'!G1187:I1187)&gt;0,"YES","NO")</f>
        <v>NO</v>
      </c>
      <c r="J1187" s="30" t="str">
        <f>IF(SUM('Sales by Agent'!H1187:J1187)&gt;0,"YES","NO")</f>
        <v>NO</v>
      </c>
      <c r="K1187" s="30" t="str">
        <f>IF(SUM('Sales by Agent'!I1187:K1187)&gt;0,"YES","NO")</f>
        <v>NO</v>
      </c>
      <c r="L1187" s="30" t="str">
        <f>IF(SUM('Sales by Agent'!J1187:L1187)&gt;0,"YES","NO")</f>
        <v>NO</v>
      </c>
      <c r="M1187" s="30" t="str">
        <f>IF(SUM('Sales by Agent'!K1187:M1187)&gt;0,"YES","NO")</f>
        <v>NO</v>
      </c>
      <c r="N1187" s="30" t="str">
        <f>IF(SUM('Sales by Agent'!L1187:N1187)&gt;0,"YES","NO")</f>
        <v>NO</v>
      </c>
      <c r="O1187" s="30" t="str">
        <f>IF(SUM('Sales by Agent'!M1187:O1187)&gt;0,"YES","NO")</f>
        <v>NO</v>
      </c>
      <c r="P1187" s="30" t="str">
        <f>IF(SUM('Sales by Agent'!N1187:P1187)&gt;0,"YES","NO")</f>
        <v>NO</v>
      </c>
      <c r="Q1187" s="30" t="str">
        <f>IF(SUM('Sales by Agent'!O1187:Q1187)&gt;0,"YES","NO")</f>
        <v>NO</v>
      </c>
      <c r="R1187" s="30" t="str">
        <f>IF(SUM('Sales by Agent'!P1187:R1187)&gt;0,"YES","NO")</f>
        <v>NO</v>
      </c>
      <c r="S1187" s="30" t="str">
        <f>IF(SUM('Sales by Agent'!Q1187:S1187)&gt;0,"YES","NO")</f>
        <v>NO</v>
      </c>
      <c r="T1187" s="30" t="str">
        <f>IF(SUM('Sales by Agent'!R1187:T1187)&gt;0,"YES","NO")</f>
        <v>NO</v>
      </c>
      <c r="U1187" s="30" t="str">
        <f>IF(SUM('Sales by Agent'!S1187:U1187)&gt;0,"YES","NO")</f>
        <v>NO</v>
      </c>
      <c r="V1187" s="30" t="str">
        <f>IF(SUM('Sales by Agent'!T1187:V1187)&gt;0,"YES","NO")</f>
        <v>NO</v>
      </c>
      <c r="W1187" s="30" t="str">
        <f>IF(SUM('Sales by Agent'!U1187:W1187)&gt;0,"YES","NO")</f>
        <v>NO</v>
      </c>
      <c r="X1187" s="30" t="str">
        <f>IF(SUM('Sales by Agent'!V1187:X1187)&gt;0,"YES","NO")</f>
        <v>NO</v>
      </c>
      <c r="Y1187" s="30" t="str">
        <f>IF(SUM('Sales by Agent'!W1187:Y1187)&gt;0,"YES","NO")</f>
        <v>NO</v>
      </c>
      <c r="Z1187" s="30" t="str">
        <f>IF(SUM('Sales by Agent'!X1187:Z1187)&gt;0,"YES","NO")</f>
        <v>NO</v>
      </c>
      <c r="AA1187" s="30" t="str">
        <f>IF(SUM('Sales by Agent'!Y1187:AA1187)&gt;0,"YES","NO")</f>
        <v>NO</v>
      </c>
      <c r="AB1187" s="30" t="str">
        <f>IF(SUM('Sales by Agent'!Z1187:AB1187)&gt;0,"YES","NO")</f>
        <v>NO</v>
      </c>
      <c r="AC1187" s="30" t="str">
        <f>IF(SUM('Sales by Agent'!AA1187:AC1187)&gt;0,"YES","NO")</f>
        <v>YES</v>
      </c>
      <c r="AD1187" s="30" t="str">
        <f>IF(SUM('Sales by Agent'!AB1187:AD1187)&gt;0,"YES","NO")</f>
        <v>YES</v>
      </c>
      <c r="AE1187" s="30" t="str">
        <f>IF(SUM('Sales by Agent'!AC1187:AE1187)&gt;0,"YES","NO")</f>
        <v>YES</v>
      </c>
      <c r="AF1187" s="30" t="str">
        <f>IF(SUM('Sales by Agent'!AD1187:AF1187)&gt;0,"YES","NO")</f>
        <v>YES</v>
      </c>
      <c r="AG1187" s="30" t="str">
        <f>IF(SUM('Sales by Agent'!AE1187:AG1187)&gt;0,"YES","NO")</f>
        <v>YES</v>
      </c>
      <c r="AH1187" s="30" t="str">
        <f>IF(SUM('Sales by Agent'!AF1187:AH1187)&gt;0,"YES","NO")</f>
        <v>YES</v>
      </c>
      <c r="AI1187" s="30" t="str">
        <f>IF(SUM('Sales by Agent'!AG1187:AI1187)&gt;0,"YES","NO")</f>
        <v>YES</v>
      </c>
      <c r="AJ1187" s="30" t="str">
        <f>IF(SUM('Sales by Agent'!AH1187:AJ1187)&gt;0,"YES","NO")</f>
        <v>YES</v>
      </c>
      <c r="AK1187" s="30" t="str">
        <f>IF(SUM('Sales by Agent'!AI1187:AK1187)&gt;0,"YES","NO")</f>
        <v>YES</v>
      </c>
      <c r="AL1187" s="30" t="str">
        <f>IF(SUM('Sales by Agent'!AJ1187:AL1187)&gt;0,"YES","NO")</f>
        <v>YES</v>
      </c>
      <c r="AM1187" s="30" t="str">
        <f>IF(SUM('Sales by Agent'!AK1187:AM1187)&gt;0,"YES","NO")</f>
        <v>YES</v>
      </c>
      <c r="AN1187" s="30" t="str">
        <f>IF(SUM('Sales by Agent'!AL1187:AN1187)&gt;0,"YES","NO")</f>
        <v>YES</v>
      </c>
      <c r="AO1187" s="30" t="str">
        <f>IF(SUM('Sales by Agent'!AM1187:AO1187)&gt;0,"YES","NO")</f>
        <v>YES</v>
      </c>
      <c r="AP1187" s="30" t="str">
        <f>IF(SUM('Sales by Agent'!AN1187:AP1187)&gt;0,"YES","NO")</f>
        <v>YES</v>
      </c>
      <c r="AQ1187" s="30" t="str">
        <f>IF(SUM('Sales by Agent'!AO1187:AQ1187)&gt;0,"YES","NO")</f>
        <v>YES</v>
      </c>
      <c r="AR1187" s="30" t="str">
        <f>IF(SUM('Sales by Agent'!AP1187:AR1187)&gt;0,"YES","NO")</f>
        <v>YES</v>
      </c>
      <c r="AS1187" s="30" t="str">
        <f>IF(SUM('Sales by Agent'!AQ1187:AS1187)&gt;0,"YES","NO")</f>
        <v>YES</v>
      </c>
      <c r="AT1187" s="30" t="str">
        <f>IF(SUM('Sales by Agent'!AR1187:AT1187)&gt;0,"YES","NO")</f>
        <v>YES</v>
      </c>
      <c r="AU1187" s="30" t="str">
        <f>IF(SUM('Sales by Agent'!AS1187:AU1187)&gt;0,"YES","NO")</f>
        <v>YES</v>
      </c>
      <c r="AV1187" s="30" t="str">
        <f>IF(SUM('Sales by Agent'!AT1187:AV1187)&gt;0,"YES","NO")</f>
        <v>YES</v>
      </c>
    </row>
    <row r="1188" spans="1:48">
      <c r="A1188" s="478"/>
      <c r="B1188" s="478"/>
      <c r="C1188" s="478"/>
      <c r="D1188" s="478"/>
      <c r="E1188" s="478"/>
      <c r="F1188" s="30"/>
      <c r="I1188" s="30"/>
      <c r="J1188" s="30"/>
      <c r="K1188" s="30"/>
      <c r="L1188" s="30"/>
      <c r="M1188" s="30"/>
      <c r="N1188" s="30"/>
      <c r="O1188" s="30"/>
      <c r="P1188" s="30"/>
      <c r="Q1188" s="30"/>
      <c r="R1188" s="30"/>
      <c r="S1188" s="30"/>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row>
    <row r="1189" spans="1:48">
      <c r="A1189" s="478"/>
      <c r="B1189" s="478"/>
      <c r="C1189" s="478"/>
      <c r="D1189" s="478"/>
      <c r="E1189" s="478"/>
      <c r="F1189" s="30"/>
      <c r="I1189" s="30"/>
      <c r="J1189" s="30"/>
      <c r="K1189" s="30"/>
      <c r="L1189" s="30"/>
      <c r="M1189" s="30"/>
      <c r="N1189" s="30"/>
      <c r="O1189" s="30"/>
      <c r="P1189" s="30"/>
      <c r="Q1189" s="30"/>
      <c r="R1189" s="30"/>
      <c r="S1189" s="30"/>
      <c r="T1189" s="30"/>
      <c r="U1189" s="30"/>
      <c r="V1189" s="30"/>
      <c r="W1189" s="30"/>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row>
    <row r="1190" spans="1:48">
      <c r="A1190" s="478"/>
      <c r="B1190" s="478"/>
      <c r="C1190" s="478"/>
      <c r="D1190" s="478"/>
      <c r="E1190" s="478"/>
      <c r="F1190" s="30"/>
      <c r="I1190" s="30"/>
      <c r="J1190" s="30"/>
      <c r="K1190" s="30"/>
      <c r="L1190" s="30"/>
      <c r="M1190" s="30"/>
      <c r="N1190" s="30"/>
      <c r="O1190" s="30"/>
      <c r="P1190" s="30"/>
      <c r="Q1190" s="30"/>
      <c r="R1190" s="30"/>
      <c r="S1190" s="30"/>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row>
    <row r="1191" spans="1:48">
      <c r="A1191" s="478"/>
      <c r="B1191" s="478"/>
      <c r="C1191" s="478"/>
      <c r="D1191" s="478"/>
      <c r="E1191" s="478"/>
      <c r="F1191" s="30"/>
      <c r="I1191" s="30"/>
      <c r="J1191" s="30"/>
      <c r="K1191" s="30"/>
      <c r="L1191" s="30"/>
      <c r="M1191" s="30"/>
      <c r="N1191" s="30"/>
      <c r="O1191" s="30"/>
      <c r="P1191" s="30"/>
      <c r="Q1191" s="30"/>
      <c r="R1191" s="30"/>
      <c r="S1191" s="30"/>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row>
    <row r="1192" spans="1:48">
      <c r="A1192" s="478"/>
      <c r="B1192" s="478"/>
      <c r="C1192" s="478"/>
      <c r="D1192" s="478"/>
      <c r="E1192" s="478"/>
      <c r="F1192" s="30"/>
      <c r="I1192" s="30"/>
      <c r="J1192" s="30"/>
      <c r="K1192" s="30"/>
      <c r="L1192" s="30"/>
      <c r="M1192" s="30"/>
      <c r="N1192" s="30"/>
      <c r="O1192" s="30"/>
      <c r="P1192" s="30"/>
      <c r="Q1192" s="30"/>
      <c r="R1192" s="30"/>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row>
  </sheetData>
  <autoFilter ref="A1:AL1"/>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AY1065"/>
  <sheetViews>
    <sheetView workbookViewId="0">
      <pane xSplit="7" ySplit="1" topLeftCell="AS1018" activePane="bottomRight" state="frozen"/>
      <selection activeCell="AU51" sqref="AU51"/>
      <selection pane="topRight" activeCell="AU51" sqref="AU51"/>
      <selection pane="bottomLeft" activeCell="AU51" sqref="AU51"/>
      <selection pane="bottomRight" activeCell="AU51" sqref="AU51"/>
    </sheetView>
  </sheetViews>
  <sheetFormatPr baseColWidth="10" defaultColWidth="8.83203125" defaultRowHeight="14" x14ac:dyDescent="0"/>
  <cols>
    <col min="2" max="2" width="12.5" bestFit="1" customWidth="1"/>
    <col min="3" max="3" width="10.6640625" bestFit="1" customWidth="1"/>
    <col min="5" max="5" width="26.33203125" bestFit="1" customWidth="1"/>
    <col min="6" max="6" width="30.5" bestFit="1" customWidth="1"/>
    <col min="7" max="7" width="26" bestFit="1" customWidth="1"/>
    <col min="8" max="8" width="22.33203125" bestFit="1" customWidth="1"/>
    <col min="9" max="9" width="12" bestFit="1" customWidth="1"/>
    <col min="10" max="10" width="10.5" bestFit="1" customWidth="1"/>
    <col min="11" max="11" width="12" bestFit="1" customWidth="1"/>
    <col min="12" max="12" width="10.5" bestFit="1" customWidth="1"/>
    <col min="13" max="20" width="12" bestFit="1" customWidth="1"/>
    <col min="21" max="21" width="10.5" bestFit="1" customWidth="1"/>
    <col min="22" max="30" width="12" bestFit="1" customWidth="1"/>
    <col min="31" max="33" width="12.83203125" bestFit="1" customWidth="1"/>
    <col min="34" max="34" width="13.83203125" bestFit="1" customWidth="1"/>
    <col min="35" max="37" width="12.83203125" bestFit="1" customWidth="1"/>
    <col min="38" max="38" width="13.33203125" customWidth="1"/>
    <col min="39" max="39" width="13" customWidth="1"/>
    <col min="40" max="43" width="12" bestFit="1" customWidth="1"/>
    <col min="44" max="44" width="13.1640625" bestFit="1" customWidth="1"/>
    <col min="45" max="45" width="13" bestFit="1" customWidth="1"/>
    <col min="46" max="47" width="12" bestFit="1" customWidth="1"/>
    <col min="48" max="49" width="12.83203125" bestFit="1" customWidth="1"/>
    <col min="50" max="50" width="10.5" bestFit="1" customWidth="1"/>
    <col min="51" max="51" width="13.6640625" customWidth="1"/>
  </cols>
  <sheetData>
    <row r="1" spans="1:51">
      <c r="A1" s="523" t="s">
        <v>1003</v>
      </c>
      <c r="B1" s="523" t="s">
        <v>950</v>
      </c>
      <c r="C1" s="523" t="s">
        <v>951</v>
      </c>
      <c r="D1" s="523" t="s">
        <v>688</v>
      </c>
      <c r="E1" s="310" t="s">
        <v>1607</v>
      </c>
      <c r="F1" s="32" t="s">
        <v>1014</v>
      </c>
      <c r="G1" s="523" t="s">
        <v>2432</v>
      </c>
      <c r="H1" s="523" t="s">
        <v>952</v>
      </c>
      <c r="I1" s="523" t="s">
        <v>450</v>
      </c>
      <c r="J1" s="523" t="s">
        <v>451</v>
      </c>
      <c r="K1" s="523" t="s">
        <v>452</v>
      </c>
      <c r="L1" s="523" t="s">
        <v>453</v>
      </c>
      <c r="M1" s="523" t="s">
        <v>454</v>
      </c>
      <c r="N1" s="523" t="s">
        <v>455</v>
      </c>
      <c r="O1" s="523" t="s">
        <v>456</v>
      </c>
      <c r="P1" s="523" t="s">
        <v>457</v>
      </c>
      <c r="Q1" s="523" t="s">
        <v>458</v>
      </c>
      <c r="R1" s="523" t="s">
        <v>459</v>
      </c>
      <c r="S1" s="523" t="s">
        <v>460</v>
      </c>
      <c r="T1" s="523" t="s">
        <v>461</v>
      </c>
      <c r="U1" s="523" t="s">
        <v>462</v>
      </c>
      <c r="V1" s="523" t="s">
        <v>463</v>
      </c>
      <c r="W1" s="523" t="s">
        <v>464</v>
      </c>
      <c r="X1" s="523" t="s">
        <v>465</v>
      </c>
      <c r="Y1" s="523" t="s">
        <v>466</v>
      </c>
      <c r="Z1" s="523" t="s">
        <v>467</v>
      </c>
      <c r="AA1" s="523" t="s">
        <v>468</v>
      </c>
      <c r="AB1" s="523" t="s">
        <v>469</v>
      </c>
      <c r="AC1" s="523" t="s">
        <v>470</v>
      </c>
      <c r="AD1" s="523" t="s">
        <v>471</v>
      </c>
      <c r="AE1" s="523" t="s">
        <v>472</v>
      </c>
      <c r="AF1" s="523" t="s">
        <v>473</v>
      </c>
      <c r="AG1" s="523" t="s">
        <v>474</v>
      </c>
      <c r="AH1" s="523" t="s">
        <v>475</v>
      </c>
      <c r="AI1" s="523" t="s">
        <v>476</v>
      </c>
      <c r="AJ1" s="523" t="s">
        <v>953</v>
      </c>
      <c r="AK1" s="523" t="s">
        <v>1004</v>
      </c>
      <c r="AL1" s="523" t="s">
        <v>1015</v>
      </c>
      <c r="AM1" s="523" t="s">
        <v>1040</v>
      </c>
      <c r="AN1" s="523" t="s">
        <v>1186</v>
      </c>
      <c r="AO1" s="523" t="s">
        <v>1241</v>
      </c>
      <c r="AP1" s="523" t="s">
        <v>1429</v>
      </c>
      <c r="AQ1" s="523" t="s">
        <v>1461</v>
      </c>
      <c r="AR1" s="523" t="s">
        <v>1533</v>
      </c>
      <c r="AS1" s="523" t="s">
        <v>1601</v>
      </c>
      <c r="AT1" s="523" t="s">
        <v>1625</v>
      </c>
      <c r="AU1" s="523" t="s">
        <v>1808</v>
      </c>
      <c r="AV1" s="523" t="s">
        <v>1931</v>
      </c>
      <c r="AW1" s="523" t="s">
        <v>1977</v>
      </c>
      <c r="AX1" s="523" t="s">
        <v>1985</v>
      </c>
      <c r="AY1" s="523" t="s">
        <v>2503</v>
      </c>
    </row>
    <row r="2" spans="1:51">
      <c r="A2" s="61" t="s">
        <v>1457</v>
      </c>
      <c r="B2" s="61" t="s">
        <v>1986</v>
      </c>
      <c r="C2" s="61" t="s">
        <v>689</v>
      </c>
      <c r="D2" s="61" t="s">
        <v>689</v>
      </c>
      <c r="E2" s="64">
        <f>IF(ISERROR(VLOOKUP(D2,#REF!,2,0)),0,VLOOKUP(D2,#REF!,2,0))</f>
        <v>0</v>
      </c>
      <c r="F2" s="61"/>
      <c r="G2" s="61" t="s">
        <v>1565</v>
      </c>
      <c r="H2" s="524">
        <v>67500</v>
      </c>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524">
        <v>15300</v>
      </c>
      <c r="AR2" s="524">
        <v>900</v>
      </c>
      <c r="AS2" s="524">
        <v>600</v>
      </c>
      <c r="AT2" s="524">
        <v>2400</v>
      </c>
      <c r="AU2" s="524">
        <v>7500</v>
      </c>
      <c r="AV2" s="524">
        <v>2100</v>
      </c>
      <c r="AW2" s="306"/>
      <c r="AX2" s="524">
        <v>38700</v>
      </c>
      <c r="AY2" s="306"/>
    </row>
    <row r="3" spans="1:51">
      <c r="A3" s="61" t="s">
        <v>1457</v>
      </c>
      <c r="B3" s="61" t="s">
        <v>1986</v>
      </c>
      <c r="C3" s="61" t="s">
        <v>689</v>
      </c>
      <c r="D3" s="61" t="s">
        <v>689</v>
      </c>
      <c r="E3" s="64">
        <f>IF(ISERROR(VLOOKUP(D3,#REF!,2,0)),0,VLOOKUP(D3,#REF!,2,0))</f>
        <v>0</v>
      </c>
      <c r="F3" s="61"/>
      <c r="G3" s="61" t="s">
        <v>3390</v>
      </c>
      <c r="H3" s="524">
        <v>0</v>
      </c>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524">
        <v>0</v>
      </c>
      <c r="AY3" s="306"/>
    </row>
    <row r="4" spans="1:51">
      <c r="A4" s="61" t="s">
        <v>1457</v>
      </c>
      <c r="B4" s="61" t="s">
        <v>1986</v>
      </c>
      <c r="C4" s="61" t="s">
        <v>689</v>
      </c>
      <c r="D4" s="61" t="s">
        <v>689</v>
      </c>
      <c r="E4" s="64">
        <f>IF(ISERROR(VLOOKUP(D4,#REF!,2,0)),0,VLOOKUP(D4,#REF!,2,0))</f>
        <v>0</v>
      </c>
      <c r="F4" s="61"/>
      <c r="G4" s="61" t="s">
        <v>1566</v>
      </c>
      <c r="H4" s="524">
        <v>7030</v>
      </c>
      <c r="I4" s="306"/>
      <c r="J4" s="306"/>
      <c r="K4" s="306"/>
      <c r="L4" s="306"/>
      <c r="M4" s="306"/>
      <c r="N4" s="306"/>
      <c r="O4" s="306"/>
      <c r="P4" s="306"/>
      <c r="Q4" s="306"/>
      <c r="R4" s="306"/>
      <c r="S4" s="306"/>
      <c r="T4" s="306"/>
      <c r="U4" s="306"/>
      <c r="V4" s="306"/>
      <c r="W4" s="306"/>
      <c r="X4" s="306"/>
      <c r="Y4" s="306"/>
      <c r="Z4" s="306"/>
      <c r="AA4" s="306"/>
      <c r="AB4" s="306"/>
      <c r="AC4" s="306"/>
      <c r="AD4" s="306"/>
      <c r="AE4" s="306"/>
      <c r="AF4" s="306"/>
      <c r="AG4" s="306"/>
      <c r="AH4" s="306"/>
      <c r="AI4" s="306"/>
      <c r="AJ4" s="306"/>
      <c r="AK4" s="306"/>
      <c r="AL4" s="306"/>
      <c r="AM4" s="306"/>
      <c r="AN4" s="306"/>
      <c r="AO4" s="306"/>
      <c r="AP4" s="306"/>
      <c r="AQ4" s="524">
        <v>148</v>
      </c>
      <c r="AR4" s="524">
        <v>1036</v>
      </c>
      <c r="AS4" s="524">
        <v>592</v>
      </c>
      <c r="AT4" s="524">
        <v>2294</v>
      </c>
      <c r="AU4" s="524">
        <v>1628</v>
      </c>
      <c r="AV4" s="524">
        <v>222</v>
      </c>
      <c r="AW4" s="524">
        <v>592</v>
      </c>
      <c r="AX4" s="524">
        <v>518</v>
      </c>
      <c r="AY4" s="306"/>
    </row>
    <row r="5" spans="1:51">
      <c r="A5" s="61" t="s">
        <v>1457</v>
      </c>
      <c r="B5" s="61" t="s">
        <v>1986</v>
      </c>
      <c r="C5" s="61" t="s">
        <v>689</v>
      </c>
      <c r="D5" s="61" t="s">
        <v>689</v>
      </c>
      <c r="E5" s="64">
        <f>IF(ISERROR(VLOOKUP(D5,#REF!,2,0)),0,VLOOKUP(D5,#REF!,2,0))</f>
        <v>0</v>
      </c>
      <c r="F5" s="61"/>
      <c r="G5" s="61" t="s">
        <v>3391</v>
      </c>
      <c r="H5" s="524">
        <v>1655.17</v>
      </c>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524">
        <v>1655.17</v>
      </c>
      <c r="AY5" s="306"/>
    </row>
    <row r="6" spans="1:51">
      <c r="A6" s="61" t="s">
        <v>1457</v>
      </c>
      <c r="B6" s="61" t="s">
        <v>1986</v>
      </c>
      <c r="C6" s="61" t="s">
        <v>689</v>
      </c>
      <c r="D6" s="61" t="s">
        <v>689</v>
      </c>
      <c r="E6" s="64">
        <f>IF(ISERROR(VLOOKUP(D6,#REF!,2,0)),0,VLOOKUP(D6,#REF!,2,0))</f>
        <v>0</v>
      </c>
      <c r="F6" s="61"/>
      <c r="G6" s="61" t="s">
        <v>3392</v>
      </c>
      <c r="H6" s="524">
        <v>336.21</v>
      </c>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524">
        <v>336.21</v>
      </c>
      <c r="AY6" s="306"/>
    </row>
    <row r="7" spans="1:51">
      <c r="A7" s="61" t="s">
        <v>1457</v>
      </c>
      <c r="B7" s="61" t="s">
        <v>1986</v>
      </c>
      <c r="C7" s="61" t="s">
        <v>689</v>
      </c>
      <c r="D7" s="61" t="s">
        <v>689</v>
      </c>
      <c r="E7" s="64">
        <f>IF(ISERROR(VLOOKUP(D7,#REF!,2,0)),0,VLOOKUP(D7,#REF!,2,0))</f>
        <v>0</v>
      </c>
      <c r="F7" s="61"/>
      <c r="G7" s="61" t="s">
        <v>2433</v>
      </c>
      <c r="H7" s="524">
        <v>0</v>
      </c>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524">
        <v>0</v>
      </c>
      <c r="AT7" s="306"/>
      <c r="AU7" s="306"/>
      <c r="AV7" s="306"/>
      <c r="AW7" s="306"/>
      <c r="AX7" s="306"/>
      <c r="AY7" s="306"/>
    </row>
    <row r="8" spans="1:51">
      <c r="A8" s="61" t="s">
        <v>1457</v>
      </c>
      <c r="B8" s="61" t="s">
        <v>1986</v>
      </c>
      <c r="C8" s="61" t="s">
        <v>689</v>
      </c>
      <c r="D8" s="61" t="s">
        <v>689</v>
      </c>
      <c r="E8" s="64">
        <f>IF(ISERROR(VLOOKUP(D8,#REF!,2,0)),0,VLOOKUP(D8,#REF!,2,0))</f>
        <v>0</v>
      </c>
      <c r="F8" s="61"/>
      <c r="G8" s="61" t="s">
        <v>1369</v>
      </c>
      <c r="H8" s="524">
        <v>34195</v>
      </c>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c r="AJ8" s="306"/>
      <c r="AK8" s="306"/>
      <c r="AL8" s="306"/>
      <c r="AM8" s="524">
        <v>1505</v>
      </c>
      <c r="AN8" s="524">
        <v>13440</v>
      </c>
      <c r="AO8" s="524">
        <v>7035</v>
      </c>
      <c r="AP8" s="524">
        <v>3220</v>
      </c>
      <c r="AQ8" s="524">
        <v>2555</v>
      </c>
      <c r="AR8" s="524">
        <v>2030</v>
      </c>
      <c r="AS8" s="524">
        <v>1155</v>
      </c>
      <c r="AT8" s="524">
        <v>735</v>
      </c>
      <c r="AU8" s="524">
        <v>1400</v>
      </c>
      <c r="AV8" s="524">
        <v>1120</v>
      </c>
      <c r="AW8" s="306"/>
      <c r="AX8" s="306"/>
      <c r="AY8" s="306"/>
    </row>
    <row r="9" spans="1:51">
      <c r="A9" s="61" t="s">
        <v>1457</v>
      </c>
      <c r="B9" s="61" t="s">
        <v>1986</v>
      </c>
      <c r="C9" s="61" t="s">
        <v>689</v>
      </c>
      <c r="D9" s="61" t="s">
        <v>689</v>
      </c>
      <c r="E9" s="64">
        <f>IF(ISERROR(VLOOKUP(D9,#REF!,2,0)),0,VLOOKUP(D9,#REF!,2,0))</f>
        <v>0</v>
      </c>
      <c r="F9" s="61"/>
      <c r="G9" s="61" t="s">
        <v>1370</v>
      </c>
      <c r="H9" s="524">
        <v>0</v>
      </c>
      <c r="I9" s="306"/>
      <c r="J9" s="306"/>
      <c r="K9" s="306"/>
      <c r="L9" s="306"/>
      <c r="M9" s="306"/>
      <c r="N9" s="306"/>
      <c r="O9" s="306"/>
      <c r="P9" s="306"/>
      <c r="Q9" s="306"/>
      <c r="R9" s="306"/>
      <c r="S9" s="306"/>
      <c r="T9" s="306"/>
      <c r="U9" s="306"/>
      <c r="V9" s="306"/>
      <c r="W9" s="306"/>
      <c r="X9" s="306"/>
      <c r="Y9" s="306"/>
      <c r="Z9" s="306"/>
      <c r="AA9" s="306"/>
      <c r="AB9" s="306"/>
      <c r="AC9" s="306"/>
      <c r="AD9" s="306"/>
      <c r="AE9" s="306"/>
      <c r="AF9" s="306"/>
      <c r="AG9" s="306"/>
      <c r="AH9" s="306"/>
      <c r="AI9" s="306"/>
      <c r="AJ9" s="306"/>
      <c r="AK9" s="306"/>
      <c r="AL9" s="306"/>
      <c r="AM9" s="306"/>
      <c r="AN9" s="524">
        <v>0</v>
      </c>
      <c r="AO9" s="306"/>
      <c r="AP9" s="306"/>
      <c r="AQ9" s="306"/>
      <c r="AR9" s="306"/>
      <c r="AS9" s="306"/>
      <c r="AT9" s="306"/>
      <c r="AU9" s="306"/>
      <c r="AV9" s="306"/>
      <c r="AW9" s="306"/>
      <c r="AX9" s="306"/>
      <c r="AY9" s="306"/>
    </row>
    <row r="10" spans="1:51">
      <c r="A10" s="61" t="s">
        <v>1457</v>
      </c>
      <c r="B10" s="61" t="s">
        <v>1986</v>
      </c>
      <c r="C10" s="61" t="s">
        <v>689</v>
      </c>
      <c r="D10" s="61" t="s">
        <v>689</v>
      </c>
      <c r="E10" s="64">
        <f>IF(ISERROR(VLOOKUP(D10,#REF!,2,0)),0,VLOOKUP(D10,#REF!,2,0))</f>
        <v>0</v>
      </c>
      <c r="F10" s="61"/>
      <c r="G10" s="61" t="s">
        <v>1373</v>
      </c>
      <c r="H10" s="524">
        <v>5882.6</v>
      </c>
      <c r="I10" s="306"/>
      <c r="J10" s="306"/>
      <c r="K10" s="306"/>
      <c r="L10" s="306"/>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6"/>
      <c r="AL10" s="306"/>
      <c r="AM10" s="306"/>
      <c r="AN10" s="524">
        <v>2941.3</v>
      </c>
      <c r="AO10" s="524">
        <v>2941.3</v>
      </c>
      <c r="AP10" s="306"/>
      <c r="AQ10" s="306"/>
      <c r="AR10" s="306"/>
      <c r="AS10" s="306"/>
      <c r="AT10" s="306"/>
      <c r="AU10" s="306"/>
      <c r="AV10" s="306"/>
      <c r="AW10" s="306"/>
      <c r="AX10" s="306"/>
      <c r="AY10" s="306"/>
    </row>
    <row r="11" spans="1:51">
      <c r="A11" s="61" t="s">
        <v>1457</v>
      </c>
      <c r="B11" s="61" t="s">
        <v>1986</v>
      </c>
      <c r="C11" s="61" t="s">
        <v>689</v>
      </c>
      <c r="D11" s="61" t="s">
        <v>689</v>
      </c>
      <c r="E11" s="64">
        <f>IF(ISERROR(VLOOKUP(D11,#REF!,2,0)),0,VLOOKUP(D11,#REF!,2,0))</f>
        <v>0</v>
      </c>
      <c r="F11" s="61"/>
      <c r="G11" s="61" t="s">
        <v>3393</v>
      </c>
      <c r="H11" s="524">
        <v>26973.68</v>
      </c>
      <c r="I11" s="306"/>
      <c r="J11" s="306"/>
      <c r="K11" s="306"/>
      <c r="L11" s="306"/>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6"/>
      <c r="AL11" s="306"/>
      <c r="AM11" s="306"/>
      <c r="AN11" s="306"/>
      <c r="AO11" s="306"/>
      <c r="AP11" s="306"/>
      <c r="AQ11" s="306"/>
      <c r="AR11" s="306"/>
      <c r="AS11" s="306"/>
      <c r="AT11" s="306"/>
      <c r="AU11" s="306"/>
      <c r="AV11" s="306"/>
      <c r="AW11" s="306"/>
      <c r="AX11" s="524">
        <v>23654.76</v>
      </c>
      <c r="AY11" s="524">
        <v>3318.92</v>
      </c>
    </row>
    <row r="12" spans="1:51">
      <c r="A12" s="61" t="s">
        <v>1457</v>
      </c>
      <c r="B12" s="61" t="s">
        <v>1986</v>
      </c>
      <c r="C12" s="61" t="s">
        <v>689</v>
      </c>
      <c r="D12" s="61" t="s">
        <v>689</v>
      </c>
      <c r="E12" s="64">
        <f>IF(ISERROR(VLOOKUP(D12,#REF!,2,0)),0,VLOOKUP(D12,#REF!,2,0))</f>
        <v>0</v>
      </c>
      <c r="F12" s="61"/>
      <c r="G12" s="61" t="s">
        <v>1375</v>
      </c>
      <c r="H12" s="524">
        <v>0</v>
      </c>
      <c r="I12" s="306"/>
      <c r="J12" s="306"/>
      <c r="K12" s="306"/>
      <c r="L12" s="306"/>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6"/>
      <c r="AL12" s="306"/>
      <c r="AM12" s="524">
        <v>0</v>
      </c>
      <c r="AN12" s="524">
        <v>0</v>
      </c>
      <c r="AO12" s="524">
        <v>0</v>
      </c>
      <c r="AP12" s="524">
        <v>0</v>
      </c>
      <c r="AQ12" s="524">
        <v>0</v>
      </c>
      <c r="AR12" s="524">
        <v>0</v>
      </c>
      <c r="AS12" s="306"/>
      <c r="AT12" s="306"/>
      <c r="AU12" s="306"/>
      <c r="AV12" s="306"/>
      <c r="AW12" s="306"/>
      <c r="AX12" s="306"/>
      <c r="AY12" s="306"/>
    </row>
    <row r="13" spans="1:51">
      <c r="A13" s="61" t="s">
        <v>1457</v>
      </c>
      <c r="B13" s="61" t="s">
        <v>1986</v>
      </c>
      <c r="C13" s="61" t="s">
        <v>689</v>
      </c>
      <c r="D13" s="61" t="s">
        <v>689</v>
      </c>
      <c r="E13" s="64">
        <f>IF(ISERROR(VLOOKUP(D13,#REF!,2,0)),0,VLOOKUP(D13,#REF!,2,0))</f>
        <v>0</v>
      </c>
      <c r="F13" s="61"/>
      <c r="G13" s="61" t="s">
        <v>1926</v>
      </c>
      <c r="H13" s="524">
        <v>27155.1</v>
      </c>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524">
        <v>9698.25</v>
      </c>
      <c r="AW13" s="524">
        <v>13965.48</v>
      </c>
      <c r="AX13" s="524">
        <v>3491.37</v>
      </c>
      <c r="AY13" s="306"/>
    </row>
    <row r="14" spans="1:51">
      <c r="A14" s="61" t="s">
        <v>1457</v>
      </c>
      <c r="B14" s="61" t="s">
        <v>1986</v>
      </c>
      <c r="C14" s="61" t="s">
        <v>689</v>
      </c>
      <c r="D14" s="61" t="s">
        <v>689</v>
      </c>
      <c r="E14" s="64">
        <f>IF(ISERROR(VLOOKUP(D14,#REF!,2,0)),0,VLOOKUP(D14,#REF!,2,0))</f>
        <v>0</v>
      </c>
      <c r="F14" s="61"/>
      <c r="G14" s="61" t="s">
        <v>3394</v>
      </c>
      <c r="H14" s="524">
        <v>0</v>
      </c>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524">
        <v>0</v>
      </c>
      <c r="AY14" s="306"/>
    </row>
    <row r="15" spans="1:51">
      <c r="A15" s="61" t="s">
        <v>1457</v>
      </c>
      <c r="B15" s="61" t="s">
        <v>1986</v>
      </c>
      <c r="C15" s="61" t="s">
        <v>689</v>
      </c>
      <c r="D15" s="61" t="s">
        <v>689</v>
      </c>
      <c r="E15" s="64">
        <f>IF(ISERROR(VLOOKUP(D15,#REF!,2,0)),0,VLOOKUP(D15,#REF!,2,0))</f>
        <v>0</v>
      </c>
      <c r="F15" s="61"/>
      <c r="G15" s="61" t="s">
        <v>2483</v>
      </c>
      <c r="H15" s="524">
        <v>42551.74</v>
      </c>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306"/>
      <c r="AT15" s="306"/>
      <c r="AU15" s="306"/>
      <c r="AV15" s="306"/>
      <c r="AW15" s="524">
        <v>26503.46</v>
      </c>
      <c r="AX15" s="524">
        <v>14248.28</v>
      </c>
      <c r="AY15" s="524">
        <v>1800</v>
      </c>
    </row>
    <row r="16" spans="1:51">
      <c r="A16" s="61" t="s">
        <v>1457</v>
      </c>
      <c r="B16" s="61" t="s">
        <v>1986</v>
      </c>
      <c r="C16" s="61" t="s">
        <v>689</v>
      </c>
      <c r="D16" s="61" t="s">
        <v>689</v>
      </c>
      <c r="E16" s="64">
        <f>IF(ISERROR(VLOOKUP(D16,#REF!,2,0)),0,VLOOKUP(D16,#REF!,2,0))</f>
        <v>0</v>
      </c>
      <c r="F16" s="61"/>
      <c r="G16" s="61" t="s">
        <v>1570</v>
      </c>
      <c r="H16" s="524">
        <v>4262.84</v>
      </c>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524">
        <v>556.02</v>
      </c>
      <c r="AR16" s="524">
        <v>1668.07</v>
      </c>
      <c r="AS16" s="306"/>
      <c r="AT16" s="524">
        <v>556.03</v>
      </c>
      <c r="AU16" s="524">
        <v>741.36</v>
      </c>
      <c r="AV16" s="524">
        <v>370.68</v>
      </c>
      <c r="AW16" s="524">
        <v>185.34</v>
      </c>
      <c r="AX16" s="524">
        <v>185.34</v>
      </c>
      <c r="AY16" s="306"/>
    </row>
    <row r="17" spans="1:51">
      <c r="A17" s="61" t="s">
        <v>1457</v>
      </c>
      <c r="B17" s="61" t="s">
        <v>1986</v>
      </c>
      <c r="C17" s="61" t="s">
        <v>689</v>
      </c>
      <c r="D17" s="61" t="s">
        <v>689</v>
      </c>
      <c r="E17" s="64">
        <f>IF(ISERROR(VLOOKUP(D17,#REF!,2,0)),0,VLOOKUP(D17,#REF!,2,0))</f>
        <v>0</v>
      </c>
      <c r="F17" s="61"/>
      <c r="G17" s="61" t="s">
        <v>1571</v>
      </c>
      <c r="H17" s="524">
        <v>19913.810000000001</v>
      </c>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6"/>
      <c r="AL17" s="306"/>
      <c r="AM17" s="306"/>
      <c r="AN17" s="306"/>
      <c r="AO17" s="306"/>
      <c r="AP17" s="306"/>
      <c r="AQ17" s="524">
        <v>1327.59</v>
      </c>
      <c r="AR17" s="524">
        <v>10620.7</v>
      </c>
      <c r="AS17" s="306"/>
      <c r="AT17" s="306"/>
      <c r="AU17" s="524">
        <v>1327.59</v>
      </c>
      <c r="AV17" s="524">
        <v>-1327.59</v>
      </c>
      <c r="AW17" s="524">
        <v>3982.76</v>
      </c>
      <c r="AX17" s="524">
        <v>3982.76</v>
      </c>
      <c r="AY17" s="306"/>
    </row>
    <row r="18" spans="1:51">
      <c r="A18" s="61" t="s">
        <v>1457</v>
      </c>
      <c r="B18" s="61" t="s">
        <v>1986</v>
      </c>
      <c r="C18" s="61" t="s">
        <v>689</v>
      </c>
      <c r="D18" s="61" t="s">
        <v>689</v>
      </c>
      <c r="E18" s="64">
        <f>IF(ISERROR(VLOOKUP(D18,#REF!,2,0)),0,VLOOKUP(D18,#REF!,2,0))</f>
        <v>0</v>
      </c>
      <c r="F18" s="61"/>
      <c r="G18" s="61" t="s">
        <v>1572</v>
      </c>
      <c r="H18" s="524">
        <v>6114.22</v>
      </c>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524">
        <v>924.7</v>
      </c>
      <c r="AR18" s="524">
        <v>185.34</v>
      </c>
      <c r="AS18" s="306"/>
      <c r="AT18" s="524">
        <v>926.7</v>
      </c>
      <c r="AU18" s="524">
        <v>1668.06</v>
      </c>
      <c r="AV18" s="524">
        <v>741.36</v>
      </c>
      <c r="AW18" s="524">
        <v>1112.04</v>
      </c>
      <c r="AX18" s="524">
        <v>370.68</v>
      </c>
      <c r="AY18" s="524">
        <v>185.34</v>
      </c>
    </row>
    <row r="19" spans="1:51">
      <c r="A19" s="61" t="s">
        <v>1457</v>
      </c>
      <c r="B19" s="61" t="s">
        <v>1986</v>
      </c>
      <c r="C19" s="61" t="s">
        <v>689</v>
      </c>
      <c r="D19" s="61" t="s">
        <v>689</v>
      </c>
      <c r="E19" s="64">
        <f>IF(ISERROR(VLOOKUP(D19,#REF!,2,0)),0,VLOOKUP(D19,#REF!,2,0))</f>
        <v>0</v>
      </c>
      <c r="F19" s="61"/>
      <c r="G19" s="61" t="s">
        <v>1573</v>
      </c>
      <c r="H19" s="524">
        <v>23896.62</v>
      </c>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6"/>
      <c r="AL19" s="306"/>
      <c r="AM19" s="306"/>
      <c r="AN19" s="306"/>
      <c r="AO19" s="306"/>
      <c r="AP19" s="306"/>
      <c r="AQ19" s="524">
        <v>1327.59</v>
      </c>
      <c r="AR19" s="524">
        <v>5310.36</v>
      </c>
      <c r="AS19" s="524">
        <v>2655.18</v>
      </c>
      <c r="AT19" s="524">
        <v>1327.59</v>
      </c>
      <c r="AU19" s="524">
        <v>3982.77</v>
      </c>
      <c r="AV19" s="524">
        <v>3982.77</v>
      </c>
      <c r="AW19" s="524">
        <v>2655.18</v>
      </c>
      <c r="AX19" s="524">
        <v>2655.18</v>
      </c>
      <c r="AY19" s="306"/>
    </row>
    <row r="20" spans="1:51">
      <c r="A20" s="61" t="s">
        <v>1457</v>
      </c>
      <c r="B20" s="61" t="s">
        <v>1986</v>
      </c>
      <c r="C20" s="61" t="s">
        <v>689</v>
      </c>
      <c r="D20" s="61" t="s">
        <v>689</v>
      </c>
      <c r="E20" s="64">
        <f>IF(ISERROR(VLOOKUP(D20,#REF!,2,0)),0,VLOOKUP(D20,#REF!,2,0))</f>
        <v>0</v>
      </c>
      <c r="F20" s="61"/>
      <c r="G20" s="61" t="s">
        <v>1574</v>
      </c>
      <c r="H20" s="524">
        <v>14603.48</v>
      </c>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c r="AL20" s="306"/>
      <c r="AM20" s="306"/>
      <c r="AN20" s="306"/>
      <c r="AO20" s="306"/>
      <c r="AP20" s="306"/>
      <c r="AQ20" s="524">
        <v>2655.18</v>
      </c>
      <c r="AR20" s="524">
        <v>2655.18</v>
      </c>
      <c r="AS20" s="524">
        <v>1327.59</v>
      </c>
      <c r="AT20" s="524">
        <v>3982.76</v>
      </c>
      <c r="AU20" s="306"/>
      <c r="AV20" s="524">
        <v>2655.18</v>
      </c>
      <c r="AW20" s="524">
        <v>1327.59</v>
      </c>
      <c r="AX20" s="306"/>
      <c r="AY20" s="306"/>
    </row>
    <row r="21" spans="1:51">
      <c r="A21" s="61" t="s">
        <v>1457</v>
      </c>
      <c r="B21" s="61" t="s">
        <v>1986</v>
      </c>
      <c r="C21" s="61" t="s">
        <v>689</v>
      </c>
      <c r="D21" s="61" t="s">
        <v>689</v>
      </c>
      <c r="E21" s="64">
        <f>IF(ISERROR(VLOOKUP(D21,#REF!,2,0)),0,VLOOKUP(D21,#REF!,2,0))</f>
        <v>0</v>
      </c>
      <c r="F21" s="61"/>
      <c r="G21" s="61" t="s">
        <v>1927</v>
      </c>
      <c r="H21" s="524">
        <v>464</v>
      </c>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524">
        <v>96</v>
      </c>
      <c r="AW21" s="524">
        <v>128</v>
      </c>
      <c r="AX21" s="524">
        <v>224</v>
      </c>
      <c r="AY21" s="524">
        <v>16</v>
      </c>
    </row>
    <row r="22" spans="1:51">
      <c r="A22" s="61" t="s">
        <v>1457</v>
      </c>
      <c r="B22" s="61" t="s">
        <v>1986</v>
      </c>
      <c r="C22" s="61" t="s">
        <v>689</v>
      </c>
      <c r="D22" s="61" t="s">
        <v>689</v>
      </c>
      <c r="E22" s="64">
        <f>IF(ISERROR(VLOOKUP(D22,#REF!,2,0)),0,VLOOKUP(D22,#REF!,2,0))</f>
        <v>0</v>
      </c>
      <c r="F22" s="61"/>
      <c r="G22" s="61" t="s">
        <v>1928</v>
      </c>
      <c r="H22" s="524">
        <v>18910</v>
      </c>
      <c r="I22" s="306"/>
      <c r="J22" s="306"/>
      <c r="K22" s="306"/>
      <c r="L22" s="306"/>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6"/>
      <c r="AL22" s="306"/>
      <c r="AM22" s="306"/>
      <c r="AN22" s="306"/>
      <c r="AO22" s="306"/>
      <c r="AP22" s="306"/>
      <c r="AQ22" s="306"/>
      <c r="AR22" s="306"/>
      <c r="AS22" s="306"/>
      <c r="AT22" s="306"/>
      <c r="AU22" s="306"/>
      <c r="AV22" s="524">
        <v>9455</v>
      </c>
      <c r="AW22" s="524">
        <v>5115</v>
      </c>
      <c r="AX22" s="524">
        <v>4030</v>
      </c>
      <c r="AY22" s="524">
        <v>310</v>
      </c>
    </row>
    <row r="23" spans="1:51">
      <c r="A23" s="61" t="s">
        <v>1457</v>
      </c>
      <c r="B23" s="61" t="s">
        <v>1986</v>
      </c>
      <c r="C23" s="61" t="s">
        <v>689</v>
      </c>
      <c r="D23" s="61" t="s">
        <v>689</v>
      </c>
      <c r="E23" s="64">
        <f>IF(ISERROR(VLOOKUP(D23,#REF!,2,0)),0,VLOOKUP(D23,#REF!,2,0))</f>
        <v>0</v>
      </c>
      <c r="F23" s="61"/>
      <c r="G23" s="61" t="s">
        <v>1380</v>
      </c>
      <c r="H23" s="524">
        <v>1</v>
      </c>
      <c r="I23" s="306"/>
      <c r="J23" s="306"/>
      <c r="K23" s="306"/>
      <c r="L23" s="306"/>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6"/>
      <c r="AL23" s="306"/>
      <c r="AM23" s="306"/>
      <c r="AN23" s="524">
        <v>1</v>
      </c>
      <c r="AO23" s="524">
        <v>0</v>
      </c>
      <c r="AP23" s="306"/>
      <c r="AQ23" s="306"/>
      <c r="AR23" s="306"/>
      <c r="AS23" s="306"/>
      <c r="AT23" s="306"/>
      <c r="AU23" s="306"/>
      <c r="AV23" s="306"/>
      <c r="AW23" s="306"/>
      <c r="AX23" s="306"/>
      <c r="AY23" s="306"/>
    </row>
    <row r="24" spans="1:51">
      <c r="A24" s="61" t="s">
        <v>1457</v>
      </c>
      <c r="B24" s="61" t="s">
        <v>1986</v>
      </c>
      <c r="C24" s="61" t="s">
        <v>689</v>
      </c>
      <c r="D24" s="61" t="s">
        <v>689</v>
      </c>
      <c r="E24" s="64">
        <f>IF(ISERROR(VLOOKUP(D24,#REF!,2,0)),0,VLOOKUP(D24,#REF!,2,0))</f>
        <v>0</v>
      </c>
      <c r="F24" s="61"/>
      <c r="G24" s="61" t="s">
        <v>1576</v>
      </c>
      <c r="H24" s="524">
        <v>168346.59</v>
      </c>
      <c r="I24" s="306"/>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6"/>
      <c r="AL24" s="306"/>
      <c r="AM24" s="306"/>
      <c r="AN24" s="306"/>
      <c r="AO24" s="306"/>
      <c r="AP24" s="306"/>
      <c r="AQ24" s="524">
        <v>15474.15</v>
      </c>
      <c r="AR24" s="524">
        <v>46422.44</v>
      </c>
      <c r="AS24" s="524">
        <v>9284.49</v>
      </c>
      <c r="AT24" s="524">
        <v>6189.66</v>
      </c>
      <c r="AU24" s="524">
        <v>43396.55</v>
      </c>
      <c r="AV24" s="524">
        <v>27586.2</v>
      </c>
      <c r="AW24" s="524">
        <v>5517.24</v>
      </c>
      <c r="AX24" s="524">
        <v>8958.6200000000008</v>
      </c>
      <c r="AY24" s="524">
        <v>5517.24</v>
      </c>
    </row>
    <row r="25" spans="1:51">
      <c r="A25" s="61" t="s">
        <v>1457</v>
      </c>
      <c r="B25" s="61" t="s">
        <v>1986</v>
      </c>
      <c r="C25" s="61" t="s">
        <v>689</v>
      </c>
      <c r="D25" s="61" t="s">
        <v>689</v>
      </c>
      <c r="E25" s="64">
        <f>IF(ISERROR(VLOOKUP(D25,#REF!,2,0)),0,VLOOKUP(D25,#REF!,2,0))</f>
        <v>0</v>
      </c>
      <c r="F25" s="61"/>
      <c r="G25" s="61" t="s">
        <v>3395</v>
      </c>
      <c r="H25" s="524">
        <v>800</v>
      </c>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6"/>
      <c r="AQ25" s="306"/>
      <c r="AR25" s="306"/>
      <c r="AS25" s="306"/>
      <c r="AT25" s="306"/>
      <c r="AU25" s="306"/>
      <c r="AV25" s="306"/>
      <c r="AW25" s="306"/>
      <c r="AX25" s="306"/>
      <c r="AY25" s="524">
        <v>800</v>
      </c>
    </row>
    <row r="26" spans="1:51">
      <c r="A26" s="61" t="s">
        <v>1457</v>
      </c>
      <c r="B26" s="61" t="s">
        <v>1986</v>
      </c>
      <c r="C26" s="61" t="s">
        <v>689</v>
      </c>
      <c r="D26" s="61" t="s">
        <v>689</v>
      </c>
      <c r="E26" s="64">
        <f>IF(ISERROR(VLOOKUP(D26,#REF!,2,0)),0,VLOOKUP(D26,#REF!,2,0))</f>
        <v>0</v>
      </c>
      <c r="F26" s="61"/>
      <c r="G26" s="61" t="s">
        <v>2484</v>
      </c>
      <c r="H26" s="524">
        <v>40300</v>
      </c>
      <c r="I26" s="306"/>
      <c r="J26" s="306"/>
      <c r="K26" s="306"/>
      <c r="L26" s="306"/>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6"/>
      <c r="AL26" s="306"/>
      <c r="AM26" s="306"/>
      <c r="AN26" s="306"/>
      <c r="AO26" s="306"/>
      <c r="AP26" s="306"/>
      <c r="AQ26" s="306"/>
      <c r="AR26" s="306"/>
      <c r="AS26" s="306"/>
      <c r="AT26" s="306"/>
      <c r="AU26" s="306"/>
      <c r="AV26" s="306"/>
      <c r="AW26" s="524">
        <v>3100</v>
      </c>
      <c r="AX26" s="524">
        <v>37200</v>
      </c>
      <c r="AY26" s="306"/>
    </row>
    <row r="27" spans="1:51">
      <c r="A27" s="61" t="s">
        <v>1457</v>
      </c>
      <c r="B27" s="61" t="s">
        <v>1986</v>
      </c>
      <c r="C27" s="61" t="s">
        <v>689</v>
      </c>
      <c r="D27" s="61" t="s">
        <v>689</v>
      </c>
      <c r="E27" s="64">
        <f>IF(ISERROR(VLOOKUP(D27,#REF!,2,0)),0,VLOOKUP(D27,#REF!,2,0))</f>
        <v>0</v>
      </c>
      <c r="F27" s="61"/>
      <c r="G27" s="61" t="s">
        <v>3396</v>
      </c>
      <c r="H27" s="524">
        <v>9600</v>
      </c>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6"/>
      <c r="AL27" s="306"/>
      <c r="AM27" s="306"/>
      <c r="AN27" s="306"/>
      <c r="AO27" s="306"/>
      <c r="AP27" s="306"/>
      <c r="AQ27" s="306"/>
      <c r="AR27" s="306"/>
      <c r="AS27" s="306"/>
      <c r="AT27" s="306"/>
      <c r="AU27" s="306"/>
      <c r="AV27" s="306"/>
      <c r="AW27" s="306"/>
      <c r="AX27" s="524">
        <v>9600</v>
      </c>
      <c r="AY27" s="306"/>
    </row>
    <row r="28" spans="1:51">
      <c r="A28" s="61" t="s">
        <v>1457</v>
      </c>
      <c r="B28" s="61" t="s">
        <v>1986</v>
      </c>
      <c r="C28" s="61" t="s">
        <v>689</v>
      </c>
      <c r="D28" s="61" t="s">
        <v>689</v>
      </c>
      <c r="E28" s="64">
        <f>IF(ISERROR(VLOOKUP(D28,#REF!,2,0)),0,VLOOKUP(D28,#REF!,2,0))</f>
        <v>0</v>
      </c>
      <c r="F28" s="61"/>
      <c r="G28" s="61" t="s">
        <v>1929</v>
      </c>
      <c r="H28" s="524">
        <v>0</v>
      </c>
      <c r="I28" s="306"/>
      <c r="J28" s="306"/>
      <c r="K28" s="306"/>
      <c r="L28" s="306"/>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6"/>
      <c r="AL28" s="306"/>
      <c r="AM28" s="306"/>
      <c r="AN28" s="306"/>
      <c r="AO28" s="306"/>
      <c r="AP28" s="306"/>
      <c r="AQ28" s="306"/>
      <c r="AR28" s="306"/>
      <c r="AS28" s="306"/>
      <c r="AT28" s="306"/>
      <c r="AU28" s="306"/>
      <c r="AV28" s="524">
        <v>0</v>
      </c>
      <c r="AW28" s="306"/>
      <c r="AX28" s="306"/>
      <c r="AY28" s="306"/>
    </row>
    <row r="29" spans="1:51">
      <c r="A29" s="61" t="s">
        <v>1457</v>
      </c>
      <c r="B29" s="61" t="s">
        <v>1986</v>
      </c>
      <c r="C29" s="61" t="s">
        <v>689</v>
      </c>
      <c r="D29" s="61" t="s">
        <v>689</v>
      </c>
      <c r="E29" s="64">
        <f>IF(ISERROR(VLOOKUP(D29,#REF!,2,0)),0,VLOOKUP(D29,#REF!,2,0))</f>
        <v>0</v>
      </c>
      <c r="F29" s="61"/>
      <c r="G29" s="61" t="s">
        <v>2485</v>
      </c>
      <c r="H29" s="524">
        <v>90</v>
      </c>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c r="AL29" s="306"/>
      <c r="AM29" s="306"/>
      <c r="AN29" s="306"/>
      <c r="AO29" s="306"/>
      <c r="AP29" s="306"/>
      <c r="AQ29" s="306"/>
      <c r="AR29" s="306"/>
      <c r="AS29" s="306"/>
      <c r="AT29" s="306"/>
      <c r="AU29" s="306"/>
      <c r="AV29" s="306"/>
      <c r="AW29" s="524">
        <v>60</v>
      </c>
      <c r="AX29" s="524">
        <v>30</v>
      </c>
      <c r="AY29" s="306"/>
    </row>
    <row r="30" spans="1:51">
      <c r="A30" s="61" t="s">
        <v>1457</v>
      </c>
      <c r="B30" s="61" t="s">
        <v>1986</v>
      </c>
      <c r="C30" s="61" t="s">
        <v>689</v>
      </c>
      <c r="D30" s="61" t="s">
        <v>689</v>
      </c>
      <c r="E30" s="64">
        <f>IF(ISERROR(VLOOKUP(D30,#REF!,2,0)),0,VLOOKUP(D30,#REF!,2,0))</f>
        <v>0</v>
      </c>
      <c r="F30" s="61"/>
      <c r="G30" s="61" t="s">
        <v>2486</v>
      </c>
      <c r="H30" s="524">
        <v>200</v>
      </c>
      <c r="I30" s="306"/>
      <c r="J30" s="306"/>
      <c r="K30" s="306"/>
      <c r="L30" s="306"/>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6"/>
      <c r="AL30" s="306"/>
      <c r="AM30" s="306"/>
      <c r="AN30" s="306"/>
      <c r="AO30" s="306"/>
      <c r="AP30" s="306"/>
      <c r="AQ30" s="306"/>
      <c r="AR30" s="306"/>
      <c r="AS30" s="306"/>
      <c r="AT30" s="306"/>
      <c r="AU30" s="306"/>
      <c r="AV30" s="306"/>
      <c r="AW30" s="524">
        <v>40</v>
      </c>
      <c r="AX30" s="524">
        <v>120</v>
      </c>
      <c r="AY30" s="524">
        <v>40</v>
      </c>
    </row>
    <row r="31" spans="1:51">
      <c r="A31" s="61" t="s">
        <v>1457</v>
      </c>
      <c r="B31" s="61" t="s">
        <v>1986</v>
      </c>
      <c r="C31" s="61" t="s">
        <v>689</v>
      </c>
      <c r="D31" s="61" t="s">
        <v>689</v>
      </c>
      <c r="E31" s="64">
        <f>IF(ISERROR(VLOOKUP(D31,#REF!,2,0)),0,VLOOKUP(D31,#REF!,2,0))</f>
        <v>0</v>
      </c>
      <c r="F31" s="61"/>
      <c r="G31" s="61" t="s">
        <v>2487</v>
      </c>
      <c r="H31" s="524">
        <v>1000</v>
      </c>
      <c r="I31" s="306"/>
      <c r="J31" s="306"/>
      <c r="K31" s="306"/>
      <c r="L31" s="306"/>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6"/>
      <c r="AL31" s="306"/>
      <c r="AM31" s="306"/>
      <c r="AN31" s="306"/>
      <c r="AO31" s="306"/>
      <c r="AP31" s="306"/>
      <c r="AQ31" s="306"/>
      <c r="AR31" s="306"/>
      <c r="AS31" s="306"/>
      <c r="AT31" s="306"/>
      <c r="AU31" s="306"/>
      <c r="AV31" s="306"/>
      <c r="AW31" s="524">
        <v>200</v>
      </c>
      <c r="AX31" s="524">
        <v>800</v>
      </c>
      <c r="AY31" s="306"/>
    </row>
    <row r="32" spans="1:51">
      <c r="A32" s="61" t="s">
        <v>1457</v>
      </c>
      <c r="B32" s="61" t="s">
        <v>1986</v>
      </c>
      <c r="C32" s="61" t="s">
        <v>689</v>
      </c>
      <c r="D32" s="61" t="s">
        <v>689</v>
      </c>
      <c r="E32" s="64">
        <f>IF(ISERROR(VLOOKUP(D32,#REF!,2,0)),0,VLOOKUP(D32,#REF!,2,0))</f>
        <v>0</v>
      </c>
      <c r="F32" s="61"/>
      <c r="G32" s="61" t="s">
        <v>2488</v>
      </c>
      <c r="H32" s="524">
        <v>4000</v>
      </c>
      <c r="I32" s="306"/>
      <c r="J32" s="306"/>
      <c r="K32" s="306"/>
      <c r="L32" s="306"/>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6"/>
      <c r="AL32" s="306"/>
      <c r="AM32" s="306"/>
      <c r="AN32" s="306"/>
      <c r="AO32" s="306"/>
      <c r="AP32" s="306"/>
      <c r="AQ32" s="306"/>
      <c r="AR32" s="306"/>
      <c r="AS32" s="306"/>
      <c r="AT32" s="306"/>
      <c r="AU32" s="306"/>
      <c r="AV32" s="306"/>
      <c r="AW32" s="524">
        <v>370</v>
      </c>
      <c r="AX32" s="524">
        <v>3630</v>
      </c>
      <c r="AY32" s="306"/>
    </row>
    <row r="33" spans="1:51">
      <c r="A33" s="61" t="s">
        <v>1457</v>
      </c>
      <c r="B33" s="61" t="s">
        <v>1986</v>
      </c>
      <c r="C33" s="61" t="s">
        <v>689</v>
      </c>
      <c r="D33" s="61" t="s">
        <v>3417</v>
      </c>
      <c r="E33" s="64">
        <f>IF(ISERROR(VLOOKUP(D33,#REF!,2,0)),0,VLOOKUP(D33,#REF!,2,0))</f>
        <v>0</v>
      </c>
      <c r="F33" s="61"/>
      <c r="G33" s="61" t="s">
        <v>1567</v>
      </c>
      <c r="H33" s="524">
        <v>33226</v>
      </c>
      <c r="I33" s="306"/>
      <c r="J33" s="306"/>
      <c r="K33" s="306"/>
      <c r="L33" s="306"/>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6"/>
      <c r="AL33" s="306"/>
      <c r="AM33" s="306"/>
      <c r="AN33" s="306"/>
      <c r="AO33" s="306"/>
      <c r="AP33" s="306"/>
      <c r="AQ33" s="524">
        <v>1951</v>
      </c>
      <c r="AR33" s="524">
        <v>4250</v>
      </c>
      <c r="AS33" s="524">
        <v>3300</v>
      </c>
      <c r="AT33" s="524">
        <v>6075</v>
      </c>
      <c r="AU33" s="524">
        <v>6350</v>
      </c>
      <c r="AV33" s="524">
        <v>5300</v>
      </c>
      <c r="AW33" s="524">
        <v>4625</v>
      </c>
      <c r="AX33" s="524">
        <v>1325</v>
      </c>
      <c r="AY33" s="524">
        <v>50</v>
      </c>
    </row>
    <row r="34" spans="1:51">
      <c r="A34" s="61" t="s">
        <v>1457</v>
      </c>
      <c r="B34" s="61" t="s">
        <v>1986</v>
      </c>
      <c r="C34" s="61" t="s">
        <v>689</v>
      </c>
      <c r="D34" s="61" t="s">
        <v>2434</v>
      </c>
      <c r="E34" s="64">
        <f>IF(ISERROR(VLOOKUP(D34,#REF!,2,0)),0,VLOOKUP(D34,#REF!,2,0))</f>
        <v>0</v>
      </c>
      <c r="F34" s="61"/>
      <c r="G34" s="61" t="s">
        <v>1875</v>
      </c>
      <c r="H34" s="524">
        <v>28840</v>
      </c>
      <c r="I34" s="306"/>
      <c r="J34" s="306"/>
      <c r="K34" s="306"/>
      <c r="L34" s="306"/>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6"/>
      <c r="AL34" s="306"/>
      <c r="AM34" s="306"/>
      <c r="AN34" s="306"/>
      <c r="AO34" s="306"/>
      <c r="AP34" s="306"/>
      <c r="AQ34" s="306"/>
      <c r="AR34" s="306"/>
      <c r="AS34" s="306"/>
      <c r="AT34" s="306"/>
      <c r="AU34" s="524">
        <v>5760</v>
      </c>
      <c r="AV34" s="524">
        <v>12160</v>
      </c>
      <c r="AW34" s="524">
        <v>6480</v>
      </c>
      <c r="AX34" s="524">
        <v>3640</v>
      </c>
      <c r="AY34" s="524">
        <v>800</v>
      </c>
    </row>
    <row r="35" spans="1:51">
      <c r="A35" s="61" t="s">
        <v>1457</v>
      </c>
      <c r="B35" s="61" t="s">
        <v>1986</v>
      </c>
      <c r="C35" s="61" t="s">
        <v>689</v>
      </c>
      <c r="D35" s="61" t="s">
        <v>2435</v>
      </c>
      <c r="E35" s="64">
        <f>IF(ISERROR(VLOOKUP(D35,#REF!,2,0)),0,VLOOKUP(D35,#REF!,2,0))</f>
        <v>0</v>
      </c>
      <c r="F35" s="61"/>
      <c r="G35" s="61" t="s">
        <v>1575</v>
      </c>
      <c r="H35" s="524">
        <v>64680.89</v>
      </c>
      <c r="I35" s="306"/>
      <c r="J35" s="306"/>
      <c r="K35" s="306"/>
      <c r="L35" s="306"/>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6"/>
      <c r="AL35" s="306"/>
      <c r="AM35" s="306"/>
      <c r="AN35" s="306"/>
      <c r="AO35" s="306"/>
      <c r="AP35" s="306"/>
      <c r="AQ35" s="524">
        <v>1099.1400000000001</v>
      </c>
      <c r="AR35" s="524">
        <v>8426.74</v>
      </c>
      <c r="AS35" s="524">
        <v>3297.42</v>
      </c>
      <c r="AT35" s="524">
        <v>6594.84</v>
      </c>
      <c r="AU35" s="524">
        <v>12137.8</v>
      </c>
      <c r="AV35" s="524">
        <v>16155.08</v>
      </c>
      <c r="AW35" s="524">
        <v>3874.94</v>
      </c>
      <c r="AX35" s="524">
        <v>12775.97</v>
      </c>
      <c r="AY35" s="524">
        <v>318.95999999999998</v>
      </c>
    </row>
    <row r="36" spans="1:51">
      <c r="A36" s="61" t="s">
        <v>1457</v>
      </c>
      <c r="B36" s="61" t="s">
        <v>1986</v>
      </c>
      <c r="C36" s="61" t="s">
        <v>689</v>
      </c>
      <c r="D36" s="61" t="s">
        <v>2435</v>
      </c>
      <c r="E36" s="64">
        <f>IF(ISERROR(VLOOKUP(D36,#REF!,2,0)),0,VLOOKUP(D36,#REF!,2,0))</f>
        <v>0</v>
      </c>
      <c r="F36" s="61"/>
      <c r="G36" s="61" t="s">
        <v>1381</v>
      </c>
      <c r="H36" s="524">
        <v>490351.18</v>
      </c>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6"/>
      <c r="AL36" s="306"/>
      <c r="AM36" s="524">
        <v>2400</v>
      </c>
      <c r="AN36" s="524">
        <v>64225</v>
      </c>
      <c r="AO36" s="524">
        <v>104500</v>
      </c>
      <c r="AP36" s="524">
        <v>87550</v>
      </c>
      <c r="AQ36" s="524">
        <v>48074.080000000002</v>
      </c>
      <c r="AR36" s="524">
        <v>44335.23</v>
      </c>
      <c r="AS36" s="524">
        <v>48103.32</v>
      </c>
      <c r="AT36" s="524">
        <v>54310.2</v>
      </c>
      <c r="AU36" s="524">
        <v>24827.52</v>
      </c>
      <c r="AV36" s="524">
        <v>9698.25</v>
      </c>
      <c r="AW36" s="524">
        <v>1551.72</v>
      </c>
      <c r="AX36" s="524">
        <v>387.93</v>
      </c>
      <c r="AY36" s="524">
        <v>387.93</v>
      </c>
    </row>
    <row r="37" spans="1:51">
      <c r="A37" s="61" t="s">
        <v>1457</v>
      </c>
      <c r="B37" s="61" t="s">
        <v>1986</v>
      </c>
      <c r="C37" s="61" t="s">
        <v>689</v>
      </c>
      <c r="D37" s="61" t="s">
        <v>2436</v>
      </c>
      <c r="E37" s="64">
        <f>IF(ISERROR(VLOOKUP(D37,#REF!,2,0)),0,VLOOKUP(D37,#REF!,2,0))</f>
        <v>0</v>
      </c>
      <c r="F37" s="61"/>
      <c r="G37" s="61" t="s">
        <v>1366</v>
      </c>
      <c r="H37" s="524">
        <v>697469.91</v>
      </c>
      <c r="I37" s="306"/>
      <c r="J37" s="306"/>
      <c r="K37" s="306"/>
      <c r="L37" s="306"/>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6"/>
      <c r="AL37" s="306"/>
      <c r="AM37" s="306"/>
      <c r="AN37" s="524">
        <v>13400</v>
      </c>
      <c r="AO37" s="524">
        <v>44243.09</v>
      </c>
      <c r="AP37" s="524">
        <v>86637.9</v>
      </c>
      <c r="AQ37" s="524">
        <v>30991.34</v>
      </c>
      <c r="AR37" s="524">
        <v>56034.400000000001</v>
      </c>
      <c r="AS37" s="524">
        <v>25215.48</v>
      </c>
      <c r="AT37" s="524">
        <v>89655.039999999994</v>
      </c>
      <c r="AU37" s="524">
        <v>95732.62</v>
      </c>
      <c r="AV37" s="524">
        <v>80301.61</v>
      </c>
      <c r="AW37" s="524">
        <v>88189.53</v>
      </c>
      <c r="AX37" s="524">
        <v>64999.94</v>
      </c>
      <c r="AY37" s="524">
        <v>22068.959999999999</v>
      </c>
    </row>
    <row r="38" spans="1:51">
      <c r="A38" s="61" t="s">
        <v>1457</v>
      </c>
      <c r="B38" s="61" t="s">
        <v>1986</v>
      </c>
      <c r="C38" s="61" t="s">
        <v>689</v>
      </c>
      <c r="D38" s="61" t="s">
        <v>2437</v>
      </c>
      <c r="E38" s="64">
        <f>IF(ISERROR(VLOOKUP(D38,#REF!,2,0)),0,VLOOKUP(D38,#REF!,2,0))</f>
        <v>0</v>
      </c>
      <c r="F38" s="61"/>
      <c r="G38" s="61" t="s">
        <v>1391</v>
      </c>
      <c r="H38" s="524">
        <v>984093.51</v>
      </c>
      <c r="I38" s="306"/>
      <c r="J38" s="306"/>
      <c r="K38" s="306"/>
      <c r="L38" s="306"/>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6"/>
      <c r="AL38" s="306"/>
      <c r="AM38" s="306"/>
      <c r="AN38" s="306"/>
      <c r="AO38" s="524">
        <v>4050</v>
      </c>
      <c r="AP38" s="524">
        <v>40862.04</v>
      </c>
      <c r="AQ38" s="524">
        <v>55034.48</v>
      </c>
      <c r="AR38" s="524">
        <v>100750.06</v>
      </c>
      <c r="AS38" s="524">
        <v>72956.94</v>
      </c>
      <c r="AT38" s="524">
        <v>100750.06</v>
      </c>
      <c r="AU38" s="524">
        <v>156336.29999999999</v>
      </c>
      <c r="AV38" s="524">
        <v>156336.29999999999</v>
      </c>
      <c r="AW38" s="524">
        <v>152862.16</v>
      </c>
      <c r="AX38" s="524">
        <v>119413.8</v>
      </c>
      <c r="AY38" s="524">
        <v>24741.37</v>
      </c>
    </row>
    <row r="39" spans="1:51">
      <c r="A39" s="61" t="s">
        <v>1457</v>
      </c>
      <c r="B39" s="61" t="s">
        <v>1986</v>
      </c>
      <c r="C39" s="61" t="s">
        <v>689</v>
      </c>
      <c r="D39" s="61" t="s">
        <v>2438</v>
      </c>
      <c r="E39" s="64">
        <f>IF(ISERROR(VLOOKUP(D39,#REF!,2,0)),0,VLOOKUP(D39,#REF!,2,0))</f>
        <v>0</v>
      </c>
      <c r="F39" s="61"/>
      <c r="G39" s="61" t="s">
        <v>2439</v>
      </c>
      <c r="H39" s="524">
        <v>13692</v>
      </c>
      <c r="I39" s="306"/>
      <c r="J39" s="306"/>
      <c r="K39" s="306"/>
      <c r="L39" s="306"/>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6"/>
      <c r="AL39" s="306"/>
      <c r="AM39" s="524">
        <v>720</v>
      </c>
      <c r="AN39" s="524">
        <v>720</v>
      </c>
      <c r="AO39" s="524">
        <v>720</v>
      </c>
      <c r="AP39" s="524">
        <v>1080</v>
      </c>
      <c r="AQ39" s="524">
        <v>708</v>
      </c>
      <c r="AR39" s="524">
        <v>348</v>
      </c>
      <c r="AS39" s="524">
        <v>4524</v>
      </c>
      <c r="AT39" s="524">
        <v>3132</v>
      </c>
      <c r="AU39" s="524">
        <v>1044</v>
      </c>
      <c r="AV39" s="524">
        <v>348</v>
      </c>
      <c r="AW39" s="524">
        <v>348</v>
      </c>
      <c r="AX39" s="306"/>
      <c r="AY39" s="306"/>
    </row>
    <row r="40" spans="1:51">
      <c r="A40" s="61" t="s">
        <v>1457</v>
      </c>
      <c r="B40" s="61" t="s">
        <v>1986</v>
      </c>
      <c r="C40" s="61" t="s">
        <v>689</v>
      </c>
      <c r="D40" s="61" t="s">
        <v>2440</v>
      </c>
      <c r="E40" s="64">
        <f>IF(ISERROR(VLOOKUP(D40,#REF!,2,0)),0,VLOOKUP(D40,#REF!,2,0))</f>
        <v>0</v>
      </c>
      <c r="F40" s="61"/>
      <c r="G40" s="61" t="s">
        <v>1390</v>
      </c>
      <c r="H40" s="524">
        <v>3695.73</v>
      </c>
      <c r="I40" s="306"/>
      <c r="J40" s="306"/>
      <c r="K40" s="306"/>
      <c r="L40" s="306"/>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6"/>
      <c r="AL40" s="306"/>
      <c r="AM40" s="524">
        <v>293.2</v>
      </c>
      <c r="AN40" s="524">
        <v>34</v>
      </c>
      <c r="AO40" s="524">
        <v>272</v>
      </c>
      <c r="AP40" s="524">
        <v>17</v>
      </c>
      <c r="AQ40" s="306"/>
      <c r="AR40" s="524">
        <v>34.479999999999997</v>
      </c>
      <c r="AS40" s="524">
        <v>17.239999999999998</v>
      </c>
      <c r="AT40" s="524">
        <v>172.41</v>
      </c>
      <c r="AU40" s="524">
        <v>937.72</v>
      </c>
      <c r="AV40" s="524">
        <v>455.07</v>
      </c>
      <c r="AW40" s="524">
        <v>1351.42</v>
      </c>
      <c r="AX40" s="524">
        <v>111.19</v>
      </c>
      <c r="AY40" s="306"/>
    </row>
    <row r="41" spans="1:51">
      <c r="A41" s="61" t="s">
        <v>1457</v>
      </c>
      <c r="B41" s="61" t="s">
        <v>1986</v>
      </c>
      <c r="C41" s="61" t="s">
        <v>689</v>
      </c>
      <c r="D41" s="61" t="s">
        <v>2441</v>
      </c>
      <c r="E41" s="64">
        <f>IF(ISERROR(VLOOKUP(D41,#REF!,2,0)),0,VLOOKUP(D41,#REF!,2,0))</f>
        <v>0</v>
      </c>
      <c r="F41" s="61"/>
      <c r="G41" s="61" t="s">
        <v>1368</v>
      </c>
      <c r="H41" s="524">
        <v>232649.72</v>
      </c>
      <c r="I41" s="306"/>
      <c r="J41" s="306"/>
      <c r="K41" s="306"/>
      <c r="L41" s="306"/>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6"/>
      <c r="AL41" s="306"/>
      <c r="AM41" s="524">
        <v>1550</v>
      </c>
      <c r="AN41" s="524">
        <v>4650</v>
      </c>
      <c r="AO41" s="524">
        <v>27900</v>
      </c>
      <c r="AP41" s="524">
        <v>27900</v>
      </c>
      <c r="AQ41" s="524">
        <v>17029.29</v>
      </c>
      <c r="AR41" s="524">
        <v>22758.61</v>
      </c>
      <c r="AS41" s="524">
        <v>8534.4599999999991</v>
      </c>
      <c r="AT41" s="524">
        <v>19913.740000000002</v>
      </c>
      <c r="AU41" s="524">
        <v>24180.97</v>
      </c>
      <c r="AV41" s="524">
        <v>46939.6</v>
      </c>
      <c r="AW41" s="524">
        <v>17068.93</v>
      </c>
      <c r="AX41" s="524">
        <v>14224.12</v>
      </c>
      <c r="AY41" s="306"/>
    </row>
    <row r="42" spans="1:51">
      <c r="A42" s="61" t="s">
        <v>1457</v>
      </c>
      <c r="B42" s="61" t="s">
        <v>1986</v>
      </c>
      <c r="C42" s="61" t="s">
        <v>689</v>
      </c>
      <c r="D42" s="61" t="s">
        <v>2441</v>
      </c>
      <c r="E42" s="64">
        <f>IF(ISERROR(VLOOKUP(D42,#REF!,2,0)),0,VLOOKUP(D42,#REF!,2,0))</f>
        <v>0</v>
      </c>
      <c r="F42" s="61"/>
      <c r="G42" s="61" t="s">
        <v>2482</v>
      </c>
      <c r="H42" s="524">
        <v>2250</v>
      </c>
      <c r="I42" s="306"/>
      <c r="J42" s="306"/>
      <c r="K42" s="306"/>
      <c r="L42" s="306"/>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6"/>
      <c r="AL42" s="306"/>
      <c r="AM42" s="306"/>
      <c r="AN42" s="306"/>
      <c r="AO42" s="306"/>
      <c r="AP42" s="306"/>
      <c r="AQ42" s="306"/>
      <c r="AR42" s="306"/>
      <c r="AS42" s="306"/>
      <c r="AT42" s="306"/>
      <c r="AU42" s="306"/>
      <c r="AV42" s="306"/>
      <c r="AW42" s="524">
        <v>2250</v>
      </c>
      <c r="AX42" s="306"/>
      <c r="AY42" s="306"/>
    </row>
    <row r="43" spans="1:51">
      <c r="A43" s="61" t="s">
        <v>1457</v>
      </c>
      <c r="B43" s="61" t="s">
        <v>1986</v>
      </c>
      <c r="C43" s="61" t="s">
        <v>689</v>
      </c>
      <c r="D43" s="61" t="s">
        <v>2442</v>
      </c>
      <c r="E43" s="64">
        <f>IF(ISERROR(VLOOKUP(D43,#REF!,2,0)),0,VLOOKUP(D43,#REF!,2,0))</f>
        <v>0</v>
      </c>
      <c r="F43" s="61"/>
      <c r="G43" s="61" t="s">
        <v>1378</v>
      </c>
      <c r="H43" s="524">
        <v>42970.71</v>
      </c>
      <c r="I43" s="306"/>
      <c r="J43" s="306"/>
      <c r="K43" s="306"/>
      <c r="L43" s="306"/>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6"/>
      <c r="AL43" s="306"/>
      <c r="AM43" s="306"/>
      <c r="AN43" s="524">
        <v>4574</v>
      </c>
      <c r="AO43" s="524">
        <v>26328.31</v>
      </c>
      <c r="AP43" s="524">
        <v>10502.22</v>
      </c>
      <c r="AQ43" s="524">
        <v>430</v>
      </c>
      <c r="AR43" s="306"/>
      <c r="AS43" s="306"/>
      <c r="AT43" s="524">
        <v>556.02</v>
      </c>
      <c r="AU43" s="524">
        <v>346.55</v>
      </c>
      <c r="AV43" s="524">
        <v>-322.41000000000003</v>
      </c>
      <c r="AW43" s="306"/>
      <c r="AX43" s="524">
        <v>556.02</v>
      </c>
      <c r="AY43" s="306"/>
    </row>
    <row r="44" spans="1:51">
      <c r="A44" s="61" t="s">
        <v>1457</v>
      </c>
      <c r="B44" s="61" t="s">
        <v>1986</v>
      </c>
      <c r="C44" s="61" t="s">
        <v>689</v>
      </c>
      <c r="D44" s="61" t="s">
        <v>2443</v>
      </c>
      <c r="E44" s="64">
        <f>IF(ISERROR(VLOOKUP(D44,#REF!,2,0)),0,VLOOKUP(D44,#REF!,2,0))</f>
        <v>0</v>
      </c>
      <c r="F44" s="61"/>
      <c r="G44" s="61" t="s">
        <v>1568</v>
      </c>
      <c r="H44" s="524">
        <v>12142.23</v>
      </c>
      <c r="I44" s="306"/>
      <c r="J44" s="306"/>
      <c r="K44" s="306"/>
      <c r="L44" s="306"/>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6"/>
      <c r="AL44" s="306"/>
      <c r="AM44" s="306"/>
      <c r="AN44" s="306"/>
      <c r="AO44" s="306"/>
      <c r="AP44" s="306"/>
      <c r="AQ44" s="524">
        <v>1205.8800000000001</v>
      </c>
      <c r="AR44" s="524">
        <v>1067.5</v>
      </c>
      <c r="AS44" s="524">
        <v>131.5</v>
      </c>
      <c r="AT44" s="524">
        <v>579.4</v>
      </c>
      <c r="AU44" s="524">
        <v>171</v>
      </c>
      <c r="AV44" s="524">
        <v>941.85</v>
      </c>
      <c r="AW44" s="524">
        <v>2113.9</v>
      </c>
      <c r="AX44" s="524">
        <v>4971.2</v>
      </c>
      <c r="AY44" s="524">
        <v>960</v>
      </c>
    </row>
    <row r="45" spans="1:51">
      <c r="A45" s="61" t="s">
        <v>1457</v>
      </c>
      <c r="B45" s="61" t="s">
        <v>1986</v>
      </c>
      <c r="C45" s="61" t="s">
        <v>689</v>
      </c>
      <c r="D45" s="61" t="s">
        <v>2444</v>
      </c>
      <c r="E45" s="64">
        <f>IF(ISERROR(VLOOKUP(D45,#REF!,2,0)),0,VLOOKUP(D45,#REF!,2,0))</f>
        <v>0</v>
      </c>
      <c r="F45" s="61"/>
      <c r="G45" s="61" t="s">
        <v>1385</v>
      </c>
      <c r="H45" s="524">
        <v>39237</v>
      </c>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6"/>
      <c r="AL45" s="306"/>
      <c r="AM45" s="524">
        <v>1804</v>
      </c>
      <c r="AN45" s="524">
        <v>3157</v>
      </c>
      <c r="AO45" s="524">
        <v>6765</v>
      </c>
      <c r="AP45" s="524">
        <v>5863</v>
      </c>
      <c r="AQ45" s="524">
        <v>5412</v>
      </c>
      <c r="AR45" s="524">
        <v>4059</v>
      </c>
      <c r="AS45" s="524">
        <v>902</v>
      </c>
      <c r="AT45" s="524">
        <v>902</v>
      </c>
      <c r="AU45" s="524">
        <v>2255</v>
      </c>
      <c r="AV45" s="524">
        <v>3608</v>
      </c>
      <c r="AW45" s="524">
        <v>1353</v>
      </c>
      <c r="AX45" s="524">
        <v>2255</v>
      </c>
      <c r="AY45" s="524">
        <v>902</v>
      </c>
    </row>
    <row r="46" spans="1:51">
      <c r="A46" s="61" t="s">
        <v>1457</v>
      </c>
      <c r="B46" s="61" t="s">
        <v>1986</v>
      </c>
      <c r="C46" s="61" t="s">
        <v>689</v>
      </c>
      <c r="D46" s="61" t="s">
        <v>2445</v>
      </c>
      <c r="E46" s="64">
        <f>IF(ISERROR(VLOOKUP(D46,#REF!,2,0)),0,VLOOKUP(D46,#REF!,2,0))</f>
        <v>0</v>
      </c>
      <c r="F46" s="61"/>
      <c r="G46" s="61" t="s">
        <v>1387</v>
      </c>
      <c r="H46" s="524">
        <v>6283.2</v>
      </c>
      <c r="I46" s="306"/>
      <c r="J46" s="306"/>
      <c r="K46" s="306"/>
      <c r="L46" s="306"/>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6"/>
      <c r="AL46" s="306"/>
      <c r="AM46" s="524">
        <v>308</v>
      </c>
      <c r="AN46" s="524">
        <v>354.2</v>
      </c>
      <c r="AO46" s="524">
        <v>1155</v>
      </c>
      <c r="AP46" s="524">
        <v>1001</v>
      </c>
      <c r="AQ46" s="524">
        <v>924</v>
      </c>
      <c r="AR46" s="524">
        <v>693</v>
      </c>
      <c r="AS46" s="524">
        <v>77</v>
      </c>
      <c r="AT46" s="524">
        <v>77</v>
      </c>
      <c r="AU46" s="524">
        <v>385</v>
      </c>
      <c r="AV46" s="524">
        <v>616</v>
      </c>
      <c r="AW46" s="524">
        <v>231</v>
      </c>
      <c r="AX46" s="524">
        <v>308</v>
      </c>
      <c r="AY46" s="524">
        <v>154</v>
      </c>
    </row>
    <row r="47" spans="1:51">
      <c r="A47" s="61" t="s">
        <v>1457</v>
      </c>
      <c r="B47" s="61" t="s">
        <v>1986</v>
      </c>
      <c r="C47" s="61" t="s">
        <v>689</v>
      </c>
      <c r="D47" s="61" t="s">
        <v>2446</v>
      </c>
      <c r="E47" s="64">
        <f>IF(ISERROR(VLOOKUP(D47,#REF!,2,0)),0,VLOOKUP(D47,#REF!,2,0))</f>
        <v>0</v>
      </c>
      <c r="F47" s="61"/>
      <c r="G47" s="61" t="s">
        <v>1367</v>
      </c>
      <c r="H47" s="524">
        <v>2605.9</v>
      </c>
      <c r="I47" s="306"/>
      <c r="J47" s="306"/>
      <c r="K47" s="306"/>
      <c r="L47" s="306"/>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6"/>
      <c r="AL47" s="306"/>
      <c r="AM47" s="524">
        <v>101.2</v>
      </c>
      <c r="AN47" s="524">
        <v>177.1</v>
      </c>
      <c r="AO47" s="524">
        <v>379.5</v>
      </c>
      <c r="AP47" s="524">
        <v>328.9</v>
      </c>
      <c r="AQ47" s="524">
        <v>328.9</v>
      </c>
      <c r="AR47" s="524">
        <v>253</v>
      </c>
      <c r="AS47" s="524">
        <v>126.5</v>
      </c>
      <c r="AT47" s="524">
        <v>202.4</v>
      </c>
      <c r="AU47" s="524">
        <v>151.80000000000001</v>
      </c>
      <c r="AV47" s="524">
        <v>253</v>
      </c>
      <c r="AW47" s="524">
        <v>101.2</v>
      </c>
      <c r="AX47" s="524">
        <v>126.5</v>
      </c>
      <c r="AY47" s="524">
        <v>75.900000000000006</v>
      </c>
    </row>
    <row r="48" spans="1:51">
      <c r="A48" s="61" t="s">
        <v>1457</v>
      </c>
      <c r="B48" s="61" t="s">
        <v>1986</v>
      </c>
      <c r="C48" s="61" t="s">
        <v>689</v>
      </c>
      <c r="D48" s="61" t="s">
        <v>2447</v>
      </c>
      <c r="E48" s="64">
        <f>IF(ISERROR(VLOOKUP(D48,#REF!,2,0)),0,VLOOKUP(D48,#REF!,2,0))</f>
        <v>0</v>
      </c>
      <c r="F48" s="61"/>
      <c r="G48" s="61" t="s">
        <v>1376</v>
      </c>
      <c r="H48" s="524">
        <v>12441</v>
      </c>
      <c r="I48" s="306"/>
      <c r="J48" s="306"/>
      <c r="K48" s="306"/>
      <c r="L48" s="306"/>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6"/>
      <c r="AL48" s="306"/>
      <c r="AM48" s="524">
        <v>572</v>
      </c>
      <c r="AN48" s="524">
        <v>1001</v>
      </c>
      <c r="AO48" s="524">
        <v>2145</v>
      </c>
      <c r="AP48" s="524">
        <v>1859</v>
      </c>
      <c r="AQ48" s="524">
        <v>1716</v>
      </c>
      <c r="AR48" s="524">
        <v>1287</v>
      </c>
      <c r="AS48" s="524">
        <v>286</v>
      </c>
      <c r="AT48" s="524">
        <v>429</v>
      </c>
      <c r="AU48" s="524">
        <v>715</v>
      </c>
      <c r="AV48" s="524">
        <v>1001</v>
      </c>
      <c r="AW48" s="524">
        <v>429</v>
      </c>
      <c r="AX48" s="524">
        <v>715</v>
      </c>
      <c r="AY48" s="524">
        <v>286</v>
      </c>
    </row>
    <row r="49" spans="1:51">
      <c r="A49" s="61" t="s">
        <v>1457</v>
      </c>
      <c r="B49" s="61" t="s">
        <v>1986</v>
      </c>
      <c r="C49" s="61" t="s">
        <v>689</v>
      </c>
      <c r="D49" s="61" t="s">
        <v>2448</v>
      </c>
      <c r="E49" s="64">
        <f>IF(ISERROR(VLOOKUP(D49,#REF!,2,0)),0,VLOOKUP(D49,#REF!,2,0))</f>
        <v>0</v>
      </c>
      <c r="F49" s="61"/>
      <c r="G49" s="61" t="s">
        <v>1374</v>
      </c>
      <c r="H49" s="524">
        <v>13090</v>
      </c>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6"/>
      <c r="AL49" s="306"/>
      <c r="AM49" s="524">
        <v>385</v>
      </c>
      <c r="AN49" s="306"/>
      <c r="AO49" s="524">
        <v>2695</v>
      </c>
      <c r="AP49" s="524">
        <v>385</v>
      </c>
      <c r="AQ49" s="524">
        <v>1155</v>
      </c>
      <c r="AR49" s="524">
        <v>1540</v>
      </c>
      <c r="AS49" s="524">
        <v>385</v>
      </c>
      <c r="AT49" s="306"/>
      <c r="AU49" s="524">
        <v>1925</v>
      </c>
      <c r="AV49" s="524">
        <v>1540</v>
      </c>
      <c r="AW49" s="524">
        <v>770</v>
      </c>
      <c r="AX49" s="524">
        <v>1540</v>
      </c>
      <c r="AY49" s="524">
        <v>770</v>
      </c>
    </row>
    <row r="50" spans="1:51">
      <c r="A50" s="61" t="s">
        <v>1457</v>
      </c>
      <c r="B50" s="61" t="s">
        <v>1986</v>
      </c>
      <c r="C50" s="61" t="s">
        <v>689</v>
      </c>
      <c r="D50" s="61" t="s">
        <v>2449</v>
      </c>
      <c r="E50" s="64">
        <f>IF(ISERROR(VLOOKUP(D50,#REF!,2,0)),0,VLOOKUP(D50,#REF!,2,0))</f>
        <v>0</v>
      </c>
      <c r="F50" s="61"/>
      <c r="G50" s="61" t="s">
        <v>1389</v>
      </c>
      <c r="H50" s="524">
        <v>16920</v>
      </c>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6"/>
      <c r="AL50" s="306"/>
      <c r="AM50" s="306"/>
      <c r="AN50" s="524">
        <v>1080</v>
      </c>
      <c r="AO50" s="524">
        <v>4950</v>
      </c>
      <c r="AP50" s="524">
        <v>1530</v>
      </c>
      <c r="AQ50" s="524">
        <v>7200</v>
      </c>
      <c r="AR50" s="524">
        <v>1710</v>
      </c>
      <c r="AS50" s="524">
        <v>450</v>
      </c>
      <c r="AT50" s="306"/>
      <c r="AU50" s="306"/>
      <c r="AV50" s="306"/>
      <c r="AW50" s="306"/>
      <c r="AX50" s="306"/>
      <c r="AY50" s="306"/>
    </row>
    <row r="51" spans="1:51">
      <c r="A51" s="61" t="s">
        <v>1457</v>
      </c>
      <c r="B51" s="61" t="s">
        <v>1986</v>
      </c>
      <c r="C51" s="61" t="s">
        <v>689</v>
      </c>
      <c r="D51" s="61" t="s">
        <v>2450</v>
      </c>
      <c r="E51" s="64">
        <f>IF(ISERROR(VLOOKUP(D51,#REF!,2,0)),0,VLOOKUP(D51,#REF!,2,0))</f>
        <v>0</v>
      </c>
      <c r="F51" s="61"/>
      <c r="G51" s="61" t="s">
        <v>1363</v>
      </c>
      <c r="H51" s="524">
        <v>23946.880000000001</v>
      </c>
      <c r="I51" s="306"/>
      <c r="J51" s="306"/>
      <c r="K51" s="306"/>
      <c r="L51" s="306"/>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6"/>
      <c r="AL51" s="306"/>
      <c r="AM51" s="524">
        <v>675.92</v>
      </c>
      <c r="AN51" s="524">
        <v>-591.42999999999995</v>
      </c>
      <c r="AO51" s="524">
        <v>2462.2800000000002</v>
      </c>
      <c r="AP51" s="524">
        <v>893.18</v>
      </c>
      <c r="AQ51" s="524">
        <v>615.57000000000005</v>
      </c>
      <c r="AR51" s="524">
        <v>434.52</v>
      </c>
      <c r="AS51" s="524">
        <v>712.13</v>
      </c>
      <c r="AT51" s="524">
        <v>2667.47</v>
      </c>
      <c r="AU51" s="524">
        <v>1363.91</v>
      </c>
      <c r="AV51" s="524">
        <v>2619.19</v>
      </c>
      <c r="AW51" s="524">
        <v>7869.64</v>
      </c>
      <c r="AX51" s="524">
        <v>4224.5</v>
      </c>
      <c r="AY51" s="306"/>
    </row>
    <row r="52" spans="1:51">
      <c r="A52" s="61" t="s">
        <v>1457</v>
      </c>
      <c r="B52" s="61" t="s">
        <v>1986</v>
      </c>
      <c r="C52" s="61" t="s">
        <v>689</v>
      </c>
      <c r="D52" s="61" t="s">
        <v>2451</v>
      </c>
      <c r="E52" s="64">
        <f>IF(ISERROR(VLOOKUP(D52,#REF!,2,0)),0,VLOOKUP(D52,#REF!,2,0))</f>
        <v>0</v>
      </c>
      <c r="F52" s="61"/>
      <c r="G52" s="61" t="s">
        <v>1569</v>
      </c>
      <c r="H52" s="524">
        <v>29714.85</v>
      </c>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6"/>
      <c r="AL52" s="306"/>
      <c r="AM52" s="306"/>
      <c r="AN52" s="306"/>
      <c r="AO52" s="306"/>
      <c r="AP52" s="306"/>
      <c r="AQ52" s="524">
        <v>1758.9</v>
      </c>
      <c r="AR52" s="524">
        <v>2784.45</v>
      </c>
      <c r="AS52" s="524">
        <v>1905.15</v>
      </c>
      <c r="AT52" s="524">
        <v>9525.75</v>
      </c>
      <c r="AU52" s="524">
        <v>6448.2</v>
      </c>
      <c r="AV52" s="524">
        <v>3394.17</v>
      </c>
      <c r="AW52" s="524">
        <v>2198.25</v>
      </c>
      <c r="AX52" s="524">
        <v>1699.98</v>
      </c>
      <c r="AY52" s="306"/>
    </row>
    <row r="53" spans="1:51">
      <c r="A53" s="61" t="s">
        <v>1457</v>
      </c>
      <c r="B53" s="61" t="s">
        <v>1986</v>
      </c>
      <c r="C53" s="61" t="s">
        <v>689</v>
      </c>
      <c r="D53" s="61" t="s">
        <v>2452</v>
      </c>
      <c r="E53" s="64">
        <f>IF(ISERROR(VLOOKUP(D53,#REF!,2,0)),0,VLOOKUP(D53,#REF!,2,0))</f>
        <v>0</v>
      </c>
      <c r="F53" s="61"/>
      <c r="G53" s="61" t="s">
        <v>1372</v>
      </c>
      <c r="H53" s="524">
        <v>80082.39</v>
      </c>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6"/>
      <c r="AL53" s="306"/>
      <c r="AM53" s="306"/>
      <c r="AN53" s="524">
        <v>10475</v>
      </c>
      <c r="AO53" s="524">
        <v>23045</v>
      </c>
      <c r="AP53" s="524">
        <v>25140</v>
      </c>
      <c r="AQ53" s="524">
        <v>2155.17</v>
      </c>
      <c r="AR53" s="524">
        <v>4310.34</v>
      </c>
      <c r="AS53" s="524">
        <v>2155.17</v>
      </c>
      <c r="AT53" s="524">
        <v>6465.51</v>
      </c>
      <c r="AU53" s="524">
        <v>2155.17</v>
      </c>
      <c r="AV53" s="306"/>
      <c r="AW53" s="524">
        <v>4181.03</v>
      </c>
      <c r="AX53" s="306"/>
      <c r="AY53" s="306"/>
    </row>
    <row r="54" spans="1:51">
      <c r="A54" s="61" t="s">
        <v>1457</v>
      </c>
      <c r="B54" s="61" t="s">
        <v>1986</v>
      </c>
      <c r="C54" s="61" t="s">
        <v>689</v>
      </c>
      <c r="D54" s="61" t="s">
        <v>2453</v>
      </c>
      <c r="E54" s="64">
        <f>IF(ISERROR(VLOOKUP(D54,#REF!,2,0)),0,VLOOKUP(D54,#REF!,2,0))</f>
        <v>0</v>
      </c>
      <c r="F54" s="61"/>
      <c r="G54" s="61" t="s">
        <v>1384</v>
      </c>
      <c r="H54" s="524">
        <v>238024.23</v>
      </c>
      <c r="I54" s="306"/>
      <c r="J54" s="306"/>
      <c r="K54" s="306"/>
      <c r="L54" s="306"/>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6"/>
      <c r="AL54" s="306"/>
      <c r="AM54" s="306"/>
      <c r="AN54" s="524">
        <v>2887.93</v>
      </c>
      <c r="AO54" s="524">
        <v>11551.72</v>
      </c>
      <c r="AP54" s="524">
        <v>31767.23</v>
      </c>
      <c r="AQ54" s="524">
        <v>12896.57</v>
      </c>
      <c r="AR54" s="524">
        <v>19344.84</v>
      </c>
      <c r="AS54" s="524">
        <v>9672.42</v>
      </c>
      <c r="AT54" s="524">
        <v>6448.28</v>
      </c>
      <c r="AU54" s="524">
        <v>34862.089999999997</v>
      </c>
      <c r="AV54" s="524">
        <v>37241.4</v>
      </c>
      <c r="AW54" s="524">
        <v>43448.3</v>
      </c>
      <c r="AX54" s="524">
        <v>27903.45</v>
      </c>
      <c r="AY54" s="306"/>
    </row>
    <row r="55" spans="1:51">
      <c r="A55" s="61" t="s">
        <v>1457</v>
      </c>
      <c r="B55" s="61" t="s">
        <v>1986</v>
      </c>
      <c r="C55" s="61" t="s">
        <v>689</v>
      </c>
      <c r="D55" s="61" t="s">
        <v>2454</v>
      </c>
      <c r="E55" s="64">
        <f>IF(ISERROR(VLOOKUP(D55,#REF!,2,0)),0,VLOOKUP(D55,#REF!,2,0))</f>
        <v>0</v>
      </c>
      <c r="F55" s="61"/>
      <c r="G55" s="61" t="s">
        <v>1383</v>
      </c>
      <c r="H55" s="524">
        <v>209941.7</v>
      </c>
      <c r="I55" s="306"/>
      <c r="J55" s="306"/>
      <c r="K55" s="306"/>
      <c r="L55" s="306"/>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6"/>
      <c r="AL55" s="306"/>
      <c r="AM55" s="524">
        <v>2650.86</v>
      </c>
      <c r="AN55" s="524">
        <v>9225</v>
      </c>
      <c r="AO55" s="524">
        <v>16400</v>
      </c>
      <c r="AP55" s="524">
        <v>10250</v>
      </c>
      <c r="AQ55" s="524">
        <v>30398.31</v>
      </c>
      <c r="AR55" s="524">
        <v>34758.720000000001</v>
      </c>
      <c r="AS55" s="524">
        <v>17379.36</v>
      </c>
      <c r="AT55" s="524">
        <v>26069.040000000001</v>
      </c>
      <c r="AU55" s="524">
        <v>12844.86</v>
      </c>
      <c r="AV55" s="524">
        <v>20913.810000000001</v>
      </c>
      <c r="AW55" s="524">
        <v>15060.36</v>
      </c>
      <c r="AX55" s="524">
        <v>11991.38</v>
      </c>
      <c r="AY55" s="524">
        <v>2000</v>
      </c>
    </row>
    <row r="56" spans="1:51">
      <c r="A56" s="61" t="s">
        <v>1457</v>
      </c>
      <c r="B56" s="61" t="s">
        <v>1986</v>
      </c>
      <c r="C56" s="61" t="s">
        <v>689</v>
      </c>
      <c r="D56" s="61" t="s">
        <v>2455</v>
      </c>
      <c r="E56" s="64">
        <f>IF(ISERROR(VLOOKUP(D56,#REF!,2,0)),0,VLOOKUP(D56,#REF!,2,0))</f>
        <v>0</v>
      </c>
      <c r="F56" s="61"/>
      <c r="G56" s="61" t="s">
        <v>1382</v>
      </c>
      <c r="H56" s="524">
        <v>85446.9</v>
      </c>
      <c r="I56" s="306"/>
      <c r="J56" s="306"/>
      <c r="K56" s="306"/>
      <c r="L56" s="306"/>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6"/>
      <c r="AL56" s="306"/>
      <c r="AM56" s="306"/>
      <c r="AN56" s="524">
        <v>50183.1</v>
      </c>
      <c r="AO56" s="524">
        <v>16275.6</v>
      </c>
      <c r="AP56" s="524">
        <v>16275.6</v>
      </c>
      <c r="AQ56" s="524">
        <v>2712.6</v>
      </c>
      <c r="AR56" s="306"/>
      <c r="AS56" s="306"/>
      <c r="AT56" s="306"/>
      <c r="AU56" s="306"/>
      <c r="AV56" s="306"/>
      <c r="AW56" s="306"/>
      <c r="AX56" s="306"/>
      <c r="AY56" s="306"/>
    </row>
    <row r="57" spans="1:51">
      <c r="A57" s="61" t="s">
        <v>1457</v>
      </c>
      <c r="B57" s="61" t="s">
        <v>1986</v>
      </c>
      <c r="C57" s="61" t="s">
        <v>689</v>
      </c>
      <c r="D57" s="61" t="s">
        <v>2456</v>
      </c>
      <c r="E57" s="64">
        <f>IF(ISERROR(VLOOKUP(D57,#REF!,2,0)),0,VLOOKUP(D57,#REF!,2,0))</f>
        <v>0</v>
      </c>
      <c r="F57" s="61"/>
      <c r="G57" s="61" t="s">
        <v>1388</v>
      </c>
      <c r="H57" s="524">
        <v>8477.92</v>
      </c>
      <c r="I57" s="306"/>
      <c r="J57" s="306"/>
      <c r="K57" s="306"/>
      <c r="L57" s="306"/>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6"/>
      <c r="AL57" s="306"/>
      <c r="AM57" s="306"/>
      <c r="AN57" s="306"/>
      <c r="AO57" s="524">
        <v>2160</v>
      </c>
      <c r="AP57" s="524">
        <v>3370</v>
      </c>
      <c r="AQ57" s="524">
        <v>2553.96</v>
      </c>
      <c r="AR57" s="306"/>
      <c r="AS57" s="524">
        <v>393.96</v>
      </c>
      <c r="AT57" s="306"/>
      <c r="AU57" s="306"/>
      <c r="AV57" s="306"/>
      <c r="AW57" s="306"/>
      <c r="AX57" s="306"/>
      <c r="AY57" s="306"/>
    </row>
    <row r="58" spans="1:51">
      <c r="A58" s="61" t="s">
        <v>1457</v>
      </c>
      <c r="B58" s="61" t="s">
        <v>1986</v>
      </c>
      <c r="C58" s="61" t="s">
        <v>689</v>
      </c>
      <c r="D58" s="61" t="s">
        <v>2456</v>
      </c>
      <c r="E58" s="64">
        <f>IF(ISERROR(VLOOKUP(D58,#REF!,2,0)),0,VLOOKUP(D58,#REF!,2,0))</f>
        <v>0</v>
      </c>
      <c r="F58" s="61"/>
      <c r="G58" s="61" t="s">
        <v>1577</v>
      </c>
      <c r="H58" s="524">
        <v>7958.62</v>
      </c>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524">
        <v>810.34</v>
      </c>
      <c r="AR58" s="524">
        <v>134.47999999999999</v>
      </c>
      <c r="AS58" s="524">
        <v>806.9</v>
      </c>
      <c r="AT58" s="306"/>
      <c r="AU58" s="306"/>
      <c r="AV58" s="524">
        <v>620.69000000000005</v>
      </c>
      <c r="AW58" s="524">
        <v>2482.7600000000002</v>
      </c>
      <c r="AX58" s="524">
        <v>3103.45</v>
      </c>
      <c r="AY58" s="306"/>
    </row>
    <row r="59" spans="1:51">
      <c r="A59" s="61" t="s">
        <v>1457</v>
      </c>
      <c r="B59" s="61" t="s">
        <v>1986</v>
      </c>
      <c r="C59" s="61" t="s">
        <v>689</v>
      </c>
      <c r="D59" s="61" t="s">
        <v>2457</v>
      </c>
      <c r="E59" s="64">
        <f>IF(ISERROR(VLOOKUP(D59,#REF!,2,0)),0,VLOOKUP(D59,#REF!,2,0))</f>
        <v>0</v>
      </c>
      <c r="F59" s="61"/>
      <c r="G59" s="61" t="s">
        <v>1371</v>
      </c>
      <c r="H59" s="524">
        <v>17165.48</v>
      </c>
      <c r="I59" s="306"/>
      <c r="J59" s="306"/>
      <c r="K59" s="306"/>
      <c r="L59" s="306"/>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6"/>
      <c r="AL59" s="306"/>
      <c r="AM59" s="306"/>
      <c r="AN59" s="524">
        <v>2200</v>
      </c>
      <c r="AO59" s="524">
        <v>6000</v>
      </c>
      <c r="AP59" s="524">
        <v>2500</v>
      </c>
      <c r="AQ59" s="306"/>
      <c r="AR59" s="306"/>
      <c r="AS59" s="524">
        <v>1724.13</v>
      </c>
      <c r="AT59" s="306"/>
      <c r="AU59" s="524">
        <v>862.06</v>
      </c>
      <c r="AV59" s="524">
        <v>1293.0999999999999</v>
      </c>
      <c r="AW59" s="524">
        <v>862.06</v>
      </c>
      <c r="AX59" s="524">
        <v>1293.0999999999999</v>
      </c>
      <c r="AY59" s="524">
        <v>431.03</v>
      </c>
    </row>
    <row r="60" spans="1:51">
      <c r="A60" s="61" t="s">
        <v>1457</v>
      </c>
      <c r="B60" s="61" t="s">
        <v>1986</v>
      </c>
      <c r="C60" s="61" t="s">
        <v>689</v>
      </c>
      <c r="D60" s="61" t="s">
        <v>2458</v>
      </c>
      <c r="E60" s="64">
        <f>IF(ISERROR(VLOOKUP(D60,#REF!,2,0)),0,VLOOKUP(D60,#REF!,2,0))</f>
        <v>0</v>
      </c>
      <c r="F60" s="61"/>
      <c r="G60" s="61" t="s">
        <v>1365</v>
      </c>
      <c r="H60" s="524">
        <v>27908.03</v>
      </c>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6"/>
      <c r="AL60" s="306"/>
      <c r="AM60" s="306"/>
      <c r="AN60" s="524">
        <v>2046</v>
      </c>
      <c r="AO60" s="524">
        <v>13077.71</v>
      </c>
      <c r="AP60" s="524">
        <v>6520.68</v>
      </c>
      <c r="AQ60" s="524">
        <v>4721.22</v>
      </c>
      <c r="AR60" s="524">
        <v>-1401.58</v>
      </c>
      <c r="AS60" s="306"/>
      <c r="AT60" s="524">
        <v>1792</v>
      </c>
      <c r="AU60" s="524">
        <v>128</v>
      </c>
      <c r="AV60" s="524">
        <v>512</v>
      </c>
      <c r="AW60" s="524">
        <v>320</v>
      </c>
      <c r="AX60" s="524">
        <v>192</v>
      </c>
      <c r="AY60" s="306"/>
    </row>
    <row r="61" spans="1:51">
      <c r="A61" s="61" t="s">
        <v>1457</v>
      </c>
      <c r="B61" s="61" t="s">
        <v>1986</v>
      </c>
      <c r="C61" s="61" t="s">
        <v>689</v>
      </c>
      <c r="D61" s="61" t="s">
        <v>2459</v>
      </c>
      <c r="E61" s="64">
        <f>IF(ISERROR(VLOOKUP(D61,#REF!,2,0)),0,VLOOKUP(D61,#REF!,2,0))</f>
        <v>0</v>
      </c>
      <c r="F61" s="61"/>
      <c r="G61" s="61" t="s">
        <v>1379</v>
      </c>
      <c r="H61" s="524">
        <v>3920</v>
      </c>
      <c r="I61" s="306"/>
      <c r="J61" s="306"/>
      <c r="K61" s="306"/>
      <c r="L61" s="306"/>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6"/>
      <c r="AL61" s="306"/>
      <c r="AM61" s="306"/>
      <c r="AN61" s="524">
        <v>720</v>
      </c>
      <c r="AO61" s="524">
        <v>600</v>
      </c>
      <c r="AP61" s="524">
        <v>1500</v>
      </c>
      <c r="AQ61" s="524">
        <v>900</v>
      </c>
      <c r="AR61" s="306"/>
      <c r="AS61" s="306"/>
      <c r="AT61" s="306"/>
      <c r="AU61" s="524">
        <v>200</v>
      </c>
      <c r="AV61" s="306"/>
      <c r="AW61" s="306"/>
      <c r="AX61" s="306"/>
      <c r="AY61" s="306"/>
    </row>
    <row r="62" spans="1:51">
      <c r="A62" s="61" t="s">
        <v>1005</v>
      </c>
      <c r="B62" s="61" t="s">
        <v>478</v>
      </c>
      <c r="C62" s="61" t="s">
        <v>954</v>
      </c>
      <c r="D62" s="61" t="s">
        <v>743</v>
      </c>
      <c r="E62" s="64">
        <f>IF(ISERROR(VLOOKUP(D62,#REF!,2,0)),0,VLOOKUP(D62,#REF!,2,0))</f>
        <v>0</v>
      </c>
      <c r="F62" s="61" t="str">
        <f>IF(D62="","",VLOOKUP(D62,'UG SKU Categorization'!$A$1:$C$204,3,0))</f>
        <v>Eyeglasses</v>
      </c>
      <c r="G62" s="61" t="s">
        <v>744</v>
      </c>
      <c r="H62" s="524">
        <v>34000</v>
      </c>
      <c r="I62" s="306"/>
      <c r="J62" s="306"/>
      <c r="K62" s="306"/>
      <c r="L62" s="306"/>
      <c r="M62" s="306"/>
      <c r="N62" s="306"/>
      <c r="O62" s="306"/>
      <c r="P62" s="524">
        <v>8500</v>
      </c>
      <c r="Q62" s="524">
        <v>8500</v>
      </c>
      <c r="R62" s="524">
        <v>8500</v>
      </c>
      <c r="S62" s="306"/>
      <c r="T62" s="306"/>
      <c r="U62" s="306"/>
      <c r="V62" s="306"/>
      <c r="W62" s="306"/>
      <c r="X62" s="306"/>
      <c r="Y62" s="524">
        <v>8500</v>
      </c>
      <c r="Z62" s="306"/>
      <c r="AA62" s="306"/>
      <c r="AB62" s="306"/>
      <c r="AC62" s="306"/>
      <c r="AD62" s="306"/>
      <c r="AE62" s="306"/>
      <c r="AF62" s="306"/>
      <c r="AG62" s="306"/>
      <c r="AH62" s="306"/>
      <c r="AI62" s="306"/>
      <c r="AJ62" s="306"/>
      <c r="AK62" s="306"/>
      <c r="AL62" s="306"/>
      <c r="AM62" s="306"/>
      <c r="AN62" s="306"/>
      <c r="AO62" s="306"/>
      <c r="AP62" s="306"/>
      <c r="AQ62" s="306"/>
      <c r="AR62" s="306"/>
      <c r="AS62" s="306"/>
      <c r="AT62" s="306"/>
      <c r="AU62" s="306"/>
      <c r="AV62" s="306"/>
      <c r="AW62" s="306"/>
      <c r="AX62" s="306"/>
      <c r="AY62" s="306"/>
    </row>
    <row r="63" spans="1:51">
      <c r="A63" s="61" t="s">
        <v>1005</v>
      </c>
      <c r="B63" s="61" t="s">
        <v>478</v>
      </c>
      <c r="C63" s="61" t="s">
        <v>954</v>
      </c>
      <c r="D63" s="61" t="s">
        <v>745</v>
      </c>
      <c r="E63" s="64">
        <f>IF(ISERROR(VLOOKUP(D63,#REF!,2,0)),0,VLOOKUP(D63,#REF!,2,0))</f>
        <v>0</v>
      </c>
      <c r="F63" s="61" t="str">
        <f>IF(D63="","",VLOOKUP(D63,'UG SKU Categorization'!$A$1:$C$204,3,0))</f>
        <v>Eyeglasses</v>
      </c>
      <c r="G63" s="61" t="s">
        <v>746</v>
      </c>
      <c r="H63" s="524">
        <v>51000</v>
      </c>
      <c r="I63" s="306"/>
      <c r="J63" s="306"/>
      <c r="K63" s="306"/>
      <c r="L63" s="306"/>
      <c r="M63" s="306"/>
      <c r="N63" s="306"/>
      <c r="O63" s="306"/>
      <c r="P63" s="524">
        <v>8500</v>
      </c>
      <c r="Q63" s="524">
        <v>17000</v>
      </c>
      <c r="R63" s="306"/>
      <c r="S63" s="524">
        <v>17000</v>
      </c>
      <c r="T63" s="306"/>
      <c r="U63" s="306"/>
      <c r="V63" s="306"/>
      <c r="W63" s="306"/>
      <c r="X63" s="306"/>
      <c r="Y63" s="524">
        <v>8500</v>
      </c>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row>
    <row r="64" spans="1:51">
      <c r="A64" s="61" t="s">
        <v>1005</v>
      </c>
      <c r="B64" s="61" t="s">
        <v>478</v>
      </c>
      <c r="C64" s="61" t="s">
        <v>954</v>
      </c>
      <c r="D64" s="61" t="s">
        <v>747</v>
      </c>
      <c r="E64" s="64">
        <f>IF(ISERROR(VLOOKUP(D64,#REF!,2,0)),0,VLOOKUP(D64,#REF!,2,0))</f>
        <v>0</v>
      </c>
      <c r="F64" s="61" t="str">
        <f>IF(D64="","",VLOOKUP(D64,'UG SKU Categorization'!$A$1:$C$204,3,0))</f>
        <v>Eyeglasses</v>
      </c>
      <c r="G64" s="61" t="s">
        <v>748</v>
      </c>
      <c r="H64" s="524">
        <v>25500</v>
      </c>
      <c r="I64" s="306"/>
      <c r="J64" s="306"/>
      <c r="K64" s="306"/>
      <c r="L64" s="306"/>
      <c r="M64" s="306"/>
      <c r="N64" s="306"/>
      <c r="O64" s="306"/>
      <c r="P64" s="524">
        <v>8500</v>
      </c>
      <c r="Q64" s="306"/>
      <c r="R64" s="306"/>
      <c r="S64" s="306"/>
      <c r="T64" s="306"/>
      <c r="U64" s="306"/>
      <c r="V64" s="306"/>
      <c r="W64" s="306"/>
      <c r="X64" s="306"/>
      <c r="Y64" s="524">
        <v>17000</v>
      </c>
      <c r="Z64" s="306"/>
      <c r="AA64" s="306"/>
      <c r="AB64" s="306"/>
      <c r="AC64" s="306"/>
      <c r="AD64" s="306"/>
      <c r="AE64" s="306"/>
      <c r="AF64" s="306"/>
      <c r="AG64" s="306"/>
      <c r="AH64" s="306"/>
      <c r="AI64" s="306"/>
      <c r="AJ64" s="306"/>
      <c r="AK64" s="306"/>
      <c r="AL64" s="306"/>
      <c r="AM64" s="306"/>
      <c r="AN64" s="306"/>
      <c r="AO64" s="306"/>
      <c r="AP64" s="306"/>
      <c r="AQ64" s="306"/>
      <c r="AR64" s="306"/>
      <c r="AS64" s="306"/>
      <c r="AT64" s="306"/>
      <c r="AU64" s="306"/>
      <c r="AV64" s="306"/>
      <c r="AW64" s="306"/>
      <c r="AX64" s="306"/>
      <c r="AY64" s="306"/>
    </row>
    <row r="65" spans="1:51">
      <c r="A65" s="61" t="s">
        <v>1005</v>
      </c>
      <c r="B65" s="61" t="s">
        <v>478</v>
      </c>
      <c r="C65" s="61" t="s">
        <v>954</v>
      </c>
      <c r="D65" s="61" t="s">
        <v>749</v>
      </c>
      <c r="E65" s="64">
        <f>IF(ISERROR(VLOOKUP(D65,#REF!,2,0)),0,VLOOKUP(D65,#REF!,2,0))</f>
        <v>0</v>
      </c>
      <c r="F65" s="61" t="str">
        <f>IF(D65="","",VLOOKUP(D65,'UG SKU Categorization'!$A$1:$C$204,3,0))</f>
        <v>Eyeglasses</v>
      </c>
      <c r="G65" s="61" t="s">
        <v>750</v>
      </c>
      <c r="H65" s="524">
        <v>17000</v>
      </c>
      <c r="I65" s="306"/>
      <c r="J65" s="306"/>
      <c r="K65" s="306"/>
      <c r="L65" s="306"/>
      <c r="M65" s="306"/>
      <c r="N65" s="306"/>
      <c r="O65" s="306"/>
      <c r="P65" s="306"/>
      <c r="Q65" s="306"/>
      <c r="R65" s="306"/>
      <c r="S65" s="524">
        <v>8500</v>
      </c>
      <c r="T65" s="306"/>
      <c r="U65" s="306"/>
      <c r="V65" s="306"/>
      <c r="W65" s="306"/>
      <c r="X65" s="306"/>
      <c r="Y65" s="524">
        <v>8500</v>
      </c>
      <c r="Z65" s="306"/>
      <c r="AA65" s="306"/>
      <c r="AB65" s="306"/>
      <c r="AC65" s="306"/>
      <c r="AD65" s="306"/>
      <c r="AE65" s="306"/>
      <c r="AF65" s="306"/>
      <c r="AG65" s="306"/>
      <c r="AH65" s="306"/>
      <c r="AI65" s="306"/>
      <c r="AJ65" s="306"/>
      <c r="AK65" s="306"/>
      <c r="AL65" s="306"/>
      <c r="AM65" s="306"/>
      <c r="AN65" s="306"/>
      <c r="AO65" s="306"/>
      <c r="AP65" s="306"/>
      <c r="AQ65" s="306"/>
      <c r="AR65" s="306"/>
      <c r="AS65" s="306"/>
      <c r="AT65" s="306"/>
      <c r="AU65" s="306"/>
      <c r="AV65" s="306"/>
      <c r="AW65" s="306"/>
      <c r="AX65" s="306"/>
      <c r="AY65" s="306"/>
    </row>
    <row r="66" spans="1:51">
      <c r="A66" s="61" t="s">
        <v>1005</v>
      </c>
      <c r="B66" s="61" t="s">
        <v>478</v>
      </c>
      <c r="C66" s="61" t="s">
        <v>954</v>
      </c>
      <c r="D66" s="61" t="s">
        <v>751</v>
      </c>
      <c r="E66" s="64">
        <f>IF(ISERROR(VLOOKUP(D66,#REF!,2,0)),0,VLOOKUP(D66,#REF!,2,0))</f>
        <v>0</v>
      </c>
      <c r="F66" s="61" t="str">
        <f>IF(D66="","",VLOOKUP(D66,'UG SKU Categorization'!$A$1:$C$204,3,0))</f>
        <v>Eyeglasses</v>
      </c>
      <c r="G66" s="61" t="s">
        <v>752</v>
      </c>
      <c r="H66" s="524">
        <v>17000</v>
      </c>
      <c r="I66" s="306"/>
      <c r="J66" s="306"/>
      <c r="K66" s="306"/>
      <c r="L66" s="306"/>
      <c r="M66" s="306"/>
      <c r="N66" s="306"/>
      <c r="O66" s="306"/>
      <c r="P66" s="524">
        <v>8500</v>
      </c>
      <c r="Q66" s="306"/>
      <c r="R66" s="524">
        <v>8500</v>
      </c>
      <c r="S66" s="306"/>
      <c r="T66" s="306"/>
      <c r="U66" s="306"/>
      <c r="V66" s="306"/>
      <c r="W66" s="306"/>
      <c r="X66" s="306"/>
      <c r="Y66" s="306"/>
      <c r="Z66" s="306"/>
      <c r="AA66" s="306"/>
      <c r="AB66" s="306"/>
      <c r="AC66" s="306"/>
      <c r="AD66" s="306"/>
      <c r="AE66" s="306"/>
      <c r="AF66" s="306"/>
      <c r="AG66" s="306"/>
      <c r="AH66" s="306"/>
      <c r="AI66" s="306"/>
      <c r="AJ66" s="306"/>
      <c r="AK66" s="306"/>
      <c r="AL66" s="306"/>
      <c r="AM66" s="306"/>
      <c r="AN66" s="306"/>
      <c r="AO66" s="306"/>
      <c r="AP66" s="306"/>
      <c r="AQ66" s="306"/>
      <c r="AR66" s="306"/>
      <c r="AS66" s="306"/>
      <c r="AT66" s="306"/>
      <c r="AU66" s="306"/>
      <c r="AV66" s="306"/>
      <c r="AW66" s="306"/>
      <c r="AX66" s="306"/>
      <c r="AY66" s="306"/>
    </row>
    <row r="67" spans="1:51">
      <c r="A67" s="61" t="s">
        <v>1005</v>
      </c>
      <c r="B67" s="61" t="s">
        <v>478</v>
      </c>
      <c r="C67" s="61" t="s">
        <v>954</v>
      </c>
      <c r="D67" s="61" t="s">
        <v>753</v>
      </c>
      <c r="E67" s="64">
        <f>IF(ISERROR(VLOOKUP(D67,#REF!,2,0)),0,VLOOKUP(D67,#REF!,2,0))</f>
        <v>0</v>
      </c>
      <c r="F67" s="61" t="str">
        <f>IF(D67="","",VLOOKUP(D67,'UG SKU Categorization'!$A$1:$C$204,3,0))</f>
        <v>Eyeglasses</v>
      </c>
      <c r="G67" s="61" t="s">
        <v>754</v>
      </c>
      <c r="H67" s="524">
        <v>17000</v>
      </c>
      <c r="I67" s="306"/>
      <c r="J67" s="306"/>
      <c r="K67" s="306"/>
      <c r="L67" s="306"/>
      <c r="M67" s="306"/>
      <c r="N67" s="306"/>
      <c r="O67" s="306"/>
      <c r="P67" s="524">
        <v>8500</v>
      </c>
      <c r="Q67" s="306"/>
      <c r="R67" s="306"/>
      <c r="S67" s="306"/>
      <c r="T67" s="306"/>
      <c r="U67" s="306"/>
      <c r="V67" s="524">
        <v>8500</v>
      </c>
      <c r="W67" s="306"/>
      <c r="X67" s="306"/>
      <c r="Y67" s="306"/>
      <c r="Z67" s="306"/>
      <c r="AA67" s="306"/>
      <c r="AB67" s="306"/>
      <c r="AC67" s="306"/>
      <c r="AD67" s="306"/>
      <c r="AE67" s="306"/>
      <c r="AF67" s="306"/>
      <c r="AG67" s="306"/>
      <c r="AH67" s="306"/>
      <c r="AI67" s="306"/>
      <c r="AJ67" s="306"/>
      <c r="AK67" s="306"/>
      <c r="AL67" s="306"/>
      <c r="AM67" s="306"/>
      <c r="AN67" s="306"/>
      <c r="AO67" s="306"/>
      <c r="AP67" s="306"/>
      <c r="AQ67" s="306"/>
      <c r="AR67" s="306"/>
      <c r="AS67" s="306"/>
      <c r="AT67" s="306"/>
      <c r="AU67" s="306"/>
      <c r="AV67" s="306"/>
      <c r="AW67" s="306"/>
      <c r="AX67" s="306"/>
      <c r="AY67" s="306"/>
    </row>
    <row r="68" spans="1:51">
      <c r="A68" s="61" t="s">
        <v>1005</v>
      </c>
      <c r="B68" s="61" t="s">
        <v>478</v>
      </c>
      <c r="C68" s="61" t="s">
        <v>954</v>
      </c>
      <c r="D68" s="61" t="s">
        <v>757</v>
      </c>
      <c r="E68" s="64">
        <f>IF(ISERROR(VLOOKUP(D68,#REF!,2,0)),0,VLOOKUP(D68,#REF!,2,0))</f>
        <v>0</v>
      </c>
      <c r="F68" s="61" t="str">
        <f>IF(D68="","",VLOOKUP(D68,'UG SKU Categorization'!$A$1:$C$204,3,0))</f>
        <v>Eyeglasses</v>
      </c>
      <c r="G68" s="61" t="s">
        <v>758</v>
      </c>
      <c r="H68" s="524">
        <v>25500</v>
      </c>
      <c r="I68" s="306"/>
      <c r="J68" s="306"/>
      <c r="K68" s="306"/>
      <c r="L68" s="306"/>
      <c r="M68" s="306"/>
      <c r="N68" s="306"/>
      <c r="O68" s="306"/>
      <c r="P68" s="524">
        <v>8500</v>
      </c>
      <c r="Q68" s="306"/>
      <c r="R68" s="306"/>
      <c r="S68" s="306"/>
      <c r="T68" s="306"/>
      <c r="U68" s="306"/>
      <c r="V68" s="524">
        <v>17000</v>
      </c>
      <c r="W68" s="306"/>
      <c r="X68" s="306"/>
      <c r="Y68" s="306"/>
      <c r="Z68" s="306"/>
      <c r="AA68" s="306"/>
      <c r="AB68" s="306"/>
      <c r="AC68" s="306"/>
      <c r="AD68" s="306"/>
      <c r="AE68" s="306"/>
      <c r="AF68" s="306"/>
      <c r="AG68" s="306"/>
      <c r="AH68" s="306"/>
      <c r="AI68" s="306"/>
      <c r="AJ68" s="306"/>
      <c r="AK68" s="306"/>
      <c r="AL68" s="306"/>
      <c r="AM68" s="306"/>
      <c r="AN68" s="306"/>
      <c r="AO68" s="306"/>
      <c r="AP68" s="306"/>
      <c r="AQ68" s="306"/>
      <c r="AR68" s="306"/>
      <c r="AS68" s="306"/>
      <c r="AT68" s="306"/>
      <c r="AU68" s="306"/>
      <c r="AV68" s="306"/>
      <c r="AW68" s="306"/>
      <c r="AX68" s="306"/>
      <c r="AY68" s="306"/>
    </row>
    <row r="69" spans="1:51">
      <c r="A69" s="61" t="s">
        <v>1005</v>
      </c>
      <c r="B69" s="61" t="s">
        <v>478</v>
      </c>
      <c r="C69" s="61" t="s">
        <v>954</v>
      </c>
      <c r="D69" s="61" t="s">
        <v>759</v>
      </c>
      <c r="E69" s="64">
        <f>IF(ISERROR(VLOOKUP(D69,#REF!,2,0)),0,VLOOKUP(D69,#REF!,2,0))</f>
        <v>0</v>
      </c>
      <c r="F69" s="61" t="str">
        <f>IF(D69="","",VLOOKUP(D69,'UG SKU Categorization'!$A$1:$C$204,3,0))</f>
        <v>Eyeglasses</v>
      </c>
      <c r="G69" s="61" t="s">
        <v>760</v>
      </c>
      <c r="H69" s="524">
        <v>17000</v>
      </c>
      <c r="I69" s="306"/>
      <c r="J69" s="306"/>
      <c r="K69" s="306"/>
      <c r="L69" s="306"/>
      <c r="M69" s="306"/>
      <c r="N69" s="306"/>
      <c r="O69" s="306"/>
      <c r="P69" s="524">
        <v>8500</v>
      </c>
      <c r="Q69" s="306"/>
      <c r="R69" s="306"/>
      <c r="S69" s="306"/>
      <c r="T69" s="524">
        <v>8500</v>
      </c>
      <c r="U69" s="306"/>
      <c r="V69" s="306"/>
      <c r="W69" s="306"/>
      <c r="X69" s="306"/>
      <c r="Y69" s="306"/>
      <c r="Z69" s="306"/>
      <c r="AA69" s="306"/>
      <c r="AB69" s="306"/>
      <c r="AC69" s="306"/>
      <c r="AD69" s="306"/>
      <c r="AE69" s="306"/>
      <c r="AF69" s="306"/>
      <c r="AG69" s="306"/>
      <c r="AH69" s="306"/>
      <c r="AI69" s="306"/>
      <c r="AJ69" s="306"/>
      <c r="AK69" s="306"/>
      <c r="AL69" s="306"/>
      <c r="AM69" s="306"/>
      <c r="AN69" s="306"/>
      <c r="AO69" s="306"/>
      <c r="AP69" s="306"/>
      <c r="AQ69" s="306"/>
      <c r="AR69" s="306"/>
      <c r="AS69" s="306"/>
      <c r="AT69" s="306"/>
      <c r="AU69" s="306"/>
      <c r="AV69" s="306"/>
      <c r="AW69" s="306"/>
      <c r="AX69" s="306"/>
      <c r="AY69" s="306"/>
    </row>
    <row r="70" spans="1:51">
      <c r="A70" s="61" t="s">
        <v>1005</v>
      </c>
      <c r="B70" s="61" t="s">
        <v>478</v>
      </c>
      <c r="C70" s="61" t="s">
        <v>954</v>
      </c>
      <c r="D70" s="61" t="s">
        <v>761</v>
      </c>
      <c r="E70" s="64">
        <f>IF(ISERROR(VLOOKUP(D70,#REF!,2,0)),0,VLOOKUP(D70,#REF!,2,0))</f>
        <v>0</v>
      </c>
      <c r="F70" s="61" t="str">
        <f>IF(D70="","",VLOOKUP(D70,'UG SKU Categorization'!$A$1:$C$204,3,0))</f>
        <v>Eyeglasses</v>
      </c>
      <c r="G70" s="61" t="s">
        <v>762</v>
      </c>
      <c r="H70" s="524">
        <v>25500</v>
      </c>
      <c r="I70" s="306"/>
      <c r="J70" s="306"/>
      <c r="K70" s="306"/>
      <c r="L70" s="306"/>
      <c r="M70" s="306"/>
      <c r="N70" s="306"/>
      <c r="O70" s="306"/>
      <c r="P70" s="524">
        <v>8500</v>
      </c>
      <c r="Q70" s="524">
        <v>17000</v>
      </c>
      <c r="R70" s="306"/>
      <c r="S70" s="306"/>
      <c r="T70" s="306"/>
      <c r="U70" s="306"/>
      <c r="V70" s="306"/>
      <c r="W70" s="306"/>
      <c r="X70" s="306"/>
      <c r="Y70" s="306"/>
      <c r="Z70" s="306"/>
      <c r="AA70" s="306"/>
      <c r="AB70" s="306"/>
      <c r="AC70" s="306"/>
      <c r="AD70" s="306"/>
      <c r="AE70" s="306"/>
      <c r="AF70" s="306"/>
      <c r="AG70" s="306"/>
      <c r="AH70" s="306"/>
      <c r="AI70" s="306"/>
      <c r="AJ70" s="306"/>
      <c r="AK70" s="306"/>
      <c r="AL70" s="306"/>
      <c r="AM70" s="306"/>
      <c r="AN70" s="306"/>
      <c r="AO70" s="306"/>
      <c r="AP70" s="306"/>
      <c r="AQ70" s="306"/>
      <c r="AR70" s="306"/>
      <c r="AS70" s="306"/>
      <c r="AT70" s="306"/>
      <c r="AU70" s="306"/>
      <c r="AV70" s="306"/>
      <c r="AW70" s="306"/>
      <c r="AX70" s="306"/>
      <c r="AY70" s="306"/>
    </row>
    <row r="71" spans="1:51">
      <c r="A71" s="61" t="s">
        <v>1005</v>
      </c>
      <c r="B71" s="61" t="s">
        <v>478</v>
      </c>
      <c r="C71" s="61" t="s">
        <v>954</v>
      </c>
      <c r="D71" s="61" t="s">
        <v>763</v>
      </c>
      <c r="E71" s="64">
        <f>IF(ISERROR(VLOOKUP(D71,#REF!,2,0)),0,VLOOKUP(D71,#REF!,2,0))</f>
        <v>0</v>
      </c>
      <c r="F71" s="61" t="str">
        <f>IF(D71="","",VLOOKUP(D71,'UG SKU Categorization'!$A$1:$C$204,3,0))</f>
        <v>Eyeglasses</v>
      </c>
      <c r="G71" s="61" t="s">
        <v>764</v>
      </c>
      <c r="H71" s="524">
        <v>51000</v>
      </c>
      <c r="I71" s="306"/>
      <c r="J71" s="306"/>
      <c r="K71" s="306"/>
      <c r="L71" s="306"/>
      <c r="M71" s="306"/>
      <c r="N71" s="306"/>
      <c r="O71" s="306"/>
      <c r="P71" s="524">
        <v>8500</v>
      </c>
      <c r="Q71" s="524">
        <v>8500</v>
      </c>
      <c r="R71" s="524">
        <v>8500</v>
      </c>
      <c r="S71" s="524">
        <v>8500</v>
      </c>
      <c r="T71" s="524">
        <v>17000</v>
      </c>
      <c r="U71" s="306"/>
      <c r="V71" s="306"/>
      <c r="W71" s="306"/>
      <c r="X71" s="306"/>
      <c r="Y71" s="306"/>
      <c r="Z71" s="306"/>
      <c r="AA71" s="306"/>
      <c r="AB71" s="306"/>
      <c r="AC71" s="306"/>
      <c r="AD71" s="306"/>
      <c r="AE71" s="306"/>
      <c r="AF71" s="306"/>
      <c r="AG71" s="306"/>
      <c r="AH71" s="306"/>
      <c r="AI71" s="306"/>
      <c r="AJ71" s="306"/>
      <c r="AK71" s="306"/>
      <c r="AL71" s="306"/>
      <c r="AM71" s="306"/>
      <c r="AN71" s="306"/>
      <c r="AO71" s="306"/>
      <c r="AP71" s="306"/>
      <c r="AQ71" s="306"/>
      <c r="AR71" s="306"/>
      <c r="AS71" s="306"/>
      <c r="AT71" s="306"/>
      <c r="AU71" s="306"/>
      <c r="AV71" s="306"/>
      <c r="AW71" s="306"/>
      <c r="AX71" s="306"/>
      <c r="AY71" s="306"/>
    </row>
    <row r="72" spans="1:51">
      <c r="A72" s="61" t="s">
        <v>1005</v>
      </c>
      <c r="B72" s="61" t="s">
        <v>478</v>
      </c>
      <c r="C72" s="61" t="s">
        <v>954</v>
      </c>
      <c r="D72" s="61" t="s">
        <v>765</v>
      </c>
      <c r="E72" s="64">
        <f>IF(ISERROR(VLOOKUP(D72,#REF!,2,0)),0,VLOOKUP(D72,#REF!,2,0))</f>
        <v>0</v>
      </c>
      <c r="F72" s="61" t="str">
        <f>IF(D72="","",VLOOKUP(D72,'UG SKU Categorization'!$A$1:$C$204,3,0))</f>
        <v>Eyeglasses</v>
      </c>
      <c r="G72" s="61" t="s">
        <v>766</v>
      </c>
      <c r="H72" s="524">
        <v>42500</v>
      </c>
      <c r="I72" s="306"/>
      <c r="J72" s="306"/>
      <c r="K72" s="306"/>
      <c r="L72" s="306"/>
      <c r="M72" s="306"/>
      <c r="N72" s="306"/>
      <c r="O72" s="306"/>
      <c r="P72" s="524">
        <v>8500</v>
      </c>
      <c r="Q72" s="524">
        <v>8500</v>
      </c>
      <c r="R72" s="524">
        <v>8500</v>
      </c>
      <c r="S72" s="524">
        <v>17000</v>
      </c>
      <c r="T72" s="306"/>
      <c r="U72" s="306"/>
      <c r="V72" s="306"/>
      <c r="W72" s="306"/>
      <c r="X72" s="306"/>
      <c r="Y72" s="306"/>
      <c r="Z72" s="306"/>
      <c r="AA72" s="306"/>
      <c r="AB72" s="306"/>
      <c r="AC72" s="306"/>
      <c r="AD72" s="306"/>
      <c r="AE72" s="306"/>
      <c r="AF72" s="306"/>
      <c r="AG72" s="306"/>
      <c r="AH72" s="306"/>
      <c r="AI72" s="306"/>
      <c r="AJ72" s="306"/>
      <c r="AK72" s="306"/>
      <c r="AL72" s="306"/>
      <c r="AM72" s="306"/>
      <c r="AN72" s="306"/>
      <c r="AO72" s="306"/>
      <c r="AP72" s="306"/>
      <c r="AQ72" s="306"/>
      <c r="AR72" s="306"/>
      <c r="AS72" s="306"/>
      <c r="AT72" s="306"/>
      <c r="AU72" s="306"/>
      <c r="AV72" s="306"/>
      <c r="AW72" s="306"/>
      <c r="AX72" s="306"/>
      <c r="AY72" s="306"/>
    </row>
    <row r="73" spans="1:51">
      <c r="A73" s="61" t="s">
        <v>1005</v>
      </c>
      <c r="B73" s="61" t="s">
        <v>478</v>
      </c>
      <c r="C73" s="61" t="s">
        <v>954</v>
      </c>
      <c r="D73" s="61" t="s">
        <v>767</v>
      </c>
      <c r="E73" s="64">
        <f>IF(ISERROR(VLOOKUP(D73,#REF!,2,0)),0,VLOOKUP(D73,#REF!,2,0))</f>
        <v>0</v>
      </c>
      <c r="F73" s="61" t="str">
        <f>IF(D73="","",VLOOKUP(D73,'UG SKU Categorization'!$A$1:$C$204,3,0))</f>
        <v>Eyeglasses</v>
      </c>
      <c r="G73" s="61" t="s">
        <v>768</v>
      </c>
      <c r="H73" s="524">
        <v>34000</v>
      </c>
      <c r="I73" s="306"/>
      <c r="J73" s="306"/>
      <c r="K73" s="306"/>
      <c r="L73" s="306"/>
      <c r="M73" s="306"/>
      <c r="N73" s="306"/>
      <c r="O73" s="306"/>
      <c r="P73" s="524">
        <v>17000</v>
      </c>
      <c r="Q73" s="306"/>
      <c r="R73" s="306"/>
      <c r="S73" s="306"/>
      <c r="T73" s="524">
        <v>8500</v>
      </c>
      <c r="U73" s="306"/>
      <c r="V73" s="524">
        <v>8500</v>
      </c>
      <c r="W73" s="306"/>
      <c r="X73" s="306"/>
      <c r="Y73" s="306"/>
      <c r="Z73" s="306"/>
      <c r="AA73" s="306"/>
      <c r="AB73" s="306"/>
      <c r="AC73" s="306"/>
      <c r="AD73" s="306"/>
      <c r="AE73" s="306"/>
      <c r="AF73" s="306"/>
      <c r="AG73" s="306"/>
      <c r="AH73" s="306"/>
      <c r="AI73" s="306"/>
      <c r="AJ73" s="306"/>
      <c r="AK73" s="306"/>
      <c r="AL73" s="306"/>
      <c r="AM73" s="306"/>
      <c r="AN73" s="306"/>
      <c r="AO73" s="306"/>
      <c r="AP73" s="306"/>
      <c r="AQ73" s="306"/>
      <c r="AR73" s="306"/>
      <c r="AS73" s="306"/>
      <c r="AT73" s="306"/>
      <c r="AU73" s="306"/>
      <c r="AV73" s="306"/>
      <c r="AW73" s="306"/>
      <c r="AX73" s="306"/>
      <c r="AY73" s="306"/>
    </row>
    <row r="74" spans="1:51">
      <c r="A74" s="61" t="s">
        <v>1005</v>
      </c>
      <c r="B74" s="61" t="s">
        <v>478</v>
      </c>
      <c r="C74" s="61" t="s">
        <v>954</v>
      </c>
      <c r="D74" s="61" t="s">
        <v>769</v>
      </c>
      <c r="E74" s="64">
        <f>IF(ISERROR(VLOOKUP(D74,#REF!,2,0)),0,VLOOKUP(D74,#REF!,2,0))</f>
        <v>0</v>
      </c>
      <c r="F74" s="61" t="str">
        <f>IF(D74="","",VLOOKUP(D74,'UG SKU Categorization'!$A$1:$C$204,3,0))</f>
        <v>Eyeglasses</v>
      </c>
      <c r="G74" s="61" t="s">
        <v>770</v>
      </c>
      <c r="H74" s="524">
        <v>8500</v>
      </c>
      <c r="I74" s="306"/>
      <c r="J74" s="306"/>
      <c r="K74" s="306"/>
      <c r="L74" s="306"/>
      <c r="M74" s="306"/>
      <c r="N74" s="306"/>
      <c r="O74" s="306"/>
      <c r="P74" s="524">
        <v>8500</v>
      </c>
      <c r="Q74" s="306"/>
      <c r="R74" s="306"/>
      <c r="S74" s="306"/>
      <c r="T74" s="306"/>
      <c r="U74" s="306"/>
      <c r="V74" s="306"/>
      <c r="W74" s="306"/>
      <c r="X74" s="306"/>
      <c r="Y74" s="306"/>
      <c r="Z74" s="306"/>
      <c r="AA74" s="306"/>
      <c r="AB74" s="306"/>
      <c r="AC74" s="306"/>
      <c r="AD74" s="306"/>
      <c r="AE74" s="306"/>
      <c r="AF74" s="306"/>
      <c r="AG74" s="306"/>
      <c r="AH74" s="306"/>
      <c r="AI74" s="306"/>
      <c r="AJ74" s="306"/>
      <c r="AK74" s="306"/>
      <c r="AL74" s="306"/>
      <c r="AM74" s="306"/>
      <c r="AN74" s="306"/>
      <c r="AO74" s="306"/>
      <c r="AP74" s="306"/>
      <c r="AQ74" s="306"/>
      <c r="AR74" s="306"/>
      <c r="AS74" s="306"/>
      <c r="AT74" s="306"/>
      <c r="AU74" s="306"/>
      <c r="AV74" s="306"/>
      <c r="AW74" s="306"/>
      <c r="AX74" s="306"/>
      <c r="AY74" s="306"/>
    </row>
    <row r="75" spans="1:51">
      <c r="A75" s="61" t="s">
        <v>1005</v>
      </c>
      <c r="B75" s="61" t="s">
        <v>478</v>
      </c>
      <c r="C75" s="61" t="s">
        <v>954</v>
      </c>
      <c r="D75" s="61" t="s">
        <v>771</v>
      </c>
      <c r="E75" s="64">
        <f>IF(ISERROR(VLOOKUP(D75,#REF!,2,0)),0,VLOOKUP(D75,#REF!,2,0))</f>
        <v>0</v>
      </c>
      <c r="F75" s="61" t="str">
        <f>IF(D75="","",VLOOKUP(D75,'UG SKU Categorization'!$A$1:$C$204,3,0))</f>
        <v>Eyeglasses</v>
      </c>
      <c r="G75" s="61" t="s">
        <v>772</v>
      </c>
      <c r="H75" s="524">
        <v>8500</v>
      </c>
      <c r="I75" s="306"/>
      <c r="J75" s="306"/>
      <c r="K75" s="306"/>
      <c r="L75" s="306"/>
      <c r="M75" s="306"/>
      <c r="N75" s="306"/>
      <c r="O75" s="306"/>
      <c r="P75" s="524">
        <v>8500</v>
      </c>
      <c r="Q75" s="306"/>
      <c r="R75" s="306"/>
      <c r="S75" s="306"/>
      <c r="T75" s="306"/>
      <c r="U75" s="306"/>
      <c r="V75" s="306"/>
      <c r="W75" s="306"/>
      <c r="X75" s="306"/>
      <c r="Y75" s="306"/>
      <c r="Z75" s="306"/>
      <c r="AA75" s="306"/>
      <c r="AB75" s="306"/>
      <c r="AC75" s="306"/>
      <c r="AD75" s="306"/>
      <c r="AE75" s="306"/>
      <c r="AF75" s="306"/>
      <c r="AG75" s="306"/>
      <c r="AH75" s="306"/>
      <c r="AI75" s="306"/>
      <c r="AJ75" s="306"/>
      <c r="AK75" s="306"/>
      <c r="AL75" s="306"/>
      <c r="AM75" s="306"/>
      <c r="AN75" s="306"/>
      <c r="AO75" s="306"/>
      <c r="AP75" s="306"/>
      <c r="AQ75" s="306"/>
      <c r="AR75" s="306"/>
      <c r="AS75" s="306"/>
      <c r="AT75" s="306"/>
      <c r="AU75" s="306"/>
      <c r="AV75" s="306"/>
      <c r="AW75" s="306"/>
      <c r="AX75" s="306"/>
      <c r="AY75" s="306"/>
    </row>
    <row r="76" spans="1:51">
      <c r="A76" s="61" t="s">
        <v>1005</v>
      </c>
      <c r="B76" s="61" t="s">
        <v>478</v>
      </c>
      <c r="C76" s="61" t="s">
        <v>954</v>
      </c>
      <c r="D76" s="61" t="s">
        <v>773</v>
      </c>
      <c r="E76" s="64">
        <f>IF(ISERROR(VLOOKUP(D76,#REF!,2,0)),0,VLOOKUP(D76,#REF!,2,0))</f>
        <v>0</v>
      </c>
      <c r="F76" s="61" t="str">
        <f>IF(D76="","",VLOOKUP(D76,'UG SKU Categorization'!$A$1:$C$204,3,0))</f>
        <v>Eyeglasses</v>
      </c>
      <c r="G76" s="61" t="s">
        <v>586</v>
      </c>
      <c r="H76" s="524">
        <v>34000</v>
      </c>
      <c r="I76" s="306"/>
      <c r="J76" s="306"/>
      <c r="K76" s="306"/>
      <c r="L76" s="306"/>
      <c r="M76" s="306"/>
      <c r="N76" s="306"/>
      <c r="O76" s="306"/>
      <c r="P76" s="524">
        <v>8500</v>
      </c>
      <c r="Q76" s="524">
        <v>17000</v>
      </c>
      <c r="R76" s="306"/>
      <c r="S76" s="306"/>
      <c r="T76" s="306"/>
      <c r="U76" s="306"/>
      <c r="V76" s="524">
        <v>8500</v>
      </c>
      <c r="W76" s="306"/>
      <c r="X76" s="306"/>
      <c r="Y76" s="306"/>
      <c r="Z76" s="306"/>
      <c r="AA76" s="306"/>
      <c r="AB76" s="306"/>
      <c r="AC76" s="306"/>
      <c r="AD76" s="306"/>
      <c r="AE76" s="306"/>
      <c r="AF76" s="306"/>
      <c r="AG76" s="306"/>
      <c r="AH76" s="306"/>
      <c r="AI76" s="306"/>
      <c r="AJ76" s="306"/>
      <c r="AK76" s="306"/>
      <c r="AL76" s="306"/>
      <c r="AM76" s="306"/>
      <c r="AN76" s="306"/>
      <c r="AO76" s="306"/>
      <c r="AP76" s="306"/>
      <c r="AQ76" s="306"/>
      <c r="AR76" s="306"/>
      <c r="AS76" s="306"/>
      <c r="AT76" s="306"/>
      <c r="AU76" s="306"/>
      <c r="AV76" s="306"/>
      <c r="AW76" s="306"/>
      <c r="AX76" s="306"/>
      <c r="AY76" s="306"/>
    </row>
    <row r="77" spans="1:51">
      <c r="A77" s="61" t="s">
        <v>1005</v>
      </c>
      <c r="B77" s="61" t="s">
        <v>478</v>
      </c>
      <c r="C77" s="61" t="s">
        <v>954</v>
      </c>
      <c r="D77" s="61" t="s">
        <v>587</v>
      </c>
      <c r="E77" s="64">
        <f>IF(ISERROR(VLOOKUP(D77,#REF!,2,0)),0,VLOOKUP(D77,#REF!,2,0))</f>
        <v>0</v>
      </c>
      <c r="F77" s="61" t="str">
        <f>IF(D77="","",VLOOKUP(D77,'UG SKU Categorization'!$A$1:$C$204,3,0))</f>
        <v>Eyeglasses</v>
      </c>
      <c r="G77" s="61" t="s">
        <v>588</v>
      </c>
      <c r="H77" s="524">
        <v>59500</v>
      </c>
      <c r="I77" s="306"/>
      <c r="J77" s="306"/>
      <c r="K77" s="306"/>
      <c r="L77" s="306"/>
      <c r="M77" s="306"/>
      <c r="N77" s="306"/>
      <c r="O77" s="306"/>
      <c r="P77" s="524">
        <v>17000</v>
      </c>
      <c r="Q77" s="524">
        <v>17000</v>
      </c>
      <c r="R77" s="306"/>
      <c r="S77" s="524">
        <v>8500</v>
      </c>
      <c r="T77" s="306"/>
      <c r="U77" s="306"/>
      <c r="V77" s="524">
        <v>8500</v>
      </c>
      <c r="W77" s="306"/>
      <c r="X77" s="306"/>
      <c r="Y77" s="306"/>
      <c r="Z77" s="306"/>
      <c r="AA77" s="524">
        <v>8500</v>
      </c>
      <c r="AB77" s="306"/>
      <c r="AC77" s="306"/>
      <c r="AD77" s="306"/>
      <c r="AE77" s="306"/>
      <c r="AF77" s="306"/>
      <c r="AG77" s="306"/>
      <c r="AH77" s="306"/>
      <c r="AI77" s="306"/>
      <c r="AJ77" s="306"/>
      <c r="AK77" s="306"/>
      <c r="AL77" s="306"/>
      <c r="AM77" s="306"/>
      <c r="AN77" s="306"/>
      <c r="AO77" s="306"/>
      <c r="AP77" s="306"/>
      <c r="AQ77" s="306"/>
      <c r="AR77" s="306"/>
      <c r="AS77" s="306"/>
      <c r="AT77" s="306"/>
      <c r="AU77" s="306"/>
      <c r="AV77" s="306"/>
      <c r="AW77" s="306"/>
      <c r="AX77" s="306"/>
      <c r="AY77" s="306"/>
    </row>
    <row r="78" spans="1:51">
      <c r="A78" s="61" t="s">
        <v>1005</v>
      </c>
      <c r="B78" s="61" t="s">
        <v>478</v>
      </c>
      <c r="C78" s="61" t="s">
        <v>954</v>
      </c>
      <c r="D78" s="61" t="s">
        <v>589</v>
      </c>
      <c r="E78" s="64">
        <f>IF(ISERROR(VLOOKUP(D78,#REF!,2,0)),0,VLOOKUP(D78,#REF!,2,0))</f>
        <v>0</v>
      </c>
      <c r="F78" s="61" t="str">
        <f>IF(D78="","",VLOOKUP(D78,'UG SKU Categorization'!$A$1:$C$204,3,0))</f>
        <v>Eyeglasses</v>
      </c>
      <c r="G78" s="61" t="s">
        <v>590</v>
      </c>
      <c r="H78" s="524">
        <v>17000</v>
      </c>
      <c r="I78" s="306"/>
      <c r="J78" s="306"/>
      <c r="K78" s="306"/>
      <c r="L78" s="306"/>
      <c r="M78" s="306"/>
      <c r="N78" s="306"/>
      <c r="O78" s="306"/>
      <c r="P78" s="306"/>
      <c r="Q78" s="306"/>
      <c r="R78" s="306"/>
      <c r="S78" s="524">
        <v>8500</v>
      </c>
      <c r="T78" s="306"/>
      <c r="U78" s="306"/>
      <c r="V78" s="524">
        <v>8500</v>
      </c>
      <c r="W78" s="306"/>
      <c r="X78" s="306"/>
      <c r="Y78" s="306"/>
      <c r="Z78" s="306"/>
      <c r="AA78" s="306"/>
      <c r="AB78" s="306"/>
      <c r="AC78" s="306"/>
      <c r="AD78" s="306"/>
      <c r="AE78" s="306"/>
      <c r="AF78" s="306"/>
      <c r="AG78" s="306"/>
      <c r="AH78" s="306"/>
      <c r="AI78" s="306"/>
      <c r="AJ78" s="306"/>
      <c r="AK78" s="306"/>
      <c r="AL78" s="306"/>
      <c r="AM78" s="306"/>
      <c r="AN78" s="306"/>
      <c r="AO78" s="306"/>
      <c r="AP78" s="306"/>
      <c r="AQ78" s="306"/>
      <c r="AR78" s="306"/>
      <c r="AS78" s="306"/>
      <c r="AT78" s="306"/>
      <c r="AU78" s="306"/>
      <c r="AV78" s="306"/>
      <c r="AW78" s="306"/>
      <c r="AX78" s="306"/>
      <c r="AY78" s="306"/>
    </row>
    <row r="79" spans="1:51">
      <c r="A79" s="61" t="s">
        <v>1005</v>
      </c>
      <c r="B79" s="61" t="s">
        <v>478</v>
      </c>
      <c r="C79" s="61" t="s">
        <v>954</v>
      </c>
      <c r="D79" s="61" t="s">
        <v>591</v>
      </c>
      <c r="E79" s="64">
        <f>IF(ISERROR(VLOOKUP(D79,#REF!,2,0)),0,VLOOKUP(D79,#REF!,2,0))</f>
        <v>0</v>
      </c>
      <c r="F79" s="61" t="str">
        <f>IF(D79="","",VLOOKUP(D79,'UG SKU Categorization'!$A$1:$C$204,3,0))</f>
        <v>Eyeglasses</v>
      </c>
      <c r="G79" s="61" t="s">
        <v>592</v>
      </c>
      <c r="H79" s="524">
        <v>8500</v>
      </c>
      <c r="I79" s="306"/>
      <c r="J79" s="306"/>
      <c r="K79" s="306"/>
      <c r="L79" s="306"/>
      <c r="M79" s="306"/>
      <c r="N79" s="306"/>
      <c r="O79" s="306"/>
      <c r="P79" s="524">
        <v>8500</v>
      </c>
      <c r="Q79" s="306"/>
      <c r="R79" s="306"/>
      <c r="S79" s="306"/>
      <c r="T79" s="306"/>
      <c r="U79" s="306"/>
      <c r="V79" s="306"/>
      <c r="W79" s="306"/>
      <c r="X79" s="306"/>
      <c r="Y79" s="306"/>
      <c r="Z79" s="306"/>
      <c r="AA79" s="306"/>
      <c r="AB79" s="306"/>
      <c r="AC79" s="306"/>
      <c r="AD79" s="306"/>
      <c r="AE79" s="306"/>
      <c r="AF79" s="306"/>
      <c r="AG79" s="306"/>
      <c r="AH79" s="306"/>
      <c r="AI79" s="306"/>
      <c r="AJ79" s="306"/>
      <c r="AK79" s="306"/>
      <c r="AL79" s="306"/>
      <c r="AM79" s="306"/>
      <c r="AN79" s="306"/>
      <c r="AO79" s="306"/>
      <c r="AP79" s="306"/>
      <c r="AQ79" s="306"/>
      <c r="AR79" s="306"/>
      <c r="AS79" s="306"/>
      <c r="AT79" s="306"/>
      <c r="AU79" s="306"/>
      <c r="AV79" s="306"/>
      <c r="AW79" s="306"/>
      <c r="AX79" s="306"/>
      <c r="AY79" s="306"/>
    </row>
    <row r="80" spans="1:51">
      <c r="A80" s="61" t="s">
        <v>1005</v>
      </c>
      <c r="B80" s="61" t="s">
        <v>478</v>
      </c>
      <c r="C80" s="61" t="s">
        <v>954</v>
      </c>
      <c r="D80" s="61" t="s">
        <v>595</v>
      </c>
      <c r="E80" s="64">
        <f>IF(ISERROR(VLOOKUP(D80,#REF!,2,0)),0,VLOOKUP(D80,#REF!,2,0))</f>
        <v>0</v>
      </c>
      <c r="F80" s="61" t="str">
        <f>IF(D80="","",VLOOKUP(D80,'UG SKU Categorization'!$A$1:$C$204,3,0))</f>
        <v>Eyeglasses</v>
      </c>
      <c r="G80" s="61" t="s">
        <v>596</v>
      </c>
      <c r="H80" s="524">
        <v>45000</v>
      </c>
      <c r="I80" s="306"/>
      <c r="J80" s="306"/>
      <c r="K80" s="306"/>
      <c r="L80" s="306"/>
      <c r="M80" s="306"/>
      <c r="N80" s="306"/>
      <c r="O80" s="306"/>
      <c r="P80" s="524">
        <v>18000</v>
      </c>
      <c r="Q80" s="524">
        <v>18000</v>
      </c>
      <c r="R80" s="306"/>
      <c r="S80" s="306"/>
      <c r="T80" s="306"/>
      <c r="U80" s="306"/>
      <c r="V80" s="306"/>
      <c r="W80" s="306"/>
      <c r="X80" s="306"/>
      <c r="Y80" s="524">
        <v>9000</v>
      </c>
      <c r="Z80" s="306"/>
      <c r="AA80" s="306"/>
      <c r="AB80" s="306"/>
      <c r="AC80" s="306"/>
      <c r="AD80" s="306"/>
      <c r="AE80" s="306"/>
      <c r="AF80" s="306"/>
      <c r="AG80" s="306"/>
      <c r="AH80" s="306"/>
      <c r="AI80" s="306"/>
      <c r="AJ80" s="306"/>
      <c r="AK80" s="306"/>
      <c r="AL80" s="306"/>
      <c r="AM80" s="306"/>
      <c r="AN80" s="306"/>
      <c r="AO80" s="306"/>
      <c r="AP80" s="306"/>
      <c r="AQ80" s="306"/>
      <c r="AR80" s="306"/>
      <c r="AS80" s="306"/>
      <c r="AT80" s="306"/>
      <c r="AU80" s="306"/>
      <c r="AV80" s="306"/>
      <c r="AW80" s="306"/>
      <c r="AX80" s="306"/>
      <c r="AY80" s="306"/>
    </row>
    <row r="81" spans="1:51">
      <c r="A81" s="61" t="s">
        <v>1005</v>
      </c>
      <c r="B81" s="61" t="s">
        <v>478</v>
      </c>
      <c r="C81" s="61" t="s">
        <v>954</v>
      </c>
      <c r="D81" s="61" t="s">
        <v>597</v>
      </c>
      <c r="E81" s="64">
        <f>IF(ISERROR(VLOOKUP(D81,#REF!,2,0)),0,VLOOKUP(D81,#REF!,2,0))</f>
        <v>0</v>
      </c>
      <c r="F81" s="61" t="str">
        <f>IF(D81="","",VLOOKUP(D81,'UG SKU Categorization'!$A$1:$C$204,3,0))</f>
        <v>Eyeglasses</v>
      </c>
      <c r="G81" s="61" t="s">
        <v>598</v>
      </c>
      <c r="H81" s="524">
        <v>90000</v>
      </c>
      <c r="I81" s="306"/>
      <c r="J81" s="306"/>
      <c r="K81" s="306"/>
      <c r="L81" s="306"/>
      <c r="M81" s="306"/>
      <c r="N81" s="306"/>
      <c r="O81" s="306"/>
      <c r="P81" s="524">
        <v>18000</v>
      </c>
      <c r="Q81" s="524">
        <v>18000</v>
      </c>
      <c r="R81" s="524">
        <v>18000</v>
      </c>
      <c r="S81" s="524">
        <v>9000</v>
      </c>
      <c r="T81" s="306"/>
      <c r="U81" s="306"/>
      <c r="V81" s="524">
        <v>9000</v>
      </c>
      <c r="W81" s="306"/>
      <c r="X81" s="306"/>
      <c r="Y81" s="524">
        <v>18000</v>
      </c>
      <c r="Z81" s="306"/>
      <c r="AA81" s="306"/>
      <c r="AB81" s="306"/>
      <c r="AC81" s="306"/>
      <c r="AD81" s="306"/>
      <c r="AE81" s="306"/>
      <c r="AF81" s="306"/>
      <c r="AG81" s="306"/>
      <c r="AH81" s="306"/>
      <c r="AI81" s="306"/>
      <c r="AJ81" s="306"/>
      <c r="AK81" s="306"/>
      <c r="AL81" s="306"/>
      <c r="AM81" s="306"/>
      <c r="AN81" s="306"/>
      <c r="AO81" s="306"/>
      <c r="AP81" s="306"/>
      <c r="AQ81" s="306"/>
      <c r="AR81" s="306"/>
      <c r="AS81" s="306"/>
      <c r="AT81" s="306"/>
      <c r="AU81" s="306"/>
      <c r="AV81" s="306"/>
      <c r="AW81" s="306"/>
      <c r="AX81" s="306"/>
      <c r="AY81" s="306"/>
    </row>
    <row r="82" spans="1:51">
      <c r="A82" s="61" t="s">
        <v>1005</v>
      </c>
      <c r="B82" s="61" t="s">
        <v>478</v>
      </c>
      <c r="C82" s="61" t="s">
        <v>954</v>
      </c>
      <c r="D82" s="61" t="s">
        <v>599</v>
      </c>
      <c r="E82" s="64">
        <f>IF(ISERROR(VLOOKUP(D82,#REF!,2,0)),0,VLOOKUP(D82,#REF!,2,0))</f>
        <v>0</v>
      </c>
      <c r="F82" s="61" t="str">
        <f>IF(D82="","",VLOOKUP(D82,'UG SKU Categorization'!$A$1:$C$204,3,0))</f>
        <v>Eyeglasses</v>
      </c>
      <c r="G82" s="61" t="s">
        <v>600</v>
      </c>
      <c r="H82" s="524">
        <v>99000</v>
      </c>
      <c r="I82" s="306"/>
      <c r="J82" s="306"/>
      <c r="K82" s="306"/>
      <c r="L82" s="306"/>
      <c r="M82" s="306"/>
      <c r="N82" s="306"/>
      <c r="O82" s="306"/>
      <c r="P82" s="524">
        <v>9000</v>
      </c>
      <c r="Q82" s="524">
        <v>9000</v>
      </c>
      <c r="R82" s="524">
        <v>27000</v>
      </c>
      <c r="S82" s="524">
        <v>18000</v>
      </c>
      <c r="T82" s="306"/>
      <c r="U82" s="306"/>
      <c r="V82" s="524">
        <v>9000</v>
      </c>
      <c r="W82" s="306"/>
      <c r="X82" s="306"/>
      <c r="Y82" s="524">
        <v>9000</v>
      </c>
      <c r="Z82" s="306"/>
      <c r="AA82" s="524">
        <v>18000</v>
      </c>
      <c r="AB82" s="306"/>
      <c r="AC82" s="306"/>
      <c r="AD82" s="306"/>
      <c r="AE82" s="306"/>
      <c r="AF82" s="306"/>
      <c r="AG82" s="306"/>
      <c r="AH82" s="306"/>
      <c r="AI82" s="306"/>
      <c r="AJ82" s="306"/>
      <c r="AK82" s="306"/>
      <c r="AL82" s="306"/>
      <c r="AM82" s="306"/>
      <c r="AN82" s="306"/>
      <c r="AO82" s="306"/>
      <c r="AP82" s="306"/>
      <c r="AQ82" s="306"/>
      <c r="AR82" s="306"/>
      <c r="AS82" s="306"/>
      <c r="AT82" s="306"/>
      <c r="AU82" s="306"/>
      <c r="AV82" s="306"/>
      <c r="AW82" s="306"/>
      <c r="AX82" s="306"/>
      <c r="AY82" s="306"/>
    </row>
    <row r="83" spans="1:51">
      <c r="A83" s="61" t="s">
        <v>1005</v>
      </c>
      <c r="B83" s="61" t="s">
        <v>478</v>
      </c>
      <c r="C83" s="61" t="s">
        <v>954</v>
      </c>
      <c r="D83" s="61" t="s">
        <v>601</v>
      </c>
      <c r="E83" s="64">
        <f>IF(ISERROR(VLOOKUP(D83,#REF!,2,0)),0,VLOOKUP(D83,#REF!,2,0))</f>
        <v>0</v>
      </c>
      <c r="F83" s="61" t="str">
        <f>IF(D83="","",VLOOKUP(D83,'UG SKU Categorization'!$A$1:$C$204,3,0))</f>
        <v>Eyeglasses</v>
      </c>
      <c r="G83" s="61" t="s">
        <v>602</v>
      </c>
      <c r="H83" s="524">
        <v>54000</v>
      </c>
      <c r="I83" s="306"/>
      <c r="J83" s="306"/>
      <c r="K83" s="306"/>
      <c r="L83" s="306"/>
      <c r="M83" s="306"/>
      <c r="N83" s="306"/>
      <c r="O83" s="306"/>
      <c r="P83" s="306"/>
      <c r="Q83" s="524">
        <v>18000</v>
      </c>
      <c r="R83" s="306"/>
      <c r="S83" s="306"/>
      <c r="T83" s="306"/>
      <c r="U83" s="306"/>
      <c r="V83" s="524">
        <v>9000</v>
      </c>
      <c r="W83" s="306"/>
      <c r="X83" s="306"/>
      <c r="Y83" s="524">
        <v>9000</v>
      </c>
      <c r="Z83" s="306"/>
      <c r="AA83" s="524">
        <v>18000</v>
      </c>
      <c r="AB83" s="306"/>
      <c r="AC83" s="306"/>
      <c r="AD83" s="306"/>
      <c r="AE83" s="306"/>
      <c r="AF83" s="306"/>
      <c r="AG83" s="306"/>
      <c r="AH83" s="306"/>
      <c r="AI83" s="306"/>
      <c r="AJ83" s="306"/>
      <c r="AK83" s="306"/>
      <c r="AL83" s="306"/>
      <c r="AM83" s="306"/>
      <c r="AN83" s="306"/>
      <c r="AO83" s="306"/>
      <c r="AP83" s="306"/>
      <c r="AQ83" s="306"/>
      <c r="AR83" s="306"/>
      <c r="AS83" s="306"/>
      <c r="AT83" s="306"/>
      <c r="AU83" s="306"/>
      <c r="AV83" s="306"/>
      <c r="AW83" s="306"/>
      <c r="AX83" s="306"/>
      <c r="AY83" s="306"/>
    </row>
    <row r="84" spans="1:51">
      <c r="A84" s="61" t="s">
        <v>1005</v>
      </c>
      <c r="B84" s="61" t="s">
        <v>478</v>
      </c>
      <c r="C84" s="61" t="s">
        <v>954</v>
      </c>
      <c r="D84" s="61" t="s">
        <v>603</v>
      </c>
      <c r="E84" s="64">
        <f>IF(ISERROR(VLOOKUP(D84,#REF!,2,0)),0,VLOOKUP(D84,#REF!,2,0))</f>
        <v>0</v>
      </c>
      <c r="F84" s="61" t="str">
        <f>IF(D84="","",VLOOKUP(D84,'UG SKU Categorization'!$A$1:$C$204,3,0))</f>
        <v>Eyeglasses</v>
      </c>
      <c r="G84" s="61" t="s">
        <v>604</v>
      </c>
      <c r="H84" s="524">
        <v>54000</v>
      </c>
      <c r="I84" s="306"/>
      <c r="J84" s="306"/>
      <c r="K84" s="306"/>
      <c r="L84" s="306"/>
      <c r="M84" s="306"/>
      <c r="N84" s="306"/>
      <c r="O84" s="306"/>
      <c r="P84" s="524">
        <v>18000</v>
      </c>
      <c r="Q84" s="306"/>
      <c r="R84" s="524">
        <v>9000</v>
      </c>
      <c r="S84" s="306"/>
      <c r="T84" s="306"/>
      <c r="U84" s="306"/>
      <c r="V84" s="524">
        <v>9000</v>
      </c>
      <c r="W84" s="306"/>
      <c r="X84" s="306"/>
      <c r="Y84" s="524">
        <v>18000</v>
      </c>
      <c r="Z84" s="306"/>
      <c r="AA84" s="306"/>
      <c r="AB84" s="306"/>
      <c r="AC84" s="306"/>
      <c r="AD84" s="306"/>
      <c r="AE84" s="306"/>
      <c r="AF84" s="306"/>
      <c r="AG84" s="306"/>
      <c r="AH84" s="306"/>
      <c r="AI84" s="306"/>
      <c r="AJ84" s="306"/>
      <c r="AK84" s="306"/>
      <c r="AL84" s="306"/>
      <c r="AM84" s="306"/>
      <c r="AN84" s="306"/>
      <c r="AO84" s="306"/>
      <c r="AP84" s="306"/>
      <c r="AQ84" s="306"/>
      <c r="AR84" s="306"/>
      <c r="AS84" s="306"/>
      <c r="AT84" s="306"/>
      <c r="AU84" s="306"/>
      <c r="AV84" s="306"/>
      <c r="AW84" s="306"/>
      <c r="AX84" s="306"/>
      <c r="AY84" s="306"/>
    </row>
    <row r="85" spans="1:51">
      <c r="A85" s="61" t="s">
        <v>1005</v>
      </c>
      <c r="B85" s="61" t="s">
        <v>478</v>
      </c>
      <c r="C85" s="61" t="s">
        <v>954</v>
      </c>
      <c r="D85" s="61" t="s">
        <v>605</v>
      </c>
      <c r="E85" s="64">
        <f>IF(ISERROR(VLOOKUP(D85,#REF!,2,0)),0,VLOOKUP(D85,#REF!,2,0))</f>
        <v>0</v>
      </c>
      <c r="F85" s="61" t="str">
        <f>IF(D85="","",VLOOKUP(D85,'UG SKU Categorization'!$A$1:$C$204,3,0))</f>
        <v>Eyeglasses</v>
      </c>
      <c r="G85" s="61" t="s">
        <v>606</v>
      </c>
      <c r="H85" s="524">
        <v>45000</v>
      </c>
      <c r="I85" s="306"/>
      <c r="J85" s="306"/>
      <c r="K85" s="306"/>
      <c r="L85" s="306"/>
      <c r="M85" s="306"/>
      <c r="N85" s="306"/>
      <c r="O85" s="306"/>
      <c r="P85" s="524">
        <v>18000</v>
      </c>
      <c r="Q85" s="306"/>
      <c r="R85" s="306"/>
      <c r="S85" s="306"/>
      <c r="T85" s="306"/>
      <c r="U85" s="306"/>
      <c r="V85" s="524">
        <v>9000</v>
      </c>
      <c r="W85" s="306"/>
      <c r="X85" s="306"/>
      <c r="Y85" s="306"/>
      <c r="Z85" s="306"/>
      <c r="AA85" s="306"/>
      <c r="AB85" s="306"/>
      <c r="AC85" s="306"/>
      <c r="AD85" s="306"/>
      <c r="AE85" s="306"/>
      <c r="AF85" s="306"/>
      <c r="AG85" s="306"/>
      <c r="AH85" s="306"/>
      <c r="AI85" s="306"/>
      <c r="AJ85" s="306"/>
      <c r="AK85" s="524">
        <v>9000</v>
      </c>
      <c r="AL85" s="306"/>
      <c r="AM85" s="306"/>
      <c r="AN85" s="306"/>
      <c r="AO85" s="306"/>
      <c r="AP85" s="524">
        <v>9000</v>
      </c>
      <c r="AQ85" s="306"/>
      <c r="AR85" s="306"/>
      <c r="AS85" s="306"/>
      <c r="AT85" s="306"/>
      <c r="AU85" s="306"/>
      <c r="AV85" s="306"/>
      <c r="AW85" s="306"/>
      <c r="AX85" s="306"/>
      <c r="AY85" s="306"/>
    </row>
    <row r="86" spans="1:51">
      <c r="A86" s="61" t="s">
        <v>1005</v>
      </c>
      <c r="B86" s="61" t="s">
        <v>478</v>
      </c>
      <c r="C86" s="61" t="s">
        <v>954</v>
      </c>
      <c r="D86" s="61" t="s">
        <v>607</v>
      </c>
      <c r="E86" s="64">
        <f>IF(ISERROR(VLOOKUP(D86,#REF!,2,0)),0,VLOOKUP(D86,#REF!,2,0))</f>
        <v>0</v>
      </c>
      <c r="F86" s="61" t="str">
        <f>IF(D86="","",VLOOKUP(D86,'UG SKU Categorization'!$A$1:$C$204,3,0))</f>
        <v>Eyeglasses</v>
      </c>
      <c r="G86" s="61" t="s">
        <v>608</v>
      </c>
      <c r="H86" s="524">
        <v>72000</v>
      </c>
      <c r="I86" s="306"/>
      <c r="J86" s="306"/>
      <c r="K86" s="306"/>
      <c r="L86" s="306"/>
      <c r="M86" s="306"/>
      <c r="N86" s="306"/>
      <c r="O86" s="306"/>
      <c r="P86" s="306"/>
      <c r="Q86" s="306"/>
      <c r="R86" s="524">
        <v>27000</v>
      </c>
      <c r="S86" s="524">
        <v>9000</v>
      </c>
      <c r="T86" s="306"/>
      <c r="U86" s="306"/>
      <c r="V86" s="524">
        <v>27000</v>
      </c>
      <c r="W86" s="306"/>
      <c r="X86" s="306"/>
      <c r="Y86" s="524">
        <v>9000</v>
      </c>
      <c r="Z86" s="306"/>
      <c r="AA86" s="306"/>
      <c r="AB86" s="306"/>
      <c r="AC86" s="306"/>
      <c r="AD86" s="306"/>
      <c r="AE86" s="306"/>
      <c r="AF86" s="306"/>
      <c r="AG86" s="306"/>
      <c r="AH86" s="306"/>
      <c r="AI86" s="306"/>
      <c r="AJ86" s="306"/>
      <c r="AK86" s="306"/>
      <c r="AL86" s="306"/>
      <c r="AM86" s="306"/>
      <c r="AN86" s="306"/>
      <c r="AO86" s="306"/>
      <c r="AP86" s="306"/>
      <c r="AQ86" s="306"/>
      <c r="AR86" s="306"/>
      <c r="AS86" s="306"/>
      <c r="AT86" s="306"/>
      <c r="AU86" s="306"/>
      <c r="AV86" s="306"/>
      <c r="AW86" s="306"/>
      <c r="AX86" s="306"/>
      <c r="AY86" s="306"/>
    </row>
    <row r="87" spans="1:51">
      <c r="A87" s="61" t="s">
        <v>1005</v>
      </c>
      <c r="B87" s="61" t="s">
        <v>478</v>
      </c>
      <c r="C87" s="61" t="s">
        <v>954</v>
      </c>
      <c r="D87" s="61" t="s">
        <v>609</v>
      </c>
      <c r="E87" s="64">
        <f>IF(ISERROR(VLOOKUP(D87,#REF!,2,0)),0,VLOOKUP(D87,#REF!,2,0))</f>
        <v>0</v>
      </c>
      <c r="F87" s="61" t="str">
        <f>IF(D87="","",VLOOKUP(D87,'UG SKU Categorization'!$A$1:$C$204,3,0))</f>
        <v>Eyeglasses</v>
      </c>
      <c r="G87" s="61" t="s">
        <v>610</v>
      </c>
      <c r="H87" s="524">
        <v>72000</v>
      </c>
      <c r="I87" s="306"/>
      <c r="J87" s="306"/>
      <c r="K87" s="306"/>
      <c r="L87" s="306"/>
      <c r="M87" s="306"/>
      <c r="N87" s="306"/>
      <c r="O87" s="306"/>
      <c r="P87" s="306"/>
      <c r="Q87" s="524">
        <v>18000</v>
      </c>
      <c r="R87" s="524">
        <v>9000</v>
      </c>
      <c r="S87" s="306"/>
      <c r="T87" s="524">
        <v>9000</v>
      </c>
      <c r="U87" s="306"/>
      <c r="V87" s="524">
        <v>9000</v>
      </c>
      <c r="W87" s="306"/>
      <c r="X87" s="306"/>
      <c r="Y87" s="524">
        <v>9000</v>
      </c>
      <c r="Z87" s="524">
        <v>9000</v>
      </c>
      <c r="AA87" s="306"/>
      <c r="AB87" s="306"/>
      <c r="AC87" s="306"/>
      <c r="AD87" s="306"/>
      <c r="AE87" s="306"/>
      <c r="AF87" s="306"/>
      <c r="AG87" s="306"/>
      <c r="AH87" s="306"/>
      <c r="AI87" s="306"/>
      <c r="AJ87" s="306"/>
      <c r="AK87" s="306"/>
      <c r="AL87" s="306"/>
      <c r="AM87" s="524">
        <v>9000</v>
      </c>
      <c r="AN87" s="306"/>
      <c r="AO87" s="306"/>
      <c r="AP87" s="306"/>
      <c r="AQ87" s="306"/>
      <c r="AR87" s="306"/>
      <c r="AS87" s="306"/>
      <c r="AT87" s="306"/>
      <c r="AU87" s="306"/>
      <c r="AV87" s="306"/>
      <c r="AW87" s="306"/>
      <c r="AX87" s="306"/>
      <c r="AY87" s="306"/>
    </row>
    <row r="88" spans="1:51">
      <c r="A88" s="61" t="s">
        <v>1005</v>
      </c>
      <c r="B88" s="61" t="s">
        <v>478</v>
      </c>
      <c r="C88" s="61" t="s">
        <v>954</v>
      </c>
      <c r="D88" s="61" t="s">
        <v>611</v>
      </c>
      <c r="E88" s="64">
        <f>IF(ISERROR(VLOOKUP(D88,#REF!,2,0)),0,VLOOKUP(D88,#REF!,2,0))</f>
        <v>0</v>
      </c>
      <c r="F88" s="61" t="str">
        <f>IF(D88="","",VLOOKUP(D88,'UG SKU Categorization'!$A$1:$C$204,3,0))</f>
        <v>Eyeglasses</v>
      </c>
      <c r="G88" s="61" t="s">
        <v>612</v>
      </c>
      <c r="H88" s="524">
        <v>63000</v>
      </c>
      <c r="I88" s="306"/>
      <c r="J88" s="306"/>
      <c r="K88" s="306"/>
      <c r="L88" s="306"/>
      <c r="M88" s="306"/>
      <c r="N88" s="306"/>
      <c r="O88" s="306"/>
      <c r="P88" s="524">
        <v>27000</v>
      </c>
      <c r="Q88" s="524">
        <v>9000</v>
      </c>
      <c r="R88" s="306"/>
      <c r="S88" s="524">
        <v>9000</v>
      </c>
      <c r="T88" s="306"/>
      <c r="U88" s="306"/>
      <c r="V88" s="524">
        <v>18000</v>
      </c>
      <c r="W88" s="306"/>
      <c r="X88" s="306"/>
      <c r="Y88" s="306"/>
      <c r="Z88" s="306"/>
      <c r="AA88" s="306"/>
      <c r="AB88" s="306"/>
      <c r="AC88" s="306"/>
      <c r="AD88" s="306"/>
      <c r="AE88" s="306"/>
      <c r="AF88" s="306"/>
      <c r="AG88" s="306"/>
      <c r="AH88" s="306"/>
      <c r="AI88" s="306"/>
      <c r="AJ88" s="306"/>
      <c r="AK88" s="306"/>
      <c r="AL88" s="306"/>
      <c r="AM88" s="306"/>
      <c r="AN88" s="306"/>
      <c r="AO88" s="306"/>
      <c r="AP88" s="306"/>
      <c r="AQ88" s="306"/>
      <c r="AR88" s="306"/>
      <c r="AS88" s="306"/>
      <c r="AT88" s="306"/>
      <c r="AU88" s="306"/>
      <c r="AV88" s="306"/>
      <c r="AW88" s="306"/>
      <c r="AX88" s="306"/>
      <c r="AY88" s="306"/>
    </row>
    <row r="89" spans="1:51">
      <c r="A89" s="61" t="s">
        <v>1005</v>
      </c>
      <c r="B89" s="61" t="s">
        <v>478</v>
      </c>
      <c r="C89" s="61" t="s">
        <v>954</v>
      </c>
      <c r="D89" s="61" t="s">
        <v>613</v>
      </c>
      <c r="E89" s="64">
        <f>IF(ISERROR(VLOOKUP(D89,#REF!,2,0)),0,VLOOKUP(D89,#REF!,2,0))</f>
        <v>0</v>
      </c>
      <c r="F89" s="61" t="str">
        <f>IF(D89="","",VLOOKUP(D89,'UG SKU Categorization'!$A$1:$C$204,3,0))</f>
        <v>Eyeglasses</v>
      </c>
      <c r="G89" s="61" t="s">
        <v>614</v>
      </c>
      <c r="H89" s="524">
        <v>9000</v>
      </c>
      <c r="I89" s="306"/>
      <c r="J89" s="306"/>
      <c r="K89" s="306"/>
      <c r="L89" s="306"/>
      <c r="M89" s="306"/>
      <c r="N89" s="306"/>
      <c r="O89" s="306"/>
      <c r="P89" s="306"/>
      <c r="Q89" s="524">
        <v>9000</v>
      </c>
      <c r="R89" s="306"/>
      <c r="S89" s="306"/>
      <c r="T89" s="306"/>
      <c r="U89" s="306"/>
      <c r="V89" s="306"/>
      <c r="W89" s="306"/>
      <c r="X89" s="306"/>
      <c r="Y89" s="306"/>
      <c r="Z89" s="306"/>
      <c r="AA89" s="306"/>
      <c r="AB89" s="306"/>
      <c r="AC89" s="306"/>
      <c r="AD89" s="306"/>
      <c r="AE89" s="306"/>
      <c r="AF89" s="306"/>
      <c r="AG89" s="306"/>
      <c r="AH89" s="306"/>
      <c r="AI89" s="306"/>
      <c r="AJ89" s="306"/>
      <c r="AK89" s="306"/>
      <c r="AL89" s="306"/>
      <c r="AM89" s="306"/>
      <c r="AN89" s="306"/>
      <c r="AO89" s="306"/>
      <c r="AP89" s="306"/>
      <c r="AQ89" s="306"/>
      <c r="AR89" s="306"/>
      <c r="AS89" s="306"/>
      <c r="AT89" s="306"/>
      <c r="AU89" s="306"/>
      <c r="AV89" s="306"/>
      <c r="AW89" s="306"/>
      <c r="AX89" s="306"/>
      <c r="AY89" s="306"/>
    </row>
    <row r="90" spans="1:51">
      <c r="A90" s="61" t="s">
        <v>1005</v>
      </c>
      <c r="B90" s="61" t="s">
        <v>478</v>
      </c>
      <c r="C90" s="61" t="s">
        <v>954</v>
      </c>
      <c r="D90" s="61" t="s">
        <v>615</v>
      </c>
      <c r="E90" s="64">
        <f>IF(ISERROR(VLOOKUP(D90,#REF!,2,0)),0,VLOOKUP(D90,#REF!,2,0))</f>
        <v>0</v>
      </c>
      <c r="F90" s="61" t="str">
        <f>IF(D90="","",VLOOKUP(D90,'UG SKU Categorization'!$A$1:$C$204,3,0))</f>
        <v>Eyeglasses</v>
      </c>
      <c r="G90" s="61" t="s">
        <v>616</v>
      </c>
      <c r="H90" s="524">
        <v>115000</v>
      </c>
      <c r="I90" s="306"/>
      <c r="J90" s="306"/>
      <c r="K90" s="306"/>
      <c r="L90" s="306"/>
      <c r="M90" s="306"/>
      <c r="N90" s="306"/>
      <c r="O90" s="306"/>
      <c r="P90" s="524">
        <v>37500</v>
      </c>
      <c r="Q90" s="524">
        <v>12500</v>
      </c>
      <c r="R90" s="306"/>
      <c r="S90" s="306"/>
      <c r="T90" s="524">
        <v>12500</v>
      </c>
      <c r="U90" s="306"/>
      <c r="V90" s="524">
        <v>27500</v>
      </c>
      <c r="W90" s="306"/>
      <c r="X90" s="306"/>
      <c r="Y90" s="524">
        <v>12500</v>
      </c>
      <c r="Z90" s="524">
        <v>12500</v>
      </c>
      <c r="AA90" s="306"/>
      <c r="AB90" s="306"/>
      <c r="AC90" s="306"/>
      <c r="AD90" s="306"/>
      <c r="AE90" s="306"/>
      <c r="AF90" s="306"/>
      <c r="AG90" s="306"/>
      <c r="AH90" s="306"/>
      <c r="AI90" s="306"/>
      <c r="AJ90" s="306"/>
      <c r="AK90" s="306"/>
      <c r="AL90" s="306"/>
      <c r="AM90" s="306"/>
      <c r="AN90" s="306"/>
      <c r="AO90" s="306"/>
      <c r="AP90" s="306"/>
      <c r="AQ90" s="306"/>
      <c r="AR90" s="306"/>
      <c r="AS90" s="306"/>
      <c r="AT90" s="306"/>
      <c r="AU90" s="306"/>
      <c r="AV90" s="306"/>
      <c r="AW90" s="306"/>
      <c r="AX90" s="306"/>
      <c r="AY90" s="306"/>
    </row>
    <row r="91" spans="1:51">
      <c r="A91" s="61" t="s">
        <v>1005</v>
      </c>
      <c r="B91" s="61" t="s">
        <v>478</v>
      </c>
      <c r="C91" s="61" t="s">
        <v>954</v>
      </c>
      <c r="D91" s="61" t="s">
        <v>617</v>
      </c>
      <c r="E91" s="64">
        <f>IF(ISERROR(VLOOKUP(D91,#REF!,2,0)),0,VLOOKUP(D91,#REF!,2,0))</f>
        <v>0</v>
      </c>
      <c r="F91" s="61" t="str">
        <f>IF(D91="","",VLOOKUP(D91,'UG SKU Categorization'!$A$1:$C$204,3,0))</f>
        <v>Eyeglasses</v>
      </c>
      <c r="G91" s="61" t="s">
        <v>618</v>
      </c>
      <c r="H91" s="524">
        <v>75000</v>
      </c>
      <c r="I91" s="306"/>
      <c r="J91" s="306"/>
      <c r="K91" s="306"/>
      <c r="L91" s="306"/>
      <c r="M91" s="306"/>
      <c r="N91" s="306"/>
      <c r="O91" s="306"/>
      <c r="P91" s="524">
        <v>15000</v>
      </c>
      <c r="Q91" s="524">
        <v>15000</v>
      </c>
      <c r="R91" s="306"/>
      <c r="S91" s="524">
        <v>15000</v>
      </c>
      <c r="T91" s="306"/>
      <c r="U91" s="306"/>
      <c r="V91" s="306"/>
      <c r="W91" s="306"/>
      <c r="X91" s="306"/>
      <c r="Y91" s="306"/>
      <c r="Z91" s="306"/>
      <c r="AA91" s="524">
        <v>15000</v>
      </c>
      <c r="AB91" s="306"/>
      <c r="AC91" s="306"/>
      <c r="AD91" s="524">
        <v>15000</v>
      </c>
      <c r="AE91" s="306"/>
      <c r="AF91" s="306"/>
      <c r="AG91" s="306"/>
      <c r="AH91" s="306"/>
      <c r="AI91" s="306"/>
      <c r="AJ91" s="306"/>
      <c r="AK91" s="306"/>
      <c r="AL91" s="306"/>
      <c r="AM91" s="306"/>
      <c r="AN91" s="306"/>
      <c r="AO91" s="306"/>
      <c r="AP91" s="306"/>
      <c r="AQ91" s="306"/>
      <c r="AR91" s="306"/>
      <c r="AS91" s="306"/>
      <c r="AT91" s="306"/>
      <c r="AU91" s="306"/>
      <c r="AV91" s="306"/>
      <c r="AW91" s="306"/>
      <c r="AX91" s="306"/>
      <c r="AY91" s="306"/>
    </row>
    <row r="92" spans="1:51">
      <c r="A92" s="61" t="s">
        <v>1005</v>
      </c>
      <c r="B92" s="61" t="s">
        <v>478</v>
      </c>
      <c r="C92" s="61" t="s">
        <v>954</v>
      </c>
      <c r="D92" s="61" t="s">
        <v>619</v>
      </c>
      <c r="E92" s="64">
        <f>IF(ISERROR(VLOOKUP(D92,#REF!,2,0)),0,VLOOKUP(D92,#REF!,2,0))</f>
        <v>0</v>
      </c>
      <c r="F92" s="61" t="str">
        <f>IF(D92="","",VLOOKUP(D92,'UG SKU Categorization'!$A$1:$C$204,3,0))</f>
        <v>Eyeglasses</v>
      </c>
      <c r="G92" s="61" t="s">
        <v>620</v>
      </c>
      <c r="H92" s="524">
        <v>15000</v>
      </c>
      <c r="I92" s="306"/>
      <c r="J92" s="306"/>
      <c r="K92" s="306"/>
      <c r="L92" s="306"/>
      <c r="M92" s="306"/>
      <c r="N92" s="306"/>
      <c r="O92" s="306"/>
      <c r="P92" s="306"/>
      <c r="Q92" s="306"/>
      <c r="R92" s="524">
        <v>15000</v>
      </c>
      <c r="S92" s="306"/>
      <c r="T92" s="306"/>
      <c r="U92" s="306"/>
      <c r="V92" s="306"/>
      <c r="W92" s="306"/>
      <c r="X92" s="306"/>
      <c r="Y92" s="306"/>
      <c r="Z92" s="306"/>
      <c r="AA92" s="306"/>
      <c r="AB92" s="306"/>
      <c r="AC92" s="306"/>
      <c r="AD92" s="306"/>
      <c r="AE92" s="306"/>
      <c r="AF92" s="306"/>
      <c r="AG92" s="306"/>
      <c r="AH92" s="306"/>
      <c r="AI92" s="306"/>
      <c r="AJ92" s="306"/>
      <c r="AK92" s="306"/>
      <c r="AL92" s="306"/>
      <c r="AM92" s="306"/>
      <c r="AN92" s="306"/>
      <c r="AO92" s="306"/>
      <c r="AP92" s="306"/>
      <c r="AQ92" s="306"/>
      <c r="AR92" s="306"/>
      <c r="AS92" s="306"/>
      <c r="AT92" s="306"/>
      <c r="AU92" s="306"/>
      <c r="AV92" s="306"/>
      <c r="AW92" s="306"/>
      <c r="AX92" s="306"/>
      <c r="AY92" s="306"/>
    </row>
    <row r="93" spans="1:51">
      <c r="A93" s="61" t="s">
        <v>1005</v>
      </c>
      <c r="B93" s="61" t="s">
        <v>478</v>
      </c>
      <c r="C93" s="61" t="s">
        <v>954</v>
      </c>
      <c r="D93" s="61" t="s">
        <v>621</v>
      </c>
      <c r="E93" s="64">
        <f>IF(ISERROR(VLOOKUP(D93,#REF!,2,0)),0,VLOOKUP(D93,#REF!,2,0))</f>
        <v>0</v>
      </c>
      <c r="F93" s="61" t="str">
        <f>IF(D93="","",VLOOKUP(D93,'UG SKU Categorization'!$A$1:$C$204,3,0))</f>
        <v>Eyeglasses</v>
      </c>
      <c r="G93" s="61" t="s">
        <v>622</v>
      </c>
      <c r="H93" s="524">
        <v>105000</v>
      </c>
      <c r="I93" s="306"/>
      <c r="J93" s="306"/>
      <c r="K93" s="306"/>
      <c r="L93" s="306"/>
      <c r="M93" s="306"/>
      <c r="N93" s="306"/>
      <c r="O93" s="306"/>
      <c r="P93" s="524">
        <v>15000</v>
      </c>
      <c r="Q93" s="306"/>
      <c r="R93" s="306"/>
      <c r="S93" s="306"/>
      <c r="T93" s="306"/>
      <c r="U93" s="306"/>
      <c r="V93" s="524">
        <v>15000</v>
      </c>
      <c r="W93" s="524">
        <v>15000</v>
      </c>
      <c r="X93" s="306"/>
      <c r="Y93" s="524">
        <v>15000</v>
      </c>
      <c r="Z93" s="306"/>
      <c r="AA93" s="306"/>
      <c r="AB93" s="306"/>
      <c r="AC93" s="524">
        <v>15000</v>
      </c>
      <c r="AD93" s="306"/>
      <c r="AE93" s="306"/>
      <c r="AF93" s="306"/>
      <c r="AG93" s="306"/>
      <c r="AH93" s="306"/>
      <c r="AI93" s="306"/>
      <c r="AJ93" s="306"/>
      <c r="AK93" s="306"/>
      <c r="AL93" s="306"/>
      <c r="AM93" s="524">
        <v>15000</v>
      </c>
      <c r="AN93" s="306"/>
      <c r="AO93" s="306"/>
      <c r="AP93" s="306"/>
      <c r="AQ93" s="306"/>
      <c r="AR93" s="306"/>
      <c r="AS93" s="306"/>
      <c r="AT93" s="306"/>
      <c r="AU93" s="524">
        <v>15000</v>
      </c>
      <c r="AV93" s="306"/>
      <c r="AW93" s="306"/>
      <c r="AX93" s="306"/>
      <c r="AY93" s="306"/>
    </row>
    <row r="94" spans="1:51">
      <c r="A94" s="61" t="s">
        <v>1005</v>
      </c>
      <c r="B94" s="61" t="s">
        <v>478</v>
      </c>
      <c r="C94" s="61" t="s">
        <v>954</v>
      </c>
      <c r="D94" s="61" t="s">
        <v>623</v>
      </c>
      <c r="E94" s="64">
        <f>IF(ISERROR(VLOOKUP(D94,#REF!,2,0)),0,VLOOKUP(D94,#REF!,2,0))</f>
        <v>0</v>
      </c>
      <c r="F94" s="61" t="str">
        <f>IF(D94="","",VLOOKUP(D94,'UG SKU Categorization'!$A$1:$C$204,3,0))</f>
        <v>Eyeglasses</v>
      </c>
      <c r="G94" s="61" t="s">
        <v>624</v>
      </c>
      <c r="H94" s="524">
        <v>45000</v>
      </c>
      <c r="I94" s="306"/>
      <c r="J94" s="306"/>
      <c r="K94" s="306"/>
      <c r="L94" s="306"/>
      <c r="M94" s="306"/>
      <c r="N94" s="306"/>
      <c r="O94" s="306"/>
      <c r="P94" s="306"/>
      <c r="Q94" s="306"/>
      <c r="R94" s="306"/>
      <c r="S94" s="524">
        <v>15000</v>
      </c>
      <c r="T94" s="524">
        <v>15000</v>
      </c>
      <c r="U94" s="306"/>
      <c r="V94" s="524">
        <v>15000</v>
      </c>
      <c r="W94" s="306"/>
      <c r="X94" s="306"/>
      <c r="Y94" s="306"/>
      <c r="Z94" s="306"/>
      <c r="AA94" s="306"/>
      <c r="AB94" s="306"/>
      <c r="AC94" s="306"/>
      <c r="AD94" s="306"/>
      <c r="AE94" s="306"/>
      <c r="AF94" s="306"/>
      <c r="AG94" s="306"/>
      <c r="AH94" s="306"/>
      <c r="AI94" s="306"/>
      <c r="AJ94" s="306"/>
      <c r="AK94" s="306"/>
      <c r="AL94" s="306"/>
      <c r="AM94" s="306"/>
      <c r="AN94" s="306"/>
      <c r="AO94" s="306"/>
      <c r="AP94" s="306"/>
      <c r="AQ94" s="306"/>
      <c r="AR94" s="306"/>
      <c r="AS94" s="306"/>
      <c r="AT94" s="306"/>
      <c r="AU94" s="306"/>
      <c r="AV94" s="306"/>
      <c r="AW94" s="306"/>
      <c r="AX94" s="306"/>
      <c r="AY94" s="306"/>
    </row>
    <row r="95" spans="1:51">
      <c r="A95" s="61" t="s">
        <v>1005</v>
      </c>
      <c r="B95" s="61" t="s">
        <v>478</v>
      </c>
      <c r="C95" s="61" t="s">
        <v>954</v>
      </c>
      <c r="D95" s="61" t="s">
        <v>625</v>
      </c>
      <c r="E95" s="64">
        <f>IF(ISERROR(VLOOKUP(D95,#REF!,2,0)),0,VLOOKUP(D95,#REF!,2,0))</f>
        <v>0</v>
      </c>
      <c r="F95" s="61" t="str">
        <f>IF(D95="","",VLOOKUP(D95,'UG SKU Categorization'!$A$1:$C$204,3,0))</f>
        <v>Eyeglasses</v>
      </c>
      <c r="G95" s="61" t="s">
        <v>626</v>
      </c>
      <c r="H95" s="524">
        <v>135000</v>
      </c>
      <c r="I95" s="306"/>
      <c r="J95" s="306"/>
      <c r="K95" s="306"/>
      <c r="L95" s="306"/>
      <c r="M95" s="306"/>
      <c r="N95" s="306"/>
      <c r="O95" s="306"/>
      <c r="P95" s="524">
        <v>60000</v>
      </c>
      <c r="Q95" s="306"/>
      <c r="R95" s="306"/>
      <c r="S95" s="524">
        <v>15000</v>
      </c>
      <c r="T95" s="524">
        <v>30000</v>
      </c>
      <c r="U95" s="524">
        <v>15000</v>
      </c>
      <c r="V95" s="306"/>
      <c r="W95" s="306"/>
      <c r="X95" s="306"/>
      <c r="Y95" s="524">
        <v>15000</v>
      </c>
      <c r="Z95" s="306"/>
      <c r="AA95" s="306"/>
      <c r="AB95" s="306"/>
      <c r="AC95" s="306"/>
      <c r="AD95" s="306"/>
      <c r="AE95" s="306"/>
      <c r="AF95" s="306"/>
      <c r="AG95" s="306"/>
      <c r="AH95" s="306"/>
      <c r="AI95" s="306"/>
      <c r="AJ95" s="306"/>
      <c r="AK95" s="306"/>
      <c r="AL95" s="306"/>
      <c r="AM95" s="306"/>
      <c r="AN95" s="306"/>
      <c r="AO95" s="306"/>
      <c r="AP95" s="306"/>
      <c r="AQ95" s="306"/>
      <c r="AR95" s="306"/>
      <c r="AS95" s="306"/>
      <c r="AT95" s="306"/>
      <c r="AU95" s="306"/>
      <c r="AV95" s="306"/>
      <c r="AW95" s="306"/>
      <c r="AX95" s="306"/>
      <c r="AY95" s="306"/>
    </row>
    <row r="96" spans="1:51">
      <c r="A96" s="61" t="s">
        <v>1005</v>
      </c>
      <c r="B96" s="61" t="s">
        <v>478</v>
      </c>
      <c r="C96" s="61" t="s">
        <v>954</v>
      </c>
      <c r="D96" s="61" t="s">
        <v>627</v>
      </c>
      <c r="E96" s="64">
        <f>IF(ISERROR(VLOOKUP(D96,#REF!,2,0)),0,VLOOKUP(D96,#REF!,2,0))</f>
        <v>0</v>
      </c>
      <c r="F96" s="61" t="str">
        <f>IF(D96="","",VLOOKUP(D96,'UG SKU Categorization'!$A$1:$C$204,3,0))</f>
        <v>Eyeglasses</v>
      </c>
      <c r="G96" s="61" t="s">
        <v>628</v>
      </c>
      <c r="H96" s="524">
        <v>112500</v>
      </c>
      <c r="I96" s="306"/>
      <c r="J96" s="306"/>
      <c r="K96" s="306"/>
      <c r="L96" s="306"/>
      <c r="M96" s="306"/>
      <c r="N96" s="306"/>
      <c r="O96" s="306"/>
      <c r="P96" s="524">
        <v>37500</v>
      </c>
      <c r="Q96" s="524">
        <v>37500</v>
      </c>
      <c r="R96" s="524">
        <v>12500</v>
      </c>
      <c r="S96" s="524">
        <v>12500</v>
      </c>
      <c r="T96" s="306"/>
      <c r="U96" s="306"/>
      <c r="V96" s="306"/>
      <c r="W96" s="306"/>
      <c r="X96" s="306"/>
      <c r="Y96" s="524">
        <v>12500</v>
      </c>
      <c r="Z96" s="306"/>
      <c r="AA96" s="306"/>
      <c r="AB96" s="306"/>
      <c r="AC96" s="306"/>
      <c r="AD96" s="306"/>
      <c r="AE96" s="306"/>
      <c r="AF96" s="306"/>
      <c r="AG96" s="306"/>
      <c r="AH96" s="306"/>
      <c r="AI96" s="306"/>
      <c r="AJ96" s="306"/>
      <c r="AK96" s="306"/>
      <c r="AL96" s="306"/>
      <c r="AM96" s="306"/>
      <c r="AN96" s="306"/>
      <c r="AO96" s="306"/>
      <c r="AP96" s="306"/>
      <c r="AQ96" s="306"/>
      <c r="AR96" s="306"/>
      <c r="AS96" s="306"/>
      <c r="AT96" s="306"/>
      <c r="AU96" s="306"/>
      <c r="AV96" s="306"/>
      <c r="AW96" s="306"/>
      <c r="AX96" s="306"/>
      <c r="AY96" s="306"/>
    </row>
    <row r="97" spans="1:51">
      <c r="A97" s="61" t="s">
        <v>1005</v>
      </c>
      <c r="B97" s="61" t="s">
        <v>478</v>
      </c>
      <c r="C97" s="61" t="s">
        <v>954</v>
      </c>
      <c r="D97" s="61" t="s">
        <v>629</v>
      </c>
      <c r="E97" s="64">
        <f>IF(ISERROR(VLOOKUP(D97,#REF!,2,0)),0,VLOOKUP(D97,#REF!,2,0))</f>
        <v>0</v>
      </c>
      <c r="F97" s="61" t="str">
        <f>IF(D97="","",VLOOKUP(D97,'UG SKU Categorization'!$A$1:$C$204,3,0))</f>
        <v>Eyeglasses</v>
      </c>
      <c r="G97" s="61" t="s">
        <v>630</v>
      </c>
      <c r="H97" s="524">
        <v>45000</v>
      </c>
      <c r="I97" s="306"/>
      <c r="J97" s="306"/>
      <c r="K97" s="306"/>
      <c r="L97" s="306"/>
      <c r="M97" s="306"/>
      <c r="N97" s="306"/>
      <c r="O97" s="306"/>
      <c r="P97" s="306"/>
      <c r="Q97" s="306"/>
      <c r="R97" s="306"/>
      <c r="S97" s="306"/>
      <c r="T97" s="524">
        <v>15000</v>
      </c>
      <c r="U97" s="306"/>
      <c r="V97" s="524">
        <v>30000</v>
      </c>
      <c r="W97" s="306"/>
      <c r="X97" s="306"/>
      <c r="Y97" s="306"/>
      <c r="Z97" s="306"/>
      <c r="AA97" s="306"/>
      <c r="AB97" s="306"/>
      <c r="AC97" s="306"/>
      <c r="AD97" s="306"/>
      <c r="AE97" s="306"/>
      <c r="AF97" s="306"/>
      <c r="AG97" s="306"/>
      <c r="AH97" s="306"/>
      <c r="AI97" s="306"/>
      <c r="AJ97" s="306"/>
      <c r="AK97" s="306"/>
      <c r="AL97" s="306"/>
      <c r="AM97" s="306"/>
      <c r="AN97" s="306"/>
      <c r="AO97" s="306"/>
      <c r="AP97" s="306"/>
      <c r="AQ97" s="306"/>
      <c r="AR97" s="306"/>
      <c r="AS97" s="306"/>
      <c r="AT97" s="306"/>
      <c r="AU97" s="306"/>
      <c r="AV97" s="306"/>
      <c r="AW97" s="306"/>
      <c r="AX97" s="306"/>
      <c r="AY97" s="306"/>
    </row>
    <row r="98" spans="1:51">
      <c r="A98" s="61" t="s">
        <v>1005</v>
      </c>
      <c r="B98" s="61" t="s">
        <v>478</v>
      </c>
      <c r="C98" s="61" t="s">
        <v>954</v>
      </c>
      <c r="D98" s="61" t="s">
        <v>631</v>
      </c>
      <c r="E98" s="64">
        <f>IF(ISERROR(VLOOKUP(D98,#REF!,2,0)),0,VLOOKUP(D98,#REF!,2,0))</f>
        <v>0</v>
      </c>
      <c r="F98" s="61" t="str">
        <f>IF(D98="","",VLOOKUP(D98,'UG SKU Categorization'!$A$1:$C$204,3,0))</f>
        <v>Eyeglasses</v>
      </c>
      <c r="G98" s="61" t="s">
        <v>632</v>
      </c>
      <c r="H98" s="524">
        <v>75000</v>
      </c>
      <c r="I98" s="306"/>
      <c r="J98" s="306"/>
      <c r="K98" s="306"/>
      <c r="L98" s="306"/>
      <c r="M98" s="306"/>
      <c r="N98" s="306"/>
      <c r="O98" s="306"/>
      <c r="P98" s="524">
        <v>45000</v>
      </c>
      <c r="Q98" s="524">
        <v>15000</v>
      </c>
      <c r="R98" s="306"/>
      <c r="S98" s="524">
        <v>15000</v>
      </c>
      <c r="T98" s="306"/>
      <c r="U98" s="306"/>
      <c r="V98" s="306"/>
      <c r="W98" s="306"/>
      <c r="X98" s="306"/>
      <c r="Y98" s="306"/>
      <c r="Z98" s="306"/>
      <c r="AA98" s="306"/>
      <c r="AB98" s="306"/>
      <c r="AC98" s="306"/>
      <c r="AD98" s="306"/>
      <c r="AE98" s="306"/>
      <c r="AF98" s="306"/>
      <c r="AG98" s="306"/>
      <c r="AH98" s="306"/>
      <c r="AI98" s="306"/>
      <c r="AJ98" s="306"/>
      <c r="AK98" s="306"/>
      <c r="AL98" s="306"/>
      <c r="AM98" s="306"/>
      <c r="AN98" s="306"/>
      <c r="AO98" s="306"/>
      <c r="AP98" s="306"/>
      <c r="AQ98" s="306"/>
      <c r="AR98" s="306"/>
      <c r="AS98" s="306"/>
      <c r="AT98" s="306"/>
      <c r="AU98" s="306"/>
      <c r="AV98" s="306"/>
      <c r="AW98" s="306"/>
      <c r="AX98" s="306"/>
      <c r="AY98" s="306"/>
    </row>
    <row r="99" spans="1:51">
      <c r="A99" s="61" t="s">
        <v>1005</v>
      </c>
      <c r="B99" s="61" t="s">
        <v>478</v>
      </c>
      <c r="C99" s="61" t="s">
        <v>954</v>
      </c>
      <c r="D99" s="61" t="s">
        <v>633</v>
      </c>
      <c r="E99" s="64">
        <f>IF(ISERROR(VLOOKUP(D99,#REF!,2,0)),0,VLOOKUP(D99,#REF!,2,0))</f>
        <v>0</v>
      </c>
      <c r="F99" s="61" t="str">
        <f>IF(D99="","",VLOOKUP(D99,'UG SKU Categorization'!$A$1:$C$204,3,0))</f>
        <v>Eyeglasses</v>
      </c>
      <c r="G99" s="61" t="s">
        <v>634</v>
      </c>
      <c r="H99" s="524">
        <v>75000</v>
      </c>
      <c r="I99" s="306"/>
      <c r="J99" s="306"/>
      <c r="K99" s="306"/>
      <c r="L99" s="306"/>
      <c r="M99" s="306"/>
      <c r="N99" s="306"/>
      <c r="O99" s="306"/>
      <c r="P99" s="524">
        <v>30000</v>
      </c>
      <c r="Q99" s="524">
        <v>15000</v>
      </c>
      <c r="R99" s="524">
        <v>15000</v>
      </c>
      <c r="S99" s="306"/>
      <c r="T99" s="306"/>
      <c r="U99" s="306"/>
      <c r="V99" s="306"/>
      <c r="W99" s="306"/>
      <c r="X99" s="306"/>
      <c r="Y99" s="524">
        <v>15000</v>
      </c>
      <c r="Z99" s="306"/>
      <c r="AA99" s="306"/>
      <c r="AB99" s="306"/>
      <c r="AC99" s="306"/>
      <c r="AD99" s="306"/>
      <c r="AE99" s="306"/>
      <c r="AF99" s="306"/>
      <c r="AG99" s="306"/>
      <c r="AH99" s="306"/>
      <c r="AI99" s="306"/>
      <c r="AJ99" s="306"/>
      <c r="AK99" s="306"/>
      <c r="AL99" s="306"/>
      <c r="AM99" s="306"/>
      <c r="AN99" s="306"/>
      <c r="AO99" s="306"/>
      <c r="AP99" s="306"/>
      <c r="AQ99" s="306"/>
      <c r="AR99" s="306"/>
      <c r="AS99" s="306"/>
      <c r="AT99" s="306"/>
      <c r="AU99" s="306"/>
      <c r="AV99" s="306"/>
      <c r="AW99" s="306"/>
      <c r="AX99" s="306"/>
      <c r="AY99" s="306"/>
    </row>
    <row r="100" spans="1:51">
      <c r="A100" s="61" t="s">
        <v>1005</v>
      </c>
      <c r="B100" s="61" t="s">
        <v>478</v>
      </c>
      <c r="C100" s="61" t="s">
        <v>954</v>
      </c>
      <c r="D100" s="61" t="s">
        <v>635</v>
      </c>
      <c r="E100" s="64">
        <f>IF(ISERROR(VLOOKUP(D100,#REF!,2,0)),0,VLOOKUP(D100,#REF!,2,0))</f>
        <v>0</v>
      </c>
      <c r="F100" s="61" t="str">
        <f>IF(D100="","",VLOOKUP(D100,'UG SKU Categorization'!$A$1:$C$204,3,0))</f>
        <v>Eyeglasses</v>
      </c>
      <c r="G100" s="61" t="s">
        <v>636</v>
      </c>
      <c r="H100" s="524">
        <v>30000</v>
      </c>
      <c r="I100" s="306"/>
      <c r="J100" s="306"/>
      <c r="K100" s="306"/>
      <c r="L100" s="306"/>
      <c r="M100" s="306"/>
      <c r="N100" s="306"/>
      <c r="O100" s="306"/>
      <c r="P100" s="306"/>
      <c r="Q100" s="524">
        <v>15000</v>
      </c>
      <c r="R100" s="306"/>
      <c r="S100" s="306"/>
      <c r="T100" s="306"/>
      <c r="U100" s="306"/>
      <c r="V100" s="524">
        <v>15000</v>
      </c>
      <c r="W100" s="306"/>
      <c r="X100" s="306"/>
      <c r="Y100" s="306"/>
      <c r="Z100" s="306"/>
      <c r="AA100" s="306"/>
      <c r="AB100" s="306"/>
      <c r="AC100" s="306"/>
      <c r="AD100" s="306"/>
      <c r="AE100" s="306"/>
      <c r="AF100" s="306"/>
      <c r="AG100" s="306"/>
      <c r="AH100" s="306"/>
      <c r="AI100" s="306"/>
      <c r="AJ100" s="306"/>
      <c r="AK100" s="306"/>
      <c r="AL100" s="306"/>
      <c r="AM100" s="306"/>
      <c r="AN100" s="306"/>
      <c r="AO100" s="306"/>
      <c r="AP100" s="306"/>
      <c r="AQ100" s="306"/>
      <c r="AR100" s="306"/>
      <c r="AS100" s="306"/>
      <c r="AT100" s="306"/>
      <c r="AU100" s="306"/>
      <c r="AV100" s="306"/>
      <c r="AW100" s="306"/>
      <c r="AX100" s="306"/>
      <c r="AY100" s="306"/>
    </row>
    <row r="101" spans="1:51">
      <c r="A101" s="61" t="s">
        <v>1005</v>
      </c>
      <c r="B101" s="61" t="s">
        <v>478</v>
      </c>
      <c r="C101" s="61" t="s">
        <v>954</v>
      </c>
      <c r="D101" s="61" t="s">
        <v>637</v>
      </c>
      <c r="E101" s="64">
        <f>IF(ISERROR(VLOOKUP(D101,#REF!,2,0)),0,VLOOKUP(D101,#REF!,2,0))</f>
        <v>0</v>
      </c>
      <c r="F101" s="61" t="str">
        <f>IF(D101="","",VLOOKUP(D101,'UG SKU Categorization'!$A$1:$C$204,3,0))</f>
        <v>Eyeglasses</v>
      </c>
      <c r="G101" s="61" t="s">
        <v>638</v>
      </c>
      <c r="H101" s="524">
        <v>93750</v>
      </c>
      <c r="I101" s="306"/>
      <c r="J101" s="306"/>
      <c r="K101" s="306"/>
      <c r="L101" s="306"/>
      <c r="M101" s="306"/>
      <c r="N101" s="306"/>
      <c r="O101" s="306"/>
      <c r="P101" s="524">
        <v>22000</v>
      </c>
      <c r="Q101" s="524">
        <v>16000</v>
      </c>
      <c r="R101" s="524">
        <v>11000</v>
      </c>
      <c r="S101" s="524">
        <v>8500</v>
      </c>
      <c r="T101" s="524">
        <v>7500</v>
      </c>
      <c r="U101" s="306"/>
      <c r="V101" s="524">
        <v>13000</v>
      </c>
      <c r="W101" s="524">
        <v>500</v>
      </c>
      <c r="X101" s="306"/>
      <c r="Y101" s="524">
        <v>7000</v>
      </c>
      <c r="Z101" s="306"/>
      <c r="AA101" s="524">
        <v>1500</v>
      </c>
      <c r="AB101" s="524">
        <v>750</v>
      </c>
      <c r="AC101" s="524">
        <v>750</v>
      </c>
      <c r="AD101" s="524">
        <v>750</v>
      </c>
      <c r="AE101" s="306"/>
      <c r="AF101" s="306"/>
      <c r="AG101" s="306"/>
      <c r="AH101" s="306"/>
      <c r="AI101" s="524">
        <v>1500</v>
      </c>
      <c r="AJ101" s="306"/>
      <c r="AK101" s="524">
        <v>750</v>
      </c>
      <c r="AL101" s="306"/>
      <c r="AM101" s="524">
        <v>750</v>
      </c>
      <c r="AN101" s="306"/>
      <c r="AO101" s="306"/>
      <c r="AP101" s="524">
        <v>750</v>
      </c>
      <c r="AQ101" s="306"/>
      <c r="AR101" s="306"/>
      <c r="AS101" s="306"/>
      <c r="AT101" s="306"/>
      <c r="AU101" s="524">
        <v>750</v>
      </c>
      <c r="AV101" s="306"/>
      <c r="AW101" s="306"/>
      <c r="AX101" s="306"/>
      <c r="AY101" s="306"/>
    </row>
    <row r="102" spans="1:51">
      <c r="A102" s="61" t="s">
        <v>1005</v>
      </c>
      <c r="B102" s="61" t="s">
        <v>478</v>
      </c>
      <c r="C102" s="61" t="s">
        <v>954</v>
      </c>
      <c r="D102" s="61" t="s">
        <v>639</v>
      </c>
      <c r="E102" s="64">
        <f>IF(ISERROR(VLOOKUP(D102,#REF!,2,0)),0,VLOOKUP(D102,#REF!,2,0))</f>
        <v>0</v>
      </c>
      <c r="F102" s="61" t="str">
        <f>IF(D102="","",VLOOKUP(D102,'UG SKU Categorization'!$A$1:$C$204,3,0))</f>
        <v>Eyeglasses</v>
      </c>
      <c r="G102" s="61" t="s">
        <v>640</v>
      </c>
      <c r="H102" s="524">
        <v>46000</v>
      </c>
      <c r="I102" s="306"/>
      <c r="J102" s="306"/>
      <c r="K102" s="306"/>
      <c r="L102" s="306"/>
      <c r="M102" s="306"/>
      <c r="N102" s="306"/>
      <c r="O102" s="306"/>
      <c r="P102" s="524">
        <v>11000</v>
      </c>
      <c r="Q102" s="524">
        <v>8500</v>
      </c>
      <c r="R102" s="524">
        <v>5750</v>
      </c>
      <c r="S102" s="524">
        <v>4250</v>
      </c>
      <c r="T102" s="524">
        <v>1000</v>
      </c>
      <c r="U102" s="306"/>
      <c r="V102" s="524">
        <v>7250</v>
      </c>
      <c r="W102" s="306"/>
      <c r="X102" s="306"/>
      <c r="Y102" s="524">
        <v>3500</v>
      </c>
      <c r="Z102" s="306"/>
      <c r="AA102" s="524">
        <v>2750</v>
      </c>
      <c r="AB102" s="524">
        <v>250</v>
      </c>
      <c r="AC102" s="524">
        <v>250</v>
      </c>
      <c r="AD102" s="524">
        <v>250</v>
      </c>
      <c r="AE102" s="306"/>
      <c r="AF102" s="306"/>
      <c r="AG102" s="306"/>
      <c r="AH102" s="306"/>
      <c r="AI102" s="524">
        <v>250</v>
      </c>
      <c r="AJ102" s="306"/>
      <c r="AK102" s="524">
        <v>250</v>
      </c>
      <c r="AL102" s="306"/>
      <c r="AM102" s="524">
        <v>500</v>
      </c>
      <c r="AN102" s="306"/>
      <c r="AO102" s="306"/>
      <c r="AP102" s="524">
        <v>250</v>
      </c>
      <c r="AQ102" s="306"/>
      <c r="AR102" s="306"/>
      <c r="AS102" s="306"/>
      <c r="AT102" s="306"/>
      <c r="AU102" s="306"/>
      <c r="AV102" s="306"/>
      <c r="AW102" s="306"/>
      <c r="AX102" s="306"/>
      <c r="AY102" s="306"/>
    </row>
    <row r="103" spans="1:51">
      <c r="A103" s="61" t="s">
        <v>1005</v>
      </c>
      <c r="B103" s="61" t="s">
        <v>478</v>
      </c>
      <c r="C103" s="61" t="s">
        <v>954</v>
      </c>
      <c r="D103" s="61" t="s">
        <v>709</v>
      </c>
      <c r="E103" s="64">
        <f>IF(ISERROR(VLOOKUP(D103,#REF!,2,0)),0,VLOOKUP(D103,#REF!,2,0))</f>
        <v>0</v>
      </c>
      <c r="F103" s="61" t="str">
        <f>IF(D103="","",VLOOKUP(D103,'UG SKU Categorization'!$A$1:$C$204,3,0))</f>
        <v>Fortified Foods</v>
      </c>
      <c r="G103" s="61" t="s">
        <v>710</v>
      </c>
      <c r="H103" s="524">
        <v>2722550</v>
      </c>
      <c r="I103" s="524">
        <v>1087200</v>
      </c>
      <c r="J103" s="524">
        <v>365050</v>
      </c>
      <c r="K103" s="524">
        <v>165300</v>
      </c>
      <c r="L103" s="524">
        <v>89900</v>
      </c>
      <c r="M103" s="524">
        <v>78300</v>
      </c>
      <c r="N103" s="524">
        <v>31900</v>
      </c>
      <c r="O103" s="524">
        <v>38500</v>
      </c>
      <c r="P103" s="524">
        <v>68750</v>
      </c>
      <c r="Q103" s="524">
        <v>55000</v>
      </c>
      <c r="R103" s="524">
        <v>65100</v>
      </c>
      <c r="S103" s="524">
        <v>43400</v>
      </c>
      <c r="T103" s="524">
        <v>54900</v>
      </c>
      <c r="U103" s="524">
        <v>6100</v>
      </c>
      <c r="V103" s="524">
        <v>51850</v>
      </c>
      <c r="W103" s="524">
        <v>21050</v>
      </c>
      <c r="X103" s="524">
        <v>15250</v>
      </c>
      <c r="Y103" s="524">
        <v>33550</v>
      </c>
      <c r="Z103" s="524">
        <v>9150</v>
      </c>
      <c r="AA103" s="524">
        <v>12200</v>
      </c>
      <c r="AB103" s="524">
        <v>12200</v>
      </c>
      <c r="AC103" s="524">
        <v>39650</v>
      </c>
      <c r="AD103" s="524">
        <v>18300</v>
      </c>
      <c r="AE103" s="524">
        <v>3050</v>
      </c>
      <c r="AF103" s="524">
        <v>15250</v>
      </c>
      <c r="AG103" s="524">
        <v>18300</v>
      </c>
      <c r="AH103" s="524">
        <v>15250</v>
      </c>
      <c r="AI103" s="524">
        <v>12300</v>
      </c>
      <c r="AJ103" s="524">
        <v>6300</v>
      </c>
      <c r="AK103" s="524">
        <v>12600</v>
      </c>
      <c r="AL103" s="524">
        <v>15750</v>
      </c>
      <c r="AM103" s="524">
        <v>9450</v>
      </c>
      <c r="AN103" s="524">
        <v>9450</v>
      </c>
      <c r="AO103" s="524">
        <v>6300</v>
      </c>
      <c r="AP103" s="524">
        <v>12600</v>
      </c>
      <c r="AQ103" s="524">
        <v>12600</v>
      </c>
      <c r="AR103" s="524">
        <v>134800</v>
      </c>
      <c r="AS103" s="524">
        <v>3150</v>
      </c>
      <c r="AT103" s="306"/>
      <c r="AU103" s="524">
        <v>12400</v>
      </c>
      <c r="AV103" s="524">
        <v>3100</v>
      </c>
      <c r="AW103" s="524">
        <v>9300</v>
      </c>
      <c r="AX103" s="524">
        <v>45000</v>
      </c>
      <c r="AY103" s="524">
        <v>3000</v>
      </c>
    </row>
    <row r="104" spans="1:51">
      <c r="A104" s="61" t="s">
        <v>1005</v>
      </c>
      <c r="B104" s="61" t="s">
        <v>478</v>
      </c>
      <c r="C104" s="61" t="s">
        <v>954</v>
      </c>
      <c r="D104" s="61" t="s">
        <v>711</v>
      </c>
      <c r="E104" s="64">
        <f>IF(ISERROR(VLOOKUP(D104,#REF!,2,0)),0,VLOOKUP(D104,#REF!,2,0))</f>
        <v>0</v>
      </c>
      <c r="F104" s="61" t="str">
        <f>IF(D104="","",VLOOKUP(D104,'UG SKU Categorization'!$A$1:$C$204,3,0))</f>
        <v>Fortified Foods</v>
      </c>
      <c r="G104" s="61" t="s">
        <v>712</v>
      </c>
      <c r="H104" s="524">
        <v>12028100</v>
      </c>
      <c r="I104" s="524">
        <v>249700</v>
      </c>
      <c r="J104" s="524">
        <v>223300</v>
      </c>
      <c r="K104" s="524">
        <v>391200</v>
      </c>
      <c r="L104" s="524">
        <v>272400</v>
      </c>
      <c r="M104" s="524">
        <v>156000</v>
      </c>
      <c r="N104" s="306"/>
      <c r="O104" s="524">
        <v>287000</v>
      </c>
      <c r="P104" s="524">
        <v>431200</v>
      </c>
      <c r="Q104" s="524">
        <v>168000</v>
      </c>
      <c r="R104" s="524">
        <v>191800</v>
      </c>
      <c r="S104" s="524">
        <v>227900</v>
      </c>
      <c r="T104" s="524">
        <v>177800</v>
      </c>
      <c r="U104" s="524">
        <v>168000</v>
      </c>
      <c r="V104" s="524">
        <v>90200</v>
      </c>
      <c r="W104" s="524">
        <v>173600</v>
      </c>
      <c r="X104" s="524">
        <v>134400</v>
      </c>
      <c r="Y104" s="524">
        <v>148400</v>
      </c>
      <c r="Z104" s="524">
        <v>127400</v>
      </c>
      <c r="AA104" s="524">
        <v>247800</v>
      </c>
      <c r="AB104" s="524">
        <v>148400</v>
      </c>
      <c r="AC104" s="524">
        <v>116200</v>
      </c>
      <c r="AD104" s="524">
        <v>151200</v>
      </c>
      <c r="AE104" s="524">
        <v>156800</v>
      </c>
      <c r="AF104" s="524">
        <v>963200</v>
      </c>
      <c r="AG104" s="524">
        <v>60200</v>
      </c>
      <c r="AH104" s="524">
        <v>634200</v>
      </c>
      <c r="AI104" s="524">
        <v>420000</v>
      </c>
      <c r="AJ104" s="524">
        <v>469000</v>
      </c>
      <c r="AK104" s="524">
        <v>432600</v>
      </c>
      <c r="AL104" s="524">
        <v>366800</v>
      </c>
      <c r="AM104" s="524">
        <v>378000</v>
      </c>
      <c r="AN104" s="524">
        <v>578200</v>
      </c>
      <c r="AO104" s="524">
        <v>309400</v>
      </c>
      <c r="AP104" s="524">
        <v>334600</v>
      </c>
      <c r="AQ104" s="524">
        <v>331800</v>
      </c>
      <c r="AR104" s="524">
        <v>485800</v>
      </c>
      <c r="AS104" s="524">
        <v>219800</v>
      </c>
      <c r="AT104" s="524">
        <v>116200</v>
      </c>
      <c r="AU104" s="524">
        <v>327600</v>
      </c>
      <c r="AV104" s="524">
        <v>403200</v>
      </c>
      <c r="AW104" s="524">
        <v>344400</v>
      </c>
      <c r="AX104" s="524">
        <v>387200</v>
      </c>
      <c r="AY104" s="524">
        <v>27200</v>
      </c>
    </row>
    <row r="105" spans="1:51">
      <c r="A105" s="61" t="s">
        <v>1005</v>
      </c>
      <c r="B105" s="61" t="s">
        <v>478</v>
      </c>
      <c r="C105" s="61" t="s">
        <v>954</v>
      </c>
      <c r="D105" s="61" t="s">
        <v>713</v>
      </c>
      <c r="E105" s="64">
        <f>IF(ISERROR(VLOOKUP(D105,#REF!,2,0)),0,VLOOKUP(D105,#REF!,2,0))</f>
        <v>0</v>
      </c>
      <c r="F105" s="61" t="str">
        <f>IF(D105="","",VLOOKUP(D105,'UG SKU Categorization'!$A$1:$C$204,3,0))</f>
        <v>Fortified Foods</v>
      </c>
      <c r="G105" s="61" t="s">
        <v>714</v>
      </c>
      <c r="H105" s="524">
        <v>2458800</v>
      </c>
      <c r="I105" s="524">
        <v>64000</v>
      </c>
      <c r="J105" s="524">
        <v>76800</v>
      </c>
      <c r="K105" s="524">
        <v>123200</v>
      </c>
      <c r="L105" s="524">
        <v>43200</v>
      </c>
      <c r="M105" s="524">
        <v>33600</v>
      </c>
      <c r="N105" s="524">
        <v>25600</v>
      </c>
      <c r="O105" s="524">
        <v>113600</v>
      </c>
      <c r="P105" s="524">
        <v>149100</v>
      </c>
      <c r="Q105" s="524">
        <v>54400</v>
      </c>
      <c r="R105" s="524">
        <v>12800</v>
      </c>
      <c r="S105" s="524">
        <v>27000</v>
      </c>
      <c r="T105" s="524">
        <v>24500</v>
      </c>
      <c r="U105" s="524">
        <v>8400</v>
      </c>
      <c r="V105" s="524">
        <v>62500</v>
      </c>
      <c r="W105" s="524">
        <v>14500</v>
      </c>
      <c r="X105" s="524">
        <v>40300</v>
      </c>
      <c r="Y105" s="524">
        <v>45500</v>
      </c>
      <c r="Z105" s="524">
        <v>59800</v>
      </c>
      <c r="AA105" s="524">
        <v>135200</v>
      </c>
      <c r="AB105" s="524">
        <v>80200</v>
      </c>
      <c r="AC105" s="524">
        <v>57400</v>
      </c>
      <c r="AD105" s="524">
        <v>70000</v>
      </c>
      <c r="AE105" s="524">
        <v>114000</v>
      </c>
      <c r="AF105" s="524">
        <v>223500</v>
      </c>
      <c r="AG105" s="524">
        <v>66000</v>
      </c>
      <c r="AH105" s="524">
        <v>144450</v>
      </c>
      <c r="AI105" s="524">
        <v>74250</v>
      </c>
      <c r="AJ105" s="524">
        <v>42900</v>
      </c>
      <c r="AK105" s="524">
        <v>64000</v>
      </c>
      <c r="AL105" s="524">
        <v>48000</v>
      </c>
      <c r="AM105" s="524">
        <v>59200</v>
      </c>
      <c r="AN105" s="524">
        <v>38400</v>
      </c>
      <c r="AO105" s="524">
        <v>56000</v>
      </c>
      <c r="AP105" s="524">
        <v>11200</v>
      </c>
      <c r="AQ105" s="524">
        <v>14200</v>
      </c>
      <c r="AR105" s="524">
        <v>90600</v>
      </c>
      <c r="AS105" s="524">
        <v>22400</v>
      </c>
      <c r="AT105" s="524">
        <v>9600</v>
      </c>
      <c r="AU105" s="524">
        <v>3000</v>
      </c>
      <c r="AV105" s="524">
        <v>15000</v>
      </c>
      <c r="AW105" s="524">
        <v>21000</v>
      </c>
      <c r="AX105" s="524">
        <v>19500</v>
      </c>
      <c r="AY105" s="306"/>
    </row>
    <row r="106" spans="1:51">
      <c r="A106" s="61" t="s">
        <v>1005</v>
      </c>
      <c r="B106" s="61" t="s">
        <v>478</v>
      </c>
      <c r="C106" s="61" t="s">
        <v>954</v>
      </c>
      <c r="D106" s="61" t="s">
        <v>715</v>
      </c>
      <c r="E106" s="64">
        <f>IF(ISERROR(VLOOKUP(D106,#REF!,2,0)),0,VLOOKUP(D106,#REF!,2,0))</f>
        <v>0</v>
      </c>
      <c r="F106" s="61" t="str">
        <f>IF(D106="","",VLOOKUP(D106,'UG SKU Categorization'!$A$1:$C$204,3,0))</f>
        <v>Fortified Foods</v>
      </c>
      <c r="G106" s="61" t="s">
        <v>716</v>
      </c>
      <c r="H106" s="524">
        <v>329100</v>
      </c>
      <c r="I106" s="524">
        <v>69000</v>
      </c>
      <c r="J106" s="524">
        <v>28000</v>
      </c>
      <c r="K106" s="524">
        <v>54400</v>
      </c>
      <c r="L106" s="524">
        <v>23100</v>
      </c>
      <c r="M106" s="524">
        <v>18700</v>
      </c>
      <c r="N106" s="524">
        <v>9900</v>
      </c>
      <c r="O106" s="524">
        <v>17100</v>
      </c>
      <c r="P106" s="524">
        <v>11400</v>
      </c>
      <c r="Q106" s="524">
        <v>27500</v>
      </c>
      <c r="R106" s="524">
        <v>10000</v>
      </c>
      <c r="S106" s="306"/>
      <c r="T106" s="524">
        <v>9600</v>
      </c>
      <c r="U106" s="524">
        <v>1200</v>
      </c>
      <c r="V106" s="524">
        <v>14400</v>
      </c>
      <c r="W106" s="306"/>
      <c r="X106" s="524">
        <v>7200</v>
      </c>
      <c r="Y106" s="524">
        <v>1200</v>
      </c>
      <c r="Z106" s="306"/>
      <c r="AA106" s="306"/>
      <c r="AB106" s="306"/>
      <c r="AC106" s="306"/>
      <c r="AD106" s="306"/>
      <c r="AE106" s="524">
        <v>14400</v>
      </c>
      <c r="AF106" s="306"/>
      <c r="AG106" s="306"/>
      <c r="AH106" s="306"/>
      <c r="AI106" s="306"/>
      <c r="AJ106" s="306"/>
      <c r="AK106" s="306"/>
      <c r="AL106" s="306"/>
      <c r="AM106" s="306"/>
      <c r="AN106" s="306"/>
      <c r="AO106" s="306"/>
      <c r="AP106" s="306"/>
      <c r="AQ106" s="306"/>
      <c r="AR106" s="524">
        <v>12000</v>
      </c>
      <c r="AS106" s="306"/>
      <c r="AT106" s="306"/>
      <c r="AU106" s="306"/>
      <c r="AV106" s="306"/>
      <c r="AW106" s="306"/>
      <c r="AX106" s="306"/>
      <c r="AY106" s="306"/>
    </row>
    <row r="107" spans="1:51">
      <c r="A107" s="61" t="s">
        <v>1005</v>
      </c>
      <c r="B107" s="61" t="s">
        <v>478</v>
      </c>
      <c r="C107" s="61" t="s">
        <v>954</v>
      </c>
      <c r="D107" s="61" t="s">
        <v>717</v>
      </c>
      <c r="E107" s="64">
        <f>IF(ISERROR(VLOOKUP(D107,#REF!,2,0)),0,VLOOKUP(D107,#REF!,2,0))</f>
        <v>0</v>
      </c>
      <c r="F107" s="61" t="str">
        <f>IF(D107="","",VLOOKUP(D107,'UG SKU Categorization'!$A$1:$C$204,3,0))</f>
        <v>Fortified Foods</v>
      </c>
      <c r="G107" s="61" t="s">
        <v>718</v>
      </c>
      <c r="H107" s="524">
        <v>5678880</v>
      </c>
      <c r="I107" s="524">
        <v>1531600</v>
      </c>
      <c r="J107" s="524">
        <v>1185600</v>
      </c>
      <c r="K107" s="524">
        <v>840900</v>
      </c>
      <c r="L107" s="524">
        <v>113400</v>
      </c>
      <c r="M107" s="524">
        <v>65400</v>
      </c>
      <c r="N107" s="524">
        <v>75600</v>
      </c>
      <c r="O107" s="524">
        <v>82350</v>
      </c>
      <c r="P107" s="524">
        <v>72090</v>
      </c>
      <c r="Q107" s="524">
        <v>92070</v>
      </c>
      <c r="R107" s="524">
        <v>120900</v>
      </c>
      <c r="S107" s="524">
        <v>178660</v>
      </c>
      <c r="T107" s="524">
        <v>32000</v>
      </c>
      <c r="U107" s="524">
        <v>47050</v>
      </c>
      <c r="V107" s="524">
        <v>49920</v>
      </c>
      <c r="W107" s="524">
        <v>49600</v>
      </c>
      <c r="X107" s="524">
        <v>57600</v>
      </c>
      <c r="Y107" s="524">
        <v>51200</v>
      </c>
      <c r="Z107" s="524">
        <v>132800</v>
      </c>
      <c r="AA107" s="524">
        <v>82000</v>
      </c>
      <c r="AB107" s="524">
        <v>56400</v>
      </c>
      <c r="AC107" s="524">
        <v>66900</v>
      </c>
      <c r="AD107" s="524">
        <v>47800</v>
      </c>
      <c r="AE107" s="524">
        <v>84800</v>
      </c>
      <c r="AF107" s="524">
        <v>14400</v>
      </c>
      <c r="AG107" s="524">
        <v>111680</v>
      </c>
      <c r="AH107" s="524">
        <v>59200</v>
      </c>
      <c r="AI107" s="524">
        <v>47360</v>
      </c>
      <c r="AJ107" s="524">
        <v>35520</v>
      </c>
      <c r="AK107" s="524">
        <v>32000</v>
      </c>
      <c r="AL107" s="524">
        <v>24000</v>
      </c>
      <c r="AM107" s="524">
        <v>17600</v>
      </c>
      <c r="AN107" s="524">
        <v>22400</v>
      </c>
      <c r="AO107" s="524">
        <v>22400</v>
      </c>
      <c r="AP107" s="524">
        <v>28800</v>
      </c>
      <c r="AQ107" s="524">
        <v>9600</v>
      </c>
      <c r="AR107" s="524">
        <v>94400</v>
      </c>
      <c r="AS107" s="524">
        <v>41600</v>
      </c>
      <c r="AT107" s="524">
        <v>1280</v>
      </c>
      <c r="AU107" s="306"/>
      <c r="AV107" s="306"/>
      <c r="AW107" s="306"/>
      <c r="AX107" s="306"/>
      <c r="AY107" s="306"/>
    </row>
    <row r="108" spans="1:51">
      <c r="A108" s="61" t="s">
        <v>1005</v>
      </c>
      <c r="B108" s="61" t="s">
        <v>478</v>
      </c>
      <c r="C108" s="61" t="s">
        <v>954</v>
      </c>
      <c r="D108" s="61" t="s">
        <v>719</v>
      </c>
      <c r="E108" s="64">
        <f>IF(ISERROR(VLOOKUP(D108,#REF!,2,0)),0,VLOOKUP(D108,#REF!,2,0))</f>
        <v>0</v>
      </c>
      <c r="F108" s="61" t="str">
        <f>IF(D108="","",VLOOKUP(D108,'UG SKU Categorization'!$A$1:$C$204,3,0))</f>
        <v>Fortified Foods</v>
      </c>
      <c r="G108" s="61" t="s">
        <v>720</v>
      </c>
      <c r="H108" s="524">
        <v>4269000</v>
      </c>
      <c r="I108" s="524">
        <v>103400</v>
      </c>
      <c r="J108" s="524">
        <v>115500</v>
      </c>
      <c r="K108" s="524">
        <v>260700</v>
      </c>
      <c r="L108" s="524">
        <v>132000</v>
      </c>
      <c r="M108" s="524">
        <v>150700</v>
      </c>
      <c r="N108" s="524">
        <v>129800</v>
      </c>
      <c r="O108" s="524">
        <v>122100</v>
      </c>
      <c r="P108" s="524">
        <v>213400</v>
      </c>
      <c r="Q108" s="524">
        <v>119900</v>
      </c>
      <c r="R108" s="524">
        <v>105600</v>
      </c>
      <c r="S108" s="524">
        <v>140300</v>
      </c>
      <c r="T108" s="524">
        <v>93500</v>
      </c>
      <c r="U108" s="524">
        <v>79200</v>
      </c>
      <c r="V108" s="524">
        <v>80300</v>
      </c>
      <c r="W108" s="524">
        <v>59800</v>
      </c>
      <c r="X108" s="524">
        <v>88400</v>
      </c>
      <c r="Y108" s="524">
        <v>98400</v>
      </c>
      <c r="Z108" s="524">
        <v>59400</v>
      </c>
      <c r="AA108" s="524">
        <v>66000</v>
      </c>
      <c r="AB108" s="524">
        <v>87450</v>
      </c>
      <c r="AC108" s="524">
        <v>41250</v>
      </c>
      <c r="AD108" s="524">
        <v>66000</v>
      </c>
      <c r="AE108" s="524">
        <v>49550</v>
      </c>
      <c r="AF108" s="524">
        <v>183150</v>
      </c>
      <c r="AG108" s="524">
        <v>151800</v>
      </c>
      <c r="AH108" s="524">
        <v>240900</v>
      </c>
      <c r="AI108" s="524">
        <v>184800</v>
      </c>
      <c r="AJ108" s="524">
        <v>102300</v>
      </c>
      <c r="AK108" s="524">
        <v>166650</v>
      </c>
      <c r="AL108" s="524">
        <v>138600</v>
      </c>
      <c r="AM108" s="524">
        <v>92400</v>
      </c>
      <c r="AN108" s="524">
        <v>57750</v>
      </c>
      <c r="AO108" s="524">
        <v>57750</v>
      </c>
      <c r="AP108" s="524">
        <v>33000</v>
      </c>
      <c r="AQ108" s="524">
        <v>29700</v>
      </c>
      <c r="AR108" s="524">
        <v>130350</v>
      </c>
      <c r="AS108" s="524">
        <v>21450</v>
      </c>
      <c r="AT108" s="524">
        <v>4950</v>
      </c>
      <c r="AU108" s="524">
        <v>23800</v>
      </c>
      <c r="AV108" s="524">
        <v>69700</v>
      </c>
      <c r="AW108" s="524">
        <v>61200</v>
      </c>
      <c r="AX108" s="524">
        <v>56100</v>
      </c>
      <c r="AY108" s="306"/>
    </row>
    <row r="109" spans="1:51">
      <c r="A109" s="61" t="s">
        <v>1005</v>
      </c>
      <c r="B109" s="61" t="s">
        <v>478</v>
      </c>
      <c r="C109" s="61" t="s">
        <v>954</v>
      </c>
      <c r="D109" s="61" t="s">
        <v>721</v>
      </c>
      <c r="E109" s="64">
        <f>IF(ISERROR(VLOOKUP(D109,#REF!,2,0)),0,VLOOKUP(D109,#REF!,2,0))</f>
        <v>0</v>
      </c>
      <c r="F109" s="61" t="str">
        <f>IF(D109="","",VLOOKUP(D109,'UG SKU Categorization'!$A$1:$C$204,3,0))</f>
        <v>Fortified Foods</v>
      </c>
      <c r="G109" s="61" t="s">
        <v>722</v>
      </c>
      <c r="H109" s="524">
        <v>783800</v>
      </c>
      <c r="I109" s="524">
        <v>257250</v>
      </c>
      <c r="J109" s="524">
        <v>55900</v>
      </c>
      <c r="K109" s="524">
        <v>175500</v>
      </c>
      <c r="L109" s="524">
        <v>55200</v>
      </c>
      <c r="M109" s="524">
        <v>19200</v>
      </c>
      <c r="N109" s="306"/>
      <c r="O109" s="524">
        <v>4500</v>
      </c>
      <c r="P109" s="524">
        <v>24750</v>
      </c>
      <c r="Q109" s="524">
        <v>24000</v>
      </c>
      <c r="R109" s="524">
        <v>16450</v>
      </c>
      <c r="S109" s="524">
        <v>18800</v>
      </c>
      <c r="T109" s="524">
        <v>21150</v>
      </c>
      <c r="U109" s="306"/>
      <c r="V109" s="524">
        <v>20750</v>
      </c>
      <c r="W109" s="524">
        <v>38650</v>
      </c>
      <c r="X109" s="524">
        <v>2350</v>
      </c>
      <c r="Y109" s="524">
        <v>23500</v>
      </c>
      <c r="Z109" s="524">
        <v>4700</v>
      </c>
      <c r="AA109" s="524">
        <v>2350</v>
      </c>
      <c r="AB109" s="524">
        <v>4700</v>
      </c>
      <c r="AC109" s="524">
        <v>11750</v>
      </c>
      <c r="AD109" s="306"/>
      <c r="AE109" s="306"/>
      <c r="AF109" s="524">
        <v>2350</v>
      </c>
      <c r="AG109" s="306"/>
      <c r="AH109" s="306"/>
      <c r="AI109" s="306"/>
      <c r="AJ109" s="306"/>
      <c r="AK109" s="306"/>
      <c r="AL109" s="306"/>
      <c r="AM109" s="306"/>
      <c r="AN109" s="306"/>
      <c r="AO109" s="306"/>
      <c r="AP109" s="306"/>
      <c r="AQ109" s="306"/>
      <c r="AR109" s="306"/>
      <c r="AS109" s="306"/>
      <c r="AT109" s="306"/>
      <c r="AU109" s="306"/>
      <c r="AV109" s="306"/>
      <c r="AW109" s="306"/>
      <c r="AX109" s="306"/>
      <c r="AY109" s="306"/>
    </row>
    <row r="110" spans="1:51">
      <c r="A110" s="61" t="s">
        <v>1005</v>
      </c>
      <c r="B110" s="61" t="s">
        <v>478</v>
      </c>
      <c r="C110" s="61" t="s">
        <v>954</v>
      </c>
      <c r="D110" s="61" t="s">
        <v>723</v>
      </c>
      <c r="E110" s="64">
        <f>IF(ISERROR(VLOOKUP(D110,#REF!,2,0)),0,VLOOKUP(D110,#REF!,2,0))</f>
        <v>0</v>
      </c>
      <c r="F110" s="61" t="str">
        <f>IF(D110="","",VLOOKUP(D110,'UG SKU Categorization'!$A$1:$C$204,3,0))</f>
        <v>Fortified Foods</v>
      </c>
      <c r="G110" s="61" t="s">
        <v>724</v>
      </c>
      <c r="H110" s="524">
        <v>789700</v>
      </c>
      <c r="I110" s="306"/>
      <c r="J110" s="306"/>
      <c r="K110" s="306"/>
      <c r="L110" s="306"/>
      <c r="M110" s="306"/>
      <c r="N110" s="306"/>
      <c r="O110" s="306"/>
      <c r="P110" s="306"/>
      <c r="Q110" s="524">
        <v>106400</v>
      </c>
      <c r="R110" s="524">
        <v>114000</v>
      </c>
      <c r="S110" s="524">
        <v>70300</v>
      </c>
      <c r="T110" s="524">
        <v>22800</v>
      </c>
      <c r="U110" s="524">
        <v>55100</v>
      </c>
      <c r="V110" s="524">
        <v>88200</v>
      </c>
      <c r="W110" s="524">
        <v>99300</v>
      </c>
      <c r="X110" s="524">
        <v>48000</v>
      </c>
      <c r="Y110" s="524">
        <v>76800</v>
      </c>
      <c r="Z110" s="524">
        <v>68000</v>
      </c>
      <c r="AA110" s="524">
        <v>40800</v>
      </c>
      <c r="AB110" s="306"/>
      <c r="AC110" s="306"/>
      <c r="AD110" s="306"/>
      <c r="AE110" s="306"/>
      <c r="AF110" s="306"/>
      <c r="AG110" s="306"/>
      <c r="AH110" s="306"/>
      <c r="AI110" s="306"/>
      <c r="AJ110" s="306"/>
      <c r="AK110" s="306"/>
      <c r="AL110" s="306"/>
      <c r="AM110" s="306"/>
      <c r="AN110" s="306"/>
      <c r="AO110" s="306"/>
      <c r="AP110" s="306"/>
      <c r="AQ110" s="306"/>
      <c r="AR110" s="306"/>
      <c r="AS110" s="306"/>
      <c r="AT110" s="306"/>
      <c r="AU110" s="306"/>
      <c r="AV110" s="306"/>
      <c r="AW110" s="306"/>
      <c r="AX110" s="306"/>
      <c r="AY110" s="306"/>
    </row>
    <row r="111" spans="1:51">
      <c r="A111" s="61" t="s">
        <v>1005</v>
      </c>
      <c r="B111" s="61" t="s">
        <v>478</v>
      </c>
      <c r="C111" s="61" t="s">
        <v>954</v>
      </c>
      <c r="D111" s="61" t="s">
        <v>725</v>
      </c>
      <c r="E111" s="64">
        <f>IF(ISERROR(VLOOKUP(D111,#REF!,2,0)),0,VLOOKUP(D111,#REF!,2,0))</f>
        <v>0</v>
      </c>
      <c r="F111" s="61" t="str">
        <f>IF(D111="","",VLOOKUP(D111,'UG SKU Categorization'!$A$1:$C$204,3,0))</f>
        <v>Fortified Foods</v>
      </c>
      <c r="G111" s="61" t="s">
        <v>726</v>
      </c>
      <c r="H111" s="524">
        <v>281500</v>
      </c>
      <c r="I111" s="306"/>
      <c r="J111" s="306"/>
      <c r="K111" s="306"/>
      <c r="L111" s="306"/>
      <c r="M111" s="306"/>
      <c r="N111" s="306"/>
      <c r="O111" s="306"/>
      <c r="P111" s="306"/>
      <c r="Q111" s="524">
        <v>121900</v>
      </c>
      <c r="R111" s="524">
        <v>52900</v>
      </c>
      <c r="S111" s="524">
        <v>23000</v>
      </c>
      <c r="T111" s="524">
        <v>11500</v>
      </c>
      <c r="U111" s="524">
        <v>11500</v>
      </c>
      <c r="V111" s="524">
        <v>14700</v>
      </c>
      <c r="W111" s="524">
        <v>45000</v>
      </c>
      <c r="X111" s="524">
        <v>1000</v>
      </c>
      <c r="Y111" s="306"/>
      <c r="Z111" s="306"/>
      <c r="AA111" s="306"/>
      <c r="AB111" s="306"/>
      <c r="AC111" s="306"/>
      <c r="AD111" s="306"/>
      <c r="AE111" s="306"/>
      <c r="AF111" s="306"/>
      <c r="AG111" s="306"/>
      <c r="AH111" s="306"/>
      <c r="AI111" s="306"/>
      <c r="AJ111" s="306"/>
      <c r="AK111" s="306"/>
      <c r="AL111" s="306"/>
      <c r="AM111" s="306"/>
      <c r="AN111" s="306"/>
      <c r="AO111" s="306"/>
      <c r="AP111" s="306"/>
      <c r="AQ111" s="306"/>
      <c r="AR111" s="306"/>
      <c r="AS111" s="306"/>
      <c r="AT111" s="306"/>
      <c r="AU111" s="306"/>
      <c r="AV111" s="306"/>
      <c r="AW111" s="306"/>
      <c r="AX111" s="306"/>
      <c r="AY111" s="306"/>
    </row>
    <row r="112" spans="1:51">
      <c r="A112" s="61" t="s">
        <v>1005</v>
      </c>
      <c r="B112" s="61" t="s">
        <v>478</v>
      </c>
      <c r="C112" s="61" t="s">
        <v>954</v>
      </c>
      <c r="D112" s="61" t="s">
        <v>727</v>
      </c>
      <c r="E112" s="64">
        <f>IF(ISERROR(VLOOKUP(D112,#REF!,2,0)),0,VLOOKUP(D112,#REF!,2,0))</f>
        <v>0</v>
      </c>
      <c r="F112" s="61" t="str">
        <f>IF(D112="","",VLOOKUP(D112,'UG SKU Categorization'!$A$1:$C$204,3,0))</f>
        <v>Fortified Foods</v>
      </c>
      <c r="G112" s="61" t="s">
        <v>728</v>
      </c>
      <c r="H112" s="524">
        <v>493900</v>
      </c>
      <c r="I112" s="306"/>
      <c r="J112" s="306"/>
      <c r="K112" s="306"/>
      <c r="L112" s="306"/>
      <c r="M112" s="306"/>
      <c r="N112" s="306"/>
      <c r="O112" s="306"/>
      <c r="P112" s="306"/>
      <c r="Q112" s="524">
        <v>168000</v>
      </c>
      <c r="R112" s="524">
        <v>96000</v>
      </c>
      <c r="S112" s="524">
        <v>48000</v>
      </c>
      <c r="T112" s="524">
        <v>19200</v>
      </c>
      <c r="U112" s="524">
        <v>19200</v>
      </c>
      <c r="V112" s="524">
        <v>27600</v>
      </c>
      <c r="W112" s="524">
        <v>71900</v>
      </c>
      <c r="X112" s="524">
        <v>6000</v>
      </c>
      <c r="Y112" s="524">
        <v>16000</v>
      </c>
      <c r="Z112" s="524">
        <v>22000</v>
      </c>
      <c r="AA112" s="306"/>
      <c r="AB112" s="306"/>
      <c r="AC112" s="306"/>
      <c r="AD112" s="306"/>
      <c r="AE112" s="306"/>
      <c r="AF112" s="306"/>
      <c r="AG112" s="306"/>
      <c r="AH112" s="306"/>
      <c r="AI112" s="306"/>
      <c r="AJ112" s="306"/>
      <c r="AK112" s="306"/>
      <c r="AL112" s="306"/>
      <c r="AM112" s="306"/>
      <c r="AN112" s="306"/>
      <c r="AO112" s="306"/>
      <c r="AP112" s="306"/>
      <c r="AQ112" s="306"/>
      <c r="AR112" s="306"/>
      <c r="AS112" s="306"/>
      <c r="AT112" s="306"/>
      <c r="AU112" s="306"/>
      <c r="AV112" s="306"/>
      <c r="AW112" s="306"/>
      <c r="AX112" s="306"/>
      <c r="AY112" s="306"/>
    </row>
    <row r="113" spans="1:51">
      <c r="A113" s="61" t="s">
        <v>1005</v>
      </c>
      <c r="B113" s="61" t="s">
        <v>478</v>
      </c>
      <c r="C113" s="61" t="s">
        <v>954</v>
      </c>
      <c r="D113" s="61" t="s">
        <v>729</v>
      </c>
      <c r="E113" s="64">
        <f>IF(ISERROR(VLOOKUP(D113,#REF!,2,0)),0,VLOOKUP(D113,#REF!,2,0))</f>
        <v>0</v>
      </c>
      <c r="F113" s="61" t="str">
        <f>IF(D113="","",VLOOKUP(D113,'UG SKU Categorization'!$A$1:$C$204,3,0))</f>
        <v>Fortified Foods</v>
      </c>
      <c r="G113" s="61" t="s">
        <v>730</v>
      </c>
      <c r="H113" s="524">
        <v>128400</v>
      </c>
      <c r="I113" s="306"/>
      <c r="J113" s="306"/>
      <c r="K113" s="306"/>
      <c r="L113" s="306"/>
      <c r="M113" s="306"/>
      <c r="N113" s="306"/>
      <c r="O113" s="306"/>
      <c r="P113" s="306"/>
      <c r="Q113" s="306"/>
      <c r="R113" s="306"/>
      <c r="S113" s="306"/>
      <c r="T113" s="306"/>
      <c r="U113" s="524">
        <v>39600</v>
      </c>
      <c r="V113" s="524">
        <v>14700</v>
      </c>
      <c r="W113" s="524">
        <v>63000</v>
      </c>
      <c r="X113" s="524">
        <v>9000</v>
      </c>
      <c r="Y113" s="306"/>
      <c r="Z113" s="306"/>
      <c r="AA113" s="524">
        <v>2100</v>
      </c>
      <c r="AB113" s="306"/>
      <c r="AC113" s="306"/>
      <c r="AD113" s="306"/>
      <c r="AE113" s="306"/>
      <c r="AF113" s="306"/>
      <c r="AG113" s="306"/>
      <c r="AH113" s="306"/>
      <c r="AI113" s="306"/>
      <c r="AJ113" s="306"/>
      <c r="AK113" s="306"/>
      <c r="AL113" s="306"/>
      <c r="AM113" s="306"/>
      <c r="AN113" s="306"/>
      <c r="AO113" s="306"/>
      <c r="AP113" s="306"/>
      <c r="AQ113" s="306"/>
      <c r="AR113" s="306"/>
      <c r="AS113" s="306"/>
      <c r="AT113" s="306"/>
      <c r="AU113" s="306"/>
      <c r="AV113" s="306"/>
      <c r="AW113" s="306"/>
      <c r="AX113" s="306"/>
      <c r="AY113" s="306"/>
    </row>
    <row r="114" spans="1:51">
      <c r="A114" s="61" t="s">
        <v>1005</v>
      </c>
      <c r="B114" s="61" t="s">
        <v>478</v>
      </c>
      <c r="C114" s="61" t="s">
        <v>954</v>
      </c>
      <c r="D114" s="61" t="s">
        <v>731</v>
      </c>
      <c r="E114" s="64">
        <f>IF(ISERROR(VLOOKUP(D114,#REF!,2,0)),0,VLOOKUP(D114,#REF!,2,0))</f>
        <v>0</v>
      </c>
      <c r="F114" s="61" t="str">
        <f>IF(D114="","",VLOOKUP(D114,'UG SKU Categorization'!$A$1:$C$204,3,0))</f>
        <v>Fortified Foods</v>
      </c>
      <c r="G114" s="61" t="s">
        <v>732</v>
      </c>
      <c r="H114" s="524">
        <v>39000</v>
      </c>
      <c r="I114" s="306"/>
      <c r="J114" s="306"/>
      <c r="K114" s="306"/>
      <c r="L114" s="306"/>
      <c r="M114" s="306"/>
      <c r="N114" s="306"/>
      <c r="O114" s="306"/>
      <c r="P114" s="306"/>
      <c r="Q114" s="306"/>
      <c r="R114" s="306"/>
      <c r="S114" s="306"/>
      <c r="T114" s="306"/>
      <c r="U114" s="306"/>
      <c r="V114" s="524">
        <v>27000</v>
      </c>
      <c r="W114" s="524">
        <v>9000</v>
      </c>
      <c r="X114" s="524">
        <v>1000</v>
      </c>
      <c r="Y114" s="524">
        <v>2000</v>
      </c>
      <c r="Z114" s="306"/>
      <c r="AA114" s="306"/>
      <c r="AB114" s="306"/>
      <c r="AC114" s="306"/>
      <c r="AD114" s="306"/>
      <c r="AE114" s="306"/>
      <c r="AF114" s="306"/>
      <c r="AG114" s="306"/>
      <c r="AH114" s="306"/>
      <c r="AI114" s="306"/>
      <c r="AJ114" s="306"/>
      <c r="AK114" s="306"/>
      <c r="AL114" s="306"/>
      <c r="AM114" s="306"/>
      <c r="AN114" s="306"/>
      <c r="AO114" s="306"/>
      <c r="AP114" s="306"/>
      <c r="AQ114" s="306"/>
      <c r="AR114" s="306"/>
      <c r="AS114" s="306"/>
      <c r="AT114" s="306"/>
      <c r="AU114" s="306"/>
      <c r="AV114" s="306"/>
      <c r="AW114" s="306"/>
      <c r="AX114" s="306"/>
      <c r="AY114" s="306"/>
    </row>
    <row r="115" spans="1:51">
      <c r="A115" s="61" t="s">
        <v>1005</v>
      </c>
      <c r="B115" s="61" t="s">
        <v>478</v>
      </c>
      <c r="C115" s="61" t="s">
        <v>954</v>
      </c>
      <c r="D115" s="61" t="s">
        <v>733</v>
      </c>
      <c r="E115" s="64">
        <f>IF(ISERROR(VLOOKUP(D115,#REF!,2,0)),0,VLOOKUP(D115,#REF!,2,0))</f>
        <v>0</v>
      </c>
      <c r="F115" s="61" t="str">
        <f>IF(D115="","",VLOOKUP(D115,'UG SKU Categorization'!$A$1:$C$204,3,0))</f>
        <v>Fortified Foods</v>
      </c>
      <c r="G115" s="61" t="s">
        <v>734</v>
      </c>
      <c r="H115" s="524">
        <v>23000</v>
      </c>
      <c r="I115" s="306"/>
      <c r="J115" s="306"/>
      <c r="K115" s="306"/>
      <c r="L115" s="306"/>
      <c r="M115" s="306"/>
      <c r="N115" s="306"/>
      <c r="O115" s="306"/>
      <c r="P115" s="306"/>
      <c r="Q115" s="306"/>
      <c r="R115" s="306"/>
      <c r="S115" s="306"/>
      <c r="T115" s="306"/>
      <c r="U115" s="306"/>
      <c r="V115" s="524">
        <v>13000</v>
      </c>
      <c r="W115" s="524">
        <v>7000</v>
      </c>
      <c r="X115" s="306"/>
      <c r="Y115" s="524">
        <v>2000</v>
      </c>
      <c r="Z115" s="306"/>
      <c r="AA115" s="524">
        <v>1000</v>
      </c>
      <c r="AB115" s="306"/>
      <c r="AC115" s="306"/>
      <c r="AD115" s="306"/>
      <c r="AE115" s="306"/>
      <c r="AF115" s="306"/>
      <c r="AG115" s="306"/>
      <c r="AH115" s="306"/>
      <c r="AI115" s="306"/>
      <c r="AJ115" s="306"/>
      <c r="AK115" s="306"/>
      <c r="AL115" s="306"/>
      <c r="AM115" s="306"/>
      <c r="AN115" s="306"/>
      <c r="AO115" s="306"/>
      <c r="AP115" s="306"/>
      <c r="AQ115" s="306"/>
      <c r="AR115" s="306"/>
      <c r="AS115" s="306"/>
      <c r="AT115" s="306"/>
      <c r="AU115" s="306"/>
      <c r="AV115" s="306"/>
      <c r="AW115" s="306"/>
      <c r="AX115" s="306"/>
      <c r="AY115" s="306"/>
    </row>
    <row r="116" spans="1:51">
      <c r="A116" s="61" t="s">
        <v>1005</v>
      </c>
      <c r="B116" s="61" t="s">
        <v>478</v>
      </c>
      <c r="C116" s="61" t="s">
        <v>954</v>
      </c>
      <c r="D116" s="61" t="s">
        <v>735</v>
      </c>
      <c r="E116" s="64">
        <f>IF(ISERROR(VLOOKUP(D116,#REF!,2,0)),0,VLOOKUP(D116,#REF!,2,0))</f>
        <v>0</v>
      </c>
      <c r="F116" s="61" t="str">
        <f>IF(D116="","",VLOOKUP(D116,'UG SKU Categorization'!$A$1:$C$204,3,0))</f>
        <v>Fortified Foods</v>
      </c>
      <c r="G116" s="61" t="s">
        <v>736</v>
      </c>
      <c r="H116" s="524">
        <v>23000</v>
      </c>
      <c r="I116" s="306"/>
      <c r="J116" s="306"/>
      <c r="K116" s="306"/>
      <c r="L116" s="306"/>
      <c r="M116" s="306"/>
      <c r="N116" s="306"/>
      <c r="O116" s="306"/>
      <c r="P116" s="306"/>
      <c r="Q116" s="306"/>
      <c r="R116" s="306"/>
      <c r="S116" s="306"/>
      <c r="T116" s="306"/>
      <c r="U116" s="306"/>
      <c r="V116" s="524">
        <v>8000</v>
      </c>
      <c r="W116" s="524">
        <v>5000</v>
      </c>
      <c r="X116" s="524">
        <v>4000</v>
      </c>
      <c r="Y116" s="524">
        <v>2000</v>
      </c>
      <c r="Z116" s="524">
        <v>2000</v>
      </c>
      <c r="AA116" s="524">
        <v>2000</v>
      </c>
      <c r="AB116" s="306"/>
      <c r="AC116" s="306"/>
      <c r="AD116" s="306"/>
      <c r="AE116" s="306"/>
      <c r="AF116" s="306"/>
      <c r="AG116" s="306"/>
      <c r="AH116" s="306"/>
      <c r="AI116" s="306"/>
      <c r="AJ116" s="306"/>
      <c r="AK116" s="306"/>
      <c r="AL116" s="306"/>
      <c r="AM116" s="306"/>
      <c r="AN116" s="306"/>
      <c r="AO116" s="306"/>
      <c r="AP116" s="306"/>
      <c r="AQ116" s="306"/>
      <c r="AR116" s="306"/>
      <c r="AS116" s="306"/>
      <c r="AT116" s="306"/>
      <c r="AU116" s="306"/>
      <c r="AV116" s="306"/>
      <c r="AW116" s="306"/>
      <c r="AX116" s="306"/>
      <c r="AY116" s="306"/>
    </row>
    <row r="117" spans="1:51">
      <c r="A117" s="61" t="s">
        <v>1005</v>
      </c>
      <c r="B117" s="61" t="s">
        <v>478</v>
      </c>
      <c r="C117" s="61" t="s">
        <v>954</v>
      </c>
      <c r="D117" s="61" t="s">
        <v>737</v>
      </c>
      <c r="E117" s="64">
        <f>IF(ISERROR(VLOOKUP(D117,#REF!,2,0)),0,VLOOKUP(D117,#REF!,2,0))</f>
        <v>0</v>
      </c>
      <c r="F117" s="61" t="str">
        <f>IF(D117="","",VLOOKUP(D117,'UG SKU Categorization'!$A$1:$C$204,3,0))</f>
        <v>Fortified Foods</v>
      </c>
      <c r="G117" s="61" t="s">
        <v>738</v>
      </c>
      <c r="H117" s="524">
        <v>16000</v>
      </c>
      <c r="I117" s="306"/>
      <c r="J117" s="306"/>
      <c r="K117" s="306"/>
      <c r="L117" s="306"/>
      <c r="M117" s="306"/>
      <c r="N117" s="306"/>
      <c r="O117" s="306"/>
      <c r="P117" s="306"/>
      <c r="Q117" s="306"/>
      <c r="R117" s="306"/>
      <c r="S117" s="306"/>
      <c r="T117" s="306"/>
      <c r="U117" s="306"/>
      <c r="V117" s="524">
        <v>6000</v>
      </c>
      <c r="W117" s="524">
        <v>5000</v>
      </c>
      <c r="X117" s="524">
        <v>2000</v>
      </c>
      <c r="Y117" s="524">
        <v>2000</v>
      </c>
      <c r="Z117" s="306"/>
      <c r="AA117" s="524">
        <v>1000</v>
      </c>
      <c r="AB117" s="306"/>
      <c r="AC117" s="306"/>
      <c r="AD117" s="306"/>
      <c r="AE117" s="306"/>
      <c r="AF117" s="306"/>
      <c r="AG117" s="306"/>
      <c r="AH117" s="306"/>
      <c r="AI117" s="306"/>
      <c r="AJ117" s="306"/>
      <c r="AK117" s="306"/>
      <c r="AL117" s="306"/>
      <c r="AM117" s="306"/>
      <c r="AN117" s="306"/>
      <c r="AO117" s="306"/>
      <c r="AP117" s="306"/>
      <c r="AQ117" s="306"/>
      <c r="AR117" s="306"/>
      <c r="AS117" s="306"/>
      <c r="AT117" s="306"/>
      <c r="AU117" s="306"/>
      <c r="AV117" s="306"/>
      <c r="AW117" s="306"/>
      <c r="AX117" s="306"/>
      <c r="AY117" s="306"/>
    </row>
    <row r="118" spans="1:51">
      <c r="A118" s="61" t="s">
        <v>1005</v>
      </c>
      <c r="B118" s="61" t="s">
        <v>478</v>
      </c>
      <c r="C118" s="61" t="s">
        <v>954</v>
      </c>
      <c r="D118" s="61" t="s">
        <v>739</v>
      </c>
      <c r="E118" s="64">
        <f>IF(ISERROR(VLOOKUP(D118,#REF!,2,0)),0,VLOOKUP(D118,#REF!,2,0))</f>
        <v>0</v>
      </c>
      <c r="F118" s="61" t="str">
        <f>IF(D118="","",VLOOKUP(D118,'UG SKU Categorization'!$A$1:$C$204,3,0))</f>
        <v>Fortified Foods</v>
      </c>
      <c r="G118" s="61" t="s">
        <v>740</v>
      </c>
      <c r="H118" s="524">
        <v>22000</v>
      </c>
      <c r="I118" s="306"/>
      <c r="J118" s="306"/>
      <c r="K118" s="306"/>
      <c r="L118" s="306"/>
      <c r="M118" s="306"/>
      <c r="N118" s="306"/>
      <c r="O118" s="306"/>
      <c r="P118" s="306"/>
      <c r="Q118" s="306"/>
      <c r="R118" s="306"/>
      <c r="S118" s="306"/>
      <c r="T118" s="306"/>
      <c r="U118" s="306"/>
      <c r="V118" s="524">
        <v>5000</v>
      </c>
      <c r="W118" s="524">
        <v>11000</v>
      </c>
      <c r="X118" s="524">
        <v>3000</v>
      </c>
      <c r="Y118" s="524">
        <v>2000</v>
      </c>
      <c r="Z118" s="306"/>
      <c r="AA118" s="524">
        <v>1000</v>
      </c>
      <c r="AB118" s="306"/>
      <c r="AC118" s="306"/>
      <c r="AD118" s="306"/>
      <c r="AE118" s="306"/>
      <c r="AF118" s="306"/>
      <c r="AG118" s="306"/>
      <c r="AH118" s="306"/>
      <c r="AI118" s="306"/>
      <c r="AJ118" s="306"/>
      <c r="AK118" s="306"/>
      <c r="AL118" s="306"/>
      <c r="AM118" s="306"/>
      <c r="AN118" s="306"/>
      <c r="AO118" s="306"/>
      <c r="AP118" s="306"/>
      <c r="AQ118" s="306"/>
      <c r="AR118" s="306"/>
      <c r="AS118" s="306"/>
      <c r="AT118" s="306"/>
      <c r="AU118" s="306"/>
      <c r="AV118" s="306"/>
      <c r="AW118" s="306"/>
      <c r="AX118" s="306"/>
      <c r="AY118" s="306"/>
    </row>
    <row r="119" spans="1:51">
      <c r="A119" s="61" t="s">
        <v>1005</v>
      </c>
      <c r="B119" s="61" t="s">
        <v>478</v>
      </c>
      <c r="C119" s="61" t="s">
        <v>954</v>
      </c>
      <c r="D119" s="61" t="s">
        <v>741</v>
      </c>
      <c r="E119" s="64">
        <f>IF(ISERROR(VLOOKUP(D119,#REF!,2,0)),0,VLOOKUP(D119,#REF!,2,0))</f>
        <v>0</v>
      </c>
      <c r="F119" s="61" t="str">
        <f>IF(D119="","",VLOOKUP(D119,'UG SKU Categorization'!$A$1:$C$204,3,0))</f>
        <v>Fortified Foods</v>
      </c>
      <c r="G119" s="61" t="s">
        <v>742</v>
      </c>
      <c r="H119" s="524">
        <v>1527850</v>
      </c>
      <c r="I119" s="306"/>
      <c r="J119" s="306"/>
      <c r="K119" s="306"/>
      <c r="L119" s="306"/>
      <c r="M119" s="306"/>
      <c r="N119" s="306"/>
      <c r="O119" s="306"/>
      <c r="P119" s="306"/>
      <c r="Q119" s="306"/>
      <c r="R119" s="306"/>
      <c r="S119" s="306"/>
      <c r="T119" s="306"/>
      <c r="U119" s="306"/>
      <c r="V119" s="306"/>
      <c r="W119" s="524">
        <v>62500</v>
      </c>
      <c r="X119" s="524">
        <v>15000</v>
      </c>
      <c r="Y119" s="524">
        <v>50000</v>
      </c>
      <c r="Z119" s="524">
        <v>30000</v>
      </c>
      <c r="AA119" s="524">
        <v>3000</v>
      </c>
      <c r="AB119" s="524">
        <v>29600</v>
      </c>
      <c r="AC119" s="306"/>
      <c r="AD119" s="306"/>
      <c r="AE119" s="524">
        <v>4600</v>
      </c>
      <c r="AF119" s="524">
        <v>69000</v>
      </c>
      <c r="AG119" s="524">
        <v>154100</v>
      </c>
      <c r="AH119" s="524">
        <v>105800</v>
      </c>
      <c r="AI119" s="524">
        <v>94300</v>
      </c>
      <c r="AJ119" s="524">
        <v>82800</v>
      </c>
      <c r="AK119" s="524">
        <v>126500</v>
      </c>
      <c r="AL119" s="524">
        <v>48300</v>
      </c>
      <c r="AM119" s="524">
        <v>50600</v>
      </c>
      <c r="AN119" s="524">
        <v>80500</v>
      </c>
      <c r="AO119" s="524">
        <v>82800</v>
      </c>
      <c r="AP119" s="524">
        <v>55200</v>
      </c>
      <c r="AQ119" s="524">
        <v>34500</v>
      </c>
      <c r="AR119" s="524">
        <v>27600</v>
      </c>
      <c r="AS119" s="524">
        <v>23000</v>
      </c>
      <c r="AT119" s="524">
        <v>52900</v>
      </c>
      <c r="AU119" s="524">
        <v>29250</v>
      </c>
      <c r="AV119" s="524">
        <v>54000</v>
      </c>
      <c r="AW119" s="524">
        <v>58500</v>
      </c>
      <c r="AX119" s="524">
        <v>101250</v>
      </c>
      <c r="AY119" s="524">
        <v>2250</v>
      </c>
    </row>
    <row r="120" spans="1:51">
      <c r="A120" s="61" t="s">
        <v>1005</v>
      </c>
      <c r="B120" s="61" t="s">
        <v>478</v>
      </c>
      <c r="C120" s="61" t="s">
        <v>954</v>
      </c>
      <c r="D120" s="61" t="s">
        <v>690</v>
      </c>
      <c r="E120" s="64">
        <f>IF(ISERROR(VLOOKUP(D120,#REF!,2,0)),0,VLOOKUP(D120,#REF!,2,0))</f>
        <v>0</v>
      </c>
      <c r="F120" s="61" t="str">
        <f>IF(D120="","",VLOOKUP(D120,'UG SKU Categorization'!$A$1:$C$204,3,0))</f>
        <v>Fortified Foods</v>
      </c>
      <c r="G120" s="61" t="s">
        <v>1006</v>
      </c>
      <c r="H120" s="524">
        <v>476425</v>
      </c>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524">
        <v>30600</v>
      </c>
      <c r="AJ120" s="524">
        <v>7650</v>
      </c>
      <c r="AK120" s="524">
        <v>89250</v>
      </c>
      <c r="AL120" s="524">
        <v>9350</v>
      </c>
      <c r="AM120" s="524">
        <v>68850</v>
      </c>
      <c r="AN120" s="524">
        <v>1700</v>
      </c>
      <c r="AO120" s="524">
        <v>97750</v>
      </c>
      <c r="AP120" s="524">
        <v>29750</v>
      </c>
      <c r="AQ120" s="524">
        <v>60350</v>
      </c>
      <c r="AR120" s="524">
        <v>28900</v>
      </c>
      <c r="AS120" s="524">
        <v>9350</v>
      </c>
      <c r="AT120" s="524">
        <v>6800</v>
      </c>
      <c r="AU120" s="524">
        <v>7650</v>
      </c>
      <c r="AV120" s="524">
        <v>11475</v>
      </c>
      <c r="AW120" s="524">
        <v>17000</v>
      </c>
      <c r="AX120" s="306"/>
      <c r="AY120" s="306"/>
    </row>
    <row r="121" spans="1:51">
      <c r="A121" s="61" t="s">
        <v>1005</v>
      </c>
      <c r="B121" s="61" t="s">
        <v>478</v>
      </c>
      <c r="C121" s="61" t="s">
        <v>954</v>
      </c>
      <c r="D121" s="61" t="s">
        <v>1237</v>
      </c>
      <c r="E121" s="64">
        <f>IF(ISERROR(VLOOKUP(D121,#REF!,2,0)),0,VLOOKUP(D121,#REF!,2,0))</f>
        <v>0</v>
      </c>
      <c r="F121" s="61" t="str">
        <f>IF(D121="","",VLOOKUP(D121,'UG SKU Categorization'!$A$1:$C$204,3,0))</f>
        <v>Fortified Foods</v>
      </c>
      <c r="G121" s="61" t="s">
        <v>1238</v>
      </c>
      <c r="H121" s="524">
        <v>800</v>
      </c>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6"/>
      <c r="AL121" s="306"/>
      <c r="AM121" s="306"/>
      <c r="AN121" s="306"/>
      <c r="AO121" s="306"/>
      <c r="AP121" s="306"/>
      <c r="AQ121" s="306"/>
      <c r="AR121" s="306"/>
      <c r="AS121" s="306"/>
      <c r="AT121" s="306"/>
      <c r="AU121" s="306"/>
      <c r="AV121" s="306"/>
      <c r="AW121" s="306"/>
      <c r="AX121" s="524">
        <v>800</v>
      </c>
      <c r="AY121" s="306"/>
    </row>
    <row r="122" spans="1:51">
      <c r="A122" s="61" t="s">
        <v>1005</v>
      </c>
      <c r="B122" s="61" t="s">
        <v>478</v>
      </c>
      <c r="C122" s="61" t="s">
        <v>954</v>
      </c>
      <c r="D122" s="61" t="s">
        <v>1452</v>
      </c>
      <c r="E122" s="64">
        <f>IF(ISERROR(VLOOKUP(D122,#REF!,2,0)),0,VLOOKUP(D122,#REF!,2,0))</f>
        <v>0</v>
      </c>
      <c r="F122" s="61" t="str">
        <f>IF(D122="","",VLOOKUP(D122,'UG SKU Categorization'!$A$1:$C$204,3,0))</f>
        <v>Fortified Foods</v>
      </c>
      <c r="G122" s="61" t="s">
        <v>1454</v>
      </c>
      <c r="H122" s="524">
        <v>3098575</v>
      </c>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6"/>
      <c r="AL122" s="306"/>
      <c r="AM122" s="306"/>
      <c r="AN122" s="306"/>
      <c r="AO122" s="524">
        <v>218700</v>
      </c>
      <c r="AP122" s="524">
        <v>202950</v>
      </c>
      <c r="AQ122" s="524">
        <v>129150</v>
      </c>
      <c r="AR122" s="524">
        <v>340200</v>
      </c>
      <c r="AS122" s="524">
        <v>192600</v>
      </c>
      <c r="AT122" s="524">
        <v>199800</v>
      </c>
      <c r="AU122" s="524">
        <v>198900</v>
      </c>
      <c r="AV122" s="524">
        <v>344675</v>
      </c>
      <c r="AW122" s="524">
        <v>399500</v>
      </c>
      <c r="AX122" s="524">
        <v>872100</v>
      </c>
      <c r="AY122" s="306"/>
    </row>
    <row r="123" spans="1:51">
      <c r="A123" s="61" t="s">
        <v>1005</v>
      </c>
      <c r="B123" s="61" t="s">
        <v>478</v>
      </c>
      <c r="C123" s="61" t="s">
        <v>954</v>
      </c>
      <c r="D123" s="61" t="s">
        <v>2465</v>
      </c>
      <c r="E123" s="64">
        <f>IF(ISERROR(VLOOKUP(D123,#REF!,2,0)),0,VLOOKUP(D123,#REF!,2,0))</f>
        <v>0</v>
      </c>
      <c r="F123" s="61" t="str">
        <f>IF(D123="","",VLOOKUP(D123,'UG SKU Categorization'!$A$1:$C$204,3,0))</f>
        <v>Fortified Foods</v>
      </c>
      <c r="G123" s="61" t="s">
        <v>2466</v>
      </c>
      <c r="H123" s="524">
        <v>161000</v>
      </c>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6"/>
      <c r="AL123" s="306"/>
      <c r="AM123" s="306"/>
      <c r="AN123" s="306"/>
      <c r="AO123" s="306"/>
      <c r="AP123" s="306"/>
      <c r="AQ123" s="306"/>
      <c r="AR123" s="306"/>
      <c r="AS123" s="306"/>
      <c r="AT123" s="306"/>
      <c r="AU123" s="306"/>
      <c r="AV123" s="306"/>
      <c r="AW123" s="306"/>
      <c r="AX123" s="524">
        <v>154000</v>
      </c>
      <c r="AY123" s="524">
        <v>7000</v>
      </c>
    </row>
    <row r="124" spans="1:51">
      <c r="A124" s="61" t="s">
        <v>1005</v>
      </c>
      <c r="B124" s="61" t="s">
        <v>478</v>
      </c>
      <c r="C124" s="61" t="s">
        <v>954</v>
      </c>
      <c r="D124" s="61" t="s">
        <v>641</v>
      </c>
      <c r="E124" s="64">
        <f>IF(ISERROR(VLOOKUP(D124,#REF!,2,0)),0,VLOOKUP(D124,#REF!,2,0))</f>
        <v>0</v>
      </c>
      <c r="F124" s="61" t="str">
        <f>IF(D124="","",VLOOKUP(D124,'UG SKU Categorization'!$A$1:$C$204,3,0))</f>
        <v>Diarrhea Treatment</v>
      </c>
      <c r="G124" s="61" t="s">
        <v>642</v>
      </c>
      <c r="H124" s="524">
        <v>2849350</v>
      </c>
      <c r="I124" s="524">
        <v>58950</v>
      </c>
      <c r="J124" s="524">
        <v>35700</v>
      </c>
      <c r="K124" s="524">
        <v>86550</v>
      </c>
      <c r="L124" s="524">
        <v>60600</v>
      </c>
      <c r="M124" s="524">
        <v>228500</v>
      </c>
      <c r="N124" s="524">
        <v>265200</v>
      </c>
      <c r="O124" s="524">
        <v>45550</v>
      </c>
      <c r="P124" s="524">
        <v>81450</v>
      </c>
      <c r="Q124" s="524">
        <v>136500</v>
      </c>
      <c r="R124" s="524">
        <v>94850</v>
      </c>
      <c r="S124" s="524">
        <v>37750</v>
      </c>
      <c r="T124" s="524">
        <v>54000</v>
      </c>
      <c r="U124" s="524">
        <v>83750</v>
      </c>
      <c r="V124" s="524">
        <v>47800</v>
      </c>
      <c r="W124" s="524">
        <v>111600</v>
      </c>
      <c r="X124" s="524">
        <v>59600</v>
      </c>
      <c r="Y124" s="524">
        <v>74200</v>
      </c>
      <c r="Z124" s="524">
        <v>78000</v>
      </c>
      <c r="AA124" s="524">
        <v>49200</v>
      </c>
      <c r="AB124" s="524">
        <v>53000</v>
      </c>
      <c r="AC124" s="524">
        <v>47600</v>
      </c>
      <c r="AD124" s="524">
        <v>30400</v>
      </c>
      <c r="AE124" s="524">
        <v>61200</v>
      </c>
      <c r="AF124" s="524">
        <v>138600</v>
      </c>
      <c r="AG124" s="524">
        <v>91200</v>
      </c>
      <c r="AH124" s="524">
        <v>49200</v>
      </c>
      <c r="AI124" s="524">
        <v>22000</v>
      </c>
      <c r="AJ124" s="524">
        <v>76400</v>
      </c>
      <c r="AK124" s="524">
        <v>55800</v>
      </c>
      <c r="AL124" s="524">
        <v>25000</v>
      </c>
      <c r="AM124" s="524">
        <v>26000</v>
      </c>
      <c r="AN124" s="524">
        <v>69200</v>
      </c>
      <c r="AO124" s="524">
        <v>52400</v>
      </c>
      <c r="AP124" s="524">
        <v>46400</v>
      </c>
      <c r="AQ124" s="524">
        <v>55800</v>
      </c>
      <c r="AR124" s="524">
        <v>45400</v>
      </c>
      <c r="AS124" s="524">
        <v>41600</v>
      </c>
      <c r="AT124" s="524">
        <v>49800</v>
      </c>
      <c r="AU124" s="524">
        <v>58200</v>
      </c>
      <c r="AV124" s="524">
        <v>26400</v>
      </c>
      <c r="AW124" s="524">
        <v>12400</v>
      </c>
      <c r="AX124" s="524">
        <v>25400</v>
      </c>
      <c r="AY124" s="524">
        <v>200</v>
      </c>
    </row>
    <row r="125" spans="1:51">
      <c r="A125" s="61" t="s">
        <v>1005</v>
      </c>
      <c r="B125" s="61" t="s">
        <v>478</v>
      </c>
      <c r="C125" s="61" t="s">
        <v>954</v>
      </c>
      <c r="D125" s="61" t="s">
        <v>643</v>
      </c>
      <c r="E125" s="64">
        <f>IF(ISERROR(VLOOKUP(D125,#REF!,2,0)),0,VLOOKUP(D125,#REF!,2,0))</f>
        <v>0</v>
      </c>
      <c r="F125" s="61" t="str">
        <f>IF(D125="","",VLOOKUP(D125,'UG SKU Categorization'!$A$1:$C$204,3,0))</f>
        <v>Diarrhea Treatment</v>
      </c>
      <c r="G125" s="61" t="s">
        <v>644</v>
      </c>
      <c r="H125" s="524">
        <v>1176900</v>
      </c>
      <c r="I125" s="524">
        <v>19800</v>
      </c>
      <c r="J125" s="524">
        <v>23400</v>
      </c>
      <c r="K125" s="524">
        <v>46800</v>
      </c>
      <c r="L125" s="524">
        <v>48600</v>
      </c>
      <c r="M125" s="524">
        <v>47200</v>
      </c>
      <c r="N125" s="524">
        <v>48800</v>
      </c>
      <c r="O125" s="524">
        <v>25600</v>
      </c>
      <c r="P125" s="524">
        <v>51200</v>
      </c>
      <c r="Q125" s="524">
        <v>197200</v>
      </c>
      <c r="R125" s="524">
        <v>171500</v>
      </c>
      <c r="S125" s="524">
        <v>16800</v>
      </c>
      <c r="T125" s="306"/>
      <c r="U125" s="306"/>
      <c r="V125" s="524">
        <v>1600</v>
      </c>
      <c r="W125" s="524">
        <v>3200</v>
      </c>
      <c r="X125" s="306"/>
      <c r="Y125" s="524">
        <v>8000</v>
      </c>
      <c r="Z125" s="524">
        <v>8000</v>
      </c>
      <c r="AA125" s="524">
        <v>126400</v>
      </c>
      <c r="AB125" s="524">
        <v>4800</v>
      </c>
      <c r="AC125" s="524">
        <v>1600</v>
      </c>
      <c r="AD125" s="306"/>
      <c r="AE125" s="524">
        <v>1600</v>
      </c>
      <c r="AF125" s="524">
        <v>52800</v>
      </c>
      <c r="AG125" s="524">
        <v>41600</v>
      </c>
      <c r="AH125" s="524">
        <v>33600</v>
      </c>
      <c r="AI125" s="524">
        <v>27200</v>
      </c>
      <c r="AJ125" s="524">
        <v>22400</v>
      </c>
      <c r="AK125" s="524">
        <v>11200</v>
      </c>
      <c r="AL125" s="524">
        <v>3200</v>
      </c>
      <c r="AM125" s="306"/>
      <c r="AN125" s="524">
        <v>9600</v>
      </c>
      <c r="AO125" s="524">
        <v>27200</v>
      </c>
      <c r="AP125" s="524">
        <v>12800</v>
      </c>
      <c r="AQ125" s="524">
        <v>36800</v>
      </c>
      <c r="AR125" s="524">
        <v>41600</v>
      </c>
      <c r="AS125" s="306"/>
      <c r="AT125" s="524">
        <v>4800</v>
      </c>
      <c r="AU125" s="306"/>
      <c r="AV125" s="306"/>
      <c r="AW125" s="306"/>
      <c r="AX125" s="306"/>
      <c r="AY125" s="306"/>
    </row>
    <row r="126" spans="1:51">
      <c r="A126" s="61" t="s">
        <v>1005</v>
      </c>
      <c r="B126" s="61" t="s">
        <v>478</v>
      </c>
      <c r="C126" s="61" t="s">
        <v>954</v>
      </c>
      <c r="D126" s="61" t="s">
        <v>645</v>
      </c>
      <c r="E126" s="64">
        <f>IF(ISERROR(VLOOKUP(D126,#REF!,2,0)),0,VLOOKUP(D126,#REF!,2,0))</f>
        <v>0</v>
      </c>
      <c r="F126" s="61" t="str">
        <f>IF(D126="","",VLOOKUP(D126,'UG SKU Categorization'!$A$1:$C$204,3,0))</f>
        <v>Water filtration and storage</v>
      </c>
      <c r="G126" s="61" t="s">
        <v>646</v>
      </c>
      <c r="H126" s="524">
        <v>7300</v>
      </c>
      <c r="I126" s="306"/>
      <c r="J126" s="524">
        <v>2250</v>
      </c>
      <c r="K126" s="306"/>
      <c r="L126" s="306"/>
      <c r="M126" s="306"/>
      <c r="N126" s="306"/>
      <c r="O126" s="306"/>
      <c r="P126" s="306"/>
      <c r="Q126" s="306"/>
      <c r="R126" s="306"/>
      <c r="S126" s="306"/>
      <c r="T126" s="306"/>
      <c r="U126" s="524">
        <v>500</v>
      </c>
      <c r="V126" s="306"/>
      <c r="W126" s="306"/>
      <c r="X126" s="306"/>
      <c r="Y126" s="306"/>
      <c r="Z126" s="306"/>
      <c r="AA126" s="306"/>
      <c r="AB126" s="306"/>
      <c r="AC126" s="306"/>
      <c r="AD126" s="306"/>
      <c r="AE126" s="306"/>
      <c r="AF126" s="306"/>
      <c r="AG126" s="524">
        <v>4000</v>
      </c>
      <c r="AH126" s="306"/>
      <c r="AI126" s="306"/>
      <c r="AJ126" s="306"/>
      <c r="AK126" s="306"/>
      <c r="AL126" s="306"/>
      <c r="AM126" s="524">
        <v>550</v>
      </c>
      <c r="AN126" s="306"/>
      <c r="AO126" s="306"/>
      <c r="AP126" s="306"/>
      <c r="AQ126" s="306"/>
      <c r="AR126" s="306"/>
      <c r="AS126" s="306"/>
      <c r="AT126" s="306"/>
      <c r="AU126" s="306"/>
      <c r="AV126" s="306"/>
      <c r="AW126" s="306"/>
      <c r="AX126" s="306"/>
      <c r="AY126" s="306"/>
    </row>
    <row r="127" spans="1:51">
      <c r="A127" s="61" t="s">
        <v>1005</v>
      </c>
      <c r="B127" s="61" t="s">
        <v>478</v>
      </c>
      <c r="C127" s="61" t="s">
        <v>954</v>
      </c>
      <c r="D127" s="61" t="s">
        <v>647</v>
      </c>
      <c r="E127" s="64">
        <f>IF(ISERROR(VLOOKUP(D127,#REF!,2,0)),0,VLOOKUP(D127,#REF!,2,0))</f>
        <v>0</v>
      </c>
      <c r="F127" s="61" t="str">
        <f>IF(D127="","",VLOOKUP(D127,'UG SKU Categorization'!$A$1:$C$204,3,0))</f>
        <v>Water filtration and storage</v>
      </c>
      <c r="G127" s="61" t="s">
        <v>648</v>
      </c>
      <c r="H127" s="524">
        <v>900</v>
      </c>
      <c r="I127" s="306"/>
      <c r="J127" s="306"/>
      <c r="K127" s="306"/>
      <c r="L127" s="524">
        <v>900</v>
      </c>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6"/>
      <c r="AL127" s="306"/>
      <c r="AM127" s="306"/>
      <c r="AN127" s="306"/>
      <c r="AO127" s="306"/>
      <c r="AP127" s="306"/>
      <c r="AQ127" s="306"/>
      <c r="AR127" s="306"/>
      <c r="AS127" s="306"/>
      <c r="AT127" s="306"/>
      <c r="AU127" s="306"/>
      <c r="AV127" s="306"/>
      <c r="AW127" s="306"/>
      <c r="AX127" s="306"/>
      <c r="AY127" s="306"/>
    </row>
    <row r="128" spans="1:51">
      <c r="A128" s="61" t="s">
        <v>1005</v>
      </c>
      <c r="B128" s="61" t="s">
        <v>478</v>
      </c>
      <c r="C128" s="61" t="s">
        <v>954</v>
      </c>
      <c r="D128" s="61" t="s">
        <v>649</v>
      </c>
      <c r="E128" s="64">
        <f>IF(ISERROR(VLOOKUP(D128,#REF!,2,0)),0,VLOOKUP(D128,#REF!,2,0))</f>
        <v>0</v>
      </c>
      <c r="F128" s="61" t="str">
        <f>IF(D128="","",VLOOKUP(D128,'UG SKU Categorization'!$A$1:$C$204,3,0))</f>
        <v>Water filtration and storage</v>
      </c>
      <c r="G128" s="61" t="s">
        <v>650</v>
      </c>
      <c r="H128" s="524">
        <v>924000</v>
      </c>
      <c r="I128" s="524">
        <v>14000</v>
      </c>
      <c r="J128" s="524">
        <v>63000</v>
      </c>
      <c r="K128" s="524">
        <v>21000</v>
      </c>
      <c r="L128" s="524">
        <v>49000</v>
      </c>
      <c r="M128" s="524">
        <v>7000</v>
      </c>
      <c r="N128" s="524">
        <v>7000</v>
      </c>
      <c r="O128" s="524">
        <v>14000</v>
      </c>
      <c r="P128" s="524">
        <v>7000</v>
      </c>
      <c r="Q128" s="524">
        <v>7000</v>
      </c>
      <c r="R128" s="306"/>
      <c r="S128" s="524">
        <v>14000</v>
      </c>
      <c r="T128" s="524">
        <v>14000</v>
      </c>
      <c r="U128" s="306"/>
      <c r="V128" s="524">
        <v>14000</v>
      </c>
      <c r="W128" s="524">
        <v>49000</v>
      </c>
      <c r="X128" s="306"/>
      <c r="Y128" s="306"/>
      <c r="Z128" s="524">
        <v>42000</v>
      </c>
      <c r="AA128" s="306"/>
      <c r="AB128" s="524">
        <v>14000</v>
      </c>
      <c r="AC128" s="306"/>
      <c r="AD128" s="306"/>
      <c r="AE128" s="524">
        <v>56000</v>
      </c>
      <c r="AF128" s="524">
        <v>273000</v>
      </c>
      <c r="AG128" s="524">
        <v>63000</v>
      </c>
      <c r="AH128" s="524">
        <v>35000</v>
      </c>
      <c r="AI128" s="524">
        <v>28000</v>
      </c>
      <c r="AJ128" s="524">
        <v>21000</v>
      </c>
      <c r="AK128" s="306"/>
      <c r="AL128" s="306"/>
      <c r="AM128" s="524">
        <v>28000</v>
      </c>
      <c r="AN128" s="524">
        <v>7000</v>
      </c>
      <c r="AO128" s="524">
        <v>7000</v>
      </c>
      <c r="AP128" s="306"/>
      <c r="AQ128" s="306"/>
      <c r="AR128" s="524">
        <v>42000</v>
      </c>
      <c r="AS128" s="524">
        <v>7000</v>
      </c>
      <c r="AT128" s="524">
        <v>14000</v>
      </c>
      <c r="AU128" s="524">
        <v>7000</v>
      </c>
      <c r="AV128" s="306"/>
      <c r="AW128" s="306"/>
      <c r="AX128" s="306"/>
      <c r="AY128" s="306"/>
    </row>
    <row r="129" spans="1:51">
      <c r="A129" s="61" t="s">
        <v>1005</v>
      </c>
      <c r="B129" s="61" t="s">
        <v>478</v>
      </c>
      <c r="C129" s="61" t="s">
        <v>954</v>
      </c>
      <c r="D129" s="61" t="s">
        <v>413</v>
      </c>
      <c r="E129" s="64">
        <f>IF(ISERROR(VLOOKUP(D129,#REF!,2,0)),0,VLOOKUP(D129,#REF!,2,0))</f>
        <v>0</v>
      </c>
      <c r="F129" s="61" t="str">
        <f>IF(D129="","",VLOOKUP(D129,'UG SKU Categorization'!$A$1:$C$204,3,0))</f>
        <v>Hygiene</v>
      </c>
      <c r="G129" s="61" t="s">
        <v>414</v>
      </c>
      <c r="H129" s="524">
        <v>1255950</v>
      </c>
      <c r="I129" s="524">
        <v>94500</v>
      </c>
      <c r="J129" s="524">
        <v>138250</v>
      </c>
      <c r="K129" s="524">
        <v>183150</v>
      </c>
      <c r="L129" s="524">
        <v>31450</v>
      </c>
      <c r="M129" s="524">
        <v>89700</v>
      </c>
      <c r="N129" s="524">
        <v>25300</v>
      </c>
      <c r="O129" s="524">
        <v>32200</v>
      </c>
      <c r="P129" s="524">
        <v>34500</v>
      </c>
      <c r="Q129" s="524">
        <v>52900</v>
      </c>
      <c r="R129" s="524">
        <v>13800</v>
      </c>
      <c r="S129" s="524">
        <v>46000</v>
      </c>
      <c r="T129" s="524">
        <v>27600</v>
      </c>
      <c r="U129" s="524">
        <v>20700</v>
      </c>
      <c r="V129" s="524">
        <v>2300</v>
      </c>
      <c r="W129" s="524">
        <v>9200</v>
      </c>
      <c r="X129" s="524">
        <v>18400</v>
      </c>
      <c r="Y129" s="524">
        <v>82800</v>
      </c>
      <c r="Z129" s="306"/>
      <c r="AA129" s="524">
        <v>23650</v>
      </c>
      <c r="AB129" s="524">
        <v>38700</v>
      </c>
      <c r="AC129" s="524">
        <v>31350</v>
      </c>
      <c r="AD129" s="524">
        <v>4600</v>
      </c>
      <c r="AE129" s="524">
        <v>13800</v>
      </c>
      <c r="AF129" s="524">
        <v>29900</v>
      </c>
      <c r="AG129" s="524">
        <v>82800</v>
      </c>
      <c r="AH129" s="524">
        <v>18200</v>
      </c>
      <c r="AI129" s="306"/>
      <c r="AJ129" s="524">
        <v>4800</v>
      </c>
      <c r="AK129" s="524">
        <v>33600</v>
      </c>
      <c r="AL129" s="524">
        <v>7200</v>
      </c>
      <c r="AM129" s="524">
        <v>2400</v>
      </c>
      <c r="AN129" s="524">
        <v>4800</v>
      </c>
      <c r="AO129" s="306"/>
      <c r="AP129" s="306"/>
      <c r="AQ129" s="306"/>
      <c r="AR129" s="524">
        <v>4600</v>
      </c>
      <c r="AS129" s="306"/>
      <c r="AT129" s="306"/>
      <c r="AU129" s="306"/>
      <c r="AV129" s="524">
        <v>35200</v>
      </c>
      <c r="AW129" s="524">
        <v>15400</v>
      </c>
      <c r="AX129" s="306"/>
      <c r="AY129" s="524">
        <v>2200</v>
      </c>
    </row>
    <row r="130" spans="1:51">
      <c r="A130" s="61" t="s">
        <v>1005</v>
      </c>
      <c r="B130" s="61" t="s">
        <v>478</v>
      </c>
      <c r="C130" s="61" t="s">
        <v>954</v>
      </c>
      <c r="D130" s="61" t="s">
        <v>415</v>
      </c>
      <c r="E130" s="64">
        <f>IF(ISERROR(VLOOKUP(D130,#REF!,2,0)),0,VLOOKUP(D130,#REF!,2,0))</f>
        <v>0</v>
      </c>
      <c r="F130" s="61" t="str">
        <f>IF(D130="","",VLOOKUP(D130,'UG SKU Categorization'!$A$1:$C$204,3,0))</f>
        <v>Hygiene</v>
      </c>
      <c r="G130" s="61" t="s">
        <v>416</v>
      </c>
      <c r="H130" s="524">
        <v>3244950</v>
      </c>
      <c r="I130" s="524">
        <v>241600</v>
      </c>
      <c r="J130" s="524">
        <v>121600</v>
      </c>
      <c r="K130" s="524">
        <v>125800</v>
      </c>
      <c r="L130" s="524">
        <v>175100</v>
      </c>
      <c r="M130" s="524">
        <v>154100</v>
      </c>
      <c r="N130" s="524">
        <v>41400</v>
      </c>
      <c r="O130" s="524">
        <v>64400</v>
      </c>
      <c r="P130" s="524">
        <v>94300</v>
      </c>
      <c r="Q130" s="524">
        <v>133400</v>
      </c>
      <c r="R130" s="524">
        <v>48300</v>
      </c>
      <c r="S130" s="524">
        <v>57500</v>
      </c>
      <c r="T130" s="524">
        <v>75900</v>
      </c>
      <c r="U130" s="524">
        <v>85100</v>
      </c>
      <c r="V130" s="524">
        <v>18400</v>
      </c>
      <c r="W130" s="524">
        <v>50600</v>
      </c>
      <c r="X130" s="524">
        <v>34500</v>
      </c>
      <c r="Y130" s="524">
        <v>126500</v>
      </c>
      <c r="Z130" s="524">
        <v>29900</v>
      </c>
      <c r="AA130" s="524">
        <v>34400</v>
      </c>
      <c r="AB130" s="524">
        <v>98950</v>
      </c>
      <c r="AC130" s="524">
        <v>55800</v>
      </c>
      <c r="AD130" s="524">
        <v>156400</v>
      </c>
      <c r="AE130" s="524">
        <v>110400</v>
      </c>
      <c r="AF130" s="524">
        <v>96600</v>
      </c>
      <c r="AG130" s="524">
        <v>172500</v>
      </c>
      <c r="AH130" s="524">
        <v>140300</v>
      </c>
      <c r="AI130" s="524">
        <v>16100</v>
      </c>
      <c r="AJ130" s="524">
        <v>29900</v>
      </c>
      <c r="AK130" s="524">
        <v>41400</v>
      </c>
      <c r="AL130" s="524">
        <v>16100</v>
      </c>
      <c r="AM130" s="524">
        <v>23000</v>
      </c>
      <c r="AN130" s="524">
        <v>64400</v>
      </c>
      <c r="AO130" s="524">
        <v>89700</v>
      </c>
      <c r="AP130" s="524">
        <v>52900</v>
      </c>
      <c r="AQ130" s="524">
        <v>16100</v>
      </c>
      <c r="AR130" s="524">
        <v>184000</v>
      </c>
      <c r="AS130" s="524">
        <v>36800</v>
      </c>
      <c r="AT130" s="524">
        <v>66700</v>
      </c>
      <c r="AU130" s="524">
        <v>6150</v>
      </c>
      <c r="AV130" s="524">
        <v>4100</v>
      </c>
      <c r="AW130" s="524">
        <v>9200</v>
      </c>
      <c r="AX130" s="524">
        <v>39950</v>
      </c>
      <c r="AY130" s="524">
        <v>4700</v>
      </c>
    </row>
    <row r="131" spans="1:51">
      <c r="A131" s="61" t="s">
        <v>1005</v>
      </c>
      <c r="B131" s="61" t="s">
        <v>478</v>
      </c>
      <c r="C131" s="61" t="s">
        <v>954</v>
      </c>
      <c r="D131" s="61" t="s">
        <v>651</v>
      </c>
      <c r="E131" s="64">
        <f>IF(ISERROR(VLOOKUP(D131,#REF!,2,0)),0,VLOOKUP(D131,#REF!,2,0))</f>
        <v>0</v>
      </c>
      <c r="F131" s="61" t="str">
        <f>IF(D131="","",VLOOKUP(D131,'UG SKU Categorization'!$A$1:$C$204,3,0))</f>
        <v>Hygiene</v>
      </c>
      <c r="G131" s="61" t="s">
        <v>652</v>
      </c>
      <c r="H131" s="524">
        <v>714100</v>
      </c>
      <c r="I131" s="524">
        <v>5250</v>
      </c>
      <c r="J131" s="524">
        <v>45900</v>
      </c>
      <c r="K131" s="524">
        <v>26350</v>
      </c>
      <c r="L131" s="524">
        <v>3400</v>
      </c>
      <c r="M131" s="524">
        <v>7200</v>
      </c>
      <c r="N131" s="524">
        <v>29700</v>
      </c>
      <c r="O131" s="524">
        <v>9000</v>
      </c>
      <c r="P131" s="524">
        <v>13500</v>
      </c>
      <c r="Q131" s="524">
        <v>13500</v>
      </c>
      <c r="R131" s="524">
        <v>15300</v>
      </c>
      <c r="S131" s="524">
        <v>17100</v>
      </c>
      <c r="T131" s="524">
        <v>16000</v>
      </c>
      <c r="U131" s="524">
        <v>8000</v>
      </c>
      <c r="V131" s="524">
        <v>34000</v>
      </c>
      <c r="W131" s="524">
        <v>1000</v>
      </c>
      <c r="X131" s="524">
        <v>3000</v>
      </c>
      <c r="Y131" s="524">
        <v>35000</v>
      </c>
      <c r="Z131" s="524">
        <v>10000</v>
      </c>
      <c r="AA131" s="524">
        <v>7000</v>
      </c>
      <c r="AB131" s="524">
        <v>21000</v>
      </c>
      <c r="AC131" s="524">
        <v>29700</v>
      </c>
      <c r="AD131" s="524">
        <v>72000</v>
      </c>
      <c r="AE131" s="524">
        <v>15000</v>
      </c>
      <c r="AF131" s="524">
        <v>2000</v>
      </c>
      <c r="AG131" s="524">
        <v>26000</v>
      </c>
      <c r="AH131" s="524">
        <v>21000</v>
      </c>
      <c r="AI131" s="524">
        <v>10000</v>
      </c>
      <c r="AJ131" s="524">
        <v>8000</v>
      </c>
      <c r="AK131" s="524">
        <v>5000</v>
      </c>
      <c r="AL131" s="524">
        <v>8000</v>
      </c>
      <c r="AM131" s="524">
        <v>9000</v>
      </c>
      <c r="AN131" s="524">
        <v>19000</v>
      </c>
      <c r="AO131" s="524">
        <v>11000</v>
      </c>
      <c r="AP131" s="524">
        <v>17000</v>
      </c>
      <c r="AQ131" s="524">
        <v>1000</v>
      </c>
      <c r="AR131" s="524">
        <v>84000</v>
      </c>
      <c r="AS131" s="524">
        <v>14000</v>
      </c>
      <c r="AT131" s="524">
        <v>16000</v>
      </c>
      <c r="AU131" s="524">
        <v>3000</v>
      </c>
      <c r="AV131" s="524">
        <v>3000</v>
      </c>
      <c r="AW131" s="524">
        <v>12000</v>
      </c>
      <c r="AX131" s="524">
        <v>7200</v>
      </c>
      <c r="AY131" s="306"/>
    </row>
    <row r="132" spans="1:51">
      <c r="A132" s="61" t="s">
        <v>1005</v>
      </c>
      <c r="B132" s="61" t="s">
        <v>478</v>
      </c>
      <c r="C132" s="61" t="s">
        <v>954</v>
      </c>
      <c r="D132" s="61" t="s">
        <v>691</v>
      </c>
      <c r="E132" s="64">
        <f>IF(ISERROR(VLOOKUP(D132,#REF!,2,0)),0,VLOOKUP(D132,#REF!,2,0))</f>
        <v>0</v>
      </c>
      <c r="F132" s="61" t="str">
        <f>IF(D132="","",VLOOKUP(D132,'UG SKU Categorization'!$A$1:$C$204,3,0))</f>
        <v>Soap</v>
      </c>
      <c r="G132" s="61" t="s">
        <v>692</v>
      </c>
      <c r="H132" s="524">
        <v>7808750</v>
      </c>
      <c r="I132" s="524">
        <v>4268800</v>
      </c>
      <c r="J132" s="524">
        <v>304500</v>
      </c>
      <c r="K132" s="524">
        <v>171000</v>
      </c>
      <c r="L132" s="524">
        <v>79800</v>
      </c>
      <c r="M132" s="524">
        <v>152000</v>
      </c>
      <c r="N132" s="524">
        <v>54000</v>
      </c>
      <c r="O132" s="524">
        <v>102600</v>
      </c>
      <c r="P132" s="524">
        <v>123500</v>
      </c>
      <c r="Q132" s="524">
        <v>120900</v>
      </c>
      <c r="R132" s="524">
        <v>156000</v>
      </c>
      <c r="S132" s="524">
        <v>363650</v>
      </c>
      <c r="T132" s="524">
        <v>13650</v>
      </c>
      <c r="U132" s="524">
        <v>62400</v>
      </c>
      <c r="V132" s="524">
        <v>64350</v>
      </c>
      <c r="W132" s="524">
        <v>60450</v>
      </c>
      <c r="X132" s="524">
        <v>44850</v>
      </c>
      <c r="Y132" s="524">
        <v>89700</v>
      </c>
      <c r="Z132" s="524">
        <v>31200</v>
      </c>
      <c r="AA132" s="524">
        <v>110200</v>
      </c>
      <c r="AB132" s="524">
        <v>64600</v>
      </c>
      <c r="AC132" s="524">
        <v>20900</v>
      </c>
      <c r="AD132" s="524">
        <v>1052900</v>
      </c>
      <c r="AE132" s="524">
        <v>54600</v>
      </c>
      <c r="AF132" s="524">
        <v>1950</v>
      </c>
      <c r="AG132" s="524">
        <v>54600</v>
      </c>
      <c r="AH132" s="524">
        <v>13650</v>
      </c>
      <c r="AI132" s="524">
        <v>1950</v>
      </c>
      <c r="AJ132" s="524">
        <v>15600</v>
      </c>
      <c r="AK132" s="306"/>
      <c r="AL132" s="524">
        <v>1950</v>
      </c>
      <c r="AM132" s="306"/>
      <c r="AN132" s="524">
        <v>1950</v>
      </c>
      <c r="AO132" s="306"/>
      <c r="AP132" s="306"/>
      <c r="AQ132" s="306"/>
      <c r="AR132" s="524">
        <v>81900</v>
      </c>
      <c r="AS132" s="306"/>
      <c r="AT132" s="306"/>
      <c r="AU132" s="524">
        <v>50150</v>
      </c>
      <c r="AV132" s="524">
        <v>1850</v>
      </c>
      <c r="AW132" s="524">
        <v>11100</v>
      </c>
      <c r="AX132" s="524">
        <v>3700</v>
      </c>
      <c r="AY132" s="524">
        <v>1850</v>
      </c>
    </row>
    <row r="133" spans="1:51">
      <c r="A133" s="61" t="s">
        <v>1005</v>
      </c>
      <c r="B133" s="61" t="s">
        <v>478</v>
      </c>
      <c r="C133" s="61" t="s">
        <v>954</v>
      </c>
      <c r="D133" s="61" t="s">
        <v>693</v>
      </c>
      <c r="E133" s="64">
        <f>IF(ISERROR(VLOOKUP(D133,#REF!,2,0)),0,VLOOKUP(D133,#REF!,2,0))</f>
        <v>0</v>
      </c>
      <c r="F133" s="61" t="str">
        <f>IF(D133="","",VLOOKUP(D133,'UG SKU Categorization'!$A$1:$C$204,3,0))</f>
        <v>Soap</v>
      </c>
      <c r="G133" s="61" t="s">
        <v>694</v>
      </c>
      <c r="H133" s="524">
        <v>11793400</v>
      </c>
      <c r="I133" s="524">
        <v>7952000</v>
      </c>
      <c r="J133" s="524">
        <v>409200</v>
      </c>
      <c r="K133" s="524">
        <v>329800</v>
      </c>
      <c r="L133" s="524">
        <v>190800</v>
      </c>
      <c r="M133" s="524">
        <v>248400</v>
      </c>
      <c r="N133" s="524">
        <v>154800</v>
      </c>
      <c r="O133" s="524">
        <v>189000</v>
      </c>
      <c r="P133" s="524">
        <v>127650</v>
      </c>
      <c r="Q133" s="524">
        <v>148200</v>
      </c>
      <c r="R133" s="524">
        <v>76000</v>
      </c>
      <c r="S133" s="524">
        <v>185900</v>
      </c>
      <c r="T133" s="524">
        <v>26600</v>
      </c>
      <c r="U133" s="524">
        <v>66500</v>
      </c>
      <c r="V133" s="524">
        <v>64600</v>
      </c>
      <c r="W133" s="524">
        <v>28500</v>
      </c>
      <c r="X133" s="524">
        <v>7600</v>
      </c>
      <c r="Y133" s="524">
        <v>11400</v>
      </c>
      <c r="Z133" s="524">
        <v>17100</v>
      </c>
      <c r="AA133" s="524">
        <v>57350</v>
      </c>
      <c r="AB133" s="524">
        <v>183150</v>
      </c>
      <c r="AC133" s="524">
        <v>29600</v>
      </c>
      <c r="AD133" s="524">
        <v>22700</v>
      </c>
      <c r="AE133" s="524">
        <v>370700</v>
      </c>
      <c r="AF133" s="524">
        <v>129200</v>
      </c>
      <c r="AG133" s="524">
        <v>178600</v>
      </c>
      <c r="AH133" s="524">
        <v>39900</v>
      </c>
      <c r="AI133" s="524">
        <v>15200</v>
      </c>
      <c r="AJ133" s="524">
        <v>19500</v>
      </c>
      <c r="AK133" s="524">
        <v>20350</v>
      </c>
      <c r="AL133" s="524">
        <v>3700</v>
      </c>
      <c r="AM133" s="524">
        <v>9500</v>
      </c>
      <c r="AN133" s="524">
        <v>31450</v>
      </c>
      <c r="AO133" s="524">
        <v>5550</v>
      </c>
      <c r="AP133" s="524">
        <v>1850</v>
      </c>
      <c r="AQ133" s="524">
        <v>1850</v>
      </c>
      <c r="AR133" s="524">
        <v>280800</v>
      </c>
      <c r="AS133" s="524">
        <v>3700</v>
      </c>
      <c r="AT133" s="306"/>
      <c r="AU133" s="524">
        <v>45900</v>
      </c>
      <c r="AV133" s="524">
        <v>6800</v>
      </c>
      <c r="AW133" s="524">
        <v>57800</v>
      </c>
      <c r="AX133" s="524">
        <v>44200</v>
      </c>
      <c r="AY133" s="306"/>
    </row>
    <row r="134" spans="1:51">
      <c r="A134" s="61" t="s">
        <v>1005</v>
      </c>
      <c r="B134" s="61" t="s">
        <v>478</v>
      </c>
      <c r="C134" s="61" t="s">
        <v>954</v>
      </c>
      <c r="D134" s="61" t="s">
        <v>581</v>
      </c>
      <c r="E134" s="64">
        <f>IF(ISERROR(VLOOKUP(D134,#REF!,2,0)),0,VLOOKUP(D134,#REF!,2,0))</f>
        <v>0</v>
      </c>
      <c r="F134" s="61" t="str">
        <f>IF(D134="","",VLOOKUP(D134,'UG SKU Categorization'!$A$1:$C$204,3,0))</f>
        <v>Hygiene</v>
      </c>
      <c r="G134" s="61" t="s">
        <v>582</v>
      </c>
      <c r="H134" s="524">
        <v>3885100</v>
      </c>
      <c r="I134" s="524">
        <v>55200</v>
      </c>
      <c r="J134" s="524">
        <v>115000</v>
      </c>
      <c r="K134" s="524">
        <v>115000</v>
      </c>
      <c r="L134" s="524">
        <v>266800</v>
      </c>
      <c r="M134" s="524">
        <v>165600</v>
      </c>
      <c r="N134" s="524">
        <v>32200</v>
      </c>
      <c r="O134" s="524">
        <v>46000</v>
      </c>
      <c r="P134" s="524">
        <v>69000</v>
      </c>
      <c r="Q134" s="524">
        <v>55200</v>
      </c>
      <c r="R134" s="524">
        <v>51500</v>
      </c>
      <c r="S134" s="524">
        <v>15450</v>
      </c>
      <c r="T134" s="524">
        <v>56650</v>
      </c>
      <c r="U134" s="524">
        <v>252350</v>
      </c>
      <c r="V134" s="524">
        <v>91800</v>
      </c>
      <c r="W134" s="524">
        <v>54000</v>
      </c>
      <c r="X134" s="524">
        <v>54000</v>
      </c>
      <c r="Y134" s="524">
        <v>37800</v>
      </c>
      <c r="Z134" s="524">
        <v>70200</v>
      </c>
      <c r="AA134" s="524">
        <v>27000</v>
      </c>
      <c r="AB134" s="524">
        <v>43200</v>
      </c>
      <c r="AC134" s="524">
        <v>48600</v>
      </c>
      <c r="AD134" s="524">
        <v>75600</v>
      </c>
      <c r="AE134" s="524">
        <v>21600</v>
      </c>
      <c r="AF134" s="524">
        <v>205200</v>
      </c>
      <c r="AG134" s="524">
        <v>118800</v>
      </c>
      <c r="AH134" s="524">
        <v>403400</v>
      </c>
      <c r="AI134" s="524">
        <v>31750</v>
      </c>
      <c r="AJ134" s="524">
        <v>57150</v>
      </c>
      <c r="AK134" s="524">
        <v>190500</v>
      </c>
      <c r="AL134" s="524">
        <v>317500</v>
      </c>
      <c r="AM134" s="524">
        <v>31750</v>
      </c>
      <c r="AN134" s="524">
        <v>177800</v>
      </c>
      <c r="AO134" s="524">
        <v>200600</v>
      </c>
      <c r="AP134" s="524">
        <v>5900</v>
      </c>
      <c r="AQ134" s="524">
        <v>35400</v>
      </c>
      <c r="AR134" s="524">
        <v>91900</v>
      </c>
      <c r="AS134" s="524">
        <v>11800</v>
      </c>
      <c r="AT134" s="524">
        <v>17700</v>
      </c>
      <c r="AU134" s="524">
        <v>17400</v>
      </c>
      <c r="AV134" s="524">
        <v>63800</v>
      </c>
      <c r="AW134" s="524">
        <v>52200</v>
      </c>
      <c r="AX134" s="524">
        <v>29000</v>
      </c>
      <c r="AY134" s="524">
        <v>5800</v>
      </c>
    </row>
    <row r="135" spans="1:51">
      <c r="A135" s="61" t="s">
        <v>1005</v>
      </c>
      <c r="B135" s="61" t="s">
        <v>478</v>
      </c>
      <c r="C135" s="61" t="s">
        <v>954</v>
      </c>
      <c r="D135" s="61" t="s">
        <v>583</v>
      </c>
      <c r="E135" s="64">
        <f>IF(ISERROR(VLOOKUP(D135,#REF!,2,0)),0,VLOOKUP(D135,#REF!,2,0))</f>
        <v>0</v>
      </c>
      <c r="F135" s="61" t="str">
        <f>IF(D135="","",VLOOKUP(D135,'UG SKU Categorization'!$A$1:$C$204,3,0))</f>
        <v>Hygiene</v>
      </c>
      <c r="G135" s="61" t="s">
        <v>584</v>
      </c>
      <c r="H135" s="524">
        <v>5110250</v>
      </c>
      <c r="I135" s="524">
        <v>96600</v>
      </c>
      <c r="J135" s="524">
        <v>105800</v>
      </c>
      <c r="K135" s="524">
        <v>96600</v>
      </c>
      <c r="L135" s="524">
        <v>331200</v>
      </c>
      <c r="M135" s="524">
        <v>174800</v>
      </c>
      <c r="N135" s="524">
        <v>64400</v>
      </c>
      <c r="O135" s="524">
        <v>59800</v>
      </c>
      <c r="P135" s="524">
        <v>92000</v>
      </c>
      <c r="Q135" s="524">
        <v>110400</v>
      </c>
      <c r="R135" s="524">
        <v>30900</v>
      </c>
      <c r="S135" s="524">
        <v>72100</v>
      </c>
      <c r="T135" s="524">
        <v>144200</v>
      </c>
      <c r="U135" s="524">
        <v>231750</v>
      </c>
      <c r="V135" s="524">
        <v>91800</v>
      </c>
      <c r="W135" s="524">
        <v>54000</v>
      </c>
      <c r="X135" s="524">
        <v>108000</v>
      </c>
      <c r="Y135" s="524">
        <v>70200</v>
      </c>
      <c r="Z135" s="524">
        <v>75600</v>
      </c>
      <c r="AA135" s="524">
        <v>59400</v>
      </c>
      <c r="AB135" s="524">
        <v>64800</v>
      </c>
      <c r="AC135" s="524">
        <v>97200</v>
      </c>
      <c r="AD135" s="524">
        <v>86400</v>
      </c>
      <c r="AE135" s="524">
        <v>59400</v>
      </c>
      <c r="AF135" s="524">
        <v>172800</v>
      </c>
      <c r="AG135" s="524">
        <v>237600</v>
      </c>
      <c r="AH135" s="524">
        <v>729000</v>
      </c>
      <c r="AI135" s="524">
        <v>82550</v>
      </c>
      <c r="AJ135" s="524">
        <v>133350</v>
      </c>
      <c r="AK135" s="524">
        <v>241300</v>
      </c>
      <c r="AL135" s="524">
        <v>25400</v>
      </c>
      <c r="AM135" s="524">
        <v>63500</v>
      </c>
      <c r="AN135" s="524">
        <v>279400</v>
      </c>
      <c r="AO135" s="524">
        <v>182900</v>
      </c>
      <c r="AP135" s="524">
        <v>11800</v>
      </c>
      <c r="AQ135" s="524">
        <v>76700</v>
      </c>
      <c r="AR135" s="524">
        <v>297900</v>
      </c>
      <c r="AS135" s="524">
        <v>76700</v>
      </c>
      <c r="AT135" s="524">
        <v>11800</v>
      </c>
      <c r="AU135" s="524">
        <v>69600</v>
      </c>
      <c r="AV135" s="524">
        <v>40600</v>
      </c>
      <c r="AW135" s="306"/>
      <c r="AX135" s="306"/>
      <c r="AY135" s="306"/>
    </row>
    <row r="136" spans="1:51">
      <c r="A136" s="61" t="s">
        <v>1005</v>
      </c>
      <c r="B136" s="61" t="s">
        <v>478</v>
      </c>
      <c r="C136" s="61" t="s">
        <v>954</v>
      </c>
      <c r="D136" s="61" t="s">
        <v>585</v>
      </c>
      <c r="E136" s="64">
        <f>IF(ISERROR(VLOOKUP(D136,#REF!,2,0)),0,VLOOKUP(D136,#REF!,2,0))</f>
        <v>0</v>
      </c>
      <c r="F136" s="61" t="str">
        <f>IF(D136="","",VLOOKUP(D136,'UG SKU Categorization'!$A$1:$C$204,3,0))</f>
        <v>Hygiene</v>
      </c>
      <c r="G136" s="61" t="s">
        <v>412</v>
      </c>
      <c r="H136" s="524">
        <v>10666350</v>
      </c>
      <c r="I136" s="524">
        <v>179400</v>
      </c>
      <c r="J136" s="524">
        <v>156400</v>
      </c>
      <c r="K136" s="524">
        <v>188600</v>
      </c>
      <c r="L136" s="524">
        <v>1136200</v>
      </c>
      <c r="M136" s="524">
        <v>105800</v>
      </c>
      <c r="N136" s="524">
        <v>119600</v>
      </c>
      <c r="O136" s="524">
        <v>119600</v>
      </c>
      <c r="P136" s="524">
        <v>197800</v>
      </c>
      <c r="Q136" s="524">
        <v>271400</v>
      </c>
      <c r="R136" s="524">
        <v>92700</v>
      </c>
      <c r="S136" s="524">
        <v>118450</v>
      </c>
      <c r="T136" s="524">
        <v>880650</v>
      </c>
      <c r="U136" s="524">
        <v>2770700</v>
      </c>
      <c r="V136" s="306"/>
      <c r="W136" s="524">
        <v>59400</v>
      </c>
      <c r="X136" s="524">
        <v>86400</v>
      </c>
      <c r="Y136" s="524">
        <v>124200</v>
      </c>
      <c r="Z136" s="524">
        <v>86400</v>
      </c>
      <c r="AA136" s="524">
        <v>124200</v>
      </c>
      <c r="AB136" s="524">
        <v>70200</v>
      </c>
      <c r="AC136" s="524">
        <v>135000</v>
      </c>
      <c r="AD136" s="524">
        <v>102600</v>
      </c>
      <c r="AE136" s="524">
        <v>54000</v>
      </c>
      <c r="AF136" s="524">
        <v>226800</v>
      </c>
      <c r="AG136" s="524">
        <v>102600</v>
      </c>
      <c r="AH136" s="524">
        <v>633450</v>
      </c>
      <c r="AI136" s="524">
        <v>227650</v>
      </c>
      <c r="AJ136" s="524">
        <v>127000</v>
      </c>
      <c r="AK136" s="524">
        <v>107950</v>
      </c>
      <c r="AL136" s="524">
        <v>31750</v>
      </c>
      <c r="AM136" s="524">
        <v>25400</v>
      </c>
      <c r="AN136" s="524">
        <v>457200</v>
      </c>
      <c r="AO136" s="524">
        <v>395300</v>
      </c>
      <c r="AP136" s="524">
        <v>100300</v>
      </c>
      <c r="AQ136" s="524">
        <v>153400</v>
      </c>
      <c r="AR136" s="524">
        <v>477350</v>
      </c>
      <c r="AS136" s="524">
        <v>123900</v>
      </c>
      <c r="AT136" s="524">
        <v>47200</v>
      </c>
      <c r="AU136" s="524">
        <v>69600</v>
      </c>
      <c r="AV136" s="524">
        <v>63800</v>
      </c>
      <c r="AW136" s="524">
        <v>69600</v>
      </c>
      <c r="AX136" s="524">
        <v>46400</v>
      </c>
      <c r="AY136" s="306"/>
    </row>
    <row r="137" spans="1:51">
      <c r="A137" s="61" t="s">
        <v>1005</v>
      </c>
      <c r="B137" s="61" t="s">
        <v>478</v>
      </c>
      <c r="C137" s="61" t="s">
        <v>954</v>
      </c>
      <c r="D137" s="61" t="s">
        <v>653</v>
      </c>
      <c r="E137" s="64">
        <f>IF(ISERROR(VLOOKUP(D137,#REF!,2,0)),0,VLOOKUP(D137,#REF!,2,0))</f>
        <v>0</v>
      </c>
      <c r="F137" s="61" t="str">
        <f>IF(D137="","",VLOOKUP(D137,'UG SKU Categorization'!$A$1:$C$204,3,0))</f>
        <v>Hygiene</v>
      </c>
      <c r="G137" s="61" t="s">
        <v>654</v>
      </c>
      <c r="H137" s="524">
        <v>976850</v>
      </c>
      <c r="I137" s="524">
        <v>200400</v>
      </c>
      <c r="J137" s="524">
        <v>138000</v>
      </c>
      <c r="K137" s="524">
        <v>25900</v>
      </c>
      <c r="L137" s="524">
        <v>5250</v>
      </c>
      <c r="M137" s="524">
        <v>14000</v>
      </c>
      <c r="N137" s="524">
        <v>6650</v>
      </c>
      <c r="O137" s="524">
        <v>14000</v>
      </c>
      <c r="P137" s="524">
        <v>27300</v>
      </c>
      <c r="Q137" s="524">
        <v>61250</v>
      </c>
      <c r="R137" s="524">
        <v>14700</v>
      </c>
      <c r="S137" s="524">
        <v>9450</v>
      </c>
      <c r="T137" s="524">
        <v>4800</v>
      </c>
      <c r="U137" s="524">
        <v>24400</v>
      </c>
      <c r="V137" s="524">
        <v>13950</v>
      </c>
      <c r="W137" s="524">
        <v>1200</v>
      </c>
      <c r="X137" s="306"/>
      <c r="Y137" s="524">
        <v>40400</v>
      </c>
      <c r="Z137" s="524">
        <v>800</v>
      </c>
      <c r="AA137" s="524">
        <v>9600</v>
      </c>
      <c r="AB137" s="524">
        <v>23200</v>
      </c>
      <c r="AC137" s="524">
        <v>30000</v>
      </c>
      <c r="AD137" s="524">
        <v>14800</v>
      </c>
      <c r="AE137" s="524">
        <v>19200</v>
      </c>
      <c r="AF137" s="306"/>
      <c r="AG137" s="524">
        <v>59600</v>
      </c>
      <c r="AH137" s="524">
        <v>18000</v>
      </c>
      <c r="AI137" s="524">
        <v>400</v>
      </c>
      <c r="AJ137" s="306"/>
      <c r="AK137" s="524">
        <v>17600</v>
      </c>
      <c r="AL137" s="524">
        <v>4400</v>
      </c>
      <c r="AM137" s="524">
        <v>4800</v>
      </c>
      <c r="AN137" s="524">
        <v>2000</v>
      </c>
      <c r="AO137" s="524">
        <v>13600</v>
      </c>
      <c r="AP137" s="524">
        <v>16000</v>
      </c>
      <c r="AQ137" s="524">
        <v>32000</v>
      </c>
      <c r="AR137" s="524">
        <v>800</v>
      </c>
      <c r="AS137" s="524">
        <v>44000</v>
      </c>
      <c r="AT137" s="524">
        <v>39600</v>
      </c>
      <c r="AU137" s="524">
        <v>2400</v>
      </c>
      <c r="AV137" s="524">
        <v>18800</v>
      </c>
      <c r="AW137" s="524">
        <v>3600</v>
      </c>
      <c r="AX137" s="306"/>
      <c r="AY137" s="306"/>
    </row>
    <row r="138" spans="1:51">
      <c r="A138" s="61" t="s">
        <v>1005</v>
      </c>
      <c r="B138" s="61" t="s">
        <v>478</v>
      </c>
      <c r="C138" s="61" t="s">
        <v>954</v>
      </c>
      <c r="D138" s="61" t="s">
        <v>655</v>
      </c>
      <c r="E138" s="64">
        <f>IF(ISERROR(VLOOKUP(D138,#REF!,2,0)),0,VLOOKUP(D138,#REF!,2,0))</f>
        <v>0</v>
      </c>
      <c r="F138" s="61" t="str">
        <f>IF(D138="","",VLOOKUP(D138,'UG SKU Categorization'!$A$1:$C$204,3,0))</f>
        <v>Diarrhea Treatment</v>
      </c>
      <c r="G138" s="61" t="s">
        <v>656</v>
      </c>
      <c r="H138" s="524">
        <v>27500</v>
      </c>
      <c r="I138" s="306"/>
      <c r="J138" s="524">
        <v>11250</v>
      </c>
      <c r="K138" s="306"/>
      <c r="L138" s="524">
        <v>4500</v>
      </c>
      <c r="M138" s="524">
        <v>500</v>
      </c>
      <c r="N138" s="306"/>
      <c r="O138" s="524">
        <v>3300</v>
      </c>
      <c r="P138" s="524">
        <v>450</v>
      </c>
      <c r="Q138" s="524">
        <v>650</v>
      </c>
      <c r="R138" s="524">
        <v>1350</v>
      </c>
      <c r="S138" s="306"/>
      <c r="T138" s="306"/>
      <c r="U138" s="306"/>
      <c r="V138" s="306"/>
      <c r="W138" s="306"/>
      <c r="X138" s="306"/>
      <c r="Y138" s="306"/>
      <c r="Z138" s="306"/>
      <c r="AA138" s="306"/>
      <c r="AB138" s="306"/>
      <c r="AC138" s="524">
        <v>5500</v>
      </c>
      <c r="AD138" s="306"/>
      <c r="AE138" s="306"/>
      <c r="AF138" s="306"/>
      <c r="AG138" s="306"/>
      <c r="AH138" s="306"/>
      <c r="AI138" s="306"/>
      <c r="AJ138" s="306"/>
      <c r="AK138" s="306"/>
      <c r="AL138" s="306"/>
      <c r="AM138" s="306"/>
      <c r="AN138" s="306"/>
      <c r="AO138" s="306"/>
      <c r="AP138" s="306"/>
      <c r="AQ138" s="306"/>
      <c r="AR138" s="306"/>
      <c r="AS138" s="306"/>
      <c r="AT138" s="306"/>
      <c r="AU138" s="306"/>
      <c r="AV138" s="306"/>
      <c r="AW138" s="306"/>
      <c r="AX138" s="306"/>
      <c r="AY138" s="306"/>
    </row>
    <row r="139" spans="1:51">
      <c r="A139" s="61" t="s">
        <v>1005</v>
      </c>
      <c r="B139" s="61" t="s">
        <v>478</v>
      </c>
      <c r="C139" s="61" t="s">
        <v>954</v>
      </c>
      <c r="D139" s="61" t="s">
        <v>657</v>
      </c>
      <c r="E139" s="64">
        <f>IF(ISERROR(VLOOKUP(D139,#REF!,2,0)),0,VLOOKUP(D139,#REF!,2,0))</f>
        <v>0</v>
      </c>
      <c r="F139" s="61" t="str">
        <f>IF(D139="","",VLOOKUP(D139,'UG SKU Categorization'!$A$1:$C$204,3,0))</f>
        <v>Diarrhea Treatment</v>
      </c>
      <c r="G139" s="61" t="s">
        <v>658</v>
      </c>
      <c r="H139" s="524">
        <v>3349050</v>
      </c>
      <c r="I139" s="524">
        <v>1200</v>
      </c>
      <c r="J139" s="524">
        <v>18000</v>
      </c>
      <c r="K139" s="524">
        <v>3600</v>
      </c>
      <c r="L139" s="306"/>
      <c r="M139" s="524">
        <v>5800</v>
      </c>
      <c r="N139" s="524">
        <v>5700</v>
      </c>
      <c r="O139" s="524">
        <v>7700</v>
      </c>
      <c r="P139" s="306"/>
      <c r="Q139" s="524">
        <v>2850</v>
      </c>
      <c r="R139" s="524">
        <v>10800</v>
      </c>
      <c r="S139" s="524">
        <v>45100</v>
      </c>
      <c r="T139" s="524">
        <v>50600</v>
      </c>
      <c r="U139" s="524">
        <v>24200</v>
      </c>
      <c r="V139" s="524">
        <v>126500</v>
      </c>
      <c r="W139" s="524">
        <v>421300</v>
      </c>
      <c r="X139" s="524">
        <v>129800</v>
      </c>
      <c r="Y139" s="524">
        <v>45100</v>
      </c>
      <c r="Z139" s="524">
        <v>19800</v>
      </c>
      <c r="AA139" s="524">
        <v>181500</v>
      </c>
      <c r="AB139" s="524">
        <v>25300</v>
      </c>
      <c r="AC139" s="524">
        <v>89100</v>
      </c>
      <c r="AD139" s="524">
        <v>101200</v>
      </c>
      <c r="AE139" s="524">
        <v>39600</v>
      </c>
      <c r="AF139" s="524">
        <v>159500</v>
      </c>
      <c r="AG139" s="524">
        <v>77000</v>
      </c>
      <c r="AH139" s="524">
        <v>147400</v>
      </c>
      <c r="AI139" s="524">
        <v>161700</v>
      </c>
      <c r="AJ139" s="524">
        <v>29700</v>
      </c>
      <c r="AK139" s="524">
        <v>568700</v>
      </c>
      <c r="AL139" s="524">
        <v>41800</v>
      </c>
      <c r="AM139" s="306"/>
      <c r="AN139" s="524">
        <v>517000</v>
      </c>
      <c r="AO139" s="524">
        <v>48400</v>
      </c>
      <c r="AP139" s="524">
        <v>58300</v>
      </c>
      <c r="AQ139" s="524">
        <v>22000</v>
      </c>
      <c r="AR139" s="524">
        <v>51700</v>
      </c>
      <c r="AS139" s="524">
        <v>14300</v>
      </c>
      <c r="AT139" s="524">
        <v>28600</v>
      </c>
      <c r="AU139" s="524">
        <v>64900</v>
      </c>
      <c r="AV139" s="524">
        <v>3300</v>
      </c>
      <c r="AW139" s="306"/>
      <c r="AX139" s="306"/>
      <c r="AY139" s="306"/>
    </row>
    <row r="140" spans="1:51">
      <c r="A140" s="61" t="s">
        <v>1005</v>
      </c>
      <c r="B140" s="61" t="s">
        <v>478</v>
      </c>
      <c r="C140" s="61" t="s">
        <v>954</v>
      </c>
      <c r="D140" s="61" t="s">
        <v>659</v>
      </c>
      <c r="E140" s="64">
        <f>IF(ISERROR(VLOOKUP(D140,#REF!,2,0)),0,VLOOKUP(D140,#REF!,2,0))</f>
        <v>0</v>
      </c>
      <c r="F140" s="61" t="str">
        <f>IF(D140="","",VLOOKUP(D140,'UG SKU Categorization'!$A$1:$C$204,3,0))</f>
        <v>Other</v>
      </c>
      <c r="G140" s="61" t="s">
        <v>660</v>
      </c>
      <c r="H140" s="524">
        <v>1368000</v>
      </c>
      <c r="I140" s="524">
        <v>68200</v>
      </c>
      <c r="J140" s="524">
        <v>26400</v>
      </c>
      <c r="K140" s="524">
        <v>34100</v>
      </c>
      <c r="L140" s="524">
        <v>19200</v>
      </c>
      <c r="M140" s="524">
        <v>28600</v>
      </c>
      <c r="N140" s="524">
        <v>26000</v>
      </c>
      <c r="O140" s="524">
        <v>35100</v>
      </c>
      <c r="P140" s="524">
        <v>30000</v>
      </c>
      <c r="Q140" s="524">
        <v>20400</v>
      </c>
      <c r="R140" s="524">
        <v>34800</v>
      </c>
      <c r="S140" s="524">
        <v>12000</v>
      </c>
      <c r="T140" s="524">
        <v>24000</v>
      </c>
      <c r="U140" s="524">
        <v>21600</v>
      </c>
      <c r="V140" s="524">
        <v>38400</v>
      </c>
      <c r="W140" s="524">
        <v>21600</v>
      </c>
      <c r="X140" s="524">
        <v>24000</v>
      </c>
      <c r="Y140" s="524">
        <v>25200</v>
      </c>
      <c r="Z140" s="524">
        <v>27600</v>
      </c>
      <c r="AA140" s="524">
        <v>12000</v>
      </c>
      <c r="AB140" s="524">
        <v>26400</v>
      </c>
      <c r="AC140" s="524">
        <v>15600</v>
      </c>
      <c r="AD140" s="524">
        <v>14400</v>
      </c>
      <c r="AE140" s="524">
        <v>14400</v>
      </c>
      <c r="AF140" s="524">
        <v>60000</v>
      </c>
      <c r="AG140" s="524">
        <v>150000</v>
      </c>
      <c r="AH140" s="524">
        <v>99600</v>
      </c>
      <c r="AI140" s="524">
        <v>40800</v>
      </c>
      <c r="AJ140" s="524">
        <v>63600</v>
      </c>
      <c r="AK140" s="524">
        <v>61200</v>
      </c>
      <c r="AL140" s="524">
        <v>12000</v>
      </c>
      <c r="AM140" s="524">
        <v>2400</v>
      </c>
      <c r="AN140" s="524">
        <v>38400</v>
      </c>
      <c r="AO140" s="524">
        <v>13200</v>
      </c>
      <c r="AP140" s="524">
        <v>31200</v>
      </c>
      <c r="AQ140" s="524">
        <v>24000</v>
      </c>
      <c r="AR140" s="524">
        <v>24000</v>
      </c>
      <c r="AS140" s="524">
        <v>14400</v>
      </c>
      <c r="AT140" s="524">
        <v>12000</v>
      </c>
      <c r="AU140" s="524">
        <v>39600</v>
      </c>
      <c r="AV140" s="524">
        <v>25200</v>
      </c>
      <c r="AW140" s="524">
        <v>24000</v>
      </c>
      <c r="AX140" s="524">
        <v>27600</v>
      </c>
      <c r="AY140" s="524">
        <v>4800</v>
      </c>
    </row>
    <row r="141" spans="1:51">
      <c r="A141" s="61" t="s">
        <v>1005</v>
      </c>
      <c r="B141" s="61" t="s">
        <v>478</v>
      </c>
      <c r="C141" s="61" t="s">
        <v>954</v>
      </c>
      <c r="D141" s="61" t="s">
        <v>417</v>
      </c>
      <c r="E141" s="64">
        <f>IF(ISERROR(VLOOKUP(D141,#REF!,2,0)),0,VLOOKUP(D141,#REF!,2,0))</f>
        <v>0</v>
      </c>
      <c r="F141" s="61" t="str">
        <f>IF(D141="","",VLOOKUP(D141,'UG SKU Categorization'!$A$1:$C$204,3,0))</f>
        <v>Hygiene</v>
      </c>
      <c r="G141" s="61" t="s">
        <v>418</v>
      </c>
      <c r="H141" s="524">
        <v>590800</v>
      </c>
      <c r="I141" s="524">
        <v>3500</v>
      </c>
      <c r="J141" s="524">
        <v>73500</v>
      </c>
      <c r="K141" s="524">
        <v>3500</v>
      </c>
      <c r="L141" s="306"/>
      <c r="M141" s="524">
        <v>33300</v>
      </c>
      <c r="N141" s="306"/>
      <c r="O141" s="306"/>
      <c r="P141" s="524">
        <v>14800</v>
      </c>
      <c r="Q141" s="524">
        <v>22200</v>
      </c>
      <c r="R141" s="524">
        <v>14800</v>
      </c>
      <c r="S141" s="524">
        <v>70300</v>
      </c>
      <c r="T141" s="524">
        <v>25900</v>
      </c>
      <c r="U141" s="524">
        <v>11100</v>
      </c>
      <c r="V141" s="524">
        <v>40700</v>
      </c>
      <c r="W141" s="524">
        <v>7400</v>
      </c>
      <c r="X141" s="306"/>
      <c r="Y141" s="524">
        <v>7400</v>
      </c>
      <c r="Z141" s="524">
        <v>3700</v>
      </c>
      <c r="AA141" s="524">
        <v>21000</v>
      </c>
      <c r="AB141" s="524">
        <v>10500</v>
      </c>
      <c r="AC141" s="524">
        <v>6600</v>
      </c>
      <c r="AD141" s="306"/>
      <c r="AE141" s="306"/>
      <c r="AF141" s="524">
        <v>22200</v>
      </c>
      <c r="AG141" s="524">
        <v>14800</v>
      </c>
      <c r="AH141" s="306"/>
      <c r="AI141" s="306"/>
      <c r="AJ141" s="524">
        <v>62400</v>
      </c>
      <c r="AK141" s="524">
        <v>7800</v>
      </c>
      <c r="AL141" s="524">
        <v>3900</v>
      </c>
      <c r="AM141" s="524">
        <v>11700</v>
      </c>
      <c r="AN141" s="306"/>
      <c r="AO141" s="306"/>
      <c r="AP141" s="524">
        <v>7800</v>
      </c>
      <c r="AQ141" s="306"/>
      <c r="AR141" s="524">
        <v>3900</v>
      </c>
      <c r="AS141" s="306"/>
      <c r="AT141" s="524">
        <v>26900</v>
      </c>
      <c r="AU141" s="306"/>
      <c r="AV141" s="524">
        <v>3700</v>
      </c>
      <c r="AW141" s="524">
        <v>44400</v>
      </c>
      <c r="AX141" s="524">
        <v>11100</v>
      </c>
      <c r="AY141" s="306"/>
    </row>
    <row r="142" spans="1:51">
      <c r="A142" s="61" t="s">
        <v>1005</v>
      </c>
      <c r="B142" s="61" t="s">
        <v>478</v>
      </c>
      <c r="C142" s="61" t="s">
        <v>954</v>
      </c>
      <c r="D142" s="61" t="s">
        <v>661</v>
      </c>
      <c r="E142" s="64">
        <f>IF(ISERROR(VLOOKUP(D142,#REF!,2,0)),0,VLOOKUP(D142,#REF!,2,0))</f>
        <v>0</v>
      </c>
      <c r="F142" s="61" t="str">
        <f>IF(D142="","",VLOOKUP(D142,'UG SKU Categorization'!$A$1:$C$204,3,0))</f>
        <v>Hygiene</v>
      </c>
      <c r="G142" s="61" t="s">
        <v>662</v>
      </c>
      <c r="H142" s="524">
        <v>1092300</v>
      </c>
      <c r="I142" s="306"/>
      <c r="J142" s="524">
        <v>42750</v>
      </c>
      <c r="K142" s="524">
        <v>38000</v>
      </c>
      <c r="L142" s="524">
        <v>25650</v>
      </c>
      <c r="M142" s="524">
        <v>44650</v>
      </c>
      <c r="N142" s="524">
        <v>10450</v>
      </c>
      <c r="O142" s="524">
        <v>8550</v>
      </c>
      <c r="P142" s="524">
        <v>15200</v>
      </c>
      <c r="Q142" s="524">
        <v>60800</v>
      </c>
      <c r="R142" s="524">
        <v>20900</v>
      </c>
      <c r="S142" s="524">
        <v>34200</v>
      </c>
      <c r="T142" s="524">
        <v>16150</v>
      </c>
      <c r="U142" s="524">
        <v>51300</v>
      </c>
      <c r="V142" s="524">
        <v>36450</v>
      </c>
      <c r="W142" s="524">
        <v>950</v>
      </c>
      <c r="X142" s="524">
        <v>25650</v>
      </c>
      <c r="Y142" s="524">
        <v>62700</v>
      </c>
      <c r="Z142" s="524">
        <v>39900</v>
      </c>
      <c r="AA142" s="524">
        <v>8550</v>
      </c>
      <c r="AB142" s="306"/>
      <c r="AC142" s="524">
        <v>2300</v>
      </c>
      <c r="AD142" s="524">
        <v>80300</v>
      </c>
      <c r="AE142" s="524">
        <v>4600</v>
      </c>
      <c r="AF142" s="524">
        <v>2300</v>
      </c>
      <c r="AG142" s="524">
        <v>36800</v>
      </c>
      <c r="AH142" s="524">
        <v>40250</v>
      </c>
      <c r="AI142" s="524">
        <v>29900</v>
      </c>
      <c r="AJ142" s="524">
        <v>29900</v>
      </c>
      <c r="AK142" s="524">
        <v>16100</v>
      </c>
      <c r="AL142" s="524">
        <v>29900</v>
      </c>
      <c r="AM142" s="306"/>
      <c r="AN142" s="306"/>
      <c r="AO142" s="524">
        <v>32200</v>
      </c>
      <c r="AP142" s="524">
        <v>33350</v>
      </c>
      <c r="AQ142" s="524">
        <v>1150</v>
      </c>
      <c r="AR142" s="524">
        <v>101200</v>
      </c>
      <c r="AS142" s="524">
        <v>20700</v>
      </c>
      <c r="AT142" s="524">
        <v>20700</v>
      </c>
      <c r="AU142" s="524">
        <v>37950</v>
      </c>
      <c r="AV142" s="524">
        <v>6900</v>
      </c>
      <c r="AW142" s="524">
        <v>11500</v>
      </c>
      <c r="AX142" s="524">
        <v>11500</v>
      </c>
      <c r="AY142" s="306"/>
    </row>
    <row r="143" spans="1:51">
      <c r="A143" s="61" t="s">
        <v>1005</v>
      </c>
      <c r="B143" s="61" t="s">
        <v>478</v>
      </c>
      <c r="C143" s="61" t="s">
        <v>954</v>
      </c>
      <c r="D143" s="61" t="s">
        <v>695</v>
      </c>
      <c r="E143" s="64">
        <f>IF(ISERROR(VLOOKUP(D143,#REF!,2,0)),0,VLOOKUP(D143,#REF!,2,0))</f>
        <v>0</v>
      </c>
      <c r="F143" s="61" t="str">
        <f>IF(D143="","",VLOOKUP(D143,'UG SKU Categorization'!$A$1:$C$204,3,0))</f>
        <v>Soap</v>
      </c>
      <c r="G143" s="61" t="s">
        <v>696</v>
      </c>
      <c r="H143" s="524">
        <v>6824900</v>
      </c>
      <c r="I143" s="306"/>
      <c r="J143" s="524">
        <v>1630800</v>
      </c>
      <c r="K143" s="524">
        <v>165000</v>
      </c>
      <c r="L143" s="524">
        <v>117300</v>
      </c>
      <c r="M143" s="524">
        <v>85100</v>
      </c>
      <c r="N143" s="524">
        <v>52900</v>
      </c>
      <c r="O143" s="524">
        <v>134200</v>
      </c>
      <c r="P143" s="524">
        <v>706500</v>
      </c>
      <c r="Q143" s="524">
        <v>350150</v>
      </c>
      <c r="R143" s="524">
        <v>110400</v>
      </c>
      <c r="S143" s="524">
        <v>161850</v>
      </c>
      <c r="T143" s="524">
        <v>110400</v>
      </c>
      <c r="U143" s="524">
        <v>268800</v>
      </c>
      <c r="V143" s="524">
        <v>235200</v>
      </c>
      <c r="W143" s="524">
        <v>525600</v>
      </c>
      <c r="X143" s="524">
        <v>194400</v>
      </c>
      <c r="Y143" s="524">
        <v>180000</v>
      </c>
      <c r="Z143" s="524">
        <v>129600</v>
      </c>
      <c r="AA143" s="524">
        <v>297500</v>
      </c>
      <c r="AB143" s="524">
        <v>87400</v>
      </c>
      <c r="AC143" s="524">
        <v>89700</v>
      </c>
      <c r="AD143" s="524">
        <v>90900</v>
      </c>
      <c r="AE143" s="524">
        <v>108000</v>
      </c>
      <c r="AF143" s="524">
        <v>183800</v>
      </c>
      <c r="AG143" s="524">
        <v>136800</v>
      </c>
      <c r="AH143" s="524">
        <v>98400</v>
      </c>
      <c r="AI143" s="524">
        <v>96000</v>
      </c>
      <c r="AJ143" s="524">
        <v>36700</v>
      </c>
      <c r="AK143" s="524">
        <v>43700</v>
      </c>
      <c r="AL143" s="524">
        <v>25300</v>
      </c>
      <c r="AM143" s="524">
        <v>32200</v>
      </c>
      <c r="AN143" s="524">
        <v>48300</v>
      </c>
      <c r="AO143" s="524">
        <v>20700</v>
      </c>
      <c r="AP143" s="524">
        <v>18400</v>
      </c>
      <c r="AQ143" s="524">
        <v>6900</v>
      </c>
      <c r="AR143" s="524">
        <v>100000</v>
      </c>
      <c r="AS143" s="524">
        <v>13800</v>
      </c>
      <c r="AT143" s="306"/>
      <c r="AU143" s="524">
        <v>72800</v>
      </c>
      <c r="AV143" s="524">
        <v>28600</v>
      </c>
      <c r="AW143" s="524">
        <v>15400</v>
      </c>
      <c r="AX143" s="524">
        <v>15400</v>
      </c>
      <c r="AY143" s="306"/>
    </row>
    <row r="144" spans="1:51">
      <c r="A144" s="61" t="s">
        <v>1005</v>
      </c>
      <c r="B144" s="61" t="s">
        <v>478</v>
      </c>
      <c r="C144" s="61" t="s">
        <v>954</v>
      </c>
      <c r="D144" s="61" t="s">
        <v>419</v>
      </c>
      <c r="E144" s="64">
        <f>IF(ISERROR(VLOOKUP(D144,#REF!,2,0)),0,VLOOKUP(D144,#REF!,2,0))</f>
        <v>0</v>
      </c>
      <c r="F144" s="61" t="str">
        <f>IF(D144="","",VLOOKUP(D144,'UG SKU Categorization'!$A$1:$C$204,3,0))</f>
        <v>Hygiene</v>
      </c>
      <c r="G144" s="61" t="s">
        <v>420</v>
      </c>
      <c r="H144" s="524">
        <v>1002700</v>
      </c>
      <c r="I144" s="306"/>
      <c r="J144" s="306"/>
      <c r="K144" s="306"/>
      <c r="L144" s="306"/>
      <c r="M144" s="306"/>
      <c r="N144" s="524">
        <v>754800</v>
      </c>
      <c r="O144" s="524">
        <v>70300</v>
      </c>
      <c r="P144" s="524">
        <v>114700</v>
      </c>
      <c r="Q144" s="524">
        <v>3700</v>
      </c>
      <c r="R144" s="524">
        <v>3700</v>
      </c>
      <c r="S144" s="524">
        <v>37000</v>
      </c>
      <c r="T144" s="306"/>
      <c r="U144" s="524">
        <v>18500</v>
      </c>
      <c r="V144" s="306"/>
      <c r="W144" s="306"/>
      <c r="X144" s="306"/>
      <c r="Y144" s="306"/>
      <c r="Z144" s="306"/>
      <c r="AA144" s="306"/>
      <c r="AB144" s="306"/>
      <c r="AC144" s="306"/>
      <c r="AD144" s="306"/>
      <c r="AE144" s="306"/>
      <c r="AF144" s="306"/>
      <c r="AG144" s="306"/>
      <c r="AH144" s="306"/>
      <c r="AI144" s="306"/>
      <c r="AJ144" s="306"/>
      <c r="AK144" s="306"/>
      <c r="AL144" s="306"/>
      <c r="AM144" s="306"/>
      <c r="AN144" s="306"/>
      <c r="AO144" s="306"/>
      <c r="AP144" s="306"/>
      <c r="AQ144" s="306"/>
      <c r="AR144" s="306"/>
      <c r="AS144" s="306"/>
      <c r="AT144" s="306"/>
      <c r="AU144" s="306"/>
      <c r="AV144" s="306"/>
      <c r="AW144" s="306"/>
      <c r="AX144" s="306"/>
      <c r="AY144" s="306"/>
    </row>
    <row r="145" spans="1:51">
      <c r="A145" s="61" t="s">
        <v>1005</v>
      </c>
      <c r="B145" s="61" t="s">
        <v>478</v>
      </c>
      <c r="C145" s="61" t="s">
        <v>954</v>
      </c>
      <c r="D145" s="61" t="s">
        <v>421</v>
      </c>
      <c r="E145" s="64">
        <f>IF(ISERROR(VLOOKUP(D145,#REF!,2,0)),0,VLOOKUP(D145,#REF!,2,0))</f>
        <v>0</v>
      </c>
      <c r="F145" s="61" t="str">
        <f>IF(D145="","",VLOOKUP(D145,'UG SKU Categorization'!$A$1:$C$204,3,0))</f>
        <v>Hygiene</v>
      </c>
      <c r="G145" s="61" t="s">
        <v>422</v>
      </c>
      <c r="H145" s="524">
        <v>8340000</v>
      </c>
      <c r="I145" s="306"/>
      <c r="J145" s="306"/>
      <c r="K145" s="306"/>
      <c r="L145" s="306"/>
      <c r="M145" s="306"/>
      <c r="N145" s="306"/>
      <c r="O145" s="524">
        <v>29400</v>
      </c>
      <c r="P145" s="524">
        <v>53900</v>
      </c>
      <c r="Q145" s="524">
        <v>4900</v>
      </c>
      <c r="R145" s="524">
        <v>9800</v>
      </c>
      <c r="S145" s="524">
        <v>4900</v>
      </c>
      <c r="T145" s="306"/>
      <c r="U145" s="524">
        <v>313600</v>
      </c>
      <c r="V145" s="524">
        <v>137200</v>
      </c>
      <c r="W145" s="524">
        <v>156800</v>
      </c>
      <c r="X145" s="524">
        <v>39200</v>
      </c>
      <c r="Y145" s="524">
        <v>147000</v>
      </c>
      <c r="Z145" s="524">
        <v>19600</v>
      </c>
      <c r="AA145" s="524">
        <v>49000</v>
      </c>
      <c r="AB145" s="524">
        <v>14700</v>
      </c>
      <c r="AC145" s="524">
        <v>44100</v>
      </c>
      <c r="AD145" s="524">
        <v>9800</v>
      </c>
      <c r="AE145" s="524">
        <v>4900</v>
      </c>
      <c r="AF145" s="524">
        <v>377300</v>
      </c>
      <c r="AG145" s="524">
        <v>578200</v>
      </c>
      <c r="AH145" s="524">
        <v>313600</v>
      </c>
      <c r="AI145" s="524">
        <v>34300</v>
      </c>
      <c r="AJ145" s="524">
        <v>63700</v>
      </c>
      <c r="AK145" s="524">
        <v>24500</v>
      </c>
      <c r="AL145" s="524">
        <v>191100</v>
      </c>
      <c r="AM145" s="524">
        <v>132300</v>
      </c>
      <c r="AN145" s="524">
        <v>63700</v>
      </c>
      <c r="AO145" s="524">
        <v>236300</v>
      </c>
      <c r="AP145" s="524">
        <v>61800</v>
      </c>
      <c r="AQ145" s="306"/>
      <c r="AR145" s="524">
        <v>226000</v>
      </c>
      <c r="AS145" s="524">
        <v>54000</v>
      </c>
      <c r="AT145" s="524">
        <v>63800</v>
      </c>
      <c r="AU145" s="524">
        <v>53000</v>
      </c>
      <c r="AV145" s="524">
        <v>32400</v>
      </c>
      <c r="AW145" s="524">
        <v>777600</v>
      </c>
      <c r="AX145" s="524">
        <v>3488400</v>
      </c>
      <c r="AY145" s="524">
        <v>529200</v>
      </c>
    </row>
    <row r="146" spans="1:51">
      <c r="A146" s="61" t="s">
        <v>1005</v>
      </c>
      <c r="B146" s="61" t="s">
        <v>478</v>
      </c>
      <c r="C146" s="61" t="s">
        <v>954</v>
      </c>
      <c r="D146" s="61" t="s">
        <v>697</v>
      </c>
      <c r="E146" s="64">
        <f>IF(ISERROR(VLOOKUP(D146,#REF!,2,0)),0,VLOOKUP(D146,#REF!,2,0))</f>
        <v>0</v>
      </c>
      <c r="F146" s="61" t="str">
        <f>IF(D146="","",VLOOKUP(D146,'UG SKU Categorization'!$A$1:$C$204,3,0))</f>
        <v>Soap</v>
      </c>
      <c r="G146" s="61" t="s">
        <v>698</v>
      </c>
      <c r="H146" s="524">
        <v>1407800</v>
      </c>
      <c r="I146" s="306"/>
      <c r="J146" s="306"/>
      <c r="K146" s="306"/>
      <c r="L146" s="306"/>
      <c r="M146" s="306"/>
      <c r="N146" s="306"/>
      <c r="O146" s="306"/>
      <c r="P146" s="306"/>
      <c r="Q146" s="306"/>
      <c r="R146" s="306"/>
      <c r="S146" s="306"/>
      <c r="T146" s="524">
        <v>45500</v>
      </c>
      <c r="U146" s="524">
        <v>35000</v>
      </c>
      <c r="V146" s="524">
        <v>7000</v>
      </c>
      <c r="W146" s="524">
        <v>35200</v>
      </c>
      <c r="X146" s="524">
        <v>17500</v>
      </c>
      <c r="Y146" s="524">
        <v>34600</v>
      </c>
      <c r="Z146" s="524">
        <v>48300</v>
      </c>
      <c r="AA146" s="524">
        <v>102300</v>
      </c>
      <c r="AB146" s="524">
        <v>82500</v>
      </c>
      <c r="AC146" s="524">
        <v>36750</v>
      </c>
      <c r="AD146" s="524">
        <v>107400</v>
      </c>
      <c r="AE146" s="524">
        <v>34500</v>
      </c>
      <c r="AF146" s="524">
        <v>48300</v>
      </c>
      <c r="AG146" s="524">
        <v>155250</v>
      </c>
      <c r="AH146" s="524">
        <v>48300</v>
      </c>
      <c r="AI146" s="524">
        <v>48300</v>
      </c>
      <c r="AJ146" s="524">
        <v>20950</v>
      </c>
      <c r="AK146" s="524">
        <v>23800</v>
      </c>
      <c r="AL146" s="524">
        <v>20400</v>
      </c>
      <c r="AM146" s="524">
        <v>17000</v>
      </c>
      <c r="AN146" s="524">
        <v>57800</v>
      </c>
      <c r="AO146" s="524">
        <v>30600</v>
      </c>
      <c r="AP146" s="524">
        <v>30600</v>
      </c>
      <c r="AQ146" s="524">
        <v>10200</v>
      </c>
      <c r="AR146" s="524">
        <v>34050</v>
      </c>
      <c r="AS146" s="524">
        <v>30600</v>
      </c>
      <c r="AT146" s="524">
        <v>20500</v>
      </c>
      <c r="AU146" s="524">
        <v>80000</v>
      </c>
      <c r="AV146" s="524">
        <v>89600</v>
      </c>
      <c r="AW146" s="524">
        <v>16000</v>
      </c>
      <c r="AX146" s="524">
        <v>35750</v>
      </c>
      <c r="AY146" s="524">
        <v>3250</v>
      </c>
    </row>
    <row r="147" spans="1:51">
      <c r="A147" s="61" t="s">
        <v>1005</v>
      </c>
      <c r="B147" s="61" t="s">
        <v>478</v>
      </c>
      <c r="C147" s="61" t="s">
        <v>954</v>
      </c>
      <c r="D147" s="61" t="s">
        <v>663</v>
      </c>
      <c r="E147" s="64">
        <f>IF(ISERROR(VLOOKUP(D147,#REF!,2,0)),0,VLOOKUP(D147,#REF!,2,0))</f>
        <v>0</v>
      </c>
      <c r="F147" s="61" t="str">
        <f>IF(D147="","",VLOOKUP(D147,'UG SKU Categorization'!$A$1:$C$204,3,0))</f>
        <v>Water filtration and storage</v>
      </c>
      <c r="G147" s="61" t="s">
        <v>664</v>
      </c>
      <c r="H147" s="524">
        <v>28000</v>
      </c>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524">
        <v>4000</v>
      </c>
      <c r="AK147" s="306"/>
      <c r="AL147" s="306"/>
      <c r="AM147" s="306"/>
      <c r="AN147" s="306"/>
      <c r="AO147" s="306"/>
      <c r="AP147" s="306"/>
      <c r="AQ147" s="306"/>
      <c r="AR147" s="524">
        <v>24000</v>
      </c>
      <c r="AS147" s="306"/>
      <c r="AT147" s="306"/>
      <c r="AU147" s="306"/>
      <c r="AV147" s="306"/>
      <c r="AW147" s="306"/>
      <c r="AX147" s="306"/>
      <c r="AY147" s="306"/>
    </row>
    <row r="148" spans="1:51">
      <c r="A148" s="61" t="s">
        <v>1005</v>
      </c>
      <c r="B148" s="61" t="s">
        <v>478</v>
      </c>
      <c r="C148" s="61" t="s">
        <v>954</v>
      </c>
      <c r="D148" s="61" t="s">
        <v>665</v>
      </c>
      <c r="E148" s="64">
        <f>IF(ISERROR(VLOOKUP(D148,#REF!,2,0)),0,VLOOKUP(D148,#REF!,2,0))</f>
        <v>0</v>
      </c>
      <c r="F148" s="61" t="str">
        <f>IF(D148="","",VLOOKUP(D148,'UG SKU Categorization'!$A$1:$C$204,3,0))</f>
        <v>Diarrhea Treatment</v>
      </c>
      <c r="G148" s="61" t="s">
        <v>666</v>
      </c>
      <c r="H148" s="524">
        <v>139380</v>
      </c>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524">
        <v>28290</v>
      </c>
      <c r="AI148" s="524">
        <v>4600</v>
      </c>
      <c r="AJ148" s="524">
        <v>3450</v>
      </c>
      <c r="AK148" s="524">
        <v>3450</v>
      </c>
      <c r="AL148" s="524">
        <v>2300</v>
      </c>
      <c r="AM148" s="524">
        <v>20700</v>
      </c>
      <c r="AN148" s="524">
        <v>11730</v>
      </c>
      <c r="AO148" s="524">
        <v>5750</v>
      </c>
      <c r="AP148" s="524">
        <v>11500</v>
      </c>
      <c r="AQ148" s="306"/>
      <c r="AR148" s="524">
        <v>1150</v>
      </c>
      <c r="AS148" s="524">
        <v>3450</v>
      </c>
      <c r="AT148" s="524">
        <v>10350</v>
      </c>
      <c r="AU148" s="524">
        <v>18860</v>
      </c>
      <c r="AV148" s="524">
        <v>5750</v>
      </c>
      <c r="AW148" s="524">
        <v>2300</v>
      </c>
      <c r="AX148" s="524">
        <v>5750</v>
      </c>
      <c r="AY148" s="306"/>
    </row>
    <row r="149" spans="1:51">
      <c r="A149" s="61" t="s">
        <v>1005</v>
      </c>
      <c r="B149" s="61" t="s">
        <v>478</v>
      </c>
      <c r="C149" s="61" t="s">
        <v>954</v>
      </c>
      <c r="D149" s="61" t="s">
        <v>1976</v>
      </c>
      <c r="E149" s="64">
        <f>IF(ISERROR(VLOOKUP(D149,#REF!,2,0)),0,VLOOKUP(D149,#REF!,2,0))</f>
        <v>0</v>
      </c>
      <c r="F149" s="61" t="str">
        <f>IF(D149="","",VLOOKUP(D149,'UG SKU Categorization'!$A$1:$C$204,3,0))</f>
        <v>Diarrhea Treatment</v>
      </c>
      <c r="G149" s="61" t="s">
        <v>1978</v>
      </c>
      <c r="H149" s="524">
        <v>830000</v>
      </c>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6"/>
      <c r="AL149" s="306"/>
      <c r="AM149" s="306"/>
      <c r="AN149" s="306"/>
      <c r="AO149" s="306"/>
      <c r="AP149" s="306"/>
      <c r="AQ149" s="306"/>
      <c r="AR149" s="306"/>
      <c r="AS149" s="306"/>
      <c r="AT149" s="306"/>
      <c r="AU149" s="306"/>
      <c r="AV149" s="524">
        <v>440000</v>
      </c>
      <c r="AW149" s="524">
        <v>180000</v>
      </c>
      <c r="AX149" s="524">
        <v>200000</v>
      </c>
      <c r="AY149" s="524">
        <v>10000</v>
      </c>
    </row>
    <row r="150" spans="1:51">
      <c r="A150" s="61" t="s">
        <v>1005</v>
      </c>
      <c r="B150" s="61" t="s">
        <v>478</v>
      </c>
      <c r="C150" s="61" t="s">
        <v>954</v>
      </c>
      <c r="D150" s="61" t="s">
        <v>667</v>
      </c>
      <c r="E150" s="64">
        <f>IF(ISERROR(VLOOKUP(D150,#REF!,2,0)),0,VLOOKUP(D150,#REF!,2,0))</f>
        <v>0</v>
      </c>
      <c r="F150" s="61" t="str">
        <f>IF(D150="","",VLOOKUP(D150,'UG SKU Categorization'!$A$1:$C$204,3,0))</f>
        <v>Other Health</v>
      </c>
      <c r="G150" s="61" t="s">
        <v>668</v>
      </c>
      <c r="H150" s="524">
        <v>5108400</v>
      </c>
      <c r="I150" s="524">
        <v>68000</v>
      </c>
      <c r="J150" s="306"/>
      <c r="K150" s="306"/>
      <c r="L150" s="524">
        <v>75000</v>
      </c>
      <c r="M150" s="524">
        <v>217600</v>
      </c>
      <c r="N150" s="524">
        <v>118400</v>
      </c>
      <c r="O150" s="524">
        <v>128000</v>
      </c>
      <c r="P150" s="524">
        <v>153000</v>
      </c>
      <c r="Q150" s="524">
        <v>142800</v>
      </c>
      <c r="R150" s="524">
        <v>125800</v>
      </c>
      <c r="S150" s="524">
        <v>98600</v>
      </c>
      <c r="T150" s="524">
        <v>115600</v>
      </c>
      <c r="U150" s="524">
        <v>101200</v>
      </c>
      <c r="V150" s="524">
        <v>176000</v>
      </c>
      <c r="W150" s="524">
        <v>237600</v>
      </c>
      <c r="X150" s="524">
        <v>105600</v>
      </c>
      <c r="Y150" s="524">
        <v>149600</v>
      </c>
      <c r="Z150" s="524">
        <v>123200</v>
      </c>
      <c r="AA150" s="524">
        <v>79200</v>
      </c>
      <c r="AB150" s="524">
        <v>96000</v>
      </c>
      <c r="AC150" s="524">
        <v>117600</v>
      </c>
      <c r="AD150" s="524">
        <v>114400</v>
      </c>
      <c r="AE150" s="524">
        <v>101200</v>
      </c>
      <c r="AF150" s="524">
        <v>330000</v>
      </c>
      <c r="AG150" s="524">
        <v>365200</v>
      </c>
      <c r="AH150" s="524">
        <v>180400</v>
      </c>
      <c r="AI150" s="524">
        <v>140800</v>
      </c>
      <c r="AJ150" s="524">
        <v>88000</v>
      </c>
      <c r="AK150" s="524">
        <v>180400</v>
      </c>
      <c r="AL150" s="524">
        <v>48400</v>
      </c>
      <c r="AM150" s="524">
        <v>22000</v>
      </c>
      <c r="AN150" s="524">
        <v>70400</v>
      </c>
      <c r="AO150" s="524">
        <v>74800</v>
      </c>
      <c r="AP150" s="524">
        <v>96800</v>
      </c>
      <c r="AQ150" s="524">
        <v>61600</v>
      </c>
      <c r="AR150" s="524">
        <v>184800</v>
      </c>
      <c r="AS150" s="524">
        <v>57200</v>
      </c>
      <c r="AT150" s="524">
        <v>83600</v>
      </c>
      <c r="AU150" s="524">
        <v>101200</v>
      </c>
      <c r="AV150" s="524">
        <v>118800</v>
      </c>
      <c r="AW150" s="524">
        <v>92400</v>
      </c>
      <c r="AX150" s="524">
        <v>154000</v>
      </c>
      <c r="AY150" s="524">
        <v>13200</v>
      </c>
    </row>
    <row r="151" spans="1:51">
      <c r="A151" s="61" t="s">
        <v>1005</v>
      </c>
      <c r="B151" s="61" t="s">
        <v>478</v>
      </c>
      <c r="C151" s="61" t="s">
        <v>954</v>
      </c>
      <c r="D151" s="61" t="s">
        <v>669</v>
      </c>
      <c r="E151" s="64">
        <f>IF(ISERROR(VLOOKUP(D151,#REF!,2,0)),0,VLOOKUP(D151,#REF!,2,0))</f>
        <v>0</v>
      </c>
      <c r="F151" s="61" t="str">
        <f>IF(D151="","",VLOOKUP(D151,'UG SKU Categorization'!$A$1:$C$204,3,0))</f>
        <v>Other Health</v>
      </c>
      <c r="G151" s="61" t="s">
        <v>670</v>
      </c>
      <c r="H151" s="524">
        <v>561850</v>
      </c>
      <c r="I151" s="524">
        <v>13650</v>
      </c>
      <c r="J151" s="524">
        <v>13650</v>
      </c>
      <c r="K151" s="524">
        <v>44850</v>
      </c>
      <c r="L151" s="524">
        <v>4000</v>
      </c>
      <c r="M151" s="524">
        <v>8400</v>
      </c>
      <c r="N151" s="524">
        <v>15600</v>
      </c>
      <c r="O151" s="524">
        <v>12000</v>
      </c>
      <c r="P151" s="524">
        <v>4800</v>
      </c>
      <c r="Q151" s="524">
        <v>15600</v>
      </c>
      <c r="R151" s="524">
        <v>16800</v>
      </c>
      <c r="S151" s="524">
        <v>10800</v>
      </c>
      <c r="T151" s="524">
        <v>26400</v>
      </c>
      <c r="U151" s="524">
        <v>18000</v>
      </c>
      <c r="V151" s="524">
        <v>4800</v>
      </c>
      <c r="W151" s="524">
        <v>10800</v>
      </c>
      <c r="X151" s="524">
        <v>3600</v>
      </c>
      <c r="Y151" s="524">
        <v>31200</v>
      </c>
      <c r="Z151" s="524">
        <v>7200</v>
      </c>
      <c r="AA151" s="524">
        <v>10800</v>
      </c>
      <c r="AB151" s="524">
        <v>8400</v>
      </c>
      <c r="AC151" s="524">
        <v>3600</v>
      </c>
      <c r="AD151" s="306"/>
      <c r="AE151" s="524">
        <v>4800</v>
      </c>
      <c r="AF151" s="524">
        <v>31800</v>
      </c>
      <c r="AG151" s="524">
        <v>52650</v>
      </c>
      <c r="AH151" s="524">
        <v>41850</v>
      </c>
      <c r="AI151" s="524">
        <v>10800</v>
      </c>
      <c r="AJ151" s="524">
        <v>5400</v>
      </c>
      <c r="AK151" s="524">
        <v>21600</v>
      </c>
      <c r="AL151" s="524">
        <v>8100</v>
      </c>
      <c r="AM151" s="524">
        <v>5400</v>
      </c>
      <c r="AN151" s="524">
        <v>2700</v>
      </c>
      <c r="AO151" s="524">
        <v>4050</v>
      </c>
      <c r="AP151" s="524">
        <v>22950</v>
      </c>
      <c r="AQ151" s="524">
        <v>4050</v>
      </c>
      <c r="AR151" s="524">
        <v>20250</v>
      </c>
      <c r="AS151" s="306"/>
      <c r="AT151" s="524">
        <v>6750</v>
      </c>
      <c r="AU151" s="524">
        <v>13500</v>
      </c>
      <c r="AV151" s="524">
        <v>13500</v>
      </c>
      <c r="AW151" s="524">
        <v>4050</v>
      </c>
      <c r="AX151" s="524">
        <v>2700</v>
      </c>
      <c r="AY151" s="306"/>
    </row>
    <row r="152" spans="1:51">
      <c r="A152" s="61" t="s">
        <v>1005</v>
      </c>
      <c r="B152" s="61" t="s">
        <v>478</v>
      </c>
      <c r="C152" s="61" t="s">
        <v>954</v>
      </c>
      <c r="D152" s="61" t="s">
        <v>671</v>
      </c>
      <c r="E152" s="64">
        <f>IF(ISERROR(VLOOKUP(D152,#REF!,2,0)),0,VLOOKUP(D152,#REF!,2,0))</f>
        <v>0</v>
      </c>
      <c r="F152" s="61" t="str">
        <f>IF(D152="","",VLOOKUP(D152,'UG SKU Categorization'!$A$1:$C$204,3,0))</f>
        <v>Other Health</v>
      </c>
      <c r="G152" s="61" t="s">
        <v>672</v>
      </c>
      <c r="H152" s="524">
        <v>689900</v>
      </c>
      <c r="I152" s="524">
        <v>25900</v>
      </c>
      <c r="J152" s="524">
        <v>16800</v>
      </c>
      <c r="K152" s="524">
        <v>21700</v>
      </c>
      <c r="L152" s="524">
        <v>17500</v>
      </c>
      <c r="M152" s="524">
        <v>12000</v>
      </c>
      <c r="N152" s="524">
        <v>16800</v>
      </c>
      <c r="O152" s="524">
        <v>19200</v>
      </c>
      <c r="P152" s="524">
        <v>19200</v>
      </c>
      <c r="Q152" s="524">
        <v>18000</v>
      </c>
      <c r="R152" s="524">
        <v>16800</v>
      </c>
      <c r="S152" s="524">
        <v>12000</v>
      </c>
      <c r="T152" s="524">
        <v>16800</v>
      </c>
      <c r="U152" s="524">
        <v>44800</v>
      </c>
      <c r="V152" s="524">
        <v>15400</v>
      </c>
      <c r="W152" s="524">
        <v>19600</v>
      </c>
      <c r="X152" s="524">
        <v>22400</v>
      </c>
      <c r="Y152" s="524">
        <v>22400</v>
      </c>
      <c r="Z152" s="524">
        <v>32200</v>
      </c>
      <c r="AA152" s="524">
        <v>8400</v>
      </c>
      <c r="AB152" s="524">
        <v>15400</v>
      </c>
      <c r="AC152" s="524">
        <v>15400</v>
      </c>
      <c r="AD152" s="524">
        <v>4200</v>
      </c>
      <c r="AE152" s="524">
        <v>4200</v>
      </c>
      <c r="AF152" s="524">
        <v>62800</v>
      </c>
      <c r="AG152" s="524">
        <v>57000</v>
      </c>
      <c r="AH152" s="524">
        <v>37500</v>
      </c>
      <c r="AI152" s="524">
        <v>24000</v>
      </c>
      <c r="AJ152" s="524">
        <v>15000</v>
      </c>
      <c r="AK152" s="524">
        <v>9000</v>
      </c>
      <c r="AL152" s="524">
        <v>12000</v>
      </c>
      <c r="AM152" s="524">
        <v>4500</v>
      </c>
      <c r="AN152" s="524">
        <v>6000</v>
      </c>
      <c r="AO152" s="524">
        <v>3000</v>
      </c>
      <c r="AP152" s="306"/>
      <c r="AQ152" s="306"/>
      <c r="AR152" s="524">
        <v>16500</v>
      </c>
      <c r="AS152" s="524">
        <v>1500</v>
      </c>
      <c r="AT152" s="524">
        <v>1500</v>
      </c>
      <c r="AU152" s="524">
        <v>4500</v>
      </c>
      <c r="AV152" s="524">
        <v>9000</v>
      </c>
      <c r="AW152" s="524">
        <v>1500</v>
      </c>
      <c r="AX152" s="524">
        <v>3000</v>
      </c>
      <c r="AY152" s="524">
        <v>4500</v>
      </c>
    </row>
    <row r="153" spans="1:51">
      <c r="A153" s="61" t="s">
        <v>1005</v>
      </c>
      <c r="B153" s="61" t="s">
        <v>478</v>
      </c>
      <c r="C153" s="61" t="s">
        <v>954</v>
      </c>
      <c r="D153" s="61" t="s">
        <v>673</v>
      </c>
      <c r="E153" s="64">
        <f>IF(ISERROR(VLOOKUP(D153,#REF!,2,0)),0,VLOOKUP(D153,#REF!,2,0))</f>
        <v>0</v>
      </c>
      <c r="F153" s="61" t="str">
        <f>IF(D153="","",VLOOKUP(D153,'UG SKU Categorization'!$A$1:$C$204,3,0))</f>
        <v>Other Health</v>
      </c>
      <c r="G153" s="61" t="s">
        <v>674</v>
      </c>
      <c r="H153" s="524">
        <v>810600</v>
      </c>
      <c r="I153" s="524">
        <v>15600</v>
      </c>
      <c r="J153" s="524">
        <v>25200</v>
      </c>
      <c r="K153" s="524">
        <v>38400</v>
      </c>
      <c r="L153" s="524">
        <v>14000</v>
      </c>
      <c r="M153" s="524">
        <v>11200</v>
      </c>
      <c r="N153" s="524">
        <v>26600</v>
      </c>
      <c r="O153" s="524">
        <v>14000</v>
      </c>
      <c r="P153" s="524">
        <v>70000</v>
      </c>
      <c r="Q153" s="524">
        <v>25200</v>
      </c>
      <c r="R153" s="524">
        <v>81100</v>
      </c>
      <c r="S153" s="524">
        <v>25200</v>
      </c>
      <c r="T153" s="524">
        <v>11200</v>
      </c>
      <c r="U153" s="524">
        <v>18200</v>
      </c>
      <c r="V153" s="524">
        <v>19600</v>
      </c>
      <c r="W153" s="524">
        <v>33600</v>
      </c>
      <c r="X153" s="524">
        <v>15400</v>
      </c>
      <c r="Y153" s="524">
        <v>29400</v>
      </c>
      <c r="Z153" s="524">
        <v>11200</v>
      </c>
      <c r="AA153" s="524">
        <v>26600</v>
      </c>
      <c r="AB153" s="524">
        <v>19600</v>
      </c>
      <c r="AC153" s="524">
        <v>8400</v>
      </c>
      <c r="AD153" s="524">
        <v>23800</v>
      </c>
      <c r="AE153" s="524">
        <v>12600</v>
      </c>
      <c r="AF153" s="524">
        <v>8400</v>
      </c>
      <c r="AG153" s="524">
        <v>68600</v>
      </c>
      <c r="AH153" s="524">
        <v>35900</v>
      </c>
      <c r="AI153" s="524">
        <v>25500</v>
      </c>
      <c r="AJ153" s="524">
        <v>19500</v>
      </c>
      <c r="AK153" s="524">
        <v>19500</v>
      </c>
      <c r="AL153" s="524">
        <v>1500</v>
      </c>
      <c r="AM153" s="306"/>
      <c r="AN153" s="306"/>
      <c r="AO153" s="306"/>
      <c r="AP153" s="306"/>
      <c r="AQ153" s="306"/>
      <c r="AR153" s="524">
        <v>7000</v>
      </c>
      <c r="AS153" s="306"/>
      <c r="AT153" s="306"/>
      <c r="AU153" s="524">
        <v>10800</v>
      </c>
      <c r="AV153" s="524">
        <v>12600</v>
      </c>
      <c r="AW153" s="524">
        <v>18000</v>
      </c>
      <c r="AX153" s="524">
        <v>5400</v>
      </c>
      <c r="AY153" s="524">
        <v>1800</v>
      </c>
    </row>
    <row r="154" spans="1:51">
      <c r="A154" s="61" t="s">
        <v>1005</v>
      </c>
      <c r="B154" s="61" t="s">
        <v>478</v>
      </c>
      <c r="C154" s="61" t="s">
        <v>954</v>
      </c>
      <c r="D154" s="61" t="s">
        <v>675</v>
      </c>
      <c r="E154" s="64">
        <f>IF(ISERROR(VLOOKUP(D154,#REF!,2,0)),0,VLOOKUP(D154,#REF!,2,0))</f>
        <v>0</v>
      </c>
      <c r="F154" s="61" t="str">
        <f>IF(D154="","",VLOOKUP(D154,'UG SKU Categorization'!$A$1:$C$204,3,0))</f>
        <v>Other Health</v>
      </c>
      <c r="G154" s="61" t="s">
        <v>676</v>
      </c>
      <c r="H154" s="524">
        <v>782300</v>
      </c>
      <c r="I154" s="524">
        <v>50000</v>
      </c>
      <c r="J154" s="524">
        <v>91300</v>
      </c>
      <c r="K154" s="524">
        <v>200200</v>
      </c>
      <c r="L154" s="524">
        <v>108000</v>
      </c>
      <c r="M154" s="524">
        <v>24000</v>
      </c>
      <c r="N154" s="524">
        <v>56000</v>
      </c>
      <c r="O154" s="524">
        <v>24000</v>
      </c>
      <c r="P154" s="524">
        <v>48000</v>
      </c>
      <c r="Q154" s="524">
        <v>20800</v>
      </c>
      <c r="R154" s="524">
        <v>24000</v>
      </c>
      <c r="S154" s="524">
        <v>72000</v>
      </c>
      <c r="T154" s="524">
        <v>48000</v>
      </c>
      <c r="U154" s="524">
        <v>16000</v>
      </c>
      <c r="V154" s="306"/>
      <c r="W154" s="306"/>
      <c r="X154" s="306"/>
      <c r="Y154" s="306"/>
      <c r="Z154" s="306"/>
      <c r="AA154" s="306"/>
      <c r="AB154" s="306"/>
      <c r="AC154" s="306"/>
      <c r="AD154" s="306"/>
      <c r="AE154" s="306"/>
      <c r="AF154" s="306"/>
      <c r="AG154" s="306"/>
      <c r="AH154" s="306"/>
      <c r="AI154" s="306"/>
      <c r="AJ154" s="306"/>
      <c r="AK154" s="306"/>
      <c r="AL154" s="306"/>
      <c r="AM154" s="306"/>
      <c r="AN154" s="306"/>
      <c r="AO154" s="306"/>
      <c r="AP154" s="306"/>
      <c r="AQ154" s="306"/>
      <c r="AR154" s="306"/>
      <c r="AS154" s="306"/>
      <c r="AT154" s="306"/>
      <c r="AU154" s="306"/>
      <c r="AV154" s="306"/>
      <c r="AW154" s="306"/>
      <c r="AX154" s="306"/>
      <c r="AY154" s="306"/>
    </row>
    <row r="155" spans="1:51">
      <c r="A155" s="61" t="s">
        <v>1005</v>
      </c>
      <c r="B155" s="61" t="s">
        <v>478</v>
      </c>
      <c r="C155" s="61" t="s">
        <v>954</v>
      </c>
      <c r="D155" s="61" t="s">
        <v>677</v>
      </c>
      <c r="E155" s="64">
        <f>IF(ISERROR(VLOOKUP(D155,#REF!,2,0)),0,VLOOKUP(D155,#REF!,2,0))</f>
        <v>0</v>
      </c>
      <c r="F155" s="61" t="str">
        <f>IF(D155="","",VLOOKUP(D155,'UG SKU Categorization'!$A$1:$C$204,3,0))</f>
        <v>Soap</v>
      </c>
      <c r="G155" s="61" t="s">
        <v>2460</v>
      </c>
      <c r="H155" s="524">
        <v>3000</v>
      </c>
      <c r="I155" s="306"/>
      <c r="J155" s="524">
        <v>3000</v>
      </c>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6"/>
      <c r="AL155" s="306"/>
      <c r="AM155" s="306"/>
      <c r="AN155" s="306"/>
      <c r="AO155" s="306"/>
      <c r="AP155" s="306"/>
      <c r="AQ155" s="306"/>
      <c r="AR155" s="306"/>
      <c r="AS155" s="306"/>
      <c r="AT155" s="306"/>
      <c r="AU155" s="306"/>
      <c r="AV155" s="306"/>
      <c r="AW155" s="306"/>
      <c r="AX155" s="306"/>
      <c r="AY155" s="306"/>
    </row>
    <row r="156" spans="1:51">
      <c r="A156" s="61" t="s">
        <v>1005</v>
      </c>
      <c r="B156" s="61" t="s">
        <v>478</v>
      </c>
      <c r="C156" s="61" t="s">
        <v>954</v>
      </c>
      <c r="D156" s="61" t="s">
        <v>678</v>
      </c>
      <c r="E156" s="64">
        <f>IF(ISERROR(VLOOKUP(D156,#REF!,2,0)),0,VLOOKUP(D156,#REF!,2,0))</f>
        <v>0</v>
      </c>
      <c r="F156" s="61" t="str">
        <f>IF(D156="","",VLOOKUP(D156,'UG SKU Categorization'!$A$1:$C$204,3,0))</f>
        <v>Soap</v>
      </c>
      <c r="G156" s="61" t="s">
        <v>2461</v>
      </c>
      <c r="H156" s="524">
        <v>10500</v>
      </c>
      <c r="I156" s="306"/>
      <c r="J156" s="524">
        <v>7500</v>
      </c>
      <c r="K156" s="306"/>
      <c r="L156" s="306"/>
      <c r="M156" s="524">
        <v>3000</v>
      </c>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6"/>
      <c r="AL156" s="306"/>
      <c r="AM156" s="306"/>
      <c r="AN156" s="306"/>
      <c r="AO156" s="306"/>
      <c r="AP156" s="306"/>
      <c r="AQ156" s="306"/>
      <c r="AR156" s="306"/>
      <c r="AS156" s="306"/>
      <c r="AT156" s="306"/>
      <c r="AU156" s="306"/>
      <c r="AV156" s="306"/>
      <c r="AW156" s="306"/>
      <c r="AX156" s="306"/>
      <c r="AY156" s="306"/>
    </row>
    <row r="157" spans="1:51">
      <c r="A157" s="61" t="s">
        <v>1005</v>
      </c>
      <c r="B157" s="61" t="s">
        <v>478</v>
      </c>
      <c r="C157" s="61" t="s">
        <v>954</v>
      </c>
      <c r="D157" s="61" t="s">
        <v>679</v>
      </c>
      <c r="E157" s="64">
        <f>IF(ISERROR(VLOOKUP(D157,#REF!,2,0)),0,VLOOKUP(D157,#REF!,2,0))</f>
        <v>0</v>
      </c>
      <c r="F157" s="61" t="str">
        <f>IF(D157="","",VLOOKUP(D157,'UG SKU Categorization'!$A$1:$C$204,3,0))</f>
        <v>Soap</v>
      </c>
      <c r="G157" s="61" t="s">
        <v>680</v>
      </c>
      <c r="H157" s="524">
        <v>1708390</v>
      </c>
      <c r="I157" s="524">
        <v>26750</v>
      </c>
      <c r="J157" s="524">
        <v>77000</v>
      </c>
      <c r="K157" s="524">
        <v>112000</v>
      </c>
      <c r="L157" s="524">
        <v>97250</v>
      </c>
      <c r="M157" s="524">
        <v>158250</v>
      </c>
      <c r="N157" s="524">
        <v>62750</v>
      </c>
      <c r="O157" s="524">
        <v>368090</v>
      </c>
      <c r="P157" s="524">
        <v>72600</v>
      </c>
      <c r="Q157" s="524">
        <v>50400</v>
      </c>
      <c r="R157" s="524">
        <v>90000</v>
      </c>
      <c r="S157" s="524">
        <v>18000</v>
      </c>
      <c r="T157" s="524">
        <v>100800</v>
      </c>
      <c r="U157" s="524">
        <v>16200</v>
      </c>
      <c r="V157" s="524">
        <v>10700</v>
      </c>
      <c r="W157" s="524">
        <v>8500</v>
      </c>
      <c r="X157" s="524">
        <v>1700</v>
      </c>
      <c r="Y157" s="524">
        <v>105400</v>
      </c>
      <c r="Z157" s="524">
        <v>11900</v>
      </c>
      <c r="AA157" s="524">
        <v>5100</v>
      </c>
      <c r="AB157" s="524">
        <v>3400</v>
      </c>
      <c r="AC157" s="524">
        <v>13600</v>
      </c>
      <c r="AD157" s="524">
        <v>17000</v>
      </c>
      <c r="AE157" s="524">
        <v>1700</v>
      </c>
      <c r="AF157" s="524">
        <v>5100</v>
      </c>
      <c r="AG157" s="524">
        <v>22100</v>
      </c>
      <c r="AH157" s="524">
        <v>5100</v>
      </c>
      <c r="AI157" s="524">
        <v>6800</v>
      </c>
      <c r="AJ157" s="524">
        <v>3400</v>
      </c>
      <c r="AK157" s="524">
        <v>3400</v>
      </c>
      <c r="AL157" s="524">
        <v>1700</v>
      </c>
      <c r="AM157" s="524">
        <v>1700</v>
      </c>
      <c r="AN157" s="524">
        <v>1700</v>
      </c>
      <c r="AO157" s="524">
        <v>47600</v>
      </c>
      <c r="AP157" s="524">
        <v>5100</v>
      </c>
      <c r="AQ157" s="306"/>
      <c r="AR157" s="524">
        <v>37400</v>
      </c>
      <c r="AS157" s="306"/>
      <c r="AT157" s="524">
        <v>3400</v>
      </c>
      <c r="AU157" s="306"/>
      <c r="AV157" s="524">
        <v>6800</v>
      </c>
      <c r="AW157" s="306"/>
      <c r="AX157" s="524">
        <v>128000</v>
      </c>
      <c r="AY157" s="306"/>
    </row>
    <row r="158" spans="1:51">
      <c r="A158" s="61" t="s">
        <v>1005</v>
      </c>
      <c r="B158" s="61" t="s">
        <v>478</v>
      </c>
      <c r="C158" s="61" t="s">
        <v>954</v>
      </c>
      <c r="D158" s="61" t="s">
        <v>423</v>
      </c>
      <c r="E158" s="64">
        <f>IF(ISERROR(VLOOKUP(D158,#REF!,2,0)),0,VLOOKUP(D158,#REF!,2,0))</f>
        <v>0</v>
      </c>
      <c r="F158" s="61" t="str">
        <f>IF(D158="","",VLOOKUP(D158,'UG SKU Categorization'!$A$1:$C$204,3,0))</f>
        <v>Solar</v>
      </c>
      <c r="G158" s="61" t="s">
        <v>424</v>
      </c>
      <c r="H158" s="524">
        <v>219000</v>
      </c>
      <c r="I158" s="306"/>
      <c r="J158" s="306"/>
      <c r="K158" s="524">
        <v>67000</v>
      </c>
      <c r="L158" s="306"/>
      <c r="M158" s="306"/>
      <c r="N158" s="524">
        <v>38000</v>
      </c>
      <c r="O158" s="306"/>
      <c r="P158" s="524">
        <v>38000</v>
      </c>
      <c r="Q158" s="306"/>
      <c r="R158" s="524">
        <v>38000</v>
      </c>
      <c r="S158" s="306"/>
      <c r="T158" s="524">
        <v>38000</v>
      </c>
      <c r="U158" s="306"/>
      <c r="V158" s="306"/>
      <c r="W158" s="306"/>
      <c r="X158" s="306"/>
      <c r="Y158" s="306"/>
      <c r="Z158" s="306"/>
      <c r="AA158" s="306"/>
      <c r="AB158" s="306"/>
      <c r="AC158" s="306"/>
      <c r="AD158" s="306"/>
      <c r="AE158" s="306"/>
      <c r="AF158" s="306"/>
      <c r="AG158" s="306"/>
      <c r="AH158" s="306"/>
      <c r="AI158" s="306"/>
      <c r="AJ158" s="306"/>
      <c r="AK158" s="306"/>
      <c r="AL158" s="306"/>
      <c r="AM158" s="306"/>
      <c r="AN158" s="306"/>
      <c r="AO158" s="306"/>
      <c r="AP158" s="306"/>
      <c r="AQ158" s="306"/>
      <c r="AR158" s="306"/>
      <c r="AS158" s="306"/>
      <c r="AT158" s="306"/>
      <c r="AU158" s="306"/>
      <c r="AV158" s="306"/>
      <c r="AW158" s="306"/>
      <c r="AX158" s="306"/>
      <c r="AY158" s="306"/>
    </row>
    <row r="159" spans="1:51">
      <c r="A159" s="61" t="s">
        <v>1005</v>
      </c>
      <c r="B159" s="61" t="s">
        <v>478</v>
      </c>
      <c r="C159" s="61" t="s">
        <v>954</v>
      </c>
      <c r="D159" s="61" t="s">
        <v>699</v>
      </c>
      <c r="E159" s="64">
        <f>IF(ISERROR(VLOOKUP(D159,#REF!,2,0)),0,VLOOKUP(D159,#REF!,2,0))</f>
        <v>0</v>
      </c>
      <c r="F159" s="61" t="str">
        <f>IF(D159="","",VLOOKUP(D159,'UG SKU Categorization'!$A$1:$C$204,3,0))</f>
        <v>Cookstoves</v>
      </c>
      <c r="G159" s="61" t="s">
        <v>700</v>
      </c>
      <c r="H159" s="524">
        <v>47175000</v>
      </c>
      <c r="I159" s="306"/>
      <c r="J159" s="306"/>
      <c r="K159" s="306"/>
      <c r="L159" s="306"/>
      <c r="M159" s="306"/>
      <c r="N159" s="306"/>
      <c r="O159" s="524">
        <v>776000</v>
      </c>
      <c r="P159" s="524">
        <v>600000</v>
      </c>
      <c r="Q159" s="524">
        <v>520000</v>
      </c>
      <c r="R159" s="524">
        <v>1399000</v>
      </c>
      <c r="S159" s="524">
        <v>1379000</v>
      </c>
      <c r="T159" s="524">
        <v>2016000</v>
      </c>
      <c r="U159" s="524">
        <v>959000</v>
      </c>
      <c r="V159" s="524">
        <v>819000</v>
      </c>
      <c r="W159" s="524">
        <v>1279000</v>
      </c>
      <c r="X159" s="524">
        <v>319000</v>
      </c>
      <c r="Y159" s="524">
        <v>595000</v>
      </c>
      <c r="Z159" s="524">
        <v>119000</v>
      </c>
      <c r="AA159" s="524">
        <v>406000</v>
      </c>
      <c r="AB159" s="524">
        <v>448000</v>
      </c>
      <c r="AC159" s="524">
        <v>616000</v>
      </c>
      <c r="AD159" s="524">
        <v>735000</v>
      </c>
      <c r="AE159" s="524">
        <v>931000</v>
      </c>
      <c r="AF159" s="524">
        <v>3199000</v>
      </c>
      <c r="AG159" s="524">
        <v>1449000</v>
      </c>
      <c r="AH159" s="524">
        <v>6258000</v>
      </c>
      <c r="AI159" s="524">
        <v>5173000</v>
      </c>
      <c r="AJ159" s="524">
        <v>3689000</v>
      </c>
      <c r="AK159" s="524">
        <v>5019000</v>
      </c>
      <c r="AL159" s="524">
        <v>3598000</v>
      </c>
      <c r="AM159" s="524">
        <v>625000</v>
      </c>
      <c r="AN159" s="524">
        <v>263000</v>
      </c>
      <c r="AO159" s="524">
        <v>261000</v>
      </c>
      <c r="AP159" s="524">
        <v>177000</v>
      </c>
      <c r="AQ159" s="524">
        <v>327000</v>
      </c>
      <c r="AR159" s="524">
        <v>2437000</v>
      </c>
      <c r="AS159" s="524">
        <v>88000</v>
      </c>
      <c r="AT159" s="524">
        <v>48000</v>
      </c>
      <c r="AU159" s="524">
        <v>120000</v>
      </c>
      <c r="AV159" s="524">
        <v>252000</v>
      </c>
      <c r="AW159" s="524">
        <v>108000</v>
      </c>
      <c r="AX159" s="524">
        <v>168000</v>
      </c>
      <c r="AY159" s="306"/>
    </row>
    <row r="160" spans="1:51">
      <c r="A160" s="61" t="s">
        <v>1005</v>
      </c>
      <c r="B160" s="61" t="s">
        <v>478</v>
      </c>
      <c r="C160" s="61" t="s">
        <v>954</v>
      </c>
      <c r="D160" s="61" t="s">
        <v>701</v>
      </c>
      <c r="E160" s="64">
        <f>IF(ISERROR(VLOOKUP(D160,#REF!,2,0)),0,VLOOKUP(D160,#REF!,2,0))</f>
        <v>0</v>
      </c>
      <c r="F160" s="61" t="str">
        <f>IF(D160="","",VLOOKUP(D160,'UG SKU Categorization'!$A$1:$C$204,3,0))</f>
        <v>Cookstoves</v>
      </c>
      <c r="G160" s="61" t="s">
        <v>702</v>
      </c>
      <c r="H160" s="524">
        <v>38735000</v>
      </c>
      <c r="I160" s="306"/>
      <c r="J160" s="306"/>
      <c r="K160" s="306"/>
      <c r="L160" s="306"/>
      <c r="M160" s="306"/>
      <c r="N160" s="306"/>
      <c r="O160" s="524">
        <v>1188000</v>
      </c>
      <c r="P160" s="524">
        <v>550000</v>
      </c>
      <c r="Q160" s="524">
        <v>616000</v>
      </c>
      <c r="R160" s="524">
        <v>2029000</v>
      </c>
      <c r="S160" s="524">
        <v>1740000</v>
      </c>
      <c r="T160" s="524">
        <v>2870000</v>
      </c>
      <c r="U160" s="524">
        <v>950000</v>
      </c>
      <c r="V160" s="524">
        <v>940000</v>
      </c>
      <c r="W160" s="524">
        <v>960000</v>
      </c>
      <c r="X160" s="524">
        <v>606000</v>
      </c>
      <c r="Y160" s="524">
        <v>690000</v>
      </c>
      <c r="Z160" s="524">
        <v>290000</v>
      </c>
      <c r="AA160" s="524">
        <v>470000</v>
      </c>
      <c r="AB160" s="524">
        <v>490000</v>
      </c>
      <c r="AC160" s="524">
        <v>560000</v>
      </c>
      <c r="AD160" s="524">
        <v>510000</v>
      </c>
      <c r="AE160" s="524">
        <v>720000</v>
      </c>
      <c r="AF160" s="524">
        <v>2870000</v>
      </c>
      <c r="AG160" s="524">
        <v>1130000</v>
      </c>
      <c r="AH160" s="524">
        <v>2460000</v>
      </c>
      <c r="AI160" s="524">
        <v>4170000</v>
      </c>
      <c r="AJ160" s="524">
        <v>2230000</v>
      </c>
      <c r="AK160" s="524">
        <v>2280000</v>
      </c>
      <c r="AL160" s="524">
        <v>1800000</v>
      </c>
      <c r="AM160" s="524">
        <v>494000</v>
      </c>
      <c r="AN160" s="524">
        <v>496000</v>
      </c>
      <c r="AO160" s="524">
        <v>354000</v>
      </c>
      <c r="AP160" s="524">
        <v>304000</v>
      </c>
      <c r="AQ160" s="524">
        <v>392000</v>
      </c>
      <c r="AR160" s="524">
        <v>2296000</v>
      </c>
      <c r="AS160" s="524">
        <v>64000</v>
      </c>
      <c r="AT160" s="524">
        <v>112000</v>
      </c>
      <c r="AU160" s="524">
        <v>176000</v>
      </c>
      <c r="AV160" s="524">
        <v>464000</v>
      </c>
      <c r="AW160" s="524">
        <v>192000</v>
      </c>
      <c r="AX160" s="524">
        <v>272000</v>
      </c>
      <c r="AY160" s="306"/>
    </row>
    <row r="161" spans="1:51">
      <c r="A161" s="61" t="s">
        <v>1005</v>
      </c>
      <c r="B161" s="61" t="s">
        <v>478</v>
      </c>
      <c r="C161" s="61" t="s">
        <v>954</v>
      </c>
      <c r="D161" s="61" t="s">
        <v>425</v>
      </c>
      <c r="E161" s="64">
        <f>IF(ISERROR(VLOOKUP(D161,#REF!,2,0)),0,VLOOKUP(D161,#REF!,2,0))</f>
        <v>0</v>
      </c>
      <c r="F161" s="61" t="str">
        <f>IF(D161="","",VLOOKUP(D161,'UG SKU Categorization'!$A$1:$C$204,3,0))</f>
        <v>Solar</v>
      </c>
      <c r="G161" s="61" t="s">
        <v>426</v>
      </c>
      <c r="H161" s="524">
        <v>226000</v>
      </c>
      <c r="I161" s="306"/>
      <c r="J161" s="306"/>
      <c r="K161" s="306"/>
      <c r="L161" s="306"/>
      <c r="M161" s="306"/>
      <c r="N161" s="306"/>
      <c r="O161" s="524">
        <v>64000</v>
      </c>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6"/>
      <c r="AL161" s="306"/>
      <c r="AM161" s="306"/>
      <c r="AN161" s="306"/>
      <c r="AO161" s="306"/>
      <c r="AP161" s="306"/>
      <c r="AQ161" s="306"/>
      <c r="AR161" s="306"/>
      <c r="AS161" s="306"/>
      <c r="AT161" s="306"/>
      <c r="AU161" s="524">
        <v>66000</v>
      </c>
      <c r="AV161" s="524">
        <v>66000</v>
      </c>
      <c r="AW161" s="306"/>
      <c r="AX161" s="524">
        <v>30000</v>
      </c>
      <c r="AY161" s="306"/>
    </row>
    <row r="162" spans="1:51">
      <c r="A162" s="61" t="s">
        <v>1005</v>
      </c>
      <c r="B162" s="61" t="s">
        <v>478</v>
      </c>
      <c r="C162" s="61" t="s">
        <v>954</v>
      </c>
      <c r="D162" s="61" t="s">
        <v>682</v>
      </c>
      <c r="E162" s="64">
        <f>IF(ISERROR(VLOOKUP(D162,#REF!,2,0)),0,VLOOKUP(D162,#REF!,2,0))</f>
        <v>0</v>
      </c>
      <c r="F162" s="61" t="str">
        <f>IF(D162="","",VLOOKUP(D162,'UG SKU Categorization'!$A$1:$C$204,3,0))</f>
        <v>Other</v>
      </c>
      <c r="G162" s="61" t="s">
        <v>683</v>
      </c>
      <c r="H162" s="524">
        <v>424850</v>
      </c>
      <c r="I162" s="524">
        <v>26000</v>
      </c>
      <c r="J162" s="524">
        <v>36400</v>
      </c>
      <c r="K162" s="524">
        <v>22100</v>
      </c>
      <c r="L162" s="524">
        <v>4500</v>
      </c>
      <c r="M162" s="524">
        <v>18000</v>
      </c>
      <c r="N162" s="524">
        <v>7500</v>
      </c>
      <c r="O162" s="524">
        <v>18000</v>
      </c>
      <c r="P162" s="524">
        <v>7500</v>
      </c>
      <c r="Q162" s="306"/>
      <c r="R162" s="306"/>
      <c r="S162" s="306"/>
      <c r="T162" s="306"/>
      <c r="U162" s="524">
        <v>10500</v>
      </c>
      <c r="V162" s="524">
        <v>21000</v>
      </c>
      <c r="W162" s="306"/>
      <c r="X162" s="524">
        <v>1500</v>
      </c>
      <c r="Y162" s="524">
        <v>27000</v>
      </c>
      <c r="Z162" s="524">
        <v>12000</v>
      </c>
      <c r="AA162" s="524">
        <v>4500</v>
      </c>
      <c r="AB162" s="524">
        <v>6000</v>
      </c>
      <c r="AC162" s="524">
        <v>27000</v>
      </c>
      <c r="AD162" s="524">
        <v>1500</v>
      </c>
      <c r="AE162" s="524">
        <v>10500</v>
      </c>
      <c r="AF162" s="524">
        <v>24000</v>
      </c>
      <c r="AG162" s="524">
        <v>16500</v>
      </c>
      <c r="AH162" s="524">
        <v>12000</v>
      </c>
      <c r="AI162" s="524">
        <v>6000</v>
      </c>
      <c r="AJ162" s="524">
        <v>6000</v>
      </c>
      <c r="AK162" s="524">
        <v>7500</v>
      </c>
      <c r="AL162" s="524">
        <v>10500</v>
      </c>
      <c r="AM162" s="306"/>
      <c r="AN162" s="524">
        <v>4500</v>
      </c>
      <c r="AO162" s="524">
        <v>6000</v>
      </c>
      <c r="AP162" s="524">
        <v>3000</v>
      </c>
      <c r="AQ162" s="306"/>
      <c r="AR162" s="524">
        <v>28500</v>
      </c>
      <c r="AS162" s="524">
        <v>1500</v>
      </c>
      <c r="AT162" s="306"/>
      <c r="AU162" s="524">
        <v>9000</v>
      </c>
      <c r="AV162" s="524">
        <v>12000</v>
      </c>
      <c r="AW162" s="524">
        <v>1500</v>
      </c>
      <c r="AX162" s="524">
        <v>14850</v>
      </c>
      <c r="AY162" s="306"/>
    </row>
    <row r="163" spans="1:51">
      <c r="A163" s="61" t="s">
        <v>1005</v>
      </c>
      <c r="B163" s="61" t="s">
        <v>478</v>
      </c>
      <c r="C163" s="61" t="s">
        <v>954</v>
      </c>
      <c r="D163" s="61" t="s">
        <v>684</v>
      </c>
      <c r="E163" s="64">
        <f>IF(ISERROR(VLOOKUP(D163,#REF!,2,0)),0,VLOOKUP(D163,#REF!,2,0))</f>
        <v>0</v>
      </c>
      <c r="F163" s="61" t="str">
        <f>IF(D163="","",VLOOKUP(D163,'UG SKU Categorization'!$A$1:$C$204,3,0))</f>
        <v>Soap</v>
      </c>
      <c r="G163" s="61" t="s">
        <v>685</v>
      </c>
      <c r="H163" s="524">
        <v>247650</v>
      </c>
      <c r="I163" s="524">
        <v>8400</v>
      </c>
      <c r="J163" s="524">
        <v>27600</v>
      </c>
      <c r="K163" s="524">
        <v>12000</v>
      </c>
      <c r="L163" s="306"/>
      <c r="M163" s="306"/>
      <c r="N163" s="524">
        <v>6000</v>
      </c>
      <c r="O163" s="524">
        <v>1500</v>
      </c>
      <c r="P163" s="524">
        <v>6000</v>
      </c>
      <c r="Q163" s="524">
        <v>10500</v>
      </c>
      <c r="R163" s="306"/>
      <c r="S163" s="306"/>
      <c r="T163" s="524">
        <v>7500</v>
      </c>
      <c r="U163" s="524">
        <v>7500</v>
      </c>
      <c r="V163" s="524">
        <v>4500</v>
      </c>
      <c r="W163" s="306"/>
      <c r="X163" s="306"/>
      <c r="Y163" s="524">
        <v>7500</v>
      </c>
      <c r="Z163" s="524">
        <v>4500</v>
      </c>
      <c r="AA163" s="524">
        <v>3000</v>
      </c>
      <c r="AB163" s="524">
        <v>13500</v>
      </c>
      <c r="AC163" s="306"/>
      <c r="AD163" s="524">
        <v>4500</v>
      </c>
      <c r="AE163" s="524">
        <v>24000</v>
      </c>
      <c r="AF163" s="524">
        <v>22500</v>
      </c>
      <c r="AG163" s="524">
        <v>7500</v>
      </c>
      <c r="AH163" s="524">
        <v>3000</v>
      </c>
      <c r="AI163" s="524">
        <v>18000</v>
      </c>
      <c r="AJ163" s="306"/>
      <c r="AK163" s="524">
        <v>1500</v>
      </c>
      <c r="AL163" s="306"/>
      <c r="AM163" s="306"/>
      <c r="AN163" s="306"/>
      <c r="AO163" s="306"/>
      <c r="AP163" s="306"/>
      <c r="AQ163" s="306"/>
      <c r="AR163" s="524">
        <v>25500</v>
      </c>
      <c r="AS163" s="524">
        <v>4500</v>
      </c>
      <c r="AT163" s="306"/>
      <c r="AU163" s="524">
        <v>1500</v>
      </c>
      <c r="AV163" s="524">
        <v>3000</v>
      </c>
      <c r="AW163" s="306"/>
      <c r="AX163" s="524">
        <v>12150</v>
      </c>
      <c r="AY163" s="306"/>
    </row>
    <row r="164" spans="1:51">
      <c r="A164" s="61" t="s">
        <v>1005</v>
      </c>
      <c r="B164" s="61" t="s">
        <v>478</v>
      </c>
      <c r="C164" s="61" t="s">
        <v>954</v>
      </c>
      <c r="D164" s="61" t="s">
        <v>427</v>
      </c>
      <c r="E164" s="64">
        <f>IF(ISERROR(VLOOKUP(D164,#REF!,2,0)),0,VLOOKUP(D164,#REF!,2,0))</f>
        <v>0</v>
      </c>
      <c r="F164" s="61" t="str">
        <f>IF(D164="","",VLOOKUP(D164,'UG SKU Categorization'!$A$1:$C$204,3,0))</f>
        <v>Solar</v>
      </c>
      <c r="G164" s="61" t="s">
        <v>428</v>
      </c>
      <c r="H164" s="524">
        <v>3049000</v>
      </c>
      <c r="I164" s="524">
        <v>240000</v>
      </c>
      <c r="J164" s="524">
        <v>80000</v>
      </c>
      <c r="K164" s="524">
        <v>160000</v>
      </c>
      <c r="L164" s="524">
        <v>392000</v>
      </c>
      <c r="M164" s="524">
        <v>184000</v>
      </c>
      <c r="N164" s="524">
        <v>144000</v>
      </c>
      <c r="O164" s="524">
        <v>368000</v>
      </c>
      <c r="P164" s="524">
        <v>150000</v>
      </c>
      <c r="Q164" s="524">
        <v>98000</v>
      </c>
      <c r="R164" s="524">
        <v>398000</v>
      </c>
      <c r="S164" s="524">
        <v>250000</v>
      </c>
      <c r="T164" s="524">
        <v>335000</v>
      </c>
      <c r="U164" s="524">
        <v>100000</v>
      </c>
      <c r="V164" s="524">
        <v>100000</v>
      </c>
      <c r="W164" s="306"/>
      <c r="X164" s="306"/>
      <c r="Y164" s="306"/>
      <c r="Z164" s="306"/>
      <c r="AA164" s="306"/>
      <c r="AB164" s="306"/>
      <c r="AC164" s="306"/>
      <c r="AD164" s="306"/>
      <c r="AE164" s="306"/>
      <c r="AF164" s="306"/>
      <c r="AG164" s="306"/>
      <c r="AH164" s="306"/>
      <c r="AI164" s="306"/>
      <c r="AJ164" s="306"/>
      <c r="AK164" s="306"/>
      <c r="AL164" s="306"/>
      <c r="AM164" s="306"/>
      <c r="AN164" s="306"/>
      <c r="AO164" s="306"/>
      <c r="AP164" s="306"/>
      <c r="AQ164" s="306"/>
      <c r="AR164" s="306"/>
      <c r="AS164" s="306"/>
      <c r="AT164" s="306"/>
      <c r="AU164" s="306"/>
      <c r="AV164" s="524">
        <v>50000</v>
      </c>
      <c r="AW164" s="306"/>
      <c r="AX164" s="306"/>
      <c r="AY164" s="306"/>
    </row>
    <row r="165" spans="1:51">
      <c r="A165" s="61" t="s">
        <v>1005</v>
      </c>
      <c r="B165" s="61" t="s">
        <v>478</v>
      </c>
      <c r="C165" s="61" t="s">
        <v>954</v>
      </c>
      <c r="D165" s="61" t="s">
        <v>686</v>
      </c>
      <c r="E165" s="64">
        <f>IF(ISERROR(VLOOKUP(D165,#REF!,2,0)),0,VLOOKUP(D165,#REF!,2,0))</f>
        <v>0</v>
      </c>
      <c r="F165" s="61" t="str">
        <f>IF(D165="","",VLOOKUP(D165,'UG SKU Categorization'!$A$1:$C$204,3,0))</f>
        <v>Other</v>
      </c>
      <c r="G165" s="61" t="s">
        <v>687</v>
      </c>
      <c r="H165" s="524">
        <v>425600</v>
      </c>
      <c r="I165" s="524">
        <v>48000</v>
      </c>
      <c r="J165" s="524">
        <v>6000</v>
      </c>
      <c r="K165" s="524">
        <v>27000</v>
      </c>
      <c r="L165" s="524">
        <v>15000</v>
      </c>
      <c r="M165" s="524">
        <v>32000</v>
      </c>
      <c r="N165" s="524">
        <v>19200</v>
      </c>
      <c r="O165" s="306"/>
      <c r="P165" s="524">
        <v>6400</v>
      </c>
      <c r="Q165" s="524">
        <v>16000</v>
      </c>
      <c r="R165" s="524">
        <v>32000</v>
      </c>
      <c r="S165" s="524">
        <v>12800</v>
      </c>
      <c r="T165" s="524">
        <v>12800</v>
      </c>
      <c r="U165" s="524">
        <v>12800</v>
      </c>
      <c r="V165" s="524">
        <v>9600</v>
      </c>
      <c r="W165" s="524">
        <v>3200</v>
      </c>
      <c r="X165" s="524">
        <v>9600</v>
      </c>
      <c r="Y165" s="524">
        <v>16000</v>
      </c>
      <c r="Z165" s="524">
        <v>9600</v>
      </c>
      <c r="AA165" s="524">
        <v>32000</v>
      </c>
      <c r="AB165" s="524">
        <v>25600</v>
      </c>
      <c r="AC165" s="524">
        <v>22400</v>
      </c>
      <c r="AD165" s="524">
        <v>16000</v>
      </c>
      <c r="AE165" s="524">
        <v>16000</v>
      </c>
      <c r="AF165" s="524">
        <v>9600</v>
      </c>
      <c r="AG165" s="306"/>
      <c r="AH165" s="306"/>
      <c r="AI165" s="524">
        <v>9600</v>
      </c>
      <c r="AJ165" s="306"/>
      <c r="AK165" s="306"/>
      <c r="AL165" s="306"/>
      <c r="AM165" s="306"/>
      <c r="AN165" s="306"/>
      <c r="AO165" s="306"/>
      <c r="AP165" s="306"/>
      <c r="AQ165" s="306"/>
      <c r="AR165" s="524">
        <v>3200</v>
      </c>
      <c r="AS165" s="306"/>
      <c r="AT165" s="524">
        <v>3200</v>
      </c>
      <c r="AU165" s="306"/>
      <c r="AV165" s="306"/>
      <c r="AW165" s="306"/>
      <c r="AX165" s="306"/>
      <c r="AY165" s="306"/>
    </row>
    <row r="166" spans="1:51">
      <c r="A166" s="61" t="s">
        <v>1005</v>
      </c>
      <c r="B166" s="61" t="s">
        <v>478</v>
      </c>
      <c r="C166" s="61" t="s">
        <v>954</v>
      </c>
      <c r="D166" s="61" t="s">
        <v>429</v>
      </c>
      <c r="E166" s="64">
        <f>IF(ISERROR(VLOOKUP(D166,#REF!,2,0)),0,VLOOKUP(D166,#REF!,2,0))</f>
        <v>0</v>
      </c>
      <c r="F166" s="61" t="str">
        <f>IF(D166="","",VLOOKUP(D166,'UG SKU Categorization'!$A$1:$C$204,3,0))</f>
        <v>Solar</v>
      </c>
      <c r="G166" s="61" t="s">
        <v>430</v>
      </c>
      <c r="H166" s="524">
        <v>155250</v>
      </c>
      <c r="I166" s="306"/>
      <c r="J166" s="306"/>
      <c r="K166" s="524">
        <v>22000</v>
      </c>
      <c r="L166" s="524">
        <v>22000</v>
      </c>
      <c r="M166" s="306"/>
      <c r="N166" s="306"/>
      <c r="O166" s="306"/>
      <c r="P166" s="306"/>
      <c r="Q166" s="306"/>
      <c r="R166" s="524">
        <v>22250</v>
      </c>
      <c r="S166" s="306"/>
      <c r="T166" s="524">
        <v>66750</v>
      </c>
      <c r="U166" s="306"/>
      <c r="V166" s="306"/>
      <c r="W166" s="306"/>
      <c r="X166" s="524">
        <v>22250</v>
      </c>
      <c r="Y166" s="306"/>
      <c r="Z166" s="306"/>
      <c r="AA166" s="306"/>
      <c r="AB166" s="306"/>
      <c r="AC166" s="306"/>
      <c r="AD166" s="306"/>
      <c r="AE166" s="306"/>
      <c r="AF166" s="306"/>
      <c r="AG166" s="306"/>
      <c r="AH166" s="306"/>
      <c r="AI166" s="306"/>
      <c r="AJ166" s="306"/>
      <c r="AK166" s="306"/>
      <c r="AL166" s="306"/>
      <c r="AM166" s="306"/>
      <c r="AN166" s="306"/>
      <c r="AO166" s="306"/>
      <c r="AP166" s="306"/>
      <c r="AQ166" s="306"/>
      <c r="AR166" s="306"/>
      <c r="AS166" s="306"/>
      <c r="AT166" s="306"/>
      <c r="AU166" s="306"/>
      <c r="AV166" s="306"/>
      <c r="AW166" s="306"/>
      <c r="AX166" s="306"/>
      <c r="AY166" s="306"/>
    </row>
    <row r="167" spans="1:51">
      <c r="A167" s="61" t="s">
        <v>1005</v>
      </c>
      <c r="B167" s="61" t="s">
        <v>478</v>
      </c>
      <c r="C167" s="61" t="s">
        <v>954</v>
      </c>
      <c r="D167" s="61" t="s">
        <v>431</v>
      </c>
      <c r="E167" s="64">
        <f>IF(ISERROR(VLOOKUP(D167,#REF!,2,0)),0,VLOOKUP(D167,#REF!,2,0))</f>
        <v>0</v>
      </c>
      <c r="F167" s="61" t="str">
        <f>IF(D167="","",VLOOKUP(D167,'UG SKU Categorization'!$A$1:$C$204,3,0))</f>
        <v>Solar</v>
      </c>
      <c r="G167" s="61" t="s">
        <v>432</v>
      </c>
      <c r="H167" s="524">
        <v>106800</v>
      </c>
      <c r="I167" s="306"/>
      <c r="J167" s="306"/>
      <c r="K167" s="524">
        <v>17000</v>
      </c>
      <c r="L167" s="524">
        <v>17000</v>
      </c>
      <c r="M167" s="306"/>
      <c r="N167" s="306"/>
      <c r="O167" s="306"/>
      <c r="P167" s="306"/>
      <c r="Q167" s="306"/>
      <c r="R167" s="524">
        <v>18200</v>
      </c>
      <c r="S167" s="306"/>
      <c r="T167" s="524">
        <v>54600</v>
      </c>
      <c r="U167" s="306"/>
      <c r="V167" s="306"/>
      <c r="W167" s="306"/>
      <c r="X167" s="306"/>
      <c r="Y167" s="306"/>
      <c r="Z167" s="306"/>
      <c r="AA167" s="306"/>
      <c r="AB167" s="306"/>
      <c r="AC167" s="306"/>
      <c r="AD167" s="306"/>
      <c r="AE167" s="306"/>
      <c r="AF167" s="306"/>
      <c r="AG167" s="306"/>
      <c r="AH167" s="306"/>
      <c r="AI167" s="306"/>
      <c r="AJ167" s="306"/>
      <c r="AK167" s="306"/>
      <c r="AL167" s="306"/>
      <c r="AM167" s="306"/>
      <c r="AN167" s="306"/>
      <c r="AO167" s="306"/>
      <c r="AP167" s="306"/>
      <c r="AQ167" s="306"/>
      <c r="AR167" s="306"/>
      <c r="AS167" s="306"/>
      <c r="AT167" s="306"/>
      <c r="AU167" s="306"/>
      <c r="AV167" s="306"/>
      <c r="AW167" s="306"/>
      <c r="AX167" s="306"/>
      <c r="AY167" s="306"/>
    </row>
    <row r="168" spans="1:51">
      <c r="A168" s="61" t="s">
        <v>1005</v>
      </c>
      <c r="B168" s="61" t="s">
        <v>478</v>
      </c>
      <c r="C168" s="61" t="s">
        <v>954</v>
      </c>
      <c r="D168" s="61" t="s">
        <v>433</v>
      </c>
      <c r="E168" s="64">
        <f>IF(ISERROR(VLOOKUP(D168,#REF!,2,0)),0,VLOOKUP(D168,#REF!,2,0))</f>
        <v>0</v>
      </c>
      <c r="F168" s="61" t="str">
        <f>IF(D168="","",VLOOKUP(D168,'UG SKU Categorization'!$A$1:$C$204,3,0))</f>
        <v>Solar</v>
      </c>
      <c r="G168" s="61" t="s">
        <v>434</v>
      </c>
      <c r="H168" s="524">
        <v>60700</v>
      </c>
      <c r="I168" s="306"/>
      <c r="J168" s="306"/>
      <c r="K168" s="524">
        <v>8500</v>
      </c>
      <c r="L168" s="524">
        <v>17000</v>
      </c>
      <c r="M168" s="306"/>
      <c r="N168" s="306"/>
      <c r="O168" s="306"/>
      <c r="P168" s="306"/>
      <c r="Q168" s="306"/>
      <c r="R168" s="524">
        <v>8800</v>
      </c>
      <c r="S168" s="306"/>
      <c r="T168" s="524">
        <v>26400</v>
      </c>
      <c r="U168" s="306"/>
      <c r="V168" s="306"/>
      <c r="W168" s="306"/>
      <c r="X168" s="306"/>
      <c r="Y168" s="306"/>
      <c r="Z168" s="306"/>
      <c r="AA168" s="306"/>
      <c r="AB168" s="306"/>
      <c r="AC168" s="306"/>
      <c r="AD168" s="306"/>
      <c r="AE168" s="306"/>
      <c r="AF168" s="306"/>
      <c r="AG168" s="306"/>
      <c r="AH168" s="306"/>
      <c r="AI168" s="306"/>
      <c r="AJ168" s="306"/>
      <c r="AK168" s="306"/>
      <c r="AL168" s="306"/>
      <c r="AM168" s="306"/>
      <c r="AN168" s="306"/>
      <c r="AO168" s="306"/>
      <c r="AP168" s="306"/>
      <c r="AQ168" s="306"/>
      <c r="AR168" s="306"/>
      <c r="AS168" s="306"/>
      <c r="AT168" s="306"/>
      <c r="AU168" s="306"/>
      <c r="AV168" s="306"/>
      <c r="AW168" s="306"/>
      <c r="AX168" s="306"/>
      <c r="AY168" s="306"/>
    </row>
    <row r="169" spans="1:51">
      <c r="A169" s="61" t="s">
        <v>1005</v>
      </c>
      <c r="B169" s="61" t="s">
        <v>478</v>
      </c>
      <c r="C169" s="61" t="s">
        <v>954</v>
      </c>
      <c r="D169" s="61" t="s">
        <v>435</v>
      </c>
      <c r="E169" s="64">
        <f>IF(ISERROR(VLOOKUP(D169,#REF!,2,0)),0,VLOOKUP(D169,#REF!,2,0))</f>
        <v>0</v>
      </c>
      <c r="F169" s="61" t="str">
        <f>IF(D169="","",VLOOKUP(D169,'UG SKU Categorization'!$A$1:$C$204,3,0))</f>
        <v>Solar</v>
      </c>
      <c r="G169" s="61" t="s">
        <v>436</v>
      </c>
      <c r="H169" s="524">
        <v>114400</v>
      </c>
      <c r="I169" s="306"/>
      <c r="J169" s="306"/>
      <c r="K169" s="524">
        <v>19000</v>
      </c>
      <c r="L169" s="524">
        <v>19000</v>
      </c>
      <c r="M169" s="306"/>
      <c r="N169" s="306"/>
      <c r="O169" s="306"/>
      <c r="P169" s="306"/>
      <c r="Q169" s="306"/>
      <c r="R169" s="524">
        <v>19100</v>
      </c>
      <c r="S169" s="306"/>
      <c r="T169" s="524">
        <v>57300</v>
      </c>
      <c r="U169" s="306"/>
      <c r="V169" s="306"/>
      <c r="W169" s="306"/>
      <c r="X169" s="306"/>
      <c r="Y169" s="306"/>
      <c r="Z169" s="306"/>
      <c r="AA169" s="306"/>
      <c r="AB169" s="306"/>
      <c r="AC169" s="306"/>
      <c r="AD169" s="306"/>
      <c r="AE169" s="306"/>
      <c r="AF169" s="306"/>
      <c r="AG169" s="306"/>
      <c r="AH169" s="306"/>
      <c r="AI169" s="306"/>
      <c r="AJ169" s="306"/>
      <c r="AK169" s="306"/>
      <c r="AL169" s="306"/>
      <c r="AM169" s="306"/>
      <c r="AN169" s="306"/>
      <c r="AO169" s="306"/>
      <c r="AP169" s="306"/>
      <c r="AQ169" s="306"/>
      <c r="AR169" s="306"/>
      <c r="AS169" s="306"/>
      <c r="AT169" s="306"/>
      <c r="AU169" s="306"/>
      <c r="AV169" s="306"/>
      <c r="AW169" s="306"/>
      <c r="AX169" s="306"/>
      <c r="AY169" s="306"/>
    </row>
    <row r="170" spans="1:51">
      <c r="A170" s="61" t="s">
        <v>1005</v>
      </c>
      <c r="B170" s="61" t="s">
        <v>478</v>
      </c>
      <c r="C170" s="61" t="s">
        <v>954</v>
      </c>
      <c r="D170" s="61" t="s">
        <v>437</v>
      </c>
      <c r="E170" s="64">
        <f>IF(ISERROR(VLOOKUP(D170,#REF!,2,0)),0,VLOOKUP(D170,#REF!,2,0))</f>
        <v>0</v>
      </c>
      <c r="F170" s="61" t="str">
        <f>IF(D170="","",VLOOKUP(D170,'UG SKU Categorization'!$A$1:$C$204,3,0))</f>
        <v>Solar</v>
      </c>
      <c r="G170" s="61" t="s">
        <v>438</v>
      </c>
      <c r="H170" s="524">
        <v>40600</v>
      </c>
      <c r="I170" s="524">
        <v>35000</v>
      </c>
      <c r="J170" s="306"/>
      <c r="K170" s="524">
        <v>3600</v>
      </c>
      <c r="L170" s="306"/>
      <c r="M170" s="306"/>
      <c r="N170" s="306"/>
      <c r="O170" s="306"/>
      <c r="P170" s="306"/>
      <c r="Q170" s="306"/>
      <c r="R170" s="524">
        <v>2000</v>
      </c>
      <c r="S170" s="306"/>
      <c r="T170" s="306"/>
      <c r="U170" s="306"/>
      <c r="V170" s="306"/>
      <c r="W170" s="306"/>
      <c r="X170" s="306"/>
      <c r="Y170" s="306"/>
      <c r="Z170" s="306"/>
      <c r="AA170" s="306"/>
      <c r="AB170" s="306"/>
      <c r="AC170" s="306"/>
      <c r="AD170" s="306"/>
      <c r="AE170" s="306"/>
      <c r="AF170" s="306"/>
      <c r="AG170" s="306"/>
      <c r="AH170" s="306"/>
      <c r="AI170" s="306"/>
      <c r="AJ170" s="306"/>
      <c r="AK170" s="306"/>
      <c r="AL170" s="306"/>
      <c r="AM170" s="306"/>
      <c r="AN170" s="306"/>
      <c r="AO170" s="306"/>
      <c r="AP170" s="306"/>
      <c r="AQ170" s="306"/>
      <c r="AR170" s="306"/>
      <c r="AS170" s="306"/>
      <c r="AT170" s="306"/>
      <c r="AU170" s="306"/>
      <c r="AV170" s="306"/>
      <c r="AW170" s="306"/>
      <c r="AX170" s="306"/>
      <c r="AY170" s="306"/>
    </row>
    <row r="171" spans="1:51">
      <c r="A171" s="61" t="s">
        <v>1005</v>
      </c>
      <c r="B171" s="61" t="s">
        <v>478</v>
      </c>
      <c r="C171" s="61" t="s">
        <v>954</v>
      </c>
      <c r="D171" s="61" t="s">
        <v>479</v>
      </c>
      <c r="E171" s="64">
        <f>IF(ISERROR(VLOOKUP(D171,#REF!,2,0)),0,VLOOKUP(D171,#REF!,2,0))</f>
        <v>0</v>
      </c>
      <c r="F171" s="61" t="str">
        <f>IF(D171="","",VLOOKUP(D171,'UG SKU Categorization'!$A$1:$C$204,3,0))</f>
        <v>Soap</v>
      </c>
      <c r="G171" s="61" t="s">
        <v>480</v>
      </c>
      <c r="H171" s="524">
        <v>34395395</v>
      </c>
      <c r="I171" s="306"/>
      <c r="J171" s="524">
        <v>45000</v>
      </c>
      <c r="K171" s="524">
        <v>619500</v>
      </c>
      <c r="L171" s="524">
        <v>1259000</v>
      </c>
      <c r="M171" s="524">
        <v>977400</v>
      </c>
      <c r="N171" s="524">
        <v>114000</v>
      </c>
      <c r="O171" s="524">
        <v>396250</v>
      </c>
      <c r="P171" s="524">
        <v>590100</v>
      </c>
      <c r="Q171" s="524">
        <v>3079245</v>
      </c>
      <c r="R171" s="524">
        <v>4698000</v>
      </c>
      <c r="S171" s="524">
        <v>1712700</v>
      </c>
      <c r="T171" s="524">
        <v>227400</v>
      </c>
      <c r="U171" s="524">
        <v>40000</v>
      </c>
      <c r="V171" s="524">
        <v>37300</v>
      </c>
      <c r="W171" s="524">
        <v>338350</v>
      </c>
      <c r="X171" s="524">
        <v>175000</v>
      </c>
      <c r="Y171" s="524">
        <v>138300</v>
      </c>
      <c r="Z171" s="524">
        <v>283900</v>
      </c>
      <c r="AA171" s="524">
        <v>876150</v>
      </c>
      <c r="AB171" s="524">
        <v>151800</v>
      </c>
      <c r="AC171" s="524">
        <v>232650</v>
      </c>
      <c r="AD171" s="524">
        <v>257250</v>
      </c>
      <c r="AE171" s="524">
        <v>78200</v>
      </c>
      <c r="AF171" s="524">
        <v>192100</v>
      </c>
      <c r="AG171" s="524">
        <v>113900</v>
      </c>
      <c r="AH171" s="524">
        <v>909500</v>
      </c>
      <c r="AI171" s="524">
        <v>965600</v>
      </c>
      <c r="AJ171" s="524">
        <v>1900</v>
      </c>
      <c r="AK171" s="524">
        <v>16650</v>
      </c>
      <c r="AL171" s="524">
        <v>29600</v>
      </c>
      <c r="AM171" s="524">
        <v>1491150</v>
      </c>
      <c r="AN171" s="524">
        <v>431050</v>
      </c>
      <c r="AO171" s="524">
        <v>1898100</v>
      </c>
      <c r="AP171" s="524">
        <v>2206750</v>
      </c>
      <c r="AQ171" s="524">
        <v>2521500</v>
      </c>
      <c r="AR171" s="524">
        <v>2209150</v>
      </c>
      <c r="AS171" s="524">
        <v>256250</v>
      </c>
      <c r="AT171" s="524">
        <v>149650</v>
      </c>
      <c r="AU171" s="524">
        <v>71400</v>
      </c>
      <c r="AV171" s="524">
        <v>2097150</v>
      </c>
      <c r="AW171" s="524">
        <v>2472900</v>
      </c>
      <c r="AX171" s="524">
        <v>31200</v>
      </c>
      <c r="AY171" s="524">
        <v>2400</v>
      </c>
    </row>
    <row r="172" spans="1:51">
      <c r="A172" s="61" t="s">
        <v>1005</v>
      </c>
      <c r="B172" s="61" t="s">
        <v>478</v>
      </c>
      <c r="C172" s="61" t="s">
        <v>954</v>
      </c>
      <c r="D172" s="61" t="s">
        <v>481</v>
      </c>
      <c r="E172" s="64">
        <f>IF(ISERROR(VLOOKUP(D172,#REF!,2,0)),0,VLOOKUP(D172,#REF!,2,0))</f>
        <v>0</v>
      </c>
      <c r="F172" s="61" t="str">
        <f>IF(D172="","",VLOOKUP(D172,'UG SKU Categorization'!$A$1:$C$204,3,0))</f>
        <v>Other</v>
      </c>
      <c r="G172" s="61" t="s">
        <v>482</v>
      </c>
      <c r="H172" s="524">
        <v>856100</v>
      </c>
      <c r="I172" s="306"/>
      <c r="J172" s="524">
        <v>28500</v>
      </c>
      <c r="K172" s="524">
        <v>73500</v>
      </c>
      <c r="L172" s="524">
        <v>34500</v>
      </c>
      <c r="M172" s="524">
        <v>25500</v>
      </c>
      <c r="N172" s="524">
        <v>24000</v>
      </c>
      <c r="O172" s="524">
        <v>22500</v>
      </c>
      <c r="P172" s="524">
        <v>25500</v>
      </c>
      <c r="Q172" s="524">
        <v>37500</v>
      </c>
      <c r="R172" s="524">
        <v>22500</v>
      </c>
      <c r="S172" s="524">
        <v>15000</v>
      </c>
      <c r="T172" s="524">
        <v>27000</v>
      </c>
      <c r="U172" s="524">
        <v>25500</v>
      </c>
      <c r="V172" s="524">
        <v>30000</v>
      </c>
      <c r="W172" s="524">
        <v>18000</v>
      </c>
      <c r="X172" s="524">
        <v>28500</v>
      </c>
      <c r="Y172" s="524">
        <v>19500</v>
      </c>
      <c r="Z172" s="524">
        <v>18000</v>
      </c>
      <c r="AA172" s="524">
        <v>46500</v>
      </c>
      <c r="AB172" s="524">
        <v>54150</v>
      </c>
      <c r="AC172" s="524">
        <v>6000</v>
      </c>
      <c r="AD172" s="524">
        <v>27900</v>
      </c>
      <c r="AE172" s="524">
        <v>18600</v>
      </c>
      <c r="AF172" s="524">
        <v>31200</v>
      </c>
      <c r="AG172" s="524">
        <v>73800</v>
      </c>
      <c r="AH172" s="524">
        <v>34200</v>
      </c>
      <c r="AI172" s="524">
        <v>30600</v>
      </c>
      <c r="AJ172" s="524">
        <v>32450</v>
      </c>
      <c r="AK172" s="524">
        <v>3600</v>
      </c>
      <c r="AL172" s="306"/>
      <c r="AM172" s="306"/>
      <c r="AN172" s="306"/>
      <c r="AO172" s="306"/>
      <c r="AP172" s="306"/>
      <c r="AQ172" s="306"/>
      <c r="AR172" s="524">
        <v>21600</v>
      </c>
      <c r="AS172" s="306"/>
      <c r="AT172" s="306"/>
      <c r="AU172" s="306"/>
      <c r="AV172" s="306"/>
      <c r="AW172" s="306"/>
      <c r="AX172" s="306"/>
      <c r="AY172" s="306"/>
    </row>
    <row r="173" spans="1:51">
      <c r="A173" s="61" t="s">
        <v>1005</v>
      </c>
      <c r="B173" s="61" t="s">
        <v>478</v>
      </c>
      <c r="C173" s="61" t="s">
        <v>954</v>
      </c>
      <c r="D173" s="61" t="s">
        <v>483</v>
      </c>
      <c r="E173" s="64">
        <f>IF(ISERROR(VLOOKUP(D173,#REF!,2,0)),0,VLOOKUP(D173,#REF!,2,0))</f>
        <v>0</v>
      </c>
      <c r="F173" s="61" t="str">
        <f>IF(D173="","",VLOOKUP(D173,'UG SKU Categorization'!$A$1:$C$204,3,0))</f>
        <v>Soap</v>
      </c>
      <c r="G173" s="61" t="s">
        <v>484</v>
      </c>
      <c r="H173" s="524">
        <v>217700</v>
      </c>
      <c r="I173" s="306"/>
      <c r="J173" s="524">
        <v>34000</v>
      </c>
      <c r="K173" s="524">
        <v>9000</v>
      </c>
      <c r="L173" s="524">
        <v>2200</v>
      </c>
      <c r="M173" s="524">
        <v>12000</v>
      </c>
      <c r="N173" s="306"/>
      <c r="O173" s="524">
        <v>3900</v>
      </c>
      <c r="P173" s="306"/>
      <c r="Q173" s="524">
        <v>10800</v>
      </c>
      <c r="R173" s="524">
        <v>46800</v>
      </c>
      <c r="S173" s="524">
        <v>1200</v>
      </c>
      <c r="T173" s="524">
        <v>8400</v>
      </c>
      <c r="U173" s="306"/>
      <c r="V173" s="306"/>
      <c r="W173" s="524">
        <v>1200</v>
      </c>
      <c r="X173" s="306"/>
      <c r="Y173" s="306"/>
      <c r="Z173" s="524">
        <v>17400</v>
      </c>
      <c r="AA173" s="524">
        <v>4800</v>
      </c>
      <c r="AB173" s="524">
        <v>2400</v>
      </c>
      <c r="AC173" s="524">
        <v>4800</v>
      </c>
      <c r="AD173" s="524">
        <v>10800</v>
      </c>
      <c r="AE173" s="524">
        <v>27600</v>
      </c>
      <c r="AF173" s="524">
        <v>2400</v>
      </c>
      <c r="AG173" s="524">
        <v>9600</v>
      </c>
      <c r="AH173" s="524">
        <v>2400</v>
      </c>
      <c r="AI173" s="306"/>
      <c r="AJ173" s="306"/>
      <c r="AK173" s="306"/>
      <c r="AL173" s="306"/>
      <c r="AM173" s="306"/>
      <c r="AN173" s="306"/>
      <c r="AO173" s="306"/>
      <c r="AP173" s="306"/>
      <c r="AQ173" s="306"/>
      <c r="AR173" s="524">
        <v>6000</v>
      </c>
      <c r="AS173" s="306"/>
      <c r="AT173" s="306"/>
      <c r="AU173" s="306"/>
      <c r="AV173" s="306"/>
      <c r="AW173" s="306"/>
      <c r="AX173" s="306"/>
      <c r="AY173" s="306"/>
    </row>
    <row r="174" spans="1:51">
      <c r="A174" s="61" t="s">
        <v>1005</v>
      </c>
      <c r="B174" s="61" t="s">
        <v>478</v>
      </c>
      <c r="C174" s="61" t="s">
        <v>954</v>
      </c>
      <c r="D174" s="61" t="s">
        <v>485</v>
      </c>
      <c r="E174" s="64">
        <f>IF(ISERROR(VLOOKUP(D174,#REF!,2,0)),0,VLOOKUP(D174,#REF!,2,0))</f>
        <v>0</v>
      </c>
      <c r="F174" s="61" t="str">
        <f>IF(D174="","",VLOOKUP(D174,'UG SKU Categorization'!$A$1:$C$204,3,0))</f>
        <v>Soap</v>
      </c>
      <c r="G174" s="61" t="s">
        <v>486</v>
      </c>
      <c r="H174" s="524">
        <v>896100</v>
      </c>
      <c r="I174" s="306"/>
      <c r="J174" s="306"/>
      <c r="K174" s="306"/>
      <c r="L174" s="306"/>
      <c r="M174" s="306"/>
      <c r="N174" s="306"/>
      <c r="O174" s="306"/>
      <c r="P174" s="306"/>
      <c r="Q174" s="306"/>
      <c r="R174" s="306"/>
      <c r="S174" s="524">
        <v>48000</v>
      </c>
      <c r="T174" s="524">
        <v>67200</v>
      </c>
      <c r="U174" s="524">
        <v>39600</v>
      </c>
      <c r="V174" s="524">
        <v>28200</v>
      </c>
      <c r="W174" s="524">
        <v>18000</v>
      </c>
      <c r="X174" s="524">
        <v>43200</v>
      </c>
      <c r="Y174" s="524">
        <v>28800</v>
      </c>
      <c r="Z174" s="524">
        <v>21600</v>
      </c>
      <c r="AA174" s="524">
        <v>7200</v>
      </c>
      <c r="AB174" s="524">
        <v>46800</v>
      </c>
      <c r="AC174" s="524">
        <v>10800</v>
      </c>
      <c r="AD174" s="524">
        <v>10800</v>
      </c>
      <c r="AE174" s="524">
        <v>10800</v>
      </c>
      <c r="AF174" s="524">
        <v>3600</v>
      </c>
      <c r="AG174" s="524">
        <v>0</v>
      </c>
      <c r="AH174" s="524">
        <v>26400</v>
      </c>
      <c r="AI174" s="524">
        <v>0</v>
      </c>
      <c r="AJ174" s="524">
        <v>13200</v>
      </c>
      <c r="AK174" s="524">
        <v>3300</v>
      </c>
      <c r="AL174" s="524">
        <v>3300</v>
      </c>
      <c r="AM174" s="524">
        <v>6600</v>
      </c>
      <c r="AN174" s="306"/>
      <c r="AO174" s="524">
        <v>85800</v>
      </c>
      <c r="AP174" s="524">
        <v>69300</v>
      </c>
      <c r="AQ174" s="524">
        <v>112200</v>
      </c>
      <c r="AR174" s="524">
        <v>75900</v>
      </c>
      <c r="AS174" s="524">
        <v>115500</v>
      </c>
      <c r="AT174" s="306"/>
      <c r="AU174" s="306"/>
      <c r="AV174" s="306"/>
      <c r="AW174" s="306"/>
      <c r="AX174" s="306"/>
      <c r="AY174" s="306"/>
    </row>
    <row r="175" spans="1:51">
      <c r="A175" s="61" t="s">
        <v>1005</v>
      </c>
      <c r="B175" s="61" t="s">
        <v>478</v>
      </c>
      <c r="C175" s="61" t="s">
        <v>954</v>
      </c>
      <c r="D175" s="61" t="s">
        <v>487</v>
      </c>
      <c r="E175" s="64">
        <f>IF(ISERROR(VLOOKUP(D175,#REF!,2,0)),0,VLOOKUP(D175,#REF!,2,0))</f>
        <v>0</v>
      </c>
      <c r="F175" s="61" t="str">
        <f>IF(D175="","",VLOOKUP(D175,'UG SKU Categorization'!$A$1:$C$204,3,0))</f>
        <v>Soap</v>
      </c>
      <c r="G175" s="61" t="s">
        <v>488</v>
      </c>
      <c r="H175" s="524">
        <v>848600</v>
      </c>
      <c r="I175" s="306"/>
      <c r="J175" s="306"/>
      <c r="K175" s="306"/>
      <c r="L175" s="306"/>
      <c r="M175" s="306"/>
      <c r="N175" s="306"/>
      <c r="O175" s="306"/>
      <c r="P175" s="306"/>
      <c r="Q175" s="306"/>
      <c r="R175" s="306"/>
      <c r="S175" s="524">
        <v>78000</v>
      </c>
      <c r="T175" s="524">
        <v>81600</v>
      </c>
      <c r="U175" s="524">
        <v>65000</v>
      </c>
      <c r="V175" s="524">
        <v>55000</v>
      </c>
      <c r="W175" s="524">
        <v>61250</v>
      </c>
      <c r="X175" s="524">
        <v>33750</v>
      </c>
      <c r="Y175" s="524">
        <v>81250</v>
      </c>
      <c r="Z175" s="524">
        <v>15000</v>
      </c>
      <c r="AA175" s="524">
        <v>21250</v>
      </c>
      <c r="AB175" s="524">
        <v>36250</v>
      </c>
      <c r="AC175" s="524">
        <v>16250</v>
      </c>
      <c r="AD175" s="524">
        <v>23750</v>
      </c>
      <c r="AE175" s="524">
        <v>15000</v>
      </c>
      <c r="AF175" s="524">
        <v>16250</v>
      </c>
      <c r="AG175" s="524">
        <v>28750</v>
      </c>
      <c r="AH175" s="524">
        <v>18950</v>
      </c>
      <c r="AI175" s="524">
        <v>13950</v>
      </c>
      <c r="AJ175" s="524">
        <v>3100</v>
      </c>
      <c r="AK175" s="524">
        <v>20150</v>
      </c>
      <c r="AL175" s="524">
        <v>10850</v>
      </c>
      <c r="AM175" s="524">
        <v>12400</v>
      </c>
      <c r="AN175" s="524">
        <v>6200</v>
      </c>
      <c r="AO175" s="524">
        <v>4650</v>
      </c>
      <c r="AP175" s="524">
        <v>9300</v>
      </c>
      <c r="AQ175" s="306"/>
      <c r="AR175" s="524">
        <v>55100</v>
      </c>
      <c r="AS175" s="524">
        <v>4650</v>
      </c>
      <c r="AT175" s="524">
        <v>12400</v>
      </c>
      <c r="AU175" s="524">
        <v>4650</v>
      </c>
      <c r="AV175" s="524">
        <v>31000</v>
      </c>
      <c r="AW175" s="524">
        <v>3100</v>
      </c>
      <c r="AX175" s="524">
        <v>9800</v>
      </c>
      <c r="AY175" s="306"/>
    </row>
    <row r="176" spans="1:51">
      <c r="A176" s="61" t="s">
        <v>1005</v>
      </c>
      <c r="B176" s="61" t="s">
        <v>478</v>
      </c>
      <c r="C176" s="61" t="s">
        <v>954</v>
      </c>
      <c r="D176" s="61" t="s">
        <v>439</v>
      </c>
      <c r="E176" s="64">
        <f>IF(ISERROR(VLOOKUP(D176,#REF!,2,0)),0,VLOOKUP(D176,#REF!,2,0))</f>
        <v>0</v>
      </c>
      <c r="F176" s="61" t="str">
        <f>IF(D176="","",VLOOKUP(D176,'UG SKU Categorization'!$A$1:$C$204,3,0))</f>
        <v>Solar</v>
      </c>
      <c r="G176" s="61" t="s">
        <v>440</v>
      </c>
      <c r="H176" s="524">
        <v>2700000</v>
      </c>
      <c r="I176" s="306"/>
      <c r="J176" s="306"/>
      <c r="K176" s="306"/>
      <c r="L176" s="306"/>
      <c r="M176" s="306"/>
      <c r="N176" s="306"/>
      <c r="O176" s="306"/>
      <c r="P176" s="306"/>
      <c r="Q176" s="306"/>
      <c r="R176" s="306"/>
      <c r="S176" s="524">
        <v>200000</v>
      </c>
      <c r="T176" s="524">
        <v>100000</v>
      </c>
      <c r="U176" s="524">
        <v>100000</v>
      </c>
      <c r="V176" s="524">
        <v>100000</v>
      </c>
      <c r="W176" s="524">
        <v>100000</v>
      </c>
      <c r="X176" s="306"/>
      <c r="Y176" s="306"/>
      <c r="Z176" s="524">
        <v>100000</v>
      </c>
      <c r="AA176" s="524">
        <v>200000</v>
      </c>
      <c r="AB176" s="524">
        <v>300000</v>
      </c>
      <c r="AC176" s="306"/>
      <c r="AD176" s="306"/>
      <c r="AE176" s="524">
        <v>100000</v>
      </c>
      <c r="AF176" s="524">
        <v>400000</v>
      </c>
      <c r="AG176" s="524">
        <v>200000</v>
      </c>
      <c r="AH176" s="306"/>
      <c r="AI176" s="306"/>
      <c r="AJ176" s="306"/>
      <c r="AK176" s="306"/>
      <c r="AL176" s="306"/>
      <c r="AM176" s="306"/>
      <c r="AN176" s="524">
        <v>100000</v>
      </c>
      <c r="AO176" s="306"/>
      <c r="AP176" s="306"/>
      <c r="AQ176" s="306"/>
      <c r="AR176" s="524">
        <v>700000</v>
      </c>
      <c r="AS176" s="306"/>
      <c r="AT176" s="306"/>
      <c r="AU176" s="306"/>
      <c r="AV176" s="306"/>
      <c r="AW176" s="306"/>
      <c r="AX176" s="306"/>
      <c r="AY176" s="306"/>
    </row>
    <row r="177" spans="1:51">
      <c r="A177" s="61" t="s">
        <v>1005</v>
      </c>
      <c r="B177" s="61" t="s">
        <v>478</v>
      </c>
      <c r="C177" s="61" t="s">
        <v>954</v>
      </c>
      <c r="D177" s="61" t="s">
        <v>703</v>
      </c>
      <c r="E177" s="64">
        <f>IF(ISERROR(VLOOKUP(D177,#REF!,2,0)),0,VLOOKUP(D177,#REF!,2,0))</f>
        <v>0</v>
      </c>
      <c r="F177" s="61" t="str">
        <f>IF(D177="","",VLOOKUP(D177,'UG SKU Categorization'!$A$1:$C$204,3,0))</f>
        <v>Cookstoves</v>
      </c>
      <c r="G177" s="61" t="s">
        <v>704</v>
      </c>
      <c r="H177" s="524">
        <v>754000</v>
      </c>
      <c r="I177" s="306"/>
      <c r="J177" s="306"/>
      <c r="K177" s="306"/>
      <c r="L177" s="306"/>
      <c r="M177" s="306"/>
      <c r="N177" s="306"/>
      <c r="O177" s="306"/>
      <c r="P177" s="306"/>
      <c r="Q177" s="306"/>
      <c r="R177" s="306"/>
      <c r="S177" s="306"/>
      <c r="T177" s="524">
        <v>260000</v>
      </c>
      <c r="U177" s="524">
        <v>78000</v>
      </c>
      <c r="V177" s="524">
        <v>52000</v>
      </c>
      <c r="W177" s="306"/>
      <c r="X177" s="524">
        <v>52000</v>
      </c>
      <c r="Y177" s="524">
        <v>78000</v>
      </c>
      <c r="Z177" s="306"/>
      <c r="AA177" s="524">
        <v>52000</v>
      </c>
      <c r="AB177" s="306"/>
      <c r="AC177" s="306"/>
      <c r="AD177" s="306"/>
      <c r="AE177" s="306"/>
      <c r="AF177" s="524">
        <v>26000</v>
      </c>
      <c r="AG177" s="306"/>
      <c r="AH177" s="524">
        <v>26000</v>
      </c>
      <c r="AI177" s="306"/>
      <c r="AJ177" s="306"/>
      <c r="AK177" s="306"/>
      <c r="AL177" s="306"/>
      <c r="AM177" s="524">
        <v>26000</v>
      </c>
      <c r="AN177" s="306"/>
      <c r="AO177" s="524">
        <v>52000</v>
      </c>
      <c r="AP177" s="524">
        <v>52000</v>
      </c>
      <c r="AQ177" s="306"/>
      <c r="AR177" s="306"/>
      <c r="AS177" s="306"/>
      <c r="AT177" s="306"/>
      <c r="AU177" s="306"/>
      <c r="AV177" s="306"/>
      <c r="AW177" s="306"/>
      <c r="AX177" s="306"/>
      <c r="AY177" s="306"/>
    </row>
    <row r="178" spans="1:51">
      <c r="A178" s="61" t="s">
        <v>1005</v>
      </c>
      <c r="B178" s="61" t="s">
        <v>478</v>
      </c>
      <c r="C178" s="61" t="s">
        <v>954</v>
      </c>
      <c r="D178" s="61" t="s">
        <v>489</v>
      </c>
      <c r="E178" s="64">
        <f>IF(ISERROR(VLOOKUP(D178,#REF!,2,0)),0,VLOOKUP(D178,#REF!,2,0))</f>
        <v>0</v>
      </c>
      <c r="F178" s="61" t="str">
        <f>IF(D178="","",VLOOKUP(D178,'UG SKU Categorization'!$A$1:$C$204,3,0))</f>
        <v>Other</v>
      </c>
      <c r="G178" s="61" t="s">
        <v>490</v>
      </c>
      <c r="H178" s="524">
        <v>112100</v>
      </c>
      <c r="I178" s="306"/>
      <c r="J178" s="306"/>
      <c r="K178" s="306"/>
      <c r="L178" s="306"/>
      <c r="M178" s="306"/>
      <c r="N178" s="306"/>
      <c r="O178" s="306"/>
      <c r="P178" s="306"/>
      <c r="Q178" s="306"/>
      <c r="R178" s="306"/>
      <c r="S178" s="306"/>
      <c r="T178" s="306"/>
      <c r="U178" s="524">
        <v>16000</v>
      </c>
      <c r="V178" s="524">
        <v>8000</v>
      </c>
      <c r="W178" s="524">
        <v>4000</v>
      </c>
      <c r="X178" s="524">
        <v>8000</v>
      </c>
      <c r="Y178" s="524">
        <v>4000</v>
      </c>
      <c r="Z178" s="524">
        <v>8000</v>
      </c>
      <c r="AA178" s="306"/>
      <c r="AB178" s="306"/>
      <c r="AC178" s="306"/>
      <c r="AD178" s="524">
        <v>4000</v>
      </c>
      <c r="AE178" s="524">
        <v>7600</v>
      </c>
      <c r="AF178" s="524">
        <v>7600</v>
      </c>
      <c r="AG178" s="524">
        <v>3800</v>
      </c>
      <c r="AH178" s="524">
        <v>3800</v>
      </c>
      <c r="AI178" s="524">
        <v>15200</v>
      </c>
      <c r="AJ178" s="524">
        <v>3800</v>
      </c>
      <c r="AK178" s="306"/>
      <c r="AL178" s="524">
        <v>3800</v>
      </c>
      <c r="AM178" s="306"/>
      <c r="AN178" s="306"/>
      <c r="AO178" s="524">
        <v>3800</v>
      </c>
      <c r="AP178" s="306"/>
      <c r="AQ178" s="306"/>
      <c r="AR178" s="306"/>
      <c r="AS178" s="524">
        <v>3800</v>
      </c>
      <c r="AT178" s="524">
        <v>6900</v>
      </c>
      <c r="AU178" s="306"/>
      <c r="AV178" s="306"/>
      <c r="AW178" s="306"/>
      <c r="AX178" s="306"/>
      <c r="AY178" s="306"/>
    </row>
    <row r="179" spans="1:51">
      <c r="A179" s="61" t="s">
        <v>1005</v>
      </c>
      <c r="B179" s="61" t="s">
        <v>478</v>
      </c>
      <c r="C179" s="61" t="s">
        <v>954</v>
      </c>
      <c r="D179" s="61" t="s">
        <v>491</v>
      </c>
      <c r="E179" s="64">
        <f>IF(ISERROR(VLOOKUP(D179,#REF!,2,0)),0,VLOOKUP(D179,#REF!,2,0))</f>
        <v>0</v>
      </c>
      <c r="F179" s="61" t="str">
        <f>IF(D179="","",VLOOKUP(D179,'UG SKU Categorization'!$A$1:$C$204,3,0))</f>
        <v>Other</v>
      </c>
      <c r="G179" s="61" t="s">
        <v>492</v>
      </c>
      <c r="H179" s="524">
        <v>73450</v>
      </c>
      <c r="I179" s="306"/>
      <c r="J179" s="306"/>
      <c r="K179" s="306"/>
      <c r="L179" s="306"/>
      <c r="M179" s="306"/>
      <c r="N179" s="306"/>
      <c r="O179" s="306"/>
      <c r="P179" s="306"/>
      <c r="Q179" s="306"/>
      <c r="R179" s="306"/>
      <c r="S179" s="306"/>
      <c r="T179" s="306"/>
      <c r="U179" s="524">
        <v>10200</v>
      </c>
      <c r="V179" s="306"/>
      <c r="W179" s="306"/>
      <c r="X179" s="306"/>
      <c r="Y179" s="306"/>
      <c r="Z179" s="306"/>
      <c r="AA179" s="306"/>
      <c r="AB179" s="306"/>
      <c r="AC179" s="306"/>
      <c r="AD179" s="524">
        <v>5000</v>
      </c>
      <c r="AE179" s="306"/>
      <c r="AF179" s="524">
        <v>9800</v>
      </c>
      <c r="AG179" s="524">
        <v>9800</v>
      </c>
      <c r="AH179" s="524">
        <v>9800</v>
      </c>
      <c r="AI179" s="306"/>
      <c r="AJ179" s="306"/>
      <c r="AK179" s="306"/>
      <c r="AL179" s="306"/>
      <c r="AM179" s="306"/>
      <c r="AN179" s="306"/>
      <c r="AO179" s="524">
        <v>2450</v>
      </c>
      <c r="AP179" s="306"/>
      <c r="AQ179" s="306"/>
      <c r="AR179" s="524">
        <v>2400</v>
      </c>
      <c r="AS179" s="306"/>
      <c r="AT179" s="524">
        <v>4800</v>
      </c>
      <c r="AU179" s="306"/>
      <c r="AV179" s="524">
        <v>9600</v>
      </c>
      <c r="AW179" s="524">
        <v>9600</v>
      </c>
      <c r="AX179" s="306"/>
      <c r="AY179" s="306"/>
    </row>
    <row r="180" spans="1:51">
      <c r="A180" s="61" t="s">
        <v>1005</v>
      </c>
      <c r="B180" s="61" t="s">
        <v>478</v>
      </c>
      <c r="C180" s="61" t="s">
        <v>954</v>
      </c>
      <c r="D180" s="61" t="s">
        <v>705</v>
      </c>
      <c r="E180" s="64">
        <f>IF(ISERROR(VLOOKUP(D180,#REF!,2,0)),0,VLOOKUP(D180,#REF!,2,0))</f>
        <v>0</v>
      </c>
      <c r="F180" s="61" t="str">
        <f>IF(D180="","",VLOOKUP(D180,'UG SKU Categorization'!$A$1:$C$204,3,0))</f>
        <v>Cookstoves</v>
      </c>
      <c r="G180" s="61" t="s">
        <v>706</v>
      </c>
      <c r="H180" s="524">
        <v>3080000</v>
      </c>
      <c r="I180" s="306"/>
      <c r="J180" s="306"/>
      <c r="K180" s="306"/>
      <c r="L180" s="306"/>
      <c r="M180" s="306"/>
      <c r="N180" s="306"/>
      <c r="O180" s="306"/>
      <c r="P180" s="306"/>
      <c r="Q180" s="306"/>
      <c r="R180" s="306"/>
      <c r="S180" s="306"/>
      <c r="T180" s="306"/>
      <c r="U180" s="524">
        <v>140000</v>
      </c>
      <c r="V180" s="524">
        <v>210000</v>
      </c>
      <c r="W180" s="306"/>
      <c r="X180" s="524">
        <v>78000</v>
      </c>
      <c r="Y180" s="524">
        <v>273000</v>
      </c>
      <c r="Z180" s="524">
        <v>39000</v>
      </c>
      <c r="AA180" s="524">
        <v>39000</v>
      </c>
      <c r="AB180" s="306"/>
      <c r="AC180" s="524">
        <v>39000</v>
      </c>
      <c r="AD180" s="524">
        <v>78000</v>
      </c>
      <c r="AE180" s="524">
        <v>39000</v>
      </c>
      <c r="AF180" s="524">
        <v>429000</v>
      </c>
      <c r="AG180" s="524">
        <v>156000</v>
      </c>
      <c r="AH180" s="524">
        <v>507000</v>
      </c>
      <c r="AI180" s="524">
        <v>663000</v>
      </c>
      <c r="AJ180" s="524">
        <v>78000</v>
      </c>
      <c r="AK180" s="524">
        <v>78000</v>
      </c>
      <c r="AL180" s="306"/>
      <c r="AM180" s="306"/>
      <c r="AN180" s="306"/>
      <c r="AO180" s="306"/>
      <c r="AP180" s="306"/>
      <c r="AQ180" s="306"/>
      <c r="AR180" s="524">
        <v>234000</v>
      </c>
      <c r="AS180" s="306"/>
      <c r="AT180" s="306"/>
      <c r="AU180" s="306"/>
      <c r="AV180" s="306"/>
      <c r="AW180" s="306"/>
      <c r="AX180" s="306"/>
      <c r="AY180" s="306"/>
    </row>
    <row r="181" spans="1:51">
      <c r="A181" s="61" t="s">
        <v>1005</v>
      </c>
      <c r="B181" s="61" t="s">
        <v>478</v>
      </c>
      <c r="C181" s="61" t="s">
        <v>954</v>
      </c>
      <c r="D181" s="61" t="s">
        <v>493</v>
      </c>
      <c r="E181" s="64">
        <f>IF(ISERROR(VLOOKUP(D181,#REF!,2,0)),0,VLOOKUP(D181,#REF!,2,0))</f>
        <v>0</v>
      </c>
      <c r="F181" s="61" t="str">
        <f>IF(D181="","",VLOOKUP(D181,'UG SKU Categorization'!$A$1:$C$204,3,0))</f>
        <v>Other</v>
      </c>
      <c r="G181" s="61" t="s">
        <v>494</v>
      </c>
      <c r="H181" s="524">
        <v>198100</v>
      </c>
      <c r="I181" s="306"/>
      <c r="J181" s="306"/>
      <c r="K181" s="306"/>
      <c r="L181" s="306"/>
      <c r="M181" s="306"/>
      <c r="N181" s="306"/>
      <c r="O181" s="306"/>
      <c r="P181" s="306"/>
      <c r="Q181" s="306"/>
      <c r="R181" s="306"/>
      <c r="S181" s="306"/>
      <c r="T181" s="306"/>
      <c r="U181" s="524">
        <v>39000</v>
      </c>
      <c r="V181" s="524">
        <v>2600</v>
      </c>
      <c r="W181" s="306"/>
      <c r="X181" s="524">
        <v>5200</v>
      </c>
      <c r="Y181" s="524">
        <v>5200</v>
      </c>
      <c r="Z181" s="524">
        <v>7800</v>
      </c>
      <c r="AA181" s="524">
        <v>2600</v>
      </c>
      <c r="AB181" s="524">
        <v>5200</v>
      </c>
      <c r="AC181" s="524">
        <v>7800</v>
      </c>
      <c r="AD181" s="306"/>
      <c r="AE181" s="524">
        <v>2600</v>
      </c>
      <c r="AF181" s="524">
        <v>15600</v>
      </c>
      <c r="AG181" s="524">
        <v>31200</v>
      </c>
      <c r="AH181" s="524">
        <v>5200</v>
      </c>
      <c r="AI181" s="306"/>
      <c r="AJ181" s="524">
        <v>17400</v>
      </c>
      <c r="AK181" s="524">
        <v>8700</v>
      </c>
      <c r="AL181" s="306"/>
      <c r="AM181" s="524">
        <v>11600</v>
      </c>
      <c r="AN181" s="524">
        <v>2900</v>
      </c>
      <c r="AO181" s="524">
        <v>5800</v>
      </c>
      <c r="AP181" s="306"/>
      <c r="AQ181" s="524">
        <v>5800</v>
      </c>
      <c r="AR181" s="524">
        <v>13000</v>
      </c>
      <c r="AS181" s="524">
        <v>2900</v>
      </c>
      <c r="AT181" s="306"/>
      <c r="AU181" s="306"/>
      <c r="AV181" s="306"/>
      <c r="AW181" s="306"/>
      <c r="AX181" s="306"/>
      <c r="AY181" s="306"/>
    </row>
    <row r="182" spans="1:51">
      <c r="A182" s="61" t="s">
        <v>1005</v>
      </c>
      <c r="B182" s="61" t="s">
        <v>478</v>
      </c>
      <c r="C182" s="61" t="s">
        <v>954</v>
      </c>
      <c r="D182" s="61" t="s">
        <v>495</v>
      </c>
      <c r="E182" s="64">
        <f>IF(ISERROR(VLOOKUP(D182,#REF!,2,0)),0,VLOOKUP(D182,#REF!,2,0))</f>
        <v>0</v>
      </c>
      <c r="F182" s="61" t="str">
        <f>IF(D182="","",VLOOKUP(D182,'UG SKU Categorization'!$A$1:$C$204,3,0))</f>
        <v>Other</v>
      </c>
      <c r="G182" s="61" t="s">
        <v>496</v>
      </c>
      <c r="H182" s="524">
        <v>280000</v>
      </c>
      <c r="I182" s="306"/>
      <c r="J182" s="306"/>
      <c r="K182" s="306"/>
      <c r="L182" s="306"/>
      <c r="M182" s="306"/>
      <c r="N182" s="306"/>
      <c r="O182" s="306"/>
      <c r="P182" s="306"/>
      <c r="Q182" s="306"/>
      <c r="R182" s="306"/>
      <c r="S182" s="306"/>
      <c r="T182" s="306"/>
      <c r="U182" s="306"/>
      <c r="V182" s="524">
        <v>28000</v>
      </c>
      <c r="W182" s="524">
        <v>14000</v>
      </c>
      <c r="X182" s="306"/>
      <c r="Y182" s="524">
        <v>14000</v>
      </c>
      <c r="Z182" s="524">
        <v>14000</v>
      </c>
      <c r="AA182" s="524">
        <v>14000</v>
      </c>
      <c r="AB182" s="524">
        <v>14000</v>
      </c>
      <c r="AC182" s="524">
        <v>14000</v>
      </c>
      <c r="AD182" s="524">
        <v>42000</v>
      </c>
      <c r="AE182" s="524">
        <v>14000</v>
      </c>
      <c r="AF182" s="524">
        <v>14000</v>
      </c>
      <c r="AG182" s="524">
        <v>14000</v>
      </c>
      <c r="AH182" s="306"/>
      <c r="AI182" s="306"/>
      <c r="AJ182" s="306"/>
      <c r="AK182" s="306"/>
      <c r="AL182" s="524">
        <v>28000</v>
      </c>
      <c r="AM182" s="306"/>
      <c r="AN182" s="306"/>
      <c r="AO182" s="524">
        <v>14000</v>
      </c>
      <c r="AP182" s="524">
        <v>14000</v>
      </c>
      <c r="AQ182" s="306"/>
      <c r="AR182" s="306"/>
      <c r="AS182" s="306"/>
      <c r="AT182" s="306"/>
      <c r="AU182" s="306"/>
      <c r="AV182" s="306"/>
      <c r="AW182" s="524">
        <v>28000</v>
      </c>
      <c r="AX182" s="306"/>
      <c r="AY182" s="306"/>
    </row>
    <row r="183" spans="1:51">
      <c r="A183" s="61" t="s">
        <v>1005</v>
      </c>
      <c r="B183" s="61" t="s">
        <v>478</v>
      </c>
      <c r="C183" s="61" t="s">
        <v>954</v>
      </c>
      <c r="D183" s="61" t="s">
        <v>497</v>
      </c>
      <c r="E183" s="64">
        <f>IF(ISERROR(VLOOKUP(D183,#REF!,2,0)),0,VLOOKUP(D183,#REF!,2,0))</f>
        <v>0</v>
      </c>
      <c r="F183" s="61" t="str">
        <f>IF(D183="","",VLOOKUP(D183,'UG SKU Categorization'!$A$1:$C$204,3,0))</f>
        <v>Other</v>
      </c>
      <c r="G183" s="61" t="s">
        <v>498</v>
      </c>
      <c r="H183" s="524">
        <v>261000</v>
      </c>
      <c r="I183" s="306"/>
      <c r="J183" s="306"/>
      <c r="K183" s="306"/>
      <c r="L183" s="306"/>
      <c r="M183" s="306"/>
      <c r="N183" s="306"/>
      <c r="O183" s="306"/>
      <c r="P183" s="306"/>
      <c r="Q183" s="306"/>
      <c r="R183" s="306"/>
      <c r="S183" s="306"/>
      <c r="T183" s="306"/>
      <c r="U183" s="306"/>
      <c r="V183" s="524">
        <v>14500</v>
      </c>
      <c r="W183" s="306"/>
      <c r="X183" s="306"/>
      <c r="Y183" s="306"/>
      <c r="Z183" s="306"/>
      <c r="AA183" s="524">
        <v>14500</v>
      </c>
      <c r="AB183" s="306"/>
      <c r="AC183" s="306"/>
      <c r="AD183" s="306"/>
      <c r="AE183" s="524">
        <v>29000</v>
      </c>
      <c r="AF183" s="524">
        <v>87000</v>
      </c>
      <c r="AG183" s="524">
        <v>29000</v>
      </c>
      <c r="AH183" s="306"/>
      <c r="AI183" s="306"/>
      <c r="AJ183" s="306"/>
      <c r="AK183" s="306"/>
      <c r="AL183" s="306"/>
      <c r="AM183" s="306"/>
      <c r="AN183" s="306"/>
      <c r="AO183" s="306"/>
      <c r="AP183" s="306"/>
      <c r="AQ183" s="306"/>
      <c r="AR183" s="524">
        <v>58000</v>
      </c>
      <c r="AS183" s="306"/>
      <c r="AT183" s="306"/>
      <c r="AU183" s="306"/>
      <c r="AV183" s="306"/>
      <c r="AW183" s="524">
        <v>29000</v>
      </c>
      <c r="AX183" s="306"/>
      <c r="AY183" s="306"/>
    </row>
    <row r="184" spans="1:51">
      <c r="A184" s="61" t="s">
        <v>1005</v>
      </c>
      <c r="B184" s="61" t="s">
        <v>478</v>
      </c>
      <c r="C184" s="61" t="s">
        <v>954</v>
      </c>
      <c r="D184" s="61" t="s">
        <v>499</v>
      </c>
      <c r="E184" s="64">
        <f>IF(ISERROR(VLOOKUP(D184,#REF!,2,0)),0,VLOOKUP(D184,#REF!,2,0))</f>
        <v>0</v>
      </c>
      <c r="F184" s="61" t="str">
        <f>IF(D184="","",VLOOKUP(D184,'UG SKU Categorization'!$A$1:$C$204,3,0))</f>
        <v>Other</v>
      </c>
      <c r="G184" s="61" t="s">
        <v>500</v>
      </c>
      <c r="H184" s="524">
        <v>36000</v>
      </c>
      <c r="I184" s="306"/>
      <c r="J184" s="306"/>
      <c r="K184" s="306"/>
      <c r="L184" s="306"/>
      <c r="M184" s="306"/>
      <c r="N184" s="306"/>
      <c r="O184" s="306"/>
      <c r="P184" s="306"/>
      <c r="Q184" s="306"/>
      <c r="R184" s="306"/>
      <c r="S184" s="306"/>
      <c r="T184" s="306"/>
      <c r="U184" s="306"/>
      <c r="V184" s="306"/>
      <c r="W184" s="524">
        <v>4500</v>
      </c>
      <c r="X184" s="306"/>
      <c r="Y184" s="524">
        <v>4500</v>
      </c>
      <c r="Z184" s="306"/>
      <c r="AA184" s="524">
        <v>9000</v>
      </c>
      <c r="AB184" s="524">
        <v>4500</v>
      </c>
      <c r="AC184" s="306"/>
      <c r="AD184" s="306"/>
      <c r="AE184" s="306"/>
      <c r="AF184" s="306"/>
      <c r="AG184" s="524">
        <v>4500</v>
      </c>
      <c r="AH184" s="306"/>
      <c r="AI184" s="306"/>
      <c r="AJ184" s="306"/>
      <c r="AK184" s="306"/>
      <c r="AL184" s="306"/>
      <c r="AM184" s="306"/>
      <c r="AN184" s="306"/>
      <c r="AO184" s="306"/>
      <c r="AP184" s="306"/>
      <c r="AQ184" s="306"/>
      <c r="AR184" s="306"/>
      <c r="AS184" s="306"/>
      <c r="AT184" s="306"/>
      <c r="AU184" s="306"/>
      <c r="AV184" s="524">
        <v>9000</v>
      </c>
      <c r="AW184" s="306"/>
      <c r="AX184" s="306"/>
      <c r="AY184" s="306"/>
    </row>
    <row r="185" spans="1:51">
      <c r="A185" s="61" t="s">
        <v>1005</v>
      </c>
      <c r="B185" s="61" t="s">
        <v>478</v>
      </c>
      <c r="C185" s="61" t="s">
        <v>954</v>
      </c>
      <c r="D185" s="61" t="s">
        <v>441</v>
      </c>
      <c r="E185" s="64">
        <f>IF(ISERROR(VLOOKUP(D185,#REF!,2,0)),0,VLOOKUP(D185,#REF!,2,0))</f>
        <v>0</v>
      </c>
      <c r="F185" s="61" t="str">
        <f>IF(D185="","",VLOOKUP(D185,'UG SKU Categorization'!$A$1:$C$204,3,0))</f>
        <v>Solar</v>
      </c>
      <c r="G185" s="61" t="s">
        <v>442</v>
      </c>
      <c r="H185" s="524">
        <v>2042000</v>
      </c>
      <c r="I185" s="306"/>
      <c r="J185" s="306"/>
      <c r="K185" s="306"/>
      <c r="L185" s="306"/>
      <c r="M185" s="306"/>
      <c r="N185" s="306"/>
      <c r="O185" s="306"/>
      <c r="P185" s="306"/>
      <c r="Q185" s="306"/>
      <c r="R185" s="306"/>
      <c r="S185" s="306"/>
      <c r="T185" s="306"/>
      <c r="U185" s="306"/>
      <c r="V185" s="524">
        <v>70000</v>
      </c>
      <c r="W185" s="306"/>
      <c r="X185" s="306"/>
      <c r="Y185" s="524">
        <v>174000</v>
      </c>
      <c r="Z185" s="524">
        <v>62000</v>
      </c>
      <c r="AA185" s="524">
        <v>496000</v>
      </c>
      <c r="AB185" s="524">
        <v>248000</v>
      </c>
      <c r="AC185" s="524">
        <v>62000</v>
      </c>
      <c r="AD185" s="306"/>
      <c r="AE185" s="306"/>
      <c r="AF185" s="524">
        <v>310000</v>
      </c>
      <c r="AG185" s="524">
        <v>186000</v>
      </c>
      <c r="AH185" s="306"/>
      <c r="AI185" s="306"/>
      <c r="AJ185" s="306"/>
      <c r="AK185" s="306"/>
      <c r="AL185" s="306"/>
      <c r="AM185" s="306"/>
      <c r="AN185" s="306"/>
      <c r="AO185" s="306"/>
      <c r="AP185" s="306"/>
      <c r="AQ185" s="306"/>
      <c r="AR185" s="524">
        <v>434000</v>
      </c>
      <c r="AS185" s="306"/>
      <c r="AT185" s="306"/>
      <c r="AU185" s="306"/>
      <c r="AV185" s="306"/>
      <c r="AW185" s="306"/>
      <c r="AX185" s="306"/>
      <c r="AY185" s="306"/>
    </row>
    <row r="186" spans="1:51">
      <c r="A186" s="61" t="s">
        <v>1005</v>
      </c>
      <c r="B186" s="61" t="s">
        <v>478</v>
      </c>
      <c r="C186" s="61" t="s">
        <v>954</v>
      </c>
      <c r="D186" s="61" t="s">
        <v>707</v>
      </c>
      <c r="E186" s="64">
        <f>IF(ISERROR(VLOOKUP(D186,#REF!,2,0)),0,VLOOKUP(D186,#REF!,2,0))</f>
        <v>0</v>
      </c>
      <c r="F186" s="61" t="str">
        <f>IF(D186="","",VLOOKUP(D186,'UG SKU Categorization'!$A$1:$C$204,3,0))</f>
        <v>Cookstoves</v>
      </c>
      <c r="G186" s="61" t="s">
        <v>708</v>
      </c>
      <c r="H186" s="524">
        <v>15819000</v>
      </c>
      <c r="I186" s="306"/>
      <c r="J186" s="306"/>
      <c r="K186" s="306"/>
      <c r="L186" s="306"/>
      <c r="M186" s="306"/>
      <c r="N186" s="306"/>
      <c r="O186" s="306"/>
      <c r="P186" s="306"/>
      <c r="Q186" s="306"/>
      <c r="R186" s="306"/>
      <c r="S186" s="306"/>
      <c r="T186" s="306"/>
      <c r="U186" s="306"/>
      <c r="V186" s="306"/>
      <c r="W186" s="306"/>
      <c r="X186" s="306"/>
      <c r="Y186" s="306"/>
      <c r="Z186" s="306"/>
      <c r="AA186" s="306"/>
      <c r="AB186" s="524">
        <v>572000</v>
      </c>
      <c r="AC186" s="524">
        <v>494000</v>
      </c>
      <c r="AD186" s="524">
        <v>858000</v>
      </c>
      <c r="AE186" s="524">
        <v>637000</v>
      </c>
      <c r="AF186" s="524">
        <v>2145000</v>
      </c>
      <c r="AG186" s="524">
        <v>754000</v>
      </c>
      <c r="AH186" s="524">
        <v>1066000</v>
      </c>
      <c r="AI186" s="524">
        <v>871000</v>
      </c>
      <c r="AJ186" s="524">
        <v>1014000</v>
      </c>
      <c r="AK186" s="524">
        <v>1846000</v>
      </c>
      <c r="AL186" s="524">
        <v>1638000</v>
      </c>
      <c r="AM186" s="524">
        <v>231000</v>
      </c>
      <c r="AN186" s="524">
        <v>362000</v>
      </c>
      <c r="AO186" s="524">
        <v>374000</v>
      </c>
      <c r="AP186" s="524">
        <v>217000</v>
      </c>
      <c r="AQ186" s="524">
        <v>108000</v>
      </c>
      <c r="AR186" s="524">
        <v>1566000</v>
      </c>
      <c r="AS186" s="524">
        <v>66000</v>
      </c>
      <c r="AT186" s="524">
        <v>264000</v>
      </c>
      <c r="AU186" s="524">
        <v>163000</v>
      </c>
      <c r="AV186" s="524">
        <v>441000</v>
      </c>
      <c r="AW186" s="306"/>
      <c r="AX186" s="524">
        <v>132000</v>
      </c>
      <c r="AY186" s="306"/>
    </row>
    <row r="187" spans="1:51">
      <c r="A187" s="61" t="s">
        <v>1005</v>
      </c>
      <c r="B187" s="61" t="s">
        <v>478</v>
      </c>
      <c r="C187" s="61" t="s">
        <v>954</v>
      </c>
      <c r="D187" s="61" t="s">
        <v>443</v>
      </c>
      <c r="E187" s="64">
        <f>IF(ISERROR(VLOOKUP(D187,#REF!,2,0)),0,VLOOKUP(D187,#REF!,2,0))</f>
        <v>0</v>
      </c>
      <c r="F187" s="61" t="str">
        <f>IF(D187="","",VLOOKUP(D187,'UG SKU Categorization'!$A$1:$C$204,3,0))</f>
        <v>Solar</v>
      </c>
      <c r="G187" s="61" t="s">
        <v>444</v>
      </c>
      <c r="H187" s="524">
        <v>960000</v>
      </c>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524">
        <v>195000</v>
      </c>
      <c r="AF187" s="306"/>
      <c r="AG187" s="524">
        <v>570000</v>
      </c>
      <c r="AH187" s="306"/>
      <c r="AI187" s="306"/>
      <c r="AJ187" s="306"/>
      <c r="AK187" s="306"/>
      <c r="AL187" s="306"/>
      <c r="AM187" s="524">
        <v>195000</v>
      </c>
      <c r="AN187" s="306"/>
      <c r="AO187" s="306"/>
      <c r="AP187" s="306"/>
      <c r="AQ187" s="306"/>
      <c r="AR187" s="306"/>
      <c r="AS187" s="306"/>
      <c r="AT187" s="306"/>
      <c r="AU187" s="306"/>
      <c r="AV187" s="306"/>
      <c r="AW187" s="306"/>
      <c r="AX187" s="306"/>
      <c r="AY187" s="306"/>
    </row>
    <row r="188" spans="1:51">
      <c r="A188" s="61" t="s">
        <v>1005</v>
      </c>
      <c r="B188" s="61" t="s">
        <v>478</v>
      </c>
      <c r="C188" s="61" t="s">
        <v>954</v>
      </c>
      <c r="D188" s="61" t="s">
        <v>445</v>
      </c>
      <c r="E188" s="64">
        <f>IF(ISERROR(VLOOKUP(D188,#REF!,2,0)),0,VLOOKUP(D188,#REF!,2,0))</f>
        <v>0</v>
      </c>
      <c r="F188" s="61" t="str">
        <f>IF(D188="","",VLOOKUP(D188,'UG SKU Categorization'!$A$1:$C$204,3,0))</f>
        <v>Solar</v>
      </c>
      <c r="G188" s="61" t="s">
        <v>446</v>
      </c>
      <c r="H188" s="524">
        <v>3500000</v>
      </c>
      <c r="I188" s="306"/>
      <c r="J188" s="306"/>
      <c r="K188" s="306"/>
      <c r="L188" s="306"/>
      <c r="M188" s="306"/>
      <c r="N188" s="306"/>
      <c r="O188" s="306"/>
      <c r="P188" s="306"/>
      <c r="Q188" s="306"/>
      <c r="R188" s="306"/>
      <c r="S188" s="306"/>
      <c r="T188" s="306"/>
      <c r="U188" s="306"/>
      <c r="V188" s="306"/>
      <c r="W188" s="306"/>
      <c r="X188" s="306"/>
      <c r="Y188" s="306"/>
      <c r="Z188" s="306"/>
      <c r="AA188" s="306"/>
      <c r="AB188" s="306"/>
      <c r="AC188" s="306"/>
      <c r="AD188" s="306"/>
      <c r="AE188" s="306"/>
      <c r="AF188" s="524">
        <v>320000</v>
      </c>
      <c r="AG188" s="306"/>
      <c r="AH188" s="524">
        <v>300000</v>
      </c>
      <c r="AI188" s="306"/>
      <c r="AJ188" s="306"/>
      <c r="AK188" s="524">
        <v>320000</v>
      </c>
      <c r="AL188" s="306"/>
      <c r="AM188" s="524">
        <v>320000</v>
      </c>
      <c r="AN188" s="524">
        <v>640000</v>
      </c>
      <c r="AO188" s="306"/>
      <c r="AP188" s="306"/>
      <c r="AQ188" s="306"/>
      <c r="AR188" s="306"/>
      <c r="AS188" s="306"/>
      <c r="AT188" s="524">
        <v>320000</v>
      </c>
      <c r="AU188" s="524">
        <v>320000</v>
      </c>
      <c r="AV188" s="306"/>
      <c r="AW188" s="524">
        <v>320000</v>
      </c>
      <c r="AX188" s="524">
        <v>320000</v>
      </c>
      <c r="AY188" s="524">
        <v>320000</v>
      </c>
    </row>
    <row r="189" spans="1:51">
      <c r="A189" s="61" t="s">
        <v>1005</v>
      </c>
      <c r="B189" s="61" t="s">
        <v>478</v>
      </c>
      <c r="C189" s="61" t="s">
        <v>954</v>
      </c>
      <c r="D189" s="61" t="s">
        <v>513</v>
      </c>
      <c r="E189" s="64">
        <f>IF(ISERROR(VLOOKUP(D189,#REF!,2,0)),0,VLOOKUP(D189,#REF!,2,0))</f>
        <v>0</v>
      </c>
      <c r="F189" s="61" t="str">
        <f>IF(D189="","",VLOOKUP(D189,'UG SKU Categorization'!$A$1:$C$204,3,0))</f>
        <v>Fuel</v>
      </c>
      <c r="G189" s="61" t="s">
        <v>514</v>
      </c>
      <c r="H189" s="524">
        <v>968976</v>
      </c>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6"/>
      <c r="AF189" s="306"/>
      <c r="AG189" s="524">
        <v>116000</v>
      </c>
      <c r="AH189" s="524">
        <v>145000</v>
      </c>
      <c r="AI189" s="524">
        <v>18000</v>
      </c>
      <c r="AJ189" s="524">
        <v>88000</v>
      </c>
      <c r="AK189" s="524">
        <v>125032</v>
      </c>
      <c r="AL189" s="524">
        <v>100944</v>
      </c>
      <c r="AM189" s="524">
        <v>10000</v>
      </c>
      <c r="AN189" s="524">
        <v>33000</v>
      </c>
      <c r="AO189" s="524">
        <v>113000</v>
      </c>
      <c r="AP189" s="524">
        <v>44000</v>
      </c>
      <c r="AQ189" s="524">
        <v>33000</v>
      </c>
      <c r="AR189" s="524">
        <v>82000</v>
      </c>
      <c r="AS189" s="524">
        <v>24000</v>
      </c>
      <c r="AT189" s="524">
        <v>4000</v>
      </c>
      <c r="AU189" s="524">
        <v>2000</v>
      </c>
      <c r="AV189" s="524">
        <v>31000</v>
      </c>
      <c r="AW189" s="306"/>
      <c r="AX189" s="306"/>
      <c r="AY189" s="306"/>
    </row>
    <row r="190" spans="1:51">
      <c r="A190" s="61" t="s">
        <v>1005</v>
      </c>
      <c r="B190" s="61" t="s">
        <v>478</v>
      </c>
      <c r="C190" s="61" t="s">
        <v>954</v>
      </c>
      <c r="D190" s="61" t="s">
        <v>1010</v>
      </c>
      <c r="E190" s="64">
        <f>IF(ISERROR(VLOOKUP(D190,#REF!,2,0)),0,VLOOKUP(D190,#REF!,2,0))</f>
        <v>0</v>
      </c>
      <c r="F190" s="61" t="str">
        <f>IF(D190="","",VLOOKUP(D190,'UG SKU Categorization'!$A$1:$C$204,3,0))</f>
        <v>Solar</v>
      </c>
      <c r="G190" s="61" t="s">
        <v>1011</v>
      </c>
      <c r="H190" s="524">
        <v>8995000</v>
      </c>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524">
        <v>230000</v>
      </c>
      <c r="AI190" s="524">
        <v>460000</v>
      </c>
      <c r="AJ190" s="524">
        <v>115000</v>
      </c>
      <c r="AK190" s="524">
        <v>805000</v>
      </c>
      <c r="AL190" s="524">
        <v>1150000</v>
      </c>
      <c r="AM190" s="524">
        <v>1060000</v>
      </c>
      <c r="AN190" s="524">
        <v>1080000</v>
      </c>
      <c r="AO190" s="524">
        <v>595000</v>
      </c>
      <c r="AP190" s="524">
        <v>935000</v>
      </c>
      <c r="AQ190" s="524">
        <v>715000</v>
      </c>
      <c r="AR190" s="524">
        <v>475000</v>
      </c>
      <c r="AS190" s="306"/>
      <c r="AT190" s="524">
        <v>600000</v>
      </c>
      <c r="AU190" s="524">
        <v>335000</v>
      </c>
      <c r="AV190" s="306"/>
      <c r="AW190" s="524">
        <v>440000</v>
      </c>
      <c r="AX190" s="306"/>
      <c r="AY190" s="306"/>
    </row>
    <row r="191" spans="1:51">
      <c r="A191" s="61" t="s">
        <v>1005</v>
      </c>
      <c r="B191" s="61" t="s">
        <v>478</v>
      </c>
      <c r="C191" s="61" t="s">
        <v>954</v>
      </c>
      <c r="D191" s="61" t="s">
        <v>1012</v>
      </c>
      <c r="E191" s="64">
        <f>IF(ISERROR(VLOOKUP(D191,#REF!,2,0)),0,VLOOKUP(D191,#REF!,2,0))</f>
        <v>0</v>
      </c>
      <c r="F191" s="61" t="str">
        <f>IF(D191="","",VLOOKUP(D191,'UG SKU Categorization'!$A$1:$C$204,3,0))</f>
        <v>Solar</v>
      </c>
      <c r="G191" s="61" t="s">
        <v>1013</v>
      </c>
      <c r="H191" s="524">
        <v>434000</v>
      </c>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524">
        <v>0</v>
      </c>
      <c r="AJ191" s="306"/>
      <c r="AK191" s="306"/>
      <c r="AL191" s="524">
        <v>159000</v>
      </c>
      <c r="AM191" s="306"/>
      <c r="AN191" s="306"/>
      <c r="AO191" s="306"/>
      <c r="AP191" s="306"/>
      <c r="AQ191" s="306"/>
      <c r="AR191" s="524">
        <v>110000</v>
      </c>
      <c r="AS191" s="524">
        <v>110000</v>
      </c>
      <c r="AT191" s="306"/>
      <c r="AU191" s="306"/>
      <c r="AV191" s="524">
        <v>55000</v>
      </c>
      <c r="AW191" s="306"/>
      <c r="AX191" s="306"/>
      <c r="AY191" s="306"/>
    </row>
    <row r="192" spans="1:51">
      <c r="A192" s="61" t="s">
        <v>1005</v>
      </c>
      <c r="B192" s="61" t="s">
        <v>478</v>
      </c>
      <c r="C192" s="61" t="s">
        <v>954</v>
      </c>
      <c r="D192" s="61" t="s">
        <v>1051</v>
      </c>
      <c r="E192" s="64">
        <f>IF(ISERROR(VLOOKUP(D192,#REF!,2,0)),0,VLOOKUP(D192,#REF!,2,0))</f>
        <v>0</v>
      </c>
      <c r="F192" s="61" t="str">
        <f>IF(D192="","",VLOOKUP(D192,'UG SKU Categorization'!$A$1:$C$204,3,0))</f>
        <v>Cookstoves</v>
      </c>
      <c r="G192" s="61" t="s">
        <v>1052</v>
      </c>
      <c r="H192" s="524">
        <v>360000</v>
      </c>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6"/>
      <c r="AL192" s="306"/>
      <c r="AM192" s="306"/>
      <c r="AN192" s="306"/>
      <c r="AO192" s="524">
        <v>30000</v>
      </c>
      <c r="AP192" s="524">
        <v>20000</v>
      </c>
      <c r="AQ192" s="524">
        <v>10000</v>
      </c>
      <c r="AR192" s="524">
        <v>15000</v>
      </c>
      <c r="AS192" s="306"/>
      <c r="AT192" s="524">
        <v>60000</v>
      </c>
      <c r="AU192" s="524">
        <v>75000</v>
      </c>
      <c r="AV192" s="524">
        <v>60000</v>
      </c>
      <c r="AW192" s="524">
        <v>15000</v>
      </c>
      <c r="AX192" s="524">
        <v>75000</v>
      </c>
      <c r="AY192" s="306"/>
    </row>
    <row r="193" spans="1:51">
      <c r="A193" s="61" t="s">
        <v>1005</v>
      </c>
      <c r="B193" s="61" t="s">
        <v>478</v>
      </c>
      <c r="C193" s="61" t="s">
        <v>954</v>
      </c>
      <c r="D193" s="61" t="s">
        <v>1221</v>
      </c>
      <c r="E193" s="64">
        <f>IF(ISERROR(VLOOKUP(D193,#REF!,2,0)),0,VLOOKUP(D193,#REF!,2,0))</f>
        <v>0</v>
      </c>
      <c r="F193" s="61" t="str">
        <f>IF(D193="","",VLOOKUP(D193,'UG SKU Categorization'!$A$1:$C$204,3,0))</f>
        <v>Cookstoves</v>
      </c>
      <c r="G193" s="61" t="s">
        <v>1222</v>
      </c>
      <c r="H193" s="524">
        <v>548000</v>
      </c>
      <c r="I193" s="306"/>
      <c r="J193" s="306"/>
      <c r="K193" s="306"/>
      <c r="L193" s="306"/>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6"/>
      <c r="AL193" s="306"/>
      <c r="AM193" s="306"/>
      <c r="AN193" s="524">
        <v>28000</v>
      </c>
      <c r="AO193" s="524">
        <v>28000</v>
      </c>
      <c r="AP193" s="524">
        <v>28000</v>
      </c>
      <c r="AQ193" s="524">
        <v>31500</v>
      </c>
      <c r="AR193" s="524">
        <v>257500</v>
      </c>
      <c r="AS193" s="306"/>
      <c r="AT193" s="524">
        <v>17500</v>
      </c>
      <c r="AU193" s="306"/>
      <c r="AV193" s="524">
        <v>17500</v>
      </c>
      <c r="AW193" s="524">
        <v>87500</v>
      </c>
      <c r="AX193" s="524">
        <v>35000</v>
      </c>
      <c r="AY193" s="524">
        <v>17500</v>
      </c>
    </row>
    <row r="194" spans="1:51">
      <c r="A194" s="61" t="s">
        <v>1005</v>
      </c>
      <c r="B194" s="61" t="s">
        <v>478</v>
      </c>
      <c r="C194" s="61" t="s">
        <v>954</v>
      </c>
      <c r="D194" s="61" t="s">
        <v>1049</v>
      </c>
      <c r="E194" s="64">
        <f>IF(ISERROR(VLOOKUP(D194,#REF!,2,0)),0,VLOOKUP(D194,#REF!,2,0))</f>
        <v>0</v>
      </c>
      <c r="F194" s="61" t="str">
        <f>IF(D194="","",VLOOKUP(D194,'UG SKU Categorization'!$A$1:$C$204,3,0))</f>
        <v>Solar</v>
      </c>
      <c r="G194" s="61" t="s">
        <v>1050</v>
      </c>
      <c r="H194" s="524">
        <v>2187500</v>
      </c>
      <c r="I194" s="306"/>
      <c r="J194" s="306"/>
      <c r="K194" s="306"/>
      <c r="L194" s="306"/>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6"/>
      <c r="AL194" s="524">
        <v>252000</v>
      </c>
      <c r="AM194" s="524">
        <v>756000</v>
      </c>
      <c r="AN194" s="524">
        <v>140000</v>
      </c>
      <c r="AO194" s="524">
        <v>338000</v>
      </c>
      <c r="AP194" s="306"/>
      <c r="AQ194" s="524">
        <v>90000</v>
      </c>
      <c r="AR194" s="524">
        <v>90000</v>
      </c>
      <c r="AS194" s="524">
        <v>30000</v>
      </c>
      <c r="AT194" s="306"/>
      <c r="AU194" s="524">
        <v>55500</v>
      </c>
      <c r="AV194" s="524">
        <v>162000</v>
      </c>
      <c r="AW194" s="524">
        <v>54000</v>
      </c>
      <c r="AX194" s="524">
        <v>220000</v>
      </c>
      <c r="AY194" s="306"/>
    </row>
    <row r="195" spans="1:51">
      <c r="A195" s="61" t="s">
        <v>1005</v>
      </c>
      <c r="B195" s="61" t="s">
        <v>478</v>
      </c>
      <c r="C195" s="61" t="s">
        <v>954</v>
      </c>
      <c r="D195" s="61" t="s">
        <v>1453</v>
      </c>
      <c r="E195" s="64">
        <f>IF(ISERROR(VLOOKUP(D195,#REF!,2,0)),0,VLOOKUP(D195,#REF!,2,0))</f>
        <v>0</v>
      </c>
      <c r="F195" s="61" t="str">
        <f>IF(D195="","",VLOOKUP(D195,'UG SKU Categorization'!$A$1:$C$204,3,0))</f>
        <v>Cookstoves</v>
      </c>
      <c r="G195" s="61" t="s">
        <v>1455</v>
      </c>
      <c r="H195" s="524">
        <v>147000</v>
      </c>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6"/>
      <c r="AL195" s="306"/>
      <c r="AM195" s="306"/>
      <c r="AN195" s="306"/>
      <c r="AO195" s="306"/>
      <c r="AP195" s="306"/>
      <c r="AQ195" s="306"/>
      <c r="AR195" s="306"/>
      <c r="AS195" s="524">
        <v>50000</v>
      </c>
      <c r="AT195" s="524">
        <v>50000</v>
      </c>
      <c r="AU195" s="524">
        <v>47000</v>
      </c>
      <c r="AV195" s="306"/>
      <c r="AW195" s="306"/>
      <c r="AX195" s="306"/>
      <c r="AY195" s="306"/>
    </row>
    <row r="196" spans="1:51">
      <c r="A196" s="61" t="s">
        <v>1005</v>
      </c>
      <c r="B196" s="61" t="s">
        <v>478</v>
      </c>
      <c r="C196" s="61" t="s">
        <v>954</v>
      </c>
      <c r="D196" s="61" t="s">
        <v>515</v>
      </c>
      <c r="E196" s="64">
        <f>IF(ISERROR(VLOOKUP(D196,#REF!,2,0)),0,VLOOKUP(D196,#REF!,2,0))</f>
        <v>0</v>
      </c>
      <c r="F196" s="61" t="str">
        <f>IF(D196="","",VLOOKUP(D196,'UG SKU Categorization'!$A$1:$C$204,3,0))</f>
        <v>Malaria Prevention</v>
      </c>
      <c r="G196" s="61" t="s">
        <v>516</v>
      </c>
      <c r="H196" s="524">
        <v>1926150</v>
      </c>
      <c r="I196" s="524">
        <v>30100</v>
      </c>
      <c r="J196" s="524">
        <v>33500</v>
      </c>
      <c r="K196" s="524">
        <v>167500</v>
      </c>
      <c r="L196" s="524">
        <v>30500</v>
      </c>
      <c r="M196" s="524">
        <v>153450</v>
      </c>
      <c r="N196" s="524">
        <v>49500</v>
      </c>
      <c r="O196" s="524">
        <v>25650</v>
      </c>
      <c r="P196" s="524">
        <v>126450</v>
      </c>
      <c r="Q196" s="524">
        <v>81200</v>
      </c>
      <c r="R196" s="524">
        <v>120400</v>
      </c>
      <c r="S196" s="524">
        <v>39900</v>
      </c>
      <c r="T196" s="524">
        <v>50400</v>
      </c>
      <c r="U196" s="524">
        <v>16800</v>
      </c>
      <c r="V196" s="524">
        <v>26600</v>
      </c>
      <c r="W196" s="524">
        <v>14000</v>
      </c>
      <c r="X196" s="524">
        <v>30100</v>
      </c>
      <c r="Y196" s="524">
        <v>50400</v>
      </c>
      <c r="Z196" s="524">
        <v>33600</v>
      </c>
      <c r="AA196" s="524">
        <v>21000</v>
      </c>
      <c r="AB196" s="524">
        <v>41300</v>
      </c>
      <c r="AC196" s="524">
        <v>19600</v>
      </c>
      <c r="AD196" s="524">
        <v>22400</v>
      </c>
      <c r="AE196" s="524">
        <v>17500</v>
      </c>
      <c r="AF196" s="524">
        <v>71400</v>
      </c>
      <c r="AG196" s="524">
        <v>7700</v>
      </c>
      <c r="AH196" s="524">
        <v>44000</v>
      </c>
      <c r="AI196" s="524">
        <v>49500</v>
      </c>
      <c r="AJ196" s="524">
        <v>41000</v>
      </c>
      <c r="AK196" s="524">
        <v>20000</v>
      </c>
      <c r="AL196" s="524">
        <v>1000</v>
      </c>
      <c r="AM196" s="306"/>
      <c r="AN196" s="306"/>
      <c r="AO196" s="306"/>
      <c r="AP196" s="524">
        <v>8000</v>
      </c>
      <c r="AQ196" s="524">
        <v>20000</v>
      </c>
      <c r="AR196" s="524">
        <v>385900</v>
      </c>
      <c r="AS196" s="524">
        <v>2000</v>
      </c>
      <c r="AT196" s="524">
        <v>14800</v>
      </c>
      <c r="AU196" s="524">
        <v>15000</v>
      </c>
      <c r="AV196" s="524">
        <v>16000</v>
      </c>
      <c r="AW196" s="524">
        <v>12000</v>
      </c>
      <c r="AX196" s="524">
        <v>16000</v>
      </c>
      <c r="AY196" s="306"/>
    </row>
    <row r="197" spans="1:51">
      <c r="A197" s="61" t="s">
        <v>1005</v>
      </c>
      <c r="B197" s="61" t="s">
        <v>478</v>
      </c>
      <c r="C197" s="61" t="s">
        <v>954</v>
      </c>
      <c r="D197" s="61" t="s">
        <v>517</v>
      </c>
      <c r="E197" s="64">
        <f>IF(ISERROR(VLOOKUP(D197,#REF!,2,0)),0,VLOOKUP(D197,#REF!,2,0))</f>
        <v>0</v>
      </c>
      <c r="F197" s="61" t="str">
        <f>IF(D197="","",VLOOKUP(D197,'UG SKU Categorization'!$A$1:$C$204,3,0))</f>
        <v>Malaria Prevention</v>
      </c>
      <c r="G197" s="61" t="s">
        <v>518</v>
      </c>
      <c r="H197" s="524">
        <v>2330500</v>
      </c>
      <c r="I197" s="306"/>
      <c r="J197" s="524">
        <v>140800</v>
      </c>
      <c r="K197" s="524">
        <v>26400</v>
      </c>
      <c r="L197" s="524">
        <v>8800</v>
      </c>
      <c r="M197" s="524">
        <v>27000</v>
      </c>
      <c r="N197" s="524">
        <v>27000</v>
      </c>
      <c r="O197" s="524">
        <v>9000</v>
      </c>
      <c r="P197" s="524">
        <v>18000</v>
      </c>
      <c r="Q197" s="524">
        <v>27000</v>
      </c>
      <c r="R197" s="524">
        <v>18000</v>
      </c>
      <c r="S197" s="524">
        <v>27000</v>
      </c>
      <c r="T197" s="524">
        <v>45000</v>
      </c>
      <c r="U197" s="524">
        <v>27000</v>
      </c>
      <c r="V197" s="306"/>
      <c r="W197" s="524">
        <v>13000</v>
      </c>
      <c r="X197" s="306"/>
      <c r="Y197" s="524">
        <v>65000</v>
      </c>
      <c r="Z197" s="306"/>
      <c r="AA197" s="524">
        <v>38000</v>
      </c>
      <c r="AB197" s="524">
        <v>37500</v>
      </c>
      <c r="AC197" s="524">
        <v>25000</v>
      </c>
      <c r="AD197" s="524">
        <v>26000</v>
      </c>
      <c r="AE197" s="306"/>
      <c r="AF197" s="524">
        <v>225000</v>
      </c>
      <c r="AG197" s="524">
        <v>125000</v>
      </c>
      <c r="AH197" s="524">
        <v>75000</v>
      </c>
      <c r="AI197" s="524">
        <v>75000</v>
      </c>
      <c r="AJ197" s="524">
        <v>62500</v>
      </c>
      <c r="AK197" s="524">
        <v>87500</v>
      </c>
      <c r="AL197" s="524">
        <v>62500</v>
      </c>
      <c r="AM197" s="524">
        <v>25000</v>
      </c>
      <c r="AN197" s="524">
        <v>87500</v>
      </c>
      <c r="AO197" s="524">
        <v>12500</v>
      </c>
      <c r="AP197" s="524">
        <v>62500</v>
      </c>
      <c r="AQ197" s="524">
        <v>12500</v>
      </c>
      <c r="AR197" s="524">
        <v>137500</v>
      </c>
      <c r="AS197" s="306"/>
      <c r="AT197" s="524">
        <v>12500</v>
      </c>
      <c r="AU197" s="524">
        <v>575000</v>
      </c>
      <c r="AV197" s="524">
        <v>50000</v>
      </c>
      <c r="AW197" s="306"/>
      <c r="AX197" s="524">
        <v>37500</v>
      </c>
      <c r="AY197" s="306"/>
    </row>
    <row r="198" spans="1:51">
      <c r="A198" s="61" t="s">
        <v>1005</v>
      </c>
      <c r="B198" s="61" t="s">
        <v>478</v>
      </c>
      <c r="C198" s="61" t="s">
        <v>954</v>
      </c>
      <c r="D198" s="61" t="s">
        <v>519</v>
      </c>
      <c r="E198" s="64">
        <f>IF(ISERROR(VLOOKUP(D198,#REF!,2,0)),0,VLOOKUP(D198,#REF!,2,0))</f>
        <v>0</v>
      </c>
      <c r="F198" s="61" t="str">
        <f>IF(D198="","",VLOOKUP(D198,'UG SKU Categorization'!$A$1:$C$204,3,0))</f>
        <v>Malaria Treatment</v>
      </c>
      <c r="G198" s="61" t="s">
        <v>520</v>
      </c>
      <c r="H198" s="524">
        <v>27717000</v>
      </c>
      <c r="I198" s="524">
        <v>395000</v>
      </c>
      <c r="J198" s="524">
        <v>525000</v>
      </c>
      <c r="K198" s="524">
        <v>505000</v>
      </c>
      <c r="L198" s="524">
        <v>367000</v>
      </c>
      <c r="M198" s="524">
        <v>725000</v>
      </c>
      <c r="N198" s="524">
        <v>145000</v>
      </c>
      <c r="O198" s="524">
        <v>295000</v>
      </c>
      <c r="P198" s="524">
        <v>369000</v>
      </c>
      <c r="Q198" s="524">
        <v>453600</v>
      </c>
      <c r="R198" s="524">
        <v>588800</v>
      </c>
      <c r="S198" s="524">
        <v>404000</v>
      </c>
      <c r="T198" s="524">
        <v>304800</v>
      </c>
      <c r="U198" s="524">
        <v>282400</v>
      </c>
      <c r="V198" s="524">
        <v>456000</v>
      </c>
      <c r="W198" s="524">
        <v>336400</v>
      </c>
      <c r="X198" s="524">
        <v>514400</v>
      </c>
      <c r="Y198" s="524">
        <v>321300</v>
      </c>
      <c r="Z198" s="524">
        <v>288900</v>
      </c>
      <c r="AA198" s="524">
        <v>1604600</v>
      </c>
      <c r="AB198" s="524">
        <v>54000</v>
      </c>
      <c r="AC198" s="524">
        <v>678400</v>
      </c>
      <c r="AD198" s="524">
        <v>1327400</v>
      </c>
      <c r="AE198" s="524">
        <v>560000</v>
      </c>
      <c r="AF198" s="524">
        <v>2142500</v>
      </c>
      <c r="AG198" s="524">
        <v>1807500</v>
      </c>
      <c r="AH198" s="524">
        <v>1105000</v>
      </c>
      <c r="AI198" s="524">
        <v>917500</v>
      </c>
      <c r="AJ198" s="524">
        <v>890000</v>
      </c>
      <c r="AK198" s="524">
        <v>970000</v>
      </c>
      <c r="AL198" s="524">
        <v>1195000</v>
      </c>
      <c r="AM198" s="524">
        <v>882500</v>
      </c>
      <c r="AN198" s="524">
        <v>777500</v>
      </c>
      <c r="AO198" s="524">
        <v>700000</v>
      </c>
      <c r="AP198" s="524">
        <v>537500</v>
      </c>
      <c r="AQ198" s="524">
        <v>542500</v>
      </c>
      <c r="AR198" s="524">
        <v>745000</v>
      </c>
      <c r="AS198" s="524">
        <v>470000</v>
      </c>
      <c r="AT198" s="524">
        <v>317500</v>
      </c>
      <c r="AU198" s="524">
        <v>475000</v>
      </c>
      <c r="AV198" s="524">
        <v>490000</v>
      </c>
      <c r="AW198" s="524">
        <v>460000</v>
      </c>
      <c r="AX198" s="524">
        <v>661000</v>
      </c>
      <c r="AY198" s="524">
        <v>130000</v>
      </c>
    </row>
    <row r="199" spans="1:51">
      <c r="A199" s="61" t="s">
        <v>1005</v>
      </c>
      <c r="B199" s="61" t="s">
        <v>478</v>
      </c>
      <c r="C199" s="61" t="s">
        <v>954</v>
      </c>
      <c r="D199" s="61" t="s">
        <v>521</v>
      </c>
      <c r="E199" s="64">
        <f>IF(ISERROR(VLOOKUP(D199,#REF!,2,0)),0,VLOOKUP(D199,#REF!,2,0))</f>
        <v>0</v>
      </c>
      <c r="F199" s="61" t="str">
        <f>IF(D199="","",VLOOKUP(D199,'UG SKU Categorization'!$A$1:$C$204,3,0))</f>
        <v>Malaria Treatment</v>
      </c>
      <c r="G199" s="61" t="s">
        <v>1150</v>
      </c>
      <c r="H199" s="524">
        <v>152100</v>
      </c>
      <c r="I199" s="524">
        <v>3600</v>
      </c>
      <c r="J199" s="524">
        <v>45000</v>
      </c>
      <c r="K199" s="524">
        <v>103500</v>
      </c>
      <c r="L199" s="306"/>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6"/>
      <c r="AL199" s="306"/>
      <c r="AM199" s="306"/>
      <c r="AN199" s="306"/>
      <c r="AO199" s="306"/>
      <c r="AP199" s="306"/>
      <c r="AQ199" s="306"/>
      <c r="AR199" s="306"/>
      <c r="AS199" s="306"/>
      <c r="AT199" s="306"/>
      <c r="AU199" s="306"/>
      <c r="AV199" s="306"/>
      <c r="AW199" s="306"/>
      <c r="AX199" s="306"/>
      <c r="AY199" s="306"/>
    </row>
    <row r="200" spans="1:51">
      <c r="A200" s="61" t="s">
        <v>1005</v>
      </c>
      <c r="B200" s="61" t="s">
        <v>478</v>
      </c>
      <c r="C200" s="61" t="s">
        <v>954</v>
      </c>
      <c r="D200" s="61" t="s">
        <v>522</v>
      </c>
      <c r="E200" s="64">
        <f>IF(ISERROR(VLOOKUP(D200,#REF!,2,0)),0,VLOOKUP(D200,#REF!,2,0))</f>
        <v>0</v>
      </c>
      <c r="F200" s="61" t="str">
        <f>IF(D200="","",VLOOKUP(D200,'UG SKU Categorization'!$A$1:$C$204,3,0))</f>
        <v>Malaria Treatment</v>
      </c>
      <c r="G200" s="61" t="s">
        <v>523</v>
      </c>
      <c r="H200" s="524">
        <v>2671300</v>
      </c>
      <c r="I200" s="306"/>
      <c r="J200" s="306"/>
      <c r="K200" s="306"/>
      <c r="L200" s="306"/>
      <c r="M200" s="524">
        <v>87000</v>
      </c>
      <c r="N200" s="524">
        <v>277500</v>
      </c>
      <c r="O200" s="306"/>
      <c r="P200" s="306"/>
      <c r="Q200" s="306"/>
      <c r="R200" s="306"/>
      <c r="S200" s="306"/>
      <c r="T200" s="306"/>
      <c r="U200" s="306"/>
      <c r="V200" s="306"/>
      <c r="W200" s="306"/>
      <c r="X200" s="306"/>
      <c r="Y200" s="306"/>
      <c r="Z200" s="306"/>
      <c r="AA200" s="306"/>
      <c r="AB200" s="524">
        <v>286500</v>
      </c>
      <c r="AC200" s="524">
        <v>381000</v>
      </c>
      <c r="AD200" s="524">
        <v>75500</v>
      </c>
      <c r="AE200" s="524">
        <v>294800</v>
      </c>
      <c r="AF200" s="524">
        <v>363000</v>
      </c>
      <c r="AG200" s="524">
        <v>505000</v>
      </c>
      <c r="AH200" s="524">
        <v>291500</v>
      </c>
      <c r="AI200" s="524">
        <v>22500</v>
      </c>
      <c r="AJ200" s="524">
        <v>7500</v>
      </c>
      <c r="AK200" s="524">
        <v>10000</v>
      </c>
      <c r="AL200" s="524">
        <v>24000</v>
      </c>
      <c r="AM200" s="306"/>
      <c r="AN200" s="306"/>
      <c r="AO200" s="306"/>
      <c r="AP200" s="306"/>
      <c r="AQ200" s="306"/>
      <c r="AR200" s="524">
        <v>33000</v>
      </c>
      <c r="AS200" s="524">
        <v>12500</v>
      </c>
      <c r="AT200" s="306"/>
      <c r="AU200" s="306"/>
      <c r="AV200" s="306"/>
      <c r="AW200" s="306"/>
      <c r="AX200" s="306"/>
      <c r="AY200" s="306"/>
    </row>
    <row r="201" spans="1:51">
      <c r="A201" s="61" t="s">
        <v>1005</v>
      </c>
      <c r="B201" s="61" t="s">
        <v>478</v>
      </c>
      <c r="C201" s="61" t="s">
        <v>954</v>
      </c>
      <c r="D201" s="61" t="s">
        <v>524</v>
      </c>
      <c r="E201" s="64">
        <f>IF(ISERROR(VLOOKUP(D201,#REF!,2,0)),0,VLOOKUP(D201,#REF!,2,0))</f>
        <v>0</v>
      </c>
      <c r="F201" s="61" t="str">
        <f>IF(D201="","",VLOOKUP(D201,'UG SKU Categorization'!$A$1:$C$204,3,0))</f>
        <v>Malaria Prevention</v>
      </c>
      <c r="G201" s="61" t="s">
        <v>525</v>
      </c>
      <c r="H201" s="524">
        <v>1287000</v>
      </c>
      <c r="I201" s="306"/>
      <c r="J201" s="306"/>
      <c r="K201" s="306"/>
      <c r="L201" s="306"/>
      <c r="M201" s="306"/>
      <c r="N201" s="306"/>
      <c r="O201" s="306"/>
      <c r="P201" s="306"/>
      <c r="Q201" s="306"/>
      <c r="R201" s="306"/>
      <c r="S201" s="306"/>
      <c r="T201" s="306"/>
      <c r="U201" s="306"/>
      <c r="V201" s="306"/>
      <c r="W201" s="306"/>
      <c r="X201" s="306"/>
      <c r="Y201" s="306"/>
      <c r="Z201" s="306"/>
      <c r="AA201" s="524">
        <v>198000</v>
      </c>
      <c r="AB201" s="524">
        <v>132000</v>
      </c>
      <c r="AC201" s="524">
        <v>82500</v>
      </c>
      <c r="AD201" s="524">
        <v>33000</v>
      </c>
      <c r="AE201" s="306"/>
      <c r="AF201" s="524">
        <v>269500</v>
      </c>
      <c r="AG201" s="524">
        <v>121000</v>
      </c>
      <c r="AH201" s="524">
        <v>38500</v>
      </c>
      <c r="AI201" s="524">
        <v>22000</v>
      </c>
      <c r="AJ201" s="524">
        <v>88000</v>
      </c>
      <c r="AK201" s="524">
        <v>137500</v>
      </c>
      <c r="AL201" s="306"/>
      <c r="AM201" s="306"/>
      <c r="AN201" s="524">
        <v>11000</v>
      </c>
      <c r="AO201" s="524">
        <v>121000</v>
      </c>
      <c r="AP201" s="524">
        <v>5500</v>
      </c>
      <c r="AQ201" s="306"/>
      <c r="AR201" s="524">
        <v>22000</v>
      </c>
      <c r="AS201" s="524">
        <v>5500</v>
      </c>
      <c r="AT201" s="306"/>
      <c r="AU201" s="306"/>
      <c r="AV201" s="306"/>
      <c r="AW201" s="306"/>
      <c r="AX201" s="306"/>
      <c r="AY201" s="306"/>
    </row>
    <row r="202" spans="1:51">
      <c r="A202" s="61" t="s">
        <v>1005</v>
      </c>
      <c r="B202" s="61" t="s">
        <v>478</v>
      </c>
      <c r="C202" s="61" t="s">
        <v>954</v>
      </c>
      <c r="D202" s="61" t="s">
        <v>526</v>
      </c>
      <c r="E202" s="64">
        <f>IF(ISERROR(VLOOKUP(D202,#REF!,2,0)),0,VLOOKUP(D202,#REF!,2,0))</f>
        <v>0</v>
      </c>
      <c r="F202" s="61" t="str">
        <f>IF(D202="","",VLOOKUP(D202,'UG SKU Categorization'!$A$1:$C$204,3,0))</f>
        <v>Other Health</v>
      </c>
      <c r="G202" s="61" t="s">
        <v>527</v>
      </c>
      <c r="H202" s="524">
        <v>5081100</v>
      </c>
      <c r="I202" s="524">
        <v>147600</v>
      </c>
      <c r="J202" s="524">
        <v>229500</v>
      </c>
      <c r="K202" s="524">
        <v>204000</v>
      </c>
      <c r="L202" s="524">
        <v>100000</v>
      </c>
      <c r="M202" s="524">
        <v>66000</v>
      </c>
      <c r="N202" s="524">
        <v>143000</v>
      </c>
      <c r="O202" s="524">
        <v>121000</v>
      </c>
      <c r="P202" s="524">
        <v>165000</v>
      </c>
      <c r="Q202" s="524">
        <v>110000</v>
      </c>
      <c r="R202" s="524">
        <v>242000</v>
      </c>
      <c r="S202" s="524">
        <v>242000</v>
      </c>
      <c r="T202" s="524">
        <v>198000</v>
      </c>
      <c r="U202" s="524">
        <v>176000</v>
      </c>
      <c r="V202" s="524">
        <v>187000</v>
      </c>
      <c r="W202" s="524">
        <v>209000</v>
      </c>
      <c r="X202" s="524">
        <v>165000</v>
      </c>
      <c r="Y202" s="524">
        <v>165000</v>
      </c>
      <c r="Z202" s="524">
        <v>275000</v>
      </c>
      <c r="AA202" s="524">
        <v>176000</v>
      </c>
      <c r="AB202" s="524">
        <v>154000</v>
      </c>
      <c r="AC202" s="524">
        <v>110000</v>
      </c>
      <c r="AD202" s="524">
        <v>154000</v>
      </c>
      <c r="AE202" s="524">
        <v>121000</v>
      </c>
      <c r="AF202" s="524">
        <v>154000</v>
      </c>
      <c r="AG202" s="524">
        <v>165000</v>
      </c>
      <c r="AH202" s="524">
        <v>231000</v>
      </c>
      <c r="AI202" s="524">
        <v>198000</v>
      </c>
      <c r="AJ202" s="524">
        <v>176000</v>
      </c>
      <c r="AK202" s="524">
        <v>187000</v>
      </c>
      <c r="AL202" s="524">
        <v>66000</v>
      </c>
      <c r="AM202" s="306"/>
      <c r="AN202" s="306"/>
      <c r="AO202" s="306"/>
      <c r="AP202" s="306"/>
      <c r="AQ202" s="306"/>
      <c r="AR202" s="524">
        <v>44000</v>
      </c>
      <c r="AS202" s="306"/>
      <c r="AT202" s="306"/>
      <c r="AU202" s="306"/>
      <c r="AV202" s="306"/>
      <c r="AW202" s="306"/>
      <c r="AX202" s="306"/>
      <c r="AY202" s="306"/>
    </row>
    <row r="203" spans="1:51">
      <c r="A203" s="61" t="s">
        <v>1005</v>
      </c>
      <c r="B203" s="61" t="s">
        <v>478</v>
      </c>
      <c r="C203" s="61" t="s">
        <v>954</v>
      </c>
      <c r="D203" s="61" t="s">
        <v>528</v>
      </c>
      <c r="E203" s="64">
        <f>IF(ISERROR(VLOOKUP(D203,#REF!,2,0)),0,VLOOKUP(D203,#REF!,2,0))</f>
        <v>0</v>
      </c>
      <c r="F203" s="61" t="str">
        <f>IF(D203="","",VLOOKUP(D203,'UG SKU Categorization'!$A$1:$C$204,3,0))</f>
        <v>Other Health</v>
      </c>
      <c r="G203" s="61" t="s">
        <v>529</v>
      </c>
      <c r="H203" s="524">
        <v>2958100</v>
      </c>
      <c r="I203" s="524">
        <v>45600</v>
      </c>
      <c r="J203" s="524">
        <v>67200</v>
      </c>
      <c r="K203" s="524">
        <v>88800</v>
      </c>
      <c r="L203" s="524">
        <v>75600</v>
      </c>
      <c r="M203" s="524">
        <v>41600</v>
      </c>
      <c r="N203" s="524">
        <v>75200</v>
      </c>
      <c r="O203" s="524">
        <v>134400</v>
      </c>
      <c r="P203" s="524">
        <v>120000</v>
      </c>
      <c r="Q203" s="524">
        <v>91200</v>
      </c>
      <c r="R203" s="524">
        <v>99200</v>
      </c>
      <c r="S203" s="524">
        <v>102000</v>
      </c>
      <c r="T203" s="524">
        <v>119000</v>
      </c>
      <c r="U203" s="524">
        <v>102000</v>
      </c>
      <c r="V203" s="524">
        <v>57800</v>
      </c>
      <c r="W203" s="524">
        <v>105400</v>
      </c>
      <c r="X203" s="524">
        <v>88400</v>
      </c>
      <c r="Y203" s="524">
        <v>91800</v>
      </c>
      <c r="Z203" s="524">
        <v>72100</v>
      </c>
      <c r="AA203" s="524">
        <v>42500</v>
      </c>
      <c r="AB203" s="524">
        <v>27200</v>
      </c>
      <c r="AC203" s="524">
        <v>52700</v>
      </c>
      <c r="AD203" s="524">
        <v>76500</v>
      </c>
      <c r="AE203" s="524">
        <v>51000</v>
      </c>
      <c r="AF203" s="524">
        <v>129100</v>
      </c>
      <c r="AG203" s="524">
        <v>154000</v>
      </c>
      <c r="AH203" s="524">
        <v>101500</v>
      </c>
      <c r="AI203" s="524">
        <v>68250</v>
      </c>
      <c r="AJ203" s="524">
        <v>89250</v>
      </c>
      <c r="AK203" s="524">
        <v>73500</v>
      </c>
      <c r="AL203" s="524">
        <v>31500</v>
      </c>
      <c r="AM203" s="306"/>
      <c r="AN203" s="306"/>
      <c r="AO203" s="524">
        <v>16650</v>
      </c>
      <c r="AP203" s="524">
        <v>24050</v>
      </c>
      <c r="AQ203" s="524">
        <v>24050</v>
      </c>
      <c r="AR203" s="524">
        <v>52650</v>
      </c>
      <c r="AS203" s="524">
        <v>9250</v>
      </c>
      <c r="AT203" s="524">
        <v>36800</v>
      </c>
      <c r="AU203" s="524">
        <v>71950</v>
      </c>
      <c r="AV203" s="524">
        <v>122100</v>
      </c>
      <c r="AW203" s="524">
        <v>70300</v>
      </c>
      <c r="AX203" s="524">
        <v>50000</v>
      </c>
      <c r="AY203" s="524">
        <v>6000</v>
      </c>
    </row>
    <row r="204" spans="1:51">
      <c r="A204" s="61" t="s">
        <v>1005</v>
      </c>
      <c r="B204" s="61" t="s">
        <v>478</v>
      </c>
      <c r="C204" s="61" t="s">
        <v>954</v>
      </c>
      <c r="D204" s="61" t="s">
        <v>530</v>
      </c>
      <c r="E204" s="64">
        <f>IF(ISERROR(VLOOKUP(D204,#REF!,2,0)),0,VLOOKUP(D204,#REF!,2,0))</f>
        <v>0</v>
      </c>
      <c r="F204" s="61" t="str">
        <f>IF(D204="","",VLOOKUP(D204,'UG SKU Categorization'!$A$1:$C$204,3,0))</f>
        <v>Other Health</v>
      </c>
      <c r="G204" s="61" t="s">
        <v>531</v>
      </c>
      <c r="H204" s="524">
        <v>1508400</v>
      </c>
      <c r="I204" s="524">
        <v>15400</v>
      </c>
      <c r="J204" s="524">
        <v>59400</v>
      </c>
      <c r="K204" s="524">
        <v>41800</v>
      </c>
      <c r="L204" s="524">
        <v>30800</v>
      </c>
      <c r="M204" s="524">
        <v>19800</v>
      </c>
      <c r="N204" s="524">
        <v>19800</v>
      </c>
      <c r="O204" s="524">
        <v>19800</v>
      </c>
      <c r="P204" s="524">
        <v>211200</v>
      </c>
      <c r="Q204" s="524">
        <v>495400</v>
      </c>
      <c r="R204" s="524">
        <v>45500</v>
      </c>
      <c r="S204" s="524">
        <v>10500</v>
      </c>
      <c r="T204" s="524">
        <v>35000</v>
      </c>
      <c r="U204" s="524">
        <v>17500</v>
      </c>
      <c r="V204" s="524">
        <v>14000</v>
      </c>
      <c r="W204" s="524">
        <v>17500</v>
      </c>
      <c r="X204" s="524">
        <v>10500</v>
      </c>
      <c r="Y204" s="524">
        <v>17500</v>
      </c>
      <c r="Z204" s="306"/>
      <c r="AA204" s="524">
        <v>14000</v>
      </c>
      <c r="AB204" s="524">
        <v>10500</v>
      </c>
      <c r="AC204" s="524">
        <v>31500</v>
      </c>
      <c r="AD204" s="524">
        <v>10500</v>
      </c>
      <c r="AE204" s="524">
        <v>24500</v>
      </c>
      <c r="AF204" s="524">
        <v>80500</v>
      </c>
      <c r="AG204" s="524">
        <v>101500</v>
      </c>
      <c r="AH204" s="524">
        <v>31500</v>
      </c>
      <c r="AI204" s="524">
        <v>63000</v>
      </c>
      <c r="AJ204" s="524">
        <v>10500</v>
      </c>
      <c r="AK204" s="524">
        <v>38500</v>
      </c>
      <c r="AL204" s="524">
        <v>3500</v>
      </c>
      <c r="AM204" s="306"/>
      <c r="AN204" s="306"/>
      <c r="AO204" s="306"/>
      <c r="AP204" s="306"/>
      <c r="AQ204" s="306"/>
      <c r="AR204" s="524">
        <v>7000</v>
      </c>
      <c r="AS204" s="306"/>
      <c r="AT204" s="306"/>
      <c r="AU204" s="306"/>
      <c r="AV204" s="306"/>
      <c r="AW204" s="306"/>
      <c r="AX204" s="306"/>
      <c r="AY204" s="306"/>
    </row>
    <row r="205" spans="1:51">
      <c r="A205" s="61" t="s">
        <v>1005</v>
      </c>
      <c r="B205" s="61" t="s">
        <v>478</v>
      </c>
      <c r="C205" s="61" t="s">
        <v>954</v>
      </c>
      <c r="D205" s="61" t="s">
        <v>532</v>
      </c>
      <c r="E205" s="64">
        <f>IF(ISERROR(VLOOKUP(D205,#REF!,2,0)),0,VLOOKUP(D205,#REF!,2,0))</f>
        <v>0</v>
      </c>
      <c r="F205" s="61" t="str">
        <f>IF(D205="","",VLOOKUP(D205,'UG SKU Categorization'!$A$1:$C$204,3,0))</f>
        <v>Other Health</v>
      </c>
      <c r="G205" s="61" t="s">
        <v>533</v>
      </c>
      <c r="H205" s="524">
        <v>394450</v>
      </c>
      <c r="I205" s="524">
        <v>6000</v>
      </c>
      <c r="J205" s="524">
        <v>12000</v>
      </c>
      <c r="K205" s="306"/>
      <c r="L205" s="306"/>
      <c r="M205" s="524">
        <v>11900</v>
      </c>
      <c r="N205" s="524">
        <v>4900</v>
      </c>
      <c r="O205" s="524">
        <v>14700</v>
      </c>
      <c r="P205" s="524">
        <v>26250</v>
      </c>
      <c r="Q205" s="524">
        <v>1800</v>
      </c>
      <c r="R205" s="524">
        <v>34200</v>
      </c>
      <c r="S205" s="524">
        <v>11700</v>
      </c>
      <c r="T205" s="524">
        <v>33300</v>
      </c>
      <c r="U205" s="524">
        <v>15300</v>
      </c>
      <c r="V205" s="524">
        <v>6300</v>
      </c>
      <c r="W205" s="524">
        <v>7200</v>
      </c>
      <c r="X205" s="524">
        <v>8100</v>
      </c>
      <c r="Y205" s="524">
        <v>23400</v>
      </c>
      <c r="Z205" s="306"/>
      <c r="AA205" s="524">
        <v>24300</v>
      </c>
      <c r="AB205" s="524">
        <v>16200</v>
      </c>
      <c r="AC205" s="524">
        <v>5400</v>
      </c>
      <c r="AD205" s="524">
        <v>9900</v>
      </c>
      <c r="AE205" s="524">
        <v>9000</v>
      </c>
      <c r="AF205" s="524">
        <v>21600</v>
      </c>
      <c r="AG205" s="524">
        <v>14400</v>
      </c>
      <c r="AH205" s="524">
        <v>9000</v>
      </c>
      <c r="AI205" s="524">
        <v>4500</v>
      </c>
      <c r="AJ205" s="306"/>
      <c r="AK205" s="306"/>
      <c r="AL205" s="306"/>
      <c r="AM205" s="306"/>
      <c r="AN205" s="306"/>
      <c r="AO205" s="524">
        <v>7150</v>
      </c>
      <c r="AP205" s="524">
        <v>6250</v>
      </c>
      <c r="AQ205" s="524">
        <v>11500</v>
      </c>
      <c r="AR205" s="524">
        <v>4850</v>
      </c>
      <c r="AS205" s="524">
        <v>1250</v>
      </c>
      <c r="AT205" s="524">
        <v>9850</v>
      </c>
      <c r="AU205" s="524">
        <v>13750</v>
      </c>
      <c r="AV205" s="524">
        <v>2500</v>
      </c>
      <c r="AW205" s="306"/>
      <c r="AX205" s="524">
        <v>5000</v>
      </c>
      <c r="AY205" s="524">
        <v>1000</v>
      </c>
    </row>
    <row r="206" spans="1:51">
      <c r="A206" s="61" t="s">
        <v>1005</v>
      </c>
      <c r="B206" s="61" t="s">
        <v>478</v>
      </c>
      <c r="C206" s="61" t="s">
        <v>954</v>
      </c>
      <c r="D206" s="61" t="s">
        <v>534</v>
      </c>
      <c r="E206" s="64">
        <f>IF(ISERROR(VLOOKUP(D206,#REF!,2,0)),0,VLOOKUP(D206,#REF!,2,0))</f>
        <v>0</v>
      </c>
      <c r="F206" s="61" t="str">
        <f>IF(D206="","",VLOOKUP(D206,'UG SKU Categorization'!$A$1:$C$204,3,0))</f>
        <v>Other Health</v>
      </c>
      <c r="G206" s="61" t="s">
        <v>535</v>
      </c>
      <c r="H206" s="524">
        <v>709800</v>
      </c>
      <c r="I206" s="524">
        <v>29400</v>
      </c>
      <c r="J206" s="524">
        <v>33600</v>
      </c>
      <c r="K206" s="524">
        <v>19600</v>
      </c>
      <c r="L206" s="524">
        <v>15400</v>
      </c>
      <c r="M206" s="524">
        <v>10500</v>
      </c>
      <c r="N206" s="306"/>
      <c r="O206" s="524">
        <v>18000</v>
      </c>
      <c r="P206" s="524">
        <v>60000</v>
      </c>
      <c r="Q206" s="524">
        <v>22500</v>
      </c>
      <c r="R206" s="524">
        <v>46500</v>
      </c>
      <c r="S206" s="524">
        <v>28500</v>
      </c>
      <c r="T206" s="524">
        <v>13500</v>
      </c>
      <c r="U206" s="524">
        <v>46500</v>
      </c>
      <c r="V206" s="524">
        <v>26350</v>
      </c>
      <c r="W206" s="524">
        <v>34100</v>
      </c>
      <c r="X206" s="524">
        <v>13950</v>
      </c>
      <c r="Y206" s="524">
        <v>29450</v>
      </c>
      <c r="Z206" s="524">
        <v>24800</v>
      </c>
      <c r="AA206" s="524">
        <v>17050</v>
      </c>
      <c r="AB206" s="524">
        <v>20150</v>
      </c>
      <c r="AC206" s="524">
        <v>29450</v>
      </c>
      <c r="AD206" s="524">
        <v>31000</v>
      </c>
      <c r="AE206" s="524">
        <v>17050</v>
      </c>
      <c r="AF206" s="524">
        <v>13950</v>
      </c>
      <c r="AG206" s="524">
        <v>43400</v>
      </c>
      <c r="AH206" s="524">
        <v>7750</v>
      </c>
      <c r="AI206" s="524">
        <v>15300</v>
      </c>
      <c r="AJ206" s="524">
        <v>18700</v>
      </c>
      <c r="AK206" s="524">
        <v>18700</v>
      </c>
      <c r="AL206" s="306"/>
      <c r="AM206" s="306"/>
      <c r="AN206" s="306"/>
      <c r="AO206" s="306"/>
      <c r="AP206" s="306"/>
      <c r="AQ206" s="306"/>
      <c r="AR206" s="306"/>
      <c r="AS206" s="306"/>
      <c r="AT206" s="306"/>
      <c r="AU206" s="524">
        <v>4650</v>
      </c>
      <c r="AV206" s="306"/>
      <c r="AW206" s="306"/>
      <c r="AX206" s="306"/>
      <c r="AY206" s="306"/>
    </row>
    <row r="207" spans="1:51">
      <c r="A207" s="61" t="s">
        <v>1005</v>
      </c>
      <c r="B207" s="61" t="s">
        <v>478</v>
      </c>
      <c r="C207" s="61" t="s">
        <v>954</v>
      </c>
      <c r="D207" s="61" t="s">
        <v>536</v>
      </c>
      <c r="E207" s="64">
        <f>IF(ISERROR(VLOOKUP(D207,#REF!,2,0)),0,VLOOKUP(D207,#REF!,2,0))</f>
        <v>0</v>
      </c>
      <c r="F207" s="61" t="str">
        <f>IF(D207="","",VLOOKUP(D207,'UG SKU Categorization'!$A$1:$C$204,3,0))</f>
        <v>Other Health</v>
      </c>
      <c r="G207" s="61" t="s">
        <v>537</v>
      </c>
      <c r="H207" s="524">
        <v>829450</v>
      </c>
      <c r="I207" s="524">
        <v>5400</v>
      </c>
      <c r="J207" s="524">
        <v>18000</v>
      </c>
      <c r="K207" s="524">
        <v>18900</v>
      </c>
      <c r="L207" s="524">
        <v>21000</v>
      </c>
      <c r="M207" s="524">
        <v>15400</v>
      </c>
      <c r="N207" s="524">
        <v>16500</v>
      </c>
      <c r="O207" s="524">
        <v>23100</v>
      </c>
      <c r="P207" s="524">
        <v>32500</v>
      </c>
      <c r="Q207" s="524">
        <v>14300</v>
      </c>
      <c r="R207" s="524">
        <v>23400</v>
      </c>
      <c r="S207" s="524">
        <v>13000</v>
      </c>
      <c r="T207" s="524">
        <v>33800</v>
      </c>
      <c r="U207" s="524">
        <v>21600</v>
      </c>
      <c r="V207" s="524">
        <v>17550</v>
      </c>
      <c r="W207" s="524">
        <v>21600</v>
      </c>
      <c r="X207" s="524">
        <v>27000</v>
      </c>
      <c r="Y207" s="524">
        <v>39550</v>
      </c>
      <c r="Z207" s="524">
        <v>35100</v>
      </c>
      <c r="AA207" s="524">
        <v>13500</v>
      </c>
      <c r="AB207" s="524">
        <v>18900</v>
      </c>
      <c r="AC207" s="524">
        <v>25650</v>
      </c>
      <c r="AD207" s="524">
        <v>25650</v>
      </c>
      <c r="AE207" s="524">
        <v>21600</v>
      </c>
      <c r="AF207" s="524">
        <v>51300</v>
      </c>
      <c r="AG207" s="524">
        <v>41850</v>
      </c>
      <c r="AH207" s="524">
        <v>27000</v>
      </c>
      <c r="AI207" s="524">
        <v>31050</v>
      </c>
      <c r="AJ207" s="524">
        <v>16200</v>
      </c>
      <c r="AK207" s="524">
        <v>29700</v>
      </c>
      <c r="AL207" s="524">
        <v>8100</v>
      </c>
      <c r="AM207" s="524">
        <v>4050</v>
      </c>
      <c r="AN207" s="524">
        <v>10800</v>
      </c>
      <c r="AO207" s="524">
        <v>8700</v>
      </c>
      <c r="AP207" s="524">
        <v>10150</v>
      </c>
      <c r="AQ207" s="524">
        <v>4350</v>
      </c>
      <c r="AR207" s="524">
        <v>8400</v>
      </c>
      <c r="AS207" s="524">
        <v>2900</v>
      </c>
      <c r="AT207" s="524">
        <v>4350</v>
      </c>
      <c r="AU207" s="524">
        <v>15350</v>
      </c>
      <c r="AV207" s="524">
        <v>13050</v>
      </c>
      <c r="AW207" s="524">
        <v>7250</v>
      </c>
      <c r="AX207" s="524">
        <v>31900</v>
      </c>
      <c r="AY207" s="306"/>
    </row>
    <row r="208" spans="1:51">
      <c r="A208" s="61" t="s">
        <v>1005</v>
      </c>
      <c r="B208" s="61" t="s">
        <v>478</v>
      </c>
      <c r="C208" s="61" t="s">
        <v>954</v>
      </c>
      <c r="D208" s="61" t="s">
        <v>538</v>
      </c>
      <c r="E208" s="64">
        <f>IF(ISERROR(VLOOKUP(D208,#REF!,2,0)),0,VLOOKUP(D208,#REF!,2,0))</f>
        <v>0</v>
      </c>
      <c r="F208" s="61" t="str">
        <f>IF(D208="","",VLOOKUP(D208,'UG SKU Categorization'!$A$1:$C$204,3,0))</f>
        <v>Other Health</v>
      </c>
      <c r="G208" s="61" t="s">
        <v>539</v>
      </c>
      <c r="H208" s="524">
        <v>126000</v>
      </c>
      <c r="I208" s="524">
        <v>2500</v>
      </c>
      <c r="J208" s="524">
        <v>37500</v>
      </c>
      <c r="K208" s="524">
        <v>5000</v>
      </c>
      <c r="L208" s="306"/>
      <c r="M208" s="306"/>
      <c r="N208" s="524">
        <v>2500</v>
      </c>
      <c r="O208" s="524">
        <v>5000</v>
      </c>
      <c r="P208" s="524">
        <v>5000</v>
      </c>
      <c r="Q208" s="524">
        <v>3000</v>
      </c>
      <c r="R208" s="524">
        <v>3000</v>
      </c>
      <c r="S208" s="306"/>
      <c r="T208" s="524">
        <v>3000</v>
      </c>
      <c r="U208" s="524">
        <v>9000</v>
      </c>
      <c r="V208" s="524">
        <v>3000</v>
      </c>
      <c r="W208" s="306"/>
      <c r="X208" s="306"/>
      <c r="Y208" s="524">
        <v>3000</v>
      </c>
      <c r="Z208" s="306"/>
      <c r="AA208" s="524">
        <v>3000</v>
      </c>
      <c r="AB208" s="306"/>
      <c r="AC208" s="306"/>
      <c r="AD208" s="524">
        <v>9000</v>
      </c>
      <c r="AE208" s="306"/>
      <c r="AF208" s="524">
        <v>3000</v>
      </c>
      <c r="AG208" s="524">
        <v>6000</v>
      </c>
      <c r="AH208" s="306"/>
      <c r="AI208" s="306"/>
      <c r="AJ208" s="306"/>
      <c r="AK208" s="306"/>
      <c r="AL208" s="306"/>
      <c r="AM208" s="524">
        <v>3000</v>
      </c>
      <c r="AN208" s="524">
        <v>6000</v>
      </c>
      <c r="AO208" s="524">
        <v>3000</v>
      </c>
      <c r="AP208" s="306"/>
      <c r="AQ208" s="524">
        <v>3000</v>
      </c>
      <c r="AR208" s="524">
        <v>3000</v>
      </c>
      <c r="AS208" s="306"/>
      <c r="AT208" s="306"/>
      <c r="AU208" s="524">
        <v>3000</v>
      </c>
      <c r="AV208" s="306"/>
      <c r="AW208" s="306"/>
      <c r="AX208" s="524">
        <v>2500</v>
      </c>
      <c r="AY208" s="306"/>
    </row>
    <row r="209" spans="1:51">
      <c r="A209" s="61" t="s">
        <v>1005</v>
      </c>
      <c r="B209" s="61" t="s">
        <v>478</v>
      </c>
      <c r="C209" s="61" t="s">
        <v>954</v>
      </c>
      <c r="D209" s="61" t="s">
        <v>540</v>
      </c>
      <c r="E209" s="64">
        <f>IF(ISERROR(VLOOKUP(D209,#REF!,2,0)),0,VLOOKUP(D209,#REF!,2,0))</f>
        <v>0</v>
      </c>
      <c r="F209" s="61" t="str">
        <f>IF(D209="","",VLOOKUP(D209,'UG SKU Categorization'!$A$1:$C$204,3,0))</f>
        <v>Other Health</v>
      </c>
      <c r="G209" s="61" t="s">
        <v>541</v>
      </c>
      <c r="H209" s="524">
        <v>1228650</v>
      </c>
      <c r="I209" s="524">
        <v>9100</v>
      </c>
      <c r="J209" s="524">
        <v>39000</v>
      </c>
      <c r="K209" s="524">
        <v>29900</v>
      </c>
      <c r="L209" s="524">
        <v>28600</v>
      </c>
      <c r="M209" s="524">
        <v>11700</v>
      </c>
      <c r="N209" s="524">
        <v>24700</v>
      </c>
      <c r="O209" s="524">
        <v>9100</v>
      </c>
      <c r="P209" s="524">
        <v>41600</v>
      </c>
      <c r="Q209" s="524">
        <v>648700</v>
      </c>
      <c r="R209" s="524">
        <v>68900</v>
      </c>
      <c r="S209" s="524">
        <v>31200</v>
      </c>
      <c r="T209" s="306"/>
      <c r="U209" s="524">
        <v>19500</v>
      </c>
      <c r="V209" s="524">
        <v>6500</v>
      </c>
      <c r="W209" s="524">
        <v>7800</v>
      </c>
      <c r="X209" s="524">
        <v>24700</v>
      </c>
      <c r="Y209" s="524">
        <v>14300</v>
      </c>
      <c r="Z209" s="524">
        <v>28600</v>
      </c>
      <c r="AA209" s="524">
        <v>24700</v>
      </c>
      <c r="AB209" s="524">
        <v>16900</v>
      </c>
      <c r="AC209" s="524">
        <v>39000</v>
      </c>
      <c r="AD209" s="524">
        <v>14300</v>
      </c>
      <c r="AE209" s="524">
        <v>2600</v>
      </c>
      <c r="AF209" s="524">
        <v>19650</v>
      </c>
      <c r="AG209" s="524">
        <v>19500</v>
      </c>
      <c r="AH209" s="524">
        <v>44200</v>
      </c>
      <c r="AI209" s="306"/>
      <c r="AJ209" s="524">
        <v>3900</v>
      </c>
      <c r="AK209" s="306"/>
      <c r="AL209" s="306"/>
      <c r="AM209" s="306"/>
      <c r="AN209" s="306"/>
      <c r="AO209" s="306"/>
      <c r="AP209" s="306"/>
      <c r="AQ209" s="306"/>
      <c r="AR209" s="306"/>
      <c r="AS209" s="306"/>
      <c r="AT209" s="306"/>
      <c r="AU209" s="306"/>
      <c r="AV209" s="306"/>
      <c r="AW209" s="306"/>
      <c r="AX209" s="306"/>
      <c r="AY209" s="306"/>
    </row>
    <row r="210" spans="1:51">
      <c r="A210" s="61" t="s">
        <v>1005</v>
      </c>
      <c r="B210" s="61" t="s">
        <v>478</v>
      </c>
      <c r="C210" s="61" t="s">
        <v>954</v>
      </c>
      <c r="D210" s="61" t="s">
        <v>542</v>
      </c>
      <c r="E210" s="64">
        <f>IF(ISERROR(VLOOKUP(D210,#REF!,2,0)),0,VLOOKUP(D210,#REF!,2,0))</f>
        <v>0</v>
      </c>
      <c r="F210" s="61" t="str">
        <f>IF(D210="","",VLOOKUP(D210,'UG SKU Categorization'!$A$1:$C$204,3,0))</f>
        <v>Other Health</v>
      </c>
      <c r="G210" s="61" t="s">
        <v>543</v>
      </c>
      <c r="H210" s="524">
        <v>827100</v>
      </c>
      <c r="I210" s="524">
        <v>18000</v>
      </c>
      <c r="J210" s="524">
        <v>20000</v>
      </c>
      <c r="K210" s="524">
        <v>40000</v>
      </c>
      <c r="L210" s="524">
        <v>10000</v>
      </c>
      <c r="M210" s="524">
        <v>13000</v>
      </c>
      <c r="N210" s="524">
        <v>26000</v>
      </c>
      <c r="O210" s="524">
        <v>26000</v>
      </c>
      <c r="P210" s="524">
        <v>39000</v>
      </c>
      <c r="Q210" s="306"/>
      <c r="R210" s="524">
        <v>26000</v>
      </c>
      <c r="S210" s="524">
        <v>13000</v>
      </c>
      <c r="T210" s="524">
        <v>39000</v>
      </c>
      <c r="U210" s="524">
        <v>26000</v>
      </c>
      <c r="V210" s="306"/>
      <c r="W210" s="524">
        <v>13000</v>
      </c>
      <c r="X210" s="524">
        <v>13000</v>
      </c>
      <c r="Y210" s="524">
        <v>26000</v>
      </c>
      <c r="Z210" s="524">
        <v>39000</v>
      </c>
      <c r="AA210" s="524">
        <v>26000</v>
      </c>
      <c r="AB210" s="524">
        <v>26000</v>
      </c>
      <c r="AC210" s="524">
        <v>13000</v>
      </c>
      <c r="AD210" s="306"/>
      <c r="AE210" s="524">
        <v>13000</v>
      </c>
      <c r="AF210" s="524">
        <v>52000</v>
      </c>
      <c r="AG210" s="524">
        <v>26000</v>
      </c>
      <c r="AH210" s="524">
        <v>13000</v>
      </c>
      <c r="AI210" s="306"/>
      <c r="AJ210" s="524">
        <v>21600</v>
      </c>
      <c r="AK210" s="524">
        <v>10750</v>
      </c>
      <c r="AL210" s="524">
        <v>6450</v>
      </c>
      <c r="AM210" s="524">
        <v>12900</v>
      </c>
      <c r="AN210" s="524">
        <v>21500</v>
      </c>
      <c r="AO210" s="524">
        <v>23650</v>
      </c>
      <c r="AP210" s="524">
        <v>8600</v>
      </c>
      <c r="AQ210" s="524">
        <v>27950</v>
      </c>
      <c r="AR210" s="524">
        <v>47400</v>
      </c>
      <c r="AS210" s="524">
        <v>10750</v>
      </c>
      <c r="AT210" s="524">
        <v>8600</v>
      </c>
      <c r="AU210" s="524">
        <v>15050</v>
      </c>
      <c r="AV210" s="524">
        <v>19350</v>
      </c>
      <c r="AW210" s="524">
        <v>6450</v>
      </c>
      <c r="AX210" s="524">
        <v>30100</v>
      </c>
      <c r="AY210" s="306"/>
    </row>
    <row r="211" spans="1:51">
      <c r="A211" s="61" t="s">
        <v>1005</v>
      </c>
      <c r="B211" s="61" t="s">
        <v>478</v>
      </c>
      <c r="C211" s="61" t="s">
        <v>954</v>
      </c>
      <c r="D211" s="61" t="s">
        <v>544</v>
      </c>
      <c r="E211" s="64">
        <f>IF(ISERROR(VLOOKUP(D211,#REF!,2,0)),0,VLOOKUP(D211,#REF!,2,0))</f>
        <v>0</v>
      </c>
      <c r="F211" s="61" t="str">
        <f>IF(D211="","",VLOOKUP(D211,'UG SKU Categorization'!$A$1:$C$204,3,0))</f>
        <v>Other Health</v>
      </c>
      <c r="G211" s="61" t="s">
        <v>545</v>
      </c>
      <c r="H211" s="524">
        <v>562000</v>
      </c>
      <c r="I211" s="524">
        <v>12000</v>
      </c>
      <c r="J211" s="524">
        <v>102000</v>
      </c>
      <c r="K211" s="524">
        <v>6000</v>
      </c>
      <c r="L211" s="524">
        <v>28000</v>
      </c>
      <c r="M211" s="306"/>
      <c r="N211" s="524">
        <v>36000</v>
      </c>
      <c r="O211" s="306"/>
      <c r="P211" s="524">
        <v>9000</v>
      </c>
      <c r="Q211" s="524">
        <v>9000</v>
      </c>
      <c r="R211" s="524">
        <v>9000</v>
      </c>
      <c r="S211" s="524">
        <v>18000</v>
      </c>
      <c r="T211" s="524">
        <v>45000</v>
      </c>
      <c r="U211" s="524">
        <v>27000</v>
      </c>
      <c r="V211" s="306"/>
      <c r="W211" s="524">
        <v>9000</v>
      </c>
      <c r="X211" s="524">
        <v>9000</v>
      </c>
      <c r="Y211" s="306"/>
      <c r="Z211" s="524">
        <v>27000</v>
      </c>
      <c r="AA211" s="306"/>
      <c r="AB211" s="524">
        <v>9000</v>
      </c>
      <c r="AC211" s="524">
        <v>18000</v>
      </c>
      <c r="AD211" s="524">
        <v>36000</v>
      </c>
      <c r="AE211" s="524">
        <v>9000</v>
      </c>
      <c r="AF211" s="524">
        <v>63000</v>
      </c>
      <c r="AG211" s="524">
        <v>45000</v>
      </c>
      <c r="AH211" s="524">
        <v>9000</v>
      </c>
      <c r="AI211" s="306"/>
      <c r="AJ211" s="306"/>
      <c r="AK211" s="524">
        <v>18000</v>
      </c>
      <c r="AL211" s="306"/>
      <c r="AM211" s="306"/>
      <c r="AN211" s="306"/>
      <c r="AO211" s="306"/>
      <c r="AP211" s="306"/>
      <c r="AQ211" s="306"/>
      <c r="AR211" s="306"/>
      <c r="AS211" s="306"/>
      <c r="AT211" s="524">
        <v>9000</v>
      </c>
      <c r="AU211" s="306"/>
      <c r="AV211" s="306"/>
      <c r="AW211" s="306"/>
      <c r="AX211" s="306"/>
      <c r="AY211" s="306"/>
    </row>
    <row r="212" spans="1:51">
      <c r="A212" s="61" t="s">
        <v>1005</v>
      </c>
      <c r="B212" s="61" t="s">
        <v>478</v>
      </c>
      <c r="C212" s="61" t="s">
        <v>954</v>
      </c>
      <c r="D212" s="61" t="s">
        <v>546</v>
      </c>
      <c r="E212" s="64">
        <f>IF(ISERROR(VLOOKUP(D212,#REF!,2,0)),0,VLOOKUP(D212,#REF!,2,0))</f>
        <v>0</v>
      </c>
      <c r="F212" s="61" t="str">
        <f>IF(D212="","",VLOOKUP(D212,'UG SKU Categorization'!$A$1:$C$204,3,0))</f>
        <v>Other Health</v>
      </c>
      <c r="G212" s="61" t="s">
        <v>547</v>
      </c>
      <c r="H212" s="524">
        <v>326400</v>
      </c>
      <c r="I212" s="524">
        <v>3600</v>
      </c>
      <c r="J212" s="524">
        <v>1600</v>
      </c>
      <c r="K212" s="524">
        <v>8800</v>
      </c>
      <c r="L212" s="524">
        <v>11600</v>
      </c>
      <c r="M212" s="524">
        <v>11200</v>
      </c>
      <c r="N212" s="524">
        <v>8000</v>
      </c>
      <c r="O212" s="524">
        <v>3200</v>
      </c>
      <c r="P212" s="524">
        <v>35200</v>
      </c>
      <c r="Q212" s="524">
        <v>2400</v>
      </c>
      <c r="R212" s="524">
        <v>29600</v>
      </c>
      <c r="S212" s="524">
        <v>4800</v>
      </c>
      <c r="T212" s="524">
        <v>18400</v>
      </c>
      <c r="U212" s="524">
        <v>6000</v>
      </c>
      <c r="V212" s="524">
        <v>2000</v>
      </c>
      <c r="W212" s="524">
        <v>8000</v>
      </c>
      <c r="X212" s="524">
        <v>6400</v>
      </c>
      <c r="Y212" s="524">
        <v>17600</v>
      </c>
      <c r="Z212" s="524">
        <v>3200</v>
      </c>
      <c r="AA212" s="524">
        <v>4800</v>
      </c>
      <c r="AB212" s="524">
        <v>6400</v>
      </c>
      <c r="AC212" s="306"/>
      <c r="AD212" s="524">
        <v>7200</v>
      </c>
      <c r="AE212" s="524">
        <v>7200</v>
      </c>
      <c r="AF212" s="524">
        <v>16800</v>
      </c>
      <c r="AG212" s="524">
        <v>17600</v>
      </c>
      <c r="AH212" s="524">
        <v>11200</v>
      </c>
      <c r="AI212" s="524">
        <v>5600</v>
      </c>
      <c r="AJ212" s="524">
        <v>7200</v>
      </c>
      <c r="AK212" s="524">
        <v>8000</v>
      </c>
      <c r="AL212" s="524">
        <v>6400</v>
      </c>
      <c r="AM212" s="524">
        <v>4000</v>
      </c>
      <c r="AN212" s="524">
        <v>4000</v>
      </c>
      <c r="AO212" s="524">
        <v>3200</v>
      </c>
      <c r="AP212" s="524">
        <v>7200</v>
      </c>
      <c r="AQ212" s="524">
        <v>1600</v>
      </c>
      <c r="AR212" s="524">
        <v>3200</v>
      </c>
      <c r="AS212" s="524">
        <v>5600</v>
      </c>
      <c r="AT212" s="524">
        <v>4800</v>
      </c>
      <c r="AU212" s="524">
        <v>6400</v>
      </c>
      <c r="AV212" s="524">
        <v>1600</v>
      </c>
      <c r="AW212" s="524">
        <v>3200</v>
      </c>
      <c r="AX212" s="524">
        <v>1600</v>
      </c>
      <c r="AY212" s="306"/>
    </row>
    <row r="213" spans="1:51">
      <c r="A213" s="61" t="s">
        <v>1005</v>
      </c>
      <c r="B213" s="61" t="s">
        <v>478</v>
      </c>
      <c r="C213" s="61" t="s">
        <v>954</v>
      </c>
      <c r="D213" s="61" t="s">
        <v>548</v>
      </c>
      <c r="E213" s="64">
        <f>IF(ISERROR(VLOOKUP(D213,#REF!,2,0)),0,VLOOKUP(D213,#REF!,2,0))</f>
        <v>0</v>
      </c>
      <c r="F213" s="61" t="str">
        <f>IF(D213="","",VLOOKUP(D213,'UG SKU Categorization'!$A$1:$C$204,3,0))</f>
        <v>Other Health</v>
      </c>
      <c r="G213" s="61" t="s">
        <v>549</v>
      </c>
      <c r="H213" s="524">
        <v>499250</v>
      </c>
      <c r="I213" s="306"/>
      <c r="J213" s="524">
        <v>23000</v>
      </c>
      <c r="K213" s="524">
        <v>15000</v>
      </c>
      <c r="L213" s="524">
        <v>11000</v>
      </c>
      <c r="M213" s="524">
        <v>9000</v>
      </c>
      <c r="N213" s="524">
        <v>2000</v>
      </c>
      <c r="O213" s="306"/>
      <c r="P213" s="524">
        <v>6000</v>
      </c>
      <c r="Q213" s="524">
        <v>4000</v>
      </c>
      <c r="R213" s="524">
        <v>5000</v>
      </c>
      <c r="S213" s="524">
        <v>17000</v>
      </c>
      <c r="T213" s="524">
        <v>19000</v>
      </c>
      <c r="U213" s="524">
        <v>8750</v>
      </c>
      <c r="V213" s="524">
        <v>3750</v>
      </c>
      <c r="W213" s="524">
        <v>15000</v>
      </c>
      <c r="X213" s="524">
        <v>7500</v>
      </c>
      <c r="Y213" s="524">
        <v>12500</v>
      </c>
      <c r="Z213" s="524">
        <v>10750</v>
      </c>
      <c r="AA213" s="524">
        <v>15000</v>
      </c>
      <c r="AB213" s="524">
        <v>8750</v>
      </c>
      <c r="AC213" s="524">
        <v>6250</v>
      </c>
      <c r="AD213" s="524">
        <v>23750</v>
      </c>
      <c r="AE213" s="524">
        <v>10000</v>
      </c>
      <c r="AF213" s="524">
        <v>40000</v>
      </c>
      <c r="AG213" s="524">
        <v>52500</v>
      </c>
      <c r="AH213" s="524">
        <v>12500</v>
      </c>
      <c r="AI213" s="524">
        <v>12500</v>
      </c>
      <c r="AJ213" s="524">
        <v>15000</v>
      </c>
      <c r="AK213" s="524">
        <v>3750</v>
      </c>
      <c r="AL213" s="524">
        <v>2500</v>
      </c>
      <c r="AM213" s="524">
        <v>28750</v>
      </c>
      <c r="AN213" s="524">
        <v>35000</v>
      </c>
      <c r="AO213" s="524">
        <v>11250</v>
      </c>
      <c r="AP213" s="524">
        <v>1250</v>
      </c>
      <c r="AQ213" s="524">
        <v>6250</v>
      </c>
      <c r="AR213" s="524">
        <v>13750</v>
      </c>
      <c r="AS213" s="524">
        <v>2500</v>
      </c>
      <c r="AT213" s="306"/>
      <c r="AU213" s="524">
        <v>5000</v>
      </c>
      <c r="AV213" s="524">
        <v>11250</v>
      </c>
      <c r="AW213" s="524">
        <v>6250</v>
      </c>
      <c r="AX213" s="524">
        <v>3750</v>
      </c>
      <c r="AY213" s="524">
        <v>2500</v>
      </c>
    </row>
    <row r="214" spans="1:51">
      <c r="A214" s="61" t="s">
        <v>1005</v>
      </c>
      <c r="B214" s="61" t="s">
        <v>478</v>
      </c>
      <c r="C214" s="61" t="s">
        <v>954</v>
      </c>
      <c r="D214" s="61" t="s">
        <v>550</v>
      </c>
      <c r="E214" s="64">
        <f>IF(ISERROR(VLOOKUP(D214,#REF!,2,0)),0,VLOOKUP(D214,#REF!,2,0))</f>
        <v>0</v>
      </c>
      <c r="F214" s="61" t="str">
        <f>IF(D214="","",VLOOKUP(D214,'UG SKU Categorization'!$A$1:$C$204,3,0))</f>
        <v>Other Health</v>
      </c>
      <c r="G214" s="61" t="s">
        <v>551</v>
      </c>
      <c r="H214" s="524">
        <v>1555900</v>
      </c>
      <c r="I214" s="306"/>
      <c r="J214" s="306"/>
      <c r="K214" s="306"/>
      <c r="L214" s="306"/>
      <c r="M214" s="524">
        <v>27000</v>
      </c>
      <c r="N214" s="524">
        <v>34500</v>
      </c>
      <c r="O214" s="524">
        <v>58500</v>
      </c>
      <c r="P214" s="524">
        <v>84000</v>
      </c>
      <c r="Q214" s="524">
        <v>42000</v>
      </c>
      <c r="R214" s="524">
        <v>85200</v>
      </c>
      <c r="S214" s="524">
        <v>84600</v>
      </c>
      <c r="T214" s="524">
        <v>75600</v>
      </c>
      <c r="U214" s="524">
        <v>76500</v>
      </c>
      <c r="V214" s="524">
        <v>62900</v>
      </c>
      <c r="W214" s="524">
        <v>47600</v>
      </c>
      <c r="X214" s="524">
        <v>54400</v>
      </c>
      <c r="Y214" s="524">
        <v>115600</v>
      </c>
      <c r="Z214" s="524">
        <v>37500</v>
      </c>
      <c r="AA214" s="524">
        <v>51000</v>
      </c>
      <c r="AB214" s="524">
        <v>39000</v>
      </c>
      <c r="AC214" s="524">
        <v>34500</v>
      </c>
      <c r="AD214" s="524">
        <v>80200</v>
      </c>
      <c r="AE214" s="524">
        <v>46200</v>
      </c>
      <c r="AF214" s="524">
        <v>193050</v>
      </c>
      <c r="AG214" s="524">
        <v>127050</v>
      </c>
      <c r="AH214" s="524">
        <v>85800</v>
      </c>
      <c r="AI214" s="524">
        <v>1650</v>
      </c>
      <c r="AJ214" s="524">
        <v>8250</v>
      </c>
      <c r="AK214" s="306"/>
      <c r="AL214" s="306"/>
      <c r="AM214" s="306"/>
      <c r="AN214" s="306"/>
      <c r="AO214" s="306"/>
      <c r="AP214" s="306"/>
      <c r="AQ214" s="306"/>
      <c r="AR214" s="524">
        <v>3300</v>
      </c>
      <c r="AS214" s="306"/>
      <c r="AT214" s="306"/>
      <c r="AU214" s="306"/>
      <c r="AV214" s="306"/>
      <c r="AW214" s="306"/>
      <c r="AX214" s="306"/>
      <c r="AY214" s="306"/>
    </row>
    <row r="215" spans="1:51">
      <c r="A215" s="61" t="s">
        <v>1005</v>
      </c>
      <c r="B215" s="61" t="s">
        <v>478</v>
      </c>
      <c r="C215" s="61" t="s">
        <v>954</v>
      </c>
      <c r="D215" s="61" t="s">
        <v>552</v>
      </c>
      <c r="E215" s="64">
        <f>IF(ISERROR(VLOOKUP(D215,#REF!,2,0)),0,VLOOKUP(D215,#REF!,2,0))</f>
        <v>0</v>
      </c>
      <c r="F215" s="61" t="str">
        <f>IF(D215="","",VLOOKUP(D215,'UG SKU Categorization'!$A$1:$C$204,3,0))</f>
        <v>Other Health</v>
      </c>
      <c r="G215" s="61" t="s">
        <v>553</v>
      </c>
      <c r="H215" s="524">
        <v>940100</v>
      </c>
      <c r="I215" s="306"/>
      <c r="J215" s="306"/>
      <c r="K215" s="306"/>
      <c r="L215" s="306"/>
      <c r="M215" s="306"/>
      <c r="N215" s="306"/>
      <c r="O215" s="306"/>
      <c r="P215" s="306"/>
      <c r="Q215" s="306"/>
      <c r="R215" s="306"/>
      <c r="S215" s="524">
        <v>3900</v>
      </c>
      <c r="T215" s="524">
        <v>29900</v>
      </c>
      <c r="U215" s="306"/>
      <c r="V215" s="524">
        <v>10400</v>
      </c>
      <c r="W215" s="524">
        <v>3900</v>
      </c>
      <c r="X215" s="306"/>
      <c r="Y215" s="524">
        <v>40300</v>
      </c>
      <c r="Z215" s="306"/>
      <c r="AA215" s="524">
        <v>6500</v>
      </c>
      <c r="AB215" s="524">
        <v>1300</v>
      </c>
      <c r="AC215" s="524">
        <v>10400</v>
      </c>
      <c r="AD215" s="524">
        <v>40300</v>
      </c>
      <c r="AE215" s="306"/>
      <c r="AF215" s="524">
        <v>96150</v>
      </c>
      <c r="AG215" s="524">
        <v>90450</v>
      </c>
      <c r="AH215" s="524">
        <v>39150</v>
      </c>
      <c r="AI215" s="524">
        <v>69600</v>
      </c>
      <c r="AJ215" s="524">
        <v>62350</v>
      </c>
      <c r="AK215" s="524">
        <v>60900</v>
      </c>
      <c r="AL215" s="524">
        <v>29000</v>
      </c>
      <c r="AM215" s="524">
        <v>18850</v>
      </c>
      <c r="AN215" s="524">
        <v>44950</v>
      </c>
      <c r="AO215" s="524">
        <v>30450</v>
      </c>
      <c r="AP215" s="524">
        <v>20300</v>
      </c>
      <c r="AQ215" s="524">
        <v>40600</v>
      </c>
      <c r="AR215" s="524">
        <v>40100</v>
      </c>
      <c r="AS215" s="524">
        <v>17050</v>
      </c>
      <c r="AT215" s="524">
        <v>20150</v>
      </c>
      <c r="AU215" s="524">
        <v>37200</v>
      </c>
      <c r="AV215" s="524">
        <v>24800</v>
      </c>
      <c r="AW215" s="524">
        <v>10850</v>
      </c>
      <c r="AX215" s="524">
        <v>40300</v>
      </c>
      <c r="AY215" s="306"/>
    </row>
    <row r="216" spans="1:51">
      <c r="A216" s="61" t="s">
        <v>1005</v>
      </c>
      <c r="B216" s="61" t="s">
        <v>478</v>
      </c>
      <c r="C216" s="61" t="s">
        <v>954</v>
      </c>
      <c r="D216" s="61" t="s">
        <v>554</v>
      </c>
      <c r="E216" s="64">
        <f>IF(ISERROR(VLOOKUP(D216,#REF!,2,0)),0,VLOOKUP(D216,#REF!,2,0))</f>
        <v>0</v>
      </c>
      <c r="F216" s="61" t="str">
        <f>IF(D216="","",VLOOKUP(D216,'UG SKU Categorization'!$A$1:$C$204,3,0))</f>
        <v>Other Health</v>
      </c>
      <c r="G216" s="61" t="s">
        <v>555</v>
      </c>
      <c r="H216" s="524">
        <v>1428300</v>
      </c>
      <c r="I216" s="306"/>
      <c r="J216" s="306"/>
      <c r="K216" s="306"/>
      <c r="L216" s="306"/>
      <c r="M216" s="306"/>
      <c r="N216" s="306"/>
      <c r="O216" s="306"/>
      <c r="P216" s="306"/>
      <c r="Q216" s="306"/>
      <c r="R216" s="306"/>
      <c r="S216" s="306"/>
      <c r="T216" s="306"/>
      <c r="U216" s="306"/>
      <c r="V216" s="306"/>
      <c r="W216" s="306"/>
      <c r="X216" s="524">
        <v>45000</v>
      </c>
      <c r="Y216" s="524">
        <v>85000</v>
      </c>
      <c r="Z216" s="524">
        <v>105000</v>
      </c>
      <c r="AA216" s="524">
        <v>65000</v>
      </c>
      <c r="AB216" s="524">
        <v>65000</v>
      </c>
      <c r="AC216" s="524">
        <v>65000</v>
      </c>
      <c r="AD216" s="524">
        <v>102700</v>
      </c>
      <c r="AE216" s="524">
        <v>125000</v>
      </c>
      <c r="AF216" s="524">
        <v>285000</v>
      </c>
      <c r="AG216" s="524">
        <v>200200</v>
      </c>
      <c r="AH216" s="524">
        <v>241800</v>
      </c>
      <c r="AI216" s="524">
        <v>18600</v>
      </c>
      <c r="AJ216" s="524">
        <v>5000</v>
      </c>
      <c r="AK216" s="306"/>
      <c r="AL216" s="306"/>
      <c r="AM216" s="306"/>
      <c r="AN216" s="306"/>
      <c r="AO216" s="306"/>
      <c r="AP216" s="306"/>
      <c r="AQ216" s="306"/>
      <c r="AR216" s="524">
        <v>20000</v>
      </c>
      <c r="AS216" s="306"/>
      <c r="AT216" s="306"/>
      <c r="AU216" s="524">
        <v>0</v>
      </c>
      <c r="AV216" s="306"/>
      <c r="AW216" s="306"/>
      <c r="AX216" s="306"/>
      <c r="AY216" s="306"/>
    </row>
    <row r="217" spans="1:51">
      <c r="A217" s="61" t="s">
        <v>1005</v>
      </c>
      <c r="B217" s="61" t="s">
        <v>478</v>
      </c>
      <c r="C217" s="61" t="s">
        <v>954</v>
      </c>
      <c r="D217" s="61" t="s">
        <v>556</v>
      </c>
      <c r="E217" s="64">
        <f>IF(ISERROR(VLOOKUP(D217,#REF!,2,0)),0,VLOOKUP(D217,#REF!,2,0))</f>
        <v>0</v>
      </c>
      <c r="F217" s="61" t="str">
        <f>IF(D217="","",VLOOKUP(D217,'UG SKU Categorization'!$A$1:$C$204,3,0))</f>
        <v>Other Health</v>
      </c>
      <c r="G217" s="61" t="s">
        <v>557</v>
      </c>
      <c r="H217" s="524">
        <v>1504000</v>
      </c>
      <c r="I217" s="306"/>
      <c r="J217" s="306"/>
      <c r="K217" s="306"/>
      <c r="L217" s="306"/>
      <c r="M217" s="306"/>
      <c r="N217" s="306"/>
      <c r="O217" s="306"/>
      <c r="P217" s="306"/>
      <c r="Q217" s="306"/>
      <c r="R217" s="306"/>
      <c r="S217" s="306"/>
      <c r="T217" s="306"/>
      <c r="U217" s="306"/>
      <c r="V217" s="306"/>
      <c r="W217" s="306"/>
      <c r="X217" s="306"/>
      <c r="Y217" s="306"/>
      <c r="Z217" s="306"/>
      <c r="AA217" s="306"/>
      <c r="AB217" s="524">
        <v>6000</v>
      </c>
      <c r="AC217" s="524">
        <v>16000</v>
      </c>
      <c r="AD217" s="524">
        <v>20000</v>
      </c>
      <c r="AE217" s="524">
        <v>20000</v>
      </c>
      <c r="AF217" s="524">
        <v>26000</v>
      </c>
      <c r="AG217" s="524">
        <v>44000</v>
      </c>
      <c r="AH217" s="524">
        <v>22000</v>
      </c>
      <c r="AI217" s="524">
        <v>18000</v>
      </c>
      <c r="AJ217" s="524">
        <v>40000</v>
      </c>
      <c r="AK217" s="524">
        <v>66000</v>
      </c>
      <c r="AL217" s="524">
        <v>22000</v>
      </c>
      <c r="AM217" s="524">
        <v>22000</v>
      </c>
      <c r="AN217" s="524">
        <v>92000</v>
      </c>
      <c r="AO217" s="524">
        <v>112000</v>
      </c>
      <c r="AP217" s="524">
        <v>68000</v>
      </c>
      <c r="AQ217" s="524">
        <v>82000</v>
      </c>
      <c r="AR217" s="524">
        <v>132000</v>
      </c>
      <c r="AS217" s="524">
        <v>108000</v>
      </c>
      <c r="AT217" s="524">
        <v>58000</v>
      </c>
      <c r="AU217" s="524">
        <v>114000</v>
      </c>
      <c r="AV217" s="524">
        <v>116000</v>
      </c>
      <c r="AW217" s="524">
        <v>104000</v>
      </c>
      <c r="AX217" s="524">
        <v>170000</v>
      </c>
      <c r="AY217" s="524">
        <v>26000</v>
      </c>
    </row>
    <row r="218" spans="1:51">
      <c r="A218" s="61" t="s">
        <v>1005</v>
      </c>
      <c r="B218" s="61" t="s">
        <v>478</v>
      </c>
      <c r="C218" s="61" t="s">
        <v>954</v>
      </c>
      <c r="D218" s="61" t="s">
        <v>1856</v>
      </c>
      <c r="E218" s="64">
        <f>IF(ISERROR(VLOOKUP(D218,#REF!,2,0)),0,VLOOKUP(D218,#REF!,2,0))</f>
        <v>0</v>
      </c>
      <c r="F218" s="61" t="str">
        <f>IF(D218="","",VLOOKUP(D218,'UG SKU Categorization'!$A$1:$C$204,3,0))</f>
        <v>Pneumonia Treatment</v>
      </c>
      <c r="G218" s="61" t="s">
        <v>1857</v>
      </c>
      <c r="H218" s="524">
        <v>565600</v>
      </c>
      <c r="I218" s="306"/>
      <c r="J218" s="306"/>
      <c r="K218" s="306"/>
      <c r="L218" s="306"/>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6"/>
      <c r="AL218" s="306"/>
      <c r="AM218" s="306"/>
      <c r="AN218" s="306"/>
      <c r="AO218" s="306"/>
      <c r="AP218" s="306"/>
      <c r="AQ218" s="306"/>
      <c r="AR218" s="306"/>
      <c r="AS218" s="306"/>
      <c r="AT218" s="306"/>
      <c r="AU218" s="524">
        <v>224000</v>
      </c>
      <c r="AV218" s="524">
        <v>201600</v>
      </c>
      <c r="AW218" s="524">
        <v>67200</v>
      </c>
      <c r="AX218" s="524">
        <v>67200</v>
      </c>
      <c r="AY218" s="524">
        <v>5600</v>
      </c>
    </row>
    <row r="219" spans="1:51">
      <c r="A219" s="61" t="s">
        <v>1005</v>
      </c>
      <c r="B219" s="61" t="s">
        <v>478</v>
      </c>
      <c r="C219" s="61" t="s">
        <v>954</v>
      </c>
      <c r="D219" s="61" t="s">
        <v>558</v>
      </c>
      <c r="E219" s="64">
        <f>IF(ISERROR(VLOOKUP(D219,#REF!,2,0)),0,VLOOKUP(D219,#REF!,2,0))</f>
        <v>0</v>
      </c>
      <c r="F219" s="61" t="str">
        <f>IF(D219="","",VLOOKUP(D219,'UG SKU Categorization'!$A$1:$C$204,3,0))</f>
        <v>Condoms / contraceptives</v>
      </c>
      <c r="G219" s="61" t="s">
        <v>559</v>
      </c>
      <c r="H219" s="524">
        <v>10081100</v>
      </c>
      <c r="I219" s="524">
        <v>100200</v>
      </c>
      <c r="J219" s="524">
        <v>38400</v>
      </c>
      <c r="K219" s="524">
        <v>114000</v>
      </c>
      <c r="L219" s="524">
        <v>57000</v>
      </c>
      <c r="M219" s="524">
        <v>54000</v>
      </c>
      <c r="N219" s="524">
        <v>79500</v>
      </c>
      <c r="O219" s="524">
        <v>744000</v>
      </c>
      <c r="P219" s="524">
        <v>3439700</v>
      </c>
      <c r="Q219" s="524">
        <v>1481400</v>
      </c>
      <c r="R219" s="524">
        <v>60000</v>
      </c>
      <c r="S219" s="306"/>
      <c r="T219" s="306"/>
      <c r="U219" s="306"/>
      <c r="V219" s="306"/>
      <c r="W219" s="524">
        <v>9900</v>
      </c>
      <c r="X219" s="306"/>
      <c r="Y219" s="306"/>
      <c r="Z219" s="306"/>
      <c r="AA219" s="306"/>
      <c r="AB219" s="306"/>
      <c r="AC219" s="306"/>
      <c r="AD219" s="306"/>
      <c r="AE219" s="524">
        <v>472000</v>
      </c>
      <c r="AF219" s="524">
        <v>1152000</v>
      </c>
      <c r="AG219" s="524">
        <v>96000</v>
      </c>
      <c r="AH219" s="524">
        <v>280000</v>
      </c>
      <c r="AI219" s="524">
        <v>30000</v>
      </c>
      <c r="AJ219" s="306"/>
      <c r="AK219" s="306"/>
      <c r="AL219" s="306"/>
      <c r="AM219" s="524">
        <v>8000</v>
      </c>
      <c r="AN219" s="524">
        <v>784000</v>
      </c>
      <c r="AO219" s="524">
        <v>440000</v>
      </c>
      <c r="AP219" s="524">
        <v>16000</v>
      </c>
      <c r="AQ219" s="524">
        <v>8000</v>
      </c>
      <c r="AR219" s="524">
        <v>160000</v>
      </c>
      <c r="AS219" s="524">
        <v>8000</v>
      </c>
      <c r="AT219" s="306"/>
      <c r="AU219" s="524">
        <v>8000</v>
      </c>
      <c r="AV219" s="524">
        <v>119000</v>
      </c>
      <c r="AW219" s="524">
        <v>217000</v>
      </c>
      <c r="AX219" s="524">
        <v>105000</v>
      </c>
      <c r="AY219" s="306"/>
    </row>
    <row r="220" spans="1:51">
      <c r="A220" s="61" t="s">
        <v>1005</v>
      </c>
      <c r="B220" s="61" t="s">
        <v>478</v>
      </c>
      <c r="C220" s="61" t="s">
        <v>954</v>
      </c>
      <c r="D220" s="61" t="s">
        <v>560</v>
      </c>
      <c r="E220" s="64">
        <f>IF(ISERROR(VLOOKUP(D220,#REF!,2,0)),0,VLOOKUP(D220,#REF!,2,0))</f>
        <v>0</v>
      </c>
      <c r="F220" s="61" t="str">
        <f>IF(D220="","",VLOOKUP(D220,'UG SKU Categorization'!$A$1:$C$204,3,0))</f>
        <v>Pregnancy &amp; Delivery</v>
      </c>
      <c r="G220" s="61" t="s">
        <v>1371</v>
      </c>
      <c r="H220" s="524">
        <v>8000</v>
      </c>
      <c r="I220" s="524">
        <v>8000</v>
      </c>
      <c r="J220" s="306"/>
      <c r="K220" s="306"/>
      <c r="L220" s="306"/>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6"/>
      <c r="AL220" s="306"/>
      <c r="AM220" s="306"/>
      <c r="AN220" s="306"/>
      <c r="AO220" s="306"/>
      <c r="AP220" s="306"/>
      <c r="AQ220" s="306"/>
      <c r="AR220" s="306"/>
      <c r="AS220" s="306"/>
      <c r="AT220" s="306"/>
      <c r="AU220" s="306"/>
      <c r="AV220" s="306"/>
      <c r="AW220" s="306"/>
      <c r="AX220" s="306"/>
      <c r="AY220" s="306"/>
    </row>
    <row r="221" spans="1:51">
      <c r="A221" s="61" t="s">
        <v>1005</v>
      </c>
      <c r="B221" s="61" t="s">
        <v>478</v>
      </c>
      <c r="C221" s="61" t="s">
        <v>954</v>
      </c>
      <c r="D221" s="61" t="s">
        <v>560</v>
      </c>
      <c r="E221" s="64">
        <f>IF(ISERROR(VLOOKUP(D221,#REF!,2,0)),0,VLOOKUP(D221,#REF!,2,0))</f>
        <v>0</v>
      </c>
      <c r="F221" s="61" t="str">
        <f>IF(D221="","",VLOOKUP(D221,'UG SKU Categorization'!$A$1:$C$204,3,0))</f>
        <v>Pregnancy &amp; Delivery</v>
      </c>
      <c r="G221" s="61" t="s">
        <v>2462</v>
      </c>
      <c r="H221" s="524">
        <v>388000</v>
      </c>
      <c r="I221" s="306"/>
      <c r="J221" s="524">
        <v>48000</v>
      </c>
      <c r="K221" s="524">
        <v>208000</v>
      </c>
      <c r="L221" s="524">
        <v>84000</v>
      </c>
      <c r="M221" s="524">
        <v>12000</v>
      </c>
      <c r="N221" s="524">
        <v>12000</v>
      </c>
      <c r="O221" s="524">
        <v>24000</v>
      </c>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6"/>
      <c r="AL221" s="306"/>
      <c r="AM221" s="306"/>
      <c r="AN221" s="306"/>
      <c r="AO221" s="306"/>
      <c r="AP221" s="306"/>
      <c r="AQ221" s="306"/>
      <c r="AR221" s="306"/>
      <c r="AS221" s="306"/>
      <c r="AT221" s="306"/>
      <c r="AU221" s="306"/>
      <c r="AV221" s="306"/>
      <c r="AW221" s="306"/>
      <c r="AX221" s="306"/>
      <c r="AY221" s="306"/>
    </row>
    <row r="222" spans="1:51">
      <c r="A222" s="61" t="s">
        <v>1005</v>
      </c>
      <c r="B222" s="61" t="s">
        <v>478</v>
      </c>
      <c r="C222" s="61" t="s">
        <v>954</v>
      </c>
      <c r="D222" s="61" t="s">
        <v>561</v>
      </c>
      <c r="E222" s="64">
        <f>IF(ISERROR(VLOOKUP(D222,#REF!,2,0)),0,VLOOKUP(D222,#REF!,2,0))</f>
        <v>0</v>
      </c>
      <c r="F222" s="61" t="str">
        <f>IF(D222="","",VLOOKUP(D222,'UG SKU Categorization'!$A$1:$C$204,3,0))</f>
        <v>Condoms / contraceptives</v>
      </c>
      <c r="G222" s="61" t="s">
        <v>562</v>
      </c>
      <c r="H222" s="524">
        <v>1268950</v>
      </c>
      <c r="I222" s="524">
        <v>5400</v>
      </c>
      <c r="J222" s="524">
        <v>62100</v>
      </c>
      <c r="K222" s="524">
        <v>73200</v>
      </c>
      <c r="L222" s="306"/>
      <c r="M222" s="306"/>
      <c r="N222" s="524">
        <v>52250</v>
      </c>
      <c r="O222" s="524">
        <v>12000</v>
      </c>
      <c r="P222" s="524">
        <v>1500</v>
      </c>
      <c r="Q222" s="524">
        <v>144000</v>
      </c>
      <c r="R222" s="524">
        <v>58000</v>
      </c>
      <c r="S222" s="524">
        <v>47000</v>
      </c>
      <c r="T222" s="524">
        <v>14000</v>
      </c>
      <c r="U222" s="524">
        <v>41000</v>
      </c>
      <c r="V222" s="524">
        <v>25500</v>
      </c>
      <c r="W222" s="524">
        <v>40500</v>
      </c>
      <c r="X222" s="524">
        <v>16500</v>
      </c>
      <c r="Y222" s="524">
        <v>24500</v>
      </c>
      <c r="Z222" s="524">
        <v>33500</v>
      </c>
      <c r="AA222" s="524">
        <v>25500</v>
      </c>
      <c r="AB222" s="524">
        <v>37000</v>
      </c>
      <c r="AC222" s="524">
        <v>33000</v>
      </c>
      <c r="AD222" s="524">
        <v>67500</v>
      </c>
      <c r="AE222" s="524">
        <v>31500</v>
      </c>
      <c r="AF222" s="524">
        <v>67500</v>
      </c>
      <c r="AG222" s="524">
        <v>82500</v>
      </c>
      <c r="AH222" s="524">
        <v>29000</v>
      </c>
      <c r="AI222" s="524">
        <v>17000</v>
      </c>
      <c r="AJ222" s="524">
        <v>26500</v>
      </c>
      <c r="AK222" s="524">
        <v>34500</v>
      </c>
      <c r="AL222" s="524">
        <v>16500</v>
      </c>
      <c r="AM222" s="306"/>
      <c r="AN222" s="524">
        <v>13500</v>
      </c>
      <c r="AO222" s="524">
        <v>19500</v>
      </c>
      <c r="AP222" s="524">
        <v>7500</v>
      </c>
      <c r="AQ222" s="524">
        <v>16500</v>
      </c>
      <c r="AR222" s="524">
        <v>3000</v>
      </c>
      <c r="AS222" s="524">
        <v>16500</v>
      </c>
      <c r="AT222" s="524">
        <v>10500</v>
      </c>
      <c r="AU222" s="524">
        <v>12000</v>
      </c>
      <c r="AV222" s="524">
        <v>10500</v>
      </c>
      <c r="AW222" s="524">
        <v>15000</v>
      </c>
      <c r="AX222" s="524">
        <v>25500</v>
      </c>
      <c r="AY222" s="306"/>
    </row>
    <row r="223" spans="1:51">
      <c r="A223" s="61" t="s">
        <v>1005</v>
      </c>
      <c r="B223" s="61" t="s">
        <v>478</v>
      </c>
      <c r="C223" s="61" t="s">
        <v>954</v>
      </c>
      <c r="D223" s="61" t="s">
        <v>563</v>
      </c>
      <c r="E223" s="64">
        <f>IF(ISERROR(VLOOKUP(D223,#REF!,2,0)),0,VLOOKUP(D223,#REF!,2,0))</f>
        <v>0</v>
      </c>
      <c r="F223" s="61" t="str">
        <f>IF(D223="","",VLOOKUP(D223,'UG SKU Categorization'!$A$1:$C$204,3,0))</f>
        <v>Pregnancy &amp; Delivery</v>
      </c>
      <c r="G223" s="61" t="s">
        <v>564</v>
      </c>
      <c r="H223" s="524">
        <v>3133200</v>
      </c>
      <c r="I223" s="524">
        <v>70200</v>
      </c>
      <c r="J223" s="524">
        <v>49200</v>
      </c>
      <c r="K223" s="524">
        <v>123000</v>
      </c>
      <c r="L223" s="524">
        <v>112800</v>
      </c>
      <c r="M223" s="524">
        <v>142400</v>
      </c>
      <c r="N223" s="524">
        <v>136000</v>
      </c>
      <c r="O223" s="524">
        <v>110400</v>
      </c>
      <c r="P223" s="524">
        <v>134000</v>
      </c>
      <c r="Q223" s="524">
        <v>152400</v>
      </c>
      <c r="R223" s="524">
        <v>103200</v>
      </c>
      <c r="S223" s="524">
        <v>44200</v>
      </c>
      <c r="T223" s="524">
        <v>74100</v>
      </c>
      <c r="U223" s="524">
        <v>135200</v>
      </c>
      <c r="V223" s="524">
        <v>106600</v>
      </c>
      <c r="W223" s="524">
        <v>58500</v>
      </c>
      <c r="X223" s="524">
        <v>40300</v>
      </c>
      <c r="Y223" s="524">
        <v>107900</v>
      </c>
      <c r="Z223" s="524">
        <v>63900</v>
      </c>
      <c r="AA223" s="524">
        <v>110500</v>
      </c>
      <c r="AB223" s="524">
        <v>66300</v>
      </c>
      <c r="AC223" s="524">
        <v>54600</v>
      </c>
      <c r="AD223" s="524">
        <v>50700</v>
      </c>
      <c r="AE223" s="524">
        <v>14300</v>
      </c>
      <c r="AF223" s="524">
        <v>161200</v>
      </c>
      <c r="AG223" s="524">
        <v>223600</v>
      </c>
      <c r="AH223" s="524">
        <v>88400</v>
      </c>
      <c r="AI223" s="524">
        <v>102700</v>
      </c>
      <c r="AJ223" s="524">
        <v>22100</v>
      </c>
      <c r="AK223" s="524">
        <v>32500</v>
      </c>
      <c r="AL223" s="524">
        <v>35100</v>
      </c>
      <c r="AM223" s="524">
        <v>40300</v>
      </c>
      <c r="AN223" s="524">
        <v>32500</v>
      </c>
      <c r="AO223" s="524">
        <v>28600</v>
      </c>
      <c r="AP223" s="524">
        <v>42900</v>
      </c>
      <c r="AQ223" s="524">
        <v>27300</v>
      </c>
      <c r="AR223" s="524">
        <v>22100</v>
      </c>
      <c r="AS223" s="306"/>
      <c r="AT223" s="524">
        <v>28600</v>
      </c>
      <c r="AU223" s="524">
        <v>105300</v>
      </c>
      <c r="AV223" s="524">
        <v>33800</v>
      </c>
      <c r="AW223" s="524">
        <v>16900</v>
      </c>
      <c r="AX223" s="524">
        <v>20800</v>
      </c>
      <c r="AY223" s="524">
        <v>7800</v>
      </c>
    </row>
    <row r="224" spans="1:51">
      <c r="A224" s="61" t="s">
        <v>1005</v>
      </c>
      <c r="B224" s="61" t="s">
        <v>478</v>
      </c>
      <c r="C224" s="61" t="s">
        <v>954</v>
      </c>
      <c r="D224" s="61" t="s">
        <v>565</v>
      </c>
      <c r="E224" s="64">
        <f>IF(ISERROR(VLOOKUP(D224,#REF!,2,0)),0,VLOOKUP(D224,#REF!,2,0))</f>
        <v>0</v>
      </c>
      <c r="F224" s="61" t="str">
        <f>IF(D224="","",VLOOKUP(D224,'UG SKU Categorization'!$A$1:$C$204,3,0))</f>
        <v>Pregnancy &amp; Delivery</v>
      </c>
      <c r="G224" s="61" t="s">
        <v>566</v>
      </c>
      <c r="H224" s="524">
        <v>34364000</v>
      </c>
      <c r="I224" s="524">
        <v>480000</v>
      </c>
      <c r="J224" s="524">
        <v>630000</v>
      </c>
      <c r="K224" s="524">
        <v>590000</v>
      </c>
      <c r="L224" s="524">
        <v>680000</v>
      </c>
      <c r="M224" s="524">
        <v>542500</v>
      </c>
      <c r="N224" s="524">
        <v>883000</v>
      </c>
      <c r="O224" s="524">
        <v>831500</v>
      </c>
      <c r="P224" s="524">
        <v>1141500</v>
      </c>
      <c r="Q224" s="524">
        <v>708000</v>
      </c>
      <c r="R224" s="524">
        <v>805000</v>
      </c>
      <c r="S224" s="524">
        <v>700000</v>
      </c>
      <c r="T224" s="524">
        <v>647500</v>
      </c>
      <c r="U224" s="524">
        <v>560000</v>
      </c>
      <c r="V224" s="524">
        <v>717500</v>
      </c>
      <c r="W224" s="524">
        <v>927500</v>
      </c>
      <c r="X224" s="524">
        <v>525000</v>
      </c>
      <c r="Y224" s="524">
        <v>595000</v>
      </c>
      <c r="Z224" s="524">
        <v>892500</v>
      </c>
      <c r="AA224" s="524">
        <v>962500</v>
      </c>
      <c r="AB224" s="524">
        <v>700000</v>
      </c>
      <c r="AC224" s="524">
        <v>770000</v>
      </c>
      <c r="AD224" s="524">
        <v>665000</v>
      </c>
      <c r="AE224" s="524">
        <v>525000</v>
      </c>
      <c r="AF224" s="524">
        <v>1977500</v>
      </c>
      <c r="AG224" s="524">
        <v>1627500</v>
      </c>
      <c r="AH224" s="524">
        <v>962500</v>
      </c>
      <c r="AI224" s="524">
        <v>997500</v>
      </c>
      <c r="AJ224" s="524">
        <v>437500</v>
      </c>
      <c r="AK224" s="524">
        <v>805000</v>
      </c>
      <c r="AL224" s="524">
        <v>840000</v>
      </c>
      <c r="AM224" s="524">
        <v>997500</v>
      </c>
      <c r="AN224" s="524">
        <v>787500</v>
      </c>
      <c r="AO224" s="524">
        <v>822500</v>
      </c>
      <c r="AP224" s="524">
        <v>752500</v>
      </c>
      <c r="AQ224" s="524">
        <v>717500</v>
      </c>
      <c r="AR224" s="524">
        <v>840000</v>
      </c>
      <c r="AS224" s="524">
        <v>875000</v>
      </c>
      <c r="AT224" s="524">
        <v>822500</v>
      </c>
      <c r="AU224" s="524">
        <v>1312500</v>
      </c>
      <c r="AV224" s="524">
        <v>735000</v>
      </c>
      <c r="AW224" s="524">
        <v>927500</v>
      </c>
      <c r="AX224" s="524">
        <v>490000</v>
      </c>
      <c r="AY224" s="524">
        <v>157500</v>
      </c>
    </row>
    <row r="225" spans="1:51">
      <c r="A225" s="61" t="s">
        <v>1005</v>
      </c>
      <c r="B225" s="61" t="s">
        <v>478</v>
      </c>
      <c r="C225" s="61" t="s">
        <v>954</v>
      </c>
      <c r="D225" s="61" t="s">
        <v>567</v>
      </c>
      <c r="E225" s="64">
        <f>IF(ISERROR(VLOOKUP(D225,#REF!,2,0)),0,VLOOKUP(D225,#REF!,2,0))</f>
        <v>0</v>
      </c>
      <c r="F225" s="61" t="str">
        <f>IF(D225="","",VLOOKUP(D225,'UG SKU Categorization'!$A$1:$C$204,3,0))</f>
        <v>Pregnancy &amp; Delivery</v>
      </c>
      <c r="G225" s="61" t="s">
        <v>568</v>
      </c>
      <c r="H225" s="524">
        <v>494000</v>
      </c>
      <c r="I225" s="524">
        <v>6000</v>
      </c>
      <c r="J225" s="524">
        <v>7600</v>
      </c>
      <c r="K225" s="524">
        <v>23600</v>
      </c>
      <c r="L225" s="524">
        <v>7200</v>
      </c>
      <c r="M225" s="524">
        <v>12800</v>
      </c>
      <c r="N225" s="524">
        <v>20800</v>
      </c>
      <c r="O225" s="524">
        <v>8000</v>
      </c>
      <c r="P225" s="524">
        <v>9600</v>
      </c>
      <c r="Q225" s="524">
        <v>14400</v>
      </c>
      <c r="R225" s="524">
        <v>15200</v>
      </c>
      <c r="S225" s="524">
        <v>11200</v>
      </c>
      <c r="T225" s="524">
        <v>8800</v>
      </c>
      <c r="U225" s="524">
        <v>7200</v>
      </c>
      <c r="V225" s="524">
        <v>20000</v>
      </c>
      <c r="W225" s="524">
        <v>12000</v>
      </c>
      <c r="X225" s="524">
        <v>12800</v>
      </c>
      <c r="Y225" s="524">
        <v>16000</v>
      </c>
      <c r="Z225" s="524">
        <v>7200</v>
      </c>
      <c r="AA225" s="524">
        <v>9600</v>
      </c>
      <c r="AB225" s="524">
        <v>15200</v>
      </c>
      <c r="AC225" s="524">
        <v>5600</v>
      </c>
      <c r="AD225" s="524">
        <v>17600</v>
      </c>
      <c r="AE225" s="524">
        <v>11200</v>
      </c>
      <c r="AF225" s="524">
        <v>31200</v>
      </c>
      <c r="AG225" s="524">
        <v>28800</v>
      </c>
      <c r="AH225" s="524">
        <v>18400</v>
      </c>
      <c r="AI225" s="524">
        <v>24000</v>
      </c>
      <c r="AJ225" s="524">
        <v>5600</v>
      </c>
      <c r="AK225" s="524">
        <v>20000</v>
      </c>
      <c r="AL225" s="524">
        <v>3200</v>
      </c>
      <c r="AM225" s="524">
        <v>16000</v>
      </c>
      <c r="AN225" s="524">
        <v>11200</v>
      </c>
      <c r="AO225" s="524">
        <v>6400</v>
      </c>
      <c r="AP225" s="524">
        <v>7200</v>
      </c>
      <c r="AQ225" s="524">
        <v>7200</v>
      </c>
      <c r="AR225" s="524">
        <v>7200</v>
      </c>
      <c r="AS225" s="524">
        <v>5600</v>
      </c>
      <c r="AT225" s="524">
        <v>1600</v>
      </c>
      <c r="AU225" s="524">
        <v>1600</v>
      </c>
      <c r="AV225" s="524">
        <v>11200</v>
      </c>
      <c r="AW225" s="524">
        <v>4000</v>
      </c>
      <c r="AX225" s="524">
        <v>4000</v>
      </c>
      <c r="AY225" s="306"/>
    </row>
    <row r="226" spans="1:51">
      <c r="A226" s="61" t="s">
        <v>1005</v>
      </c>
      <c r="B226" s="61" t="s">
        <v>478</v>
      </c>
      <c r="C226" s="61" t="s">
        <v>954</v>
      </c>
      <c r="D226" s="61" t="s">
        <v>569</v>
      </c>
      <c r="E226" s="64">
        <f>IF(ISERROR(VLOOKUP(D226,#REF!,2,0)),0,VLOOKUP(D226,#REF!,2,0))</f>
        <v>0</v>
      </c>
      <c r="F226" s="61" t="str">
        <f>IF(D226="","",VLOOKUP(D226,'UG SKU Categorization'!$A$1:$C$204,3,0))</f>
        <v>Pregnancy &amp; Delivery</v>
      </c>
      <c r="G226" s="61" t="s">
        <v>570</v>
      </c>
      <c r="H226" s="524">
        <v>261000</v>
      </c>
      <c r="I226" s="306"/>
      <c r="J226" s="306"/>
      <c r="K226" s="306"/>
      <c r="L226" s="306"/>
      <c r="M226" s="306"/>
      <c r="N226" s="306"/>
      <c r="O226" s="306"/>
      <c r="P226" s="306"/>
      <c r="Q226" s="524">
        <v>4500</v>
      </c>
      <c r="R226" s="524">
        <v>4500</v>
      </c>
      <c r="S226" s="524">
        <v>6000</v>
      </c>
      <c r="T226" s="524">
        <v>3000</v>
      </c>
      <c r="U226" s="524">
        <v>3000</v>
      </c>
      <c r="V226" s="524">
        <v>6000</v>
      </c>
      <c r="W226" s="524">
        <v>3000</v>
      </c>
      <c r="X226" s="524">
        <v>9000</v>
      </c>
      <c r="Y226" s="524">
        <v>9000</v>
      </c>
      <c r="Z226" s="524">
        <v>9000</v>
      </c>
      <c r="AA226" s="524">
        <v>6000</v>
      </c>
      <c r="AB226" s="524">
        <v>13500</v>
      </c>
      <c r="AC226" s="524">
        <v>18000</v>
      </c>
      <c r="AD226" s="524">
        <v>4500</v>
      </c>
      <c r="AE226" s="524">
        <v>3000</v>
      </c>
      <c r="AF226" s="524">
        <v>6000</v>
      </c>
      <c r="AG226" s="524">
        <v>15000</v>
      </c>
      <c r="AH226" s="524">
        <v>15000</v>
      </c>
      <c r="AI226" s="524">
        <v>7500</v>
      </c>
      <c r="AJ226" s="524">
        <v>9000</v>
      </c>
      <c r="AK226" s="524">
        <v>1500</v>
      </c>
      <c r="AL226" s="524">
        <v>3000</v>
      </c>
      <c r="AM226" s="524">
        <v>10500</v>
      </c>
      <c r="AN226" s="524">
        <v>7500</v>
      </c>
      <c r="AO226" s="524">
        <v>3000</v>
      </c>
      <c r="AP226" s="524">
        <v>3000</v>
      </c>
      <c r="AQ226" s="524">
        <v>7500</v>
      </c>
      <c r="AR226" s="306"/>
      <c r="AS226" s="306"/>
      <c r="AT226" s="524">
        <v>10500</v>
      </c>
      <c r="AU226" s="524">
        <v>28500</v>
      </c>
      <c r="AV226" s="524">
        <v>1500</v>
      </c>
      <c r="AW226" s="524">
        <v>1500</v>
      </c>
      <c r="AX226" s="524">
        <v>22500</v>
      </c>
      <c r="AY226" s="524">
        <v>6000</v>
      </c>
    </row>
    <row r="227" spans="1:51">
      <c r="A227" s="61" t="s">
        <v>1005</v>
      </c>
      <c r="B227" s="61" t="s">
        <v>478</v>
      </c>
      <c r="C227" s="61" t="s">
        <v>954</v>
      </c>
      <c r="D227" s="61" t="s">
        <v>571</v>
      </c>
      <c r="E227" s="64">
        <f>IF(ISERROR(VLOOKUP(D227,#REF!,2,0)),0,VLOOKUP(D227,#REF!,2,0))</f>
        <v>0</v>
      </c>
      <c r="F227" s="61" t="str">
        <f>IF(D227="","",VLOOKUP(D227,'UG SKU Categorization'!$A$1:$C$204,3,0))</f>
        <v>Condoms / contraceptives</v>
      </c>
      <c r="G227" s="61" t="s">
        <v>572</v>
      </c>
      <c r="H227" s="524">
        <v>12475550</v>
      </c>
      <c r="I227" s="306"/>
      <c r="J227" s="306"/>
      <c r="K227" s="306"/>
      <c r="L227" s="306"/>
      <c r="M227" s="306"/>
      <c r="N227" s="306"/>
      <c r="O227" s="306"/>
      <c r="P227" s="306"/>
      <c r="Q227" s="306"/>
      <c r="R227" s="306"/>
      <c r="S227" s="524">
        <v>1196000</v>
      </c>
      <c r="T227" s="524">
        <v>770000</v>
      </c>
      <c r="U227" s="524">
        <v>198000</v>
      </c>
      <c r="V227" s="524">
        <v>369600</v>
      </c>
      <c r="W227" s="524">
        <v>297000</v>
      </c>
      <c r="X227" s="524">
        <v>2613450</v>
      </c>
      <c r="Y227" s="524">
        <v>31350</v>
      </c>
      <c r="Z227" s="524">
        <v>37050</v>
      </c>
      <c r="AA227" s="524">
        <v>743600</v>
      </c>
      <c r="AB227" s="524">
        <v>981200</v>
      </c>
      <c r="AC227" s="524">
        <v>644600</v>
      </c>
      <c r="AD227" s="524">
        <v>96050</v>
      </c>
      <c r="AE227" s="524">
        <v>59850</v>
      </c>
      <c r="AF227" s="524">
        <v>119700</v>
      </c>
      <c r="AG227" s="524">
        <v>76950</v>
      </c>
      <c r="AH227" s="524">
        <v>37050</v>
      </c>
      <c r="AI227" s="524">
        <v>646950</v>
      </c>
      <c r="AJ227" s="524">
        <v>570000</v>
      </c>
      <c r="AK227" s="524">
        <v>621300</v>
      </c>
      <c r="AL227" s="524">
        <v>356250</v>
      </c>
      <c r="AM227" s="524">
        <v>68400</v>
      </c>
      <c r="AN227" s="524">
        <v>196650</v>
      </c>
      <c r="AO227" s="524">
        <v>57000</v>
      </c>
      <c r="AP227" s="524">
        <v>57000</v>
      </c>
      <c r="AQ227" s="524">
        <v>79800</v>
      </c>
      <c r="AR227" s="524">
        <v>270750</v>
      </c>
      <c r="AS227" s="524">
        <v>76950</v>
      </c>
      <c r="AT227" s="524">
        <v>65550</v>
      </c>
      <c r="AU227" s="524">
        <v>880000</v>
      </c>
      <c r="AV227" s="524">
        <v>7500</v>
      </c>
      <c r="AW227" s="524">
        <v>250000</v>
      </c>
      <c r="AX227" s="306"/>
      <c r="AY227" s="306"/>
    </row>
    <row r="228" spans="1:51">
      <c r="A228" s="61" t="s">
        <v>1005</v>
      </c>
      <c r="B228" s="61" t="s">
        <v>478</v>
      </c>
      <c r="C228" s="61" t="s">
        <v>954</v>
      </c>
      <c r="D228" s="61" t="s">
        <v>573</v>
      </c>
      <c r="E228" s="64">
        <f>IF(ISERROR(VLOOKUP(D228,#REF!,2,0)),0,VLOOKUP(D228,#REF!,2,0))</f>
        <v>0</v>
      </c>
      <c r="F228" s="61" t="str">
        <f>IF(D228="","",VLOOKUP(D228,'UG SKU Categorization'!$A$1:$C$204,3,0))</f>
        <v>Other Health</v>
      </c>
      <c r="G228" s="61" t="s">
        <v>574</v>
      </c>
      <c r="H228" s="524">
        <v>377000</v>
      </c>
      <c r="I228" s="524">
        <v>4000</v>
      </c>
      <c r="J228" s="524">
        <v>60000</v>
      </c>
      <c r="K228" s="524">
        <v>4000</v>
      </c>
      <c r="L228" s="306"/>
      <c r="M228" s="524">
        <v>4500</v>
      </c>
      <c r="N228" s="524">
        <v>9000</v>
      </c>
      <c r="O228" s="524">
        <v>9000</v>
      </c>
      <c r="P228" s="524">
        <v>9000</v>
      </c>
      <c r="Q228" s="306"/>
      <c r="R228" s="524">
        <v>18000</v>
      </c>
      <c r="S228" s="524">
        <v>4500</v>
      </c>
      <c r="T228" s="524">
        <v>18000</v>
      </c>
      <c r="U228" s="524">
        <v>4500</v>
      </c>
      <c r="V228" s="524">
        <v>4500</v>
      </c>
      <c r="W228" s="524">
        <v>11100</v>
      </c>
      <c r="X228" s="524">
        <v>18500</v>
      </c>
      <c r="Y228" s="524">
        <v>13500</v>
      </c>
      <c r="Z228" s="524">
        <v>9000</v>
      </c>
      <c r="AA228" s="524">
        <v>4500</v>
      </c>
      <c r="AB228" s="524">
        <v>4500</v>
      </c>
      <c r="AC228" s="524">
        <v>4500</v>
      </c>
      <c r="AD228" s="306"/>
      <c r="AE228" s="306"/>
      <c r="AF228" s="524">
        <v>13500</v>
      </c>
      <c r="AG228" s="524">
        <v>18000</v>
      </c>
      <c r="AH228" s="524">
        <v>31600</v>
      </c>
      <c r="AI228" s="524">
        <v>23700</v>
      </c>
      <c r="AJ228" s="524">
        <v>23700</v>
      </c>
      <c r="AK228" s="524">
        <v>7900</v>
      </c>
      <c r="AL228" s="524">
        <v>15800</v>
      </c>
      <c r="AM228" s="306"/>
      <c r="AN228" s="306"/>
      <c r="AO228" s="524">
        <v>15800</v>
      </c>
      <c r="AP228" s="524">
        <v>7900</v>
      </c>
      <c r="AQ228" s="306"/>
      <c r="AR228" s="524">
        <v>4500</v>
      </c>
      <c r="AS228" s="306"/>
      <c r="AT228" s="306"/>
      <c r="AU228" s="306"/>
      <c r="AV228" s="306"/>
      <c r="AW228" s="306"/>
      <c r="AX228" s="306"/>
      <c r="AY228" s="306"/>
    </row>
    <row r="229" spans="1:51">
      <c r="A229" s="61" t="s">
        <v>1005</v>
      </c>
      <c r="B229" s="61" t="s">
        <v>478</v>
      </c>
      <c r="C229" s="61" t="s">
        <v>954</v>
      </c>
      <c r="D229" s="61" t="s">
        <v>575</v>
      </c>
      <c r="E229" s="64">
        <f>IF(ISERROR(VLOOKUP(D229,#REF!,2,0)),0,VLOOKUP(D229,#REF!,2,0))</f>
        <v>0</v>
      </c>
      <c r="F229" s="61" t="str">
        <f>IF(D229="","",VLOOKUP(D229,'UG SKU Categorization'!$A$1:$C$204,3,0))</f>
        <v>Other Health</v>
      </c>
      <c r="G229" s="61" t="s">
        <v>576</v>
      </c>
      <c r="H229" s="524">
        <v>479700</v>
      </c>
      <c r="I229" s="524">
        <v>14000</v>
      </c>
      <c r="J229" s="524">
        <v>17500</v>
      </c>
      <c r="K229" s="524">
        <v>22400</v>
      </c>
      <c r="L229" s="524">
        <v>9800</v>
      </c>
      <c r="M229" s="524">
        <v>10400</v>
      </c>
      <c r="N229" s="524">
        <v>20000</v>
      </c>
      <c r="O229" s="524">
        <v>16800</v>
      </c>
      <c r="P229" s="524">
        <v>5600</v>
      </c>
      <c r="Q229" s="524">
        <v>12800</v>
      </c>
      <c r="R229" s="524">
        <v>20800</v>
      </c>
      <c r="S229" s="524">
        <v>7200</v>
      </c>
      <c r="T229" s="524">
        <v>15200</v>
      </c>
      <c r="U229" s="524">
        <v>20800</v>
      </c>
      <c r="V229" s="524">
        <v>4000</v>
      </c>
      <c r="W229" s="524">
        <v>15200</v>
      </c>
      <c r="X229" s="524">
        <v>7200</v>
      </c>
      <c r="Y229" s="524">
        <v>5600</v>
      </c>
      <c r="Z229" s="524">
        <v>2400</v>
      </c>
      <c r="AA229" s="524">
        <v>8800</v>
      </c>
      <c r="AB229" s="524">
        <v>14400</v>
      </c>
      <c r="AC229" s="524">
        <v>4000</v>
      </c>
      <c r="AD229" s="524">
        <v>4800</v>
      </c>
      <c r="AE229" s="524">
        <v>6400</v>
      </c>
      <c r="AF229" s="524">
        <v>48000</v>
      </c>
      <c r="AG229" s="524">
        <v>31200</v>
      </c>
      <c r="AH229" s="524">
        <v>17600</v>
      </c>
      <c r="AI229" s="524">
        <v>17600</v>
      </c>
      <c r="AJ229" s="524">
        <v>15200</v>
      </c>
      <c r="AK229" s="524">
        <v>25600</v>
      </c>
      <c r="AL229" s="524">
        <v>6400</v>
      </c>
      <c r="AM229" s="306"/>
      <c r="AN229" s="524">
        <v>3200</v>
      </c>
      <c r="AO229" s="524">
        <v>12000</v>
      </c>
      <c r="AP229" s="524">
        <v>4800</v>
      </c>
      <c r="AQ229" s="306"/>
      <c r="AR229" s="524">
        <v>6900</v>
      </c>
      <c r="AS229" s="524">
        <v>9000</v>
      </c>
      <c r="AT229" s="524">
        <v>9800</v>
      </c>
      <c r="AU229" s="524">
        <v>6300</v>
      </c>
      <c r="AV229" s="306"/>
      <c r="AW229" s="306"/>
      <c r="AX229" s="306"/>
      <c r="AY229" s="306"/>
    </row>
    <row r="230" spans="1:51">
      <c r="A230" s="61" t="s">
        <v>1005</v>
      </c>
      <c r="B230" s="61" t="s">
        <v>478</v>
      </c>
      <c r="C230" s="61" t="s">
        <v>954</v>
      </c>
      <c r="D230" s="61" t="s">
        <v>577</v>
      </c>
      <c r="E230" s="64">
        <f>IF(ISERROR(VLOOKUP(D230,#REF!,2,0)),0,VLOOKUP(D230,#REF!,2,0))</f>
        <v>0</v>
      </c>
      <c r="F230" s="61" t="str">
        <f>IF(D230="","",VLOOKUP(D230,'UG SKU Categorization'!$A$1:$C$204,3,0))</f>
        <v>Other Health</v>
      </c>
      <c r="G230" s="61" t="s">
        <v>578</v>
      </c>
      <c r="H230" s="524">
        <v>1113900</v>
      </c>
      <c r="I230" s="524">
        <v>22500</v>
      </c>
      <c r="J230" s="524">
        <v>40500</v>
      </c>
      <c r="K230" s="524">
        <v>67500</v>
      </c>
      <c r="L230" s="524">
        <v>30000</v>
      </c>
      <c r="M230" s="524">
        <v>59200</v>
      </c>
      <c r="N230" s="524">
        <v>33600</v>
      </c>
      <c r="O230" s="524">
        <v>19200</v>
      </c>
      <c r="P230" s="524">
        <v>36400</v>
      </c>
      <c r="Q230" s="524">
        <v>47000</v>
      </c>
      <c r="R230" s="524">
        <v>32000</v>
      </c>
      <c r="S230" s="524">
        <v>32000</v>
      </c>
      <c r="T230" s="524">
        <v>16000</v>
      </c>
      <c r="U230" s="524">
        <v>48000</v>
      </c>
      <c r="V230" s="524">
        <v>16000</v>
      </c>
      <c r="W230" s="524">
        <v>44500</v>
      </c>
      <c r="X230" s="524">
        <v>37500</v>
      </c>
      <c r="Y230" s="524">
        <v>32000</v>
      </c>
      <c r="Z230" s="524">
        <v>64000</v>
      </c>
      <c r="AA230" s="306"/>
      <c r="AB230" s="524">
        <v>32000</v>
      </c>
      <c r="AC230" s="306"/>
      <c r="AD230" s="306"/>
      <c r="AE230" s="524">
        <v>16000</v>
      </c>
      <c r="AF230" s="524">
        <v>64000</v>
      </c>
      <c r="AG230" s="524">
        <v>48000</v>
      </c>
      <c r="AH230" s="524">
        <v>48000</v>
      </c>
      <c r="AI230" s="524">
        <v>32000</v>
      </c>
      <c r="AJ230" s="524">
        <v>42000</v>
      </c>
      <c r="AK230" s="524">
        <v>34000</v>
      </c>
      <c r="AL230" s="524">
        <v>24000</v>
      </c>
      <c r="AM230" s="524">
        <v>30000</v>
      </c>
      <c r="AN230" s="524">
        <v>38000</v>
      </c>
      <c r="AO230" s="524">
        <v>24000</v>
      </c>
      <c r="AP230" s="524">
        <v>4000</v>
      </c>
      <c r="AQ230" s="306"/>
      <c r="AR230" s="306"/>
      <c r="AS230" s="306"/>
      <c r="AT230" s="306"/>
      <c r="AU230" s="306"/>
      <c r="AV230" s="306"/>
      <c r="AW230" s="306"/>
      <c r="AX230" s="306"/>
      <c r="AY230" s="306"/>
    </row>
    <row r="231" spans="1:51">
      <c r="A231" s="61" t="s">
        <v>1005</v>
      </c>
      <c r="B231" s="61" t="s">
        <v>478</v>
      </c>
      <c r="C231" s="61" t="s">
        <v>954</v>
      </c>
      <c r="D231" s="61" t="s">
        <v>577</v>
      </c>
      <c r="E231" s="64">
        <f>IF(ISERROR(VLOOKUP(D231,#REF!,2,0)),0,VLOOKUP(D231,#REF!,2,0))</f>
        <v>0</v>
      </c>
      <c r="F231" s="61" t="str">
        <f>IF(D231="","",VLOOKUP(D231,'UG SKU Categorization'!$A$1:$C$204,3,0))</f>
        <v>Other Health</v>
      </c>
      <c r="G231" s="61" t="s">
        <v>1543</v>
      </c>
      <c r="H231" s="524">
        <v>16000</v>
      </c>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6"/>
      <c r="AL231" s="306"/>
      <c r="AM231" s="306"/>
      <c r="AN231" s="306"/>
      <c r="AO231" s="306"/>
      <c r="AP231" s="306"/>
      <c r="AQ231" s="306"/>
      <c r="AR231" s="524">
        <v>16000</v>
      </c>
      <c r="AS231" s="306"/>
      <c r="AT231" s="306"/>
      <c r="AU231" s="306"/>
      <c r="AV231" s="306"/>
      <c r="AW231" s="306"/>
      <c r="AX231" s="306"/>
      <c r="AY231" s="306"/>
    </row>
    <row r="232" spans="1:51">
      <c r="A232" s="61" t="s">
        <v>1005</v>
      </c>
      <c r="B232" s="61" t="s">
        <v>478</v>
      </c>
      <c r="C232" s="61" t="s">
        <v>954</v>
      </c>
      <c r="D232" s="61" t="s">
        <v>579</v>
      </c>
      <c r="E232" s="64">
        <f>IF(ISERROR(VLOOKUP(D232,#REF!,2,0)),0,VLOOKUP(D232,#REF!,2,0))</f>
        <v>0</v>
      </c>
      <c r="F232" s="61" t="str">
        <f>IF(D232="","",VLOOKUP(D232,'UG SKU Categorization'!$A$1:$C$204,3,0))</f>
        <v>Other Health</v>
      </c>
      <c r="G232" s="61" t="s">
        <v>580</v>
      </c>
      <c r="H232" s="524">
        <v>833850</v>
      </c>
      <c r="I232" s="306"/>
      <c r="J232" s="306"/>
      <c r="K232" s="524">
        <v>35200</v>
      </c>
      <c r="L232" s="524">
        <v>26400</v>
      </c>
      <c r="M232" s="524">
        <v>23400</v>
      </c>
      <c r="N232" s="524">
        <v>20800</v>
      </c>
      <c r="O232" s="524">
        <v>10400</v>
      </c>
      <c r="P232" s="524">
        <v>29900</v>
      </c>
      <c r="Q232" s="524">
        <v>42900</v>
      </c>
      <c r="R232" s="524">
        <v>52000</v>
      </c>
      <c r="S232" s="524">
        <v>27300</v>
      </c>
      <c r="T232" s="524">
        <v>22100</v>
      </c>
      <c r="U232" s="524">
        <v>32550</v>
      </c>
      <c r="V232" s="524">
        <v>13950</v>
      </c>
      <c r="W232" s="524">
        <v>44950</v>
      </c>
      <c r="X232" s="524">
        <v>27300</v>
      </c>
      <c r="Y232" s="524">
        <v>44950</v>
      </c>
      <c r="Z232" s="306"/>
      <c r="AA232" s="524">
        <v>9300</v>
      </c>
      <c r="AB232" s="524">
        <v>27900</v>
      </c>
      <c r="AC232" s="524">
        <v>13950</v>
      </c>
      <c r="AD232" s="524">
        <v>27900</v>
      </c>
      <c r="AE232" s="524">
        <v>24800</v>
      </c>
      <c r="AF232" s="524">
        <v>82150</v>
      </c>
      <c r="AG232" s="524">
        <v>54250</v>
      </c>
      <c r="AH232" s="524">
        <v>31000</v>
      </c>
      <c r="AI232" s="524">
        <v>32550</v>
      </c>
      <c r="AJ232" s="524">
        <v>13950</v>
      </c>
      <c r="AK232" s="524">
        <v>20150</v>
      </c>
      <c r="AL232" s="524">
        <v>13950</v>
      </c>
      <c r="AM232" s="306"/>
      <c r="AN232" s="524">
        <v>6200</v>
      </c>
      <c r="AO232" s="524">
        <v>3100</v>
      </c>
      <c r="AP232" s="524">
        <v>6200</v>
      </c>
      <c r="AQ232" s="306"/>
      <c r="AR232" s="524">
        <v>6200</v>
      </c>
      <c r="AS232" s="306"/>
      <c r="AT232" s="306"/>
      <c r="AU232" s="524">
        <v>6200</v>
      </c>
      <c r="AV232" s="306"/>
      <c r="AW232" s="306"/>
      <c r="AX232" s="306"/>
      <c r="AY232" s="306"/>
    </row>
    <row r="233" spans="1:51">
      <c r="A233" s="61" t="s">
        <v>1005</v>
      </c>
      <c r="B233" s="61" t="s">
        <v>478</v>
      </c>
      <c r="C233" s="61" t="s">
        <v>954</v>
      </c>
      <c r="D233" s="61" t="s">
        <v>1633</v>
      </c>
      <c r="E233" s="64">
        <f>IF(ISERROR(VLOOKUP(D233,#REF!,2,0)),0,VLOOKUP(D233,#REF!,2,0))</f>
        <v>0</v>
      </c>
      <c r="F233" s="61" t="str">
        <f>IF(D233="","",VLOOKUP(D233,'UG SKU Categorization'!$A$1:$C$204,3,0))</f>
        <v>Other Health</v>
      </c>
      <c r="G233" s="61" t="s">
        <v>1634</v>
      </c>
      <c r="H233" s="524">
        <v>81900</v>
      </c>
      <c r="I233" s="306"/>
      <c r="J233" s="306"/>
      <c r="K233" s="306"/>
      <c r="L233" s="306"/>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6"/>
      <c r="AL233" s="306"/>
      <c r="AM233" s="306"/>
      <c r="AN233" s="306"/>
      <c r="AO233" s="306"/>
      <c r="AP233" s="306"/>
      <c r="AQ233" s="306"/>
      <c r="AR233" s="306"/>
      <c r="AS233" s="306"/>
      <c r="AT233" s="306"/>
      <c r="AU233" s="524">
        <v>23100</v>
      </c>
      <c r="AV233" s="524">
        <v>18900</v>
      </c>
      <c r="AW233" s="524">
        <v>31500</v>
      </c>
      <c r="AX233" s="524">
        <v>8400</v>
      </c>
      <c r="AY233" s="306"/>
    </row>
    <row r="234" spans="1:51">
      <c r="A234" s="61" t="s">
        <v>1005</v>
      </c>
      <c r="B234" s="61" t="s">
        <v>393</v>
      </c>
      <c r="C234" s="61" t="s">
        <v>393</v>
      </c>
      <c r="D234" s="61" t="s">
        <v>711</v>
      </c>
      <c r="E234" s="64">
        <f>IF(ISERROR(VLOOKUP(D234,#REF!,2,0)),0,VLOOKUP(D234,#REF!,2,0))</f>
        <v>0</v>
      </c>
      <c r="F234" s="61" t="str">
        <f>IF(D234="","",VLOOKUP(D234,'UG SKU Categorization'!$A$1:$C$204,3,0))</f>
        <v>Fortified Foods</v>
      </c>
      <c r="G234" s="61" t="s">
        <v>712</v>
      </c>
      <c r="H234" s="524">
        <v>2800</v>
      </c>
      <c r="I234" s="306"/>
      <c r="J234" s="306"/>
      <c r="K234" s="306"/>
      <c r="L234" s="306"/>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6"/>
      <c r="AL234" s="306"/>
      <c r="AM234" s="306"/>
      <c r="AN234" s="306"/>
      <c r="AO234" s="306"/>
      <c r="AP234" s="306"/>
      <c r="AQ234" s="306"/>
      <c r="AR234" s="306"/>
      <c r="AS234" s="306"/>
      <c r="AT234" s="524">
        <v>2800</v>
      </c>
      <c r="AU234" s="306"/>
      <c r="AV234" s="306"/>
      <c r="AW234" s="306"/>
      <c r="AX234" s="306"/>
      <c r="AY234" s="306"/>
    </row>
    <row r="235" spans="1:51">
      <c r="A235" s="61" t="s">
        <v>1005</v>
      </c>
      <c r="B235" s="61" t="s">
        <v>393</v>
      </c>
      <c r="C235" s="61" t="s">
        <v>393</v>
      </c>
      <c r="D235" s="61" t="s">
        <v>713</v>
      </c>
      <c r="E235" s="64">
        <f>IF(ISERROR(VLOOKUP(D235,#REF!,2,0)),0,VLOOKUP(D235,#REF!,2,0))</f>
        <v>0</v>
      </c>
      <c r="F235" s="61" t="str">
        <f>IF(D235="","",VLOOKUP(D235,'UG SKU Categorization'!$A$1:$C$204,3,0))</f>
        <v>Fortified Foods</v>
      </c>
      <c r="G235" s="61" t="s">
        <v>714</v>
      </c>
      <c r="H235" s="524">
        <v>320700</v>
      </c>
      <c r="I235" s="306"/>
      <c r="J235" s="306"/>
      <c r="K235" s="306"/>
      <c r="L235" s="306"/>
      <c r="M235" s="306"/>
      <c r="N235" s="306"/>
      <c r="O235" s="306"/>
      <c r="P235" s="306"/>
      <c r="Q235" s="306"/>
      <c r="R235" s="306"/>
      <c r="S235" s="306"/>
      <c r="T235" s="306"/>
      <c r="U235" s="306"/>
      <c r="V235" s="306"/>
      <c r="W235" s="306"/>
      <c r="X235" s="306"/>
      <c r="Y235" s="306"/>
      <c r="Z235" s="306"/>
      <c r="AA235" s="306"/>
      <c r="AB235" s="306"/>
      <c r="AC235" s="306"/>
      <c r="AD235" s="306"/>
      <c r="AE235" s="524">
        <v>7500</v>
      </c>
      <c r="AF235" s="524">
        <v>0</v>
      </c>
      <c r="AG235" s="306"/>
      <c r="AH235" s="306"/>
      <c r="AI235" s="306"/>
      <c r="AJ235" s="306"/>
      <c r="AK235" s="306"/>
      <c r="AL235" s="306"/>
      <c r="AM235" s="306"/>
      <c r="AN235" s="306"/>
      <c r="AO235" s="306"/>
      <c r="AP235" s="306"/>
      <c r="AQ235" s="306"/>
      <c r="AR235" s="306"/>
      <c r="AS235" s="524">
        <v>160000</v>
      </c>
      <c r="AT235" s="524">
        <v>3200</v>
      </c>
      <c r="AU235" s="306"/>
      <c r="AV235" s="524">
        <v>150000</v>
      </c>
      <c r="AW235" s="306"/>
      <c r="AX235" s="306"/>
      <c r="AY235" s="306"/>
    </row>
    <row r="236" spans="1:51">
      <c r="A236" s="61" t="s">
        <v>1005</v>
      </c>
      <c r="B236" s="61" t="s">
        <v>393</v>
      </c>
      <c r="C236" s="61" t="s">
        <v>393</v>
      </c>
      <c r="D236" s="61" t="s">
        <v>719</v>
      </c>
      <c r="E236" s="64">
        <f>IF(ISERROR(VLOOKUP(D236,#REF!,2,0)),0,VLOOKUP(D236,#REF!,2,0))</f>
        <v>0</v>
      </c>
      <c r="F236" s="61" t="str">
        <f>IF(D236="","",VLOOKUP(D236,'UG SKU Categorization'!$A$1:$C$204,3,0))</f>
        <v>Fortified Foods</v>
      </c>
      <c r="G236" s="61" t="s">
        <v>720</v>
      </c>
      <c r="H236" s="524">
        <v>6600</v>
      </c>
      <c r="I236" s="306"/>
      <c r="J236" s="306"/>
      <c r="K236" s="306"/>
      <c r="L236" s="306"/>
      <c r="M236" s="306"/>
      <c r="N236" s="306"/>
      <c r="O236" s="306"/>
      <c r="P236" s="306"/>
      <c r="Q236" s="306"/>
      <c r="R236" s="306"/>
      <c r="S236" s="306"/>
      <c r="T236" s="306"/>
      <c r="U236" s="306"/>
      <c r="V236" s="306"/>
      <c r="W236" s="306"/>
      <c r="X236" s="306"/>
      <c r="Y236" s="306"/>
      <c r="Z236" s="306"/>
      <c r="AA236" s="306"/>
      <c r="AB236" s="306"/>
      <c r="AC236" s="306"/>
      <c r="AD236" s="306"/>
      <c r="AE236" s="306"/>
      <c r="AF236" s="524">
        <v>0</v>
      </c>
      <c r="AG236" s="306"/>
      <c r="AH236" s="306"/>
      <c r="AI236" s="306"/>
      <c r="AJ236" s="306"/>
      <c r="AK236" s="306"/>
      <c r="AL236" s="306"/>
      <c r="AM236" s="524">
        <v>3300</v>
      </c>
      <c r="AN236" s="306"/>
      <c r="AO236" s="306"/>
      <c r="AP236" s="306"/>
      <c r="AQ236" s="306"/>
      <c r="AR236" s="306"/>
      <c r="AS236" s="306"/>
      <c r="AT236" s="524">
        <v>3300</v>
      </c>
      <c r="AU236" s="306"/>
      <c r="AV236" s="306"/>
      <c r="AW236" s="306"/>
      <c r="AX236" s="306"/>
      <c r="AY236" s="306"/>
    </row>
    <row r="237" spans="1:51">
      <c r="A237" s="61" t="s">
        <v>1005</v>
      </c>
      <c r="B237" s="61" t="s">
        <v>393</v>
      </c>
      <c r="C237" s="61" t="s">
        <v>393</v>
      </c>
      <c r="D237" s="61" t="s">
        <v>1219</v>
      </c>
      <c r="E237" s="64">
        <f>IF(ISERROR(VLOOKUP(D237,#REF!,2,0)),0,VLOOKUP(D237,#REF!,2,0))</f>
        <v>0</v>
      </c>
      <c r="F237" s="61" t="str">
        <f>IF(D237="","",VLOOKUP(D237,'UG SKU Categorization'!$A$1:$C$204,3,0))</f>
        <v>Fortified Foods</v>
      </c>
      <c r="G237" s="61" t="s">
        <v>1220</v>
      </c>
      <c r="H237" s="524">
        <v>8250</v>
      </c>
      <c r="I237" s="306"/>
      <c r="J237" s="306"/>
      <c r="K237" s="306"/>
      <c r="L237" s="306"/>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6"/>
      <c r="AL237" s="306"/>
      <c r="AM237" s="524">
        <v>8250</v>
      </c>
      <c r="AN237" s="306"/>
      <c r="AO237" s="306"/>
      <c r="AP237" s="306"/>
      <c r="AQ237" s="306"/>
      <c r="AR237" s="306"/>
      <c r="AS237" s="306"/>
      <c r="AT237" s="306"/>
      <c r="AU237" s="306"/>
      <c r="AV237" s="306"/>
      <c r="AW237" s="306"/>
      <c r="AX237" s="306"/>
      <c r="AY237" s="306"/>
    </row>
    <row r="238" spans="1:51">
      <c r="A238" s="61" t="s">
        <v>1005</v>
      </c>
      <c r="B238" s="61" t="s">
        <v>393</v>
      </c>
      <c r="C238" s="61" t="s">
        <v>393</v>
      </c>
      <c r="D238" s="61" t="s">
        <v>651</v>
      </c>
      <c r="E238" s="64">
        <f>IF(ISERROR(VLOOKUP(D238,#REF!,2,0)),0,VLOOKUP(D238,#REF!,2,0))</f>
        <v>0</v>
      </c>
      <c r="F238" s="61" t="str">
        <f>IF(D238="","",VLOOKUP(D238,'UG SKU Categorization'!$A$1:$C$204,3,0))</f>
        <v>Hygiene</v>
      </c>
      <c r="G238" s="61" t="s">
        <v>652</v>
      </c>
      <c r="H238" s="524">
        <v>0</v>
      </c>
      <c r="I238" s="306"/>
      <c r="J238" s="306"/>
      <c r="K238" s="306"/>
      <c r="L238" s="306"/>
      <c r="M238" s="306"/>
      <c r="N238" s="306"/>
      <c r="O238" s="306"/>
      <c r="P238" s="306"/>
      <c r="Q238" s="306"/>
      <c r="R238" s="306"/>
      <c r="S238" s="306"/>
      <c r="T238" s="306"/>
      <c r="U238" s="306"/>
      <c r="V238" s="306"/>
      <c r="W238" s="306"/>
      <c r="X238" s="306"/>
      <c r="Y238" s="306"/>
      <c r="Z238" s="306"/>
      <c r="AA238" s="306"/>
      <c r="AB238" s="306"/>
      <c r="AC238" s="306"/>
      <c r="AD238" s="306"/>
      <c r="AE238" s="306"/>
      <c r="AF238" s="524">
        <v>0</v>
      </c>
      <c r="AG238" s="306"/>
      <c r="AH238" s="306"/>
      <c r="AI238" s="306"/>
      <c r="AJ238" s="306"/>
      <c r="AK238" s="306"/>
      <c r="AL238" s="306"/>
      <c r="AM238" s="306"/>
      <c r="AN238" s="306"/>
      <c r="AO238" s="306"/>
      <c r="AP238" s="306"/>
      <c r="AQ238" s="306"/>
      <c r="AR238" s="306"/>
      <c r="AS238" s="306"/>
      <c r="AT238" s="306"/>
      <c r="AU238" s="306"/>
      <c r="AV238" s="306"/>
      <c r="AW238" s="306"/>
      <c r="AX238" s="306"/>
      <c r="AY238" s="306"/>
    </row>
    <row r="239" spans="1:51">
      <c r="A239" s="61" t="s">
        <v>1005</v>
      </c>
      <c r="B239" s="61" t="s">
        <v>393</v>
      </c>
      <c r="C239" s="61" t="s">
        <v>393</v>
      </c>
      <c r="D239" s="61" t="s">
        <v>583</v>
      </c>
      <c r="E239" s="64">
        <f>IF(ISERROR(VLOOKUP(D239,#REF!,2,0)),0,VLOOKUP(D239,#REF!,2,0))</f>
        <v>0</v>
      </c>
      <c r="F239" s="61" t="str">
        <f>IF(D239="","",VLOOKUP(D239,'UG SKU Categorization'!$A$1:$C$204,3,0))</f>
        <v>Hygiene</v>
      </c>
      <c r="G239" s="61" t="s">
        <v>584</v>
      </c>
      <c r="H239" s="524">
        <v>0</v>
      </c>
      <c r="I239" s="306"/>
      <c r="J239" s="306"/>
      <c r="K239" s="306"/>
      <c r="L239" s="306"/>
      <c r="M239" s="306"/>
      <c r="N239" s="306"/>
      <c r="O239" s="306"/>
      <c r="P239" s="306"/>
      <c r="Q239" s="306"/>
      <c r="R239" s="306"/>
      <c r="S239" s="306"/>
      <c r="T239" s="306"/>
      <c r="U239" s="306"/>
      <c r="V239" s="306"/>
      <c r="W239" s="306"/>
      <c r="X239" s="306"/>
      <c r="Y239" s="306"/>
      <c r="Z239" s="306"/>
      <c r="AA239" s="306"/>
      <c r="AB239" s="306"/>
      <c r="AC239" s="306"/>
      <c r="AD239" s="306"/>
      <c r="AE239" s="524">
        <v>0</v>
      </c>
      <c r="AF239" s="306"/>
      <c r="AG239" s="306"/>
      <c r="AH239" s="306"/>
      <c r="AI239" s="306"/>
      <c r="AJ239" s="306"/>
      <c r="AK239" s="306"/>
      <c r="AL239" s="306"/>
      <c r="AM239" s="306"/>
      <c r="AN239" s="306"/>
      <c r="AO239" s="306"/>
      <c r="AP239" s="306"/>
      <c r="AQ239" s="306"/>
      <c r="AR239" s="306"/>
      <c r="AS239" s="306"/>
      <c r="AT239" s="306"/>
      <c r="AU239" s="306"/>
      <c r="AV239" s="306"/>
      <c r="AW239" s="306"/>
      <c r="AX239" s="306"/>
      <c r="AY239" s="306"/>
    </row>
    <row r="240" spans="1:51">
      <c r="A240" s="61" t="s">
        <v>1005</v>
      </c>
      <c r="B240" s="61" t="s">
        <v>393</v>
      </c>
      <c r="C240" s="61" t="s">
        <v>393</v>
      </c>
      <c r="D240" s="61" t="s">
        <v>653</v>
      </c>
      <c r="E240" s="64">
        <f>IF(ISERROR(VLOOKUP(D240,#REF!,2,0)),0,VLOOKUP(D240,#REF!,2,0))</f>
        <v>0</v>
      </c>
      <c r="F240" s="61" t="str">
        <f>IF(D240="","",VLOOKUP(D240,'UG SKU Categorization'!$A$1:$C$204,3,0))</f>
        <v>Hygiene</v>
      </c>
      <c r="G240" s="61" t="s">
        <v>654</v>
      </c>
      <c r="H240" s="524">
        <v>48000</v>
      </c>
      <c r="I240" s="306"/>
      <c r="J240" s="306"/>
      <c r="K240" s="306"/>
      <c r="L240" s="306"/>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6"/>
      <c r="AL240" s="306"/>
      <c r="AM240" s="306"/>
      <c r="AN240" s="306"/>
      <c r="AO240" s="306"/>
      <c r="AP240" s="306"/>
      <c r="AQ240" s="306"/>
      <c r="AR240" s="306"/>
      <c r="AS240" s="524">
        <v>48000</v>
      </c>
      <c r="AT240" s="306"/>
      <c r="AU240" s="306"/>
      <c r="AV240" s="306"/>
      <c r="AW240" s="306"/>
      <c r="AX240" s="306"/>
      <c r="AY240" s="306"/>
    </row>
    <row r="241" spans="1:51">
      <c r="A241" s="61" t="s">
        <v>1005</v>
      </c>
      <c r="B241" s="61" t="s">
        <v>393</v>
      </c>
      <c r="C241" s="61" t="s">
        <v>393</v>
      </c>
      <c r="D241" s="61" t="s">
        <v>421</v>
      </c>
      <c r="E241" s="64">
        <f>IF(ISERROR(VLOOKUP(D241,#REF!,2,0)),0,VLOOKUP(D241,#REF!,2,0))</f>
        <v>0</v>
      </c>
      <c r="F241" s="61" t="str">
        <f>IF(D241="","",VLOOKUP(D241,'UG SKU Categorization'!$A$1:$C$204,3,0))</f>
        <v>Hygiene</v>
      </c>
      <c r="G241" s="61" t="s">
        <v>422</v>
      </c>
      <c r="H241" s="524">
        <v>0</v>
      </c>
      <c r="I241" s="306"/>
      <c r="J241" s="306"/>
      <c r="K241" s="306"/>
      <c r="L241" s="306"/>
      <c r="M241" s="306"/>
      <c r="N241" s="306"/>
      <c r="O241" s="306"/>
      <c r="P241" s="306"/>
      <c r="Q241" s="306"/>
      <c r="R241" s="306"/>
      <c r="S241" s="306"/>
      <c r="T241" s="306"/>
      <c r="U241" s="306"/>
      <c r="V241" s="306"/>
      <c r="W241" s="306"/>
      <c r="X241" s="306"/>
      <c r="Y241" s="306"/>
      <c r="Z241" s="306"/>
      <c r="AA241" s="306"/>
      <c r="AB241" s="306"/>
      <c r="AC241" s="306"/>
      <c r="AD241" s="306"/>
      <c r="AE241" s="306"/>
      <c r="AF241" s="524">
        <v>0</v>
      </c>
      <c r="AG241" s="306"/>
      <c r="AH241" s="306"/>
      <c r="AI241" s="306"/>
      <c r="AJ241" s="306"/>
      <c r="AK241" s="306"/>
      <c r="AL241" s="306"/>
      <c r="AM241" s="306"/>
      <c r="AN241" s="306"/>
      <c r="AO241" s="306"/>
      <c r="AP241" s="306"/>
      <c r="AQ241" s="306"/>
      <c r="AR241" s="306"/>
      <c r="AS241" s="306"/>
      <c r="AT241" s="306"/>
      <c r="AU241" s="306"/>
      <c r="AV241" s="306"/>
      <c r="AW241" s="306"/>
      <c r="AX241" s="306"/>
      <c r="AY241" s="306"/>
    </row>
    <row r="242" spans="1:51">
      <c r="A242" s="61" t="s">
        <v>1005</v>
      </c>
      <c r="B242" s="61" t="s">
        <v>393</v>
      </c>
      <c r="C242" s="61" t="s">
        <v>393</v>
      </c>
      <c r="D242" s="61" t="s">
        <v>697</v>
      </c>
      <c r="E242" s="64">
        <f>IF(ISERROR(VLOOKUP(D242,#REF!,2,0)),0,VLOOKUP(D242,#REF!,2,0))</f>
        <v>0</v>
      </c>
      <c r="F242" s="61" t="str">
        <f>IF(D242="","",VLOOKUP(D242,'UG SKU Categorization'!$A$1:$C$204,3,0))</f>
        <v>Soap</v>
      </c>
      <c r="G242" s="61" t="s">
        <v>698</v>
      </c>
      <c r="H242" s="524">
        <v>68000</v>
      </c>
      <c r="I242" s="306"/>
      <c r="J242" s="306"/>
      <c r="K242" s="306"/>
      <c r="L242" s="306"/>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6"/>
      <c r="AL242" s="306"/>
      <c r="AM242" s="306"/>
      <c r="AN242" s="306"/>
      <c r="AO242" s="306"/>
      <c r="AP242" s="306"/>
      <c r="AQ242" s="306"/>
      <c r="AR242" s="306"/>
      <c r="AS242" s="524">
        <v>68000</v>
      </c>
      <c r="AT242" s="306"/>
      <c r="AU242" s="306"/>
      <c r="AV242" s="306"/>
      <c r="AW242" s="306"/>
      <c r="AX242" s="306"/>
      <c r="AY242" s="306"/>
    </row>
    <row r="243" spans="1:51">
      <c r="A243" s="61" t="s">
        <v>1005</v>
      </c>
      <c r="B243" s="61" t="s">
        <v>393</v>
      </c>
      <c r="C243" s="61" t="s">
        <v>393</v>
      </c>
      <c r="D243" s="61" t="s">
        <v>675</v>
      </c>
      <c r="E243" s="64">
        <f>IF(ISERROR(VLOOKUP(D243,#REF!,2,0)),0,VLOOKUP(D243,#REF!,2,0))</f>
        <v>0</v>
      </c>
      <c r="F243" s="61" t="str">
        <f>IF(D243="","",VLOOKUP(D243,'UG SKU Categorization'!$A$1:$C$204,3,0))</f>
        <v>Other Health</v>
      </c>
      <c r="G243" s="61" t="s">
        <v>676</v>
      </c>
      <c r="H243" s="524">
        <v>0</v>
      </c>
      <c r="I243" s="306"/>
      <c r="J243" s="306"/>
      <c r="K243" s="306"/>
      <c r="L243" s="306"/>
      <c r="M243" s="306"/>
      <c r="N243" s="306"/>
      <c r="O243" s="306"/>
      <c r="P243" s="306"/>
      <c r="Q243" s="306"/>
      <c r="R243" s="306"/>
      <c r="S243" s="306"/>
      <c r="T243" s="306"/>
      <c r="U243" s="306"/>
      <c r="V243" s="306"/>
      <c r="W243" s="306"/>
      <c r="X243" s="306"/>
      <c r="Y243" s="306"/>
      <c r="Z243" s="306"/>
      <c r="AA243" s="306"/>
      <c r="AB243" s="306"/>
      <c r="AC243" s="306"/>
      <c r="AD243" s="306"/>
      <c r="AE243" s="306"/>
      <c r="AF243" s="524">
        <v>0</v>
      </c>
      <c r="AG243" s="306"/>
      <c r="AH243" s="306"/>
      <c r="AI243" s="306"/>
      <c r="AJ243" s="306"/>
      <c r="AK243" s="306"/>
      <c r="AL243" s="306"/>
      <c r="AM243" s="306"/>
      <c r="AN243" s="306"/>
      <c r="AO243" s="306"/>
      <c r="AP243" s="306"/>
      <c r="AQ243" s="306"/>
      <c r="AR243" s="306"/>
      <c r="AS243" s="306"/>
      <c r="AT243" s="306"/>
      <c r="AU243" s="306"/>
      <c r="AV243" s="306"/>
      <c r="AW243" s="306"/>
      <c r="AX243" s="306"/>
      <c r="AY243" s="306"/>
    </row>
    <row r="244" spans="1:51">
      <c r="A244" s="61" t="s">
        <v>1005</v>
      </c>
      <c r="B244" s="61" t="s">
        <v>393</v>
      </c>
      <c r="C244" s="61" t="s">
        <v>393</v>
      </c>
      <c r="D244" s="61" t="s">
        <v>701</v>
      </c>
      <c r="E244" s="64">
        <f>IF(ISERROR(VLOOKUP(D244,#REF!,2,0)),0,VLOOKUP(D244,#REF!,2,0))</f>
        <v>0</v>
      </c>
      <c r="F244" s="61" t="str">
        <f>IF(D244="","",VLOOKUP(D244,'UG SKU Categorization'!$A$1:$C$204,3,0))</f>
        <v>Cookstoves</v>
      </c>
      <c r="G244" s="61" t="s">
        <v>702</v>
      </c>
      <c r="H244" s="524">
        <v>0</v>
      </c>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306"/>
      <c r="AF244" s="524">
        <v>0</v>
      </c>
      <c r="AG244" s="306"/>
      <c r="AH244" s="306"/>
      <c r="AI244" s="306"/>
      <c r="AJ244" s="306"/>
      <c r="AK244" s="306"/>
      <c r="AL244" s="306"/>
      <c r="AM244" s="306"/>
      <c r="AN244" s="306"/>
      <c r="AO244" s="306"/>
      <c r="AP244" s="306"/>
      <c r="AQ244" s="306"/>
      <c r="AR244" s="306"/>
      <c r="AS244" s="306"/>
      <c r="AT244" s="306"/>
      <c r="AU244" s="306"/>
      <c r="AV244" s="306"/>
      <c r="AW244" s="306"/>
      <c r="AX244" s="306"/>
      <c r="AY244" s="306"/>
    </row>
    <row r="245" spans="1:51">
      <c r="A245" s="61" t="s">
        <v>1005</v>
      </c>
      <c r="B245" s="61" t="s">
        <v>393</v>
      </c>
      <c r="C245" s="61" t="s">
        <v>393</v>
      </c>
      <c r="D245" s="61" t="s">
        <v>479</v>
      </c>
      <c r="E245" s="64">
        <f>IF(ISERROR(VLOOKUP(D245,#REF!,2,0)),0,VLOOKUP(D245,#REF!,2,0))</f>
        <v>0</v>
      </c>
      <c r="F245" s="61" t="str">
        <f>IF(D245="","",VLOOKUP(D245,'UG SKU Categorization'!$A$1:$C$204,3,0))</f>
        <v>Soap</v>
      </c>
      <c r="G245" s="61" t="s">
        <v>480</v>
      </c>
      <c r="H245" s="524">
        <v>24600</v>
      </c>
      <c r="I245" s="306"/>
      <c r="J245" s="306"/>
      <c r="K245" s="306"/>
      <c r="L245" s="306"/>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6"/>
      <c r="AL245" s="306"/>
      <c r="AM245" s="306"/>
      <c r="AN245" s="306"/>
      <c r="AO245" s="306"/>
      <c r="AP245" s="306"/>
      <c r="AQ245" s="306"/>
      <c r="AR245" s="306"/>
      <c r="AS245" s="306"/>
      <c r="AT245" s="306"/>
      <c r="AU245" s="306"/>
      <c r="AV245" s="524">
        <v>24600</v>
      </c>
      <c r="AW245" s="306"/>
      <c r="AX245" s="306"/>
      <c r="AY245" s="306"/>
    </row>
    <row r="246" spans="1:51">
      <c r="A246" s="61" t="s">
        <v>1005</v>
      </c>
      <c r="B246" s="61" t="s">
        <v>393</v>
      </c>
      <c r="C246" s="61" t="s">
        <v>393</v>
      </c>
      <c r="D246" s="61" t="s">
        <v>439</v>
      </c>
      <c r="E246" s="64">
        <f>IF(ISERROR(VLOOKUP(D246,#REF!,2,0)),0,VLOOKUP(D246,#REF!,2,0))</f>
        <v>0</v>
      </c>
      <c r="F246" s="61" t="str">
        <f>IF(D246="","",VLOOKUP(D246,'UG SKU Categorization'!$A$1:$C$204,3,0))</f>
        <v>Solar</v>
      </c>
      <c r="G246" s="61" t="s">
        <v>440</v>
      </c>
      <c r="H246" s="524">
        <v>0</v>
      </c>
      <c r="I246" s="306"/>
      <c r="J246" s="306"/>
      <c r="K246" s="306"/>
      <c r="L246" s="306"/>
      <c r="M246" s="306"/>
      <c r="N246" s="306"/>
      <c r="O246" s="306"/>
      <c r="P246" s="306"/>
      <c r="Q246" s="306"/>
      <c r="R246" s="306"/>
      <c r="S246" s="306"/>
      <c r="T246" s="306"/>
      <c r="U246" s="306"/>
      <c r="V246" s="306"/>
      <c r="W246" s="306"/>
      <c r="X246" s="306"/>
      <c r="Y246" s="306"/>
      <c r="Z246" s="306"/>
      <c r="AA246" s="306"/>
      <c r="AB246" s="306"/>
      <c r="AC246" s="306"/>
      <c r="AD246" s="306"/>
      <c r="AE246" s="306"/>
      <c r="AF246" s="524">
        <v>0</v>
      </c>
      <c r="AG246" s="306"/>
      <c r="AH246" s="306"/>
      <c r="AI246" s="306"/>
      <c r="AJ246" s="306"/>
      <c r="AK246" s="306"/>
      <c r="AL246" s="306"/>
      <c r="AM246" s="306"/>
      <c r="AN246" s="306"/>
      <c r="AO246" s="306"/>
      <c r="AP246" s="306"/>
      <c r="AQ246" s="306"/>
      <c r="AR246" s="306"/>
      <c r="AS246" s="306"/>
      <c r="AT246" s="306"/>
      <c r="AU246" s="306"/>
      <c r="AV246" s="306"/>
      <c r="AW246" s="306"/>
      <c r="AX246" s="306"/>
      <c r="AY246" s="306"/>
    </row>
    <row r="247" spans="1:51">
      <c r="A247" s="61" t="s">
        <v>1005</v>
      </c>
      <c r="B247" s="61" t="s">
        <v>393</v>
      </c>
      <c r="C247" s="61" t="s">
        <v>393</v>
      </c>
      <c r="D247" s="61" t="s">
        <v>705</v>
      </c>
      <c r="E247" s="64">
        <f>IF(ISERROR(VLOOKUP(D247,#REF!,2,0)),0,VLOOKUP(D247,#REF!,2,0))</f>
        <v>0</v>
      </c>
      <c r="F247" s="61" t="str">
        <f>IF(D247="","",VLOOKUP(D247,'UG SKU Categorization'!$A$1:$C$204,3,0))</f>
        <v>Cookstoves</v>
      </c>
      <c r="G247" s="61" t="s">
        <v>706</v>
      </c>
      <c r="H247" s="524">
        <v>0</v>
      </c>
      <c r="I247" s="306"/>
      <c r="J247" s="306"/>
      <c r="K247" s="306"/>
      <c r="L247" s="306"/>
      <c r="M247" s="306"/>
      <c r="N247" s="306"/>
      <c r="O247" s="306"/>
      <c r="P247" s="306"/>
      <c r="Q247" s="306"/>
      <c r="R247" s="306"/>
      <c r="S247" s="306"/>
      <c r="T247" s="306"/>
      <c r="U247" s="306"/>
      <c r="V247" s="306"/>
      <c r="W247" s="306"/>
      <c r="X247" s="306"/>
      <c r="Y247" s="306"/>
      <c r="Z247" s="306"/>
      <c r="AA247" s="306"/>
      <c r="AB247" s="306"/>
      <c r="AC247" s="306"/>
      <c r="AD247" s="306"/>
      <c r="AE247" s="524">
        <v>0</v>
      </c>
      <c r="AF247" s="524">
        <v>0</v>
      </c>
      <c r="AG247" s="306"/>
      <c r="AH247" s="306"/>
      <c r="AI247" s="306"/>
      <c r="AJ247" s="306"/>
      <c r="AK247" s="306"/>
      <c r="AL247" s="306"/>
      <c r="AM247" s="306"/>
      <c r="AN247" s="306"/>
      <c r="AO247" s="306"/>
      <c r="AP247" s="306"/>
      <c r="AQ247" s="306"/>
      <c r="AR247" s="306"/>
      <c r="AS247" s="306"/>
      <c r="AT247" s="306"/>
      <c r="AU247" s="306"/>
      <c r="AV247" s="306"/>
      <c r="AW247" s="306"/>
      <c r="AX247" s="306"/>
      <c r="AY247" s="306"/>
    </row>
    <row r="248" spans="1:51">
      <c r="A248" s="61" t="s">
        <v>1005</v>
      </c>
      <c r="B248" s="61" t="s">
        <v>393</v>
      </c>
      <c r="C248" s="61" t="s">
        <v>393</v>
      </c>
      <c r="D248" s="61" t="s">
        <v>441</v>
      </c>
      <c r="E248" s="64">
        <f>IF(ISERROR(VLOOKUP(D248,#REF!,2,0)),0,VLOOKUP(D248,#REF!,2,0))</f>
        <v>0</v>
      </c>
      <c r="F248" s="61" t="str">
        <f>IF(D248="","",VLOOKUP(D248,'UG SKU Categorization'!$A$1:$C$204,3,0))</f>
        <v>Solar</v>
      </c>
      <c r="G248" s="61" t="s">
        <v>442</v>
      </c>
      <c r="H248" s="524">
        <v>62000</v>
      </c>
      <c r="I248" s="306"/>
      <c r="J248" s="306"/>
      <c r="K248" s="306"/>
      <c r="L248" s="306"/>
      <c r="M248" s="306"/>
      <c r="N248" s="306"/>
      <c r="O248" s="306"/>
      <c r="P248" s="306"/>
      <c r="Q248" s="306"/>
      <c r="R248" s="306"/>
      <c r="S248" s="306"/>
      <c r="T248" s="306"/>
      <c r="U248" s="306"/>
      <c r="V248" s="306"/>
      <c r="W248" s="306"/>
      <c r="X248" s="306"/>
      <c r="Y248" s="306"/>
      <c r="Z248" s="306"/>
      <c r="AA248" s="306"/>
      <c r="AB248" s="306"/>
      <c r="AC248" s="306"/>
      <c r="AD248" s="306"/>
      <c r="AE248" s="306"/>
      <c r="AF248" s="524">
        <v>62000</v>
      </c>
      <c r="AG248" s="306"/>
      <c r="AH248" s="306"/>
      <c r="AI248" s="306"/>
      <c r="AJ248" s="306"/>
      <c r="AK248" s="306"/>
      <c r="AL248" s="306"/>
      <c r="AM248" s="306"/>
      <c r="AN248" s="306"/>
      <c r="AO248" s="306"/>
      <c r="AP248" s="306"/>
      <c r="AQ248" s="306"/>
      <c r="AR248" s="306"/>
      <c r="AS248" s="306"/>
      <c r="AT248" s="306"/>
      <c r="AU248" s="306"/>
      <c r="AV248" s="306"/>
      <c r="AW248" s="306"/>
      <c r="AX248" s="306"/>
      <c r="AY248" s="306"/>
    </row>
    <row r="249" spans="1:51">
      <c r="A249" s="61" t="s">
        <v>1005</v>
      </c>
      <c r="B249" s="61" t="s">
        <v>393</v>
      </c>
      <c r="C249" s="61" t="s">
        <v>393</v>
      </c>
      <c r="D249" s="61" t="s">
        <v>1010</v>
      </c>
      <c r="E249" s="64">
        <f>IF(ISERROR(VLOOKUP(D249,#REF!,2,0)),0,VLOOKUP(D249,#REF!,2,0))</f>
        <v>0</v>
      </c>
      <c r="F249" s="61" t="str">
        <f>IF(D249="","",VLOOKUP(D249,'UG SKU Categorization'!$A$1:$C$204,3,0))</f>
        <v>Solar</v>
      </c>
      <c r="G249" s="61" t="s">
        <v>1011</v>
      </c>
      <c r="H249" s="524">
        <v>1190000</v>
      </c>
      <c r="I249" s="306"/>
      <c r="J249" s="306"/>
      <c r="K249" s="306"/>
      <c r="L249" s="306"/>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524">
        <v>230000</v>
      </c>
      <c r="AK249" s="306"/>
      <c r="AL249" s="306"/>
      <c r="AM249" s="524">
        <v>120000</v>
      </c>
      <c r="AN249" s="306"/>
      <c r="AO249" s="306"/>
      <c r="AP249" s="306"/>
      <c r="AQ249" s="306"/>
      <c r="AR249" s="306"/>
      <c r="AS249" s="524">
        <v>840000</v>
      </c>
      <c r="AT249" s="306"/>
      <c r="AU249" s="306"/>
      <c r="AV249" s="306"/>
      <c r="AW249" s="306"/>
      <c r="AX249" s="306"/>
      <c r="AY249" s="306"/>
    </row>
    <row r="250" spans="1:51">
      <c r="A250" s="61" t="s">
        <v>1005</v>
      </c>
      <c r="B250" s="61" t="s">
        <v>393</v>
      </c>
      <c r="C250" s="61" t="s">
        <v>393</v>
      </c>
      <c r="D250" s="61" t="s">
        <v>1012</v>
      </c>
      <c r="E250" s="64">
        <f>IF(ISERROR(VLOOKUP(D250,#REF!,2,0)),0,VLOOKUP(D250,#REF!,2,0))</f>
        <v>0</v>
      </c>
      <c r="F250" s="61" t="str">
        <f>IF(D250="","",VLOOKUP(D250,'UG SKU Categorization'!$A$1:$C$204,3,0))</f>
        <v>Solar</v>
      </c>
      <c r="G250" s="61" t="s">
        <v>1013</v>
      </c>
      <c r="H250" s="524">
        <v>106000</v>
      </c>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524">
        <v>106000</v>
      </c>
      <c r="AK250" s="306"/>
      <c r="AL250" s="306"/>
      <c r="AM250" s="306"/>
      <c r="AN250" s="306"/>
      <c r="AO250" s="306"/>
      <c r="AP250" s="306"/>
      <c r="AQ250" s="306"/>
      <c r="AR250" s="306"/>
      <c r="AS250" s="306"/>
      <c r="AT250" s="306"/>
      <c r="AU250" s="306"/>
      <c r="AV250" s="306"/>
      <c r="AW250" s="306"/>
      <c r="AX250" s="306"/>
      <c r="AY250" s="306"/>
    </row>
    <row r="251" spans="1:51">
      <c r="A251" s="61" t="s">
        <v>1005</v>
      </c>
      <c r="B251" s="61" t="s">
        <v>393</v>
      </c>
      <c r="C251" s="61" t="s">
        <v>393</v>
      </c>
      <c r="D251" s="61" t="s">
        <v>1049</v>
      </c>
      <c r="E251" s="64">
        <f>IF(ISERROR(VLOOKUP(D251,#REF!,2,0)),0,VLOOKUP(D251,#REF!,2,0))</f>
        <v>0</v>
      </c>
      <c r="F251" s="61" t="str">
        <f>IF(D251="","",VLOOKUP(D251,'UG SKU Categorization'!$A$1:$C$204,3,0))</f>
        <v>Solar</v>
      </c>
      <c r="G251" s="61" t="s">
        <v>1050</v>
      </c>
      <c r="H251" s="524">
        <v>60000</v>
      </c>
      <c r="I251" s="306"/>
      <c r="J251" s="306"/>
      <c r="K251" s="306"/>
      <c r="L251" s="306"/>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6"/>
      <c r="AL251" s="306"/>
      <c r="AM251" s="306"/>
      <c r="AN251" s="306"/>
      <c r="AO251" s="306"/>
      <c r="AP251" s="306"/>
      <c r="AQ251" s="306"/>
      <c r="AR251" s="306"/>
      <c r="AS251" s="524">
        <v>60000</v>
      </c>
      <c r="AT251" s="306"/>
      <c r="AU251" s="306"/>
      <c r="AV251" s="306"/>
      <c r="AW251" s="306"/>
      <c r="AX251" s="306"/>
      <c r="AY251" s="306"/>
    </row>
    <row r="252" spans="1:51">
      <c r="A252" s="61" t="s">
        <v>1005</v>
      </c>
      <c r="B252" s="61" t="s">
        <v>393</v>
      </c>
      <c r="C252" s="61" t="s">
        <v>393</v>
      </c>
      <c r="D252" s="61" t="s">
        <v>519</v>
      </c>
      <c r="E252" s="64">
        <f>IF(ISERROR(VLOOKUP(D252,#REF!,2,0)),0,VLOOKUP(D252,#REF!,2,0))</f>
        <v>0</v>
      </c>
      <c r="F252" s="61" t="str">
        <f>IF(D252="","",VLOOKUP(D252,'UG SKU Categorization'!$A$1:$C$204,3,0))</f>
        <v>Malaria Treatment</v>
      </c>
      <c r="G252" s="61" t="s">
        <v>520</v>
      </c>
      <c r="H252" s="524">
        <v>17500</v>
      </c>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306"/>
      <c r="AE252" s="306"/>
      <c r="AF252" s="524">
        <v>0</v>
      </c>
      <c r="AG252" s="306"/>
      <c r="AH252" s="306"/>
      <c r="AI252" s="306"/>
      <c r="AJ252" s="306"/>
      <c r="AK252" s="306"/>
      <c r="AL252" s="306"/>
      <c r="AM252" s="524">
        <v>10000</v>
      </c>
      <c r="AN252" s="306"/>
      <c r="AO252" s="306"/>
      <c r="AP252" s="306"/>
      <c r="AQ252" s="306"/>
      <c r="AR252" s="306"/>
      <c r="AS252" s="306"/>
      <c r="AT252" s="306"/>
      <c r="AU252" s="306"/>
      <c r="AV252" s="524">
        <v>5000</v>
      </c>
      <c r="AW252" s="524">
        <v>2500</v>
      </c>
      <c r="AX252" s="306"/>
      <c r="AY252" s="306"/>
    </row>
    <row r="253" spans="1:51">
      <c r="A253" s="61" t="s">
        <v>1005</v>
      </c>
      <c r="B253" s="61" t="s">
        <v>393</v>
      </c>
      <c r="C253" s="61" t="s">
        <v>393</v>
      </c>
      <c r="D253" s="61" t="s">
        <v>522</v>
      </c>
      <c r="E253" s="64">
        <f>IF(ISERROR(VLOOKUP(D253,#REF!,2,0)),0,VLOOKUP(D253,#REF!,2,0))</f>
        <v>0</v>
      </c>
      <c r="F253" s="61" t="str">
        <f>IF(D253="","",VLOOKUP(D253,'UG SKU Categorization'!$A$1:$C$204,3,0))</f>
        <v>Malaria Treatment</v>
      </c>
      <c r="G253" s="61" t="s">
        <v>523</v>
      </c>
      <c r="H253" s="524">
        <v>0</v>
      </c>
      <c r="I253" s="306"/>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306"/>
      <c r="AF253" s="524">
        <v>0</v>
      </c>
      <c r="AG253" s="306"/>
      <c r="AH253" s="306"/>
      <c r="AI253" s="306"/>
      <c r="AJ253" s="306"/>
      <c r="AK253" s="306"/>
      <c r="AL253" s="306"/>
      <c r="AM253" s="306"/>
      <c r="AN253" s="306"/>
      <c r="AO253" s="306"/>
      <c r="AP253" s="306"/>
      <c r="AQ253" s="306"/>
      <c r="AR253" s="306"/>
      <c r="AS253" s="306"/>
      <c r="AT253" s="306"/>
      <c r="AU253" s="306"/>
      <c r="AV253" s="306"/>
      <c r="AW253" s="306"/>
      <c r="AX253" s="306"/>
      <c r="AY253" s="306"/>
    </row>
    <row r="254" spans="1:51">
      <c r="A254" s="61" t="s">
        <v>1005</v>
      </c>
      <c r="B254" s="61" t="s">
        <v>393</v>
      </c>
      <c r="C254" s="61" t="s">
        <v>393</v>
      </c>
      <c r="D254" s="61" t="s">
        <v>526</v>
      </c>
      <c r="E254" s="64">
        <f>IF(ISERROR(VLOOKUP(D254,#REF!,2,0)),0,VLOOKUP(D254,#REF!,2,0))</f>
        <v>0</v>
      </c>
      <c r="F254" s="61" t="str">
        <f>IF(D254="","",VLOOKUP(D254,'UG SKU Categorization'!$A$1:$C$204,3,0))</f>
        <v>Other Health</v>
      </c>
      <c r="G254" s="61" t="s">
        <v>527</v>
      </c>
      <c r="H254" s="524">
        <v>0</v>
      </c>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524">
        <v>0</v>
      </c>
      <c r="AF254" s="306"/>
      <c r="AG254" s="306"/>
      <c r="AH254" s="306"/>
      <c r="AI254" s="306"/>
      <c r="AJ254" s="306"/>
      <c r="AK254" s="306"/>
      <c r="AL254" s="306"/>
      <c r="AM254" s="306"/>
      <c r="AN254" s="306"/>
      <c r="AO254" s="306"/>
      <c r="AP254" s="306"/>
      <c r="AQ254" s="306"/>
      <c r="AR254" s="306"/>
      <c r="AS254" s="306"/>
      <c r="AT254" s="306"/>
      <c r="AU254" s="306"/>
      <c r="AV254" s="306"/>
      <c r="AW254" s="306"/>
      <c r="AX254" s="306"/>
      <c r="AY254" s="306"/>
    </row>
    <row r="255" spans="1:51">
      <c r="A255" s="61" t="s">
        <v>1005</v>
      </c>
      <c r="B255" s="61" t="s">
        <v>393</v>
      </c>
      <c r="C255" s="61" t="s">
        <v>393</v>
      </c>
      <c r="D255" s="61" t="s">
        <v>550</v>
      </c>
      <c r="E255" s="64">
        <f>IF(ISERROR(VLOOKUP(D255,#REF!,2,0)),0,VLOOKUP(D255,#REF!,2,0))</f>
        <v>0</v>
      </c>
      <c r="F255" s="61" t="str">
        <f>IF(D255="","",VLOOKUP(D255,'UG SKU Categorization'!$A$1:$C$204,3,0))</f>
        <v>Other Health</v>
      </c>
      <c r="G255" s="61" t="s">
        <v>551</v>
      </c>
      <c r="H255" s="524">
        <v>705600</v>
      </c>
      <c r="I255" s="306"/>
      <c r="J255" s="306"/>
      <c r="K255" s="306"/>
      <c r="L255" s="306"/>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6"/>
      <c r="AL255" s="306"/>
      <c r="AM255" s="524">
        <v>352800</v>
      </c>
      <c r="AN255" s="524">
        <v>352800</v>
      </c>
      <c r="AO255" s="306"/>
      <c r="AP255" s="306"/>
      <c r="AQ255" s="306"/>
      <c r="AR255" s="306"/>
      <c r="AS255" s="306"/>
      <c r="AT255" s="306"/>
      <c r="AU255" s="306"/>
      <c r="AV255" s="306"/>
      <c r="AW255" s="306"/>
      <c r="AX255" s="306"/>
      <c r="AY255" s="306"/>
    </row>
    <row r="256" spans="1:51">
      <c r="A256" s="61" t="s">
        <v>1005</v>
      </c>
      <c r="B256" s="61" t="s">
        <v>393</v>
      </c>
      <c r="C256" s="61" t="s">
        <v>393</v>
      </c>
      <c r="D256" s="61" t="s">
        <v>554</v>
      </c>
      <c r="E256" s="64">
        <f>IF(ISERROR(VLOOKUP(D256,#REF!,2,0)),0,VLOOKUP(D256,#REF!,2,0))</f>
        <v>0</v>
      </c>
      <c r="F256" s="61" t="str">
        <f>IF(D256="","",VLOOKUP(D256,'UG SKU Categorization'!$A$1:$C$204,3,0))</f>
        <v>Other Health</v>
      </c>
      <c r="G256" s="61" t="s">
        <v>555</v>
      </c>
      <c r="H256" s="524">
        <v>3919000</v>
      </c>
      <c r="I256" s="306"/>
      <c r="J256" s="306"/>
      <c r="K256" s="306"/>
      <c r="L256" s="306"/>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6"/>
      <c r="AL256" s="306"/>
      <c r="AM256" s="524">
        <v>1368000</v>
      </c>
      <c r="AN256" s="524">
        <v>1368000</v>
      </c>
      <c r="AO256" s="524">
        <v>1183000</v>
      </c>
      <c r="AP256" s="306"/>
      <c r="AQ256" s="306"/>
      <c r="AR256" s="306"/>
      <c r="AS256" s="306"/>
      <c r="AT256" s="306"/>
      <c r="AU256" s="306"/>
      <c r="AV256" s="306"/>
      <c r="AW256" s="306"/>
      <c r="AX256" s="306"/>
      <c r="AY256" s="306"/>
    </row>
    <row r="257" spans="1:51">
      <c r="A257" s="61" t="s">
        <v>1005</v>
      </c>
      <c r="B257" s="61" t="s">
        <v>376</v>
      </c>
      <c r="C257" s="61" t="s">
        <v>954</v>
      </c>
      <c r="D257" s="61" t="s">
        <v>689</v>
      </c>
      <c r="E257" s="64">
        <f>IF(ISERROR(VLOOKUP(D257,#REF!,2,0)),0,VLOOKUP(D257,#REF!,2,0))</f>
        <v>0</v>
      </c>
      <c r="F257" s="61" t="str">
        <f>IF(D257="","",VLOOKUP(D257,'UG SKU Categorization'!$A$1:$C$204,3,0))</f>
        <v/>
      </c>
      <c r="G257" s="61" t="s">
        <v>689</v>
      </c>
      <c r="H257" s="524">
        <v>230750</v>
      </c>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524">
        <v>115000</v>
      </c>
      <c r="AI257" s="524">
        <v>115750</v>
      </c>
      <c r="AJ257" s="306"/>
      <c r="AK257" s="306"/>
      <c r="AL257" s="306"/>
      <c r="AM257" s="306"/>
      <c r="AN257" s="306"/>
      <c r="AO257" s="306"/>
      <c r="AP257" s="306"/>
      <c r="AQ257" s="306"/>
      <c r="AR257" s="306"/>
      <c r="AS257" s="306"/>
      <c r="AT257" s="306"/>
      <c r="AU257" s="306"/>
      <c r="AV257" s="306"/>
      <c r="AW257" s="306"/>
      <c r="AX257" s="306"/>
      <c r="AY257" s="306"/>
    </row>
    <row r="258" spans="1:51">
      <c r="A258" s="61" t="s">
        <v>1005</v>
      </c>
      <c r="B258" s="61" t="s">
        <v>376</v>
      </c>
      <c r="C258" s="61" t="s">
        <v>954</v>
      </c>
      <c r="D258" s="61" t="s">
        <v>745</v>
      </c>
      <c r="E258" s="64">
        <f>IF(ISERROR(VLOOKUP(D258,#REF!,2,0)),0,VLOOKUP(D258,#REF!,2,0))</f>
        <v>0</v>
      </c>
      <c r="F258" s="61" t="str">
        <f>IF(D258="","",VLOOKUP(D258,'UG SKU Categorization'!$A$1:$C$204,3,0))</f>
        <v>Eyeglasses</v>
      </c>
      <c r="G258" s="61" t="s">
        <v>746</v>
      </c>
      <c r="H258" s="524">
        <v>8500</v>
      </c>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524">
        <v>8500</v>
      </c>
      <c r="AJ258" s="306"/>
      <c r="AK258" s="306"/>
      <c r="AL258" s="306"/>
      <c r="AM258" s="306"/>
      <c r="AN258" s="306"/>
      <c r="AO258" s="306"/>
      <c r="AP258" s="306"/>
      <c r="AQ258" s="306"/>
      <c r="AR258" s="306"/>
      <c r="AS258" s="306"/>
      <c r="AT258" s="306"/>
      <c r="AU258" s="306"/>
      <c r="AV258" s="306"/>
      <c r="AW258" s="306"/>
      <c r="AX258" s="306"/>
      <c r="AY258" s="306"/>
    </row>
    <row r="259" spans="1:51">
      <c r="A259" s="61" t="s">
        <v>1005</v>
      </c>
      <c r="B259" s="61" t="s">
        <v>376</v>
      </c>
      <c r="C259" s="61" t="s">
        <v>954</v>
      </c>
      <c r="D259" s="61" t="s">
        <v>753</v>
      </c>
      <c r="E259" s="64">
        <f>IF(ISERROR(VLOOKUP(D259,#REF!,2,0)),0,VLOOKUP(D259,#REF!,2,0))</f>
        <v>0</v>
      </c>
      <c r="F259" s="61" t="str">
        <f>IF(D259="","",VLOOKUP(D259,'UG SKU Categorization'!$A$1:$C$204,3,0))</f>
        <v>Eyeglasses</v>
      </c>
      <c r="G259" s="61" t="s">
        <v>754</v>
      </c>
      <c r="H259" s="524">
        <v>17000</v>
      </c>
      <c r="I259" s="306"/>
      <c r="J259" s="306"/>
      <c r="K259" s="306"/>
      <c r="L259" s="306"/>
      <c r="M259" s="306"/>
      <c r="N259" s="306"/>
      <c r="O259" s="306"/>
      <c r="P259" s="306"/>
      <c r="Q259" s="306"/>
      <c r="R259" s="306"/>
      <c r="S259" s="524">
        <v>8500</v>
      </c>
      <c r="T259" s="306"/>
      <c r="U259" s="306"/>
      <c r="V259" s="306"/>
      <c r="W259" s="306"/>
      <c r="X259" s="306"/>
      <c r="Y259" s="306"/>
      <c r="Z259" s="306"/>
      <c r="AA259" s="306"/>
      <c r="AB259" s="306"/>
      <c r="AC259" s="306"/>
      <c r="AD259" s="306"/>
      <c r="AE259" s="524">
        <v>8500</v>
      </c>
      <c r="AF259" s="306"/>
      <c r="AG259" s="306"/>
      <c r="AH259" s="306"/>
      <c r="AI259" s="306"/>
      <c r="AJ259" s="306"/>
      <c r="AK259" s="306"/>
      <c r="AL259" s="306"/>
      <c r="AM259" s="306"/>
      <c r="AN259" s="306"/>
      <c r="AO259" s="306"/>
      <c r="AP259" s="306"/>
      <c r="AQ259" s="306"/>
      <c r="AR259" s="306"/>
      <c r="AS259" s="306"/>
      <c r="AT259" s="306"/>
      <c r="AU259" s="306"/>
      <c r="AV259" s="306"/>
      <c r="AW259" s="306"/>
      <c r="AX259" s="306"/>
      <c r="AY259" s="306"/>
    </row>
    <row r="260" spans="1:51">
      <c r="A260" s="61" t="s">
        <v>1005</v>
      </c>
      <c r="B260" s="61" t="s">
        <v>376</v>
      </c>
      <c r="C260" s="61" t="s">
        <v>954</v>
      </c>
      <c r="D260" s="61" t="s">
        <v>755</v>
      </c>
      <c r="E260" s="64">
        <f>IF(ISERROR(VLOOKUP(D260,#REF!,2,0)),0,VLOOKUP(D260,#REF!,2,0))</f>
        <v>0</v>
      </c>
      <c r="F260" s="61" t="str">
        <f>IF(D260="","",VLOOKUP(D260,'UG SKU Categorization'!$A$1:$C$204,3,0))</f>
        <v>Eyeglasses</v>
      </c>
      <c r="G260" s="61" t="s">
        <v>756</v>
      </c>
      <c r="H260" s="524">
        <v>8500</v>
      </c>
      <c r="I260" s="306"/>
      <c r="J260" s="306"/>
      <c r="K260" s="306"/>
      <c r="L260" s="306"/>
      <c r="M260" s="306"/>
      <c r="N260" s="306"/>
      <c r="O260" s="306"/>
      <c r="P260" s="306"/>
      <c r="Q260" s="306"/>
      <c r="R260" s="306"/>
      <c r="S260" s="306"/>
      <c r="T260" s="306"/>
      <c r="U260" s="306"/>
      <c r="V260" s="306"/>
      <c r="W260" s="306"/>
      <c r="X260" s="524">
        <v>8500</v>
      </c>
      <c r="Y260" s="306"/>
      <c r="Z260" s="306"/>
      <c r="AA260" s="306"/>
      <c r="AB260" s="306"/>
      <c r="AC260" s="306"/>
      <c r="AD260" s="306"/>
      <c r="AE260" s="306"/>
      <c r="AF260" s="306"/>
      <c r="AG260" s="306"/>
      <c r="AH260" s="306"/>
      <c r="AI260" s="306"/>
      <c r="AJ260" s="306"/>
      <c r="AK260" s="306"/>
      <c r="AL260" s="306"/>
      <c r="AM260" s="306"/>
      <c r="AN260" s="306"/>
      <c r="AO260" s="306"/>
      <c r="AP260" s="306"/>
      <c r="AQ260" s="306"/>
      <c r="AR260" s="306"/>
      <c r="AS260" s="306"/>
      <c r="AT260" s="306"/>
      <c r="AU260" s="306"/>
      <c r="AV260" s="306"/>
      <c r="AW260" s="306"/>
      <c r="AX260" s="306"/>
      <c r="AY260" s="306"/>
    </row>
    <row r="261" spans="1:51">
      <c r="A261" s="61" t="s">
        <v>1005</v>
      </c>
      <c r="B261" s="61" t="s">
        <v>376</v>
      </c>
      <c r="C261" s="61" t="s">
        <v>954</v>
      </c>
      <c r="D261" s="61" t="s">
        <v>763</v>
      </c>
      <c r="E261" s="64">
        <f>IF(ISERROR(VLOOKUP(D261,#REF!,2,0)),0,VLOOKUP(D261,#REF!,2,0))</f>
        <v>0</v>
      </c>
      <c r="F261" s="61" t="str">
        <f>IF(D261="","",VLOOKUP(D261,'UG SKU Categorization'!$A$1:$C$204,3,0))</f>
        <v>Eyeglasses</v>
      </c>
      <c r="G261" s="61" t="s">
        <v>764</v>
      </c>
      <c r="H261" s="524">
        <v>17000</v>
      </c>
      <c r="I261" s="306"/>
      <c r="J261" s="306"/>
      <c r="K261" s="306"/>
      <c r="L261" s="306"/>
      <c r="M261" s="306"/>
      <c r="N261" s="306"/>
      <c r="O261" s="306"/>
      <c r="P261" s="306"/>
      <c r="Q261" s="306"/>
      <c r="R261" s="306"/>
      <c r="S261" s="306"/>
      <c r="T261" s="306"/>
      <c r="U261" s="306"/>
      <c r="V261" s="306"/>
      <c r="W261" s="306"/>
      <c r="X261" s="306"/>
      <c r="Y261" s="306"/>
      <c r="Z261" s="306"/>
      <c r="AA261" s="306"/>
      <c r="AB261" s="306"/>
      <c r="AC261" s="306"/>
      <c r="AD261" s="524">
        <v>17000</v>
      </c>
      <c r="AE261" s="306"/>
      <c r="AF261" s="306"/>
      <c r="AG261" s="306"/>
      <c r="AH261" s="306"/>
      <c r="AI261" s="306"/>
      <c r="AJ261" s="306"/>
      <c r="AK261" s="306"/>
      <c r="AL261" s="306"/>
      <c r="AM261" s="306"/>
      <c r="AN261" s="306"/>
      <c r="AO261" s="306"/>
      <c r="AP261" s="306"/>
      <c r="AQ261" s="306"/>
      <c r="AR261" s="306"/>
      <c r="AS261" s="306"/>
      <c r="AT261" s="306"/>
      <c r="AU261" s="306"/>
      <c r="AV261" s="306"/>
      <c r="AW261" s="306"/>
      <c r="AX261" s="306"/>
      <c r="AY261" s="306"/>
    </row>
    <row r="262" spans="1:51">
      <c r="A262" s="61" t="s">
        <v>1005</v>
      </c>
      <c r="B262" s="61" t="s">
        <v>376</v>
      </c>
      <c r="C262" s="61" t="s">
        <v>954</v>
      </c>
      <c r="D262" s="61" t="s">
        <v>765</v>
      </c>
      <c r="E262" s="64">
        <f>IF(ISERROR(VLOOKUP(D262,#REF!,2,0)),0,VLOOKUP(D262,#REF!,2,0))</f>
        <v>0</v>
      </c>
      <c r="F262" s="61" t="str">
        <f>IF(D262="","",VLOOKUP(D262,'UG SKU Categorization'!$A$1:$C$204,3,0))</f>
        <v>Eyeglasses</v>
      </c>
      <c r="G262" s="61" t="s">
        <v>766</v>
      </c>
      <c r="H262" s="524">
        <v>8500</v>
      </c>
      <c r="I262" s="306"/>
      <c r="J262" s="306"/>
      <c r="K262" s="306"/>
      <c r="L262" s="306"/>
      <c r="M262" s="306"/>
      <c r="N262" s="306"/>
      <c r="O262" s="306"/>
      <c r="P262" s="306"/>
      <c r="Q262" s="306"/>
      <c r="R262" s="306"/>
      <c r="S262" s="524">
        <v>8500</v>
      </c>
      <c r="T262" s="306"/>
      <c r="U262" s="306"/>
      <c r="V262" s="306"/>
      <c r="W262" s="306"/>
      <c r="X262" s="306"/>
      <c r="Y262" s="306"/>
      <c r="Z262" s="306"/>
      <c r="AA262" s="306"/>
      <c r="AB262" s="306"/>
      <c r="AC262" s="306"/>
      <c r="AD262" s="306"/>
      <c r="AE262" s="306"/>
      <c r="AF262" s="306"/>
      <c r="AG262" s="306"/>
      <c r="AH262" s="306"/>
      <c r="AI262" s="306"/>
      <c r="AJ262" s="306"/>
      <c r="AK262" s="306"/>
      <c r="AL262" s="306"/>
      <c r="AM262" s="306"/>
      <c r="AN262" s="306"/>
      <c r="AO262" s="306"/>
      <c r="AP262" s="306"/>
      <c r="AQ262" s="306"/>
      <c r="AR262" s="306"/>
      <c r="AS262" s="306"/>
      <c r="AT262" s="306"/>
      <c r="AU262" s="306"/>
      <c r="AV262" s="306"/>
      <c r="AW262" s="306"/>
      <c r="AX262" s="306"/>
      <c r="AY262" s="306"/>
    </row>
    <row r="263" spans="1:51">
      <c r="A263" s="61" t="s">
        <v>1005</v>
      </c>
      <c r="B263" s="61" t="s">
        <v>376</v>
      </c>
      <c r="C263" s="61" t="s">
        <v>954</v>
      </c>
      <c r="D263" s="61" t="s">
        <v>595</v>
      </c>
      <c r="E263" s="64">
        <f>IF(ISERROR(VLOOKUP(D263,#REF!,2,0)),0,VLOOKUP(D263,#REF!,2,0))</f>
        <v>0</v>
      </c>
      <c r="F263" s="61" t="str">
        <f>IF(D263="","",VLOOKUP(D263,'UG SKU Categorization'!$A$1:$C$204,3,0))</f>
        <v>Eyeglasses</v>
      </c>
      <c r="G263" s="61" t="s">
        <v>596</v>
      </c>
      <c r="H263" s="524">
        <v>27000</v>
      </c>
      <c r="I263" s="306"/>
      <c r="J263" s="306"/>
      <c r="K263" s="306"/>
      <c r="L263" s="306"/>
      <c r="M263" s="306"/>
      <c r="N263" s="306"/>
      <c r="O263" s="306"/>
      <c r="P263" s="306"/>
      <c r="Q263" s="306"/>
      <c r="R263" s="306"/>
      <c r="S263" s="306"/>
      <c r="T263" s="306"/>
      <c r="U263" s="306"/>
      <c r="V263" s="306"/>
      <c r="W263" s="306"/>
      <c r="X263" s="306"/>
      <c r="Y263" s="306"/>
      <c r="Z263" s="306"/>
      <c r="AA263" s="306"/>
      <c r="AB263" s="306"/>
      <c r="AC263" s="306"/>
      <c r="AD263" s="524">
        <v>27000</v>
      </c>
      <c r="AE263" s="306"/>
      <c r="AF263" s="306"/>
      <c r="AG263" s="306"/>
      <c r="AH263" s="306"/>
      <c r="AI263" s="306"/>
      <c r="AJ263" s="306"/>
      <c r="AK263" s="306"/>
      <c r="AL263" s="306"/>
      <c r="AM263" s="306"/>
      <c r="AN263" s="306"/>
      <c r="AO263" s="306"/>
      <c r="AP263" s="306"/>
      <c r="AQ263" s="306"/>
      <c r="AR263" s="306"/>
      <c r="AS263" s="306"/>
      <c r="AT263" s="306"/>
      <c r="AU263" s="306"/>
      <c r="AV263" s="306"/>
      <c r="AW263" s="306"/>
      <c r="AX263" s="306"/>
      <c r="AY263" s="306"/>
    </row>
    <row r="264" spans="1:51">
      <c r="A264" s="61" t="s">
        <v>1005</v>
      </c>
      <c r="B264" s="61" t="s">
        <v>376</v>
      </c>
      <c r="C264" s="61" t="s">
        <v>954</v>
      </c>
      <c r="D264" s="61" t="s">
        <v>597</v>
      </c>
      <c r="E264" s="64">
        <f>IF(ISERROR(VLOOKUP(D264,#REF!,2,0)),0,VLOOKUP(D264,#REF!,2,0))</f>
        <v>0</v>
      </c>
      <c r="F264" s="61" t="str">
        <f>IF(D264="","",VLOOKUP(D264,'UG SKU Categorization'!$A$1:$C$204,3,0))</f>
        <v>Eyeglasses</v>
      </c>
      <c r="G264" s="61" t="s">
        <v>598</v>
      </c>
      <c r="H264" s="524">
        <v>9000</v>
      </c>
      <c r="I264" s="306"/>
      <c r="J264" s="306"/>
      <c r="K264" s="306"/>
      <c r="L264" s="306"/>
      <c r="M264" s="306"/>
      <c r="N264" s="306"/>
      <c r="O264" s="306"/>
      <c r="P264" s="306"/>
      <c r="Q264" s="306"/>
      <c r="R264" s="306"/>
      <c r="S264" s="306"/>
      <c r="T264" s="306"/>
      <c r="U264" s="306"/>
      <c r="V264" s="306"/>
      <c r="W264" s="306"/>
      <c r="X264" s="524">
        <v>9000</v>
      </c>
      <c r="Y264" s="306"/>
      <c r="Z264" s="306"/>
      <c r="AA264" s="306"/>
      <c r="AB264" s="306"/>
      <c r="AC264" s="306"/>
      <c r="AD264" s="306"/>
      <c r="AE264" s="306"/>
      <c r="AF264" s="306"/>
      <c r="AG264" s="306"/>
      <c r="AH264" s="306"/>
      <c r="AI264" s="306"/>
      <c r="AJ264" s="306"/>
      <c r="AK264" s="306"/>
      <c r="AL264" s="306"/>
      <c r="AM264" s="306"/>
      <c r="AN264" s="306"/>
      <c r="AO264" s="306"/>
      <c r="AP264" s="306"/>
      <c r="AQ264" s="306"/>
      <c r="AR264" s="306"/>
      <c r="AS264" s="306"/>
      <c r="AT264" s="306"/>
      <c r="AU264" s="306"/>
      <c r="AV264" s="306"/>
      <c r="AW264" s="306"/>
      <c r="AX264" s="306"/>
      <c r="AY264" s="306"/>
    </row>
    <row r="265" spans="1:51">
      <c r="A265" s="61" t="s">
        <v>1005</v>
      </c>
      <c r="B265" s="61" t="s">
        <v>376</v>
      </c>
      <c r="C265" s="61" t="s">
        <v>954</v>
      </c>
      <c r="D265" s="61" t="s">
        <v>599</v>
      </c>
      <c r="E265" s="64">
        <f>IF(ISERROR(VLOOKUP(D265,#REF!,2,0)),0,VLOOKUP(D265,#REF!,2,0))</f>
        <v>0</v>
      </c>
      <c r="F265" s="61" t="str">
        <f>IF(D265="","",VLOOKUP(D265,'UG SKU Categorization'!$A$1:$C$204,3,0))</f>
        <v>Eyeglasses</v>
      </c>
      <c r="G265" s="61" t="s">
        <v>600</v>
      </c>
      <c r="H265" s="524">
        <v>17500</v>
      </c>
      <c r="I265" s="306"/>
      <c r="J265" s="306"/>
      <c r="K265" s="306"/>
      <c r="L265" s="306"/>
      <c r="M265" s="306"/>
      <c r="N265" s="306"/>
      <c r="O265" s="306"/>
      <c r="P265" s="306"/>
      <c r="Q265" s="306"/>
      <c r="R265" s="306"/>
      <c r="S265" s="524">
        <v>9000</v>
      </c>
      <c r="T265" s="306"/>
      <c r="U265" s="306"/>
      <c r="V265" s="306"/>
      <c r="W265" s="306"/>
      <c r="X265" s="524">
        <v>8500</v>
      </c>
      <c r="Y265" s="306"/>
      <c r="Z265" s="306"/>
      <c r="AA265" s="306"/>
      <c r="AB265" s="306"/>
      <c r="AC265" s="306"/>
      <c r="AD265" s="306"/>
      <c r="AE265" s="306"/>
      <c r="AF265" s="306"/>
      <c r="AG265" s="306"/>
      <c r="AH265" s="306"/>
      <c r="AI265" s="306"/>
      <c r="AJ265" s="306"/>
      <c r="AK265" s="306"/>
      <c r="AL265" s="306"/>
      <c r="AM265" s="306"/>
      <c r="AN265" s="306"/>
      <c r="AO265" s="306"/>
      <c r="AP265" s="306"/>
      <c r="AQ265" s="306"/>
      <c r="AR265" s="306"/>
      <c r="AS265" s="306"/>
      <c r="AT265" s="306"/>
      <c r="AU265" s="306"/>
      <c r="AV265" s="306"/>
      <c r="AW265" s="306"/>
      <c r="AX265" s="306"/>
      <c r="AY265" s="306"/>
    </row>
    <row r="266" spans="1:51">
      <c r="A266" s="61" t="s">
        <v>1005</v>
      </c>
      <c r="B266" s="61" t="s">
        <v>376</v>
      </c>
      <c r="C266" s="61" t="s">
        <v>954</v>
      </c>
      <c r="D266" s="61" t="s">
        <v>601</v>
      </c>
      <c r="E266" s="64">
        <f>IF(ISERROR(VLOOKUP(D266,#REF!,2,0)),0,VLOOKUP(D266,#REF!,2,0))</f>
        <v>0</v>
      </c>
      <c r="F266" s="61" t="str">
        <f>IF(D266="","",VLOOKUP(D266,'UG SKU Categorization'!$A$1:$C$204,3,0))</f>
        <v>Eyeglasses</v>
      </c>
      <c r="G266" s="61" t="s">
        <v>602</v>
      </c>
      <c r="H266" s="524">
        <v>18000</v>
      </c>
      <c r="I266" s="306"/>
      <c r="J266" s="306"/>
      <c r="K266" s="306"/>
      <c r="L266" s="306"/>
      <c r="M266" s="306"/>
      <c r="N266" s="306"/>
      <c r="O266" s="306"/>
      <c r="P266" s="306"/>
      <c r="Q266" s="306"/>
      <c r="R266" s="306"/>
      <c r="S266" s="524">
        <v>18000</v>
      </c>
      <c r="T266" s="306"/>
      <c r="U266" s="306"/>
      <c r="V266" s="306"/>
      <c r="W266" s="306"/>
      <c r="X266" s="306"/>
      <c r="Y266" s="306"/>
      <c r="Z266" s="306"/>
      <c r="AA266" s="306"/>
      <c r="AB266" s="306"/>
      <c r="AC266" s="306"/>
      <c r="AD266" s="306"/>
      <c r="AE266" s="306"/>
      <c r="AF266" s="306"/>
      <c r="AG266" s="306"/>
      <c r="AH266" s="306"/>
      <c r="AI266" s="306"/>
      <c r="AJ266" s="306"/>
      <c r="AK266" s="306"/>
      <c r="AL266" s="306"/>
      <c r="AM266" s="306"/>
      <c r="AN266" s="306"/>
      <c r="AO266" s="306"/>
      <c r="AP266" s="306"/>
      <c r="AQ266" s="306"/>
      <c r="AR266" s="306"/>
      <c r="AS266" s="306"/>
      <c r="AT266" s="306"/>
      <c r="AU266" s="306"/>
      <c r="AV266" s="306"/>
      <c r="AW266" s="306"/>
      <c r="AX266" s="306"/>
      <c r="AY266" s="306"/>
    </row>
    <row r="267" spans="1:51">
      <c r="A267" s="61" t="s">
        <v>1005</v>
      </c>
      <c r="B267" s="61" t="s">
        <v>376</v>
      </c>
      <c r="C267" s="61" t="s">
        <v>954</v>
      </c>
      <c r="D267" s="61" t="s">
        <v>605</v>
      </c>
      <c r="E267" s="64">
        <f>IF(ISERROR(VLOOKUP(D267,#REF!,2,0)),0,VLOOKUP(D267,#REF!,2,0))</f>
        <v>0</v>
      </c>
      <c r="F267" s="61" t="str">
        <f>IF(D267="","",VLOOKUP(D267,'UG SKU Categorization'!$A$1:$C$204,3,0))</f>
        <v>Eyeglasses</v>
      </c>
      <c r="G267" s="61" t="s">
        <v>606</v>
      </c>
      <c r="H267" s="524">
        <v>27000</v>
      </c>
      <c r="I267" s="306"/>
      <c r="J267" s="306"/>
      <c r="K267" s="306"/>
      <c r="L267" s="306"/>
      <c r="M267" s="306"/>
      <c r="N267" s="306"/>
      <c r="O267" s="306"/>
      <c r="P267" s="306"/>
      <c r="Q267" s="306"/>
      <c r="R267" s="306"/>
      <c r="S267" s="306"/>
      <c r="T267" s="306"/>
      <c r="U267" s="306"/>
      <c r="V267" s="306"/>
      <c r="W267" s="306"/>
      <c r="X267" s="306"/>
      <c r="Y267" s="306"/>
      <c r="Z267" s="306"/>
      <c r="AA267" s="306"/>
      <c r="AB267" s="306"/>
      <c r="AC267" s="306"/>
      <c r="AD267" s="524">
        <v>27000</v>
      </c>
      <c r="AE267" s="306"/>
      <c r="AF267" s="306"/>
      <c r="AG267" s="306"/>
      <c r="AH267" s="306"/>
      <c r="AI267" s="306"/>
      <c r="AJ267" s="306"/>
      <c r="AK267" s="306"/>
      <c r="AL267" s="306"/>
      <c r="AM267" s="306"/>
      <c r="AN267" s="306"/>
      <c r="AO267" s="306"/>
      <c r="AP267" s="306"/>
      <c r="AQ267" s="306"/>
      <c r="AR267" s="306"/>
      <c r="AS267" s="306"/>
      <c r="AT267" s="306"/>
      <c r="AU267" s="306"/>
      <c r="AV267" s="306"/>
      <c r="AW267" s="306"/>
      <c r="AX267" s="306"/>
      <c r="AY267" s="306"/>
    </row>
    <row r="268" spans="1:51">
      <c r="A268" s="61" t="s">
        <v>1005</v>
      </c>
      <c r="B268" s="61" t="s">
        <v>376</v>
      </c>
      <c r="C268" s="61" t="s">
        <v>954</v>
      </c>
      <c r="D268" s="61" t="s">
        <v>607</v>
      </c>
      <c r="E268" s="64">
        <f>IF(ISERROR(VLOOKUP(D268,#REF!,2,0)),0,VLOOKUP(D268,#REF!,2,0))</f>
        <v>0</v>
      </c>
      <c r="F268" s="61" t="str">
        <f>IF(D268="","",VLOOKUP(D268,'UG SKU Categorization'!$A$1:$C$204,3,0))</f>
        <v>Eyeglasses</v>
      </c>
      <c r="G268" s="61" t="s">
        <v>608</v>
      </c>
      <c r="H268" s="524">
        <v>18000</v>
      </c>
      <c r="I268" s="306"/>
      <c r="J268" s="306"/>
      <c r="K268" s="306"/>
      <c r="L268" s="306"/>
      <c r="M268" s="306"/>
      <c r="N268" s="306"/>
      <c r="O268" s="306"/>
      <c r="P268" s="306"/>
      <c r="Q268" s="306"/>
      <c r="R268" s="306"/>
      <c r="S268" s="524">
        <v>9000</v>
      </c>
      <c r="T268" s="306"/>
      <c r="U268" s="306"/>
      <c r="V268" s="306"/>
      <c r="W268" s="306"/>
      <c r="X268" s="306"/>
      <c r="Y268" s="306"/>
      <c r="Z268" s="306"/>
      <c r="AA268" s="306"/>
      <c r="AB268" s="306"/>
      <c r="AC268" s="306"/>
      <c r="AD268" s="306"/>
      <c r="AE268" s="306"/>
      <c r="AF268" s="306"/>
      <c r="AG268" s="306"/>
      <c r="AH268" s="306"/>
      <c r="AI268" s="306"/>
      <c r="AJ268" s="306"/>
      <c r="AK268" s="524">
        <v>9000</v>
      </c>
      <c r="AL268" s="306"/>
      <c r="AM268" s="306"/>
      <c r="AN268" s="306"/>
      <c r="AO268" s="306"/>
      <c r="AP268" s="306"/>
      <c r="AQ268" s="306"/>
      <c r="AR268" s="306"/>
      <c r="AS268" s="306"/>
      <c r="AT268" s="306"/>
      <c r="AU268" s="306"/>
      <c r="AV268" s="306"/>
      <c r="AW268" s="306"/>
      <c r="AX268" s="306"/>
      <c r="AY268" s="306"/>
    </row>
    <row r="269" spans="1:51">
      <c r="A269" s="61" t="s">
        <v>1005</v>
      </c>
      <c r="B269" s="61" t="s">
        <v>376</v>
      </c>
      <c r="C269" s="61" t="s">
        <v>954</v>
      </c>
      <c r="D269" s="61" t="s">
        <v>613</v>
      </c>
      <c r="E269" s="64">
        <f>IF(ISERROR(VLOOKUP(D269,#REF!,2,0)),0,VLOOKUP(D269,#REF!,2,0))</f>
        <v>0</v>
      </c>
      <c r="F269" s="61" t="str">
        <f>IF(D269="","",VLOOKUP(D269,'UG SKU Categorization'!$A$1:$C$204,3,0))</f>
        <v>Eyeglasses</v>
      </c>
      <c r="G269" s="61" t="s">
        <v>614</v>
      </c>
      <c r="H269" s="524">
        <v>18000</v>
      </c>
      <c r="I269" s="306"/>
      <c r="J269" s="306"/>
      <c r="K269" s="306"/>
      <c r="L269" s="306"/>
      <c r="M269" s="306"/>
      <c r="N269" s="306"/>
      <c r="O269" s="306"/>
      <c r="P269" s="306"/>
      <c r="Q269" s="306"/>
      <c r="R269" s="306"/>
      <c r="S269" s="306"/>
      <c r="T269" s="306"/>
      <c r="U269" s="306"/>
      <c r="V269" s="306"/>
      <c r="W269" s="306"/>
      <c r="X269" s="306"/>
      <c r="Y269" s="306"/>
      <c r="Z269" s="306"/>
      <c r="AA269" s="306"/>
      <c r="AB269" s="306"/>
      <c r="AC269" s="306"/>
      <c r="AD269" s="306"/>
      <c r="AE269" s="524">
        <v>18000</v>
      </c>
      <c r="AF269" s="306"/>
      <c r="AG269" s="306"/>
      <c r="AH269" s="306"/>
      <c r="AI269" s="306"/>
      <c r="AJ269" s="306"/>
      <c r="AK269" s="306"/>
      <c r="AL269" s="306"/>
      <c r="AM269" s="306"/>
      <c r="AN269" s="306"/>
      <c r="AO269" s="306"/>
      <c r="AP269" s="306"/>
      <c r="AQ269" s="306"/>
      <c r="AR269" s="306"/>
      <c r="AS269" s="306"/>
      <c r="AT269" s="306"/>
      <c r="AU269" s="306"/>
      <c r="AV269" s="306"/>
      <c r="AW269" s="306"/>
      <c r="AX269" s="306"/>
      <c r="AY269" s="306"/>
    </row>
    <row r="270" spans="1:51">
      <c r="A270" s="61" t="s">
        <v>1005</v>
      </c>
      <c r="B270" s="61" t="s">
        <v>376</v>
      </c>
      <c r="C270" s="61" t="s">
        <v>954</v>
      </c>
      <c r="D270" s="61" t="s">
        <v>627</v>
      </c>
      <c r="E270" s="64">
        <f>IF(ISERROR(VLOOKUP(D270,#REF!,2,0)),0,VLOOKUP(D270,#REF!,2,0))</f>
        <v>0</v>
      </c>
      <c r="F270" s="61" t="str">
        <f>IF(D270="","",VLOOKUP(D270,'UG SKU Categorization'!$A$1:$C$204,3,0))</f>
        <v>Eyeglasses</v>
      </c>
      <c r="G270" s="61" t="s">
        <v>628</v>
      </c>
      <c r="H270" s="524">
        <v>37500</v>
      </c>
      <c r="I270" s="306"/>
      <c r="J270" s="306"/>
      <c r="K270" s="306"/>
      <c r="L270" s="306"/>
      <c r="M270" s="306"/>
      <c r="N270" s="306"/>
      <c r="O270" s="306"/>
      <c r="P270" s="306"/>
      <c r="Q270" s="306"/>
      <c r="R270" s="306"/>
      <c r="S270" s="524">
        <v>12500</v>
      </c>
      <c r="T270" s="306"/>
      <c r="U270" s="306"/>
      <c r="V270" s="306"/>
      <c r="W270" s="306"/>
      <c r="X270" s="306"/>
      <c r="Y270" s="306"/>
      <c r="Z270" s="306"/>
      <c r="AA270" s="306"/>
      <c r="AB270" s="306"/>
      <c r="AC270" s="306"/>
      <c r="AD270" s="524">
        <v>25000</v>
      </c>
      <c r="AE270" s="306"/>
      <c r="AF270" s="306"/>
      <c r="AG270" s="306"/>
      <c r="AH270" s="306"/>
      <c r="AI270" s="306"/>
      <c r="AJ270" s="306"/>
      <c r="AK270" s="306"/>
      <c r="AL270" s="306"/>
      <c r="AM270" s="306"/>
      <c r="AN270" s="306"/>
      <c r="AO270" s="306"/>
      <c r="AP270" s="306"/>
      <c r="AQ270" s="306"/>
      <c r="AR270" s="306"/>
      <c r="AS270" s="306"/>
      <c r="AT270" s="306"/>
      <c r="AU270" s="306"/>
      <c r="AV270" s="306"/>
      <c r="AW270" s="306"/>
      <c r="AX270" s="306"/>
      <c r="AY270" s="306"/>
    </row>
    <row r="271" spans="1:51">
      <c r="A271" s="61" t="s">
        <v>1005</v>
      </c>
      <c r="B271" s="61" t="s">
        <v>376</v>
      </c>
      <c r="C271" s="61" t="s">
        <v>954</v>
      </c>
      <c r="D271" s="61" t="s">
        <v>637</v>
      </c>
      <c r="E271" s="64">
        <f>IF(ISERROR(VLOOKUP(D271,#REF!,2,0)),0,VLOOKUP(D271,#REF!,2,0))</f>
        <v>0</v>
      </c>
      <c r="F271" s="61" t="str">
        <f>IF(D271="","",VLOOKUP(D271,'UG SKU Categorization'!$A$1:$C$204,3,0))</f>
        <v>Eyeglasses</v>
      </c>
      <c r="G271" s="61" t="s">
        <v>638</v>
      </c>
      <c r="H271" s="524">
        <v>27500</v>
      </c>
      <c r="I271" s="306"/>
      <c r="J271" s="306"/>
      <c r="K271" s="306"/>
      <c r="L271" s="306"/>
      <c r="M271" s="306"/>
      <c r="N271" s="306"/>
      <c r="O271" s="306"/>
      <c r="P271" s="306"/>
      <c r="Q271" s="306"/>
      <c r="R271" s="306"/>
      <c r="S271" s="524">
        <v>2750</v>
      </c>
      <c r="T271" s="306"/>
      <c r="U271" s="306"/>
      <c r="V271" s="306"/>
      <c r="W271" s="306"/>
      <c r="X271" s="524">
        <v>1500</v>
      </c>
      <c r="Y271" s="524">
        <v>4500</v>
      </c>
      <c r="Z271" s="306"/>
      <c r="AA271" s="306"/>
      <c r="AB271" s="306"/>
      <c r="AC271" s="306"/>
      <c r="AD271" s="524">
        <v>6000</v>
      </c>
      <c r="AE271" s="524">
        <v>10500</v>
      </c>
      <c r="AF271" s="306"/>
      <c r="AG271" s="306"/>
      <c r="AH271" s="306"/>
      <c r="AI271" s="306"/>
      <c r="AJ271" s="306"/>
      <c r="AK271" s="524">
        <v>750</v>
      </c>
      <c r="AL271" s="306"/>
      <c r="AM271" s="306"/>
      <c r="AN271" s="306"/>
      <c r="AO271" s="306"/>
      <c r="AP271" s="306"/>
      <c r="AQ271" s="306"/>
      <c r="AR271" s="524">
        <v>1500</v>
      </c>
      <c r="AS271" s="306"/>
      <c r="AT271" s="306"/>
      <c r="AU271" s="306"/>
      <c r="AV271" s="306"/>
      <c r="AW271" s="306"/>
      <c r="AX271" s="306"/>
      <c r="AY271" s="306"/>
    </row>
    <row r="272" spans="1:51">
      <c r="A272" s="61" t="s">
        <v>1005</v>
      </c>
      <c r="B272" s="61" t="s">
        <v>376</v>
      </c>
      <c r="C272" s="61" t="s">
        <v>954</v>
      </c>
      <c r="D272" s="61" t="s">
        <v>639</v>
      </c>
      <c r="E272" s="64">
        <f>IF(ISERROR(VLOOKUP(D272,#REF!,2,0)),0,VLOOKUP(D272,#REF!,2,0))</f>
        <v>0</v>
      </c>
      <c r="F272" s="61" t="str">
        <f>IF(D272="","",VLOOKUP(D272,'UG SKU Categorization'!$A$1:$C$204,3,0))</f>
        <v>Eyeglasses</v>
      </c>
      <c r="G272" s="61" t="s">
        <v>640</v>
      </c>
      <c r="H272" s="524">
        <v>7500</v>
      </c>
      <c r="I272" s="306"/>
      <c r="J272" s="306"/>
      <c r="K272" s="306"/>
      <c r="L272" s="306"/>
      <c r="M272" s="306"/>
      <c r="N272" s="306"/>
      <c r="O272" s="306"/>
      <c r="P272" s="306"/>
      <c r="Q272" s="306"/>
      <c r="R272" s="306"/>
      <c r="S272" s="524">
        <v>2000</v>
      </c>
      <c r="T272" s="306"/>
      <c r="U272" s="306"/>
      <c r="V272" s="306"/>
      <c r="W272" s="306"/>
      <c r="X272" s="524">
        <v>750</v>
      </c>
      <c r="Y272" s="306"/>
      <c r="Z272" s="306"/>
      <c r="AA272" s="306"/>
      <c r="AB272" s="306"/>
      <c r="AC272" s="306"/>
      <c r="AD272" s="524">
        <v>1500</v>
      </c>
      <c r="AE272" s="524">
        <v>2500</v>
      </c>
      <c r="AF272" s="306"/>
      <c r="AG272" s="306"/>
      <c r="AH272" s="306"/>
      <c r="AI272" s="306"/>
      <c r="AJ272" s="306"/>
      <c r="AK272" s="524">
        <v>250</v>
      </c>
      <c r="AL272" s="306"/>
      <c r="AM272" s="306"/>
      <c r="AN272" s="306"/>
      <c r="AO272" s="306"/>
      <c r="AP272" s="306"/>
      <c r="AQ272" s="306"/>
      <c r="AR272" s="524">
        <v>500</v>
      </c>
      <c r="AS272" s="306"/>
      <c r="AT272" s="306"/>
      <c r="AU272" s="306"/>
      <c r="AV272" s="306"/>
      <c r="AW272" s="306"/>
      <c r="AX272" s="306"/>
      <c r="AY272" s="306"/>
    </row>
    <row r="273" spans="1:51">
      <c r="A273" s="61" t="s">
        <v>1005</v>
      </c>
      <c r="B273" s="61" t="s">
        <v>376</v>
      </c>
      <c r="C273" s="61" t="s">
        <v>954</v>
      </c>
      <c r="D273" s="61" t="s">
        <v>709</v>
      </c>
      <c r="E273" s="64">
        <f>IF(ISERROR(VLOOKUP(D273,#REF!,2,0)),0,VLOOKUP(D273,#REF!,2,0))</f>
        <v>0</v>
      </c>
      <c r="F273" s="61" t="str">
        <f>IF(D273="","",VLOOKUP(D273,'UG SKU Categorization'!$A$1:$C$204,3,0))</f>
        <v>Fortified Foods</v>
      </c>
      <c r="G273" s="61" t="s">
        <v>710</v>
      </c>
      <c r="H273" s="524">
        <v>1923550</v>
      </c>
      <c r="I273" s="306"/>
      <c r="J273" s="306"/>
      <c r="K273" s="306"/>
      <c r="L273" s="306"/>
      <c r="M273" s="524">
        <v>43500</v>
      </c>
      <c r="N273" s="524">
        <v>40600</v>
      </c>
      <c r="O273" s="524">
        <v>67100</v>
      </c>
      <c r="P273" s="524">
        <v>49500</v>
      </c>
      <c r="Q273" s="524">
        <v>695750</v>
      </c>
      <c r="R273" s="524">
        <v>74400</v>
      </c>
      <c r="S273" s="524">
        <v>65100</v>
      </c>
      <c r="T273" s="524">
        <v>104200</v>
      </c>
      <c r="U273" s="524">
        <v>61000</v>
      </c>
      <c r="V273" s="524">
        <v>51850</v>
      </c>
      <c r="W273" s="524">
        <v>39650</v>
      </c>
      <c r="X273" s="524">
        <v>48300</v>
      </c>
      <c r="Y273" s="524">
        <v>57950</v>
      </c>
      <c r="Z273" s="524">
        <v>54900</v>
      </c>
      <c r="AA273" s="524">
        <v>15250</v>
      </c>
      <c r="AB273" s="524">
        <v>36600</v>
      </c>
      <c r="AC273" s="524">
        <v>15250</v>
      </c>
      <c r="AD273" s="524">
        <v>3050</v>
      </c>
      <c r="AE273" s="524">
        <v>12200</v>
      </c>
      <c r="AF273" s="524">
        <v>77850</v>
      </c>
      <c r="AG273" s="524">
        <v>190950</v>
      </c>
      <c r="AH273" s="524">
        <v>0</v>
      </c>
      <c r="AI273" s="306"/>
      <c r="AJ273" s="524">
        <v>3150</v>
      </c>
      <c r="AK273" s="524">
        <v>6300</v>
      </c>
      <c r="AL273" s="524">
        <v>3150</v>
      </c>
      <c r="AM273" s="524">
        <v>3150</v>
      </c>
      <c r="AN273" s="306"/>
      <c r="AO273" s="306"/>
      <c r="AP273" s="524">
        <v>3150</v>
      </c>
      <c r="AQ273" s="524">
        <v>3150</v>
      </c>
      <c r="AR273" s="524">
        <v>90250</v>
      </c>
      <c r="AS273" s="524">
        <v>6300</v>
      </c>
      <c r="AT273" s="306"/>
      <c r="AU273" s="524">
        <v>0</v>
      </c>
      <c r="AV273" s="306"/>
      <c r="AW273" s="306"/>
      <c r="AX273" s="306"/>
      <c r="AY273" s="306"/>
    </row>
    <row r="274" spans="1:51">
      <c r="A274" s="61" t="s">
        <v>1005</v>
      </c>
      <c r="B274" s="61" t="s">
        <v>376</v>
      </c>
      <c r="C274" s="61" t="s">
        <v>954</v>
      </c>
      <c r="D274" s="61" t="s">
        <v>711</v>
      </c>
      <c r="E274" s="64">
        <f>IF(ISERROR(VLOOKUP(D274,#REF!,2,0)),0,VLOOKUP(D274,#REF!,2,0))</f>
        <v>0</v>
      </c>
      <c r="F274" s="61" t="str">
        <f>IF(D274="","",VLOOKUP(D274,'UG SKU Categorization'!$A$1:$C$204,3,0))</f>
        <v>Fortified Foods</v>
      </c>
      <c r="G274" s="61" t="s">
        <v>712</v>
      </c>
      <c r="H274" s="524">
        <v>13013300</v>
      </c>
      <c r="I274" s="306"/>
      <c r="J274" s="306"/>
      <c r="K274" s="306"/>
      <c r="L274" s="306"/>
      <c r="M274" s="524">
        <v>518400</v>
      </c>
      <c r="N274" s="524">
        <v>492000</v>
      </c>
      <c r="O274" s="524">
        <v>339600</v>
      </c>
      <c r="P274" s="524">
        <v>413300</v>
      </c>
      <c r="Q274" s="524">
        <v>291200</v>
      </c>
      <c r="R274" s="524">
        <v>175000</v>
      </c>
      <c r="S274" s="524">
        <v>504200</v>
      </c>
      <c r="T274" s="524">
        <v>789600</v>
      </c>
      <c r="U274" s="524">
        <v>342400</v>
      </c>
      <c r="V274" s="524">
        <v>176400</v>
      </c>
      <c r="W274" s="524">
        <v>282800</v>
      </c>
      <c r="X274" s="524">
        <v>439600</v>
      </c>
      <c r="Y274" s="524">
        <v>578200</v>
      </c>
      <c r="Z274" s="524">
        <v>525000</v>
      </c>
      <c r="AA274" s="524">
        <v>754600</v>
      </c>
      <c r="AB274" s="524">
        <v>452200</v>
      </c>
      <c r="AC274" s="524">
        <v>473200</v>
      </c>
      <c r="AD274" s="524">
        <v>331800</v>
      </c>
      <c r="AE274" s="524">
        <v>207200</v>
      </c>
      <c r="AF274" s="524">
        <v>341600</v>
      </c>
      <c r="AG274" s="524">
        <v>196000</v>
      </c>
      <c r="AH274" s="524">
        <v>253400</v>
      </c>
      <c r="AI274" s="524">
        <v>239400</v>
      </c>
      <c r="AJ274" s="524">
        <v>183400</v>
      </c>
      <c r="AK274" s="524">
        <v>130200</v>
      </c>
      <c r="AL274" s="524">
        <v>102200</v>
      </c>
      <c r="AM274" s="524">
        <v>256200</v>
      </c>
      <c r="AN274" s="524">
        <v>278600</v>
      </c>
      <c r="AO274" s="524">
        <v>385000</v>
      </c>
      <c r="AP274" s="524">
        <v>260400</v>
      </c>
      <c r="AQ274" s="524">
        <v>163800</v>
      </c>
      <c r="AR274" s="524">
        <v>714000</v>
      </c>
      <c r="AS274" s="524">
        <v>67200</v>
      </c>
      <c r="AT274" s="524">
        <v>105000</v>
      </c>
      <c r="AU274" s="524">
        <v>91000</v>
      </c>
      <c r="AV274" s="524">
        <v>170800</v>
      </c>
      <c r="AW274" s="524">
        <v>348600</v>
      </c>
      <c r="AX274" s="524">
        <v>537600</v>
      </c>
      <c r="AY274" s="524">
        <v>100800</v>
      </c>
    </row>
    <row r="275" spans="1:51">
      <c r="A275" s="61" t="s">
        <v>1005</v>
      </c>
      <c r="B275" s="61" t="s">
        <v>376</v>
      </c>
      <c r="C275" s="61" t="s">
        <v>954</v>
      </c>
      <c r="D275" s="61" t="s">
        <v>713</v>
      </c>
      <c r="E275" s="64">
        <f>IF(ISERROR(VLOOKUP(D275,#REF!,2,0)),0,VLOOKUP(D275,#REF!,2,0))</f>
        <v>0</v>
      </c>
      <c r="F275" s="61" t="str">
        <f>IF(D275="","",VLOOKUP(D275,'UG SKU Categorization'!$A$1:$C$204,3,0))</f>
        <v>Fortified Foods</v>
      </c>
      <c r="G275" s="61" t="s">
        <v>714</v>
      </c>
      <c r="H275" s="524">
        <v>5465850</v>
      </c>
      <c r="I275" s="306"/>
      <c r="J275" s="306"/>
      <c r="K275" s="306"/>
      <c r="L275" s="306"/>
      <c r="M275" s="524">
        <v>252800</v>
      </c>
      <c r="N275" s="524">
        <v>94400</v>
      </c>
      <c r="O275" s="524">
        <v>33600</v>
      </c>
      <c r="P275" s="524">
        <v>239400</v>
      </c>
      <c r="Q275" s="524">
        <v>51200</v>
      </c>
      <c r="R275" s="524">
        <v>121600</v>
      </c>
      <c r="S275" s="524">
        <v>72000</v>
      </c>
      <c r="T275" s="524">
        <v>173500</v>
      </c>
      <c r="U275" s="524">
        <v>33600</v>
      </c>
      <c r="V275" s="524">
        <v>14250</v>
      </c>
      <c r="W275" s="524">
        <v>25600</v>
      </c>
      <c r="X275" s="524">
        <v>131300</v>
      </c>
      <c r="Y275" s="524">
        <v>175500</v>
      </c>
      <c r="Z275" s="524">
        <v>175500</v>
      </c>
      <c r="AA275" s="524">
        <v>509600</v>
      </c>
      <c r="AB275" s="524">
        <v>158600</v>
      </c>
      <c r="AC275" s="524">
        <v>340200</v>
      </c>
      <c r="AD275" s="524">
        <v>624100</v>
      </c>
      <c r="AE275" s="524">
        <v>229700</v>
      </c>
      <c r="AF275" s="524">
        <v>261000</v>
      </c>
      <c r="AG275" s="524">
        <v>145500</v>
      </c>
      <c r="AH275" s="524">
        <v>6000</v>
      </c>
      <c r="AI275" s="524">
        <v>37500</v>
      </c>
      <c r="AJ275" s="524">
        <v>148500</v>
      </c>
      <c r="AK275" s="524">
        <v>54400</v>
      </c>
      <c r="AL275" s="524">
        <v>67200</v>
      </c>
      <c r="AM275" s="524">
        <v>205000</v>
      </c>
      <c r="AN275" s="524">
        <v>297600</v>
      </c>
      <c r="AO275" s="524">
        <v>238400</v>
      </c>
      <c r="AP275" s="524">
        <v>169600</v>
      </c>
      <c r="AQ275" s="524">
        <v>102400</v>
      </c>
      <c r="AR275" s="524">
        <v>179200</v>
      </c>
      <c r="AS275" s="524">
        <v>25600</v>
      </c>
      <c r="AT275" s="524">
        <v>40000</v>
      </c>
      <c r="AU275" s="524">
        <v>4500</v>
      </c>
      <c r="AV275" s="524">
        <v>4500</v>
      </c>
      <c r="AW275" s="524">
        <v>7500</v>
      </c>
      <c r="AX275" s="524">
        <v>13500</v>
      </c>
      <c r="AY275" s="524">
        <v>1500</v>
      </c>
    </row>
    <row r="276" spans="1:51">
      <c r="A276" s="61" t="s">
        <v>1005</v>
      </c>
      <c r="B276" s="61" t="s">
        <v>376</v>
      </c>
      <c r="C276" s="61" t="s">
        <v>954</v>
      </c>
      <c r="D276" s="61" t="s">
        <v>715</v>
      </c>
      <c r="E276" s="64">
        <f>IF(ISERROR(VLOOKUP(D276,#REF!,2,0)),0,VLOOKUP(D276,#REF!,2,0))</f>
        <v>0</v>
      </c>
      <c r="F276" s="61" t="str">
        <f>IF(D276="","",VLOOKUP(D276,'UG SKU Categorization'!$A$1:$C$204,3,0))</f>
        <v>Fortified Foods</v>
      </c>
      <c r="G276" s="61" t="s">
        <v>716</v>
      </c>
      <c r="H276" s="524">
        <v>63600</v>
      </c>
      <c r="I276" s="306"/>
      <c r="J276" s="306"/>
      <c r="K276" s="306"/>
      <c r="L276" s="306"/>
      <c r="M276" s="524">
        <v>5500</v>
      </c>
      <c r="N276" s="524">
        <v>1100</v>
      </c>
      <c r="O276" s="306"/>
      <c r="P276" s="524">
        <v>2850</v>
      </c>
      <c r="Q276" s="524">
        <v>3300</v>
      </c>
      <c r="R276" s="524">
        <v>9000</v>
      </c>
      <c r="S276" s="306"/>
      <c r="T276" s="524">
        <v>6000</v>
      </c>
      <c r="U276" s="306"/>
      <c r="V276" s="524">
        <v>4800</v>
      </c>
      <c r="W276" s="524">
        <v>1200</v>
      </c>
      <c r="X276" s="524">
        <v>8400</v>
      </c>
      <c r="Y276" s="524">
        <v>14200</v>
      </c>
      <c r="Z276" s="524">
        <v>2450</v>
      </c>
      <c r="AA276" s="306"/>
      <c r="AB276" s="306"/>
      <c r="AC276" s="524">
        <v>4800</v>
      </c>
      <c r="AD276" s="306"/>
      <c r="AE276" s="306"/>
      <c r="AF276" s="306"/>
      <c r="AG276" s="306"/>
      <c r="AH276" s="306"/>
      <c r="AI276" s="306"/>
      <c r="AJ276" s="306"/>
      <c r="AK276" s="306"/>
      <c r="AL276" s="306"/>
      <c r="AM276" s="306"/>
      <c r="AN276" s="306"/>
      <c r="AO276" s="306"/>
      <c r="AP276" s="306"/>
      <c r="AQ276" s="306"/>
      <c r="AR276" s="306"/>
      <c r="AS276" s="306"/>
      <c r="AT276" s="306"/>
      <c r="AU276" s="306"/>
      <c r="AV276" s="306"/>
      <c r="AW276" s="306"/>
      <c r="AX276" s="306"/>
      <c r="AY276" s="306"/>
    </row>
    <row r="277" spans="1:51">
      <c r="A277" s="61" t="s">
        <v>1005</v>
      </c>
      <c r="B277" s="61" t="s">
        <v>376</v>
      </c>
      <c r="C277" s="61" t="s">
        <v>954</v>
      </c>
      <c r="D277" s="61" t="s">
        <v>717</v>
      </c>
      <c r="E277" s="64">
        <f>IF(ISERROR(VLOOKUP(D277,#REF!,2,0)),0,VLOOKUP(D277,#REF!,2,0))</f>
        <v>0</v>
      </c>
      <c r="F277" s="61" t="str">
        <f>IF(D277="","",VLOOKUP(D277,'UG SKU Categorization'!$A$1:$C$204,3,0))</f>
        <v>Fortified Foods</v>
      </c>
      <c r="G277" s="61" t="s">
        <v>718</v>
      </c>
      <c r="H277" s="524">
        <v>2050680</v>
      </c>
      <c r="I277" s="306"/>
      <c r="J277" s="306"/>
      <c r="K277" s="306"/>
      <c r="L277" s="306"/>
      <c r="M277" s="524">
        <v>43800</v>
      </c>
      <c r="N277" s="524">
        <v>30000</v>
      </c>
      <c r="O277" s="524">
        <v>76740</v>
      </c>
      <c r="P277" s="524">
        <v>104220</v>
      </c>
      <c r="Q277" s="524">
        <v>63450</v>
      </c>
      <c r="R277" s="524">
        <v>86700</v>
      </c>
      <c r="S277" s="524">
        <v>79100</v>
      </c>
      <c r="T277" s="524">
        <v>141540</v>
      </c>
      <c r="U277" s="524">
        <v>75560</v>
      </c>
      <c r="V277" s="524">
        <v>58240</v>
      </c>
      <c r="W277" s="524">
        <v>62790</v>
      </c>
      <c r="X277" s="524">
        <v>52220</v>
      </c>
      <c r="Y277" s="524">
        <v>65920</v>
      </c>
      <c r="Z277" s="524">
        <v>69440</v>
      </c>
      <c r="AA277" s="524">
        <v>53120</v>
      </c>
      <c r="AB277" s="524">
        <v>65920</v>
      </c>
      <c r="AC277" s="524">
        <v>59200</v>
      </c>
      <c r="AD277" s="524">
        <v>82880</v>
      </c>
      <c r="AE277" s="524">
        <v>45760</v>
      </c>
      <c r="AF277" s="524">
        <v>60800</v>
      </c>
      <c r="AG277" s="524">
        <v>66240</v>
      </c>
      <c r="AH277" s="524">
        <v>45440</v>
      </c>
      <c r="AI277" s="524">
        <v>35200</v>
      </c>
      <c r="AJ277" s="524">
        <v>41280</v>
      </c>
      <c r="AK277" s="524">
        <v>76480</v>
      </c>
      <c r="AL277" s="524">
        <v>34560</v>
      </c>
      <c r="AM277" s="524">
        <v>39680</v>
      </c>
      <c r="AN277" s="524">
        <v>43200</v>
      </c>
      <c r="AO277" s="524">
        <v>42880</v>
      </c>
      <c r="AP277" s="524">
        <v>33920</v>
      </c>
      <c r="AQ277" s="524">
        <v>47040</v>
      </c>
      <c r="AR277" s="524">
        <v>54400</v>
      </c>
      <c r="AS277" s="524">
        <v>40960</v>
      </c>
      <c r="AT277" s="524">
        <v>27200</v>
      </c>
      <c r="AU277" s="524">
        <v>23680</v>
      </c>
      <c r="AV277" s="524">
        <v>19200</v>
      </c>
      <c r="AW277" s="306"/>
      <c r="AX277" s="306"/>
      <c r="AY277" s="306"/>
    </row>
    <row r="278" spans="1:51">
      <c r="A278" s="61" t="s">
        <v>1005</v>
      </c>
      <c r="B278" s="61" t="s">
        <v>376</v>
      </c>
      <c r="C278" s="61" t="s">
        <v>954</v>
      </c>
      <c r="D278" s="61" t="s">
        <v>719</v>
      </c>
      <c r="E278" s="64">
        <f>IF(ISERROR(VLOOKUP(D278,#REF!,2,0)),0,VLOOKUP(D278,#REF!,2,0))</f>
        <v>0</v>
      </c>
      <c r="F278" s="61" t="str">
        <f>IF(D278="","",VLOOKUP(D278,'UG SKU Categorization'!$A$1:$C$204,3,0))</f>
        <v>Fortified Foods</v>
      </c>
      <c r="G278" s="61" t="s">
        <v>720</v>
      </c>
      <c r="H278" s="524">
        <v>12617800</v>
      </c>
      <c r="I278" s="306"/>
      <c r="J278" s="306"/>
      <c r="K278" s="306"/>
      <c r="L278" s="306"/>
      <c r="M278" s="524">
        <v>581900</v>
      </c>
      <c r="N278" s="524">
        <v>273900</v>
      </c>
      <c r="O278" s="524">
        <v>223700</v>
      </c>
      <c r="P278" s="524">
        <v>312700</v>
      </c>
      <c r="Q278" s="524">
        <v>216700</v>
      </c>
      <c r="R278" s="524">
        <v>250800</v>
      </c>
      <c r="S278" s="524">
        <v>375300</v>
      </c>
      <c r="T278" s="524">
        <v>408100</v>
      </c>
      <c r="U278" s="524">
        <v>223700</v>
      </c>
      <c r="V278" s="524">
        <v>331400</v>
      </c>
      <c r="W278" s="524">
        <v>277500</v>
      </c>
      <c r="X278" s="524">
        <v>387400</v>
      </c>
      <c r="Y278" s="524">
        <v>309100</v>
      </c>
      <c r="Z278" s="524">
        <v>529650</v>
      </c>
      <c r="AA278" s="524">
        <v>775500</v>
      </c>
      <c r="AB278" s="524">
        <v>82500</v>
      </c>
      <c r="AC278" s="524">
        <v>481800</v>
      </c>
      <c r="AD278" s="524">
        <v>366300</v>
      </c>
      <c r="AE278" s="524">
        <v>222750</v>
      </c>
      <c r="AF278" s="524">
        <v>333300</v>
      </c>
      <c r="AG278" s="524">
        <v>234300</v>
      </c>
      <c r="AH278" s="524">
        <v>212850</v>
      </c>
      <c r="AI278" s="524">
        <v>201300</v>
      </c>
      <c r="AJ278" s="524">
        <v>168300</v>
      </c>
      <c r="AK278" s="524">
        <v>212850</v>
      </c>
      <c r="AL278" s="524">
        <v>132000</v>
      </c>
      <c r="AM278" s="524">
        <v>290400</v>
      </c>
      <c r="AN278" s="524">
        <v>292050</v>
      </c>
      <c r="AO278" s="524">
        <v>544500</v>
      </c>
      <c r="AP278" s="524">
        <v>280500</v>
      </c>
      <c r="AQ278" s="524">
        <v>252450</v>
      </c>
      <c r="AR278" s="524">
        <v>440550</v>
      </c>
      <c r="AS278" s="524">
        <v>194700</v>
      </c>
      <c r="AT278" s="524">
        <v>252450</v>
      </c>
      <c r="AU278" s="524">
        <v>224400</v>
      </c>
      <c r="AV278" s="524">
        <v>409700</v>
      </c>
      <c r="AW278" s="524">
        <v>569500</v>
      </c>
      <c r="AX278" s="524">
        <v>598400</v>
      </c>
      <c r="AY278" s="524">
        <v>136000</v>
      </c>
    </row>
    <row r="279" spans="1:51">
      <c r="A279" s="61" t="s">
        <v>1005</v>
      </c>
      <c r="B279" s="61" t="s">
        <v>376</v>
      </c>
      <c r="C279" s="61" t="s">
        <v>954</v>
      </c>
      <c r="D279" s="61" t="s">
        <v>721</v>
      </c>
      <c r="E279" s="64">
        <f>IF(ISERROR(VLOOKUP(D279,#REF!,2,0)),0,VLOOKUP(D279,#REF!,2,0))</f>
        <v>0</v>
      </c>
      <c r="F279" s="61" t="str">
        <f>IF(D279="","",VLOOKUP(D279,'UG SKU Categorization'!$A$1:$C$204,3,0))</f>
        <v>Fortified Foods</v>
      </c>
      <c r="G279" s="61" t="s">
        <v>722</v>
      </c>
      <c r="H279" s="524">
        <v>104650</v>
      </c>
      <c r="I279" s="306"/>
      <c r="J279" s="306"/>
      <c r="K279" s="306"/>
      <c r="L279" s="306"/>
      <c r="M279" s="524">
        <v>2400</v>
      </c>
      <c r="N279" s="524">
        <v>9600</v>
      </c>
      <c r="O279" s="524">
        <v>9400</v>
      </c>
      <c r="P279" s="524">
        <v>4500</v>
      </c>
      <c r="Q279" s="306"/>
      <c r="R279" s="524">
        <v>2350</v>
      </c>
      <c r="S279" s="524">
        <v>4700</v>
      </c>
      <c r="T279" s="524">
        <v>9400</v>
      </c>
      <c r="U279" s="524">
        <v>9400</v>
      </c>
      <c r="V279" s="524">
        <v>4700</v>
      </c>
      <c r="W279" s="306"/>
      <c r="X279" s="524">
        <v>2350</v>
      </c>
      <c r="Y279" s="524">
        <v>29400</v>
      </c>
      <c r="Z279" s="524">
        <v>11750</v>
      </c>
      <c r="AA279" s="306"/>
      <c r="AB279" s="306"/>
      <c r="AC279" s="306"/>
      <c r="AD279" s="306"/>
      <c r="AE279" s="306"/>
      <c r="AF279" s="306"/>
      <c r="AG279" s="306"/>
      <c r="AH279" s="306"/>
      <c r="AI279" s="306"/>
      <c r="AJ279" s="306"/>
      <c r="AK279" s="306"/>
      <c r="AL279" s="306"/>
      <c r="AM279" s="306"/>
      <c r="AN279" s="306"/>
      <c r="AO279" s="306"/>
      <c r="AP279" s="306"/>
      <c r="AQ279" s="306"/>
      <c r="AR279" s="524">
        <v>4700</v>
      </c>
      <c r="AS279" s="306"/>
      <c r="AT279" s="306"/>
      <c r="AU279" s="306"/>
      <c r="AV279" s="306"/>
      <c r="AW279" s="306"/>
      <c r="AX279" s="306"/>
      <c r="AY279" s="306"/>
    </row>
    <row r="280" spans="1:51">
      <c r="A280" s="61" t="s">
        <v>1005</v>
      </c>
      <c r="B280" s="61" t="s">
        <v>376</v>
      </c>
      <c r="C280" s="61" t="s">
        <v>954</v>
      </c>
      <c r="D280" s="61" t="s">
        <v>723</v>
      </c>
      <c r="E280" s="64">
        <f>IF(ISERROR(VLOOKUP(D280,#REF!,2,0)),0,VLOOKUP(D280,#REF!,2,0))</f>
        <v>0</v>
      </c>
      <c r="F280" s="61" t="str">
        <f>IF(D280="","",VLOOKUP(D280,'UG SKU Categorization'!$A$1:$C$204,3,0))</f>
        <v>Fortified Foods</v>
      </c>
      <c r="G280" s="61" t="s">
        <v>724</v>
      </c>
      <c r="H280" s="524">
        <v>717600</v>
      </c>
      <c r="I280" s="306"/>
      <c r="J280" s="306"/>
      <c r="K280" s="306"/>
      <c r="L280" s="306"/>
      <c r="M280" s="306"/>
      <c r="N280" s="306"/>
      <c r="O280" s="524">
        <v>62800</v>
      </c>
      <c r="P280" s="524">
        <v>42000</v>
      </c>
      <c r="Q280" s="524">
        <v>7600</v>
      </c>
      <c r="R280" s="524">
        <v>51300</v>
      </c>
      <c r="S280" s="524">
        <v>36100</v>
      </c>
      <c r="T280" s="524">
        <v>68400</v>
      </c>
      <c r="U280" s="524">
        <v>62800</v>
      </c>
      <c r="V280" s="524">
        <v>32400</v>
      </c>
      <c r="W280" s="524">
        <v>22600</v>
      </c>
      <c r="X280" s="524">
        <v>37200</v>
      </c>
      <c r="Y280" s="524">
        <v>129600</v>
      </c>
      <c r="Z280" s="524">
        <v>155200</v>
      </c>
      <c r="AA280" s="524">
        <v>9600</v>
      </c>
      <c r="AB280" s="306"/>
      <c r="AC280" s="306"/>
      <c r="AD280" s="306"/>
      <c r="AE280" s="306"/>
      <c r="AF280" s="306"/>
      <c r="AG280" s="306"/>
      <c r="AH280" s="306"/>
      <c r="AI280" s="306"/>
      <c r="AJ280" s="306"/>
      <c r="AK280" s="306"/>
      <c r="AL280" s="306"/>
      <c r="AM280" s="306"/>
      <c r="AN280" s="306"/>
      <c r="AO280" s="306"/>
      <c r="AP280" s="306"/>
      <c r="AQ280" s="306"/>
      <c r="AR280" s="306"/>
      <c r="AS280" s="306"/>
      <c r="AT280" s="306"/>
      <c r="AU280" s="306"/>
      <c r="AV280" s="306"/>
      <c r="AW280" s="306"/>
      <c r="AX280" s="306"/>
      <c r="AY280" s="306"/>
    </row>
    <row r="281" spans="1:51">
      <c r="A281" s="61" t="s">
        <v>1005</v>
      </c>
      <c r="B281" s="61" t="s">
        <v>376</v>
      </c>
      <c r="C281" s="61" t="s">
        <v>954</v>
      </c>
      <c r="D281" s="61" t="s">
        <v>725</v>
      </c>
      <c r="E281" s="64">
        <f>IF(ISERROR(VLOOKUP(D281,#REF!,2,0)),0,VLOOKUP(D281,#REF!,2,0))</f>
        <v>0</v>
      </c>
      <c r="F281" s="61" t="str">
        <f>IF(D281="","",VLOOKUP(D281,'UG SKU Categorization'!$A$1:$C$204,3,0))</f>
        <v>Fortified Foods</v>
      </c>
      <c r="G281" s="61" t="s">
        <v>726</v>
      </c>
      <c r="H281" s="524">
        <v>302000</v>
      </c>
      <c r="I281" s="306"/>
      <c r="J281" s="306"/>
      <c r="K281" s="306"/>
      <c r="L281" s="306"/>
      <c r="M281" s="306"/>
      <c r="N281" s="306"/>
      <c r="O281" s="524">
        <v>2300</v>
      </c>
      <c r="P281" s="524">
        <v>31600</v>
      </c>
      <c r="Q281" s="524">
        <v>13800</v>
      </c>
      <c r="R281" s="524">
        <v>18400</v>
      </c>
      <c r="S281" s="524">
        <v>11500</v>
      </c>
      <c r="T281" s="524">
        <v>34500</v>
      </c>
      <c r="U281" s="524">
        <v>2300</v>
      </c>
      <c r="V281" s="306"/>
      <c r="W281" s="524">
        <v>16000</v>
      </c>
      <c r="X281" s="524">
        <v>58000</v>
      </c>
      <c r="Y281" s="524">
        <v>107600</v>
      </c>
      <c r="Z281" s="306"/>
      <c r="AA281" s="306"/>
      <c r="AB281" s="306"/>
      <c r="AC281" s="306"/>
      <c r="AD281" s="306"/>
      <c r="AE281" s="306"/>
      <c r="AF281" s="306"/>
      <c r="AG281" s="306"/>
      <c r="AH281" s="306"/>
      <c r="AI281" s="306"/>
      <c r="AJ281" s="306"/>
      <c r="AK281" s="306"/>
      <c r="AL281" s="306"/>
      <c r="AM281" s="306"/>
      <c r="AN281" s="306"/>
      <c r="AO281" s="306"/>
      <c r="AP281" s="306"/>
      <c r="AQ281" s="306"/>
      <c r="AR281" s="524">
        <v>6000</v>
      </c>
      <c r="AS281" s="306"/>
      <c r="AT281" s="306"/>
      <c r="AU281" s="306"/>
      <c r="AV281" s="306"/>
      <c r="AW281" s="306"/>
      <c r="AX281" s="306"/>
      <c r="AY281" s="306"/>
    </row>
    <row r="282" spans="1:51">
      <c r="A282" s="61" t="s">
        <v>1005</v>
      </c>
      <c r="B282" s="61" t="s">
        <v>376</v>
      </c>
      <c r="C282" s="61" t="s">
        <v>954</v>
      </c>
      <c r="D282" s="61" t="s">
        <v>727</v>
      </c>
      <c r="E282" s="64">
        <f>IF(ISERROR(VLOOKUP(D282,#REF!,2,0)),0,VLOOKUP(D282,#REF!,2,0))</f>
        <v>0</v>
      </c>
      <c r="F282" s="61" t="str">
        <f>IF(D282="","",VLOOKUP(D282,'UG SKU Categorization'!$A$1:$C$204,3,0))</f>
        <v>Fortified Foods</v>
      </c>
      <c r="G282" s="61" t="s">
        <v>728</v>
      </c>
      <c r="H282" s="524">
        <v>652000</v>
      </c>
      <c r="I282" s="306"/>
      <c r="J282" s="306"/>
      <c r="K282" s="306"/>
      <c r="L282" s="306"/>
      <c r="M282" s="306"/>
      <c r="N282" s="306"/>
      <c r="O282" s="524">
        <v>24000</v>
      </c>
      <c r="P282" s="524">
        <v>50100</v>
      </c>
      <c r="Q282" s="524">
        <v>48000</v>
      </c>
      <c r="R282" s="524">
        <v>86400</v>
      </c>
      <c r="S282" s="524">
        <v>24000</v>
      </c>
      <c r="T282" s="524">
        <v>43200</v>
      </c>
      <c r="U282" s="524">
        <v>24000</v>
      </c>
      <c r="V282" s="524">
        <v>19200</v>
      </c>
      <c r="W282" s="524">
        <v>20100</v>
      </c>
      <c r="X282" s="524">
        <v>77000</v>
      </c>
      <c r="Y282" s="524">
        <v>214000</v>
      </c>
      <c r="Z282" s="524">
        <v>12000</v>
      </c>
      <c r="AA282" s="306"/>
      <c r="AB282" s="306"/>
      <c r="AC282" s="306"/>
      <c r="AD282" s="306"/>
      <c r="AE282" s="306"/>
      <c r="AF282" s="306"/>
      <c r="AG282" s="306"/>
      <c r="AH282" s="306"/>
      <c r="AI282" s="306"/>
      <c r="AJ282" s="306"/>
      <c r="AK282" s="306"/>
      <c r="AL282" s="306"/>
      <c r="AM282" s="306"/>
      <c r="AN282" s="306"/>
      <c r="AO282" s="306"/>
      <c r="AP282" s="306"/>
      <c r="AQ282" s="306"/>
      <c r="AR282" s="524">
        <v>10000</v>
      </c>
      <c r="AS282" s="306"/>
      <c r="AT282" s="306"/>
      <c r="AU282" s="306"/>
      <c r="AV282" s="306"/>
      <c r="AW282" s="306"/>
      <c r="AX282" s="306"/>
      <c r="AY282" s="306"/>
    </row>
    <row r="283" spans="1:51">
      <c r="A283" s="61" t="s">
        <v>1005</v>
      </c>
      <c r="B283" s="61" t="s">
        <v>376</v>
      </c>
      <c r="C283" s="61" t="s">
        <v>954</v>
      </c>
      <c r="D283" s="61" t="s">
        <v>729</v>
      </c>
      <c r="E283" s="64">
        <f>IF(ISERROR(VLOOKUP(D283,#REF!,2,0)),0,VLOOKUP(D283,#REF!,2,0))</f>
        <v>0</v>
      </c>
      <c r="F283" s="61" t="str">
        <f>IF(D283="","",VLOOKUP(D283,'UG SKU Categorization'!$A$1:$C$204,3,0))</f>
        <v>Fortified Foods</v>
      </c>
      <c r="G283" s="61" t="s">
        <v>730</v>
      </c>
      <c r="H283" s="524">
        <v>66000</v>
      </c>
      <c r="I283" s="306"/>
      <c r="J283" s="306"/>
      <c r="K283" s="306"/>
      <c r="L283" s="306"/>
      <c r="M283" s="306"/>
      <c r="N283" s="306"/>
      <c r="O283" s="524">
        <v>600</v>
      </c>
      <c r="P283" s="306"/>
      <c r="Q283" s="306"/>
      <c r="R283" s="306"/>
      <c r="S283" s="306"/>
      <c r="T283" s="306"/>
      <c r="U283" s="524">
        <v>600</v>
      </c>
      <c r="V283" s="524">
        <v>1500</v>
      </c>
      <c r="W283" s="524">
        <v>2400</v>
      </c>
      <c r="X283" s="524">
        <v>3900</v>
      </c>
      <c r="Y283" s="524">
        <v>19200</v>
      </c>
      <c r="Z283" s="524">
        <v>3000</v>
      </c>
      <c r="AA283" s="524">
        <v>23100</v>
      </c>
      <c r="AB283" s="306"/>
      <c r="AC283" s="306"/>
      <c r="AD283" s="306"/>
      <c r="AE283" s="524">
        <v>600</v>
      </c>
      <c r="AF283" s="524">
        <v>5700</v>
      </c>
      <c r="AG283" s="524">
        <v>1800</v>
      </c>
      <c r="AH283" s="524">
        <v>600</v>
      </c>
      <c r="AI283" s="524">
        <v>300</v>
      </c>
      <c r="AJ283" s="524">
        <v>300</v>
      </c>
      <c r="AK283" s="524">
        <v>900</v>
      </c>
      <c r="AL283" s="524">
        <v>1500</v>
      </c>
      <c r="AM283" s="306"/>
      <c r="AN283" s="306"/>
      <c r="AO283" s="306"/>
      <c r="AP283" s="306"/>
      <c r="AQ283" s="306"/>
      <c r="AR283" s="306"/>
      <c r="AS283" s="306"/>
      <c r="AT283" s="306"/>
      <c r="AU283" s="306"/>
      <c r="AV283" s="306"/>
      <c r="AW283" s="306"/>
      <c r="AX283" s="306"/>
      <c r="AY283" s="306"/>
    </row>
    <row r="284" spans="1:51">
      <c r="A284" s="61" t="s">
        <v>1005</v>
      </c>
      <c r="B284" s="61" t="s">
        <v>376</v>
      </c>
      <c r="C284" s="61" t="s">
        <v>954</v>
      </c>
      <c r="D284" s="61" t="s">
        <v>741</v>
      </c>
      <c r="E284" s="64">
        <f>IF(ISERROR(VLOOKUP(D284,#REF!,2,0)),0,VLOOKUP(D284,#REF!,2,0))</f>
        <v>0</v>
      </c>
      <c r="F284" s="61" t="str">
        <f>IF(D284="","",VLOOKUP(D284,'UG SKU Categorization'!$A$1:$C$204,3,0))</f>
        <v>Fortified Foods</v>
      </c>
      <c r="G284" s="61" t="s">
        <v>742</v>
      </c>
      <c r="H284" s="524">
        <v>1517150</v>
      </c>
      <c r="I284" s="306"/>
      <c r="J284" s="306"/>
      <c r="K284" s="306"/>
      <c r="L284" s="306"/>
      <c r="M284" s="306"/>
      <c r="N284" s="306"/>
      <c r="O284" s="306"/>
      <c r="P284" s="306"/>
      <c r="Q284" s="306"/>
      <c r="R284" s="306"/>
      <c r="S284" s="306"/>
      <c r="T284" s="306"/>
      <c r="U284" s="306"/>
      <c r="V284" s="306"/>
      <c r="W284" s="524">
        <v>20000</v>
      </c>
      <c r="X284" s="524">
        <v>35000</v>
      </c>
      <c r="Y284" s="524">
        <v>72500</v>
      </c>
      <c r="Z284" s="524">
        <v>97500</v>
      </c>
      <c r="AA284" s="524">
        <v>215000</v>
      </c>
      <c r="AB284" s="524">
        <v>68000</v>
      </c>
      <c r="AC284" s="524">
        <v>5000</v>
      </c>
      <c r="AD284" s="306"/>
      <c r="AE284" s="524">
        <v>20700</v>
      </c>
      <c r="AF284" s="524">
        <v>43700</v>
      </c>
      <c r="AG284" s="524">
        <v>27600</v>
      </c>
      <c r="AH284" s="524">
        <v>32200</v>
      </c>
      <c r="AI284" s="524">
        <v>23000</v>
      </c>
      <c r="AJ284" s="524">
        <v>9200</v>
      </c>
      <c r="AK284" s="524">
        <v>50600</v>
      </c>
      <c r="AL284" s="524">
        <v>25300</v>
      </c>
      <c r="AM284" s="524">
        <v>110400</v>
      </c>
      <c r="AN284" s="524">
        <v>0</v>
      </c>
      <c r="AO284" s="524">
        <v>73600</v>
      </c>
      <c r="AP284" s="524">
        <v>48300</v>
      </c>
      <c r="AQ284" s="524">
        <v>39100</v>
      </c>
      <c r="AR284" s="524">
        <v>195250</v>
      </c>
      <c r="AS284" s="524">
        <v>25300</v>
      </c>
      <c r="AT284" s="524">
        <v>41400</v>
      </c>
      <c r="AU284" s="524">
        <v>58500</v>
      </c>
      <c r="AV284" s="524">
        <v>51750</v>
      </c>
      <c r="AW284" s="524">
        <v>40500</v>
      </c>
      <c r="AX284" s="524">
        <v>74250</v>
      </c>
      <c r="AY284" s="524">
        <v>13500</v>
      </c>
    </row>
    <row r="285" spans="1:51">
      <c r="A285" s="61" t="s">
        <v>1005</v>
      </c>
      <c r="B285" s="61" t="s">
        <v>376</v>
      </c>
      <c r="C285" s="61" t="s">
        <v>954</v>
      </c>
      <c r="D285" s="61" t="s">
        <v>690</v>
      </c>
      <c r="E285" s="64">
        <f>IF(ISERROR(VLOOKUP(D285,#REF!,2,0)),0,VLOOKUP(D285,#REF!,2,0))</f>
        <v>0</v>
      </c>
      <c r="F285" s="61" t="str">
        <f>IF(D285="","",VLOOKUP(D285,'UG SKU Categorization'!$A$1:$C$204,3,0))</f>
        <v>Fortified Foods</v>
      </c>
      <c r="G285" s="61" t="s">
        <v>1006</v>
      </c>
      <c r="H285" s="524">
        <v>338300</v>
      </c>
      <c r="I285" s="306"/>
      <c r="J285" s="306"/>
      <c r="K285" s="306"/>
      <c r="L285" s="306"/>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524">
        <v>19550</v>
      </c>
      <c r="AJ285" s="524">
        <v>45475</v>
      </c>
      <c r="AK285" s="524">
        <v>19125</v>
      </c>
      <c r="AL285" s="524">
        <v>8500</v>
      </c>
      <c r="AM285" s="524">
        <v>9775</v>
      </c>
      <c r="AN285" s="524">
        <v>12750</v>
      </c>
      <c r="AO285" s="524">
        <v>76075</v>
      </c>
      <c r="AP285" s="524">
        <v>47175</v>
      </c>
      <c r="AQ285" s="524">
        <v>55250</v>
      </c>
      <c r="AR285" s="524">
        <v>44625</v>
      </c>
      <c r="AS285" s="306"/>
      <c r="AT285" s="306"/>
      <c r="AU285" s="306"/>
      <c r="AV285" s="306"/>
      <c r="AW285" s="306"/>
      <c r="AX285" s="306"/>
      <c r="AY285" s="306"/>
    </row>
    <row r="286" spans="1:51">
      <c r="A286" s="61" t="s">
        <v>1005</v>
      </c>
      <c r="B286" s="61" t="s">
        <v>376</v>
      </c>
      <c r="C286" s="61" t="s">
        <v>954</v>
      </c>
      <c r="D286" s="61" t="s">
        <v>1235</v>
      </c>
      <c r="E286" s="64">
        <f>IF(ISERROR(VLOOKUP(D286,#REF!,2,0)),0,VLOOKUP(D286,#REF!,2,0))</f>
        <v>0</v>
      </c>
      <c r="F286" s="61" t="str">
        <f>IF(D286="","",VLOOKUP(D286,'UG SKU Categorization'!$A$1:$C$204,3,0))</f>
        <v>Fortified Foods</v>
      </c>
      <c r="G286" s="61" t="s">
        <v>1236</v>
      </c>
      <c r="H286" s="524">
        <v>29400</v>
      </c>
      <c r="I286" s="306"/>
      <c r="J286" s="306"/>
      <c r="K286" s="306"/>
      <c r="L286" s="306"/>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6"/>
      <c r="AL286" s="306"/>
      <c r="AM286" s="306"/>
      <c r="AN286" s="524">
        <v>23800</v>
      </c>
      <c r="AO286" s="306"/>
      <c r="AP286" s="524">
        <v>2800</v>
      </c>
      <c r="AQ286" s="306"/>
      <c r="AR286" s="306"/>
      <c r="AS286" s="306"/>
      <c r="AT286" s="306"/>
      <c r="AU286" s="306"/>
      <c r="AV286" s="306"/>
      <c r="AW286" s="524">
        <v>2800</v>
      </c>
      <c r="AX286" s="306"/>
      <c r="AY286" s="306"/>
    </row>
    <row r="287" spans="1:51">
      <c r="A287" s="61" t="s">
        <v>1005</v>
      </c>
      <c r="B287" s="61" t="s">
        <v>376</v>
      </c>
      <c r="C287" s="61" t="s">
        <v>954</v>
      </c>
      <c r="D287" s="61" t="s">
        <v>1237</v>
      </c>
      <c r="E287" s="64">
        <f>IF(ISERROR(VLOOKUP(D287,#REF!,2,0)),0,VLOOKUP(D287,#REF!,2,0))</f>
        <v>0</v>
      </c>
      <c r="F287" s="61" t="str">
        <f>IF(D287="","",VLOOKUP(D287,'UG SKU Categorization'!$A$1:$C$204,3,0))</f>
        <v>Fortified Foods</v>
      </c>
      <c r="G287" s="61" t="s">
        <v>1238</v>
      </c>
      <c r="H287" s="524">
        <v>140000</v>
      </c>
      <c r="I287" s="306"/>
      <c r="J287" s="306"/>
      <c r="K287" s="306"/>
      <c r="L287" s="306"/>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6"/>
      <c r="AL287" s="306"/>
      <c r="AM287" s="306"/>
      <c r="AN287" s="524">
        <v>140000</v>
      </c>
      <c r="AO287" s="306"/>
      <c r="AP287" s="306"/>
      <c r="AQ287" s="306"/>
      <c r="AR287" s="306"/>
      <c r="AS287" s="306"/>
      <c r="AT287" s="306"/>
      <c r="AU287" s="306"/>
      <c r="AV287" s="306"/>
      <c r="AW287" s="306"/>
      <c r="AX287" s="306"/>
      <c r="AY287" s="306"/>
    </row>
    <row r="288" spans="1:51">
      <c r="A288" s="61" t="s">
        <v>1005</v>
      </c>
      <c r="B288" s="61" t="s">
        <v>376</v>
      </c>
      <c r="C288" s="61" t="s">
        <v>954</v>
      </c>
      <c r="D288" s="61" t="s">
        <v>1239</v>
      </c>
      <c r="E288" s="64">
        <f>IF(ISERROR(VLOOKUP(D288,#REF!,2,0)),0,VLOOKUP(D288,#REF!,2,0))</f>
        <v>0</v>
      </c>
      <c r="F288" s="61" t="str">
        <f>IF(D288="","",VLOOKUP(D288,'UG SKU Categorization'!$A$1:$C$204,3,0))</f>
        <v>Fortified Foods</v>
      </c>
      <c r="G288" s="61" t="s">
        <v>1240</v>
      </c>
      <c r="H288" s="524">
        <v>150150</v>
      </c>
      <c r="I288" s="306"/>
      <c r="J288" s="306"/>
      <c r="K288" s="306"/>
      <c r="L288" s="306"/>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6"/>
      <c r="AL288" s="306"/>
      <c r="AM288" s="306"/>
      <c r="AN288" s="524">
        <v>150150</v>
      </c>
      <c r="AO288" s="306"/>
      <c r="AP288" s="306"/>
      <c r="AQ288" s="306"/>
      <c r="AR288" s="306"/>
      <c r="AS288" s="306"/>
      <c r="AT288" s="306"/>
      <c r="AU288" s="306"/>
      <c r="AV288" s="306"/>
      <c r="AW288" s="306"/>
      <c r="AX288" s="306"/>
      <c r="AY288" s="306"/>
    </row>
    <row r="289" spans="1:51">
      <c r="A289" s="61" t="s">
        <v>1005</v>
      </c>
      <c r="B289" s="61" t="s">
        <v>376</v>
      </c>
      <c r="C289" s="61" t="s">
        <v>954</v>
      </c>
      <c r="D289" s="61" t="s">
        <v>1219</v>
      </c>
      <c r="E289" s="64">
        <f>IF(ISERROR(VLOOKUP(D289,#REF!,2,0)),0,VLOOKUP(D289,#REF!,2,0))</f>
        <v>0</v>
      </c>
      <c r="F289" s="61" t="str">
        <f>IF(D289="","",VLOOKUP(D289,'UG SKU Categorization'!$A$1:$C$204,3,0))</f>
        <v>Fortified Foods</v>
      </c>
      <c r="G289" s="61" t="s">
        <v>1220</v>
      </c>
      <c r="H289" s="524">
        <v>0</v>
      </c>
      <c r="I289" s="306"/>
      <c r="J289" s="306"/>
      <c r="K289" s="306"/>
      <c r="L289" s="306"/>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6"/>
      <c r="AL289" s="306"/>
      <c r="AM289" s="306"/>
      <c r="AN289" s="306"/>
      <c r="AO289" s="524">
        <v>0</v>
      </c>
      <c r="AP289" s="306"/>
      <c r="AQ289" s="306"/>
      <c r="AR289" s="306"/>
      <c r="AS289" s="306"/>
      <c r="AT289" s="306"/>
      <c r="AU289" s="306"/>
      <c r="AV289" s="306"/>
      <c r="AW289" s="306"/>
      <c r="AX289" s="306"/>
      <c r="AY289" s="306"/>
    </row>
    <row r="290" spans="1:51">
      <c r="A290" s="61" t="s">
        <v>1005</v>
      </c>
      <c r="B290" s="61" t="s">
        <v>376</v>
      </c>
      <c r="C290" s="61" t="s">
        <v>954</v>
      </c>
      <c r="D290" s="61" t="s">
        <v>1452</v>
      </c>
      <c r="E290" s="64">
        <f>IF(ISERROR(VLOOKUP(D290,#REF!,2,0)),0,VLOOKUP(D290,#REF!,2,0))</f>
        <v>0</v>
      </c>
      <c r="F290" s="61" t="str">
        <f>IF(D290="","",VLOOKUP(D290,'UG SKU Categorization'!$A$1:$C$204,3,0))</f>
        <v>Fortified Foods</v>
      </c>
      <c r="G290" s="61" t="s">
        <v>1454</v>
      </c>
      <c r="H290" s="524">
        <v>1617025</v>
      </c>
      <c r="I290" s="306"/>
      <c r="J290" s="306"/>
      <c r="K290" s="306"/>
      <c r="L290" s="306"/>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6"/>
      <c r="AL290" s="306"/>
      <c r="AM290" s="306"/>
      <c r="AN290" s="306"/>
      <c r="AO290" s="524">
        <v>46800</v>
      </c>
      <c r="AP290" s="524">
        <v>96300</v>
      </c>
      <c r="AQ290" s="524">
        <v>124200</v>
      </c>
      <c r="AR290" s="524">
        <v>230400</v>
      </c>
      <c r="AS290" s="524">
        <v>224100</v>
      </c>
      <c r="AT290" s="524">
        <v>9450</v>
      </c>
      <c r="AU290" s="306"/>
      <c r="AV290" s="524">
        <v>212925</v>
      </c>
      <c r="AW290" s="524">
        <v>250750</v>
      </c>
      <c r="AX290" s="524">
        <v>334050</v>
      </c>
      <c r="AY290" s="524">
        <v>86700</v>
      </c>
    </row>
    <row r="291" spans="1:51">
      <c r="A291" s="61" t="s">
        <v>1005</v>
      </c>
      <c r="B291" s="61" t="s">
        <v>376</v>
      </c>
      <c r="C291" s="61" t="s">
        <v>954</v>
      </c>
      <c r="D291" s="61" t="s">
        <v>2463</v>
      </c>
      <c r="E291" s="64">
        <f>IF(ISERROR(VLOOKUP(D291,#REF!,2,0)),0,VLOOKUP(D291,#REF!,2,0))</f>
        <v>0</v>
      </c>
      <c r="F291" s="61" t="str">
        <f>IF(D291="","",VLOOKUP(D291,'UG SKU Categorization'!$A$1:$C$204,3,0))</f>
        <v>Fortified Foods</v>
      </c>
      <c r="G291" s="61" t="s">
        <v>2464</v>
      </c>
      <c r="H291" s="524">
        <v>96750</v>
      </c>
      <c r="I291" s="306"/>
      <c r="J291" s="306"/>
      <c r="K291" s="306"/>
      <c r="L291" s="306"/>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6"/>
      <c r="AL291" s="306"/>
      <c r="AM291" s="306"/>
      <c r="AN291" s="306"/>
      <c r="AO291" s="306"/>
      <c r="AP291" s="306"/>
      <c r="AQ291" s="306"/>
      <c r="AR291" s="306"/>
      <c r="AS291" s="306"/>
      <c r="AT291" s="306"/>
      <c r="AU291" s="306"/>
      <c r="AV291" s="306"/>
      <c r="AW291" s="524">
        <v>86250</v>
      </c>
      <c r="AX291" s="524">
        <v>6750</v>
      </c>
      <c r="AY291" s="524">
        <v>3750</v>
      </c>
    </row>
    <row r="292" spans="1:51">
      <c r="A292" s="61" t="s">
        <v>1005</v>
      </c>
      <c r="B292" s="61" t="s">
        <v>376</v>
      </c>
      <c r="C292" s="61" t="s">
        <v>954</v>
      </c>
      <c r="D292" s="61" t="s">
        <v>2465</v>
      </c>
      <c r="E292" s="64">
        <f>IF(ISERROR(VLOOKUP(D292,#REF!,2,0)),0,VLOOKUP(D292,#REF!,2,0))</f>
        <v>0</v>
      </c>
      <c r="F292" s="61" t="str">
        <f>IF(D292="","",VLOOKUP(D292,'UG SKU Categorization'!$A$1:$C$204,3,0))</f>
        <v>Fortified Foods</v>
      </c>
      <c r="G292" s="61" t="s">
        <v>2466</v>
      </c>
      <c r="H292" s="524">
        <v>49000</v>
      </c>
      <c r="I292" s="306"/>
      <c r="J292" s="306"/>
      <c r="K292" s="306"/>
      <c r="L292" s="306"/>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6"/>
      <c r="AL292" s="306"/>
      <c r="AM292" s="306"/>
      <c r="AN292" s="306"/>
      <c r="AO292" s="306"/>
      <c r="AP292" s="306"/>
      <c r="AQ292" s="306"/>
      <c r="AR292" s="306"/>
      <c r="AS292" s="306"/>
      <c r="AT292" s="306"/>
      <c r="AU292" s="306"/>
      <c r="AV292" s="306"/>
      <c r="AW292" s="306"/>
      <c r="AX292" s="524">
        <v>42000</v>
      </c>
      <c r="AY292" s="524">
        <v>7000</v>
      </c>
    </row>
    <row r="293" spans="1:51">
      <c r="A293" s="61" t="s">
        <v>1005</v>
      </c>
      <c r="B293" s="61" t="s">
        <v>376</v>
      </c>
      <c r="C293" s="61" t="s">
        <v>954</v>
      </c>
      <c r="D293" s="61" t="s">
        <v>641</v>
      </c>
      <c r="E293" s="64">
        <f>IF(ISERROR(VLOOKUP(D293,#REF!,2,0)),0,VLOOKUP(D293,#REF!,2,0))</f>
        <v>0</v>
      </c>
      <c r="F293" s="61" t="str">
        <f>IF(D293="","",VLOOKUP(D293,'UG SKU Categorization'!$A$1:$C$204,3,0))</f>
        <v>Diarrhea Treatment</v>
      </c>
      <c r="G293" s="61" t="s">
        <v>642</v>
      </c>
      <c r="H293" s="524">
        <v>997390</v>
      </c>
      <c r="I293" s="306"/>
      <c r="J293" s="306"/>
      <c r="K293" s="306"/>
      <c r="L293" s="306"/>
      <c r="M293" s="524">
        <v>13800</v>
      </c>
      <c r="N293" s="524">
        <v>34000</v>
      </c>
      <c r="O293" s="524">
        <v>29500</v>
      </c>
      <c r="P293" s="524">
        <v>37800</v>
      </c>
      <c r="Q293" s="524">
        <v>11400</v>
      </c>
      <c r="R293" s="524">
        <v>339750</v>
      </c>
      <c r="S293" s="524">
        <v>35000</v>
      </c>
      <c r="T293" s="524">
        <v>19000</v>
      </c>
      <c r="U293" s="524">
        <v>29500</v>
      </c>
      <c r="V293" s="524">
        <v>19850</v>
      </c>
      <c r="W293" s="524">
        <v>6000</v>
      </c>
      <c r="X293" s="524">
        <v>13600</v>
      </c>
      <c r="Y293" s="524">
        <v>23200</v>
      </c>
      <c r="Z293" s="524">
        <v>13200</v>
      </c>
      <c r="AA293" s="524">
        <v>29000</v>
      </c>
      <c r="AB293" s="524">
        <v>19600</v>
      </c>
      <c r="AC293" s="524">
        <v>28000</v>
      </c>
      <c r="AD293" s="524">
        <v>32200</v>
      </c>
      <c r="AE293" s="524">
        <v>10600</v>
      </c>
      <c r="AF293" s="524">
        <v>9600</v>
      </c>
      <c r="AG293" s="524">
        <v>22600</v>
      </c>
      <c r="AH293" s="524">
        <v>37000</v>
      </c>
      <c r="AI293" s="524">
        <v>10790</v>
      </c>
      <c r="AJ293" s="524">
        <v>6000</v>
      </c>
      <c r="AK293" s="524">
        <v>5200</v>
      </c>
      <c r="AL293" s="524">
        <v>12200</v>
      </c>
      <c r="AM293" s="524">
        <v>8800</v>
      </c>
      <c r="AN293" s="524">
        <v>10000</v>
      </c>
      <c r="AO293" s="524">
        <v>28600</v>
      </c>
      <c r="AP293" s="524">
        <v>16400</v>
      </c>
      <c r="AQ293" s="524">
        <v>12600</v>
      </c>
      <c r="AR293" s="524">
        <v>20200</v>
      </c>
      <c r="AS293" s="524">
        <v>7200</v>
      </c>
      <c r="AT293" s="524">
        <v>4600</v>
      </c>
      <c r="AU293" s="524">
        <v>11000</v>
      </c>
      <c r="AV293" s="524">
        <v>5000</v>
      </c>
      <c r="AW293" s="524">
        <v>17800</v>
      </c>
      <c r="AX293" s="524">
        <v>2400</v>
      </c>
      <c r="AY293" s="524">
        <v>4400</v>
      </c>
    </row>
    <row r="294" spans="1:51">
      <c r="A294" s="61" t="s">
        <v>1005</v>
      </c>
      <c r="B294" s="61" t="s">
        <v>376</v>
      </c>
      <c r="C294" s="61" t="s">
        <v>954</v>
      </c>
      <c r="D294" s="61" t="s">
        <v>643</v>
      </c>
      <c r="E294" s="64">
        <f>IF(ISERROR(VLOOKUP(D294,#REF!,2,0)),0,VLOOKUP(D294,#REF!,2,0))</f>
        <v>0</v>
      </c>
      <c r="F294" s="61" t="str">
        <f>IF(D294="","",VLOOKUP(D294,'UG SKU Categorization'!$A$1:$C$204,3,0))</f>
        <v>Diarrhea Treatment</v>
      </c>
      <c r="G294" s="61" t="s">
        <v>644</v>
      </c>
      <c r="H294" s="524">
        <v>1974300</v>
      </c>
      <c r="I294" s="306"/>
      <c r="J294" s="306"/>
      <c r="K294" s="306"/>
      <c r="L294" s="306"/>
      <c r="M294" s="524">
        <v>48000</v>
      </c>
      <c r="N294" s="524">
        <v>19200</v>
      </c>
      <c r="O294" s="524">
        <v>41600</v>
      </c>
      <c r="P294" s="524">
        <v>13300</v>
      </c>
      <c r="Q294" s="524">
        <v>442800</v>
      </c>
      <c r="R294" s="524">
        <v>10300</v>
      </c>
      <c r="S294" s="524">
        <v>29400</v>
      </c>
      <c r="T294" s="524">
        <v>21200</v>
      </c>
      <c r="U294" s="524">
        <v>43200</v>
      </c>
      <c r="V294" s="524">
        <v>52800</v>
      </c>
      <c r="W294" s="524">
        <v>32000</v>
      </c>
      <c r="X294" s="524">
        <v>17600</v>
      </c>
      <c r="Y294" s="524">
        <v>33600</v>
      </c>
      <c r="Z294" s="524">
        <v>83200</v>
      </c>
      <c r="AA294" s="524">
        <v>110400</v>
      </c>
      <c r="AB294" s="524">
        <v>65600</v>
      </c>
      <c r="AC294" s="524">
        <v>65600</v>
      </c>
      <c r="AD294" s="524">
        <v>83200</v>
      </c>
      <c r="AE294" s="524">
        <v>57600</v>
      </c>
      <c r="AF294" s="524">
        <v>78400</v>
      </c>
      <c r="AG294" s="524">
        <v>54400</v>
      </c>
      <c r="AH294" s="524">
        <v>35200</v>
      </c>
      <c r="AI294" s="524">
        <v>36800</v>
      </c>
      <c r="AJ294" s="524">
        <v>12800</v>
      </c>
      <c r="AK294" s="524">
        <v>17600</v>
      </c>
      <c r="AL294" s="524">
        <v>27200</v>
      </c>
      <c r="AM294" s="524">
        <v>19200</v>
      </c>
      <c r="AN294" s="524">
        <v>12800</v>
      </c>
      <c r="AO294" s="524">
        <v>33600</v>
      </c>
      <c r="AP294" s="524">
        <v>41600</v>
      </c>
      <c r="AQ294" s="524">
        <v>14400</v>
      </c>
      <c r="AR294" s="524">
        <v>96000</v>
      </c>
      <c r="AS294" s="524">
        <v>14400</v>
      </c>
      <c r="AT294" s="524">
        <v>12800</v>
      </c>
      <c r="AU294" s="524">
        <v>24000</v>
      </c>
      <c r="AV294" s="524">
        <v>20000</v>
      </c>
      <c r="AW294" s="524">
        <v>145000</v>
      </c>
      <c r="AX294" s="524">
        <v>5000</v>
      </c>
      <c r="AY294" s="524">
        <v>2500</v>
      </c>
    </row>
    <row r="295" spans="1:51">
      <c r="A295" s="61" t="s">
        <v>1005</v>
      </c>
      <c r="B295" s="61" t="s">
        <v>376</v>
      </c>
      <c r="C295" s="61" t="s">
        <v>954</v>
      </c>
      <c r="D295" s="61" t="s">
        <v>645</v>
      </c>
      <c r="E295" s="64">
        <f>IF(ISERROR(VLOOKUP(D295,#REF!,2,0)),0,VLOOKUP(D295,#REF!,2,0))</f>
        <v>0</v>
      </c>
      <c r="F295" s="61" t="str">
        <f>IF(D295="","",VLOOKUP(D295,'UG SKU Categorization'!$A$1:$C$204,3,0))</f>
        <v>Water filtration and storage</v>
      </c>
      <c r="G295" s="61" t="s">
        <v>646</v>
      </c>
      <c r="H295" s="524">
        <v>8800</v>
      </c>
      <c r="I295" s="306"/>
      <c r="J295" s="306"/>
      <c r="K295" s="306"/>
      <c r="L295" s="306"/>
      <c r="M295" s="306"/>
      <c r="N295" s="306"/>
      <c r="O295" s="524">
        <v>250</v>
      </c>
      <c r="P295" s="306"/>
      <c r="Q295" s="306"/>
      <c r="R295" s="524">
        <v>50</v>
      </c>
      <c r="S295" s="306"/>
      <c r="T295" s="524">
        <v>100</v>
      </c>
      <c r="U295" s="306"/>
      <c r="V295" s="524">
        <v>1550</v>
      </c>
      <c r="W295" s="524">
        <v>500</v>
      </c>
      <c r="X295" s="524">
        <v>600</v>
      </c>
      <c r="Y295" s="524">
        <v>800</v>
      </c>
      <c r="Z295" s="306"/>
      <c r="AA295" s="524">
        <v>500</v>
      </c>
      <c r="AB295" s="306"/>
      <c r="AC295" s="524">
        <v>600</v>
      </c>
      <c r="AD295" s="524">
        <v>1300</v>
      </c>
      <c r="AE295" s="524">
        <v>100</v>
      </c>
      <c r="AF295" s="524">
        <v>1400</v>
      </c>
      <c r="AG295" s="524">
        <v>100</v>
      </c>
      <c r="AH295" s="306"/>
      <c r="AI295" s="306"/>
      <c r="AJ295" s="306"/>
      <c r="AK295" s="524">
        <v>100</v>
      </c>
      <c r="AL295" s="524">
        <v>750</v>
      </c>
      <c r="AM295" s="306"/>
      <c r="AN295" s="306"/>
      <c r="AO295" s="524">
        <v>100</v>
      </c>
      <c r="AP295" s="306"/>
      <c r="AQ295" s="306"/>
      <c r="AR295" s="306"/>
      <c r="AS295" s="306"/>
      <c r="AT295" s="306"/>
      <c r="AU295" s="306"/>
      <c r="AV295" s="306"/>
      <c r="AW295" s="306"/>
      <c r="AX295" s="306"/>
      <c r="AY295" s="306"/>
    </row>
    <row r="296" spans="1:51">
      <c r="A296" s="61" t="s">
        <v>1005</v>
      </c>
      <c r="B296" s="61" t="s">
        <v>376</v>
      </c>
      <c r="C296" s="61" t="s">
        <v>954</v>
      </c>
      <c r="D296" s="61" t="s">
        <v>647</v>
      </c>
      <c r="E296" s="64">
        <f>IF(ISERROR(VLOOKUP(D296,#REF!,2,0)),0,VLOOKUP(D296,#REF!,2,0))</f>
        <v>0</v>
      </c>
      <c r="F296" s="61" t="str">
        <f>IF(D296="","",VLOOKUP(D296,'UG SKU Categorization'!$A$1:$C$204,3,0))</f>
        <v>Water filtration and storage</v>
      </c>
      <c r="G296" s="61" t="s">
        <v>648</v>
      </c>
      <c r="H296" s="524">
        <v>180</v>
      </c>
      <c r="I296" s="306"/>
      <c r="J296" s="306"/>
      <c r="K296" s="306"/>
      <c r="L296" s="306"/>
      <c r="M296" s="306"/>
      <c r="N296" s="306"/>
      <c r="O296" s="306"/>
      <c r="P296" s="306"/>
      <c r="Q296" s="306"/>
      <c r="R296" s="306"/>
      <c r="S296" s="306"/>
      <c r="T296" s="524">
        <v>180</v>
      </c>
      <c r="U296" s="306"/>
      <c r="V296" s="306"/>
      <c r="W296" s="306"/>
      <c r="X296" s="306"/>
      <c r="Y296" s="306"/>
      <c r="Z296" s="306"/>
      <c r="AA296" s="306"/>
      <c r="AB296" s="306"/>
      <c r="AC296" s="306"/>
      <c r="AD296" s="306"/>
      <c r="AE296" s="306"/>
      <c r="AF296" s="306"/>
      <c r="AG296" s="306"/>
      <c r="AH296" s="306"/>
      <c r="AI296" s="306"/>
      <c r="AJ296" s="306"/>
      <c r="AK296" s="306"/>
      <c r="AL296" s="306"/>
      <c r="AM296" s="306"/>
      <c r="AN296" s="306"/>
      <c r="AO296" s="306"/>
      <c r="AP296" s="306"/>
      <c r="AQ296" s="306"/>
      <c r="AR296" s="306"/>
      <c r="AS296" s="306"/>
      <c r="AT296" s="306"/>
      <c r="AU296" s="306"/>
      <c r="AV296" s="306"/>
      <c r="AW296" s="306"/>
      <c r="AX296" s="306"/>
      <c r="AY296" s="306"/>
    </row>
    <row r="297" spans="1:51">
      <c r="A297" s="61" t="s">
        <v>1005</v>
      </c>
      <c r="B297" s="61" t="s">
        <v>376</v>
      </c>
      <c r="C297" s="61" t="s">
        <v>954</v>
      </c>
      <c r="D297" s="61" t="s">
        <v>649</v>
      </c>
      <c r="E297" s="64">
        <f>IF(ISERROR(VLOOKUP(D297,#REF!,2,0)),0,VLOOKUP(D297,#REF!,2,0))</f>
        <v>0</v>
      </c>
      <c r="F297" s="61" t="str">
        <f>IF(D297="","",VLOOKUP(D297,'UG SKU Categorization'!$A$1:$C$204,3,0))</f>
        <v>Water filtration and storage</v>
      </c>
      <c r="G297" s="61" t="s">
        <v>650</v>
      </c>
      <c r="H297" s="524">
        <v>1869000</v>
      </c>
      <c r="I297" s="306"/>
      <c r="J297" s="306"/>
      <c r="K297" s="306"/>
      <c r="L297" s="306"/>
      <c r="M297" s="524">
        <v>35000</v>
      </c>
      <c r="N297" s="306"/>
      <c r="O297" s="524">
        <v>91000</v>
      </c>
      <c r="P297" s="524">
        <v>7000</v>
      </c>
      <c r="Q297" s="524">
        <v>21000</v>
      </c>
      <c r="R297" s="524">
        <v>91000</v>
      </c>
      <c r="S297" s="524">
        <v>98000</v>
      </c>
      <c r="T297" s="524">
        <v>28000</v>
      </c>
      <c r="U297" s="524">
        <v>91000</v>
      </c>
      <c r="V297" s="524">
        <v>28000</v>
      </c>
      <c r="W297" s="524">
        <v>14000</v>
      </c>
      <c r="X297" s="524">
        <v>28000</v>
      </c>
      <c r="Y297" s="524">
        <v>133000</v>
      </c>
      <c r="Z297" s="524">
        <v>35000</v>
      </c>
      <c r="AA297" s="524">
        <v>399000</v>
      </c>
      <c r="AB297" s="524">
        <v>21000</v>
      </c>
      <c r="AC297" s="524">
        <v>14000</v>
      </c>
      <c r="AD297" s="524">
        <v>14000</v>
      </c>
      <c r="AE297" s="524">
        <v>14000</v>
      </c>
      <c r="AF297" s="524">
        <v>35000</v>
      </c>
      <c r="AG297" s="524">
        <v>63000</v>
      </c>
      <c r="AH297" s="524">
        <v>21000</v>
      </c>
      <c r="AI297" s="306"/>
      <c r="AJ297" s="524">
        <v>7000</v>
      </c>
      <c r="AK297" s="524">
        <v>7000</v>
      </c>
      <c r="AL297" s="524">
        <v>14000</v>
      </c>
      <c r="AM297" s="524">
        <v>77000</v>
      </c>
      <c r="AN297" s="524">
        <v>21000</v>
      </c>
      <c r="AO297" s="524">
        <v>14000</v>
      </c>
      <c r="AP297" s="524">
        <v>7000</v>
      </c>
      <c r="AQ297" s="524">
        <v>14000</v>
      </c>
      <c r="AR297" s="524">
        <v>224000</v>
      </c>
      <c r="AS297" s="524">
        <v>21000</v>
      </c>
      <c r="AT297" s="306"/>
      <c r="AU297" s="306"/>
      <c r="AV297" s="524">
        <v>14000</v>
      </c>
      <c r="AW297" s="524">
        <v>147000</v>
      </c>
      <c r="AX297" s="524">
        <v>21000</v>
      </c>
      <c r="AY297" s="306"/>
    </row>
    <row r="298" spans="1:51">
      <c r="A298" s="61" t="s">
        <v>1005</v>
      </c>
      <c r="B298" s="61" t="s">
        <v>376</v>
      </c>
      <c r="C298" s="61" t="s">
        <v>954</v>
      </c>
      <c r="D298" s="61" t="s">
        <v>413</v>
      </c>
      <c r="E298" s="64">
        <f>IF(ISERROR(VLOOKUP(D298,#REF!,2,0)),0,VLOOKUP(D298,#REF!,2,0))</f>
        <v>0</v>
      </c>
      <c r="F298" s="61" t="str">
        <f>IF(D298="","",VLOOKUP(D298,'UG SKU Categorization'!$A$1:$C$204,3,0))</f>
        <v>Hygiene</v>
      </c>
      <c r="G298" s="61" t="s">
        <v>414</v>
      </c>
      <c r="H298" s="524">
        <v>522200</v>
      </c>
      <c r="I298" s="306"/>
      <c r="J298" s="306"/>
      <c r="K298" s="306"/>
      <c r="L298" s="306"/>
      <c r="M298" s="524">
        <v>43700</v>
      </c>
      <c r="N298" s="524">
        <v>27600</v>
      </c>
      <c r="O298" s="524">
        <v>52900</v>
      </c>
      <c r="P298" s="524">
        <v>13800</v>
      </c>
      <c r="Q298" s="524">
        <v>9200</v>
      </c>
      <c r="R298" s="524">
        <v>11500</v>
      </c>
      <c r="S298" s="524">
        <v>13800</v>
      </c>
      <c r="T298" s="524">
        <v>20700</v>
      </c>
      <c r="U298" s="524">
        <v>52900</v>
      </c>
      <c r="V298" s="524">
        <v>18400</v>
      </c>
      <c r="W298" s="524">
        <v>18400</v>
      </c>
      <c r="X298" s="524">
        <v>13800</v>
      </c>
      <c r="Y298" s="524">
        <v>39100</v>
      </c>
      <c r="Z298" s="524">
        <v>43700</v>
      </c>
      <c r="AA298" s="524">
        <v>18100</v>
      </c>
      <c r="AB298" s="524">
        <v>4600</v>
      </c>
      <c r="AC298" s="524">
        <v>6900</v>
      </c>
      <c r="AD298" s="306"/>
      <c r="AE298" s="306"/>
      <c r="AF298" s="306"/>
      <c r="AG298" s="524">
        <v>6900</v>
      </c>
      <c r="AH298" s="524">
        <v>4600</v>
      </c>
      <c r="AI298" s="524">
        <v>4800</v>
      </c>
      <c r="AJ298" s="524">
        <v>2400</v>
      </c>
      <c r="AK298" s="524">
        <v>16800</v>
      </c>
      <c r="AL298" s="524">
        <v>0</v>
      </c>
      <c r="AM298" s="524">
        <v>26400</v>
      </c>
      <c r="AN298" s="524">
        <v>19200</v>
      </c>
      <c r="AO298" s="524">
        <v>9600</v>
      </c>
      <c r="AP298" s="306"/>
      <c r="AQ298" s="306"/>
      <c r="AR298" s="524">
        <v>9200</v>
      </c>
      <c r="AS298" s="306"/>
      <c r="AT298" s="306"/>
      <c r="AU298" s="306"/>
      <c r="AV298" s="306"/>
      <c r="AW298" s="524">
        <v>8800</v>
      </c>
      <c r="AX298" s="524">
        <v>4400</v>
      </c>
      <c r="AY298" s="306"/>
    </row>
    <row r="299" spans="1:51">
      <c r="A299" s="61" t="s">
        <v>1005</v>
      </c>
      <c r="B299" s="61" t="s">
        <v>376</v>
      </c>
      <c r="C299" s="61" t="s">
        <v>954</v>
      </c>
      <c r="D299" s="61" t="s">
        <v>415</v>
      </c>
      <c r="E299" s="64">
        <f>IF(ISERROR(VLOOKUP(D299,#REF!,2,0)),0,VLOOKUP(D299,#REF!,2,0))</f>
        <v>0</v>
      </c>
      <c r="F299" s="61" t="str">
        <f>IF(D299="","",VLOOKUP(D299,'UG SKU Categorization'!$A$1:$C$204,3,0))</f>
        <v>Hygiene</v>
      </c>
      <c r="G299" s="61" t="s">
        <v>416</v>
      </c>
      <c r="H299" s="524">
        <v>1111900</v>
      </c>
      <c r="I299" s="306"/>
      <c r="J299" s="306"/>
      <c r="K299" s="306"/>
      <c r="L299" s="306"/>
      <c r="M299" s="524">
        <v>92000</v>
      </c>
      <c r="N299" s="524">
        <v>9200</v>
      </c>
      <c r="O299" s="524">
        <v>11500</v>
      </c>
      <c r="P299" s="524">
        <v>20700</v>
      </c>
      <c r="Q299" s="524">
        <v>4600</v>
      </c>
      <c r="R299" s="524">
        <v>6900</v>
      </c>
      <c r="S299" s="524">
        <v>23000</v>
      </c>
      <c r="T299" s="524">
        <v>9200</v>
      </c>
      <c r="U299" s="524">
        <v>11500</v>
      </c>
      <c r="V299" s="524">
        <v>29900</v>
      </c>
      <c r="W299" s="524">
        <v>6900</v>
      </c>
      <c r="X299" s="524">
        <v>20700</v>
      </c>
      <c r="Y299" s="524">
        <v>16100</v>
      </c>
      <c r="Z299" s="524">
        <v>20700</v>
      </c>
      <c r="AA299" s="524">
        <v>59800</v>
      </c>
      <c r="AB299" s="524">
        <v>75600</v>
      </c>
      <c r="AC299" s="524">
        <v>13400</v>
      </c>
      <c r="AD299" s="524">
        <v>2300</v>
      </c>
      <c r="AE299" s="524">
        <v>34500</v>
      </c>
      <c r="AF299" s="524">
        <v>43700</v>
      </c>
      <c r="AG299" s="524">
        <v>98900</v>
      </c>
      <c r="AH299" s="524">
        <v>80500</v>
      </c>
      <c r="AI299" s="306"/>
      <c r="AJ299" s="524">
        <v>13800</v>
      </c>
      <c r="AK299" s="524">
        <v>55200</v>
      </c>
      <c r="AL299" s="524">
        <v>20700</v>
      </c>
      <c r="AM299" s="524">
        <v>29900</v>
      </c>
      <c r="AN299" s="524">
        <v>16100</v>
      </c>
      <c r="AO299" s="524">
        <v>16100</v>
      </c>
      <c r="AP299" s="524">
        <v>18400</v>
      </c>
      <c r="AQ299" s="524">
        <v>16100</v>
      </c>
      <c r="AR299" s="524">
        <v>82800</v>
      </c>
      <c r="AS299" s="524">
        <v>39100</v>
      </c>
      <c r="AT299" s="524">
        <v>9200</v>
      </c>
      <c r="AU299" s="524">
        <v>10250</v>
      </c>
      <c r="AV299" s="524">
        <v>18450</v>
      </c>
      <c r="AW299" s="524">
        <v>38950</v>
      </c>
      <c r="AX299" s="524">
        <v>35250</v>
      </c>
      <c r="AY299" s="306"/>
    </row>
    <row r="300" spans="1:51">
      <c r="A300" s="61" t="s">
        <v>1005</v>
      </c>
      <c r="B300" s="61" t="s">
        <v>376</v>
      </c>
      <c r="C300" s="61" t="s">
        <v>954</v>
      </c>
      <c r="D300" s="61" t="s">
        <v>651</v>
      </c>
      <c r="E300" s="64">
        <f>IF(ISERROR(VLOOKUP(D300,#REF!,2,0)),0,VLOOKUP(D300,#REF!,2,0))</f>
        <v>0</v>
      </c>
      <c r="F300" s="61" t="str">
        <f>IF(D300="","",VLOOKUP(D300,'UG SKU Categorization'!$A$1:$C$204,3,0))</f>
        <v>Hygiene</v>
      </c>
      <c r="G300" s="61" t="s">
        <v>652</v>
      </c>
      <c r="H300" s="524">
        <v>361900</v>
      </c>
      <c r="I300" s="306"/>
      <c r="J300" s="306"/>
      <c r="K300" s="306"/>
      <c r="L300" s="306"/>
      <c r="M300" s="524">
        <v>9900</v>
      </c>
      <c r="N300" s="524">
        <v>3600</v>
      </c>
      <c r="O300" s="524">
        <v>10750</v>
      </c>
      <c r="P300" s="524">
        <v>2700</v>
      </c>
      <c r="Q300" s="524">
        <v>6300</v>
      </c>
      <c r="R300" s="524">
        <v>1800</v>
      </c>
      <c r="S300" s="524">
        <v>4500</v>
      </c>
      <c r="T300" s="524">
        <v>13500</v>
      </c>
      <c r="U300" s="524">
        <v>10950</v>
      </c>
      <c r="V300" s="524">
        <v>6000</v>
      </c>
      <c r="W300" s="524">
        <v>1000</v>
      </c>
      <c r="X300" s="524">
        <v>15000</v>
      </c>
      <c r="Y300" s="524">
        <v>26000</v>
      </c>
      <c r="Z300" s="524">
        <v>17000</v>
      </c>
      <c r="AA300" s="524">
        <v>21000</v>
      </c>
      <c r="AB300" s="524">
        <v>8000</v>
      </c>
      <c r="AC300" s="524">
        <v>13800</v>
      </c>
      <c r="AD300" s="524">
        <v>9000</v>
      </c>
      <c r="AE300" s="524">
        <v>10000</v>
      </c>
      <c r="AF300" s="524">
        <v>9000</v>
      </c>
      <c r="AG300" s="524">
        <v>15000</v>
      </c>
      <c r="AH300" s="524">
        <v>9000</v>
      </c>
      <c r="AI300" s="524">
        <v>6000</v>
      </c>
      <c r="AJ300" s="524">
        <v>6000</v>
      </c>
      <c r="AK300" s="524">
        <v>11000</v>
      </c>
      <c r="AL300" s="524">
        <v>6000</v>
      </c>
      <c r="AM300" s="524">
        <v>3000</v>
      </c>
      <c r="AN300" s="524">
        <v>6000</v>
      </c>
      <c r="AO300" s="524">
        <v>13000</v>
      </c>
      <c r="AP300" s="524">
        <v>4000</v>
      </c>
      <c r="AQ300" s="524">
        <v>5000</v>
      </c>
      <c r="AR300" s="524">
        <v>27000</v>
      </c>
      <c r="AS300" s="524">
        <v>8000</v>
      </c>
      <c r="AT300" s="524">
        <v>6000</v>
      </c>
      <c r="AU300" s="524">
        <v>19000</v>
      </c>
      <c r="AV300" s="524">
        <v>7000</v>
      </c>
      <c r="AW300" s="524">
        <v>3000</v>
      </c>
      <c r="AX300" s="524">
        <v>8100</v>
      </c>
      <c r="AY300" s="306"/>
    </row>
    <row r="301" spans="1:51">
      <c r="A301" s="61" t="s">
        <v>1005</v>
      </c>
      <c r="B301" s="61" t="s">
        <v>376</v>
      </c>
      <c r="C301" s="61" t="s">
        <v>954</v>
      </c>
      <c r="D301" s="61" t="s">
        <v>691</v>
      </c>
      <c r="E301" s="64">
        <f>IF(ISERROR(VLOOKUP(D301,#REF!,2,0)),0,VLOOKUP(D301,#REF!,2,0))</f>
        <v>0</v>
      </c>
      <c r="F301" s="61" t="str">
        <f>IF(D301="","",VLOOKUP(D301,'UG SKU Categorization'!$A$1:$C$204,3,0))</f>
        <v>Soap</v>
      </c>
      <c r="G301" s="61" t="s">
        <v>692</v>
      </c>
      <c r="H301" s="524">
        <v>1859550</v>
      </c>
      <c r="I301" s="306"/>
      <c r="J301" s="306"/>
      <c r="K301" s="306"/>
      <c r="L301" s="306"/>
      <c r="M301" s="524">
        <v>66000</v>
      </c>
      <c r="N301" s="524">
        <v>54000</v>
      </c>
      <c r="O301" s="524">
        <v>50700</v>
      </c>
      <c r="P301" s="524">
        <v>26450</v>
      </c>
      <c r="Q301" s="524">
        <v>72150</v>
      </c>
      <c r="R301" s="524">
        <v>23400</v>
      </c>
      <c r="S301" s="524">
        <v>298150</v>
      </c>
      <c r="T301" s="524">
        <v>128700</v>
      </c>
      <c r="U301" s="524">
        <v>52650</v>
      </c>
      <c r="V301" s="524">
        <v>39000</v>
      </c>
      <c r="W301" s="524">
        <v>36900</v>
      </c>
      <c r="X301" s="524">
        <v>21450</v>
      </c>
      <c r="Y301" s="524">
        <v>7800</v>
      </c>
      <c r="Z301" s="524">
        <v>25350</v>
      </c>
      <c r="AA301" s="524">
        <v>31200</v>
      </c>
      <c r="AB301" s="524">
        <v>13650</v>
      </c>
      <c r="AC301" s="524">
        <v>9750</v>
      </c>
      <c r="AD301" s="524">
        <v>322350</v>
      </c>
      <c r="AE301" s="524">
        <v>47550</v>
      </c>
      <c r="AF301" s="524">
        <v>2100</v>
      </c>
      <c r="AG301" s="524">
        <v>25200</v>
      </c>
      <c r="AH301" s="524">
        <v>9750</v>
      </c>
      <c r="AI301" s="524">
        <v>101400</v>
      </c>
      <c r="AJ301" s="524">
        <v>62400</v>
      </c>
      <c r="AK301" s="524">
        <v>35100</v>
      </c>
      <c r="AL301" s="524">
        <v>60450</v>
      </c>
      <c r="AM301" s="524">
        <v>97500</v>
      </c>
      <c r="AN301" s="524">
        <v>76050</v>
      </c>
      <c r="AO301" s="524">
        <v>48750</v>
      </c>
      <c r="AP301" s="524">
        <v>3900</v>
      </c>
      <c r="AQ301" s="306"/>
      <c r="AR301" s="524">
        <v>9750</v>
      </c>
      <c r="AS301" s="306"/>
      <c r="AT301" s="306"/>
      <c r="AU301" s="306"/>
      <c r="AV301" s="306"/>
      <c r="AW301" s="306"/>
      <c r="AX301" s="306"/>
      <c r="AY301" s="306"/>
    </row>
    <row r="302" spans="1:51">
      <c r="A302" s="61" t="s">
        <v>1005</v>
      </c>
      <c r="B302" s="61" t="s">
        <v>376</v>
      </c>
      <c r="C302" s="61" t="s">
        <v>954</v>
      </c>
      <c r="D302" s="61" t="s">
        <v>693</v>
      </c>
      <c r="E302" s="64">
        <f>IF(ISERROR(VLOOKUP(D302,#REF!,2,0)),0,VLOOKUP(D302,#REF!,2,0))</f>
        <v>0</v>
      </c>
      <c r="F302" s="61" t="str">
        <f>IF(D302="","",VLOOKUP(D302,'UG SKU Categorization'!$A$1:$C$204,3,0))</f>
        <v>Soap</v>
      </c>
      <c r="G302" s="61" t="s">
        <v>694</v>
      </c>
      <c r="H302" s="524">
        <v>12051300</v>
      </c>
      <c r="I302" s="306"/>
      <c r="J302" s="306"/>
      <c r="K302" s="306"/>
      <c r="L302" s="306"/>
      <c r="M302" s="524">
        <v>239400</v>
      </c>
      <c r="N302" s="524">
        <v>183600</v>
      </c>
      <c r="O302" s="524">
        <v>752400</v>
      </c>
      <c r="P302" s="524">
        <v>164100</v>
      </c>
      <c r="Q302" s="524">
        <v>366700</v>
      </c>
      <c r="R302" s="524">
        <v>480500</v>
      </c>
      <c r="S302" s="524">
        <v>659500</v>
      </c>
      <c r="T302" s="524">
        <v>731500</v>
      </c>
      <c r="U302" s="524">
        <v>752400</v>
      </c>
      <c r="V302" s="524">
        <v>492100</v>
      </c>
      <c r="W302" s="524">
        <v>332500</v>
      </c>
      <c r="X302" s="524">
        <v>433200</v>
      </c>
      <c r="Y302" s="524">
        <v>467400</v>
      </c>
      <c r="Z302" s="524">
        <v>423700</v>
      </c>
      <c r="AA302" s="524">
        <v>625350</v>
      </c>
      <c r="AB302" s="524">
        <v>397100</v>
      </c>
      <c r="AC302" s="524">
        <v>450300</v>
      </c>
      <c r="AD302" s="524">
        <v>423700</v>
      </c>
      <c r="AE302" s="524">
        <v>376200</v>
      </c>
      <c r="AF302" s="524">
        <v>450420</v>
      </c>
      <c r="AG302" s="524">
        <v>421680</v>
      </c>
      <c r="AH302" s="524">
        <v>292600</v>
      </c>
      <c r="AI302" s="524">
        <v>96900</v>
      </c>
      <c r="AJ302" s="524">
        <v>161550</v>
      </c>
      <c r="AK302" s="524">
        <v>197950</v>
      </c>
      <c r="AL302" s="524">
        <v>142450</v>
      </c>
      <c r="AM302" s="524">
        <v>164650</v>
      </c>
      <c r="AN302" s="524">
        <v>159100</v>
      </c>
      <c r="AO302" s="524">
        <v>247900</v>
      </c>
      <c r="AP302" s="524">
        <v>186850</v>
      </c>
      <c r="AQ302" s="524">
        <v>155400</v>
      </c>
      <c r="AR302" s="524">
        <v>323050</v>
      </c>
      <c r="AS302" s="524">
        <v>212750</v>
      </c>
      <c r="AT302" s="524">
        <v>33300</v>
      </c>
      <c r="AU302" s="524">
        <v>46300</v>
      </c>
      <c r="AV302" s="524">
        <v>1700</v>
      </c>
      <c r="AW302" s="524">
        <v>5100</v>
      </c>
      <c r="AX302" s="306"/>
      <c r="AY302" s="306"/>
    </row>
    <row r="303" spans="1:51">
      <c r="A303" s="61" t="s">
        <v>1005</v>
      </c>
      <c r="B303" s="61" t="s">
        <v>376</v>
      </c>
      <c r="C303" s="61" t="s">
        <v>954</v>
      </c>
      <c r="D303" s="61" t="s">
        <v>581</v>
      </c>
      <c r="E303" s="64">
        <f>IF(ISERROR(VLOOKUP(D303,#REF!,2,0)),0,VLOOKUP(D303,#REF!,2,0))</f>
        <v>0</v>
      </c>
      <c r="F303" s="61" t="str">
        <f>IF(D303="","",VLOOKUP(D303,'UG SKU Categorization'!$A$1:$C$204,3,0))</f>
        <v>Hygiene</v>
      </c>
      <c r="G303" s="61" t="s">
        <v>582</v>
      </c>
      <c r="H303" s="524">
        <v>1127200</v>
      </c>
      <c r="I303" s="306"/>
      <c r="J303" s="306"/>
      <c r="K303" s="306"/>
      <c r="L303" s="306"/>
      <c r="M303" s="524">
        <v>41400</v>
      </c>
      <c r="N303" s="524">
        <v>59800</v>
      </c>
      <c r="O303" s="524">
        <v>66950</v>
      </c>
      <c r="P303" s="524">
        <v>4600</v>
      </c>
      <c r="Q303" s="524">
        <v>27600</v>
      </c>
      <c r="R303" s="306"/>
      <c r="S303" s="524">
        <v>46350</v>
      </c>
      <c r="T303" s="524">
        <v>159650</v>
      </c>
      <c r="U303" s="524">
        <v>66950</v>
      </c>
      <c r="V303" s="524">
        <v>37800</v>
      </c>
      <c r="W303" s="524">
        <v>27000</v>
      </c>
      <c r="X303" s="524">
        <v>27000</v>
      </c>
      <c r="Y303" s="524">
        <v>48600</v>
      </c>
      <c r="Z303" s="524">
        <v>16200</v>
      </c>
      <c r="AA303" s="524">
        <v>5400</v>
      </c>
      <c r="AB303" s="306"/>
      <c r="AC303" s="524">
        <v>5400</v>
      </c>
      <c r="AD303" s="306"/>
      <c r="AE303" s="524">
        <v>21600</v>
      </c>
      <c r="AF303" s="524">
        <v>10800</v>
      </c>
      <c r="AG303" s="524">
        <v>10800</v>
      </c>
      <c r="AH303" s="524">
        <v>16200</v>
      </c>
      <c r="AI303" s="524">
        <v>11750</v>
      </c>
      <c r="AJ303" s="524">
        <v>6350</v>
      </c>
      <c r="AK303" s="524">
        <v>6350</v>
      </c>
      <c r="AL303" s="306"/>
      <c r="AM303" s="524">
        <v>44450</v>
      </c>
      <c r="AN303" s="524">
        <v>12700</v>
      </c>
      <c r="AO303" s="524">
        <v>31300</v>
      </c>
      <c r="AP303" s="524">
        <v>11800</v>
      </c>
      <c r="AQ303" s="524">
        <v>11800</v>
      </c>
      <c r="AR303" s="524">
        <v>34900</v>
      </c>
      <c r="AS303" s="524">
        <v>0</v>
      </c>
      <c r="AT303" s="524">
        <v>29500</v>
      </c>
      <c r="AU303" s="524">
        <v>40600</v>
      </c>
      <c r="AV303" s="524">
        <v>46400</v>
      </c>
      <c r="AW303" s="524">
        <v>52200</v>
      </c>
      <c r="AX303" s="524">
        <v>75400</v>
      </c>
      <c r="AY303" s="524">
        <v>11600</v>
      </c>
    </row>
    <row r="304" spans="1:51">
      <c r="A304" s="61" t="s">
        <v>1005</v>
      </c>
      <c r="B304" s="61" t="s">
        <v>376</v>
      </c>
      <c r="C304" s="61" t="s">
        <v>954</v>
      </c>
      <c r="D304" s="61" t="s">
        <v>583</v>
      </c>
      <c r="E304" s="64">
        <f>IF(ISERROR(VLOOKUP(D304,#REF!,2,0)),0,VLOOKUP(D304,#REF!,2,0))</f>
        <v>0</v>
      </c>
      <c r="F304" s="61" t="str">
        <f>IF(D304="","",VLOOKUP(D304,'UG SKU Categorization'!$A$1:$C$204,3,0))</f>
        <v>Hygiene</v>
      </c>
      <c r="G304" s="61" t="s">
        <v>584</v>
      </c>
      <c r="H304" s="524">
        <v>1796450</v>
      </c>
      <c r="I304" s="306"/>
      <c r="J304" s="306"/>
      <c r="K304" s="306"/>
      <c r="L304" s="306"/>
      <c r="M304" s="524">
        <v>36800</v>
      </c>
      <c r="N304" s="524">
        <v>55200</v>
      </c>
      <c r="O304" s="524">
        <v>87550</v>
      </c>
      <c r="P304" s="524">
        <v>36800</v>
      </c>
      <c r="Q304" s="524">
        <v>23000</v>
      </c>
      <c r="R304" s="524">
        <v>30900</v>
      </c>
      <c r="S304" s="524">
        <v>25750</v>
      </c>
      <c r="T304" s="524">
        <v>144200</v>
      </c>
      <c r="U304" s="524">
        <v>92700</v>
      </c>
      <c r="V304" s="524">
        <v>113400</v>
      </c>
      <c r="W304" s="524">
        <v>75600</v>
      </c>
      <c r="X304" s="524">
        <v>37800</v>
      </c>
      <c r="Y304" s="524">
        <v>97200</v>
      </c>
      <c r="Z304" s="524">
        <v>59400</v>
      </c>
      <c r="AA304" s="524">
        <v>124200</v>
      </c>
      <c r="AB304" s="524">
        <v>81000</v>
      </c>
      <c r="AC304" s="524">
        <v>59400</v>
      </c>
      <c r="AD304" s="524">
        <v>37800</v>
      </c>
      <c r="AE304" s="524">
        <v>37800</v>
      </c>
      <c r="AF304" s="524">
        <v>27000</v>
      </c>
      <c r="AG304" s="524">
        <v>48600</v>
      </c>
      <c r="AH304" s="524">
        <v>32400</v>
      </c>
      <c r="AI304" s="524">
        <v>33350</v>
      </c>
      <c r="AJ304" s="524">
        <v>31750</v>
      </c>
      <c r="AK304" s="306"/>
      <c r="AL304" s="524">
        <v>6350</v>
      </c>
      <c r="AM304" s="524">
        <v>63500</v>
      </c>
      <c r="AN304" s="524">
        <v>12700</v>
      </c>
      <c r="AO304" s="524">
        <v>12250</v>
      </c>
      <c r="AP304" s="524">
        <v>5900</v>
      </c>
      <c r="AQ304" s="306"/>
      <c r="AR304" s="524">
        <v>126450</v>
      </c>
      <c r="AS304" s="524">
        <v>11800</v>
      </c>
      <c r="AT304" s="524">
        <v>17700</v>
      </c>
      <c r="AU304" s="524">
        <v>29000</v>
      </c>
      <c r="AV304" s="524">
        <v>5800</v>
      </c>
      <c r="AW304" s="524">
        <v>52200</v>
      </c>
      <c r="AX304" s="524">
        <v>23200</v>
      </c>
      <c r="AY304" s="306"/>
    </row>
    <row r="305" spans="1:51">
      <c r="A305" s="61" t="s">
        <v>1005</v>
      </c>
      <c r="B305" s="61" t="s">
        <v>376</v>
      </c>
      <c r="C305" s="61" t="s">
        <v>954</v>
      </c>
      <c r="D305" s="61" t="s">
        <v>585</v>
      </c>
      <c r="E305" s="64">
        <f>IF(ISERROR(VLOOKUP(D305,#REF!,2,0)),0,VLOOKUP(D305,#REF!,2,0))</f>
        <v>0</v>
      </c>
      <c r="F305" s="61" t="str">
        <f>IF(D305="","",VLOOKUP(D305,'UG SKU Categorization'!$A$1:$C$204,3,0))</f>
        <v>Hygiene</v>
      </c>
      <c r="G305" s="61" t="s">
        <v>412</v>
      </c>
      <c r="H305" s="524">
        <v>4169050</v>
      </c>
      <c r="I305" s="306"/>
      <c r="J305" s="306"/>
      <c r="K305" s="306"/>
      <c r="L305" s="306"/>
      <c r="M305" s="524">
        <v>64400</v>
      </c>
      <c r="N305" s="524">
        <v>82800</v>
      </c>
      <c r="O305" s="524">
        <v>87550</v>
      </c>
      <c r="P305" s="524">
        <v>87400</v>
      </c>
      <c r="Q305" s="524">
        <v>161000</v>
      </c>
      <c r="R305" s="524">
        <v>113300</v>
      </c>
      <c r="S305" s="524">
        <v>51500</v>
      </c>
      <c r="T305" s="524">
        <v>87550</v>
      </c>
      <c r="U305" s="524">
        <v>92700</v>
      </c>
      <c r="V305" s="524">
        <v>37800</v>
      </c>
      <c r="W305" s="524">
        <v>59400</v>
      </c>
      <c r="X305" s="524">
        <v>174200</v>
      </c>
      <c r="Y305" s="524">
        <v>118800</v>
      </c>
      <c r="Z305" s="524">
        <v>135000</v>
      </c>
      <c r="AA305" s="524">
        <v>189000</v>
      </c>
      <c r="AB305" s="524">
        <v>199800</v>
      </c>
      <c r="AC305" s="524">
        <v>162000</v>
      </c>
      <c r="AD305" s="524">
        <v>183600</v>
      </c>
      <c r="AE305" s="524">
        <v>221400</v>
      </c>
      <c r="AF305" s="524">
        <v>243000</v>
      </c>
      <c r="AG305" s="524">
        <v>199800</v>
      </c>
      <c r="AH305" s="524">
        <v>133100</v>
      </c>
      <c r="AI305" s="524">
        <v>150900</v>
      </c>
      <c r="AJ305" s="524">
        <v>186700</v>
      </c>
      <c r="AK305" s="524">
        <v>95250</v>
      </c>
      <c r="AL305" s="524">
        <v>107950</v>
      </c>
      <c r="AM305" s="524">
        <v>139700</v>
      </c>
      <c r="AN305" s="524">
        <v>139700</v>
      </c>
      <c r="AO305" s="524">
        <v>68500</v>
      </c>
      <c r="AP305" s="524">
        <v>64900</v>
      </c>
      <c r="AQ305" s="524">
        <v>59000</v>
      </c>
      <c r="AR305" s="524">
        <v>131150</v>
      </c>
      <c r="AS305" s="524">
        <v>23600</v>
      </c>
      <c r="AT305" s="524">
        <v>35400</v>
      </c>
      <c r="AU305" s="524">
        <v>5800</v>
      </c>
      <c r="AV305" s="524">
        <v>11600</v>
      </c>
      <c r="AW305" s="524">
        <v>17400</v>
      </c>
      <c r="AX305" s="524">
        <v>40600</v>
      </c>
      <c r="AY305" s="524">
        <v>5800</v>
      </c>
    </row>
    <row r="306" spans="1:51">
      <c r="A306" s="61" t="s">
        <v>1005</v>
      </c>
      <c r="B306" s="61" t="s">
        <v>376</v>
      </c>
      <c r="C306" s="61" t="s">
        <v>954</v>
      </c>
      <c r="D306" s="61" t="s">
        <v>653</v>
      </c>
      <c r="E306" s="64">
        <f>IF(ISERROR(VLOOKUP(D306,#REF!,2,0)),0,VLOOKUP(D306,#REF!,2,0))</f>
        <v>0</v>
      </c>
      <c r="F306" s="61" t="str">
        <f>IF(D306="","",VLOOKUP(D306,'UG SKU Categorization'!$A$1:$C$204,3,0))</f>
        <v>Hygiene</v>
      </c>
      <c r="G306" s="61" t="s">
        <v>654</v>
      </c>
      <c r="H306" s="524">
        <v>588560</v>
      </c>
      <c r="I306" s="306"/>
      <c r="J306" s="306"/>
      <c r="K306" s="306"/>
      <c r="L306" s="306"/>
      <c r="M306" s="524">
        <v>39900</v>
      </c>
      <c r="N306" s="524">
        <v>350</v>
      </c>
      <c r="O306" s="524">
        <v>34400</v>
      </c>
      <c r="P306" s="524">
        <v>1400</v>
      </c>
      <c r="Q306" s="524">
        <v>16100</v>
      </c>
      <c r="R306" s="524">
        <v>22050</v>
      </c>
      <c r="S306" s="524">
        <v>3500</v>
      </c>
      <c r="T306" s="524">
        <v>3500</v>
      </c>
      <c r="U306" s="524">
        <v>34400</v>
      </c>
      <c r="V306" s="524">
        <v>13200</v>
      </c>
      <c r="W306" s="524">
        <v>5200</v>
      </c>
      <c r="X306" s="306"/>
      <c r="Y306" s="524">
        <v>33600</v>
      </c>
      <c r="Z306" s="524">
        <v>18800</v>
      </c>
      <c r="AA306" s="524">
        <v>15600</v>
      </c>
      <c r="AB306" s="524">
        <v>19600</v>
      </c>
      <c r="AC306" s="524">
        <v>32960</v>
      </c>
      <c r="AD306" s="306"/>
      <c r="AE306" s="524">
        <v>4000</v>
      </c>
      <c r="AF306" s="524">
        <v>12000</v>
      </c>
      <c r="AG306" s="524">
        <v>31200</v>
      </c>
      <c r="AH306" s="524">
        <v>30000</v>
      </c>
      <c r="AI306" s="306"/>
      <c r="AJ306" s="306"/>
      <c r="AK306" s="524">
        <v>22400</v>
      </c>
      <c r="AL306" s="524">
        <v>16400</v>
      </c>
      <c r="AM306" s="524">
        <v>7600</v>
      </c>
      <c r="AN306" s="524">
        <v>1600</v>
      </c>
      <c r="AO306" s="524">
        <v>25600</v>
      </c>
      <c r="AP306" s="306"/>
      <c r="AQ306" s="524">
        <v>10800</v>
      </c>
      <c r="AR306" s="524">
        <v>45600</v>
      </c>
      <c r="AS306" s="524">
        <v>22000</v>
      </c>
      <c r="AT306" s="524">
        <v>21600</v>
      </c>
      <c r="AU306" s="524">
        <v>4000</v>
      </c>
      <c r="AV306" s="524">
        <v>5200</v>
      </c>
      <c r="AW306" s="524">
        <v>25200</v>
      </c>
      <c r="AX306" s="524">
        <v>8800</v>
      </c>
      <c r="AY306" s="306"/>
    </row>
    <row r="307" spans="1:51">
      <c r="A307" s="61" t="s">
        <v>1005</v>
      </c>
      <c r="B307" s="61" t="s">
        <v>376</v>
      </c>
      <c r="C307" s="61" t="s">
        <v>954</v>
      </c>
      <c r="D307" s="61" t="s">
        <v>655</v>
      </c>
      <c r="E307" s="64">
        <f>IF(ISERROR(VLOOKUP(D307,#REF!,2,0)),0,VLOOKUP(D307,#REF!,2,0))</f>
        <v>0</v>
      </c>
      <c r="F307" s="61" t="str">
        <f>IF(D307="","",VLOOKUP(D307,'UG SKU Categorization'!$A$1:$C$204,3,0))</f>
        <v>Diarrhea Treatment</v>
      </c>
      <c r="G307" s="61" t="s">
        <v>656</v>
      </c>
      <c r="H307" s="524">
        <v>4550</v>
      </c>
      <c r="I307" s="306"/>
      <c r="J307" s="306"/>
      <c r="K307" s="306"/>
      <c r="L307" s="306"/>
      <c r="M307" s="306"/>
      <c r="N307" s="306"/>
      <c r="O307" s="306"/>
      <c r="P307" s="306"/>
      <c r="Q307" s="306"/>
      <c r="R307" s="306"/>
      <c r="S307" s="524">
        <v>3250</v>
      </c>
      <c r="T307" s="524">
        <v>650</v>
      </c>
      <c r="U307" s="306"/>
      <c r="V307" s="306"/>
      <c r="W307" s="306"/>
      <c r="X307" s="306"/>
      <c r="Y307" s="306"/>
      <c r="Z307" s="306"/>
      <c r="AA307" s="306"/>
      <c r="AB307" s="306"/>
      <c r="AC307" s="306"/>
      <c r="AD307" s="524">
        <v>650</v>
      </c>
      <c r="AE307" s="306"/>
      <c r="AF307" s="306"/>
      <c r="AG307" s="306"/>
      <c r="AH307" s="306"/>
      <c r="AI307" s="306"/>
      <c r="AJ307" s="306"/>
      <c r="AK307" s="306"/>
      <c r="AL307" s="306"/>
      <c r="AM307" s="306"/>
      <c r="AN307" s="306"/>
      <c r="AO307" s="306"/>
      <c r="AP307" s="306"/>
      <c r="AQ307" s="306"/>
      <c r="AR307" s="306"/>
      <c r="AS307" s="306"/>
      <c r="AT307" s="306"/>
      <c r="AU307" s="306"/>
      <c r="AV307" s="306"/>
      <c r="AW307" s="306"/>
      <c r="AX307" s="306"/>
      <c r="AY307" s="306"/>
    </row>
    <row r="308" spans="1:51">
      <c r="A308" s="61" t="s">
        <v>1005</v>
      </c>
      <c r="B308" s="61" t="s">
        <v>376</v>
      </c>
      <c r="C308" s="61" t="s">
        <v>954</v>
      </c>
      <c r="D308" s="61" t="s">
        <v>657</v>
      </c>
      <c r="E308" s="64">
        <f>IF(ISERROR(VLOOKUP(D308,#REF!,2,0)),0,VLOOKUP(D308,#REF!,2,0))</f>
        <v>0</v>
      </c>
      <c r="F308" s="61" t="str">
        <f>IF(D308="","",VLOOKUP(D308,'UG SKU Categorization'!$A$1:$C$204,3,0))</f>
        <v>Diarrhea Treatment</v>
      </c>
      <c r="G308" s="61" t="s">
        <v>658</v>
      </c>
      <c r="H308" s="524">
        <v>1443200</v>
      </c>
      <c r="I308" s="306"/>
      <c r="J308" s="306"/>
      <c r="K308" s="306"/>
      <c r="L308" s="306"/>
      <c r="M308" s="306"/>
      <c r="N308" s="306"/>
      <c r="O308" s="524">
        <v>2200</v>
      </c>
      <c r="P308" s="306"/>
      <c r="Q308" s="306"/>
      <c r="R308" s="306"/>
      <c r="S308" s="306"/>
      <c r="T308" s="524">
        <v>6600</v>
      </c>
      <c r="U308" s="524">
        <v>2200</v>
      </c>
      <c r="V308" s="524">
        <v>552200</v>
      </c>
      <c r="W308" s="306"/>
      <c r="X308" s="524">
        <v>33000</v>
      </c>
      <c r="Y308" s="524">
        <v>2200</v>
      </c>
      <c r="Z308" s="524">
        <v>204600</v>
      </c>
      <c r="AA308" s="524">
        <v>345400</v>
      </c>
      <c r="AB308" s="524">
        <v>3300</v>
      </c>
      <c r="AC308" s="306"/>
      <c r="AD308" s="524">
        <v>1100</v>
      </c>
      <c r="AE308" s="524">
        <v>5500</v>
      </c>
      <c r="AF308" s="306"/>
      <c r="AG308" s="306"/>
      <c r="AH308" s="306"/>
      <c r="AI308" s="524">
        <v>165000</v>
      </c>
      <c r="AJ308" s="306"/>
      <c r="AK308" s="306"/>
      <c r="AL308" s="306"/>
      <c r="AM308" s="524">
        <v>110000</v>
      </c>
      <c r="AN308" s="306"/>
      <c r="AO308" s="306"/>
      <c r="AP308" s="306"/>
      <c r="AQ308" s="306"/>
      <c r="AR308" s="306"/>
      <c r="AS308" s="306"/>
      <c r="AT308" s="306"/>
      <c r="AU308" s="306"/>
      <c r="AV308" s="306"/>
      <c r="AW308" s="306"/>
      <c r="AX308" s="524">
        <v>9900</v>
      </c>
      <c r="AY308" s="306"/>
    </row>
    <row r="309" spans="1:51">
      <c r="A309" s="61" t="s">
        <v>1005</v>
      </c>
      <c r="B309" s="61" t="s">
        <v>376</v>
      </c>
      <c r="C309" s="61" t="s">
        <v>954</v>
      </c>
      <c r="D309" s="61" t="s">
        <v>659</v>
      </c>
      <c r="E309" s="64">
        <f>IF(ISERROR(VLOOKUP(D309,#REF!,2,0)),0,VLOOKUP(D309,#REF!,2,0))</f>
        <v>0</v>
      </c>
      <c r="F309" s="61" t="str">
        <f>IF(D309="","",VLOOKUP(D309,'UG SKU Categorization'!$A$1:$C$204,3,0))</f>
        <v>Other</v>
      </c>
      <c r="G309" s="61" t="s">
        <v>660</v>
      </c>
      <c r="H309" s="524">
        <v>1529400</v>
      </c>
      <c r="I309" s="306"/>
      <c r="J309" s="306"/>
      <c r="K309" s="306"/>
      <c r="L309" s="306"/>
      <c r="M309" s="524">
        <v>102700</v>
      </c>
      <c r="N309" s="524">
        <v>27300</v>
      </c>
      <c r="O309" s="524">
        <v>58800</v>
      </c>
      <c r="P309" s="524">
        <v>35000</v>
      </c>
      <c r="Q309" s="524">
        <v>27600</v>
      </c>
      <c r="R309" s="524">
        <v>30000</v>
      </c>
      <c r="S309" s="524">
        <v>40800</v>
      </c>
      <c r="T309" s="524">
        <v>74400</v>
      </c>
      <c r="U309" s="524">
        <v>58800</v>
      </c>
      <c r="V309" s="524">
        <v>36000</v>
      </c>
      <c r="W309" s="524">
        <v>19200</v>
      </c>
      <c r="X309" s="524">
        <v>21600</v>
      </c>
      <c r="Y309" s="524">
        <v>49200</v>
      </c>
      <c r="Z309" s="524">
        <v>54000</v>
      </c>
      <c r="AA309" s="524">
        <v>75600</v>
      </c>
      <c r="AB309" s="524">
        <v>1200</v>
      </c>
      <c r="AC309" s="524">
        <v>26400</v>
      </c>
      <c r="AD309" s="524">
        <v>51600</v>
      </c>
      <c r="AE309" s="524">
        <v>25200</v>
      </c>
      <c r="AF309" s="524">
        <v>24000</v>
      </c>
      <c r="AG309" s="524">
        <v>24000</v>
      </c>
      <c r="AH309" s="524">
        <v>14400</v>
      </c>
      <c r="AI309" s="524">
        <v>25200</v>
      </c>
      <c r="AJ309" s="524">
        <v>18000</v>
      </c>
      <c r="AK309" s="524">
        <v>13200</v>
      </c>
      <c r="AL309" s="524">
        <v>12000</v>
      </c>
      <c r="AM309" s="524">
        <v>7200</v>
      </c>
      <c r="AN309" s="524">
        <v>40800</v>
      </c>
      <c r="AO309" s="524">
        <v>67200</v>
      </c>
      <c r="AP309" s="524">
        <v>66000</v>
      </c>
      <c r="AQ309" s="524">
        <v>27600</v>
      </c>
      <c r="AR309" s="524">
        <v>184800</v>
      </c>
      <c r="AS309" s="524">
        <v>42000</v>
      </c>
      <c r="AT309" s="524">
        <v>30000</v>
      </c>
      <c r="AU309" s="524">
        <v>16800</v>
      </c>
      <c r="AV309" s="524">
        <v>31200</v>
      </c>
      <c r="AW309" s="524">
        <v>27600</v>
      </c>
      <c r="AX309" s="524">
        <v>38400</v>
      </c>
      <c r="AY309" s="524">
        <v>3600</v>
      </c>
    </row>
    <row r="310" spans="1:51">
      <c r="A310" s="61" t="s">
        <v>1005</v>
      </c>
      <c r="B310" s="61" t="s">
        <v>376</v>
      </c>
      <c r="C310" s="61" t="s">
        <v>954</v>
      </c>
      <c r="D310" s="61" t="s">
        <v>417</v>
      </c>
      <c r="E310" s="64">
        <f>IF(ISERROR(VLOOKUP(D310,#REF!,2,0)),0,VLOOKUP(D310,#REF!,2,0))</f>
        <v>0</v>
      </c>
      <c r="F310" s="61" t="str">
        <f>IF(D310="","",VLOOKUP(D310,'UG SKU Categorization'!$A$1:$C$204,3,0))</f>
        <v>Hygiene</v>
      </c>
      <c r="G310" s="61" t="s">
        <v>418</v>
      </c>
      <c r="H310" s="524">
        <v>204500</v>
      </c>
      <c r="I310" s="306"/>
      <c r="J310" s="306"/>
      <c r="K310" s="306"/>
      <c r="L310" s="306"/>
      <c r="M310" s="524">
        <v>3700</v>
      </c>
      <c r="N310" s="306"/>
      <c r="O310" s="524">
        <v>29600</v>
      </c>
      <c r="P310" s="306"/>
      <c r="Q310" s="524">
        <v>7400</v>
      </c>
      <c r="R310" s="524">
        <v>7400</v>
      </c>
      <c r="S310" s="306"/>
      <c r="T310" s="524">
        <v>3700</v>
      </c>
      <c r="U310" s="524">
        <v>29600</v>
      </c>
      <c r="V310" s="524">
        <v>11100</v>
      </c>
      <c r="W310" s="524">
        <v>14800</v>
      </c>
      <c r="X310" s="306"/>
      <c r="Y310" s="524">
        <v>14800</v>
      </c>
      <c r="Z310" s="524">
        <v>3700</v>
      </c>
      <c r="AA310" s="524">
        <v>14800</v>
      </c>
      <c r="AB310" s="524">
        <v>21400</v>
      </c>
      <c r="AC310" s="306"/>
      <c r="AD310" s="306"/>
      <c r="AE310" s="524">
        <v>3700</v>
      </c>
      <c r="AF310" s="306"/>
      <c r="AG310" s="306"/>
      <c r="AH310" s="306"/>
      <c r="AI310" s="306"/>
      <c r="AJ310" s="524">
        <v>3900</v>
      </c>
      <c r="AK310" s="306"/>
      <c r="AL310" s="306"/>
      <c r="AM310" s="306"/>
      <c r="AN310" s="306"/>
      <c r="AO310" s="306"/>
      <c r="AP310" s="306"/>
      <c r="AQ310" s="306"/>
      <c r="AR310" s="524">
        <v>31200</v>
      </c>
      <c r="AS310" s="306"/>
      <c r="AT310" s="306"/>
      <c r="AU310" s="306"/>
      <c r="AV310" s="306"/>
      <c r="AW310" s="524">
        <v>3700</v>
      </c>
      <c r="AX310" s="306"/>
      <c r="AY310" s="306"/>
    </row>
    <row r="311" spans="1:51">
      <c r="A311" s="61" t="s">
        <v>1005</v>
      </c>
      <c r="B311" s="61" t="s">
        <v>376</v>
      </c>
      <c r="C311" s="61" t="s">
        <v>954</v>
      </c>
      <c r="D311" s="61" t="s">
        <v>661</v>
      </c>
      <c r="E311" s="64">
        <f>IF(ISERROR(VLOOKUP(D311,#REF!,2,0)),0,VLOOKUP(D311,#REF!,2,0))</f>
        <v>0</v>
      </c>
      <c r="F311" s="61" t="str">
        <f>IF(D311="","",VLOOKUP(D311,'UG SKU Categorization'!$A$1:$C$204,3,0))</f>
        <v>Hygiene</v>
      </c>
      <c r="G311" s="61" t="s">
        <v>662</v>
      </c>
      <c r="H311" s="524">
        <v>494250</v>
      </c>
      <c r="I311" s="306"/>
      <c r="J311" s="306"/>
      <c r="K311" s="306"/>
      <c r="L311" s="306"/>
      <c r="M311" s="524">
        <v>10450</v>
      </c>
      <c r="N311" s="524">
        <v>4750</v>
      </c>
      <c r="O311" s="524">
        <v>22800</v>
      </c>
      <c r="P311" s="524">
        <v>5700</v>
      </c>
      <c r="Q311" s="524">
        <v>16150</v>
      </c>
      <c r="R311" s="524">
        <v>7600</v>
      </c>
      <c r="S311" s="524">
        <v>1900</v>
      </c>
      <c r="T311" s="524">
        <v>12400</v>
      </c>
      <c r="U311" s="524">
        <v>22800</v>
      </c>
      <c r="V311" s="524">
        <v>1900</v>
      </c>
      <c r="W311" s="524">
        <v>5850</v>
      </c>
      <c r="X311" s="524">
        <v>4750</v>
      </c>
      <c r="Y311" s="306"/>
      <c r="Z311" s="306"/>
      <c r="AA311" s="306"/>
      <c r="AB311" s="306"/>
      <c r="AC311" s="524">
        <v>1150</v>
      </c>
      <c r="AD311" s="524">
        <v>2300</v>
      </c>
      <c r="AE311" s="524">
        <v>1150</v>
      </c>
      <c r="AF311" s="524">
        <v>1150</v>
      </c>
      <c r="AG311" s="524">
        <v>8050</v>
      </c>
      <c r="AH311" s="306"/>
      <c r="AI311" s="524">
        <v>3450</v>
      </c>
      <c r="AJ311" s="524">
        <v>3450</v>
      </c>
      <c r="AK311" s="524">
        <v>5750</v>
      </c>
      <c r="AL311" s="524">
        <v>3450</v>
      </c>
      <c r="AM311" s="306"/>
      <c r="AN311" s="524">
        <v>1150</v>
      </c>
      <c r="AO311" s="524">
        <v>8050</v>
      </c>
      <c r="AP311" s="524">
        <v>1150</v>
      </c>
      <c r="AQ311" s="524">
        <v>3450</v>
      </c>
      <c r="AR311" s="524">
        <v>277150</v>
      </c>
      <c r="AS311" s="524">
        <v>6900</v>
      </c>
      <c r="AT311" s="524">
        <v>18400</v>
      </c>
      <c r="AU311" s="524">
        <v>13800</v>
      </c>
      <c r="AV311" s="524">
        <v>2300</v>
      </c>
      <c r="AW311" s="524">
        <v>9200</v>
      </c>
      <c r="AX311" s="524">
        <v>4600</v>
      </c>
      <c r="AY311" s="524">
        <v>1150</v>
      </c>
    </row>
    <row r="312" spans="1:51">
      <c r="A312" s="61" t="s">
        <v>1005</v>
      </c>
      <c r="B312" s="61" t="s">
        <v>376</v>
      </c>
      <c r="C312" s="61" t="s">
        <v>954</v>
      </c>
      <c r="D312" s="61" t="s">
        <v>695</v>
      </c>
      <c r="E312" s="64">
        <f>IF(ISERROR(VLOOKUP(D312,#REF!,2,0)),0,VLOOKUP(D312,#REF!,2,0))</f>
        <v>0</v>
      </c>
      <c r="F312" s="61" t="str">
        <f>IF(D312="","",VLOOKUP(D312,'UG SKU Categorization'!$A$1:$C$204,3,0))</f>
        <v>Soap</v>
      </c>
      <c r="G312" s="61" t="s">
        <v>696</v>
      </c>
      <c r="H312" s="524">
        <v>7854650</v>
      </c>
      <c r="I312" s="306"/>
      <c r="J312" s="306"/>
      <c r="K312" s="306"/>
      <c r="L312" s="306"/>
      <c r="M312" s="524">
        <v>181700</v>
      </c>
      <c r="N312" s="524">
        <v>50600</v>
      </c>
      <c r="O312" s="524">
        <v>480000</v>
      </c>
      <c r="P312" s="524">
        <v>55750</v>
      </c>
      <c r="Q312" s="524">
        <v>152750</v>
      </c>
      <c r="R312" s="524">
        <v>192000</v>
      </c>
      <c r="S312" s="524">
        <v>276700</v>
      </c>
      <c r="T312" s="524">
        <v>441600</v>
      </c>
      <c r="U312" s="524">
        <v>480000</v>
      </c>
      <c r="V312" s="524">
        <v>487200</v>
      </c>
      <c r="W312" s="524">
        <v>446400</v>
      </c>
      <c r="X312" s="524">
        <v>439200</v>
      </c>
      <c r="Y312" s="524">
        <v>357600</v>
      </c>
      <c r="Z312" s="524">
        <v>285600</v>
      </c>
      <c r="AA312" s="524">
        <v>295000</v>
      </c>
      <c r="AB312" s="524">
        <v>201600</v>
      </c>
      <c r="AC312" s="524">
        <v>134400</v>
      </c>
      <c r="AD312" s="524">
        <v>158400</v>
      </c>
      <c r="AE312" s="524">
        <v>184800</v>
      </c>
      <c r="AF312" s="524">
        <v>242600</v>
      </c>
      <c r="AG312" s="524">
        <v>232600</v>
      </c>
      <c r="AH312" s="524">
        <v>189600</v>
      </c>
      <c r="AI312" s="524">
        <v>160800</v>
      </c>
      <c r="AJ312" s="524">
        <v>206200</v>
      </c>
      <c r="AK312" s="524">
        <v>354200</v>
      </c>
      <c r="AL312" s="524">
        <v>69000</v>
      </c>
      <c r="AM312" s="524">
        <v>85100</v>
      </c>
      <c r="AN312" s="524">
        <v>101200</v>
      </c>
      <c r="AO312" s="524">
        <v>126500</v>
      </c>
      <c r="AP312" s="524">
        <v>66700</v>
      </c>
      <c r="AQ312" s="524">
        <v>46000</v>
      </c>
      <c r="AR312" s="524">
        <v>129950</v>
      </c>
      <c r="AS312" s="524">
        <v>57500</v>
      </c>
      <c r="AT312" s="524">
        <v>82800</v>
      </c>
      <c r="AU312" s="524">
        <v>50600</v>
      </c>
      <c r="AV312" s="524">
        <v>112200</v>
      </c>
      <c r="AW312" s="524">
        <v>99000</v>
      </c>
      <c r="AX312" s="524">
        <v>99000</v>
      </c>
      <c r="AY312" s="524">
        <v>41800</v>
      </c>
    </row>
    <row r="313" spans="1:51">
      <c r="A313" s="61" t="s">
        <v>1005</v>
      </c>
      <c r="B313" s="61" t="s">
        <v>376</v>
      </c>
      <c r="C313" s="61" t="s">
        <v>954</v>
      </c>
      <c r="D313" s="61" t="s">
        <v>419</v>
      </c>
      <c r="E313" s="64">
        <f>IF(ISERROR(VLOOKUP(D313,#REF!,2,0)),0,VLOOKUP(D313,#REF!,2,0))</f>
        <v>0</v>
      </c>
      <c r="F313" s="61" t="str">
        <f>IF(D313="","",VLOOKUP(D313,'UG SKU Categorization'!$A$1:$C$204,3,0))</f>
        <v>Hygiene</v>
      </c>
      <c r="G313" s="61" t="s">
        <v>420</v>
      </c>
      <c r="H313" s="524">
        <v>751100</v>
      </c>
      <c r="I313" s="306"/>
      <c r="J313" s="306"/>
      <c r="K313" s="306"/>
      <c r="L313" s="306"/>
      <c r="M313" s="306"/>
      <c r="N313" s="524">
        <v>162800</v>
      </c>
      <c r="O313" s="524">
        <v>37000</v>
      </c>
      <c r="P313" s="306"/>
      <c r="Q313" s="306"/>
      <c r="R313" s="524">
        <v>18500</v>
      </c>
      <c r="S313" s="524">
        <v>81400</v>
      </c>
      <c r="T313" s="524">
        <v>48100</v>
      </c>
      <c r="U313" s="524">
        <v>37000</v>
      </c>
      <c r="V313" s="524">
        <v>22200</v>
      </c>
      <c r="W313" s="524">
        <v>22200</v>
      </c>
      <c r="X313" s="524">
        <v>7400</v>
      </c>
      <c r="Y313" s="524">
        <v>70300</v>
      </c>
      <c r="Z313" s="524">
        <v>22200</v>
      </c>
      <c r="AA313" s="524">
        <v>48100</v>
      </c>
      <c r="AB313" s="524">
        <v>7400</v>
      </c>
      <c r="AC313" s="524">
        <v>14800</v>
      </c>
      <c r="AD313" s="306"/>
      <c r="AE313" s="524">
        <v>3700</v>
      </c>
      <c r="AF313" s="524">
        <v>3700</v>
      </c>
      <c r="AG313" s="524">
        <v>33300</v>
      </c>
      <c r="AH313" s="524">
        <v>25900</v>
      </c>
      <c r="AI313" s="524">
        <v>11100</v>
      </c>
      <c r="AJ313" s="524">
        <v>3700</v>
      </c>
      <c r="AK313" s="524">
        <v>0</v>
      </c>
      <c r="AL313" s="306"/>
      <c r="AM313" s="524">
        <v>7400</v>
      </c>
      <c r="AN313" s="524">
        <v>18500</v>
      </c>
      <c r="AO313" s="524">
        <v>14800</v>
      </c>
      <c r="AP313" s="524">
        <v>11100</v>
      </c>
      <c r="AQ313" s="306"/>
      <c r="AR313" s="524">
        <v>14800</v>
      </c>
      <c r="AS313" s="306"/>
      <c r="AT313" s="524">
        <v>3700</v>
      </c>
      <c r="AU313" s="306"/>
      <c r="AV313" s="306"/>
      <c r="AW313" s="306"/>
      <c r="AX313" s="306"/>
      <c r="AY313" s="306"/>
    </row>
    <row r="314" spans="1:51">
      <c r="A314" s="61" t="s">
        <v>1005</v>
      </c>
      <c r="B314" s="61" t="s">
        <v>376</v>
      </c>
      <c r="C314" s="61" t="s">
        <v>954</v>
      </c>
      <c r="D314" s="61" t="s">
        <v>421</v>
      </c>
      <c r="E314" s="64">
        <f>IF(ISERROR(VLOOKUP(D314,#REF!,2,0)),0,VLOOKUP(D314,#REF!,2,0))</f>
        <v>0</v>
      </c>
      <c r="F314" s="61" t="str">
        <f>IF(D314="","",VLOOKUP(D314,'UG SKU Categorization'!$A$1:$C$204,3,0))</f>
        <v>Hygiene</v>
      </c>
      <c r="G314" s="61" t="s">
        <v>422</v>
      </c>
      <c r="H314" s="524">
        <v>726000</v>
      </c>
      <c r="I314" s="306"/>
      <c r="J314" s="306"/>
      <c r="K314" s="306"/>
      <c r="L314" s="306"/>
      <c r="M314" s="306"/>
      <c r="N314" s="306"/>
      <c r="O314" s="524">
        <v>4900</v>
      </c>
      <c r="P314" s="306"/>
      <c r="Q314" s="306"/>
      <c r="R314" s="306"/>
      <c r="S314" s="524">
        <v>9800</v>
      </c>
      <c r="T314" s="524">
        <v>4900</v>
      </c>
      <c r="U314" s="524">
        <v>4900</v>
      </c>
      <c r="V314" s="524">
        <v>4900</v>
      </c>
      <c r="W314" s="306"/>
      <c r="X314" s="524">
        <v>9800</v>
      </c>
      <c r="Y314" s="524">
        <v>78400</v>
      </c>
      <c r="Z314" s="524">
        <v>29400</v>
      </c>
      <c r="AA314" s="524">
        <v>93100</v>
      </c>
      <c r="AB314" s="524">
        <v>4900</v>
      </c>
      <c r="AC314" s="524">
        <v>4900</v>
      </c>
      <c r="AD314" s="524">
        <v>19600</v>
      </c>
      <c r="AE314" s="306"/>
      <c r="AF314" s="306"/>
      <c r="AG314" s="524">
        <v>19600</v>
      </c>
      <c r="AH314" s="524">
        <v>4900</v>
      </c>
      <c r="AI314" s="524">
        <v>19600</v>
      </c>
      <c r="AJ314" s="524">
        <v>4900</v>
      </c>
      <c r="AK314" s="524">
        <v>24500</v>
      </c>
      <c r="AL314" s="524">
        <v>4900</v>
      </c>
      <c r="AM314" s="524">
        <v>9800</v>
      </c>
      <c r="AN314" s="524">
        <v>49000</v>
      </c>
      <c r="AO314" s="524">
        <v>98500</v>
      </c>
      <c r="AP314" s="524">
        <v>64800</v>
      </c>
      <c r="AQ314" s="306"/>
      <c r="AR314" s="524">
        <v>91200</v>
      </c>
      <c r="AS314" s="306"/>
      <c r="AT314" s="524">
        <v>10800</v>
      </c>
      <c r="AU314" s="306"/>
      <c r="AV314" s="524">
        <v>21600</v>
      </c>
      <c r="AW314" s="524">
        <v>10800</v>
      </c>
      <c r="AX314" s="524">
        <v>21600</v>
      </c>
      <c r="AY314" s="306"/>
    </row>
    <row r="315" spans="1:51">
      <c r="A315" s="61" t="s">
        <v>1005</v>
      </c>
      <c r="B315" s="61" t="s">
        <v>376</v>
      </c>
      <c r="C315" s="61" t="s">
        <v>954</v>
      </c>
      <c r="D315" s="61" t="s">
        <v>697</v>
      </c>
      <c r="E315" s="64">
        <f>IF(ISERROR(VLOOKUP(D315,#REF!,2,0)),0,VLOOKUP(D315,#REF!,2,0))</f>
        <v>0</v>
      </c>
      <c r="F315" s="61" t="str">
        <f>IF(D315="","",VLOOKUP(D315,'UG SKU Categorization'!$A$1:$C$204,3,0))</f>
        <v>Soap</v>
      </c>
      <c r="G315" s="61" t="s">
        <v>698</v>
      </c>
      <c r="H315" s="524">
        <v>5597600</v>
      </c>
      <c r="I315" s="306"/>
      <c r="J315" s="306"/>
      <c r="K315" s="306"/>
      <c r="L315" s="306"/>
      <c r="M315" s="306"/>
      <c r="N315" s="306"/>
      <c r="O315" s="524">
        <v>281950</v>
      </c>
      <c r="P315" s="306"/>
      <c r="Q315" s="306"/>
      <c r="R315" s="306"/>
      <c r="S315" s="306"/>
      <c r="T315" s="524">
        <v>35000</v>
      </c>
      <c r="U315" s="524">
        <v>280000</v>
      </c>
      <c r="V315" s="524">
        <v>108500</v>
      </c>
      <c r="W315" s="524">
        <v>185500</v>
      </c>
      <c r="X315" s="524">
        <v>196000</v>
      </c>
      <c r="Y315" s="524">
        <v>80350</v>
      </c>
      <c r="Z315" s="524">
        <v>93250</v>
      </c>
      <c r="AA315" s="524">
        <v>148350</v>
      </c>
      <c r="AB315" s="524">
        <v>165600</v>
      </c>
      <c r="AC315" s="524">
        <v>175950</v>
      </c>
      <c r="AD315" s="524">
        <v>210450</v>
      </c>
      <c r="AE315" s="524">
        <v>96600</v>
      </c>
      <c r="AF315" s="524">
        <v>203950</v>
      </c>
      <c r="AG315" s="524">
        <v>272150</v>
      </c>
      <c r="AH315" s="524">
        <v>172500</v>
      </c>
      <c r="AI315" s="524">
        <v>207000</v>
      </c>
      <c r="AJ315" s="524">
        <v>299050</v>
      </c>
      <c r="AK315" s="524">
        <v>265200</v>
      </c>
      <c r="AL315" s="524">
        <v>176800</v>
      </c>
      <c r="AM315" s="524">
        <v>255200</v>
      </c>
      <c r="AN315" s="524">
        <v>149600</v>
      </c>
      <c r="AO315" s="524">
        <v>183600</v>
      </c>
      <c r="AP315" s="524">
        <v>112200</v>
      </c>
      <c r="AQ315" s="524">
        <v>142800</v>
      </c>
      <c r="AR315" s="524">
        <v>315850</v>
      </c>
      <c r="AS315" s="524">
        <v>193800</v>
      </c>
      <c r="AT315" s="524">
        <v>112200</v>
      </c>
      <c r="AU315" s="524">
        <v>97000</v>
      </c>
      <c r="AV315" s="524">
        <v>211200</v>
      </c>
      <c r="AW315" s="524">
        <v>163200</v>
      </c>
      <c r="AX315" s="306"/>
      <c r="AY315" s="306"/>
    </row>
    <row r="316" spans="1:51">
      <c r="A316" s="61" t="s">
        <v>1005</v>
      </c>
      <c r="B316" s="61" t="s">
        <v>376</v>
      </c>
      <c r="C316" s="61" t="s">
        <v>954</v>
      </c>
      <c r="D316" s="61" t="s">
        <v>663</v>
      </c>
      <c r="E316" s="64">
        <f>IF(ISERROR(VLOOKUP(D316,#REF!,2,0)),0,VLOOKUP(D316,#REF!,2,0))</f>
        <v>0</v>
      </c>
      <c r="F316" s="61" t="str">
        <f>IF(D316="","",VLOOKUP(D316,'UG SKU Categorization'!$A$1:$C$204,3,0))</f>
        <v>Water filtration and storage</v>
      </c>
      <c r="G316" s="61" t="s">
        <v>664</v>
      </c>
      <c r="H316" s="524">
        <v>4000</v>
      </c>
      <c r="I316" s="306"/>
      <c r="J316" s="306"/>
      <c r="K316" s="306"/>
      <c r="L316" s="306"/>
      <c r="M316" s="306"/>
      <c r="N316" s="306"/>
      <c r="O316" s="306"/>
      <c r="P316" s="306"/>
      <c r="Q316" s="306"/>
      <c r="R316" s="306"/>
      <c r="S316" s="306"/>
      <c r="T316" s="306"/>
      <c r="U316" s="306"/>
      <c r="V316" s="306"/>
      <c r="W316" s="306"/>
      <c r="X316" s="306"/>
      <c r="Y316" s="306"/>
      <c r="Z316" s="306"/>
      <c r="AA316" s="306"/>
      <c r="AB316" s="306"/>
      <c r="AC316" s="306"/>
      <c r="AD316" s="306"/>
      <c r="AE316" s="306"/>
      <c r="AF316" s="524">
        <v>4000</v>
      </c>
      <c r="AG316" s="306"/>
      <c r="AH316" s="306"/>
      <c r="AI316" s="306"/>
      <c r="AJ316" s="306"/>
      <c r="AK316" s="306"/>
      <c r="AL316" s="306"/>
      <c r="AM316" s="306"/>
      <c r="AN316" s="306"/>
      <c r="AO316" s="306"/>
      <c r="AP316" s="306"/>
      <c r="AQ316" s="306"/>
      <c r="AR316" s="306"/>
      <c r="AS316" s="306"/>
      <c r="AT316" s="306"/>
      <c r="AU316" s="306"/>
      <c r="AV316" s="306"/>
      <c r="AW316" s="306"/>
      <c r="AX316" s="306"/>
      <c r="AY316" s="306"/>
    </row>
    <row r="317" spans="1:51">
      <c r="A317" s="61" t="s">
        <v>1005</v>
      </c>
      <c r="B317" s="61" t="s">
        <v>376</v>
      </c>
      <c r="C317" s="61" t="s">
        <v>954</v>
      </c>
      <c r="D317" s="61" t="s">
        <v>665</v>
      </c>
      <c r="E317" s="64">
        <f>IF(ISERROR(VLOOKUP(D317,#REF!,2,0)),0,VLOOKUP(D317,#REF!,2,0))</f>
        <v>0</v>
      </c>
      <c r="F317" s="61" t="str">
        <f>IF(D317="","",VLOOKUP(D317,'UG SKU Categorization'!$A$1:$C$204,3,0))</f>
        <v>Diarrhea Treatment</v>
      </c>
      <c r="G317" s="61" t="s">
        <v>666</v>
      </c>
      <c r="H317" s="524">
        <v>34960</v>
      </c>
      <c r="I317" s="306"/>
      <c r="J317" s="306"/>
      <c r="K317" s="306"/>
      <c r="L317" s="306"/>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524">
        <v>1150</v>
      </c>
      <c r="AJ317" s="306"/>
      <c r="AK317" s="306"/>
      <c r="AL317" s="524">
        <v>6440</v>
      </c>
      <c r="AM317" s="524">
        <v>2530</v>
      </c>
      <c r="AN317" s="306"/>
      <c r="AO317" s="524">
        <v>920</v>
      </c>
      <c r="AP317" s="306"/>
      <c r="AQ317" s="306"/>
      <c r="AR317" s="524">
        <v>2300</v>
      </c>
      <c r="AS317" s="306"/>
      <c r="AT317" s="524">
        <v>460</v>
      </c>
      <c r="AU317" s="524">
        <v>3680</v>
      </c>
      <c r="AV317" s="524">
        <v>1380</v>
      </c>
      <c r="AW317" s="524">
        <v>13800</v>
      </c>
      <c r="AX317" s="524">
        <v>2070</v>
      </c>
      <c r="AY317" s="524">
        <v>230</v>
      </c>
    </row>
    <row r="318" spans="1:51">
      <c r="A318" s="61" t="s">
        <v>1005</v>
      </c>
      <c r="B318" s="61" t="s">
        <v>376</v>
      </c>
      <c r="C318" s="61" t="s">
        <v>954</v>
      </c>
      <c r="D318" s="61" t="s">
        <v>1976</v>
      </c>
      <c r="E318" s="64">
        <f>IF(ISERROR(VLOOKUP(D318,#REF!,2,0)),0,VLOOKUP(D318,#REF!,2,0))</f>
        <v>0</v>
      </c>
      <c r="F318" s="61" t="str">
        <f>IF(D318="","",VLOOKUP(D318,'UG SKU Categorization'!$A$1:$C$204,3,0))</f>
        <v>Diarrhea Treatment</v>
      </c>
      <c r="G318" s="61" t="s">
        <v>1978</v>
      </c>
      <c r="H318" s="524">
        <v>670000</v>
      </c>
      <c r="I318" s="306"/>
      <c r="J318" s="306"/>
      <c r="K318" s="306"/>
      <c r="L318" s="306"/>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6"/>
      <c r="AL318" s="306"/>
      <c r="AM318" s="306"/>
      <c r="AN318" s="306"/>
      <c r="AO318" s="306"/>
      <c r="AP318" s="306"/>
      <c r="AQ318" s="306"/>
      <c r="AR318" s="306"/>
      <c r="AS318" s="306"/>
      <c r="AT318" s="306"/>
      <c r="AU318" s="306"/>
      <c r="AV318" s="524">
        <v>410000</v>
      </c>
      <c r="AW318" s="524">
        <v>150000</v>
      </c>
      <c r="AX318" s="524">
        <v>60000</v>
      </c>
      <c r="AY318" s="524">
        <v>50000</v>
      </c>
    </row>
    <row r="319" spans="1:51">
      <c r="A319" s="61" t="s">
        <v>1005</v>
      </c>
      <c r="B319" s="61" t="s">
        <v>376</v>
      </c>
      <c r="C319" s="61" t="s">
        <v>954</v>
      </c>
      <c r="D319" s="61" t="s">
        <v>667</v>
      </c>
      <c r="E319" s="64">
        <f>IF(ISERROR(VLOOKUP(D319,#REF!,2,0)),0,VLOOKUP(D319,#REF!,2,0))</f>
        <v>0</v>
      </c>
      <c r="F319" s="61" t="str">
        <f>IF(D319="","",VLOOKUP(D319,'UG SKU Categorization'!$A$1:$C$204,3,0))</f>
        <v>Other Health</v>
      </c>
      <c r="G319" s="61" t="s">
        <v>668</v>
      </c>
      <c r="H319" s="524">
        <v>2398850</v>
      </c>
      <c r="I319" s="306"/>
      <c r="J319" s="306"/>
      <c r="K319" s="306"/>
      <c r="L319" s="306"/>
      <c r="M319" s="524">
        <v>16000</v>
      </c>
      <c r="N319" s="524">
        <v>9600</v>
      </c>
      <c r="O319" s="524">
        <v>100200</v>
      </c>
      <c r="P319" s="524">
        <v>19250</v>
      </c>
      <c r="Q319" s="524">
        <v>27200</v>
      </c>
      <c r="R319" s="524">
        <v>23800</v>
      </c>
      <c r="S319" s="524">
        <v>40800</v>
      </c>
      <c r="T319" s="524">
        <v>85000</v>
      </c>
      <c r="U319" s="524">
        <v>104600</v>
      </c>
      <c r="V319" s="524">
        <v>79200</v>
      </c>
      <c r="W319" s="524">
        <v>60800</v>
      </c>
      <c r="X319" s="524">
        <v>57200</v>
      </c>
      <c r="Y319" s="524">
        <v>74800</v>
      </c>
      <c r="Z319" s="524">
        <v>88000</v>
      </c>
      <c r="AA319" s="524">
        <v>70400</v>
      </c>
      <c r="AB319" s="524">
        <v>66000</v>
      </c>
      <c r="AC319" s="524">
        <v>54800</v>
      </c>
      <c r="AD319" s="524">
        <v>74800</v>
      </c>
      <c r="AE319" s="524">
        <v>52800</v>
      </c>
      <c r="AF319" s="524">
        <v>57200</v>
      </c>
      <c r="AG319" s="524">
        <v>92400</v>
      </c>
      <c r="AH319" s="524">
        <v>57200</v>
      </c>
      <c r="AI319" s="524">
        <v>61600</v>
      </c>
      <c r="AJ319" s="524">
        <v>61600</v>
      </c>
      <c r="AK319" s="524">
        <v>26400</v>
      </c>
      <c r="AL319" s="524">
        <v>26400</v>
      </c>
      <c r="AM319" s="524">
        <v>39600</v>
      </c>
      <c r="AN319" s="524">
        <v>79200</v>
      </c>
      <c r="AO319" s="524">
        <v>123200</v>
      </c>
      <c r="AP319" s="524">
        <v>61600</v>
      </c>
      <c r="AQ319" s="524">
        <v>44000</v>
      </c>
      <c r="AR319" s="524">
        <v>114400</v>
      </c>
      <c r="AS319" s="524">
        <v>48400</v>
      </c>
      <c r="AT319" s="524">
        <v>30800</v>
      </c>
      <c r="AU319" s="524">
        <v>35200</v>
      </c>
      <c r="AV319" s="524">
        <v>48400</v>
      </c>
      <c r="AW319" s="524">
        <v>202400</v>
      </c>
      <c r="AX319" s="524">
        <v>70400</v>
      </c>
      <c r="AY319" s="524">
        <v>13200</v>
      </c>
    </row>
    <row r="320" spans="1:51">
      <c r="A320" s="61" t="s">
        <v>1005</v>
      </c>
      <c r="B320" s="61" t="s">
        <v>376</v>
      </c>
      <c r="C320" s="61" t="s">
        <v>954</v>
      </c>
      <c r="D320" s="61" t="s">
        <v>669</v>
      </c>
      <c r="E320" s="64">
        <f>IF(ISERROR(VLOOKUP(D320,#REF!,2,0)),0,VLOOKUP(D320,#REF!,2,0))</f>
        <v>0</v>
      </c>
      <c r="F320" s="61" t="str">
        <f>IF(D320="","",VLOOKUP(D320,'UG SKU Categorization'!$A$1:$C$204,3,0))</f>
        <v>Other Health</v>
      </c>
      <c r="G320" s="61" t="s">
        <v>670</v>
      </c>
      <c r="H320" s="524">
        <v>621700</v>
      </c>
      <c r="I320" s="306"/>
      <c r="J320" s="306"/>
      <c r="K320" s="306"/>
      <c r="L320" s="306"/>
      <c r="M320" s="524">
        <v>57600</v>
      </c>
      <c r="N320" s="524">
        <v>14400</v>
      </c>
      <c r="O320" s="524">
        <v>15600</v>
      </c>
      <c r="P320" s="524">
        <v>15600</v>
      </c>
      <c r="Q320" s="524">
        <v>6000</v>
      </c>
      <c r="R320" s="524">
        <v>18000</v>
      </c>
      <c r="S320" s="524">
        <v>14400</v>
      </c>
      <c r="T320" s="524">
        <v>18000</v>
      </c>
      <c r="U320" s="524">
        <v>15600</v>
      </c>
      <c r="V320" s="524">
        <v>12000</v>
      </c>
      <c r="W320" s="524">
        <v>14400</v>
      </c>
      <c r="X320" s="524">
        <v>13200</v>
      </c>
      <c r="Y320" s="524">
        <v>28800</v>
      </c>
      <c r="Z320" s="524">
        <v>24400</v>
      </c>
      <c r="AA320" s="524">
        <v>33600</v>
      </c>
      <c r="AB320" s="524">
        <v>13200</v>
      </c>
      <c r="AC320" s="524">
        <v>8400</v>
      </c>
      <c r="AD320" s="524">
        <v>19200</v>
      </c>
      <c r="AE320" s="524">
        <v>8400</v>
      </c>
      <c r="AF320" s="524">
        <v>18450</v>
      </c>
      <c r="AG320" s="524">
        <v>13500</v>
      </c>
      <c r="AH320" s="524">
        <v>10800</v>
      </c>
      <c r="AI320" s="524">
        <v>5400</v>
      </c>
      <c r="AJ320" s="524">
        <v>5400</v>
      </c>
      <c r="AK320" s="524">
        <v>13500</v>
      </c>
      <c r="AL320" s="524">
        <v>4050</v>
      </c>
      <c r="AM320" s="524">
        <v>5400</v>
      </c>
      <c r="AN320" s="524">
        <v>29700</v>
      </c>
      <c r="AO320" s="524">
        <v>27000</v>
      </c>
      <c r="AP320" s="524">
        <v>6750</v>
      </c>
      <c r="AQ320" s="524">
        <v>14850</v>
      </c>
      <c r="AR320" s="524">
        <v>47250</v>
      </c>
      <c r="AS320" s="524">
        <v>9450</v>
      </c>
      <c r="AT320" s="524">
        <v>9450</v>
      </c>
      <c r="AU320" s="524">
        <v>9450</v>
      </c>
      <c r="AV320" s="524">
        <v>14850</v>
      </c>
      <c r="AW320" s="524">
        <v>8100</v>
      </c>
      <c r="AX320" s="524">
        <v>10800</v>
      </c>
      <c r="AY320" s="524">
        <v>6750</v>
      </c>
    </row>
    <row r="321" spans="1:51">
      <c r="A321" s="61" t="s">
        <v>1005</v>
      </c>
      <c r="B321" s="61" t="s">
        <v>376</v>
      </c>
      <c r="C321" s="61" t="s">
        <v>954</v>
      </c>
      <c r="D321" s="61" t="s">
        <v>671</v>
      </c>
      <c r="E321" s="64">
        <f>IF(ISERROR(VLOOKUP(D321,#REF!,2,0)),0,VLOOKUP(D321,#REF!,2,0))</f>
        <v>0</v>
      </c>
      <c r="F321" s="61" t="str">
        <f>IF(D321="","",VLOOKUP(D321,'UG SKU Categorization'!$A$1:$C$204,3,0))</f>
        <v>Other Health</v>
      </c>
      <c r="G321" s="61" t="s">
        <v>672</v>
      </c>
      <c r="H321" s="524">
        <v>467900</v>
      </c>
      <c r="I321" s="306"/>
      <c r="J321" s="306"/>
      <c r="K321" s="306"/>
      <c r="L321" s="306"/>
      <c r="M321" s="524">
        <v>38400</v>
      </c>
      <c r="N321" s="524">
        <v>6000</v>
      </c>
      <c r="O321" s="524">
        <v>28000</v>
      </c>
      <c r="P321" s="524">
        <v>10800</v>
      </c>
      <c r="Q321" s="524">
        <v>4800</v>
      </c>
      <c r="R321" s="524">
        <v>7200</v>
      </c>
      <c r="S321" s="524">
        <v>18000</v>
      </c>
      <c r="T321" s="524">
        <v>32400</v>
      </c>
      <c r="U321" s="524">
        <v>28000</v>
      </c>
      <c r="V321" s="524">
        <v>8400</v>
      </c>
      <c r="W321" s="524">
        <v>8200</v>
      </c>
      <c r="X321" s="524">
        <v>14000</v>
      </c>
      <c r="Y321" s="524">
        <v>42000</v>
      </c>
      <c r="Z321" s="524">
        <v>36400</v>
      </c>
      <c r="AA321" s="524">
        <v>22400</v>
      </c>
      <c r="AB321" s="524">
        <v>8400</v>
      </c>
      <c r="AC321" s="524">
        <v>7000</v>
      </c>
      <c r="AD321" s="524">
        <v>9800</v>
      </c>
      <c r="AE321" s="524">
        <v>4200</v>
      </c>
      <c r="AF321" s="524">
        <v>13500</v>
      </c>
      <c r="AG321" s="524">
        <v>15000</v>
      </c>
      <c r="AH321" s="524">
        <v>6000</v>
      </c>
      <c r="AI321" s="524">
        <v>3000</v>
      </c>
      <c r="AJ321" s="524">
        <v>6000</v>
      </c>
      <c r="AK321" s="524">
        <v>1500</v>
      </c>
      <c r="AL321" s="524">
        <v>1500</v>
      </c>
      <c r="AM321" s="306"/>
      <c r="AN321" s="524">
        <v>16500</v>
      </c>
      <c r="AO321" s="524">
        <v>15000</v>
      </c>
      <c r="AP321" s="524">
        <v>1500</v>
      </c>
      <c r="AQ321" s="524">
        <v>6000</v>
      </c>
      <c r="AR321" s="524">
        <v>18000</v>
      </c>
      <c r="AS321" s="524">
        <v>4500</v>
      </c>
      <c r="AT321" s="524">
        <v>10500</v>
      </c>
      <c r="AU321" s="524">
        <v>1500</v>
      </c>
      <c r="AV321" s="524">
        <v>6000</v>
      </c>
      <c r="AW321" s="524">
        <v>4500</v>
      </c>
      <c r="AX321" s="524">
        <v>1500</v>
      </c>
      <c r="AY321" s="524">
        <v>1500</v>
      </c>
    </row>
    <row r="322" spans="1:51">
      <c r="A322" s="61" t="s">
        <v>1005</v>
      </c>
      <c r="B322" s="61" t="s">
        <v>376</v>
      </c>
      <c r="C322" s="61" t="s">
        <v>954</v>
      </c>
      <c r="D322" s="61" t="s">
        <v>673</v>
      </c>
      <c r="E322" s="64">
        <f>IF(ISERROR(VLOOKUP(D322,#REF!,2,0)),0,VLOOKUP(D322,#REF!,2,0))</f>
        <v>0</v>
      </c>
      <c r="F322" s="61" t="str">
        <f>IF(D322="","",VLOOKUP(D322,'UG SKU Categorization'!$A$1:$C$204,3,0))</f>
        <v>Other Health</v>
      </c>
      <c r="G322" s="61" t="s">
        <v>674</v>
      </c>
      <c r="H322" s="524">
        <v>453400</v>
      </c>
      <c r="I322" s="306"/>
      <c r="J322" s="306"/>
      <c r="K322" s="306"/>
      <c r="L322" s="306"/>
      <c r="M322" s="524">
        <v>28000</v>
      </c>
      <c r="N322" s="524">
        <v>16800</v>
      </c>
      <c r="O322" s="524">
        <v>23800</v>
      </c>
      <c r="P322" s="524">
        <v>4200</v>
      </c>
      <c r="Q322" s="524">
        <v>4200</v>
      </c>
      <c r="R322" s="524">
        <v>21000</v>
      </c>
      <c r="S322" s="524">
        <v>12600</v>
      </c>
      <c r="T322" s="524">
        <v>15400</v>
      </c>
      <c r="U322" s="524">
        <v>26600</v>
      </c>
      <c r="V322" s="524">
        <v>15400</v>
      </c>
      <c r="W322" s="524">
        <v>14000</v>
      </c>
      <c r="X322" s="524">
        <v>14000</v>
      </c>
      <c r="Y322" s="524">
        <v>14000</v>
      </c>
      <c r="Z322" s="524">
        <v>9800</v>
      </c>
      <c r="AA322" s="524">
        <v>21000</v>
      </c>
      <c r="AB322" s="524">
        <v>11200</v>
      </c>
      <c r="AC322" s="524">
        <v>7000</v>
      </c>
      <c r="AD322" s="524">
        <v>5600</v>
      </c>
      <c r="AE322" s="524">
        <v>8400</v>
      </c>
      <c r="AF322" s="524">
        <v>4200</v>
      </c>
      <c r="AG322" s="524">
        <v>11300</v>
      </c>
      <c r="AH322" s="524">
        <v>4200</v>
      </c>
      <c r="AI322" s="524">
        <v>5900</v>
      </c>
      <c r="AJ322" s="524">
        <v>4500</v>
      </c>
      <c r="AK322" s="524">
        <v>9000</v>
      </c>
      <c r="AL322" s="524">
        <v>9000</v>
      </c>
      <c r="AM322" s="524">
        <v>3000</v>
      </c>
      <c r="AN322" s="524">
        <v>12000</v>
      </c>
      <c r="AO322" s="524">
        <v>9000</v>
      </c>
      <c r="AP322" s="524">
        <v>10500</v>
      </c>
      <c r="AQ322" s="524">
        <v>6000</v>
      </c>
      <c r="AR322" s="524">
        <v>12000</v>
      </c>
      <c r="AS322" s="524">
        <v>13500</v>
      </c>
      <c r="AT322" s="524">
        <v>10500</v>
      </c>
      <c r="AU322" s="524">
        <v>10800</v>
      </c>
      <c r="AV322" s="524">
        <v>18000</v>
      </c>
      <c r="AW322" s="306"/>
      <c r="AX322" s="524">
        <v>16200</v>
      </c>
      <c r="AY322" s="524">
        <v>10800</v>
      </c>
    </row>
    <row r="323" spans="1:51">
      <c r="A323" s="61" t="s">
        <v>1005</v>
      </c>
      <c r="B323" s="61" t="s">
        <v>376</v>
      </c>
      <c r="C323" s="61" t="s">
        <v>954</v>
      </c>
      <c r="D323" s="61" t="s">
        <v>675</v>
      </c>
      <c r="E323" s="64">
        <f>IF(ISERROR(VLOOKUP(D323,#REF!,2,0)),0,VLOOKUP(D323,#REF!,2,0))</f>
        <v>0</v>
      </c>
      <c r="F323" s="61" t="str">
        <f>IF(D323="","",VLOOKUP(D323,'UG SKU Categorization'!$A$1:$C$204,3,0))</f>
        <v>Other Health</v>
      </c>
      <c r="G323" s="61" t="s">
        <v>676</v>
      </c>
      <c r="H323" s="524">
        <v>184000</v>
      </c>
      <c r="I323" s="306"/>
      <c r="J323" s="306"/>
      <c r="K323" s="306"/>
      <c r="L323" s="306"/>
      <c r="M323" s="524">
        <v>24000</v>
      </c>
      <c r="N323" s="524">
        <v>32000</v>
      </c>
      <c r="O323" s="306"/>
      <c r="P323" s="524">
        <v>48000</v>
      </c>
      <c r="Q323" s="524">
        <v>16000</v>
      </c>
      <c r="R323" s="524">
        <v>24000</v>
      </c>
      <c r="S323" s="524">
        <v>40000</v>
      </c>
      <c r="T323" s="306"/>
      <c r="U323" s="306"/>
      <c r="V323" s="306"/>
      <c r="W323" s="306"/>
      <c r="X323" s="306"/>
      <c r="Y323" s="306"/>
      <c r="Z323" s="306"/>
      <c r="AA323" s="306"/>
      <c r="AB323" s="306"/>
      <c r="AC323" s="306"/>
      <c r="AD323" s="306"/>
      <c r="AE323" s="306"/>
      <c r="AF323" s="306"/>
      <c r="AG323" s="306"/>
      <c r="AH323" s="306"/>
      <c r="AI323" s="306"/>
      <c r="AJ323" s="306"/>
      <c r="AK323" s="306"/>
      <c r="AL323" s="306"/>
      <c r="AM323" s="306"/>
      <c r="AN323" s="306"/>
      <c r="AO323" s="306"/>
      <c r="AP323" s="306"/>
      <c r="AQ323" s="306"/>
      <c r="AR323" s="306"/>
      <c r="AS323" s="524">
        <v>0</v>
      </c>
      <c r="AT323" s="524">
        <v>0</v>
      </c>
      <c r="AU323" s="524">
        <v>0</v>
      </c>
      <c r="AV323" s="306"/>
      <c r="AW323" s="306"/>
      <c r="AX323" s="306"/>
      <c r="AY323" s="306"/>
    </row>
    <row r="324" spans="1:51">
      <c r="A324" s="61" t="s">
        <v>1005</v>
      </c>
      <c r="B324" s="61" t="s">
        <v>376</v>
      </c>
      <c r="C324" s="61" t="s">
        <v>954</v>
      </c>
      <c r="D324" s="61" t="s">
        <v>677</v>
      </c>
      <c r="E324" s="64">
        <f>IF(ISERROR(VLOOKUP(D324,#REF!,2,0)),0,VLOOKUP(D324,#REF!,2,0))</f>
        <v>0</v>
      </c>
      <c r="F324" s="61" t="str">
        <f>IF(D324="","",VLOOKUP(D324,'UG SKU Categorization'!$A$1:$C$204,3,0))</f>
        <v>Soap</v>
      </c>
      <c r="G324" s="61" t="s">
        <v>1009</v>
      </c>
      <c r="H324" s="524">
        <v>1000</v>
      </c>
      <c r="I324" s="306"/>
      <c r="J324" s="306"/>
      <c r="K324" s="306"/>
      <c r="L324" s="306"/>
      <c r="M324" s="306"/>
      <c r="N324" s="306"/>
      <c r="O324" s="306"/>
      <c r="P324" s="306"/>
      <c r="Q324" s="306"/>
      <c r="R324" s="306"/>
      <c r="S324" s="306"/>
      <c r="T324" s="306"/>
      <c r="U324" s="306"/>
      <c r="V324" s="306"/>
      <c r="W324" s="524">
        <v>1000</v>
      </c>
      <c r="X324" s="306"/>
      <c r="Y324" s="306"/>
      <c r="Z324" s="306"/>
      <c r="AA324" s="306"/>
      <c r="AB324" s="306"/>
      <c r="AC324" s="306"/>
      <c r="AD324" s="306"/>
      <c r="AE324" s="306"/>
      <c r="AF324" s="306"/>
      <c r="AG324" s="306"/>
      <c r="AH324" s="306"/>
      <c r="AI324" s="306"/>
      <c r="AJ324" s="306"/>
      <c r="AK324" s="306"/>
      <c r="AL324" s="306"/>
      <c r="AM324" s="306"/>
      <c r="AN324" s="306"/>
      <c r="AO324" s="306"/>
      <c r="AP324" s="306"/>
      <c r="AQ324" s="306"/>
      <c r="AR324" s="306"/>
      <c r="AS324" s="306"/>
      <c r="AT324" s="306"/>
      <c r="AU324" s="306"/>
      <c r="AV324" s="306"/>
      <c r="AW324" s="306"/>
      <c r="AX324" s="306"/>
      <c r="AY324" s="306"/>
    </row>
    <row r="325" spans="1:51">
      <c r="A325" s="61" t="s">
        <v>1005</v>
      </c>
      <c r="B325" s="61" t="s">
        <v>376</v>
      </c>
      <c r="C325" s="61" t="s">
        <v>954</v>
      </c>
      <c r="D325" s="61" t="s">
        <v>677</v>
      </c>
      <c r="E325" s="64">
        <f>IF(ISERROR(VLOOKUP(D325,#REF!,2,0)),0,VLOOKUP(D325,#REF!,2,0))</f>
        <v>0</v>
      </c>
      <c r="F325" s="61" t="str">
        <f>IF(D325="","",VLOOKUP(D325,'UG SKU Categorization'!$A$1:$C$204,3,0))</f>
        <v>Soap</v>
      </c>
      <c r="G325" s="61" t="s">
        <v>2467</v>
      </c>
      <c r="H325" s="524">
        <v>60000</v>
      </c>
      <c r="I325" s="306"/>
      <c r="J325" s="306"/>
      <c r="K325" s="306"/>
      <c r="L325" s="306"/>
      <c r="M325" s="306"/>
      <c r="N325" s="306"/>
      <c r="O325" s="524">
        <v>24000</v>
      </c>
      <c r="P325" s="524">
        <v>1000</v>
      </c>
      <c r="Q325" s="524">
        <v>1000</v>
      </c>
      <c r="R325" s="306"/>
      <c r="S325" s="524">
        <v>2000</v>
      </c>
      <c r="T325" s="524">
        <v>3000</v>
      </c>
      <c r="U325" s="524">
        <v>24000</v>
      </c>
      <c r="V325" s="306"/>
      <c r="W325" s="306"/>
      <c r="X325" s="306"/>
      <c r="Y325" s="306"/>
      <c r="Z325" s="524">
        <v>1000</v>
      </c>
      <c r="AA325" s="524">
        <v>2000</v>
      </c>
      <c r="AB325" s="306"/>
      <c r="AC325" s="306"/>
      <c r="AD325" s="306"/>
      <c r="AE325" s="524">
        <v>2000</v>
      </c>
      <c r="AF325" s="306"/>
      <c r="AG325" s="306"/>
      <c r="AH325" s="306"/>
      <c r="AI325" s="306"/>
      <c r="AJ325" s="306"/>
      <c r="AK325" s="306"/>
      <c r="AL325" s="306"/>
      <c r="AM325" s="306"/>
      <c r="AN325" s="306"/>
      <c r="AO325" s="306"/>
      <c r="AP325" s="306"/>
      <c r="AQ325" s="306"/>
      <c r="AR325" s="306"/>
      <c r="AS325" s="306"/>
      <c r="AT325" s="306"/>
      <c r="AU325" s="306"/>
      <c r="AV325" s="306"/>
      <c r="AW325" s="306"/>
      <c r="AX325" s="306"/>
      <c r="AY325" s="306"/>
    </row>
    <row r="326" spans="1:51">
      <c r="A326" s="61" t="s">
        <v>1005</v>
      </c>
      <c r="B326" s="61" t="s">
        <v>376</v>
      </c>
      <c r="C326" s="61" t="s">
        <v>954</v>
      </c>
      <c r="D326" s="61" t="s">
        <v>678</v>
      </c>
      <c r="E326" s="64">
        <f>IF(ISERROR(VLOOKUP(D326,#REF!,2,0)),0,VLOOKUP(D326,#REF!,2,0))</f>
        <v>0</v>
      </c>
      <c r="F326" s="61" t="str">
        <f>IF(D326="","",VLOOKUP(D326,'UG SKU Categorization'!$A$1:$C$204,3,0))</f>
        <v>Soap</v>
      </c>
      <c r="G326" s="61" t="s">
        <v>1009</v>
      </c>
      <c r="H326" s="524">
        <v>1000</v>
      </c>
      <c r="I326" s="306"/>
      <c r="J326" s="306"/>
      <c r="K326" s="306"/>
      <c r="L326" s="306"/>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524">
        <v>1000</v>
      </c>
      <c r="AL326" s="306"/>
      <c r="AM326" s="524">
        <v>0</v>
      </c>
      <c r="AN326" s="524">
        <v>0</v>
      </c>
      <c r="AO326" s="306"/>
      <c r="AP326" s="306"/>
      <c r="AQ326" s="306"/>
      <c r="AR326" s="524">
        <v>0</v>
      </c>
      <c r="AS326" s="306"/>
      <c r="AT326" s="306"/>
      <c r="AU326" s="306"/>
      <c r="AV326" s="306"/>
      <c r="AW326" s="306"/>
      <c r="AX326" s="306"/>
      <c r="AY326" s="306"/>
    </row>
    <row r="327" spans="1:51">
      <c r="A327" s="61" t="s">
        <v>1005</v>
      </c>
      <c r="B327" s="61" t="s">
        <v>376</v>
      </c>
      <c r="C327" s="61" t="s">
        <v>954</v>
      </c>
      <c r="D327" s="61" t="s">
        <v>678</v>
      </c>
      <c r="E327" s="64">
        <f>IF(ISERROR(VLOOKUP(D327,#REF!,2,0)),0,VLOOKUP(D327,#REF!,2,0))</f>
        <v>0</v>
      </c>
      <c r="F327" s="61" t="str">
        <f>IF(D327="","",VLOOKUP(D327,'UG SKU Categorization'!$A$1:$C$204,3,0))</f>
        <v>Soap</v>
      </c>
      <c r="G327" s="61" t="s">
        <v>2461</v>
      </c>
      <c r="H327" s="524">
        <v>5500</v>
      </c>
      <c r="I327" s="306"/>
      <c r="J327" s="306"/>
      <c r="K327" s="306"/>
      <c r="L327" s="306"/>
      <c r="M327" s="524">
        <v>4500</v>
      </c>
      <c r="N327" s="306"/>
      <c r="O327" s="306"/>
      <c r="P327" s="524">
        <v>1000</v>
      </c>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6"/>
      <c r="AL327" s="306"/>
      <c r="AM327" s="306"/>
      <c r="AN327" s="306"/>
      <c r="AO327" s="306"/>
      <c r="AP327" s="306"/>
      <c r="AQ327" s="306"/>
      <c r="AR327" s="306"/>
      <c r="AS327" s="306"/>
      <c r="AT327" s="306"/>
      <c r="AU327" s="306"/>
      <c r="AV327" s="306"/>
      <c r="AW327" s="306"/>
      <c r="AX327" s="306"/>
      <c r="AY327" s="306"/>
    </row>
    <row r="328" spans="1:51">
      <c r="A328" s="61" t="s">
        <v>1005</v>
      </c>
      <c r="B328" s="61" t="s">
        <v>376</v>
      </c>
      <c r="C328" s="61" t="s">
        <v>954</v>
      </c>
      <c r="D328" s="61" t="s">
        <v>678</v>
      </c>
      <c r="E328" s="64">
        <f>IF(ISERROR(VLOOKUP(D328,#REF!,2,0)),0,VLOOKUP(D328,#REF!,2,0))</f>
        <v>0</v>
      </c>
      <c r="F328" s="61" t="str">
        <f>IF(D328="","",VLOOKUP(D328,'UG SKU Categorization'!$A$1:$C$204,3,0))</f>
        <v>Soap</v>
      </c>
      <c r="G328" s="61" t="s">
        <v>2468</v>
      </c>
      <c r="H328" s="524">
        <v>63400</v>
      </c>
      <c r="I328" s="306"/>
      <c r="J328" s="306"/>
      <c r="K328" s="306"/>
      <c r="L328" s="306"/>
      <c r="M328" s="306"/>
      <c r="N328" s="306"/>
      <c r="O328" s="524">
        <v>14000</v>
      </c>
      <c r="P328" s="306"/>
      <c r="Q328" s="306"/>
      <c r="R328" s="306"/>
      <c r="S328" s="524">
        <v>8400</v>
      </c>
      <c r="T328" s="524">
        <v>27000</v>
      </c>
      <c r="U328" s="524">
        <v>14000</v>
      </c>
      <c r="V328" s="306"/>
      <c r="W328" s="306"/>
      <c r="X328" s="306"/>
      <c r="Y328" s="306"/>
      <c r="Z328" s="306"/>
      <c r="AA328" s="306"/>
      <c r="AB328" s="306"/>
      <c r="AC328" s="306"/>
      <c r="AD328" s="306"/>
      <c r="AE328" s="306"/>
      <c r="AF328" s="306"/>
      <c r="AG328" s="306"/>
      <c r="AH328" s="306"/>
      <c r="AI328" s="306"/>
      <c r="AJ328" s="306"/>
      <c r="AK328" s="306"/>
      <c r="AL328" s="306"/>
      <c r="AM328" s="306"/>
      <c r="AN328" s="306"/>
      <c r="AO328" s="306"/>
      <c r="AP328" s="306"/>
      <c r="AQ328" s="306"/>
      <c r="AR328" s="306"/>
      <c r="AS328" s="306"/>
      <c r="AT328" s="306"/>
      <c r="AU328" s="306"/>
      <c r="AV328" s="306"/>
      <c r="AW328" s="306"/>
      <c r="AX328" s="306"/>
      <c r="AY328" s="306"/>
    </row>
    <row r="329" spans="1:51">
      <c r="A329" s="61" t="s">
        <v>1005</v>
      </c>
      <c r="B329" s="61" t="s">
        <v>376</v>
      </c>
      <c r="C329" s="61" t="s">
        <v>954</v>
      </c>
      <c r="D329" s="61" t="s">
        <v>678</v>
      </c>
      <c r="E329" s="64">
        <f>IF(ISERROR(VLOOKUP(D329,#REF!,2,0)),0,VLOOKUP(D329,#REF!,2,0))</f>
        <v>0</v>
      </c>
      <c r="F329" s="61" t="str">
        <f>IF(D329="","",VLOOKUP(D329,'UG SKU Categorization'!$A$1:$C$204,3,0))</f>
        <v>Soap</v>
      </c>
      <c r="G329" s="61" t="s">
        <v>2469</v>
      </c>
      <c r="H329" s="524">
        <v>13000</v>
      </c>
      <c r="I329" s="306"/>
      <c r="J329" s="306"/>
      <c r="K329" s="306"/>
      <c r="L329" s="306"/>
      <c r="M329" s="306"/>
      <c r="N329" s="306"/>
      <c r="O329" s="306"/>
      <c r="P329" s="306"/>
      <c r="Q329" s="306"/>
      <c r="R329" s="524">
        <v>13000</v>
      </c>
      <c r="S329" s="306"/>
      <c r="T329" s="306"/>
      <c r="U329" s="306"/>
      <c r="V329" s="306"/>
      <c r="W329" s="306"/>
      <c r="X329" s="306"/>
      <c r="Y329" s="306"/>
      <c r="Z329" s="306"/>
      <c r="AA329" s="306"/>
      <c r="AB329" s="306"/>
      <c r="AC329" s="306"/>
      <c r="AD329" s="306"/>
      <c r="AE329" s="306"/>
      <c r="AF329" s="306"/>
      <c r="AG329" s="306"/>
      <c r="AH329" s="306"/>
      <c r="AI329" s="306"/>
      <c r="AJ329" s="306"/>
      <c r="AK329" s="306"/>
      <c r="AL329" s="306"/>
      <c r="AM329" s="306"/>
      <c r="AN329" s="306"/>
      <c r="AO329" s="306"/>
      <c r="AP329" s="306"/>
      <c r="AQ329" s="306"/>
      <c r="AR329" s="306"/>
      <c r="AS329" s="306"/>
      <c r="AT329" s="306"/>
      <c r="AU329" s="306"/>
      <c r="AV329" s="306"/>
      <c r="AW329" s="306"/>
      <c r="AX329" s="306"/>
      <c r="AY329" s="306"/>
    </row>
    <row r="330" spans="1:51">
      <c r="A330" s="61" t="s">
        <v>1005</v>
      </c>
      <c r="B330" s="61" t="s">
        <v>376</v>
      </c>
      <c r="C330" s="61" t="s">
        <v>954</v>
      </c>
      <c r="D330" s="61" t="s">
        <v>679</v>
      </c>
      <c r="E330" s="64">
        <f>IF(ISERROR(VLOOKUP(D330,#REF!,2,0)),0,VLOOKUP(D330,#REF!,2,0))</f>
        <v>0</v>
      </c>
      <c r="F330" s="61" t="str">
        <f>IF(D330="","",VLOOKUP(D330,'UG SKU Categorization'!$A$1:$C$204,3,0))</f>
        <v>Soap</v>
      </c>
      <c r="G330" s="61" t="s">
        <v>680</v>
      </c>
      <c r="H330" s="524">
        <v>819740</v>
      </c>
      <c r="I330" s="306"/>
      <c r="J330" s="306"/>
      <c r="K330" s="306"/>
      <c r="L330" s="306"/>
      <c r="M330" s="524">
        <v>24250</v>
      </c>
      <c r="N330" s="524">
        <v>25250</v>
      </c>
      <c r="O330" s="524">
        <v>28700</v>
      </c>
      <c r="P330" s="524">
        <v>71740</v>
      </c>
      <c r="Q330" s="524">
        <v>18000</v>
      </c>
      <c r="R330" s="524">
        <v>27000</v>
      </c>
      <c r="S330" s="524">
        <v>14400</v>
      </c>
      <c r="T330" s="524">
        <v>37800</v>
      </c>
      <c r="U330" s="524">
        <v>30600</v>
      </c>
      <c r="V330" s="524">
        <v>23500</v>
      </c>
      <c r="W330" s="524">
        <v>5100</v>
      </c>
      <c r="X330" s="524">
        <v>6800</v>
      </c>
      <c r="Y330" s="524">
        <v>35700</v>
      </c>
      <c r="Z330" s="524">
        <v>28900</v>
      </c>
      <c r="AA330" s="524">
        <v>44200</v>
      </c>
      <c r="AB330" s="524">
        <v>23800</v>
      </c>
      <c r="AC330" s="524">
        <v>18700</v>
      </c>
      <c r="AD330" s="524">
        <v>18700</v>
      </c>
      <c r="AE330" s="524">
        <v>25500</v>
      </c>
      <c r="AF330" s="524">
        <v>42500</v>
      </c>
      <c r="AG330" s="524">
        <v>27200</v>
      </c>
      <c r="AH330" s="524">
        <v>30600</v>
      </c>
      <c r="AI330" s="524">
        <v>45900</v>
      </c>
      <c r="AJ330" s="524">
        <v>13600</v>
      </c>
      <c r="AK330" s="524">
        <v>11900</v>
      </c>
      <c r="AL330" s="524">
        <v>11900</v>
      </c>
      <c r="AM330" s="524">
        <v>13600</v>
      </c>
      <c r="AN330" s="524">
        <v>13600</v>
      </c>
      <c r="AO330" s="524">
        <v>20400</v>
      </c>
      <c r="AP330" s="524">
        <v>6800</v>
      </c>
      <c r="AQ330" s="524">
        <v>10200</v>
      </c>
      <c r="AR330" s="524">
        <v>22100</v>
      </c>
      <c r="AS330" s="524">
        <v>11900</v>
      </c>
      <c r="AT330" s="524">
        <v>6800</v>
      </c>
      <c r="AU330" s="524">
        <v>17000</v>
      </c>
      <c r="AV330" s="524">
        <v>5100</v>
      </c>
      <c r="AW330" s="306"/>
      <c r="AX330" s="306"/>
      <c r="AY330" s="306"/>
    </row>
    <row r="331" spans="1:51">
      <c r="A331" s="61" t="s">
        <v>1005</v>
      </c>
      <c r="B331" s="61" t="s">
        <v>376</v>
      </c>
      <c r="C331" s="61" t="s">
        <v>954</v>
      </c>
      <c r="D331" s="61" t="s">
        <v>423</v>
      </c>
      <c r="E331" s="64">
        <f>IF(ISERROR(VLOOKUP(D331,#REF!,2,0)),0,VLOOKUP(D331,#REF!,2,0))</f>
        <v>0</v>
      </c>
      <c r="F331" s="61" t="str">
        <f>IF(D331="","",VLOOKUP(D331,'UG SKU Categorization'!$A$1:$C$204,3,0))</f>
        <v>Solar</v>
      </c>
      <c r="G331" s="61" t="s">
        <v>424</v>
      </c>
      <c r="H331" s="524">
        <v>558000</v>
      </c>
      <c r="I331" s="306"/>
      <c r="J331" s="306"/>
      <c r="K331" s="306"/>
      <c r="L331" s="306"/>
      <c r="M331" s="306"/>
      <c r="N331" s="306"/>
      <c r="O331" s="524">
        <v>38000</v>
      </c>
      <c r="P331" s="524">
        <v>76000</v>
      </c>
      <c r="Q331" s="524">
        <v>38000</v>
      </c>
      <c r="R331" s="306"/>
      <c r="S331" s="306"/>
      <c r="T331" s="524">
        <v>140000</v>
      </c>
      <c r="U331" s="524">
        <v>38000</v>
      </c>
      <c r="V331" s="524">
        <v>114000</v>
      </c>
      <c r="W331" s="524">
        <v>38000</v>
      </c>
      <c r="X331" s="306"/>
      <c r="Y331" s="306"/>
      <c r="Z331" s="306"/>
      <c r="AA331" s="524">
        <v>76000</v>
      </c>
      <c r="AB331" s="306"/>
      <c r="AC331" s="306"/>
      <c r="AD331" s="306"/>
      <c r="AE331" s="306"/>
      <c r="AF331" s="306"/>
      <c r="AG331" s="306"/>
      <c r="AH331" s="306"/>
      <c r="AI331" s="306"/>
      <c r="AJ331" s="306"/>
      <c r="AK331" s="306"/>
      <c r="AL331" s="306"/>
      <c r="AM331" s="306"/>
      <c r="AN331" s="306"/>
      <c r="AO331" s="306"/>
      <c r="AP331" s="306"/>
      <c r="AQ331" s="306"/>
      <c r="AR331" s="306"/>
      <c r="AS331" s="306"/>
      <c r="AT331" s="306"/>
      <c r="AU331" s="306"/>
      <c r="AV331" s="306"/>
      <c r="AW331" s="306"/>
      <c r="AX331" s="306"/>
      <c r="AY331" s="306"/>
    </row>
    <row r="332" spans="1:51">
      <c r="A332" s="61" t="s">
        <v>1005</v>
      </c>
      <c r="B332" s="61" t="s">
        <v>376</v>
      </c>
      <c r="C332" s="61" t="s">
        <v>954</v>
      </c>
      <c r="D332" s="61" t="s">
        <v>699</v>
      </c>
      <c r="E332" s="64">
        <f>IF(ISERROR(VLOOKUP(D332,#REF!,2,0)),0,VLOOKUP(D332,#REF!,2,0))</f>
        <v>0</v>
      </c>
      <c r="F332" s="61" t="str">
        <f>IF(D332="","",VLOOKUP(D332,'UG SKU Categorization'!$A$1:$C$204,3,0))</f>
        <v>Cookstoves</v>
      </c>
      <c r="G332" s="61" t="s">
        <v>700</v>
      </c>
      <c r="H332" s="524">
        <v>43109000</v>
      </c>
      <c r="I332" s="306"/>
      <c r="J332" s="306"/>
      <c r="K332" s="306"/>
      <c r="L332" s="306"/>
      <c r="M332" s="306"/>
      <c r="N332" s="306"/>
      <c r="O332" s="524">
        <v>1187000</v>
      </c>
      <c r="P332" s="524">
        <v>72000</v>
      </c>
      <c r="Q332" s="524">
        <v>48000</v>
      </c>
      <c r="R332" s="524">
        <v>424000</v>
      </c>
      <c r="S332" s="524">
        <v>308000</v>
      </c>
      <c r="T332" s="524">
        <v>1540000</v>
      </c>
      <c r="U332" s="524">
        <v>1071000</v>
      </c>
      <c r="V332" s="524">
        <v>707000</v>
      </c>
      <c r="W332" s="524">
        <v>567000</v>
      </c>
      <c r="X332" s="524">
        <v>687000</v>
      </c>
      <c r="Y332" s="524">
        <v>668000</v>
      </c>
      <c r="Z332" s="524">
        <v>588000</v>
      </c>
      <c r="AA332" s="524">
        <v>1190000</v>
      </c>
      <c r="AB332" s="524">
        <v>707000</v>
      </c>
      <c r="AC332" s="524">
        <v>721000</v>
      </c>
      <c r="AD332" s="524">
        <v>854000</v>
      </c>
      <c r="AE332" s="524">
        <v>2478000</v>
      </c>
      <c r="AF332" s="524">
        <v>3619000</v>
      </c>
      <c r="AG332" s="524">
        <v>2506000</v>
      </c>
      <c r="AH332" s="524">
        <v>1554000</v>
      </c>
      <c r="AI332" s="524">
        <v>3717000</v>
      </c>
      <c r="AJ332" s="524">
        <v>1834000</v>
      </c>
      <c r="AK332" s="524">
        <v>3276000</v>
      </c>
      <c r="AL332" s="524">
        <v>3152000</v>
      </c>
      <c r="AM332" s="524">
        <v>1562000</v>
      </c>
      <c r="AN332" s="524">
        <v>1200000</v>
      </c>
      <c r="AO332" s="524">
        <v>670000</v>
      </c>
      <c r="AP332" s="524">
        <v>1140000</v>
      </c>
      <c r="AQ332" s="524">
        <v>740000</v>
      </c>
      <c r="AR332" s="524">
        <v>2744000</v>
      </c>
      <c r="AS332" s="524">
        <v>252000</v>
      </c>
      <c r="AT332" s="524">
        <v>118000</v>
      </c>
      <c r="AU332" s="524">
        <v>84000</v>
      </c>
      <c r="AV332" s="524">
        <v>228000</v>
      </c>
      <c r="AW332" s="524">
        <v>420000</v>
      </c>
      <c r="AX332" s="524">
        <v>204000</v>
      </c>
      <c r="AY332" s="524">
        <v>12000</v>
      </c>
    </row>
    <row r="333" spans="1:51">
      <c r="A333" s="61" t="s">
        <v>1005</v>
      </c>
      <c r="B333" s="61" t="s">
        <v>376</v>
      </c>
      <c r="C333" s="61" t="s">
        <v>954</v>
      </c>
      <c r="D333" s="61" t="s">
        <v>701</v>
      </c>
      <c r="E333" s="64">
        <f>IF(ISERROR(VLOOKUP(D333,#REF!,2,0)),0,VLOOKUP(D333,#REF!,2,0))</f>
        <v>0</v>
      </c>
      <c r="F333" s="61" t="str">
        <f>IF(D333="","",VLOOKUP(D333,'UG SKU Categorization'!$A$1:$C$204,3,0))</f>
        <v>Cookstoves</v>
      </c>
      <c r="G333" s="61" t="s">
        <v>702</v>
      </c>
      <c r="H333" s="524">
        <v>21072900</v>
      </c>
      <c r="I333" s="306"/>
      <c r="J333" s="306"/>
      <c r="K333" s="306"/>
      <c r="L333" s="306"/>
      <c r="M333" s="306"/>
      <c r="N333" s="306"/>
      <c r="O333" s="524">
        <v>620000</v>
      </c>
      <c r="P333" s="524">
        <v>22000</v>
      </c>
      <c r="Q333" s="524">
        <v>44000</v>
      </c>
      <c r="R333" s="524">
        <v>426000</v>
      </c>
      <c r="S333" s="524">
        <v>910000</v>
      </c>
      <c r="T333" s="524">
        <v>283000</v>
      </c>
      <c r="U333" s="524">
        <v>820000</v>
      </c>
      <c r="V333" s="524">
        <v>290000</v>
      </c>
      <c r="W333" s="524">
        <v>388000</v>
      </c>
      <c r="X333" s="524">
        <v>583900</v>
      </c>
      <c r="Y333" s="524">
        <v>527000</v>
      </c>
      <c r="Z333" s="524">
        <v>380000</v>
      </c>
      <c r="AA333" s="524">
        <v>1583000</v>
      </c>
      <c r="AB333" s="524">
        <v>370000</v>
      </c>
      <c r="AC333" s="524">
        <v>590000</v>
      </c>
      <c r="AD333" s="524">
        <v>370000</v>
      </c>
      <c r="AE333" s="524">
        <v>960000</v>
      </c>
      <c r="AF333" s="524">
        <v>928000</v>
      </c>
      <c r="AG333" s="524">
        <v>1672000</v>
      </c>
      <c r="AH333" s="524">
        <v>910000</v>
      </c>
      <c r="AI333" s="524">
        <v>1220000</v>
      </c>
      <c r="AJ333" s="524">
        <v>1000000</v>
      </c>
      <c r="AK333" s="524">
        <v>1030000</v>
      </c>
      <c r="AL333" s="524">
        <v>750000</v>
      </c>
      <c r="AM333" s="524">
        <v>895000</v>
      </c>
      <c r="AN333" s="524">
        <v>180000</v>
      </c>
      <c r="AO333" s="524">
        <v>196000</v>
      </c>
      <c r="AP333" s="524">
        <v>322000</v>
      </c>
      <c r="AQ333" s="524">
        <v>322000</v>
      </c>
      <c r="AR333" s="524">
        <v>1788000</v>
      </c>
      <c r="AS333" s="524">
        <v>32000</v>
      </c>
      <c r="AT333" s="524">
        <v>208000</v>
      </c>
      <c r="AU333" s="524">
        <v>48000</v>
      </c>
      <c r="AV333" s="524">
        <v>160000</v>
      </c>
      <c r="AW333" s="524">
        <v>112000</v>
      </c>
      <c r="AX333" s="524">
        <v>119000</v>
      </c>
      <c r="AY333" s="306"/>
    </row>
    <row r="334" spans="1:51">
      <c r="A334" s="61" t="s">
        <v>1005</v>
      </c>
      <c r="B334" s="61" t="s">
        <v>376</v>
      </c>
      <c r="C334" s="61" t="s">
        <v>954</v>
      </c>
      <c r="D334" s="61" t="s">
        <v>425</v>
      </c>
      <c r="E334" s="64">
        <f>IF(ISERROR(VLOOKUP(D334,#REF!,2,0)),0,VLOOKUP(D334,#REF!,2,0))</f>
        <v>0</v>
      </c>
      <c r="F334" s="61" t="str">
        <f>IF(D334="","",VLOOKUP(D334,'UG SKU Categorization'!$A$1:$C$204,3,0))</f>
        <v>Solar</v>
      </c>
      <c r="G334" s="61" t="s">
        <v>426</v>
      </c>
      <c r="H334" s="524">
        <v>870000</v>
      </c>
      <c r="I334" s="306"/>
      <c r="J334" s="306"/>
      <c r="K334" s="306"/>
      <c r="L334" s="306"/>
      <c r="M334" s="306"/>
      <c r="N334" s="306"/>
      <c r="O334" s="524">
        <v>32000</v>
      </c>
      <c r="P334" s="306"/>
      <c r="Q334" s="306"/>
      <c r="R334" s="524">
        <v>32000</v>
      </c>
      <c r="S334" s="524">
        <v>32000</v>
      </c>
      <c r="T334" s="524">
        <v>87000</v>
      </c>
      <c r="U334" s="524">
        <v>32000</v>
      </c>
      <c r="V334" s="306"/>
      <c r="W334" s="306"/>
      <c r="X334" s="306"/>
      <c r="Y334" s="306"/>
      <c r="Z334" s="306"/>
      <c r="AA334" s="306"/>
      <c r="AB334" s="306"/>
      <c r="AC334" s="306"/>
      <c r="AD334" s="306"/>
      <c r="AE334" s="306"/>
      <c r="AF334" s="306"/>
      <c r="AG334" s="306"/>
      <c r="AH334" s="524">
        <v>57000</v>
      </c>
      <c r="AI334" s="524">
        <v>25000</v>
      </c>
      <c r="AJ334" s="306"/>
      <c r="AK334" s="306"/>
      <c r="AL334" s="306"/>
      <c r="AM334" s="306"/>
      <c r="AN334" s="306"/>
      <c r="AO334" s="306"/>
      <c r="AP334" s="306"/>
      <c r="AQ334" s="306"/>
      <c r="AR334" s="524">
        <v>99000</v>
      </c>
      <c r="AS334" s="306"/>
      <c r="AT334" s="524">
        <v>93000</v>
      </c>
      <c r="AU334" s="524">
        <v>99000</v>
      </c>
      <c r="AV334" s="524">
        <v>66000</v>
      </c>
      <c r="AW334" s="524">
        <v>66000</v>
      </c>
      <c r="AX334" s="524">
        <v>120000</v>
      </c>
      <c r="AY334" s="524">
        <v>30000</v>
      </c>
    </row>
    <row r="335" spans="1:51">
      <c r="A335" s="61" t="s">
        <v>1005</v>
      </c>
      <c r="B335" s="61" t="s">
        <v>376</v>
      </c>
      <c r="C335" s="61" t="s">
        <v>954</v>
      </c>
      <c r="D335" s="61" t="s">
        <v>681</v>
      </c>
      <c r="E335" s="64">
        <f>IF(ISERROR(VLOOKUP(D335,#REF!,2,0)),0,VLOOKUP(D335,#REF!,2,0))</f>
        <v>0</v>
      </c>
      <c r="F335" s="61" t="str">
        <f>IF(D335="","",VLOOKUP(D335,'UG SKU Categorization'!$A$1:$C$204,3,0))</f>
        <v>Solar</v>
      </c>
      <c r="G335" s="61" t="s">
        <v>2470</v>
      </c>
      <c r="H335" s="524">
        <v>34000</v>
      </c>
      <c r="I335" s="306"/>
      <c r="J335" s="306"/>
      <c r="K335" s="306"/>
      <c r="L335" s="306"/>
      <c r="M335" s="306"/>
      <c r="N335" s="306"/>
      <c r="O335" s="306"/>
      <c r="P335" s="306"/>
      <c r="Q335" s="306"/>
      <c r="R335" s="306"/>
      <c r="S335" s="524">
        <v>34000</v>
      </c>
      <c r="T335" s="306"/>
      <c r="U335" s="306"/>
      <c r="V335" s="306"/>
      <c r="W335" s="306"/>
      <c r="X335" s="306"/>
      <c r="Y335" s="306"/>
      <c r="Z335" s="306"/>
      <c r="AA335" s="306"/>
      <c r="AB335" s="306"/>
      <c r="AC335" s="306"/>
      <c r="AD335" s="306"/>
      <c r="AE335" s="306"/>
      <c r="AF335" s="306"/>
      <c r="AG335" s="306"/>
      <c r="AH335" s="306"/>
      <c r="AI335" s="306"/>
      <c r="AJ335" s="306"/>
      <c r="AK335" s="306"/>
      <c r="AL335" s="306"/>
      <c r="AM335" s="306"/>
      <c r="AN335" s="306"/>
      <c r="AO335" s="306"/>
      <c r="AP335" s="306"/>
      <c r="AQ335" s="306"/>
      <c r="AR335" s="306"/>
      <c r="AS335" s="306"/>
      <c r="AT335" s="306"/>
      <c r="AU335" s="306"/>
      <c r="AV335" s="306"/>
      <c r="AW335" s="306"/>
      <c r="AX335" s="306"/>
      <c r="AY335" s="306"/>
    </row>
    <row r="336" spans="1:51">
      <c r="A336" s="61" t="s">
        <v>1005</v>
      </c>
      <c r="B336" s="61" t="s">
        <v>376</v>
      </c>
      <c r="C336" s="61" t="s">
        <v>954</v>
      </c>
      <c r="D336" s="61" t="s">
        <v>681</v>
      </c>
      <c r="E336" s="64">
        <f>IF(ISERROR(VLOOKUP(D336,#REF!,2,0)),0,VLOOKUP(D336,#REF!,2,0))</f>
        <v>0</v>
      </c>
      <c r="F336" s="61" t="str">
        <f>IF(D336="","",VLOOKUP(D336,'UG SKU Categorization'!$A$1:$C$204,3,0))</f>
        <v>Solar</v>
      </c>
      <c r="G336" s="61" t="s">
        <v>2471</v>
      </c>
      <c r="H336" s="524">
        <v>236000</v>
      </c>
      <c r="I336" s="306"/>
      <c r="J336" s="306"/>
      <c r="K336" s="306"/>
      <c r="L336" s="306"/>
      <c r="M336" s="306"/>
      <c r="N336" s="306"/>
      <c r="O336" s="524">
        <v>34000</v>
      </c>
      <c r="P336" s="306"/>
      <c r="Q336" s="306"/>
      <c r="R336" s="306"/>
      <c r="S336" s="524">
        <v>136000</v>
      </c>
      <c r="T336" s="524">
        <v>32000</v>
      </c>
      <c r="U336" s="524">
        <v>34000</v>
      </c>
      <c r="V336" s="306"/>
      <c r="W336" s="306"/>
      <c r="X336" s="306"/>
      <c r="Y336" s="306"/>
      <c r="Z336" s="306"/>
      <c r="AA336" s="306"/>
      <c r="AB336" s="306"/>
      <c r="AC336" s="306"/>
      <c r="AD336" s="306"/>
      <c r="AE336" s="306"/>
      <c r="AF336" s="306"/>
      <c r="AG336" s="306"/>
      <c r="AH336" s="306"/>
      <c r="AI336" s="306"/>
      <c r="AJ336" s="306"/>
      <c r="AK336" s="306"/>
      <c r="AL336" s="306"/>
      <c r="AM336" s="306"/>
      <c r="AN336" s="306"/>
      <c r="AO336" s="306"/>
      <c r="AP336" s="306"/>
      <c r="AQ336" s="306"/>
      <c r="AR336" s="306"/>
      <c r="AS336" s="306"/>
      <c r="AT336" s="306"/>
      <c r="AU336" s="306"/>
      <c r="AV336" s="306"/>
      <c r="AW336" s="306"/>
      <c r="AX336" s="306"/>
      <c r="AY336" s="306"/>
    </row>
    <row r="337" spans="1:51">
      <c r="A337" s="61" t="s">
        <v>1005</v>
      </c>
      <c r="B337" s="61" t="s">
        <v>376</v>
      </c>
      <c r="C337" s="61" t="s">
        <v>954</v>
      </c>
      <c r="D337" s="61" t="s">
        <v>682</v>
      </c>
      <c r="E337" s="64">
        <f>IF(ISERROR(VLOOKUP(D337,#REF!,2,0)),0,VLOOKUP(D337,#REF!,2,0))</f>
        <v>0</v>
      </c>
      <c r="F337" s="61" t="str">
        <f>IF(D337="","",VLOOKUP(D337,'UG SKU Categorization'!$A$1:$C$204,3,0))</f>
        <v>Other</v>
      </c>
      <c r="G337" s="61" t="s">
        <v>683</v>
      </c>
      <c r="H337" s="524">
        <v>2320200</v>
      </c>
      <c r="I337" s="306"/>
      <c r="J337" s="306"/>
      <c r="K337" s="306"/>
      <c r="L337" s="306"/>
      <c r="M337" s="524">
        <v>60000</v>
      </c>
      <c r="N337" s="524">
        <v>27000</v>
      </c>
      <c r="O337" s="524">
        <v>160500</v>
      </c>
      <c r="P337" s="524">
        <v>27000</v>
      </c>
      <c r="Q337" s="524">
        <v>49500</v>
      </c>
      <c r="R337" s="524">
        <v>34500</v>
      </c>
      <c r="S337" s="524">
        <v>34500</v>
      </c>
      <c r="T337" s="524">
        <v>75000</v>
      </c>
      <c r="U337" s="524">
        <v>153000</v>
      </c>
      <c r="V337" s="524">
        <v>25500</v>
      </c>
      <c r="W337" s="524">
        <v>85500</v>
      </c>
      <c r="X337" s="524">
        <v>103500</v>
      </c>
      <c r="Y337" s="524">
        <v>175500</v>
      </c>
      <c r="Z337" s="524">
        <v>133500</v>
      </c>
      <c r="AA337" s="524">
        <v>103500</v>
      </c>
      <c r="AB337" s="524">
        <v>61500</v>
      </c>
      <c r="AC337" s="524">
        <v>72000</v>
      </c>
      <c r="AD337" s="524">
        <v>69000</v>
      </c>
      <c r="AE337" s="524">
        <v>73500</v>
      </c>
      <c r="AF337" s="524">
        <v>58500</v>
      </c>
      <c r="AG337" s="524">
        <v>85500</v>
      </c>
      <c r="AH337" s="524">
        <v>60000</v>
      </c>
      <c r="AI337" s="524">
        <v>22500</v>
      </c>
      <c r="AJ337" s="524">
        <v>27000</v>
      </c>
      <c r="AK337" s="524">
        <v>63000</v>
      </c>
      <c r="AL337" s="524">
        <v>34500</v>
      </c>
      <c r="AM337" s="524">
        <v>24000</v>
      </c>
      <c r="AN337" s="524">
        <v>55500</v>
      </c>
      <c r="AO337" s="524">
        <v>79500</v>
      </c>
      <c r="AP337" s="524">
        <v>40500</v>
      </c>
      <c r="AQ337" s="524">
        <v>45000</v>
      </c>
      <c r="AR337" s="524">
        <v>54000</v>
      </c>
      <c r="AS337" s="524">
        <v>34500</v>
      </c>
      <c r="AT337" s="524">
        <v>24000</v>
      </c>
      <c r="AU337" s="524">
        <v>13500</v>
      </c>
      <c r="AV337" s="524">
        <v>42000</v>
      </c>
      <c r="AW337" s="524">
        <v>30000</v>
      </c>
      <c r="AX337" s="524">
        <v>2700</v>
      </c>
      <c r="AY337" s="306"/>
    </row>
    <row r="338" spans="1:51">
      <c r="A338" s="61" t="s">
        <v>1005</v>
      </c>
      <c r="B338" s="61" t="s">
        <v>376</v>
      </c>
      <c r="C338" s="61" t="s">
        <v>954</v>
      </c>
      <c r="D338" s="61" t="s">
        <v>684</v>
      </c>
      <c r="E338" s="64">
        <f>IF(ISERROR(VLOOKUP(D338,#REF!,2,0)),0,VLOOKUP(D338,#REF!,2,0))</f>
        <v>0</v>
      </c>
      <c r="F338" s="61" t="str">
        <f>IF(D338="","",VLOOKUP(D338,'UG SKU Categorization'!$A$1:$C$204,3,0))</f>
        <v>Soap</v>
      </c>
      <c r="G338" s="61" t="s">
        <v>685</v>
      </c>
      <c r="H338" s="524">
        <v>798200</v>
      </c>
      <c r="I338" s="306"/>
      <c r="J338" s="306"/>
      <c r="K338" s="306"/>
      <c r="L338" s="306"/>
      <c r="M338" s="524">
        <v>43500</v>
      </c>
      <c r="N338" s="524">
        <v>15000</v>
      </c>
      <c r="O338" s="524">
        <v>52500</v>
      </c>
      <c r="P338" s="524">
        <v>12000</v>
      </c>
      <c r="Q338" s="524">
        <v>12000</v>
      </c>
      <c r="R338" s="524">
        <v>4500</v>
      </c>
      <c r="S338" s="524">
        <v>12000</v>
      </c>
      <c r="T338" s="524">
        <v>40500</v>
      </c>
      <c r="U338" s="524">
        <v>58500</v>
      </c>
      <c r="V338" s="524">
        <v>34500</v>
      </c>
      <c r="W338" s="524">
        <v>19500</v>
      </c>
      <c r="X338" s="524">
        <v>34500</v>
      </c>
      <c r="Y338" s="524">
        <v>40500</v>
      </c>
      <c r="Z338" s="524">
        <v>48500</v>
      </c>
      <c r="AA338" s="524">
        <v>24000</v>
      </c>
      <c r="AB338" s="524">
        <v>43500</v>
      </c>
      <c r="AC338" s="524">
        <v>27000</v>
      </c>
      <c r="AD338" s="524">
        <v>22500</v>
      </c>
      <c r="AE338" s="524">
        <v>30000</v>
      </c>
      <c r="AF338" s="524">
        <v>13500</v>
      </c>
      <c r="AG338" s="524">
        <v>15000</v>
      </c>
      <c r="AH338" s="524">
        <v>21000</v>
      </c>
      <c r="AI338" s="524">
        <v>4500</v>
      </c>
      <c r="AJ338" s="524">
        <v>6000</v>
      </c>
      <c r="AK338" s="524">
        <v>18000</v>
      </c>
      <c r="AL338" s="524">
        <v>10500</v>
      </c>
      <c r="AM338" s="524">
        <v>4500</v>
      </c>
      <c r="AN338" s="524">
        <v>7500</v>
      </c>
      <c r="AO338" s="524">
        <v>12000</v>
      </c>
      <c r="AP338" s="524">
        <v>15000</v>
      </c>
      <c r="AQ338" s="524">
        <v>16500</v>
      </c>
      <c r="AR338" s="524">
        <v>22500</v>
      </c>
      <c r="AS338" s="524">
        <v>12000</v>
      </c>
      <c r="AT338" s="306"/>
      <c r="AU338" s="306"/>
      <c r="AV338" s="524">
        <v>18000</v>
      </c>
      <c r="AW338" s="524">
        <v>10500</v>
      </c>
      <c r="AX338" s="524">
        <v>10800</v>
      </c>
      <c r="AY338" s="524">
        <v>5400</v>
      </c>
    </row>
    <row r="339" spans="1:51">
      <c r="A339" s="61" t="s">
        <v>1005</v>
      </c>
      <c r="B339" s="61" t="s">
        <v>376</v>
      </c>
      <c r="C339" s="61" t="s">
        <v>954</v>
      </c>
      <c r="D339" s="61" t="s">
        <v>427</v>
      </c>
      <c r="E339" s="64">
        <f>IF(ISERROR(VLOOKUP(D339,#REF!,2,0)),0,VLOOKUP(D339,#REF!,2,0))</f>
        <v>0</v>
      </c>
      <c r="F339" s="61" t="str">
        <f>IF(D339="","",VLOOKUP(D339,'UG SKU Categorization'!$A$1:$C$204,3,0))</f>
        <v>Solar</v>
      </c>
      <c r="G339" s="61" t="s">
        <v>428</v>
      </c>
      <c r="H339" s="524">
        <v>3797800</v>
      </c>
      <c r="I339" s="306"/>
      <c r="J339" s="306"/>
      <c r="K339" s="306"/>
      <c r="L339" s="306"/>
      <c r="M339" s="524">
        <v>288000</v>
      </c>
      <c r="N339" s="524">
        <v>288000</v>
      </c>
      <c r="O339" s="524">
        <v>400000</v>
      </c>
      <c r="P339" s="524">
        <v>198000</v>
      </c>
      <c r="Q339" s="524">
        <v>150000</v>
      </c>
      <c r="R339" s="524">
        <v>350000</v>
      </c>
      <c r="S339" s="524">
        <v>650800</v>
      </c>
      <c r="T339" s="524">
        <v>573000</v>
      </c>
      <c r="U339" s="524">
        <v>400000</v>
      </c>
      <c r="V339" s="524">
        <v>300000</v>
      </c>
      <c r="W339" s="524">
        <v>50000</v>
      </c>
      <c r="X339" s="524">
        <v>50000</v>
      </c>
      <c r="Y339" s="306"/>
      <c r="Z339" s="306"/>
      <c r="AA339" s="306"/>
      <c r="AB339" s="306"/>
      <c r="AC339" s="306"/>
      <c r="AD339" s="306"/>
      <c r="AE339" s="306"/>
      <c r="AF339" s="306"/>
      <c r="AG339" s="306"/>
      <c r="AH339" s="306"/>
      <c r="AI339" s="306"/>
      <c r="AJ339" s="306"/>
      <c r="AK339" s="306"/>
      <c r="AL339" s="306"/>
      <c r="AM339" s="306"/>
      <c r="AN339" s="306"/>
      <c r="AO339" s="306"/>
      <c r="AP339" s="306"/>
      <c r="AQ339" s="306"/>
      <c r="AR339" s="524">
        <v>100000</v>
      </c>
      <c r="AS339" s="306"/>
      <c r="AT339" s="306"/>
      <c r="AU339" s="306"/>
      <c r="AV339" s="306"/>
      <c r="AW339" s="306"/>
      <c r="AX339" s="306"/>
      <c r="AY339" s="306"/>
    </row>
    <row r="340" spans="1:51">
      <c r="A340" s="61" t="s">
        <v>1005</v>
      </c>
      <c r="B340" s="61" t="s">
        <v>376</v>
      </c>
      <c r="C340" s="61" t="s">
        <v>954</v>
      </c>
      <c r="D340" s="61" t="s">
        <v>686</v>
      </c>
      <c r="E340" s="64">
        <f>IF(ISERROR(VLOOKUP(D340,#REF!,2,0)),0,VLOOKUP(D340,#REF!,2,0))</f>
        <v>0</v>
      </c>
      <c r="F340" s="61" t="str">
        <f>IF(D340="","",VLOOKUP(D340,'UG SKU Categorization'!$A$1:$C$204,3,0))</f>
        <v>Other</v>
      </c>
      <c r="G340" s="61" t="s">
        <v>687</v>
      </c>
      <c r="H340" s="524">
        <v>131200</v>
      </c>
      <c r="I340" s="306"/>
      <c r="J340" s="306"/>
      <c r="K340" s="306"/>
      <c r="L340" s="306"/>
      <c r="M340" s="524">
        <v>6400</v>
      </c>
      <c r="N340" s="524">
        <v>3200</v>
      </c>
      <c r="O340" s="524">
        <v>9600</v>
      </c>
      <c r="P340" s="306"/>
      <c r="Q340" s="524">
        <v>3200</v>
      </c>
      <c r="R340" s="524">
        <v>3200</v>
      </c>
      <c r="S340" s="524">
        <v>3200</v>
      </c>
      <c r="T340" s="306"/>
      <c r="U340" s="524">
        <v>6400</v>
      </c>
      <c r="V340" s="306"/>
      <c r="W340" s="524">
        <v>3200</v>
      </c>
      <c r="X340" s="524">
        <v>3200</v>
      </c>
      <c r="Y340" s="524">
        <v>12800</v>
      </c>
      <c r="Z340" s="524">
        <v>22400</v>
      </c>
      <c r="AA340" s="524">
        <v>16000</v>
      </c>
      <c r="AB340" s="524">
        <v>3200</v>
      </c>
      <c r="AC340" s="524">
        <v>9600</v>
      </c>
      <c r="AD340" s="524">
        <v>3200</v>
      </c>
      <c r="AE340" s="524">
        <v>6400</v>
      </c>
      <c r="AF340" s="306"/>
      <c r="AG340" s="306"/>
      <c r="AH340" s="306"/>
      <c r="AI340" s="306"/>
      <c r="AJ340" s="306"/>
      <c r="AK340" s="524">
        <v>3200</v>
      </c>
      <c r="AL340" s="306"/>
      <c r="AM340" s="306"/>
      <c r="AN340" s="306"/>
      <c r="AO340" s="524">
        <v>3200</v>
      </c>
      <c r="AP340" s="524">
        <v>3200</v>
      </c>
      <c r="AQ340" s="306"/>
      <c r="AR340" s="524">
        <v>3200</v>
      </c>
      <c r="AS340" s="524">
        <v>3200</v>
      </c>
      <c r="AT340" s="306"/>
      <c r="AU340" s="306"/>
      <c r="AV340" s="306"/>
      <c r="AW340" s="306"/>
      <c r="AX340" s="306"/>
      <c r="AY340" s="306"/>
    </row>
    <row r="341" spans="1:51">
      <c r="A341" s="61" t="s">
        <v>1005</v>
      </c>
      <c r="B341" s="61" t="s">
        <v>376</v>
      </c>
      <c r="C341" s="61" t="s">
        <v>954</v>
      </c>
      <c r="D341" s="61" t="s">
        <v>429</v>
      </c>
      <c r="E341" s="64">
        <f>IF(ISERROR(VLOOKUP(D341,#REF!,2,0)),0,VLOOKUP(D341,#REF!,2,0))</f>
        <v>0</v>
      </c>
      <c r="F341" s="61" t="str">
        <f>IF(D341="","",VLOOKUP(D341,'UG SKU Categorization'!$A$1:$C$204,3,0))</f>
        <v>Solar</v>
      </c>
      <c r="G341" s="61" t="s">
        <v>430</v>
      </c>
      <c r="H341" s="524">
        <v>155500</v>
      </c>
      <c r="I341" s="306"/>
      <c r="J341" s="306"/>
      <c r="K341" s="306"/>
      <c r="L341" s="306"/>
      <c r="M341" s="306"/>
      <c r="N341" s="306"/>
      <c r="O341" s="524">
        <v>22250</v>
      </c>
      <c r="P341" s="306"/>
      <c r="Q341" s="524">
        <v>22000</v>
      </c>
      <c r="R341" s="524">
        <v>22250</v>
      </c>
      <c r="S341" s="524">
        <v>44500</v>
      </c>
      <c r="T341" s="306"/>
      <c r="U341" s="524">
        <v>22250</v>
      </c>
      <c r="V341" s="306"/>
      <c r="W341" s="524">
        <v>22250</v>
      </c>
      <c r="X341" s="306"/>
      <c r="Y341" s="306"/>
      <c r="Z341" s="306"/>
      <c r="AA341" s="306"/>
      <c r="AB341" s="306"/>
      <c r="AC341" s="306"/>
      <c r="AD341" s="306"/>
      <c r="AE341" s="306"/>
      <c r="AF341" s="306"/>
      <c r="AG341" s="306"/>
      <c r="AH341" s="306"/>
      <c r="AI341" s="306"/>
      <c r="AJ341" s="306"/>
      <c r="AK341" s="306"/>
      <c r="AL341" s="306"/>
      <c r="AM341" s="306"/>
      <c r="AN341" s="306"/>
      <c r="AO341" s="306"/>
      <c r="AP341" s="306"/>
      <c r="AQ341" s="306"/>
      <c r="AR341" s="306"/>
      <c r="AS341" s="306"/>
      <c r="AT341" s="306"/>
      <c r="AU341" s="306"/>
      <c r="AV341" s="306"/>
      <c r="AW341" s="306"/>
      <c r="AX341" s="306"/>
      <c r="AY341" s="306"/>
    </row>
    <row r="342" spans="1:51">
      <c r="A342" s="61" t="s">
        <v>1005</v>
      </c>
      <c r="B342" s="61" t="s">
        <v>376</v>
      </c>
      <c r="C342" s="61" t="s">
        <v>954</v>
      </c>
      <c r="D342" s="61" t="s">
        <v>431</v>
      </c>
      <c r="E342" s="64">
        <f>IF(ISERROR(VLOOKUP(D342,#REF!,2,0)),0,VLOOKUP(D342,#REF!,2,0))</f>
        <v>0</v>
      </c>
      <c r="F342" s="61" t="str">
        <f>IF(D342="","",VLOOKUP(D342,'UG SKU Categorization'!$A$1:$C$204,3,0))</f>
        <v>Solar</v>
      </c>
      <c r="G342" s="61" t="s">
        <v>432</v>
      </c>
      <c r="H342" s="524">
        <v>126200</v>
      </c>
      <c r="I342" s="306"/>
      <c r="J342" s="306"/>
      <c r="K342" s="306"/>
      <c r="L342" s="306"/>
      <c r="M342" s="306"/>
      <c r="N342" s="306"/>
      <c r="O342" s="524">
        <v>18200</v>
      </c>
      <c r="P342" s="306"/>
      <c r="Q342" s="524">
        <v>17000</v>
      </c>
      <c r="R342" s="524">
        <v>18200</v>
      </c>
      <c r="S342" s="524">
        <v>36400</v>
      </c>
      <c r="T342" s="524">
        <v>18200</v>
      </c>
      <c r="U342" s="524">
        <v>18200</v>
      </c>
      <c r="V342" s="306"/>
      <c r="W342" s="306"/>
      <c r="X342" s="306"/>
      <c r="Y342" s="306"/>
      <c r="Z342" s="306"/>
      <c r="AA342" s="306"/>
      <c r="AB342" s="306"/>
      <c r="AC342" s="306"/>
      <c r="AD342" s="306"/>
      <c r="AE342" s="306"/>
      <c r="AF342" s="306"/>
      <c r="AG342" s="306"/>
      <c r="AH342" s="306"/>
      <c r="AI342" s="306"/>
      <c r="AJ342" s="306"/>
      <c r="AK342" s="306"/>
      <c r="AL342" s="306"/>
      <c r="AM342" s="306"/>
      <c r="AN342" s="306"/>
      <c r="AO342" s="306"/>
      <c r="AP342" s="306"/>
      <c r="AQ342" s="306"/>
      <c r="AR342" s="306"/>
      <c r="AS342" s="306"/>
      <c r="AT342" s="306"/>
      <c r="AU342" s="306"/>
      <c r="AV342" s="306"/>
      <c r="AW342" s="306"/>
      <c r="AX342" s="306"/>
      <c r="AY342" s="306"/>
    </row>
    <row r="343" spans="1:51">
      <c r="A343" s="61" t="s">
        <v>1005</v>
      </c>
      <c r="B343" s="61" t="s">
        <v>376</v>
      </c>
      <c r="C343" s="61" t="s">
        <v>954</v>
      </c>
      <c r="D343" s="61" t="s">
        <v>433</v>
      </c>
      <c r="E343" s="64">
        <f>IF(ISERROR(VLOOKUP(D343,#REF!,2,0)),0,VLOOKUP(D343,#REF!,2,0))</f>
        <v>0</v>
      </c>
      <c r="F343" s="61" t="str">
        <f>IF(D343="","",VLOOKUP(D343,'UG SKU Categorization'!$A$1:$C$204,3,0))</f>
        <v>Solar</v>
      </c>
      <c r="G343" s="61" t="s">
        <v>434</v>
      </c>
      <c r="H343" s="524">
        <v>61300</v>
      </c>
      <c r="I343" s="306"/>
      <c r="J343" s="306"/>
      <c r="K343" s="306"/>
      <c r="L343" s="306"/>
      <c r="M343" s="306"/>
      <c r="N343" s="306"/>
      <c r="O343" s="524">
        <v>8800</v>
      </c>
      <c r="P343" s="306"/>
      <c r="Q343" s="524">
        <v>8500</v>
      </c>
      <c r="R343" s="524">
        <v>17600</v>
      </c>
      <c r="S343" s="524">
        <v>17600</v>
      </c>
      <c r="T343" s="306"/>
      <c r="U343" s="524">
        <v>8800</v>
      </c>
      <c r="V343" s="306"/>
      <c r="W343" s="306"/>
      <c r="X343" s="306"/>
      <c r="Y343" s="306"/>
      <c r="Z343" s="306"/>
      <c r="AA343" s="306"/>
      <c r="AB343" s="306"/>
      <c r="AC343" s="306"/>
      <c r="AD343" s="306"/>
      <c r="AE343" s="306"/>
      <c r="AF343" s="306"/>
      <c r="AG343" s="306"/>
      <c r="AH343" s="306"/>
      <c r="AI343" s="306"/>
      <c r="AJ343" s="306"/>
      <c r="AK343" s="306"/>
      <c r="AL343" s="306"/>
      <c r="AM343" s="306"/>
      <c r="AN343" s="306"/>
      <c r="AO343" s="306"/>
      <c r="AP343" s="306"/>
      <c r="AQ343" s="306"/>
      <c r="AR343" s="306"/>
      <c r="AS343" s="306"/>
      <c r="AT343" s="306"/>
      <c r="AU343" s="306"/>
      <c r="AV343" s="306"/>
      <c r="AW343" s="306"/>
      <c r="AX343" s="306"/>
      <c r="AY343" s="306"/>
    </row>
    <row r="344" spans="1:51">
      <c r="A344" s="61" t="s">
        <v>1005</v>
      </c>
      <c r="B344" s="61" t="s">
        <v>376</v>
      </c>
      <c r="C344" s="61" t="s">
        <v>954</v>
      </c>
      <c r="D344" s="61" t="s">
        <v>435</v>
      </c>
      <c r="E344" s="64">
        <f>IF(ISERROR(VLOOKUP(D344,#REF!,2,0)),0,VLOOKUP(D344,#REF!,2,0))</f>
        <v>0</v>
      </c>
      <c r="F344" s="61" t="str">
        <f>IF(D344="","",VLOOKUP(D344,'UG SKU Categorization'!$A$1:$C$204,3,0))</f>
        <v>Solar</v>
      </c>
      <c r="G344" s="61" t="s">
        <v>436</v>
      </c>
      <c r="H344" s="524">
        <v>133600</v>
      </c>
      <c r="I344" s="306"/>
      <c r="J344" s="306"/>
      <c r="K344" s="306"/>
      <c r="L344" s="306"/>
      <c r="M344" s="306"/>
      <c r="N344" s="306"/>
      <c r="O344" s="524">
        <v>19100</v>
      </c>
      <c r="P344" s="306"/>
      <c r="Q344" s="524">
        <v>19000</v>
      </c>
      <c r="R344" s="524">
        <v>38200</v>
      </c>
      <c r="S344" s="524">
        <v>38200</v>
      </c>
      <c r="T344" s="306"/>
      <c r="U344" s="524">
        <v>19100</v>
      </c>
      <c r="V344" s="306"/>
      <c r="W344" s="306"/>
      <c r="X344" s="306"/>
      <c r="Y344" s="306"/>
      <c r="Z344" s="306"/>
      <c r="AA344" s="306"/>
      <c r="AB344" s="306"/>
      <c r="AC344" s="306"/>
      <c r="AD344" s="306"/>
      <c r="AE344" s="306"/>
      <c r="AF344" s="306"/>
      <c r="AG344" s="306"/>
      <c r="AH344" s="306"/>
      <c r="AI344" s="306"/>
      <c r="AJ344" s="306"/>
      <c r="AK344" s="306"/>
      <c r="AL344" s="306"/>
      <c r="AM344" s="306"/>
      <c r="AN344" s="306"/>
      <c r="AO344" s="306"/>
      <c r="AP344" s="306"/>
      <c r="AQ344" s="306"/>
      <c r="AR344" s="306"/>
      <c r="AS344" s="306"/>
      <c r="AT344" s="306"/>
      <c r="AU344" s="306"/>
      <c r="AV344" s="306"/>
      <c r="AW344" s="306"/>
      <c r="AX344" s="306"/>
      <c r="AY344" s="306"/>
    </row>
    <row r="345" spans="1:51">
      <c r="A345" s="61" t="s">
        <v>1005</v>
      </c>
      <c r="B345" s="61" t="s">
        <v>376</v>
      </c>
      <c r="C345" s="61" t="s">
        <v>954</v>
      </c>
      <c r="D345" s="61" t="s">
        <v>437</v>
      </c>
      <c r="E345" s="64">
        <f>IF(ISERROR(VLOOKUP(D345,#REF!,2,0)),0,VLOOKUP(D345,#REF!,2,0))</f>
        <v>0</v>
      </c>
      <c r="F345" s="61" t="str">
        <f>IF(D345="","",VLOOKUP(D345,'UG SKU Categorization'!$A$1:$C$204,3,0))</f>
        <v>Solar</v>
      </c>
      <c r="G345" s="61" t="s">
        <v>438</v>
      </c>
      <c r="H345" s="524">
        <v>11800</v>
      </c>
      <c r="I345" s="306"/>
      <c r="J345" s="306"/>
      <c r="K345" s="306"/>
      <c r="L345" s="306"/>
      <c r="M345" s="306"/>
      <c r="N345" s="306"/>
      <c r="O345" s="524">
        <v>2000</v>
      </c>
      <c r="P345" s="306"/>
      <c r="Q345" s="524">
        <v>1800</v>
      </c>
      <c r="R345" s="524">
        <v>2000</v>
      </c>
      <c r="S345" s="524">
        <v>4000</v>
      </c>
      <c r="T345" s="306"/>
      <c r="U345" s="524">
        <v>2000</v>
      </c>
      <c r="V345" s="306"/>
      <c r="W345" s="306"/>
      <c r="X345" s="306"/>
      <c r="Y345" s="306"/>
      <c r="Z345" s="306"/>
      <c r="AA345" s="306"/>
      <c r="AB345" s="306"/>
      <c r="AC345" s="306"/>
      <c r="AD345" s="306"/>
      <c r="AE345" s="306"/>
      <c r="AF345" s="306"/>
      <c r="AG345" s="306"/>
      <c r="AH345" s="306"/>
      <c r="AI345" s="306"/>
      <c r="AJ345" s="306"/>
      <c r="AK345" s="306"/>
      <c r="AL345" s="306"/>
      <c r="AM345" s="306"/>
      <c r="AN345" s="306"/>
      <c r="AO345" s="306"/>
      <c r="AP345" s="306"/>
      <c r="AQ345" s="306"/>
      <c r="AR345" s="306"/>
      <c r="AS345" s="306"/>
      <c r="AT345" s="306"/>
      <c r="AU345" s="306"/>
      <c r="AV345" s="306"/>
      <c r="AW345" s="306"/>
      <c r="AX345" s="306"/>
      <c r="AY345" s="306"/>
    </row>
    <row r="346" spans="1:51">
      <c r="A346" s="61" t="s">
        <v>1005</v>
      </c>
      <c r="B346" s="61" t="s">
        <v>376</v>
      </c>
      <c r="C346" s="61" t="s">
        <v>954</v>
      </c>
      <c r="D346" s="61" t="s">
        <v>479</v>
      </c>
      <c r="E346" s="64">
        <f>IF(ISERROR(VLOOKUP(D346,#REF!,2,0)),0,VLOOKUP(D346,#REF!,2,0))</f>
        <v>0</v>
      </c>
      <c r="F346" s="61" t="str">
        <f>IF(D346="","",VLOOKUP(D346,'UG SKU Categorization'!$A$1:$C$204,3,0))</f>
        <v>Soap</v>
      </c>
      <c r="G346" s="61" t="s">
        <v>480</v>
      </c>
      <c r="H346" s="524">
        <v>4748300</v>
      </c>
      <c r="I346" s="306"/>
      <c r="J346" s="306"/>
      <c r="K346" s="306"/>
      <c r="L346" s="306"/>
      <c r="M346" s="306"/>
      <c r="N346" s="524">
        <v>13200</v>
      </c>
      <c r="O346" s="524">
        <v>96000</v>
      </c>
      <c r="P346" s="524">
        <v>43650</v>
      </c>
      <c r="Q346" s="524">
        <v>25500</v>
      </c>
      <c r="R346" s="524">
        <v>165000</v>
      </c>
      <c r="S346" s="524">
        <v>163800</v>
      </c>
      <c r="T346" s="524">
        <v>118600</v>
      </c>
      <c r="U346" s="524">
        <v>96000</v>
      </c>
      <c r="V346" s="524">
        <v>63100</v>
      </c>
      <c r="W346" s="524">
        <v>39600</v>
      </c>
      <c r="X346" s="524">
        <v>92750</v>
      </c>
      <c r="Y346" s="524">
        <v>89450</v>
      </c>
      <c r="Z346" s="524">
        <v>69800</v>
      </c>
      <c r="AA346" s="524">
        <v>78050</v>
      </c>
      <c r="AB346" s="524">
        <v>69700</v>
      </c>
      <c r="AC346" s="524">
        <v>64600</v>
      </c>
      <c r="AD346" s="524">
        <v>119000</v>
      </c>
      <c r="AE346" s="524">
        <v>76500</v>
      </c>
      <c r="AF346" s="524">
        <v>57800</v>
      </c>
      <c r="AG346" s="524">
        <v>93500</v>
      </c>
      <c r="AH346" s="524">
        <v>100300</v>
      </c>
      <c r="AI346" s="524">
        <v>2004300</v>
      </c>
      <c r="AJ346" s="524">
        <v>24500</v>
      </c>
      <c r="AK346" s="524">
        <v>44400</v>
      </c>
      <c r="AL346" s="524">
        <v>59200</v>
      </c>
      <c r="AM346" s="524">
        <v>66600</v>
      </c>
      <c r="AN346" s="524">
        <v>68450</v>
      </c>
      <c r="AO346" s="524">
        <v>59000</v>
      </c>
      <c r="AP346" s="524">
        <v>41650</v>
      </c>
      <c r="AQ346" s="524">
        <v>61500</v>
      </c>
      <c r="AR346" s="524">
        <v>162100</v>
      </c>
      <c r="AS346" s="524">
        <v>53300</v>
      </c>
      <c r="AT346" s="524">
        <v>63550</v>
      </c>
      <c r="AU346" s="524">
        <v>28700</v>
      </c>
      <c r="AV346" s="524">
        <v>88150</v>
      </c>
      <c r="AW346" s="524">
        <v>119800</v>
      </c>
      <c r="AX346" s="524">
        <v>55200</v>
      </c>
      <c r="AY346" s="524">
        <v>12000</v>
      </c>
    </row>
    <row r="347" spans="1:51">
      <c r="A347" s="61" t="s">
        <v>1005</v>
      </c>
      <c r="B347" s="61" t="s">
        <v>376</v>
      </c>
      <c r="C347" s="61" t="s">
        <v>954</v>
      </c>
      <c r="D347" s="61" t="s">
        <v>481</v>
      </c>
      <c r="E347" s="64">
        <f>IF(ISERROR(VLOOKUP(D347,#REF!,2,0)),0,VLOOKUP(D347,#REF!,2,0))</f>
        <v>0</v>
      </c>
      <c r="F347" s="61" t="str">
        <f>IF(D347="","",VLOOKUP(D347,'UG SKU Categorization'!$A$1:$C$204,3,0))</f>
        <v>Other</v>
      </c>
      <c r="G347" s="61" t="s">
        <v>482</v>
      </c>
      <c r="H347" s="524">
        <v>340900</v>
      </c>
      <c r="I347" s="306"/>
      <c r="J347" s="306"/>
      <c r="K347" s="306"/>
      <c r="L347" s="306"/>
      <c r="M347" s="524">
        <v>24000</v>
      </c>
      <c r="N347" s="524">
        <v>7500</v>
      </c>
      <c r="O347" s="524">
        <v>9000</v>
      </c>
      <c r="P347" s="524">
        <v>1500</v>
      </c>
      <c r="Q347" s="524">
        <v>3000</v>
      </c>
      <c r="R347" s="524">
        <v>1500</v>
      </c>
      <c r="S347" s="524">
        <v>27000</v>
      </c>
      <c r="T347" s="524">
        <v>19500</v>
      </c>
      <c r="U347" s="524">
        <v>9000</v>
      </c>
      <c r="V347" s="524">
        <v>16500</v>
      </c>
      <c r="W347" s="524">
        <v>13500</v>
      </c>
      <c r="X347" s="306"/>
      <c r="Y347" s="524">
        <v>19500</v>
      </c>
      <c r="Z347" s="306"/>
      <c r="AA347" s="524">
        <v>9000</v>
      </c>
      <c r="AB347" s="524">
        <v>12350</v>
      </c>
      <c r="AC347" s="524">
        <v>4500</v>
      </c>
      <c r="AD347" s="524">
        <v>24450</v>
      </c>
      <c r="AE347" s="524">
        <v>10850</v>
      </c>
      <c r="AF347" s="524">
        <v>11250</v>
      </c>
      <c r="AG347" s="524">
        <v>1800</v>
      </c>
      <c r="AH347" s="524">
        <v>5400</v>
      </c>
      <c r="AI347" s="524">
        <v>5400</v>
      </c>
      <c r="AJ347" s="524">
        <v>3600</v>
      </c>
      <c r="AK347" s="524">
        <v>1800</v>
      </c>
      <c r="AL347" s="306"/>
      <c r="AM347" s="524">
        <v>5400</v>
      </c>
      <c r="AN347" s="524">
        <v>9000</v>
      </c>
      <c r="AO347" s="524">
        <v>7200</v>
      </c>
      <c r="AP347" s="524">
        <v>9000</v>
      </c>
      <c r="AQ347" s="524">
        <v>12600</v>
      </c>
      <c r="AR347" s="524">
        <v>16200</v>
      </c>
      <c r="AS347" s="524">
        <v>12600</v>
      </c>
      <c r="AT347" s="524">
        <v>7200</v>
      </c>
      <c r="AU347" s="524">
        <v>5400</v>
      </c>
      <c r="AV347" s="524">
        <v>5400</v>
      </c>
      <c r="AW347" s="524">
        <v>7200</v>
      </c>
      <c r="AX347" s="524">
        <v>1800</v>
      </c>
      <c r="AY347" s="306"/>
    </row>
    <row r="348" spans="1:51">
      <c r="A348" s="61" t="s">
        <v>1005</v>
      </c>
      <c r="B348" s="61" t="s">
        <v>376</v>
      </c>
      <c r="C348" s="61" t="s">
        <v>954</v>
      </c>
      <c r="D348" s="61" t="s">
        <v>483</v>
      </c>
      <c r="E348" s="64">
        <f>IF(ISERROR(VLOOKUP(D348,#REF!,2,0)),0,VLOOKUP(D348,#REF!,2,0))</f>
        <v>0</v>
      </c>
      <c r="F348" s="61" t="str">
        <f>IF(D348="","",VLOOKUP(D348,'UG SKU Categorization'!$A$1:$C$204,3,0))</f>
        <v>Soap</v>
      </c>
      <c r="G348" s="61" t="s">
        <v>484</v>
      </c>
      <c r="H348" s="524">
        <v>184800</v>
      </c>
      <c r="I348" s="306"/>
      <c r="J348" s="306"/>
      <c r="K348" s="306"/>
      <c r="L348" s="306"/>
      <c r="M348" s="524">
        <v>14400</v>
      </c>
      <c r="N348" s="524">
        <v>4800</v>
      </c>
      <c r="O348" s="524">
        <v>46800</v>
      </c>
      <c r="P348" s="306"/>
      <c r="Q348" s="524">
        <v>4800</v>
      </c>
      <c r="R348" s="524">
        <v>2400</v>
      </c>
      <c r="S348" s="306"/>
      <c r="T348" s="524">
        <v>3600</v>
      </c>
      <c r="U348" s="524">
        <v>46800</v>
      </c>
      <c r="V348" s="524">
        <v>3600</v>
      </c>
      <c r="W348" s="524">
        <v>1200</v>
      </c>
      <c r="X348" s="524">
        <v>1200</v>
      </c>
      <c r="Y348" s="524">
        <v>26400</v>
      </c>
      <c r="Z348" s="524">
        <v>9600</v>
      </c>
      <c r="AA348" s="306"/>
      <c r="AB348" s="524">
        <v>2400</v>
      </c>
      <c r="AC348" s="524">
        <v>8400</v>
      </c>
      <c r="AD348" s="524">
        <v>2400</v>
      </c>
      <c r="AE348" s="306"/>
      <c r="AF348" s="306"/>
      <c r="AG348" s="306"/>
      <c r="AH348" s="306"/>
      <c r="AI348" s="306"/>
      <c r="AJ348" s="306"/>
      <c r="AK348" s="306"/>
      <c r="AL348" s="306"/>
      <c r="AM348" s="306"/>
      <c r="AN348" s="306"/>
      <c r="AO348" s="306"/>
      <c r="AP348" s="306"/>
      <c r="AQ348" s="306"/>
      <c r="AR348" s="524">
        <v>6000</v>
      </c>
      <c r="AS348" s="306"/>
      <c r="AT348" s="306"/>
      <c r="AU348" s="306"/>
      <c r="AV348" s="306"/>
      <c r="AW348" s="306"/>
      <c r="AX348" s="306"/>
      <c r="AY348" s="306"/>
    </row>
    <row r="349" spans="1:51">
      <c r="A349" s="61" t="s">
        <v>1005</v>
      </c>
      <c r="B349" s="61" t="s">
        <v>376</v>
      </c>
      <c r="C349" s="61" t="s">
        <v>954</v>
      </c>
      <c r="D349" s="61" t="s">
        <v>485</v>
      </c>
      <c r="E349" s="64">
        <f>IF(ISERROR(VLOOKUP(D349,#REF!,2,0)),0,VLOOKUP(D349,#REF!,2,0))</f>
        <v>0</v>
      </c>
      <c r="F349" s="61" t="str">
        <f>IF(D349="","",VLOOKUP(D349,'UG SKU Categorization'!$A$1:$C$204,3,0))</f>
        <v>Soap</v>
      </c>
      <c r="G349" s="61" t="s">
        <v>486</v>
      </c>
      <c r="H349" s="524">
        <v>371100</v>
      </c>
      <c r="I349" s="306"/>
      <c r="J349" s="306"/>
      <c r="K349" s="306"/>
      <c r="L349" s="306"/>
      <c r="M349" s="306"/>
      <c r="N349" s="306"/>
      <c r="O349" s="524">
        <v>13200</v>
      </c>
      <c r="P349" s="306"/>
      <c r="Q349" s="306"/>
      <c r="R349" s="306"/>
      <c r="S349" s="524">
        <v>9600</v>
      </c>
      <c r="T349" s="524">
        <v>32000</v>
      </c>
      <c r="U349" s="524">
        <v>14000</v>
      </c>
      <c r="V349" s="524">
        <v>10800</v>
      </c>
      <c r="W349" s="524">
        <v>3600</v>
      </c>
      <c r="X349" s="524">
        <v>3600</v>
      </c>
      <c r="Y349" s="524">
        <v>10800</v>
      </c>
      <c r="Z349" s="524">
        <v>28800</v>
      </c>
      <c r="AA349" s="524">
        <v>21600</v>
      </c>
      <c r="AB349" s="524">
        <v>10800</v>
      </c>
      <c r="AC349" s="524">
        <v>3600</v>
      </c>
      <c r="AD349" s="524">
        <v>3600</v>
      </c>
      <c r="AE349" s="524">
        <v>3600</v>
      </c>
      <c r="AF349" s="306"/>
      <c r="AG349" s="524">
        <v>7200</v>
      </c>
      <c r="AH349" s="524">
        <v>14400</v>
      </c>
      <c r="AI349" s="306"/>
      <c r="AJ349" s="524">
        <v>6600</v>
      </c>
      <c r="AK349" s="524">
        <v>26400</v>
      </c>
      <c r="AL349" s="524">
        <v>0</v>
      </c>
      <c r="AM349" s="524">
        <v>0</v>
      </c>
      <c r="AN349" s="524">
        <v>3300</v>
      </c>
      <c r="AO349" s="524">
        <v>29700</v>
      </c>
      <c r="AP349" s="524">
        <v>3300</v>
      </c>
      <c r="AQ349" s="306"/>
      <c r="AR349" s="524">
        <v>33600</v>
      </c>
      <c r="AS349" s="524">
        <v>16500</v>
      </c>
      <c r="AT349" s="524">
        <v>16500</v>
      </c>
      <c r="AU349" s="524">
        <v>3200</v>
      </c>
      <c r="AV349" s="524">
        <v>3200</v>
      </c>
      <c r="AW349" s="524">
        <v>25600</v>
      </c>
      <c r="AX349" s="524">
        <v>9000</v>
      </c>
      <c r="AY349" s="524">
        <v>3000</v>
      </c>
    </row>
    <row r="350" spans="1:51">
      <c r="A350" s="61" t="s">
        <v>1005</v>
      </c>
      <c r="B350" s="61" t="s">
        <v>376</v>
      </c>
      <c r="C350" s="61" t="s">
        <v>954</v>
      </c>
      <c r="D350" s="61" t="s">
        <v>487</v>
      </c>
      <c r="E350" s="64">
        <f>IF(ISERROR(VLOOKUP(D350,#REF!,2,0)),0,VLOOKUP(D350,#REF!,2,0))</f>
        <v>0</v>
      </c>
      <c r="F350" s="61" t="str">
        <f>IF(D350="","",VLOOKUP(D350,'UG SKU Categorization'!$A$1:$C$204,3,0))</f>
        <v>Soap</v>
      </c>
      <c r="G350" s="61" t="s">
        <v>488</v>
      </c>
      <c r="H350" s="524">
        <v>393500</v>
      </c>
      <c r="I350" s="306"/>
      <c r="J350" s="306"/>
      <c r="K350" s="306"/>
      <c r="L350" s="306"/>
      <c r="M350" s="306"/>
      <c r="N350" s="306"/>
      <c r="O350" s="524">
        <v>21200</v>
      </c>
      <c r="P350" s="306"/>
      <c r="Q350" s="306"/>
      <c r="R350" s="306"/>
      <c r="S350" s="306"/>
      <c r="T350" s="524">
        <v>8400</v>
      </c>
      <c r="U350" s="524">
        <v>13750</v>
      </c>
      <c r="V350" s="524">
        <v>8750</v>
      </c>
      <c r="W350" s="524">
        <v>16250</v>
      </c>
      <c r="X350" s="524">
        <v>17500</v>
      </c>
      <c r="Y350" s="524">
        <v>18750</v>
      </c>
      <c r="Z350" s="524">
        <v>12500</v>
      </c>
      <c r="AA350" s="524">
        <v>5000</v>
      </c>
      <c r="AB350" s="524">
        <v>13750</v>
      </c>
      <c r="AC350" s="524">
        <v>12500</v>
      </c>
      <c r="AD350" s="524">
        <v>5000</v>
      </c>
      <c r="AE350" s="524">
        <v>3750</v>
      </c>
      <c r="AF350" s="524">
        <v>8750</v>
      </c>
      <c r="AG350" s="524">
        <v>33100</v>
      </c>
      <c r="AH350" s="524">
        <v>20000</v>
      </c>
      <c r="AI350" s="524">
        <v>1550</v>
      </c>
      <c r="AJ350" s="524">
        <v>4650</v>
      </c>
      <c r="AK350" s="524">
        <v>46500</v>
      </c>
      <c r="AL350" s="524">
        <v>9300</v>
      </c>
      <c r="AM350" s="524">
        <v>3100</v>
      </c>
      <c r="AN350" s="524">
        <v>3100</v>
      </c>
      <c r="AO350" s="524">
        <v>20150</v>
      </c>
      <c r="AP350" s="306"/>
      <c r="AQ350" s="524">
        <v>7750</v>
      </c>
      <c r="AR350" s="524">
        <v>35650</v>
      </c>
      <c r="AS350" s="524">
        <v>3100</v>
      </c>
      <c r="AT350" s="524">
        <v>1550</v>
      </c>
      <c r="AU350" s="524">
        <v>1550</v>
      </c>
      <c r="AV350" s="524">
        <v>4650</v>
      </c>
      <c r="AW350" s="524">
        <v>26350</v>
      </c>
      <c r="AX350" s="524">
        <v>5600</v>
      </c>
      <c r="AY350" s="306"/>
    </row>
    <row r="351" spans="1:51">
      <c r="A351" s="61" t="s">
        <v>1005</v>
      </c>
      <c r="B351" s="61" t="s">
        <v>376</v>
      </c>
      <c r="C351" s="61" t="s">
        <v>954</v>
      </c>
      <c r="D351" s="61" t="s">
        <v>439</v>
      </c>
      <c r="E351" s="64">
        <f>IF(ISERROR(VLOOKUP(D351,#REF!,2,0)),0,VLOOKUP(D351,#REF!,2,0))</f>
        <v>0</v>
      </c>
      <c r="F351" s="61" t="str">
        <f>IF(D351="","",VLOOKUP(D351,'UG SKU Categorization'!$A$1:$C$204,3,0))</f>
        <v>Solar</v>
      </c>
      <c r="G351" s="61" t="s">
        <v>440</v>
      </c>
      <c r="H351" s="524">
        <v>5578000</v>
      </c>
      <c r="I351" s="306"/>
      <c r="J351" s="306"/>
      <c r="K351" s="306"/>
      <c r="L351" s="306"/>
      <c r="M351" s="306"/>
      <c r="N351" s="306"/>
      <c r="O351" s="524">
        <v>100000</v>
      </c>
      <c r="P351" s="306"/>
      <c r="Q351" s="306"/>
      <c r="R351" s="306"/>
      <c r="S351" s="524">
        <v>100000</v>
      </c>
      <c r="T351" s="524">
        <v>688000</v>
      </c>
      <c r="U351" s="524">
        <v>100000</v>
      </c>
      <c r="V351" s="524">
        <v>100000</v>
      </c>
      <c r="W351" s="306"/>
      <c r="X351" s="524">
        <v>300000</v>
      </c>
      <c r="Y351" s="524">
        <v>200000</v>
      </c>
      <c r="Z351" s="524">
        <v>200000</v>
      </c>
      <c r="AA351" s="524">
        <v>1100000</v>
      </c>
      <c r="AB351" s="524">
        <v>600000</v>
      </c>
      <c r="AC351" s="524">
        <v>400000</v>
      </c>
      <c r="AD351" s="524">
        <v>200000</v>
      </c>
      <c r="AE351" s="524">
        <v>500000</v>
      </c>
      <c r="AF351" s="524">
        <v>200000</v>
      </c>
      <c r="AG351" s="524">
        <v>100000</v>
      </c>
      <c r="AH351" s="524">
        <v>200000</v>
      </c>
      <c r="AI351" s="524">
        <v>0</v>
      </c>
      <c r="AJ351" s="306"/>
      <c r="AK351" s="306"/>
      <c r="AL351" s="306"/>
      <c r="AM351" s="306"/>
      <c r="AN351" s="306"/>
      <c r="AO351" s="306"/>
      <c r="AP351" s="306"/>
      <c r="AQ351" s="306"/>
      <c r="AR351" s="524">
        <v>300000</v>
      </c>
      <c r="AS351" s="306"/>
      <c r="AT351" s="306"/>
      <c r="AU351" s="306"/>
      <c r="AV351" s="306"/>
      <c r="AW351" s="524">
        <v>100000</v>
      </c>
      <c r="AX351" s="524">
        <v>90000</v>
      </c>
      <c r="AY351" s="306"/>
    </row>
    <row r="352" spans="1:51">
      <c r="A352" s="61" t="s">
        <v>1005</v>
      </c>
      <c r="B352" s="61" t="s">
        <v>376</v>
      </c>
      <c r="C352" s="61" t="s">
        <v>954</v>
      </c>
      <c r="D352" s="61" t="s">
        <v>703</v>
      </c>
      <c r="E352" s="64">
        <f>IF(ISERROR(VLOOKUP(D352,#REF!,2,0)),0,VLOOKUP(D352,#REF!,2,0))</f>
        <v>0</v>
      </c>
      <c r="F352" s="61" t="str">
        <f>IF(D352="","",VLOOKUP(D352,'UG SKU Categorization'!$A$1:$C$204,3,0))</f>
        <v>Cookstoves</v>
      </c>
      <c r="G352" s="61" t="s">
        <v>704</v>
      </c>
      <c r="H352" s="524">
        <v>1302200</v>
      </c>
      <c r="I352" s="306"/>
      <c r="J352" s="306"/>
      <c r="K352" s="306"/>
      <c r="L352" s="306"/>
      <c r="M352" s="306"/>
      <c r="N352" s="306"/>
      <c r="O352" s="524">
        <v>130000</v>
      </c>
      <c r="P352" s="306"/>
      <c r="Q352" s="306"/>
      <c r="R352" s="306"/>
      <c r="S352" s="306"/>
      <c r="T352" s="524">
        <v>104000</v>
      </c>
      <c r="U352" s="524">
        <v>130000</v>
      </c>
      <c r="V352" s="524">
        <v>182000</v>
      </c>
      <c r="W352" s="524">
        <v>52000</v>
      </c>
      <c r="X352" s="524">
        <v>83200</v>
      </c>
      <c r="Y352" s="524">
        <v>26000</v>
      </c>
      <c r="Z352" s="524">
        <v>26000</v>
      </c>
      <c r="AA352" s="524">
        <v>156000</v>
      </c>
      <c r="AB352" s="524">
        <v>26000</v>
      </c>
      <c r="AC352" s="524">
        <v>26000</v>
      </c>
      <c r="AD352" s="306"/>
      <c r="AE352" s="306"/>
      <c r="AF352" s="524">
        <v>104000</v>
      </c>
      <c r="AG352" s="524">
        <v>104000</v>
      </c>
      <c r="AH352" s="524">
        <v>104000</v>
      </c>
      <c r="AI352" s="306"/>
      <c r="AJ352" s="306"/>
      <c r="AK352" s="306"/>
      <c r="AL352" s="306"/>
      <c r="AM352" s="306"/>
      <c r="AN352" s="306"/>
      <c r="AO352" s="306"/>
      <c r="AP352" s="306"/>
      <c r="AQ352" s="306"/>
      <c r="AR352" s="524">
        <v>49000</v>
      </c>
      <c r="AS352" s="306"/>
      <c r="AT352" s="306"/>
      <c r="AU352" s="306"/>
      <c r="AV352" s="306"/>
      <c r="AW352" s="306"/>
      <c r="AX352" s="306"/>
      <c r="AY352" s="306"/>
    </row>
    <row r="353" spans="1:51">
      <c r="A353" s="61" t="s">
        <v>1005</v>
      </c>
      <c r="B353" s="61" t="s">
        <v>376</v>
      </c>
      <c r="C353" s="61" t="s">
        <v>954</v>
      </c>
      <c r="D353" s="61" t="s">
        <v>489</v>
      </c>
      <c r="E353" s="64">
        <f>IF(ISERROR(VLOOKUP(D353,#REF!,2,0)),0,VLOOKUP(D353,#REF!,2,0))</f>
        <v>0</v>
      </c>
      <c r="F353" s="61" t="str">
        <f>IF(D353="","",VLOOKUP(D353,'UG SKU Categorization'!$A$1:$C$204,3,0))</f>
        <v>Other</v>
      </c>
      <c r="G353" s="61" t="s">
        <v>490</v>
      </c>
      <c r="H353" s="524">
        <v>80050</v>
      </c>
      <c r="I353" s="306"/>
      <c r="J353" s="306"/>
      <c r="K353" s="306"/>
      <c r="L353" s="306"/>
      <c r="M353" s="306"/>
      <c r="N353" s="306"/>
      <c r="O353" s="524">
        <v>12000</v>
      </c>
      <c r="P353" s="306"/>
      <c r="Q353" s="306"/>
      <c r="R353" s="306"/>
      <c r="S353" s="306"/>
      <c r="T353" s="306"/>
      <c r="U353" s="524">
        <v>12000</v>
      </c>
      <c r="V353" s="524">
        <v>4000</v>
      </c>
      <c r="W353" s="524">
        <v>8000</v>
      </c>
      <c r="X353" s="306"/>
      <c r="Y353" s="524">
        <v>2600</v>
      </c>
      <c r="Z353" s="306"/>
      <c r="AA353" s="306"/>
      <c r="AB353" s="306"/>
      <c r="AC353" s="306"/>
      <c r="AD353" s="306"/>
      <c r="AE353" s="306"/>
      <c r="AF353" s="524">
        <v>3800</v>
      </c>
      <c r="AG353" s="524">
        <v>3800</v>
      </c>
      <c r="AH353" s="524">
        <v>3800</v>
      </c>
      <c r="AI353" s="524">
        <v>3800</v>
      </c>
      <c r="AJ353" s="524">
        <v>3800</v>
      </c>
      <c r="AK353" s="306"/>
      <c r="AL353" s="306"/>
      <c r="AM353" s="306"/>
      <c r="AN353" s="524">
        <v>7600</v>
      </c>
      <c r="AO353" s="306"/>
      <c r="AP353" s="306"/>
      <c r="AQ353" s="306"/>
      <c r="AR353" s="524">
        <v>11400</v>
      </c>
      <c r="AS353" s="306"/>
      <c r="AT353" s="306"/>
      <c r="AU353" s="306"/>
      <c r="AV353" s="306"/>
      <c r="AW353" s="524">
        <v>3450</v>
      </c>
      <c r="AX353" s="306"/>
      <c r="AY353" s="306"/>
    </row>
    <row r="354" spans="1:51">
      <c r="A354" s="61" t="s">
        <v>1005</v>
      </c>
      <c r="B354" s="61" t="s">
        <v>376</v>
      </c>
      <c r="C354" s="61" t="s">
        <v>954</v>
      </c>
      <c r="D354" s="61" t="s">
        <v>491</v>
      </c>
      <c r="E354" s="64">
        <f>IF(ISERROR(VLOOKUP(D354,#REF!,2,0)),0,VLOOKUP(D354,#REF!,2,0))</f>
        <v>0</v>
      </c>
      <c r="F354" s="61" t="str">
        <f>IF(D354="","",VLOOKUP(D354,'UG SKU Categorization'!$A$1:$C$204,3,0))</f>
        <v>Other</v>
      </c>
      <c r="G354" s="61" t="s">
        <v>492</v>
      </c>
      <c r="H354" s="524">
        <v>36900</v>
      </c>
      <c r="I354" s="306"/>
      <c r="J354" s="306"/>
      <c r="K354" s="306"/>
      <c r="L354" s="306"/>
      <c r="M354" s="306"/>
      <c r="N354" s="306"/>
      <c r="O354" s="524">
        <v>2550</v>
      </c>
      <c r="P354" s="306"/>
      <c r="Q354" s="306"/>
      <c r="R354" s="306"/>
      <c r="S354" s="306"/>
      <c r="T354" s="306"/>
      <c r="U354" s="524">
        <v>2550</v>
      </c>
      <c r="V354" s="306"/>
      <c r="W354" s="524">
        <v>5100</v>
      </c>
      <c r="X354" s="306"/>
      <c r="Y354" s="306"/>
      <c r="Z354" s="524">
        <v>2450</v>
      </c>
      <c r="AA354" s="306"/>
      <c r="AB354" s="306"/>
      <c r="AC354" s="524">
        <v>2450</v>
      </c>
      <c r="AD354" s="306"/>
      <c r="AE354" s="524">
        <v>2450</v>
      </c>
      <c r="AF354" s="306"/>
      <c r="AG354" s="306"/>
      <c r="AH354" s="524">
        <v>2450</v>
      </c>
      <c r="AI354" s="306"/>
      <c r="AJ354" s="524">
        <v>2450</v>
      </c>
      <c r="AK354" s="306"/>
      <c r="AL354" s="306"/>
      <c r="AM354" s="306"/>
      <c r="AN354" s="306"/>
      <c r="AO354" s="306"/>
      <c r="AP354" s="306"/>
      <c r="AQ354" s="306"/>
      <c r="AR354" s="524">
        <v>2450</v>
      </c>
      <c r="AS354" s="306"/>
      <c r="AT354" s="306"/>
      <c r="AU354" s="524">
        <v>2400</v>
      </c>
      <c r="AV354" s="524">
        <v>2400</v>
      </c>
      <c r="AW354" s="524">
        <v>2400</v>
      </c>
      <c r="AX354" s="524">
        <v>4800</v>
      </c>
      <c r="AY354" s="306"/>
    </row>
    <row r="355" spans="1:51">
      <c r="A355" s="61" t="s">
        <v>1005</v>
      </c>
      <c r="B355" s="61" t="s">
        <v>376</v>
      </c>
      <c r="C355" s="61" t="s">
        <v>954</v>
      </c>
      <c r="D355" s="61" t="s">
        <v>705</v>
      </c>
      <c r="E355" s="64">
        <f>IF(ISERROR(VLOOKUP(D355,#REF!,2,0)),0,VLOOKUP(D355,#REF!,2,0))</f>
        <v>0</v>
      </c>
      <c r="F355" s="61" t="str">
        <f>IF(D355="","",VLOOKUP(D355,'UG SKU Categorization'!$A$1:$C$204,3,0))</f>
        <v>Cookstoves</v>
      </c>
      <c r="G355" s="61" t="s">
        <v>706</v>
      </c>
      <c r="H355" s="524">
        <v>8910000</v>
      </c>
      <c r="I355" s="306"/>
      <c r="J355" s="306"/>
      <c r="K355" s="306"/>
      <c r="L355" s="306"/>
      <c r="M355" s="306"/>
      <c r="N355" s="306"/>
      <c r="O355" s="524">
        <v>455000</v>
      </c>
      <c r="P355" s="306"/>
      <c r="Q355" s="306"/>
      <c r="R355" s="306"/>
      <c r="S355" s="306"/>
      <c r="T355" s="306"/>
      <c r="U355" s="524">
        <v>455000</v>
      </c>
      <c r="V355" s="524">
        <v>210000</v>
      </c>
      <c r="W355" s="524">
        <v>105000</v>
      </c>
      <c r="X355" s="524">
        <v>234000</v>
      </c>
      <c r="Y355" s="524">
        <v>312000</v>
      </c>
      <c r="Z355" s="524">
        <v>273000</v>
      </c>
      <c r="AA355" s="524">
        <v>2145000</v>
      </c>
      <c r="AB355" s="524">
        <v>39000</v>
      </c>
      <c r="AC355" s="524">
        <v>312000</v>
      </c>
      <c r="AD355" s="524">
        <v>429000</v>
      </c>
      <c r="AE355" s="524">
        <v>429000</v>
      </c>
      <c r="AF355" s="524">
        <v>431000</v>
      </c>
      <c r="AG355" s="306"/>
      <c r="AH355" s="524">
        <v>507000</v>
      </c>
      <c r="AI355" s="524">
        <v>819000</v>
      </c>
      <c r="AJ355" s="524">
        <v>624000</v>
      </c>
      <c r="AK355" s="524">
        <v>273000</v>
      </c>
      <c r="AL355" s="524">
        <v>234000</v>
      </c>
      <c r="AM355" s="524">
        <v>312000</v>
      </c>
      <c r="AN355" s="306"/>
      <c r="AO355" s="524">
        <v>39000</v>
      </c>
      <c r="AP355" s="306"/>
      <c r="AQ355" s="306"/>
      <c r="AR355" s="524">
        <v>273000</v>
      </c>
      <c r="AS355" s="306"/>
      <c r="AT355" s="306"/>
      <c r="AU355" s="306"/>
      <c r="AV355" s="306"/>
      <c r="AW355" s="306"/>
      <c r="AX355" s="306"/>
      <c r="AY355" s="306"/>
    </row>
    <row r="356" spans="1:51">
      <c r="A356" s="61" t="s">
        <v>1005</v>
      </c>
      <c r="B356" s="61" t="s">
        <v>376</v>
      </c>
      <c r="C356" s="61" t="s">
        <v>954</v>
      </c>
      <c r="D356" s="61" t="s">
        <v>493</v>
      </c>
      <c r="E356" s="64">
        <f>IF(ISERROR(VLOOKUP(D356,#REF!,2,0)),0,VLOOKUP(D356,#REF!,2,0))</f>
        <v>0</v>
      </c>
      <c r="F356" s="61" t="str">
        <f>IF(D356="","",VLOOKUP(D356,'UG SKU Categorization'!$A$1:$C$204,3,0))</f>
        <v>Other</v>
      </c>
      <c r="G356" s="61" t="s">
        <v>494</v>
      </c>
      <c r="H356" s="524">
        <v>217600</v>
      </c>
      <c r="I356" s="306"/>
      <c r="J356" s="306"/>
      <c r="K356" s="306"/>
      <c r="L356" s="306"/>
      <c r="M356" s="306"/>
      <c r="N356" s="306"/>
      <c r="O356" s="524">
        <v>31200</v>
      </c>
      <c r="P356" s="306"/>
      <c r="Q356" s="306"/>
      <c r="R356" s="306"/>
      <c r="S356" s="306"/>
      <c r="T356" s="306"/>
      <c r="U356" s="524">
        <v>31200</v>
      </c>
      <c r="V356" s="524">
        <v>13000</v>
      </c>
      <c r="W356" s="524">
        <v>10400</v>
      </c>
      <c r="X356" s="524">
        <v>10400</v>
      </c>
      <c r="Y356" s="524">
        <v>2600</v>
      </c>
      <c r="Z356" s="524">
        <v>5200</v>
      </c>
      <c r="AA356" s="524">
        <v>5200</v>
      </c>
      <c r="AB356" s="524">
        <v>5200</v>
      </c>
      <c r="AC356" s="306"/>
      <c r="AD356" s="306"/>
      <c r="AE356" s="306"/>
      <c r="AF356" s="306"/>
      <c r="AG356" s="306"/>
      <c r="AH356" s="306"/>
      <c r="AI356" s="524">
        <v>2600</v>
      </c>
      <c r="AJ356" s="306"/>
      <c r="AK356" s="306"/>
      <c r="AL356" s="306"/>
      <c r="AM356" s="524">
        <v>20300</v>
      </c>
      <c r="AN356" s="306"/>
      <c r="AO356" s="524">
        <v>8700</v>
      </c>
      <c r="AP356" s="306"/>
      <c r="AQ356" s="524">
        <v>11600</v>
      </c>
      <c r="AR356" s="524">
        <v>11300</v>
      </c>
      <c r="AS356" s="306"/>
      <c r="AT356" s="524">
        <v>8700</v>
      </c>
      <c r="AU356" s="524">
        <v>2900</v>
      </c>
      <c r="AV356" s="524">
        <v>14500</v>
      </c>
      <c r="AW356" s="524">
        <v>14500</v>
      </c>
      <c r="AX356" s="524">
        <v>8100</v>
      </c>
      <c r="AY356" s="306"/>
    </row>
    <row r="357" spans="1:51">
      <c r="A357" s="61" t="s">
        <v>1005</v>
      </c>
      <c r="B357" s="61" t="s">
        <v>376</v>
      </c>
      <c r="C357" s="61" t="s">
        <v>954</v>
      </c>
      <c r="D357" s="61" t="s">
        <v>495</v>
      </c>
      <c r="E357" s="64">
        <f>IF(ISERROR(VLOOKUP(D357,#REF!,2,0)),0,VLOOKUP(D357,#REF!,2,0))</f>
        <v>0</v>
      </c>
      <c r="F357" s="61" t="str">
        <f>IF(D357="","",VLOOKUP(D357,'UG SKU Categorization'!$A$1:$C$204,3,0))</f>
        <v>Other</v>
      </c>
      <c r="G357" s="61" t="s">
        <v>496</v>
      </c>
      <c r="H357" s="524">
        <v>182000</v>
      </c>
      <c r="I357" s="306"/>
      <c r="J357" s="306"/>
      <c r="K357" s="306"/>
      <c r="L357" s="306"/>
      <c r="M357" s="306"/>
      <c r="N357" s="306"/>
      <c r="O357" s="306"/>
      <c r="P357" s="306"/>
      <c r="Q357" s="306"/>
      <c r="R357" s="306"/>
      <c r="S357" s="306"/>
      <c r="T357" s="306"/>
      <c r="U357" s="306"/>
      <c r="V357" s="306"/>
      <c r="W357" s="306"/>
      <c r="X357" s="306"/>
      <c r="Y357" s="306"/>
      <c r="Z357" s="306"/>
      <c r="AA357" s="524">
        <v>42000</v>
      </c>
      <c r="AB357" s="524">
        <v>14000</v>
      </c>
      <c r="AC357" s="306"/>
      <c r="AD357" s="524">
        <v>14000</v>
      </c>
      <c r="AE357" s="306"/>
      <c r="AF357" s="524">
        <v>14000</v>
      </c>
      <c r="AG357" s="524">
        <v>14000</v>
      </c>
      <c r="AH357" s="306"/>
      <c r="AI357" s="306"/>
      <c r="AJ357" s="524">
        <v>14000</v>
      </c>
      <c r="AK357" s="306"/>
      <c r="AL357" s="306"/>
      <c r="AM357" s="306"/>
      <c r="AN357" s="306"/>
      <c r="AO357" s="306"/>
      <c r="AP357" s="524">
        <v>14000</v>
      </c>
      <c r="AQ357" s="524">
        <v>14000</v>
      </c>
      <c r="AR357" s="524">
        <v>28000</v>
      </c>
      <c r="AS357" s="524">
        <v>14000</v>
      </c>
      <c r="AT357" s="306"/>
      <c r="AU357" s="306"/>
      <c r="AV357" s="306"/>
      <c r="AW357" s="306"/>
      <c r="AX357" s="306"/>
      <c r="AY357" s="306"/>
    </row>
    <row r="358" spans="1:51">
      <c r="A358" s="61" t="s">
        <v>1005</v>
      </c>
      <c r="B358" s="61" t="s">
        <v>376</v>
      </c>
      <c r="C358" s="61" t="s">
        <v>954</v>
      </c>
      <c r="D358" s="61" t="s">
        <v>497</v>
      </c>
      <c r="E358" s="64">
        <f>IF(ISERROR(VLOOKUP(D358,#REF!,2,0)),0,VLOOKUP(D358,#REF!,2,0))</f>
        <v>0</v>
      </c>
      <c r="F358" s="61" t="str">
        <f>IF(D358="","",VLOOKUP(D358,'UG SKU Categorization'!$A$1:$C$204,3,0))</f>
        <v>Other</v>
      </c>
      <c r="G358" s="61" t="s">
        <v>498</v>
      </c>
      <c r="H358" s="524">
        <v>290000</v>
      </c>
      <c r="I358" s="306"/>
      <c r="J358" s="306"/>
      <c r="K358" s="306"/>
      <c r="L358" s="306"/>
      <c r="M358" s="306"/>
      <c r="N358" s="306"/>
      <c r="O358" s="306"/>
      <c r="P358" s="306"/>
      <c r="Q358" s="306"/>
      <c r="R358" s="306"/>
      <c r="S358" s="306"/>
      <c r="T358" s="306"/>
      <c r="U358" s="306"/>
      <c r="V358" s="306"/>
      <c r="W358" s="306"/>
      <c r="X358" s="306"/>
      <c r="Y358" s="306"/>
      <c r="Z358" s="306"/>
      <c r="AA358" s="524">
        <v>29000</v>
      </c>
      <c r="AB358" s="524">
        <v>29000</v>
      </c>
      <c r="AC358" s="524">
        <v>14500</v>
      </c>
      <c r="AD358" s="524">
        <v>29000</v>
      </c>
      <c r="AE358" s="306"/>
      <c r="AF358" s="306"/>
      <c r="AG358" s="524">
        <v>14500</v>
      </c>
      <c r="AH358" s="306"/>
      <c r="AI358" s="306"/>
      <c r="AJ358" s="306"/>
      <c r="AK358" s="306"/>
      <c r="AL358" s="524">
        <v>14500</v>
      </c>
      <c r="AM358" s="524">
        <v>14500</v>
      </c>
      <c r="AN358" s="306"/>
      <c r="AO358" s="524">
        <v>58000</v>
      </c>
      <c r="AP358" s="306"/>
      <c r="AQ358" s="524">
        <v>29000</v>
      </c>
      <c r="AR358" s="524">
        <v>29000</v>
      </c>
      <c r="AS358" s="524">
        <v>29000</v>
      </c>
      <c r="AT358" s="306"/>
      <c r="AU358" s="306"/>
      <c r="AV358" s="306"/>
      <c r="AW358" s="306"/>
      <c r="AX358" s="306"/>
      <c r="AY358" s="306"/>
    </row>
    <row r="359" spans="1:51">
      <c r="A359" s="61" t="s">
        <v>1005</v>
      </c>
      <c r="B359" s="61" t="s">
        <v>376</v>
      </c>
      <c r="C359" s="61" t="s">
        <v>954</v>
      </c>
      <c r="D359" s="61" t="s">
        <v>441</v>
      </c>
      <c r="E359" s="64">
        <f>IF(ISERROR(VLOOKUP(D359,#REF!,2,0)),0,VLOOKUP(D359,#REF!,2,0))</f>
        <v>0</v>
      </c>
      <c r="F359" s="61" t="str">
        <f>IF(D359="","",VLOOKUP(D359,'UG SKU Categorization'!$A$1:$C$204,3,0))</f>
        <v>Solar</v>
      </c>
      <c r="G359" s="61" t="s">
        <v>442</v>
      </c>
      <c r="H359" s="524">
        <v>5464000</v>
      </c>
      <c r="I359" s="306"/>
      <c r="J359" s="306"/>
      <c r="K359" s="306"/>
      <c r="L359" s="306"/>
      <c r="M359" s="306"/>
      <c r="N359" s="306"/>
      <c r="O359" s="306"/>
      <c r="P359" s="306"/>
      <c r="Q359" s="306"/>
      <c r="R359" s="306"/>
      <c r="S359" s="306"/>
      <c r="T359" s="306"/>
      <c r="U359" s="306"/>
      <c r="V359" s="524">
        <v>70000</v>
      </c>
      <c r="W359" s="306"/>
      <c r="X359" s="524">
        <v>124000</v>
      </c>
      <c r="Y359" s="524">
        <v>372000</v>
      </c>
      <c r="Z359" s="524">
        <v>744000</v>
      </c>
      <c r="AA359" s="524">
        <v>620000</v>
      </c>
      <c r="AB359" s="524">
        <v>434000</v>
      </c>
      <c r="AC359" s="524">
        <v>310000</v>
      </c>
      <c r="AD359" s="306"/>
      <c r="AE359" s="524">
        <v>434000</v>
      </c>
      <c r="AF359" s="524">
        <v>372000</v>
      </c>
      <c r="AG359" s="524">
        <v>248000</v>
      </c>
      <c r="AH359" s="524">
        <v>124000</v>
      </c>
      <c r="AI359" s="524">
        <v>124000</v>
      </c>
      <c r="AJ359" s="524">
        <v>62000</v>
      </c>
      <c r="AK359" s="306"/>
      <c r="AL359" s="524">
        <v>0</v>
      </c>
      <c r="AM359" s="524">
        <v>186000</v>
      </c>
      <c r="AN359" s="524">
        <v>124000</v>
      </c>
      <c r="AO359" s="524">
        <v>310000</v>
      </c>
      <c r="AP359" s="524">
        <v>0</v>
      </c>
      <c r="AQ359" s="306"/>
      <c r="AR359" s="524">
        <v>744000</v>
      </c>
      <c r="AS359" s="306"/>
      <c r="AT359" s="524">
        <v>62000</v>
      </c>
      <c r="AU359" s="306"/>
      <c r="AV359" s="306"/>
      <c r="AW359" s="306"/>
      <c r="AX359" s="306"/>
      <c r="AY359" s="306"/>
    </row>
    <row r="360" spans="1:51">
      <c r="A360" s="61" t="s">
        <v>1005</v>
      </c>
      <c r="B360" s="61" t="s">
        <v>376</v>
      </c>
      <c r="C360" s="61" t="s">
        <v>954</v>
      </c>
      <c r="D360" s="61" t="s">
        <v>509</v>
      </c>
      <c r="E360" s="64">
        <f>IF(ISERROR(VLOOKUP(D360,#REF!,2,0)),0,VLOOKUP(D360,#REF!,2,0))</f>
        <v>0</v>
      </c>
      <c r="F360" s="61" t="str">
        <f>IF(D360="","",VLOOKUP(D360,'UG SKU Categorization'!$A$1:$C$204,3,0))</f>
        <v>Solar</v>
      </c>
      <c r="G360" s="61" t="s">
        <v>510</v>
      </c>
      <c r="H360" s="524">
        <v>5500</v>
      </c>
      <c r="I360" s="306"/>
      <c r="J360" s="306"/>
      <c r="K360" s="306"/>
      <c r="L360" s="306"/>
      <c r="M360" s="306"/>
      <c r="N360" s="306"/>
      <c r="O360" s="306"/>
      <c r="P360" s="306"/>
      <c r="Q360" s="306"/>
      <c r="R360" s="306"/>
      <c r="S360" s="306"/>
      <c r="T360" s="306"/>
      <c r="U360" s="306"/>
      <c r="V360" s="306"/>
      <c r="W360" s="306"/>
      <c r="X360" s="306"/>
      <c r="Y360" s="306"/>
      <c r="Z360" s="306"/>
      <c r="AA360" s="306"/>
      <c r="AB360" s="524">
        <v>5500</v>
      </c>
      <c r="AC360" s="306"/>
      <c r="AD360" s="306"/>
      <c r="AE360" s="306"/>
      <c r="AF360" s="306"/>
      <c r="AG360" s="306"/>
      <c r="AH360" s="306"/>
      <c r="AI360" s="306"/>
      <c r="AJ360" s="306"/>
      <c r="AK360" s="306"/>
      <c r="AL360" s="306"/>
      <c r="AM360" s="306"/>
      <c r="AN360" s="306"/>
      <c r="AO360" s="306"/>
      <c r="AP360" s="306"/>
      <c r="AQ360" s="306"/>
      <c r="AR360" s="306"/>
      <c r="AS360" s="306"/>
      <c r="AT360" s="306"/>
      <c r="AU360" s="306"/>
      <c r="AV360" s="306"/>
      <c r="AW360" s="306"/>
      <c r="AX360" s="306"/>
      <c r="AY360" s="306"/>
    </row>
    <row r="361" spans="1:51">
      <c r="A361" s="61" t="s">
        <v>1005</v>
      </c>
      <c r="B361" s="61" t="s">
        <v>376</v>
      </c>
      <c r="C361" s="61" t="s">
        <v>954</v>
      </c>
      <c r="D361" s="61" t="s">
        <v>707</v>
      </c>
      <c r="E361" s="64">
        <f>IF(ISERROR(VLOOKUP(D361,#REF!,2,0)),0,VLOOKUP(D361,#REF!,2,0))</f>
        <v>0</v>
      </c>
      <c r="F361" s="61" t="str">
        <f>IF(D361="","",VLOOKUP(D361,'UG SKU Categorization'!$A$1:$C$204,3,0))</f>
        <v>Cookstoves</v>
      </c>
      <c r="G361" s="61" t="s">
        <v>708</v>
      </c>
      <c r="H361" s="524">
        <v>7639000</v>
      </c>
      <c r="I361" s="306"/>
      <c r="J361" s="306"/>
      <c r="K361" s="306"/>
      <c r="L361" s="306"/>
      <c r="M361" s="306"/>
      <c r="N361" s="306"/>
      <c r="O361" s="306"/>
      <c r="P361" s="306"/>
      <c r="Q361" s="306"/>
      <c r="R361" s="306"/>
      <c r="S361" s="306"/>
      <c r="T361" s="306"/>
      <c r="U361" s="306"/>
      <c r="V361" s="306"/>
      <c r="W361" s="306"/>
      <c r="X361" s="306"/>
      <c r="Y361" s="306"/>
      <c r="Z361" s="306"/>
      <c r="AA361" s="306"/>
      <c r="AB361" s="524">
        <v>299000</v>
      </c>
      <c r="AC361" s="524">
        <v>351000</v>
      </c>
      <c r="AD361" s="524">
        <v>221000</v>
      </c>
      <c r="AE361" s="524">
        <v>429000</v>
      </c>
      <c r="AF361" s="524">
        <v>715000</v>
      </c>
      <c r="AG361" s="524">
        <v>936000</v>
      </c>
      <c r="AH361" s="524">
        <v>299000</v>
      </c>
      <c r="AI361" s="524">
        <v>754000</v>
      </c>
      <c r="AJ361" s="524">
        <v>442000</v>
      </c>
      <c r="AK361" s="524">
        <v>520000</v>
      </c>
      <c r="AL361" s="524">
        <v>273000</v>
      </c>
      <c r="AM361" s="524">
        <v>732000</v>
      </c>
      <c r="AN361" s="524">
        <v>72000</v>
      </c>
      <c r="AO361" s="524">
        <v>90000</v>
      </c>
      <c r="AP361" s="524">
        <v>270000</v>
      </c>
      <c r="AQ361" s="524">
        <v>108000</v>
      </c>
      <c r="AR361" s="524">
        <v>814000</v>
      </c>
      <c r="AS361" s="524">
        <v>110000</v>
      </c>
      <c r="AT361" s="524">
        <v>40000</v>
      </c>
      <c r="AU361" s="524">
        <v>21000</v>
      </c>
      <c r="AV361" s="306"/>
      <c r="AW361" s="524">
        <v>63000</v>
      </c>
      <c r="AX361" s="524">
        <v>44000</v>
      </c>
      <c r="AY361" s="306"/>
    </row>
    <row r="362" spans="1:51">
      <c r="A362" s="61" t="s">
        <v>1005</v>
      </c>
      <c r="B362" s="61" t="s">
        <v>376</v>
      </c>
      <c r="C362" s="61" t="s">
        <v>954</v>
      </c>
      <c r="D362" s="61" t="s">
        <v>511</v>
      </c>
      <c r="E362" s="64">
        <f>IF(ISERROR(VLOOKUP(D362,#REF!,2,0)),0,VLOOKUP(D362,#REF!,2,0))</f>
        <v>0</v>
      </c>
      <c r="F362" s="61" t="str">
        <f>IF(D362="","",VLOOKUP(D362,'UG SKU Categorization'!$A$1:$C$204,3,0))</f>
        <v>Solar</v>
      </c>
      <c r="G362" s="61" t="s">
        <v>512</v>
      </c>
      <c r="H362" s="524">
        <v>1700000</v>
      </c>
      <c r="I362" s="306"/>
      <c r="J362" s="306"/>
      <c r="K362" s="306"/>
      <c r="L362" s="306"/>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524">
        <v>850000</v>
      </c>
      <c r="AI362" s="306"/>
      <c r="AJ362" s="306"/>
      <c r="AK362" s="306"/>
      <c r="AL362" s="306"/>
      <c r="AM362" s="306"/>
      <c r="AN362" s="306"/>
      <c r="AO362" s="306"/>
      <c r="AP362" s="306"/>
      <c r="AQ362" s="306"/>
      <c r="AR362" s="524">
        <v>850000</v>
      </c>
      <c r="AS362" s="306"/>
      <c r="AT362" s="306"/>
      <c r="AU362" s="306"/>
      <c r="AV362" s="306"/>
      <c r="AW362" s="306"/>
      <c r="AX362" s="306"/>
      <c r="AY362" s="306"/>
    </row>
    <row r="363" spans="1:51">
      <c r="A363" s="61" t="s">
        <v>1005</v>
      </c>
      <c r="B363" s="61" t="s">
        <v>376</v>
      </c>
      <c r="C363" s="61" t="s">
        <v>954</v>
      </c>
      <c r="D363" s="61" t="s">
        <v>443</v>
      </c>
      <c r="E363" s="64">
        <f>IF(ISERROR(VLOOKUP(D363,#REF!,2,0)),0,VLOOKUP(D363,#REF!,2,0))</f>
        <v>0</v>
      </c>
      <c r="F363" s="61" t="str">
        <f>IF(D363="","",VLOOKUP(D363,'UG SKU Categorization'!$A$1:$C$204,3,0))</f>
        <v>Solar</v>
      </c>
      <c r="G363" s="61" t="s">
        <v>444</v>
      </c>
      <c r="H363" s="524">
        <v>190000</v>
      </c>
      <c r="I363" s="306"/>
      <c r="J363" s="306"/>
      <c r="K363" s="306"/>
      <c r="L363" s="306"/>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524">
        <v>190000</v>
      </c>
      <c r="AI363" s="306"/>
      <c r="AJ363" s="306"/>
      <c r="AK363" s="306"/>
      <c r="AL363" s="306"/>
      <c r="AM363" s="306"/>
      <c r="AN363" s="306"/>
      <c r="AO363" s="306"/>
      <c r="AP363" s="306"/>
      <c r="AQ363" s="306"/>
      <c r="AR363" s="306"/>
      <c r="AS363" s="306"/>
      <c r="AT363" s="306"/>
      <c r="AU363" s="306"/>
      <c r="AV363" s="306"/>
      <c r="AW363" s="306"/>
      <c r="AX363" s="306"/>
      <c r="AY363" s="306"/>
    </row>
    <row r="364" spans="1:51">
      <c r="A364" s="61" t="s">
        <v>1005</v>
      </c>
      <c r="B364" s="61" t="s">
        <v>376</v>
      </c>
      <c r="C364" s="61" t="s">
        <v>954</v>
      </c>
      <c r="D364" s="61" t="s">
        <v>445</v>
      </c>
      <c r="E364" s="64">
        <f>IF(ISERROR(VLOOKUP(D364,#REF!,2,0)),0,VLOOKUP(D364,#REF!,2,0))</f>
        <v>0</v>
      </c>
      <c r="F364" s="61" t="str">
        <f>IF(D364="","",VLOOKUP(D364,'UG SKU Categorization'!$A$1:$C$204,3,0))</f>
        <v>Solar</v>
      </c>
      <c r="G364" s="61" t="s">
        <v>446</v>
      </c>
      <c r="H364" s="524">
        <v>3840000</v>
      </c>
      <c r="I364" s="306"/>
      <c r="J364" s="306"/>
      <c r="K364" s="306"/>
      <c r="L364" s="306"/>
      <c r="M364" s="306"/>
      <c r="N364" s="306"/>
      <c r="O364" s="306"/>
      <c r="P364" s="306"/>
      <c r="Q364" s="306"/>
      <c r="R364" s="306"/>
      <c r="S364" s="306"/>
      <c r="T364" s="306"/>
      <c r="U364" s="306"/>
      <c r="V364" s="306"/>
      <c r="W364" s="306"/>
      <c r="X364" s="306"/>
      <c r="Y364" s="306"/>
      <c r="Z364" s="306"/>
      <c r="AA364" s="306"/>
      <c r="AB364" s="306"/>
      <c r="AC364" s="306"/>
      <c r="AD364" s="306"/>
      <c r="AE364" s="306"/>
      <c r="AF364" s="524">
        <v>1280000</v>
      </c>
      <c r="AG364" s="524">
        <v>960000</v>
      </c>
      <c r="AH364" s="306"/>
      <c r="AI364" s="306"/>
      <c r="AJ364" s="306"/>
      <c r="AK364" s="524">
        <v>320000</v>
      </c>
      <c r="AL364" s="306"/>
      <c r="AM364" s="306"/>
      <c r="AN364" s="306"/>
      <c r="AO364" s="306"/>
      <c r="AP364" s="524">
        <v>320000</v>
      </c>
      <c r="AQ364" s="306"/>
      <c r="AR364" s="524">
        <v>640000</v>
      </c>
      <c r="AS364" s="306"/>
      <c r="AT364" s="306"/>
      <c r="AU364" s="306"/>
      <c r="AV364" s="306"/>
      <c r="AW364" s="306"/>
      <c r="AX364" s="524">
        <v>320000</v>
      </c>
      <c r="AY364" s="306"/>
    </row>
    <row r="365" spans="1:51">
      <c r="A365" s="61" t="s">
        <v>1005</v>
      </c>
      <c r="B365" s="61" t="s">
        <v>376</v>
      </c>
      <c r="C365" s="61" t="s">
        <v>954</v>
      </c>
      <c r="D365" s="61" t="s">
        <v>513</v>
      </c>
      <c r="E365" s="64">
        <f>IF(ISERROR(VLOOKUP(D365,#REF!,2,0)),0,VLOOKUP(D365,#REF!,2,0))</f>
        <v>0</v>
      </c>
      <c r="F365" s="61" t="str">
        <f>IF(D365="","",VLOOKUP(D365,'UG SKU Categorization'!$A$1:$C$204,3,0))</f>
        <v>Fuel</v>
      </c>
      <c r="G365" s="61" t="s">
        <v>514</v>
      </c>
      <c r="H365" s="524">
        <v>1065004</v>
      </c>
      <c r="I365" s="306"/>
      <c r="J365" s="306"/>
      <c r="K365" s="306"/>
      <c r="L365" s="306"/>
      <c r="M365" s="306"/>
      <c r="N365" s="306"/>
      <c r="O365" s="306"/>
      <c r="P365" s="306"/>
      <c r="Q365" s="306"/>
      <c r="R365" s="306"/>
      <c r="S365" s="306"/>
      <c r="T365" s="306"/>
      <c r="U365" s="306"/>
      <c r="V365" s="306"/>
      <c r="W365" s="306"/>
      <c r="X365" s="306"/>
      <c r="Y365" s="306"/>
      <c r="Z365" s="306"/>
      <c r="AA365" s="306"/>
      <c r="AB365" s="306"/>
      <c r="AC365" s="306"/>
      <c r="AD365" s="306"/>
      <c r="AE365" s="306"/>
      <c r="AF365" s="306"/>
      <c r="AG365" s="524">
        <v>155000</v>
      </c>
      <c r="AH365" s="524">
        <v>53000</v>
      </c>
      <c r="AI365" s="524">
        <v>87000</v>
      </c>
      <c r="AJ365" s="524">
        <v>37000</v>
      </c>
      <c r="AK365" s="524">
        <v>58000</v>
      </c>
      <c r="AL365" s="524">
        <v>9000</v>
      </c>
      <c r="AM365" s="524">
        <v>98000</v>
      </c>
      <c r="AN365" s="524">
        <v>79000</v>
      </c>
      <c r="AO365" s="524">
        <v>44000</v>
      </c>
      <c r="AP365" s="524">
        <v>96000</v>
      </c>
      <c r="AQ365" s="524">
        <v>42000</v>
      </c>
      <c r="AR365" s="524">
        <v>176004</v>
      </c>
      <c r="AS365" s="524">
        <v>60000</v>
      </c>
      <c r="AT365" s="524">
        <v>14000</v>
      </c>
      <c r="AU365" s="524">
        <v>1000</v>
      </c>
      <c r="AV365" s="524">
        <v>13000</v>
      </c>
      <c r="AW365" s="524">
        <v>24000</v>
      </c>
      <c r="AX365" s="524">
        <v>12000</v>
      </c>
      <c r="AY365" s="306"/>
    </row>
    <row r="366" spans="1:51">
      <c r="A366" s="61" t="s">
        <v>1005</v>
      </c>
      <c r="B366" s="61" t="s">
        <v>376</v>
      </c>
      <c r="C366" s="61" t="s">
        <v>954</v>
      </c>
      <c r="D366" s="61" t="s">
        <v>1010</v>
      </c>
      <c r="E366" s="64">
        <f>IF(ISERROR(VLOOKUP(D366,#REF!,2,0)),0,VLOOKUP(D366,#REF!,2,0))</f>
        <v>0</v>
      </c>
      <c r="F366" s="61" t="str">
        <f>IF(D366="","",VLOOKUP(D366,'UG SKU Categorization'!$A$1:$C$204,3,0))</f>
        <v>Solar</v>
      </c>
      <c r="G366" s="61" t="s">
        <v>1011</v>
      </c>
      <c r="H366" s="524">
        <v>6620000</v>
      </c>
      <c r="I366" s="306"/>
      <c r="J366" s="306"/>
      <c r="K366" s="306"/>
      <c r="L366" s="306"/>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524">
        <v>345000</v>
      </c>
      <c r="AJ366" s="524">
        <v>345000</v>
      </c>
      <c r="AK366" s="524">
        <v>575000</v>
      </c>
      <c r="AL366" s="524">
        <v>690000</v>
      </c>
      <c r="AM366" s="524">
        <v>705000</v>
      </c>
      <c r="AN366" s="306"/>
      <c r="AO366" s="524">
        <v>585000</v>
      </c>
      <c r="AP366" s="524">
        <v>360000</v>
      </c>
      <c r="AQ366" s="524">
        <v>120000</v>
      </c>
      <c r="AR366" s="524">
        <v>1665000</v>
      </c>
      <c r="AS366" s="524">
        <v>120000</v>
      </c>
      <c r="AT366" s="524">
        <v>120000</v>
      </c>
      <c r="AU366" s="524">
        <v>110000</v>
      </c>
      <c r="AV366" s="524">
        <v>330000</v>
      </c>
      <c r="AW366" s="524">
        <v>220000</v>
      </c>
      <c r="AX366" s="524">
        <v>330000</v>
      </c>
      <c r="AY366" s="306"/>
    </row>
    <row r="367" spans="1:51">
      <c r="A367" s="61" t="s">
        <v>1005</v>
      </c>
      <c r="B367" s="61" t="s">
        <v>376</v>
      </c>
      <c r="C367" s="61" t="s">
        <v>954</v>
      </c>
      <c r="D367" s="61" t="s">
        <v>1012</v>
      </c>
      <c r="E367" s="64">
        <f>IF(ISERROR(VLOOKUP(D367,#REF!,2,0)),0,VLOOKUP(D367,#REF!,2,0))</f>
        <v>0</v>
      </c>
      <c r="F367" s="61" t="str">
        <f>IF(D367="","",VLOOKUP(D367,'UG SKU Categorization'!$A$1:$C$204,3,0))</f>
        <v>Solar</v>
      </c>
      <c r="G367" s="61" t="s">
        <v>1013</v>
      </c>
      <c r="H367" s="524">
        <v>1090000</v>
      </c>
      <c r="I367" s="306"/>
      <c r="J367" s="306"/>
      <c r="K367" s="306"/>
      <c r="L367" s="306"/>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524">
        <v>159000</v>
      </c>
      <c r="AK367" s="306"/>
      <c r="AL367" s="524">
        <v>53000</v>
      </c>
      <c r="AM367" s="524">
        <v>110000</v>
      </c>
      <c r="AN367" s="524">
        <v>220000</v>
      </c>
      <c r="AO367" s="524">
        <v>53000</v>
      </c>
      <c r="AP367" s="306"/>
      <c r="AQ367" s="524">
        <v>165000</v>
      </c>
      <c r="AR367" s="524">
        <v>220000</v>
      </c>
      <c r="AS367" s="306"/>
      <c r="AT367" s="306"/>
      <c r="AU367" s="306"/>
      <c r="AV367" s="524">
        <v>110000</v>
      </c>
      <c r="AW367" s="306"/>
      <c r="AX367" s="306"/>
      <c r="AY367" s="306"/>
    </row>
    <row r="368" spans="1:51">
      <c r="A368" s="61" t="s">
        <v>1005</v>
      </c>
      <c r="B368" s="61" t="s">
        <v>376</v>
      </c>
      <c r="C368" s="61" t="s">
        <v>954</v>
      </c>
      <c r="D368" s="61" t="s">
        <v>1051</v>
      </c>
      <c r="E368" s="64">
        <f>IF(ISERROR(VLOOKUP(D368,#REF!,2,0)),0,VLOOKUP(D368,#REF!,2,0))</f>
        <v>0</v>
      </c>
      <c r="F368" s="61" t="str">
        <f>IF(D368="","",VLOOKUP(D368,'UG SKU Categorization'!$A$1:$C$204,3,0))</f>
        <v>Cookstoves</v>
      </c>
      <c r="G368" s="61" t="s">
        <v>1052</v>
      </c>
      <c r="H368" s="524">
        <v>2410000</v>
      </c>
      <c r="I368" s="306"/>
      <c r="J368" s="306"/>
      <c r="K368" s="306"/>
      <c r="L368" s="306"/>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6"/>
      <c r="AL368" s="306"/>
      <c r="AM368" s="524">
        <v>480000</v>
      </c>
      <c r="AN368" s="306"/>
      <c r="AO368" s="524">
        <v>810000</v>
      </c>
      <c r="AP368" s="524">
        <v>730000</v>
      </c>
      <c r="AQ368" s="524">
        <v>220000</v>
      </c>
      <c r="AR368" s="524">
        <v>130000</v>
      </c>
      <c r="AS368" s="524">
        <v>15000</v>
      </c>
      <c r="AT368" s="306"/>
      <c r="AU368" s="306"/>
      <c r="AV368" s="306"/>
      <c r="AW368" s="524">
        <v>15000</v>
      </c>
      <c r="AX368" s="306"/>
      <c r="AY368" s="306"/>
    </row>
    <row r="369" spans="1:51">
      <c r="A369" s="61" t="s">
        <v>1005</v>
      </c>
      <c r="B369" s="61" t="s">
        <v>376</v>
      </c>
      <c r="C369" s="61" t="s">
        <v>954</v>
      </c>
      <c r="D369" s="61" t="s">
        <v>1221</v>
      </c>
      <c r="E369" s="64">
        <f>IF(ISERROR(VLOOKUP(D369,#REF!,2,0)),0,VLOOKUP(D369,#REF!,2,0))</f>
        <v>0</v>
      </c>
      <c r="F369" s="61" t="str">
        <f>IF(D369="","",VLOOKUP(D369,'UG SKU Categorization'!$A$1:$C$204,3,0))</f>
        <v>Cookstoves</v>
      </c>
      <c r="G369" s="61" t="s">
        <v>1222</v>
      </c>
      <c r="H369" s="524">
        <v>2025500</v>
      </c>
      <c r="I369" s="306"/>
      <c r="J369" s="306"/>
      <c r="K369" s="306"/>
      <c r="L369" s="306"/>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6"/>
      <c r="AL369" s="306"/>
      <c r="AM369" s="524">
        <v>664000</v>
      </c>
      <c r="AN369" s="524">
        <v>210000</v>
      </c>
      <c r="AO369" s="524">
        <v>280000</v>
      </c>
      <c r="AP369" s="524">
        <v>406000</v>
      </c>
      <c r="AQ369" s="524">
        <v>98000</v>
      </c>
      <c r="AR369" s="524">
        <v>206500</v>
      </c>
      <c r="AS369" s="524">
        <v>17500</v>
      </c>
      <c r="AT369" s="306"/>
      <c r="AU369" s="524">
        <v>17500</v>
      </c>
      <c r="AV369" s="524">
        <v>17500</v>
      </c>
      <c r="AW369" s="524">
        <v>52500</v>
      </c>
      <c r="AX369" s="306"/>
      <c r="AY369" s="306"/>
    </row>
    <row r="370" spans="1:51">
      <c r="A370" s="61" t="s">
        <v>1005</v>
      </c>
      <c r="B370" s="61" t="s">
        <v>376</v>
      </c>
      <c r="C370" s="61" t="s">
        <v>954</v>
      </c>
      <c r="D370" s="61" t="s">
        <v>1049</v>
      </c>
      <c r="E370" s="64">
        <f>IF(ISERROR(VLOOKUP(D370,#REF!,2,0)),0,VLOOKUP(D370,#REF!,2,0))</f>
        <v>0</v>
      </c>
      <c r="F370" s="61" t="str">
        <f>IF(D370="","",VLOOKUP(D370,'UG SKU Categorization'!$A$1:$C$204,3,0))</f>
        <v>Solar</v>
      </c>
      <c r="G370" s="61" t="s">
        <v>1050</v>
      </c>
      <c r="H370" s="524">
        <v>2656500</v>
      </c>
      <c r="I370" s="306"/>
      <c r="J370" s="306"/>
      <c r="K370" s="306"/>
      <c r="L370" s="306"/>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6"/>
      <c r="AL370" s="524">
        <v>168000</v>
      </c>
      <c r="AM370" s="524">
        <v>504000</v>
      </c>
      <c r="AN370" s="524">
        <v>280000</v>
      </c>
      <c r="AO370" s="524">
        <v>140000</v>
      </c>
      <c r="AP370" s="524">
        <v>180000</v>
      </c>
      <c r="AQ370" s="524">
        <v>60000</v>
      </c>
      <c r="AR370" s="524">
        <v>330000</v>
      </c>
      <c r="AS370" s="524">
        <v>60000</v>
      </c>
      <c r="AT370" s="524">
        <v>90000</v>
      </c>
      <c r="AU370" s="524">
        <v>27500</v>
      </c>
      <c r="AV370" s="524">
        <v>216000</v>
      </c>
      <c r="AW370" s="524">
        <v>216000</v>
      </c>
      <c r="AX370" s="524">
        <v>357500</v>
      </c>
      <c r="AY370" s="524">
        <v>27500</v>
      </c>
    </row>
    <row r="371" spans="1:51">
      <c r="A371" s="61" t="s">
        <v>1005</v>
      </c>
      <c r="B371" s="61" t="s">
        <v>376</v>
      </c>
      <c r="C371" s="61" t="s">
        <v>954</v>
      </c>
      <c r="D371" s="61" t="s">
        <v>1453</v>
      </c>
      <c r="E371" s="64">
        <f>IF(ISERROR(VLOOKUP(D371,#REF!,2,0)),0,VLOOKUP(D371,#REF!,2,0))</f>
        <v>0</v>
      </c>
      <c r="F371" s="61" t="str">
        <f>IF(D371="","",VLOOKUP(D371,'UG SKU Categorization'!$A$1:$C$204,3,0))</f>
        <v>Cookstoves</v>
      </c>
      <c r="G371" s="61" t="s">
        <v>1455</v>
      </c>
      <c r="H371" s="524">
        <v>1091000</v>
      </c>
      <c r="I371" s="306"/>
      <c r="J371" s="306"/>
      <c r="K371" s="306"/>
      <c r="L371" s="306"/>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6"/>
      <c r="AL371" s="306"/>
      <c r="AM371" s="306"/>
      <c r="AN371" s="306"/>
      <c r="AO371" s="306"/>
      <c r="AP371" s="524">
        <v>350000</v>
      </c>
      <c r="AQ371" s="524">
        <v>150000</v>
      </c>
      <c r="AR371" s="524">
        <v>450000</v>
      </c>
      <c r="AS371" s="306"/>
      <c r="AT371" s="306"/>
      <c r="AU371" s="306"/>
      <c r="AV371" s="524">
        <v>47000</v>
      </c>
      <c r="AW371" s="524">
        <v>47000</v>
      </c>
      <c r="AX371" s="524">
        <v>47000</v>
      </c>
      <c r="AY371" s="306"/>
    </row>
    <row r="372" spans="1:51">
      <c r="A372" s="61" t="s">
        <v>1005</v>
      </c>
      <c r="B372" s="61" t="s">
        <v>376</v>
      </c>
      <c r="C372" s="61" t="s">
        <v>954</v>
      </c>
      <c r="D372" s="61" t="s">
        <v>515</v>
      </c>
      <c r="E372" s="64">
        <f>IF(ISERROR(VLOOKUP(D372,#REF!,2,0)),0,VLOOKUP(D372,#REF!,2,0))</f>
        <v>0</v>
      </c>
      <c r="F372" s="61" t="str">
        <f>IF(D372="","",VLOOKUP(D372,'UG SKU Categorization'!$A$1:$C$204,3,0))</f>
        <v>Malaria Prevention</v>
      </c>
      <c r="G372" s="61" t="s">
        <v>516</v>
      </c>
      <c r="H372" s="524">
        <v>715300</v>
      </c>
      <c r="I372" s="306"/>
      <c r="J372" s="306"/>
      <c r="K372" s="306"/>
      <c r="L372" s="306"/>
      <c r="M372" s="524">
        <v>27900</v>
      </c>
      <c r="N372" s="524">
        <v>10350</v>
      </c>
      <c r="O372" s="524">
        <v>25900</v>
      </c>
      <c r="P372" s="524">
        <v>6750</v>
      </c>
      <c r="Q372" s="524">
        <v>79800</v>
      </c>
      <c r="R372" s="524">
        <v>133000</v>
      </c>
      <c r="S372" s="524">
        <v>21700</v>
      </c>
      <c r="T372" s="524">
        <v>60900</v>
      </c>
      <c r="U372" s="524">
        <v>25900</v>
      </c>
      <c r="V372" s="524">
        <v>5600</v>
      </c>
      <c r="W372" s="524">
        <v>8400</v>
      </c>
      <c r="X372" s="524">
        <v>14000</v>
      </c>
      <c r="Y372" s="524">
        <v>18900</v>
      </c>
      <c r="Z372" s="524">
        <v>23100</v>
      </c>
      <c r="AA372" s="524">
        <v>67900</v>
      </c>
      <c r="AB372" s="524">
        <v>14000</v>
      </c>
      <c r="AC372" s="524">
        <v>11200</v>
      </c>
      <c r="AD372" s="524">
        <v>27300</v>
      </c>
      <c r="AE372" s="524">
        <v>11200</v>
      </c>
      <c r="AF372" s="524">
        <v>15400</v>
      </c>
      <c r="AG372" s="524">
        <v>9100</v>
      </c>
      <c r="AH372" s="524">
        <v>4900</v>
      </c>
      <c r="AI372" s="524">
        <v>9000</v>
      </c>
      <c r="AJ372" s="524">
        <v>18000</v>
      </c>
      <c r="AK372" s="524">
        <v>0</v>
      </c>
      <c r="AL372" s="524">
        <v>13000</v>
      </c>
      <c r="AM372" s="524">
        <v>8000</v>
      </c>
      <c r="AN372" s="524">
        <v>12000</v>
      </c>
      <c r="AO372" s="524">
        <v>11000</v>
      </c>
      <c r="AP372" s="306"/>
      <c r="AQ372" s="524">
        <v>1000</v>
      </c>
      <c r="AR372" s="524">
        <v>7100</v>
      </c>
      <c r="AS372" s="524">
        <v>5000</v>
      </c>
      <c r="AT372" s="306"/>
      <c r="AU372" s="306"/>
      <c r="AV372" s="524">
        <v>4000</v>
      </c>
      <c r="AW372" s="524">
        <v>4000</v>
      </c>
      <c r="AX372" s="306"/>
      <c r="AY372" s="306"/>
    </row>
    <row r="373" spans="1:51">
      <c r="A373" s="61" t="s">
        <v>1005</v>
      </c>
      <c r="B373" s="61" t="s">
        <v>376</v>
      </c>
      <c r="C373" s="61" t="s">
        <v>954</v>
      </c>
      <c r="D373" s="61" t="s">
        <v>517</v>
      </c>
      <c r="E373" s="64">
        <f>IF(ISERROR(VLOOKUP(D373,#REF!,2,0)),0,VLOOKUP(D373,#REF!,2,0))</f>
        <v>0</v>
      </c>
      <c r="F373" s="61" t="str">
        <f>IF(D373="","",VLOOKUP(D373,'UG SKU Categorization'!$A$1:$C$204,3,0))</f>
        <v>Malaria Prevention</v>
      </c>
      <c r="G373" s="61" t="s">
        <v>518</v>
      </c>
      <c r="H373" s="524">
        <v>4643000</v>
      </c>
      <c r="I373" s="306"/>
      <c r="J373" s="306"/>
      <c r="K373" s="306"/>
      <c r="L373" s="306"/>
      <c r="M373" s="524">
        <v>36000</v>
      </c>
      <c r="N373" s="524">
        <v>9000</v>
      </c>
      <c r="O373" s="524">
        <v>378000</v>
      </c>
      <c r="P373" s="524">
        <v>639000</v>
      </c>
      <c r="Q373" s="524">
        <v>18000</v>
      </c>
      <c r="R373" s="524">
        <v>54000</v>
      </c>
      <c r="S373" s="524">
        <v>511000</v>
      </c>
      <c r="T373" s="524">
        <v>462000</v>
      </c>
      <c r="U373" s="524">
        <v>378000</v>
      </c>
      <c r="V373" s="524">
        <v>61000</v>
      </c>
      <c r="W373" s="524">
        <v>65000</v>
      </c>
      <c r="X373" s="524">
        <v>147000</v>
      </c>
      <c r="Y373" s="524">
        <v>338000</v>
      </c>
      <c r="Z373" s="524">
        <v>78000</v>
      </c>
      <c r="AA373" s="524">
        <v>182000</v>
      </c>
      <c r="AB373" s="524">
        <v>130000</v>
      </c>
      <c r="AC373" s="524">
        <v>39000</v>
      </c>
      <c r="AD373" s="524">
        <v>143000</v>
      </c>
      <c r="AE373" s="524">
        <v>143000</v>
      </c>
      <c r="AF373" s="524">
        <v>143500</v>
      </c>
      <c r="AG373" s="524">
        <v>113500</v>
      </c>
      <c r="AH373" s="524">
        <v>100000</v>
      </c>
      <c r="AI373" s="524">
        <v>25000</v>
      </c>
      <c r="AJ373" s="524">
        <v>37500</v>
      </c>
      <c r="AK373" s="524">
        <v>37500</v>
      </c>
      <c r="AL373" s="524">
        <v>25000</v>
      </c>
      <c r="AM373" s="524">
        <v>100000</v>
      </c>
      <c r="AN373" s="524">
        <v>75000</v>
      </c>
      <c r="AO373" s="524">
        <v>62500</v>
      </c>
      <c r="AP373" s="524">
        <v>50000</v>
      </c>
      <c r="AQ373" s="306"/>
      <c r="AR373" s="524">
        <v>50000</v>
      </c>
      <c r="AS373" s="306"/>
      <c r="AT373" s="306"/>
      <c r="AU373" s="306"/>
      <c r="AV373" s="306"/>
      <c r="AW373" s="306"/>
      <c r="AX373" s="306"/>
      <c r="AY373" s="524">
        <v>12500</v>
      </c>
    </row>
    <row r="374" spans="1:51">
      <c r="A374" s="61" t="s">
        <v>1005</v>
      </c>
      <c r="B374" s="61" t="s">
        <v>376</v>
      </c>
      <c r="C374" s="61" t="s">
        <v>954</v>
      </c>
      <c r="D374" s="61" t="s">
        <v>519</v>
      </c>
      <c r="E374" s="64">
        <f>IF(ISERROR(VLOOKUP(D374,#REF!,2,0)),0,VLOOKUP(D374,#REF!,2,0))</f>
        <v>0</v>
      </c>
      <c r="F374" s="61" t="str">
        <f>IF(D374="","",VLOOKUP(D374,'UG SKU Categorization'!$A$1:$C$204,3,0))</f>
        <v>Malaria Treatment</v>
      </c>
      <c r="G374" s="61" t="s">
        <v>520</v>
      </c>
      <c r="H374" s="524">
        <v>25036000</v>
      </c>
      <c r="I374" s="306"/>
      <c r="J374" s="306"/>
      <c r="K374" s="306"/>
      <c r="L374" s="306"/>
      <c r="M374" s="524">
        <v>390000</v>
      </c>
      <c r="N374" s="524">
        <v>405000</v>
      </c>
      <c r="O374" s="524">
        <v>688800</v>
      </c>
      <c r="P374" s="524">
        <v>265800</v>
      </c>
      <c r="Q374" s="524">
        <v>265200</v>
      </c>
      <c r="R374" s="524">
        <v>433600</v>
      </c>
      <c r="S374" s="524">
        <v>592000</v>
      </c>
      <c r="T374" s="524">
        <v>826400</v>
      </c>
      <c r="U374" s="524">
        <v>700000</v>
      </c>
      <c r="V374" s="524">
        <v>493600</v>
      </c>
      <c r="W374" s="524">
        <v>548000</v>
      </c>
      <c r="X374" s="524">
        <v>704000</v>
      </c>
      <c r="Y374" s="524">
        <v>821700</v>
      </c>
      <c r="Z374" s="524">
        <v>2564900</v>
      </c>
      <c r="AA374" s="524">
        <v>193500</v>
      </c>
      <c r="AB374" s="306"/>
      <c r="AC374" s="524">
        <v>576000</v>
      </c>
      <c r="AD374" s="524">
        <v>2404500</v>
      </c>
      <c r="AE374" s="524">
        <v>817000</v>
      </c>
      <c r="AF374" s="524">
        <v>107500</v>
      </c>
      <c r="AG374" s="524">
        <v>617500</v>
      </c>
      <c r="AH374" s="524">
        <v>1190000</v>
      </c>
      <c r="AI374" s="524">
        <v>837500</v>
      </c>
      <c r="AJ374" s="524">
        <v>782500</v>
      </c>
      <c r="AK374" s="524">
        <v>650000</v>
      </c>
      <c r="AL374" s="524">
        <v>757500</v>
      </c>
      <c r="AM374" s="524">
        <v>615000</v>
      </c>
      <c r="AN374" s="524">
        <v>535000</v>
      </c>
      <c r="AO374" s="524">
        <v>665000</v>
      </c>
      <c r="AP374" s="524">
        <v>470000</v>
      </c>
      <c r="AQ374" s="524">
        <v>507500</v>
      </c>
      <c r="AR374" s="524">
        <v>865000</v>
      </c>
      <c r="AS374" s="524">
        <v>385000</v>
      </c>
      <c r="AT374" s="524">
        <v>272500</v>
      </c>
      <c r="AU374" s="524">
        <v>380000</v>
      </c>
      <c r="AV374" s="524">
        <v>355000</v>
      </c>
      <c r="AW374" s="524">
        <v>535000</v>
      </c>
      <c r="AX374" s="524">
        <v>591500</v>
      </c>
      <c r="AY374" s="524">
        <v>212000</v>
      </c>
    </row>
    <row r="375" spans="1:51">
      <c r="A375" s="61" t="s">
        <v>1005</v>
      </c>
      <c r="B375" s="61" t="s">
        <v>376</v>
      </c>
      <c r="C375" s="61" t="s">
        <v>954</v>
      </c>
      <c r="D375" s="61" t="s">
        <v>522</v>
      </c>
      <c r="E375" s="64">
        <f>IF(ISERROR(VLOOKUP(D375,#REF!,2,0)),0,VLOOKUP(D375,#REF!,2,0))</f>
        <v>0</v>
      </c>
      <c r="F375" s="61" t="str">
        <f>IF(D375="","",VLOOKUP(D375,'UG SKU Categorization'!$A$1:$C$204,3,0))</f>
        <v>Malaria Treatment</v>
      </c>
      <c r="G375" s="61" t="s">
        <v>523</v>
      </c>
      <c r="H375" s="524">
        <v>5448500</v>
      </c>
      <c r="I375" s="306"/>
      <c r="J375" s="306"/>
      <c r="K375" s="306"/>
      <c r="L375" s="306"/>
      <c r="M375" s="306"/>
      <c r="N375" s="306"/>
      <c r="O375" s="306"/>
      <c r="P375" s="306"/>
      <c r="Q375" s="306"/>
      <c r="R375" s="306"/>
      <c r="S375" s="306"/>
      <c r="T375" s="306"/>
      <c r="U375" s="306"/>
      <c r="V375" s="306"/>
      <c r="W375" s="306"/>
      <c r="X375" s="306"/>
      <c r="Y375" s="306"/>
      <c r="Z375" s="306"/>
      <c r="AA375" s="524">
        <v>678000</v>
      </c>
      <c r="AB375" s="524">
        <v>808500</v>
      </c>
      <c r="AC375" s="524">
        <v>1246500</v>
      </c>
      <c r="AD375" s="524">
        <v>583500</v>
      </c>
      <c r="AE375" s="524">
        <v>127500</v>
      </c>
      <c r="AF375" s="524">
        <v>1044500</v>
      </c>
      <c r="AG375" s="524">
        <v>790500</v>
      </c>
      <c r="AH375" s="524">
        <v>66500</v>
      </c>
      <c r="AI375" s="306"/>
      <c r="AJ375" s="524">
        <v>5000</v>
      </c>
      <c r="AK375" s="524">
        <v>25000</v>
      </c>
      <c r="AL375" s="306"/>
      <c r="AM375" s="306"/>
      <c r="AN375" s="306"/>
      <c r="AO375" s="306"/>
      <c r="AP375" s="306"/>
      <c r="AQ375" s="306"/>
      <c r="AR375" s="524">
        <v>63000</v>
      </c>
      <c r="AS375" s="306"/>
      <c r="AT375" s="306"/>
      <c r="AU375" s="306"/>
      <c r="AV375" s="306"/>
      <c r="AW375" s="524">
        <v>7500</v>
      </c>
      <c r="AX375" s="524">
        <v>2500</v>
      </c>
      <c r="AY375" s="306"/>
    </row>
    <row r="376" spans="1:51">
      <c r="A376" s="61" t="s">
        <v>1005</v>
      </c>
      <c r="B376" s="61" t="s">
        <v>376</v>
      </c>
      <c r="C376" s="61" t="s">
        <v>954</v>
      </c>
      <c r="D376" s="61" t="s">
        <v>524</v>
      </c>
      <c r="E376" s="64">
        <f>IF(ISERROR(VLOOKUP(D376,#REF!,2,0)),0,VLOOKUP(D376,#REF!,2,0))</f>
        <v>0</v>
      </c>
      <c r="F376" s="61" t="str">
        <f>IF(D376="","",VLOOKUP(D376,'UG SKU Categorization'!$A$1:$C$204,3,0))</f>
        <v>Malaria Prevention</v>
      </c>
      <c r="G376" s="61" t="s">
        <v>525</v>
      </c>
      <c r="H376" s="524">
        <v>1842000</v>
      </c>
      <c r="I376" s="306"/>
      <c r="J376" s="306"/>
      <c r="K376" s="306"/>
      <c r="L376" s="306"/>
      <c r="M376" s="306"/>
      <c r="N376" s="306"/>
      <c r="O376" s="306"/>
      <c r="P376" s="306"/>
      <c r="Q376" s="306"/>
      <c r="R376" s="306"/>
      <c r="S376" s="306"/>
      <c r="T376" s="306"/>
      <c r="U376" s="306"/>
      <c r="V376" s="306"/>
      <c r="W376" s="306"/>
      <c r="X376" s="306"/>
      <c r="Y376" s="306"/>
      <c r="Z376" s="306"/>
      <c r="AA376" s="524">
        <v>473000</v>
      </c>
      <c r="AB376" s="524">
        <v>286000</v>
      </c>
      <c r="AC376" s="524">
        <v>176000</v>
      </c>
      <c r="AD376" s="524">
        <v>203500</v>
      </c>
      <c r="AE376" s="524">
        <v>82500</v>
      </c>
      <c r="AF376" s="524">
        <v>181500</v>
      </c>
      <c r="AG376" s="524">
        <v>49500</v>
      </c>
      <c r="AH376" s="524">
        <v>38500</v>
      </c>
      <c r="AI376" s="524">
        <v>5500</v>
      </c>
      <c r="AJ376" s="524">
        <v>22000</v>
      </c>
      <c r="AK376" s="524">
        <v>16500</v>
      </c>
      <c r="AL376" s="524">
        <v>0</v>
      </c>
      <c r="AM376" s="524">
        <v>22000</v>
      </c>
      <c r="AN376" s="524">
        <v>38500</v>
      </c>
      <c r="AO376" s="524">
        <v>82500</v>
      </c>
      <c r="AP376" s="524">
        <v>22000</v>
      </c>
      <c r="AQ376" s="524">
        <v>22000</v>
      </c>
      <c r="AR376" s="524">
        <v>60500</v>
      </c>
      <c r="AS376" s="524">
        <v>5500</v>
      </c>
      <c r="AT376" s="524">
        <v>22000</v>
      </c>
      <c r="AU376" s="306"/>
      <c r="AV376" s="524">
        <v>11000</v>
      </c>
      <c r="AW376" s="524">
        <v>5500</v>
      </c>
      <c r="AX376" s="524">
        <v>16000</v>
      </c>
      <c r="AY376" s="306"/>
    </row>
    <row r="377" spans="1:51">
      <c r="A377" s="61" t="s">
        <v>1005</v>
      </c>
      <c r="B377" s="61" t="s">
        <v>376</v>
      </c>
      <c r="C377" s="61" t="s">
        <v>954</v>
      </c>
      <c r="D377" s="61" t="s">
        <v>526</v>
      </c>
      <c r="E377" s="64">
        <f>IF(ISERROR(VLOOKUP(D377,#REF!,2,0)),0,VLOOKUP(D377,#REF!,2,0))</f>
        <v>0</v>
      </c>
      <c r="F377" s="61" t="str">
        <f>IF(D377="","",VLOOKUP(D377,'UG SKU Categorization'!$A$1:$C$204,3,0))</f>
        <v>Other Health</v>
      </c>
      <c r="G377" s="61" t="s">
        <v>527</v>
      </c>
      <c r="H377" s="524">
        <v>4334000</v>
      </c>
      <c r="I377" s="306"/>
      <c r="J377" s="306"/>
      <c r="K377" s="306"/>
      <c r="L377" s="306"/>
      <c r="M377" s="524">
        <v>165000</v>
      </c>
      <c r="N377" s="524">
        <v>77000</v>
      </c>
      <c r="O377" s="524">
        <v>220000</v>
      </c>
      <c r="P377" s="524">
        <v>77000</v>
      </c>
      <c r="Q377" s="524">
        <v>99000</v>
      </c>
      <c r="R377" s="524">
        <v>132000</v>
      </c>
      <c r="S377" s="524">
        <v>110000</v>
      </c>
      <c r="T377" s="524">
        <v>253000</v>
      </c>
      <c r="U377" s="524">
        <v>220000</v>
      </c>
      <c r="V377" s="524">
        <v>143000</v>
      </c>
      <c r="W377" s="524">
        <v>187000</v>
      </c>
      <c r="X377" s="524">
        <v>187000</v>
      </c>
      <c r="Y377" s="524">
        <v>154000</v>
      </c>
      <c r="Z377" s="524">
        <v>319000</v>
      </c>
      <c r="AA377" s="524">
        <v>297000</v>
      </c>
      <c r="AB377" s="524">
        <v>165000</v>
      </c>
      <c r="AC377" s="524">
        <v>132000</v>
      </c>
      <c r="AD377" s="524">
        <v>275000</v>
      </c>
      <c r="AE377" s="524">
        <v>110000</v>
      </c>
      <c r="AF377" s="524">
        <v>187000</v>
      </c>
      <c r="AG377" s="524">
        <v>154000</v>
      </c>
      <c r="AH377" s="524">
        <v>66000</v>
      </c>
      <c r="AI377" s="524">
        <v>77000</v>
      </c>
      <c r="AJ377" s="524">
        <v>110000</v>
      </c>
      <c r="AK377" s="524">
        <v>132000</v>
      </c>
      <c r="AL377" s="524">
        <v>121000</v>
      </c>
      <c r="AM377" s="524">
        <v>99000</v>
      </c>
      <c r="AN377" s="306"/>
      <c r="AO377" s="306"/>
      <c r="AP377" s="306"/>
      <c r="AQ377" s="306"/>
      <c r="AR377" s="524">
        <v>66000</v>
      </c>
      <c r="AS377" s="306"/>
      <c r="AT377" s="306"/>
      <c r="AU377" s="306"/>
      <c r="AV377" s="306"/>
      <c r="AW377" s="306"/>
      <c r="AX377" s="306"/>
      <c r="AY377" s="306"/>
    </row>
    <row r="378" spans="1:51">
      <c r="A378" s="61" t="s">
        <v>1005</v>
      </c>
      <c r="B378" s="61" t="s">
        <v>376</v>
      </c>
      <c r="C378" s="61" t="s">
        <v>954</v>
      </c>
      <c r="D378" s="61" t="s">
        <v>528</v>
      </c>
      <c r="E378" s="64">
        <f>IF(ISERROR(VLOOKUP(D378,#REF!,2,0)),0,VLOOKUP(D378,#REF!,2,0))</f>
        <v>0</v>
      </c>
      <c r="F378" s="61" t="str">
        <f>IF(D378="","",VLOOKUP(D378,'UG SKU Categorization'!$A$1:$C$204,3,0))</f>
        <v>Other Health</v>
      </c>
      <c r="G378" s="61" t="s">
        <v>529</v>
      </c>
      <c r="H378" s="524">
        <v>2227400</v>
      </c>
      <c r="I378" s="306"/>
      <c r="J378" s="306"/>
      <c r="K378" s="306"/>
      <c r="L378" s="306"/>
      <c r="M378" s="524">
        <v>99200</v>
      </c>
      <c r="N378" s="524">
        <v>70400</v>
      </c>
      <c r="O378" s="524">
        <v>91600</v>
      </c>
      <c r="P378" s="524">
        <v>41300</v>
      </c>
      <c r="Q378" s="524">
        <v>40000</v>
      </c>
      <c r="R378" s="524">
        <v>91200</v>
      </c>
      <c r="S378" s="524">
        <v>119000</v>
      </c>
      <c r="T378" s="524">
        <v>110500</v>
      </c>
      <c r="U378" s="524">
        <v>91800</v>
      </c>
      <c r="V378" s="524">
        <v>42500</v>
      </c>
      <c r="W378" s="524">
        <v>34000</v>
      </c>
      <c r="X378" s="524">
        <v>64600</v>
      </c>
      <c r="Y378" s="524">
        <v>59500</v>
      </c>
      <c r="Z378" s="524">
        <v>119000</v>
      </c>
      <c r="AA378" s="524">
        <v>59500</v>
      </c>
      <c r="AB378" s="524">
        <v>73100</v>
      </c>
      <c r="AC378" s="524">
        <v>83300</v>
      </c>
      <c r="AD378" s="524">
        <v>112200</v>
      </c>
      <c r="AE378" s="524">
        <v>64600</v>
      </c>
      <c r="AF378" s="524">
        <v>34700</v>
      </c>
      <c r="AG378" s="524">
        <v>45500</v>
      </c>
      <c r="AH378" s="524">
        <v>50750</v>
      </c>
      <c r="AI378" s="524">
        <v>35000</v>
      </c>
      <c r="AJ378" s="524">
        <v>43750</v>
      </c>
      <c r="AK378" s="524">
        <v>26250</v>
      </c>
      <c r="AL378" s="524">
        <v>28000</v>
      </c>
      <c r="AM378" s="524">
        <v>29000</v>
      </c>
      <c r="AN378" s="524">
        <v>16650</v>
      </c>
      <c r="AO378" s="524">
        <v>40700</v>
      </c>
      <c r="AP378" s="524">
        <v>22200</v>
      </c>
      <c r="AQ378" s="524">
        <v>9250</v>
      </c>
      <c r="AR378" s="524">
        <v>43800</v>
      </c>
      <c r="AS378" s="524">
        <v>11100</v>
      </c>
      <c r="AT378" s="524">
        <v>14800</v>
      </c>
      <c r="AU378" s="524">
        <v>31450</v>
      </c>
      <c r="AV378" s="524">
        <v>35150</v>
      </c>
      <c r="AW378" s="524">
        <v>98050</v>
      </c>
      <c r="AX378" s="524">
        <v>144000</v>
      </c>
      <c r="AY378" s="306"/>
    </row>
    <row r="379" spans="1:51">
      <c r="A379" s="61" t="s">
        <v>1005</v>
      </c>
      <c r="B379" s="61" t="s">
        <v>376</v>
      </c>
      <c r="C379" s="61" t="s">
        <v>954</v>
      </c>
      <c r="D379" s="61" t="s">
        <v>530</v>
      </c>
      <c r="E379" s="64">
        <f>IF(ISERROR(VLOOKUP(D379,#REF!,2,0)),0,VLOOKUP(D379,#REF!,2,0))</f>
        <v>0</v>
      </c>
      <c r="F379" s="61" t="str">
        <f>IF(D379="","",VLOOKUP(D379,'UG SKU Categorization'!$A$1:$C$204,3,0))</f>
        <v>Other Health</v>
      </c>
      <c r="G379" s="61" t="s">
        <v>531</v>
      </c>
      <c r="H379" s="524">
        <v>690500</v>
      </c>
      <c r="I379" s="306"/>
      <c r="J379" s="306"/>
      <c r="K379" s="306"/>
      <c r="L379" s="306"/>
      <c r="M379" s="524">
        <v>28600</v>
      </c>
      <c r="N379" s="524">
        <v>30800</v>
      </c>
      <c r="O379" s="524">
        <v>31500</v>
      </c>
      <c r="P379" s="524">
        <v>28600</v>
      </c>
      <c r="Q379" s="524">
        <v>28600</v>
      </c>
      <c r="R379" s="524">
        <v>38500</v>
      </c>
      <c r="S379" s="524">
        <v>45500</v>
      </c>
      <c r="T379" s="524">
        <v>31500</v>
      </c>
      <c r="U379" s="524">
        <v>31500</v>
      </c>
      <c r="V379" s="524">
        <v>10500</v>
      </c>
      <c r="W379" s="524">
        <v>14000</v>
      </c>
      <c r="X379" s="524">
        <v>28000</v>
      </c>
      <c r="Y379" s="524">
        <v>24400</v>
      </c>
      <c r="Z379" s="524">
        <v>49000</v>
      </c>
      <c r="AA379" s="524">
        <v>38500</v>
      </c>
      <c r="AB379" s="524">
        <v>21000</v>
      </c>
      <c r="AC379" s="524">
        <v>14000</v>
      </c>
      <c r="AD379" s="524">
        <v>38500</v>
      </c>
      <c r="AE379" s="524">
        <v>17500</v>
      </c>
      <c r="AF379" s="524">
        <v>17500</v>
      </c>
      <c r="AG379" s="524">
        <v>17500</v>
      </c>
      <c r="AH379" s="524">
        <v>28000</v>
      </c>
      <c r="AI379" s="524">
        <v>3500</v>
      </c>
      <c r="AJ379" s="306"/>
      <c r="AK379" s="524">
        <v>10500</v>
      </c>
      <c r="AL379" s="524">
        <v>7000</v>
      </c>
      <c r="AM379" s="524">
        <v>3500</v>
      </c>
      <c r="AN379" s="524">
        <v>7000</v>
      </c>
      <c r="AO379" s="524">
        <v>10500</v>
      </c>
      <c r="AP379" s="524">
        <v>3500</v>
      </c>
      <c r="AQ379" s="306"/>
      <c r="AR379" s="524">
        <v>10500</v>
      </c>
      <c r="AS379" s="524">
        <v>7000</v>
      </c>
      <c r="AT379" s="524">
        <v>7000</v>
      </c>
      <c r="AU379" s="306"/>
      <c r="AV379" s="306"/>
      <c r="AW379" s="524">
        <v>7000</v>
      </c>
      <c r="AX379" s="306"/>
      <c r="AY379" s="306"/>
    </row>
    <row r="380" spans="1:51">
      <c r="A380" s="61" t="s">
        <v>1005</v>
      </c>
      <c r="B380" s="61" t="s">
        <v>376</v>
      </c>
      <c r="C380" s="61" t="s">
        <v>954</v>
      </c>
      <c r="D380" s="61" t="s">
        <v>532</v>
      </c>
      <c r="E380" s="64">
        <f>IF(ISERROR(VLOOKUP(D380,#REF!,2,0)),0,VLOOKUP(D380,#REF!,2,0))</f>
        <v>0</v>
      </c>
      <c r="F380" s="61" t="str">
        <f>IF(D380="","",VLOOKUP(D380,'UG SKU Categorization'!$A$1:$C$204,3,0))</f>
        <v>Other Health</v>
      </c>
      <c r="G380" s="61" t="s">
        <v>533</v>
      </c>
      <c r="H380" s="524">
        <v>210000</v>
      </c>
      <c r="I380" s="306"/>
      <c r="J380" s="306"/>
      <c r="K380" s="306"/>
      <c r="L380" s="306"/>
      <c r="M380" s="524">
        <v>2100</v>
      </c>
      <c r="N380" s="524">
        <v>6300</v>
      </c>
      <c r="O380" s="524">
        <v>13500</v>
      </c>
      <c r="P380" s="524">
        <v>1000</v>
      </c>
      <c r="Q380" s="524">
        <v>4500</v>
      </c>
      <c r="R380" s="306"/>
      <c r="S380" s="524">
        <v>22500</v>
      </c>
      <c r="T380" s="524">
        <v>13500</v>
      </c>
      <c r="U380" s="524">
        <v>13500</v>
      </c>
      <c r="V380" s="524">
        <v>5400</v>
      </c>
      <c r="W380" s="524">
        <v>3600</v>
      </c>
      <c r="X380" s="524">
        <v>5400</v>
      </c>
      <c r="Y380" s="524">
        <v>7200</v>
      </c>
      <c r="Z380" s="524">
        <v>10800</v>
      </c>
      <c r="AA380" s="524">
        <v>9900</v>
      </c>
      <c r="AB380" s="524">
        <v>6300</v>
      </c>
      <c r="AC380" s="524">
        <v>2700</v>
      </c>
      <c r="AD380" s="524">
        <v>5400</v>
      </c>
      <c r="AE380" s="524">
        <v>900</v>
      </c>
      <c r="AF380" s="524">
        <v>7200</v>
      </c>
      <c r="AG380" s="524">
        <v>6300</v>
      </c>
      <c r="AH380" s="524">
        <v>7200</v>
      </c>
      <c r="AI380" s="524">
        <v>2700</v>
      </c>
      <c r="AJ380" s="524">
        <v>10800</v>
      </c>
      <c r="AK380" s="524">
        <v>1800</v>
      </c>
      <c r="AL380" s="524">
        <v>2700</v>
      </c>
      <c r="AM380" s="306"/>
      <c r="AN380" s="306"/>
      <c r="AO380" s="524">
        <v>1800</v>
      </c>
      <c r="AP380" s="306"/>
      <c r="AQ380" s="524">
        <v>27500</v>
      </c>
      <c r="AR380" s="306"/>
      <c r="AS380" s="524">
        <v>5000</v>
      </c>
      <c r="AT380" s="524">
        <v>1250</v>
      </c>
      <c r="AU380" s="524">
        <v>1250</v>
      </c>
      <c r="AV380" s="306"/>
      <c r="AW380" s="306"/>
      <c r="AX380" s="306"/>
      <c r="AY380" s="306"/>
    </row>
    <row r="381" spans="1:51">
      <c r="A381" s="61" t="s">
        <v>1005</v>
      </c>
      <c r="B381" s="61" t="s">
        <v>376</v>
      </c>
      <c r="C381" s="61" t="s">
        <v>954</v>
      </c>
      <c r="D381" s="61" t="s">
        <v>534</v>
      </c>
      <c r="E381" s="64">
        <f>IF(ISERROR(VLOOKUP(D381,#REF!,2,0)),0,VLOOKUP(D381,#REF!,2,0))</f>
        <v>0</v>
      </c>
      <c r="F381" s="61" t="str">
        <f>IF(D381="","",VLOOKUP(D381,'UG SKU Categorization'!$A$1:$C$204,3,0))</f>
        <v>Other Health</v>
      </c>
      <c r="G381" s="61" t="s">
        <v>535</v>
      </c>
      <c r="H381" s="524">
        <v>732100</v>
      </c>
      <c r="I381" s="306"/>
      <c r="J381" s="306"/>
      <c r="K381" s="306"/>
      <c r="L381" s="306"/>
      <c r="M381" s="524">
        <v>37500</v>
      </c>
      <c r="N381" s="306"/>
      <c r="O381" s="524">
        <v>41800</v>
      </c>
      <c r="P381" s="524">
        <v>10500</v>
      </c>
      <c r="Q381" s="524">
        <v>3000</v>
      </c>
      <c r="R381" s="524">
        <v>15000</v>
      </c>
      <c r="S381" s="524">
        <v>13500</v>
      </c>
      <c r="T381" s="524">
        <v>24000</v>
      </c>
      <c r="U381" s="524">
        <v>44950</v>
      </c>
      <c r="V381" s="524">
        <v>9300</v>
      </c>
      <c r="W381" s="524">
        <v>20150</v>
      </c>
      <c r="X381" s="524">
        <v>15500</v>
      </c>
      <c r="Y381" s="524">
        <v>18600</v>
      </c>
      <c r="Z381" s="524">
        <v>51100</v>
      </c>
      <c r="AA381" s="524">
        <v>52700</v>
      </c>
      <c r="AB381" s="524">
        <v>24800</v>
      </c>
      <c r="AC381" s="524">
        <v>21700</v>
      </c>
      <c r="AD381" s="524">
        <v>7750</v>
      </c>
      <c r="AE381" s="524">
        <v>21700</v>
      </c>
      <c r="AF381" s="524">
        <v>26350</v>
      </c>
      <c r="AG381" s="524">
        <v>15500</v>
      </c>
      <c r="AH381" s="524">
        <v>18600</v>
      </c>
      <c r="AI381" s="524">
        <v>9900</v>
      </c>
      <c r="AJ381" s="524">
        <v>15300</v>
      </c>
      <c r="AK381" s="524">
        <v>3400</v>
      </c>
      <c r="AL381" s="524">
        <v>10200</v>
      </c>
      <c r="AM381" s="524">
        <v>10200</v>
      </c>
      <c r="AN381" s="524">
        <v>6800</v>
      </c>
      <c r="AO381" s="524">
        <v>30600</v>
      </c>
      <c r="AP381" s="524">
        <v>3400</v>
      </c>
      <c r="AQ381" s="524">
        <v>18700</v>
      </c>
      <c r="AR381" s="524">
        <v>42200</v>
      </c>
      <c r="AS381" s="524">
        <v>3400</v>
      </c>
      <c r="AT381" s="524">
        <v>22100</v>
      </c>
      <c r="AU381" s="524">
        <v>6800</v>
      </c>
      <c r="AV381" s="524">
        <v>34000</v>
      </c>
      <c r="AW381" s="524">
        <v>13600</v>
      </c>
      <c r="AX381" s="524">
        <v>6000</v>
      </c>
      <c r="AY381" s="524">
        <v>1500</v>
      </c>
    </row>
    <row r="382" spans="1:51">
      <c r="A382" s="61" t="s">
        <v>1005</v>
      </c>
      <c r="B382" s="61" t="s">
        <v>376</v>
      </c>
      <c r="C382" s="61" t="s">
        <v>954</v>
      </c>
      <c r="D382" s="61" t="s">
        <v>536</v>
      </c>
      <c r="E382" s="64">
        <f>IF(ISERROR(VLOOKUP(D382,#REF!,2,0)),0,VLOOKUP(D382,#REF!,2,0))</f>
        <v>0</v>
      </c>
      <c r="F382" s="61" t="str">
        <f>IF(D382="","",VLOOKUP(D382,'UG SKU Categorization'!$A$1:$C$204,3,0))</f>
        <v>Other Health</v>
      </c>
      <c r="G382" s="61" t="s">
        <v>537</v>
      </c>
      <c r="H382" s="524">
        <v>305300</v>
      </c>
      <c r="I382" s="306"/>
      <c r="J382" s="306"/>
      <c r="K382" s="306"/>
      <c r="L382" s="306"/>
      <c r="M382" s="524">
        <v>18700</v>
      </c>
      <c r="N382" s="524">
        <v>23100</v>
      </c>
      <c r="O382" s="524">
        <v>8100</v>
      </c>
      <c r="P382" s="524">
        <v>17700</v>
      </c>
      <c r="Q382" s="524">
        <v>1300</v>
      </c>
      <c r="R382" s="524">
        <v>10400</v>
      </c>
      <c r="S382" s="524">
        <v>16900</v>
      </c>
      <c r="T382" s="524">
        <v>18200</v>
      </c>
      <c r="U382" s="524">
        <v>8100</v>
      </c>
      <c r="V382" s="524">
        <v>6750</v>
      </c>
      <c r="W382" s="524">
        <v>1350</v>
      </c>
      <c r="X382" s="524">
        <v>10800</v>
      </c>
      <c r="Y382" s="524">
        <v>11100</v>
      </c>
      <c r="Z382" s="524">
        <v>17550</v>
      </c>
      <c r="AA382" s="524">
        <v>27000</v>
      </c>
      <c r="AB382" s="524">
        <v>10800</v>
      </c>
      <c r="AC382" s="524">
        <v>8100</v>
      </c>
      <c r="AD382" s="524">
        <v>15250</v>
      </c>
      <c r="AE382" s="524">
        <v>14850</v>
      </c>
      <c r="AF382" s="524">
        <v>4050</v>
      </c>
      <c r="AG382" s="524">
        <v>4050</v>
      </c>
      <c r="AH382" s="524">
        <v>10800</v>
      </c>
      <c r="AI382" s="524">
        <v>6750</v>
      </c>
      <c r="AJ382" s="524">
        <v>4050</v>
      </c>
      <c r="AK382" s="524">
        <v>4050</v>
      </c>
      <c r="AL382" s="524">
        <v>2700</v>
      </c>
      <c r="AM382" s="524">
        <v>2700</v>
      </c>
      <c r="AN382" s="524">
        <v>2700</v>
      </c>
      <c r="AO382" s="306"/>
      <c r="AP382" s="524">
        <v>1450</v>
      </c>
      <c r="AQ382" s="524">
        <v>1450</v>
      </c>
      <c r="AR382" s="524">
        <v>2900</v>
      </c>
      <c r="AS382" s="524">
        <v>5800</v>
      </c>
      <c r="AT382" s="306"/>
      <c r="AU382" s="306"/>
      <c r="AV382" s="524">
        <v>4350</v>
      </c>
      <c r="AW382" s="306"/>
      <c r="AX382" s="524">
        <v>1450</v>
      </c>
      <c r="AY382" s="306"/>
    </row>
    <row r="383" spans="1:51">
      <c r="A383" s="61" t="s">
        <v>1005</v>
      </c>
      <c r="B383" s="61" t="s">
        <v>376</v>
      </c>
      <c r="C383" s="61" t="s">
        <v>954</v>
      </c>
      <c r="D383" s="61" t="s">
        <v>538</v>
      </c>
      <c r="E383" s="64">
        <f>IF(ISERROR(VLOOKUP(D383,#REF!,2,0)),0,VLOOKUP(D383,#REF!,2,0))</f>
        <v>0</v>
      </c>
      <c r="F383" s="61" t="str">
        <f>IF(D383="","",VLOOKUP(D383,'UG SKU Categorization'!$A$1:$C$204,3,0))</f>
        <v>Other Health</v>
      </c>
      <c r="G383" s="61" t="s">
        <v>539</v>
      </c>
      <c r="H383" s="524">
        <v>62000</v>
      </c>
      <c r="I383" s="306"/>
      <c r="J383" s="306"/>
      <c r="K383" s="306"/>
      <c r="L383" s="306"/>
      <c r="M383" s="306"/>
      <c r="N383" s="524">
        <v>5000</v>
      </c>
      <c r="O383" s="306"/>
      <c r="P383" s="306"/>
      <c r="Q383" s="306"/>
      <c r="R383" s="524">
        <v>3000</v>
      </c>
      <c r="S383" s="306"/>
      <c r="T383" s="306"/>
      <c r="U383" s="306"/>
      <c r="V383" s="306"/>
      <c r="W383" s="524">
        <v>3000</v>
      </c>
      <c r="X383" s="306"/>
      <c r="Y383" s="306"/>
      <c r="Z383" s="524">
        <v>3000</v>
      </c>
      <c r="AA383" s="524">
        <v>12000</v>
      </c>
      <c r="AB383" s="306"/>
      <c r="AC383" s="306"/>
      <c r="AD383" s="524">
        <v>6000</v>
      </c>
      <c r="AE383" s="306"/>
      <c r="AF383" s="306"/>
      <c r="AG383" s="524">
        <v>3000</v>
      </c>
      <c r="AH383" s="524">
        <v>9000</v>
      </c>
      <c r="AI383" s="524">
        <v>3000</v>
      </c>
      <c r="AJ383" s="306"/>
      <c r="AK383" s="306"/>
      <c r="AL383" s="306"/>
      <c r="AM383" s="306"/>
      <c r="AN383" s="306"/>
      <c r="AO383" s="524">
        <v>3000</v>
      </c>
      <c r="AP383" s="524">
        <v>3000</v>
      </c>
      <c r="AQ383" s="306"/>
      <c r="AR383" s="524">
        <v>9000</v>
      </c>
      <c r="AS383" s="306"/>
      <c r="AT383" s="306"/>
      <c r="AU383" s="306"/>
      <c r="AV383" s="306"/>
      <c r="AW383" s="306"/>
      <c r="AX383" s="306"/>
      <c r="AY383" s="306"/>
    </row>
    <row r="384" spans="1:51">
      <c r="A384" s="61" t="s">
        <v>1005</v>
      </c>
      <c r="B384" s="61" t="s">
        <v>376</v>
      </c>
      <c r="C384" s="61" t="s">
        <v>954</v>
      </c>
      <c r="D384" s="61" t="s">
        <v>540</v>
      </c>
      <c r="E384" s="64">
        <f>IF(ISERROR(VLOOKUP(D384,#REF!,2,0)),0,VLOOKUP(D384,#REF!,2,0))</f>
        <v>0</v>
      </c>
      <c r="F384" s="61" t="str">
        <f>IF(D384="","",VLOOKUP(D384,'UG SKU Categorization'!$A$1:$C$204,3,0))</f>
        <v>Other Health</v>
      </c>
      <c r="G384" s="61" t="s">
        <v>541</v>
      </c>
      <c r="H384" s="524">
        <v>1131000</v>
      </c>
      <c r="I384" s="306"/>
      <c r="J384" s="306"/>
      <c r="K384" s="306"/>
      <c r="L384" s="306"/>
      <c r="M384" s="524">
        <v>87100</v>
      </c>
      <c r="N384" s="524">
        <v>79300</v>
      </c>
      <c r="O384" s="524">
        <v>1300</v>
      </c>
      <c r="P384" s="524">
        <v>52400</v>
      </c>
      <c r="Q384" s="524">
        <v>782200</v>
      </c>
      <c r="R384" s="524">
        <v>45500</v>
      </c>
      <c r="S384" s="306"/>
      <c r="T384" s="524">
        <v>1300</v>
      </c>
      <c r="U384" s="524">
        <v>1300</v>
      </c>
      <c r="V384" s="524">
        <v>2600</v>
      </c>
      <c r="W384" s="524">
        <v>65000</v>
      </c>
      <c r="X384" s="524">
        <v>1300</v>
      </c>
      <c r="Y384" s="524">
        <v>1300</v>
      </c>
      <c r="Z384" s="524">
        <v>1300</v>
      </c>
      <c r="AA384" s="306"/>
      <c r="AB384" s="524">
        <v>2600</v>
      </c>
      <c r="AC384" s="524">
        <v>2600</v>
      </c>
      <c r="AD384" s="306"/>
      <c r="AE384" s="524">
        <v>3900</v>
      </c>
      <c r="AF384" s="306"/>
      <c r="AG384" s="306"/>
      <c r="AH384" s="306"/>
      <c r="AI384" s="306"/>
      <c r="AJ384" s="306"/>
      <c r="AK384" s="306"/>
      <c r="AL384" s="306"/>
      <c r="AM384" s="306"/>
      <c r="AN384" s="306"/>
      <c r="AO384" s="306"/>
      <c r="AP384" s="306"/>
      <c r="AQ384" s="306"/>
      <c r="AR384" s="306"/>
      <c r="AS384" s="306"/>
      <c r="AT384" s="306"/>
      <c r="AU384" s="306"/>
      <c r="AV384" s="306"/>
      <c r="AW384" s="306"/>
      <c r="AX384" s="306"/>
      <c r="AY384" s="306"/>
    </row>
    <row r="385" spans="1:51">
      <c r="A385" s="61" t="s">
        <v>1005</v>
      </c>
      <c r="B385" s="61" t="s">
        <v>376</v>
      </c>
      <c r="C385" s="61" t="s">
        <v>954</v>
      </c>
      <c r="D385" s="61" t="s">
        <v>542</v>
      </c>
      <c r="E385" s="64">
        <f>IF(ISERROR(VLOOKUP(D385,#REF!,2,0)),0,VLOOKUP(D385,#REF!,2,0))</f>
        <v>0</v>
      </c>
      <c r="F385" s="61" t="str">
        <f>IF(D385="","",VLOOKUP(D385,'UG SKU Categorization'!$A$1:$C$204,3,0))</f>
        <v>Other Health</v>
      </c>
      <c r="G385" s="61" t="s">
        <v>543</v>
      </c>
      <c r="H385" s="524">
        <v>1329350</v>
      </c>
      <c r="I385" s="306"/>
      <c r="J385" s="306"/>
      <c r="K385" s="306"/>
      <c r="L385" s="306"/>
      <c r="M385" s="524">
        <v>104000</v>
      </c>
      <c r="N385" s="524">
        <v>13000</v>
      </c>
      <c r="O385" s="524">
        <v>39000</v>
      </c>
      <c r="P385" s="524">
        <v>13000</v>
      </c>
      <c r="Q385" s="306"/>
      <c r="R385" s="524">
        <v>26000</v>
      </c>
      <c r="S385" s="524">
        <v>78000</v>
      </c>
      <c r="T385" s="524">
        <v>104000</v>
      </c>
      <c r="U385" s="524">
        <v>52000</v>
      </c>
      <c r="V385" s="524">
        <v>26000</v>
      </c>
      <c r="W385" s="306"/>
      <c r="X385" s="524">
        <v>26000</v>
      </c>
      <c r="Y385" s="524">
        <v>104000</v>
      </c>
      <c r="Z385" s="524">
        <v>39000</v>
      </c>
      <c r="AA385" s="524">
        <v>78000</v>
      </c>
      <c r="AB385" s="524">
        <v>39000</v>
      </c>
      <c r="AC385" s="524">
        <v>26000</v>
      </c>
      <c r="AD385" s="524">
        <v>39000</v>
      </c>
      <c r="AE385" s="524">
        <v>26000</v>
      </c>
      <c r="AF385" s="524">
        <v>26000</v>
      </c>
      <c r="AG385" s="524">
        <v>39000</v>
      </c>
      <c r="AH385" s="524">
        <v>26000</v>
      </c>
      <c r="AI385" s="306"/>
      <c r="AJ385" s="524">
        <v>8600</v>
      </c>
      <c r="AK385" s="524">
        <v>15050</v>
      </c>
      <c r="AL385" s="524">
        <v>21500</v>
      </c>
      <c r="AM385" s="524">
        <v>19350</v>
      </c>
      <c r="AN385" s="524">
        <v>17200</v>
      </c>
      <c r="AO385" s="524">
        <v>58050</v>
      </c>
      <c r="AP385" s="524">
        <v>25800</v>
      </c>
      <c r="AQ385" s="524">
        <v>27950</v>
      </c>
      <c r="AR385" s="524">
        <v>79550</v>
      </c>
      <c r="AS385" s="306"/>
      <c r="AT385" s="524">
        <v>17200</v>
      </c>
      <c r="AU385" s="524">
        <v>19350</v>
      </c>
      <c r="AV385" s="524">
        <v>30100</v>
      </c>
      <c r="AW385" s="524">
        <v>25800</v>
      </c>
      <c r="AX385" s="524">
        <v>32250</v>
      </c>
      <c r="AY385" s="524">
        <v>8600</v>
      </c>
    </row>
    <row r="386" spans="1:51">
      <c r="A386" s="61" t="s">
        <v>1005</v>
      </c>
      <c r="B386" s="61" t="s">
        <v>376</v>
      </c>
      <c r="C386" s="61" t="s">
        <v>954</v>
      </c>
      <c r="D386" s="61" t="s">
        <v>544</v>
      </c>
      <c r="E386" s="64">
        <f>IF(ISERROR(VLOOKUP(D386,#REF!,2,0)),0,VLOOKUP(D386,#REF!,2,0))</f>
        <v>0</v>
      </c>
      <c r="F386" s="61" t="str">
        <f>IF(D386="","",VLOOKUP(D386,'UG SKU Categorization'!$A$1:$C$204,3,0))</f>
        <v>Other Health</v>
      </c>
      <c r="G386" s="61" t="s">
        <v>545</v>
      </c>
      <c r="H386" s="524">
        <v>779000</v>
      </c>
      <c r="I386" s="306"/>
      <c r="J386" s="306"/>
      <c r="K386" s="306"/>
      <c r="L386" s="306"/>
      <c r="M386" s="524">
        <v>9000</v>
      </c>
      <c r="N386" s="306"/>
      <c r="O386" s="524">
        <v>32000</v>
      </c>
      <c r="P386" s="524">
        <v>18000</v>
      </c>
      <c r="Q386" s="306"/>
      <c r="R386" s="524">
        <v>27000</v>
      </c>
      <c r="S386" s="524">
        <v>45000</v>
      </c>
      <c r="T386" s="524">
        <v>90000</v>
      </c>
      <c r="U386" s="524">
        <v>27000</v>
      </c>
      <c r="V386" s="524">
        <v>36000</v>
      </c>
      <c r="W386" s="524">
        <v>18000</v>
      </c>
      <c r="X386" s="524">
        <v>18000</v>
      </c>
      <c r="Y386" s="524">
        <v>81000</v>
      </c>
      <c r="Z386" s="524">
        <v>63000</v>
      </c>
      <c r="AA386" s="524">
        <v>45000</v>
      </c>
      <c r="AB386" s="524">
        <v>18000</v>
      </c>
      <c r="AC386" s="524">
        <v>18000</v>
      </c>
      <c r="AD386" s="524">
        <v>9000</v>
      </c>
      <c r="AE386" s="524">
        <v>9000</v>
      </c>
      <c r="AF386" s="524">
        <v>45000</v>
      </c>
      <c r="AG386" s="524">
        <v>54000</v>
      </c>
      <c r="AH386" s="306"/>
      <c r="AI386" s="524">
        <v>18000</v>
      </c>
      <c r="AJ386" s="306"/>
      <c r="AK386" s="524">
        <v>27000</v>
      </c>
      <c r="AL386" s="524">
        <v>0</v>
      </c>
      <c r="AM386" s="306"/>
      <c r="AN386" s="524">
        <v>18000</v>
      </c>
      <c r="AO386" s="306"/>
      <c r="AP386" s="524">
        <v>9000</v>
      </c>
      <c r="AQ386" s="524">
        <v>9000</v>
      </c>
      <c r="AR386" s="524">
        <v>18000</v>
      </c>
      <c r="AS386" s="306"/>
      <c r="AT386" s="524">
        <v>9000</v>
      </c>
      <c r="AU386" s="306"/>
      <c r="AV386" s="306"/>
      <c r="AW386" s="306"/>
      <c r="AX386" s="306"/>
      <c r="AY386" s="306"/>
    </row>
    <row r="387" spans="1:51">
      <c r="A387" s="61" t="s">
        <v>1005</v>
      </c>
      <c r="B387" s="61" t="s">
        <v>376</v>
      </c>
      <c r="C387" s="61" t="s">
        <v>954</v>
      </c>
      <c r="D387" s="61" t="s">
        <v>546</v>
      </c>
      <c r="E387" s="64">
        <f>IF(ISERROR(VLOOKUP(D387,#REF!,2,0)),0,VLOOKUP(D387,#REF!,2,0))</f>
        <v>0</v>
      </c>
      <c r="F387" s="61" t="str">
        <f>IF(D387="","",VLOOKUP(D387,'UG SKU Categorization'!$A$1:$C$204,3,0))</f>
        <v>Other Health</v>
      </c>
      <c r="G387" s="61" t="s">
        <v>547</v>
      </c>
      <c r="H387" s="524">
        <v>242600</v>
      </c>
      <c r="I387" s="306"/>
      <c r="J387" s="306"/>
      <c r="K387" s="306"/>
      <c r="L387" s="306"/>
      <c r="M387" s="524">
        <v>20800</v>
      </c>
      <c r="N387" s="524">
        <v>4000</v>
      </c>
      <c r="O387" s="524">
        <v>8000</v>
      </c>
      <c r="P387" s="524">
        <v>12600</v>
      </c>
      <c r="Q387" s="524">
        <v>1600</v>
      </c>
      <c r="R387" s="524">
        <v>8800</v>
      </c>
      <c r="S387" s="524">
        <v>8800</v>
      </c>
      <c r="T387" s="524">
        <v>14400</v>
      </c>
      <c r="U387" s="524">
        <v>8000</v>
      </c>
      <c r="V387" s="524">
        <v>1200</v>
      </c>
      <c r="W387" s="524">
        <v>9600</v>
      </c>
      <c r="X387" s="524">
        <v>11200</v>
      </c>
      <c r="Y387" s="524">
        <v>20000</v>
      </c>
      <c r="Z387" s="524">
        <v>13600</v>
      </c>
      <c r="AA387" s="524">
        <v>12000</v>
      </c>
      <c r="AB387" s="524">
        <v>3200</v>
      </c>
      <c r="AC387" s="524">
        <v>7200</v>
      </c>
      <c r="AD387" s="524">
        <v>5600</v>
      </c>
      <c r="AE387" s="524">
        <v>4800</v>
      </c>
      <c r="AF387" s="524">
        <v>1600</v>
      </c>
      <c r="AG387" s="524">
        <v>4000</v>
      </c>
      <c r="AH387" s="524">
        <v>5600</v>
      </c>
      <c r="AI387" s="524">
        <v>5600</v>
      </c>
      <c r="AJ387" s="524">
        <v>8800</v>
      </c>
      <c r="AK387" s="524">
        <v>2400</v>
      </c>
      <c r="AL387" s="524">
        <v>1600</v>
      </c>
      <c r="AM387" s="524">
        <v>4000</v>
      </c>
      <c r="AN387" s="524">
        <v>5600</v>
      </c>
      <c r="AO387" s="524">
        <v>3200</v>
      </c>
      <c r="AP387" s="524">
        <v>2400</v>
      </c>
      <c r="AQ387" s="524">
        <v>10400</v>
      </c>
      <c r="AR387" s="524">
        <v>800</v>
      </c>
      <c r="AS387" s="306"/>
      <c r="AT387" s="524">
        <v>2400</v>
      </c>
      <c r="AU387" s="524">
        <v>1600</v>
      </c>
      <c r="AV387" s="524">
        <v>800</v>
      </c>
      <c r="AW387" s="524">
        <v>2400</v>
      </c>
      <c r="AX387" s="524">
        <v>1600</v>
      </c>
      <c r="AY387" s="524">
        <v>800</v>
      </c>
    </row>
    <row r="388" spans="1:51">
      <c r="A388" s="61" t="s">
        <v>1005</v>
      </c>
      <c r="B388" s="61" t="s">
        <v>376</v>
      </c>
      <c r="C388" s="61" t="s">
        <v>954</v>
      </c>
      <c r="D388" s="61" t="s">
        <v>548</v>
      </c>
      <c r="E388" s="64">
        <f>IF(ISERROR(VLOOKUP(D388,#REF!,2,0)),0,VLOOKUP(D388,#REF!,2,0))</f>
        <v>0</v>
      </c>
      <c r="F388" s="61" t="str">
        <f>IF(D388="","",VLOOKUP(D388,'UG SKU Categorization'!$A$1:$C$204,3,0))</f>
        <v>Other Health</v>
      </c>
      <c r="G388" s="61" t="s">
        <v>549</v>
      </c>
      <c r="H388" s="524">
        <v>425800</v>
      </c>
      <c r="I388" s="306"/>
      <c r="J388" s="306"/>
      <c r="K388" s="306"/>
      <c r="L388" s="306"/>
      <c r="M388" s="524">
        <v>33000</v>
      </c>
      <c r="N388" s="524">
        <v>4000</v>
      </c>
      <c r="O388" s="524">
        <v>13000</v>
      </c>
      <c r="P388" s="524">
        <v>19550</v>
      </c>
      <c r="Q388" s="524">
        <v>8000</v>
      </c>
      <c r="R388" s="524">
        <v>8000</v>
      </c>
      <c r="S388" s="524">
        <v>11000</v>
      </c>
      <c r="T388" s="524">
        <v>9000</v>
      </c>
      <c r="U388" s="524">
        <v>18000</v>
      </c>
      <c r="V388" s="524">
        <v>12500</v>
      </c>
      <c r="W388" s="524">
        <v>17250</v>
      </c>
      <c r="X388" s="524">
        <v>18750</v>
      </c>
      <c r="Y388" s="524">
        <v>15000</v>
      </c>
      <c r="Z388" s="524">
        <v>17500</v>
      </c>
      <c r="AA388" s="524">
        <v>26250</v>
      </c>
      <c r="AB388" s="524">
        <v>13750</v>
      </c>
      <c r="AC388" s="524">
        <v>2500</v>
      </c>
      <c r="AD388" s="524">
        <v>22500</v>
      </c>
      <c r="AE388" s="524">
        <v>6250</v>
      </c>
      <c r="AF388" s="524">
        <v>13750</v>
      </c>
      <c r="AG388" s="524">
        <v>10000</v>
      </c>
      <c r="AH388" s="524">
        <v>8750</v>
      </c>
      <c r="AI388" s="524">
        <v>3750</v>
      </c>
      <c r="AJ388" s="524">
        <v>8750</v>
      </c>
      <c r="AK388" s="524">
        <v>6250</v>
      </c>
      <c r="AL388" s="524">
        <v>12500</v>
      </c>
      <c r="AM388" s="524">
        <v>16250</v>
      </c>
      <c r="AN388" s="524">
        <v>12500</v>
      </c>
      <c r="AO388" s="524">
        <v>11250</v>
      </c>
      <c r="AP388" s="524">
        <v>6250</v>
      </c>
      <c r="AQ388" s="524">
        <v>5000</v>
      </c>
      <c r="AR388" s="524">
        <v>20000</v>
      </c>
      <c r="AS388" s="524">
        <v>1250</v>
      </c>
      <c r="AT388" s="524">
        <v>1250</v>
      </c>
      <c r="AU388" s="524">
        <v>1250</v>
      </c>
      <c r="AV388" s="524">
        <v>5000</v>
      </c>
      <c r="AW388" s="524">
        <v>6250</v>
      </c>
      <c r="AX388" s="306"/>
      <c r="AY388" s="306"/>
    </row>
    <row r="389" spans="1:51">
      <c r="A389" s="61" t="s">
        <v>1005</v>
      </c>
      <c r="B389" s="61" t="s">
        <v>376</v>
      </c>
      <c r="C389" s="61" t="s">
        <v>954</v>
      </c>
      <c r="D389" s="61" t="s">
        <v>550</v>
      </c>
      <c r="E389" s="64">
        <f>IF(ISERROR(VLOOKUP(D389,#REF!,2,0)),0,VLOOKUP(D389,#REF!,2,0))</f>
        <v>0</v>
      </c>
      <c r="F389" s="61" t="str">
        <f>IF(D389="","",VLOOKUP(D389,'UG SKU Categorization'!$A$1:$C$204,3,0))</f>
        <v>Other Health</v>
      </c>
      <c r="G389" s="61" t="s">
        <v>551</v>
      </c>
      <c r="H389" s="524">
        <v>1304970</v>
      </c>
      <c r="I389" s="306"/>
      <c r="J389" s="306"/>
      <c r="K389" s="306"/>
      <c r="L389" s="306"/>
      <c r="M389" s="306"/>
      <c r="N389" s="524">
        <v>43500</v>
      </c>
      <c r="O389" s="524">
        <v>49300</v>
      </c>
      <c r="P389" s="524">
        <v>24070</v>
      </c>
      <c r="Q389" s="524">
        <v>15000</v>
      </c>
      <c r="R389" s="524">
        <v>60600</v>
      </c>
      <c r="S389" s="524">
        <v>82800</v>
      </c>
      <c r="T389" s="524">
        <v>50400</v>
      </c>
      <c r="U389" s="524">
        <v>49300</v>
      </c>
      <c r="V389" s="524">
        <v>40800</v>
      </c>
      <c r="W389" s="524">
        <v>15300</v>
      </c>
      <c r="X389" s="524">
        <v>64600</v>
      </c>
      <c r="Y389" s="524">
        <v>93900</v>
      </c>
      <c r="Z389" s="524">
        <v>94500</v>
      </c>
      <c r="AA389" s="524">
        <v>117000</v>
      </c>
      <c r="AB389" s="524">
        <v>57000</v>
      </c>
      <c r="AC389" s="524">
        <v>79500</v>
      </c>
      <c r="AD389" s="524">
        <v>123200</v>
      </c>
      <c r="AE389" s="524">
        <v>67650</v>
      </c>
      <c r="AF389" s="524">
        <v>67650</v>
      </c>
      <c r="AG389" s="524">
        <v>47850</v>
      </c>
      <c r="AH389" s="524">
        <v>54450</v>
      </c>
      <c r="AI389" s="524">
        <v>3300</v>
      </c>
      <c r="AJ389" s="306"/>
      <c r="AK389" s="306"/>
      <c r="AL389" s="306"/>
      <c r="AM389" s="306"/>
      <c r="AN389" s="306"/>
      <c r="AO389" s="306"/>
      <c r="AP389" s="306"/>
      <c r="AQ389" s="306"/>
      <c r="AR389" s="524">
        <v>3300</v>
      </c>
      <c r="AS389" s="306"/>
      <c r="AT389" s="306"/>
      <c r="AU389" s="306"/>
      <c r="AV389" s="306"/>
      <c r="AW389" s="306"/>
      <c r="AX389" s="306"/>
      <c r="AY389" s="306"/>
    </row>
    <row r="390" spans="1:51">
      <c r="A390" s="61" t="s">
        <v>1005</v>
      </c>
      <c r="B390" s="61" t="s">
        <v>376</v>
      </c>
      <c r="C390" s="61" t="s">
        <v>954</v>
      </c>
      <c r="D390" s="61" t="s">
        <v>552</v>
      </c>
      <c r="E390" s="64">
        <f>IF(ISERROR(VLOOKUP(D390,#REF!,2,0)),0,VLOOKUP(D390,#REF!,2,0))</f>
        <v>0</v>
      </c>
      <c r="F390" s="61" t="str">
        <f>IF(D390="","",VLOOKUP(D390,'UG SKU Categorization'!$A$1:$C$204,3,0))</f>
        <v>Other Health</v>
      </c>
      <c r="G390" s="61" t="s">
        <v>553</v>
      </c>
      <c r="H390" s="524">
        <v>1430200</v>
      </c>
      <c r="I390" s="306"/>
      <c r="J390" s="306"/>
      <c r="K390" s="306"/>
      <c r="L390" s="306"/>
      <c r="M390" s="306"/>
      <c r="N390" s="306"/>
      <c r="O390" s="524">
        <v>63000</v>
      </c>
      <c r="P390" s="306"/>
      <c r="Q390" s="306"/>
      <c r="R390" s="306"/>
      <c r="S390" s="524">
        <v>53300</v>
      </c>
      <c r="T390" s="524">
        <v>28600</v>
      </c>
      <c r="U390" s="524">
        <v>62400</v>
      </c>
      <c r="V390" s="524">
        <v>39000</v>
      </c>
      <c r="W390" s="524">
        <v>3900</v>
      </c>
      <c r="X390" s="524">
        <v>40300</v>
      </c>
      <c r="Y390" s="524">
        <v>60900</v>
      </c>
      <c r="Z390" s="524">
        <v>117000</v>
      </c>
      <c r="AA390" s="524">
        <v>109200</v>
      </c>
      <c r="AB390" s="524">
        <v>74100</v>
      </c>
      <c r="AC390" s="524">
        <v>54600</v>
      </c>
      <c r="AD390" s="524">
        <v>83200</v>
      </c>
      <c r="AE390" s="524">
        <v>81900</v>
      </c>
      <c r="AF390" s="524">
        <v>61600</v>
      </c>
      <c r="AG390" s="524">
        <v>24500</v>
      </c>
      <c r="AH390" s="524">
        <v>29050</v>
      </c>
      <c r="AI390" s="524">
        <v>39150</v>
      </c>
      <c r="AJ390" s="524">
        <v>27550</v>
      </c>
      <c r="AK390" s="524">
        <v>8700</v>
      </c>
      <c r="AL390" s="524">
        <v>13050</v>
      </c>
      <c r="AM390" s="524">
        <v>18850</v>
      </c>
      <c r="AN390" s="524">
        <v>50750</v>
      </c>
      <c r="AO390" s="524">
        <v>37700</v>
      </c>
      <c r="AP390" s="524">
        <v>30450</v>
      </c>
      <c r="AQ390" s="524">
        <v>26100</v>
      </c>
      <c r="AR390" s="524">
        <v>34800</v>
      </c>
      <c r="AS390" s="524">
        <v>29450</v>
      </c>
      <c r="AT390" s="524">
        <v>9300</v>
      </c>
      <c r="AU390" s="524">
        <v>10850</v>
      </c>
      <c r="AV390" s="524">
        <v>27900</v>
      </c>
      <c r="AW390" s="524">
        <v>21700</v>
      </c>
      <c r="AX390" s="524">
        <v>51150</v>
      </c>
      <c r="AY390" s="524">
        <v>6200</v>
      </c>
    </row>
    <row r="391" spans="1:51">
      <c r="A391" s="61" t="s">
        <v>1005</v>
      </c>
      <c r="B391" s="61" t="s">
        <v>376</v>
      </c>
      <c r="C391" s="61" t="s">
        <v>954</v>
      </c>
      <c r="D391" s="61" t="s">
        <v>554</v>
      </c>
      <c r="E391" s="64">
        <f>IF(ISERROR(VLOOKUP(D391,#REF!,2,0)),0,VLOOKUP(D391,#REF!,2,0))</f>
        <v>0</v>
      </c>
      <c r="F391" s="61" t="str">
        <f>IF(D391="","",VLOOKUP(D391,'UG SKU Categorization'!$A$1:$C$204,3,0))</f>
        <v>Other Health</v>
      </c>
      <c r="G391" s="61" t="s">
        <v>555</v>
      </c>
      <c r="H391" s="524">
        <v>1347600</v>
      </c>
      <c r="I391" s="306"/>
      <c r="J391" s="306"/>
      <c r="K391" s="306"/>
      <c r="L391" s="306"/>
      <c r="M391" s="306"/>
      <c r="N391" s="306"/>
      <c r="O391" s="306"/>
      <c r="P391" s="306"/>
      <c r="Q391" s="306"/>
      <c r="R391" s="306"/>
      <c r="S391" s="306"/>
      <c r="T391" s="306"/>
      <c r="U391" s="306"/>
      <c r="V391" s="306"/>
      <c r="W391" s="306"/>
      <c r="X391" s="524">
        <v>75000</v>
      </c>
      <c r="Y391" s="524">
        <v>110000</v>
      </c>
      <c r="Z391" s="524">
        <v>155000</v>
      </c>
      <c r="AA391" s="524">
        <v>190000</v>
      </c>
      <c r="AB391" s="524">
        <v>120000</v>
      </c>
      <c r="AC391" s="524">
        <v>50000</v>
      </c>
      <c r="AD391" s="524">
        <v>183200</v>
      </c>
      <c r="AE391" s="524">
        <v>115000</v>
      </c>
      <c r="AF391" s="524">
        <v>95000</v>
      </c>
      <c r="AG391" s="524">
        <v>96000</v>
      </c>
      <c r="AH391" s="524">
        <v>132200</v>
      </c>
      <c r="AI391" s="306"/>
      <c r="AJ391" s="524">
        <v>5000</v>
      </c>
      <c r="AK391" s="306"/>
      <c r="AL391" s="306"/>
      <c r="AM391" s="306"/>
      <c r="AN391" s="306"/>
      <c r="AO391" s="306"/>
      <c r="AP391" s="306"/>
      <c r="AQ391" s="306"/>
      <c r="AR391" s="524">
        <v>21200</v>
      </c>
      <c r="AS391" s="306"/>
      <c r="AT391" s="306"/>
      <c r="AU391" s="306"/>
      <c r="AV391" s="306"/>
      <c r="AW391" s="306"/>
      <c r="AX391" s="306"/>
      <c r="AY391" s="306"/>
    </row>
    <row r="392" spans="1:51">
      <c r="A392" s="61" t="s">
        <v>1005</v>
      </c>
      <c r="B392" s="61" t="s">
        <v>376</v>
      </c>
      <c r="C392" s="61" t="s">
        <v>954</v>
      </c>
      <c r="D392" s="61" t="s">
        <v>556</v>
      </c>
      <c r="E392" s="64">
        <f>IF(ISERROR(VLOOKUP(D392,#REF!,2,0)),0,VLOOKUP(D392,#REF!,2,0))</f>
        <v>0</v>
      </c>
      <c r="F392" s="61" t="str">
        <f>IF(D392="","",VLOOKUP(D392,'UG SKU Categorization'!$A$1:$C$204,3,0))</f>
        <v>Other Health</v>
      </c>
      <c r="G392" s="61" t="s">
        <v>557</v>
      </c>
      <c r="H392" s="524">
        <v>2080000</v>
      </c>
      <c r="I392" s="306"/>
      <c r="J392" s="306"/>
      <c r="K392" s="306"/>
      <c r="L392" s="306"/>
      <c r="M392" s="306"/>
      <c r="N392" s="306"/>
      <c r="O392" s="306"/>
      <c r="P392" s="306"/>
      <c r="Q392" s="306"/>
      <c r="R392" s="306"/>
      <c r="S392" s="306"/>
      <c r="T392" s="306"/>
      <c r="U392" s="306"/>
      <c r="V392" s="306"/>
      <c r="W392" s="306"/>
      <c r="X392" s="306"/>
      <c r="Y392" s="306"/>
      <c r="Z392" s="306"/>
      <c r="AA392" s="306"/>
      <c r="AB392" s="524">
        <v>16000</v>
      </c>
      <c r="AC392" s="524">
        <v>32000</v>
      </c>
      <c r="AD392" s="524">
        <v>38000</v>
      </c>
      <c r="AE392" s="524">
        <v>24000</v>
      </c>
      <c r="AF392" s="524">
        <v>42000</v>
      </c>
      <c r="AG392" s="524">
        <v>30000</v>
      </c>
      <c r="AH392" s="524">
        <v>52000</v>
      </c>
      <c r="AI392" s="524">
        <v>70000</v>
      </c>
      <c r="AJ392" s="524">
        <v>88000</v>
      </c>
      <c r="AK392" s="524">
        <v>50000</v>
      </c>
      <c r="AL392" s="524">
        <v>62000</v>
      </c>
      <c r="AM392" s="524">
        <v>20000</v>
      </c>
      <c r="AN392" s="524">
        <v>90000</v>
      </c>
      <c r="AO392" s="524">
        <v>206000</v>
      </c>
      <c r="AP392" s="524">
        <v>160000</v>
      </c>
      <c r="AQ392" s="524">
        <v>130000</v>
      </c>
      <c r="AR392" s="524">
        <v>170000</v>
      </c>
      <c r="AS392" s="524">
        <v>114000</v>
      </c>
      <c r="AT392" s="524">
        <v>34000</v>
      </c>
      <c r="AU392" s="524">
        <v>94000</v>
      </c>
      <c r="AV392" s="524">
        <v>154000</v>
      </c>
      <c r="AW392" s="524">
        <v>206000</v>
      </c>
      <c r="AX392" s="524">
        <v>146000</v>
      </c>
      <c r="AY392" s="524">
        <v>52000</v>
      </c>
    </row>
    <row r="393" spans="1:51">
      <c r="A393" s="61" t="s">
        <v>1005</v>
      </c>
      <c r="B393" s="61" t="s">
        <v>376</v>
      </c>
      <c r="C393" s="61" t="s">
        <v>954</v>
      </c>
      <c r="D393" s="61" t="s">
        <v>1856</v>
      </c>
      <c r="E393" s="64">
        <f>IF(ISERROR(VLOOKUP(D393,#REF!,2,0)),0,VLOOKUP(D393,#REF!,2,0))</f>
        <v>0</v>
      </c>
      <c r="F393" s="61" t="str">
        <f>IF(D393="","",VLOOKUP(D393,'UG SKU Categorization'!$A$1:$C$204,3,0))</f>
        <v>Pneumonia Treatment</v>
      </c>
      <c r="G393" s="61" t="s">
        <v>1857</v>
      </c>
      <c r="H393" s="524">
        <v>364000</v>
      </c>
      <c r="I393" s="306"/>
      <c r="J393" s="306"/>
      <c r="K393" s="306"/>
      <c r="L393" s="306"/>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6"/>
      <c r="AL393" s="306"/>
      <c r="AM393" s="306"/>
      <c r="AN393" s="306"/>
      <c r="AO393" s="306"/>
      <c r="AP393" s="306"/>
      <c r="AQ393" s="306"/>
      <c r="AR393" s="306"/>
      <c r="AS393" s="306"/>
      <c r="AT393" s="306"/>
      <c r="AU393" s="524">
        <v>28000</v>
      </c>
      <c r="AV393" s="524">
        <v>67200</v>
      </c>
      <c r="AW393" s="524">
        <v>67200</v>
      </c>
      <c r="AX393" s="524">
        <v>168000</v>
      </c>
      <c r="AY393" s="524">
        <v>33600</v>
      </c>
    </row>
    <row r="394" spans="1:51">
      <c r="A394" s="61" t="s">
        <v>1005</v>
      </c>
      <c r="B394" s="61" t="s">
        <v>376</v>
      </c>
      <c r="C394" s="61" t="s">
        <v>954</v>
      </c>
      <c r="D394" s="61" t="s">
        <v>558</v>
      </c>
      <c r="E394" s="64">
        <f>IF(ISERROR(VLOOKUP(D394,#REF!,2,0)),0,VLOOKUP(D394,#REF!,2,0))</f>
        <v>0</v>
      </c>
      <c r="F394" s="61" t="str">
        <f>IF(D394="","",VLOOKUP(D394,'UG SKU Categorization'!$A$1:$C$204,3,0))</f>
        <v>Condoms / contraceptives</v>
      </c>
      <c r="G394" s="61" t="s">
        <v>559</v>
      </c>
      <c r="H394" s="524">
        <v>864500</v>
      </c>
      <c r="I394" s="306"/>
      <c r="J394" s="306"/>
      <c r="K394" s="306"/>
      <c r="L394" s="306"/>
      <c r="M394" s="524">
        <v>23100</v>
      </c>
      <c r="N394" s="524">
        <v>9900</v>
      </c>
      <c r="O394" s="306"/>
      <c r="P394" s="524">
        <v>106000</v>
      </c>
      <c r="Q394" s="524">
        <v>360000</v>
      </c>
      <c r="R394" s="306"/>
      <c r="S394" s="524">
        <v>4000</v>
      </c>
      <c r="T394" s="306"/>
      <c r="U394" s="306"/>
      <c r="V394" s="306"/>
      <c r="W394" s="524">
        <v>1500</v>
      </c>
      <c r="X394" s="306"/>
      <c r="Y394" s="306"/>
      <c r="Z394" s="306"/>
      <c r="AA394" s="306"/>
      <c r="AB394" s="306"/>
      <c r="AC394" s="306"/>
      <c r="AD394" s="306"/>
      <c r="AE394" s="306"/>
      <c r="AF394" s="306"/>
      <c r="AG394" s="306"/>
      <c r="AH394" s="524">
        <v>6000</v>
      </c>
      <c r="AI394" s="524">
        <v>354000</v>
      </c>
      <c r="AJ394" s="306"/>
      <c r="AK394" s="306"/>
      <c r="AL394" s="306"/>
      <c r="AM394" s="306"/>
      <c r="AN394" s="306"/>
      <c r="AO394" s="306"/>
      <c r="AP394" s="306"/>
      <c r="AQ394" s="306"/>
      <c r="AR394" s="306"/>
      <c r="AS394" s="306"/>
      <c r="AT394" s="306"/>
      <c r="AU394" s="306"/>
      <c r="AV394" s="306"/>
      <c r="AW394" s="306"/>
      <c r="AX394" s="306"/>
      <c r="AY394" s="306"/>
    </row>
    <row r="395" spans="1:51">
      <c r="A395" s="61" t="s">
        <v>1005</v>
      </c>
      <c r="B395" s="61" t="s">
        <v>376</v>
      </c>
      <c r="C395" s="61" t="s">
        <v>954</v>
      </c>
      <c r="D395" s="61" t="s">
        <v>560</v>
      </c>
      <c r="E395" s="64">
        <f>IF(ISERROR(VLOOKUP(D395,#REF!,2,0)),0,VLOOKUP(D395,#REF!,2,0))</f>
        <v>0</v>
      </c>
      <c r="F395" s="61" t="str">
        <f>IF(D395="","",VLOOKUP(D395,'UG SKU Categorization'!$A$1:$C$204,3,0))</f>
        <v>Pregnancy &amp; Delivery</v>
      </c>
      <c r="G395" s="61" t="s">
        <v>2462</v>
      </c>
      <c r="H395" s="524">
        <v>264000</v>
      </c>
      <c r="I395" s="306"/>
      <c r="J395" s="306"/>
      <c r="K395" s="306"/>
      <c r="L395" s="306"/>
      <c r="M395" s="524">
        <v>24000</v>
      </c>
      <c r="N395" s="524">
        <v>12000</v>
      </c>
      <c r="O395" s="306"/>
      <c r="P395" s="524">
        <v>60000</v>
      </c>
      <c r="Q395" s="524">
        <v>24000</v>
      </c>
      <c r="R395" s="524">
        <v>24000</v>
      </c>
      <c r="S395" s="524">
        <v>60000</v>
      </c>
      <c r="T395" s="524">
        <v>60000</v>
      </c>
      <c r="U395" s="306"/>
      <c r="V395" s="306"/>
      <c r="W395" s="306"/>
      <c r="X395" s="306"/>
      <c r="Y395" s="306"/>
      <c r="Z395" s="306"/>
      <c r="AA395" s="306"/>
      <c r="AB395" s="306"/>
      <c r="AC395" s="306"/>
      <c r="AD395" s="306"/>
      <c r="AE395" s="306"/>
      <c r="AF395" s="306"/>
      <c r="AG395" s="306"/>
      <c r="AH395" s="306"/>
      <c r="AI395" s="306"/>
      <c r="AJ395" s="306"/>
      <c r="AK395" s="306"/>
      <c r="AL395" s="306"/>
      <c r="AM395" s="306"/>
      <c r="AN395" s="306"/>
      <c r="AO395" s="306"/>
      <c r="AP395" s="306"/>
      <c r="AQ395" s="306"/>
      <c r="AR395" s="306"/>
      <c r="AS395" s="306"/>
      <c r="AT395" s="306"/>
      <c r="AU395" s="306"/>
      <c r="AV395" s="306"/>
      <c r="AW395" s="306"/>
      <c r="AX395" s="306"/>
      <c r="AY395" s="306"/>
    </row>
    <row r="396" spans="1:51">
      <c r="A396" s="61" t="s">
        <v>1005</v>
      </c>
      <c r="B396" s="61" t="s">
        <v>376</v>
      </c>
      <c r="C396" s="61" t="s">
        <v>954</v>
      </c>
      <c r="D396" s="61" t="s">
        <v>561</v>
      </c>
      <c r="E396" s="64">
        <f>IF(ISERROR(VLOOKUP(D396,#REF!,2,0)),0,VLOOKUP(D396,#REF!,2,0))</f>
        <v>0</v>
      </c>
      <c r="F396" s="61" t="str">
        <f>IF(D396="","",VLOOKUP(D396,'UG SKU Categorization'!$A$1:$C$204,3,0))</f>
        <v>Condoms / contraceptives</v>
      </c>
      <c r="G396" s="61" t="s">
        <v>562</v>
      </c>
      <c r="H396" s="524">
        <v>205400</v>
      </c>
      <c r="I396" s="306"/>
      <c r="J396" s="306"/>
      <c r="K396" s="306"/>
      <c r="L396" s="306"/>
      <c r="M396" s="524">
        <v>900</v>
      </c>
      <c r="N396" s="524">
        <v>15000</v>
      </c>
      <c r="O396" s="524">
        <v>14500</v>
      </c>
      <c r="P396" s="524">
        <v>18000</v>
      </c>
      <c r="Q396" s="524">
        <v>7000</v>
      </c>
      <c r="R396" s="524">
        <v>7500</v>
      </c>
      <c r="S396" s="524">
        <v>6500</v>
      </c>
      <c r="T396" s="524">
        <v>8000</v>
      </c>
      <c r="U396" s="524">
        <v>14500</v>
      </c>
      <c r="V396" s="524">
        <v>8500</v>
      </c>
      <c r="W396" s="524">
        <v>11500</v>
      </c>
      <c r="X396" s="524">
        <v>5500</v>
      </c>
      <c r="Y396" s="524">
        <v>8000</v>
      </c>
      <c r="Z396" s="524">
        <v>8000</v>
      </c>
      <c r="AA396" s="524">
        <v>7000</v>
      </c>
      <c r="AB396" s="524">
        <v>3500</v>
      </c>
      <c r="AC396" s="524">
        <v>500</v>
      </c>
      <c r="AD396" s="524">
        <v>11500</v>
      </c>
      <c r="AE396" s="524">
        <v>500</v>
      </c>
      <c r="AF396" s="524">
        <v>6000</v>
      </c>
      <c r="AG396" s="524">
        <v>2000</v>
      </c>
      <c r="AH396" s="524">
        <v>2500</v>
      </c>
      <c r="AI396" s="524">
        <v>5000</v>
      </c>
      <c r="AJ396" s="524">
        <v>4500</v>
      </c>
      <c r="AK396" s="524">
        <v>2500</v>
      </c>
      <c r="AL396" s="524">
        <v>2000</v>
      </c>
      <c r="AM396" s="524">
        <v>1500</v>
      </c>
      <c r="AN396" s="524">
        <v>2000</v>
      </c>
      <c r="AO396" s="524">
        <v>4000</v>
      </c>
      <c r="AP396" s="524">
        <v>5000</v>
      </c>
      <c r="AQ396" s="306"/>
      <c r="AR396" s="524">
        <v>2000</v>
      </c>
      <c r="AS396" s="306"/>
      <c r="AT396" s="306"/>
      <c r="AU396" s="524">
        <v>500</v>
      </c>
      <c r="AV396" s="524">
        <v>3000</v>
      </c>
      <c r="AW396" s="524">
        <v>3500</v>
      </c>
      <c r="AX396" s="524">
        <v>2000</v>
      </c>
      <c r="AY396" s="524">
        <v>1000</v>
      </c>
    </row>
    <row r="397" spans="1:51">
      <c r="A397" s="61" t="s">
        <v>1005</v>
      </c>
      <c r="B397" s="61" t="s">
        <v>376</v>
      </c>
      <c r="C397" s="61" t="s">
        <v>954</v>
      </c>
      <c r="D397" s="61" t="s">
        <v>563</v>
      </c>
      <c r="E397" s="64">
        <f>IF(ISERROR(VLOOKUP(D397,#REF!,2,0)),0,VLOOKUP(D397,#REF!,2,0))</f>
        <v>0</v>
      </c>
      <c r="F397" s="61" t="str">
        <f>IF(D397="","",VLOOKUP(D397,'UG SKU Categorization'!$A$1:$C$204,3,0))</f>
        <v>Pregnancy &amp; Delivery</v>
      </c>
      <c r="G397" s="61" t="s">
        <v>564</v>
      </c>
      <c r="H397" s="524">
        <v>869100</v>
      </c>
      <c r="I397" s="306"/>
      <c r="J397" s="306"/>
      <c r="K397" s="306"/>
      <c r="L397" s="306"/>
      <c r="M397" s="524">
        <v>42400</v>
      </c>
      <c r="N397" s="524">
        <v>16800</v>
      </c>
      <c r="O397" s="524">
        <v>41800</v>
      </c>
      <c r="P397" s="524">
        <v>31600</v>
      </c>
      <c r="Q397" s="524">
        <v>37200</v>
      </c>
      <c r="R397" s="524">
        <v>34800</v>
      </c>
      <c r="S397" s="524">
        <v>32500</v>
      </c>
      <c r="T397" s="524">
        <v>48100</v>
      </c>
      <c r="U397" s="524">
        <v>41800</v>
      </c>
      <c r="V397" s="524">
        <v>27300</v>
      </c>
      <c r="W397" s="524">
        <v>9100</v>
      </c>
      <c r="X397" s="524">
        <v>14300</v>
      </c>
      <c r="Y397" s="524">
        <v>2600</v>
      </c>
      <c r="Z397" s="524">
        <v>28600</v>
      </c>
      <c r="AA397" s="524">
        <v>22100</v>
      </c>
      <c r="AB397" s="524">
        <v>53300</v>
      </c>
      <c r="AC397" s="524">
        <v>35100</v>
      </c>
      <c r="AD397" s="524">
        <v>40300</v>
      </c>
      <c r="AE397" s="524">
        <v>31200</v>
      </c>
      <c r="AF397" s="524">
        <v>14300</v>
      </c>
      <c r="AG397" s="524">
        <v>13000</v>
      </c>
      <c r="AH397" s="524">
        <v>10400</v>
      </c>
      <c r="AI397" s="524">
        <v>15600</v>
      </c>
      <c r="AJ397" s="524">
        <v>3900</v>
      </c>
      <c r="AK397" s="524">
        <v>10400</v>
      </c>
      <c r="AL397" s="524">
        <v>11700</v>
      </c>
      <c r="AM397" s="524">
        <v>6500</v>
      </c>
      <c r="AN397" s="524">
        <v>16900</v>
      </c>
      <c r="AO397" s="524">
        <v>14300</v>
      </c>
      <c r="AP397" s="524">
        <v>22100</v>
      </c>
      <c r="AQ397" s="524">
        <v>1300</v>
      </c>
      <c r="AR397" s="524">
        <v>37700</v>
      </c>
      <c r="AS397" s="524">
        <v>10400</v>
      </c>
      <c r="AT397" s="524">
        <v>5200</v>
      </c>
      <c r="AU397" s="524">
        <v>2600</v>
      </c>
      <c r="AV397" s="524">
        <v>15600</v>
      </c>
      <c r="AW397" s="524">
        <v>44200</v>
      </c>
      <c r="AX397" s="524">
        <v>16900</v>
      </c>
      <c r="AY397" s="524">
        <v>5200</v>
      </c>
    </row>
    <row r="398" spans="1:51">
      <c r="A398" s="61" t="s">
        <v>1005</v>
      </c>
      <c r="B398" s="61" t="s">
        <v>376</v>
      </c>
      <c r="C398" s="61" t="s">
        <v>954</v>
      </c>
      <c r="D398" s="61" t="s">
        <v>565</v>
      </c>
      <c r="E398" s="64">
        <f>IF(ISERROR(VLOOKUP(D398,#REF!,2,0)),0,VLOOKUP(D398,#REF!,2,0))</f>
        <v>0</v>
      </c>
      <c r="F398" s="61" t="str">
        <f>IF(D398="","",VLOOKUP(D398,'UG SKU Categorization'!$A$1:$C$204,3,0))</f>
        <v>Pregnancy &amp; Delivery</v>
      </c>
      <c r="G398" s="61" t="s">
        <v>566</v>
      </c>
      <c r="H398" s="524">
        <v>12258000</v>
      </c>
      <c r="I398" s="306"/>
      <c r="J398" s="306"/>
      <c r="K398" s="306"/>
      <c r="L398" s="306"/>
      <c r="M398" s="524">
        <v>186000</v>
      </c>
      <c r="N398" s="524">
        <v>186000</v>
      </c>
      <c r="O398" s="524">
        <v>332500</v>
      </c>
      <c r="P398" s="524">
        <v>108500</v>
      </c>
      <c r="Q398" s="524">
        <v>87500</v>
      </c>
      <c r="R398" s="524">
        <v>122500</v>
      </c>
      <c r="S398" s="524">
        <v>245000</v>
      </c>
      <c r="T398" s="524">
        <v>315000</v>
      </c>
      <c r="U398" s="524">
        <v>350000</v>
      </c>
      <c r="V398" s="524">
        <v>297500</v>
      </c>
      <c r="W398" s="524">
        <v>227500</v>
      </c>
      <c r="X398" s="524">
        <v>175000</v>
      </c>
      <c r="Y398" s="524">
        <v>437500</v>
      </c>
      <c r="Z398" s="524">
        <v>507500</v>
      </c>
      <c r="AA398" s="524">
        <v>367500</v>
      </c>
      <c r="AB398" s="524">
        <v>385000</v>
      </c>
      <c r="AC398" s="524">
        <v>332500</v>
      </c>
      <c r="AD398" s="524">
        <v>245000</v>
      </c>
      <c r="AE398" s="524">
        <v>227500</v>
      </c>
      <c r="AF398" s="524">
        <v>280000</v>
      </c>
      <c r="AG398" s="524">
        <v>140000</v>
      </c>
      <c r="AH398" s="524">
        <v>210000</v>
      </c>
      <c r="AI398" s="524">
        <v>210000</v>
      </c>
      <c r="AJ398" s="524">
        <v>262500</v>
      </c>
      <c r="AK398" s="524">
        <v>87500</v>
      </c>
      <c r="AL398" s="524">
        <v>122500</v>
      </c>
      <c r="AM398" s="524">
        <v>280000</v>
      </c>
      <c r="AN398" s="524">
        <v>665000</v>
      </c>
      <c r="AO398" s="524">
        <v>682500</v>
      </c>
      <c r="AP398" s="524">
        <v>577500</v>
      </c>
      <c r="AQ398" s="524">
        <v>402500</v>
      </c>
      <c r="AR398" s="524">
        <v>752500</v>
      </c>
      <c r="AS398" s="524">
        <v>332500</v>
      </c>
      <c r="AT398" s="524">
        <v>420000</v>
      </c>
      <c r="AU398" s="524">
        <v>175000</v>
      </c>
      <c r="AV398" s="524">
        <v>280000</v>
      </c>
      <c r="AW398" s="524">
        <v>927500</v>
      </c>
      <c r="AX398" s="524">
        <v>280000</v>
      </c>
      <c r="AY398" s="524">
        <v>35000</v>
      </c>
    </row>
    <row r="399" spans="1:51">
      <c r="A399" s="61" t="s">
        <v>1005</v>
      </c>
      <c r="B399" s="61" t="s">
        <v>376</v>
      </c>
      <c r="C399" s="61" t="s">
        <v>954</v>
      </c>
      <c r="D399" s="61" t="s">
        <v>567</v>
      </c>
      <c r="E399" s="64">
        <f>IF(ISERROR(VLOOKUP(D399,#REF!,2,0)),0,VLOOKUP(D399,#REF!,2,0))</f>
        <v>0</v>
      </c>
      <c r="F399" s="61" t="str">
        <f>IF(D399="","",VLOOKUP(D399,'UG SKU Categorization'!$A$1:$C$204,3,0))</f>
        <v>Pregnancy &amp; Delivery</v>
      </c>
      <c r="G399" s="61" t="s">
        <v>568</v>
      </c>
      <c r="H399" s="524">
        <v>420000</v>
      </c>
      <c r="I399" s="306"/>
      <c r="J399" s="306"/>
      <c r="K399" s="306"/>
      <c r="L399" s="306"/>
      <c r="M399" s="524">
        <v>16800</v>
      </c>
      <c r="N399" s="524">
        <v>7200</v>
      </c>
      <c r="O399" s="524">
        <v>21600</v>
      </c>
      <c r="P399" s="524">
        <v>7200</v>
      </c>
      <c r="Q399" s="524">
        <v>2400</v>
      </c>
      <c r="R399" s="524">
        <v>7200</v>
      </c>
      <c r="S399" s="524">
        <v>12000</v>
      </c>
      <c r="T399" s="524">
        <v>11200</v>
      </c>
      <c r="U399" s="524">
        <v>21600</v>
      </c>
      <c r="V399" s="524">
        <v>12800</v>
      </c>
      <c r="W399" s="524">
        <v>13600</v>
      </c>
      <c r="X399" s="524">
        <v>13600</v>
      </c>
      <c r="Y399" s="524">
        <v>22400</v>
      </c>
      <c r="Z399" s="524">
        <v>18400</v>
      </c>
      <c r="AA399" s="524">
        <v>12800</v>
      </c>
      <c r="AB399" s="524">
        <v>15200</v>
      </c>
      <c r="AC399" s="524">
        <v>7200</v>
      </c>
      <c r="AD399" s="524">
        <v>15200</v>
      </c>
      <c r="AE399" s="524">
        <v>4000</v>
      </c>
      <c r="AF399" s="524">
        <v>6400</v>
      </c>
      <c r="AG399" s="524">
        <v>15200</v>
      </c>
      <c r="AH399" s="524">
        <v>5600</v>
      </c>
      <c r="AI399" s="524">
        <v>16000</v>
      </c>
      <c r="AJ399" s="524">
        <v>11200</v>
      </c>
      <c r="AK399" s="524">
        <v>10400</v>
      </c>
      <c r="AL399" s="524">
        <v>4000</v>
      </c>
      <c r="AM399" s="524">
        <v>2400</v>
      </c>
      <c r="AN399" s="524">
        <v>10400</v>
      </c>
      <c r="AO399" s="524">
        <v>16000</v>
      </c>
      <c r="AP399" s="524">
        <v>4000</v>
      </c>
      <c r="AQ399" s="524">
        <v>10400</v>
      </c>
      <c r="AR399" s="524">
        <v>4800</v>
      </c>
      <c r="AS399" s="524">
        <v>4000</v>
      </c>
      <c r="AT399" s="524">
        <v>3200</v>
      </c>
      <c r="AU399" s="524">
        <v>6400</v>
      </c>
      <c r="AV399" s="524">
        <v>4800</v>
      </c>
      <c r="AW399" s="524">
        <v>26400</v>
      </c>
      <c r="AX399" s="524">
        <v>15200</v>
      </c>
      <c r="AY399" s="524">
        <v>800</v>
      </c>
    </row>
    <row r="400" spans="1:51">
      <c r="A400" s="61" t="s">
        <v>1005</v>
      </c>
      <c r="B400" s="61" t="s">
        <v>376</v>
      </c>
      <c r="C400" s="61" t="s">
        <v>954</v>
      </c>
      <c r="D400" s="61" t="s">
        <v>569</v>
      </c>
      <c r="E400" s="64">
        <f>IF(ISERROR(VLOOKUP(D400,#REF!,2,0)),0,VLOOKUP(D400,#REF!,2,0))</f>
        <v>0</v>
      </c>
      <c r="F400" s="61" t="str">
        <f>IF(D400="","",VLOOKUP(D400,'UG SKU Categorization'!$A$1:$C$204,3,0))</f>
        <v>Pregnancy &amp; Delivery</v>
      </c>
      <c r="G400" s="61" t="s">
        <v>570</v>
      </c>
      <c r="H400" s="524">
        <v>204000</v>
      </c>
      <c r="I400" s="306"/>
      <c r="J400" s="306"/>
      <c r="K400" s="306"/>
      <c r="L400" s="306"/>
      <c r="M400" s="306"/>
      <c r="N400" s="306"/>
      <c r="O400" s="524">
        <v>6000</v>
      </c>
      <c r="P400" s="306"/>
      <c r="Q400" s="524">
        <v>3000</v>
      </c>
      <c r="R400" s="524">
        <v>1500</v>
      </c>
      <c r="S400" s="524">
        <v>3000</v>
      </c>
      <c r="T400" s="524">
        <v>4500</v>
      </c>
      <c r="U400" s="524">
        <v>6000</v>
      </c>
      <c r="V400" s="524">
        <v>7500</v>
      </c>
      <c r="W400" s="524">
        <v>6000</v>
      </c>
      <c r="X400" s="524">
        <v>3000</v>
      </c>
      <c r="Y400" s="524">
        <v>4500</v>
      </c>
      <c r="Z400" s="524">
        <v>7500</v>
      </c>
      <c r="AA400" s="524">
        <v>9000</v>
      </c>
      <c r="AB400" s="524">
        <v>10500</v>
      </c>
      <c r="AC400" s="524">
        <v>16500</v>
      </c>
      <c r="AD400" s="524">
        <v>10500</v>
      </c>
      <c r="AE400" s="524">
        <v>7500</v>
      </c>
      <c r="AF400" s="524">
        <v>1500</v>
      </c>
      <c r="AG400" s="524">
        <v>6000</v>
      </c>
      <c r="AH400" s="524">
        <v>4500</v>
      </c>
      <c r="AI400" s="524">
        <v>6000</v>
      </c>
      <c r="AJ400" s="524">
        <v>6000</v>
      </c>
      <c r="AK400" s="524">
        <v>4500</v>
      </c>
      <c r="AL400" s="306"/>
      <c r="AM400" s="524">
        <v>1500</v>
      </c>
      <c r="AN400" s="524">
        <v>1500</v>
      </c>
      <c r="AO400" s="524">
        <v>7500</v>
      </c>
      <c r="AP400" s="524">
        <v>6000</v>
      </c>
      <c r="AQ400" s="524">
        <v>6000</v>
      </c>
      <c r="AR400" s="524">
        <v>15000</v>
      </c>
      <c r="AS400" s="524">
        <v>9000</v>
      </c>
      <c r="AT400" s="524">
        <v>1500</v>
      </c>
      <c r="AU400" s="306"/>
      <c r="AV400" s="524">
        <v>3000</v>
      </c>
      <c r="AW400" s="524">
        <v>6000</v>
      </c>
      <c r="AX400" s="524">
        <v>10500</v>
      </c>
      <c r="AY400" s="524">
        <v>1500</v>
      </c>
    </row>
    <row r="401" spans="1:51">
      <c r="A401" s="61" t="s">
        <v>1005</v>
      </c>
      <c r="B401" s="61" t="s">
        <v>376</v>
      </c>
      <c r="C401" s="61" t="s">
        <v>954</v>
      </c>
      <c r="D401" s="61" t="s">
        <v>571</v>
      </c>
      <c r="E401" s="64">
        <f>IF(ISERROR(VLOOKUP(D401,#REF!,2,0)),0,VLOOKUP(D401,#REF!,2,0))</f>
        <v>0</v>
      </c>
      <c r="F401" s="61" t="str">
        <f>IF(D401="","",VLOOKUP(D401,'UG SKU Categorization'!$A$1:$C$204,3,0))</f>
        <v>Condoms / contraceptives</v>
      </c>
      <c r="G401" s="61" t="s">
        <v>572</v>
      </c>
      <c r="H401" s="524">
        <v>852350</v>
      </c>
      <c r="I401" s="306"/>
      <c r="J401" s="306"/>
      <c r="K401" s="306"/>
      <c r="L401" s="306"/>
      <c r="M401" s="306"/>
      <c r="N401" s="306"/>
      <c r="O401" s="524">
        <v>3300</v>
      </c>
      <c r="P401" s="306"/>
      <c r="Q401" s="306"/>
      <c r="R401" s="306"/>
      <c r="S401" s="524">
        <v>12000</v>
      </c>
      <c r="T401" s="524">
        <v>10500</v>
      </c>
      <c r="U401" s="524">
        <v>3300</v>
      </c>
      <c r="V401" s="306"/>
      <c r="W401" s="306"/>
      <c r="X401" s="524">
        <v>178200</v>
      </c>
      <c r="Y401" s="524">
        <v>5700</v>
      </c>
      <c r="Z401" s="524">
        <v>2850</v>
      </c>
      <c r="AA401" s="524">
        <v>2850</v>
      </c>
      <c r="AB401" s="524">
        <v>8550</v>
      </c>
      <c r="AC401" s="524">
        <v>26400</v>
      </c>
      <c r="AD401" s="306"/>
      <c r="AE401" s="524">
        <v>2850</v>
      </c>
      <c r="AF401" s="306"/>
      <c r="AG401" s="524">
        <v>5700</v>
      </c>
      <c r="AH401" s="524">
        <v>8550</v>
      </c>
      <c r="AI401" s="524">
        <v>114000</v>
      </c>
      <c r="AJ401" s="306"/>
      <c r="AK401" s="524">
        <v>2850</v>
      </c>
      <c r="AL401" s="306"/>
      <c r="AM401" s="524">
        <v>150000</v>
      </c>
      <c r="AN401" s="306"/>
      <c r="AO401" s="524">
        <v>2850</v>
      </c>
      <c r="AP401" s="306"/>
      <c r="AQ401" s="524">
        <v>11400</v>
      </c>
      <c r="AR401" s="524">
        <v>57000</v>
      </c>
      <c r="AS401" s="524">
        <v>2850</v>
      </c>
      <c r="AT401" s="524">
        <v>25650</v>
      </c>
      <c r="AU401" s="524">
        <v>5000</v>
      </c>
      <c r="AV401" s="524">
        <v>210000</v>
      </c>
      <c r="AW401" s="306"/>
      <c r="AX401" s="306"/>
      <c r="AY401" s="306"/>
    </row>
    <row r="402" spans="1:51">
      <c r="A402" s="61" t="s">
        <v>1005</v>
      </c>
      <c r="B402" s="61" t="s">
        <v>376</v>
      </c>
      <c r="C402" s="61" t="s">
        <v>954</v>
      </c>
      <c r="D402" s="61" t="s">
        <v>573</v>
      </c>
      <c r="E402" s="64">
        <f>IF(ISERROR(VLOOKUP(D402,#REF!,2,0)),0,VLOOKUP(D402,#REF!,2,0))</f>
        <v>0</v>
      </c>
      <c r="F402" s="61" t="str">
        <f>IF(D402="","",VLOOKUP(D402,'UG SKU Categorization'!$A$1:$C$204,3,0))</f>
        <v>Other Health</v>
      </c>
      <c r="G402" s="61" t="s">
        <v>574</v>
      </c>
      <c r="H402" s="524">
        <v>171700</v>
      </c>
      <c r="I402" s="306"/>
      <c r="J402" s="306"/>
      <c r="K402" s="306"/>
      <c r="L402" s="306"/>
      <c r="M402" s="306"/>
      <c r="N402" s="524">
        <v>4500</v>
      </c>
      <c r="O402" s="524">
        <v>4500</v>
      </c>
      <c r="P402" s="524">
        <v>4500</v>
      </c>
      <c r="Q402" s="306"/>
      <c r="R402" s="524">
        <v>18000</v>
      </c>
      <c r="S402" s="524">
        <v>9000</v>
      </c>
      <c r="T402" s="524">
        <v>13500</v>
      </c>
      <c r="U402" s="524">
        <v>4500</v>
      </c>
      <c r="V402" s="524">
        <v>4500</v>
      </c>
      <c r="W402" s="524">
        <v>11900</v>
      </c>
      <c r="X402" s="524">
        <v>22500</v>
      </c>
      <c r="Y402" s="524">
        <v>22500</v>
      </c>
      <c r="Z402" s="524">
        <v>4500</v>
      </c>
      <c r="AA402" s="306"/>
      <c r="AB402" s="306"/>
      <c r="AC402" s="524">
        <v>4500</v>
      </c>
      <c r="AD402" s="524">
        <v>9000</v>
      </c>
      <c r="AE402" s="524">
        <v>4500</v>
      </c>
      <c r="AF402" s="524">
        <v>4500</v>
      </c>
      <c r="AG402" s="306"/>
      <c r="AH402" s="524">
        <v>9000</v>
      </c>
      <c r="AI402" s="306"/>
      <c r="AJ402" s="306"/>
      <c r="AK402" s="306"/>
      <c r="AL402" s="524">
        <v>15800</v>
      </c>
      <c r="AM402" s="306"/>
      <c r="AN402" s="306"/>
      <c r="AO402" s="306"/>
      <c r="AP402" s="306"/>
      <c r="AQ402" s="306"/>
      <c r="AR402" s="306"/>
      <c r="AS402" s="306"/>
      <c r="AT402" s="306"/>
      <c r="AU402" s="306"/>
      <c r="AV402" s="306"/>
      <c r="AW402" s="306"/>
      <c r="AX402" s="306"/>
      <c r="AY402" s="306"/>
    </row>
    <row r="403" spans="1:51">
      <c r="A403" s="61" t="s">
        <v>1005</v>
      </c>
      <c r="B403" s="61" t="s">
        <v>376</v>
      </c>
      <c r="C403" s="61" t="s">
        <v>954</v>
      </c>
      <c r="D403" s="61" t="s">
        <v>575</v>
      </c>
      <c r="E403" s="64">
        <f>IF(ISERROR(VLOOKUP(D403,#REF!,2,0)),0,VLOOKUP(D403,#REF!,2,0))</f>
        <v>0</v>
      </c>
      <c r="F403" s="61" t="str">
        <f>IF(D403="","",VLOOKUP(D403,'UG SKU Categorization'!$A$1:$C$204,3,0))</f>
        <v>Other Health</v>
      </c>
      <c r="G403" s="61" t="s">
        <v>576</v>
      </c>
      <c r="H403" s="524">
        <v>126600</v>
      </c>
      <c r="I403" s="306"/>
      <c r="J403" s="306"/>
      <c r="K403" s="306"/>
      <c r="L403" s="306"/>
      <c r="M403" s="524">
        <v>25600</v>
      </c>
      <c r="N403" s="524">
        <v>9600</v>
      </c>
      <c r="O403" s="524">
        <v>2400</v>
      </c>
      <c r="P403" s="524">
        <v>5600</v>
      </c>
      <c r="Q403" s="524">
        <v>800</v>
      </c>
      <c r="R403" s="524">
        <v>2400</v>
      </c>
      <c r="S403" s="524">
        <v>27200</v>
      </c>
      <c r="T403" s="524">
        <v>4000</v>
      </c>
      <c r="U403" s="524">
        <v>2400</v>
      </c>
      <c r="V403" s="524">
        <v>800</v>
      </c>
      <c r="W403" s="524">
        <v>800</v>
      </c>
      <c r="X403" s="306"/>
      <c r="Y403" s="524">
        <v>2400</v>
      </c>
      <c r="Z403" s="524">
        <v>4800</v>
      </c>
      <c r="AA403" s="524">
        <v>8000</v>
      </c>
      <c r="AB403" s="524">
        <v>3200</v>
      </c>
      <c r="AC403" s="524">
        <v>800</v>
      </c>
      <c r="AD403" s="306"/>
      <c r="AE403" s="306"/>
      <c r="AF403" s="524">
        <v>14400</v>
      </c>
      <c r="AG403" s="524">
        <v>1600</v>
      </c>
      <c r="AH403" s="306"/>
      <c r="AI403" s="524">
        <v>800</v>
      </c>
      <c r="AJ403" s="524">
        <v>2400</v>
      </c>
      <c r="AK403" s="306"/>
      <c r="AL403" s="306"/>
      <c r="AM403" s="306"/>
      <c r="AN403" s="306"/>
      <c r="AO403" s="524">
        <v>1600</v>
      </c>
      <c r="AP403" s="524">
        <v>1600</v>
      </c>
      <c r="AQ403" s="524">
        <v>800</v>
      </c>
      <c r="AR403" s="524">
        <v>800</v>
      </c>
      <c r="AS403" s="306"/>
      <c r="AT403" s="306"/>
      <c r="AU403" s="306"/>
      <c r="AV403" s="306"/>
      <c r="AW403" s="306"/>
      <c r="AX403" s="524">
        <v>1800</v>
      </c>
      <c r="AY403" s="306"/>
    </row>
    <row r="404" spans="1:51">
      <c r="A404" s="61" t="s">
        <v>1005</v>
      </c>
      <c r="B404" s="61" t="s">
        <v>376</v>
      </c>
      <c r="C404" s="61" t="s">
        <v>954</v>
      </c>
      <c r="D404" s="61" t="s">
        <v>577</v>
      </c>
      <c r="E404" s="64">
        <f>IF(ISERROR(VLOOKUP(D404,#REF!,2,0)),0,VLOOKUP(D404,#REF!,2,0))</f>
        <v>0</v>
      </c>
      <c r="F404" s="61" t="str">
        <f>IF(D404="","",VLOOKUP(D404,'UG SKU Categorization'!$A$1:$C$204,3,0))</f>
        <v>Other Health</v>
      </c>
      <c r="G404" s="61" t="s">
        <v>578</v>
      </c>
      <c r="H404" s="524">
        <v>969400</v>
      </c>
      <c r="I404" s="306"/>
      <c r="J404" s="306"/>
      <c r="K404" s="306"/>
      <c r="L404" s="306"/>
      <c r="M404" s="524">
        <v>32000</v>
      </c>
      <c r="N404" s="524">
        <v>40000</v>
      </c>
      <c r="O404" s="524">
        <v>48000</v>
      </c>
      <c r="P404" s="524">
        <v>30400</v>
      </c>
      <c r="Q404" s="524">
        <v>16000</v>
      </c>
      <c r="R404" s="524">
        <v>48000</v>
      </c>
      <c r="S404" s="524">
        <v>128000</v>
      </c>
      <c r="T404" s="524">
        <v>16000</v>
      </c>
      <c r="U404" s="524">
        <v>48000</v>
      </c>
      <c r="V404" s="524">
        <v>16000</v>
      </c>
      <c r="W404" s="524">
        <v>76500</v>
      </c>
      <c r="X404" s="306"/>
      <c r="Y404" s="524">
        <v>44500</v>
      </c>
      <c r="Z404" s="524">
        <v>96000</v>
      </c>
      <c r="AA404" s="524">
        <v>32000</v>
      </c>
      <c r="AB404" s="524">
        <v>48000</v>
      </c>
      <c r="AC404" s="524">
        <v>32000</v>
      </c>
      <c r="AD404" s="524">
        <v>32000</v>
      </c>
      <c r="AE404" s="524">
        <v>48000</v>
      </c>
      <c r="AF404" s="306"/>
      <c r="AG404" s="524">
        <v>80000</v>
      </c>
      <c r="AH404" s="524">
        <v>16000</v>
      </c>
      <c r="AI404" s="306"/>
      <c r="AJ404" s="306"/>
      <c r="AK404" s="524">
        <v>0</v>
      </c>
      <c r="AL404" s="306"/>
      <c r="AM404" s="306"/>
      <c r="AN404" s="524">
        <v>6000</v>
      </c>
      <c r="AO404" s="524">
        <v>14000</v>
      </c>
      <c r="AP404" s="524">
        <v>16000</v>
      </c>
      <c r="AQ404" s="524">
        <v>2000</v>
      </c>
      <c r="AR404" s="306"/>
      <c r="AS404" s="306"/>
      <c r="AT404" s="306"/>
      <c r="AU404" s="306"/>
      <c r="AV404" s="306"/>
      <c r="AW404" s="306"/>
      <c r="AX404" s="306"/>
      <c r="AY404" s="306"/>
    </row>
    <row r="405" spans="1:51">
      <c r="A405" s="61" t="s">
        <v>1005</v>
      </c>
      <c r="B405" s="61" t="s">
        <v>376</v>
      </c>
      <c r="C405" s="61" t="s">
        <v>954</v>
      </c>
      <c r="D405" s="61" t="s">
        <v>577</v>
      </c>
      <c r="E405" s="64">
        <f>IF(ISERROR(VLOOKUP(D405,#REF!,2,0)),0,VLOOKUP(D405,#REF!,2,0))</f>
        <v>0</v>
      </c>
      <c r="F405" s="61" t="str">
        <f>IF(D405="","",VLOOKUP(D405,'UG SKU Categorization'!$A$1:$C$204,3,0))</f>
        <v>Other Health</v>
      </c>
      <c r="G405" s="61" t="s">
        <v>1543</v>
      </c>
      <c r="H405" s="524">
        <v>36000</v>
      </c>
      <c r="I405" s="306"/>
      <c r="J405" s="306"/>
      <c r="K405" s="306"/>
      <c r="L405" s="306"/>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6"/>
      <c r="AL405" s="306"/>
      <c r="AM405" s="306"/>
      <c r="AN405" s="306"/>
      <c r="AO405" s="306"/>
      <c r="AP405" s="306"/>
      <c r="AQ405" s="524">
        <v>32000</v>
      </c>
      <c r="AR405" s="524">
        <v>4000</v>
      </c>
      <c r="AS405" s="306"/>
      <c r="AT405" s="306"/>
      <c r="AU405" s="306"/>
      <c r="AV405" s="306"/>
      <c r="AW405" s="306"/>
      <c r="AX405" s="306"/>
      <c r="AY405" s="306"/>
    </row>
    <row r="406" spans="1:51">
      <c r="A406" s="61" t="s">
        <v>1005</v>
      </c>
      <c r="B406" s="61" t="s">
        <v>376</v>
      </c>
      <c r="C406" s="61" t="s">
        <v>954</v>
      </c>
      <c r="D406" s="61" t="s">
        <v>579</v>
      </c>
      <c r="E406" s="64">
        <f>IF(ISERROR(VLOOKUP(D406,#REF!,2,0)),0,VLOOKUP(D406,#REF!,2,0))</f>
        <v>0</v>
      </c>
      <c r="F406" s="61" t="str">
        <f>IF(D406="","",VLOOKUP(D406,'UG SKU Categorization'!$A$1:$C$204,3,0))</f>
        <v>Other Health</v>
      </c>
      <c r="G406" s="61" t="s">
        <v>580</v>
      </c>
      <c r="H406" s="524">
        <v>393900</v>
      </c>
      <c r="I406" s="306"/>
      <c r="J406" s="306"/>
      <c r="K406" s="306"/>
      <c r="L406" s="306"/>
      <c r="M406" s="524">
        <v>28600</v>
      </c>
      <c r="N406" s="524">
        <v>9100</v>
      </c>
      <c r="O406" s="524">
        <v>17050</v>
      </c>
      <c r="P406" s="524">
        <v>13200</v>
      </c>
      <c r="Q406" s="524">
        <v>10400</v>
      </c>
      <c r="R406" s="524">
        <v>14300</v>
      </c>
      <c r="S406" s="524">
        <v>13000</v>
      </c>
      <c r="T406" s="524">
        <v>32500</v>
      </c>
      <c r="U406" s="524">
        <v>17050</v>
      </c>
      <c r="V406" s="524">
        <v>9300</v>
      </c>
      <c r="W406" s="524">
        <v>1550</v>
      </c>
      <c r="X406" s="524">
        <v>6200</v>
      </c>
      <c r="Y406" s="524">
        <v>18600</v>
      </c>
      <c r="Z406" s="524">
        <v>18600</v>
      </c>
      <c r="AA406" s="524">
        <v>32550</v>
      </c>
      <c r="AB406" s="524">
        <v>7750</v>
      </c>
      <c r="AC406" s="524">
        <v>9300</v>
      </c>
      <c r="AD406" s="524">
        <v>10850</v>
      </c>
      <c r="AE406" s="524">
        <v>13950</v>
      </c>
      <c r="AF406" s="524">
        <v>10850</v>
      </c>
      <c r="AG406" s="306"/>
      <c r="AH406" s="524">
        <v>20150</v>
      </c>
      <c r="AI406" s="524">
        <v>7750</v>
      </c>
      <c r="AJ406" s="524">
        <v>6200</v>
      </c>
      <c r="AK406" s="524">
        <v>9300</v>
      </c>
      <c r="AL406" s="524">
        <v>6200</v>
      </c>
      <c r="AM406" s="306"/>
      <c r="AN406" s="524">
        <v>4650</v>
      </c>
      <c r="AO406" s="524">
        <v>3100</v>
      </c>
      <c r="AP406" s="524">
        <v>4650</v>
      </c>
      <c r="AQ406" s="524">
        <v>20150</v>
      </c>
      <c r="AR406" s="524">
        <v>6200</v>
      </c>
      <c r="AS406" s="524">
        <v>1550</v>
      </c>
      <c r="AT406" s="306"/>
      <c r="AU406" s="524">
        <v>1550</v>
      </c>
      <c r="AV406" s="524">
        <v>3100</v>
      </c>
      <c r="AW406" s="306"/>
      <c r="AX406" s="524">
        <v>3100</v>
      </c>
      <c r="AY406" s="524">
        <v>1550</v>
      </c>
    </row>
    <row r="407" spans="1:51">
      <c r="A407" s="61" t="s">
        <v>1005</v>
      </c>
      <c r="B407" s="61" t="s">
        <v>376</v>
      </c>
      <c r="C407" s="61" t="s">
        <v>954</v>
      </c>
      <c r="D407" s="61" t="s">
        <v>1582</v>
      </c>
      <c r="E407" s="64">
        <f>IF(ISERROR(VLOOKUP(D407,#REF!,2,0)),0,VLOOKUP(D407,#REF!,2,0))</f>
        <v>0</v>
      </c>
      <c r="F407" s="61" t="str">
        <f>IF(D407="","",VLOOKUP(D407,'UG SKU Categorization'!$A$1:$C$204,3,0))</f>
        <v>Other Health</v>
      </c>
      <c r="G407" s="61" t="s">
        <v>1583</v>
      </c>
      <c r="H407" s="524">
        <v>68000</v>
      </c>
      <c r="I407" s="306"/>
      <c r="J407" s="306"/>
      <c r="K407" s="306"/>
      <c r="L407" s="306"/>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6"/>
      <c r="AL407" s="306"/>
      <c r="AM407" s="306"/>
      <c r="AN407" s="306"/>
      <c r="AO407" s="306"/>
      <c r="AP407" s="306"/>
      <c r="AQ407" s="306"/>
      <c r="AR407" s="524">
        <v>52000</v>
      </c>
      <c r="AS407" s="524">
        <v>16000</v>
      </c>
      <c r="AT407" s="306"/>
      <c r="AU407" s="306"/>
      <c r="AV407" s="306"/>
      <c r="AW407" s="306"/>
      <c r="AX407" s="306"/>
      <c r="AY407" s="306"/>
    </row>
    <row r="408" spans="1:51">
      <c r="A408" s="61" t="s">
        <v>1005</v>
      </c>
      <c r="B408" s="61" t="s">
        <v>775</v>
      </c>
      <c r="C408" s="61" t="s">
        <v>956</v>
      </c>
      <c r="D408" s="61" t="s">
        <v>1495</v>
      </c>
      <c r="E408" s="64">
        <f>IF(ISERROR(VLOOKUP(D408,#REF!,2,0)),0,VLOOKUP(D408,#REF!,2,0))</f>
        <v>0</v>
      </c>
      <c r="F408" s="61" t="str">
        <f>IF(D408="","",VLOOKUP(D408,'UG SKU Categorization'!$A$1:$C$204,3,0))</f>
        <v>Starter Kit</v>
      </c>
      <c r="G408" s="61" t="s">
        <v>1497</v>
      </c>
      <c r="H408" s="524">
        <v>34868</v>
      </c>
      <c r="I408" s="306"/>
      <c r="J408" s="306"/>
      <c r="K408" s="306"/>
      <c r="L408" s="306"/>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6"/>
      <c r="AL408" s="306"/>
      <c r="AM408" s="306"/>
      <c r="AN408" s="306"/>
      <c r="AO408" s="306"/>
      <c r="AP408" s="524">
        <v>34868</v>
      </c>
      <c r="AQ408" s="306"/>
      <c r="AR408" s="306"/>
      <c r="AS408" s="306"/>
      <c r="AT408" s="306"/>
      <c r="AU408" s="306"/>
      <c r="AV408" s="306"/>
      <c r="AW408" s="306"/>
      <c r="AX408" s="306"/>
      <c r="AY408" s="306"/>
    </row>
    <row r="409" spans="1:51">
      <c r="A409" s="61" t="s">
        <v>1005</v>
      </c>
      <c r="B409" s="61" t="s">
        <v>775</v>
      </c>
      <c r="C409" s="61" t="s">
        <v>956</v>
      </c>
      <c r="D409" s="61" t="s">
        <v>1033</v>
      </c>
      <c r="E409" s="64">
        <f>IF(ISERROR(VLOOKUP(D409,#REF!,2,0)),0,VLOOKUP(D409,#REF!,2,0))</f>
        <v>0</v>
      </c>
      <c r="F409" s="61" t="str">
        <f>IF(D409="","",VLOOKUP(D409,'UG SKU Categorization'!$A$1:$C$204,3,0))</f>
        <v>Starter Kit</v>
      </c>
      <c r="G409" s="61" t="s">
        <v>1034</v>
      </c>
      <c r="H409" s="524">
        <v>1155002.8</v>
      </c>
      <c r="I409" s="306"/>
      <c r="J409" s="306"/>
      <c r="K409" s="306"/>
      <c r="L409" s="306"/>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6"/>
      <c r="AL409" s="306"/>
      <c r="AM409" s="524">
        <v>199829.6</v>
      </c>
      <c r="AN409" s="524">
        <v>299744.40000000002</v>
      </c>
      <c r="AO409" s="524">
        <v>155854.79999999999</v>
      </c>
      <c r="AP409" s="524">
        <v>249787</v>
      </c>
      <c r="AQ409" s="524">
        <v>99914.8</v>
      </c>
      <c r="AR409" s="524">
        <v>99914.8</v>
      </c>
      <c r="AS409" s="306"/>
      <c r="AT409" s="524">
        <v>49957.4</v>
      </c>
      <c r="AU409" s="306"/>
      <c r="AV409" s="306"/>
      <c r="AW409" s="306"/>
      <c r="AX409" s="306"/>
      <c r="AY409" s="306"/>
    </row>
    <row r="410" spans="1:51">
      <c r="A410" s="61" t="s">
        <v>1005</v>
      </c>
      <c r="B410" s="61" t="s">
        <v>775</v>
      </c>
      <c r="C410" s="61" t="s">
        <v>956</v>
      </c>
      <c r="D410" s="61" t="s">
        <v>1037</v>
      </c>
      <c r="E410" s="64">
        <f>IF(ISERROR(VLOOKUP(D410,#REF!,2,0)),0,VLOOKUP(D410,#REF!,2,0))</f>
        <v>0</v>
      </c>
      <c r="F410" s="61" t="str">
        <f>IF(D410="","",VLOOKUP(D410,'UG SKU Categorization'!$A$1:$C$204,3,0))</f>
        <v>Starter Kit</v>
      </c>
      <c r="G410" s="61" t="s">
        <v>1038</v>
      </c>
      <c r="H410" s="524">
        <v>598832</v>
      </c>
      <c r="I410" s="306"/>
      <c r="J410" s="306"/>
      <c r="K410" s="306"/>
      <c r="L410" s="306"/>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6"/>
      <c r="AL410" s="306"/>
      <c r="AM410" s="306"/>
      <c r="AN410" s="306"/>
      <c r="AO410" s="306"/>
      <c r="AP410" s="524">
        <v>149708</v>
      </c>
      <c r="AQ410" s="524">
        <v>149708</v>
      </c>
      <c r="AR410" s="306"/>
      <c r="AS410" s="306"/>
      <c r="AT410" s="524">
        <v>299416</v>
      </c>
      <c r="AU410" s="306"/>
      <c r="AV410" s="306"/>
      <c r="AW410" s="306"/>
      <c r="AX410" s="306"/>
      <c r="AY410" s="306"/>
    </row>
    <row r="411" spans="1:51">
      <c r="A411" s="61" t="s">
        <v>1005</v>
      </c>
      <c r="B411" s="61" t="s">
        <v>775</v>
      </c>
      <c r="C411" s="61" t="s">
        <v>956</v>
      </c>
      <c r="D411" s="61" t="s">
        <v>711</v>
      </c>
      <c r="E411" s="64">
        <f>IF(ISERROR(VLOOKUP(D411,#REF!,2,0)),0,VLOOKUP(D411,#REF!,2,0))</f>
        <v>0</v>
      </c>
      <c r="F411" s="61" t="str">
        <f>IF(D411="","",VLOOKUP(D411,'UG SKU Categorization'!$A$1:$C$204,3,0))</f>
        <v>Fortified Foods</v>
      </c>
      <c r="G411" s="61" t="s">
        <v>712</v>
      </c>
      <c r="H411" s="524">
        <v>10435600</v>
      </c>
      <c r="I411" s="306"/>
      <c r="J411" s="306"/>
      <c r="K411" s="306"/>
      <c r="L411" s="306"/>
      <c r="M411" s="306"/>
      <c r="N411" s="306"/>
      <c r="O411" s="306"/>
      <c r="P411" s="306"/>
      <c r="Q411" s="306"/>
      <c r="R411" s="306"/>
      <c r="S411" s="306"/>
      <c r="T411" s="306"/>
      <c r="U411" s="306"/>
      <c r="V411" s="306"/>
      <c r="W411" s="306"/>
      <c r="X411" s="306"/>
      <c r="Y411" s="306"/>
      <c r="Z411" s="306"/>
      <c r="AA411" s="306"/>
      <c r="AB411" s="306"/>
      <c r="AC411" s="306"/>
      <c r="AD411" s="306"/>
      <c r="AE411" s="306"/>
      <c r="AF411" s="524">
        <v>653800</v>
      </c>
      <c r="AG411" s="524">
        <v>37800</v>
      </c>
      <c r="AH411" s="524">
        <v>568400</v>
      </c>
      <c r="AI411" s="524">
        <v>876400</v>
      </c>
      <c r="AJ411" s="524">
        <v>954800</v>
      </c>
      <c r="AK411" s="524">
        <v>959000</v>
      </c>
      <c r="AL411" s="524">
        <v>722400</v>
      </c>
      <c r="AM411" s="524">
        <v>910000</v>
      </c>
      <c r="AN411" s="524">
        <v>834400</v>
      </c>
      <c r="AO411" s="524">
        <v>366800</v>
      </c>
      <c r="AP411" s="524">
        <v>352800</v>
      </c>
      <c r="AQ411" s="524">
        <v>362600</v>
      </c>
      <c r="AR411" s="524">
        <v>306600</v>
      </c>
      <c r="AS411" s="524">
        <v>292600</v>
      </c>
      <c r="AT411" s="524">
        <v>488600</v>
      </c>
      <c r="AU411" s="524">
        <v>449400</v>
      </c>
      <c r="AV411" s="524">
        <v>547400</v>
      </c>
      <c r="AW411" s="524">
        <v>256200</v>
      </c>
      <c r="AX411" s="524">
        <v>486000</v>
      </c>
      <c r="AY411" s="524">
        <v>9600</v>
      </c>
    </row>
    <row r="412" spans="1:51">
      <c r="A412" s="61" t="s">
        <v>1005</v>
      </c>
      <c r="B412" s="61" t="s">
        <v>775</v>
      </c>
      <c r="C412" s="61" t="s">
        <v>956</v>
      </c>
      <c r="D412" s="61" t="s">
        <v>713</v>
      </c>
      <c r="E412" s="64">
        <f>IF(ISERROR(VLOOKUP(D412,#REF!,2,0)),0,VLOOKUP(D412,#REF!,2,0))</f>
        <v>0</v>
      </c>
      <c r="F412" s="61" t="str">
        <f>IF(D412="","",VLOOKUP(D412,'UG SKU Categorization'!$A$1:$C$204,3,0))</f>
        <v>Fortified Foods</v>
      </c>
      <c r="G412" s="61" t="s">
        <v>714</v>
      </c>
      <c r="H412" s="524">
        <v>2264700</v>
      </c>
      <c r="I412" s="306"/>
      <c r="J412" s="306"/>
      <c r="K412" s="306"/>
      <c r="L412" s="306"/>
      <c r="M412" s="306"/>
      <c r="N412" s="306"/>
      <c r="O412" s="306"/>
      <c r="P412" s="306"/>
      <c r="Q412" s="306"/>
      <c r="R412" s="306"/>
      <c r="S412" s="306"/>
      <c r="T412" s="306"/>
      <c r="U412" s="306"/>
      <c r="V412" s="306"/>
      <c r="W412" s="306"/>
      <c r="X412" s="306"/>
      <c r="Y412" s="306"/>
      <c r="Z412" s="306"/>
      <c r="AA412" s="306"/>
      <c r="AB412" s="306"/>
      <c r="AC412" s="306"/>
      <c r="AD412" s="306"/>
      <c r="AE412" s="306"/>
      <c r="AF412" s="524">
        <v>205500</v>
      </c>
      <c r="AG412" s="524">
        <v>150000</v>
      </c>
      <c r="AH412" s="524">
        <v>253800</v>
      </c>
      <c r="AI412" s="524">
        <v>296550</v>
      </c>
      <c r="AJ412" s="524">
        <v>270600</v>
      </c>
      <c r="AK412" s="524">
        <v>278850</v>
      </c>
      <c r="AL412" s="524">
        <v>206200</v>
      </c>
      <c r="AM412" s="524">
        <v>183150</v>
      </c>
      <c r="AN412" s="524">
        <v>130350</v>
      </c>
      <c r="AO412" s="524">
        <v>46200</v>
      </c>
      <c r="AP412" s="524">
        <v>54450</v>
      </c>
      <c r="AQ412" s="524">
        <v>26150</v>
      </c>
      <c r="AR412" s="524">
        <v>67500</v>
      </c>
      <c r="AS412" s="524">
        <v>27950</v>
      </c>
      <c r="AT412" s="524">
        <v>39550</v>
      </c>
      <c r="AU412" s="524">
        <v>21900</v>
      </c>
      <c r="AV412" s="524">
        <v>6000</v>
      </c>
      <c r="AW412" s="306"/>
      <c r="AX412" s="306"/>
      <c r="AY412" s="306"/>
    </row>
    <row r="413" spans="1:51">
      <c r="A413" s="61" t="s">
        <v>1005</v>
      </c>
      <c r="B413" s="61" t="s">
        <v>775</v>
      </c>
      <c r="C413" s="61" t="s">
        <v>956</v>
      </c>
      <c r="D413" s="61" t="s">
        <v>719</v>
      </c>
      <c r="E413" s="64">
        <f>IF(ISERROR(VLOOKUP(D413,#REF!,2,0)),0,VLOOKUP(D413,#REF!,2,0))</f>
        <v>0</v>
      </c>
      <c r="F413" s="61" t="str">
        <f>IF(D413="","",VLOOKUP(D413,'UG SKU Categorization'!$A$1:$C$204,3,0))</f>
        <v>Fortified Foods</v>
      </c>
      <c r="G413" s="61" t="s">
        <v>720</v>
      </c>
      <c r="H413" s="524">
        <v>10704750</v>
      </c>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306"/>
      <c r="AE413" s="306"/>
      <c r="AF413" s="524">
        <v>453750</v>
      </c>
      <c r="AG413" s="306"/>
      <c r="AH413" s="524">
        <v>778800</v>
      </c>
      <c r="AI413" s="524">
        <v>933900</v>
      </c>
      <c r="AJ413" s="524">
        <v>722700</v>
      </c>
      <c r="AK413" s="524">
        <v>970200</v>
      </c>
      <c r="AL413" s="524">
        <v>867900</v>
      </c>
      <c r="AM413" s="524">
        <v>891000</v>
      </c>
      <c r="AN413" s="524">
        <v>594000</v>
      </c>
      <c r="AO413" s="524">
        <v>468600</v>
      </c>
      <c r="AP413" s="524">
        <v>414150</v>
      </c>
      <c r="AQ413" s="524">
        <v>407550</v>
      </c>
      <c r="AR413" s="524">
        <v>336600</v>
      </c>
      <c r="AS413" s="524">
        <v>473550</v>
      </c>
      <c r="AT413" s="524">
        <v>618750</v>
      </c>
      <c r="AU413" s="524">
        <v>432000</v>
      </c>
      <c r="AV413" s="524">
        <v>532100</v>
      </c>
      <c r="AW413" s="524">
        <v>409700</v>
      </c>
      <c r="AX413" s="524">
        <v>392700</v>
      </c>
      <c r="AY413" s="524">
        <v>6800</v>
      </c>
    </row>
    <row r="414" spans="1:51">
      <c r="A414" s="61" t="s">
        <v>1005</v>
      </c>
      <c r="B414" s="61" t="s">
        <v>775</v>
      </c>
      <c r="C414" s="61" t="s">
        <v>956</v>
      </c>
      <c r="D414" s="61" t="s">
        <v>729</v>
      </c>
      <c r="E414" s="64">
        <f>IF(ISERROR(VLOOKUP(D414,#REF!,2,0)),0,VLOOKUP(D414,#REF!,2,0))</f>
        <v>0</v>
      </c>
      <c r="F414" s="61" t="str">
        <f>IF(D414="","",VLOOKUP(D414,'UG SKU Categorization'!$A$1:$C$204,3,0))</f>
        <v>Fortified Foods</v>
      </c>
      <c r="G414" s="61" t="s">
        <v>730</v>
      </c>
      <c r="H414" s="524">
        <v>17900</v>
      </c>
      <c r="I414" s="306"/>
      <c r="J414" s="306"/>
      <c r="K414" s="306"/>
      <c r="L414" s="306"/>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524">
        <v>1400</v>
      </c>
      <c r="AJ414" s="524">
        <v>15450</v>
      </c>
      <c r="AK414" s="524">
        <v>1050</v>
      </c>
      <c r="AL414" s="306"/>
      <c r="AM414" s="306"/>
      <c r="AN414" s="306"/>
      <c r="AO414" s="306"/>
      <c r="AP414" s="306"/>
      <c r="AQ414" s="306"/>
      <c r="AR414" s="306"/>
      <c r="AS414" s="306"/>
      <c r="AT414" s="306"/>
      <c r="AU414" s="306"/>
      <c r="AV414" s="306"/>
      <c r="AW414" s="306"/>
      <c r="AX414" s="306"/>
      <c r="AY414" s="306"/>
    </row>
    <row r="415" spans="1:51">
      <c r="A415" s="61" t="s">
        <v>1005</v>
      </c>
      <c r="B415" s="61" t="s">
        <v>775</v>
      </c>
      <c r="C415" s="61" t="s">
        <v>956</v>
      </c>
      <c r="D415" s="61" t="s">
        <v>690</v>
      </c>
      <c r="E415" s="64">
        <f>IF(ISERROR(VLOOKUP(D415,#REF!,2,0)),0,VLOOKUP(D415,#REF!,2,0))</f>
        <v>0</v>
      </c>
      <c r="F415" s="61" t="str">
        <f>IF(D415="","",VLOOKUP(D415,'UG SKU Categorization'!$A$1:$C$204,3,0))</f>
        <v>Fortified Foods</v>
      </c>
      <c r="G415" s="61" t="s">
        <v>1006</v>
      </c>
      <c r="H415" s="524">
        <v>1174318</v>
      </c>
      <c r="I415" s="306"/>
      <c r="J415" s="306"/>
      <c r="K415" s="306"/>
      <c r="L415" s="306"/>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524">
        <v>33432.5</v>
      </c>
      <c r="AK415" s="524">
        <v>156600</v>
      </c>
      <c r="AL415" s="306"/>
      <c r="AM415" s="306"/>
      <c r="AN415" s="524">
        <v>115045.5</v>
      </c>
      <c r="AO415" s="524">
        <v>170490</v>
      </c>
      <c r="AP415" s="524">
        <v>170900</v>
      </c>
      <c r="AQ415" s="524">
        <v>99450</v>
      </c>
      <c r="AR415" s="524">
        <v>27625</v>
      </c>
      <c r="AS415" s="524">
        <v>109225</v>
      </c>
      <c r="AT415" s="524">
        <v>125375</v>
      </c>
      <c r="AU415" s="524">
        <v>67575</v>
      </c>
      <c r="AV415" s="524">
        <v>73100</v>
      </c>
      <c r="AW415" s="524">
        <v>25500</v>
      </c>
      <c r="AX415" s="306"/>
      <c r="AY415" s="306"/>
    </row>
    <row r="416" spans="1:51">
      <c r="A416" s="61" t="s">
        <v>1005</v>
      </c>
      <c r="B416" s="61" t="s">
        <v>775</v>
      </c>
      <c r="C416" s="61" t="s">
        <v>956</v>
      </c>
      <c r="D416" s="61" t="s">
        <v>1235</v>
      </c>
      <c r="E416" s="64">
        <f>IF(ISERROR(VLOOKUP(D416,#REF!,2,0)),0,VLOOKUP(D416,#REF!,2,0))</f>
        <v>0</v>
      </c>
      <c r="F416" s="61" t="str">
        <f>IF(D416="","",VLOOKUP(D416,'UG SKU Categorization'!$A$1:$C$204,3,0))</f>
        <v>Fortified Foods</v>
      </c>
      <c r="G416" s="61" t="s">
        <v>1236</v>
      </c>
      <c r="H416" s="524">
        <v>540400</v>
      </c>
      <c r="I416" s="306"/>
      <c r="J416" s="306"/>
      <c r="K416" s="306"/>
      <c r="L416" s="306"/>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6"/>
      <c r="AL416" s="306"/>
      <c r="AM416" s="306"/>
      <c r="AN416" s="524">
        <v>182000</v>
      </c>
      <c r="AO416" s="524">
        <v>148400</v>
      </c>
      <c r="AP416" s="524">
        <v>120400</v>
      </c>
      <c r="AQ416" s="524">
        <v>84000</v>
      </c>
      <c r="AR416" s="524">
        <v>5600</v>
      </c>
      <c r="AS416" s="306"/>
      <c r="AT416" s="306"/>
      <c r="AU416" s="306"/>
      <c r="AV416" s="306"/>
      <c r="AW416" s="306"/>
      <c r="AX416" s="306"/>
      <c r="AY416" s="306"/>
    </row>
    <row r="417" spans="1:51">
      <c r="A417" s="61" t="s">
        <v>1005</v>
      </c>
      <c r="B417" s="61" t="s">
        <v>775</v>
      </c>
      <c r="C417" s="61" t="s">
        <v>956</v>
      </c>
      <c r="D417" s="61" t="s">
        <v>1239</v>
      </c>
      <c r="E417" s="64">
        <f>IF(ISERROR(VLOOKUP(D417,#REF!,2,0)),0,VLOOKUP(D417,#REF!,2,0))</f>
        <v>0</v>
      </c>
      <c r="F417" s="61" t="str">
        <f>IF(D417="","",VLOOKUP(D417,'UG SKU Categorization'!$A$1:$C$204,3,0))</f>
        <v>Fortified Foods</v>
      </c>
      <c r="G417" s="61" t="s">
        <v>1240</v>
      </c>
      <c r="H417" s="524">
        <v>607200</v>
      </c>
      <c r="I417" s="306"/>
      <c r="J417" s="306"/>
      <c r="K417" s="306"/>
      <c r="L417" s="306"/>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6"/>
      <c r="AL417" s="306"/>
      <c r="AM417" s="306"/>
      <c r="AN417" s="524">
        <v>300300</v>
      </c>
      <c r="AO417" s="524">
        <v>178200</v>
      </c>
      <c r="AP417" s="524">
        <v>128700</v>
      </c>
      <c r="AQ417" s="306"/>
      <c r="AR417" s="306"/>
      <c r="AS417" s="306"/>
      <c r="AT417" s="306"/>
      <c r="AU417" s="306"/>
      <c r="AV417" s="306"/>
      <c r="AW417" s="306"/>
      <c r="AX417" s="306"/>
      <c r="AY417" s="306"/>
    </row>
    <row r="418" spans="1:51">
      <c r="A418" s="61" t="s">
        <v>1005</v>
      </c>
      <c r="B418" s="61" t="s">
        <v>775</v>
      </c>
      <c r="C418" s="61" t="s">
        <v>956</v>
      </c>
      <c r="D418" s="61" t="s">
        <v>1219</v>
      </c>
      <c r="E418" s="64">
        <f>IF(ISERROR(VLOOKUP(D418,#REF!,2,0)),0,VLOOKUP(D418,#REF!,2,0))</f>
        <v>0</v>
      </c>
      <c r="F418" s="61" t="str">
        <f>IF(D418="","",VLOOKUP(D418,'UG SKU Categorization'!$A$1:$C$204,3,0))</f>
        <v>Fortified Foods</v>
      </c>
      <c r="G418" s="61" t="s">
        <v>1220</v>
      </c>
      <c r="H418" s="524">
        <v>9000</v>
      </c>
      <c r="I418" s="306"/>
      <c r="J418" s="306"/>
      <c r="K418" s="306"/>
      <c r="L418" s="306"/>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6"/>
      <c r="AL418" s="306"/>
      <c r="AM418" s="306"/>
      <c r="AN418" s="524">
        <v>9000</v>
      </c>
      <c r="AO418" s="306"/>
      <c r="AP418" s="306"/>
      <c r="AQ418" s="306"/>
      <c r="AR418" s="306"/>
      <c r="AS418" s="306"/>
      <c r="AT418" s="306"/>
      <c r="AU418" s="306"/>
      <c r="AV418" s="306"/>
      <c r="AW418" s="306"/>
      <c r="AX418" s="306"/>
      <c r="AY418" s="306"/>
    </row>
    <row r="419" spans="1:51">
      <c r="A419" s="61" t="s">
        <v>1005</v>
      </c>
      <c r="B419" s="61" t="s">
        <v>775</v>
      </c>
      <c r="C419" s="61" t="s">
        <v>956</v>
      </c>
      <c r="D419" s="61" t="s">
        <v>1452</v>
      </c>
      <c r="E419" s="64">
        <f>IF(ISERROR(VLOOKUP(D419,#REF!,2,0)),0,VLOOKUP(D419,#REF!,2,0))</f>
        <v>0</v>
      </c>
      <c r="F419" s="61" t="str">
        <f>IF(D419="","",VLOOKUP(D419,'UG SKU Categorization'!$A$1:$C$204,3,0))</f>
        <v>Fortified Foods</v>
      </c>
      <c r="G419" s="61" t="s">
        <v>1454</v>
      </c>
      <c r="H419" s="524">
        <v>2116075</v>
      </c>
      <c r="I419" s="306"/>
      <c r="J419" s="306"/>
      <c r="K419" s="306"/>
      <c r="L419" s="306"/>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6"/>
      <c r="AL419" s="306"/>
      <c r="AM419" s="306"/>
      <c r="AN419" s="306"/>
      <c r="AO419" s="524">
        <v>203850</v>
      </c>
      <c r="AP419" s="524">
        <v>552150</v>
      </c>
      <c r="AQ419" s="524">
        <v>161100</v>
      </c>
      <c r="AR419" s="524">
        <v>114300</v>
      </c>
      <c r="AS419" s="524">
        <v>274050</v>
      </c>
      <c r="AT419" s="524">
        <v>186300</v>
      </c>
      <c r="AU419" s="524">
        <v>167025</v>
      </c>
      <c r="AV419" s="524">
        <v>124100</v>
      </c>
      <c r="AW419" s="524">
        <v>162350</v>
      </c>
      <c r="AX419" s="524">
        <v>135150</v>
      </c>
      <c r="AY419" s="524">
        <v>35700</v>
      </c>
    </row>
    <row r="420" spans="1:51">
      <c r="A420" s="61" t="s">
        <v>1005</v>
      </c>
      <c r="B420" s="61" t="s">
        <v>775</v>
      </c>
      <c r="C420" s="61" t="s">
        <v>956</v>
      </c>
      <c r="D420" s="61" t="s">
        <v>2465</v>
      </c>
      <c r="E420" s="64">
        <f>IF(ISERROR(VLOOKUP(D420,#REF!,2,0)),0,VLOOKUP(D420,#REF!,2,0))</f>
        <v>0</v>
      </c>
      <c r="F420" s="61" t="str">
        <f>IF(D420="","",VLOOKUP(D420,'UG SKU Categorization'!$A$1:$C$204,3,0))</f>
        <v>Fortified Foods</v>
      </c>
      <c r="G420" s="61" t="s">
        <v>2466</v>
      </c>
      <c r="H420" s="524">
        <v>8000</v>
      </c>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6"/>
      <c r="AL420" s="306"/>
      <c r="AM420" s="306"/>
      <c r="AN420" s="306"/>
      <c r="AO420" s="306"/>
      <c r="AP420" s="306"/>
      <c r="AQ420" s="306"/>
      <c r="AR420" s="306"/>
      <c r="AS420" s="306"/>
      <c r="AT420" s="306"/>
      <c r="AU420" s="306"/>
      <c r="AV420" s="306"/>
      <c r="AW420" s="306"/>
      <c r="AX420" s="306"/>
      <c r="AY420" s="524">
        <v>8000</v>
      </c>
    </row>
    <row r="421" spans="1:51">
      <c r="A421" s="61" t="s">
        <v>1005</v>
      </c>
      <c r="B421" s="61" t="s">
        <v>775</v>
      </c>
      <c r="C421" s="61" t="s">
        <v>956</v>
      </c>
      <c r="D421" s="61" t="s">
        <v>641</v>
      </c>
      <c r="E421" s="64">
        <f>IF(ISERROR(VLOOKUP(D421,#REF!,2,0)),0,VLOOKUP(D421,#REF!,2,0))</f>
        <v>0</v>
      </c>
      <c r="F421" s="61" t="str">
        <f>IF(D421="","",VLOOKUP(D421,'UG SKU Categorization'!$A$1:$C$204,3,0))</f>
        <v>Diarrhea Treatment</v>
      </c>
      <c r="G421" s="61" t="s">
        <v>642</v>
      </c>
      <c r="H421" s="524">
        <v>34600</v>
      </c>
      <c r="I421" s="306"/>
      <c r="J421" s="306"/>
      <c r="K421" s="306"/>
      <c r="L421" s="306"/>
      <c r="M421" s="306"/>
      <c r="N421" s="306"/>
      <c r="O421" s="306"/>
      <c r="P421" s="306"/>
      <c r="Q421" s="306"/>
      <c r="R421" s="306"/>
      <c r="S421" s="306"/>
      <c r="T421" s="306"/>
      <c r="U421" s="306"/>
      <c r="V421" s="306"/>
      <c r="W421" s="306"/>
      <c r="X421" s="306"/>
      <c r="Y421" s="306"/>
      <c r="Z421" s="306"/>
      <c r="AA421" s="306"/>
      <c r="AB421" s="306"/>
      <c r="AC421" s="306"/>
      <c r="AD421" s="306"/>
      <c r="AE421" s="306"/>
      <c r="AF421" s="524">
        <v>11200</v>
      </c>
      <c r="AG421" s="524">
        <v>400</v>
      </c>
      <c r="AH421" s="524">
        <v>5600</v>
      </c>
      <c r="AI421" s="524">
        <v>1200</v>
      </c>
      <c r="AJ421" s="524">
        <v>4000</v>
      </c>
      <c r="AK421" s="306"/>
      <c r="AL421" s="524">
        <v>1400</v>
      </c>
      <c r="AM421" s="524">
        <v>2000</v>
      </c>
      <c r="AN421" s="306"/>
      <c r="AO421" s="306"/>
      <c r="AP421" s="524">
        <v>600</v>
      </c>
      <c r="AQ421" s="524">
        <v>5000</v>
      </c>
      <c r="AR421" s="306"/>
      <c r="AS421" s="306"/>
      <c r="AT421" s="524">
        <v>3000</v>
      </c>
      <c r="AU421" s="306"/>
      <c r="AV421" s="524">
        <v>200</v>
      </c>
      <c r="AW421" s="306"/>
      <c r="AX421" s="306"/>
      <c r="AY421" s="306"/>
    </row>
    <row r="422" spans="1:51">
      <c r="A422" s="61" t="s">
        <v>1005</v>
      </c>
      <c r="B422" s="61" t="s">
        <v>775</v>
      </c>
      <c r="C422" s="61" t="s">
        <v>956</v>
      </c>
      <c r="D422" s="61" t="s">
        <v>643</v>
      </c>
      <c r="E422" s="64">
        <f>IF(ISERROR(VLOOKUP(D422,#REF!,2,0)),0,VLOOKUP(D422,#REF!,2,0))</f>
        <v>0</v>
      </c>
      <c r="F422" s="61" t="str">
        <f>IF(D422="","",VLOOKUP(D422,'UG SKU Categorization'!$A$1:$C$204,3,0))</f>
        <v>Diarrhea Treatment</v>
      </c>
      <c r="G422" s="61" t="s">
        <v>644</v>
      </c>
      <c r="H422" s="524">
        <v>99000</v>
      </c>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306"/>
      <c r="AE422" s="306"/>
      <c r="AF422" s="524">
        <v>28500</v>
      </c>
      <c r="AG422" s="306"/>
      <c r="AH422" s="524">
        <v>16500</v>
      </c>
      <c r="AI422" s="524">
        <v>7500</v>
      </c>
      <c r="AJ422" s="524">
        <v>12000</v>
      </c>
      <c r="AK422" s="524">
        <v>4500</v>
      </c>
      <c r="AL422" s="524">
        <v>1500</v>
      </c>
      <c r="AM422" s="524">
        <v>6000</v>
      </c>
      <c r="AN422" s="524">
        <v>4500</v>
      </c>
      <c r="AO422" s="306"/>
      <c r="AP422" s="524">
        <v>3000</v>
      </c>
      <c r="AQ422" s="524">
        <v>4500</v>
      </c>
      <c r="AR422" s="306"/>
      <c r="AS422" s="306"/>
      <c r="AT422" s="306"/>
      <c r="AU422" s="306"/>
      <c r="AV422" s="524">
        <v>7500</v>
      </c>
      <c r="AW422" s="306"/>
      <c r="AX422" s="524">
        <v>3000</v>
      </c>
      <c r="AY422" s="306"/>
    </row>
    <row r="423" spans="1:51">
      <c r="A423" s="61" t="s">
        <v>1005</v>
      </c>
      <c r="B423" s="61" t="s">
        <v>775</v>
      </c>
      <c r="C423" s="61" t="s">
        <v>956</v>
      </c>
      <c r="D423" s="61" t="s">
        <v>649</v>
      </c>
      <c r="E423" s="64">
        <f>IF(ISERROR(VLOOKUP(D423,#REF!,2,0)),0,VLOOKUP(D423,#REF!,2,0))</f>
        <v>0</v>
      </c>
      <c r="F423" s="61" t="str">
        <f>IF(D423="","",VLOOKUP(D423,'UG SKU Categorization'!$A$1:$C$204,3,0))</f>
        <v>Water filtration and storage</v>
      </c>
      <c r="G423" s="61" t="s">
        <v>650</v>
      </c>
      <c r="H423" s="524">
        <v>231000</v>
      </c>
      <c r="I423" s="306"/>
      <c r="J423" s="306"/>
      <c r="K423" s="306"/>
      <c r="L423" s="306"/>
      <c r="M423" s="306"/>
      <c r="N423" s="306"/>
      <c r="O423" s="306"/>
      <c r="P423" s="306"/>
      <c r="Q423" s="306"/>
      <c r="R423" s="306"/>
      <c r="S423" s="306"/>
      <c r="T423" s="306"/>
      <c r="U423" s="306"/>
      <c r="V423" s="306"/>
      <c r="W423" s="306"/>
      <c r="X423" s="306"/>
      <c r="Y423" s="306"/>
      <c r="Z423" s="306"/>
      <c r="AA423" s="306"/>
      <c r="AB423" s="306"/>
      <c r="AC423" s="306"/>
      <c r="AD423" s="306"/>
      <c r="AE423" s="306"/>
      <c r="AF423" s="306"/>
      <c r="AG423" s="524">
        <v>16000</v>
      </c>
      <c r="AH423" s="524">
        <v>56000</v>
      </c>
      <c r="AI423" s="524">
        <v>16000</v>
      </c>
      <c r="AJ423" s="524">
        <v>16000</v>
      </c>
      <c r="AK423" s="524">
        <v>16000</v>
      </c>
      <c r="AL423" s="524">
        <v>8000</v>
      </c>
      <c r="AM423" s="306"/>
      <c r="AN423" s="306"/>
      <c r="AO423" s="524">
        <v>8000</v>
      </c>
      <c r="AP423" s="524">
        <v>7000</v>
      </c>
      <c r="AQ423" s="524">
        <v>48000</v>
      </c>
      <c r="AR423" s="306"/>
      <c r="AS423" s="306"/>
      <c r="AT423" s="524">
        <v>8000</v>
      </c>
      <c r="AU423" s="524">
        <v>8000</v>
      </c>
      <c r="AV423" s="524">
        <v>16000</v>
      </c>
      <c r="AW423" s="306"/>
      <c r="AX423" s="524">
        <v>8000</v>
      </c>
      <c r="AY423" s="306"/>
    </row>
    <row r="424" spans="1:51">
      <c r="A424" s="61" t="s">
        <v>1005</v>
      </c>
      <c r="B424" s="61" t="s">
        <v>775</v>
      </c>
      <c r="C424" s="61" t="s">
        <v>956</v>
      </c>
      <c r="D424" s="61" t="s">
        <v>413</v>
      </c>
      <c r="E424" s="64">
        <f>IF(ISERROR(VLOOKUP(D424,#REF!,2,0)),0,VLOOKUP(D424,#REF!,2,0))</f>
        <v>0</v>
      </c>
      <c r="F424" s="61" t="str">
        <f>IF(D424="","",VLOOKUP(D424,'UG SKU Categorization'!$A$1:$C$204,3,0))</f>
        <v>Hygiene</v>
      </c>
      <c r="G424" s="61" t="s">
        <v>414</v>
      </c>
      <c r="H424" s="524">
        <v>526900</v>
      </c>
      <c r="I424" s="306"/>
      <c r="J424" s="306"/>
      <c r="K424" s="306"/>
      <c r="L424" s="306"/>
      <c r="M424" s="306"/>
      <c r="N424" s="306"/>
      <c r="O424" s="306"/>
      <c r="P424" s="306"/>
      <c r="Q424" s="306"/>
      <c r="R424" s="306"/>
      <c r="S424" s="306"/>
      <c r="T424" s="306"/>
      <c r="U424" s="306"/>
      <c r="V424" s="306"/>
      <c r="W424" s="306"/>
      <c r="X424" s="306"/>
      <c r="Y424" s="306"/>
      <c r="Z424" s="306"/>
      <c r="AA424" s="306"/>
      <c r="AB424" s="306"/>
      <c r="AC424" s="306"/>
      <c r="AD424" s="306"/>
      <c r="AE424" s="306"/>
      <c r="AF424" s="524">
        <v>4600</v>
      </c>
      <c r="AG424" s="524">
        <v>57500</v>
      </c>
      <c r="AH424" s="524">
        <v>4600</v>
      </c>
      <c r="AI424" s="524">
        <v>112700</v>
      </c>
      <c r="AJ424" s="524">
        <v>2300</v>
      </c>
      <c r="AK424" s="524">
        <v>32200</v>
      </c>
      <c r="AL424" s="524">
        <v>2300</v>
      </c>
      <c r="AM424" s="306"/>
      <c r="AN424" s="524">
        <v>4600</v>
      </c>
      <c r="AO424" s="524">
        <v>80700</v>
      </c>
      <c r="AP424" s="524">
        <v>225400</v>
      </c>
      <c r="AQ424" s="306"/>
      <c r="AR424" s="306"/>
      <c r="AS424" s="306"/>
      <c r="AT424" s="306"/>
      <c r="AU424" s="306"/>
      <c r="AV424" s="306"/>
      <c r="AW424" s="306"/>
      <c r="AX424" s="306"/>
      <c r="AY424" s="306"/>
    </row>
    <row r="425" spans="1:51">
      <c r="A425" s="61" t="s">
        <v>1005</v>
      </c>
      <c r="B425" s="61" t="s">
        <v>775</v>
      </c>
      <c r="C425" s="61" t="s">
        <v>956</v>
      </c>
      <c r="D425" s="61" t="s">
        <v>415</v>
      </c>
      <c r="E425" s="64">
        <f>IF(ISERROR(VLOOKUP(D425,#REF!,2,0)),0,VLOOKUP(D425,#REF!,2,0))</f>
        <v>0</v>
      </c>
      <c r="F425" s="61" t="str">
        <f>IF(D425="","",VLOOKUP(D425,'UG SKU Categorization'!$A$1:$C$204,3,0))</f>
        <v>Hygiene</v>
      </c>
      <c r="G425" s="61" t="s">
        <v>416</v>
      </c>
      <c r="H425" s="524">
        <v>657800</v>
      </c>
      <c r="I425" s="306"/>
      <c r="J425" s="306"/>
      <c r="K425" s="306"/>
      <c r="L425" s="306"/>
      <c r="M425" s="306"/>
      <c r="N425" s="306"/>
      <c r="O425" s="306"/>
      <c r="P425" s="306"/>
      <c r="Q425" s="306"/>
      <c r="R425" s="306"/>
      <c r="S425" s="306"/>
      <c r="T425" s="306"/>
      <c r="U425" s="306"/>
      <c r="V425" s="306"/>
      <c r="W425" s="306"/>
      <c r="X425" s="306"/>
      <c r="Y425" s="306"/>
      <c r="Z425" s="306"/>
      <c r="AA425" s="306"/>
      <c r="AB425" s="306"/>
      <c r="AC425" s="306"/>
      <c r="AD425" s="306"/>
      <c r="AE425" s="306"/>
      <c r="AF425" s="524">
        <v>4600</v>
      </c>
      <c r="AG425" s="524">
        <v>55200</v>
      </c>
      <c r="AH425" s="306"/>
      <c r="AI425" s="524">
        <v>25300</v>
      </c>
      <c r="AJ425" s="524">
        <v>2300</v>
      </c>
      <c r="AK425" s="524">
        <v>9200</v>
      </c>
      <c r="AL425" s="524">
        <v>2300</v>
      </c>
      <c r="AM425" s="306"/>
      <c r="AN425" s="306"/>
      <c r="AO425" s="524">
        <v>4600</v>
      </c>
      <c r="AP425" s="524">
        <v>163300</v>
      </c>
      <c r="AQ425" s="524">
        <v>87400</v>
      </c>
      <c r="AR425" s="524">
        <v>4600</v>
      </c>
      <c r="AS425" s="524">
        <v>241500</v>
      </c>
      <c r="AT425" s="306"/>
      <c r="AU425" s="524">
        <v>57500</v>
      </c>
      <c r="AV425" s="306"/>
      <c r="AW425" s="306"/>
      <c r="AX425" s="306"/>
      <c r="AY425" s="306"/>
    </row>
    <row r="426" spans="1:51">
      <c r="A426" s="61" t="s">
        <v>1005</v>
      </c>
      <c r="B426" s="61" t="s">
        <v>775</v>
      </c>
      <c r="C426" s="61" t="s">
        <v>956</v>
      </c>
      <c r="D426" s="61" t="s">
        <v>691</v>
      </c>
      <c r="E426" s="64">
        <f>IF(ISERROR(VLOOKUP(D426,#REF!,2,0)),0,VLOOKUP(D426,#REF!,2,0))</f>
        <v>0</v>
      </c>
      <c r="F426" s="61" t="str">
        <f>IF(D426="","",VLOOKUP(D426,'UG SKU Categorization'!$A$1:$C$204,3,0))</f>
        <v>Soap</v>
      </c>
      <c r="G426" s="61" t="s">
        <v>692</v>
      </c>
      <c r="H426" s="524">
        <v>225950</v>
      </c>
      <c r="I426" s="306"/>
      <c r="J426" s="306"/>
      <c r="K426" s="306"/>
      <c r="L426" s="306"/>
      <c r="M426" s="306"/>
      <c r="N426" s="306"/>
      <c r="O426" s="306"/>
      <c r="P426" s="306"/>
      <c r="Q426" s="306"/>
      <c r="R426" s="306"/>
      <c r="S426" s="306"/>
      <c r="T426" s="306"/>
      <c r="U426" s="306"/>
      <c r="V426" s="306"/>
      <c r="W426" s="306"/>
      <c r="X426" s="306"/>
      <c r="Y426" s="306"/>
      <c r="Z426" s="306"/>
      <c r="AA426" s="306"/>
      <c r="AB426" s="306"/>
      <c r="AC426" s="306"/>
      <c r="AD426" s="306"/>
      <c r="AE426" s="306"/>
      <c r="AF426" s="524">
        <v>14400</v>
      </c>
      <c r="AG426" s="524">
        <v>39600</v>
      </c>
      <c r="AH426" s="524">
        <v>10800</v>
      </c>
      <c r="AI426" s="524">
        <v>105300</v>
      </c>
      <c r="AJ426" s="524">
        <v>7650</v>
      </c>
      <c r="AK426" s="306"/>
      <c r="AL426" s="306"/>
      <c r="AM426" s="306"/>
      <c r="AN426" s="306"/>
      <c r="AO426" s="306"/>
      <c r="AP426" s="306"/>
      <c r="AQ426" s="306"/>
      <c r="AR426" s="306"/>
      <c r="AS426" s="306"/>
      <c r="AT426" s="524">
        <v>1950</v>
      </c>
      <c r="AU426" s="306"/>
      <c r="AV426" s="524">
        <v>46250</v>
      </c>
      <c r="AW426" s="306"/>
      <c r="AX426" s="306"/>
      <c r="AY426" s="306"/>
    </row>
    <row r="427" spans="1:51">
      <c r="A427" s="61" t="s">
        <v>1005</v>
      </c>
      <c r="B427" s="61" t="s">
        <v>775</v>
      </c>
      <c r="C427" s="61" t="s">
        <v>956</v>
      </c>
      <c r="D427" s="61" t="s">
        <v>693</v>
      </c>
      <c r="E427" s="64">
        <f>IF(ISERROR(VLOOKUP(D427,#REF!,2,0)),0,VLOOKUP(D427,#REF!,2,0))</f>
        <v>0</v>
      </c>
      <c r="F427" s="61" t="str">
        <f>IF(D427="","",VLOOKUP(D427,'UG SKU Categorization'!$A$1:$C$204,3,0))</f>
        <v>Soap</v>
      </c>
      <c r="G427" s="61" t="s">
        <v>694</v>
      </c>
      <c r="H427" s="524">
        <v>994880</v>
      </c>
      <c r="I427" s="306"/>
      <c r="J427" s="306"/>
      <c r="K427" s="306"/>
      <c r="L427" s="306"/>
      <c r="M427" s="306"/>
      <c r="N427" s="306"/>
      <c r="O427" s="306"/>
      <c r="P427" s="306"/>
      <c r="Q427" s="306"/>
      <c r="R427" s="306"/>
      <c r="S427" s="306"/>
      <c r="T427" s="306"/>
      <c r="U427" s="306"/>
      <c r="V427" s="306"/>
      <c r="W427" s="306"/>
      <c r="X427" s="306"/>
      <c r="Y427" s="306"/>
      <c r="Z427" s="306"/>
      <c r="AA427" s="306"/>
      <c r="AB427" s="306"/>
      <c r="AC427" s="306"/>
      <c r="AD427" s="306"/>
      <c r="AE427" s="306"/>
      <c r="AF427" s="524">
        <v>245660</v>
      </c>
      <c r="AG427" s="524">
        <v>64080</v>
      </c>
      <c r="AH427" s="524">
        <v>112140</v>
      </c>
      <c r="AI427" s="524">
        <v>31900</v>
      </c>
      <c r="AJ427" s="524">
        <v>61300</v>
      </c>
      <c r="AK427" s="524">
        <v>97200</v>
      </c>
      <c r="AL427" s="524">
        <v>48750</v>
      </c>
      <c r="AM427" s="524">
        <v>73500</v>
      </c>
      <c r="AN427" s="524">
        <v>10800</v>
      </c>
      <c r="AO427" s="524">
        <v>81450</v>
      </c>
      <c r="AP427" s="524">
        <v>11400</v>
      </c>
      <c r="AQ427" s="524">
        <v>25800</v>
      </c>
      <c r="AR427" s="306"/>
      <c r="AS427" s="524">
        <v>37000</v>
      </c>
      <c r="AT427" s="524">
        <v>1850</v>
      </c>
      <c r="AU427" s="524">
        <v>24050</v>
      </c>
      <c r="AV427" s="524">
        <v>3400</v>
      </c>
      <c r="AW427" s="524">
        <v>22100</v>
      </c>
      <c r="AX427" s="524">
        <v>42500</v>
      </c>
      <c r="AY427" s="306"/>
    </row>
    <row r="428" spans="1:51">
      <c r="A428" s="61" t="s">
        <v>1005</v>
      </c>
      <c r="B428" s="61" t="s">
        <v>775</v>
      </c>
      <c r="C428" s="61" t="s">
        <v>956</v>
      </c>
      <c r="D428" s="61" t="s">
        <v>417</v>
      </c>
      <c r="E428" s="64">
        <f>IF(ISERROR(VLOOKUP(D428,#REF!,2,0)),0,VLOOKUP(D428,#REF!,2,0))</f>
        <v>0</v>
      </c>
      <c r="F428" s="61" t="str">
        <f>IF(D428="","",VLOOKUP(D428,'UG SKU Categorization'!$A$1:$C$204,3,0))</f>
        <v>Hygiene</v>
      </c>
      <c r="G428" s="61" t="s">
        <v>418</v>
      </c>
      <c r="H428" s="524">
        <v>125800</v>
      </c>
      <c r="I428" s="306"/>
      <c r="J428" s="306"/>
      <c r="K428" s="306"/>
      <c r="L428" s="306"/>
      <c r="M428" s="306"/>
      <c r="N428" s="306"/>
      <c r="O428" s="306"/>
      <c r="P428" s="306"/>
      <c r="Q428" s="306"/>
      <c r="R428" s="306"/>
      <c r="S428" s="306"/>
      <c r="T428" s="306"/>
      <c r="U428" s="306"/>
      <c r="V428" s="306"/>
      <c r="W428" s="306"/>
      <c r="X428" s="306"/>
      <c r="Y428" s="306"/>
      <c r="Z428" s="306"/>
      <c r="AA428" s="306"/>
      <c r="AB428" s="306"/>
      <c r="AC428" s="306"/>
      <c r="AD428" s="306"/>
      <c r="AE428" s="306"/>
      <c r="AF428" s="524">
        <v>7400</v>
      </c>
      <c r="AG428" s="524">
        <v>3700</v>
      </c>
      <c r="AH428" s="524">
        <v>3700</v>
      </c>
      <c r="AI428" s="306"/>
      <c r="AJ428" s="306"/>
      <c r="AK428" s="524">
        <v>7400</v>
      </c>
      <c r="AL428" s="306"/>
      <c r="AM428" s="306"/>
      <c r="AN428" s="306"/>
      <c r="AO428" s="306"/>
      <c r="AP428" s="524">
        <v>29600</v>
      </c>
      <c r="AQ428" s="306"/>
      <c r="AR428" s="524">
        <v>66600</v>
      </c>
      <c r="AS428" s="524">
        <v>3700</v>
      </c>
      <c r="AT428" s="524">
        <v>3700</v>
      </c>
      <c r="AU428" s="306"/>
      <c r="AV428" s="306"/>
      <c r="AW428" s="306"/>
      <c r="AX428" s="306"/>
      <c r="AY428" s="306"/>
    </row>
    <row r="429" spans="1:51">
      <c r="A429" s="61" t="s">
        <v>1005</v>
      </c>
      <c r="B429" s="61" t="s">
        <v>775</v>
      </c>
      <c r="C429" s="61" t="s">
        <v>956</v>
      </c>
      <c r="D429" s="61" t="s">
        <v>695</v>
      </c>
      <c r="E429" s="64">
        <f>IF(ISERROR(VLOOKUP(D429,#REF!,2,0)),0,VLOOKUP(D429,#REF!,2,0))</f>
        <v>0</v>
      </c>
      <c r="F429" s="61" t="str">
        <f>IF(D429="","",VLOOKUP(D429,'UG SKU Categorization'!$A$1:$C$204,3,0))</f>
        <v>Soap</v>
      </c>
      <c r="G429" s="61" t="s">
        <v>696</v>
      </c>
      <c r="H429" s="524">
        <v>2297900</v>
      </c>
      <c r="I429" s="306"/>
      <c r="J429" s="306"/>
      <c r="K429" s="306"/>
      <c r="L429" s="306"/>
      <c r="M429" s="306"/>
      <c r="N429" s="306"/>
      <c r="O429" s="306"/>
      <c r="P429" s="306"/>
      <c r="Q429" s="306"/>
      <c r="R429" s="306"/>
      <c r="S429" s="306"/>
      <c r="T429" s="306"/>
      <c r="U429" s="306"/>
      <c r="V429" s="306"/>
      <c r="W429" s="306"/>
      <c r="X429" s="306"/>
      <c r="Y429" s="306"/>
      <c r="Z429" s="306"/>
      <c r="AA429" s="306"/>
      <c r="AB429" s="306"/>
      <c r="AC429" s="306"/>
      <c r="AD429" s="306"/>
      <c r="AE429" s="306"/>
      <c r="AF429" s="524">
        <v>211600</v>
      </c>
      <c r="AG429" s="524">
        <v>62100</v>
      </c>
      <c r="AH429" s="524">
        <v>55200</v>
      </c>
      <c r="AI429" s="524">
        <v>928700</v>
      </c>
      <c r="AJ429" s="524">
        <v>41700</v>
      </c>
      <c r="AK429" s="524">
        <v>87400</v>
      </c>
      <c r="AL429" s="524">
        <v>237300</v>
      </c>
      <c r="AM429" s="524">
        <v>56600</v>
      </c>
      <c r="AN429" s="524">
        <v>2300</v>
      </c>
      <c r="AO429" s="524">
        <v>57500</v>
      </c>
      <c r="AP429" s="524">
        <v>301500</v>
      </c>
      <c r="AQ429" s="524">
        <v>57500</v>
      </c>
      <c r="AR429" s="306"/>
      <c r="AS429" s="524">
        <v>6900</v>
      </c>
      <c r="AT429" s="524">
        <v>4600</v>
      </c>
      <c r="AU429" s="524">
        <v>13200</v>
      </c>
      <c r="AV429" s="524">
        <v>169400</v>
      </c>
      <c r="AW429" s="524">
        <v>4400</v>
      </c>
      <c r="AX429" s="306"/>
      <c r="AY429" s="306"/>
    </row>
    <row r="430" spans="1:51">
      <c r="A430" s="61" t="s">
        <v>1005</v>
      </c>
      <c r="B430" s="61" t="s">
        <v>775</v>
      </c>
      <c r="C430" s="61" t="s">
        <v>956</v>
      </c>
      <c r="D430" s="61" t="s">
        <v>419</v>
      </c>
      <c r="E430" s="64">
        <f>IF(ISERROR(VLOOKUP(D430,#REF!,2,0)),0,VLOOKUP(D430,#REF!,2,0))</f>
        <v>0</v>
      </c>
      <c r="F430" s="61" t="str">
        <f>IF(D430="","",VLOOKUP(D430,'UG SKU Categorization'!$A$1:$C$204,3,0))</f>
        <v>Hygiene</v>
      </c>
      <c r="G430" s="61" t="s">
        <v>420</v>
      </c>
      <c r="H430" s="524">
        <v>5000</v>
      </c>
      <c r="I430" s="306"/>
      <c r="J430" s="306"/>
      <c r="K430" s="306"/>
      <c r="L430" s="306"/>
      <c r="M430" s="306"/>
      <c r="N430" s="306"/>
      <c r="O430" s="306"/>
      <c r="P430" s="306"/>
      <c r="Q430" s="306"/>
      <c r="R430" s="306"/>
      <c r="S430" s="306"/>
      <c r="T430" s="306"/>
      <c r="U430" s="306"/>
      <c r="V430" s="306"/>
      <c r="W430" s="306"/>
      <c r="X430" s="306"/>
      <c r="Y430" s="306"/>
      <c r="Z430" s="306"/>
      <c r="AA430" s="306"/>
      <c r="AB430" s="306"/>
      <c r="AC430" s="306"/>
      <c r="AD430" s="306"/>
      <c r="AE430" s="306"/>
      <c r="AF430" s="524">
        <v>5000</v>
      </c>
      <c r="AG430" s="306"/>
      <c r="AH430" s="306"/>
      <c r="AI430" s="306"/>
      <c r="AJ430" s="306"/>
      <c r="AK430" s="306"/>
      <c r="AL430" s="306"/>
      <c r="AM430" s="306"/>
      <c r="AN430" s="306"/>
      <c r="AO430" s="306"/>
      <c r="AP430" s="306"/>
      <c r="AQ430" s="306"/>
      <c r="AR430" s="306"/>
      <c r="AS430" s="306"/>
      <c r="AT430" s="306"/>
      <c r="AU430" s="306"/>
      <c r="AV430" s="306"/>
      <c r="AW430" s="306"/>
      <c r="AX430" s="306"/>
      <c r="AY430" s="306"/>
    </row>
    <row r="431" spans="1:51">
      <c r="A431" s="61" t="s">
        <v>1005</v>
      </c>
      <c r="B431" s="61" t="s">
        <v>775</v>
      </c>
      <c r="C431" s="61" t="s">
        <v>956</v>
      </c>
      <c r="D431" s="61" t="s">
        <v>421</v>
      </c>
      <c r="E431" s="64">
        <f>IF(ISERROR(VLOOKUP(D431,#REF!,2,0)),0,VLOOKUP(D431,#REF!,2,0))</f>
        <v>0</v>
      </c>
      <c r="F431" s="61" t="str">
        <f>IF(D431="","",VLOOKUP(D431,'UG SKU Categorization'!$A$1:$C$204,3,0))</f>
        <v>Hygiene</v>
      </c>
      <c r="G431" s="61" t="s">
        <v>422</v>
      </c>
      <c r="H431" s="524">
        <v>2138400</v>
      </c>
      <c r="I431" s="306"/>
      <c r="J431" s="306"/>
      <c r="K431" s="306"/>
      <c r="L431" s="306"/>
      <c r="M431" s="306"/>
      <c r="N431" s="306"/>
      <c r="O431" s="306"/>
      <c r="P431" s="306"/>
      <c r="Q431" s="306"/>
      <c r="R431" s="306"/>
      <c r="S431" s="306"/>
      <c r="T431" s="306"/>
      <c r="U431" s="306"/>
      <c r="V431" s="306"/>
      <c r="W431" s="306"/>
      <c r="X431" s="306"/>
      <c r="Y431" s="306"/>
      <c r="Z431" s="306"/>
      <c r="AA431" s="306"/>
      <c r="AB431" s="306"/>
      <c r="AC431" s="306"/>
      <c r="AD431" s="306"/>
      <c r="AE431" s="306"/>
      <c r="AF431" s="524">
        <v>105000</v>
      </c>
      <c r="AG431" s="524">
        <v>195000</v>
      </c>
      <c r="AH431" s="524">
        <v>630000</v>
      </c>
      <c r="AI431" s="524">
        <v>240000</v>
      </c>
      <c r="AJ431" s="524">
        <v>105000</v>
      </c>
      <c r="AK431" s="524">
        <v>60000</v>
      </c>
      <c r="AL431" s="524">
        <v>25000</v>
      </c>
      <c r="AM431" s="524">
        <v>20000</v>
      </c>
      <c r="AN431" s="524">
        <v>485000</v>
      </c>
      <c r="AO431" s="524">
        <v>70000</v>
      </c>
      <c r="AP431" s="524">
        <v>33000</v>
      </c>
      <c r="AQ431" s="524">
        <v>11000</v>
      </c>
      <c r="AR431" s="524">
        <v>5400</v>
      </c>
      <c r="AS431" s="524">
        <v>5500</v>
      </c>
      <c r="AT431" s="524">
        <v>44000</v>
      </c>
      <c r="AU431" s="524">
        <v>60500</v>
      </c>
      <c r="AV431" s="524">
        <v>11000</v>
      </c>
      <c r="AW431" s="524">
        <v>22000</v>
      </c>
      <c r="AX431" s="524">
        <v>11000</v>
      </c>
      <c r="AY431" s="306"/>
    </row>
    <row r="432" spans="1:51">
      <c r="A432" s="61" t="s">
        <v>1005</v>
      </c>
      <c r="B432" s="61" t="s">
        <v>775</v>
      </c>
      <c r="C432" s="61" t="s">
        <v>956</v>
      </c>
      <c r="D432" s="61" t="s">
        <v>697</v>
      </c>
      <c r="E432" s="64">
        <f>IF(ISERROR(VLOOKUP(D432,#REF!,2,0)),0,VLOOKUP(D432,#REF!,2,0))</f>
        <v>0</v>
      </c>
      <c r="F432" s="61" t="str">
        <f>IF(D432="","",VLOOKUP(D432,'UG SKU Categorization'!$A$1:$C$204,3,0))</f>
        <v>Soap</v>
      </c>
      <c r="G432" s="61" t="s">
        <v>698</v>
      </c>
      <c r="H432" s="524">
        <v>85828375</v>
      </c>
      <c r="I432" s="306"/>
      <c r="J432" s="306"/>
      <c r="K432" s="306"/>
      <c r="L432" s="306"/>
      <c r="M432" s="306"/>
      <c r="N432" s="306"/>
      <c r="O432" s="306"/>
      <c r="P432" s="306"/>
      <c r="Q432" s="306"/>
      <c r="R432" s="306"/>
      <c r="S432" s="306"/>
      <c r="T432" s="306"/>
      <c r="U432" s="306"/>
      <c r="V432" s="306"/>
      <c r="W432" s="306"/>
      <c r="X432" s="306"/>
      <c r="Y432" s="306"/>
      <c r="Z432" s="306"/>
      <c r="AA432" s="306"/>
      <c r="AB432" s="306"/>
      <c r="AC432" s="306"/>
      <c r="AD432" s="306"/>
      <c r="AE432" s="306"/>
      <c r="AF432" s="524">
        <v>988000</v>
      </c>
      <c r="AG432" s="524">
        <v>494000</v>
      </c>
      <c r="AH432" s="524">
        <v>2352850</v>
      </c>
      <c r="AI432" s="524">
        <v>10848650</v>
      </c>
      <c r="AJ432" s="524">
        <v>6000250</v>
      </c>
      <c r="AK432" s="524">
        <v>9408000</v>
      </c>
      <c r="AL432" s="524">
        <v>8054400</v>
      </c>
      <c r="AM432" s="524">
        <v>4342400</v>
      </c>
      <c r="AN432" s="524">
        <v>2865300</v>
      </c>
      <c r="AO432" s="524">
        <v>4720000</v>
      </c>
      <c r="AP432" s="524">
        <v>3549975</v>
      </c>
      <c r="AQ432" s="524">
        <v>3239500</v>
      </c>
      <c r="AR432" s="524">
        <v>2556200</v>
      </c>
      <c r="AS432" s="524">
        <v>1503500</v>
      </c>
      <c r="AT432" s="524">
        <v>3100400</v>
      </c>
      <c r="AU432" s="524">
        <v>7882750</v>
      </c>
      <c r="AV432" s="524">
        <v>4541450</v>
      </c>
      <c r="AW432" s="524">
        <v>5367000</v>
      </c>
      <c r="AX432" s="524">
        <v>3493750</v>
      </c>
      <c r="AY432" s="524">
        <v>520000</v>
      </c>
    </row>
    <row r="433" spans="1:51">
      <c r="A433" s="61" t="s">
        <v>1005</v>
      </c>
      <c r="B433" s="61" t="s">
        <v>775</v>
      </c>
      <c r="C433" s="61" t="s">
        <v>956</v>
      </c>
      <c r="D433" s="61" t="s">
        <v>665</v>
      </c>
      <c r="E433" s="64">
        <f>IF(ISERROR(VLOOKUP(D433,#REF!,2,0)),0,VLOOKUP(D433,#REF!,2,0))</f>
        <v>0</v>
      </c>
      <c r="F433" s="61" t="str">
        <f>IF(D433="","",VLOOKUP(D433,'UG SKU Categorization'!$A$1:$C$204,3,0))</f>
        <v>Diarrhea Treatment</v>
      </c>
      <c r="G433" s="61" t="s">
        <v>666</v>
      </c>
      <c r="H433" s="524">
        <v>25740</v>
      </c>
      <c r="I433" s="306"/>
      <c r="J433" s="306"/>
      <c r="K433" s="306"/>
      <c r="L433" s="306"/>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524">
        <v>4500</v>
      </c>
      <c r="AK433" s="524">
        <v>1200</v>
      </c>
      <c r="AL433" s="524">
        <v>6300</v>
      </c>
      <c r="AM433" s="524">
        <v>8400</v>
      </c>
      <c r="AN433" s="524">
        <v>1200</v>
      </c>
      <c r="AO433" s="524">
        <v>230</v>
      </c>
      <c r="AP433" s="306"/>
      <c r="AQ433" s="306"/>
      <c r="AR433" s="306"/>
      <c r="AS433" s="306"/>
      <c r="AT433" s="306"/>
      <c r="AU433" s="306"/>
      <c r="AV433" s="524">
        <v>690</v>
      </c>
      <c r="AW433" s="306"/>
      <c r="AX433" s="524">
        <v>3220</v>
      </c>
      <c r="AY433" s="306"/>
    </row>
    <row r="434" spans="1:51">
      <c r="A434" s="61" t="s">
        <v>1005</v>
      </c>
      <c r="B434" s="61" t="s">
        <v>775</v>
      </c>
      <c r="C434" s="61" t="s">
        <v>956</v>
      </c>
      <c r="D434" s="61" t="s">
        <v>1976</v>
      </c>
      <c r="E434" s="64">
        <f>IF(ISERROR(VLOOKUP(D434,#REF!,2,0)),0,VLOOKUP(D434,#REF!,2,0))</f>
        <v>0</v>
      </c>
      <c r="F434" s="61" t="str">
        <f>IF(D434="","",VLOOKUP(D434,'UG SKU Categorization'!$A$1:$C$204,3,0))</f>
        <v>Diarrhea Treatment</v>
      </c>
      <c r="G434" s="61" t="s">
        <v>1978</v>
      </c>
      <c r="H434" s="524">
        <v>90000</v>
      </c>
      <c r="I434" s="306"/>
      <c r="J434" s="306"/>
      <c r="K434" s="306"/>
      <c r="L434" s="306"/>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6"/>
      <c r="AL434" s="306"/>
      <c r="AM434" s="306"/>
      <c r="AN434" s="306"/>
      <c r="AO434" s="306"/>
      <c r="AP434" s="306"/>
      <c r="AQ434" s="306"/>
      <c r="AR434" s="306"/>
      <c r="AS434" s="306"/>
      <c r="AT434" s="306"/>
      <c r="AU434" s="306"/>
      <c r="AV434" s="524">
        <v>40000</v>
      </c>
      <c r="AW434" s="524">
        <v>20000</v>
      </c>
      <c r="AX434" s="524">
        <v>20000</v>
      </c>
      <c r="AY434" s="524">
        <v>10000</v>
      </c>
    </row>
    <row r="435" spans="1:51">
      <c r="A435" s="61" t="s">
        <v>1005</v>
      </c>
      <c r="B435" s="61" t="s">
        <v>775</v>
      </c>
      <c r="C435" s="61" t="s">
        <v>956</v>
      </c>
      <c r="D435" s="61" t="s">
        <v>699</v>
      </c>
      <c r="E435" s="64">
        <f>IF(ISERROR(VLOOKUP(D435,#REF!,2,0)),0,VLOOKUP(D435,#REF!,2,0))</f>
        <v>0</v>
      </c>
      <c r="F435" s="61" t="str">
        <f>IF(D435="","",VLOOKUP(D435,'UG SKU Categorization'!$A$1:$C$204,3,0))</f>
        <v>Cookstoves</v>
      </c>
      <c r="G435" s="61" t="s">
        <v>700</v>
      </c>
      <c r="H435" s="524">
        <v>62588200</v>
      </c>
      <c r="I435" s="306"/>
      <c r="J435" s="306"/>
      <c r="K435" s="306"/>
      <c r="L435" s="306"/>
      <c r="M435" s="306"/>
      <c r="N435" s="306"/>
      <c r="O435" s="306"/>
      <c r="P435" s="306"/>
      <c r="Q435" s="306"/>
      <c r="R435" s="306"/>
      <c r="S435" s="306"/>
      <c r="T435" s="306"/>
      <c r="U435" s="306"/>
      <c r="V435" s="306"/>
      <c r="W435" s="306"/>
      <c r="X435" s="306"/>
      <c r="Y435" s="306"/>
      <c r="Z435" s="306"/>
      <c r="AA435" s="306"/>
      <c r="AB435" s="306"/>
      <c r="AC435" s="306"/>
      <c r="AD435" s="306"/>
      <c r="AE435" s="306"/>
      <c r="AF435" s="524">
        <v>12137700</v>
      </c>
      <c r="AG435" s="524">
        <v>5653800</v>
      </c>
      <c r="AH435" s="524">
        <v>5353000</v>
      </c>
      <c r="AI435" s="524">
        <v>5436600</v>
      </c>
      <c r="AJ435" s="524">
        <v>3523500</v>
      </c>
      <c r="AK435" s="524">
        <v>4672600</v>
      </c>
      <c r="AL435" s="524">
        <v>3653100</v>
      </c>
      <c r="AM435" s="524">
        <v>2597400</v>
      </c>
      <c r="AN435" s="524">
        <v>2980000</v>
      </c>
      <c r="AO435" s="524">
        <v>2079000</v>
      </c>
      <c r="AP435" s="524">
        <v>1430000</v>
      </c>
      <c r="AQ435" s="524">
        <v>1830000</v>
      </c>
      <c r="AR435" s="524">
        <v>3126000</v>
      </c>
      <c r="AS435" s="524">
        <v>1695500</v>
      </c>
      <c r="AT435" s="524">
        <v>2052000</v>
      </c>
      <c r="AU435" s="524">
        <v>1008000</v>
      </c>
      <c r="AV435" s="524">
        <v>1344000</v>
      </c>
      <c r="AW435" s="524">
        <v>888000</v>
      </c>
      <c r="AX435" s="524">
        <v>1104000</v>
      </c>
      <c r="AY435" s="524">
        <v>24000</v>
      </c>
    </row>
    <row r="436" spans="1:51">
      <c r="A436" s="61" t="s">
        <v>1005</v>
      </c>
      <c r="B436" s="61" t="s">
        <v>775</v>
      </c>
      <c r="C436" s="61" t="s">
        <v>956</v>
      </c>
      <c r="D436" s="61" t="s">
        <v>701</v>
      </c>
      <c r="E436" s="64">
        <f>IF(ISERROR(VLOOKUP(D436,#REF!,2,0)),0,VLOOKUP(D436,#REF!,2,0))</f>
        <v>0</v>
      </c>
      <c r="F436" s="61" t="str">
        <f>IF(D436="","",VLOOKUP(D436,'UG SKU Categorization'!$A$1:$C$204,3,0))</f>
        <v>Cookstoves</v>
      </c>
      <c r="G436" s="61" t="s">
        <v>702</v>
      </c>
      <c r="H436" s="524">
        <v>32660600</v>
      </c>
      <c r="I436" s="306"/>
      <c r="J436" s="306"/>
      <c r="K436" s="306"/>
      <c r="L436" s="306"/>
      <c r="M436" s="306"/>
      <c r="N436" s="306"/>
      <c r="O436" s="306"/>
      <c r="P436" s="306"/>
      <c r="Q436" s="306"/>
      <c r="R436" s="306"/>
      <c r="S436" s="306"/>
      <c r="T436" s="306"/>
      <c r="U436" s="306"/>
      <c r="V436" s="306"/>
      <c r="W436" s="306"/>
      <c r="X436" s="306"/>
      <c r="Y436" s="306"/>
      <c r="Z436" s="306"/>
      <c r="AA436" s="306"/>
      <c r="AB436" s="306"/>
      <c r="AC436" s="306"/>
      <c r="AD436" s="306"/>
      <c r="AE436" s="306"/>
      <c r="AF436" s="524">
        <v>4861800</v>
      </c>
      <c r="AG436" s="524">
        <v>2543900</v>
      </c>
      <c r="AH436" s="524">
        <v>3396600</v>
      </c>
      <c r="AI436" s="524">
        <v>3295600</v>
      </c>
      <c r="AJ436" s="524">
        <v>1953600</v>
      </c>
      <c r="AK436" s="524">
        <v>2608500</v>
      </c>
      <c r="AL436" s="524">
        <v>1653900</v>
      </c>
      <c r="AM436" s="524">
        <v>1576700</v>
      </c>
      <c r="AN436" s="524">
        <v>1148000</v>
      </c>
      <c r="AO436" s="524">
        <v>1266000</v>
      </c>
      <c r="AP436" s="524">
        <v>434000</v>
      </c>
      <c r="AQ436" s="524">
        <v>1204000</v>
      </c>
      <c r="AR436" s="524">
        <v>2380000</v>
      </c>
      <c r="AS436" s="524">
        <v>688000</v>
      </c>
      <c r="AT436" s="524">
        <v>1184000</v>
      </c>
      <c r="AU436" s="524">
        <v>304000</v>
      </c>
      <c r="AV436" s="524">
        <v>880000</v>
      </c>
      <c r="AW436" s="524">
        <v>480000</v>
      </c>
      <c r="AX436" s="524">
        <v>802000</v>
      </c>
      <c r="AY436" s="306"/>
    </row>
    <row r="437" spans="1:51">
      <c r="A437" s="61" t="s">
        <v>1005</v>
      </c>
      <c r="B437" s="61" t="s">
        <v>775</v>
      </c>
      <c r="C437" s="61" t="s">
        <v>956</v>
      </c>
      <c r="D437" s="61" t="s">
        <v>479</v>
      </c>
      <c r="E437" s="64">
        <f>IF(ISERROR(VLOOKUP(D437,#REF!,2,0)),0,VLOOKUP(D437,#REF!,2,0))</f>
        <v>0</v>
      </c>
      <c r="F437" s="61" t="str">
        <f>IF(D437="","",VLOOKUP(D437,'UG SKU Categorization'!$A$1:$C$204,3,0))</f>
        <v>Soap</v>
      </c>
      <c r="G437" s="61" t="s">
        <v>480</v>
      </c>
      <c r="H437" s="524">
        <v>144977900</v>
      </c>
      <c r="I437" s="306"/>
      <c r="J437" s="306"/>
      <c r="K437" s="306"/>
      <c r="L437" s="306"/>
      <c r="M437" s="306"/>
      <c r="N437" s="306"/>
      <c r="O437" s="306"/>
      <c r="P437" s="306"/>
      <c r="Q437" s="306"/>
      <c r="R437" s="306"/>
      <c r="S437" s="306"/>
      <c r="T437" s="306"/>
      <c r="U437" s="306"/>
      <c r="V437" s="306"/>
      <c r="W437" s="306"/>
      <c r="X437" s="306"/>
      <c r="Y437" s="306"/>
      <c r="Z437" s="306"/>
      <c r="AA437" s="306"/>
      <c r="AB437" s="306"/>
      <c r="AC437" s="306"/>
      <c r="AD437" s="306"/>
      <c r="AE437" s="306"/>
      <c r="AF437" s="524">
        <v>1465400</v>
      </c>
      <c r="AG437" s="524">
        <v>1020000</v>
      </c>
      <c r="AH437" s="524">
        <v>800700</v>
      </c>
      <c r="AI437" s="524">
        <v>2854800</v>
      </c>
      <c r="AJ437" s="524">
        <v>2868500</v>
      </c>
      <c r="AK437" s="524">
        <v>6307700</v>
      </c>
      <c r="AL437" s="524">
        <v>11849850</v>
      </c>
      <c r="AM437" s="524">
        <v>18829450</v>
      </c>
      <c r="AN437" s="524">
        <v>17123600</v>
      </c>
      <c r="AO437" s="524">
        <v>7196500</v>
      </c>
      <c r="AP437" s="524">
        <v>7128850</v>
      </c>
      <c r="AQ437" s="524">
        <v>5660050</v>
      </c>
      <c r="AR437" s="524">
        <v>3177500</v>
      </c>
      <c r="AS437" s="524">
        <v>6631750</v>
      </c>
      <c r="AT437" s="524">
        <v>7160650</v>
      </c>
      <c r="AU437" s="524">
        <v>11389800</v>
      </c>
      <c r="AV437" s="524">
        <v>11377500</v>
      </c>
      <c r="AW437" s="524">
        <v>12088200</v>
      </c>
      <c r="AX437" s="524">
        <v>10047100</v>
      </c>
      <c r="AY437" s="306"/>
    </row>
    <row r="438" spans="1:51">
      <c r="A438" s="61" t="s">
        <v>1005</v>
      </c>
      <c r="B438" s="61" t="s">
        <v>775</v>
      </c>
      <c r="C438" s="61" t="s">
        <v>956</v>
      </c>
      <c r="D438" s="61" t="s">
        <v>439</v>
      </c>
      <c r="E438" s="64">
        <f>IF(ISERROR(VLOOKUP(D438,#REF!,2,0)),0,VLOOKUP(D438,#REF!,2,0))</f>
        <v>0</v>
      </c>
      <c r="F438" s="61" t="str">
        <f>IF(D438="","",VLOOKUP(D438,'UG SKU Categorization'!$A$1:$C$204,3,0))</f>
        <v>Solar</v>
      </c>
      <c r="G438" s="61" t="s">
        <v>440</v>
      </c>
      <c r="H438" s="524">
        <v>90000</v>
      </c>
      <c r="I438" s="306"/>
      <c r="J438" s="306"/>
      <c r="K438" s="306"/>
      <c r="L438" s="306"/>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6"/>
      <c r="AL438" s="306"/>
      <c r="AM438" s="306"/>
      <c r="AN438" s="306"/>
      <c r="AO438" s="306"/>
      <c r="AP438" s="306"/>
      <c r="AQ438" s="306"/>
      <c r="AR438" s="306"/>
      <c r="AS438" s="306"/>
      <c r="AT438" s="306"/>
      <c r="AU438" s="306"/>
      <c r="AV438" s="306"/>
      <c r="AW438" s="306"/>
      <c r="AX438" s="524">
        <v>90000</v>
      </c>
      <c r="AY438" s="306"/>
    </row>
    <row r="439" spans="1:51">
      <c r="A439" s="61" t="s">
        <v>1005</v>
      </c>
      <c r="B439" s="61" t="s">
        <v>775</v>
      </c>
      <c r="C439" s="61" t="s">
        <v>956</v>
      </c>
      <c r="D439" s="61" t="s">
        <v>705</v>
      </c>
      <c r="E439" s="64">
        <f>IF(ISERROR(VLOOKUP(D439,#REF!,2,0)),0,VLOOKUP(D439,#REF!,2,0))</f>
        <v>0</v>
      </c>
      <c r="F439" s="61" t="str">
        <f>IF(D439="","",VLOOKUP(D439,'UG SKU Categorization'!$A$1:$C$204,3,0))</f>
        <v>Cookstoves</v>
      </c>
      <c r="G439" s="61" t="s">
        <v>706</v>
      </c>
      <c r="H439" s="524">
        <v>2337000</v>
      </c>
      <c r="I439" s="306"/>
      <c r="J439" s="306"/>
      <c r="K439" s="306"/>
      <c r="L439" s="306"/>
      <c r="M439" s="306"/>
      <c r="N439" s="306"/>
      <c r="O439" s="306"/>
      <c r="P439" s="306"/>
      <c r="Q439" s="306"/>
      <c r="R439" s="306"/>
      <c r="S439" s="306"/>
      <c r="T439" s="306"/>
      <c r="U439" s="306"/>
      <c r="V439" s="306"/>
      <c r="W439" s="306"/>
      <c r="X439" s="306"/>
      <c r="Y439" s="306"/>
      <c r="Z439" s="306"/>
      <c r="AA439" s="306"/>
      <c r="AB439" s="306"/>
      <c r="AC439" s="306"/>
      <c r="AD439" s="306"/>
      <c r="AE439" s="306"/>
      <c r="AF439" s="524">
        <v>615000</v>
      </c>
      <c r="AG439" s="524">
        <v>287000</v>
      </c>
      <c r="AH439" s="524">
        <v>533000</v>
      </c>
      <c r="AI439" s="524">
        <v>328000</v>
      </c>
      <c r="AJ439" s="306"/>
      <c r="AK439" s="524">
        <v>41000</v>
      </c>
      <c r="AL439" s="524">
        <v>205000</v>
      </c>
      <c r="AM439" s="524">
        <v>82000</v>
      </c>
      <c r="AN439" s="524">
        <v>41000</v>
      </c>
      <c r="AO439" s="524">
        <v>205000</v>
      </c>
      <c r="AP439" s="306"/>
      <c r="AQ439" s="306"/>
      <c r="AR439" s="306"/>
      <c r="AS439" s="306"/>
      <c r="AT439" s="306"/>
      <c r="AU439" s="306"/>
      <c r="AV439" s="306"/>
      <c r="AW439" s="306"/>
      <c r="AX439" s="306"/>
      <c r="AY439" s="306"/>
    </row>
    <row r="440" spans="1:51">
      <c r="A440" s="61" t="s">
        <v>1005</v>
      </c>
      <c r="B440" s="61" t="s">
        <v>775</v>
      </c>
      <c r="C440" s="61" t="s">
        <v>956</v>
      </c>
      <c r="D440" s="61" t="s">
        <v>441</v>
      </c>
      <c r="E440" s="64">
        <f>IF(ISERROR(VLOOKUP(D440,#REF!,2,0)),0,VLOOKUP(D440,#REF!,2,0))</f>
        <v>0</v>
      </c>
      <c r="F440" s="61" t="str">
        <f>IF(D440="","",VLOOKUP(D440,'UG SKU Categorization'!$A$1:$C$204,3,0))</f>
        <v>Solar</v>
      </c>
      <c r="G440" s="61" t="s">
        <v>442</v>
      </c>
      <c r="H440" s="524">
        <v>1612000</v>
      </c>
      <c r="I440" s="306"/>
      <c r="J440" s="306"/>
      <c r="K440" s="306"/>
      <c r="L440" s="306"/>
      <c r="M440" s="306"/>
      <c r="N440" s="306"/>
      <c r="O440" s="306"/>
      <c r="P440" s="306"/>
      <c r="Q440" s="306"/>
      <c r="R440" s="306"/>
      <c r="S440" s="306"/>
      <c r="T440" s="306"/>
      <c r="U440" s="306"/>
      <c r="V440" s="306"/>
      <c r="W440" s="306"/>
      <c r="X440" s="306"/>
      <c r="Y440" s="306"/>
      <c r="Z440" s="306"/>
      <c r="AA440" s="306"/>
      <c r="AB440" s="306"/>
      <c r="AC440" s="306"/>
      <c r="AD440" s="306"/>
      <c r="AE440" s="306"/>
      <c r="AF440" s="524">
        <v>260000</v>
      </c>
      <c r="AG440" s="524">
        <v>65000</v>
      </c>
      <c r="AH440" s="524">
        <v>65000</v>
      </c>
      <c r="AI440" s="524">
        <v>65000</v>
      </c>
      <c r="AJ440" s="524">
        <v>195000</v>
      </c>
      <c r="AK440" s="524">
        <v>195000</v>
      </c>
      <c r="AL440" s="524">
        <v>65000</v>
      </c>
      <c r="AM440" s="306"/>
      <c r="AN440" s="524">
        <v>130000</v>
      </c>
      <c r="AO440" s="306"/>
      <c r="AP440" s="306"/>
      <c r="AQ440" s="306"/>
      <c r="AR440" s="524">
        <v>62000</v>
      </c>
      <c r="AS440" s="524">
        <v>65000</v>
      </c>
      <c r="AT440" s="524">
        <v>65000</v>
      </c>
      <c r="AU440" s="524">
        <v>130000</v>
      </c>
      <c r="AV440" s="524">
        <v>130000</v>
      </c>
      <c r="AW440" s="306"/>
      <c r="AX440" s="524">
        <v>120000</v>
      </c>
      <c r="AY440" s="306"/>
    </row>
    <row r="441" spans="1:51">
      <c r="A441" s="61" t="s">
        <v>1005</v>
      </c>
      <c r="B441" s="61" t="s">
        <v>775</v>
      </c>
      <c r="C441" s="61" t="s">
        <v>956</v>
      </c>
      <c r="D441" s="61" t="s">
        <v>707</v>
      </c>
      <c r="E441" s="64">
        <f>IF(ISERROR(VLOOKUP(D441,#REF!,2,0)),0,VLOOKUP(D441,#REF!,2,0))</f>
        <v>0</v>
      </c>
      <c r="F441" s="61" t="str">
        <f>IF(D441="","",VLOOKUP(D441,'UG SKU Categorization'!$A$1:$C$204,3,0))</f>
        <v>Cookstoves</v>
      </c>
      <c r="G441" s="61" t="s">
        <v>708</v>
      </c>
      <c r="H441" s="524">
        <v>17394500</v>
      </c>
      <c r="I441" s="306"/>
      <c r="J441" s="306"/>
      <c r="K441" s="306"/>
      <c r="L441" s="306"/>
      <c r="M441" s="306"/>
      <c r="N441" s="306"/>
      <c r="O441" s="306"/>
      <c r="P441" s="306"/>
      <c r="Q441" s="306"/>
      <c r="R441" s="306"/>
      <c r="S441" s="306"/>
      <c r="T441" s="306"/>
      <c r="U441" s="306"/>
      <c r="V441" s="306"/>
      <c r="W441" s="306"/>
      <c r="X441" s="306"/>
      <c r="Y441" s="306"/>
      <c r="Z441" s="306"/>
      <c r="AA441" s="306"/>
      <c r="AB441" s="306"/>
      <c r="AC441" s="306"/>
      <c r="AD441" s="306"/>
      <c r="AE441" s="306"/>
      <c r="AF441" s="524">
        <v>3838300</v>
      </c>
      <c r="AG441" s="524">
        <v>1532700</v>
      </c>
      <c r="AH441" s="524">
        <v>1611300</v>
      </c>
      <c r="AI441" s="524">
        <v>1532100</v>
      </c>
      <c r="AJ441" s="524">
        <v>877700</v>
      </c>
      <c r="AK441" s="524">
        <v>1283800</v>
      </c>
      <c r="AL441" s="524">
        <v>1074200</v>
      </c>
      <c r="AM441" s="524">
        <v>598400</v>
      </c>
      <c r="AN441" s="524">
        <v>824000</v>
      </c>
      <c r="AO441" s="524">
        <v>836000</v>
      </c>
      <c r="AP441" s="524">
        <v>270000</v>
      </c>
      <c r="AQ441" s="524">
        <v>504000</v>
      </c>
      <c r="AR441" s="524">
        <v>1018000</v>
      </c>
      <c r="AS441" s="524">
        <v>242000</v>
      </c>
      <c r="AT441" s="524">
        <v>396000</v>
      </c>
      <c r="AU441" s="524">
        <v>168000</v>
      </c>
      <c r="AV441" s="524">
        <v>378000</v>
      </c>
      <c r="AW441" s="524">
        <v>168000</v>
      </c>
      <c r="AX441" s="524">
        <v>242000</v>
      </c>
      <c r="AY441" s="306"/>
    </row>
    <row r="442" spans="1:51">
      <c r="A442" s="61" t="s">
        <v>1005</v>
      </c>
      <c r="B442" s="61" t="s">
        <v>775</v>
      </c>
      <c r="C442" s="61" t="s">
        <v>956</v>
      </c>
      <c r="D442" s="61" t="s">
        <v>511</v>
      </c>
      <c r="E442" s="64">
        <f>IF(ISERROR(VLOOKUP(D442,#REF!,2,0)),0,VLOOKUP(D442,#REF!,2,0))</f>
        <v>0</v>
      </c>
      <c r="F442" s="61" t="str">
        <f>IF(D442="","",VLOOKUP(D442,'UG SKU Categorization'!$A$1:$C$204,3,0))</f>
        <v>Solar</v>
      </c>
      <c r="G442" s="61" t="s">
        <v>512</v>
      </c>
      <c r="H442" s="524">
        <v>850000</v>
      </c>
      <c r="I442" s="306"/>
      <c r="J442" s="306"/>
      <c r="K442" s="306"/>
      <c r="L442" s="306"/>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524">
        <v>850000</v>
      </c>
      <c r="AJ442" s="306"/>
      <c r="AK442" s="306"/>
      <c r="AL442" s="306"/>
      <c r="AM442" s="306"/>
      <c r="AN442" s="306"/>
      <c r="AO442" s="306"/>
      <c r="AP442" s="306"/>
      <c r="AQ442" s="306"/>
      <c r="AR442" s="306"/>
      <c r="AS442" s="306"/>
      <c r="AT442" s="306"/>
      <c r="AU442" s="306"/>
      <c r="AV442" s="306"/>
      <c r="AW442" s="306"/>
      <c r="AX442" s="306"/>
      <c r="AY442" s="306"/>
    </row>
    <row r="443" spans="1:51">
      <c r="A443" s="61" t="s">
        <v>1005</v>
      </c>
      <c r="B443" s="61" t="s">
        <v>775</v>
      </c>
      <c r="C443" s="61" t="s">
        <v>956</v>
      </c>
      <c r="D443" s="61" t="s">
        <v>443</v>
      </c>
      <c r="E443" s="64">
        <f>IF(ISERROR(VLOOKUP(D443,#REF!,2,0)),0,VLOOKUP(D443,#REF!,2,0))</f>
        <v>0</v>
      </c>
      <c r="F443" s="61" t="str">
        <f>IF(D443="","",VLOOKUP(D443,'UG SKU Categorization'!$A$1:$C$204,3,0))</f>
        <v>Solar</v>
      </c>
      <c r="G443" s="61" t="s">
        <v>444</v>
      </c>
      <c r="H443" s="524">
        <v>575000</v>
      </c>
      <c r="I443" s="306"/>
      <c r="J443" s="306"/>
      <c r="K443" s="306"/>
      <c r="L443" s="306"/>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524">
        <v>380000</v>
      </c>
      <c r="AI443" s="306"/>
      <c r="AJ443" s="306"/>
      <c r="AK443" s="306"/>
      <c r="AL443" s="306"/>
      <c r="AM443" s="306"/>
      <c r="AN443" s="306"/>
      <c r="AO443" s="524">
        <v>195000</v>
      </c>
      <c r="AP443" s="306"/>
      <c r="AQ443" s="306"/>
      <c r="AR443" s="306"/>
      <c r="AS443" s="306"/>
      <c r="AT443" s="306"/>
      <c r="AU443" s="306"/>
      <c r="AV443" s="306"/>
      <c r="AW443" s="306"/>
      <c r="AX443" s="306"/>
      <c r="AY443" s="306"/>
    </row>
    <row r="444" spans="1:51">
      <c r="A444" s="61" t="s">
        <v>1005</v>
      </c>
      <c r="B444" s="61" t="s">
        <v>775</v>
      </c>
      <c r="C444" s="61" t="s">
        <v>956</v>
      </c>
      <c r="D444" s="61" t="s">
        <v>445</v>
      </c>
      <c r="E444" s="64">
        <f>IF(ISERROR(VLOOKUP(D444,#REF!,2,0)),0,VLOOKUP(D444,#REF!,2,0))</f>
        <v>0</v>
      </c>
      <c r="F444" s="61" t="str">
        <f>IF(D444="","",VLOOKUP(D444,'UG SKU Categorization'!$A$1:$C$204,3,0))</f>
        <v>Solar</v>
      </c>
      <c r="G444" s="61" t="s">
        <v>446</v>
      </c>
      <c r="H444" s="524">
        <v>3840000</v>
      </c>
      <c r="I444" s="306"/>
      <c r="J444" s="306"/>
      <c r="K444" s="306"/>
      <c r="L444" s="306"/>
      <c r="M444" s="306"/>
      <c r="N444" s="306"/>
      <c r="O444" s="306"/>
      <c r="P444" s="306"/>
      <c r="Q444" s="306"/>
      <c r="R444" s="306"/>
      <c r="S444" s="306"/>
      <c r="T444" s="306"/>
      <c r="U444" s="306"/>
      <c r="V444" s="306"/>
      <c r="W444" s="306"/>
      <c r="X444" s="306"/>
      <c r="Y444" s="306"/>
      <c r="Z444" s="306"/>
      <c r="AA444" s="306"/>
      <c r="AB444" s="306"/>
      <c r="AC444" s="306"/>
      <c r="AD444" s="306"/>
      <c r="AE444" s="306"/>
      <c r="AF444" s="524">
        <v>640000</v>
      </c>
      <c r="AG444" s="524">
        <v>640000</v>
      </c>
      <c r="AH444" s="524">
        <v>320000</v>
      </c>
      <c r="AI444" s="306"/>
      <c r="AJ444" s="306"/>
      <c r="AK444" s="306"/>
      <c r="AL444" s="306"/>
      <c r="AM444" s="306"/>
      <c r="AN444" s="306"/>
      <c r="AO444" s="524">
        <v>320000</v>
      </c>
      <c r="AP444" s="306"/>
      <c r="AQ444" s="524">
        <v>640000</v>
      </c>
      <c r="AR444" s="306"/>
      <c r="AS444" s="306"/>
      <c r="AT444" s="524">
        <v>960000</v>
      </c>
      <c r="AU444" s="306"/>
      <c r="AV444" s="306"/>
      <c r="AW444" s="524">
        <v>320000</v>
      </c>
      <c r="AX444" s="306"/>
      <c r="AY444" s="306"/>
    </row>
    <row r="445" spans="1:51">
      <c r="A445" s="61" t="s">
        <v>1005</v>
      </c>
      <c r="B445" s="61" t="s">
        <v>775</v>
      </c>
      <c r="C445" s="61" t="s">
        <v>956</v>
      </c>
      <c r="D445" s="61" t="s">
        <v>513</v>
      </c>
      <c r="E445" s="64">
        <f>IF(ISERROR(VLOOKUP(D445,#REF!,2,0)),0,VLOOKUP(D445,#REF!,2,0))</f>
        <v>0</v>
      </c>
      <c r="F445" s="61" t="str">
        <f>IF(D445="","",VLOOKUP(D445,'UG SKU Categorization'!$A$1:$C$204,3,0))</f>
        <v>Fuel</v>
      </c>
      <c r="G445" s="61" t="s">
        <v>514</v>
      </c>
      <c r="H445" s="524">
        <v>1141060</v>
      </c>
      <c r="I445" s="306"/>
      <c r="J445" s="306"/>
      <c r="K445" s="306"/>
      <c r="L445" s="306"/>
      <c r="M445" s="306"/>
      <c r="N445" s="306"/>
      <c r="O445" s="306"/>
      <c r="P445" s="306"/>
      <c r="Q445" s="306"/>
      <c r="R445" s="306"/>
      <c r="S445" s="306"/>
      <c r="T445" s="306"/>
      <c r="U445" s="306"/>
      <c r="V445" s="306"/>
      <c r="W445" s="306"/>
      <c r="X445" s="306"/>
      <c r="Y445" s="306"/>
      <c r="Z445" s="306"/>
      <c r="AA445" s="306"/>
      <c r="AB445" s="306"/>
      <c r="AC445" s="306"/>
      <c r="AD445" s="306"/>
      <c r="AE445" s="306"/>
      <c r="AF445" s="524">
        <v>509000</v>
      </c>
      <c r="AG445" s="524">
        <v>46000</v>
      </c>
      <c r="AH445" s="524">
        <v>58000</v>
      </c>
      <c r="AI445" s="524">
        <v>28000</v>
      </c>
      <c r="AJ445" s="524">
        <v>33000</v>
      </c>
      <c r="AK445" s="524">
        <v>145048</v>
      </c>
      <c r="AL445" s="524">
        <v>14000</v>
      </c>
      <c r="AM445" s="524">
        <v>47012</v>
      </c>
      <c r="AN445" s="524">
        <v>21000</v>
      </c>
      <c r="AO445" s="524">
        <v>51000</v>
      </c>
      <c r="AP445" s="524">
        <v>47000</v>
      </c>
      <c r="AQ445" s="524">
        <v>2000</v>
      </c>
      <c r="AR445" s="524">
        <v>38000</v>
      </c>
      <c r="AS445" s="524">
        <v>60000</v>
      </c>
      <c r="AT445" s="524">
        <v>24000</v>
      </c>
      <c r="AU445" s="524">
        <v>2000</v>
      </c>
      <c r="AV445" s="524">
        <v>13000</v>
      </c>
      <c r="AW445" s="524">
        <v>2000</v>
      </c>
      <c r="AX445" s="524">
        <v>1000</v>
      </c>
      <c r="AY445" s="306"/>
    </row>
    <row r="446" spans="1:51">
      <c r="A446" s="61" t="s">
        <v>1005</v>
      </c>
      <c r="B446" s="61" t="s">
        <v>775</v>
      </c>
      <c r="C446" s="61" t="s">
        <v>956</v>
      </c>
      <c r="D446" s="61" t="s">
        <v>1010</v>
      </c>
      <c r="E446" s="64">
        <f>IF(ISERROR(VLOOKUP(D446,#REF!,2,0)),0,VLOOKUP(D446,#REF!,2,0))</f>
        <v>0</v>
      </c>
      <c r="F446" s="61" t="str">
        <f>IF(D446="","",VLOOKUP(D446,'UG SKU Categorization'!$A$1:$C$204,3,0))</f>
        <v>Solar</v>
      </c>
      <c r="G446" s="61" t="s">
        <v>1011</v>
      </c>
      <c r="H446" s="524">
        <v>2085000</v>
      </c>
      <c r="I446" s="306"/>
      <c r="J446" s="306"/>
      <c r="K446" s="306"/>
      <c r="L446" s="306"/>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524">
        <v>105000</v>
      </c>
      <c r="AI446" s="524">
        <v>230000</v>
      </c>
      <c r="AJ446" s="524">
        <v>115000</v>
      </c>
      <c r="AK446" s="306"/>
      <c r="AL446" s="524">
        <v>115000</v>
      </c>
      <c r="AM446" s="524">
        <v>230000</v>
      </c>
      <c r="AN446" s="306"/>
      <c r="AO446" s="306"/>
      <c r="AP446" s="524">
        <v>120000</v>
      </c>
      <c r="AQ446" s="524">
        <v>240000</v>
      </c>
      <c r="AR446" s="524">
        <v>240000</v>
      </c>
      <c r="AS446" s="524">
        <v>240000</v>
      </c>
      <c r="AT446" s="524">
        <v>120000</v>
      </c>
      <c r="AU446" s="306"/>
      <c r="AV446" s="306"/>
      <c r="AW446" s="306"/>
      <c r="AX446" s="524">
        <v>330000</v>
      </c>
      <c r="AY446" s="306"/>
    </row>
    <row r="447" spans="1:51">
      <c r="A447" s="61" t="s">
        <v>1005</v>
      </c>
      <c r="B447" s="61" t="s">
        <v>775</v>
      </c>
      <c r="C447" s="61" t="s">
        <v>956</v>
      </c>
      <c r="D447" s="61" t="s">
        <v>1012</v>
      </c>
      <c r="E447" s="64">
        <f>IF(ISERROR(VLOOKUP(D447,#REF!,2,0)),0,VLOOKUP(D447,#REF!,2,0))</f>
        <v>0</v>
      </c>
      <c r="F447" s="61" t="str">
        <f>IF(D447="","",VLOOKUP(D447,'UG SKU Categorization'!$A$1:$C$204,3,0))</f>
        <v>Solar</v>
      </c>
      <c r="G447" s="61" t="s">
        <v>1013</v>
      </c>
      <c r="H447" s="524">
        <v>825500</v>
      </c>
      <c r="I447" s="306"/>
      <c r="J447" s="306"/>
      <c r="K447" s="306"/>
      <c r="L447" s="306"/>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524">
        <v>55000</v>
      </c>
      <c r="AI447" s="306"/>
      <c r="AJ447" s="306"/>
      <c r="AK447" s="524">
        <v>110500</v>
      </c>
      <c r="AL447" s="524">
        <v>55000</v>
      </c>
      <c r="AM447" s="524">
        <v>220000</v>
      </c>
      <c r="AN447" s="524">
        <v>55000</v>
      </c>
      <c r="AO447" s="306"/>
      <c r="AP447" s="524">
        <v>55000</v>
      </c>
      <c r="AQ447" s="524">
        <v>55000</v>
      </c>
      <c r="AR447" s="306"/>
      <c r="AS447" s="524">
        <v>55000</v>
      </c>
      <c r="AT447" s="524">
        <v>55000</v>
      </c>
      <c r="AU447" s="524">
        <v>110000</v>
      </c>
      <c r="AV447" s="306"/>
      <c r="AW447" s="306"/>
      <c r="AX447" s="306"/>
      <c r="AY447" s="306"/>
    </row>
    <row r="448" spans="1:51">
      <c r="A448" s="61" t="s">
        <v>1005</v>
      </c>
      <c r="B448" s="61" t="s">
        <v>775</v>
      </c>
      <c r="C448" s="61" t="s">
        <v>956</v>
      </c>
      <c r="D448" s="61" t="s">
        <v>1051</v>
      </c>
      <c r="E448" s="64">
        <f>IF(ISERROR(VLOOKUP(D448,#REF!,2,0)),0,VLOOKUP(D448,#REF!,2,0))</f>
        <v>0</v>
      </c>
      <c r="F448" s="61" t="str">
        <f>IF(D448="","",VLOOKUP(D448,'UG SKU Categorization'!$A$1:$C$204,3,0))</f>
        <v>Cookstoves</v>
      </c>
      <c r="G448" s="61" t="s">
        <v>1052</v>
      </c>
      <c r="H448" s="524">
        <v>839300</v>
      </c>
      <c r="I448" s="306"/>
      <c r="J448" s="306"/>
      <c r="K448" s="306"/>
      <c r="L448" s="306"/>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6"/>
      <c r="AL448" s="306"/>
      <c r="AM448" s="306"/>
      <c r="AN448" s="524">
        <v>131300</v>
      </c>
      <c r="AO448" s="524">
        <v>526200</v>
      </c>
      <c r="AP448" s="524">
        <v>171700</v>
      </c>
      <c r="AQ448" s="524">
        <v>10100</v>
      </c>
      <c r="AR448" s="306"/>
      <c r="AS448" s="306"/>
      <c r="AT448" s="306"/>
      <c r="AU448" s="306"/>
      <c r="AV448" s="306"/>
      <c r="AW448" s="306"/>
      <c r="AX448" s="306"/>
      <c r="AY448" s="306"/>
    </row>
    <row r="449" spans="1:51">
      <c r="A449" s="61" t="s">
        <v>1005</v>
      </c>
      <c r="B449" s="61" t="s">
        <v>775</v>
      </c>
      <c r="C449" s="61" t="s">
        <v>956</v>
      </c>
      <c r="D449" s="61" t="s">
        <v>1221</v>
      </c>
      <c r="E449" s="64">
        <f>IF(ISERROR(VLOOKUP(D449,#REF!,2,0)),0,VLOOKUP(D449,#REF!,2,0))</f>
        <v>0</v>
      </c>
      <c r="F449" s="61" t="str">
        <f>IF(D449="","",VLOOKUP(D449,'UG SKU Categorization'!$A$1:$C$204,3,0))</f>
        <v>Cookstoves</v>
      </c>
      <c r="G449" s="61" t="s">
        <v>1222</v>
      </c>
      <c r="H449" s="524">
        <v>1057300</v>
      </c>
      <c r="I449" s="306"/>
      <c r="J449" s="306"/>
      <c r="K449" s="306"/>
      <c r="L449" s="306"/>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6"/>
      <c r="AL449" s="306"/>
      <c r="AM449" s="306"/>
      <c r="AN449" s="524">
        <v>141000</v>
      </c>
      <c r="AO449" s="524">
        <v>156100</v>
      </c>
      <c r="AP449" s="524">
        <v>56300</v>
      </c>
      <c r="AQ449" s="524">
        <v>126400</v>
      </c>
      <c r="AR449" s="524">
        <v>17500</v>
      </c>
      <c r="AS449" s="524">
        <v>122500</v>
      </c>
      <c r="AT449" s="524">
        <v>157500</v>
      </c>
      <c r="AU449" s="524">
        <v>70000</v>
      </c>
      <c r="AV449" s="306"/>
      <c r="AW449" s="524">
        <v>192500</v>
      </c>
      <c r="AX449" s="524">
        <v>17500</v>
      </c>
      <c r="AY449" s="306"/>
    </row>
    <row r="450" spans="1:51">
      <c r="A450" s="61" t="s">
        <v>1005</v>
      </c>
      <c r="B450" s="61" t="s">
        <v>775</v>
      </c>
      <c r="C450" s="61" t="s">
        <v>956</v>
      </c>
      <c r="D450" s="61" t="s">
        <v>1049</v>
      </c>
      <c r="E450" s="64">
        <f>IF(ISERROR(VLOOKUP(D450,#REF!,2,0)),0,VLOOKUP(D450,#REF!,2,0))</f>
        <v>0</v>
      </c>
      <c r="F450" s="61" t="str">
        <f>IF(D450="","",VLOOKUP(D450,'UG SKU Categorization'!$A$1:$C$204,3,0))</f>
        <v>Solar</v>
      </c>
      <c r="G450" s="61" t="s">
        <v>1050</v>
      </c>
      <c r="H450" s="524">
        <v>1196000</v>
      </c>
      <c r="I450" s="306"/>
      <c r="J450" s="306"/>
      <c r="K450" s="306"/>
      <c r="L450" s="306"/>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6"/>
      <c r="AL450" s="524">
        <v>168000</v>
      </c>
      <c r="AM450" s="524">
        <v>252000</v>
      </c>
      <c r="AN450" s="524">
        <v>56000</v>
      </c>
      <c r="AO450" s="306"/>
      <c r="AP450" s="524">
        <v>28000</v>
      </c>
      <c r="AQ450" s="306"/>
      <c r="AR450" s="306"/>
      <c r="AS450" s="524">
        <v>90000</v>
      </c>
      <c r="AT450" s="524">
        <v>30000</v>
      </c>
      <c r="AU450" s="524">
        <v>110000</v>
      </c>
      <c r="AV450" s="524">
        <v>189000</v>
      </c>
      <c r="AW450" s="524">
        <v>81000</v>
      </c>
      <c r="AX450" s="524">
        <v>164500</v>
      </c>
      <c r="AY450" s="524">
        <v>27500</v>
      </c>
    </row>
    <row r="451" spans="1:51">
      <c r="A451" s="61" t="s">
        <v>1005</v>
      </c>
      <c r="B451" s="61" t="s">
        <v>775</v>
      </c>
      <c r="C451" s="61" t="s">
        <v>956</v>
      </c>
      <c r="D451" s="61" t="s">
        <v>1453</v>
      </c>
      <c r="E451" s="64">
        <f>IF(ISERROR(VLOOKUP(D451,#REF!,2,0)),0,VLOOKUP(D451,#REF!,2,0))</f>
        <v>0</v>
      </c>
      <c r="F451" s="61" t="str">
        <f>IF(D451="","",VLOOKUP(D451,'UG SKU Categorization'!$A$1:$C$204,3,0))</f>
        <v>Cookstoves</v>
      </c>
      <c r="G451" s="61" t="s">
        <v>1455</v>
      </c>
      <c r="H451" s="524">
        <v>247000</v>
      </c>
      <c r="I451" s="306"/>
      <c r="J451" s="306"/>
      <c r="K451" s="306"/>
      <c r="L451" s="306"/>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6"/>
      <c r="AL451" s="306"/>
      <c r="AM451" s="306"/>
      <c r="AN451" s="306"/>
      <c r="AO451" s="524">
        <v>50000</v>
      </c>
      <c r="AP451" s="524">
        <v>50000</v>
      </c>
      <c r="AQ451" s="524">
        <v>50000</v>
      </c>
      <c r="AR451" s="524">
        <v>50000</v>
      </c>
      <c r="AS451" s="306"/>
      <c r="AT451" s="306"/>
      <c r="AU451" s="306"/>
      <c r="AV451" s="524">
        <v>47000</v>
      </c>
      <c r="AW451" s="306"/>
      <c r="AX451" s="306"/>
      <c r="AY451" s="306"/>
    </row>
    <row r="452" spans="1:51">
      <c r="A452" s="61" t="s">
        <v>1005</v>
      </c>
      <c r="B452" s="61" t="s">
        <v>775</v>
      </c>
      <c r="C452" s="61" t="s">
        <v>956</v>
      </c>
      <c r="D452" s="61" t="s">
        <v>517</v>
      </c>
      <c r="E452" s="64">
        <f>IF(ISERROR(VLOOKUP(D452,#REF!,2,0)),0,VLOOKUP(D452,#REF!,2,0))</f>
        <v>0</v>
      </c>
      <c r="F452" s="61" t="str">
        <f>IF(D452="","",VLOOKUP(D452,'UG SKU Categorization'!$A$1:$C$204,3,0))</f>
        <v>Malaria Prevention</v>
      </c>
      <c r="G452" s="61" t="s">
        <v>518</v>
      </c>
      <c r="H452" s="524">
        <v>572000</v>
      </c>
      <c r="I452" s="306"/>
      <c r="J452" s="306"/>
      <c r="K452" s="306"/>
      <c r="L452" s="306"/>
      <c r="M452" s="306"/>
      <c r="N452" s="306"/>
      <c r="O452" s="306"/>
      <c r="P452" s="306"/>
      <c r="Q452" s="306"/>
      <c r="R452" s="306"/>
      <c r="S452" s="306"/>
      <c r="T452" s="306"/>
      <c r="U452" s="306"/>
      <c r="V452" s="306"/>
      <c r="W452" s="306"/>
      <c r="X452" s="306"/>
      <c r="Y452" s="306"/>
      <c r="Z452" s="306"/>
      <c r="AA452" s="306"/>
      <c r="AB452" s="306"/>
      <c r="AC452" s="306"/>
      <c r="AD452" s="306"/>
      <c r="AE452" s="306"/>
      <c r="AF452" s="524">
        <v>182000</v>
      </c>
      <c r="AG452" s="524">
        <v>13000</v>
      </c>
      <c r="AH452" s="524">
        <v>117000</v>
      </c>
      <c r="AI452" s="524">
        <v>52000</v>
      </c>
      <c r="AJ452" s="524">
        <v>91000</v>
      </c>
      <c r="AK452" s="524">
        <v>13000</v>
      </c>
      <c r="AL452" s="524">
        <v>26000</v>
      </c>
      <c r="AM452" s="524">
        <v>26000</v>
      </c>
      <c r="AN452" s="306"/>
      <c r="AO452" s="306"/>
      <c r="AP452" s="524">
        <v>13000</v>
      </c>
      <c r="AQ452" s="306"/>
      <c r="AR452" s="524">
        <v>39000</v>
      </c>
      <c r="AS452" s="306"/>
      <c r="AT452" s="306"/>
      <c r="AU452" s="306"/>
      <c r="AV452" s="306"/>
      <c r="AW452" s="306"/>
      <c r="AX452" s="306"/>
      <c r="AY452" s="306"/>
    </row>
    <row r="453" spans="1:51">
      <c r="A453" s="61" t="s">
        <v>1005</v>
      </c>
      <c r="B453" s="61" t="s">
        <v>775</v>
      </c>
      <c r="C453" s="61" t="s">
        <v>956</v>
      </c>
      <c r="D453" s="61" t="s">
        <v>524</v>
      </c>
      <c r="E453" s="64">
        <f>IF(ISERROR(VLOOKUP(D453,#REF!,2,0)),0,VLOOKUP(D453,#REF!,2,0))</f>
        <v>0</v>
      </c>
      <c r="F453" s="61" t="str">
        <f>IF(D453="","",VLOOKUP(D453,'UG SKU Categorization'!$A$1:$C$204,3,0))</f>
        <v>Malaria Prevention</v>
      </c>
      <c r="G453" s="61" t="s">
        <v>525</v>
      </c>
      <c r="H453" s="524">
        <v>786000</v>
      </c>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306"/>
      <c r="AE453" s="306"/>
      <c r="AF453" s="524">
        <v>49500</v>
      </c>
      <c r="AG453" s="524">
        <v>16500</v>
      </c>
      <c r="AH453" s="524">
        <v>176000</v>
      </c>
      <c r="AI453" s="524">
        <v>286000</v>
      </c>
      <c r="AJ453" s="524">
        <v>88000</v>
      </c>
      <c r="AK453" s="524">
        <v>27500</v>
      </c>
      <c r="AL453" s="524">
        <v>33000</v>
      </c>
      <c r="AM453" s="306"/>
      <c r="AN453" s="524">
        <v>5500</v>
      </c>
      <c r="AO453" s="306"/>
      <c r="AP453" s="524">
        <v>32500</v>
      </c>
      <c r="AQ453" s="524">
        <v>5500</v>
      </c>
      <c r="AR453" s="306"/>
      <c r="AS453" s="306"/>
      <c r="AT453" s="306"/>
      <c r="AU453" s="524">
        <v>22000</v>
      </c>
      <c r="AV453" s="524">
        <v>22000</v>
      </c>
      <c r="AW453" s="524">
        <v>16500</v>
      </c>
      <c r="AX453" s="524">
        <v>5500</v>
      </c>
      <c r="AY453" s="306"/>
    </row>
    <row r="454" spans="1:51">
      <c r="A454" s="61" t="s">
        <v>1005</v>
      </c>
      <c r="B454" s="61" t="s">
        <v>775</v>
      </c>
      <c r="C454" s="61" t="s">
        <v>956</v>
      </c>
      <c r="D454" s="61" t="s">
        <v>526</v>
      </c>
      <c r="E454" s="64">
        <f>IF(ISERROR(VLOOKUP(D454,#REF!,2,0)),0,VLOOKUP(D454,#REF!,2,0))</f>
        <v>0</v>
      </c>
      <c r="F454" s="61" t="str">
        <f>IF(D454="","",VLOOKUP(D454,'UG SKU Categorization'!$A$1:$C$204,3,0))</f>
        <v>Other Health</v>
      </c>
      <c r="G454" s="61" t="s">
        <v>527</v>
      </c>
      <c r="H454" s="524">
        <v>67000</v>
      </c>
      <c r="I454" s="306"/>
      <c r="J454" s="306"/>
      <c r="K454" s="306"/>
      <c r="L454" s="306"/>
      <c r="M454" s="306"/>
      <c r="N454" s="306"/>
      <c r="O454" s="306"/>
      <c r="P454" s="306"/>
      <c r="Q454" s="306"/>
      <c r="R454" s="306"/>
      <c r="S454" s="306"/>
      <c r="T454" s="306"/>
      <c r="U454" s="306"/>
      <c r="V454" s="306"/>
      <c r="W454" s="306"/>
      <c r="X454" s="306"/>
      <c r="Y454" s="306"/>
      <c r="Z454" s="306"/>
      <c r="AA454" s="306"/>
      <c r="AB454" s="306"/>
      <c r="AC454" s="306"/>
      <c r="AD454" s="306"/>
      <c r="AE454" s="306"/>
      <c r="AF454" s="524">
        <v>11000</v>
      </c>
      <c r="AG454" s="306"/>
      <c r="AH454" s="306"/>
      <c r="AI454" s="524">
        <v>23000</v>
      </c>
      <c r="AJ454" s="524">
        <v>22000</v>
      </c>
      <c r="AK454" s="306"/>
      <c r="AL454" s="306"/>
      <c r="AM454" s="306"/>
      <c r="AN454" s="524">
        <v>11000</v>
      </c>
      <c r="AO454" s="306"/>
      <c r="AP454" s="306"/>
      <c r="AQ454" s="306"/>
      <c r="AR454" s="306"/>
      <c r="AS454" s="306"/>
      <c r="AT454" s="306"/>
      <c r="AU454" s="306"/>
      <c r="AV454" s="306"/>
      <c r="AW454" s="306"/>
      <c r="AX454" s="306"/>
      <c r="AY454" s="306"/>
    </row>
    <row r="455" spans="1:51">
      <c r="A455" s="61" t="s">
        <v>1005</v>
      </c>
      <c r="B455" s="61" t="s">
        <v>775</v>
      </c>
      <c r="C455" s="61" t="s">
        <v>956</v>
      </c>
      <c r="D455" s="61" t="s">
        <v>556</v>
      </c>
      <c r="E455" s="64">
        <f>IF(ISERROR(VLOOKUP(D455,#REF!,2,0)),0,VLOOKUP(D455,#REF!,2,0))</f>
        <v>0</v>
      </c>
      <c r="F455" s="61" t="str">
        <f>IF(D455="","",VLOOKUP(D455,'UG SKU Categorization'!$A$1:$C$204,3,0))</f>
        <v>Other Health</v>
      </c>
      <c r="G455" s="61" t="s">
        <v>557</v>
      </c>
      <c r="H455" s="524">
        <v>727500</v>
      </c>
      <c r="I455" s="306"/>
      <c r="J455" s="306"/>
      <c r="K455" s="306"/>
      <c r="L455" s="306"/>
      <c r="M455" s="306"/>
      <c r="N455" s="306"/>
      <c r="O455" s="306"/>
      <c r="P455" s="306"/>
      <c r="Q455" s="306"/>
      <c r="R455" s="306"/>
      <c r="S455" s="306"/>
      <c r="T455" s="306"/>
      <c r="U455" s="306"/>
      <c r="V455" s="306"/>
      <c r="W455" s="306"/>
      <c r="X455" s="306"/>
      <c r="Y455" s="306"/>
      <c r="Z455" s="306"/>
      <c r="AA455" s="306"/>
      <c r="AB455" s="306"/>
      <c r="AC455" s="306"/>
      <c r="AD455" s="306"/>
      <c r="AE455" s="306"/>
      <c r="AF455" s="524">
        <v>73500</v>
      </c>
      <c r="AG455" s="524">
        <v>12000</v>
      </c>
      <c r="AH455" s="524">
        <v>64500</v>
      </c>
      <c r="AI455" s="524">
        <v>12000</v>
      </c>
      <c r="AJ455" s="524">
        <v>45000</v>
      </c>
      <c r="AK455" s="524">
        <v>9000</v>
      </c>
      <c r="AL455" s="524">
        <v>30000</v>
      </c>
      <c r="AM455" s="524">
        <v>25500</v>
      </c>
      <c r="AN455" s="524">
        <v>45000</v>
      </c>
      <c r="AO455" s="524">
        <v>36000</v>
      </c>
      <c r="AP455" s="524">
        <v>27000</v>
      </c>
      <c r="AQ455" s="524">
        <v>27000</v>
      </c>
      <c r="AR455" s="524">
        <v>46500</v>
      </c>
      <c r="AS455" s="524">
        <v>57000</v>
      </c>
      <c r="AT455" s="524">
        <v>30000</v>
      </c>
      <c r="AU455" s="524">
        <v>57000</v>
      </c>
      <c r="AV455" s="524">
        <v>45000</v>
      </c>
      <c r="AW455" s="524">
        <v>25500</v>
      </c>
      <c r="AX455" s="524">
        <v>58500</v>
      </c>
      <c r="AY455" s="524">
        <v>1500</v>
      </c>
    </row>
    <row r="456" spans="1:51">
      <c r="A456" s="61" t="s">
        <v>1005</v>
      </c>
      <c r="B456" s="61" t="s">
        <v>775</v>
      </c>
      <c r="C456" s="61" t="s">
        <v>956</v>
      </c>
      <c r="D456" s="61" t="s">
        <v>563</v>
      </c>
      <c r="E456" s="64">
        <f>IF(ISERROR(VLOOKUP(D456,#REF!,2,0)),0,VLOOKUP(D456,#REF!,2,0))</f>
        <v>0</v>
      </c>
      <c r="F456" s="61" t="str">
        <f>IF(D456="","",VLOOKUP(D456,'UG SKU Categorization'!$A$1:$C$204,3,0))</f>
        <v>Pregnancy &amp; Delivery</v>
      </c>
      <c r="G456" s="61" t="s">
        <v>564</v>
      </c>
      <c r="H456" s="524">
        <v>31800</v>
      </c>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524">
        <v>2400</v>
      </c>
      <c r="AK456" s="306"/>
      <c r="AL456" s="306"/>
      <c r="AM456" s="524">
        <v>4800</v>
      </c>
      <c r="AN456" s="306"/>
      <c r="AO456" s="306"/>
      <c r="AP456" s="306"/>
      <c r="AQ456" s="306"/>
      <c r="AR456" s="524">
        <v>19800</v>
      </c>
      <c r="AS456" s="306"/>
      <c r="AT456" s="306"/>
      <c r="AU456" s="306"/>
      <c r="AV456" s="306"/>
      <c r="AW456" s="524">
        <v>4800</v>
      </c>
      <c r="AX456" s="306"/>
      <c r="AY456" s="306"/>
    </row>
    <row r="457" spans="1:51">
      <c r="A457" s="61" t="s">
        <v>1005</v>
      </c>
      <c r="B457" s="61" t="s">
        <v>775</v>
      </c>
      <c r="C457" s="61" t="s">
        <v>956</v>
      </c>
      <c r="D457" s="61" t="s">
        <v>565</v>
      </c>
      <c r="E457" s="64">
        <f>IF(ISERROR(VLOOKUP(D457,#REF!,2,0)),0,VLOOKUP(D457,#REF!,2,0))</f>
        <v>0</v>
      </c>
      <c r="F457" s="61" t="str">
        <f>IF(D457="","",VLOOKUP(D457,'UG SKU Categorization'!$A$1:$C$204,3,0))</f>
        <v>Pregnancy &amp; Delivery</v>
      </c>
      <c r="G457" s="61" t="s">
        <v>566</v>
      </c>
      <c r="H457" s="524">
        <v>2222500</v>
      </c>
      <c r="I457" s="306"/>
      <c r="J457" s="306"/>
      <c r="K457" s="306"/>
      <c r="L457" s="306"/>
      <c r="M457" s="306"/>
      <c r="N457" s="306"/>
      <c r="O457" s="306"/>
      <c r="P457" s="306"/>
      <c r="Q457" s="306"/>
      <c r="R457" s="306"/>
      <c r="S457" s="306"/>
      <c r="T457" s="306"/>
      <c r="U457" s="306"/>
      <c r="V457" s="306"/>
      <c r="W457" s="306"/>
      <c r="X457" s="306"/>
      <c r="Y457" s="306"/>
      <c r="Z457" s="306"/>
      <c r="AA457" s="306"/>
      <c r="AB457" s="306"/>
      <c r="AC457" s="306"/>
      <c r="AD457" s="306"/>
      <c r="AE457" s="306"/>
      <c r="AF457" s="524">
        <v>175000</v>
      </c>
      <c r="AG457" s="524">
        <v>70000</v>
      </c>
      <c r="AH457" s="524">
        <v>175000</v>
      </c>
      <c r="AI457" s="524">
        <v>350000</v>
      </c>
      <c r="AJ457" s="524">
        <v>367500</v>
      </c>
      <c r="AK457" s="524">
        <v>105000</v>
      </c>
      <c r="AL457" s="524">
        <v>157500</v>
      </c>
      <c r="AM457" s="524">
        <v>87500</v>
      </c>
      <c r="AN457" s="524">
        <v>140000</v>
      </c>
      <c r="AO457" s="524">
        <v>52500</v>
      </c>
      <c r="AP457" s="524">
        <v>122500</v>
      </c>
      <c r="AQ457" s="524">
        <v>70000</v>
      </c>
      <c r="AR457" s="524">
        <v>87500</v>
      </c>
      <c r="AS457" s="306"/>
      <c r="AT457" s="306"/>
      <c r="AU457" s="524">
        <v>70000</v>
      </c>
      <c r="AV457" s="524">
        <v>17500</v>
      </c>
      <c r="AW457" s="524">
        <v>52500</v>
      </c>
      <c r="AX457" s="524">
        <v>105000</v>
      </c>
      <c r="AY457" s="524">
        <v>17500</v>
      </c>
    </row>
    <row r="458" spans="1:51">
      <c r="A458" s="61" t="s">
        <v>1005</v>
      </c>
      <c r="B458" s="61" t="s">
        <v>775</v>
      </c>
      <c r="C458" s="61" t="s">
        <v>956</v>
      </c>
      <c r="D458" s="61" t="s">
        <v>567</v>
      </c>
      <c r="E458" s="64">
        <f>IF(ISERROR(VLOOKUP(D458,#REF!,2,0)),0,VLOOKUP(D458,#REF!,2,0))</f>
        <v>0</v>
      </c>
      <c r="F458" s="61" t="str">
        <f>IF(D458="","",VLOOKUP(D458,'UG SKU Categorization'!$A$1:$C$204,3,0))</f>
        <v>Pregnancy &amp; Delivery</v>
      </c>
      <c r="G458" s="61" t="s">
        <v>568</v>
      </c>
      <c r="H458" s="524">
        <v>23900</v>
      </c>
      <c r="I458" s="306"/>
      <c r="J458" s="306"/>
      <c r="K458" s="306"/>
      <c r="L458" s="306"/>
      <c r="M458" s="306"/>
      <c r="N458" s="306"/>
      <c r="O458" s="306"/>
      <c r="P458" s="306"/>
      <c r="Q458" s="306"/>
      <c r="R458" s="306"/>
      <c r="S458" s="306"/>
      <c r="T458" s="306"/>
      <c r="U458" s="306"/>
      <c r="V458" s="306"/>
      <c r="W458" s="306"/>
      <c r="X458" s="306"/>
      <c r="Y458" s="306"/>
      <c r="Z458" s="306"/>
      <c r="AA458" s="306"/>
      <c r="AB458" s="306"/>
      <c r="AC458" s="306"/>
      <c r="AD458" s="306"/>
      <c r="AE458" s="306"/>
      <c r="AF458" s="524">
        <v>1400</v>
      </c>
      <c r="AG458" s="524">
        <v>1400</v>
      </c>
      <c r="AH458" s="524">
        <v>1400</v>
      </c>
      <c r="AI458" s="524">
        <v>700</v>
      </c>
      <c r="AJ458" s="524">
        <v>5600</v>
      </c>
      <c r="AK458" s="524">
        <v>7700</v>
      </c>
      <c r="AL458" s="524">
        <v>1400</v>
      </c>
      <c r="AM458" s="524">
        <v>700</v>
      </c>
      <c r="AN458" s="306"/>
      <c r="AO458" s="306"/>
      <c r="AP458" s="524">
        <v>700</v>
      </c>
      <c r="AQ458" s="524">
        <v>800</v>
      </c>
      <c r="AR458" s="524">
        <v>700</v>
      </c>
      <c r="AS458" s="524">
        <v>700</v>
      </c>
      <c r="AT458" s="306"/>
      <c r="AU458" s="524">
        <v>700</v>
      </c>
      <c r="AV458" s="306"/>
      <c r="AW458" s="306"/>
      <c r="AX458" s="306"/>
      <c r="AY458" s="306"/>
    </row>
    <row r="459" spans="1:51">
      <c r="A459" s="61" t="s">
        <v>1005</v>
      </c>
      <c r="B459" s="61" t="s">
        <v>775</v>
      </c>
      <c r="C459" s="61" t="s">
        <v>956</v>
      </c>
      <c r="D459" s="61" t="s">
        <v>571</v>
      </c>
      <c r="E459" s="64">
        <f>IF(ISERROR(VLOOKUP(D459,#REF!,2,0)),0,VLOOKUP(D459,#REF!,2,0))</f>
        <v>0</v>
      </c>
      <c r="F459" s="61" t="str">
        <f>IF(D459="","",VLOOKUP(D459,'UG SKU Categorization'!$A$1:$C$204,3,0))</f>
        <v>Condoms / contraceptives</v>
      </c>
      <c r="G459" s="61" t="s">
        <v>572</v>
      </c>
      <c r="H459" s="524">
        <v>537400</v>
      </c>
      <c r="I459" s="306"/>
      <c r="J459" s="306"/>
      <c r="K459" s="306"/>
      <c r="L459" s="306"/>
      <c r="M459" s="306"/>
      <c r="N459" s="306"/>
      <c r="O459" s="306"/>
      <c r="P459" s="306"/>
      <c r="Q459" s="306"/>
      <c r="R459" s="306"/>
      <c r="S459" s="306"/>
      <c r="T459" s="306"/>
      <c r="U459" s="306"/>
      <c r="V459" s="306"/>
      <c r="W459" s="306"/>
      <c r="X459" s="306"/>
      <c r="Y459" s="306"/>
      <c r="Z459" s="306"/>
      <c r="AA459" s="306"/>
      <c r="AB459" s="306"/>
      <c r="AC459" s="306"/>
      <c r="AD459" s="306"/>
      <c r="AE459" s="306"/>
      <c r="AF459" s="524">
        <v>14400</v>
      </c>
      <c r="AG459" s="524">
        <v>48000</v>
      </c>
      <c r="AH459" s="524">
        <v>19000</v>
      </c>
      <c r="AI459" s="524">
        <v>9600</v>
      </c>
      <c r="AJ459" s="524">
        <v>55200</v>
      </c>
      <c r="AK459" s="524">
        <v>55200</v>
      </c>
      <c r="AL459" s="524">
        <v>4800</v>
      </c>
      <c r="AM459" s="524">
        <v>2400</v>
      </c>
      <c r="AN459" s="306"/>
      <c r="AO459" s="524">
        <v>50400</v>
      </c>
      <c r="AP459" s="524">
        <v>52800</v>
      </c>
      <c r="AQ459" s="524">
        <v>60000</v>
      </c>
      <c r="AR459" s="306"/>
      <c r="AS459" s="306"/>
      <c r="AT459" s="306"/>
      <c r="AU459" s="524">
        <v>16800</v>
      </c>
      <c r="AV459" s="524">
        <v>100800</v>
      </c>
      <c r="AW459" s="306"/>
      <c r="AX459" s="524">
        <v>48000</v>
      </c>
      <c r="AY459" s="306"/>
    </row>
    <row r="460" spans="1:51">
      <c r="A460" s="61" t="s">
        <v>1005</v>
      </c>
      <c r="B460" s="61" t="s">
        <v>775</v>
      </c>
      <c r="C460" s="61" t="s">
        <v>956</v>
      </c>
      <c r="D460" s="61" t="s">
        <v>575</v>
      </c>
      <c r="E460" s="64">
        <f>IF(ISERROR(VLOOKUP(D460,#REF!,2,0)),0,VLOOKUP(D460,#REF!,2,0))</f>
        <v>0</v>
      </c>
      <c r="F460" s="61" t="str">
        <f>IF(D460="","",VLOOKUP(D460,'UG SKU Categorization'!$A$1:$C$204,3,0))</f>
        <v>Other Health</v>
      </c>
      <c r="G460" s="61" t="s">
        <v>576</v>
      </c>
      <c r="H460" s="524">
        <v>14000</v>
      </c>
      <c r="I460" s="306"/>
      <c r="J460" s="306"/>
      <c r="K460" s="306"/>
      <c r="L460" s="306"/>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524">
        <v>1600</v>
      </c>
      <c r="AI460" s="524">
        <v>2400</v>
      </c>
      <c r="AJ460" s="524">
        <v>4000</v>
      </c>
      <c r="AK460" s="524">
        <v>800</v>
      </c>
      <c r="AL460" s="524">
        <v>800</v>
      </c>
      <c r="AM460" s="306"/>
      <c r="AN460" s="306"/>
      <c r="AO460" s="306"/>
      <c r="AP460" s="524">
        <v>800</v>
      </c>
      <c r="AQ460" s="306"/>
      <c r="AR460" s="306"/>
      <c r="AS460" s="524">
        <v>1800</v>
      </c>
      <c r="AT460" s="306"/>
      <c r="AU460" s="306"/>
      <c r="AV460" s="306"/>
      <c r="AW460" s="306"/>
      <c r="AX460" s="524">
        <v>1800</v>
      </c>
      <c r="AY460" s="306"/>
    </row>
    <row r="461" spans="1:51">
      <c r="A461" s="61" t="s">
        <v>1005</v>
      </c>
      <c r="B461" s="61" t="s">
        <v>775</v>
      </c>
      <c r="C461" s="61" t="s">
        <v>956</v>
      </c>
      <c r="D461" s="61" t="s">
        <v>577</v>
      </c>
      <c r="E461" s="64">
        <f>IF(ISERROR(VLOOKUP(D461,#REF!,2,0)),0,VLOOKUP(D461,#REF!,2,0))</f>
        <v>0</v>
      </c>
      <c r="F461" s="61" t="str">
        <f>IF(D461="","",VLOOKUP(D461,'UG SKU Categorization'!$A$1:$C$204,3,0))</f>
        <v>Other Health</v>
      </c>
      <c r="G461" s="61" t="s">
        <v>578</v>
      </c>
      <c r="H461" s="524">
        <v>18000</v>
      </c>
      <c r="I461" s="306"/>
      <c r="J461" s="306"/>
      <c r="K461" s="306"/>
      <c r="L461" s="306"/>
      <c r="M461" s="306"/>
      <c r="N461" s="306"/>
      <c r="O461" s="306"/>
      <c r="P461" s="306"/>
      <c r="Q461" s="306"/>
      <c r="R461" s="306"/>
      <c r="S461" s="306"/>
      <c r="T461" s="306"/>
      <c r="U461" s="306"/>
      <c r="V461" s="306"/>
      <c r="W461" s="306"/>
      <c r="X461" s="306"/>
      <c r="Y461" s="306"/>
      <c r="Z461" s="306"/>
      <c r="AA461" s="306"/>
      <c r="AB461" s="306"/>
      <c r="AC461" s="306"/>
      <c r="AD461" s="306"/>
      <c r="AE461" s="306"/>
      <c r="AF461" s="524">
        <v>18000</v>
      </c>
      <c r="AG461" s="306"/>
      <c r="AH461" s="306"/>
      <c r="AI461" s="306"/>
      <c r="AJ461" s="306"/>
      <c r="AK461" s="306"/>
      <c r="AL461" s="306"/>
      <c r="AM461" s="306"/>
      <c r="AN461" s="306"/>
      <c r="AO461" s="306"/>
      <c r="AP461" s="306"/>
      <c r="AQ461" s="306"/>
      <c r="AR461" s="306"/>
      <c r="AS461" s="306"/>
      <c r="AT461" s="306"/>
      <c r="AU461" s="306"/>
      <c r="AV461" s="306"/>
      <c r="AW461" s="306"/>
      <c r="AX461" s="306"/>
      <c r="AY461" s="306"/>
    </row>
    <row r="462" spans="1:51">
      <c r="A462" s="61" t="s">
        <v>1005</v>
      </c>
      <c r="B462" s="61" t="s">
        <v>775</v>
      </c>
      <c r="C462" s="61" t="s">
        <v>956</v>
      </c>
      <c r="D462" s="61" t="s">
        <v>577</v>
      </c>
      <c r="E462" s="64">
        <f>IF(ISERROR(VLOOKUP(D462,#REF!,2,0)),0,VLOOKUP(D462,#REF!,2,0))</f>
        <v>0</v>
      </c>
      <c r="F462" s="61" t="str">
        <f>IF(D462="","",VLOOKUP(D462,'UG SKU Categorization'!$A$1:$C$204,3,0))</f>
        <v>Other Health</v>
      </c>
      <c r="G462" s="61" t="s">
        <v>1543</v>
      </c>
      <c r="H462" s="524">
        <v>18000</v>
      </c>
      <c r="I462" s="306"/>
      <c r="J462" s="306"/>
      <c r="K462" s="306"/>
      <c r="L462" s="306"/>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6"/>
      <c r="AL462" s="306"/>
      <c r="AM462" s="306"/>
      <c r="AN462" s="306"/>
      <c r="AO462" s="306"/>
      <c r="AP462" s="306"/>
      <c r="AQ462" s="306"/>
      <c r="AR462" s="306"/>
      <c r="AS462" s="306"/>
      <c r="AT462" s="306"/>
      <c r="AU462" s="524">
        <v>18000</v>
      </c>
      <c r="AV462" s="306"/>
      <c r="AW462" s="306"/>
      <c r="AX462" s="306"/>
      <c r="AY462" s="306"/>
    </row>
    <row r="463" spans="1:51">
      <c r="A463" s="61" t="s">
        <v>1005</v>
      </c>
      <c r="B463" s="61" t="s">
        <v>775</v>
      </c>
      <c r="C463" s="61" t="s">
        <v>956</v>
      </c>
      <c r="D463" s="61" t="s">
        <v>579</v>
      </c>
      <c r="E463" s="64">
        <f>IF(ISERROR(VLOOKUP(D463,#REF!,2,0)),0,VLOOKUP(D463,#REF!,2,0))</f>
        <v>0</v>
      </c>
      <c r="F463" s="61" t="str">
        <f>IF(D463="","",VLOOKUP(D463,'UG SKU Categorization'!$A$1:$C$204,3,0))</f>
        <v>Other Health</v>
      </c>
      <c r="G463" s="61" t="s">
        <v>580</v>
      </c>
      <c r="H463" s="524">
        <v>33600</v>
      </c>
      <c r="I463" s="306"/>
      <c r="J463" s="306"/>
      <c r="K463" s="306"/>
      <c r="L463" s="306"/>
      <c r="M463" s="306"/>
      <c r="N463" s="306"/>
      <c r="O463" s="306"/>
      <c r="P463" s="306"/>
      <c r="Q463" s="306"/>
      <c r="R463" s="306"/>
      <c r="S463" s="306"/>
      <c r="T463" s="306"/>
      <c r="U463" s="306"/>
      <c r="V463" s="306"/>
      <c r="W463" s="306"/>
      <c r="X463" s="306"/>
      <c r="Y463" s="306"/>
      <c r="Z463" s="306"/>
      <c r="AA463" s="306"/>
      <c r="AB463" s="306"/>
      <c r="AC463" s="306"/>
      <c r="AD463" s="306"/>
      <c r="AE463" s="306"/>
      <c r="AF463" s="524">
        <v>4800</v>
      </c>
      <c r="AG463" s="524">
        <v>6400</v>
      </c>
      <c r="AH463" s="524">
        <v>4800</v>
      </c>
      <c r="AI463" s="306"/>
      <c r="AJ463" s="524">
        <v>12800</v>
      </c>
      <c r="AK463" s="524">
        <v>3200</v>
      </c>
      <c r="AL463" s="306"/>
      <c r="AM463" s="306"/>
      <c r="AN463" s="524">
        <v>1600</v>
      </c>
      <c r="AO463" s="306"/>
      <c r="AP463" s="306"/>
      <c r="AQ463" s="306"/>
      <c r="AR463" s="306"/>
      <c r="AS463" s="306"/>
      <c r="AT463" s="306"/>
      <c r="AU463" s="306"/>
      <c r="AV463" s="306"/>
      <c r="AW463" s="306"/>
      <c r="AX463" s="306"/>
      <c r="AY463" s="306"/>
    </row>
    <row r="464" spans="1:51">
      <c r="A464" s="61" t="s">
        <v>1005</v>
      </c>
      <c r="B464" s="61" t="s">
        <v>383</v>
      </c>
      <c r="C464" s="61" t="s">
        <v>954</v>
      </c>
      <c r="D464" s="61" t="s">
        <v>743</v>
      </c>
      <c r="E464" s="64">
        <f>IF(ISERROR(VLOOKUP(D464,#REF!,2,0)),0,VLOOKUP(D464,#REF!,2,0))</f>
        <v>0</v>
      </c>
      <c r="F464" s="61" t="str">
        <f>IF(D464="","",VLOOKUP(D464,'UG SKU Categorization'!$A$1:$C$204,3,0))</f>
        <v>Eyeglasses</v>
      </c>
      <c r="G464" s="61" t="s">
        <v>744</v>
      </c>
      <c r="H464" s="524">
        <v>51000</v>
      </c>
      <c r="I464" s="306"/>
      <c r="J464" s="306"/>
      <c r="K464" s="306"/>
      <c r="L464" s="306"/>
      <c r="M464" s="306"/>
      <c r="N464" s="306"/>
      <c r="O464" s="306"/>
      <c r="P464" s="524">
        <v>17000</v>
      </c>
      <c r="Q464" s="524">
        <v>8500</v>
      </c>
      <c r="R464" s="524">
        <v>8500</v>
      </c>
      <c r="S464" s="524">
        <v>8500</v>
      </c>
      <c r="T464" s="306"/>
      <c r="U464" s="306"/>
      <c r="V464" s="306"/>
      <c r="W464" s="306"/>
      <c r="X464" s="306"/>
      <c r="Y464" s="306"/>
      <c r="Z464" s="306"/>
      <c r="AA464" s="306"/>
      <c r="AB464" s="306"/>
      <c r="AC464" s="306"/>
      <c r="AD464" s="306"/>
      <c r="AE464" s="306"/>
      <c r="AF464" s="306"/>
      <c r="AG464" s="306"/>
      <c r="AH464" s="306"/>
      <c r="AI464" s="306"/>
      <c r="AJ464" s="306"/>
      <c r="AK464" s="306"/>
      <c r="AL464" s="306"/>
      <c r="AM464" s="306"/>
      <c r="AN464" s="306"/>
      <c r="AO464" s="306"/>
      <c r="AP464" s="306"/>
      <c r="AQ464" s="306"/>
      <c r="AR464" s="306"/>
      <c r="AS464" s="524">
        <v>8500</v>
      </c>
      <c r="AT464" s="306"/>
      <c r="AU464" s="306"/>
      <c r="AV464" s="306"/>
      <c r="AW464" s="306"/>
      <c r="AX464" s="306"/>
      <c r="AY464" s="306"/>
    </row>
    <row r="465" spans="1:51">
      <c r="A465" s="61" t="s">
        <v>1005</v>
      </c>
      <c r="B465" s="61" t="s">
        <v>383</v>
      </c>
      <c r="C465" s="61" t="s">
        <v>954</v>
      </c>
      <c r="D465" s="61" t="s">
        <v>745</v>
      </c>
      <c r="E465" s="64">
        <f>IF(ISERROR(VLOOKUP(D465,#REF!,2,0)),0,VLOOKUP(D465,#REF!,2,0))</f>
        <v>0</v>
      </c>
      <c r="F465" s="61" t="str">
        <f>IF(D465="","",VLOOKUP(D465,'UG SKU Categorization'!$A$1:$C$204,3,0))</f>
        <v>Eyeglasses</v>
      </c>
      <c r="G465" s="61" t="s">
        <v>746</v>
      </c>
      <c r="H465" s="524">
        <v>68000</v>
      </c>
      <c r="I465" s="306"/>
      <c r="J465" s="306"/>
      <c r="K465" s="306"/>
      <c r="L465" s="306"/>
      <c r="M465" s="306"/>
      <c r="N465" s="306"/>
      <c r="O465" s="306"/>
      <c r="P465" s="306"/>
      <c r="Q465" s="524">
        <v>8500</v>
      </c>
      <c r="R465" s="306"/>
      <c r="S465" s="524">
        <v>25500</v>
      </c>
      <c r="T465" s="306"/>
      <c r="U465" s="306"/>
      <c r="V465" s="524">
        <v>8500</v>
      </c>
      <c r="W465" s="306"/>
      <c r="X465" s="306"/>
      <c r="Y465" s="306"/>
      <c r="Z465" s="306"/>
      <c r="AA465" s="306"/>
      <c r="AB465" s="306"/>
      <c r="AC465" s="306"/>
      <c r="AD465" s="524">
        <v>8500</v>
      </c>
      <c r="AE465" s="306"/>
      <c r="AF465" s="524">
        <v>8500</v>
      </c>
      <c r="AG465" s="306"/>
      <c r="AH465" s="306"/>
      <c r="AI465" s="306"/>
      <c r="AJ465" s="306"/>
      <c r="AK465" s="306"/>
      <c r="AL465" s="306"/>
      <c r="AM465" s="306"/>
      <c r="AN465" s="306"/>
      <c r="AO465" s="306"/>
      <c r="AP465" s="306"/>
      <c r="AQ465" s="306"/>
      <c r="AR465" s="306"/>
      <c r="AS465" s="524">
        <v>8500</v>
      </c>
      <c r="AT465" s="306"/>
      <c r="AU465" s="306"/>
      <c r="AV465" s="306"/>
      <c r="AW465" s="306"/>
      <c r="AX465" s="306"/>
      <c r="AY465" s="306"/>
    </row>
    <row r="466" spans="1:51">
      <c r="A466" s="61" t="s">
        <v>1005</v>
      </c>
      <c r="B466" s="61" t="s">
        <v>383</v>
      </c>
      <c r="C466" s="61" t="s">
        <v>954</v>
      </c>
      <c r="D466" s="61" t="s">
        <v>747</v>
      </c>
      <c r="E466" s="64">
        <f>IF(ISERROR(VLOOKUP(D466,#REF!,2,0)),0,VLOOKUP(D466,#REF!,2,0))</f>
        <v>0</v>
      </c>
      <c r="F466" s="61" t="str">
        <f>IF(D466="","",VLOOKUP(D466,'UG SKU Categorization'!$A$1:$C$204,3,0))</f>
        <v>Eyeglasses</v>
      </c>
      <c r="G466" s="61" t="s">
        <v>748</v>
      </c>
      <c r="H466" s="524">
        <v>17000</v>
      </c>
      <c r="I466" s="306"/>
      <c r="J466" s="306"/>
      <c r="K466" s="306"/>
      <c r="L466" s="306"/>
      <c r="M466" s="306"/>
      <c r="N466" s="306"/>
      <c r="O466" s="306"/>
      <c r="P466" s="306"/>
      <c r="Q466" s="524">
        <v>8500</v>
      </c>
      <c r="R466" s="306"/>
      <c r="S466" s="306"/>
      <c r="T466" s="306"/>
      <c r="U466" s="306"/>
      <c r="V466" s="306"/>
      <c r="W466" s="306"/>
      <c r="X466" s="306"/>
      <c r="Y466" s="306"/>
      <c r="Z466" s="306"/>
      <c r="AA466" s="524">
        <v>8500</v>
      </c>
      <c r="AB466" s="306"/>
      <c r="AC466" s="306"/>
      <c r="AD466" s="306"/>
      <c r="AE466" s="306"/>
      <c r="AF466" s="306"/>
      <c r="AG466" s="306"/>
      <c r="AH466" s="306"/>
      <c r="AI466" s="306"/>
      <c r="AJ466" s="306"/>
      <c r="AK466" s="306"/>
      <c r="AL466" s="306"/>
      <c r="AM466" s="306"/>
      <c r="AN466" s="306"/>
      <c r="AO466" s="306"/>
      <c r="AP466" s="306"/>
      <c r="AQ466" s="306"/>
      <c r="AR466" s="306"/>
      <c r="AS466" s="306"/>
      <c r="AT466" s="306"/>
      <c r="AU466" s="306"/>
      <c r="AV466" s="306"/>
      <c r="AW466" s="306"/>
      <c r="AX466" s="306"/>
      <c r="AY466" s="306"/>
    </row>
    <row r="467" spans="1:51">
      <c r="A467" s="61" t="s">
        <v>1005</v>
      </c>
      <c r="B467" s="61" t="s">
        <v>383</v>
      </c>
      <c r="C467" s="61" t="s">
        <v>954</v>
      </c>
      <c r="D467" s="61" t="s">
        <v>749</v>
      </c>
      <c r="E467" s="64">
        <f>IF(ISERROR(VLOOKUP(D467,#REF!,2,0)),0,VLOOKUP(D467,#REF!,2,0))</f>
        <v>0</v>
      </c>
      <c r="F467" s="61" t="str">
        <f>IF(D467="","",VLOOKUP(D467,'UG SKU Categorization'!$A$1:$C$204,3,0))</f>
        <v>Eyeglasses</v>
      </c>
      <c r="G467" s="61" t="s">
        <v>750</v>
      </c>
      <c r="H467" s="524">
        <v>8500</v>
      </c>
      <c r="I467" s="306"/>
      <c r="J467" s="306"/>
      <c r="K467" s="306"/>
      <c r="L467" s="306"/>
      <c r="M467" s="306"/>
      <c r="N467" s="306"/>
      <c r="O467" s="306"/>
      <c r="P467" s="306"/>
      <c r="Q467" s="306"/>
      <c r="R467" s="306"/>
      <c r="S467" s="306"/>
      <c r="T467" s="306"/>
      <c r="U467" s="306"/>
      <c r="V467" s="524">
        <v>8500</v>
      </c>
      <c r="W467" s="306"/>
      <c r="X467" s="306"/>
      <c r="Y467" s="306"/>
      <c r="Z467" s="306"/>
      <c r="AA467" s="306"/>
      <c r="AB467" s="306"/>
      <c r="AC467" s="306"/>
      <c r="AD467" s="306"/>
      <c r="AE467" s="306"/>
      <c r="AF467" s="306"/>
      <c r="AG467" s="306"/>
      <c r="AH467" s="306"/>
      <c r="AI467" s="306"/>
      <c r="AJ467" s="306"/>
      <c r="AK467" s="306"/>
      <c r="AL467" s="306"/>
      <c r="AM467" s="306"/>
      <c r="AN467" s="306"/>
      <c r="AO467" s="306"/>
      <c r="AP467" s="306"/>
      <c r="AQ467" s="306"/>
      <c r="AR467" s="306"/>
      <c r="AS467" s="306"/>
      <c r="AT467" s="306"/>
      <c r="AU467" s="306"/>
      <c r="AV467" s="306"/>
      <c r="AW467" s="306"/>
      <c r="AX467" s="306"/>
      <c r="AY467" s="306"/>
    </row>
    <row r="468" spans="1:51">
      <c r="A468" s="61" t="s">
        <v>1005</v>
      </c>
      <c r="B468" s="61" t="s">
        <v>383</v>
      </c>
      <c r="C468" s="61" t="s">
        <v>954</v>
      </c>
      <c r="D468" s="61" t="s">
        <v>753</v>
      </c>
      <c r="E468" s="64">
        <f>IF(ISERROR(VLOOKUP(D468,#REF!,2,0)),0,VLOOKUP(D468,#REF!,2,0))</f>
        <v>0</v>
      </c>
      <c r="F468" s="61" t="str">
        <f>IF(D468="","",VLOOKUP(D468,'UG SKU Categorization'!$A$1:$C$204,3,0))</f>
        <v>Eyeglasses</v>
      </c>
      <c r="G468" s="61" t="s">
        <v>754</v>
      </c>
      <c r="H468" s="524">
        <v>68000</v>
      </c>
      <c r="I468" s="306"/>
      <c r="J468" s="306"/>
      <c r="K468" s="306"/>
      <c r="L468" s="306"/>
      <c r="M468" s="306"/>
      <c r="N468" s="306"/>
      <c r="O468" s="306"/>
      <c r="P468" s="306"/>
      <c r="Q468" s="306"/>
      <c r="R468" s="524">
        <v>17000</v>
      </c>
      <c r="S468" s="524">
        <v>17000</v>
      </c>
      <c r="T468" s="306"/>
      <c r="U468" s="306"/>
      <c r="V468" s="306"/>
      <c r="W468" s="306"/>
      <c r="X468" s="306"/>
      <c r="Y468" s="306"/>
      <c r="Z468" s="306"/>
      <c r="AA468" s="306"/>
      <c r="AB468" s="524">
        <v>17000</v>
      </c>
      <c r="AC468" s="306"/>
      <c r="AD468" s="306"/>
      <c r="AE468" s="306"/>
      <c r="AF468" s="524">
        <v>8500</v>
      </c>
      <c r="AG468" s="306"/>
      <c r="AH468" s="306"/>
      <c r="AI468" s="306"/>
      <c r="AJ468" s="306"/>
      <c r="AK468" s="306"/>
      <c r="AL468" s="306"/>
      <c r="AM468" s="306"/>
      <c r="AN468" s="306"/>
      <c r="AO468" s="306"/>
      <c r="AP468" s="306"/>
      <c r="AQ468" s="306"/>
      <c r="AR468" s="524">
        <v>8500</v>
      </c>
      <c r="AS468" s="306"/>
      <c r="AT468" s="306"/>
      <c r="AU468" s="306"/>
      <c r="AV468" s="306"/>
      <c r="AW468" s="306"/>
      <c r="AX468" s="306"/>
      <c r="AY468" s="306"/>
    </row>
    <row r="469" spans="1:51">
      <c r="A469" s="61" t="s">
        <v>1005</v>
      </c>
      <c r="B469" s="61" t="s">
        <v>383</v>
      </c>
      <c r="C469" s="61" t="s">
        <v>954</v>
      </c>
      <c r="D469" s="61" t="s">
        <v>755</v>
      </c>
      <c r="E469" s="64">
        <f>IF(ISERROR(VLOOKUP(D469,#REF!,2,0)),0,VLOOKUP(D469,#REF!,2,0))</f>
        <v>0</v>
      </c>
      <c r="F469" s="61" t="str">
        <f>IF(D469="","",VLOOKUP(D469,'UG SKU Categorization'!$A$1:$C$204,3,0))</f>
        <v>Eyeglasses</v>
      </c>
      <c r="G469" s="61" t="s">
        <v>756</v>
      </c>
      <c r="H469" s="524">
        <v>25500</v>
      </c>
      <c r="I469" s="306"/>
      <c r="J469" s="306"/>
      <c r="K469" s="306"/>
      <c r="L469" s="306"/>
      <c r="M469" s="306"/>
      <c r="N469" s="306"/>
      <c r="O469" s="306"/>
      <c r="P469" s="306"/>
      <c r="Q469" s="306"/>
      <c r="R469" s="306"/>
      <c r="S469" s="524">
        <v>17000</v>
      </c>
      <c r="T469" s="306"/>
      <c r="U469" s="306"/>
      <c r="V469" s="306"/>
      <c r="W469" s="306"/>
      <c r="X469" s="306"/>
      <c r="Y469" s="306"/>
      <c r="Z469" s="306"/>
      <c r="AA469" s="306"/>
      <c r="AB469" s="306"/>
      <c r="AC469" s="306"/>
      <c r="AD469" s="524">
        <v>8500</v>
      </c>
      <c r="AE469" s="306"/>
      <c r="AF469" s="306"/>
      <c r="AG469" s="306"/>
      <c r="AH469" s="306"/>
      <c r="AI469" s="306"/>
      <c r="AJ469" s="306"/>
      <c r="AK469" s="306"/>
      <c r="AL469" s="306"/>
      <c r="AM469" s="306"/>
      <c r="AN469" s="306"/>
      <c r="AO469" s="306"/>
      <c r="AP469" s="306"/>
      <c r="AQ469" s="306"/>
      <c r="AR469" s="306"/>
      <c r="AS469" s="306"/>
      <c r="AT469" s="306"/>
      <c r="AU469" s="306"/>
      <c r="AV469" s="306"/>
      <c r="AW469" s="306"/>
      <c r="AX469" s="306"/>
      <c r="AY469" s="306"/>
    </row>
    <row r="470" spans="1:51">
      <c r="A470" s="61" t="s">
        <v>1005</v>
      </c>
      <c r="B470" s="61" t="s">
        <v>383</v>
      </c>
      <c r="C470" s="61" t="s">
        <v>954</v>
      </c>
      <c r="D470" s="61" t="s">
        <v>757</v>
      </c>
      <c r="E470" s="64">
        <f>IF(ISERROR(VLOOKUP(D470,#REF!,2,0)),0,VLOOKUP(D470,#REF!,2,0))</f>
        <v>0</v>
      </c>
      <c r="F470" s="61" t="str">
        <f>IF(D470="","",VLOOKUP(D470,'UG SKU Categorization'!$A$1:$C$204,3,0))</f>
        <v>Eyeglasses</v>
      </c>
      <c r="G470" s="61" t="s">
        <v>758</v>
      </c>
      <c r="H470" s="524">
        <v>25500</v>
      </c>
      <c r="I470" s="306"/>
      <c r="J470" s="306"/>
      <c r="K470" s="306"/>
      <c r="L470" s="306"/>
      <c r="M470" s="306"/>
      <c r="N470" s="306"/>
      <c r="O470" s="306"/>
      <c r="P470" s="306"/>
      <c r="Q470" s="524">
        <v>8500</v>
      </c>
      <c r="R470" s="306"/>
      <c r="S470" s="306"/>
      <c r="T470" s="306"/>
      <c r="U470" s="306"/>
      <c r="V470" s="306"/>
      <c r="W470" s="306"/>
      <c r="X470" s="306"/>
      <c r="Y470" s="306"/>
      <c r="Z470" s="306"/>
      <c r="AA470" s="524">
        <v>8500</v>
      </c>
      <c r="AB470" s="306"/>
      <c r="AC470" s="306"/>
      <c r="AD470" s="306"/>
      <c r="AE470" s="306"/>
      <c r="AF470" s="306"/>
      <c r="AG470" s="306"/>
      <c r="AH470" s="306"/>
      <c r="AI470" s="306"/>
      <c r="AJ470" s="306"/>
      <c r="AK470" s="306"/>
      <c r="AL470" s="306"/>
      <c r="AM470" s="306"/>
      <c r="AN470" s="306"/>
      <c r="AO470" s="306"/>
      <c r="AP470" s="306"/>
      <c r="AQ470" s="306"/>
      <c r="AR470" s="306"/>
      <c r="AS470" s="524">
        <v>8500</v>
      </c>
      <c r="AT470" s="306"/>
      <c r="AU470" s="306"/>
      <c r="AV470" s="306"/>
      <c r="AW470" s="306"/>
      <c r="AX470" s="306"/>
      <c r="AY470" s="306"/>
    </row>
    <row r="471" spans="1:51">
      <c r="A471" s="61" t="s">
        <v>1005</v>
      </c>
      <c r="B471" s="61" t="s">
        <v>383</v>
      </c>
      <c r="C471" s="61" t="s">
        <v>954</v>
      </c>
      <c r="D471" s="61" t="s">
        <v>759</v>
      </c>
      <c r="E471" s="64">
        <f>IF(ISERROR(VLOOKUP(D471,#REF!,2,0)),0,VLOOKUP(D471,#REF!,2,0))</f>
        <v>0</v>
      </c>
      <c r="F471" s="61" t="str">
        <f>IF(D471="","",VLOOKUP(D471,'UG SKU Categorization'!$A$1:$C$204,3,0))</f>
        <v>Eyeglasses</v>
      </c>
      <c r="G471" s="61" t="s">
        <v>760</v>
      </c>
      <c r="H471" s="524">
        <v>17000</v>
      </c>
      <c r="I471" s="306"/>
      <c r="J471" s="306"/>
      <c r="K471" s="306"/>
      <c r="L471" s="306"/>
      <c r="M471" s="306"/>
      <c r="N471" s="306"/>
      <c r="O471" s="306"/>
      <c r="P471" s="306"/>
      <c r="Q471" s="306"/>
      <c r="R471" s="306"/>
      <c r="S471" s="306"/>
      <c r="T471" s="306"/>
      <c r="U471" s="306"/>
      <c r="V471" s="524">
        <v>8500</v>
      </c>
      <c r="W471" s="306"/>
      <c r="X471" s="306"/>
      <c r="Y471" s="306"/>
      <c r="Z471" s="306"/>
      <c r="AA471" s="306"/>
      <c r="AB471" s="306"/>
      <c r="AC471" s="306"/>
      <c r="AD471" s="306"/>
      <c r="AE471" s="306"/>
      <c r="AF471" s="524">
        <v>8500</v>
      </c>
      <c r="AG471" s="306"/>
      <c r="AH471" s="306"/>
      <c r="AI471" s="306"/>
      <c r="AJ471" s="306"/>
      <c r="AK471" s="306"/>
      <c r="AL471" s="306"/>
      <c r="AM471" s="306"/>
      <c r="AN471" s="306"/>
      <c r="AO471" s="306"/>
      <c r="AP471" s="306"/>
      <c r="AQ471" s="306"/>
      <c r="AR471" s="306"/>
      <c r="AS471" s="306"/>
      <c r="AT471" s="306"/>
      <c r="AU471" s="306"/>
      <c r="AV471" s="306"/>
      <c r="AW471" s="306"/>
      <c r="AX471" s="306"/>
      <c r="AY471" s="306"/>
    </row>
    <row r="472" spans="1:51">
      <c r="A472" s="61" t="s">
        <v>1005</v>
      </c>
      <c r="B472" s="61" t="s">
        <v>383</v>
      </c>
      <c r="C472" s="61" t="s">
        <v>954</v>
      </c>
      <c r="D472" s="61" t="s">
        <v>761</v>
      </c>
      <c r="E472" s="64">
        <f>IF(ISERROR(VLOOKUP(D472,#REF!,2,0)),0,VLOOKUP(D472,#REF!,2,0))</f>
        <v>0</v>
      </c>
      <c r="F472" s="61" t="str">
        <f>IF(D472="","",VLOOKUP(D472,'UG SKU Categorization'!$A$1:$C$204,3,0))</f>
        <v>Eyeglasses</v>
      </c>
      <c r="G472" s="61" t="s">
        <v>762</v>
      </c>
      <c r="H472" s="524">
        <v>8500</v>
      </c>
      <c r="I472" s="306"/>
      <c r="J472" s="306"/>
      <c r="K472" s="306"/>
      <c r="L472" s="306"/>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c r="AK472" s="306"/>
      <c r="AL472" s="306"/>
      <c r="AM472" s="306"/>
      <c r="AN472" s="306"/>
      <c r="AO472" s="306"/>
      <c r="AP472" s="306"/>
      <c r="AQ472" s="306"/>
      <c r="AR472" s="306"/>
      <c r="AS472" s="524">
        <v>8500</v>
      </c>
      <c r="AT472" s="306"/>
      <c r="AU472" s="306"/>
      <c r="AV472" s="306"/>
      <c r="AW472" s="306"/>
      <c r="AX472" s="306"/>
      <c r="AY472" s="306"/>
    </row>
    <row r="473" spans="1:51">
      <c r="A473" s="61" t="s">
        <v>1005</v>
      </c>
      <c r="B473" s="61" t="s">
        <v>383</v>
      </c>
      <c r="C473" s="61" t="s">
        <v>954</v>
      </c>
      <c r="D473" s="61" t="s">
        <v>763</v>
      </c>
      <c r="E473" s="64">
        <f>IF(ISERROR(VLOOKUP(D473,#REF!,2,0)),0,VLOOKUP(D473,#REF!,2,0))</f>
        <v>0</v>
      </c>
      <c r="F473" s="61" t="str">
        <f>IF(D473="","",VLOOKUP(D473,'UG SKU Categorization'!$A$1:$C$204,3,0))</f>
        <v>Eyeglasses</v>
      </c>
      <c r="G473" s="61" t="s">
        <v>764</v>
      </c>
      <c r="H473" s="524">
        <v>59500</v>
      </c>
      <c r="I473" s="306"/>
      <c r="J473" s="306"/>
      <c r="K473" s="306"/>
      <c r="L473" s="306"/>
      <c r="M473" s="306"/>
      <c r="N473" s="306"/>
      <c r="O473" s="306"/>
      <c r="P473" s="524">
        <v>17000</v>
      </c>
      <c r="Q473" s="306"/>
      <c r="R473" s="306"/>
      <c r="S473" s="524">
        <v>8500</v>
      </c>
      <c r="T473" s="306"/>
      <c r="U473" s="306"/>
      <c r="V473" s="306"/>
      <c r="W473" s="306"/>
      <c r="X473" s="306"/>
      <c r="Y473" s="306"/>
      <c r="Z473" s="306"/>
      <c r="AA473" s="306"/>
      <c r="AB473" s="306"/>
      <c r="AC473" s="306"/>
      <c r="AD473" s="306"/>
      <c r="AE473" s="306"/>
      <c r="AF473" s="524">
        <v>17000</v>
      </c>
      <c r="AG473" s="306"/>
      <c r="AH473" s="306"/>
      <c r="AI473" s="306"/>
      <c r="AJ473" s="306"/>
      <c r="AK473" s="306"/>
      <c r="AL473" s="306"/>
      <c r="AM473" s="306"/>
      <c r="AN473" s="306"/>
      <c r="AO473" s="306"/>
      <c r="AP473" s="306"/>
      <c r="AQ473" s="306"/>
      <c r="AR473" s="306"/>
      <c r="AS473" s="524">
        <v>17000</v>
      </c>
      <c r="AT473" s="306"/>
      <c r="AU473" s="306"/>
      <c r="AV473" s="306"/>
      <c r="AW473" s="306"/>
      <c r="AX473" s="306"/>
      <c r="AY473" s="306"/>
    </row>
    <row r="474" spans="1:51">
      <c r="A474" s="61" t="s">
        <v>1005</v>
      </c>
      <c r="B474" s="61" t="s">
        <v>383</v>
      </c>
      <c r="C474" s="61" t="s">
        <v>954</v>
      </c>
      <c r="D474" s="61" t="s">
        <v>765</v>
      </c>
      <c r="E474" s="64">
        <f>IF(ISERROR(VLOOKUP(D474,#REF!,2,0)),0,VLOOKUP(D474,#REF!,2,0))</f>
        <v>0</v>
      </c>
      <c r="F474" s="61" t="str">
        <f>IF(D474="","",VLOOKUP(D474,'UG SKU Categorization'!$A$1:$C$204,3,0))</f>
        <v>Eyeglasses</v>
      </c>
      <c r="G474" s="61" t="s">
        <v>766</v>
      </c>
      <c r="H474" s="524">
        <v>51000</v>
      </c>
      <c r="I474" s="306"/>
      <c r="J474" s="306"/>
      <c r="K474" s="306"/>
      <c r="L474" s="306"/>
      <c r="M474" s="306"/>
      <c r="N474" s="306"/>
      <c r="O474" s="306"/>
      <c r="P474" s="306"/>
      <c r="Q474" s="306"/>
      <c r="R474" s="306"/>
      <c r="S474" s="524">
        <v>25500</v>
      </c>
      <c r="T474" s="306"/>
      <c r="U474" s="306"/>
      <c r="V474" s="306"/>
      <c r="W474" s="306"/>
      <c r="X474" s="524">
        <v>8500</v>
      </c>
      <c r="Y474" s="306"/>
      <c r="Z474" s="306"/>
      <c r="AA474" s="306"/>
      <c r="AB474" s="306"/>
      <c r="AC474" s="306"/>
      <c r="AD474" s="306"/>
      <c r="AE474" s="306"/>
      <c r="AF474" s="306"/>
      <c r="AG474" s="306"/>
      <c r="AH474" s="306"/>
      <c r="AI474" s="306"/>
      <c r="AJ474" s="306"/>
      <c r="AK474" s="306"/>
      <c r="AL474" s="306"/>
      <c r="AM474" s="306"/>
      <c r="AN474" s="306"/>
      <c r="AO474" s="306"/>
      <c r="AP474" s="306"/>
      <c r="AQ474" s="306"/>
      <c r="AR474" s="306"/>
      <c r="AS474" s="524">
        <v>17000</v>
      </c>
      <c r="AT474" s="306"/>
      <c r="AU474" s="306"/>
      <c r="AV474" s="306"/>
      <c r="AW474" s="306"/>
      <c r="AX474" s="306"/>
      <c r="AY474" s="306"/>
    </row>
    <row r="475" spans="1:51">
      <c r="A475" s="61" t="s">
        <v>1005</v>
      </c>
      <c r="B475" s="61" t="s">
        <v>383</v>
      </c>
      <c r="C475" s="61" t="s">
        <v>954</v>
      </c>
      <c r="D475" s="61" t="s">
        <v>767</v>
      </c>
      <c r="E475" s="64">
        <f>IF(ISERROR(VLOOKUP(D475,#REF!,2,0)),0,VLOOKUP(D475,#REF!,2,0))</f>
        <v>0</v>
      </c>
      <c r="F475" s="61" t="str">
        <f>IF(D475="","",VLOOKUP(D475,'UG SKU Categorization'!$A$1:$C$204,3,0))</f>
        <v>Eyeglasses</v>
      </c>
      <c r="G475" s="61" t="s">
        <v>768</v>
      </c>
      <c r="H475" s="524">
        <v>25500</v>
      </c>
      <c r="I475" s="306"/>
      <c r="J475" s="306"/>
      <c r="K475" s="306"/>
      <c r="L475" s="306"/>
      <c r="M475" s="306"/>
      <c r="N475" s="306"/>
      <c r="O475" s="306"/>
      <c r="P475" s="306"/>
      <c r="Q475" s="306"/>
      <c r="R475" s="306"/>
      <c r="S475" s="524">
        <v>17000</v>
      </c>
      <c r="T475" s="306"/>
      <c r="U475" s="306"/>
      <c r="V475" s="524">
        <v>8500</v>
      </c>
      <c r="W475" s="306"/>
      <c r="X475" s="306"/>
      <c r="Y475" s="306"/>
      <c r="Z475" s="306"/>
      <c r="AA475" s="306"/>
      <c r="AB475" s="306"/>
      <c r="AC475" s="306"/>
      <c r="AD475" s="306"/>
      <c r="AE475" s="306"/>
      <c r="AF475" s="306"/>
      <c r="AG475" s="306"/>
      <c r="AH475" s="306"/>
      <c r="AI475" s="306"/>
      <c r="AJ475" s="306"/>
      <c r="AK475" s="306"/>
      <c r="AL475" s="306"/>
      <c r="AM475" s="306"/>
      <c r="AN475" s="306"/>
      <c r="AO475" s="306"/>
      <c r="AP475" s="306"/>
      <c r="AQ475" s="306"/>
      <c r="AR475" s="306"/>
      <c r="AS475" s="306"/>
      <c r="AT475" s="306"/>
      <c r="AU475" s="306"/>
      <c r="AV475" s="306"/>
      <c r="AW475" s="306"/>
      <c r="AX475" s="306"/>
      <c r="AY475" s="306"/>
    </row>
    <row r="476" spans="1:51">
      <c r="A476" s="61" t="s">
        <v>1005</v>
      </c>
      <c r="B476" s="61" t="s">
        <v>383</v>
      </c>
      <c r="C476" s="61" t="s">
        <v>954</v>
      </c>
      <c r="D476" s="61" t="s">
        <v>769</v>
      </c>
      <c r="E476" s="64">
        <f>IF(ISERROR(VLOOKUP(D476,#REF!,2,0)),0,VLOOKUP(D476,#REF!,2,0))</f>
        <v>0</v>
      </c>
      <c r="F476" s="61" t="str">
        <f>IF(D476="","",VLOOKUP(D476,'UG SKU Categorization'!$A$1:$C$204,3,0))</f>
        <v>Eyeglasses</v>
      </c>
      <c r="G476" s="61" t="s">
        <v>770</v>
      </c>
      <c r="H476" s="524">
        <v>8500</v>
      </c>
      <c r="I476" s="306"/>
      <c r="J476" s="306"/>
      <c r="K476" s="306"/>
      <c r="L476" s="306"/>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c r="AJ476" s="524">
        <v>8500</v>
      </c>
      <c r="AK476" s="306"/>
      <c r="AL476" s="306"/>
      <c r="AM476" s="306"/>
      <c r="AN476" s="306"/>
      <c r="AO476" s="306"/>
      <c r="AP476" s="306"/>
      <c r="AQ476" s="306"/>
      <c r="AR476" s="306"/>
      <c r="AS476" s="306"/>
      <c r="AT476" s="306"/>
      <c r="AU476" s="306"/>
      <c r="AV476" s="306"/>
      <c r="AW476" s="306"/>
      <c r="AX476" s="306"/>
      <c r="AY476" s="306"/>
    </row>
    <row r="477" spans="1:51">
      <c r="A477" s="61" t="s">
        <v>1005</v>
      </c>
      <c r="B477" s="61" t="s">
        <v>383</v>
      </c>
      <c r="C477" s="61" t="s">
        <v>954</v>
      </c>
      <c r="D477" s="61" t="s">
        <v>773</v>
      </c>
      <c r="E477" s="64">
        <f>IF(ISERROR(VLOOKUP(D477,#REF!,2,0)),0,VLOOKUP(D477,#REF!,2,0))</f>
        <v>0</v>
      </c>
      <c r="F477" s="61" t="str">
        <f>IF(D477="","",VLOOKUP(D477,'UG SKU Categorization'!$A$1:$C$204,3,0))</f>
        <v>Eyeglasses</v>
      </c>
      <c r="G477" s="61" t="s">
        <v>586</v>
      </c>
      <c r="H477" s="524">
        <v>76500</v>
      </c>
      <c r="I477" s="306"/>
      <c r="J477" s="306"/>
      <c r="K477" s="306"/>
      <c r="L477" s="306"/>
      <c r="M477" s="306"/>
      <c r="N477" s="306"/>
      <c r="O477" s="306"/>
      <c r="P477" s="306"/>
      <c r="Q477" s="306"/>
      <c r="R477" s="306"/>
      <c r="S477" s="524">
        <v>8500</v>
      </c>
      <c r="T477" s="306"/>
      <c r="U477" s="306"/>
      <c r="V477" s="306"/>
      <c r="W477" s="306"/>
      <c r="X477" s="306"/>
      <c r="Y477" s="306"/>
      <c r="Z477" s="306"/>
      <c r="AA477" s="306"/>
      <c r="AB477" s="306"/>
      <c r="AC477" s="306"/>
      <c r="AD477" s="306"/>
      <c r="AE477" s="306"/>
      <c r="AF477" s="524">
        <v>42500</v>
      </c>
      <c r="AG477" s="306"/>
      <c r="AH477" s="306"/>
      <c r="AI477" s="306"/>
      <c r="AJ477" s="306"/>
      <c r="AK477" s="306"/>
      <c r="AL477" s="306"/>
      <c r="AM477" s="306"/>
      <c r="AN477" s="306"/>
      <c r="AO477" s="306"/>
      <c r="AP477" s="306"/>
      <c r="AQ477" s="306"/>
      <c r="AR477" s="524">
        <v>8500</v>
      </c>
      <c r="AS477" s="524">
        <v>8500</v>
      </c>
      <c r="AT477" s="524">
        <v>8500</v>
      </c>
      <c r="AU477" s="306"/>
      <c r="AV477" s="306"/>
      <c r="AW477" s="306"/>
      <c r="AX477" s="306"/>
      <c r="AY477" s="306"/>
    </row>
    <row r="478" spans="1:51">
      <c r="A478" s="61" t="s">
        <v>1005</v>
      </c>
      <c r="B478" s="61" t="s">
        <v>383</v>
      </c>
      <c r="C478" s="61" t="s">
        <v>954</v>
      </c>
      <c r="D478" s="61" t="s">
        <v>587</v>
      </c>
      <c r="E478" s="64">
        <f>IF(ISERROR(VLOOKUP(D478,#REF!,2,0)),0,VLOOKUP(D478,#REF!,2,0))</f>
        <v>0</v>
      </c>
      <c r="F478" s="61" t="str">
        <f>IF(D478="","",VLOOKUP(D478,'UG SKU Categorization'!$A$1:$C$204,3,0))</f>
        <v>Eyeglasses</v>
      </c>
      <c r="G478" s="61" t="s">
        <v>588</v>
      </c>
      <c r="H478" s="524">
        <v>17000</v>
      </c>
      <c r="I478" s="306"/>
      <c r="J478" s="306"/>
      <c r="K478" s="306"/>
      <c r="L478" s="306"/>
      <c r="M478" s="306"/>
      <c r="N478" s="306"/>
      <c r="O478" s="306"/>
      <c r="P478" s="306"/>
      <c r="Q478" s="306"/>
      <c r="R478" s="306"/>
      <c r="S478" s="306"/>
      <c r="T478" s="306"/>
      <c r="U478" s="306"/>
      <c r="V478" s="306"/>
      <c r="W478" s="306"/>
      <c r="X478" s="306"/>
      <c r="Y478" s="306"/>
      <c r="Z478" s="306"/>
      <c r="AA478" s="524">
        <v>8500</v>
      </c>
      <c r="AB478" s="306"/>
      <c r="AC478" s="306"/>
      <c r="AD478" s="524">
        <v>8500</v>
      </c>
      <c r="AE478" s="306"/>
      <c r="AF478" s="306"/>
      <c r="AG478" s="306"/>
      <c r="AH478" s="306"/>
      <c r="AI478" s="306"/>
      <c r="AJ478" s="306"/>
      <c r="AK478" s="306"/>
      <c r="AL478" s="306"/>
      <c r="AM478" s="306"/>
      <c r="AN478" s="306"/>
      <c r="AO478" s="306"/>
      <c r="AP478" s="306"/>
      <c r="AQ478" s="306"/>
      <c r="AR478" s="306"/>
      <c r="AS478" s="306"/>
      <c r="AT478" s="306"/>
      <c r="AU478" s="306"/>
      <c r="AV478" s="306"/>
      <c r="AW478" s="306"/>
      <c r="AX478" s="306"/>
      <c r="AY478" s="306"/>
    </row>
    <row r="479" spans="1:51">
      <c r="A479" s="61" t="s">
        <v>1005</v>
      </c>
      <c r="B479" s="61" t="s">
        <v>383</v>
      </c>
      <c r="C479" s="61" t="s">
        <v>954</v>
      </c>
      <c r="D479" s="61" t="s">
        <v>591</v>
      </c>
      <c r="E479" s="64">
        <f>IF(ISERROR(VLOOKUP(D479,#REF!,2,0)),0,VLOOKUP(D479,#REF!,2,0))</f>
        <v>0</v>
      </c>
      <c r="F479" s="61" t="str">
        <f>IF(D479="","",VLOOKUP(D479,'UG SKU Categorization'!$A$1:$C$204,3,0))</f>
        <v>Eyeglasses</v>
      </c>
      <c r="G479" s="61" t="s">
        <v>592</v>
      </c>
      <c r="H479" s="524">
        <v>8500</v>
      </c>
      <c r="I479" s="306"/>
      <c r="J479" s="306"/>
      <c r="K479" s="306"/>
      <c r="L479" s="306"/>
      <c r="M479" s="306"/>
      <c r="N479" s="306"/>
      <c r="O479" s="306"/>
      <c r="P479" s="306"/>
      <c r="Q479" s="306"/>
      <c r="R479" s="306"/>
      <c r="S479" s="306"/>
      <c r="T479" s="306"/>
      <c r="U479" s="306"/>
      <c r="V479" s="524">
        <v>8500</v>
      </c>
      <c r="W479" s="306"/>
      <c r="X479" s="306"/>
      <c r="Y479" s="306"/>
      <c r="Z479" s="306"/>
      <c r="AA479" s="306"/>
      <c r="AB479" s="306"/>
      <c r="AC479" s="306"/>
      <c r="AD479" s="306"/>
      <c r="AE479" s="306"/>
      <c r="AF479" s="306"/>
      <c r="AG479" s="306"/>
      <c r="AH479" s="306"/>
      <c r="AI479" s="306"/>
      <c r="AJ479" s="306"/>
      <c r="AK479" s="306"/>
      <c r="AL479" s="306"/>
      <c r="AM479" s="306"/>
      <c r="AN479" s="306"/>
      <c r="AO479" s="306"/>
      <c r="AP479" s="306"/>
      <c r="AQ479" s="306"/>
      <c r="AR479" s="306"/>
      <c r="AS479" s="306"/>
      <c r="AT479" s="306"/>
      <c r="AU479" s="306"/>
      <c r="AV479" s="306"/>
      <c r="AW479" s="306"/>
      <c r="AX479" s="306"/>
      <c r="AY479" s="306"/>
    </row>
    <row r="480" spans="1:51">
      <c r="A480" s="61" t="s">
        <v>1005</v>
      </c>
      <c r="B480" s="61" t="s">
        <v>383</v>
      </c>
      <c r="C480" s="61" t="s">
        <v>954</v>
      </c>
      <c r="D480" s="61" t="s">
        <v>595</v>
      </c>
      <c r="E480" s="64">
        <f>IF(ISERROR(VLOOKUP(D480,#REF!,2,0)),0,VLOOKUP(D480,#REF!,2,0))</f>
        <v>0</v>
      </c>
      <c r="F480" s="61" t="str">
        <f>IF(D480="","",VLOOKUP(D480,'UG SKU Categorization'!$A$1:$C$204,3,0))</f>
        <v>Eyeglasses</v>
      </c>
      <c r="G480" s="61" t="s">
        <v>596</v>
      </c>
      <c r="H480" s="524">
        <v>90000</v>
      </c>
      <c r="I480" s="306"/>
      <c r="J480" s="306"/>
      <c r="K480" s="306"/>
      <c r="L480" s="306"/>
      <c r="M480" s="306"/>
      <c r="N480" s="306"/>
      <c r="O480" s="306"/>
      <c r="P480" s="306"/>
      <c r="Q480" s="524">
        <v>9000</v>
      </c>
      <c r="R480" s="306"/>
      <c r="S480" s="306"/>
      <c r="T480" s="306"/>
      <c r="U480" s="306"/>
      <c r="V480" s="306"/>
      <c r="W480" s="306"/>
      <c r="X480" s="306"/>
      <c r="Y480" s="306"/>
      <c r="Z480" s="306"/>
      <c r="AA480" s="524">
        <v>9000</v>
      </c>
      <c r="AB480" s="306"/>
      <c r="AC480" s="306"/>
      <c r="AD480" s="524">
        <v>18000</v>
      </c>
      <c r="AE480" s="306"/>
      <c r="AF480" s="524">
        <v>18000</v>
      </c>
      <c r="AG480" s="306"/>
      <c r="AH480" s="306"/>
      <c r="AI480" s="306"/>
      <c r="AJ480" s="306"/>
      <c r="AK480" s="306"/>
      <c r="AL480" s="306"/>
      <c r="AM480" s="306"/>
      <c r="AN480" s="306"/>
      <c r="AO480" s="306"/>
      <c r="AP480" s="306"/>
      <c r="AQ480" s="306"/>
      <c r="AR480" s="524">
        <v>36000</v>
      </c>
      <c r="AS480" s="306"/>
      <c r="AT480" s="306"/>
      <c r="AU480" s="306"/>
      <c r="AV480" s="306"/>
      <c r="AW480" s="306"/>
      <c r="AX480" s="306"/>
      <c r="AY480" s="306"/>
    </row>
    <row r="481" spans="1:51">
      <c r="A481" s="61" t="s">
        <v>1005</v>
      </c>
      <c r="B481" s="61" t="s">
        <v>383</v>
      </c>
      <c r="C481" s="61" t="s">
        <v>954</v>
      </c>
      <c r="D481" s="61" t="s">
        <v>597</v>
      </c>
      <c r="E481" s="64">
        <f>IF(ISERROR(VLOOKUP(D481,#REF!,2,0)),0,VLOOKUP(D481,#REF!,2,0))</f>
        <v>0</v>
      </c>
      <c r="F481" s="61" t="str">
        <f>IF(D481="","",VLOOKUP(D481,'UG SKU Categorization'!$A$1:$C$204,3,0))</f>
        <v>Eyeglasses</v>
      </c>
      <c r="G481" s="61" t="s">
        <v>598</v>
      </c>
      <c r="H481" s="524">
        <v>81000</v>
      </c>
      <c r="I481" s="306"/>
      <c r="J481" s="306"/>
      <c r="K481" s="306"/>
      <c r="L481" s="306"/>
      <c r="M481" s="306"/>
      <c r="N481" s="306"/>
      <c r="O481" s="306"/>
      <c r="P481" s="524">
        <v>18000</v>
      </c>
      <c r="Q481" s="306"/>
      <c r="R481" s="306"/>
      <c r="S481" s="524">
        <v>9000</v>
      </c>
      <c r="T481" s="306"/>
      <c r="U481" s="524">
        <v>18000</v>
      </c>
      <c r="V481" s="306"/>
      <c r="W481" s="306"/>
      <c r="X481" s="306"/>
      <c r="Y481" s="306"/>
      <c r="Z481" s="306"/>
      <c r="AA481" s="524">
        <v>18000</v>
      </c>
      <c r="AB481" s="306"/>
      <c r="AC481" s="306"/>
      <c r="AD481" s="524">
        <v>9000</v>
      </c>
      <c r="AE481" s="306"/>
      <c r="AF481" s="524">
        <v>9000</v>
      </c>
      <c r="AG481" s="306"/>
      <c r="AH481" s="306"/>
      <c r="AI481" s="306"/>
      <c r="AJ481" s="306"/>
      <c r="AK481" s="306"/>
      <c r="AL481" s="306"/>
      <c r="AM481" s="306"/>
      <c r="AN481" s="306"/>
      <c r="AO481" s="306"/>
      <c r="AP481" s="306"/>
      <c r="AQ481" s="306"/>
      <c r="AR481" s="306"/>
      <c r="AS481" s="306"/>
      <c r="AT481" s="524">
        <v>0</v>
      </c>
      <c r="AU481" s="306"/>
      <c r="AV481" s="306"/>
      <c r="AW481" s="306"/>
      <c r="AX481" s="306"/>
      <c r="AY481" s="306"/>
    </row>
    <row r="482" spans="1:51">
      <c r="A482" s="61" t="s">
        <v>1005</v>
      </c>
      <c r="B482" s="61" t="s">
        <v>383</v>
      </c>
      <c r="C482" s="61" t="s">
        <v>954</v>
      </c>
      <c r="D482" s="61" t="s">
        <v>599</v>
      </c>
      <c r="E482" s="64">
        <f>IF(ISERROR(VLOOKUP(D482,#REF!,2,0)),0,VLOOKUP(D482,#REF!,2,0))</f>
        <v>0</v>
      </c>
      <c r="F482" s="61" t="str">
        <f>IF(D482="","",VLOOKUP(D482,'UG SKU Categorization'!$A$1:$C$204,3,0))</f>
        <v>Eyeglasses</v>
      </c>
      <c r="G482" s="61" t="s">
        <v>600</v>
      </c>
      <c r="H482" s="524">
        <v>54000</v>
      </c>
      <c r="I482" s="306"/>
      <c r="J482" s="306"/>
      <c r="K482" s="306"/>
      <c r="L482" s="306"/>
      <c r="M482" s="306"/>
      <c r="N482" s="306"/>
      <c r="O482" s="306"/>
      <c r="P482" s="524">
        <v>9000</v>
      </c>
      <c r="Q482" s="306"/>
      <c r="R482" s="524">
        <v>18000</v>
      </c>
      <c r="S482" s="306"/>
      <c r="T482" s="306"/>
      <c r="U482" s="306"/>
      <c r="V482" s="306"/>
      <c r="W482" s="306"/>
      <c r="X482" s="306"/>
      <c r="Y482" s="306"/>
      <c r="Z482" s="306"/>
      <c r="AA482" s="524">
        <v>27000</v>
      </c>
      <c r="AB482" s="306"/>
      <c r="AC482" s="306"/>
      <c r="AD482" s="306"/>
      <c r="AE482" s="306"/>
      <c r="AF482" s="306"/>
      <c r="AG482" s="306"/>
      <c r="AH482" s="306"/>
      <c r="AI482" s="306"/>
      <c r="AJ482" s="306"/>
      <c r="AK482" s="306"/>
      <c r="AL482" s="306"/>
      <c r="AM482" s="306"/>
      <c r="AN482" s="306"/>
      <c r="AO482" s="306"/>
      <c r="AP482" s="306"/>
      <c r="AQ482" s="306"/>
      <c r="AR482" s="306"/>
      <c r="AS482" s="306"/>
      <c r="AT482" s="306"/>
      <c r="AU482" s="306"/>
      <c r="AV482" s="306"/>
      <c r="AW482" s="306"/>
      <c r="AX482" s="306"/>
      <c r="AY482" s="306"/>
    </row>
    <row r="483" spans="1:51">
      <c r="A483" s="61" t="s">
        <v>1005</v>
      </c>
      <c r="B483" s="61" t="s">
        <v>383</v>
      </c>
      <c r="C483" s="61" t="s">
        <v>954</v>
      </c>
      <c r="D483" s="61" t="s">
        <v>601</v>
      </c>
      <c r="E483" s="64">
        <f>IF(ISERROR(VLOOKUP(D483,#REF!,2,0)),0,VLOOKUP(D483,#REF!,2,0))</f>
        <v>0</v>
      </c>
      <c r="F483" s="61" t="str">
        <f>IF(D483="","",VLOOKUP(D483,'UG SKU Categorization'!$A$1:$C$204,3,0))</f>
        <v>Eyeglasses</v>
      </c>
      <c r="G483" s="61" t="s">
        <v>602</v>
      </c>
      <c r="H483" s="524">
        <v>18000</v>
      </c>
      <c r="I483" s="306"/>
      <c r="J483" s="306"/>
      <c r="K483" s="306"/>
      <c r="L483" s="306"/>
      <c r="M483" s="306"/>
      <c r="N483" s="306"/>
      <c r="O483" s="306"/>
      <c r="P483" s="306"/>
      <c r="Q483" s="306"/>
      <c r="R483" s="524">
        <v>9000</v>
      </c>
      <c r="S483" s="524">
        <v>9000</v>
      </c>
      <c r="T483" s="306"/>
      <c r="U483" s="306"/>
      <c r="V483" s="306"/>
      <c r="W483" s="306"/>
      <c r="X483" s="306"/>
      <c r="Y483" s="306"/>
      <c r="Z483" s="306"/>
      <c r="AA483" s="306"/>
      <c r="AB483" s="306"/>
      <c r="AC483" s="306"/>
      <c r="AD483" s="306"/>
      <c r="AE483" s="306"/>
      <c r="AF483" s="306"/>
      <c r="AG483" s="306"/>
      <c r="AH483" s="306"/>
      <c r="AI483" s="306"/>
      <c r="AJ483" s="306"/>
      <c r="AK483" s="306"/>
      <c r="AL483" s="306"/>
      <c r="AM483" s="306"/>
      <c r="AN483" s="306"/>
      <c r="AO483" s="306"/>
      <c r="AP483" s="306"/>
      <c r="AQ483" s="306"/>
      <c r="AR483" s="306"/>
      <c r="AS483" s="306"/>
      <c r="AT483" s="306"/>
      <c r="AU483" s="306"/>
      <c r="AV483" s="306"/>
      <c r="AW483" s="306"/>
      <c r="AX483" s="306"/>
      <c r="AY483" s="306"/>
    </row>
    <row r="484" spans="1:51">
      <c r="A484" s="61" t="s">
        <v>1005</v>
      </c>
      <c r="B484" s="61" t="s">
        <v>383</v>
      </c>
      <c r="C484" s="61" t="s">
        <v>954</v>
      </c>
      <c r="D484" s="61" t="s">
        <v>603</v>
      </c>
      <c r="E484" s="64">
        <f>IF(ISERROR(VLOOKUP(D484,#REF!,2,0)),0,VLOOKUP(D484,#REF!,2,0))</f>
        <v>0</v>
      </c>
      <c r="F484" s="61" t="str">
        <f>IF(D484="","",VLOOKUP(D484,'UG SKU Categorization'!$A$1:$C$204,3,0))</f>
        <v>Eyeglasses</v>
      </c>
      <c r="G484" s="61" t="s">
        <v>604</v>
      </c>
      <c r="H484" s="524">
        <v>9000</v>
      </c>
      <c r="I484" s="306"/>
      <c r="J484" s="306"/>
      <c r="K484" s="306"/>
      <c r="L484" s="306"/>
      <c r="M484" s="306"/>
      <c r="N484" s="306"/>
      <c r="O484" s="306"/>
      <c r="P484" s="306"/>
      <c r="Q484" s="306"/>
      <c r="R484" s="306"/>
      <c r="S484" s="306"/>
      <c r="T484" s="306"/>
      <c r="U484" s="306"/>
      <c r="V484" s="306"/>
      <c r="W484" s="306"/>
      <c r="X484" s="306"/>
      <c r="Y484" s="306"/>
      <c r="Z484" s="306"/>
      <c r="AA484" s="524">
        <v>9000</v>
      </c>
      <c r="AB484" s="306"/>
      <c r="AC484" s="306"/>
      <c r="AD484" s="306"/>
      <c r="AE484" s="306"/>
      <c r="AF484" s="306"/>
      <c r="AG484" s="306"/>
      <c r="AH484" s="306"/>
      <c r="AI484" s="306"/>
      <c r="AJ484" s="306"/>
      <c r="AK484" s="306"/>
      <c r="AL484" s="306"/>
      <c r="AM484" s="306"/>
      <c r="AN484" s="306"/>
      <c r="AO484" s="306"/>
      <c r="AP484" s="306"/>
      <c r="AQ484" s="306"/>
      <c r="AR484" s="306"/>
      <c r="AS484" s="306"/>
      <c r="AT484" s="306"/>
      <c r="AU484" s="306"/>
      <c r="AV484" s="306"/>
      <c r="AW484" s="306"/>
      <c r="AX484" s="306"/>
      <c r="AY484" s="306"/>
    </row>
    <row r="485" spans="1:51">
      <c r="A485" s="61" t="s">
        <v>1005</v>
      </c>
      <c r="B485" s="61" t="s">
        <v>383</v>
      </c>
      <c r="C485" s="61" t="s">
        <v>954</v>
      </c>
      <c r="D485" s="61" t="s">
        <v>605</v>
      </c>
      <c r="E485" s="64">
        <f>IF(ISERROR(VLOOKUP(D485,#REF!,2,0)),0,VLOOKUP(D485,#REF!,2,0))</f>
        <v>0</v>
      </c>
      <c r="F485" s="61" t="str">
        <f>IF(D485="","",VLOOKUP(D485,'UG SKU Categorization'!$A$1:$C$204,3,0))</f>
        <v>Eyeglasses</v>
      </c>
      <c r="G485" s="61" t="s">
        <v>606</v>
      </c>
      <c r="H485" s="524">
        <v>36000</v>
      </c>
      <c r="I485" s="306"/>
      <c r="J485" s="306"/>
      <c r="K485" s="306"/>
      <c r="L485" s="306"/>
      <c r="M485" s="306"/>
      <c r="N485" s="306"/>
      <c r="O485" s="306"/>
      <c r="P485" s="306"/>
      <c r="Q485" s="306"/>
      <c r="R485" s="306"/>
      <c r="S485" s="524">
        <v>18000</v>
      </c>
      <c r="T485" s="306"/>
      <c r="U485" s="524">
        <v>9000</v>
      </c>
      <c r="V485" s="306"/>
      <c r="W485" s="306"/>
      <c r="X485" s="306"/>
      <c r="Y485" s="306"/>
      <c r="Z485" s="306"/>
      <c r="AA485" s="306"/>
      <c r="AB485" s="306"/>
      <c r="AC485" s="306"/>
      <c r="AD485" s="306"/>
      <c r="AE485" s="306"/>
      <c r="AF485" s="524">
        <v>9000</v>
      </c>
      <c r="AG485" s="306"/>
      <c r="AH485" s="306"/>
      <c r="AI485" s="306"/>
      <c r="AJ485" s="306"/>
      <c r="AK485" s="306"/>
      <c r="AL485" s="306"/>
      <c r="AM485" s="306"/>
      <c r="AN485" s="306"/>
      <c r="AO485" s="306"/>
      <c r="AP485" s="306"/>
      <c r="AQ485" s="306"/>
      <c r="AR485" s="306"/>
      <c r="AS485" s="306"/>
      <c r="AT485" s="306"/>
      <c r="AU485" s="306"/>
      <c r="AV485" s="306"/>
      <c r="AW485" s="306"/>
      <c r="AX485" s="306"/>
      <c r="AY485" s="306"/>
    </row>
    <row r="486" spans="1:51">
      <c r="A486" s="61" t="s">
        <v>1005</v>
      </c>
      <c r="B486" s="61" t="s">
        <v>383</v>
      </c>
      <c r="C486" s="61" t="s">
        <v>954</v>
      </c>
      <c r="D486" s="61" t="s">
        <v>607</v>
      </c>
      <c r="E486" s="64">
        <f>IF(ISERROR(VLOOKUP(D486,#REF!,2,0)),0,VLOOKUP(D486,#REF!,2,0))</f>
        <v>0</v>
      </c>
      <c r="F486" s="61" t="str">
        <f>IF(D486="","",VLOOKUP(D486,'UG SKU Categorization'!$A$1:$C$204,3,0))</f>
        <v>Eyeglasses</v>
      </c>
      <c r="G486" s="61" t="s">
        <v>608</v>
      </c>
      <c r="H486" s="524">
        <v>36000</v>
      </c>
      <c r="I486" s="306"/>
      <c r="J486" s="306"/>
      <c r="K486" s="306"/>
      <c r="L486" s="306"/>
      <c r="M486" s="306"/>
      <c r="N486" s="306"/>
      <c r="O486" s="306"/>
      <c r="P486" s="306"/>
      <c r="Q486" s="306"/>
      <c r="R486" s="524">
        <v>9000</v>
      </c>
      <c r="S486" s="306"/>
      <c r="T486" s="306"/>
      <c r="U486" s="306"/>
      <c r="V486" s="306"/>
      <c r="W486" s="306"/>
      <c r="X486" s="306"/>
      <c r="Y486" s="306"/>
      <c r="Z486" s="306"/>
      <c r="AA486" s="306"/>
      <c r="AB486" s="524">
        <v>9000</v>
      </c>
      <c r="AC486" s="524">
        <v>9000</v>
      </c>
      <c r="AD486" s="524">
        <v>9000</v>
      </c>
      <c r="AE486" s="306"/>
      <c r="AF486" s="306"/>
      <c r="AG486" s="306"/>
      <c r="AH486" s="306"/>
      <c r="AI486" s="306"/>
      <c r="AJ486" s="306"/>
      <c r="AK486" s="306"/>
      <c r="AL486" s="306"/>
      <c r="AM486" s="306"/>
      <c r="AN486" s="306"/>
      <c r="AO486" s="306"/>
      <c r="AP486" s="306"/>
      <c r="AQ486" s="306"/>
      <c r="AR486" s="306"/>
      <c r="AS486" s="306"/>
      <c r="AT486" s="524">
        <v>0</v>
      </c>
      <c r="AU486" s="306"/>
      <c r="AV486" s="306"/>
      <c r="AW486" s="306"/>
      <c r="AX486" s="306"/>
      <c r="AY486" s="306"/>
    </row>
    <row r="487" spans="1:51">
      <c r="A487" s="61" t="s">
        <v>1005</v>
      </c>
      <c r="B487" s="61" t="s">
        <v>383</v>
      </c>
      <c r="C487" s="61" t="s">
        <v>954</v>
      </c>
      <c r="D487" s="61" t="s">
        <v>609</v>
      </c>
      <c r="E487" s="64">
        <f>IF(ISERROR(VLOOKUP(D487,#REF!,2,0)),0,VLOOKUP(D487,#REF!,2,0))</f>
        <v>0</v>
      </c>
      <c r="F487" s="61" t="str">
        <f>IF(D487="","",VLOOKUP(D487,'UG SKU Categorization'!$A$1:$C$204,3,0))</f>
        <v>Eyeglasses</v>
      </c>
      <c r="G487" s="61" t="s">
        <v>610</v>
      </c>
      <c r="H487" s="524">
        <v>36000</v>
      </c>
      <c r="I487" s="306"/>
      <c r="J487" s="306"/>
      <c r="K487" s="306"/>
      <c r="L487" s="306"/>
      <c r="M487" s="306"/>
      <c r="N487" s="306"/>
      <c r="O487" s="306"/>
      <c r="P487" s="524">
        <v>9000</v>
      </c>
      <c r="Q487" s="306"/>
      <c r="R487" s="524">
        <v>9000</v>
      </c>
      <c r="S487" s="306"/>
      <c r="T487" s="306"/>
      <c r="U487" s="306"/>
      <c r="V487" s="306"/>
      <c r="W487" s="306"/>
      <c r="X487" s="306"/>
      <c r="Y487" s="306"/>
      <c r="Z487" s="306"/>
      <c r="AA487" s="524">
        <v>9000</v>
      </c>
      <c r="AB487" s="524">
        <v>9000</v>
      </c>
      <c r="AC487" s="306"/>
      <c r="AD487" s="306"/>
      <c r="AE487" s="306"/>
      <c r="AF487" s="306"/>
      <c r="AG487" s="306"/>
      <c r="AH487" s="306"/>
      <c r="AI487" s="306"/>
      <c r="AJ487" s="306"/>
      <c r="AK487" s="306"/>
      <c r="AL487" s="306"/>
      <c r="AM487" s="306"/>
      <c r="AN487" s="306"/>
      <c r="AO487" s="306"/>
      <c r="AP487" s="306"/>
      <c r="AQ487" s="306"/>
      <c r="AR487" s="306"/>
      <c r="AS487" s="306"/>
      <c r="AT487" s="306"/>
      <c r="AU487" s="306"/>
      <c r="AV487" s="306"/>
      <c r="AW487" s="306"/>
      <c r="AX487" s="306"/>
      <c r="AY487" s="306"/>
    </row>
    <row r="488" spans="1:51">
      <c r="A488" s="61" t="s">
        <v>1005</v>
      </c>
      <c r="B488" s="61" t="s">
        <v>383</v>
      </c>
      <c r="C488" s="61" t="s">
        <v>954</v>
      </c>
      <c r="D488" s="61" t="s">
        <v>613</v>
      </c>
      <c r="E488" s="64">
        <f>IF(ISERROR(VLOOKUP(D488,#REF!,2,0)),0,VLOOKUP(D488,#REF!,2,0))</f>
        <v>0</v>
      </c>
      <c r="F488" s="61" t="str">
        <f>IF(D488="","",VLOOKUP(D488,'UG SKU Categorization'!$A$1:$C$204,3,0))</f>
        <v>Eyeglasses</v>
      </c>
      <c r="G488" s="61" t="s">
        <v>614</v>
      </c>
      <c r="H488" s="524">
        <v>9000</v>
      </c>
      <c r="I488" s="306"/>
      <c r="J488" s="306"/>
      <c r="K488" s="306"/>
      <c r="L488" s="306"/>
      <c r="M488" s="306"/>
      <c r="N488" s="306"/>
      <c r="O488" s="306"/>
      <c r="P488" s="306"/>
      <c r="Q488" s="306"/>
      <c r="R488" s="306"/>
      <c r="S488" s="306"/>
      <c r="T488" s="306"/>
      <c r="U488" s="306"/>
      <c r="V488" s="306"/>
      <c r="W488" s="306"/>
      <c r="X488" s="306"/>
      <c r="Y488" s="306"/>
      <c r="Z488" s="306"/>
      <c r="AA488" s="306"/>
      <c r="AB488" s="306"/>
      <c r="AC488" s="306"/>
      <c r="AD488" s="306"/>
      <c r="AE488" s="306"/>
      <c r="AF488" s="306"/>
      <c r="AG488" s="306"/>
      <c r="AH488" s="306"/>
      <c r="AI488" s="306"/>
      <c r="AJ488" s="306"/>
      <c r="AK488" s="306"/>
      <c r="AL488" s="306"/>
      <c r="AM488" s="306"/>
      <c r="AN488" s="306"/>
      <c r="AO488" s="306"/>
      <c r="AP488" s="306"/>
      <c r="AQ488" s="306"/>
      <c r="AR488" s="524">
        <v>9000</v>
      </c>
      <c r="AS488" s="306"/>
      <c r="AT488" s="306"/>
      <c r="AU488" s="306"/>
      <c r="AV488" s="306"/>
      <c r="AW488" s="306"/>
      <c r="AX488" s="306"/>
      <c r="AY488" s="306"/>
    </row>
    <row r="489" spans="1:51">
      <c r="A489" s="61" t="s">
        <v>1005</v>
      </c>
      <c r="B489" s="61" t="s">
        <v>383</v>
      </c>
      <c r="C489" s="61" t="s">
        <v>954</v>
      </c>
      <c r="D489" s="61" t="s">
        <v>615</v>
      </c>
      <c r="E489" s="64">
        <f>IF(ISERROR(VLOOKUP(D489,#REF!,2,0)),0,VLOOKUP(D489,#REF!,2,0))</f>
        <v>0</v>
      </c>
      <c r="F489" s="61" t="str">
        <f>IF(D489="","",VLOOKUP(D489,'UG SKU Categorization'!$A$1:$C$204,3,0))</f>
        <v>Eyeglasses</v>
      </c>
      <c r="G489" s="61" t="s">
        <v>616</v>
      </c>
      <c r="H489" s="524">
        <v>87500</v>
      </c>
      <c r="I489" s="306"/>
      <c r="J489" s="306"/>
      <c r="K489" s="306"/>
      <c r="L489" s="306"/>
      <c r="M489" s="306"/>
      <c r="N489" s="306"/>
      <c r="O489" s="306"/>
      <c r="P489" s="306"/>
      <c r="Q489" s="306"/>
      <c r="R489" s="306"/>
      <c r="S489" s="524">
        <v>12500</v>
      </c>
      <c r="T489" s="306"/>
      <c r="U489" s="524">
        <v>25000</v>
      </c>
      <c r="V489" s="306"/>
      <c r="W489" s="306"/>
      <c r="X489" s="306"/>
      <c r="Y489" s="306"/>
      <c r="Z489" s="306"/>
      <c r="AA489" s="306"/>
      <c r="AB489" s="306"/>
      <c r="AC489" s="306"/>
      <c r="AD489" s="524">
        <v>12500</v>
      </c>
      <c r="AE489" s="306"/>
      <c r="AF489" s="524">
        <v>12500</v>
      </c>
      <c r="AG489" s="306"/>
      <c r="AH489" s="306"/>
      <c r="AI489" s="306"/>
      <c r="AJ489" s="524">
        <v>12500</v>
      </c>
      <c r="AK489" s="306"/>
      <c r="AL489" s="306"/>
      <c r="AM489" s="306"/>
      <c r="AN489" s="306"/>
      <c r="AO489" s="306"/>
      <c r="AP489" s="306"/>
      <c r="AQ489" s="306"/>
      <c r="AR489" s="524">
        <v>12500</v>
      </c>
      <c r="AS489" s="306"/>
      <c r="AT489" s="306"/>
      <c r="AU489" s="306"/>
      <c r="AV489" s="306"/>
      <c r="AW489" s="306"/>
      <c r="AX489" s="306"/>
      <c r="AY489" s="306"/>
    </row>
    <row r="490" spans="1:51">
      <c r="A490" s="61" t="s">
        <v>1005</v>
      </c>
      <c r="B490" s="61" t="s">
        <v>383</v>
      </c>
      <c r="C490" s="61" t="s">
        <v>954</v>
      </c>
      <c r="D490" s="61" t="s">
        <v>617</v>
      </c>
      <c r="E490" s="64">
        <f>IF(ISERROR(VLOOKUP(D490,#REF!,2,0)),0,VLOOKUP(D490,#REF!,2,0))</f>
        <v>0</v>
      </c>
      <c r="F490" s="61" t="str">
        <f>IF(D490="","",VLOOKUP(D490,'UG SKU Categorization'!$A$1:$C$204,3,0))</f>
        <v>Eyeglasses</v>
      </c>
      <c r="G490" s="61" t="s">
        <v>618</v>
      </c>
      <c r="H490" s="524">
        <v>105000</v>
      </c>
      <c r="I490" s="306"/>
      <c r="J490" s="306"/>
      <c r="K490" s="306"/>
      <c r="L490" s="306"/>
      <c r="M490" s="306"/>
      <c r="N490" s="306"/>
      <c r="O490" s="306"/>
      <c r="P490" s="524">
        <v>15000</v>
      </c>
      <c r="Q490" s="524">
        <v>15000</v>
      </c>
      <c r="R490" s="306"/>
      <c r="S490" s="306"/>
      <c r="T490" s="306"/>
      <c r="U490" s="306"/>
      <c r="V490" s="306"/>
      <c r="W490" s="306"/>
      <c r="X490" s="306"/>
      <c r="Y490" s="306"/>
      <c r="Z490" s="306"/>
      <c r="AA490" s="306"/>
      <c r="AB490" s="306"/>
      <c r="AC490" s="306"/>
      <c r="AD490" s="524">
        <v>30000</v>
      </c>
      <c r="AE490" s="306"/>
      <c r="AF490" s="524">
        <v>45000</v>
      </c>
      <c r="AG490" s="306"/>
      <c r="AH490" s="306"/>
      <c r="AI490" s="306"/>
      <c r="AJ490" s="306"/>
      <c r="AK490" s="306"/>
      <c r="AL490" s="306"/>
      <c r="AM490" s="306"/>
      <c r="AN490" s="306"/>
      <c r="AO490" s="306"/>
      <c r="AP490" s="306"/>
      <c r="AQ490" s="306"/>
      <c r="AR490" s="306"/>
      <c r="AS490" s="306"/>
      <c r="AT490" s="306"/>
      <c r="AU490" s="306"/>
      <c r="AV490" s="306"/>
      <c r="AW490" s="306"/>
      <c r="AX490" s="306"/>
      <c r="AY490" s="306"/>
    </row>
    <row r="491" spans="1:51">
      <c r="A491" s="61" t="s">
        <v>1005</v>
      </c>
      <c r="B491" s="61" t="s">
        <v>383</v>
      </c>
      <c r="C491" s="61" t="s">
        <v>954</v>
      </c>
      <c r="D491" s="61" t="s">
        <v>619</v>
      </c>
      <c r="E491" s="64">
        <f>IF(ISERROR(VLOOKUP(D491,#REF!,2,0)),0,VLOOKUP(D491,#REF!,2,0))</f>
        <v>0</v>
      </c>
      <c r="F491" s="61" t="str">
        <f>IF(D491="","",VLOOKUP(D491,'UG SKU Categorization'!$A$1:$C$204,3,0))</f>
        <v>Eyeglasses</v>
      </c>
      <c r="G491" s="61" t="s">
        <v>620</v>
      </c>
      <c r="H491" s="524">
        <v>60000</v>
      </c>
      <c r="I491" s="306"/>
      <c r="J491" s="306"/>
      <c r="K491" s="306"/>
      <c r="L491" s="306"/>
      <c r="M491" s="306"/>
      <c r="N491" s="306"/>
      <c r="O491" s="306"/>
      <c r="P491" s="524">
        <v>15000</v>
      </c>
      <c r="Q491" s="306"/>
      <c r="R491" s="306"/>
      <c r="S491" s="306"/>
      <c r="T491" s="306"/>
      <c r="U491" s="306"/>
      <c r="V491" s="306"/>
      <c r="W491" s="306"/>
      <c r="X491" s="306"/>
      <c r="Y491" s="306"/>
      <c r="Z491" s="306"/>
      <c r="AA491" s="306"/>
      <c r="AB491" s="524">
        <v>15000</v>
      </c>
      <c r="AC491" s="306"/>
      <c r="AD491" s="306"/>
      <c r="AE491" s="306"/>
      <c r="AF491" s="524">
        <v>15000</v>
      </c>
      <c r="AG491" s="306"/>
      <c r="AH491" s="306"/>
      <c r="AI491" s="306"/>
      <c r="AJ491" s="306"/>
      <c r="AK491" s="306"/>
      <c r="AL491" s="306"/>
      <c r="AM491" s="306"/>
      <c r="AN491" s="306"/>
      <c r="AO491" s="306"/>
      <c r="AP491" s="306"/>
      <c r="AQ491" s="306"/>
      <c r="AR491" s="524">
        <v>15000</v>
      </c>
      <c r="AS491" s="306"/>
      <c r="AT491" s="306"/>
      <c r="AU491" s="306"/>
      <c r="AV491" s="306"/>
      <c r="AW491" s="306"/>
      <c r="AX491" s="306"/>
      <c r="AY491" s="306"/>
    </row>
    <row r="492" spans="1:51">
      <c r="A492" s="61" t="s">
        <v>1005</v>
      </c>
      <c r="B492" s="61" t="s">
        <v>383</v>
      </c>
      <c r="C492" s="61" t="s">
        <v>954</v>
      </c>
      <c r="D492" s="61" t="s">
        <v>621</v>
      </c>
      <c r="E492" s="64">
        <f>IF(ISERROR(VLOOKUP(D492,#REF!,2,0)),0,VLOOKUP(D492,#REF!,2,0))</f>
        <v>0</v>
      </c>
      <c r="F492" s="61" t="str">
        <f>IF(D492="","",VLOOKUP(D492,'UG SKU Categorization'!$A$1:$C$204,3,0))</f>
        <v>Eyeglasses</v>
      </c>
      <c r="G492" s="61" t="s">
        <v>622</v>
      </c>
      <c r="H492" s="524">
        <v>60000</v>
      </c>
      <c r="I492" s="306"/>
      <c r="J492" s="306"/>
      <c r="K492" s="306"/>
      <c r="L492" s="306"/>
      <c r="M492" s="306"/>
      <c r="N492" s="306"/>
      <c r="O492" s="306"/>
      <c r="P492" s="306"/>
      <c r="Q492" s="524">
        <v>15000</v>
      </c>
      <c r="R492" s="524">
        <v>15000</v>
      </c>
      <c r="S492" s="306"/>
      <c r="T492" s="306"/>
      <c r="U492" s="306"/>
      <c r="V492" s="306"/>
      <c r="W492" s="306"/>
      <c r="X492" s="306"/>
      <c r="Y492" s="306"/>
      <c r="Z492" s="306"/>
      <c r="AA492" s="524">
        <v>15000</v>
      </c>
      <c r="AB492" s="306"/>
      <c r="AC492" s="306"/>
      <c r="AD492" s="306"/>
      <c r="AE492" s="306"/>
      <c r="AF492" s="524">
        <v>15000</v>
      </c>
      <c r="AG492" s="306"/>
      <c r="AH492" s="306"/>
      <c r="AI492" s="306"/>
      <c r="AJ492" s="306"/>
      <c r="AK492" s="306"/>
      <c r="AL492" s="306"/>
      <c r="AM492" s="306"/>
      <c r="AN492" s="306"/>
      <c r="AO492" s="306"/>
      <c r="AP492" s="306"/>
      <c r="AQ492" s="306"/>
      <c r="AR492" s="306"/>
      <c r="AS492" s="306"/>
      <c r="AT492" s="306"/>
      <c r="AU492" s="306"/>
      <c r="AV492" s="306"/>
      <c r="AW492" s="306"/>
      <c r="AX492" s="306"/>
      <c r="AY492" s="306"/>
    </row>
    <row r="493" spans="1:51">
      <c r="A493" s="61" t="s">
        <v>1005</v>
      </c>
      <c r="B493" s="61" t="s">
        <v>383</v>
      </c>
      <c r="C493" s="61" t="s">
        <v>954</v>
      </c>
      <c r="D493" s="61" t="s">
        <v>623</v>
      </c>
      <c r="E493" s="64">
        <f>IF(ISERROR(VLOOKUP(D493,#REF!,2,0)),0,VLOOKUP(D493,#REF!,2,0))</f>
        <v>0</v>
      </c>
      <c r="F493" s="61" t="str">
        <f>IF(D493="","",VLOOKUP(D493,'UG SKU Categorization'!$A$1:$C$204,3,0))</f>
        <v>Eyeglasses</v>
      </c>
      <c r="G493" s="61" t="s">
        <v>624</v>
      </c>
      <c r="H493" s="524">
        <v>75000</v>
      </c>
      <c r="I493" s="306"/>
      <c r="J493" s="306"/>
      <c r="K493" s="306"/>
      <c r="L493" s="306"/>
      <c r="M493" s="306"/>
      <c r="N493" s="306"/>
      <c r="O493" s="306"/>
      <c r="P493" s="524">
        <v>30000</v>
      </c>
      <c r="Q493" s="306"/>
      <c r="R493" s="306"/>
      <c r="S493" s="306"/>
      <c r="T493" s="306"/>
      <c r="U493" s="524">
        <v>15000</v>
      </c>
      <c r="V493" s="306"/>
      <c r="W493" s="306"/>
      <c r="X493" s="306"/>
      <c r="Y493" s="306"/>
      <c r="Z493" s="306"/>
      <c r="AA493" s="306"/>
      <c r="AB493" s="306"/>
      <c r="AC493" s="306"/>
      <c r="AD493" s="306"/>
      <c r="AE493" s="306"/>
      <c r="AF493" s="524">
        <v>30000</v>
      </c>
      <c r="AG493" s="306"/>
      <c r="AH493" s="306"/>
      <c r="AI493" s="306"/>
      <c r="AJ493" s="306"/>
      <c r="AK493" s="306"/>
      <c r="AL493" s="306"/>
      <c r="AM493" s="306"/>
      <c r="AN493" s="306"/>
      <c r="AO493" s="306"/>
      <c r="AP493" s="306"/>
      <c r="AQ493" s="306"/>
      <c r="AR493" s="306"/>
      <c r="AS493" s="306"/>
      <c r="AT493" s="306"/>
      <c r="AU493" s="306"/>
      <c r="AV493" s="306"/>
      <c r="AW493" s="306"/>
      <c r="AX493" s="306"/>
      <c r="AY493" s="306"/>
    </row>
    <row r="494" spans="1:51">
      <c r="A494" s="61" t="s">
        <v>1005</v>
      </c>
      <c r="B494" s="61" t="s">
        <v>383</v>
      </c>
      <c r="C494" s="61" t="s">
        <v>954</v>
      </c>
      <c r="D494" s="61" t="s">
        <v>625</v>
      </c>
      <c r="E494" s="64">
        <f>IF(ISERROR(VLOOKUP(D494,#REF!,2,0)),0,VLOOKUP(D494,#REF!,2,0))</f>
        <v>0</v>
      </c>
      <c r="F494" s="61" t="str">
        <f>IF(D494="","",VLOOKUP(D494,'UG SKU Categorization'!$A$1:$C$204,3,0))</f>
        <v>Eyeglasses</v>
      </c>
      <c r="G494" s="61" t="s">
        <v>626</v>
      </c>
      <c r="H494" s="524">
        <v>30000</v>
      </c>
      <c r="I494" s="306"/>
      <c r="J494" s="306"/>
      <c r="K494" s="306"/>
      <c r="L494" s="306"/>
      <c r="M494" s="306"/>
      <c r="N494" s="306"/>
      <c r="O494" s="306"/>
      <c r="P494" s="306"/>
      <c r="Q494" s="306"/>
      <c r="R494" s="306"/>
      <c r="S494" s="306"/>
      <c r="T494" s="306"/>
      <c r="U494" s="306"/>
      <c r="V494" s="524">
        <v>15000</v>
      </c>
      <c r="W494" s="306"/>
      <c r="X494" s="306"/>
      <c r="Y494" s="306"/>
      <c r="Z494" s="306"/>
      <c r="AA494" s="306"/>
      <c r="AB494" s="306"/>
      <c r="AC494" s="306"/>
      <c r="AD494" s="306"/>
      <c r="AE494" s="306"/>
      <c r="AF494" s="524">
        <v>15000</v>
      </c>
      <c r="AG494" s="306"/>
      <c r="AH494" s="306"/>
      <c r="AI494" s="306"/>
      <c r="AJ494" s="306"/>
      <c r="AK494" s="306"/>
      <c r="AL494" s="306"/>
      <c r="AM494" s="306"/>
      <c r="AN494" s="306"/>
      <c r="AO494" s="306"/>
      <c r="AP494" s="306"/>
      <c r="AQ494" s="306"/>
      <c r="AR494" s="306"/>
      <c r="AS494" s="306"/>
      <c r="AT494" s="306"/>
      <c r="AU494" s="306"/>
      <c r="AV494" s="306"/>
      <c r="AW494" s="306"/>
      <c r="AX494" s="306"/>
      <c r="AY494" s="306"/>
    </row>
    <row r="495" spans="1:51">
      <c r="A495" s="61" t="s">
        <v>1005</v>
      </c>
      <c r="B495" s="61" t="s">
        <v>383</v>
      </c>
      <c r="C495" s="61" t="s">
        <v>954</v>
      </c>
      <c r="D495" s="61" t="s">
        <v>627</v>
      </c>
      <c r="E495" s="64">
        <f>IF(ISERROR(VLOOKUP(D495,#REF!,2,0)),0,VLOOKUP(D495,#REF!,2,0))</f>
        <v>0</v>
      </c>
      <c r="F495" s="61" t="str">
        <f>IF(D495="","",VLOOKUP(D495,'UG SKU Categorization'!$A$1:$C$204,3,0))</f>
        <v>Eyeglasses</v>
      </c>
      <c r="G495" s="61" t="s">
        <v>628</v>
      </c>
      <c r="H495" s="524">
        <v>175000</v>
      </c>
      <c r="I495" s="306"/>
      <c r="J495" s="306"/>
      <c r="K495" s="306"/>
      <c r="L495" s="306"/>
      <c r="M495" s="306"/>
      <c r="N495" s="306"/>
      <c r="O495" s="306"/>
      <c r="P495" s="306"/>
      <c r="Q495" s="306"/>
      <c r="R495" s="306"/>
      <c r="S495" s="306"/>
      <c r="T495" s="306"/>
      <c r="U495" s="306"/>
      <c r="V495" s="306"/>
      <c r="W495" s="306"/>
      <c r="X495" s="306"/>
      <c r="Y495" s="306"/>
      <c r="Z495" s="306"/>
      <c r="AA495" s="306"/>
      <c r="AB495" s="306"/>
      <c r="AC495" s="306"/>
      <c r="AD495" s="524">
        <v>12500</v>
      </c>
      <c r="AE495" s="306"/>
      <c r="AF495" s="524">
        <v>37500</v>
      </c>
      <c r="AG495" s="306"/>
      <c r="AH495" s="306"/>
      <c r="AI495" s="306"/>
      <c r="AJ495" s="524">
        <v>75000</v>
      </c>
      <c r="AK495" s="306"/>
      <c r="AL495" s="306"/>
      <c r="AM495" s="306"/>
      <c r="AN495" s="306"/>
      <c r="AO495" s="306"/>
      <c r="AP495" s="306"/>
      <c r="AQ495" s="306"/>
      <c r="AR495" s="306"/>
      <c r="AS495" s="306"/>
      <c r="AT495" s="524">
        <v>50000</v>
      </c>
      <c r="AU495" s="306"/>
      <c r="AV495" s="306"/>
      <c r="AW495" s="306"/>
      <c r="AX495" s="306"/>
      <c r="AY495" s="306"/>
    </row>
    <row r="496" spans="1:51">
      <c r="A496" s="61" t="s">
        <v>1005</v>
      </c>
      <c r="B496" s="61" t="s">
        <v>383</v>
      </c>
      <c r="C496" s="61" t="s">
        <v>954</v>
      </c>
      <c r="D496" s="61" t="s">
        <v>629</v>
      </c>
      <c r="E496" s="64">
        <f>IF(ISERROR(VLOOKUP(D496,#REF!,2,0)),0,VLOOKUP(D496,#REF!,2,0))</f>
        <v>0</v>
      </c>
      <c r="F496" s="61" t="str">
        <f>IF(D496="","",VLOOKUP(D496,'UG SKU Categorization'!$A$1:$C$204,3,0))</f>
        <v>Eyeglasses</v>
      </c>
      <c r="G496" s="61" t="s">
        <v>630</v>
      </c>
      <c r="H496" s="524">
        <v>120000</v>
      </c>
      <c r="I496" s="306"/>
      <c r="J496" s="306"/>
      <c r="K496" s="306"/>
      <c r="L496" s="306"/>
      <c r="M496" s="306"/>
      <c r="N496" s="306"/>
      <c r="O496" s="306"/>
      <c r="P496" s="524">
        <v>15000</v>
      </c>
      <c r="Q496" s="306"/>
      <c r="R496" s="524">
        <v>15000</v>
      </c>
      <c r="S496" s="524">
        <v>15000</v>
      </c>
      <c r="T496" s="306"/>
      <c r="U496" s="306"/>
      <c r="V496" s="306"/>
      <c r="W496" s="306"/>
      <c r="X496" s="306"/>
      <c r="Y496" s="306"/>
      <c r="Z496" s="306"/>
      <c r="AA496" s="306"/>
      <c r="AB496" s="306"/>
      <c r="AC496" s="306"/>
      <c r="AD496" s="306"/>
      <c r="AE496" s="306"/>
      <c r="AF496" s="524">
        <v>60000</v>
      </c>
      <c r="AG496" s="306"/>
      <c r="AH496" s="306"/>
      <c r="AI496" s="306"/>
      <c r="AJ496" s="306"/>
      <c r="AK496" s="306"/>
      <c r="AL496" s="306"/>
      <c r="AM496" s="306"/>
      <c r="AN496" s="306"/>
      <c r="AO496" s="306"/>
      <c r="AP496" s="306"/>
      <c r="AQ496" s="306"/>
      <c r="AR496" s="524">
        <v>15000</v>
      </c>
      <c r="AS496" s="306"/>
      <c r="AT496" s="306"/>
      <c r="AU496" s="306"/>
      <c r="AV496" s="306"/>
      <c r="AW496" s="306"/>
      <c r="AX496" s="306"/>
      <c r="AY496" s="306"/>
    </row>
    <row r="497" spans="1:51">
      <c r="A497" s="61" t="s">
        <v>1005</v>
      </c>
      <c r="B497" s="61" t="s">
        <v>383</v>
      </c>
      <c r="C497" s="61" t="s">
        <v>954</v>
      </c>
      <c r="D497" s="61" t="s">
        <v>631</v>
      </c>
      <c r="E497" s="64">
        <f>IF(ISERROR(VLOOKUP(D497,#REF!,2,0)),0,VLOOKUP(D497,#REF!,2,0))</f>
        <v>0</v>
      </c>
      <c r="F497" s="61" t="str">
        <f>IF(D497="","",VLOOKUP(D497,'UG SKU Categorization'!$A$1:$C$204,3,0))</f>
        <v>Eyeglasses</v>
      </c>
      <c r="G497" s="61" t="s">
        <v>632</v>
      </c>
      <c r="H497" s="524">
        <v>75000</v>
      </c>
      <c r="I497" s="306"/>
      <c r="J497" s="306"/>
      <c r="K497" s="306"/>
      <c r="L497" s="306"/>
      <c r="M497" s="306"/>
      <c r="N497" s="306"/>
      <c r="O497" s="306"/>
      <c r="P497" s="306"/>
      <c r="Q497" s="306"/>
      <c r="R497" s="306"/>
      <c r="S497" s="524">
        <v>15000</v>
      </c>
      <c r="T497" s="306"/>
      <c r="U497" s="524">
        <v>15000</v>
      </c>
      <c r="V497" s="306"/>
      <c r="W497" s="306"/>
      <c r="X497" s="306"/>
      <c r="Y497" s="306"/>
      <c r="Z497" s="306"/>
      <c r="AA497" s="306"/>
      <c r="AB497" s="306"/>
      <c r="AC497" s="306"/>
      <c r="AD497" s="306"/>
      <c r="AE497" s="306"/>
      <c r="AF497" s="524">
        <v>30000</v>
      </c>
      <c r="AG497" s="306"/>
      <c r="AH497" s="306"/>
      <c r="AI497" s="306"/>
      <c r="AJ497" s="306"/>
      <c r="AK497" s="306"/>
      <c r="AL497" s="306"/>
      <c r="AM497" s="306"/>
      <c r="AN497" s="306"/>
      <c r="AO497" s="306"/>
      <c r="AP497" s="306"/>
      <c r="AQ497" s="306"/>
      <c r="AR497" s="524">
        <v>15000</v>
      </c>
      <c r="AS497" s="306"/>
      <c r="AT497" s="306"/>
      <c r="AU497" s="306"/>
      <c r="AV497" s="306"/>
      <c r="AW497" s="306"/>
      <c r="AX497" s="306"/>
      <c r="AY497" s="306"/>
    </row>
    <row r="498" spans="1:51">
      <c r="A498" s="61" t="s">
        <v>1005</v>
      </c>
      <c r="B498" s="61" t="s">
        <v>383</v>
      </c>
      <c r="C498" s="61" t="s">
        <v>954</v>
      </c>
      <c r="D498" s="61" t="s">
        <v>633</v>
      </c>
      <c r="E498" s="64">
        <f>IF(ISERROR(VLOOKUP(D498,#REF!,2,0)),0,VLOOKUP(D498,#REF!,2,0))</f>
        <v>0</v>
      </c>
      <c r="F498" s="61" t="str">
        <f>IF(D498="","",VLOOKUP(D498,'UG SKU Categorization'!$A$1:$C$204,3,0))</f>
        <v>Eyeglasses</v>
      </c>
      <c r="G498" s="61" t="s">
        <v>634</v>
      </c>
      <c r="H498" s="524">
        <v>8500</v>
      </c>
      <c r="I498" s="306"/>
      <c r="J498" s="306"/>
      <c r="K498" s="306"/>
      <c r="L498" s="306"/>
      <c r="M498" s="306"/>
      <c r="N498" s="306"/>
      <c r="O498" s="306"/>
      <c r="P498" s="306"/>
      <c r="Q498" s="306"/>
      <c r="R498" s="306"/>
      <c r="S498" s="306"/>
      <c r="T498" s="306"/>
      <c r="U498" s="524">
        <v>8500</v>
      </c>
      <c r="V498" s="306"/>
      <c r="W498" s="306"/>
      <c r="X498" s="306"/>
      <c r="Y498" s="306"/>
      <c r="Z498" s="306"/>
      <c r="AA498" s="306"/>
      <c r="AB498" s="306"/>
      <c r="AC498" s="306"/>
      <c r="AD498" s="306"/>
      <c r="AE498" s="306"/>
      <c r="AF498" s="306"/>
      <c r="AG498" s="306"/>
      <c r="AH498" s="306"/>
      <c r="AI498" s="306"/>
      <c r="AJ498" s="306"/>
      <c r="AK498" s="306"/>
      <c r="AL498" s="306"/>
      <c r="AM498" s="306"/>
      <c r="AN498" s="306"/>
      <c r="AO498" s="306"/>
      <c r="AP498" s="306"/>
      <c r="AQ498" s="306"/>
      <c r="AR498" s="306"/>
      <c r="AS498" s="306"/>
      <c r="AT498" s="306"/>
      <c r="AU498" s="306"/>
      <c r="AV498" s="306"/>
      <c r="AW498" s="306"/>
      <c r="AX498" s="306"/>
      <c r="AY498" s="306"/>
    </row>
    <row r="499" spans="1:51">
      <c r="A499" s="61" t="s">
        <v>1005</v>
      </c>
      <c r="B499" s="61" t="s">
        <v>383</v>
      </c>
      <c r="C499" s="61" t="s">
        <v>954</v>
      </c>
      <c r="D499" s="61" t="s">
        <v>635</v>
      </c>
      <c r="E499" s="64">
        <f>IF(ISERROR(VLOOKUP(D499,#REF!,2,0)),0,VLOOKUP(D499,#REF!,2,0))</f>
        <v>0</v>
      </c>
      <c r="F499" s="61" t="str">
        <f>IF(D499="","",VLOOKUP(D499,'UG SKU Categorization'!$A$1:$C$204,3,0))</f>
        <v>Eyeglasses</v>
      </c>
      <c r="G499" s="61" t="s">
        <v>636</v>
      </c>
      <c r="H499" s="524">
        <v>45000</v>
      </c>
      <c r="I499" s="306"/>
      <c r="J499" s="306"/>
      <c r="K499" s="306"/>
      <c r="L499" s="306"/>
      <c r="M499" s="306"/>
      <c r="N499" s="306"/>
      <c r="O499" s="306"/>
      <c r="P499" s="306"/>
      <c r="Q499" s="306"/>
      <c r="R499" s="524">
        <v>15000</v>
      </c>
      <c r="S499" s="524">
        <v>15000</v>
      </c>
      <c r="T499" s="306"/>
      <c r="U499" s="306"/>
      <c r="V499" s="306"/>
      <c r="W499" s="306"/>
      <c r="X499" s="306"/>
      <c r="Y499" s="306"/>
      <c r="Z499" s="306"/>
      <c r="AA499" s="306"/>
      <c r="AB499" s="306"/>
      <c r="AC499" s="306"/>
      <c r="AD499" s="306"/>
      <c r="AE499" s="306"/>
      <c r="AF499" s="524">
        <v>15000</v>
      </c>
      <c r="AG499" s="306"/>
      <c r="AH499" s="306"/>
      <c r="AI499" s="306"/>
      <c r="AJ499" s="306"/>
      <c r="AK499" s="306"/>
      <c r="AL499" s="306"/>
      <c r="AM499" s="306"/>
      <c r="AN499" s="306"/>
      <c r="AO499" s="306"/>
      <c r="AP499" s="306"/>
      <c r="AQ499" s="306"/>
      <c r="AR499" s="306"/>
      <c r="AS499" s="306"/>
      <c r="AT499" s="306"/>
      <c r="AU499" s="306"/>
      <c r="AV499" s="306"/>
      <c r="AW499" s="306"/>
      <c r="AX499" s="306"/>
      <c r="AY499" s="306"/>
    </row>
    <row r="500" spans="1:51">
      <c r="A500" s="61" t="s">
        <v>1005</v>
      </c>
      <c r="B500" s="61" t="s">
        <v>383</v>
      </c>
      <c r="C500" s="61" t="s">
        <v>954</v>
      </c>
      <c r="D500" s="61" t="s">
        <v>637</v>
      </c>
      <c r="E500" s="64">
        <f>IF(ISERROR(VLOOKUP(D500,#REF!,2,0)),0,VLOOKUP(D500,#REF!,2,0))</f>
        <v>0</v>
      </c>
      <c r="F500" s="61" t="str">
        <f>IF(D500="","",VLOOKUP(D500,'UG SKU Categorization'!$A$1:$C$204,3,0))</f>
        <v>Eyeglasses</v>
      </c>
      <c r="G500" s="61" t="s">
        <v>638</v>
      </c>
      <c r="H500" s="524">
        <v>120800</v>
      </c>
      <c r="I500" s="306"/>
      <c r="J500" s="306"/>
      <c r="K500" s="306"/>
      <c r="L500" s="306"/>
      <c r="M500" s="306"/>
      <c r="N500" s="306"/>
      <c r="O500" s="306"/>
      <c r="P500" s="524">
        <v>13500</v>
      </c>
      <c r="Q500" s="524">
        <v>6050</v>
      </c>
      <c r="R500" s="524">
        <v>8250</v>
      </c>
      <c r="S500" s="524">
        <v>16500</v>
      </c>
      <c r="T500" s="306"/>
      <c r="U500" s="524">
        <v>8250</v>
      </c>
      <c r="V500" s="524">
        <v>3000</v>
      </c>
      <c r="W500" s="306"/>
      <c r="X500" s="306"/>
      <c r="Y500" s="306"/>
      <c r="Z500" s="306"/>
      <c r="AA500" s="524">
        <v>8250</v>
      </c>
      <c r="AB500" s="524">
        <v>3000</v>
      </c>
      <c r="AC500" s="524">
        <v>1500</v>
      </c>
      <c r="AD500" s="524">
        <v>11250</v>
      </c>
      <c r="AE500" s="306"/>
      <c r="AF500" s="524">
        <v>24750</v>
      </c>
      <c r="AG500" s="306"/>
      <c r="AH500" s="306"/>
      <c r="AI500" s="306"/>
      <c r="AJ500" s="524">
        <v>8250</v>
      </c>
      <c r="AK500" s="306"/>
      <c r="AL500" s="306"/>
      <c r="AM500" s="306"/>
      <c r="AN500" s="306"/>
      <c r="AO500" s="306"/>
      <c r="AP500" s="306"/>
      <c r="AQ500" s="306"/>
      <c r="AR500" s="524">
        <v>8250</v>
      </c>
      <c r="AS500" s="306"/>
      <c r="AT500" s="306"/>
      <c r="AU500" s="306"/>
      <c r="AV500" s="306"/>
      <c r="AW500" s="306"/>
      <c r="AX500" s="306"/>
      <c r="AY500" s="306"/>
    </row>
    <row r="501" spans="1:51">
      <c r="A501" s="61" t="s">
        <v>1005</v>
      </c>
      <c r="B501" s="61" t="s">
        <v>383</v>
      </c>
      <c r="C501" s="61" t="s">
        <v>954</v>
      </c>
      <c r="D501" s="61" t="s">
        <v>639</v>
      </c>
      <c r="E501" s="64">
        <f>IF(ISERROR(VLOOKUP(D501,#REF!,2,0)),0,VLOOKUP(D501,#REF!,2,0))</f>
        <v>0</v>
      </c>
      <c r="F501" s="61" t="str">
        <f>IF(D501="","",VLOOKUP(D501,'UG SKU Categorization'!$A$1:$C$204,3,0))</f>
        <v>Eyeglasses</v>
      </c>
      <c r="G501" s="61" t="s">
        <v>640</v>
      </c>
      <c r="H501" s="524">
        <v>61000</v>
      </c>
      <c r="I501" s="306"/>
      <c r="J501" s="306"/>
      <c r="K501" s="306"/>
      <c r="L501" s="306"/>
      <c r="M501" s="306"/>
      <c r="N501" s="306"/>
      <c r="O501" s="306"/>
      <c r="P501" s="524">
        <v>4500</v>
      </c>
      <c r="Q501" s="524">
        <v>2250</v>
      </c>
      <c r="R501" s="524">
        <v>2750</v>
      </c>
      <c r="S501" s="524">
        <v>5500</v>
      </c>
      <c r="T501" s="306"/>
      <c r="U501" s="524">
        <v>2500</v>
      </c>
      <c r="V501" s="524">
        <v>1000</v>
      </c>
      <c r="W501" s="306"/>
      <c r="X501" s="306"/>
      <c r="Y501" s="306"/>
      <c r="Z501" s="306"/>
      <c r="AA501" s="524">
        <v>2750</v>
      </c>
      <c r="AB501" s="524">
        <v>1000</v>
      </c>
      <c r="AC501" s="524">
        <v>250</v>
      </c>
      <c r="AD501" s="524">
        <v>3750</v>
      </c>
      <c r="AE501" s="306"/>
      <c r="AF501" s="524">
        <v>8500</v>
      </c>
      <c r="AG501" s="306"/>
      <c r="AH501" s="306"/>
      <c r="AI501" s="306"/>
      <c r="AJ501" s="524">
        <v>3250</v>
      </c>
      <c r="AK501" s="306"/>
      <c r="AL501" s="306"/>
      <c r="AM501" s="306"/>
      <c r="AN501" s="306"/>
      <c r="AO501" s="306"/>
      <c r="AP501" s="306"/>
      <c r="AQ501" s="306"/>
      <c r="AR501" s="524">
        <v>2750</v>
      </c>
      <c r="AS501" s="524">
        <v>10500</v>
      </c>
      <c r="AT501" s="524">
        <v>9750</v>
      </c>
      <c r="AU501" s="306"/>
      <c r="AV501" s="306"/>
      <c r="AW501" s="306"/>
      <c r="AX501" s="306"/>
      <c r="AY501" s="306"/>
    </row>
    <row r="502" spans="1:51">
      <c r="A502" s="61" t="s">
        <v>1005</v>
      </c>
      <c r="B502" s="61" t="s">
        <v>383</v>
      </c>
      <c r="C502" s="61" t="s">
        <v>954</v>
      </c>
      <c r="D502" s="61" t="s">
        <v>709</v>
      </c>
      <c r="E502" s="64">
        <f>IF(ISERROR(VLOOKUP(D502,#REF!,2,0)),0,VLOOKUP(D502,#REF!,2,0))</f>
        <v>0</v>
      </c>
      <c r="F502" s="61" t="str">
        <f>IF(D502="","",VLOOKUP(D502,'UG SKU Categorization'!$A$1:$C$204,3,0))</f>
        <v>Fortified Foods</v>
      </c>
      <c r="G502" s="61" t="s">
        <v>710</v>
      </c>
      <c r="H502" s="524">
        <v>6407700</v>
      </c>
      <c r="I502" s="524">
        <v>340800</v>
      </c>
      <c r="J502" s="524">
        <v>274400</v>
      </c>
      <c r="K502" s="524">
        <v>226200</v>
      </c>
      <c r="L502" s="524">
        <v>113100</v>
      </c>
      <c r="M502" s="524">
        <v>234900</v>
      </c>
      <c r="N502" s="524">
        <v>168200</v>
      </c>
      <c r="O502" s="524">
        <v>217250</v>
      </c>
      <c r="P502" s="524">
        <v>264000</v>
      </c>
      <c r="Q502" s="524">
        <v>613250</v>
      </c>
      <c r="R502" s="524">
        <v>151900</v>
      </c>
      <c r="S502" s="524">
        <v>241800</v>
      </c>
      <c r="T502" s="524">
        <v>314250</v>
      </c>
      <c r="U502" s="524">
        <v>250100</v>
      </c>
      <c r="V502" s="524">
        <v>140300</v>
      </c>
      <c r="W502" s="524">
        <v>134200</v>
      </c>
      <c r="X502" s="524">
        <v>250100</v>
      </c>
      <c r="Y502" s="524">
        <v>298900</v>
      </c>
      <c r="Z502" s="524">
        <v>201300</v>
      </c>
      <c r="AA502" s="524">
        <v>326350</v>
      </c>
      <c r="AB502" s="524">
        <v>137250</v>
      </c>
      <c r="AC502" s="524">
        <v>106750</v>
      </c>
      <c r="AD502" s="524">
        <v>91500</v>
      </c>
      <c r="AE502" s="524">
        <v>225650</v>
      </c>
      <c r="AF502" s="524">
        <v>131950</v>
      </c>
      <c r="AG502" s="524">
        <v>97600</v>
      </c>
      <c r="AH502" s="524">
        <v>57950</v>
      </c>
      <c r="AI502" s="524">
        <v>113550</v>
      </c>
      <c r="AJ502" s="524">
        <v>40950</v>
      </c>
      <c r="AK502" s="524">
        <v>81900</v>
      </c>
      <c r="AL502" s="524">
        <v>94400</v>
      </c>
      <c r="AM502" s="524">
        <v>81900</v>
      </c>
      <c r="AN502" s="524">
        <v>59850</v>
      </c>
      <c r="AO502" s="524">
        <v>78050</v>
      </c>
      <c r="AP502" s="524">
        <v>40950</v>
      </c>
      <c r="AQ502" s="524">
        <v>47250</v>
      </c>
      <c r="AR502" s="524">
        <v>62400</v>
      </c>
      <c r="AS502" s="524">
        <v>18900</v>
      </c>
      <c r="AT502" s="524">
        <v>9450</v>
      </c>
      <c r="AU502" s="524">
        <v>12400</v>
      </c>
      <c r="AV502" s="524">
        <v>18600</v>
      </c>
      <c r="AW502" s="524">
        <v>37200</v>
      </c>
      <c r="AX502" s="306"/>
      <c r="AY502" s="306"/>
    </row>
    <row r="503" spans="1:51">
      <c r="A503" s="61" t="s">
        <v>1005</v>
      </c>
      <c r="B503" s="61" t="s">
        <v>383</v>
      </c>
      <c r="C503" s="61" t="s">
        <v>954</v>
      </c>
      <c r="D503" s="61" t="s">
        <v>711</v>
      </c>
      <c r="E503" s="64">
        <f>IF(ISERROR(VLOOKUP(D503,#REF!,2,0)),0,VLOOKUP(D503,#REF!,2,0))</f>
        <v>0</v>
      </c>
      <c r="F503" s="61" t="str">
        <f>IF(D503="","",VLOOKUP(D503,'UG SKU Categorization'!$A$1:$C$204,3,0))</f>
        <v>Fortified Foods</v>
      </c>
      <c r="G503" s="61" t="s">
        <v>712</v>
      </c>
      <c r="H503" s="524">
        <v>5749600</v>
      </c>
      <c r="I503" s="524">
        <v>126500</v>
      </c>
      <c r="J503" s="524">
        <v>67100</v>
      </c>
      <c r="K503" s="524">
        <v>117400</v>
      </c>
      <c r="L503" s="524">
        <v>97200</v>
      </c>
      <c r="M503" s="524">
        <v>102000</v>
      </c>
      <c r="N503" s="524">
        <v>91200</v>
      </c>
      <c r="O503" s="524">
        <v>357000</v>
      </c>
      <c r="P503" s="524">
        <v>256200</v>
      </c>
      <c r="Q503" s="524">
        <v>140000</v>
      </c>
      <c r="R503" s="524">
        <v>135800</v>
      </c>
      <c r="S503" s="524">
        <v>193200</v>
      </c>
      <c r="T503" s="524">
        <v>138600</v>
      </c>
      <c r="U503" s="524">
        <v>96600</v>
      </c>
      <c r="V503" s="524">
        <v>85400</v>
      </c>
      <c r="W503" s="524">
        <v>112000</v>
      </c>
      <c r="X503" s="524">
        <v>242200</v>
      </c>
      <c r="Y503" s="524">
        <v>242200</v>
      </c>
      <c r="Z503" s="524">
        <v>253400</v>
      </c>
      <c r="AA503" s="524">
        <v>172200</v>
      </c>
      <c r="AB503" s="524">
        <v>142800</v>
      </c>
      <c r="AC503" s="524">
        <v>127400</v>
      </c>
      <c r="AD503" s="524">
        <v>135800</v>
      </c>
      <c r="AE503" s="524">
        <v>100800</v>
      </c>
      <c r="AF503" s="524">
        <v>71400</v>
      </c>
      <c r="AG503" s="524">
        <v>142800</v>
      </c>
      <c r="AH503" s="524">
        <v>182000</v>
      </c>
      <c r="AI503" s="524">
        <v>133000</v>
      </c>
      <c r="AJ503" s="524">
        <v>123200</v>
      </c>
      <c r="AK503" s="524">
        <v>261800</v>
      </c>
      <c r="AL503" s="524">
        <v>137200</v>
      </c>
      <c r="AM503" s="524">
        <v>172200</v>
      </c>
      <c r="AN503" s="524">
        <v>163800</v>
      </c>
      <c r="AO503" s="524">
        <v>147000</v>
      </c>
      <c r="AP503" s="524">
        <v>72800</v>
      </c>
      <c r="AQ503" s="524">
        <v>109200</v>
      </c>
      <c r="AR503" s="524">
        <v>116200</v>
      </c>
      <c r="AS503" s="524">
        <v>81200</v>
      </c>
      <c r="AT503" s="524">
        <v>29400</v>
      </c>
      <c r="AU503" s="524">
        <v>46200</v>
      </c>
      <c r="AV503" s="524">
        <v>65800</v>
      </c>
      <c r="AW503" s="524">
        <v>57400</v>
      </c>
      <c r="AX503" s="524">
        <v>104000</v>
      </c>
      <c r="AY503" s="306"/>
    </row>
    <row r="504" spans="1:51">
      <c r="A504" s="61" t="s">
        <v>1005</v>
      </c>
      <c r="B504" s="61" t="s">
        <v>383</v>
      </c>
      <c r="C504" s="61" t="s">
        <v>954</v>
      </c>
      <c r="D504" s="61" t="s">
        <v>713</v>
      </c>
      <c r="E504" s="64">
        <f>IF(ISERROR(VLOOKUP(D504,#REF!,2,0)),0,VLOOKUP(D504,#REF!,2,0))</f>
        <v>0</v>
      </c>
      <c r="F504" s="61" t="str">
        <f>IF(D504="","",VLOOKUP(D504,'UG SKU Categorization'!$A$1:$C$204,3,0))</f>
        <v>Fortified Foods</v>
      </c>
      <c r="G504" s="61" t="s">
        <v>714</v>
      </c>
      <c r="H504" s="524">
        <v>3853500</v>
      </c>
      <c r="I504" s="524">
        <v>8000</v>
      </c>
      <c r="J504" s="524">
        <v>12800</v>
      </c>
      <c r="K504" s="524">
        <v>1600</v>
      </c>
      <c r="L504" s="524">
        <v>4800</v>
      </c>
      <c r="M504" s="524">
        <v>12800</v>
      </c>
      <c r="N504" s="524">
        <v>20800</v>
      </c>
      <c r="O504" s="524">
        <v>300800</v>
      </c>
      <c r="P504" s="524">
        <v>451500</v>
      </c>
      <c r="Q504" s="524">
        <v>76800</v>
      </c>
      <c r="R504" s="524">
        <v>25600</v>
      </c>
      <c r="S504" s="524">
        <v>30000</v>
      </c>
      <c r="T504" s="524">
        <v>98000</v>
      </c>
      <c r="U504" s="524">
        <v>5600</v>
      </c>
      <c r="V504" s="524">
        <v>7500</v>
      </c>
      <c r="W504" s="524">
        <v>35600</v>
      </c>
      <c r="X504" s="524">
        <v>292500</v>
      </c>
      <c r="Y504" s="524">
        <v>338200</v>
      </c>
      <c r="Z504" s="524">
        <v>379100</v>
      </c>
      <c r="AA504" s="524">
        <v>430300</v>
      </c>
      <c r="AB504" s="524">
        <v>183150</v>
      </c>
      <c r="AC504" s="524">
        <v>313600</v>
      </c>
      <c r="AD504" s="524">
        <v>5600</v>
      </c>
      <c r="AE504" s="524">
        <v>57000</v>
      </c>
      <c r="AF504" s="524">
        <v>8400</v>
      </c>
      <c r="AG504" s="524">
        <v>121500</v>
      </c>
      <c r="AH504" s="524">
        <v>16500</v>
      </c>
      <c r="AI504" s="524">
        <v>118800</v>
      </c>
      <c r="AJ504" s="524">
        <v>90750</v>
      </c>
      <c r="AK504" s="524">
        <v>48000</v>
      </c>
      <c r="AL504" s="524">
        <v>56000</v>
      </c>
      <c r="AM504" s="524">
        <v>89600</v>
      </c>
      <c r="AN504" s="524">
        <v>70400</v>
      </c>
      <c r="AO504" s="524">
        <v>48000</v>
      </c>
      <c r="AP504" s="524">
        <v>35200</v>
      </c>
      <c r="AQ504" s="524">
        <v>14400</v>
      </c>
      <c r="AR504" s="524">
        <v>35200</v>
      </c>
      <c r="AS504" s="524">
        <v>1600</v>
      </c>
      <c r="AT504" s="306"/>
      <c r="AU504" s="524">
        <v>1500</v>
      </c>
      <c r="AV504" s="524">
        <v>3000</v>
      </c>
      <c r="AW504" s="524">
        <v>3000</v>
      </c>
      <c r="AX504" s="306"/>
      <c r="AY504" s="306"/>
    </row>
    <row r="505" spans="1:51">
      <c r="A505" s="61" t="s">
        <v>1005</v>
      </c>
      <c r="B505" s="61" t="s">
        <v>383</v>
      </c>
      <c r="C505" s="61" t="s">
        <v>954</v>
      </c>
      <c r="D505" s="61" t="s">
        <v>715</v>
      </c>
      <c r="E505" s="64">
        <f>IF(ISERROR(VLOOKUP(D505,#REF!,2,0)),0,VLOOKUP(D505,#REF!,2,0))</f>
        <v>0</v>
      </c>
      <c r="F505" s="61" t="str">
        <f>IF(D505="","",VLOOKUP(D505,'UG SKU Categorization'!$A$1:$C$204,3,0))</f>
        <v>Fortified Foods</v>
      </c>
      <c r="G505" s="61" t="s">
        <v>716</v>
      </c>
      <c r="H505" s="524">
        <v>177600</v>
      </c>
      <c r="I505" s="306"/>
      <c r="J505" s="306"/>
      <c r="K505" s="306"/>
      <c r="L505" s="524">
        <v>2200</v>
      </c>
      <c r="M505" s="524">
        <v>11000</v>
      </c>
      <c r="N505" s="524">
        <v>2200</v>
      </c>
      <c r="O505" s="524">
        <v>24700</v>
      </c>
      <c r="P505" s="524">
        <v>11400</v>
      </c>
      <c r="Q505" s="524">
        <v>25300</v>
      </c>
      <c r="R505" s="524">
        <v>17000</v>
      </c>
      <c r="S505" s="524">
        <v>26400</v>
      </c>
      <c r="T505" s="306"/>
      <c r="U505" s="524">
        <v>8200</v>
      </c>
      <c r="V505" s="306"/>
      <c r="W505" s="306"/>
      <c r="X505" s="524">
        <v>21600</v>
      </c>
      <c r="Y505" s="306"/>
      <c r="Z505" s="524">
        <v>6000</v>
      </c>
      <c r="AA505" s="524">
        <v>2400</v>
      </c>
      <c r="AB505" s="524">
        <v>10800</v>
      </c>
      <c r="AC505" s="524">
        <v>8400</v>
      </c>
      <c r="AD505" s="306"/>
      <c r="AE505" s="306"/>
      <c r="AF505" s="306"/>
      <c r="AG505" s="306"/>
      <c r="AH505" s="306"/>
      <c r="AI505" s="306"/>
      <c r="AJ505" s="306"/>
      <c r="AK505" s="306"/>
      <c r="AL505" s="306"/>
      <c r="AM505" s="306"/>
      <c r="AN505" s="306"/>
      <c r="AO505" s="306"/>
      <c r="AP505" s="306"/>
      <c r="AQ505" s="306"/>
      <c r="AR505" s="306"/>
      <c r="AS505" s="306"/>
      <c r="AT505" s="306"/>
      <c r="AU505" s="306"/>
      <c r="AV505" s="306"/>
      <c r="AW505" s="306"/>
      <c r="AX505" s="306"/>
      <c r="AY505" s="306"/>
    </row>
    <row r="506" spans="1:51">
      <c r="A506" s="61" t="s">
        <v>1005</v>
      </c>
      <c r="B506" s="61" t="s">
        <v>383</v>
      </c>
      <c r="C506" s="61" t="s">
        <v>954</v>
      </c>
      <c r="D506" s="61" t="s">
        <v>717</v>
      </c>
      <c r="E506" s="64">
        <f>IF(ISERROR(VLOOKUP(D506,#REF!,2,0)),0,VLOOKUP(D506,#REF!,2,0))</f>
        <v>0</v>
      </c>
      <c r="F506" s="61" t="str">
        <f>IF(D506="","",VLOOKUP(D506,'UG SKU Categorization'!$A$1:$C$204,3,0))</f>
        <v>Fortified Foods</v>
      </c>
      <c r="G506" s="61" t="s">
        <v>718</v>
      </c>
      <c r="H506" s="524">
        <v>5913490</v>
      </c>
      <c r="I506" s="524">
        <v>158800</v>
      </c>
      <c r="J506" s="524">
        <v>245200</v>
      </c>
      <c r="K506" s="524">
        <v>158400</v>
      </c>
      <c r="L506" s="524">
        <v>98400</v>
      </c>
      <c r="M506" s="524">
        <v>116100</v>
      </c>
      <c r="N506" s="524">
        <v>93900</v>
      </c>
      <c r="O506" s="524">
        <v>230350</v>
      </c>
      <c r="P506" s="524">
        <v>349120</v>
      </c>
      <c r="Q506" s="524">
        <v>190350</v>
      </c>
      <c r="R506" s="524">
        <v>213900</v>
      </c>
      <c r="S506" s="524">
        <v>499920</v>
      </c>
      <c r="T506" s="524">
        <v>172480</v>
      </c>
      <c r="U506" s="524">
        <v>189440</v>
      </c>
      <c r="V506" s="524">
        <v>128960</v>
      </c>
      <c r="W506" s="524">
        <v>144350</v>
      </c>
      <c r="X506" s="524">
        <v>214400</v>
      </c>
      <c r="Y506" s="524">
        <v>144720</v>
      </c>
      <c r="Z506" s="524">
        <v>238400</v>
      </c>
      <c r="AA506" s="524">
        <v>150400</v>
      </c>
      <c r="AB506" s="524">
        <v>181120</v>
      </c>
      <c r="AC506" s="524">
        <v>153500</v>
      </c>
      <c r="AD506" s="524">
        <v>179200</v>
      </c>
      <c r="AE506" s="524">
        <v>182400</v>
      </c>
      <c r="AF506" s="524">
        <v>144000</v>
      </c>
      <c r="AG506" s="524">
        <v>164800</v>
      </c>
      <c r="AH506" s="524">
        <v>76800</v>
      </c>
      <c r="AI506" s="524">
        <v>90880</v>
      </c>
      <c r="AJ506" s="524">
        <v>128000</v>
      </c>
      <c r="AK506" s="524">
        <v>120000</v>
      </c>
      <c r="AL506" s="524">
        <v>111680</v>
      </c>
      <c r="AM506" s="524">
        <v>219200</v>
      </c>
      <c r="AN506" s="524">
        <v>68800</v>
      </c>
      <c r="AO506" s="524">
        <v>73920</v>
      </c>
      <c r="AP506" s="524">
        <v>115200</v>
      </c>
      <c r="AQ506" s="524">
        <v>89600</v>
      </c>
      <c r="AR506" s="524">
        <v>64000</v>
      </c>
      <c r="AS506" s="306"/>
      <c r="AT506" s="524">
        <v>12800</v>
      </c>
      <c r="AU506" s="306"/>
      <c r="AV506" s="306"/>
      <c r="AW506" s="306"/>
      <c r="AX506" s="306"/>
      <c r="AY506" s="306"/>
    </row>
    <row r="507" spans="1:51">
      <c r="A507" s="61" t="s">
        <v>1005</v>
      </c>
      <c r="B507" s="61" t="s">
        <v>383</v>
      </c>
      <c r="C507" s="61" t="s">
        <v>954</v>
      </c>
      <c r="D507" s="61" t="s">
        <v>719</v>
      </c>
      <c r="E507" s="64">
        <f>IF(ISERROR(VLOOKUP(D507,#REF!,2,0)),0,VLOOKUP(D507,#REF!,2,0))</f>
        <v>0</v>
      </c>
      <c r="F507" s="61" t="str">
        <f>IF(D507="","",VLOOKUP(D507,'UG SKU Categorization'!$A$1:$C$204,3,0))</f>
        <v>Fortified Foods</v>
      </c>
      <c r="G507" s="61" t="s">
        <v>720</v>
      </c>
      <c r="H507" s="524">
        <v>4140000</v>
      </c>
      <c r="I507" s="524">
        <v>64900</v>
      </c>
      <c r="J507" s="524">
        <v>67100</v>
      </c>
      <c r="K507" s="524">
        <v>53900</v>
      </c>
      <c r="L507" s="524">
        <v>36300</v>
      </c>
      <c r="M507" s="524">
        <v>60500</v>
      </c>
      <c r="N507" s="524">
        <v>48400</v>
      </c>
      <c r="O507" s="524">
        <v>317900</v>
      </c>
      <c r="P507" s="524">
        <v>220000</v>
      </c>
      <c r="Q507" s="524">
        <v>137500</v>
      </c>
      <c r="R507" s="524">
        <v>82500</v>
      </c>
      <c r="S507" s="524">
        <v>101900</v>
      </c>
      <c r="T507" s="524">
        <v>79200</v>
      </c>
      <c r="U507" s="524">
        <v>70400</v>
      </c>
      <c r="V507" s="524">
        <v>47300</v>
      </c>
      <c r="W507" s="524">
        <v>104400</v>
      </c>
      <c r="X507" s="524">
        <v>161200</v>
      </c>
      <c r="Y507" s="524">
        <v>161200</v>
      </c>
      <c r="Z507" s="524">
        <v>135300</v>
      </c>
      <c r="AA507" s="524">
        <v>117150</v>
      </c>
      <c r="AB507" s="524">
        <v>110550</v>
      </c>
      <c r="AC507" s="524">
        <v>56100</v>
      </c>
      <c r="AD507" s="524">
        <v>66000</v>
      </c>
      <c r="AE507" s="524">
        <v>90750</v>
      </c>
      <c r="AF507" s="524">
        <v>75900</v>
      </c>
      <c r="AG507" s="524">
        <v>69100</v>
      </c>
      <c r="AH507" s="524">
        <v>6600</v>
      </c>
      <c r="AI507" s="524">
        <v>186450</v>
      </c>
      <c r="AJ507" s="524">
        <v>376200</v>
      </c>
      <c r="AK507" s="524">
        <v>82500</v>
      </c>
      <c r="AL507" s="524">
        <v>201300</v>
      </c>
      <c r="AM507" s="524">
        <v>102300</v>
      </c>
      <c r="AN507" s="524">
        <v>128700</v>
      </c>
      <c r="AO507" s="524">
        <v>103950</v>
      </c>
      <c r="AP507" s="524">
        <v>26400</v>
      </c>
      <c r="AQ507" s="524">
        <v>61050</v>
      </c>
      <c r="AR507" s="524">
        <v>72600</v>
      </c>
      <c r="AS507" s="524">
        <v>24750</v>
      </c>
      <c r="AT507" s="524">
        <v>37950</v>
      </c>
      <c r="AU507" s="524">
        <v>49300</v>
      </c>
      <c r="AV507" s="524">
        <v>22100</v>
      </c>
      <c r="AW507" s="524">
        <v>66300</v>
      </c>
      <c r="AX507" s="524">
        <v>56100</v>
      </c>
      <c r="AY507" s="306"/>
    </row>
    <row r="508" spans="1:51">
      <c r="A508" s="61" t="s">
        <v>1005</v>
      </c>
      <c r="B508" s="61" t="s">
        <v>383</v>
      </c>
      <c r="C508" s="61" t="s">
        <v>954</v>
      </c>
      <c r="D508" s="61" t="s">
        <v>721</v>
      </c>
      <c r="E508" s="64">
        <f>IF(ISERROR(VLOOKUP(D508,#REF!,2,0)),0,VLOOKUP(D508,#REF!,2,0))</f>
        <v>0</v>
      </c>
      <c r="F508" s="61" t="str">
        <f>IF(D508="","",VLOOKUP(D508,'UG SKU Categorization'!$A$1:$C$204,3,0))</f>
        <v>Fortified Foods</v>
      </c>
      <c r="G508" s="61" t="s">
        <v>722</v>
      </c>
      <c r="H508" s="524">
        <v>620900</v>
      </c>
      <c r="I508" s="524">
        <v>19250</v>
      </c>
      <c r="J508" s="524">
        <v>38700</v>
      </c>
      <c r="K508" s="524">
        <v>48750</v>
      </c>
      <c r="L508" s="524">
        <v>19200</v>
      </c>
      <c r="M508" s="524">
        <v>19200</v>
      </c>
      <c r="N508" s="524">
        <v>28800</v>
      </c>
      <c r="O508" s="524">
        <v>51750</v>
      </c>
      <c r="P508" s="524">
        <v>24750</v>
      </c>
      <c r="Q508" s="524">
        <v>76800</v>
      </c>
      <c r="R508" s="524">
        <v>77550</v>
      </c>
      <c r="S508" s="524">
        <v>44650</v>
      </c>
      <c r="T508" s="524">
        <v>18800</v>
      </c>
      <c r="U508" s="524">
        <v>18800</v>
      </c>
      <c r="V508" s="524">
        <v>7050</v>
      </c>
      <c r="W508" s="524">
        <v>14100</v>
      </c>
      <c r="X508" s="524">
        <v>58750</v>
      </c>
      <c r="Y508" s="524">
        <v>9400</v>
      </c>
      <c r="Z508" s="524">
        <v>23500</v>
      </c>
      <c r="AA508" s="524">
        <v>7050</v>
      </c>
      <c r="AB508" s="524">
        <v>7050</v>
      </c>
      <c r="AC508" s="524">
        <v>7000</v>
      </c>
      <c r="AD508" s="306"/>
      <c r="AE508" s="306"/>
      <c r="AF508" s="306"/>
      <c r="AG508" s="306"/>
      <c r="AH508" s="306"/>
      <c r="AI508" s="306"/>
      <c r="AJ508" s="306"/>
      <c r="AK508" s="306"/>
      <c r="AL508" s="306"/>
      <c r="AM508" s="306"/>
      <c r="AN508" s="306"/>
      <c r="AO508" s="306"/>
      <c r="AP508" s="306"/>
      <c r="AQ508" s="306"/>
      <c r="AR508" s="306"/>
      <c r="AS508" s="306"/>
      <c r="AT508" s="306"/>
      <c r="AU508" s="306"/>
      <c r="AV508" s="306"/>
      <c r="AW508" s="306"/>
      <c r="AX508" s="306"/>
      <c r="AY508" s="306"/>
    </row>
    <row r="509" spans="1:51">
      <c r="A509" s="61" t="s">
        <v>1005</v>
      </c>
      <c r="B509" s="61" t="s">
        <v>383</v>
      </c>
      <c r="C509" s="61" t="s">
        <v>954</v>
      </c>
      <c r="D509" s="61" t="s">
        <v>723</v>
      </c>
      <c r="E509" s="64">
        <f>IF(ISERROR(VLOOKUP(D509,#REF!,2,0)),0,VLOOKUP(D509,#REF!,2,0))</f>
        <v>0</v>
      </c>
      <c r="F509" s="61" t="str">
        <f>IF(D509="","",VLOOKUP(D509,'UG SKU Categorization'!$A$1:$C$204,3,0))</f>
        <v>Fortified Foods</v>
      </c>
      <c r="G509" s="61" t="s">
        <v>724</v>
      </c>
      <c r="H509" s="524">
        <v>204900</v>
      </c>
      <c r="I509" s="306"/>
      <c r="J509" s="306"/>
      <c r="K509" s="306"/>
      <c r="L509" s="306"/>
      <c r="M509" s="306"/>
      <c r="N509" s="306"/>
      <c r="O509" s="306"/>
      <c r="P509" s="306"/>
      <c r="Q509" s="524">
        <v>1900</v>
      </c>
      <c r="R509" s="524">
        <v>22800</v>
      </c>
      <c r="S509" s="524">
        <v>19000</v>
      </c>
      <c r="T509" s="524">
        <v>3800</v>
      </c>
      <c r="U509" s="524">
        <v>17100</v>
      </c>
      <c r="V509" s="524">
        <v>19000</v>
      </c>
      <c r="W509" s="524">
        <v>20700</v>
      </c>
      <c r="X509" s="524">
        <v>46200</v>
      </c>
      <c r="Y509" s="524">
        <v>54400</v>
      </c>
      <c r="Z509" s="306"/>
      <c r="AA509" s="306"/>
      <c r="AB509" s="306"/>
      <c r="AC509" s="306"/>
      <c r="AD509" s="306"/>
      <c r="AE509" s="306"/>
      <c r="AF509" s="306"/>
      <c r="AG509" s="306"/>
      <c r="AH509" s="306"/>
      <c r="AI509" s="306"/>
      <c r="AJ509" s="306"/>
      <c r="AK509" s="306"/>
      <c r="AL509" s="306"/>
      <c r="AM509" s="306"/>
      <c r="AN509" s="306"/>
      <c r="AO509" s="306"/>
      <c r="AP509" s="306"/>
      <c r="AQ509" s="306"/>
      <c r="AR509" s="306"/>
      <c r="AS509" s="306"/>
      <c r="AT509" s="306"/>
      <c r="AU509" s="306"/>
      <c r="AV509" s="306"/>
      <c r="AW509" s="306"/>
      <c r="AX509" s="306"/>
      <c r="AY509" s="306"/>
    </row>
    <row r="510" spans="1:51">
      <c r="A510" s="61" t="s">
        <v>1005</v>
      </c>
      <c r="B510" s="61" t="s">
        <v>383</v>
      </c>
      <c r="C510" s="61" t="s">
        <v>954</v>
      </c>
      <c r="D510" s="61" t="s">
        <v>725</v>
      </c>
      <c r="E510" s="64">
        <f>IF(ISERROR(VLOOKUP(D510,#REF!,2,0)),0,VLOOKUP(D510,#REF!,2,0))</f>
        <v>0</v>
      </c>
      <c r="F510" s="61" t="str">
        <f>IF(D510="","",VLOOKUP(D510,'UG SKU Categorization'!$A$1:$C$204,3,0))</f>
        <v>Fortified Foods</v>
      </c>
      <c r="G510" s="61" t="s">
        <v>726</v>
      </c>
      <c r="H510" s="524">
        <v>66500</v>
      </c>
      <c r="I510" s="306"/>
      <c r="J510" s="306"/>
      <c r="K510" s="306"/>
      <c r="L510" s="306"/>
      <c r="M510" s="306"/>
      <c r="N510" s="306"/>
      <c r="O510" s="306"/>
      <c r="P510" s="306"/>
      <c r="Q510" s="524">
        <v>20700</v>
      </c>
      <c r="R510" s="524">
        <v>27600</v>
      </c>
      <c r="S510" s="524">
        <v>4600</v>
      </c>
      <c r="T510" s="306"/>
      <c r="U510" s="524">
        <v>2300</v>
      </c>
      <c r="V510" s="524">
        <v>2300</v>
      </c>
      <c r="W510" s="306"/>
      <c r="X510" s="524">
        <v>9000</v>
      </c>
      <c r="Y510" s="306"/>
      <c r="Z510" s="306"/>
      <c r="AA510" s="306"/>
      <c r="AB510" s="306"/>
      <c r="AC510" s="306"/>
      <c r="AD510" s="306"/>
      <c r="AE510" s="306"/>
      <c r="AF510" s="306"/>
      <c r="AG510" s="306"/>
      <c r="AH510" s="306"/>
      <c r="AI510" s="306"/>
      <c r="AJ510" s="306"/>
      <c r="AK510" s="306"/>
      <c r="AL510" s="306"/>
      <c r="AM510" s="306"/>
      <c r="AN510" s="306"/>
      <c r="AO510" s="306"/>
      <c r="AP510" s="306"/>
      <c r="AQ510" s="306"/>
      <c r="AR510" s="306"/>
      <c r="AS510" s="306"/>
      <c r="AT510" s="306"/>
      <c r="AU510" s="306"/>
      <c r="AV510" s="306"/>
      <c r="AW510" s="306"/>
      <c r="AX510" s="306"/>
      <c r="AY510" s="306"/>
    </row>
    <row r="511" spans="1:51">
      <c r="A511" s="61" t="s">
        <v>1005</v>
      </c>
      <c r="B511" s="61" t="s">
        <v>383</v>
      </c>
      <c r="C511" s="61" t="s">
        <v>954</v>
      </c>
      <c r="D511" s="61" t="s">
        <v>727</v>
      </c>
      <c r="E511" s="64">
        <f>IF(ISERROR(VLOOKUP(D511,#REF!,2,0)),0,VLOOKUP(D511,#REF!,2,0))</f>
        <v>0</v>
      </c>
      <c r="F511" s="61" t="str">
        <f>IF(D511="","",VLOOKUP(D511,'UG SKU Categorization'!$A$1:$C$204,3,0))</f>
        <v>Fortified Foods</v>
      </c>
      <c r="G511" s="61" t="s">
        <v>728</v>
      </c>
      <c r="H511" s="524">
        <v>189300</v>
      </c>
      <c r="I511" s="306"/>
      <c r="J511" s="306"/>
      <c r="K511" s="306"/>
      <c r="L511" s="306"/>
      <c r="M511" s="306"/>
      <c r="N511" s="306"/>
      <c r="O511" s="306"/>
      <c r="P511" s="306"/>
      <c r="Q511" s="524">
        <v>33400</v>
      </c>
      <c r="R511" s="524">
        <v>24000</v>
      </c>
      <c r="S511" s="524">
        <v>9600</v>
      </c>
      <c r="T511" s="306"/>
      <c r="U511" s="524">
        <v>4800</v>
      </c>
      <c r="V511" s="524">
        <v>4800</v>
      </c>
      <c r="W511" s="524">
        <v>6700</v>
      </c>
      <c r="X511" s="524">
        <v>62000</v>
      </c>
      <c r="Y511" s="524">
        <v>44000</v>
      </c>
      <c r="Z511" s="306"/>
      <c r="AA511" s="306"/>
      <c r="AB511" s="306"/>
      <c r="AC511" s="306"/>
      <c r="AD511" s="306"/>
      <c r="AE511" s="306"/>
      <c r="AF511" s="306"/>
      <c r="AG511" s="306"/>
      <c r="AH511" s="306"/>
      <c r="AI511" s="306"/>
      <c r="AJ511" s="306"/>
      <c r="AK511" s="306"/>
      <c r="AL511" s="306"/>
      <c r="AM511" s="306"/>
      <c r="AN511" s="306"/>
      <c r="AO511" s="306"/>
      <c r="AP511" s="306"/>
      <c r="AQ511" s="306"/>
      <c r="AR511" s="306"/>
      <c r="AS511" s="306"/>
      <c r="AT511" s="306"/>
      <c r="AU511" s="306"/>
      <c r="AV511" s="306"/>
      <c r="AW511" s="306"/>
      <c r="AX511" s="306"/>
      <c r="AY511" s="306"/>
    </row>
    <row r="512" spans="1:51">
      <c r="A512" s="61" t="s">
        <v>1005</v>
      </c>
      <c r="B512" s="61" t="s">
        <v>383</v>
      </c>
      <c r="C512" s="61" t="s">
        <v>954</v>
      </c>
      <c r="D512" s="61" t="s">
        <v>729</v>
      </c>
      <c r="E512" s="64">
        <f>IF(ISERROR(VLOOKUP(D512,#REF!,2,0)),0,VLOOKUP(D512,#REF!,2,0))</f>
        <v>0</v>
      </c>
      <c r="F512" s="61" t="str">
        <f>IF(D512="","",VLOOKUP(D512,'UG SKU Categorization'!$A$1:$C$204,3,0))</f>
        <v>Fortified Foods</v>
      </c>
      <c r="G512" s="61" t="s">
        <v>730</v>
      </c>
      <c r="H512" s="524">
        <v>64800</v>
      </c>
      <c r="I512" s="306"/>
      <c r="J512" s="306"/>
      <c r="K512" s="306"/>
      <c r="L512" s="306"/>
      <c r="M512" s="306"/>
      <c r="N512" s="306"/>
      <c r="O512" s="306"/>
      <c r="P512" s="306"/>
      <c r="Q512" s="306"/>
      <c r="R512" s="306"/>
      <c r="S512" s="306"/>
      <c r="T512" s="306"/>
      <c r="U512" s="524">
        <v>12900</v>
      </c>
      <c r="V512" s="524">
        <v>11700</v>
      </c>
      <c r="W512" s="524">
        <v>4500</v>
      </c>
      <c r="X512" s="524">
        <v>900</v>
      </c>
      <c r="Y512" s="524">
        <v>300</v>
      </c>
      <c r="Z512" s="524">
        <v>600</v>
      </c>
      <c r="AA512" s="524">
        <v>2700</v>
      </c>
      <c r="AB512" s="524">
        <v>2400</v>
      </c>
      <c r="AC512" s="524">
        <v>900</v>
      </c>
      <c r="AD512" s="524">
        <v>2700</v>
      </c>
      <c r="AE512" s="306"/>
      <c r="AF512" s="524">
        <v>1800</v>
      </c>
      <c r="AG512" s="524">
        <v>3900</v>
      </c>
      <c r="AH512" s="524">
        <v>6300</v>
      </c>
      <c r="AI512" s="524">
        <v>5100</v>
      </c>
      <c r="AJ512" s="524">
        <v>5400</v>
      </c>
      <c r="AK512" s="524">
        <v>1500</v>
      </c>
      <c r="AL512" s="524">
        <v>1200</v>
      </c>
      <c r="AM512" s="306"/>
      <c r="AN512" s="306"/>
      <c r="AO512" s="306"/>
      <c r="AP512" s="306"/>
      <c r="AQ512" s="306"/>
      <c r="AR512" s="306"/>
      <c r="AS512" s="306"/>
      <c r="AT512" s="306"/>
      <c r="AU512" s="306"/>
      <c r="AV512" s="306"/>
      <c r="AW512" s="306"/>
      <c r="AX512" s="306"/>
      <c r="AY512" s="306"/>
    </row>
    <row r="513" spans="1:51">
      <c r="A513" s="61" t="s">
        <v>1005</v>
      </c>
      <c r="B513" s="61" t="s">
        <v>383</v>
      </c>
      <c r="C513" s="61" t="s">
        <v>954</v>
      </c>
      <c r="D513" s="61" t="s">
        <v>731</v>
      </c>
      <c r="E513" s="64">
        <f>IF(ISERROR(VLOOKUP(D513,#REF!,2,0)),0,VLOOKUP(D513,#REF!,2,0))</f>
        <v>0</v>
      </c>
      <c r="F513" s="61" t="str">
        <f>IF(D513="","",VLOOKUP(D513,'UG SKU Categorization'!$A$1:$C$204,3,0))</f>
        <v>Fortified Foods</v>
      </c>
      <c r="G513" s="61" t="s">
        <v>732</v>
      </c>
      <c r="H513" s="524">
        <v>15000</v>
      </c>
      <c r="I513" s="306"/>
      <c r="J513" s="306"/>
      <c r="K513" s="306"/>
      <c r="L513" s="306"/>
      <c r="M513" s="306"/>
      <c r="N513" s="306"/>
      <c r="O513" s="306"/>
      <c r="P513" s="306"/>
      <c r="Q513" s="306"/>
      <c r="R513" s="306"/>
      <c r="S513" s="306"/>
      <c r="T513" s="306"/>
      <c r="U513" s="306"/>
      <c r="V513" s="524">
        <v>2000</v>
      </c>
      <c r="W513" s="524">
        <v>12000</v>
      </c>
      <c r="X513" s="524">
        <v>1000</v>
      </c>
      <c r="Y513" s="306"/>
      <c r="Z513" s="306"/>
      <c r="AA513" s="306"/>
      <c r="AB513" s="306"/>
      <c r="AC513" s="306"/>
      <c r="AD513" s="306"/>
      <c r="AE513" s="306"/>
      <c r="AF513" s="306"/>
      <c r="AG513" s="306"/>
      <c r="AH513" s="306"/>
      <c r="AI513" s="306"/>
      <c r="AJ513" s="306"/>
      <c r="AK513" s="306"/>
      <c r="AL513" s="306"/>
      <c r="AM513" s="306"/>
      <c r="AN513" s="306"/>
      <c r="AO513" s="306"/>
      <c r="AP513" s="306"/>
      <c r="AQ513" s="306"/>
      <c r="AR513" s="306"/>
      <c r="AS513" s="306"/>
      <c r="AT513" s="306"/>
      <c r="AU513" s="306"/>
      <c r="AV513" s="306"/>
      <c r="AW513" s="306"/>
      <c r="AX513" s="306"/>
      <c r="AY513" s="306"/>
    </row>
    <row r="514" spans="1:51">
      <c r="A514" s="61" t="s">
        <v>1005</v>
      </c>
      <c r="B514" s="61" t="s">
        <v>383</v>
      </c>
      <c r="C514" s="61" t="s">
        <v>954</v>
      </c>
      <c r="D514" s="61" t="s">
        <v>733</v>
      </c>
      <c r="E514" s="64">
        <f>IF(ISERROR(VLOOKUP(D514,#REF!,2,0)),0,VLOOKUP(D514,#REF!,2,0))</f>
        <v>0</v>
      </c>
      <c r="F514" s="61" t="str">
        <f>IF(D514="","",VLOOKUP(D514,'UG SKU Categorization'!$A$1:$C$204,3,0))</f>
        <v>Fortified Foods</v>
      </c>
      <c r="G514" s="61" t="s">
        <v>734</v>
      </c>
      <c r="H514" s="524">
        <v>3000</v>
      </c>
      <c r="I514" s="306"/>
      <c r="J514" s="306"/>
      <c r="K514" s="306"/>
      <c r="L514" s="306"/>
      <c r="M514" s="306"/>
      <c r="N514" s="306"/>
      <c r="O514" s="306"/>
      <c r="P514" s="306"/>
      <c r="Q514" s="306"/>
      <c r="R514" s="306"/>
      <c r="S514" s="306"/>
      <c r="T514" s="306"/>
      <c r="U514" s="306"/>
      <c r="V514" s="524">
        <v>2000</v>
      </c>
      <c r="W514" s="524">
        <v>1000</v>
      </c>
      <c r="X514" s="306"/>
      <c r="Y514" s="306"/>
      <c r="Z514" s="306"/>
      <c r="AA514" s="306"/>
      <c r="AB514" s="306"/>
      <c r="AC514" s="306"/>
      <c r="AD514" s="306"/>
      <c r="AE514" s="306"/>
      <c r="AF514" s="306"/>
      <c r="AG514" s="306"/>
      <c r="AH514" s="306"/>
      <c r="AI514" s="306"/>
      <c r="AJ514" s="306"/>
      <c r="AK514" s="306"/>
      <c r="AL514" s="306"/>
      <c r="AM514" s="306"/>
      <c r="AN514" s="306"/>
      <c r="AO514" s="306"/>
      <c r="AP514" s="306"/>
      <c r="AQ514" s="306"/>
      <c r="AR514" s="306"/>
      <c r="AS514" s="306"/>
      <c r="AT514" s="306"/>
      <c r="AU514" s="306"/>
      <c r="AV514" s="306"/>
      <c r="AW514" s="306"/>
      <c r="AX514" s="306"/>
      <c r="AY514" s="306"/>
    </row>
    <row r="515" spans="1:51">
      <c r="A515" s="61" t="s">
        <v>1005</v>
      </c>
      <c r="B515" s="61" t="s">
        <v>383</v>
      </c>
      <c r="C515" s="61" t="s">
        <v>954</v>
      </c>
      <c r="D515" s="61" t="s">
        <v>735</v>
      </c>
      <c r="E515" s="64">
        <f>IF(ISERROR(VLOOKUP(D515,#REF!,2,0)),0,VLOOKUP(D515,#REF!,2,0))</f>
        <v>0</v>
      </c>
      <c r="F515" s="61" t="str">
        <f>IF(D515="","",VLOOKUP(D515,'UG SKU Categorization'!$A$1:$C$204,3,0))</f>
        <v>Fortified Foods</v>
      </c>
      <c r="G515" s="61" t="s">
        <v>736</v>
      </c>
      <c r="H515" s="524">
        <v>14000</v>
      </c>
      <c r="I515" s="306"/>
      <c r="J515" s="306"/>
      <c r="K515" s="306"/>
      <c r="L515" s="306"/>
      <c r="M515" s="306"/>
      <c r="N515" s="306"/>
      <c r="O515" s="306"/>
      <c r="P515" s="306"/>
      <c r="Q515" s="306"/>
      <c r="R515" s="306"/>
      <c r="S515" s="306"/>
      <c r="T515" s="306"/>
      <c r="U515" s="306"/>
      <c r="V515" s="524">
        <v>7000</v>
      </c>
      <c r="W515" s="524">
        <v>7000</v>
      </c>
      <c r="X515" s="306"/>
      <c r="Y515" s="306"/>
      <c r="Z515" s="306"/>
      <c r="AA515" s="306"/>
      <c r="AB515" s="306"/>
      <c r="AC515" s="306"/>
      <c r="AD515" s="306"/>
      <c r="AE515" s="306"/>
      <c r="AF515" s="306"/>
      <c r="AG515" s="306"/>
      <c r="AH515" s="306"/>
      <c r="AI515" s="306"/>
      <c r="AJ515" s="306"/>
      <c r="AK515" s="306"/>
      <c r="AL515" s="306"/>
      <c r="AM515" s="306"/>
      <c r="AN515" s="306"/>
      <c r="AO515" s="306"/>
      <c r="AP515" s="306"/>
      <c r="AQ515" s="306"/>
      <c r="AR515" s="306"/>
      <c r="AS515" s="306"/>
      <c r="AT515" s="306"/>
      <c r="AU515" s="306"/>
      <c r="AV515" s="306"/>
      <c r="AW515" s="306"/>
      <c r="AX515" s="306"/>
      <c r="AY515" s="306"/>
    </row>
    <row r="516" spans="1:51">
      <c r="A516" s="61" t="s">
        <v>1005</v>
      </c>
      <c r="B516" s="61" t="s">
        <v>383</v>
      </c>
      <c r="C516" s="61" t="s">
        <v>954</v>
      </c>
      <c r="D516" s="61" t="s">
        <v>737</v>
      </c>
      <c r="E516" s="64">
        <f>IF(ISERROR(VLOOKUP(D516,#REF!,2,0)),0,VLOOKUP(D516,#REF!,2,0))</f>
        <v>0</v>
      </c>
      <c r="F516" s="61" t="str">
        <f>IF(D516="","",VLOOKUP(D516,'UG SKU Categorization'!$A$1:$C$204,3,0))</f>
        <v>Fortified Foods</v>
      </c>
      <c r="G516" s="61" t="s">
        <v>738</v>
      </c>
      <c r="H516" s="524">
        <v>14000</v>
      </c>
      <c r="I516" s="306"/>
      <c r="J516" s="306"/>
      <c r="K516" s="306"/>
      <c r="L516" s="306"/>
      <c r="M516" s="306"/>
      <c r="N516" s="306"/>
      <c r="O516" s="306"/>
      <c r="P516" s="306"/>
      <c r="Q516" s="306"/>
      <c r="R516" s="306"/>
      <c r="S516" s="306"/>
      <c r="T516" s="306"/>
      <c r="U516" s="306"/>
      <c r="V516" s="524">
        <v>6000</v>
      </c>
      <c r="W516" s="524">
        <v>3000</v>
      </c>
      <c r="X516" s="524">
        <v>2000</v>
      </c>
      <c r="Y516" s="306"/>
      <c r="Z516" s="524">
        <v>2000</v>
      </c>
      <c r="AA516" s="524">
        <v>1000</v>
      </c>
      <c r="AB516" s="306"/>
      <c r="AC516" s="306"/>
      <c r="AD516" s="306"/>
      <c r="AE516" s="306"/>
      <c r="AF516" s="306"/>
      <c r="AG516" s="306"/>
      <c r="AH516" s="306"/>
      <c r="AI516" s="306"/>
      <c r="AJ516" s="306"/>
      <c r="AK516" s="306"/>
      <c r="AL516" s="306"/>
      <c r="AM516" s="306"/>
      <c r="AN516" s="306"/>
      <c r="AO516" s="306"/>
      <c r="AP516" s="306"/>
      <c r="AQ516" s="306"/>
      <c r="AR516" s="306"/>
      <c r="AS516" s="306"/>
      <c r="AT516" s="306"/>
      <c r="AU516" s="306"/>
      <c r="AV516" s="306"/>
      <c r="AW516" s="306"/>
      <c r="AX516" s="306"/>
      <c r="AY516" s="306"/>
    </row>
    <row r="517" spans="1:51">
      <c r="A517" s="61" t="s">
        <v>1005</v>
      </c>
      <c r="B517" s="61" t="s">
        <v>383</v>
      </c>
      <c r="C517" s="61" t="s">
        <v>954</v>
      </c>
      <c r="D517" s="61" t="s">
        <v>739</v>
      </c>
      <c r="E517" s="64">
        <f>IF(ISERROR(VLOOKUP(D517,#REF!,2,0)),0,VLOOKUP(D517,#REF!,2,0))</f>
        <v>0</v>
      </c>
      <c r="F517" s="61" t="str">
        <f>IF(D517="","",VLOOKUP(D517,'UG SKU Categorization'!$A$1:$C$204,3,0))</f>
        <v>Fortified Foods</v>
      </c>
      <c r="G517" s="61" t="s">
        <v>740</v>
      </c>
      <c r="H517" s="524">
        <v>14000</v>
      </c>
      <c r="I517" s="306"/>
      <c r="J517" s="306"/>
      <c r="K517" s="306"/>
      <c r="L517" s="306"/>
      <c r="M517" s="306"/>
      <c r="N517" s="306"/>
      <c r="O517" s="306"/>
      <c r="P517" s="306"/>
      <c r="Q517" s="306"/>
      <c r="R517" s="306"/>
      <c r="S517" s="306"/>
      <c r="T517" s="306"/>
      <c r="U517" s="306"/>
      <c r="V517" s="524">
        <v>3000</v>
      </c>
      <c r="W517" s="524">
        <v>1000</v>
      </c>
      <c r="X517" s="524">
        <v>4000</v>
      </c>
      <c r="Y517" s="524">
        <v>3000</v>
      </c>
      <c r="Z517" s="524">
        <v>2000</v>
      </c>
      <c r="AA517" s="524">
        <v>1000</v>
      </c>
      <c r="AB517" s="306"/>
      <c r="AC517" s="306"/>
      <c r="AD517" s="306"/>
      <c r="AE517" s="306"/>
      <c r="AF517" s="306"/>
      <c r="AG517" s="524">
        <v>0</v>
      </c>
      <c r="AH517" s="306"/>
      <c r="AI517" s="306"/>
      <c r="AJ517" s="306"/>
      <c r="AK517" s="306"/>
      <c r="AL517" s="306"/>
      <c r="AM517" s="306"/>
      <c r="AN517" s="306"/>
      <c r="AO517" s="306"/>
      <c r="AP517" s="306"/>
      <c r="AQ517" s="306"/>
      <c r="AR517" s="306"/>
      <c r="AS517" s="306"/>
      <c r="AT517" s="306"/>
      <c r="AU517" s="306"/>
      <c r="AV517" s="306"/>
      <c r="AW517" s="306"/>
      <c r="AX517" s="306"/>
      <c r="AY517" s="306"/>
    </row>
    <row r="518" spans="1:51">
      <c r="A518" s="61" t="s">
        <v>1005</v>
      </c>
      <c r="B518" s="61" t="s">
        <v>383</v>
      </c>
      <c r="C518" s="61" t="s">
        <v>954</v>
      </c>
      <c r="D518" s="61" t="s">
        <v>741</v>
      </c>
      <c r="E518" s="64">
        <f>IF(ISERROR(VLOOKUP(D518,#REF!,2,0)),0,VLOOKUP(D518,#REF!,2,0))</f>
        <v>0</v>
      </c>
      <c r="F518" s="61" t="str">
        <f>IF(D518="","",VLOOKUP(D518,'UG SKU Categorization'!$A$1:$C$204,3,0))</f>
        <v>Fortified Foods</v>
      </c>
      <c r="G518" s="61" t="s">
        <v>742</v>
      </c>
      <c r="H518" s="524">
        <v>602800</v>
      </c>
      <c r="I518" s="306"/>
      <c r="J518" s="306"/>
      <c r="K518" s="306"/>
      <c r="L518" s="306"/>
      <c r="M518" s="306"/>
      <c r="N518" s="306"/>
      <c r="O518" s="306"/>
      <c r="P518" s="306"/>
      <c r="Q518" s="306"/>
      <c r="R518" s="306"/>
      <c r="S518" s="306"/>
      <c r="T518" s="306"/>
      <c r="U518" s="306"/>
      <c r="V518" s="306"/>
      <c r="W518" s="524">
        <v>5000</v>
      </c>
      <c r="X518" s="524">
        <v>37500</v>
      </c>
      <c r="Y518" s="524">
        <v>57500</v>
      </c>
      <c r="Z518" s="524">
        <v>32500</v>
      </c>
      <c r="AA518" s="524">
        <v>36500</v>
      </c>
      <c r="AB518" s="524">
        <v>1000</v>
      </c>
      <c r="AC518" s="524">
        <v>21000</v>
      </c>
      <c r="AD518" s="306"/>
      <c r="AE518" s="524">
        <v>25300</v>
      </c>
      <c r="AF518" s="524">
        <v>13800</v>
      </c>
      <c r="AG518" s="524">
        <v>43700</v>
      </c>
      <c r="AH518" s="524">
        <v>48300</v>
      </c>
      <c r="AI518" s="524">
        <v>36800</v>
      </c>
      <c r="AJ518" s="524">
        <v>44100</v>
      </c>
      <c r="AK518" s="524">
        <v>16100</v>
      </c>
      <c r="AL518" s="524">
        <v>16100</v>
      </c>
      <c r="AM518" s="524">
        <v>71300</v>
      </c>
      <c r="AN518" s="524">
        <v>13800</v>
      </c>
      <c r="AO518" s="524">
        <v>9200</v>
      </c>
      <c r="AP518" s="524">
        <v>11500</v>
      </c>
      <c r="AQ518" s="524">
        <v>25300</v>
      </c>
      <c r="AR518" s="524">
        <v>16100</v>
      </c>
      <c r="AS518" s="524">
        <v>2300</v>
      </c>
      <c r="AT518" s="524">
        <v>4600</v>
      </c>
      <c r="AU518" s="306"/>
      <c r="AV518" s="306"/>
      <c r="AW518" s="524">
        <v>4500</v>
      </c>
      <c r="AX518" s="524">
        <v>9000</v>
      </c>
      <c r="AY518" s="306"/>
    </row>
    <row r="519" spans="1:51">
      <c r="A519" s="61" t="s">
        <v>1005</v>
      </c>
      <c r="B519" s="61" t="s">
        <v>383</v>
      </c>
      <c r="C519" s="61" t="s">
        <v>954</v>
      </c>
      <c r="D519" s="61" t="s">
        <v>690</v>
      </c>
      <c r="E519" s="64">
        <f>IF(ISERROR(VLOOKUP(D519,#REF!,2,0)),0,VLOOKUP(D519,#REF!,2,0))</f>
        <v>0</v>
      </c>
      <c r="F519" s="61" t="str">
        <f>IF(D519="","",VLOOKUP(D519,'UG SKU Categorization'!$A$1:$C$204,3,0))</f>
        <v>Fortified Foods</v>
      </c>
      <c r="G519" s="61" t="s">
        <v>1006</v>
      </c>
      <c r="H519" s="524">
        <v>248950</v>
      </c>
      <c r="I519" s="306"/>
      <c r="J519" s="306"/>
      <c r="K519" s="306"/>
      <c r="L519" s="306"/>
      <c r="M519" s="306"/>
      <c r="N519" s="306"/>
      <c r="O519" s="306"/>
      <c r="P519" s="306"/>
      <c r="Q519" s="306"/>
      <c r="R519" s="306"/>
      <c r="S519" s="306"/>
      <c r="T519" s="306"/>
      <c r="U519" s="306"/>
      <c r="V519" s="306"/>
      <c r="W519" s="306"/>
      <c r="X519" s="306"/>
      <c r="Y519" s="306"/>
      <c r="Z519" s="306"/>
      <c r="AA519" s="306"/>
      <c r="AB519" s="306"/>
      <c r="AC519" s="306"/>
      <c r="AD519" s="306"/>
      <c r="AE519" s="306"/>
      <c r="AF519" s="306"/>
      <c r="AG519" s="306"/>
      <c r="AH519" s="306"/>
      <c r="AI519" s="524">
        <v>52275</v>
      </c>
      <c r="AJ519" s="524">
        <v>26350</v>
      </c>
      <c r="AK519" s="524">
        <v>62900</v>
      </c>
      <c r="AL519" s="524">
        <v>5950</v>
      </c>
      <c r="AM519" s="524">
        <v>850</v>
      </c>
      <c r="AN519" s="524">
        <v>2450</v>
      </c>
      <c r="AO519" s="524">
        <v>7225</v>
      </c>
      <c r="AP519" s="524">
        <v>4250</v>
      </c>
      <c r="AQ519" s="524">
        <v>20825</v>
      </c>
      <c r="AR519" s="524">
        <v>43350</v>
      </c>
      <c r="AS519" s="524">
        <v>6375</v>
      </c>
      <c r="AT519" s="524">
        <v>5100</v>
      </c>
      <c r="AU519" s="306"/>
      <c r="AV519" s="306"/>
      <c r="AW519" s="524">
        <v>5100</v>
      </c>
      <c r="AX519" s="524">
        <v>5950</v>
      </c>
      <c r="AY519" s="306"/>
    </row>
    <row r="520" spans="1:51">
      <c r="A520" s="61" t="s">
        <v>1005</v>
      </c>
      <c r="B520" s="61" t="s">
        <v>383</v>
      </c>
      <c r="C520" s="61" t="s">
        <v>954</v>
      </c>
      <c r="D520" s="61" t="s">
        <v>1239</v>
      </c>
      <c r="E520" s="64">
        <f>IF(ISERROR(VLOOKUP(D520,#REF!,2,0)),0,VLOOKUP(D520,#REF!,2,0))</f>
        <v>0</v>
      </c>
      <c r="F520" s="61" t="str">
        <f>IF(D520="","",VLOOKUP(D520,'UG SKU Categorization'!$A$1:$C$204,3,0))</f>
        <v>Fortified Foods</v>
      </c>
      <c r="G520" s="61" t="s">
        <v>1240</v>
      </c>
      <c r="H520" s="524">
        <v>6600</v>
      </c>
      <c r="I520" s="306"/>
      <c r="J520" s="306"/>
      <c r="K520" s="306"/>
      <c r="L520" s="306"/>
      <c r="M520" s="306"/>
      <c r="N520" s="306"/>
      <c r="O520" s="306"/>
      <c r="P520" s="306"/>
      <c r="Q520" s="306"/>
      <c r="R520" s="306"/>
      <c r="S520" s="306"/>
      <c r="T520" s="306"/>
      <c r="U520" s="306"/>
      <c r="V520" s="306"/>
      <c r="W520" s="306"/>
      <c r="X520" s="306"/>
      <c r="Y520" s="306"/>
      <c r="Z520" s="306"/>
      <c r="AA520" s="306"/>
      <c r="AB520" s="306"/>
      <c r="AC520" s="306"/>
      <c r="AD520" s="306"/>
      <c r="AE520" s="306"/>
      <c r="AF520" s="306"/>
      <c r="AG520" s="306"/>
      <c r="AH520" s="306"/>
      <c r="AI520" s="306"/>
      <c r="AJ520" s="306"/>
      <c r="AK520" s="306"/>
      <c r="AL520" s="306"/>
      <c r="AM520" s="306"/>
      <c r="AN520" s="306"/>
      <c r="AO520" s="306"/>
      <c r="AP520" s="306"/>
      <c r="AQ520" s="524">
        <v>6600</v>
      </c>
      <c r="AR520" s="306"/>
      <c r="AS520" s="306"/>
      <c r="AT520" s="306"/>
      <c r="AU520" s="306"/>
      <c r="AV520" s="306"/>
      <c r="AW520" s="306"/>
      <c r="AX520" s="306"/>
      <c r="AY520" s="306"/>
    </row>
    <row r="521" spans="1:51">
      <c r="A521" s="61" t="s">
        <v>1005</v>
      </c>
      <c r="B521" s="61" t="s">
        <v>383</v>
      </c>
      <c r="C521" s="61" t="s">
        <v>954</v>
      </c>
      <c r="D521" s="61" t="s">
        <v>1452</v>
      </c>
      <c r="E521" s="64">
        <f>IF(ISERROR(VLOOKUP(D521,#REF!,2,0)),0,VLOOKUP(D521,#REF!,2,0))</f>
        <v>0</v>
      </c>
      <c r="F521" s="61" t="str">
        <f>IF(D521="","",VLOOKUP(D521,'UG SKU Categorization'!$A$1:$C$204,3,0))</f>
        <v>Fortified Foods</v>
      </c>
      <c r="G521" s="61" t="s">
        <v>1454</v>
      </c>
      <c r="H521" s="524">
        <v>806750</v>
      </c>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306"/>
      <c r="AE521" s="306"/>
      <c r="AF521" s="306"/>
      <c r="AG521" s="306"/>
      <c r="AH521" s="306"/>
      <c r="AI521" s="306"/>
      <c r="AJ521" s="306"/>
      <c r="AK521" s="306"/>
      <c r="AL521" s="306"/>
      <c r="AM521" s="306"/>
      <c r="AN521" s="306"/>
      <c r="AO521" s="524">
        <v>70200</v>
      </c>
      <c r="AP521" s="524">
        <v>53550</v>
      </c>
      <c r="AQ521" s="524">
        <v>93150</v>
      </c>
      <c r="AR521" s="524">
        <v>175500</v>
      </c>
      <c r="AS521" s="524">
        <v>67950</v>
      </c>
      <c r="AT521" s="524">
        <v>31050</v>
      </c>
      <c r="AU521" s="524">
        <v>33150</v>
      </c>
      <c r="AV521" s="524">
        <v>17425</v>
      </c>
      <c r="AW521" s="524">
        <v>24650</v>
      </c>
      <c r="AX521" s="524">
        <v>240125</v>
      </c>
      <c r="AY521" s="306"/>
    </row>
    <row r="522" spans="1:51">
      <c r="A522" s="61" t="s">
        <v>1005</v>
      </c>
      <c r="B522" s="61" t="s">
        <v>383</v>
      </c>
      <c r="C522" s="61" t="s">
        <v>954</v>
      </c>
      <c r="D522" s="61" t="s">
        <v>2463</v>
      </c>
      <c r="E522" s="64">
        <f>IF(ISERROR(VLOOKUP(D522,#REF!,2,0)),0,VLOOKUP(D522,#REF!,2,0))</f>
        <v>0</v>
      </c>
      <c r="F522" s="61" t="str">
        <f>IF(D522="","",VLOOKUP(D522,'UG SKU Categorization'!$A$1:$C$204,3,0))</f>
        <v>Fortified Foods</v>
      </c>
      <c r="G522" s="61" t="s">
        <v>2464</v>
      </c>
      <c r="H522" s="524">
        <v>2250</v>
      </c>
      <c r="I522" s="306"/>
      <c r="J522" s="306"/>
      <c r="K522" s="306"/>
      <c r="L522" s="306"/>
      <c r="M522" s="306"/>
      <c r="N522" s="306"/>
      <c r="O522" s="306"/>
      <c r="P522" s="306"/>
      <c r="Q522" s="306"/>
      <c r="R522" s="306"/>
      <c r="S522" s="306"/>
      <c r="T522" s="306"/>
      <c r="U522" s="306"/>
      <c r="V522" s="306"/>
      <c r="W522" s="306"/>
      <c r="X522" s="306"/>
      <c r="Y522" s="306"/>
      <c r="Z522" s="306"/>
      <c r="AA522" s="306"/>
      <c r="AB522" s="306"/>
      <c r="AC522" s="306"/>
      <c r="AD522" s="306"/>
      <c r="AE522" s="306"/>
      <c r="AF522" s="306"/>
      <c r="AG522" s="306"/>
      <c r="AH522" s="306"/>
      <c r="AI522" s="306"/>
      <c r="AJ522" s="306"/>
      <c r="AK522" s="306"/>
      <c r="AL522" s="306"/>
      <c r="AM522" s="306"/>
      <c r="AN522" s="306"/>
      <c r="AO522" s="306"/>
      <c r="AP522" s="306"/>
      <c r="AQ522" s="306"/>
      <c r="AR522" s="306"/>
      <c r="AS522" s="306"/>
      <c r="AT522" s="306"/>
      <c r="AU522" s="306"/>
      <c r="AV522" s="306"/>
      <c r="AW522" s="306"/>
      <c r="AX522" s="524">
        <v>2250</v>
      </c>
      <c r="AY522" s="306"/>
    </row>
    <row r="523" spans="1:51">
      <c r="A523" s="61" t="s">
        <v>1005</v>
      </c>
      <c r="B523" s="61" t="s">
        <v>383</v>
      </c>
      <c r="C523" s="61" t="s">
        <v>954</v>
      </c>
      <c r="D523" s="61" t="s">
        <v>2465</v>
      </c>
      <c r="E523" s="64">
        <f>IF(ISERROR(VLOOKUP(D523,#REF!,2,0)),0,VLOOKUP(D523,#REF!,2,0))</f>
        <v>0</v>
      </c>
      <c r="F523" s="61" t="str">
        <f>IF(D523="","",VLOOKUP(D523,'UG SKU Categorization'!$A$1:$C$204,3,0))</f>
        <v>Fortified Foods</v>
      </c>
      <c r="G523" s="61" t="s">
        <v>2466</v>
      </c>
      <c r="H523" s="524">
        <v>21000</v>
      </c>
      <c r="I523" s="306"/>
      <c r="J523" s="306"/>
      <c r="K523" s="306"/>
      <c r="L523" s="306"/>
      <c r="M523" s="306"/>
      <c r="N523" s="306"/>
      <c r="O523" s="306"/>
      <c r="P523" s="306"/>
      <c r="Q523" s="306"/>
      <c r="R523" s="306"/>
      <c r="S523" s="306"/>
      <c r="T523" s="306"/>
      <c r="U523" s="306"/>
      <c r="V523" s="306"/>
      <c r="W523" s="306"/>
      <c r="X523" s="306"/>
      <c r="Y523" s="306"/>
      <c r="Z523" s="306"/>
      <c r="AA523" s="306"/>
      <c r="AB523" s="306"/>
      <c r="AC523" s="306"/>
      <c r="AD523" s="306"/>
      <c r="AE523" s="306"/>
      <c r="AF523" s="306"/>
      <c r="AG523" s="306"/>
      <c r="AH523" s="306"/>
      <c r="AI523" s="306"/>
      <c r="AJ523" s="306"/>
      <c r="AK523" s="306"/>
      <c r="AL523" s="306"/>
      <c r="AM523" s="306"/>
      <c r="AN523" s="306"/>
      <c r="AO523" s="306"/>
      <c r="AP523" s="306"/>
      <c r="AQ523" s="306"/>
      <c r="AR523" s="306"/>
      <c r="AS523" s="306"/>
      <c r="AT523" s="306"/>
      <c r="AU523" s="306"/>
      <c r="AV523" s="306"/>
      <c r="AW523" s="306"/>
      <c r="AX523" s="524">
        <v>21000</v>
      </c>
      <c r="AY523" s="306"/>
    </row>
    <row r="524" spans="1:51">
      <c r="A524" s="61" t="s">
        <v>1005</v>
      </c>
      <c r="B524" s="61" t="s">
        <v>383</v>
      </c>
      <c r="C524" s="61" t="s">
        <v>954</v>
      </c>
      <c r="D524" s="61" t="s">
        <v>641</v>
      </c>
      <c r="E524" s="64">
        <f>IF(ISERROR(VLOOKUP(D524,#REF!,2,0)),0,VLOOKUP(D524,#REF!,2,0))</f>
        <v>0</v>
      </c>
      <c r="F524" s="61" t="str">
        <f>IF(D524="","",VLOOKUP(D524,'UG SKU Categorization'!$A$1:$C$204,3,0))</f>
        <v>Diarrhea Treatment</v>
      </c>
      <c r="G524" s="61" t="s">
        <v>642</v>
      </c>
      <c r="H524" s="524">
        <v>418750</v>
      </c>
      <c r="I524" s="524">
        <v>10350</v>
      </c>
      <c r="J524" s="524">
        <v>6750</v>
      </c>
      <c r="K524" s="524">
        <v>6900</v>
      </c>
      <c r="L524" s="524">
        <v>5400</v>
      </c>
      <c r="M524" s="524">
        <v>6300</v>
      </c>
      <c r="N524" s="524">
        <v>17200</v>
      </c>
      <c r="O524" s="524">
        <v>13400</v>
      </c>
      <c r="P524" s="524">
        <v>13800</v>
      </c>
      <c r="Q524" s="524">
        <v>8700</v>
      </c>
      <c r="R524" s="524">
        <v>15000</v>
      </c>
      <c r="S524" s="524">
        <v>13300</v>
      </c>
      <c r="T524" s="524">
        <v>20000</v>
      </c>
      <c r="U524" s="524">
        <v>17750</v>
      </c>
      <c r="V524" s="524">
        <v>15400</v>
      </c>
      <c r="W524" s="524">
        <v>8200</v>
      </c>
      <c r="X524" s="524">
        <v>40200</v>
      </c>
      <c r="Y524" s="524">
        <v>9000</v>
      </c>
      <c r="Z524" s="524">
        <v>17600</v>
      </c>
      <c r="AA524" s="524">
        <v>13400</v>
      </c>
      <c r="AB524" s="524">
        <v>9400</v>
      </c>
      <c r="AC524" s="524">
        <v>10300</v>
      </c>
      <c r="AD524" s="524">
        <v>4000</v>
      </c>
      <c r="AE524" s="524">
        <v>12000</v>
      </c>
      <c r="AF524" s="524">
        <v>3400</v>
      </c>
      <c r="AG524" s="524">
        <v>9800</v>
      </c>
      <c r="AH524" s="524">
        <v>21600</v>
      </c>
      <c r="AI524" s="524">
        <v>600</v>
      </c>
      <c r="AJ524" s="524">
        <v>200</v>
      </c>
      <c r="AK524" s="306"/>
      <c r="AL524" s="524">
        <v>1000</v>
      </c>
      <c r="AM524" s="524">
        <v>1000</v>
      </c>
      <c r="AN524" s="524">
        <v>1400</v>
      </c>
      <c r="AO524" s="524">
        <v>5600</v>
      </c>
      <c r="AP524" s="524">
        <v>27800</v>
      </c>
      <c r="AQ524" s="524">
        <v>20600</v>
      </c>
      <c r="AR524" s="524">
        <v>14400</v>
      </c>
      <c r="AS524" s="524">
        <v>7200</v>
      </c>
      <c r="AT524" s="524">
        <v>5000</v>
      </c>
      <c r="AU524" s="524">
        <v>400</v>
      </c>
      <c r="AV524" s="524">
        <v>3200</v>
      </c>
      <c r="AW524" s="524">
        <v>200</v>
      </c>
      <c r="AX524" s="524">
        <v>1000</v>
      </c>
      <c r="AY524" s="306"/>
    </row>
    <row r="525" spans="1:51">
      <c r="A525" s="61" t="s">
        <v>1005</v>
      </c>
      <c r="B525" s="61" t="s">
        <v>383</v>
      </c>
      <c r="C525" s="61" t="s">
        <v>954</v>
      </c>
      <c r="D525" s="61" t="s">
        <v>643</v>
      </c>
      <c r="E525" s="64">
        <f>IF(ISERROR(VLOOKUP(D525,#REF!,2,0)),0,VLOOKUP(D525,#REF!,2,0))</f>
        <v>0</v>
      </c>
      <c r="F525" s="61" t="str">
        <f>IF(D525="","",VLOOKUP(D525,'UG SKU Categorization'!$A$1:$C$204,3,0))</f>
        <v>Diarrhea Treatment</v>
      </c>
      <c r="G525" s="61" t="s">
        <v>644</v>
      </c>
      <c r="H525" s="524">
        <v>991600</v>
      </c>
      <c r="I525" s="524">
        <v>4500</v>
      </c>
      <c r="J525" s="524">
        <v>1800</v>
      </c>
      <c r="K525" s="524">
        <v>13500</v>
      </c>
      <c r="L525" s="524">
        <v>7200</v>
      </c>
      <c r="M525" s="524">
        <v>6400</v>
      </c>
      <c r="N525" s="524">
        <v>17600</v>
      </c>
      <c r="O525" s="524">
        <v>16600</v>
      </c>
      <c r="P525" s="524">
        <v>8000</v>
      </c>
      <c r="Q525" s="524">
        <v>202400</v>
      </c>
      <c r="R525" s="524">
        <v>47200</v>
      </c>
      <c r="S525" s="524">
        <v>16800</v>
      </c>
      <c r="T525" s="524">
        <v>160000</v>
      </c>
      <c r="U525" s="524">
        <v>19200</v>
      </c>
      <c r="V525" s="524">
        <v>4800</v>
      </c>
      <c r="W525" s="524">
        <v>14400</v>
      </c>
      <c r="X525" s="524">
        <v>75200</v>
      </c>
      <c r="Y525" s="524">
        <v>24000</v>
      </c>
      <c r="Z525" s="524">
        <v>27200</v>
      </c>
      <c r="AA525" s="524">
        <v>36800</v>
      </c>
      <c r="AB525" s="524">
        <v>11200</v>
      </c>
      <c r="AC525" s="524">
        <v>11200</v>
      </c>
      <c r="AD525" s="524">
        <v>17600</v>
      </c>
      <c r="AE525" s="524">
        <v>24000</v>
      </c>
      <c r="AF525" s="524">
        <v>8000</v>
      </c>
      <c r="AG525" s="524">
        <v>22400</v>
      </c>
      <c r="AH525" s="524">
        <v>14400</v>
      </c>
      <c r="AI525" s="524">
        <v>0</v>
      </c>
      <c r="AJ525" s="524">
        <v>19200</v>
      </c>
      <c r="AK525" s="524">
        <v>1600</v>
      </c>
      <c r="AL525" s="524">
        <v>14400</v>
      </c>
      <c r="AM525" s="524">
        <v>12800</v>
      </c>
      <c r="AN525" s="524">
        <v>20800</v>
      </c>
      <c r="AO525" s="524">
        <v>11200</v>
      </c>
      <c r="AP525" s="524">
        <v>57600</v>
      </c>
      <c r="AQ525" s="524">
        <v>16000</v>
      </c>
      <c r="AR525" s="524">
        <v>3200</v>
      </c>
      <c r="AS525" s="524">
        <v>4800</v>
      </c>
      <c r="AT525" s="524">
        <v>14400</v>
      </c>
      <c r="AU525" s="524">
        <v>3200</v>
      </c>
      <c r="AV525" s="306"/>
      <c r="AW525" s="306"/>
      <c r="AX525" s="306"/>
      <c r="AY525" s="306"/>
    </row>
    <row r="526" spans="1:51">
      <c r="A526" s="61" t="s">
        <v>1005</v>
      </c>
      <c r="B526" s="61" t="s">
        <v>383</v>
      </c>
      <c r="C526" s="61" t="s">
        <v>954</v>
      </c>
      <c r="D526" s="61" t="s">
        <v>645</v>
      </c>
      <c r="E526" s="64">
        <f>IF(ISERROR(VLOOKUP(D526,#REF!,2,0)),0,VLOOKUP(D526,#REF!,2,0))</f>
        <v>0</v>
      </c>
      <c r="F526" s="61" t="str">
        <f>IF(D526="","",VLOOKUP(D526,'UG SKU Categorization'!$A$1:$C$204,3,0))</f>
        <v>Water filtration and storage</v>
      </c>
      <c r="G526" s="61" t="s">
        <v>646</v>
      </c>
      <c r="H526" s="524">
        <v>24690</v>
      </c>
      <c r="I526" s="524">
        <v>600</v>
      </c>
      <c r="J526" s="524">
        <v>1350</v>
      </c>
      <c r="K526" s="524">
        <v>300</v>
      </c>
      <c r="L526" s="524">
        <v>390</v>
      </c>
      <c r="M526" s="524">
        <v>1000</v>
      </c>
      <c r="N526" s="524">
        <v>1000</v>
      </c>
      <c r="O526" s="524">
        <v>3500</v>
      </c>
      <c r="P526" s="306"/>
      <c r="Q526" s="524">
        <v>500</v>
      </c>
      <c r="R526" s="524">
        <v>1000</v>
      </c>
      <c r="S526" s="524">
        <v>2750</v>
      </c>
      <c r="T526" s="524">
        <v>1000</v>
      </c>
      <c r="U526" s="524">
        <v>2500</v>
      </c>
      <c r="V526" s="306"/>
      <c r="W526" s="524">
        <v>1500</v>
      </c>
      <c r="X526" s="306"/>
      <c r="Y526" s="306"/>
      <c r="Z526" s="306"/>
      <c r="AA526" s="524">
        <v>2000</v>
      </c>
      <c r="AB526" s="524">
        <v>500</v>
      </c>
      <c r="AC526" s="306"/>
      <c r="AD526" s="306"/>
      <c r="AE526" s="306"/>
      <c r="AF526" s="306"/>
      <c r="AG526" s="306"/>
      <c r="AH526" s="524">
        <v>4800</v>
      </c>
      <c r="AI526" s="306"/>
      <c r="AJ526" s="306"/>
      <c r="AK526" s="306"/>
      <c r="AL526" s="306"/>
      <c r="AM526" s="306"/>
      <c r="AN526" s="306"/>
      <c r="AO526" s="306"/>
      <c r="AP526" s="306"/>
      <c r="AQ526" s="306"/>
      <c r="AR526" s="306"/>
      <c r="AS526" s="306"/>
      <c r="AT526" s="306"/>
      <c r="AU526" s="306"/>
      <c r="AV526" s="306"/>
      <c r="AW526" s="306"/>
      <c r="AX526" s="306"/>
      <c r="AY526" s="306"/>
    </row>
    <row r="527" spans="1:51">
      <c r="A527" s="61" t="s">
        <v>1005</v>
      </c>
      <c r="B527" s="61" t="s">
        <v>383</v>
      </c>
      <c r="C527" s="61" t="s">
        <v>954</v>
      </c>
      <c r="D527" s="61" t="s">
        <v>647</v>
      </c>
      <c r="E527" s="64">
        <f>IF(ISERROR(VLOOKUP(D527,#REF!,2,0)),0,VLOOKUP(D527,#REF!,2,0))</f>
        <v>0</v>
      </c>
      <c r="F527" s="61" t="str">
        <f>IF(D527="","",VLOOKUP(D527,'UG SKU Categorization'!$A$1:$C$204,3,0))</f>
        <v>Water filtration and storage</v>
      </c>
      <c r="G527" s="61" t="s">
        <v>648</v>
      </c>
      <c r="H527" s="524">
        <v>900</v>
      </c>
      <c r="I527" s="306"/>
      <c r="J527" s="306"/>
      <c r="K527" s="306"/>
      <c r="L527" s="306"/>
      <c r="M527" s="306"/>
      <c r="N527" s="524">
        <v>900</v>
      </c>
      <c r="O527" s="306"/>
      <c r="P527" s="306"/>
      <c r="Q527" s="306"/>
      <c r="R527" s="306"/>
      <c r="S527" s="306"/>
      <c r="T527" s="306"/>
      <c r="U527" s="306"/>
      <c r="V527" s="306"/>
      <c r="W527" s="306"/>
      <c r="X527" s="306"/>
      <c r="Y527" s="306"/>
      <c r="Z527" s="306"/>
      <c r="AA527" s="306"/>
      <c r="AB527" s="306"/>
      <c r="AC527" s="306"/>
      <c r="AD527" s="306"/>
      <c r="AE527" s="306"/>
      <c r="AF527" s="306"/>
      <c r="AG527" s="306"/>
      <c r="AH527" s="306"/>
      <c r="AI527" s="306"/>
      <c r="AJ527" s="306"/>
      <c r="AK527" s="306"/>
      <c r="AL527" s="306"/>
      <c r="AM527" s="306"/>
      <c r="AN527" s="306"/>
      <c r="AO527" s="306"/>
      <c r="AP527" s="306"/>
      <c r="AQ527" s="306"/>
      <c r="AR527" s="306"/>
      <c r="AS527" s="306"/>
      <c r="AT527" s="306"/>
      <c r="AU527" s="306"/>
      <c r="AV527" s="306"/>
      <c r="AW527" s="306"/>
      <c r="AX527" s="306"/>
      <c r="AY527" s="306"/>
    </row>
    <row r="528" spans="1:51">
      <c r="A528" s="61" t="s">
        <v>1005</v>
      </c>
      <c r="B528" s="61" t="s">
        <v>383</v>
      </c>
      <c r="C528" s="61" t="s">
        <v>954</v>
      </c>
      <c r="D528" s="61" t="s">
        <v>649</v>
      </c>
      <c r="E528" s="64">
        <f>IF(ISERROR(VLOOKUP(D528,#REF!,2,0)),0,VLOOKUP(D528,#REF!,2,0))</f>
        <v>0</v>
      </c>
      <c r="F528" s="61" t="str">
        <f>IF(D528="","",VLOOKUP(D528,'UG SKU Categorization'!$A$1:$C$204,3,0))</f>
        <v>Water filtration and storage</v>
      </c>
      <c r="G528" s="61" t="s">
        <v>650</v>
      </c>
      <c r="H528" s="524">
        <v>1155000</v>
      </c>
      <c r="I528" s="524">
        <v>21000</v>
      </c>
      <c r="J528" s="524">
        <v>42000</v>
      </c>
      <c r="K528" s="524">
        <v>42000</v>
      </c>
      <c r="L528" s="524">
        <v>56000</v>
      </c>
      <c r="M528" s="524">
        <v>84000</v>
      </c>
      <c r="N528" s="524">
        <v>42000</v>
      </c>
      <c r="O528" s="524">
        <v>161000</v>
      </c>
      <c r="P528" s="524">
        <v>49000</v>
      </c>
      <c r="Q528" s="306"/>
      <c r="R528" s="524">
        <v>14000</v>
      </c>
      <c r="S528" s="524">
        <v>35000</v>
      </c>
      <c r="T528" s="524">
        <v>21000</v>
      </c>
      <c r="U528" s="524">
        <v>28000</v>
      </c>
      <c r="V528" s="524">
        <v>28000</v>
      </c>
      <c r="W528" s="524">
        <v>140000</v>
      </c>
      <c r="X528" s="524">
        <v>21000</v>
      </c>
      <c r="Y528" s="524">
        <v>28000</v>
      </c>
      <c r="Z528" s="524">
        <v>56000</v>
      </c>
      <c r="AA528" s="306"/>
      <c r="AB528" s="524">
        <v>14000</v>
      </c>
      <c r="AC528" s="524">
        <v>28000</v>
      </c>
      <c r="AD528" s="524">
        <v>21000</v>
      </c>
      <c r="AE528" s="306"/>
      <c r="AF528" s="524">
        <v>28000</v>
      </c>
      <c r="AG528" s="306"/>
      <c r="AH528" s="524">
        <v>21000</v>
      </c>
      <c r="AI528" s="524">
        <v>21000</v>
      </c>
      <c r="AJ528" s="524">
        <v>14000</v>
      </c>
      <c r="AK528" s="524">
        <v>7000</v>
      </c>
      <c r="AL528" s="524">
        <v>7000</v>
      </c>
      <c r="AM528" s="524">
        <v>42000</v>
      </c>
      <c r="AN528" s="306"/>
      <c r="AO528" s="306"/>
      <c r="AP528" s="306"/>
      <c r="AQ528" s="524">
        <v>7000</v>
      </c>
      <c r="AR528" s="524">
        <v>35000</v>
      </c>
      <c r="AS528" s="524">
        <v>7000</v>
      </c>
      <c r="AT528" s="524">
        <v>14000</v>
      </c>
      <c r="AU528" s="306"/>
      <c r="AV528" s="524">
        <v>7000</v>
      </c>
      <c r="AW528" s="306"/>
      <c r="AX528" s="524">
        <v>14000</v>
      </c>
      <c r="AY528" s="306"/>
    </row>
    <row r="529" spans="1:51">
      <c r="A529" s="61" t="s">
        <v>1005</v>
      </c>
      <c r="B529" s="61" t="s">
        <v>383</v>
      </c>
      <c r="C529" s="61" t="s">
        <v>954</v>
      </c>
      <c r="D529" s="61" t="s">
        <v>413</v>
      </c>
      <c r="E529" s="64">
        <f>IF(ISERROR(VLOOKUP(D529,#REF!,2,0)),0,VLOOKUP(D529,#REF!,2,0))</f>
        <v>0</v>
      </c>
      <c r="F529" s="61" t="str">
        <f>IF(D529="","",VLOOKUP(D529,'UG SKU Categorization'!$A$1:$C$204,3,0))</f>
        <v>Hygiene</v>
      </c>
      <c r="G529" s="61" t="s">
        <v>414</v>
      </c>
      <c r="H529" s="524">
        <v>1276300</v>
      </c>
      <c r="I529" s="524">
        <v>171500</v>
      </c>
      <c r="J529" s="524">
        <v>66500</v>
      </c>
      <c r="K529" s="524">
        <v>59100</v>
      </c>
      <c r="L529" s="524">
        <v>64750</v>
      </c>
      <c r="M529" s="524">
        <v>66700</v>
      </c>
      <c r="N529" s="524">
        <v>6900</v>
      </c>
      <c r="O529" s="524">
        <v>41400</v>
      </c>
      <c r="P529" s="524">
        <v>43700</v>
      </c>
      <c r="Q529" s="524">
        <v>16100</v>
      </c>
      <c r="R529" s="524">
        <v>34500</v>
      </c>
      <c r="S529" s="524">
        <v>6900</v>
      </c>
      <c r="T529" s="524">
        <v>4600</v>
      </c>
      <c r="U529" s="524">
        <v>59800</v>
      </c>
      <c r="V529" s="524">
        <v>2300</v>
      </c>
      <c r="W529" s="524">
        <v>2300</v>
      </c>
      <c r="X529" s="524">
        <v>59800</v>
      </c>
      <c r="Y529" s="524">
        <v>29900</v>
      </c>
      <c r="Z529" s="524">
        <v>18400</v>
      </c>
      <c r="AA529" s="524">
        <v>6900</v>
      </c>
      <c r="AB529" s="524">
        <v>22600</v>
      </c>
      <c r="AC529" s="524">
        <v>4250</v>
      </c>
      <c r="AD529" s="524">
        <v>13800</v>
      </c>
      <c r="AE529" s="524">
        <v>6900</v>
      </c>
      <c r="AF529" s="524">
        <v>11500</v>
      </c>
      <c r="AG529" s="524">
        <v>16100</v>
      </c>
      <c r="AH529" s="524">
        <v>43700</v>
      </c>
      <c r="AI529" s="306"/>
      <c r="AJ529" s="524">
        <v>2400</v>
      </c>
      <c r="AK529" s="524">
        <v>2400</v>
      </c>
      <c r="AL529" s="524">
        <v>2400</v>
      </c>
      <c r="AM529" s="524">
        <v>2400</v>
      </c>
      <c r="AN529" s="524">
        <v>7200</v>
      </c>
      <c r="AO529" s="306"/>
      <c r="AP529" s="524">
        <v>7200</v>
      </c>
      <c r="AQ529" s="524">
        <v>40800</v>
      </c>
      <c r="AR529" s="524">
        <v>73000</v>
      </c>
      <c r="AS529" s="524">
        <v>2400</v>
      </c>
      <c r="AT529" s="306"/>
      <c r="AU529" s="306"/>
      <c r="AV529" s="524">
        <v>140800</v>
      </c>
      <c r="AW529" s="524">
        <v>112200</v>
      </c>
      <c r="AX529" s="524">
        <v>2200</v>
      </c>
      <c r="AY529" s="306"/>
    </row>
    <row r="530" spans="1:51">
      <c r="A530" s="61" t="s">
        <v>1005</v>
      </c>
      <c r="B530" s="61" t="s">
        <v>383</v>
      </c>
      <c r="C530" s="61" t="s">
        <v>954</v>
      </c>
      <c r="D530" s="61" t="s">
        <v>415</v>
      </c>
      <c r="E530" s="64">
        <f>IF(ISERROR(VLOOKUP(D530,#REF!,2,0)),0,VLOOKUP(D530,#REF!,2,0))</f>
        <v>0</v>
      </c>
      <c r="F530" s="61" t="str">
        <f>IF(D530="","",VLOOKUP(D530,'UG SKU Categorization'!$A$1:$C$204,3,0))</f>
        <v>Hygiene</v>
      </c>
      <c r="G530" s="61" t="s">
        <v>416</v>
      </c>
      <c r="H530" s="524">
        <v>3039750</v>
      </c>
      <c r="I530" s="524">
        <v>233600</v>
      </c>
      <c r="J530" s="524">
        <v>96000</v>
      </c>
      <c r="K530" s="524">
        <v>161500</v>
      </c>
      <c r="L530" s="524">
        <v>83300</v>
      </c>
      <c r="M530" s="524">
        <v>85100</v>
      </c>
      <c r="N530" s="524">
        <v>43700</v>
      </c>
      <c r="O530" s="524">
        <v>82800</v>
      </c>
      <c r="P530" s="524">
        <v>103500</v>
      </c>
      <c r="Q530" s="524">
        <v>193200</v>
      </c>
      <c r="R530" s="524">
        <v>138000</v>
      </c>
      <c r="S530" s="524">
        <v>43700</v>
      </c>
      <c r="T530" s="524">
        <v>64400</v>
      </c>
      <c r="U530" s="524">
        <v>124200</v>
      </c>
      <c r="V530" s="524">
        <v>48300</v>
      </c>
      <c r="W530" s="524">
        <v>48300</v>
      </c>
      <c r="X530" s="524">
        <v>85100</v>
      </c>
      <c r="Y530" s="524">
        <v>112900</v>
      </c>
      <c r="Z530" s="524">
        <v>55200</v>
      </c>
      <c r="AA530" s="524">
        <v>34500</v>
      </c>
      <c r="AB530" s="524">
        <v>110900</v>
      </c>
      <c r="AC530" s="524">
        <v>27750</v>
      </c>
      <c r="AD530" s="524">
        <v>46000</v>
      </c>
      <c r="AE530" s="524">
        <v>80500</v>
      </c>
      <c r="AF530" s="524">
        <v>23000</v>
      </c>
      <c r="AG530" s="524">
        <v>69000</v>
      </c>
      <c r="AH530" s="524">
        <v>29900</v>
      </c>
      <c r="AI530" s="524">
        <v>29900</v>
      </c>
      <c r="AJ530" s="524">
        <v>6900</v>
      </c>
      <c r="AK530" s="524">
        <v>25300</v>
      </c>
      <c r="AL530" s="524">
        <v>52900</v>
      </c>
      <c r="AM530" s="524">
        <v>34500</v>
      </c>
      <c r="AN530" s="524">
        <v>16100</v>
      </c>
      <c r="AO530" s="524">
        <v>18400</v>
      </c>
      <c r="AP530" s="524">
        <v>103500</v>
      </c>
      <c r="AQ530" s="524">
        <v>236900</v>
      </c>
      <c r="AR530" s="524">
        <v>98900</v>
      </c>
      <c r="AS530" s="524">
        <v>16100</v>
      </c>
      <c r="AT530" s="524">
        <v>13800</v>
      </c>
      <c r="AU530" s="524">
        <v>10250</v>
      </c>
      <c r="AV530" s="524">
        <v>41000</v>
      </c>
      <c r="AW530" s="524">
        <v>96850</v>
      </c>
      <c r="AX530" s="524">
        <v>14100</v>
      </c>
      <c r="AY530" s="306"/>
    </row>
    <row r="531" spans="1:51">
      <c r="A531" s="61" t="s">
        <v>1005</v>
      </c>
      <c r="B531" s="61" t="s">
        <v>383</v>
      </c>
      <c r="C531" s="61" t="s">
        <v>954</v>
      </c>
      <c r="D531" s="61" t="s">
        <v>651</v>
      </c>
      <c r="E531" s="64">
        <f>IF(ISERROR(VLOOKUP(D531,#REF!,2,0)),0,VLOOKUP(D531,#REF!,2,0))</f>
        <v>0</v>
      </c>
      <c r="F531" s="61" t="str">
        <f>IF(D531="","",VLOOKUP(D531,'UG SKU Categorization'!$A$1:$C$204,3,0))</f>
        <v>Hygiene</v>
      </c>
      <c r="G531" s="61" t="s">
        <v>652</v>
      </c>
      <c r="H531" s="524">
        <v>855500</v>
      </c>
      <c r="I531" s="524">
        <v>51750</v>
      </c>
      <c r="J531" s="524">
        <v>14450</v>
      </c>
      <c r="K531" s="524">
        <v>5950</v>
      </c>
      <c r="L531" s="524">
        <v>48450</v>
      </c>
      <c r="M531" s="524">
        <v>14400</v>
      </c>
      <c r="N531" s="524">
        <v>900</v>
      </c>
      <c r="O531" s="524">
        <v>29700</v>
      </c>
      <c r="P531" s="524">
        <v>5400</v>
      </c>
      <c r="Q531" s="524">
        <v>17100</v>
      </c>
      <c r="R531" s="524">
        <v>7200</v>
      </c>
      <c r="S531" s="524">
        <v>27900</v>
      </c>
      <c r="T531" s="524">
        <v>15000</v>
      </c>
      <c r="U531" s="524">
        <v>4000</v>
      </c>
      <c r="V531" s="524">
        <v>16000</v>
      </c>
      <c r="W531" s="524">
        <v>5000</v>
      </c>
      <c r="X531" s="524">
        <v>80000</v>
      </c>
      <c r="Y531" s="524">
        <v>40000</v>
      </c>
      <c r="Z531" s="524">
        <v>15000</v>
      </c>
      <c r="AA531" s="524">
        <v>14000</v>
      </c>
      <c r="AB531" s="524">
        <v>30000</v>
      </c>
      <c r="AC531" s="524">
        <v>36400</v>
      </c>
      <c r="AD531" s="524">
        <v>10000</v>
      </c>
      <c r="AE531" s="524">
        <v>23000</v>
      </c>
      <c r="AF531" s="524">
        <v>21000</v>
      </c>
      <c r="AG531" s="524">
        <v>14000</v>
      </c>
      <c r="AH531" s="524">
        <v>9000</v>
      </c>
      <c r="AI531" s="524">
        <v>8000</v>
      </c>
      <c r="AJ531" s="524">
        <v>8000</v>
      </c>
      <c r="AK531" s="524">
        <v>18000</v>
      </c>
      <c r="AL531" s="524">
        <v>13000</v>
      </c>
      <c r="AM531" s="524">
        <v>26000</v>
      </c>
      <c r="AN531" s="524">
        <v>18000</v>
      </c>
      <c r="AO531" s="524">
        <v>8000</v>
      </c>
      <c r="AP531" s="524">
        <v>113000</v>
      </c>
      <c r="AQ531" s="524">
        <v>5000</v>
      </c>
      <c r="AR531" s="524">
        <v>17000</v>
      </c>
      <c r="AS531" s="524">
        <v>9000</v>
      </c>
      <c r="AT531" s="524">
        <v>26000</v>
      </c>
      <c r="AU531" s="524">
        <v>6000</v>
      </c>
      <c r="AV531" s="524">
        <v>1000</v>
      </c>
      <c r="AW531" s="524">
        <v>23000</v>
      </c>
      <c r="AX531" s="524">
        <v>900</v>
      </c>
      <c r="AY531" s="306"/>
    </row>
    <row r="532" spans="1:51">
      <c r="A532" s="61" t="s">
        <v>1005</v>
      </c>
      <c r="B532" s="61" t="s">
        <v>383</v>
      </c>
      <c r="C532" s="61" t="s">
        <v>954</v>
      </c>
      <c r="D532" s="61" t="s">
        <v>691</v>
      </c>
      <c r="E532" s="64">
        <f>IF(ISERROR(VLOOKUP(D532,#REF!,2,0)),0,VLOOKUP(D532,#REF!,2,0))</f>
        <v>0</v>
      </c>
      <c r="F532" s="61" t="str">
        <f>IF(D532="","",VLOOKUP(D532,'UG SKU Categorization'!$A$1:$C$204,3,0))</f>
        <v>Soap</v>
      </c>
      <c r="G532" s="61" t="s">
        <v>692</v>
      </c>
      <c r="H532" s="524">
        <v>5359900</v>
      </c>
      <c r="I532" s="524">
        <v>308850</v>
      </c>
      <c r="J532" s="524">
        <v>260750</v>
      </c>
      <c r="K532" s="524">
        <v>75600</v>
      </c>
      <c r="L532" s="524">
        <v>127300</v>
      </c>
      <c r="M532" s="524">
        <v>78000</v>
      </c>
      <c r="N532" s="524">
        <v>52000</v>
      </c>
      <c r="O532" s="524">
        <v>406600</v>
      </c>
      <c r="P532" s="524">
        <v>628900</v>
      </c>
      <c r="Q532" s="524">
        <v>340050</v>
      </c>
      <c r="R532" s="524">
        <v>212550</v>
      </c>
      <c r="S532" s="524">
        <v>270050</v>
      </c>
      <c r="T532" s="524">
        <v>167700</v>
      </c>
      <c r="U532" s="524">
        <v>142350</v>
      </c>
      <c r="V532" s="524">
        <v>134550</v>
      </c>
      <c r="W532" s="524">
        <v>140250</v>
      </c>
      <c r="X532" s="524">
        <v>267150</v>
      </c>
      <c r="Y532" s="524">
        <v>117000</v>
      </c>
      <c r="Z532" s="524">
        <v>177450</v>
      </c>
      <c r="AA532" s="524">
        <v>104300</v>
      </c>
      <c r="AB532" s="524">
        <v>58500</v>
      </c>
      <c r="AC532" s="524">
        <v>46800</v>
      </c>
      <c r="AD532" s="524">
        <v>326400</v>
      </c>
      <c r="AE532" s="524">
        <v>23400</v>
      </c>
      <c r="AF532" s="524">
        <v>50700</v>
      </c>
      <c r="AG532" s="524">
        <v>17550</v>
      </c>
      <c r="AH532" s="524">
        <v>68250</v>
      </c>
      <c r="AI532" s="524">
        <v>42900</v>
      </c>
      <c r="AJ532" s="524">
        <v>25350</v>
      </c>
      <c r="AK532" s="524">
        <v>62400</v>
      </c>
      <c r="AL532" s="524">
        <v>60450</v>
      </c>
      <c r="AM532" s="524">
        <v>57750</v>
      </c>
      <c r="AN532" s="524">
        <v>68700</v>
      </c>
      <c r="AO532" s="524">
        <v>44100</v>
      </c>
      <c r="AP532" s="524">
        <v>30900</v>
      </c>
      <c r="AQ532" s="524">
        <v>33150</v>
      </c>
      <c r="AR532" s="524">
        <v>27300</v>
      </c>
      <c r="AS532" s="524">
        <v>54600</v>
      </c>
      <c r="AT532" s="524">
        <v>27300</v>
      </c>
      <c r="AU532" s="524">
        <v>35150</v>
      </c>
      <c r="AV532" s="524">
        <v>27750</v>
      </c>
      <c r="AW532" s="524">
        <v>59200</v>
      </c>
      <c r="AX532" s="524">
        <v>99900</v>
      </c>
      <c r="AY532" s="306"/>
    </row>
    <row r="533" spans="1:51">
      <c r="A533" s="61" t="s">
        <v>1005</v>
      </c>
      <c r="B533" s="61" t="s">
        <v>383</v>
      </c>
      <c r="C533" s="61" t="s">
        <v>954</v>
      </c>
      <c r="D533" s="61" t="s">
        <v>693</v>
      </c>
      <c r="E533" s="64">
        <f>IF(ISERROR(VLOOKUP(D533,#REF!,2,0)),0,VLOOKUP(D533,#REF!,2,0))</f>
        <v>0</v>
      </c>
      <c r="F533" s="61" t="str">
        <f>IF(D533="","",VLOOKUP(D533,'UG SKU Categorization'!$A$1:$C$204,3,0))</f>
        <v>Soap</v>
      </c>
      <c r="G533" s="61" t="s">
        <v>694</v>
      </c>
      <c r="H533" s="524">
        <v>17240250</v>
      </c>
      <c r="I533" s="524">
        <v>928200</v>
      </c>
      <c r="J533" s="524">
        <v>528000</v>
      </c>
      <c r="K533" s="524">
        <v>698700</v>
      </c>
      <c r="L533" s="524">
        <v>487800</v>
      </c>
      <c r="M533" s="524">
        <v>529200</v>
      </c>
      <c r="N533" s="524">
        <v>583200</v>
      </c>
      <c r="O533" s="524">
        <v>615600</v>
      </c>
      <c r="P533" s="524">
        <v>395700</v>
      </c>
      <c r="Q533" s="524">
        <v>535800</v>
      </c>
      <c r="R533" s="524">
        <v>627000</v>
      </c>
      <c r="S533" s="524">
        <v>763800</v>
      </c>
      <c r="T533" s="524">
        <v>741000</v>
      </c>
      <c r="U533" s="524">
        <v>851200</v>
      </c>
      <c r="V533" s="524">
        <v>723900</v>
      </c>
      <c r="W533" s="524">
        <v>456000</v>
      </c>
      <c r="X533" s="524">
        <v>779000</v>
      </c>
      <c r="Y533" s="524">
        <v>623200</v>
      </c>
      <c r="Z533" s="524">
        <v>704900</v>
      </c>
      <c r="AA533" s="524">
        <v>511100</v>
      </c>
      <c r="AB533" s="524">
        <v>442700</v>
      </c>
      <c r="AC533" s="524">
        <v>431400</v>
      </c>
      <c r="AD533" s="524">
        <v>366700</v>
      </c>
      <c r="AE533" s="524">
        <v>347700</v>
      </c>
      <c r="AF533" s="524">
        <v>435100</v>
      </c>
      <c r="AG533" s="524">
        <v>250800</v>
      </c>
      <c r="AH533" s="524">
        <v>283100</v>
      </c>
      <c r="AI533" s="524">
        <v>220400</v>
      </c>
      <c r="AJ533" s="524">
        <v>310200</v>
      </c>
      <c r="AK533" s="524">
        <v>273800</v>
      </c>
      <c r="AL533" s="524">
        <v>194250</v>
      </c>
      <c r="AM533" s="524">
        <v>185200</v>
      </c>
      <c r="AN533" s="524">
        <v>141850</v>
      </c>
      <c r="AO533" s="524">
        <v>210900</v>
      </c>
      <c r="AP533" s="524">
        <v>112850</v>
      </c>
      <c r="AQ533" s="524">
        <v>203500</v>
      </c>
      <c r="AR533" s="524">
        <v>303050</v>
      </c>
      <c r="AS533" s="524">
        <v>148000</v>
      </c>
      <c r="AT533" s="524">
        <v>135050</v>
      </c>
      <c r="AU533" s="524">
        <v>90700</v>
      </c>
      <c r="AV533" s="524">
        <v>62900</v>
      </c>
      <c r="AW533" s="524">
        <v>6800</v>
      </c>
      <c r="AX533" s="306"/>
      <c r="AY533" s="306"/>
    </row>
    <row r="534" spans="1:51">
      <c r="A534" s="61" t="s">
        <v>1005</v>
      </c>
      <c r="B534" s="61" t="s">
        <v>383</v>
      </c>
      <c r="C534" s="61" t="s">
        <v>954</v>
      </c>
      <c r="D534" s="61" t="s">
        <v>581</v>
      </c>
      <c r="E534" s="64">
        <f>IF(ISERROR(VLOOKUP(D534,#REF!,2,0)),0,VLOOKUP(D534,#REF!,2,0))</f>
        <v>0</v>
      </c>
      <c r="F534" s="61" t="str">
        <f>IF(D534="","",VLOOKUP(D534,'UG SKU Categorization'!$A$1:$C$204,3,0))</f>
        <v>Hygiene</v>
      </c>
      <c r="G534" s="61" t="s">
        <v>582</v>
      </c>
      <c r="H534" s="524">
        <v>2193750</v>
      </c>
      <c r="I534" s="524">
        <v>124200</v>
      </c>
      <c r="J534" s="524">
        <v>36800</v>
      </c>
      <c r="K534" s="524">
        <v>92000</v>
      </c>
      <c r="L534" s="524">
        <v>59800</v>
      </c>
      <c r="M534" s="524">
        <v>69000</v>
      </c>
      <c r="N534" s="524">
        <v>92000</v>
      </c>
      <c r="O534" s="524">
        <v>151800</v>
      </c>
      <c r="P534" s="524">
        <v>27600</v>
      </c>
      <c r="Q534" s="524">
        <v>96600</v>
      </c>
      <c r="R534" s="524">
        <v>20600</v>
      </c>
      <c r="S534" s="524">
        <v>30900</v>
      </c>
      <c r="T534" s="524">
        <v>56650</v>
      </c>
      <c r="U534" s="524">
        <v>41200</v>
      </c>
      <c r="V534" s="524">
        <v>41200</v>
      </c>
      <c r="W534" s="524">
        <v>32400</v>
      </c>
      <c r="X534" s="524">
        <v>140400</v>
      </c>
      <c r="Y534" s="524">
        <v>48600</v>
      </c>
      <c r="Z534" s="524">
        <v>102600</v>
      </c>
      <c r="AA534" s="524">
        <v>54000</v>
      </c>
      <c r="AB534" s="524">
        <v>81000</v>
      </c>
      <c r="AC534" s="524">
        <v>16200</v>
      </c>
      <c r="AD534" s="524">
        <v>21600</v>
      </c>
      <c r="AE534" s="524">
        <v>70200</v>
      </c>
      <c r="AF534" s="524">
        <v>21600</v>
      </c>
      <c r="AG534" s="524">
        <v>108000</v>
      </c>
      <c r="AH534" s="524">
        <v>72100</v>
      </c>
      <c r="AI534" s="524">
        <v>44450</v>
      </c>
      <c r="AJ534" s="524">
        <v>38100</v>
      </c>
      <c r="AK534" s="524">
        <v>38100</v>
      </c>
      <c r="AL534" s="524">
        <v>76200</v>
      </c>
      <c r="AM534" s="524">
        <v>50800</v>
      </c>
      <c r="AN534" s="524">
        <v>69850</v>
      </c>
      <c r="AO534" s="524">
        <v>23600</v>
      </c>
      <c r="AP534" s="524">
        <v>5900</v>
      </c>
      <c r="AQ534" s="524">
        <v>5900</v>
      </c>
      <c r="AR534" s="524">
        <v>85300</v>
      </c>
      <c r="AS534" s="524">
        <v>5900</v>
      </c>
      <c r="AT534" s="306"/>
      <c r="AU534" s="524">
        <v>0</v>
      </c>
      <c r="AV534" s="524">
        <v>5800</v>
      </c>
      <c r="AW534" s="524">
        <v>11600</v>
      </c>
      <c r="AX534" s="524">
        <v>23200</v>
      </c>
      <c r="AY534" s="306"/>
    </row>
    <row r="535" spans="1:51">
      <c r="A535" s="61" t="s">
        <v>1005</v>
      </c>
      <c r="B535" s="61" t="s">
        <v>383</v>
      </c>
      <c r="C535" s="61" t="s">
        <v>954</v>
      </c>
      <c r="D535" s="61" t="s">
        <v>583</v>
      </c>
      <c r="E535" s="64">
        <f>IF(ISERROR(VLOOKUP(D535,#REF!,2,0)),0,VLOOKUP(D535,#REF!,2,0))</f>
        <v>0</v>
      </c>
      <c r="F535" s="61" t="str">
        <f>IF(D535="","",VLOOKUP(D535,'UG SKU Categorization'!$A$1:$C$204,3,0))</f>
        <v>Hygiene</v>
      </c>
      <c r="G535" s="61" t="s">
        <v>584</v>
      </c>
      <c r="H535" s="524">
        <v>3686150</v>
      </c>
      <c r="I535" s="524">
        <v>128800</v>
      </c>
      <c r="J535" s="524">
        <v>55200</v>
      </c>
      <c r="K535" s="524">
        <v>78200</v>
      </c>
      <c r="L535" s="524">
        <v>27600</v>
      </c>
      <c r="M535" s="524">
        <v>36800</v>
      </c>
      <c r="N535" s="524">
        <v>32200</v>
      </c>
      <c r="O535" s="524">
        <v>174800</v>
      </c>
      <c r="P535" s="524">
        <v>156400</v>
      </c>
      <c r="Q535" s="524">
        <v>101200</v>
      </c>
      <c r="R535" s="524">
        <v>103000</v>
      </c>
      <c r="S535" s="524">
        <v>195700</v>
      </c>
      <c r="T535" s="524">
        <v>175100</v>
      </c>
      <c r="U535" s="524">
        <v>195700</v>
      </c>
      <c r="V535" s="524">
        <v>61800</v>
      </c>
      <c r="W535" s="524">
        <v>129600</v>
      </c>
      <c r="X535" s="524">
        <v>216000</v>
      </c>
      <c r="Y535" s="524">
        <v>124200</v>
      </c>
      <c r="Z535" s="524">
        <v>59400</v>
      </c>
      <c r="AA535" s="524">
        <v>118800</v>
      </c>
      <c r="AB535" s="524">
        <v>70200</v>
      </c>
      <c r="AC535" s="524">
        <v>108000</v>
      </c>
      <c r="AD535" s="524">
        <v>54000</v>
      </c>
      <c r="AE535" s="524">
        <v>91800</v>
      </c>
      <c r="AF535" s="524">
        <v>70200</v>
      </c>
      <c r="AG535" s="524">
        <v>118800</v>
      </c>
      <c r="AH535" s="524">
        <v>108950</v>
      </c>
      <c r="AI535" s="524">
        <v>57150</v>
      </c>
      <c r="AJ535" s="524">
        <v>107950</v>
      </c>
      <c r="AK535" s="524">
        <v>50800</v>
      </c>
      <c r="AL535" s="524">
        <v>50800</v>
      </c>
      <c r="AM535" s="524">
        <v>82550</v>
      </c>
      <c r="AN535" s="524">
        <v>31750</v>
      </c>
      <c r="AO535" s="524">
        <v>41300</v>
      </c>
      <c r="AP535" s="524">
        <v>23600</v>
      </c>
      <c r="AQ535" s="524">
        <v>112100</v>
      </c>
      <c r="AR535" s="524">
        <v>96200</v>
      </c>
      <c r="AS535" s="524">
        <v>47200</v>
      </c>
      <c r="AT535" s="524">
        <v>53100</v>
      </c>
      <c r="AU535" s="524">
        <v>23200</v>
      </c>
      <c r="AV535" s="524">
        <v>23200</v>
      </c>
      <c r="AW535" s="524">
        <v>23200</v>
      </c>
      <c r="AX535" s="524">
        <v>69600</v>
      </c>
      <c r="AY535" s="306"/>
    </row>
    <row r="536" spans="1:51">
      <c r="A536" s="61" t="s">
        <v>1005</v>
      </c>
      <c r="B536" s="61" t="s">
        <v>383</v>
      </c>
      <c r="C536" s="61" t="s">
        <v>954</v>
      </c>
      <c r="D536" s="61" t="s">
        <v>585</v>
      </c>
      <c r="E536" s="64">
        <f>IF(ISERROR(VLOOKUP(D536,#REF!,2,0)),0,VLOOKUP(D536,#REF!,2,0))</f>
        <v>0</v>
      </c>
      <c r="F536" s="61" t="str">
        <f>IF(D536="","",VLOOKUP(D536,'UG SKU Categorization'!$A$1:$C$204,3,0))</f>
        <v>Hygiene</v>
      </c>
      <c r="G536" s="61" t="s">
        <v>412</v>
      </c>
      <c r="H536" s="524">
        <v>5666400</v>
      </c>
      <c r="I536" s="524">
        <v>87400</v>
      </c>
      <c r="J536" s="524">
        <v>78200</v>
      </c>
      <c r="K536" s="524">
        <v>55200</v>
      </c>
      <c r="L536" s="524">
        <v>161000</v>
      </c>
      <c r="M536" s="524">
        <v>105800</v>
      </c>
      <c r="N536" s="524">
        <v>87400</v>
      </c>
      <c r="O536" s="524">
        <v>184000</v>
      </c>
      <c r="P536" s="524">
        <v>161000</v>
      </c>
      <c r="Q536" s="524">
        <v>59800</v>
      </c>
      <c r="R536" s="524">
        <v>82400</v>
      </c>
      <c r="S536" s="524">
        <v>211150</v>
      </c>
      <c r="T536" s="524">
        <v>164800</v>
      </c>
      <c r="U536" s="524">
        <v>154500</v>
      </c>
      <c r="V536" s="524">
        <v>113300</v>
      </c>
      <c r="W536" s="524">
        <v>113400</v>
      </c>
      <c r="X536" s="524">
        <v>178200</v>
      </c>
      <c r="Y536" s="524">
        <v>86400</v>
      </c>
      <c r="Z536" s="524">
        <v>97200</v>
      </c>
      <c r="AA536" s="524">
        <v>59400</v>
      </c>
      <c r="AB536" s="524">
        <v>102600</v>
      </c>
      <c r="AC536" s="524">
        <v>48600</v>
      </c>
      <c r="AD536" s="524">
        <v>64800</v>
      </c>
      <c r="AE536" s="524">
        <v>156600</v>
      </c>
      <c r="AF536" s="524">
        <v>124200</v>
      </c>
      <c r="AG536" s="524">
        <v>97200</v>
      </c>
      <c r="AH536" s="524">
        <v>177300</v>
      </c>
      <c r="AI536" s="524">
        <v>95250</v>
      </c>
      <c r="AJ536" s="524">
        <v>158750</v>
      </c>
      <c r="AK536" s="524">
        <v>120650</v>
      </c>
      <c r="AL536" s="524">
        <v>76200</v>
      </c>
      <c r="AM536" s="524">
        <v>120650</v>
      </c>
      <c r="AN536" s="524">
        <v>366550</v>
      </c>
      <c r="AO536" s="524">
        <v>100300</v>
      </c>
      <c r="AP536" s="524">
        <v>365800</v>
      </c>
      <c r="AQ536" s="524">
        <v>241900</v>
      </c>
      <c r="AR536" s="524">
        <v>359400</v>
      </c>
      <c r="AS536" s="524">
        <v>253700</v>
      </c>
      <c r="AT536" s="524">
        <v>59000</v>
      </c>
      <c r="AU536" s="524">
        <v>11600</v>
      </c>
      <c r="AV536" s="524">
        <v>23200</v>
      </c>
      <c r="AW536" s="524">
        <v>203000</v>
      </c>
      <c r="AX536" s="524">
        <v>98600</v>
      </c>
      <c r="AY536" s="306"/>
    </row>
    <row r="537" spans="1:51">
      <c r="A537" s="61" t="s">
        <v>1005</v>
      </c>
      <c r="B537" s="61" t="s">
        <v>383</v>
      </c>
      <c r="C537" s="61" t="s">
        <v>954</v>
      </c>
      <c r="D537" s="61" t="s">
        <v>653</v>
      </c>
      <c r="E537" s="64">
        <f>IF(ISERROR(VLOOKUP(D537,#REF!,2,0)),0,VLOOKUP(D537,#REF!,2,0))</f>
        <v>0</v>
      </c>
      <c r="F537" s="61" t="str">
        <f>IF(D537="","",VLOOKUP(D537,'UG SKU Categorization'!$A$1:$C$204,3,0))</f>
        <v>Hygiene</v>
      </c>
      <c r="G537" s="61" t="s">
        <v>654</v>
      </c>
      <c r="H537" s="524">
        <v>1165450</v>
      </c>
      <c r="I537" s="524">
        <v>89400</v>
      </c>
      <c r="J537" s="524">
        <v>48000</v>
      </c>
      <c r="K537" s="524">
        <v>4100</v>
      </c>
      <c r="L537" s="524">
        <v>9800</v>
      </c>
      <c r="M537" s="524">
        <v>59150</v>
      </c>
      <c r="N537" s="524">
        <v>15050</v>
      </c>
      <c r="O537" s="524">
        <v>7000</v>
      </c>
      <c r="P537" s="524">
        <v>33600</v>
      </c>
      <c r="Q537" s="524">
        <v>92400</v>
      </c>
      <c r="R537" s="524">
        <v>10850</v>
      </c>
      <c r="S537" s="524">
        <v>19250</v>
      </c>
      <c r="T537" s="524">
        <v>1400</v>
      </c>
      <c r="U537" s="524">
        <v>80000</v>
      </c>
      <c r="V537" s="524">
        <v>52000</v>
      </c>
      <c r="W537" s="524">
        <v>2400</v>
      </c>
      <c r="X537" s="524">
        <v>12800</v>
      </c>
      <c r="Y537" s="524">
        <v>92800</v>
      </c>
      <c r="Z537" s="524">
        <v>19200</v>
      </c>
      <c r="AA537" s="524">
        <v>13200</v>
      </c>
      <c r="AB537" s="524">
        <v>30000</v>
      </c>
      <c r="AC537" s="524">
        <v>106650</v>
      </c>
      <c r="AD537" s="524">
        <v>4800</v>
      </c>
      <c r="AE537" s="306"/>
      <c r="AF537" s="524">
        <v>14400</v>
      </c>
      <c r="AG537" s="524">
        <v>59200</v>
      </c>
      <c r="AH537" s="524">
        <v>24400</v>
      </c>
      <c r="AI537" s="524">
        <v>10000</v>
      </c>
      <c r="AJ537" s="524">
        <v>1600</v>
      </c>
      <c r="AK537" s="524">
        <v>34400</v>
      </c>
      <c r="AL537" s="524">
        <v>28800</v>
      </c>
      <c r="AM537" s="524">
        <v>2400</v>
      </c>
      <c r="AN537" s="524">
        <v>9200</v>
      </c>
      <c r="AO537" s="524">
        <v>30400</v>
      </c>
      <c r="AP537" s="524">
        <v>16000</v>
      </c>
      <c r="AQ537" s="524">
        <v>6400</v>
      </c>
      <c r="AR537" s="524">
        <v>49600</v>
      </c>
      <c r="AS537" s="524">
        <v>34000</v>
      </c>
      <c r="AT537" s="524">
        <v>24800</v>
      </c>
      <c r="AU537" s="524">
        <v>8400</v>
      </c>
      <c r="AV537" s="524">
        <v>4400</v>
      </c>
      <c r="AW537" s="524">
        <v>3200</v>
      </c>
      <c r="AX537" s="306"/>
      <c r="AY537" s="306"/>
    </row>
    <row r="538" spans="1:51">
      <c r="A538" s="61" t="s">
        <v>1005</v>
      </c>
      <c r="B538" s="61" t="s">
        <v>383</v>
      </c>
      <c r="C538" s="61" t="s">
        <v>954</v>
      </c>
      <c r="D538" s="61" t="s">
        <v>655</v>
      </c>
      <c r="E538" s="64">
        <f>IF(ISERROR(VLOOKUP(D538,#REF!,2,0)),0,VLOOKUP(D538,#REF!,2,0))</f>
        <v>0</v>
      </c>
      <c r="F538" s="61" t="str">
        <f>IF(D538="","",VLOOKUP(D538,'UG SKU Categorization'!$A$1:$C$204,3,0))</f>
        <v>Diarrhea Treatment</v>
      </c>
      <c r="G538" s="61" t="s">
        <v>656</v>
      </c>
      <c r="H538" s="524">
        <v>20050</v>
      </c>
      <c r="I538" s="306"/>
      <c r="J538" s="524">
        <v>2250</v>
      </c>
      <c r="K538" s="524">
        <v>750</v>
      </c>
      <c r="L538" s="306"/>
      <c r="M538" s="524">
        <v>1100</v>
      </c>
      <c r="N538" s="306"/>
      <c r="O538" s="524">
        <v>9100</v>
      </c>
      <c r="P538" s="524">
        <v>1650</v>
      </c>
      <c r="Q538" s="524">
        <v>650</v>
      </c>
      <c r="R538" s="306"/>
      <c r="S538" s="306"/>
      <c r="T538" s="524">
        <v>1300</v>
      </c>
      <c r="U538" s="306"/>
      <c r="V538" s="524">
        <v>1300</v>
      </c>
      <c r="W538" s="524">
        <v>1950</v>
      </c>
      <c r="X538" s="306"/>
      <c r="Y538" s="306"/>
      <c r="Z538" s="306"/>
      <c r="AA538" s="306"/>
      <c r="AB538" s="306"/>
      <c r="AC538" s="306"/>
      <c r="AD538" s="306"/>
      <c r="AE538" s="306"/>
      <c r="AF538" s="306"/>
      <c r="AG538" s="306"/>
      <c r="AH538" s="306"/>
      <c r="AI538" s="306"/>
      <c r="AJ538" s="306"/>
      <c r="AK538" s="306"/>
      <c r="AL538" s="306"/>
      <c r="AM538" s="306"/>
      <c r="AN538" s="306"/>
      <c r="AO538" s="306"/>
      <c r="AP538" s="306"/>
      <c r="AQ538" s="306"/>
      <c r="AR538" s="306"/>
      <c r="AS538" s="306"/>
      <c r="AT538" s="306"/>
      <c r="AU538" s="306"/>
      <c r="AV538" s="306"/>
      <c r="AW538" s="306"/>
      <c r="AX538" s="306"/>
      <c r="AY538" s="306"/>
    </row>
    <row r="539" spans="1:51">
      <c r="A539" s="61" t="s">
        <v>1005</v>
      </c>
      <c r="B539" s="61" t="s">
        <v>383</v>
      </c>
      <c r="C539" s="61" t="s">
        <v>954</v>
      </c>
      <c r="D539" s="61" t="s">
        <v>657</v>
      </c>
      <c r="E539" s="64">
        <f>IF(ISERROR(VLOOKUP(D539,#REF!,2,0)),0,VLOOKUP(D539,#REF!,2,0))</f>
        <v>0</v>
      </c>
      <c r="F539" s="61" t="str">
        <f>IF(D539="","",VLOOKUP(D539,'UG SKU Categorization'!$A$1:$C$204,3,0))</f>
        <v>Diarrhea Treatment</v>
      </c>
      <c r="G539" s="61" t="s">
        <v>658</v>
      </c>
      <c r="H539" s="524">
        <v>455000</v>
      </c>
      <c r="I539" s="524">
        <v>1200</v>
      </c>
      <c r="J539" s="524">
        <v>7200</v>
      </c>
      <c r="K539" s="524">
        <v>2400</v>
      </c>
      <c r="L539" s="524">
        <v>2400</v>
      </c>
      <c r="M539" s="524">
        <v>5000</v>
      </c>
      <c r="N539" s="524">
        <v>5100</v>
      </c>
      <c r="O539" s="524">
        <v>23400</v>
      </c>
      <c r="P539" s="524">
        <v>8500</v>
      </c>
      <c r="Q539" s="524">
        <v>4900</v>
      </c>
      <c r="R539" s="524">
        <v>9900</v>
      </c>
      <c r="S539" s="306"/>
      <c r="T539" s="306"/>
      <c r="U539" s="306"/>
      <c r="V539" s="306"/>
      <c r="W539" s="306"/>
      <c r="X539" s="306"/>
      <c r="Y539" s="306"/>
      <c r="Z539" s="306"/>
      <c r="AA539" s="306"/>
      <c r="AB539" s="306"/>
      <c r="AC539" s="306"/>
      <c r="AD539" s="306"/>
      <c r="AE539" s="306"/>
      <c r="AF539" s="306"/>
      <c r="AG539" s="306"/>
      <c r="AH539" s="306"/>
      <c r="AI539" s="524">
        <v>154000</v>
      </c>
      <c r="AJ539" s="306"/>
      <c r="AK539" s="306"/>
      <c r="AL539" s="524">
        <v>220000</v>
      </c>
      <c r="AM539" s="306"/>
      <c r="AN539" s="306"/>
      <c r="AO539" s="306"/>
      <c r="AP539" s="306"/>
      <c r="AQ539" s="306"/>
      <c r="AR539" s="306"/>
      <c r="AS539" s="306"/>
      <c r="AT539" s="306"/>
      <c r="AU539" s="524">
        <v>5500</v>
      </c>
      <c r="AV539" s="524">
        <v>5500</v>
      </c>
      <c r="AW539" s="306"/>
      <c r="AX539" s="306"/>
      <c r="AY539" s="306"/>
    </row>
    <row r="540" spans="1:51">
      <c r="A540" s="61" t="s">
        <v>1005</v>
      </c>
      <c r="B540" s="61" t="s">
        <v>383</v>
      </c>
      <c r="C540" s="61" t="s">
        <v>954</v>
      </c>
      <c r="D540" s="61" t="s">
        <v>659</v>
      </c>
      <c r="E540" s="64">
        <f>IF(ISERROR(VLOOKUP(D540,#REF!,2,0)),0,VLOOKUP(D540,#REF!,2,0))</f>
        <v>0</v>
      </c>
      <c r="F540" s="61" t="str">
        <f>IF(D540="","",VLOOKUP(D540,'UG SKU Categorization'!$A$1:$C$204,3,0))</f>
        <v>Other</v>
      </c>
      <c r="G540" s="61" t="s">
        <v>660</v>
      </c>
      <c r="H540" s="524">
        <v>503800</v>
      </c>
      <c r="I540" s="524">
        <v>15400</v>
      </c>
      <c r="J540" s="524">
        <v>15400</v>
      </c>
      <c r="K540" s="524">
        <v>24200</v>
      </c>
      <c r="L540" s="524">
        <v>6000</v>
      </c>
      <c r="M540" s="524">
        <v>10400</v>
      </c>
      <c r="N540" s="524">
        <v>26000</v>
      </c>
      <c r="O540" s="524">
        <v>55900</v>
      </c>
      <c r="P540" s="524">
        <v>32500</v>
      </c>
      <c r="Q540" s="524">
        <v>8400</v>
      </c>
      <c r="R540" s="524">
        <v>14400</v>
      </c>
      <c r="S540" s="524">
        <v>18000</v>
      </c>
      <c r="T540" s="524">
        <v>6000</v>
      </c>
      <c r="U540" s="524">
        <v>7200</v>
      </c>
      <c r="V540" s="524">
        <v>9600</v>
      </c>
      <c r="W540" s="524">
        <v>6000</v>
      </c>
      <c r="X540" s="524">
        <v>40800</v>
      </c>
      <c r="Y540" s="524">
        <v>18000</v>
      </c>
      <c r="Z540" s="524">
        <v>7200</v>
      </c>
      <c r="AA540" s="524">
        <v>15600</v>
      </c>
      <c r="AB540" s="524">
        <v>13200</v>
      </c>
      <c r="AC540" s="524">
        <v>6000</v>
      </c>
      <c r="AD540" s="524">
        <v>4800</v>
      </c>
      <c r="AE540" s="524">
        <v>9600</v>
      </c>
      <c r="AF540" s="524">
        <v>10800</v>
      </c>
      <c r="AG540" s="524">
        <v>13200</v>
      </c>
      <c r="AH540" s="524">
        <v>4800</v>
      </c>
      <c r="AI540" s="524">
        <v>9600</v>
      </c>
      <c r="AJ540" s="524">
        <v>8400</v>
      </c>
      <c r="AK540" s="524">
        <v>9600</v>
      </c>
      <c r="AL540" s="524">
        <v>12000</v>
      </c>
      <c r="AM540" s="524">
        <v>4800</v>
      </c>
      <c r="AN540" s="524">
        <v>9600</v>
      </c>
      <c r="AO540" s="524">
        <v>8400</v>
      </c>
      <c r="AP540" s="524">
        <v>8400</v>
      </c>
      <c r="AQ540" s="524">
        <v>2400</v>
      </c>
      <c r="AR540" s="524">
        <v>4800</v>
      </c>
      <c r="AS540" s="524">
        <v>4800</v>
      </c>
      <c r="AT540" s="524">
        <v>4800</v>
      </c>
      <c r="AU540" s="524">
        <v>3600</v>
      </c>
      <c r="AV540" s="524">
        <v>7200</v>
      </c>
      <c r="AW540" s="524">
        <v>4800</v>
      </c>
      <c r="AX540" s="524">
        <v>1200</v>
      </c>
      <c r="AY540" s="306"/>
    </row>
    <row r="541" spans="1:51">
      <c r="A541" s="61" t="s">
        <v>1005</v>
      </c>
      <c r="B541" s="61" t="s">
        <v>383</v>
      </c>
      <c r="C541" s="61" t="s">
        <v>954</v>
      </c>
      <c r="D541" s="61" t="s">
        <v>417</v>
      </c>
      <c r="E541" s="64">
        <f>IF(ISERROR(VLOOKUP(D541,#REF!,2,0)),0,VLOOKUP(D541,#REF!,2,0))</f>
        <v>0</v>
      </c>
      <c r="F541" s="61" t="str">
        <f>IF(D541="","",VLOOKUP(D541,'UG SKU Categorization'!$A$1:$C$204,3,0))</f>
        <v>Hygiene</v>
      </c>
      <c r="G541" s="61" t="s">
        <v>418</v>
      </c>
      <c r="H541" s="524">
        <v>978100</v>
      </c>
      <c r="I541" s="524">
        <v>10500</v>
      </c>
      <c r="J541" s="524">
        <v>3500</v>
      </c>
      <c r="K541" s="524">
        <v>12550</v>
      </c>
      <c r="L541" s="306"/>
      <c r="M541" s="306"/>
      <c r="N541" s="524">
        <v>14800</v>
      </c>
      <c r="O541" s="524">
        <v>51800</v>
      </c>
      <c r="P541" s="524">
        <v>29600</v>
      </c>
      <c r="Q541" s="524">
        <v>25900</v>
      </c>
      <c r="R541" s="524">
        <v>51800</v>
      </c>
      <c r="S541" s="524">
        <v>22200</v>
      </c>
      <c r="T541" s="524">
        <v>11100</v>
      </c>
      <c r="U541" s="524">
        <v>37000</v>
      </c>
      <c r="V541" s="524">
        <v>66600</v>
      </c>
      <c r="W541" s="524">
        <v>14800</v>
      </c>
      <c r="X541" s="524">
        <v>18500</v>
      </c>
      <c r="Y541" s="306"/>
      <c r="Z541" s="306"/>
      <c r="AA541" s="524">
        <v>17500</v>
      </c>
      <c r="AB541" s="524">
        <v>21150</v>
      </c>
      <c r="AC541" s="524">
        <v>21100</v>
      </c>
      <c r="AD541" s="524">
        <v>7400</v>
      </c>
      <c r="AE541" s="524">
        <v>14800</v>
      </c>
      <c r="AF541" s="524">
        <v>25900</v>
      </c>
      <c r="AG541" s="524">
        <v>44400</v>
      </c>
      <c r="AH541" s="524">
        <v>23400</v>
      </c>
      <c r="AI541" s="524">
        <v>23400</v>
      </c>
      <c r="AJ541" s="524">
        <v>11700</v>
      </c>
      <c r="AK541" s="524">
        <v>42900</v>
      </c>
      <c r="AL541" s="524">
        <v>23400</v>
      </c>
      <c r="AM541" s="524">
        <v>31200</v>
      </c>
      <c r="AN541" s="524">
        <v>15600</v>
      </c>
      <c r="AO541" s="524">
        <v>46800</v>
      </c>
      <c r="AP541" s="524">
        <v>15600</v>
      </c>
      <c r="AQ541" s="524">
        <v>58500</v>
      </c>
      <c r="AR541" s="524">
        <v>19500</v>
      </c>
      <c r="AS541" s="524">
        <v>35100</v>
      </c>
      <c r="AT541" s="524">
        <v>15600</v>
      </c>
      <c r="AU541" s="524">
        <v>14800</v>
      </c>
      <c r="AV541" s="524">
        <v>29600</v>
      </c>
      <c r="AW541" s="524">
        <v>33300</v>
      </c>
      <c r="AX541" s="524">
        <v>14800</v>
      </c>
      <c r="AY541" s="306"/>
    </row>
    <row r="542" spans="1:51">
      <c r="A542" s="61" t="s">
        <v>1005</v>
      </c>
      <c r="B542" s="61" t="s">
        <v>383</v>
      </c>
      <c r="C542" s="61" t="s">
        <v>954</v>
      </c>
      <c r="D542" s="61" t="s">
        <v>661</v>
      </c>
      <c r="E542" s="64">
        <f>IF(ISERROR(VLOOKUP(D542,#REF!,2,0)),0,VLOOKUP(D542,#REF!,2,0))</f>
        <v>0</v>
      </c>
      <c r="F542" s="61" t="str">
        <f>IF(D542="","",VLOOKUP(D542,'UG SKU Categorization'!$A$1:$C$204,3,0))</f>
        <v>Hygiene</v>
      </c>
      <c r="G542" s="61" t="s">
        <v>662</v>
      </c>
      <c r="H542" s="524">
        <v>1819550</v>
      </c>
      <c r="I542" s="306"/>
      <c r="J542" s="524">
        <v>38000</v>
      </c>
      <c r="K542" s="524">
        <v>17100</v>
      </c>
      <c r="L542" s="524">
        <v>28500</v>
      </c>
      <c r="M542" s="524">
        <v>41800</v>
      </c>
      <c r="N542" s="524">
        <v>38950</v>
      </c>
      <c r="O542" s="524">
        <v>39900</v>
      </c>
      <c r="P542" s="524">
        <v>31350</v>
      </c>
      <c r="Q542" s="524">
        <v>52250</v>
      </c>
      <c r="R542" s="524">
        <v>42750</v>
      </c>
      <c r="S542" s="524">
        <v>8550</v>
      </c>
      <c r="T542" s="524">
        <v>17100</v>
      </c>
      <c r="U542" s="524">
        <v>27550</v>
      </c>
      <c r="V542" s="524">
        <v>33250</v>
      </c>
      <c r="W542" s="524">
        <v>19950</v>
      </c>
      <c r="X542" s="524">
        <v>37050</v>
      </c>
      <c r="Y542" s="306"/>
      <c r="Z542" s="306"/>
      <c r="AA542" s="306"/>
      <c r="AB542" s="306"/>
      <c r="AC542" s="524">
        <v>1150</v>
      </c>
      <c r="AD542" s="524">
        <v>32200</v>
      </c>
      <c r="AE542" s="524">
        <v>8050</v>
      </c>
      <c r="AF542" s="524">
        <v>10350</v>
      </c>
      <c r="AG542" s="524">
        <v>20700</v>
      </c>
      <c r="AH542" s="524">
        <v>4600</v>
      </c>
      <c r="AI542" s="524">
        <v>36800</v>
      </c>
      <c r="AJ542" s="524">
        <v>3450</v>
      </c>
      <c r="AK542" s="524">
        <v>14950</v>
      </c>
      <c r="AL542" s="524">
        <v>12650</v>
      </c>
      <c r="AM542" s="524">
        <v>69000</v>
      </c>
      <c r="AN542" s="524">
        <v>149500</v>
      </c>
      <c r="AO542" s="524">
        <v>89700</v>
      </c>
      <c r="AP542" s="524">
        <v>425500</v>
      </c>
      <c r="AQ542" s="524">
        <v>88550</v>
      </c>
      <c r="AR542" s="524">
        <v>253000</v>
      </c>
      <c r="AS542" s="524">
        <v>23000</v>
      </c>
      <c r="AT542" s="524">
        <v>5750</v>
      </c>
      <c r="AU542" s="524">
        <v>37950</v>
      </c>
      <c r="AV542" s="524">
        <v>35650</v>
      </c>
      <c r="AW542" s="524">
        <v>17250</v>
      </c>
      <c r="AX542" s="524">
        <v>5750</v>
      </c>
      <c r="AY542" s="306"/>
    </row>
    <row r="543" spans="1:51">
      <c r="A543" s="61" t="s">
        <v>1005</v>
      </c>
      <c r="B543" s="61" t="s">
        <v>383</v>
      </c>
      <c r="C543" s="61" t="s">
        <v>954</v>
      </c>
      <c r="D543" s="61" t="s">
        <v>695</v>
      </c>
      <c r="E543" s="64">
        <f>IF(ISERROR(VLOOKUP(D543,#REF!,2,0)),0,VLOOKUP(D543,#REF!,2,0))</f>
        <v>0</v>
      </c>
      <c r="F543" s="61" t="str">
        <f>IF(D543="","",VLOOKUP(D543,'UG SKU Categorization'!$A$1:$C$204,3,0))</f>
        <v>Soap</v>
      </c>
      <c r="G543" s="61" t="s">
        <v>696</v>
      </c>
      <c r="H543" s="524">
        <v>5469000</v>
      </c>
      <c r="I543" s="306"/>
      <c r="J543" s="524">
        <v>77900</v>
      </c>
      <c r="K543" s="524">
        <v>8200</v>
      </c>
      <c r="L543" s="524">
        <v>62100</v>
      </c>
      <c r="M543" s="524">
        <v>4600</v>
      </c>
      <c r="N543" s="524">
        <v>59800</v>
      </c>
      <c r="O543" s="524">
        <v>283800</v>
      </c>
      <c r="P543" s="524">
        <v>220500</v>
      </c>
      <c r="Q543" s="524">
        <v>378350</v>
      </c>
      <c r="R543" s="524">
        <v>336000</v>
      </c>
      <c r="S543" s="524">
        <v>467750</v>
      </c>
      <c r="T543" s="524">
        <v>182400</v>
      </c>
      <c r="U543" s="524">
        <v>316800</v>
      </c>
      <c r="V543" s="524">
        <v>422400</v>
      </c>
      <c r="W543" s="524">
        <v>338400</v>
      </c>
      <c r="X543" s="524">
        <v>316800</v>
      </c>
      <c r="Y543" s="524">
        <v>237600</v>
      </c>
      <c r="Z543" s="524">
        <v>288000</v>
      </c>
      <c r="AA543" s="524">
        <v>151200</v>
      </c>
      <c r="AB543" s="524">
        <v>151300</v>
      </c>
      <c r="AC543" s="524">
        <v>146400</v>
      </c>
      <c r="AD543" s="524">
        <v>148800</v>
      </c>
      <c r="AE543" s="524">
        <v>76800</v>
      </c>
      <c r="AF543" s="524">
        <v>132000</v>
      </c>
      <c r="AG543" s="524">
        <v>79200</v>
      </c>
      <c r="AH543" s="524">
        <v>16800</v>
      </c>
      <c r="AI543" s="524">
        <v>136800</v>
      </c>
      <c r="AJ543" s="524">
        <v>29400</v>
      </c>
      <c r="AK543" s="524">
        <v>46000</v>
      </c>
      <c r="AL543" s="524">
        <v>82800</v>
      </c>
      <c r="AM543" s="524">
        <v>18400</v>
      </c>
      <c r="AN543" s="524">
        <v>20700</v>
      </c>
      <c r="AO543" s="524">
        <v>20700</v>
      </c>
      <c r="AP543" s="306"/>
      <c r="AQ543" s="524">
        <v>11500</v>
      </c>
      <c r="AR543" s="524">
        <v>101400</v>
      </c>
      <c r="AS543" s="524">
        <v>2300</v>
      </c>
      <c r="AT543" s="524">
        <v>11500</v>
      </c>
      <c r="AU543" s="306"/>
      <c r="AV543" s="524">
        <v>8800</v>
      </c>
      <c r="AW543" s="524">
        <v>17600</v>
      </c>
      <c r="AX543" s="524">
        <v>57200</v>
      </c>
      <c r="AY543" s="306"/>
    </row>
    <row r="544" spans="1:51">
      <c r="A544" s="61" t="s">
        <v>1005</v>
      </c>
      <c r="B544" s="61" t="s">
        <v>383</v>
      </c>
      <c r="C544" s="61" t="s">
        <v>954</v>
      </c>
      <c r="D544" s="61" t="s">
        <v>419</v>
      </c>
      <c r="E544" s="64">
        <f>IF(ISERROR(VLOOKUP(D544,#REF!,2,0)),0,VLOOKUP(D544,#REF!,2,0))</f>
        <v>0</v>
      </c>
      <c r="F544" s="61" t="str">
        <f>IF(D544="","",VLOOKUP(D544,'UG SKU Categorization'!$A$1:$C$204,3,0))</f>
        <v>Hygiene</v>
      </c>
      <c r="G544" s="61" t="s">
        <v>420</v>
      </c>
      <c r="H544" s="524">
        <v>518000</v>
      </c>
      <c r="I544" s="306"/>
      <c r="J544" s="306"/>
      <c r="K544" s="306"/>
      <c r="L544" s="306"/>
      <c r="M544" s="524">
        <v>136900</v>
      </c>
      <c r="N544" s="524">
        <v>59200</v>
      </c>
      <c r="O544" s="524">
        <v>185000</v>
      </c>
      <c r="P544" s="524">
        <v>77700</v>
      </c>
      <c r="Q544" s="524">
        <v>37000</v>
      </c>
      <c r="R544" s="306"/>
      <c r="S544" s="306"/>
      <c r="T544" s="306"/>
      <c r="U544" s="524">
        <v>3700</v>
      </c>
      <c r="V544" s="306"/>
      <c r="W544" s="306"/>
      <c r="X544" s="524">
        <v>3700</v>
      </c>
      <c r="Y544" s="524">
        <v>3700</v>
      </c>
      <c r="Z544" s="306"/>
      <c r="AA544" s="306"/>
      <c r="AB544" s="306"/>
      <c r="AC544" s="306"/>
      <c r="AD544" s="306"/>
      <c r="AE544" s="524">
        <v>3700</v>
      </c>
      <c r="AF544" s="306"/>
      <c r="AG544" s="524">
        <v>3700</v>
      </c>
      <c r="AH544" s="306"/>
      <c r="AI544" s="306"/>
      <c r="AJ544" s="306"/>
      <c r="AK544" s="306"/>
      <c r="AL544" s="306"/>
      <c r="AM544" s="306"/>
      <c r="AN544" s="524">
        <v>3700</v>
      </c>
      <c r="AO544" s="306"/>
      <c r="AP544" s="306"/>
      <c r="AQ544" s="306"/>
      <c r="AR544" s="306"/>
      <c r="AS544" s="306"/>
      <c r="AT544" s="306"/>
      <c r="AU544" s="306"/>
      <c r="AV544" s="306"/>
      <c r="AW544" s="306"/>
      <c r="AX544" s="306"/>
      <c r="AY544" s="306"/>
    </row>
    <row r="545" spans="1:51">
      <c r="A545" s="61" t="s">
        <v>1005</v>
      </c>
      <c r="B545" s="61" t="s">
        <v>383</v>
      </c>
      <c r="C545" s="61" t="s">
        <v>954</v>
      </c>
      <c r="D545" s="61" t="s">
        <v>421</v>
      </c>
      <c r="E545" s="64">
        <f>IF(ISERROR(VLOOKUP(D545,#REF!,2,0)),0,VLOOKUP(D545,#REF!,2,0))</f>
        <v>0</v>
      </c>
      <c r="F545" s="61" t="str">
        <f>IF(D545="","",VLOOKUP(D545,'UG SKU Categorization'!$A$1:$C$204,3,0))</f>
        <v>Hygiene</v>
      </c>
      <c r="G545" s="61" t="s">
        <v>422</v>
      </c>
      <c r="H545" s="524">
        <v>2228600</v>
      </c>
      <c r="I545" s="306"/>
      <c r="J545" s="306"/>
      <c r="K545" s="306"/>
      <c r="L545" s="306"/>
      <c r="M545" s="306"/>
      <c r="N545" s="306"/>
      <c r="O545" s="524">
        <v>4900</v>
      </c>
      <c r="P545" s="524">
        <v>39200</v>
      </c>
      <c r="Q545" s="306"/>
      <c r="R545" s="306"/>
      <c r="S545" s="306"/>
      <c r="T545" s="306"/>
      <c r="U545" s="306"/>
      <c r="V545" s="524">
        <v>396900</v>
      </c>
      <c r="W545" s="524">
        <v>9800</v>
      </c>
      <c r="X545" s="524">
        <v>34300</v>
      </c>
      <c r="Y545" s="524">
        <v>49000</v>
      </c>
      <c r="Z545" s="524">
        <v>49000</v>
      </c>
      <c r="AA545" s="524">
        <v>19600</v>
      </c>
      <c r="AB545" s="524">
        <v>34300</v>
      </c>
      <c r="AC545" s="524">
        <v>4900</v>
      </c>
      <c r="AD545" s="524">
        <v>14700</v>
      </c>
      <c r="AE545" s="524">
        <v>24500</v>
      </c>
      <c r="AF545" s="524">
        <v>19600</v>
      </c>
      <c r="AG545" s="524">
        <v>58800</v>
      </c>
      <c r="AH545" s="524">
        <v>186200</v>
      </c>
      <c r="AI545" s="524">
        <v>24500</v>
      </c>
      <c r="AJ545" s="524">
        <v>34300</v>
      </c>
      <c r="AK545" s="524">
        <v>29400</v>
      </c>
      <c r="AL545" s="524">
        <v>19600</v>
      </c>
      <c r="AM545" s="306"/>
      <c r="AN545" s="524">
        <v>29400</v>
      </c>
      <c r="AO545" s="524">
        <v>10800</v>
      </c>
      <c r="AP545" s="524">
        <v>5400</v>
      </c>
      <c r="AQ545" s="524">
        <v>54000</v>
      </c>
      <c r="AR545" s="524">
        <v>44100</v>
      </c>
      <c r="AS545" s="524">
        <v>10800</v>
      </c>
      <c r="AT545" s="524">
        <v>5400</v>
      </c>
      <c r="AU545" s="524">
        <v>334800</v>
      </c>
      <c r="AV545" s="306"/>
      <c r="AW545" s="524">
        <v>140400</v>
      </c>
      <c r="AX545" s="524">
        <v>540000</v>
      </c>
      <c r="AY545" s="306"/>
    </row>
    <row r="546" spans="1:51">
      <c r="A546" s="61" t="s">
        <v>1005</v>
      </c>
      <c r="B546" s="61" t="s">
        <v>383</v>
      </c>
      <c r="C546" s="61" t="s">
        <v>954</v>
      </c>
      <c r="D546" s="61" t="s">
        <v>697</v>
      </c>
      <c r="E546" s="64">
        <f>IF(ISERROR(VLOOKUP(D546,#REF!,2,0)),0,VLOOKUP(D546,#REF!,2,0))</f>
        <v>0</v>
      </c>
      <c r="F546" s="61" t="str">
        <f>IF(D546="","",VLOOKUP(D546,'UG SKU Categorization'!$A$1:$C$204,3,0))</f>
        <v>Soap</v>
      </c>
      <c r="G546" s="61" t="s">
        <v>698</v>
      </c>
      <c r="H546" s="524">
        <v>10094850</v>
      </c>
      <c r="I546" s="306"/>
      <c r="J546" s="306"/>
      <c r="K546" s="306"/>
      <c r="L546" s="306"/>
      <c r="M546" s="306"/>
      <c r="N546" s="306"/>
      <c r="O546" s="306"/>
      <c r="P546" s="306"/>
      <c r="Q546" s="306"/>
      <c r="R546" s="306"/>
      <c r="S546" s="306"/>
      <c r="T546" s="524">
        <v>73500</v>
      </c>
      <c r="U546" s="524">
        <v>199500</v>
      </c>
      <c r="V546" s="524">
        <v>52500</v>
      </c>
      <c r="W546" s="524">
        <v>59500</v>
      </c>
      <c r="X546" s="524">
        <v>129500</v>
      </c>
      <c r="Y546" s="524">
        <v>501150</v>
      </c>
      <c r="Z546" s="524">
        <v>607200</v>
      </c>
      <c r="AA546" s="524">
        <v>514800</v>
      </c>
      <c r="AB546" s="524">
        <v>465750</v>
      </c>
      <c r="AC546" s="524">
        <v>465750</v>
      </c>
      <c r="AD546" s="524">
        <v>334650</v>
      </c>
      <c r="AE546" s="524">
        <v>417450</v>
      </c>
      <c r="AF546" s="524">
        <v>376050</v>
      </c>
      <c r="AG546" s="524">
        <v>396750</v>
      </c>
      <c r="AH546" s="524">
        <v>396850</v>
      </c>
      <c r="AI546" s="524">
        <v>372600</v>
      </c>
      <c r="AJ546" s="524">
        <v>610850</v>
      </c>
      <c r="AK546" s="524">
        <v>661400</v>
      </c>
      <c r="AL546" s="524">
        <v>489000</v>
      </c>
      <c r="AM546" s="524">
        <v>455600</v>
      </c>
      <c r="AN546" s="524">
        <v>342800</v>
      </c>
      <c r="AO546" s="524">
        <v>272000</v>
      </c>
      <c r="AP546" s="524">
        <v>169200</v>
      </c>
      <c r="AQ546" s="524">
        <v>255000</v>
      </c>
      <c r="AR546" s="524">
        <v>333700</v>
      </c>
      <c r="AS546" s="524">
        <v>159800</v>
      </c>
      <c r="AT546" s="524">
        <v>204000</v>
      </c>
      <c r="AU546" s="524">
        <v>156800</v>
      </c>
      <c r="AV546" s="524">
        <v>150400</v>
      </c>
      <c r="AW546" s="524">
        <v>236800</v>
      </c>
      <c r="AX546" s="524">
        <v>234000</v>
      </c>
      <c r="AY546" s="306"/>
    </row>
    <row r="547" spans="1:51">
      <c r="A547" s="61" t="s">
        <v>1005</v>
      </c>
      <c r="B547" s="61" t="s">
        <v>383</v>
      </c>
      <c r="C547" s="61" t="s">
        <v>954</v>
      </c>
      <c r="D547" s="61" t="s">
        <v>663</v>
      </c>
      <c r="E547" s="64">
        <f>IF(ISERROR(VLOOKUP(D547,#REF!,2,0)),0,VLOOKUP(D547,#REF!,2,0))</f>
        <v>0</v>
      </c>
      <c r="F547" s="61" t="str">
        <f>IF(D547="","",VLOOKUP(D547,'UG SKU Categorization'!$A$1:$C$204,3,0))</f>
        <v>Water filtration and storage</v>
      </c>
      <c r="G547" s="61" t="s">
        <v>664</v>
      </c>
      <c r="H547" s="524">
        <v>8000</v>
      </c>
      <c r="I547" s="306"/>
      <c r="J547" s="306"/>
      <c r="K547" s="306"/>
      <c r="L547" s="306"/>
      <c r="M547" s="306"/>
      <c r="N547" s="306"/>
      <c r="O547" s="306"/>
      <c r="P547" s="306"/>
      <c r="Q547" s="306"/>
      <c r="R547" s="306"/>
      <c r="S547" s="306"/>
      <c r="T547" s="306"/>
      <c r="U547" s="306"/>
      <c r="V547" s="306"/>
      <c r="W547" s="306"/>
      <c r="X547" s="306"/>
      <c r="Y547" s="306"/>
      <c r="Z547" s="306"/>
      <c r="AA547" s="306"/>
      <c r="AB547" s="306"/>
      <c r="AC547" s="306"/>
      <c r="AD547" s="306"/>
      <c r="AE547" s="306"/>
      <c r="AF547" s="524">
        <v>4000</v>
      </c>
      <c r="AG547" s="306"/>
      <c r="AH547" s="306"/>
      <c r="AI547" s="524">
        <v>4000</v>
      </c>
      <c r="AJ547" s="306"/>
      <c r="AK547" s="306"/>
      <c r="AL547" s="306"/>
      <c r="AM547" s="306"/>
      <c r="AN547" s="306"/>
      <c r="AO547" s="306"/>
      <c r="AP547" s="306"/>
      <c r="AQ547" s="306"/>
      <c r="AR547" s="306"/>
      <c r="AS547" s="306"/>
      <c r="AT547" s="306"/>
      <c r="AU547" s="306"/>
      <c r="AV547" s="306"/>
      <c r="AW547" s="306"/>
      <c r="AX547" s="306"/>
      <c r="AY547" s="306"/>
    </row>
    <row r="548" spans="1:51">
      <c r="A548" s="61" t="s">
        <v>1005</v>
      </c>
      <c r="B548" s="61" t="s">
        <v>383</v>
      </c>
      <c r="C548" s="61" t="s">
        <v>954</v>
      </c>
      <c r="D548" s="61" t="s">
        <v>665</v>
      </c>
      <c r="E548" s="64">
        <f>IF(ISERROR(VLOOKUP(D548,#REF!,2,0)),0,VLOOKUP(D548,#REF!,2,0))</f>
        <v>0</v>
      </c>
      <c r="F548" s="61" t="str">
        <f>IF(D548="","",VLOOKUP(D548,'UG SKU Categorization'!$A$1:$C$204,3,0))</f>
        <v>Diarrhea Treatment</v>
      </c>
      <c r="G548" s="61" t="s">
        <v>666</v>
      </c>
      <c r="H548" s="524">
        <v>165600</v>
      </c>
      <c r="I548" s="306"/>
      <c r="J548" s="306"/>
      <c r="K548" s="306"/>
      <c r="L548" s="306"/>
      <c r="M548" s="306"/>
      <c r="N548" s="306"/>
      <c r="O548" s="306"/>
      <c r="P548" s="306"/>
      <c r="Q548" s="306"/>
      <c r="R548" s="306"/>
      <c r="S548" s="306"/>
      <c r="T548" s="306"/>
      <c r="U548" s="306"/>
      <c r="V548" s="306"/>
      <c r="W548" s="306"/>
      <c r="X548" s="306"/>
      <c r="Y548" s="306"/>
      <c r="Z548" s="306"/>
      <c r="AA548" s="306"/>
      <c r="AB548" s="306"/>
      <c r="AC548" s="306"/>
      <c r="AD548" s="306"/>
      <c r="AE548" s="306"/>
      <c r="AF548" s="306"/>
      <c r="AG548" s="306"/>
      <c r="AH548" s="306"/>
      <c r="AI548" s="524">
        <v>24610</v>
      </c>
      <c r="AJ548" s="524">
        <v>18400</v>
      </c>
      <c r="AK548" s="524">
        <v>8970</v>
      </c>
      <c r="AL548" s="524">
        <v>11500</v>
      </c>
      <c r="AM548" s="524">
        <v>9200</v>
      </c>
      <c r="AN548" s="524">
        <v>22080</v>
      </c>
      <c r="AO548" s="524">
        <v>4830</v>
      </c>
      <c r="AP548" s="524">
        <v>28750</v>
      </c>
      <c r="AQ548" s="524">
        <v>920</v>
      </c>
      <c r="AR548" s="524">
        <v>3910</v>
      </c>
      <c r="AS548" s="524">
        <v>12880</v>
      </c>
      <c r="AT548" s="524">
        <v>8510</v>
      </c>
      <c r="AU548" s="524">
        <v>4600</v>
      </c>
      <c r="AV548" s="306"/>
      <c r="AW548" s="524">
        <v>2300</v>
      </c>
      <c r="AX548" s="524">
        <v>4140</v>
      </c>
      <c r="AY548" s="306"/>
    </row>
    <row r="549" spans="1:51">
      <c r="A549" s="61" t="s">
        <v>1005</v>
      </c>
      <c r="B549" s="61" t="s">
        <v>383</v>
      </c>
      <c r="C549" s="61" t="s">
        <v>954</v>
      </c>
      <c r="D549" s="61" t="s">
        <v>1976</v>
      </c>
      <c r="E549" s="64">
        <f>IF(ISERROR(VLOOKUP(D549,#REF!,2,0)),0,VLOOKUP(D549,#REF!,2,0))</f>
        <v>0</v>
      </c>
      <c r="F549" s="61" t="str">
        <f>IF(D549="","",VLOOKUP(D549,'UG SKU Categorization'!$A$1:$C$204,3,0))</f>
        <v>Diarrhea Treatment</v>
      </c>
      <c r="G549" s="61" t="s">
        <v>1978</v>
      </c>
      <c r="H549" s="524">
        <v>320000</v>
      </c>
      <c r="I549" s="306"/>
      <c r="J549" s="306"/>
      <c r="K549" s="306"/>
      <c r="L549" s="306"/>
      <c r="M549" s="306"/>
      <c r="N549" s="306"/>
      <c r="O549" s="306"/>
      <c r="P549" s="306"/>
      <c r="Q549" s="306"/>
      <c r="R549" s="306"/>
      <c r="S549" s="306"/>
      <c r="T549" s="306"/>
      <c r="U549" s="306"/>
      <c r="V549" s="306"/>
      <c r="W549" s="306"/>
      <c r="X549" s="306"/>
      <c r="Y549" s="306"/>
      <c r="Z549" s="306"/>
      <c r="AA549" s="306"/>
      <c r="AB549" s="306"/>
      <c r="AC549" s="306"/>
      <c r="AD549" s="306"/>
      <c r="AE549" s="306"/>
      <c r="AF549" s="306"/>
      <c r="AG549" s="306"/>
      <c r="AH549" s="306"/>
      <c r="AI549" s="306"/>
      <c r="AJ549" s="306"/>
      <c r="AK549" s="306"/>
      <c r="AL549" s="306"/>
      <c r="AM549" s="306"/>
      <c r="AN549" s="306"/>
      <c r="AO549" s="306"/>
      <c r="AP549" s="306"/>
      <c r="AQ549" s="306"/>
      <c r="AR549" s="306"/>
      <c r="AS549" s="306"/>
      <c r="AT549" s="306"/>
      <c r="AU549" s="306"/>
      <c r="AV549" s="524">
        <v>170000</v>
      </c>
      <c r="AW549" s="524">
        <v>60000</v>
      </c>
      <c r="AX549" s="524">
        <v>90000</v>
      </c>
      <c r="AY549" s="306"/>
    </row>
    <row r="550" spans="1:51">
      <c r="A550" s="61" t="s">
        <v>1005</v>
      </c>
      <c r="B550" s="61" t="s">
        <v>383</v>
      </c>
      <c r="C550" s="61" t="s">
        <v>954</v>
      </c>
      <c r="D550" s="61" t="s">
        <v>667</v>
      </c>
      <c r="E550" s="64">
        <f>IF(ISERROR(VLOOKUP(D550,#REF!,2,0)),0,VLOOKUP(D550,#REF!,2,0))</f>
        <v>0</v>
      </c>
      <c r="F550" s="61" t="str">
        <f>IF(D550="","",VLOOKUP(D550,'UG SKU Categorization'!$A$1:$C$204,3,0))</f>
        <v>Other Health</v>
      </c>
      <c r="G550" s="61" t="s">
        <v>668</v>
      </c>
      <c r="H550" s="524">
        <v>3389000</v>
      </c>
      <c r="I550" s="524">
        <v>98000</v>
      </c>
      <c r="J550" s="524">
        <v>96800</v>
      </c>
      <c r="K550" s="524">
        <v>90200</v>
      </c>
      <c r="L550" s="306"/>
      <c r="M550" s="524">
        <v>124800</v>
      </c>
      <c r="N550" s="524">
        <v>54400</v>
      </c>
      <c r="O550" s="524">
        <v>224000</v>
      </c>
      <c r="P550" s="524">
        <v>170000</v>
      </c>
      <c r="Q550" s="524">
        <v>74800</v>
      </c>
      <c r="R550" s="524">
        <v>68000</v>
      </c>
      <c r="S550" s="524">
        <v>68000</v>
      </c>
      <c r="T550" s="524">
        <v>88400</v>
      </c>
      <c r="U550" s="524">
        <v>83600</v>
      </c>
      <c r="V550" s="524">
        <v>52800</v>
      </c>
      <c r="W550" s="524">
        <v>39600</v>
      </c>
      <c r="X550" s="524">
        <v>176000</v>
      </c>
      <c r="Y550" s="524">
        <v>79200</v>
      </c>
      <c r="Z550" s="524">
        <v>48400</v>
      </c>
      <c r="AA550" s="524">
        <v>61600</v>
      </c>
      <c r="AB550" s="524">
        <v>77600</v>
      </c>
      <c r="AC550" s="524">
        <v>55200</v>
      </c>
      <c r="AD550" s="524">
        <v>70400</v>
      </c>
      <c r="AE550" s="524">
        <v>83600</v>
      </c>
      <c r="AF550" s="524">
        <v>70400</v>
      </c>
      <c r="AG550" s="524">
        <v>79200</v>
      </c>
      <c r="AH550" s="524">
        <v>48400</v>
      </c>
      <c r="AI550" s="524">
        <v>48400</v>
      </c>
      <c r="AJ550" s="524">
        <v>74800</v>
      </c>
      <c r="AK550" s="524">
        <v>66000</v>
      </c>
      <c r="AL550" s="524">
        <v>83600</v>
      </c>
      <c r="AM550" s="524">
        <v>74800</v>
      </c>
      <c r="AN550" s="524">
        <v>79200</v>
      </c>
      <c r="AO550" s="524">
        <v>66000</v>
      </c>
      <c r="AP550" s="524">
        <v>110000</v>
      </c>
      <c r="AQ550" s="524">
        <v>44000</v>
      </c>
      <c r="AR550" s="524">
        <v>110000</v>
      </c>
      <c r="AS550" s="524">
        <v>79200</v>
      </c>
      <c r="AT550" s="524">
        <v>48400</v>
      </c>
      <c r="AU550" s="524">
        <v>57200</v>
      </c>
      <c r="AV550" s="524">
        <v>88000</v>
      </c>
      <c r="AW550" s="524">
        <v>66000</v>
      </c>
      <c r="AX550" s="524">
        <v>110000</v>
      </c>
      <c r="AY550" s="306"/>
    </row>
    <row r="551" spans="1:51">
      <c r="A551" s="61" t="s">
        <v>1005</v>
      </c>
      <c r="B551" s="61" t="s">
        <v>383</v>
      </c>
      <c r="C551" s="61" t="s">
        <v>954</v>
      </c>
      <c r="D551" s="61" t="s">
        <v>669</v>
      </c>
      <c r="E551" s="64">
        <f>IF(ISERROR(VLOOKUP(D551,#REF!,2,0)),0,VLOOKUP(D551,#REF!,2,0))</f>
        <v>0</v>
      </c>
      <c r="F551" s="61" t="str">
        <f>IF(D551="","",VLOOKUP(D551,'UG SKU Categorization'!$A$1:$C$204,3,0))</f>
        <v>Other Health</v>
      </c>
      <c r="G551" s="61" t="s">
        <v>670</v>
      </c>
      <c r="H551" s="524">
        <v>409850</v>
      </c>
      <c r="I551" s="524">
        <v>9750</v>
      </c>
      <c r="J551" s="524">
        <v>5200</v>
      </c>
      <c r="K551" s="524">
        <v>14950</v>
      </c>
      <c r="L551" s="524">
        <v>15000</v>
      </c>
      <c r="M551" s="524">
        <v>21600</v>
      </c>
      <c r="N551" s="524">
        <v>15600</v>
      </c>
      <c r="O551" s="524">
        <v>34800</v>
      </c>
      <c r="P551" s="524">
        <v>20400</v>
      </c>
      <c r="Q551" s="524">
        <v>9600</v>
      </c>
      <c r="R551" s="524">
        <v>9600</v>
      </c>
      <c r="S551" s="524">
        <v>15600</v>
      </c>
      <c r="T551" s="524">
        <v>3600</v>
      </c>
      <c r="U551" s="524">
        <v>8400</v>
      </c>
      <c r="V551" s="524">
        <v>9600</v>
      </c>
      <c r="W551" s="524">
        <v>1200</v>
      </c>
      <c r="X551" s="524">
        <v>32400</v>
      </c>
      <c r="Y551" s="524">
        <v>13200</v>
      </c>
      <c r="Z551" s="524">
        <v>2400</v>
      </c>
      <c r="AA551" s="524">
        <v>13200</v>
      </c>
      <c r="AB551" s="524">
        <v>24000</v>
      </c>
      <c r="AC551" s="524">
        <v>2400</v>
      </c>
      <c r="AD551" s="524">
        <v>9600</v>
      </c>
      <c r="AE551" s="524">
        <v>8400</v>
      </c>
      <c r="AF551" s="524">
        <v>1350</v>
      </c>
      <c r="AG551" s="524">
        <v>2700</v>
      </c>
      <c r="AH551" s="524">
        <v>16200</v>
      </c>
      <c r="AI551" s="524">
        <v>2700</v>
      </c>
      <c r="AJ551" s="524">
        <v>9450</v>
      </c>
      <c r="AK551" s="524">
        <v>8100</v>
      </c>
      <c r="AL551" s="524">
        <v>12150</v>
      </c>
      <c r="AM551" s="524">
        <v>4050</v>
      </c>
      <c r="AN551" s="524">
        <v>14850</v>
      </c>
      <c r="AO551" s="524">
        <v>1350</v>
      </c>
      <c r="AP551" s="524">
        <v>12150</v>
      </c>
      <c r="AQ551" s="524">
        <v>2700</v>
      </c>
      <c r="AR551" s="524">
        <v>2700</v>
      </c>
      <c r="AS551" s="524">
        <v>5400</v>
      </c>
      <c r="AT551" s="524">
        <v>2700</v>
      </c>
      <c r="AU551" s="524">
        <v>4050</v>
      </c>
      <c r="AV551" s="524">
        <v>2700</v>
      </c>
      <c r="AW551" s="306"/>
      <c r="AX551" s="524">
        <v>4050</v>
      </c>
      <c r="AY551" s="306"/>
    </row>
    <row r="552" spans="1:51">
      <c r="A552" s="61" t="s">
        <v>1005</v>
      </c>
      <c r="B552" s="61" t="s">
        <v>383</v>
      </c>
      <c r="C552" s="61" t="s">
        <v>954</v>
      </c>
      <c r="D552" s="61" t="s">
        <v>671</v>
      </c>
      <c r="E552" s="64">
        <f>IF(ISERROR(VLOOKUP(D552,#REF!,2,0)),0,VLOOKUP(D552,#REF!,2,0))</f>
        <v>0</v>
      </c>
      <c r="F552" s="61" t="str">
        <f>IF(D552="","",VLOOKUP(D552,'UG SKU Categorization'!$A$1:$C$204,3,0))</f>
        <v>Other Health</v>
      </c>
      <c r="G552" s="61" t="s">
        <v>672</v>
      </c>
      <c r="H552" s="524">
        <v>540400</v>
      </c>
      <c r="I552" s="524">
        <v>9100</v>
      </c>
      <c r="J552" s="524">
        <v>6300</v>
      </c>
      <c r="K552" s="524">
        <v>9800</v>
      </c>
      <c r="L552" s="524">
        <v>14700</v>
      </c>
      <c r="M552" s="524">
        <v>16800</v>
      </c>
      <c r="N552" s="524">
        <v>18000</v>
      </c>
      <c r="O552" s="524">
        <v>38400</v>
      </c>
      <c r="P552" s="524">
        <v>19200</v>
      </c>
      <c r="Q552" s="524">
        <v>19200</v>
      </c>
      <c r="R552" s="524">
        <v>10800</v>
      </c>
      <c r="S552" s="524">
        <v>4800</v>
      </c>
      <c r="T552" s="524">
        <v>3600</v>
      </c>
      <c r="U552" s="524">
        <v>13800</v>
      </c>
      <c r="V552" s="524">
        <v>18000</v>
      </c>
      <c r="W552" s="524">
        <v>9800</v>
      </c>
      <c r="X552" s="524">
        <v>50400</v>
      </c>
      <c r="Y552" s="524">
        <v>28000</v>
      </c>
      <c r="Z552" s="524">
        <v>5600</v>
      </c>
      <c r="AA552" s="524">
        <v>16800</v>
      </c>
      <c r="AB552" s="524">
        <v>19600</v>
      </c>
      <c r="AC552" s="524">
        <v>8400</v>
      </c>
      <c r="AD552" s="524">
        <v>21000</v>
      </c>
      <c r="AE552" s="524">
        <v>2800</v>
      </c>
      <c r="AF552" s="524">
        <v>10500</v>
      </c>
      <c r="AG552" s="524">
        <v>18000</v>
      </c>
      <c r="AH552" s="524">
        <v>15000</v>
      </c>
      <c r="AI552" s="524">
        <v>10500</v>
      </c>
      <c r="AJ552" s="524">
        <v>22500</v>
      </c>
      <c r="AK552" s="524">
        <v>13500</v>
      </c>
      <c r="AL552" s="524">
        <v>10500</v>
      </c>
      <c r="AM552" s="524">
        <v>6000</v>
      </c>
      <c r="AN552" s="524">
        <v>13500</v>
      </c>
      <c r="AO552" s="524">
        <v>4500</v>
      </c>
      <c r="AP552" s="524">
        <v>3000</v>
      </c>
      <c r="AQ552" s="524">
        <v>1500</v>
      </c>
      <c r="AR552" s="524">
        <v>1500</v>
      </c>
      <c r="AS552" s="524">
        <v>10500</v>
      </c>
      <c r="AT552" s="524">
        <v>9000</v>
      </c>
      <c r="AU552" s="524">
        <v>7500</v>
      </c>
      <c r="AV552" s="524">
        <v>9000</v>
      </c>
      <c r="AW552" s="524">
        <v>3000</v>
      </c>
      <c r="AX552" s="524">
        <v>6000</v>
      </c>
      <c r="AY552" s="306"/>
    </row>
    <row r="553" spans="1:51">
      <c r="A553" s="61" t="s">
        <v>1005</v>
      </c>
      <c r="B553" s="61" t="s">
        <v>383</v>
      </c>
      <c r="C553" s="61" t="s">
        <v>954</v>
      </c>
      <c r="D553" s="61" t="s">
        <v>673</v>
      </c>
      <c r="E553" s="64">
        <f>IF(ISERROR(VLOOKUP(D553,#REF!,2,0)),0,VLOOKUP(D553,#REF!,2,0))</f>
        <v>0</v>
      </c>
      <c r="F553" s="61" t="str">
        <f>IF(D553="","",VLOOKUP(D553,'UG SKU Categorization'!$A$1:$C$204,3,0))</f>
        <v>Other Health</v>
      </c>
      <c r="G553" s="61" t="s">
        <v>674</v>
      </c>
      <c r="H553" s="524">
        <v>388600</v>
      </c>
      <c r="I553" s="524">
        <v>8400</v>
      </c>
      <c r="J553" s="524">
        <v>9600</v>
      </c>
      <c r="K553" s="524">
        <v>8400</v>
      </c>
      <c r="L553" s="524">
        <v>8400</v>
      </c>
      <c r="M553" s="524">
        <v>5600</v>
      </c>
      <c r="N553" s="524">
        <v>12600</v>
      </c>
      <c r="O553" s="524">
        <v>64400</v>
      </c>
      <c r="P553" s="524">
        <v>6800</v>
      </c>
      <c r="Q553" s="524">
        <v>7800</v>
      </c>
      <c r="R553" s="524">
        <v>12600</v>
      </c>
      <c r="S553" s="524">
        <v>22400</v>
      </c>
      <c r="T553" s="524">
        <v>2800</v>
      </c>
      <c r="U553" s="524">
        <v>9800</v>
      </c>
      <c r="V553" s="524">
        <v>9800</v>
      </c>
      <c r="W553" s="524">
        <v>4200</v>
      </c>
      <c r="X553" s="524">
        <v>37800</v>
      </c>
      <c r="Y553" s="524">
        <v>18200</v>
      </c>
      <c r="Z553" s="524">
        <v>2800</v>
      </c>
      <c r="AA553" s="306"/>
      <c r="AB553" s="524">
        <v>11200</v>
      </c>
      <c r="AC553" s="524">
        <v>4200</v>
      </c>
      <c r="AD553" s="524">
        <v>2800</v>
      </c>
      <c r="AE553" s="524">
        <v>1400</v>
      </c>
      <c r="AF553" s="524">
        <v>1400</v>
      </c>
      <c r="AG553" s="524">
        <v>7000</v>
      </c>
      <c r="AH553" s="524">
        <v>2900</v>
      </c>
      <c r="AI553" s="524">
        <v>4500</v>
      </c>
      <c r="AJ553" s="524">
        <v>4500</v>
      </c>
      <c r="AK553" s="524">
        <v>4500</v>
      </c>
      <c r="AL553" s="524">
        <v>16500</v>
      </c>
      <c r="AM553" s="524">
        <v>13500</v>
      </c>
      <c r="AN553" s="524">
        <v>3000</v>
      </c>
      <c r="AO553" s="524">
        <v>3000</v>
      </c>
      <c r="AP553" s="524">
        <v>10500</v>
      </c>
      <c r="AQ553" s="524">
        <v>3000</v>
      </c>
      <c r="AR553" s="524">
        <v>12000</v>
      </c>
      <c r="AS553" s="524">
        <v>1500</v>
      </c>
      <c r="AT553" s="524">
        <v>9000</v>
      </c>
      <c r="AU553" s="306"/>
      <c r="AV553" s="524">
        <v>7200</v>
      </c>
      <c r="AW553" s="524">
        <v>1800</v>
      </c>
      <c r="AX553" s="524">
        <v>10800</v>
      </c>
      <c r="AY553" s="306"/>
    </row>
    <row r="554" spans="1:51">
      <c r="A554" s="61" t="s">
        <v>1005</v>
      </c>
      <c r="B554" s="61" t="s">
        <v>383</v>
      </c>
      <c r="C554" s="61" t="s">
        <v>954</v>
      </c>
      <c r="D554" s="61" t="s">
        <v>675</v>
      </c>
      <c r="E554" s="64">
        <f>IF(ISERROR(VLOOKUP(D554,#REF!,2,0)),0,VLOOKUP(D554,#REF!,2,0))</f>
        <v>0</v>
      </c>
      <c r="F554" s="61" t="str">
        <f>IF(D554="","",VLOOKUP(D554,'UG SKU Categorization'!$A$1:$C$204,3,0))</f>
        <v>Other Health</v>
      </c>
      <c r="G554" s="61" t="s">
        <v>676</v>
      </c>
      <c r="H554" s="524">
        <v>508400</v>
      </c>
      <c r="I554" s="524">
        <v>14000</v>
      </c>
      <c r="J554" s="524">
        <v>4400</v>
      </c>
      <c r="K554" s="524">
        <v>10000</v>
      </c>
      <c r="L554" s="524">
        <v>72000</v>
      </c>
      <c r="M554" s="524">
        <v>40000</v>
      </c>
      <c r="N554" s="524">
        <v>16000</v>
      </c>
      <c r="O554" s="524">
        <v>16000</v>
      </c>
      <c r="P554" s="524">
        <v>8000</v>
      </c>
      <c r="Q554" s="524">
        <v>24000</v>
      </c>
      <c r="R554" s="524">
        <v>32000</v>
      </c>
      <c r="S554" s="306"/>
      <c r="T554" s="524">
        <v>24000</v>
      </c>
      <c r="U554" s="524">
        <v>32000</v>
      </c>
      <c r="V554" s="524">
        <v>8000</v>
      </c>
      <c r="W554" s="524">
        <v>8000</v>
      </c>
      <c r="X554" s="524">
        <v>24000</v>
      </c>
      <c r="Y554" s="524">
        <v>40000</v>
      </c>
      <c r="Z554" s="524">
        <v>16000</v>
      </c>
      <c r="AA554" s="306"/>
      <c r="AB554" s="524">
        <v>24000</v>
      </c>
      <c r="AC554" s="524">
        <v>8000</v>
      </c>
      <c r="AD554" s="524">
        <v>8000</v>
      </c>
      <c r="AE554" s="524">
        <v>16000</v>
      </c>
      <c r="AF554" s="524">
        <v>16000</v>
      </c>
      <c r="AG554" s="524">
        <v>24000</v>
      </c>
      <c r="AH554" s="524">
        <v>16000</v>
      </c>
      <c r="AI554" s="306"/>
      <c r="AJ554" s="524">
        <v>8000</v>
      </c>
      <c r="AK554" s="306"/>
      <c r="AL554" s="306"/>
      <c r="AM554" s="306"/>
      <c r="AN554" s="306"/>
      <c r="AO554" s="306"/>
      <c r="AP554" s="306"/>
      <c r="AQ554" s="306"/>
      <c r="AR554" s="306"/>
      <c r="AS554" s="306"/>
      <c r="AT554" s="306"/>
      <c r="AU554" s="306"/>
      <c r="AV554" s="306"/>
      <c r="AW554" s="306"/>
      <c r="AX554" s="306"/>
      <c r="AY554" s="306"/>
    </row>
    <row r="555" spans="1:51">
      <c r="A555" s="61" t="s">
        <v>1005</v>
      </c>
      <c r="B555" s="61" t="s">
        <v>383</v>
      </c>
      <c r="C555" s="61" t="s">
        <v>954</v>
      </c>
      <c r="D555" s="61" t="s">
        <v>677</v>
      </c>
      <c r="E555" s="64">
        <f>IF(ISERROR(VLOOKUP(D555,#REF!,2,0)),0,VLOOKUP(D555,#REF!,2,0))</f>
        <v>0</v>
      </c>
      <c r="F555" s="61" t="str">
        <f>IF(D555="","",VLOOKUP(D555,'UG SKU Categorization'!$A$1:$C$204,3,0))</f>
        <v>Soap</v>
      </c>
      <c r="G555" s="61" t="s">
        <v>2472</v>
      </c>
      <c r="H555" s="524">
        <v>2000</v>
      </c>
      <c r="I555" s="306"/>
      <c r="J555" s="306"/>
      <c r="K555" s="306"/>
      <c r="L555" s="306"/>
      <c r="M555" s="306"/>
      <c r="N555" s="306"/>
      <c r="O555" s="306"/>
      <c r="P555" s="306"/>
      <c r="Q555" s="306"/>
      <c r="R555" s="306"/>
      <c r="S555" s="306"/>
      <c r="T555" s="306"/>
      <c r="U555" s="306"/>
      <c r="V555" s="306"/>
      <c r="W555" s="306"/>
      <c r="X555" s="306"/>
      <c r="Y555" s="306"/>
      <c r="Z555" s="306"/>
      <c r="AA555" s="524">
        <v>2000</v>
      </c>
      <c r="AB555" s="306"/>
      <c r="AC555" s="306"/>
      <c r="AD555" s="306"/>
      <c r="AE555" s="306"/>
      <c r="AF555" s="306"/>
      <c r="AG555" s="306"/>
      <c r="AH555" s="306"/>
      <c r="AI555" s="306"/>
      <c r="AJ555" s="306"/>
      <c r="AK555" s="306"/>
      <c r="AL555" s="306"/>
      <c r="AM555" s="306"/>
      <c r="AN555" s="306"/>
      <c r="AO555" s="306"/>
      <c r="AP555" s="306"/>
      <c r="AQ555" s="306"/>
      <c r="AR555" s="306"/>
      <c r="AS555" s="306"/>
      <c r="AT555" s="306"/>
      <c r="AU555" s="306"/>
      <c r="AV555" s="306"/>
      <c r="AW555" s="306"/>
      <c r="AX555" s="306"/>
      <c r="AY555" s="306"/>
    </row>
    <row r="556" spans="1:51">
      <c r="A556" s="61" t="s">
        <v>1005</v>
      </c>
      <c r="B556" s="61" t="s">
        <v>383</v>
      </c>
      <c r="C556" s="61" t="s">
        <v>954</v>
      </c>
      <c r="D556" s="61" t="s">
        <v>677</v>
      </c>
      <c r="E556" s="64">
        <f>IF(ISERROR(VLOOKUP(D556,#REF!,2,0)),0,VLOOKUP(D556,#REF!,2,0))</f>
        <v>0</v>
      </c>
      <c r="F556" s="61" t="str">
        <f>IF(D556="","",VLOOKUP(D556,'UG SKU Categorization'!$A$1:$C$204,3,0))</f>
        <v>Soap</v>
      </c>
      <c r="G556" s="61" t="s">
        <v>2473</v>
      </c>
      <c r="H556" s="524">
        <v>1000</v>
      </c>
      <c r="I556" s="306"/>
      <c r="J556" s="306"/>
      <c r="K556" s="306"/>
      <c r="L556" s="306"/>
      <c r="M556" s="306"/>
      <c r="N556" s="306"/>
      <c r="O556" s="306"/>
      <c r="P556" s="306"/>
      <c r="Q556" s="306"/>
      <c r="R556" s="306"/>
      <c r="S556" s="306"/>
      <c r="T556" s="306"/>
      <c r="U556" s="306"/>
      <c r="V556" s="306"/>
      <c r="W556" s="524">
        <v>1000</v>
      </c>
      <c r="X556" s="306"/>
      <c r="Y556" s="306"/>
      <c r="Z556" s="306"/>
      <c r="AA556" s="306"/>
      <c r="AB556" s="306"/>
      <c r="AC556" s="306"/>
      <c r="AD556" s="306"/>
      <c r="AE556" s="306"/>
      <c r="AF556" s="306"/>
      <c r="AG556" s="306"/>
      <c r="AH556" s="306"/>
      <c r="AI556" s="306"/>
      <c r="AJ556" s="306"/>
      <c r="AK556" s="306"/>
      <c r="AL556" s="306"/>
      <c r="AM556" s="306"/>
      <c r="AN556" s="306"/>
      <c r="AO556" s="306"/>
      <c r="AP556" s="306"/>
      <c r="AQ556" s="306"/>
      <c r="AR556" s="306"/>
      <c r="AS556" s="306"/>
      <c r="AT556" s="306"/>
      <c r="AU556" s="306"/>
      <c r="AV556" s="306"/>
      <c r="AW556" s="306"/>
      <c r="AX556" s="306"/>
      <c r="AY556" s="306"/>
    </row>
    <row r="557" spans="1:51">
      <c r="A557" s="61" t="s">
        <v>1005</v>
      </c>
      <c r="B557" s="61" t="s">
        <v>383</v>
      </c>
      <c r="C557" s="61" t="s">
        <v>954</v>
      </c>
      <c r="D557" s="61" t="s">
        <v>677</v>
      </c>
      <c r="E557" s="64">
        <f>IF(ISERROR(VLOOKUP(D557,#REF!,2,0)),0,VLOOKUP(D557,#REF!,2,0))</f>
        <v>0</v>
      </c>
      <c r="F557" s="61" t="str">
        <f>IF(D557="","",VLOOKUP(D557,'UG SKU Categorization'!$A$1:$C$204,3,0))</f>
        <v>Soap</v>
      </c>
      <c r="G557" s="61" t="s">
        <v>2460</v>
      </c>
      <c r="H557" s="524">
        <v>9000</v>
      </c>
      <c r="I557" s="306"/>
      <c r="J557" s="524">
        <v>1000</v>
      </c>
      <c r="K557" s="524">
        <v>7000</v>
      </c>
      <c r="L557" s="306"/>
      <c r="M557" s="306"/>
      <c r="N557" s="306"/>
      <c r="O557" s="524">
        <v>1000</v>
      </c>
      <c r="P557" s="306"/>
      <c r="Q557" s="306"/>
      <c r="R557" s="306"/>
      <c r="S557" s="306"/>
      <c r="T557" s="306"/>
      <c r="U557" s="306"/>
      <c r="V557" s="306"/>
      <c r="W557" s="306"/>
      <c r="X557" s="306"/>
      <c r="Y557" s="306"/>
      <c r="Z557" s="306"/>
      <c r="AA557" s="306"/>
      <c r="AB557" s="306"/>
      <c r="AC557" s="306"/>
      <c r="AD557" s="306"/>
      <c r="AE557" s="306"/>
      <c r="AF557" s="306"/>
      <c r="AG557" s="306"/>
      <c r="AH557" s="306"/>
      <c r="AI557" s="306"/>
      <c r="AJ557" s="306"/>
      <c r="AK557" s="306"/>
      <c r="AL557" s="306"/>
      <c r="AM557" s="306"/>
      <c r="AN557" s="306"/>
      <c r="AO557" s="306"/>
      <c r="AP557" s="306"/>
      <c r="AQ557" s="306"/>
      <c r="AR557" s="306"/>
      <c r="AS557" s="306"/>
      <c r="AT557" s="306"/>
      <c r="AU557" s="306"/>
      <c r="AV557" s="306"/>
      <c r="AW557" s="306"/>
      <c r="AX557" s="306"/>
      <c r="AY557" s="306"/>
    </row>
    <row r="558" spans="1:51">
      <c r="A558" s="61" t="s">
        <v>1005</v>
      </c>
      <c r="B558" s="61" t="s">
        <v>383</v>
      </c>
      <c r="C558" s="61" t="s">
        <v>954</v>
      </c>
      <c r="D558" s="61" t="s">
        <v>678</v>
      </c>
      <c r="E558" s="64">
        <f>IF(ISERROR(VLOOKUP(D558,#REF!,2,0)),0,VLOOKUP(D558,#REF!,2,0))</f>
        <v>0</v>
      </c>
      <c r="F558" s="61" t="str">
        <f>IF(D558="","",VLOOKUP(D558,'UG SKU Categorization'!$A$1:$C$204,3,0))</f>
        <v>Soap</v>
      </c>
      <c r="G558" s="61" t="s">
        <v>2461</v>
      </c>
      <c r="H558" s="524">
        <v>1500</v>
      </c>
      <c r="I558" s="306"/>
      <c r="J558" s="306"/>
      <c r="K558" s="306"/>
      <c r="L558" s="306"/>
      <c r="M558" s="524">
        <v>1500</v>
      </c>
      <c r="N558" s="306"/>
      <c r="O558" s="306"/>
      <c r="P558" s="306"/>
      <c r="Q558" s="306"/>
      <c r="R558" s="306"/>
      <c r="S558" s="306"/>
      <c r="T558" s="306"/>
      <c r="U558" s="306"/>
      <c r="V558" s="306"/>
      <c r="W558" s="306"/>
      <c r="X558" s="306"/>
      <c r="Y558" s="306"/>
      <c r="Z558" s="306"/>
      <c r="AA558" s="306"/>
      <c r="AB558" s="306"/>
      <c r="AC558" s="306"/>
      <c r="AD558" s="306"/>
      <c r="AE558" s="306"/>
      <c r="AF558" s="306"/>
      <c r="AG558" s="306"/>
      <c r="AH558" s="306"/>
      <c r="AI558" s="306"/>
      <c r="AJ558" s="306"/>
      <c r="AK558" s="306"/>
      <c r="AL558" s="306"/>
      <c r="AM558" s="306"/>
      <c r="AN558" s="306"/>
      <c r="AO558" s="306"/>
      <c r="AP558" s="306"/>
      <c r="AQ558" s="306"/>
      <c r="AR558" s="306"/>
      <c r="AS558" s="306"/>
      <c r="AT558" s="306"/>
      <c r="AU558" s="306"/>
      <c r="AV558" s="306"/>
      <c r="AW558" s="306"/>
      <c r="AX558" s="306"/>
      <c r="AY558" s="306"/>
    </row>
    <row r="559" spans="1:51">
      <c r="A559" s="61" t="s">
        <v>1005</v>
      </c>
      <c r="B559" s="61" t="s">
        <v>383</v>
      </c>
      <c r="C559" s="61" t="s">
        <v>954</v>
      </c>
      <c r="D559" s="61" t="s">
        <v>679</v>
      </c>
      <c r="E559" s="64">
        <f>IF(ISERROR(VLOOKUP(D559,#REF!,2,0)),0,VLOOKUP(D559,#REF!,2,0))</f>
        <v>0</v>
      </c>
      <c r="F559" s="61" t="str">
        <f>IF(D559="","",VLOOKUP(D559,'UG SKU Categorization'!$A$1:$C$204,3,0))</f>
        <v>Soap</v>
      </c>
      <c r="G559" s="61" t="s">
        <v>680</v>
      </c>
      <c r="H559" s="524">
        <v>1156250</v>
      </c>
      <c r="I559" s="524">
        <v>90000</v>
      </c>
      <c r="J559" s="524">
        <v>49500</v>
      </c>
      <c r="K559" s="524">
        <v>22500</v>
      </c>
      <c r="L559" s="524">
        <v>36500</v>
      </c>
      <c r="M559" s="524">
        <v>112500</v>
      </c>
      <c r="N559" s="524">
        <v>22500</v>
      </c>
      <c r="O559" s="524">
        <v>184950</v>
      </c>
      <c r="P559" s="524">
        <v>11000</v>
      </c>
      <c r="Q559" s="524">
        <v>9000</v>
      </c>
      <c r="R559" s="524">
        <v>16200</v>
      </c>
      <c r="S559" s="524">
        <v>14400</v>
      </c>
      <c r="T559" s="524">
        <v>43200</v>
      </c>
      <c r="U559" s="524">
        <v>14400</v>
      </c>
      <c r="V559" s="524">
        <v>19600</v>
      </c>
      <c r="W559" s="524">
        <v>8500</v>
      </c>
      <c r="X559" s="524">
        <v>40800</v>
      </c>
      <c r="Y559" s="524">
        <v>23800</v>
      </c>
      <c r="Z559" s="524">
        <v>28900</v>
      </c>
      <c r="AA559" s="524">
        <v>44200</v>
      </c>
      <c r="AB559" s="524">
        <v>6800</v>
      </c>
      <c r="AC559" s="524">
        <v>8500</v>
      </c>
      <c r="AD559" s="524">
        <v>6800</v>
      </c>
      <c r="AE559" s="524">
        <v>17000</v>
      </c>
      <c r="AF559" s="524">
        <v>47600</v>
      </c>
      <c r="AG559" s="524">
        <v>13600</v>
      </c>
      <c r="AH559" s="524">
        <v>13600</v>
      </c>
      <c r="AI559" s="524">
        <v>5100</v>
      </c>
      <c r="AJ559" s="524">
        <v>13600</v>
      </c>
      <c r="AK559" s="524">
        <v>22100</v>
      </c>
      <c r="AL559" s="524">
        <v>1700</v>
      </c>
      <c r="AM559" s="306"/>
      <c r="AN559" s="524">
        <v>44200</v>
      </c>
      <c r="AO559" s="524">
        <v>39100</v>
      </c>
      <c r="AP559" s="306"/>
      <c r="AQ559" s="524">
        <v>37400</v>
      </c>
      <c r="AR559" s="524">
        <v>8500</v>
      </c>
      <c r="AS559" s="524">
        <v>1700</v>
      </c>
      <c r="AT559" s="524">
        <v>5100</v>
      </c>
      <c r="AU559" s="524">
        <v>1700</v>
      </c>
      <c r="AV559" s="524">
        <v>69700</v>
      </c>
      <c r="AW559" s="306"/>
      <c r="AX559" s="306"/>
      <c r="AY559" s="306"/>
    </row>
    <row r="560" spans="1:51">
      <c r="A560" s="61" t="s">
        <v>1005</v>
      </c>
      <c r="B560" s="61" t="s">
        <v>383</v>
      </c>
      <c r="C560" s="61" t="s">
        <v>954</v>
      </c>
      <c r="D560" s="61" t="s">
        <v>423</v>
      </c>
      <c r="E560" s="64">
        <f>IF(ISERROR(VLOOKUP(D560,#REF!,2,0)),0,VLOOKUP(D560,#REF!,2,0))</f>
        <v>0</v>
      </c>
      <c r="F560" s="61" t="str">
        <f>IF(D560="","",VLOOKUP(D560,'UG SKU Categorization'!$A$1:$C$204,3,0))</f>
        <v>Solar</v>
      </c>
      <c r="G560" s="61" t="s">
        <v>424</v>
      </c>
      <c r="H560" s="524">
        <v>741000</v>
      </c>
      <c r="I560" s="524">
        <v>33500</v>
      </c>
      <c r="J560" s="306"/>
      <c r="K560" s="306"/>
      <c r="L560" s="524">
        <v>72000</v>
      </c>
      <c r="M560" s="524">
        <v>71500</v>
      </c>
      <c r="N560" s="524">
        <v>38000</v>
      </c>
      <c r="O560" s="524">
        <v>152000</v>
      </c>
      <c r="P560" s="524">
        <v>114000</v>
      </c>
      <c r="Q560" s="306"/>
      <c r="R560" s="524">
        <v>76000</v>
      </c>
      <c r="S560" s="524">
        <v>38000</v>
      </c>
      <c r="T560" s="524">
        <v>70000</v>
      </c>
      <c r="U560" s="306"/>
      <c r="V560" s="306"/>
      <c r="W560" s="306"/>
      <c r="X560" s="306"/>
      <c r="Y560" s="306"/>
      <c r="Z560" s="306"/>
      <c r="AA560" s="306"/>
      <c r="AB560" s="306"/>
      <c r="AC560" s="306"/>
      <c r="AD560" s="306"/>
      <c r="AE560" s="306"/>
      <c r="AF560" s="306"/>
      <c r="AG560" s="306"/>
      <c r="AH560" s="306"/>
      <c r="AI560" s="306"/>
      <c r="AJ560" s="306"/>
      <c r="AK560" s="306"/>
      <c r="AL560" s="306"/>
      <c r="AM560" s="306"/>
      <c r="AN560" s="306"/>
      <c r="AO560" s="306"/>
      <c r="AP560" s="306"/>
      <c r="AQ560" s="306"/>
      <c r="AR560" s="524">
        <v>76000</v>
      </c>
      <c r="AS560" s="306"/>
      <c r="AT560" s="306"/>
      <c r="AU560" s="306"/>
      <c r="AV560" s="306"/>
      <c r="AW560" s="306"/>
      <c r="AX560" s="306"/>
      <c r="AY560" s="306"/>
    </row>
    <row r="561" spans="1:51">
      <c r="A561" s="61" t="s">
        <v>1005</v>
      </c>
      <c r="B561" s="61" t="s">
        <v>383</v>
      </c>
      <c r="C561" s="61" t="s">
        <v>954</v>
      </c>
      <c r="D561" s="61" t="s">
        <v>699</v>
      </c>
      <c r="E561" s="64">
        <f>IF(ISERROR(VLOOKUP(D561,#REF!,2,0)),0,VLOOKUP(D561,#REF!,2,0))</f>
        <v>0</v>
      </c>
      <c r="F561" s="61" t="str">
        <f>IF(D561="","",VLOOKUP(D561,'UG SKU Categorization'!$A$1:$C$204,3,0))</f>
        <v>Cookstoves</v>
      </c>
      <c r="G561" s="61" t="s">
        <v>700</v>
      </c>
      <c r="H561" s="524">
        <v>12594000</v>
      </c>
      <c r="I561" s="306"/>
      <c r="J561" s="306"/>
      <c r="K561" s="306"/>
      <c r="L561" s="306"/>
      <c r="M561" s="306"/>
      <c r="N561" s="306"/>
      <c r="O561" s="524">
        <v>192000</v>
      </c>
      <c r="P561" s="524">
        <v>160000</v>
      </c>
      <c r="Q561" s="524">
        <v>96000</v>
      </c>
      <c r="R561" s="524">
        <v>132000</v>
      </c>
      <c r="S561" s="524">
        <v>84000</v>
      </c>
      <c r="T561" s="524">
        <v>91000</v>
      </c>
      <c r="U561" s="524">
        <v>280000</v>
      </c>
      <c r="V561" s="524">
        <v>35000</v>
      </c>
      <c r="W561" s="524">
        <v>121000</v>
      </c>
      <c r="X561" s="524">
        <v>189000</v>
      </c>
      <c r="Y561" s="524">
        <v>133000</v>
      </c>
      <c r="Z561" s="524">
        <v>133000</v>
      </c>
      <c r="AA561" s="524">
        <v>364000</v>
      </c>
      <c r="AB561" s="524">
        <v>455000</v>
      </c>
      <c r="AC561" s="524">
        <v>455000</v>
      </c>
      <c r="AD561" s="524">
        <v>728000</v>
      </c>
      <c r="AE561" s="524">
        <v>1015000</v>
      </c>
      <c r="AF561" s="524">
        <v>1428000</v>
      </c>
      <c r="AG561" s="524">
        <v>728000</v>
      </c>
      <c r="AH561" s="524">
        <v>1295000</v>
      </c>
      <c r="AI561" s="524">
        <v>1428000</v>
      </c>
      <c r="AJ561" s="524">
        <v>637000</v>
      </c>
      <c r="AK561" s="524">
        <v>791000</v>
      </c>
      <c r="AL561" s="524">
        <v>665000</v>
      </c>
      <c r="AM561" s="524">
        <v>169000</v>
      </c>
      <c r="AN561" s="524">
        <v>100000</v>
      </c>
      <c r="AO561" s="524">
        <v>90000</v>
      </c>
      <c r="AP561" s="524">
        <v>80000</v>
      </c>
      <c r="AQ561" s="524">
        <v>20000</v>
      </c>
      <c r="AR561" s="524">
        <v>284000</v>
      </c>
      <c r="AS561" s="524">
        <v>72000</v>
      </c>
      <c r="AT561" s="524">
        <v>36000</v>
      </c>
      <c r="AU561" s="306"/>
      <c r="AV561" s="524">
        <v>96000</v>
      </c>
      <c r="AW561" s="306"/>
      <c r="AX561" s="524">
        <v>12000</v>
      </c>
      <c r="AY561" s="306"/>
    </row>
    <row r="562" spans="1:51">
      <c r="A562" s="61" t="s">
        <v>1005</v>
      </c>
      <c r="B562" s="61" t="s">
        <v>383</v>
      </c>
      <c r="C562" s="61" t="s">
        <v>954</v>
      </c>
      <c r="D562" s="61" t="s">
        <v>701</v>
      </c>
      <c r="E562" s="64">
        <f>IF(ISERROR(VLOOKUP(D562,#REF!,2,0)),0,VLOOKUP(D562,#REF!,2,0))</f>
        <v>0</v>
      </c>
      <c r="F562" s="61" t="str">
        <f>IF(D562="","",VLOOKUP(D562,'UG SKU Categorization'!$A$1:$C$204,3,0))</f>
        <v>Cookstoves</v>
      </c>
      <c r="G562" s="61" t="s">
        <v>702</v>
      </c>
      <c r="H562" s="524">
        <v>8297000</v>
      </c>
      <c r="I562" s="306"/>
      <c r="J562" s="306"/>
      <c r="K562" s="306"/>
      <c r="L562" s="306"/>
      <c r="M562" s="306"/>
      <c r="N562" s="306"/>
      <c r="O562" s="306"/>
      <c r="P562" s="306"/>
      <c r="Q562" s="524">
        <v>11000</v>
      </c>
      <c r="R562" s="524">
        <v>139000</v>
      </c>
      <c r="S562" s="524">
        <v>100000</v>
      </c>
      <c r="T562" s="524">
        <v>80000</v>
      </c>
      <c r="U562" s="524">
        <v>250000</v>
      </c>
      <c r="V562" s="524">
        <v>30000</v>
      </c>
      <c r="W562" s="524">
        <v>143000</v>
      </c>
      <c r="X562" s="524">
        <v>140000</v>
      </c>
      <c r="Y562" s="524">
        <v>90000</v>
      </c>
      <c r="Z562" s="524">
        <v>110000</v>
      </c>
      <c r="AA562" s="524">
        <v>290000</v>
      </c>
      <c r="AB562" s="524">
        <v>340000</v>
      </c>
      <c r="AC562" s="524">
        <v>330000</v>
      </c>
      <c r="AD562" s="524">
        <v>330000</v>
      </c>
      <c r="AE562" s="524">
        <v>540000</v>
      </c>
      <c r="AF562" s="524">
        <v>750000</v>
      </c>
      <c r="AG562" s="524">
        <v>460000</v>
      </c>
      <c r="AH562" s="524">
        <v>790000</v>
      </c>
      <c r="AI562" s="524">
        <v>970000</v>
      </c>
      <c r="AJ562" s="524">
        <v>830000</v>
      </c>
      <c r="AK562" s="524">
        <v>330000</v>
      </c>
      <c r="AL562" s="524">
        <v>660000</v>
      </c>
      <c r="AM562" s="524">
        <v>148000</v>
      </c>
      <c r="AN562" s="524">
        <v>125000</v>
      </c>
      <c r="AO562" s="524">
        <v>28000</v>
      </c>
      <c r="AP562" s="524">
        <v>14000</v>
      </c>
      <c r="AQ562" s="524">
        <v>56000</v>
      </c>
      <c r="AR562" s="524">
        <v>100000</v>
      </c>
      <c r="AS562" s="524">
        <v>16000</v>
      </c>
      <c r="AT562" s="524">
        <v>32000</v>
      </c>
      <c r="AU562" s="524">
        <v>32000</v>
      </c>
      <c r="AV562" s="524">
        <v>16000</v>
      </c>
      <c r="AW562" s="306"/>
      <c r="AX562" s="524">
        <v>17000</v>
      </c>
      <c r="AY562" s="306"/>
    </row>
    <row r="563" spans="1:51">
      <c r="A563" s="61" t="s">
        <v>1005</v>
      </c>
      <c r="B563" s="61" t="s">
        <v>383</v>
      </c>
      <c r="C563" s="61" t="s">
        <v>954</v>
      </c>
      <c r="D563" s="61" t="s">
        <v>682</v>
      </c>
      <c r="E563" s="64">
        <f>IF(ISERROR(VLOOKUP(D563,#REF!,2,0)),0,VLOOKUP(D563,#REF!,2,0))</f>
        <v>0</v>
      </c>
      <c r="F563" s="61" t="str">
        <f>IF(D563="","",VLOOKUP(D563,'UG SKU Categorization'!$A$1:$C$204,3,0))</f>
        <v>Other</v>
      </c>
      <c r="G563" s="61" t="s">
        <v>683</v>
      </c>
      <c r="H563" s="524">
        <v>2580600</v>
      </c>
      <c r="I563" s="524">
        <v>52000</v>
      </c>
      <c r="J563" s="524">
        <v>26000</v>
      </c>
      <c r="K563" s="524">
        <v>33600</v>
      </c>
      <c r="L563" s="524">
        <v>13500</v>
      </c>
      <c r="M563" s="524">
        <v>55500</v>
      </c>
      <c r="N563" s="524">
        <v>48000</v>
      </c>
      <c r="O563" s="524">
        <v>114000</v>
      </c>
      <c r="P563" s="524">
        <v>103500</v>
      </c>
      <c r="Q563" s="524">
        <v>109500</v>
      </c>
      <c r="R563" s="524">
        <v>34500</v>
      </c>
      <c r="S563" s="524">
        <v>91500</v>
      </c>
      <c r="T563" s="524">
        <v>69000</v>
      </c>
      <c r="U563" s="524">
        <v>69000</v>
      </c>
      <c r="V563" s="524">
        <v>36000</v>
      </c>
      <c r="W563" s="524">
        <v>46500</v>
      </c>
      <c r="X563" s="524">
        <v>100500</v>
      </c>
      <c r="Y563" s="524">
        <v>96000</v>
      </c>
      <c r="Z563" s="524">
        <v>70500</v>
      </c>
      <c r="AA563" s="524">
        <v>90000</v>
      </c>
      <c r="AB563" s="524">
        <v>118500</v>
      </c>
      <c r="AC563" s="524">
        <v>114000</v>
      </c>
      <c r="AD563" s="524">
        <v>93000</v>
      </c>
      <c r="AE563" s="524">
        <v>73500</v>
      </c>
      <c r="AF563" s="524">
        <v>54000</v>
      </c>
      <c r="AG563" s="524">
        <v>75000</v>
      </c>
      <c r="AH563" s="524">
        <v>61500</v>
      </c>
      <c r="AI563" s="524">
        <v>40500</v>
      </c>
      <c r="AJ563" s="524">
        <v>40500</v>
      </c>
      <c r="AK563" s="524">
        <v>73500</v>
      </c>
      <c r="AL563" s="524">
        <v>93000</v>
      </c>
      <c r="AM563" s="524">
        <v>82500</v>
      </c>
      <c r="AN563" s="524">
        <v>76500</v>
      </c>
      <c r="AO563" s="524">
        <v>40500</v>
      </c>
      <c r="AP563" s="524">
        <v>30000</v>
      </c>
      <c r="AQ563" s="524">
        <v>42000</v>
      </c>
      <c r="AR563" s="524">
        <v>49500</v>
      </c>
      <c r="AS563" s="524">
        <v>43500</v>
      </c>
      <c r="AT563" s="524">
        <v>18000</v>
      </c>
      <c r="AU563" s="524">
        <v>15000</v>
      </c>
      <c r="AV563" s="524">
        <v>33000</v>
      </c>
      <c r="AW563" s="524">
        <v>40500</v>
      </c>
      <c r="AX563" s="524">
        <v>13500</v>
      </c>
      <c r="AY563" s="306"/>
    </row>
    <row r="564" spans="1:51">
      <c r="A564" s="61" t="s">
        <v>1005</v>
      </c>
      <c r="B564" s="61" t="s">
        <v>383</v>
      </c>
      <c r="C564" s="61" t="s">
        <v>954</v>
      </c>
      <c r="D564" s="61" t="s">
        <v>684</v>
      </c>
      <c r="E564" s="64">
        <f>IF(ISERROR(VLOOKUP(D564,#REF!,2,0)),0,VLOOKUP(D564,#REF!,2,0))</f>
        <v>0</v>
      </c>
      <c r="F564" s="61" t="str">
        <f>IF(D564="","",VLOOKUP(D564,'UG SKU Categorization'!$A$1:$C$204,3,0))</f>
        <v>Soap</v>
      </c>
      <c r="G564" s="61" t="s">
        <v>685</v>
      </c>
      <c r="H564" s="524">
        <v>893400</v>
      </c>
      <c r="I564" s="524">
        <v>8400</v>
      </c>
      <c r="J564" s="524">
        <v>10800</v>
      </c>
      <c r="K564" s="524">
        <v>18000</v>
      </c>
      <c r="L564" s="524">
        <v>6000</v>
      </c>
      <c r="M564" s="524">
        <v>21000</v>
      </c>
      <c r="N564" s="524">
        <v>10500</v>
      </c>
      <c r="O564" s="524">
        <v>67500</v>
      </c>
      <c r="P564" s="524">
        <v>27000</v>
      </c>
      <c r="Q564" s="524">
        <v>55500</v>
      </c>
      <c r="R564" s="524">
        <v>9000</v>
      </c>
      <c r="S564" s="524">
        <v>43500</v>
      </c>
      <c r="T564" s="524">
        <v>46500</v>
      </c>
      <c r="U564" s="524">
        <v>15000</v>
      </c>
      <c r="V564" s="524">
        <v>10500</v>
      </c>
      <c r="W564" s="524">
        <v>10500</v>
      </c>
      <c r="X564" s="524">
        <v>61500</v>
      </c>
      <c r="Y564" s="524">
        <v>37500</v>
      </c>
      <c r="Z564" s="524">
        <v>15000</v>
      </c>
      <c r="AA564" s="524">
        <v>39000</v>
      </c>
      <c r="AB564" s="524">
        <v>22500</v>
      </c>
      <c r="AC564" s="524">
        <v>12000</v>
      </c>
      <c r="AD564" s="524">
        <v>16500</v>
      </c>
      <c r="AE564" s="524">
        <v>19500</v>
      </c>
      <c r="AF564" s="524">
        <v>9000</v>
      </c>
      <c r="AG564" s="524">
        <v>28500</v>
      </c>
      <c r="AH564" s="524">
        <v>6000</v>
      </c>
      <c r="AI564" s="524">
        <v>13500</v>
      </c>
      <c r="AJ564" s="524">
        <v>16500</v>
      </c>
      <c r="AK564" s="524">
        <v>10500</v>
      </c>
      <c r="AL564" s="524">
        <v>27000</v>
      </c>
      <c r="AM564" s="524">
        <v>97500</v>
      </c>
      <c r="AN564" s="524">
        <v>13500</v>
      </c>
      <c r="AO564" s="524">
        <v>12000</v>
      </c>
      <c r="AP564" s="524">
        <v>9000</v>
      </c>
      <c r="AQ564" s="524">
        <v>6000</v>
      </c>
      <c r="AR564" s="524">
        <v>22500</v>
      </c>
      <c r="AS564" s="524">
        <v>10500</v>
      </c>
      <c r="AT564" s="524">
        <v>10500</v>
      </c>
      <c r="AU564" s="524">
        <v>4500</v>
      </c>
      <c r="AV564" s="524">
        <v>3000</v>
      </c>
      <c r="AW564" s="524">
        <v>7500</v>
      </c>
      <c r="AX564" s="524">
        <v>2700</v>
      </c>
      <c r="AY564" s="306"/>
    </row>
    <row r="565" spans="1:51">
      <c r="A565" s="61" t="s">
        <v>1005</v>
      </c>
      <c r="B565" s="61" t="s">
        <v>383</v>
      </c>
      <c r="C565" s="61" t="s">
        <v>954</v>
      </c>
      <c r="D565" s="61" t="s">
        <v>427</v>
      </c>
      <c r="E565" s="64">
        <f>IF(ISERROR(VLOOKUP(D565,#REF!,2,0)),0,VLOOKUP(D565,#REF!,2,0))</f>
        <v>0</v>
      </c>
      <c r="F565" s="61" t="str">
        <f>IF(D565="","",VLOOKUP(D565,'UG SKU Categorization'!$A$1:$C$204,3,0))</f>
        <v>Solar</v>
      </c>
      <c r="G565" s="61" t="s">
        <v>428</v>
      </c>
      <c r="H565" s="524">
        <v>10861000</v>
      </c>
      <c r="I565" s="524">
        <v>640000</v>
      </c>
      <c r="J565" s="524">
        <v>520000</v>
      </c>
      <c r="K565" s="524">
        <v>720000</v>
      </c>
      <c r="L565" s="524">
        <v>632000</v>
      </c>
      <c r="M565" s="524">
        <v>904000</v>
      </c>
      <c r="N565" s="524">
        <v>960000</v>
      </c>
      <c r="O565" s="524">
        <v>1872000</v>
      </c>
      <c r="P565" s="524">
        <v>1046000</v>
      </c>
      <c r="Q565" s="524">
        <v>600000</v>
      </c>
      <c r="R565" s="524">
        <v>500000</v>
      </c>
      <c r="S565" s="524">
        <v>750000</v>
      </c>
      <c r="T565" s="524">
        <v>667000</v>
      </c>
      <c r="U565" s="524">
        <v>750000</v>
      </c>
      <c r="V565" s="524">
        <v>300000</v>
      </c>
      <c r="W565" s="306"/>
      <c r="X565" s="306"/>
      <c r="Y565" s="306"/>
      <c r="Z565" s="306"/>
      <c r="AA565" s="306"/>
      <c r="AB565" s="306"/>
      <c r="AC565" s="306"/>
      <c r="AD565" s="306"/>
      <c r="AE565" s="306"/>
      <c r="AF565" s="306"/>
      <c r="AG565" s="306"/>
      <c r="AH565" s="306"/>
      <c r="AI565" s="306"/>
      <c r="AJ565" s="306"/>
      <c r="AK565" s="306"/>
      <c r="AL565" s="306"/>
      <c r="AM565" s="306"/>
      <c r="AN565" s="306"/>
      <c r="AO565" s="306"/>
      <c r="AP565" s="306"/>
      <c r="AQ565" s="306"/>
      <c r="AR565" s="306"/>
      <c r="AS565" s="306"/>
      <c r="AT565" s="306"/>
      <c r="AU565" s="306"/>
      <c r="AV565" s="306"/>
      <c r="AW565" s="306"/>
      <c r="AX565" s="306"/>
      <c r="AY565" s="306"/>
    </row>
    <row r="566" spans="1:51">
      <c r="A566" s="61" t="s">
        <v>1005</v>
      </c>
      <c r="B566" s="61" t="s">
        <v>383</v>
      </c>
      <c r="C566" s="61" t="s">
        <v>954</v>
      </c>
      <c r="D566" s="61" t="s">
        <v>686</v>
      </c>
      <c r="E566" s="64">
        <f>IF(ISERROR(VLOOKUP(D566,#REF!,2,0)),0,VLOOKUP(D566,#REF!,2,0))</f>
        <v>0</v>
      </c>
      <c r="F566" s="61" t="str">
        <f>IF(D566="","",VLOOKUP(D566,'UG SKU Categorization'!$A$1:$C$204,3,0))</f>
        <v>Other</v>
      </c>
      <c r="G566" s="61" t="s">
        <v>687</v>
      </c>
      <c r="H566" s="524">
        <v>387100</v>
      </c>
      <c r="I566" s="524">
        <v>3000</v>
      </c>
      <c r="J566" s="524">
        <v>6000</v>
      </c>
      <c r="K566" s="524">
        <v>13500</v>
      </c>
      <c r="L566" s="524">
        <v>6000</v>
      </c>
      <c r="M566" s="524">
        <v>44800</v>
      </c>
      <c r="N566" s="524">
        <v>6400</v>
      </c>
      <c r="O566" s="524">
        <v>16000</v>
      </c>
      <c r="P566" s="524">
        <v>9600</v>
      </c>
      <c r="Q566" s="524">
        <v>6400</v>
      </c>
      <c r="R566" s="524">
        <v>9600</v>
      </c>
      <c r="S566" s="524">
        <v>19200</v>
      </c>
      <c r="T566" s="524">
        <v>6400</v>
      </c>
      <c r="U566" s="524">
        <v>12800</v>
      </c>
      <c r="V566" s="524">
        <v>16000</v>
      </c>
      <c r="W566" s="524">
        <v>12800</v>
      </c>
      <c r="X566" s="524">
        <v>16000</v>
      </c>
      <c r="Y566" s="524">
        <v>9600</v>
      </c>
      <c r="Z566" s="524">
        <v>9600</v>
      </c>
      <c r="AA566" s="524">
        <v>51200</v>
      </c>
      <c r="AB566" s="306"/>
      <c r="AC566" s="524">
        <v>9800</v>
      </c>
      <c r="AD566" s="524">
        <v>9600</v>
      </c>
      <c r="AE566" s="524">
        <v>16000</v>
      </c>
      <c r="AF566" s="524">
        <v>16000</v>
      </c>
      <c r="AG566" s="524">
        <v>9600</v>
      </c>
      <c r="AH566" s="524">
        <v>3200</v>
      </c>
      <c r="AI566" s="524">
        <v>16000</v>
      </c>
      <c r="AJ566" s="524">
        <v>9600</v>
      </c>
      <c r="AK566" s="524">
        <v>22400</v>
      </c>
      <c r="AL566" s="306"/>
      <c r="AM566" s="306"/>
      <c r="AN566" s="306"/>
      <c r="AO566" s="306"/>
      <c r="AP566" s="306"/>
      <c r="AQ566" s="306"/>
      <c r="AR566" s="306"/>
      <c r="AS566" s="306"/>
      <c r="AT566" s="306"/>
      <c r="AU566" s="306"/>
      <c r="AV566" s="306"/>
      <c r="AW566" s="306"/>
      <c r="AX566" s="306"/>
      <c r="AY566" s="306"/>
    </row>
    <row r="567" spans="1:51">
      <c r="A567" s="61" t="s">
        <v>1005</v>
      </c>
      <c r="B567" s="61" t="s">
        <v>383</v>
      </c>
      <c r="C567" s="61" t="s">
        <v>954</v>
      </c>
      <c r="D567" s="61" t="s">
        <v>429</v>
      </c>
      <c r="E567" s="64">
        <f>IF(ISERROR(VLOOKUP(D567,#REF!,2,0)),0,VLOOKUP(D567,#REF!,2,0))</f>
        <v>0</v>
      </c>
      <c r="F567" s="61" t="str">
        <f>IF(D567="","",VLOOKUP(D567,'UG SKU Categorization'!$A$1:$C$204,3,0))</f>
        <v>Solar</v>
      </c>
      <c r="G567" s="61" t="s">
        <v>430</v>
      </c>
      <c r="H567" s="524">
        <v>242250</v>
      </c>
      <c r="I567" s="524">
        <v>22000</v>
      </c>
      <c r="J567" s="306"/>
      <c r="K567" s="306"/>
      <c r="L567" s="524">
        <v>22000</v>
      </c>
      <c r="M567" s="524">
        <v>22000</v>
      </c>
      <c r="N567" s="524">
        <v>22000</v>
      </c>
      <c r="O567" s="306"/>
      <c r="P567" s="524">
        <v>66000</v>
      </c>
      <c r="Q567" s="524">
        <v>66000</v>
      </c>
      <c r="R567" s="306"/>
      <c r="S567" s="306"/>
      <c r="T567" s="524">
        <v>22250</v>
      </c>
      <c r="U567" s="306"/>
      <c r="V567" s="306"/>
      <c r="W567" s="306"/>
      <c r="X567" s="306"/>
      <c r="Y567" s="306"/>
      <c r="Z567" s="306"/>
      <c r="AA567" s="306"/>
      <c r="AB567" s="306"/>
      <c r="AC567" s="306"/>
      <c r="AD567" s="306"/>
      <c r="AE567" s="306"/>
      <c r="AF567" s="306"/>
      <c r="AG567" s="306"/>
      <c r="AH567" s="306"/>
      <c r="AI567" s="306"/>
      <c r="AJ567" s="306"/>
      <c r="AK567" s="306"/>
      <c r="AL567" s="306"/>
      <c r="AM567" s="306"/>
      <c r="AN567" s="306"/>
      <c r="AO567" s="306"/>
      <c r="AP567" s="306"/>
      <c r="AQ567" s="306"/>
      <c r="AR567" s="306"/>
      <c r="AS567" s="306"/>
      <c r="AT567" s="306"/>
      <c r="AU567" s="306"/>
      <c r="AV567" s="306"/>
      <c r="AW567" s="306"/>
      <c r="AX567" s="306"/>
      <c r="AY567" s="306"/>
    </row>
    <row r="568" spans="1:51">
      <c r="A568" s="61" t="s">
        <v>1005</v>
      </c>
      <c r="B568" s="61" t="s">
        <v>383</v>
      </c>
      <c r="C568" s="61" t="s">
        <v>954</v>
      </c>
      <c r="D568" s="61" t="s">
        <v>431</v>
      </c>
      <c r="E568" s="64">
        <f>IF(ISERROR(VLOOKUP(D568,#REF!,2,0)),0,VLOOKUP(D568,#REF!,2,0))</f>
        <v>0</v>
      </c>
      <c r="F568" s="61" t="str">
        <f>IF(D568="","",VLOOKUP(D568,'UG SKU Categorization'!$A$1:$C$204,3,0))</f>
        <v>Solar</v>
      </c>
      <c r="G568" s="61" t="s">
        <v>432</v>
      </c>
      <c r="H568" s="524">
        <v>154200</v>
      </c>
      <c r="I568" s="524">
        <v>17000</v>
      </c>
      <c r="J568" s="306"/>
      <c r="K568" s="306"/>
      <c r="L568" s="524">
        <v>17000</v>
      </c>
      <c r="M568" s="524">
        <v>17000</v>
      </c>
      <c r="N568" s="306"/>
      <c r="O568" s="306"/>
      <c r="P568" s="524">
        <v>17000</v>
      </c>
      <c r="Q568" s="524">
        <v>68000</v>
      </c>
      <c r="R568" s="306"/>
      <c r="S568" s="306"/>
      <c r="T568" s="524">
        <v>18200</v>
      </c>
      <c r="U568" s="306"/>
      <c r="V568" s="306"/>
      <c r="W568" s="306"/>
      <c r="X568" s="306"/>
      <c r="Y568" s="306"/>
      <c r="Z568" s="306"/>
      <c r="AA568" s="306"/>
      <c r="AB568" s="306"/>
      <c r="AC568" s="306"/>
      <c r="AD568" s="306"/>
      <c r="AE568" s="306"/>
      <c r="AF568" s="306"/>
      <c r="AG568" s="306"/>
      <c r="AH568" s="306"/>
      <c r="AI568" s="306"/>
      <c r="AJ568" s="306"/>
      <c r="AK568" s="306"/>
      <c r="AL568" s="306"/>
      <c r="AM568" s="306"/>
      <c r="AN568" s="306"/>
      <c r="AO568" s="306"/>
      <c r="AP568" s="306"/>
      <c r="AQ568" s="306"/>
      <c r="AR568" s="306"/>
      <c r="AS568" s="306"/>
      <c r="AT568" s="306"/>
      <c r="AU568" s="306"/>
      <c r="AV568" s="306"/>
      <c r="AW568" s="306"/>
      <c r="AX568" s="306"/>
      <c r="AY568" s="306"/>
    </row>
    <row r="569" spans="1:51">
      <c r="A569" s="61" t="s">
        <v>1005</v>
      </c>
      <c r="B569" s="61" t="s">
        <v>383</v>
      </c>
      <c r="C569" s="61" t="s">
        <v>954</v>
      </c>
      <c r="D569" s="61" t="s">
        <v>433</v>
      </c>
      <c r="E569" s="64">
        <f>IF(ISERROR(VLOOKUP(D569,#REF!,2,0)),0,VLOOKUP(D569,#REF!,2,0))</f>
        <v>0</v>
      </c>
      <c r="F569" s="61" t="str">
        <f>IF(D569="","",VLOOKUP(D569,'UG SKU Categorization'!$A$1:$C$204,3,0))</f>
        <v>Solar</v>
      </c>
      <c r="G569" s="61" t="s">
        <v>434</v>
      </c>
      <c r="H569" s="524">
        <v>59800</v>
      </c>
      <c r="I569" s="524">
        <v>8500</v>
      </c>
      <c r="J569" s="306"/>
      <c r="K569" s="306"/>
      <c r="L569" s="524">
        <v>8500</v>
      </c>
      <c r="M569" s="524">
        <v>17000</v>
      </c>
      <c r="N569" s="306"/>
      <c r="O569" s="306"/>
      <c r="P569" s="524">
        <v>8500</v>
      </c>
      <c r="Q569" s="524">
        <v>8500</v>
      </c>
      <c r="R569" s="306"/>
      <c r="S569" s="306"/>
      <c r="T569" s="524">
        <v>8800</v>
      </c>
      <c r="U569" s="306"/>
      <c r="V569" s="306"/>
      <c r="W569" s="306"/>
      <c r="X569" s="306"/>
      <c r="Y569" s="306"/>
      <c r="Z569" s="306"/>
      <c r="AA569" s="306"/>
      <c r="AB569" s="306"/>
      <c r="AC569" s="306"/>
      <c r="AD569" s="306"/>
      <c r="AE569" s="306"/>
      <c r="AF569" s="306"/>
      <c r="AG569" s="306"/>
      <c r="AH569" s="306"/>
      <c r="AI569" s="306"/>
      <c r="AJ569" s="306"/>
      <c r="AK569" s="306"/>
      <c r="AL569" s="306"/>
      <c r="AM569" s="306"/>
      <c r="AN569" s="306"/>
      <c r="AO569" s="306"/>
      <c r="AP569" s="306"/>
      <c r="AQ569" s="306"/>
      <c r="AR569" s="306"/>
      <c r="AS569" s="306"/>
      <c r="AT569" s="306"/>
      <c r="AU569" s="306"/>
      <c r="AV569" s="306"/>
      <c r="AW569" s="306"/>
      <c r="AX569" s="306"/>
      <c r="AY569" s="306"/>
    </row>
    <row r="570" spans="1:51">
      <c r="A570" s="61" t="s">
        <v>1005</v>
      </c>
      <c r="B570" s="61" t="s">
        <v>383</v>
      </c>
      <c r="C570" s="61" t="s">
        <v>954</v>
      </c>
      <c r="D570" s="61" t="s">
        <v>435</v>
      </c>
      <c r="E570" s="64">
        <f>IF(ISERROR(VLOOKUP(D570,#REF!,2,0)),0,VLOOKUP(D570,#REF!,2,0))</f>
        <v>0</v>
      </c>
      <c r="F570" s="61" t="str">
        <f>IF(D570="","",VLOOKUP(D570,'UG SKU Categorization'!$A$1:$C$204,3,0))</f>
        <v>Solar</v>
      </c>
      <c r="G570" s="61" t="s">
        <v>436</v>
      </c>
      <c r="H570" s="524">
        <v>152100</v>
      </c>
      <c r="I570" s="524">
        <v>38000</v>
      </c>
      <c r="J570" s="306"/>
      <c r="K570" s="306"/>
      <c r="L570" s="524">
        <v>19000</v>
      </c>
      <c r="M570" s="524">
        <v>19000</v>
      </c>
      <c r="N570" s="306"/>
      <c r="O570" s="306"/>
      <c r="P570" s="524">
        <v>19000</v>
      </c>
      <c r="Q570" s="524">
        <v>38000</v>
      </c>
      <c r="R570" s="306"/>
      <c r="S570" s="306"/>
      <c r="T570" s="524">
        <v>19100</v>
      </c>
      <c r="U570" s="306"/>
      <c r="V570" s="306"/>
      <c r="W570" s="306"/>
      <c r="X570" s="306"/>
      <c r="Y570" s="306"/>
      <c r="Z570" s="306"/>
      <c r="AA570" s="306"/>
      <c r="AB570" s="306"/>
      <c r="AC570" s="306"/>
      <c r="AD570" s="306"/>
      <c r="AE570" s="306"/>
      <c r="AF570" s="306"/>
      <c r="AG570" s="306"/>
      <c r="AH570" s="306"/>
      <c r="AI570" s="306"/>
      <c r="AJ570" s="306"/>
      <c r="AK570" s="306"/>
      <c r="AL570" s="306"/>
      <c r="AM570" s="306"/>
      <c r="AN570" s="306"/>
      <c r="AO570" s="306"/>
      <c r="AP570" s="306"/>
      <c r="AQ570" s="306"/>
      <c r="AR570" s="306"/>
      <c r="AS570" s="306"/>
      <c r="AT570" s="306"/>
      <c r="AU570" s="306"/>
      <c r="AV570" s="306"/>
      <c r="AW570" s="306"/>
      <c r="AX570" s="306"/>
      <c r="AY570" s="306"/>
    </row>
    <row r="571" spans="1:51">
      <c r="A571" s="61" t="s">
        <v>1005</v>
      </c>
      <c r="B571" s="61" t="s">
        <v>383</v>
      </c>
      <c r="C571" s="61" t="s">
        <v>954</v>
      </c>
      <c r="D571" s="61" t="s">
        <v>437</v>
      </c>
      <c r="E571" s="64">
        <f>IF(ISERROR(VLOOKUP(D571,#REF!,2,0)),0,VLOOKUP(D571,#REF!,2,0))</f>
        <v>0</v>
      </c>
      <c r="F571" s="61" t="str">
        <f>IF(D571="","",VLOOKUP(D571,'UG SKU Categorization'!$A$1:$C$204,3,0))</f>
        <v>Solar</v>
      </c>
      <c r="G571" s="61" t="s">
        <v>438</v>
      </c>
      <c r="H571" s="524">
        <v>93200</v>
      </c>
      <c r="I571" s="524">
        <v>18000</v>
      </c>
      <c r="J571" s="524">
        <v>5400</v>
      </c>
      <c r="K571" s="306"/>
      <c r="L571" s="306"/>
      <c r="M571" s="524">
        <v>5400</v>
      </c>
      <c r="N571" s="524">
        <v>5400</v>
      </c>
      <c r="O571" s="306"/>
      <c r="P571" s="524">
        <v>19800</v>
      </c>
      <c r="Q571" s="524">
        <v>7200</v>
      </c>
      <c r="R571" s="524">
        <v>8000</v>
      </c>
      <c r="S571" s="524">
        <v>14000</v>
      </c>
      <c r="T571" s="524">
        <v>2000</v>
      </c>
      <c r="U571" s="524">
        <v>2000</v>
      </c>
      <c r="V571" s="306"/>
      <c r="W571" s="306"/>
      <c r="X571" s="524">
        <v>2000</v>
      </c>
      <c r="Y571" s="306"/>
      <c r="Z571" s="524">
        <v>2000</v>
      </c>
      <c r="AA571" s="306"/>
      <c r="AB571" s="306"/>
      <c r="AC571" s="306"/>
      <c r="AD571" s="306"/>
      <c r="AE571" s="306"/>
      <c r="AF571" s="306"/>
      <c r="AG571" s="306"/>
      <c r="AH571" s="306"/>
      <c r="AI571" s="306"/>
      <c r="AJ571" s="306"/>
      <c r="AK571" s="306"/>
      <c r="AL571" s="306"/>
      <c r="AM571" s="306"/>
      <c r="AN571" s="306"/>
      <c r="AO571" s="524">
        <v>2000</v>
      </c>
      <c r="AP571" s="306"/>
      <c r="AQ571" s="306"/>
      <c r="AR571" s="306"/>
      <c r="AS571" s="306"/>
      <c r="AT571" s="306"/>
      <c r="AU571" s="306"/>
      <c r="AV571" s="306"/>
      <c r="AW571" s="306"/>
      <c r="AX571" s="306"/>
      <c r="AY571" s="306"/>
    </row>
    <row r="572" spans="1:51">
      <c r="A572" s="61" t="s">
        <v>1005</v>
      </c>
      <c r="B572" s="61" t="s">
        <v>383</v>
      </c>
      <c r="C572" s="61" t="s">
        <v>954</v>
      </c>
      <c r="D572" s="61" t="s">
        <v>479</v>
      </c>
      <c r="E572" s="64">
        <f>IF(ISERROR(VLOOKUP(D572,#REF!,2,0)),0,VLOOKUP(D572,#REF!,2,0))</f>
        <v>0</v>
      </c>
      <c r="F572" s="61" t="str">
        <f>IF(D572="","",VLOOKUP(D572,'UG SKU Categorization'!$A$1:$C$204,3,0))</f>
        <v>Soap</v>
      </c>
      <c r="G572" s="61" t="s">
        <v>480</v>
      </c>
      <c r="H572" s="524">
        <v>14844298</v>
      </c>
      <c r="I572" s="306"/>
      <c r="J572" s="524">
        <v>87000</v>
      </c>
      <c r="K572" s="524">
        <v>42000</v>
      </c>
      <c r="L572" s="524">
        <v>178500</v>
      </c>
      <c r="M572" s="524">
        <v>77400</v>
      </c>
      <c r="N572" s="524">
        <v>32400</v>
      </c>
      <c r="O572" s="524">
        <v>164500</v>
      </c>
      <c r="P572" s="524">
        <v>239000</v>
      </c>
      <c r="Q572" s="524">
        <v>199500</v>
      </c>
      <c r="R572" s="524">
        <v>255000</v>
      </c>
      <c r="S572" s="524">
        <v>941300</v>
      </c>
      <c r="T572" s="524">
        <v>227200</v>
      </c>
      <c r="U572" s="524">
        <v>146000</v>
      </c>
      <c r="V572" s="524">
        <v>89600</v>
      </c>
      <c r="W572" s="524">
        <v>231000</v>
      </c>
      <c r="X572" s="524">
        <v>168000</v>
      </c>
      <c r="Y572" s="524">
        <v>137700</v>
      </c>
      <c r="Z572" s="524">
        <v>158100</v>
      </c>
      <c r="AA572" s="524">
        <v>125800</v>
      </c>
      <c r="AB572" s="524">
        <v>95200</v>
      </c>
      <c r="AC572" s="524">
        <v>125050</v>
      </c>
      <c r="AD572" s="524">
        <v>90100</v>
      </c>
      <c r="AE572" s="524">
        <v>124100</v>
      </c>
      <c r="AF572" s="524">
        <v>105400</v>
      </c>
      <c r="AG572" s="524">
        <v>147900</v>
      </c>
      <c r="AH572" s="524">
        <v>212500</v>
      </c>
      <c r="AI572" s="524">
        <v>282200</v>
      </c>
      <c r="AJ572" s="524">
        <v>213600</v>
      </c>
      <c r="AK572" s="524">
        <v>172050</v>
      </c>
      <c r="AL572" s="524">
        <v>146000</v>
      </c>
      <c r="AM572" s="524">
        <v>2418232</v>
      </c>
      <c r="AN572" s="524">
        <v>571316</v>
      </c>
      <c r="AO572" s="524">
        <v>475450</v>
      </c>
      <c r="AP572" s="524">
        <v>875400</v>
      </c>
      <c r="AQ572" s="524">
        <v>883550</v>
      </c>
      <c r="AR572" s="524">
        <v>615000</v>
      </c>
      <c r="AS572" s="524">
        <v>623200</v>
      </c>
      <c r="AT572" s="524">
        <v>276750</v>
      </c>
      <c r="AU572" s="524">
        <v>373100</v>
      </c>
      <c r="AV572" s="524">
        <v>1027050</v>
      </c>
      <c r="AW572" s="524">
        <v>1411950</v>
      </c>
      <c r="AX572" s="524">
        <v>79200</v>
      </c>
      <c r="AY572" s="306"/>
    </row>
    <row r="573" spans="1:51">
      <c r="A573" s="61" t="s">
        <v>1005</v>
      </c>
      <c r="B573" s="61" t="s">
        <v>383</v>
      </c>
      <c r="C573" s="61" t="s">
        <v>954</v>
      </c>
      <c r="D573" s="61" t="s">
        <v>481</v>
      </c>
      <c r="E573" s="64">
        <f>IF(ISERROR(VLOOKUP(D573,#REF!,2,0)),0,VLOOKUP(D573,#REF!,2,0))</f>
        <v>0</v>
      </c>
      <c r="F573" s="61" t="str">
        <f>IF(D573="","",VLOOKUP(D573,'UG SKU Categorization'!$A$1:$C$204,3,0))</f>
        <v>Other</v>
      </c>
      <c r="G573" s="61" t="s">
        <v>482</v>
      </c>
      <c r="H573" s="524">
        <v>397950</v>
      </c>
      <c r="I573" s="524">
        <v>7200</v>
      </c>
      <c r="J573" s="524">
        <v>27000</v>
      </c>
      <c r="K573" s="524">
        <v>4500</v>
      </c>
      <c r="L573" s="524">
        <v>3000</v>
      </c>
      <c r="M573" s="524">
        <v>10500</v>
      </c>
      <c r="N573" s="524">
        <v>3000</v>
      </c>
      <c r="O573" s="524">
        <v>31500</v>
      </c>
      <c r="P573" s="524">
        <v>10000</v>
      </c>
      <c r="Q573" s="524">
        <v>12000</v>
      </c>
      <c r="R573" s="306"/>
      <c r="S573" s="524">
        <v>9000</v>
      </c>
      <c r="T573" s="524">
        <v>1500</v>
      </c>
      <c r="U573" s="524">
        <v>18000</v>
      </c>
      <c r="V573" s="524">
        <v>13500</v>
      </c>
      <c r="W573" s="524">
        <v>4500</v>
      </c>
      <c r="X573" s="524">
        <v>34500</v>
      </c>
      <c r="Y573" s="524">
        <v>16500</v>
      </c>
      <c r="Z573" s="524">
        <v>7500</v>
      </c>
      <c r="AA573" s="524">
        <v>25500</v>
      </c>
      <c r="AB573" s="524">
        <v>1500</v>
      </c>
      <c r="AC573" s="524">
        <v>3000</v>
      </c>
      <c r="AD573" s="524">
        <v>3100</v>
      </c>
      <c r="AE573" s="524">
        <v>7750</v>
      </c>
      <c r="AF573" s="524">
        <v>1800</v>
      </c>
      <c r="AG573" s="524">
        <v>32400</v>
      </c>
      <c r="AH573" s="306"/>
      <c r="AI573" s="524">
        <v>9000</v>
      </c>
      <c r="AJ573" s="524">
        <v>5400</v>
      </c>
      <c r="AK573" s="524">
        <v>5400</v>
      </c>
      <c r="AL573" s="524">
        <v>16200</v>
      </c>
      <c r="AM573" s="524">
        <v>10800</v>
      </c>
      <c r="AN573" s="524">
        <v>19200</v>
      </c>
      <c r="AO573" s="524">
        <v>9000</v>
      </c>
      <c r="AP573" s="524">
        <v>3600</v>
      </c>
      <c r="AQ573" s="524">
        <v>1800</v>
      </c>
      <c r="AR573" s="524">
        <v>18000</v>
      </c>
      <c r="AS573" s="524">
        <v>7200</v>
      </c>
      <c r="AT573" s="306"/>
      <c r="AU573" s="524">
        <v>3600</v>
      </c>
      <c r="AV573" s="306"/>
      <c r="AW573" s="306"/>
      <c r="AX573" s="306"/>
      <c r="AY573" s="306"/>
    </row>
    <row r="574" spans="1:51">
      <c r="A574" s="61" t="s">
        <v>1005</v>
      </c>
      <c r="B574" s="61" t="s">
        <v>383</v>
      </c>
      <c r="C574" s="61" t="s">
        <v>954</v>
      </c>
      <c r="D574" s="61" t="s">
        <v>483</v>
      </c>
      <c r="E574" s="64">
        <f>IF(ISERROR(VLOOKUP(D574,#REF!,2,0)),0,VLOOKUP(D574,#REF!,2,0))</f>
        <v>0</v>
      </c>
      <c r="F574" s="61" t="str">
        <f>IF(D574="","",VLOOKUP(D574,'UG SKU Categorization'!$A$1:$C$204,3,0))</f>
        <v>Soap</v>
      </c>
      <c r="G574" s="61" t="s">
        <v>484</v>
      </c>
      <c r="H574" s="524">
        <v>372800</v>
      </c>
      <c r="I574" s="306"/>
      <c r="J574" s="524">
        <v>21000</v>
      </c>
      <c r="K574" s="524">
        <v>4000</v>
      </c>
      <c r="L574" s="524">
        <v>2200</v>
      </c>
      <c r="M574" s="524">
        <v>70800</v>
      </c>
      <c r="N574" s="524">
        <v>1200</v>
      </c>
      <c r="O574" s="524">
        <v>52800</v>
      </c>
      <c r="P574" s="524">
        <v>4800</v>
      </c>
      <c r="Q574" s="524">
        <v>60000</v>
      </c>
      <c r="R574" s="524">
        <v>3600</v>
      </c>
      <c r="S574" s="306"/>
      <c r="T574" s="524">
        <v>2400</v>
      </c>
      <c r="U574" s="524">
        <v>20400</v>
      </c>
      <c r="V574" s="524">
        <v>12000</v>
      </c>
      <c r="W574" s="524">
        <v>9600</v>
      </c>
      <c r="X574" s="524">
        <v>34800</v>
      </c>
      <c r="Y574" s="524">
        <v>25200</v>
      </c>
      <c r="Z574" s="524">
        <v>13200</v>
      </c>
      <c r="AA574" s="524">
        <v>8400</v>
      </c>
      <c r="AB574" s="524">
        <v>26400</v>
      </c>
      <c r="AC574" s="306"/>
      <c r="AD574" s="306"/>
      <c r="AE574" s="306"/>
      <c r="AF574" s="306"/>
      <c r="AG574" s="306"/>
      <c r="AH574" s="306"/>
      <c r="AI574" s="306"/>
      <c r="AJ574" s="306"/>
      <c r="AK574" s="306"/>
      <c r="AL574" s="306"/>
      <c r="AM574" s="306"/>
      <c r="AN574" s="306"/>
      <c r="AO574" s="306"/>
      <c r="AP574" s="306"/>
      <c r="AQ574" s="306"/>
      <c r="AR574" s="306"/>
      <c r="AS574" s="306"/>
      <c r="AT574" s="306"/>
      <c r="AU574" s="306"/>
      <c r="AV574" s="306"/>
      <c r="AW574" s="306"/>
      <c r="AX574" s="306"/>
      <c r="AY574" s="306"/>
    </row>
    <row r="575" spans="1:51">
      <c r="A575" s="61" t="s">
        <v>1005</v>
      </c>
      <c r="B575" s="61" t="s">
        <v>383</v>
      </c>
      <c r="C575" s="61" t="s">
        <v>954</v>
      </c>
      <c r="D575" s="61" t="s">
        <v>485</v>
      </c>
      <c r="E575" s="64">
        <f>IF(ISERROR(VLOOKUP(D575,#REF!,2,0)),0,VLOOKUP(D575,#REF!,2,0))</f>
        <v>0</v>
      </c>
      <c r="F575" s="61" t="str">
        <f>IF(D575="","",VLOOKUP(D575,'UG SKU Categorization'!$A$1:$C$204,3,0))</f>
        <v>Soap</v>
      </c>
      <c r="G575" s="61" t="s">
        <v>486</v>
      </c>
      <c r="H575" s="524">
        <v>769500</v>
      </c>
      <c r="I575" s="306"/>
      <c r="J575" s="306"/>
      <c r="K575" s="306"/>
      <c r="L575" s="306"/>
      <c r="M575" s="306"/>
      <c r="N575" s="306"/>
      <c r="O575" s="306"/>
      <c r="P575" s="306"/>
      <c r="Q575" s="306"/>
      <c r="R575" s="306"/>
      <c r="S575" s="524">
        <v>38400</v>
      </c>
      <c r="T575" s="524">
        <v>16000</v>
      </c>
      <c r="U575" s="524">
        <v>28800</v>
      </c>
      <c r="V575" s="524">
        <v>32400</v>
      </c>
      <c r="W575" s="524">
        <v>10800</v>
      </c>
      <c r="X575" s="524">
        <v>10800</v>
      </c>
      <c r="Y575" s="524">
        <v>25200</v>
      </c>
      <c r="Z575" s="524">
        <v>21600</v>
      </c>
      <c r="AA575" s="524">
        <v>28800</v>
      </c>
      <c r="AB575" s="524">
        <v>43200</v>
      </c>
      <c r="AC575" s="524">
        <v>14400</v>
      </c>
      <c r="AD575" s="524">
        <v>7200</v>
      </c>
      <c r="AE575" s="524">
        <v>7200</v>
      </c>
      <c r="AF575" s="524">
        <v>7200</v>
      </c>
      <c r="AG575" s="524">
        <v>14400</v>
      </c>
      <c r="AH575" s="524">
        <v>3300</v>
      </c>
      <c r="AI575" s="524">
        <v>23100</v>
      </c>
      <c r="AJ575" s="524">
        <v>23100</v>
      </c>
      <c r="AK575" s="524">
        <v>3300</v>
      </c>
      <c r="AL575" s="524">
        <v>6600</v>
      </c>
      <c r="AM575" s="524">
        <v>9900</v>
      </c>
      <c r="AN575" s="524">
        <v>89100</v>
      </c>
      <c r="AO575" s="524">
        <v>16500</v>
      </c>
      <c r="AP575" s="524">
        <v>79200</v>
      </c>
      <c r="AQ575" s="306"/>
      <c r="AR575" s="524">
        <v>135300</v>
      </c>
      <c r="AS575" s="306"/>
      <c r="AT575" s="524">
        <v>3300</v>
      </c>
      <c r="AU575" s="306"/>
      <c r="AV575" s="524">
        <v>70400</v>
      </c>
      <c r="AW575" s="306"/>
      <c r="AX575" s="306"/>
      <c r="AY575" s="306"/>
    </row>
    <row r="576" spans="1:51">
      <c r="A576" s="61" t="s">
        <v>1005</v>
      </c>
      <c r="B576" s="61" t="s">
        <v>383</v>
      </c>
      <c r="C576" s="61" t="s">
        <v>954</v>
      </c>
      <c r="D576" s="61" t="s">
        <v>487</v>
      </c>
      <c r="E576" s="64">
        <f>IF(ISERROR(VLOOKUP(D576,#REF!,2,0)),0,VLOOKUP(D576,#REF!,2,0))</f>
        <v>0</v>
      </c>
      <c r="F576" s="61" t="str">
        <f>IF(D576="","",VLOOKUP(D576,'UG SKU Categorization'!$A$1:$C$204,3,0))</f>
        <v>Soap</v>
      </c>
      <c r="G576" s="61" t="s">
        <v>488</v>
      </c>
      <c r="H576" s="524">
        <v>948150</v>
      </c>
      <c r="I576" s="306"/>
      <c r="J576" s="306"/>
      <c r="K576" s="306"/>
      <c r="L576" s="306"/>
      <c r="M576" s="306"/>
      <c r="N576" s="306"/>
      <c r="O576" s="306"/>
      <c r="P576" s="306"/>
      <c r="Q576" s="306"/>
      <c r="R576" s="306"/>
      <c r="S576" s="524">
        <v>43200</v>
      </c>
      <c r="T576" s="524">
        <v>20400</v>
      </c>
      <c r="U576" s="524">
        <v>55000</v>
      </c>
      <c r="V576" s="524">
        <v>33750</v>
      </c>
      <c r="W576" s="524">
        <v>15000</v>
      </c>
      <c r="X576" s="524">
        <v>28750</v>
      </c>
      <c r="Y576" s="524">
        <v>57500</v>
      </c>
      <c r="Z576" s="306"/>
      <c r="AA576" s="524">
        <v>13750</v>
      </c>
      <c r="AB576" s="524">
        <v>63750</v>
      </c>
      <c r="AC576" s="524">
        <v>65000</v>
      </c>
      <c r="AD576" s="524">
        <v>20000</v>
      </c>
      <c r="AE576" s="524">
        <v>40000</v>
      </c>
      <c r="AF576" s="524">
        <v>16250</v>
      </c>
      <c r="AG576" s="524">
        <v>19350</v>
      </c>
      <c r="AH576" s="524">
        <v>43150</v>
      </c>
      <c r="AI576" s="524">
        <v>37200</v>
      </c>
      <c r="AJ576" s="524">
        <v>32550</v>
      </c>
      <c r="AK576" s="524">
        <v>60450</v>
      </c>
      <c r="AL576" s="524">
        <v>61400</v>
      </c>
      <c r="AM576" s="524">
        <v>32550</v>
      </c>
      <c r="AN576" s="524">
        <v>31000</v>
      </c>
      <c r="AO576" s="524">
        <v>60450</v>
      </c>
      <c r="AP576" s="524">
        <v>15500</v>
      </c>
      <c r="AQ576" s="524">
        <v>21700</v>
      </c>
      <c r="AR576" s="524">
        <v>31050</v>
      </c>
      <c r="AS576" s="524">
        <v>27900</v>
      </c>
      <c r="AT576" s="524">
        <v>1550</v>
      </c>
      <c r="AU576" s="306"/>
      <c r="AV576" s="306"/>
      <c r="AW576" s="306"/>
      <c r="AX576" s="306"/>
      <c r="AY576" s="306"/>
    </row>
    <row r="577" spans="1:51">
      <c r="A577" s="61" t="s">
        <v>1005</v>
      </c>
      <c r="B577" s="61" t="s">
        <v>383</v>
      </c>
      <c r="C577" s="61" t="s">
        <v>954</v>
      </c>
      <c r="D577" s="61" t="s">
        <v>439</v>
      </c>
      <c r="E577" s="64">
        <f>IF(ISERROR(VLOOKUP(D577,#REF!,2,0)),0,VLOOKUP(D577,#REF!,2,0))</f>
        <v>0</v>
      </c>
      <c r="F577" s="61" t="str">
        <f>IF(D577="","",VLOOKUP(D577,'UG SKU Categorization'!$A$1:$C$204,3,0))</f>
        <v>Solar</v>
      </c>
      <c r="G577" s="61" t="s">
        <v>440</v>
      </c>
      <c r="H577" s="524">
        <v>3294000</v>
      </c>
      <c r="I577" s="306"/>
      <c r="J577" s="306"/>
      <c r="K577" s="306"/>
      <c r="L577" s="306"/>
      <c r="M577" s="306"/>
      <c r="N577" s="306"/>
      <c r="O577" s="306"/>
      <c r="P577" s="306"/>
      <c r="Q577" s="306"/>
      <c r="R577" s="306"/>
      <c r="S577" s="524">
        <v>700000</v>
      </c>
      <c r="T577" s="524">
        <v>494000</v>
      </c>
      <c r="U577" s="524">
        <v>200000</v>
      </c>
      <c r="V577" s="524">
        <v>200000</v>
      </c>
      <c r="W577" s="524">
        <v>300000</v>
      </c>
      <c r="X577" s="524">
        <v>100000</v>
      </c>
      <c r="Y577" s="524">
        <v>200000</v>
      </c>
      <c r="Z577" s="306"/>
      <c r="AA577" s="524">
        <v>200000</v>
      </c>
      <c r="AB577" s="524">
        <v>100000</v>
      </c>
      <c r="AC577" s="524">
        <v>200000</v>
      </c>
      <c r="AD577" s="306"/>
      <c r="AE577" s="306"/>
      <c r="AF577" s="524">
        <v>300000</v>
      </c>
      <c r="AG577" s="306"/>
      <c r="AH577" s="306"/>
      <c r="AI577" s="524">
        <v>0</v>
      </c>
      <c r="AJ577" s="306"/>
      <c r="AK577" s="524">
        <v>100000</v>
      </c>
      <c r="AL577" s="306"/>
      <c r="AM577" s="524">
        <v>100000</v>
      </c>
      <c r="AN577" s="306"/>
      <c r="AO577" s="306"/>
      <c r="AP577" s="524">
        <v>100000</v>
      </c>
      <c r="AQ577" s="306"/>
      <c r="AR577" s="306"/>
      <c r="AS577" s="306"/>
      <c r="AT577" s="306"/>
      <c r="AU577" s="306"/>
      <c r="AV577" s="306"/>
      <c r="AW577" s="306"/>
      <c r="AX577" s="306"/>
      <c r="AY577" s="306"/>
    </row>
    <row r="578" spans="1:51">
      <c r="A578" s="61" t="s">
        <v>1005</v>
      </c>
      <c r="B578" s="61" t="s">
        <v>383</v>
      </c>
      <c r="C578" s="61" t="s">
        <v>954</v>
      </c>
      <c r="D578" s="61" t="s">
        <v>703</v>
      </c>
      <c r="E578" s="64">
        <f>IF(ISERROR(VLOOKUP(D578,#REF!,2,0)),0,VLOOKUP(D578,#REF!,2,0))</f>
        <v>0</v>
      </c>
      <c r="F578" s="61" t="str">
        <f>IF(D578="","",VLOOKUP(D578,'UG SKU Categorization'!$A$1:$C$204,3,0))</f>
        <v>Cookstoves</v>
      </c>
      <c r="G578" s="61" t="s">
        <v>704</v>
      </c>
      <c r="H578" s="524">
        <v>858000</v>
      </c>
      <c r="I578" s="306"/>
      <c r="J578" s="306"/>
      <c r="K578" s="306"/>
      <c r="L578" s="306"/>
      <c r="M578" s="306"/>
      <c r="N578" s="306"/>
      <c r="O578" s="306"/>
      <c r="P578" s="306"/>
      <c r="Q578" s="306"/>
      <c r="R578" s="306"/>
      <c r="S578" s="524">
        <v>208000</v>
      </c>
      <c r="T578" s="524">
        <v>156000</v>
      </c>
      <c r="U578" s="306"/>
      <c r="V578" s="524">
        <v>26000</v>
      </c>
      <c r="W578" s="524">
        <v>52000</v>
      </c>
      <c r="X578" s="306"/>
      <c r="Y578" s="524">
        <v>78000</v>
      </c>
      <c r="Z578" s="524">
        <v>26000</v>
      </c>
      <c r="AA578" s="524">
        <v>26000</v>
      </c>
      <c r="AB578" s="524">
        <v>52000</v>
      </c>
      <c r="AC578" s="306"/>
      <c r="AD578" s="306"/>
      <c r="AE578" s="306"/>
      <c r="AF578" s="524">
        <v>26000</v>
      </c>
      <c r="AG578" s="306"/>
      <c r="AH578" s="306"/>
      <c r="AI578" s="306"/>
      <c r="AJ578" s="524">
        <v>26000</v>
      </c>
      <c r="AK578" s="306"/>
      <c r="AL578" s="524">
        <v>104000</v>
      </c>
      <c r="AM578" s="306"/>
      <c r="AN578" s="306"/>
      <c r="AO578" s="524">
        <v>78000</v>
      </c>
      <c r="AP578" s="306"/>
      <c r="AQ578" s="306"/>
      <c r="AR578" s="306"/>
      <c r="AS578" s="306"/>
      <c r="AT578" s="306"/>
      <c r="AU578" s="306"/>
      <c r="AV578" s="306"/>
      <c r="AW578" s="306"/>
      <c r="AX578" s="306"/>
      <c r="AY578" s="306"/>
    </row>
    <row r="579" spans="1:51">
      <c r="A579" s="61" t="s">
        <v>1005</v>
      </c>
      <c r="B579" s="61" t="s">
        <v>383</v>
      </c>
      <c r="C579" s="61" t="s">
        <v>954</v>
      </c>
      <c r="D579" s="61" t="s">
        <v>489</v>
      </c>
      <c r="E579" s="64">
        <f>IF(ISERROR(VLOOKUP(D579,#REF!,2,0)),0,VLOOKUP(D579,#REF!,2,0))</f>
        <v>0</v>
      </c>
      <c r="F579" s="61" t="str">
        <f>IF(D579="","",VLOOKUP(D579,'UG SKU Categorization'!$A$1:$C$204,3,0))</f>
        <v>Other</v>
      </c>
      <c r="G579" s="61" t="s">
        <v>490</v>
      </c>
      <c r="H579" s="524">
        <v>207400</v>
      </c>
      <c r="I579" s="306"/>
      <c r="J579" s="306"/>
      <c r="K579" s="306"/>
      <c r="L579" s="306"/>
      <c r="M579" s="306"/>
      <c r="N579" s="306"/>
      <c r="O579" s="306"/>
      <c r="P579" s="306"/>
      <c r="Q579" s="306"/>
      <c r="R579" s="306"/>
      <c r="S579" s="306"/>
      <c r="T579" s="306"/>
      <c r="U579" s="524">
        <v>44000</v>
      </c>
      <c r="V579" s="306"/>
      <c r="W579" s="306"/>
      <c r="X579" s="524">
        <v>12000</v>
      </c>
      <c r="Y579" s="524">
        <v>8000</v>
      </c>
      <c r="Z579" s="524">
        <v>16000</v>
      </c>
      <c r="AA579" s="524">
        <v>8000</v>
      </c>
      <c r="AB579" s="306"/>
      <c r="AC579" s="306"/>
      <c r="AD579" s="524">
        <v>8000</v>
      </c>
      <c r="AE579" s="524">
        <v>12000</v>
      </c>
      <c r="AF579" s="524">
        <v>8000</v>
      </c>
      <c r="AG579" s="524">
        <v>4000</v>
      </c>
      <c r="AH579" s="524">
        <v>11400</v>
      </c>
      <c r="AI579" s="524">
        <v>3800</v>
      </c>
      <c r="AJ579" s="524">
        <v>19000</v>
      </c>
      <c r="AK579" s="524">
        <v>11400</v>
      </c>
      <c r="AL579" s="524">
        <v>3800</v>
      </c>
      <c r="AM579" s="524">
        <v>11400</v>
      </c>
      <c r="AN579" s="524">
        <v>7600</v>
      </c>
      <c r="AO579" s="524">
        <v>11400</v>
      </c>
      <c r="AP579" s="524">
        <v>3800</v>
      </c>
      <c r="AQ579" s="524">
        <v>3800</v>
      </c>
      <c r="AR579" s="306"/>
      <c r="AS579" s="306"/>
      <c r="AT579" s="306"/>
      <c r="AU579" s="306"/>
      <c r="AV579" s="306"/>
      <c r="AW579" s="306"/>
      <c r="AX579" s="306"/>
      <c r="AY579" s="306"/>
    </row>
    <row r="580" spans="1:51">
      <c r="A580" s="61" t="s">
        <v>1005</v>
      </c>
      <c r="B580" s="61" t="s">
        <v>383</v>
      </c>
      <c r="C580" s="61" t="s">
        <v>954</v>
      </c>
      <c r="D580" s="61" t="s">
        <v>491</v>
      </c>
      <c r="E580" s="64">
        <f>IF(ISERROR(VLOOKUP(D580,#REF!,2,0)),0,VLOOKUP(D580,#REF!,2,0))</f>
        <v>0</v>
      </c>
      <c r="F580" s="61" t="str">
        <f>IF(D580="","",VLOOKUP(D580,'UG SKU Categorization'!$A$1:$C$204,3,0))</f>
        <v>Other</v>
      </c>
      <c r="G580" s="61" t="s">
        <v>492</v>
      </c>
      <c r="H580" s="524">
        <v>110600</v>
      </c>
      <c r="I580" s="306"/>
      <c r="J580" s="306"/>
      <c r="K580" s="306"/>
      <c r="L580" s="306"/>
      <c r="M580" s="306"/>
      <c r="N580" s="306"/>
      <c r="O580" s="306"/>
      <c r="P580" s="306"/>
      <c r="Q580" s="306"/>
      <c r="R580" s="306"/>
      <c r="S580" s="306"/>
      <c r="T580" s="306"/>
      <c r="U580" s="524">
        <v>10200</v>
      </c>
      <c r="V580" s="306"/>
      <c r="W580" s="306"/>
      <c r="X580" s="306"/>
      <c r="Y580" s="524">
        <v>29400</v>
      </c>
      <c r="Z580" s="524">
        <v>2450</v>
      </c>
      <c r="AA580" s="524">
        <v>7350</v>
      </c>
      <c r="AB580" s="524">
        <v>2450</v>
      </c>
      <c r="AC580" s="306"/>
      <c r="AD580" s="524">
        <v>2450</v>
      </c>
      <c r="AE580" s="524">
        <v>7350</v>
      </c>
      <c r="AF580" s="524">
        <v>2450</v>
      </c>
      <c r="AG580" s="524">
        <v>9800</v>
      </c>
      <c r="AH580" s="524">
        <v>4900</v>
      </c>
      <c r="AI580" s="524">
        <v>2450</v>
      </c>
      <c r="AJ580" s="524">
        <v>4900</v>
      </c>
      <c r="AK580" s="524">
        <v>2450</v>
      </c>
      <c r="AL580" s="524">
        <v>7350</v>
      </c>
      <c r="AM580" s="306"/>
      <c r="AN580" s="524">
        <v>9800</v>
      </c>
      <c r="AO580" s="306"/>
      <c r="AP580" s="306"/>
      <c r="AQ580" s="306"/>
      <c r="AR580" s="524">
        <v>4850</v>
      </c>
      <c r="AS580" s="306"/>
      <c r="AT580" s="306"/>
      <c r="AU580" s="306"/>
      <c r="AV580" s="306"/>
      <c r="AW580" s="306"/>
      <c r="AX580" s="306"/>
      <c r="AY580" s="306"/>
    </row>
    <row r="581" spans="1:51">
      <c r="A581" s="61" t="s">
        <v>1005</v>
      </c>
      <c r="B581" s="61" t="s">
        <v>383</v>
      </c>
      <c r="C581" s="61" t="s">
        <v>954</v>
      </c>
      <c r="D581" s="61" t="s">
        <v>705</v>
      </c>
      <c r="E581" s="64">
        <f>IF(ISERROR(VLOOKUP(D581,#REF!,2,0)),0,VLOOKUP(D581,#REF!,2,0))</f>
        <v>0</v>
      </c>
      <c r="F581" s="61" t="str">
        <f>IF(D581="","",VLOOKUP(D581,'UG SKU Categorization'!$A$1:$C$204,3,0))</f>
        <v>Cookstoves</v>
      </c>
      <c r="G581" s="61" t="s">
        <v>706</v>
      </c>
      <c r="H581" s="524">
        <v>2686000</v>
      </c>
      <c r="I581" s="306"/>
      <c r="J581" s="306"/>
      <c r="K581" s="306"/>
      <c r="L581" s="306"/>
      <c r="M581" s="306"/>
      <c r="N581" s="306"/>
      <c r="O581" s="306"/>
      <c r="P581" s="306"/>
      <c r="Q581" s="306"/>
      <c r="R581" s="306"/>
      <c r="S581" s="306"/>
      <c r="T581" s="306"/>
      <c r="U581" s="524">
        <v>35000</v>
      </c>
      <c r="V581" s="524">
        <v>35000</v>
      </c>
      <c r="W581" s="524">
        <v>210000</v>
      </c>
      <c r="X581" s="524">
        <v>109000</v>
      </c>
      <c r="Y581" s="524">
        <v>74000</v>
      </c>
      <c r="Z581" s="524">
        <v>429000</v>
      </c>
      <c r="AA581" s="524">
        <v>351000</v>
      </c>
      <c r="AB581" s="524">
        <v>234000</v>
      </c>
      <c r="AC581" s="524">
        <v>117000</v>
      </c>
      <c r="AD581" s="306"/>
      <c r="AE581" s="524">
        <v>78000</v>
      </c>
      <c r="AF581" s="524">
        <v>78000</v>
      </c>
      <c r="AG581" s="524">
        <v>39000</v>
      </c>
      <c r="AH581" s="524">
        <v>117000</v>
      </c>
      <c r="AI581" s="524">
        <v>195000</v>
      </c>
      <c r="AJ581" s="524">
        <v>39000</v>
      </c>
      <c r="AK581" s="524">
        <v>39000</v>
      </c>
      <c r="AL581" s="524">
        <v>78000</v>
      </c>
      <c r="AM581" s="306"/>
      <c r="AN581" s="306"/>
      <c r="AO581" s="524">
        <v>429000</v>
      </c>
      <c r="AP581" s="306"/>
      <c r="AQ581" s="306"/>
      <c r="AR581" s="306"/>
      <c r="AS581" s="306"/>
      <c r="AT581" s="306"/>
      <c r="AU581" s="306"/>
      <c r="AV581" s="306"/>
      <c r="AW581" s="306"/>
      <c r="AX581" s="306"/>
      <c r="AY581" s="306"/>
    </row>
    <row r="582" spans="1:51">
      <c r="A582" s="61" t="s">
        <v>1005</v>
      </c>
      <c r="B582" s="61" t="s">
        <v>383</v>
      </c>
      <c r="C582" s="61" t="s">
        <v>954</v>
      </c>
      <c r="D582" s="61" t="s">
        <v>493</v>
      </c>
      <c r="E582" s="64">
        <f>IF(ISERROR(VLOOKUP(D582,#REF!,2,0)),0,VLOOKUP(D582,#REF!,2,0))</f>
        <v>0</v>
      </c>
      <c r="F582" s="61" t="str">
        <f>IF(D582="","",VLOOKUP(D582,'UG SKU Categorization'!$A$1:$C$204,3,0))</f>
        <v>Other</v>
      </c>
      <c r="G582" s="61" t="s">
        <v>494</v>
      </c>
      <c r="H582" s="524">
        <v>143600</v>
      </c>
      <c r="I582" s="306"/>
      <c r="J582" s="306"/>
      <c r="K582" s="306"/>
      <c r="L582" s="306"/>
      <c r="M582" s="306"/>
      <c r="N582" s="306"/>
      <c r="O582" s="306"/>
      <c r="P582" s="306"/>
      <c r="Q582" s="306"/>
      <c r="R582" s="306"/>
      <c r="S582" s="306"/>
      <c r="T582" s="306"/>
      <c r="U582" s="524">
        <v>7800</v>
      </c>
      <c r="V582" s="524">
        <v>5200</v>
      </c>
      <c r="W582" s="524">
        <v>5200</v>
      </c>
      <c r="X582" s="524">
        <v>2600</v>
      </c>
      <c r="Y582" s="524">
        <v>10300</v>
      </c>
      <c r="Z582" s="524">
        <v>5200</v>
      </c>
      <c r="AA582" s="306"/>
      <c r="AB582" s="524">
        <v>13000</v>
      </c>
      <c r="AC582" s="524">
        <v>10400</v>
      </c>
      <c r="AD582" s="306"/>
      <c r="AE582" s="306"/>
      <c r="AF582" s="306"/>
      <c r="AG582" s="306"/>
      <c r="AH582" s="306"/>
      <c r="AI582" s="524">
        <v>5800</v>
      </c>
      <c r="AJ582" s="524">
        <v>14500</v>
      </c>
      <c r="AK582" s="524">
        <v>20300</v>
      </c>
      <c r="AL582" s="524">
        <v>2900</v>
      </c>
      <c r="AM582" s="524">
        <v>5800</v>
      </c>
      <c r="AN582" s="524">
        <v>2900</v>
      </c>
      <c r="AO582" s="524">
        <v>5800</v>
      </c>
      <c r="AP582" s="306"/>
      <c r="AQ582" s="524">
        <v>5800</v>
      </c>
      <c r="AR582" s="306"/>
      <c r="AS582" s="524">
        <v>2900</v>
      </c>
      <c r="AT582" s="306"/>
      <c r="AU582" s="524">
        <v>2900</v>
      </c>
      <c r="AV582" s="306"/>
      <c r="AW582" s="524">
        <v>11600</v>
      </c>
      <c r="AX582" s="524">
        <v>2700</v>
      </c>
      <c r="AY582" s="306"/>
    </row>
    <row r="583" spans="1:51">
      <c r="A583" s="61" t="s">
        <v>1005</v>
      </c>
      <c r="B583" s="61" t="s">
        <v>383</v>
      </c>
      <c r="C583" s="61" t="s">
        <v>954</v>
      </c>
      <c r="D583" s="61" t="s">
        <v>495</v>
      </c>
      <c r="E583" s="64">
        <f>IF(ISERROR(VLOOKUP(D583,#REF!,2,0)),0,VLOOKUP(D583,#REF!,2,0))</f>
        <v>0</v>
      </c>
      <c r="F583" s="61" t="str">
        <f>IF(D583="","",VLOOKUP(D583,'UG SKU Categorization'!$A$1:$C$204,3,0))</f>
        <v>Other</v>
      </c>
      <c r="G583" s="61" t="s">
        <v>496</v>
      </c>
      <c r="H583" s="524">
        <v>70000</v>
      </c>
      <c r="I583" s="306"/>
      <c r="J583" s="306"/>
      <c r="K583" s="306"/>
      <c r="L583" s="306"/>
      <c r="M583" s="306"/>
      <c r="N583" s="306"/>
      <c r="O583" s="306"/>
      <c r="P583" s="306"/>
      <c r="Q583" s="306"/>
      <c r="R583" s="306"/>
      <c r="S583" s="306"/>
      <c r="T583" s="306"/>
      <c r="U583" s="306"/>
      <c r="V583" s="306"/>
      <c r="W583" s="306"/>
      <c r="X583" s="306"/>
      <c r="Y583" s="306"/>
      <c r="Z583" s="524">
        <v>14000</v>
      </c>
      <c r="AA583" s="306"/>
      <c r="AB583" s="306"/>
      <c r="AC583" s="306"/>
      <c r="AD583" s="306"/>
      <c r="AE583" s="524">
        <v>14000</v>
      </c>
      <c r="AF583" s="306"/>
      <c r="AG583" s="524">
        <v>14000</v>
      </c>
      <c r="AH583" s="306"/>
      <c r="AI583" s="306"/>
      <c r="AJ583" s="524">
        <v>14000</v>
      </c>
      <c r="AK583" s="306"/>
      <c r="AL583" s="306"/>
      <c r="AM583" s="306"/>
      <c r="AN583" s="306"/>
      <c r="AO583" s="306"/>
      <c r="AP583" s="306"/>
      <c r="AQ583" s="306"/>
      <c r="AR583" s="524">
        <v>14000</v>
      </c>
      <c r="AS583" s="306"/>
      <c r="AT583" s="306"/>
      <c r="AU583" s="306"/>
      <c r="AV583" s="306"/>
      <c r="AW583" s="306"/>
      <c r="AX583" s="306"/>
      <c r="AY583" s="306"/>
    </row>
    <row r="584" spans="1:51">
      <c r="A584" s="61" t="s">
        <v>1005</v>
      </c>
      <c r="B584" s="61" t="s">
        <v>383</v>
      </c>
      <c r="C584" s="61" t="s">
        <v>954</v>
      </c>
      <c r="D584" s="61" t="s">
        <v>497</v>
      </c>
      <c r="E584" s="64">
        <f>IF(ISERROR(VLOOKUP(D584,#REF!,2,0)),0,VLOOKUP(D584,#REF!,2,0))</f>
        <v>0</v>
      </c>
      <c r="F584" s="61" t="str">
        <f>IF(D584="","",VLOOKUP(D584,'UG SKU Categorization'!$A$1:$C$204,3,0))</f>
        <v>Other</v>
      </c>
      <c r="G584" s="61" t="s">
        <v>498</v>
      </c>
      <c r="H584" s="524">
        <v>425000</v>
      </c>
      <c r="I584" s="306"/>
      <c r="J584" s="306"/>
      <c r="K584" s="306"/>
      <c r="L584" s="306"/>
      <c r="M584" s="306"/>
      <c r="N584" s="306"/>
      <c r="O584" s="306"/>
      <c r="P584" s="306"/>
      <c r="Q584" s="306"/>
      <c r="R584" s="306"/>
      <c r="S584" s="306"/>
      <c r="T584" s="306"/>
      <c r="U584" s="306"/>
      <c r="V584" s="524">
        <v>14500</v>
      </c>
      <c r="W584" s="524">
        <v>14500</v>
      </c>
      <c r="X584" s="306"/>
      <c r="Y584" s="306"/>
      <c r="Z584" s="524">
        <v>29000</v>
      </c>
      <c r="AA584" s="524">
        <v>19000</v>
      </c>
      <c r="AB584" s="524">
        <v>14500</v>
      </c>
      <c r="AC584" s="306"/>
      <c r="AD584" s="306"/>
      <c r="AE584" s="524">
        <v>29000</v>
      </c>
      <c r="AF584" s="524">
        <v>14500</v>
      </c>
      <c r="AG584" s="524">
        <v>58000</v>
      </c>
      <c r="AH584" s="524">
        <v>29000</v>
      </c>
      <c r="AI584" s="306"/>
      <c r="AJ584" s="524">
        <v>29000</v>
      </c>
      <c r="AK584" s="306"/>
      <c r="AL584" s="524">
        <v>58000</v>
      </c>
      <c r="AM584" s="524">
        <v>14500</v>
      </c>
      <c r="AN584" s="524">
        <v>29000</v>
      </c>
      <c r="AO584" s="306"/>
      <c r="AP584" s="306"/>
      <c r="AQ584" s="306"/>
      <c r="AR584" s="524">
        <v>72500</v>
      </c>
      <c r="AS584" s="306"/>
      <c r="AT584" s="306"/>
      <c r="AU584" s="306"/>
      <c r="AV584" s="306"/>
      <c r="AW584" s="306"/>
      <c r="AX584" s="306"/>
      <c r="AY584" s="306"/>
    </row>
    <row r="585" spans="1:51">
      <c r="A585" s="61" t="s">
        <v>1005</v>
      </c>
      <c r="B585" s="61" t="s">
        <v>383</v>
      </c>
      <c r="C585" s="61" t="s">
        <v>954</v>
      </c>
      <c r="D585" s="61" t="s">
        <v>503</v>
      </c>
      <c r="E585" s="64">
        <f>IF(ISERROR(VLOOKUP(D585,#REF!,2,0)),0,VLOOKUP(D585,#REF!,2,0))</f>
        <v>0</v>
      </c>
      <c r="F585" s="61" t="str">
        <f>IF(D585="","",VLOOKUP(D585,'UG SKU Categorization'!$A$1:$C$204,3,0))</f>
        <v>Solar</v>
      </c>
      <c r="G585" s="61" t="s">
        <v>504</v>
      </c>
      <c r="H585" s="524">
        <v>64000</v>
      </c>
      <c r="I585" s="306"/>
      <c r="J585" s="306"/>
      <c r="K585" s="306"/>
      <c r="L585" s="306"/>
      <c r="M585" s="306"/>
      <c r="N585" s="306"/>
      <c r="O585" s="306"/>
      <c r="P585" s="306"/>
      <c r="Q585" s="306"/>
      <c r="R585" s="306"/>
      <c r="S585" s="306"/>
      <c r="T585" s="306"/>
      <c r="U585" s="306"/>
      <c r="V585" s="524">
        <v>32000</v>
      </c>
      <c r="W585" s="524">
        <v>32000</v>
      </c>
      <c r="X585" s="306"/>
      <c r="Y585" s="306"/>
      <c r="Z585" s="306"/>
      <c r="AA585" s="306"/>
      <c r="AB585" s="306"/>
      <c r="AC585" s="306"/>
      <c r="AD585" s="306"/>
      <c r="AE585" s="306"/>
      <c r="AF585" s="306"/>
      <c r="AG585" s="306"/>
      <c r="AH585" s="306"/>
      <c r="AI585" s="306"/>
      <c r="AJ585" s="306"/>
      <c r="AK585" s="306"/>
      <c r="AL585" s="306"/>
      <c r="AM585" s="306"/>
      <c r="AN585" s="306"/>
      <c r="AO585" s="306"/>
      <c r="AP585" s="306"/>
      <c r="AQ585" s="306"/>
      <c r="AR585" s="306"/>
      <c r="AS585" s="306"/>
      <c r="AT585" s="306"/>
      <c r="AU585" s="306"/>
      <c r="AV585" s="306"/>
      <c r="AW585" s="306"/>
      <c r="AX585" s="306"/>
      <c r="AY585" s="306"/>
    </row>
    <row r="586" spans="1:51">
      <c r="A586" s="61" t="s">
        <v>1005</v>
      </c>
      <c r="B586" s="61" t="s">
        <v>383</v>
      </c>
      <c r="C586" s="61" t="s">
        <v>954</v>
      </c>
      <c r="D586" s="61" t="s">
        <v>505</v>
      </c>
      <c r="E586" s="64">
        <f>IF(ISERROR(VLOOKUP(D586,#REF!,2,0)),0,VLOOKUP(D586,#REF!,2,0))</f>
        <v>0</v>
      </c>
      <c r="F586" s="61" t="str">
        <f>IF(D586="","",VLOOKUP(D586,'UG SKU Categorization'!$A$1:$C$204,3,0))</f>
        <v>Solar</v>
      </c>
      <c r="G586" s="61" t="s">
        <v>506</v>
      </c>
      <c r="H586" s="524">
        <v>36500</v>
      </c>
      <c r="I586" s="306"/>
      <c r="J586" s="306"/>
      <c r="K586" s="306"/>
      <c r="L586" s="306"/>
      <c r="M586" s="306"/>
      <c r="N586" s="306"/>
      <c r="O586" s="306"/>
      <c r="P586" s="306"/>
      <c r="Q586" s="306"/>
      <c r="R586" s="306"/>
      <c r="S586" s="306"/>
      <c r="T586" s="306"/>
      <c r="U586" s="306"/>
      <c r="V586" s="524">
        <v>14600</v>
      </c>
      <c r="W586" s="524">
        <v>7300</v>
      </c>
      <c r="X586" s="524">
        <v>7300</v>
      </c>
      <c r="Y586" s="524">
        <v>7300</v>
      </c>
      <c r="Z586" s="306"/>
      <c r="AA586" s="306"/>
      <c r="AB586" s="306"/>
      <c r="AC586" s="306"/>
      <c r="AD586" s="306"/>
      <c r="AE586" s="306"/>
      <c r="AF586" s="306"/>
      <c r="AG586" s="306"/>
      <c r="AH586" s="306"/>
      <c r="AI586" s="306"/>
      <c r="AJ586" s="306"/>
      <c r="AK586" s="306"/>
      <c r="AL586" s="306"/>
      <c r="AM586" s="306"/>
      <c r="AN586" s="306"/>
      <c r="AO586" s="306"/>
      <c r="AP586" s="306"/>
      <c r="AQ586" s="306"/>
      <c r="AR586" s="306"/>
      <c r="AS586" s="306"/>
      <c r="AT586" s="306"/>
      <c r="AU586" s="306"/>
      <c r="AV586" s="306"/>
      <c r="AW586" s="306"/>
      <c r="AX586" s="306"/>
      <c r="AY586" s="306"/>
    </row>
    <row r="587" spans="1:51">
      <c r="A587" s="61" t="s">
        <v>1005</v>
      </c>
      <c r="B587" s="61" t="s">
        <v>383</v>
      </c>
      <c r="C587" s="61" t="s">
        <v>954</v>
      </c>
      <c r="D587" s="61" t="s">
        <v>441</v>
      </c>
      <c r="E587" s="64">
        <f>IF(ISERROR(VLOOKUP(D587,#REF!,2,0)),0,VLOOKUP(D587,#REF!,2,0))</f>
        <v>0</v>
      </c>
      <c r="F587" s="61" t="str">
        <f>IF(D587="","",VLOOKUP(D587,'UG SKU Categorization'!$A$1:$C$204,3,0))</f>
        <v>Solar</v>
      </c>
      <c r="G587" s="61" t="s">
        <v>442</v>
      </c>
      <c r="H587" s="524">
        <v>6555000</v>
      </c>
      <c r="I587" s="306"/>
      <c r="J587" s="306"/>
      <c r="K587" s="306"/>
      <c r="L587" s="306"/>
      <c r="M587" s="306"/>
      <c r="N587" s="306"/>
      <c r="O587" s="306"/>
      <c r="P587" s="306"/>
      <c r="Q587" s="306"/>
      <c r="R587" s="306"/>
      <c r="S587" s="306"/>
      <c r="T587" s="306"/>
      <c r="U587" s="306"/>
      <c r="V587" s="524">
        <v>210000</v>
      </c>
      <c r="W587" s="524">
        <v>350000</v>
      </c>
      <c r="X587" s="524">
        <v>310000</v>
      </c>
      <c r="Y587" s="524">
        <v>484000</v>
      </c>
      <c r="Z587" s="524">
        <v>372000</v>
      </c>
      <c r="AA587" s="524">
        <v>558000</v>
      </c>
      <c r="AB587" s="524">
        <v>558000</v>
      </c>
      <c r="AC587" s="524">
        <v>186000</v>
      </c>
      <c r="AD587" s="524">
        <v>434000</v>
      </c>
      <c r="AE587" s="524">
        <v>124000</v>
      </c>
      <c r="AF587" s="524">
        <v>434000</v>
      </c>
      <c r="AG587" s="524">
        <v>372000</v>
      </c>
      <c r="AH587" s="524">
        <v>0</v>
      </c>
      <c r="AI587" s="306"/>
      <c r="AJ587" s="524">
        <v>248000</v>
      </c>
      <c r="AK587" s="524">
        <v>62000</v>
      </c>
      <c r="AL587" s="524">
        <v>186000</v>
      </c>
      <c r="AM587" s="524">
        <v>248000</v>
      </c>
      <c r="AN587" s="524">
        <v>186000</v>
      </c>
      <c r="AO587" s="524">
        <v>248000</v>
      </c>
      <c r="AP587" s="524">
        <v>186000</v>
      </c>
      <c r="AQ587" s="306"/>
      <c r="AR587" s="524">
        <v>434000</v>
      </c>
      <c r="AS587" s="306"/>
      <c r="AT587" s="524">
        <v>186000</v>
      </c>
      <c r="AU587" s="524">
        <v>62000</v>
      </c>
      <c r="AV587" s="524">
        <v>62000</v>
      </c>
      <c r="AW587" s="306"/>
      <c r="AX587" s="524">
        <v>55000</v>
      </c>
      <c r="AY587" s="306"/>
    </row>
    <row r="588" spans="1:51">
      <c r="A588" s="61" t="s">
        <v>1005</v>
      </c>
      <c r="B588" s="61" t="s">
        <v>383</v>
      </c>
      <c r="C588" s="61" t="s">
        <v>954</v>
      </c>
      <c r="D588" s="61" t="s">
        <v>707</v>
      </c>
      <c r="E588" s="64">
        <f>IF(ISERROR(VLOOKUP(D588,#REF!,2,0)),0,VLOOKUP(D588,#REF!,2,0))</f>
        <v>0</v>
      </c>
      <c r="F588" s="61" t="str">
        <f>IF(D588="","",VLOOKUP(D588,'UG SKU Categorization'!$A$1:$C$204,3,0))</f>
        <v>Cookstoves</v>
      </c>
      <c r="G588" s="61" t="s">
        <v>708</v>
      </c>
      <c r="H588" s="524">
        <v>4036300</v>
      </c>
      <c r="I588" s="306"/>
      <c r="J588" s="306"/>
      <c r="K588" s="306"/>
      <c r="L588" s="306"/>
      <c r="M588" s="306"/>
      <c r="N588" s="306"/>
      <c r="O588" s="306"/>
      <c r="P588" s="306"/>
      <c r="Q588" s="306"/>
      <c r="R588" s="306"/>
      <c r="S588" s="306"/>
      <c r="T588" s="306"/>
      <c r="U588" s="306"/>
      <c r="V588" s="306"/>
      <c r="W588" s="306"/>
      <c r="X588" s="306"/>
      <c r="Y588" s="306"/>
      <c r="Z588" s="306"/>
      <c r="AA588" s="306"/>
      <c r="AB588" s="524">
        <v>249300</v>
      </c>
      <c r="AC588" s="524">
        <v>338000</v>
      </c>
      <c r="AD588" s="524">
        <v>91000</v>
      </c>
      <c r="AE588" s="524">
        <v>260000</v>
      </c>
      <c r="AF588" s="524">
        <v>455000</v>
      </c>
      <c r="AG588" s="524">
        <v>234000</v>
      </c>
      <c r="AH588" s="524">
        <v>572000</v>
      </c>
      <c r="AI588" s="524">
        <v>364000</v>
      </c>
      <c r="AJ588" s="524">
        <v>663000</v>
      </c>
      <c r="AK588" s="524">
        <v>247000</v>
      </c>
      <c r="AL588" s="524">
        <v>130000</v>
      </c>
      <c r="AM588" s="524">
        <v>36000</v>
      </c>
      <c r="AN588" s="524">
        <v>36000</v>
      </c>
      <c r="AO588" s="524">
        <v>18000</v>
      </c>
      <c r="AP588" s="306"/>
      <c r="AQ588" s="524">
        <v>18000</v>
      </c>
      <c r="AR588" s="524">
        <v>108000</v>
      </c>
      <c r="AS588" s="524">
        <v>66000</v>
      </c>
      <c r="AT588" s="306"/>
      <c r="AU588" s="306"/>
      <c r="AV588" s="524">
        <v>21000</v>
      </c>
      <c r="AW588" s="524">
        <v>42000</v>
      </c>
      <c r="AX588" s="524">
        <v>88000</v>
      </c>
      <c r="AY588" s="306"/>
    </row>
    <row r="589" spans="1:51">
      <c r="A589" s="61" t="s">
        <v>1005</v>
      </c>
      <c r="B589" s="61" t="s">
        <v>383</v>
      </c>
      <c r="C589" s="61" t="s">
        <v>954</v>
      </c>
      <c r="D589" s="61" t="s">
        <v>443</v>
      </c>
      <c r="E589" s="64">
        <f>IF(ISERROR(VLOOKUP(D589,#REF!,2,0)),0,VLOOKUP(D589,#REF!,2,0))</f>
        <v>0</v>
      </c>
      <c r="F589" s="61" t="str">
        <f>IF(D589="","",VLOOKUP(D589,'UG SKU Categorization'!$A$1:$C$204,3,0))</f>
        <v>Solar</v>
      </c>
      <c r="G589" s="61" t="s">
        <v>444</v>
      </c>
      <c r="H589" s="524">
        <v>195000</v>
      </c>
      <c r="I589" s="306"/>
      <c r="J589" s="306"/>
      <c r="K589" s="306"/>
      <c r="L589" s="306"/>
      <c r="M589" s="306"/>
      <c r="N589" s="306"/>
      <c r="O589" s="306"/>
      <c r="P589" s="306"/>
      <c r="Q589" s="306"/>
      <c r="R589" s="306"/>
      <c r="S589" s="306"/>
      <c r="T589" s="306"/>
      <c r="U589" s="306"/>
      <c r="V589" s="306"/>
      <c r="W589" s="306"/>
      <c r="X589" s="306"/>
      <c r="Y589" s="306"/>
      <c r="Z589" s="306"/>
      <c r="AA589" s="306"/>
      <c r="AB589" s="306"/>
      <c r="AC589" s="306"/>
      <c r="AD589" s="306"/>
      <c r="AE589" s="306"/>
      <c r="AF589" s="306"/>
      <c r="AG589" s="306"/>
      <c r="AH589" s="306"/>
      <c r="AI589" s="306"/>
      <c r="AJ589" s="306"/>
      <c r="AK589" s="306"/>
      <c r="AL589" s="306"/>
      <c r="AM589" s="306"/>
      <c r="AN589" s="524">
        <v>195000</v>
      </c>
      <c r="AO589" s="306"/>
      <c r="AP589" s="306"/>
      <c r="AQ589" s="306"/>
      <c r="AR589" s="306"/>
      <c r="AS589" s="306"/>
      <c r="AT589" s="306"/>
      <c r="AU589" s="306"/>
      <c r="AV589" s="306"/>
      <c r="AW589" s="306"/>
      <c r="AX589" s="306"/>
      <c r="AY589" s="306"/>
    </row>
    <row r="590" spans="1:51">
      <c r="A590" s="61" t="s">
        <v>1005</v>
      </c>
      <c r="B590" s="61" t="s">
        <v>383</v>
      </c>
      <c r="C590" s="61" t="s">
        <v>954</v>
      </c>
      <c r="D590" s="61" t="s">
        <v>445</v>
      </c>
      <c r="E590" s="64">
        <f>IF(ISERROR(VLOOKUP(D590,#REF!,2,0)),0,VLOOKUP(D590,#REF!,2,0))</f>
        <v>0</v>
      </c>
      <c r="F590" s="61" t="str">
        <f>IF(D590="","",VLOOKUP(D590,'UG SKU Categorization'!$A$1:$C$204,3,0))</f>
        <v>Solar</v>
      </c>
      <c r="G590" s="61" t="s">
        <v>446</v>
      </c>
      <c r="H590" s="524">
        <v>1280000</v>
      </c>
      <c r="I590" s="306"/>
      <c r="J590" s="306"/>
      <c r="K590" s="306"/>
      <c r="L590" s="306"/>
      <c r="M590" s="306"/>
      <c r="N590" s="306"/>
      <c r="O590" s="306"/>
      <c r="P590" s="306"/>
      <c r="Q590" s="306"/>
      <c r="R590" s="306"/>
      <c r="S590" s="306"/>
      <c r="T590" s="306"/>
      <c r="U590" s="306"/>
      <c r="V590" s="306"/>
      <c r="W590" s="306"/>
      <c r="X590" s="306"/>
      <c r="Y590" s="306"/>
      <c r="Z590" s="306"/>
      <c r="AA590" s="306"/>
      <c r="AB590" s="306"/>
      <c r="AC590" s="306"/>
      <c r="AD590" s="306"/>
      <c r="AE590" s="306"/>
      <c r="AF590" s="306"/>
      <c r="AG590" s="306"/>
      <c r="AH590" s="306"/>
      <c r="AI590" s="306"/>
      <c r="AJ590" s="306"/>
      <c r="AK590" s="524">
        <v>640000</v>
      </c>
      <c r="AL590" s="306"/>
      <c r="AM590" s="306"/>
      <c r="AN590" s="306"/>
      <c r="AO590" s="306"/>
      <c r="AP590" s="306"/>
      <c r="AQ590" s="306"/>
      <c r="AR590" s="306"/>
      <c r="AS590" s="306"/>
      <c r="AT590" s="306"/>
      <c r="AU590" s="306"/>
      <c r="AV590" s="524">
        <v>320000</v>
      </c>
      <c r="AW590" s="524">
        <v>320000</v>
      </c>
      <c r="AX590" s="306"/>
      <c r="AY590" s="306"/>
    </row>
    <row r="591" spans="1:51">
      <c r="A591" s="61" t="s">
        <v>1005</v>
      </c>
      <c r="B591" s="61" t="s">
        <v>383</v>
      </c>
      <c r="C591" s="61" t="s">
        <v>954</v>
      </c>
      <c r="D591" s="61" t="s">
        <v>513</v>
      </c>
      <c r="E591" s="64">
        <f>IF(ISERROR(VLOOKUP(D591,#REF!,2,0)),0,VLOOKUP(D591,#REF!,2,0))</f>
        <v>0</v>
      </c>
      <c r="F591" s="61" t="str">
        <f>IF(D591="","",VLOOKUP(D591,'UG SKU Categorization'!$A$1:$C$204,3,0))</f>
        <v>Fuel</v>
      </c>
      <c r="G591" s="61" t="s">
        <v>514</v>
      </c>
      <c r="H591" s="524">
        <v>679008</v>
      </c>
      <c r="I591" s="306"/>
      <c r="J591" s="306"/>
      <c r="K591" s="306"/>
      <c r="L591" s="306"/>
      <c r="M591" s="306"/>
      <c r="N591" s="306"/>
      <c r="O591" s="306"/>
      <c r="P591" s="306"/>
      <c r="Q591" s="306"/>
      <c r="R591" s="306"/>
      <c r="S591" s="306"/>
      <c r="T591" s="306"/>
      <c r="U591" s="306"/>
      <c r="V591" s="306"/>
      <c r="W591" s="306"/>
      <c r="X591" s="306"/>
      <c r="Y591" s="306"/>
      <c r="Z591" s="306"/>
      <c r="AA591" s="306"/>
      <c r="AB591" s="306"/>
      <c r="AC591" s="306"/>
      <c r="AD591" s="306"/>
      <c r="AE591" s="306"/>
      <c r="AF591" s="306"/>
      <c r="AG591" s="306"/>
      <c r="AH591" s="524">
        <v>9000</v>
      </c>
      <c r="AI591" s="524">
        <v>30000</v>
      </c>
      <c r="AJ591" s="524">
        <v>61000</v>
      </c>
      <c r="AK591" s="524">
        <v>37008</v>
      </c>
      <c r="AL591" s="524">
        <v>43000</v>
      </c>
      <c r="AM591" s="524">
        <v>21000</v>
      </c>
      <c r="AN591" s="524">
        <v>3000</v>
      </c>
      <c r="AO591" s="524">
        <v>25000</v>
      </c>
      <c r="AP591" s="524">
        <v>33000</v>
      </c>
      <c r="AQ591" s="524">
        <v>138000</v>
      </c>
      <c r="AR591" s="524">
        <v>72000</v>
      </c>
      <c r="AS591" s="524">
        <v>56000</v>
      </c>
      <c r="AT591" s="524">
        <v>12000</v>
      </c>
      <c r="AU591" s="524">
        <v>14000</v>
      </c>
      <c r="AV591" s="524">
        <v>29000</v>
      </c>
      <c r="AW591" s="524">
        <v>48000</v>
      </c>
      <c r="AX591" s="524">
        <v>48000</v>
      </c>
      <c r="AY591" s="306"/>
    </row>
    <row r="592" spans="1:51">
      <c r="A592" s="61" t="s">
        <v>1005</v>
      </c>
      <c r="B592" s="61" t="s">
        <v>383</v>
      </c>
      <c r="C592" s="61" t="s">
        <v>954</v>
      </c>
      <c r="D592" s="61" t="s">
        <v>1010</v>
      </c>
      <c r="E592" s="64">
        <f>IF(ISERROR(VLOOKUP(D592,#REF!,2,0)),0,VLOOKUP(D592,#REF!,2,0))</f>
        <v>0</v>
      </c>
      <c r="F592" s="61" t="str">
        <f>IF(D592="","",VLOOKUP(D592,'UG SKU Categorization'!$A$1:$C$204,3,0))</f>
        <v>Solar</v>
      </c>
      <c r="G592" s="61" t="s">
        <v>1011</v>
      </c>
      <c r="H592" s="524">
        <v>2895000</v>
      </c>
      <c r="I592" s="306"/>
      <c r="J592" s="306"/>
      <c r="K592" s="306"/>
      <c r="L592" s="306"/>
      <c r="M592" s="306"/>
      <c r="N592" s="306"/>
      <c r="O592" s="306"/>
      <c r="P592" s="306"/>
      <c r="Q592" s="306"/>
      <c r="R592" s="306"/>
      <c r="S592" s="306"/>
      <c r="T592" s="306"/>
      <c r="U592" s="306"/>
      <c r="V592" s="306"/>
      <c r="W592" s="306"/>
      <c r="X592" s="306"/>
      <c r="Y592" s="306"/>
      <c r="Z592" s="306"/>
      <c r="AA592" s="306"/>
      <c r="AB592" s="306"/>
      <c r="AC592" s="306"/>
      <c r="AD592" s="306"/>
      <c r="AE592" s="306"/>
      <c r="AF592" s="306"/>
      <c r="AG592" s="306"/>
      <c r="AH592" s="306"/>
      <c r="AI592" s="524">
        <v>345000</v>
      </c>
      <c r="AJ592" s="306"/>
      <c r="AK592" s="524">
        <v>345000</v>
      </c>
      <c r="AL592" s="524">
        <v>115000</v>
      </c>
      <c r="AM592" s="524">
        <v>120000</v>
      </c>
      <c r="AN592" s="524">
        <v>115000</v>
      </c>
      <c r="AO592" s="524">
        <v>85000</v>
      </c>
      <c r="AP592" s="524">
        <v>240000</v>
      </c>
      <c r="AQ592" s="524">
        <v>240000</v>
      </c>
      <c r="AR592" s="524">
        <v>600000</v>
      </c>
      <c r="AS592" s="524">
        <v>240000</v>
      </c>
      <c r="AT592" s="524">
        <v>120000</v>
      </c>
      <c r="AU592" s="306"/>
      <c r="AV592" s="306"/>
      <c r="AW592" s="524">
        <v>110000</v>
      </c>
      <c r="AX592" s="524">
        <v>220000</v>
      </c>
      <c r="AY592" s="306"/>
    </row>
    <row r="593" spans="1:51">
      <c r="A593" s="61" t="s">
        <v>1005</v>
      </c>
      <c r="B593" s="61" t="s">
        <v>383</v>
      </c>
      <c r="C593" s="61" t="s">
        <v>954</v>
      </c>
      <c r="D593" s="61" t="s">
        <v>1012</v>
      </c>
      <c r="E593" s="64">
        <f>IF(ISERROR(VLOOKUP(D593,#REF!,2,0)),0,VLOOKUP(D593,#REF!,2,0))</f>
        <v>0</v>
      </c>
      <c r="F593" s="61" t="str">
        <f>IF(D593="","",VLOOKUP(D593,'UG SKU Categorization'!$A$1:$C$204,3,0))</f>
        <v>Solar</v>
      </c>
      <c r="G593" s="61" t="s">
        <v>1013</v>
      </c>
      <c r="H593" s="524">
        <v>55000</v>
      </c>
      <c r="I593" s="306"/>
      <c r="J593" s="306"/>
      <c r="K593" s="306"/>
      <c r="L593" s="306"/>
      <c r="M593" s="306"/>
      <c r="N593" s="306"/>
      <c r="O593" s="306"/>
      <c r="P593" s="306"/>
      <c r="Q593" s="306"/>
      <c r="R593" s="306"/>
      <c r="S593" s="306"/>
      <c r="T593" s="306"/>
      <c r="U593" s="306"/>
      <c r="V593" s="306"/>
      <c r="W593" s="306"/>
      <c r="X593" s="306"/>
      <c r="Y593" s="306"/>
      <c r="Z593" s="306"/>
      <c r="AA593" s="306"/>
      <c r="AB593" s="306"/>
      <c r="AC593" s="306"/>
      <c r="AD593" s="306"/>
      <c r="AE593" s="306"/>
      <c r="AF593" s="306"/>
      <c r="AG593" s="306"/>
      <c r="AH593" s="306"/>
      <c r="AI593" s="306"/>
      <c r="AJ593" s="306"/>
      <c r="AK593" s="306"/>
      <c r="AL593" s="306"/>
      <c r="AM593" s="306"/>
      <c r="AN593" s="306"/>
      <c r="AO593" s="306"/>
      <c r="AP593" s="524">
        <v>55000</v>
      </c>
      <c r="AQ593" s="306"/>
      <c r="AR593" s="306"/>
      <c r="AS593" s="306"/>
      <c r="AT593" s="306"/>
      <c r="AU593" s="306"/>
      <c r="AV593" s="306"/>
      <c r="AW593" s="306"/>
      <c r="AX593" s="306"/>
      <c r="AY593" s="306"/>
    </row>
    <row r="594" spans="1:51">
      <c r="A594" s="61" t="s">
        <v>1005</v>
      </c>
      <c r="B594" s="61" t="s">
        <v>383</v>
      </c>
      <c r="C594" s="61" t="s">
        <v>954</v>
      </c>
      <c r="D594" s="61" t="s">
        <v>1051</v>
      </c>
      <c r="E594" s="64">
        <f>IF(ISERROR(VLOOKUP(D594,#REF!,2,0)),0,VLOOKUP(D594,#REF!,2,0))</f>
        <v>0</v>
      </c>
      <c r="F594" s="61" t="str">
        <f>IF(D594="","",VLOOKUP(D594,'UG SKU Categorization'!$A$1:$C$204,3,0))</f>
        <v>Cookstoves</v>
      </c>
      <c r="G594" s="61" t="s">
        <v>1052</v>
      </c>
      <c r="H594" s="524">
        <v>75000</v>
      </c>
      <c r="I594" s="306"/>
      <c r="J594" s="306"/>
      <c r="K594" s="306"/>
      <c r="L594" s="306"/>
      <c r="M594" s="306"/>
      <c r="N594" s="306"/>
      <c r="O594" s="306"/>
      <c r="P594" s="306"/>
      <c r="Q594" s="306"/>
      <c r="R594" s="306"/>
      <c r="S594" s="306"/>
      <c r="T594" s="306"/>
      <c r="U594" s="306"/>
      <c r="V594" s="306"/>
      <c r="W594" s="306"/>
      <c r="X594" s="306"/>
      <c r="Y594" s="306"/>
      <c r="Z594" s="306"/>
      <c r="AA594" s="306"/>
      <c r="AB594" s="306"/>
      <c r="AC594" s="306"/>
      <c r="AD594" s="306"/>
      <c r="AE594" s="306"/>
      <c r="AF594" s="306"/>
      <c r="AG594" s="306"/>
      <c r="AH594" s="306"/>
      <c r="AI594" s="306"/>
      <c r="AJ594" s="306"/>
      <c r="AK594" s="306"/>
      <c r="AL594" s="306"/>
      <c r="AM594" s="306"/>
      <c r="AN594" s="306"/>
      <c r="AO594" s="306"/>
      <c r="AP594" s="306"/>
      <c r="AQ594" s="306"/>
      <c r="AR594" s="524">
        <v>30000</v>
      </c>
      <c r="AS594" s="306"/>
      <c r="AT594" s="306"/>
      <c r="AU594" s="524">
        <v>15000</v>
      </c>
      <c r="AV594" s="306"/>
      <c r="AW594" s="524">
        <v>15000</v>
      </c>
      <c r="AX594" s="524">
        <v>15000</v>
      </c>
      <c r="AY594" s="306"/>
    </row>
    <row r="595" spans="1:51">
      <c r="A595" s="61" t="s">
        <v>1005</v>
      </c>
      <c r="B595" s="61" t="s">
        <v>383</v>
      </c>
      <c r="C595" s="61" t="s">
        <v>954</v>
      </c>
      <c r="D595" s="61" t="s">
        <v>1221</v>
      </c>
      <c r="E595" s="64">
        <f>IF(ISERROR(VLOOKUP(D595,#REF!,2,0)),0,VLOOKUP(D595,#REF!,2,0))</f>
        <v>0</v>
      </c>
      <c r="F595" s="61" t="str">
        <f>IF(D595="","",VLOOKUP(D595,'UG SKU Categorization'!$A$1:$C$204,3,0))</f>
        <v>Cookstoves</v>
      </c>
      <c r="G595" s="61" t="s">
        <v>1222</v>
      </c>
      <c r="H595" s="524">
        <v>17500</v>
      </c>
      <c r="I595" s="306"/>
      <c r="J595" s="306"/>
      <c r="K595" s="306"/>
      <c r="L595" s="306"/>
      <c r="M595" s="306"/>
      <c r="N595" s="306"/>
      <c r="O595" s="306"/>
      <c r="P595" s="306"/>
      <c r="Q595" s="306"/>
      <c r="R595" s="306"/>
      <c r="S595" s="306"/>
      <c r="T595" s="306"/>
      <c r="U595" s="306"/>
      <c r="V595" s="306"/>
      <c r="W595" s="306"/>
      <c r="X595" s="306"/>
      <c r="Y595" s="306"/>
      <c r="Z595" s="306"/>
      <c r="AA595" s="306"/>
      <c r="AB595" s="306"/>
      <c r="AC595" s="306"/>
      <c r="AD595" s="306"/>
      <c r="AE595" s="306"/>
      <c r="AF595" s="306"/>
      <c r="AG595" s="306"/>
      <c r="AH595" s="306"/>
      <c r="AI595" s="306"/>
      <c r="AJ595" s="306"/>
      <c r="AK595" s="306"/>
      <c r="AL595" s="306"/>
      <c r="AM595" s="306"/>
      <c r="AN595" s="306"/>
      <c r="AO595" s="306"/>
      <c r="AP595" s="306"/>
      <c r="AQ595" s="306"/>
      <c r="AR595" s="524">
        <v>0</v>
      </c>
      <c r="AS595" s="306"/>
      <c r="AT595" s="306"/>
      <c r="AU595" s="306"/>
      <c r="AV595" s="306"/>
      <c r="AW595" s="524">
        <v>17500</v>
      </c>
      <c r="AX595" s="306"/>
      <c r="AY595" s="306"/>
    </row>
    <row r="596" spans="1:51">
      <c r="A596" s="61" t="s">
        <v>1005</v>
      </c>
      <c r="B596" s="61" t="s">
        <v>383</v>
      </c>
      <c r="C596" s="61" t="s">
        <v>954</v>
      </c>
      <c r="D596" s="61" t="s">
        <v>1049</v>
      </c>
      <c r="E596" s="64">
        <f>IF(ISERROR(VLOOKUP(D596,#REF!,2,0)),0,VLOOKUP(D596,#REF!,2,0))</f>
        <v>0</v>
      </c>
      <c r="F596" s="61" t="str">
        <f>IF(D596="","",VLOOKUP(D596,'UG SKU Categorization'!$A$1:$C$204,3,0))</f>
        <v>Solar</v>
      </c>
      <c r="G596" s="61" t="s">
        <v>1050</v>
      </c>
      <c r="H596" s="524">
        <v>763500</v>
      </c>
      <c r="I596" s="306"/>
      <c r="J596" s="306"/>
      <c r="K596" s="306"/>
      <c r="L596" s="306"/>
      <c r="M596" s="306"/>
      <c r="N596" s="306"/>
      <c r="O596" s="306"/>
      <c r="P596" s="306"/>
      <c r="Q596" s="306"/>
      <c r="R596" s="306"/>
      <c r="S596" s="306"/>
      <c r="T596" s="306"/>
      <c r="U596" s="306"/>
      <c r="V596" s="306"/>
      <c r="W596" s="306"/>
      <c r="X596" s="306"/>
      <c r="Y596" s="306"/>
      <c r="Z596" s="306"/>
      <c r="AA596" s="306"/>
      <c r="AB596" s="306"/>
      <c r="AC596" s="306"/>
      <c r="AD596" s="306"/>
      <c r="AE596" s="306"/>
      <c r="AF596" s="306"/>
      <c r="AG596" s="306"/>
      <c r="AH596" s="306"/>
      <c r="AI596" s="306"/>
      <c r="AJ596" s="306"/>
      <c r="AK596" s="306"/>
      <c r="AL596" s="524">
        <v>56000</v>
      </c>
      <c r="AM596" s="524">
        <v>28000</v>
      </c>
      <c r="AN596" s="524">
        <v>252000</v>
      </c>
      <c r="AO596" s="524">
        <v>30000</v>
      </c>
      <c r="AP596" s="524">
        <v>120000</v>
      </c>
      <c r="AQ596" s="524">
        <v>30000</v>
      </c>
      <c r="AR596" s="524">
        <v>30000</v>
      </c>
      <c r="AS596" s="306"/>
      <c r="AT596" s="306"/>
      <c r="AU596" s="524">
        <v>55000</v>
      </c>
      <c r="AV596" s="524">
        <v>81000</v>
      </c>
      <c r="AW596" s="524">
        <v>54000</v>
      </c>
      <c r="AX596" s="524">
        <v>27500</v>
      </c>
      <c r="AY596" s="306"/>
    </row>
    <row r="597" spans="1:51">
      <c r="A597" s="61" t="s">
        <v>1005</v>
      </c>
      <c r="B597" s="61" t="s">
        <v>383</v>
      </c>
      <c r="C597" s="61" t="s">
        <v>954</v>
      </c>
      <c r="D597" s="61" t="s">
        <v>1453</v>
      </c>
      <c r="E597" s="64">
        <f>IF(ISERROR(VLOOKUP(D597,#REF!,2,0)),0,VLOOKUP(D597,#REF!,2,0))</f>
        <v>0</v>
      </c>
      <c r="F597" s="61" t="str">
        <f>IF(D597="","",VLOOKUP(D597,'UG SKU Categorization'!$A$1:$C$204,3,0))</f>
        <v>Cookstoves</v>
      </c>
      <c r="G597" s="61" t="s">
        <v>1455</v>
      </c>
      <c r="H597" s="524">
        <v>147000</v>
      </c>
      <c r="I597" s="306"/>
      <c r="J597" s="306"/>
      <c r="K597" s="306"/>
      <c r="L597" s="306"/>
      <c r="M597" s="306"/>
      <c r="N597" s="306"/>
      <c r="O597" s="306"/>
      <c r="P597" s="306"/>
      <c r="Q597" s="306"/>
      <c r="R597" s="306"/>
      <c r="S597" s="306"/>
      <c r="T597" s="306"/>
      <c r="U597" s="306"/>
      <c r="V597" s="306"/>
      <c r="W597" s="306"/>
      <c r="X597" s="306"/>
      <c r="Y597" s="306"/>
      <c r="Z597" s="306"/>
      <c r="AA597" s="306"/>
      <c r="AB597" s="306"/>
      <c r="AC597" s="306"/>
      <c r="AD597" s="306"/>
      <c r="AE597" s="306"/>
      <c r="AF597" s="306"/>
      <c r="AG597" s="306"/>
      <c r="AH597" s="306"/>
      <c r="AI597" s="306"/>
      <c r="AJ597" s="306"/>
      <c r="AK597" s="306"/>
      <c r="AL597" s="306"/>
      <c r="AM597" s="306"/>
      <c r="AN597" s="306"/>
      <c r="AO597" s="306"/>
      <c r="AP597" s="306"/>
      <c r="AQ597" s="306"/>
      <c r="AR597" s="524">
        <v>100000</v>
      </c>
      <c r="AS597" s="306"/>
      <c r="AT597" s="306"/>
      <c r="AU597" s="306"/>
      <c r="AV597" s="524">
        <v>47000</v>
      </c>
      <c r="AW597" s="306"/>
      <c r="AX597" s="306"/>
      <c r="AY597" s="306"/>
    </row>
    <row r="598" spans="1:51">
      <c r="A598" s="61" t="s">
        <v>1005</v>
      </c>
      <c r="B598" s="61" t="s">
        <v>383</v>
      </c>
      <c r="C598" s="61" t="s">
        <v>954</v>
      </c>
      <c r="D598" s="61" t="s">
        <v>515</v>
      </c>
      <c r="E598" s="64">
        <f>IF(ISERROR(VLOOKUP(D598,#REF!,2,0)),0,VLOOKUP(D598,#REF!,2,0))</f>
        <v>0</v>
      </c>
      <c r="F598" s="61" t="str">
        <f>IF(D598="","",VLOOKUP(D598,'UG SKU Categorization'!$A$1:$C$204,3,0))</f>
        <v>Malaria Prevention</v>
      </c>
      <c r="G598" s="61" t="s">
        <v>516</v>
      </c>
      <c r="H598" s="524">
        <v>787300</v>
      </c>
      <c r="I598" s="524">
        <v>21700</v>
      </c>
      <c r="J598" s="524">
        <v>15000</v>
      </c>
      <c r="K598" s="524">
        <v>23000</v>
      </c>
      <c r="L598" s="524">
        <v>16000</v>
      </c>
      <c r="M598" s="524">
        <v>27900</v>
      </c>
      <c r="N598" s="524">
        <v>25200</v>
      </c>
      <c r="O598" s="524">
        <v>35100</v>
      </c>
      <c r="P598" s="524">
        <v>27000</v>
      </c>
      <c r="Q598" s="524">
        <v>17500</v>
      </c>
      <c r="R598" s="524">
        <v>26600</v>
      </c>
      <c r="S598" s="524">
        <v>56700</v>
      </c>
      <c r="T598" s="524">
        <v>17500</v>
      </c>
      <c r="U598" s="524">
        <v>12600</v>
      </c>
      <c r="V598" s="524">
        <v>8400</v>
      </c>
      <c r="W598" s="524">
        <v>21700</v>
      </c>
      <c r="X598" s="524">
        <v>136500</v>
      </c>
      <c r="Y598" s="524">
        <v>25200</v>
      </c>
      <c r="Z598" s="524">
        <v>22400</v>
      </c>
      <c r="AA598" s="524">
        <v>23100</v>
      </c>
      <c r="AB598" s="524">
        <v>19600</v>
      </c>
      <c r="AC598" s="524">
        <v>3500</v>
      </c>
      <c r="AD598" s="524">
        <v>13300</v>
      </c>
      <c r="AE598" s="524">
        <v>14700</v>
      </c>
      <c r="AF598" s="524">
        <v>17500</v>
      </c>
      <c r="AG598" s="524">
        <v>7700</v>
      </c>
      <c r="AH598" s="524">
        <v>18400</v>
      </c>
      <c r="AI598" s="524">
        <v>16000</v>
      </c>
      <c r="AJ598" s="524">
        <v>12000</v>
      </c>
      <c r="AK598" s="524">
        <v>8000</v>
      </c>
      <c r="AL598" s="524">
        <v>13000</v>
      </c>
      <c r="AM598" s="524">
        <v>17000</v>
      </c>
      <c r="AN598" s="524">
        <v>15000</v>
      </c>
      <c r="AO598" s="524">
        <v>2000</v>
      </c>
      <c r="AP598" s="524">
        <v>6000</v>
      </c>
      <c r="AQ598" s="524">
        <v>4000</v>
      </c>
      <c r="AR598" s="524">
        <v>5500</v>
      </c>
      <c r="AS598" s="524">
        <v>7000</v>
      </c>
      <c r="AT598" s="524">
        <v>1000</v>
      </c>
      <c r="AU598" s="306"/>
      <c r="AV598" s="524">
        <v>2000</v>
      </c>
      <c r="AW598" s="524">
        <v>7000</v>
      </c>
      <c r="AX598" s="524">
        <v>18000</v>
      </c>
      <c r="AY598" s="306"/>
    </row>
    <row r="599" spans="1:51">
      <c r="A599" s="61" t="s">
        <v>1005</v>
      </c>
      <c r="B599" s="61" t="s">
        <v>383</v>
      </c>
      <c r="C599" s="61" t="s">
        <v>954</v>
      </c>
      <c r="D599" s="61" t="s">
        <v>517</v>
      </c>
      <c r="E599" s="64">
        <f>IF(ISERROR(VLOOKUP(D599,#REF!,2,0)),0,VLOOKUP(D599,#REF!,2,0))</f>
        <v>0</v>
      </c>
      <c r="F599" s="61" t="str">
        <f>IF(D599="","",VLOOKUP(D599,'UG SKU Categorization'!$A$1:$C$204,3,0))</f>
        <v>Malaria Prevention</v>
      </c>
      <c r="G599" s="61" t="s">
        <v>518</v>
      </c>
      <c r="H599" s="524">
        <v>1016900</v>
      </c>
      <c r="I599" s="524">
        <v>8800</v>
      </c>
      <c r="J599" s="524">
        <v>8800</v>
      </c>
      <c r="K599" s="524">
        <v>8800</v>
      </c>
      <c r="L599" s="306"/>
      <c r="M599" s="524">
        <v>27000</v>
      </c>
      <c r="N599" s="524">
        <v>18000</v>
      </c>
      <c r="O599" s="524">
        <v>162000</v>
      </c>
      <c r="P599" s="524">
        <v>45000</v>
      </c>
      <c r="Q599" s="524">
        <v>54000</v>
      </c>
      <c r="R599" s="524">
        <v>36000</v>
      </c>
      <c r="S599" s="524">
        <v>45000</v>
      </c>
      <c r="T599" s="524">
        <v>36000</v>
      </c>
      <c r="U599" s="524">
        <v>36000</v>
      </c>
      <c r="V599" s="306"/>
      <c r="W599" s="524">
        <v>26000</v>
      </c>
      <c r="X599" s="524">
        <v>26000</v>
      </c>
      <c r="Y599" s="524">
        <v>13000</v>
      </c>
      <c r="Z599" s="524">
        <v>26000</v>
      </c>
      <c r="AA599" s="524">
        <v>12500</v>
      </c>
      <c r="AB599" s="524">
        <v>75500</v>
      </c>
      <c r="AC599" s="524">
        <v>13000</v>
      </c>
      <c r="AD599" s="524">
        <v>26000</v>
      </c>
      <c r="AE599" s="524">
        <v>26000</v>
      </c>
      <c r="AF599" s="524">
        <v>12500</v>
      </c>
      <c r="AG599" s="524">
        <v>75000</v>
      </c>
      <c r="AH599" s="306"/>
      <c r="AI599" s="524">
        <v>12500</v>
      </c>
      <c r="AJ599" s="306"/>
      <c r="AK599" s="524">
        <v>12500</v>
      </c>
      <c r="AL599" s="524">
        <v>87500</v>
      </c>
      <c r="AM599" s="306"/>
      <c r="AN599" s="524">
        <v>12500</v>
      </c>
      <c r="AO599" s="524">
        <v>37500</v>
      </c>
      <c r="AP599" s="524">
        <v>12500</v>
      </c>
      <c r="AQ599" s="306"/>
      <c r="AR599" s="524">
        <v>25000</v>
      </c>
      <c r="AS599" s="306"/>
      <c r="AT599" s="306"/>
      <c r="AU599" s="306"/>
      <c r="AV599" s="306"/>
      <c r="AW599" s="306"/>
      <c r="AX599" s="306"/>
      <c r="AY599" s="306"/>
    </row>
    <row r="600" spans="1:51">
      <c r="A600" s="61" t="s">
        <v>1005</v>
      </c>
      <c r="B600" s="61" t="s">
        <v>383</v>
      </c>
      <c r="C600" s="61" t="s">
        <v>954</v>
      </c>
      <c r="D600" s="61" t="s">
        <v>519</v>
      </c>
      <c r="E600" s="64">
        <f>IF(ISERROR(VLOOKUP(D600,#REF!,2,0)),0,VLOOKUP(D600,#REF!,2,0))</f>
        <v>0</v>
      </c>
      <c r="F600" s="61" t="str">
        <f>IF(D600="","",VLOOKUP(D600,'UG SKU Categorization'!$A$1:$C$204,3,0))</f>
        <v>Malaria Treatment</v>
      </c>
      <c r="G600" s="61" t="s">
        <v>520</v>
      </c>
      <c r="H600" s="524">
        <v>25999700</v>
      </c>
      <c r="I600" s="524">
        <v>700000</v>
      </c>
      <c r="J600" s="524">
        <v>430000</v>
      </c>
      <c r="K600" s="524">
        <v>502500</v>
      </c>
      <c r="L600" s="524">
        <v>380000</v>
      </c>
      <c r="M600" s="524">
        <v>622500</v>
      </c>
      <c r="N600" s="524">
        <v>507500</v>
      </c>
      <c r="O600" s="524">
        <v>907500</v>
      </c>
      <c r="P600" s="524">
        <v>707400</v>
      </c>
      <c r="Q600" s="524">
        <v>306000</v>
      </c>
      <c r="R600" s="524">
        <v>389600</v>
      </c>
      <c r="S600" s="524">
        <v>358400</v>
      </c>
      <c r="T600" s="524">
        <v>364800</v>
      </c>
      <c r="U600" s="524">
        <v>324000</v>
      </c>
      <c r="V600" s="524">
        <v>187200</v>
      </c>
      <c r="W600" s="524">
        <v>130400</v>
      </c>
      <c r="X600" s="524">
        <v>382400</v>
      </c>
      <c r="Y600" s="524">
        <v>316800</v>
      </c>
      <c r="Z600" s="524">
        <v>440100</v>
      </c>
      <c r="AA600" s="524">
        <v>432000</v>
      </c>
      <c r="AB600" s="524">
        <v>307800</v>
      </c>
      <c r="AC600" s="524">
        <v>492800</v>
      </c>
      <c r="AD600" s="524">
        <v>464000</v>
      </c>
      <c r="AE600" s="524">
        <v>1122500</v>
      </c>
      <c r="AF600" s="524">
        <v>485000</v>
      </c>
      <c r="AG600" s="524">
        <v>1177500</v>
      </c>
      <c r="AH600" s="524">
        <v>1100000</v>
      </c>
      <c r="AI600" s="524">
        <v>832500</v>
      </c>
      <c r="AJ600" s="524">
        <v>837500</v>
      </c>
      <c r="AK600" s="524">
        <v>1170000</v>
      </c>
      <c r="AL600" s="524">
        <v>892500</v>
      </c>
      <c r="AM600" s="524">
        <v>815000</v>
      </c>
      <c r="AN600" s="524">
        <v>647500</v>
      </c>
      <c r="AO600" s="524">
        <v>437500</v>
      </c>
      <c r="AP600" s="524">
        <v>652500</v>
      </c>
      <c r="AQ600" s="524">
        <v>812500</v>
      </c>
      <c r="AR600" s="524">
        <v>1145000</v>
      </c>
      <c r="AS600" s="524">
        <v>682500</v>
      </c>
      <c r="AT600" s="524">
        <v>452500</v>
      </c>
      <c r="AU600" s="524">
        <v>557500</v>
      </c>
      <c r="AV600" s="524">
        <v>702500</v>
      </c>
      <c r="AW600" s="524">
        <v>822500</v>
      </c>
      <c r="AX600" s="524">
        <v>1001000</v>
      </c>
      <c r="AY600" s="306"/>
    </row>
    <row r="601" spans="1:51">
      <c r="A601" s="61" t="s">
        <v>1005</v>
      </c>
      <c r="B601" s="61" t="s">
        <v>383</v>
      </c>
      <c r="C601" s="61" t="s">
        <v>954</v>
      </c>
      <c r="D601" s="61" t="s">
        <v>521</v>
      </c>
      <c r="E601" s="64">
        <f>IF(ISERROR(VLOOKUP(D601,#REF!,2,0)),0,VLOOKUP(D601,#REF!,2,0))</f>
        <v>0</v>
      </c>
      <c r="F601" s="61" t="str">
        <f>IF(D601="","",VLOOKUP(D601,'UG SKU Categorization'!$A$1:$C$204,3,0))</f>
        <v>Malaria Treatment</v>
      </c>
      <c r="G601" s="61" t="s">
        <v>1150</v>
      </c>
      <c r="H601" s="524">
        <v>9000</v>
      </c>
      <c r="I601" s="306"/>
      <c r="J601" s="306"/>
      <c r="K601" s="524">
        <v>9000</v>
      </c>
      <c r="L601" s="306"/>
      <c r="M601" s="306"/>
      <c r="N601" s="306"/>
      <c r="O601" s="306"/>
      <c r="P601" s="306"/>
      <c r="Q601" s="306"/>
      <c r="R601" s="306"/>
      <c r="S601" s="306"/>
      <c r="T601" s="306"/>
      <c r="U601" s="306"/>
      <c r="V601" s="306"/>
      <c r="W601" s="306"/>
      <c r="X601" s="306"/>
      <c r="Y601" s="306"/>
      <c r="Z601" s="306"/>
      <c r="AA601" s="306"/>
      <c r="AB601" s="306"/>
      <c r="AC601" s="306"/>
      <c r="AD601" s="306"/>
      <c r="AE601" s="306"/>
      <c r="AF601" s="306"/>
      <c r="AG601" s="306"/>
      <c r="AH601" s="306"/>
      <c r="AI601" s="306"/>
      <c r="AJ601" s="306"/>
      <c r="AK601" s="306"/>
      <c r="AL601" s="306"/>
      <c r="AM601" s="306"/>
      <c r="AN601" s="306"/>
      <c r="AO601" s="306"/>
      <c r="AP601" s="306"/>
      <c r="AQ601" s="306"/>
      <c r="AR601" s="306"/>
      <c r="AS601" s="306"/>
      <c r="AT601" s="306"/>
      <c r="AU601" s="306"/>
      <c r="AV601" s="306"/>
      <c r="AW601" s="306"/>
      <c r="AX601" s="306"/>
      <c r="AY601" s="306"/>
    </row>
    <row r="602" spans="1:51">
      <c r="A602" s="61" t="s">
        <v>1005</v>
      </c>
      <c r="B602" s="61" t="s">
        <v>383</v>
      </c>
      <c r="C602" s="61" t="s">
        <v>954</v>
      </c>
      <c r="D602" s="61" t="s">
        <v>522</v>
      </c>
      <c r="E602" s="64">
        <f>IF(ISERROR(VLOOKUP(D602,#REF!,2,0)),0,VLOOKUP(D602,#REF!,2,0))</f>
        <v>0</v>
      </c>
      <c r="F602" s="61" t="str">
        <f>IF(D602="","",VLOOKUP(D602,'UG SKU Categorization'!$A$1:$C$204,3,0))</f>
        <v>Malaria Treatment</v>
      </c>
      <c r="G602" s="61" t="s">
        <v>523</v>
      </c>
      <c r="H602" s="524">
        <v>1319000</v>
      </c>
      <c r="I602" s="306"/>
      <c r="J602" s="306"/>
      <c r="K602" s="306"/>
      <c r="L602" s="524">
        <v>72000</v>
      </c>
      <c r="M602" s="524">
        <v>122500</v>
      </c>
      <c r="N602" s="524">
        <v>182500</v>
      </c>
      <c r="O602" s="524">
        <v>12500</v>
      </c>
      <c r="P602" s="306"/>
      <c r="Q602" s="306"/>
      <c r="R602" s="306"/>
      <c r="S602" s="306"/>
      <c r="T602" s="306"/>
      <c r="U602" s="306"/>
      <c r="V602" s="306"/>
      <c r="W602" s="306"/>
      <c r="X602" s="306"/>
      <c r="Y602" s="306"/>
      <c r="Z602" s="306"/>
      <c r="AA602" s="306"/>
      <c r="AB602" s="306"/>
      <c r="AC602" s="306"/>
      <c r="AD602" s="524">
        <v>142500</v>
      </c>
      <c r="AE602" s="524">
        <v>8000</v>
      </c>
      <c r="AF602" s="524">
        <v>759000</v>
      </c>
      <c r="AG602" s="306"/>
      <c r="AH602" s="306"/>
      <c r="AI602" s="306"/>
      <c r="AJ602" s="524">
        <v>10000</v>
      </c>
      <c r="AK602" s="306"/>
      <c r="AL602" s="524">
        <v>0</v>
      </c>
      <c r="AM602" s="306"/>
      <c r="AN602" s="306"/>
      <c r="AO602" s="524">
        <v>0</v>
      </c>
      <c r="AP602" s="306"/>
      <c r="AQ602" s="306"/>
      <c r="AR602" s="524">
        <v>10000</v>
      </c>
      <c r="AS602" s="306"/>
      <c r="AT602" s="306"/>
      <c r="AU602" s="306"/>
      <c r="AV602" s="306"/>
      <c r="AW602" s="306"/>
      <c r="AX602" s="306"/>
      <c r="AY602" s="306"/>
    </row>
    <row r="603" spans="1:51">
      <c r="A603" s="61" t="s">
        <v>1005</v>
      </c>
      <c r="B603" s="61" t="s">
        <v>383</v>
      </c>
      <c r="C603" s="61" t="s">
        <v>954</v>
      </c>
      <c r="D603" s="61" t="s">
        <v>524</v>
      </c>
      <c r="E603" s="64">
        <f>IF(ISERROR(VLOOKUP(D603,#REF!,2,0)),0,VLOOKUP(D603,#REF!,2,0))</f>
        <v>0</v>
      </c>
      <c r="F603" s="61" t="str">
        <f>IF(D603="","",VLOOKUP(D603,'UG SKU Categorization'!$A$1:$C$204,3,0))</f>
        <v>Malaria Prevention</v>
      </c>
      <c r="G603" s="61" t="s">
        <v>525</v>
      </c>
      <c r="H603" s="524">
        <v>627000</v>
      </c>
      <c r="I603" s="306"/>
      <c r="J603" s="306"/>
      <c r="K603" s="306"/>
      <c r="L603" s="306"/>
      <c r="M603" s="306"/>
      <c r="N603" s="306"/>
      <c r="O603" s="306"/>
      <c r="P603" s="306"/>
      <c r="Q603" s="306"/>
      <c r="R603" s="306"/>
      <c r="S603" s="306"/>
      <c r="T603" s="306"/>
      <c r="U603" s="306"/>
      <c r="V603" s="306"/>
      <c r="W603" s="306"/>
      <c r="X603" s="306"/>
      <c r="Y603" s="306"/>
      <c r="Z603" s="306"/>
      <c r="AA603" s="524">
        <v>258500</v>
      </c>
      <c r="AB603" s="524">
        <v>49500</v>
      </c>
      <c r="AC603" s="524">
        <v>33000</v>
      </c>
      <c r="AD603" s="524">
        <v>71500</v>
      </c>
      <c r="AE603" s="524">
        <v>71500</v>
      </c>
      <c r="AF603" s="524">
        <v>33000</v>
      </c>
      <c r="AG603" s="524">
        <v>44000</v>
      </c>
      <c r="AH603" s="524">
        <v>11000</v>
      </c>
      <c r="AI603" s="524">
        <v>5500</v>
      </c>
      <c r="AJ603" s="524">
        <v>5500</v>
      </c>
      <c r="AK603" s="306"/>
      <c r="AL603" s="306"/>
      <c r="AM603" s="524">
        <v>22000</v>
      </c>
      <c r="AN603" s="524">
        <v>5500</v>
      </c>
      <c r="AO603" s="524">
        <v>5500</v>
      </c>
      <c r="AP603" s="524">
        <v>5500</v>
      </c>
      <c r="AQ603" s="306"/>
      <c r="AR603" s="306"/>
      <c r="AS603" s="306"/>
      <c r="AT603" s="524">
        <v>5500</v>
      </c>
      <c r="AU603" s="306"/>
      <c r="AV603" s="306"/>
      <c r="AW603" s="306"/>
      <c r="AX603" s="306"/>
      <c r="AY603" s="306"/>
    </row>
    <row r="604" spans="1:51">
      <c r="A604" s="61" t="s">
        <v>1005</v>
      </c>
      <c r="B604" s="61" t="s">
        <v>383</v>
      </c>
      <c r="C604" s="61" t="s">
        <v>954</v>
      </c>
      <c r="D604" s="61" t="s">
        <v>526</v>
      </c>
      <c r="E604" s="64">
        <f>IF(ISERROR(VLOOKUP(D604,#REF!,2,0)),0,VLOOKUP(D604,#REF!,2,0))</f>
        <v>0</v>
      </c>
      <c r="F604" s="61" t="str">
        <f>IF(D604="","",VLOOKUP(D604,'UG SKU Categorization'!$A$1:$C$204,3,0))</f>
        <v>Other Health</v>
      </c>
      <c r="G604" s="61" t="s">
        <v>527</v>
      </c>
      <c r="H604" s="524">
        <v>7052400</v>
      </c>
      <c r="I604" s="524">
        <v>221400</v>
      </c>
      <c r="J604" s="524">
        <v>153000</v>
      </c>
      <c r="K604" s="524">
        <v>204000</v>
      </c>
      <c r="L604" s="524">
        <v>160000</v>
      </c>
      <c r="M604" s="524">
        <v>220000</v>
      </c>
      <c r="N604" s="524">
        <v>253000</v>
      </c>
      <c r="O604" s="524">
        <v>341000</v>
      </c>
      <c r="P604" s="524">
        <v>253000</v>
      </c>
      <c r="Q604" s="524">
        <v>198000</v>
      </c>
      <c r="R604" s="524">
        <v>242000</v>
      </c>
      <c r="S604" s="524">
        <v>209000</v>
      </c>
      <c r="T604" s="524">
        <v>264000</v>
      </c>
      <c r="U604" s="524">
        <v>253000</v>
      </c>
      <c r="V604" s="524">
        <v>187000</v>
      </c>
      <c r="W604" s="524">
        <v>198000</v>
      </c>
      <c r="X604" s="524">
        <v>440000</v>
      </c>
      <c r="Y604" s="524">
        <v>209000</v>
      </c>
      <c r="Z604" s="524">
        <v>308000</v>
      </c>
      <c r="AA604" s="524">
        <v>209000</v>
      </c>
      <c r="AB604" s="524">
        <v>176000</v>
      </c>
      <c r="AC604" s="524">
        <v>176000</v>
      </c>
      <c r="AD604" s="524">
        <v>143000</v>
      </c>
      <c r="AE604" s="524">
        <v>275000</v>
      </c>
      <c r="AF604" s="524">
        <v>187000</v>
      </c>
      <c r="AG604" s="524">
        <v>209000</v>
      </c>
      <c r="AH604" s="524">
        <v>209000</v>
      </c>
      <c r="AI604" s="524">
        <v>176000</v>
      </c>
      <c r="AJ604" s="524">
        <v>176000</v>
      </c>
      <c r="AK604" s="524">
        <v>264000</v>
      </c>
      <c r="AL604" s="524">
        <v>231000</v>
      </c>
      <c r="AM604" s="524">
        <v>143000</v>
      </c>
      <c r="AN604" s="524">
        <v>88000</v>
      </c>
      <c r="AO604" s="306"/>
      <c r="AP604" s="306"/>
      <c r="AQ604" s="306"/>
      <c r="AR604" s="524">
        <v>77000</v>
      </c>
      <c r="AS604" s="306"/>
      <c r="AT604" s="306"/>
      <c r="AU604" s="306"/>
      <c r="AV604" s="306"/>
      <c r="AW604" s="306"/>
      <c r="AX604" s="306"/>
      <c r="AY604" s="306"/>
    </row>
    <row r="605" spans="1:51">
      <c r="A605" s="61" t="s">
        <v>1005</v>
      </c>
      <c r="B605" s="61" t="s">
        <v>383</v>
      </c>
      <c r="C605" s="61" t="s">
        <v>954</v>
      </c>
      <c r="D605" s="61" t="s">
        <v>528</v>
      </c>
      <c r="E605" s="64">
        <f>IF(ISERROR(VLOOKUP(D605,#REF!,2,0)),0,VLOOKUP(D605,#REF!,2,0))</f>
        <v>0</v>
      </c>
      <c r="F605" s="61" t="str">
        <f>IF(D605="","",VLOOKUP(D605,'UG SKU Categorization'!$A$1:$C$204,3,0))</f>
        <v>Other Health</v>
      </c>
      <c r="G605" s="61" t="s">
        <v>529</v>
      </c>
      <c r="H605" s="524">
        <v>1982700</v>
      </c>
      <c r="I605" s="524">
        <v>75600</v>
      </c>
      <c r="J605" s="524">
        <v>55200</v>
      </c>
      <c r="K605" s="524">
        <v>79200</v>
      </c>
      <c r="L605" s="524">
        <v>42000</v>
      </c>
      <c r="M605" s="524">
        <v>48000</v>
      </c>
      <c r="N605" s="524">
        <v>64000</v>
      </c>
      <c r="O605" s="524">
        <v>120000</v>
      </c>
      <c r="P605" s="524">
        <v>131200</v>
      </c>
      <c r="Q605" s="524">
        <v>56000</v>
      </c>
      <c r="R605" s="524">
        <v>83200</v>
      </c>
      <c r="S605" s="524">
        <v>105400</v>
      </c>
      <c r="T605" s="524">
        <v>59500</v>
      </c>
      <c r="U605" s="524">
        <v>35700</v>
      </c>
      <c r="V605" s="524">
        <v>56100</v>
      </c>
      <c r="W605" s="524">
        <v>54400</v>
      </c>
      <c r="X605" s="524">
        <v>134300</v>
      </c>
      <c r="Y605" s="524">
        <v>35700</v>
      </c>
      <c r="Z605" s="524">
        <v>56100</v>
      </c>
      <c r="AA605" s="524">
        <v>32300</v>
      </c>
      <c r="AB605" s="524">
        <v>17000</v>
      </c>
      <c r="AC605" s="524">
        <v>18700</v>
      </c>
      <c r="AD605" s="524">
        <v>27200</v>
      </c>
      <c r="AE605" s="524">
        <v>45900</v>
      </c>
      <c r="AF605" s="524">
        <v>15650</v>
      </c>
      <c r="AG605" s="524">
        <v>31500</v>
      </c>
      <c r="AH605" s="524">
        <v>47250</v>
      </c>
      <c r="AI605" s="524">
        <v>42000</v>
      </c>
      <c r="AJ605" s="524">
        <v>42000</v>
      </c>
      <c r="AK605" s="524">
        <v>43750</v>
      </c>
      <c r="AL605" s="524">
        <v>29750</v>
      </c>
      <c r="AM605" s="524">
        <v>31450</v>
      </c>
      <c r="AN605" s="524">
        <v>18500</v>
      </c>
      <c r="AO605" s="524">
        <v>11100</v>
      </c>
      <c r="AP605" s="524">
        <v>25900</v>
      </c>
      <c r="AQ605" s="524">
        <v>20350</v>
      </c>
      <c r="AR605" s="524">
        <v>57050</v>
      </c>
      <c r="AS605" s="524">
        <v>16650</v>
      </c>
      <c r="AT605" s="524">
        <v>20350</v>
      </c>
      <c r="AU605" s="524">
        <v>22200</v>
      </c>
      <c r="AV605" s="524">
        <v>25900</v>
      </c>
      <c r="AW605" s="524">
        <v>16650</v>
      </c>
      <c r="AX605" s="524">
        <v>32000</v>
      </c>
      <c r="AY605" s="306"/>
    </row>
    <row r="606" spans="1:51">
      <c r="A606" s="61" t="s">
        <v>1005</v>
      </c>
      <c r="B606" s="61" t="s">
        <v>383</v>
      </c>
      <c r="C606" s="61" t="s">
        <v>954</v>
      </c>
      <c r="D606" s="61" t="s">
        <v>530</v>
      </c>
      <c r="E606" s="64">
        <f>IF(ISERROR(VLOOKUP(D606,#REF!,2,0)),0,VLOOKUP(D606,#REF!,2,0))</f>
        <v>0</v>
      </c>
      <c r="F606" s="61" t="str">
        <f>IF(D606="","",VLOOKUP(D606,'UG SKU Categorization'!$A$1:$C$204,3,0))</f>
        <v>Other Health</v>
      </c>
      <c r="G606" s="61" t="s">
        <v>531</v>
      </c>
      <c r="H606" s="524">
        <v>753100</v>
      </c>
      <c r="I606" s="524">
        <v>26400</v>
      </c>
      <c r="J606" s="524">
        <v>19800</v>
      </c>
      <c r="K606" s="524">
        <v>37400</v>
      </c>
      <c r="L606" s="524">
        <v>15400</v>
      </c>
      <c r="M606" s="524">
        <v>13200</v>
      </c>
      <c r="N606" s="524">
        <v>8800</v>
      </c>
      <c r="O606" s="524">
        <v>90200</v>
      </c>
      <c r="P606" s="524">
        <v>44000</v>
      </c>
      <c r="Q606" s="524">
        <v>11400</v>
      </c>
      <c r="R606" s="524">
        <v>10500</v>
      </c>
      <c r="S606" s="524">
        <v>14000</v>
      </c>
      <c r="T606" s="524">
        <v>3500</v>
      </c>
      <c r="U606" s="524">
        <v>3500</v>
      </c>
      <c r="V606" s="524">
        <v>28000</v>
      </c>
      <c r="W606" s="524">
        <v>3500</v>
      </c>
      <c r="X606" s="524">
        <v>133000</v>
      </c>
      <c r="Y606" s="524">
        <v>7000</v>
      </c>
      <c r="Z606" s="524">
        <v>17500</v>
      </c>
      <c r="AA606" s="524">
        <v>14000</v>
      </c>
      <c r="AB606" s="524">
        <v>14000</v>
      </c>
      <c r="AC606" s="524">
        <v>21000</v>
      </c>
      <c r="AD606" s="524">
        <v>14000</v>
      </c>
      <c r="AE606" s="524">
        <v>14000</v>
      </c>
      <c r="AF606" s="524">
        <v>21000</v>
      </c>
      <c r="AG606" s="524">
        <v>7000</v>
      </c>
      <c r="AH606" s="524">
        <v>7000</v>
      </c>
      <c r="AI606" s="524">
        <v>14000</v>
      </c>
      <c r="AJ606" s="524">
        <v>10500</v>
      </c>
      <c r="AK606" s="524">
        <v>10500</v>
      </c>
      <c r="AL606" s="524">
        <v>14000</v>
      </c>
      <c r="AM606" s="524">
        <v>10500</v>
      </c>
      <c r="AN606" s="524">
        <v>10500</v>
      </c>
      <c r="AO606" s="306"/>
      <c r="AP606" s="306"/>
      <c r="AQ606" s="524">
        <v>24500</v>
      </c>
      <c r="AR606" s="524">
        <v>10500</v>
      </c>
      <c r="AS606" s="524">
        <v>14000</v>
      </c>
      <c r="AT606" s="524">
        <v>14000</v>
      </c>
      <c r="AU606" s="524">
        <v>3500</v>
      </c>
      <c r="AV606" s="524">
        <v>14000</v>
      </c>
      <c r="AW606" s="524">
        <v>3500</v>
      </c>
      <c r="AX606" s="306"/>
      <c r="AY606" s="306"/>
    </row>
    <row r="607" spans="1:51">
      <c r="A607" s="61" t="s">
        <v>1005</v>
      </c>
      <c r="B607" s="61" t="s">
        <v>383</v>
      </c>
      <c r="C607" s="61" t="s">
        <v>954</v>
      </c>
      <c r="D607" s="61" t="s">
        <v>532</v>
      </c>
      <c r="E607" s="64">
        <f>IF(ISERROR(VLOOKUP(D607,#REF!,2,0)),0,VLOOKUP(D607,#REF!,2,0))</f>
        <v>0</v>
      </c>
      <c r="F607" s="61" t="str">
        <f>IF(D607="","",VLOOKUP(D607,'UG SKU Categorization'!$A$1:$C$204,3,0))</f>
        <v>Other Health</v>
      </c>
      <c r="G607" s="61" t="s">
        <v>533</v>
      </c>
      <c r="H607" s="524">
        <v>216000</v>
      </c>
      <c r="I607" s="524">
        <v>2500</v>
      </c>
      <c r="J607" s="524">
        <v>4000</v>
      </c>
      <c r="K607" s="524">
        <v>1500</v>
      </c>
      <c r="L607" s="524">
        <v>8000</v>
      </c>
      <c r="M607" s="524">
        <v>2100</v>
      </c>
      <c r="N607" s="524">
        <v>5600</v>
      </c>
      <c r="O607" s="524">
        <v>7000</v>
      </c>
      <c r="P607" s="524">
        <v>9000</v>
      </c>
      <c r="Q607" s="524">
        <v>4350</v>
      </c>
      <c r="R607" s="524">
        <v>3600</v>
      </c>
      <c r="S607" s="524">
        <v>7200</v>
      </c>
      <c r="T607" s="524">
        <v>9000</v>
      </c>
      <c r="U607" s="524">
        <v>11700</v>
      </c>
      <c r="V607" s="524">
        <v>9900</v>
      </c>
      <c r="W607" s="524">
        <v>4500</v>
      </c>
      <c r="X607" s="524">
        <v>21600</v>
      </c>
      <c r="Y607" s="524">
        <v>9900</v>
      </c>
      <c r="Z607" s="524">
        <v>3600</v>
      </c>
      <c r="AA607" s="524">
        <v>6300</v>
      </c>
      <c r="AB607" s="524">
        <v>6300</v>
      </c>
      <c r="AC607" s="524">
        <v>5400</v>
      </c>
      <c r="AD607" s="524">
        <v>4500</v>
      </c>
      <c r="AE607" s="524">
        <v>4500</v>
      </c>
      <c r="AF607" s="524">
        <v>3600</v>
      </c>
      <c r="AG607" s="524">
        <v>5400</v>
      </c>
      <c r="AH607" s="524">
        <v>1800</v>
      </c>
      <c r="AI607" s="524">
        <v>1800</v>
      </c>
      <c r="AJ607" s="524">
        <v>2700</v>
      </c>
      <c r="AK607" s="524">
        <v>6300</v>
      </c>
      <c r="AL607" s="524">
        <v>900</v>
      </c>
      <c r="AM607" s="524">
        <v>2700</v>
      </c>
      <c r="AN607" s="524">
        <v>8100</v>
      </c>
      <c r="AO607" s="524">
        <v>3600</v>
      </c>
      <c r="AP607" s="524">
        <v>2500</v>
      </c>
      <c r="AQ607" s="524">
        <v>2500</v>
      </c>
      <c r="AR607" s="524">
        <v>4300</v>
      </c>
      <c r="AS607" s="524">
        <v>3750</v>
      </c>
      <c r="AT607" s="306"/>
      <c r="AU607" s="524">
        <v>5000</v>
      </c>
      <c r="AV607" s="524">
        <v>5000</v>
      </c>
      <c r="AW607" s="306"/>
      <c r="AX607" s="524">
        <v>4000</v>
      </c>
      <c r="AY607" s="306"/>
    </row>
    <row r="608" spans="1:51">
      <c r="A608" s="61" t="s">
        <v>1005</v>
      </c>
      <c r="B608" s="61" t="s">
        <v>383</v>
      </c>
      <c r="C608" s="61" t="s">
        <v>954</v>
      </c>
      <c r="D608" s="61" t="s">
        <v>534</v>
      </c>
      <c r="E608" s="64">
        <f>IF(ISERROR(VLOOKUP(D608,#REF!,2,0)),0,VLOOKUP(D608,#REF!,2,0))</f>
        <v>0</v>
      </c>
      <c r="F608" s="61" t="str">
        <f>IF(D608="","",VLOOKUP(D608,'UG SKU Categorization'!$A$1:$C$204,3,0))</f>
        <v>Other Health</v>
      </c>
      <c r="G608" s="61" t="s">
        <v>535</v>
      </c>
      <c r="H608" s="524">
        <v>426700</v>
      </c>
      <c r="I608" s="524">
        <v>32200</v>
      </c>
      <c r="J608" s="524">
        <v>9800</v>
      </c>
      <c r="K608" s="524">
        <v>21000</v>
      </c>
      <c r="L608" s="524">
        <v>28000</v>
      </c>
      <c r="M608" s="524">
        <v>6000</v>
      </c>
      <c r="N608" s="524">
        <v>2800</v>
      </c>
      <c r="O608" s="524">
        <v>15000</v>
      </c>
      <c r="P608" s="524">
        <v>30000</v>
      </c>
      <c r="Q608" s="524">
        <v>27000</v>
      </c>
      <c r="R608" s="524">
        <v>10500</v>
      </c>
      <c r="S608" s="524">
        <v>13500</v>
      </c>
      <c r="T608" s="524">
        <v>12000</v>
      </c>
      <c r="U608" s="524">
        <v>4650</v>
      </c>
      <c r="V608" s="524">
        <v>6200</v>
      </c>
      <c r="W608" s="524">
        <v>9300</v>
      </c>
      <c r="X608" s="524">
        <v>24800</v>
      </c>
      <c r="Y608" s="524">
        <v>35650</v>
      </c>
      <c r="Z608" s="524">
        <v>9300</v>
      </c>
      <c r="AA608" s="524">
        <v>12400</v>
      </c>
      <c r="AB608" s="524">
        <v>4650</v>
      </c>
      <c r="AC608" s="524">
        <v>3100</v>
      </c>
      <c r="AD608" s="524">
        <v>7750</v>
      </c>
      <c r="AE608" s="524">
        <v>7750</v>
      </c>
      <c r="AF608" s="524">
        <v>18600</v>
      </c>
      <c r="AG608" s="524">
        <v>3100</v>
      </c>
      <c r="AH608" s="524">
        <v>18600</v>
      </c>
      <c r="AI608" s="524">
        <v>9450</v>
      </c>
      <c r="AJ608" s="524">
        <v>5100</v>
      </c>
      <c r="AK608" s="524">
        <v>6800</v>
      </c>
      <c r="AL608" s="524">
        <v>3400</v>
      </c>
      <c r="AM608" s="306"/>
      <c r="AN608" s="524">
        <v>6800</v>
      </c>
      <c r="AO608" s="306"/>
      <c r="AP608" s="524">
        <v>3400</v>
      </c>
      <c r="AQ608" s="306"/>
      <c r="AR608" s="524">
        <v>6800</v>
      </c>
      <c r="AS608" s="524">
        <v>1700</v>
      </c>
      <c r="AT608" s="524">
        <v>5100</v>
      </c>
      <c r="AU608" s="306"/>
      <c r="AV608" s="306"/>
      <c r="AW608" s="306"/>
      <c r="AX608" s="524">
        <v>4500</v>
      </c>
      <c r="AY608" s="306"/>
    </row>
    <row r="609" spans="1:51">
      <c r="A609" s="61" t="s">
        <v>1005</v>
      </c>
      <c r="B609" s="61" t="s">
        <v>383</v>
      </c>
      <c r="C609" s="61" t="s">
        <v>954</v>
      </c>
      <c r="D609" s="61" t="s">
        <v>536</v>
      </c>
      <c r="E609" s="64">
        <f>IF(ISERROR(VLOOKUP(D609,#REF!,2,0)),0,VLOOKUP(D609,#REF!,2,0))</f>
        <v>0</v>
      </c>
      <c r="F609" s="61" t="str">
        <f>IF(D609="","",VLOOKUP(D609,'UG SKU Categorization'!$A$1:$C$204,3,0))</f>
        <v>Other Health</v>
      </c>
      <c r="G609" s="61" t="s">
        <v>537</v>
      </c>
      <c r="H609" s="524">
        <v>272900</v>
      </c>
      <c r="I609" s="524">
        <v>4500</v>
      </c>
      <c r="J609" s="524">
        <v>6300</v>
      </c>
      <c r="K609" s="524">
        <v>2700</v>
      </c>
      <c r="L609" s="524">
        <v>2000</v>
      </c>
      <c r="M609" s="524">
        <v>5500</v>
      </c>
      <c r="N609" s="524">
        <v>11000</v>
      </c>
      <c r="O609" s="524">
        <v>29700</v>
      </c>
      <c r="P609" s="524">
        <v>14800</v>
      </c>
      <c r="Q609" s="524">
        <v>5200</v>
      </c>
      <c r="R609" s="524">
        <v>6500</v>
      </c>
      <c r="S609" s="524">
        <v>6500</v>
      </c>
      <c r="T609" s="524">
        <v>9100</v>
      </c>
      <c r="U609" s="524">
        <v>2700</v>
      </c>
      <c r="V609" s="524">
        <v>9450</v>
      </c>
      <c r="W609" s="524">
        <v>5400</v>
      </c>
      <c r="X609" s="524">
        <v>60700</v>
      </c>
      <c r="Y609" s="524">
        <v>10800</v>
      </c>
      <c r="Z609" s="524">
        <v>6750</v>
      </c>
      <c r="AA609" s="524">
        <v>1350</v>
      </c>
      <c r="AB609" s="524">
        <v>1350</v>
      </c>
      <c r="AC609" s="524">
        <v>3950</v>
      </c>
      <c r="AD609" s="524">
        <v>8100</v>
      </c>
      <c r="AE609" s="524">
        <v>4050</v>
      </c>
      <c r="AF609" s="524">
        <v>5400</v>
      </c>
      <c r="AG609" s="306"/>
      <c r="AH609" s="306"/>
      <c r="AI609" s="524">
        <v>9450</v>
      </c>
      <c r="AJ609" s="524">
        <v>4050</v>
      </c>
      <c r="AK609" s="524">
        <v>1350</v>
      </c>
      <c r="AL609" s="524">
        <v>18900</v>
      </c>
      <c r="AM609" s="524">
        <v>1350</v>
      </c>
      <c r="AN609" s="524">
        <v>1350</v>
      </c>
      <c r="AO609" s="524">
        <v>4350</v>
      </c>
      <c r="AP609" s="524">
        <v>1450</v>
      </c>
      <c r="AQ609" s="306"/>
      <c r="AR609" s="524">
        <v>5400</v>
      </c>
      <c r="AS609" s="306"/>
      <c r="AT609" s="306"/>
      <c r="AU609" s="306"/>
      <c r="AV609" s="306"/>
      <c r="AW609" s="306"/>
      <c r="AX609" s="524">
        <v>1450</v>
      </c>
      <c r="AY609" s="306"/>
    </row>
    <row r="610" spans="1:51">
      <c r="A610" s="61" t="s">
        <v>1005</v>
      </c>
      <c r="B610" s="61" t="s">
        <v>383</v>
      </c>
      <c r="C610" s="61" t="s">
        <v>954</v>
      </c>
      <c r="D610" s="61" t="s">
        <v>538</v>
      </c>
      <c r="E610" s="64">
        <f>IF(ISERROR(VLOOKUP(D610,#REF!,2,0)),0,VLOOKUP(D610,#REF!,2,0))</f>
        <v>0</v>
      </c>
      <c r="F610" s="61" t="str">
        <f>IF(D610="","",VLOOKUP(D610,'UG SKU Categorization'!$A$1:$C$204,3,0))</f>
        <v>Other Health</v>
      </c>
      <c r="G610" s="61" t="s">
        <v>539</v>
      </c>
      <c r="H610" s="524">
        <v>167500</v>
      </c>
      <c r="I610" s="524">
        <v>2500</v>
      </c>
      <c r="J610" s="524">
        <v>2500</v>
      </c>
      <c r="K610" s="306"/>
      <c r="L610" s="306"/>
      <c r="M610" s="524">
        <v>2500</v>
      </c>
      <c r="N610" s="306"/>
      <c r="O610" s="524">
        <v>37500</v>
      </c>
      <c r="P610" s="306"/>
      <c r="Q610" s="524">
        <v>3000</v>
      </c>
      <c r="R610" s="306"/>
      <c r="S610" s="524">
        <v>6000</v>
      </c>
      <c r="T610" s="306"/>
      <c r="U610" s="524">
        <v>3000</v>
      </c>
      <c r="V610" s="306"/>
      <c r="W610" s="524">
        <v>6000</v>
      </c>
      <c r="X610" s="524">
        <v>54000</v>
      </c>
      <c r="Y610" s="524">
        <v>3000</v>
      </c>
      <c r="Z610" s="524">
        <v>6000</v>
      </c>
      <c r="AA610" s="524">
        <v>3000</v>
      </c>
      <c r="AB610" s="524">
        <v>6000</v>
      </c>
      <c r="AC610" s="524">
        <v>3000</v>
      </c>
      <c r="AD610" s="524">
        <v>6000</v>
      </c>
      <c r="AE610" s="524">
        <v>3000</v>
      </c>
      <c r="AF610" s="306"/>
      <c r="AG610" s="306"/>
      <c r="AH610" s="306"/>
      <c r="AI610" s="306"/>
      <c r="AJ610" s="306"/>
      <c r="AK610" s="524">
        <v>3000</v>
      </c>
      <c r="AL610" s="306"/>
      <c r="AM610" s="306"/>
      <c r="AN610" s="524">
        <v>3000</v>
      </c>
      <c r="AO610" s="524">
        <v>3000</v>
      </c>
      <c r="AP610" s="306"/>
      <c r="AQ610" s="306"/>
      <c r="AR610" s="524">
        <v>6000</v>
      </c>
      <c r="AS610" s="306"/>
      <c r="AT610" s="306"/>
      <c r="AU610" s="306"/>
      <c r="AV610" s="306"/>
      <c r="AW610" s="524">
        <v>3000</v>
      </c>
      <c r="AX610" s="524">
        <v>2500</v>
      </c>
      <c r="AY610" s="306"/>
    </row>
    <row r="611" spans="1:51">
      <c r="A611" s="61" t="s">
        <v>1005</v>
      </c>
      <c r="B611" s="61" t="s">
        <v>383</v>
      </c>
      <c r="C611" s="61" t="s">
        <v>954</v>
      </c>
      <c r="D611" s="61" t="s">
        <v>540</v>
      </c>
      <c r="E611" s="64">
        <f>IF(ISERROR(VLOOKUP(D611,#REF!,2,0)),0,VLOOKUP(D611,#REF!,2,0))</f>
        <v>0</v>
      </c>
      <c r="F611" s="61" t="str">
        <f>IF(D611="","",VLOOKUP(D611,'UG SKU Categorization'!$A$1:$C$204,3,0))</f>
        <v>Other Health</v>
      </c>
      <c r="G611" s="61" t="s">
        <v>541</v>
      </c>
      <c r="H611" s="524">
        <v>1312700</v>
      </c>
      <c r="I611" s="524">
        <v>52000</v>
      </c>
      <c r="J611" s="524">
        <v>45500</v>
      </c>
      <c r="K611" s="524">
        <v>44200</v>
      </c>
      <c r="L611" s="524">
        <v>49400</v>
      </c>
      <c r="M611" s="524">
        <v>42900</v>
      </c>
      <c r="N611" s="524">
        <v>63700</v>
      </c>
      <c r="O611" s="524">
        <v>124500</v>
      </c>
      <c r="P611" s="524">
        <v>124800</v>
      </c>
      <c r="Q611" s="524">
        <v>364000</v>
      </c>
      <c r="R611" s="524">
        <v>224900</v>
      </c>
      <c r="S611" s="306"/>
      <c r="T611" s="524">
        <v>111800</v>
      </c>
      <c r="U611" s="524">
        <v>58500</v>
      </c>
      <c r="V611" s="306"/>
      <c r="W611" s="306"/>
      <c r="X611" s="306"/>
      <c r="Y611" s="524">
        <v>2600</v>
      </c>
      <c r="Z611" s="306"/>
      <c r="AA611" s="306"/>
      <c r="AB611" s="306"/>
      <c r="AC611" s="306"/>
      <c r="AD611" s="306"/>
      <c r="AE611" s="306"/>
      <c r="AF611" s="306"/>
      <c r="AG611" s="524">
        <v>3900</v>
      </c>
      <c r="AH611" s="306"/>
      <c r="AI611" s="306"/>
      <c r="AJ611" s="306"/>
      <c r="AK611" s="306"/>
      <c r="AL611" s="306"/>
      <c r="AM611" s="306"/>
      <c r="AN611" s="306"/>
      <c r="AO611" s="306"/>
      <c r="AP611" s="306"/>
      <c r="AQ611" s="306"/>
      <c r="AR611" s="306"/>
      <c r="AS611" s="306"/>
      <c r="AT611" s="306"/>
      <c r="AU611" s="306"/>
      <c r="AV611" s="306"/>
      <c r="AW611" s="306"/>
      <c r="AX611" s="306"/>
      <c r="AY611" s="306"/>
    </row>
    <row r="612" spans="1:51">
      <c r="A612" s="61" t="s">
        <v>1005</v>
      </c>
      <c r="B612" s="61" t="s">
        <v>383</v>
      </c>
      <c r="C612" s="61" t="s">
        <v>954</v>
      </c>
      <c r="D612" s="61" t="s">
        <v>542</v>
      </c>
      <c r="E612" s="64">
        <f>IF(ISERROR(VLOOKUP(D612,#REF!,2,0)),0,VLOOKUP(D612,#REF!,2,0))</f>
        <v>0</v>
      </c>
      <c r="F612" s="61" t="str">
        <f>IF(D612="","",VLOOKUP(D612,'UG SKU Categorization'!$A$1:$C$204,3,0))</f>
        <v>Other Health</v>
      </c>
      <c r="G612" s="61" t="s">
        <v>543</v>
      </c>
      <c r="H612" s="524">
        <v>2113400</v>
      </c>
      <c r="I612" s="524">
        <v>9000</v>
      </c>
      <c r="J612" s="524">
        <v>40000</v>
      </c>
      <c r="K612" s="524">
        <v>30000</v>
      </c>
      <c r="L612" s="524">
        <v>30000</v>
      </c>
      <c r="M612" s="524">
        <v>39000</v>
      </c>
      <c r="N612" s="524">
        <v>52000</v>
      </c>
      <c r="O612" s="524">
        <v>65000</v>
      </c>
      <c r="P612" s="524">
        <v>65000</v>
      </c>
      <c r="Q612" s="524">
        <v>65000</v>
      </c>
      <c r="R612" s="524">
        <v>65000</v>
      </c>
      <c r="S612" s="524">
        <v>39000</v>
      </c>
      <c r="T612" s="524">
        <v>39000</v>
      </c>
      <c r="U612" s="524">
        <v>65000</v>
      </c>
      <c r="V612" s="524">
        <v>39000</v>
      </c>
      <c r="W612" s="524">
        <v>39000</v>
      </c>
      <c r="X612" s="524">
        <v>65000</v>
      </c>
      <c r="Y612" s="524">
        <v>65000</v>
      </c>
      <c r="Z612" s="524">
        <v>52000</v>
      </c>
      <c r="AA612" s="524">
        <v>52000</v>
      </c>
      <c r="AB612" s="524">
        <v>52000</v>
      </c>
      <c r="AC612" s="524">
        <v>78000</v>
      </c>
      <c r="AD612" s="524">
        <v>26000</v>
      </c>
      <c r="AE612" s="524">
        <v>52000</v>
      </c>
      <c r="AF612" s="524">
        <v>52000</v>
      </c>
      <c r="AG612" s="524">
        <v>78000</v>
      </c>
      <c r="AH612" s="524">
        <v>26000</v>
      </c>
      <c r="AI612" s="524">
        <v>13000</v>
      </c>
      <c r="AJ612" s="524">
        <v>40950</v>
      </c>
      <c r="AK612" s="524">
        <v>66650</v>
      </c>
      <c r="AL612" s="524">
        <v>34400</v>
      </c>
      <c r="AM612" s="524">
        <v>40850</v>
      </c>
      <c r="AN612" s="524">
        <v>40850</v>
      </c>
      <c r="AO612" s="524">
        <v>51600</v>
      </c>
      <c r="AP612" s="524">
        <v>51600</v>
      </c>
      <c r="AQ612" s="524">
        <v>79550</v>
      </c>
      <c r="AR612" s="524">
        <v>79550</v>
      </c>
      <c r="AS612" s="524">
        <v>73100</v>
      </c>
      <c r="AT612" s="524">
        <v>64500</v>
      </c>
      <c r="AU612" s="524">
        <v>68800</v>
      </c>
      <c r="AV612" s="524">
        <v>40850</v>
      </c>
      <c r="AW612" s="524">
        <v>58050</v>
      </c>
      <c r="AX612" s="524">
        <v>30100</v>
      </c>
      <c r="AY612" s="306"/>
    </row>
    <row r="613" spans="1:51">
      <c r="A613" s="61" t="s">
        <v>1005</v>
      </c>
      <c r="B613" s="61" t="s">
        <v>383</v>
      </c>
      <c r="C613" s="61" t="s">
        <v>954</v>
      </c>
      <c r="D613" s="61" t="s">
        <v>544</v>
      </c>
      <c r="E613" s="64">
        <f>IF(ISERROR(VLOOKUP(D613,#REF!,2,0)),0,VLOOKUP(D613,#REF!,2,0))</f>
        <v>0</v>
      </c>
      <c r="F613" s="61" t="str">
        <f>IF(D613="","",VLOOKUP(D613,'UG SKU Categorization'!$A$1:$C$204,3,0))</f>
        <v>Other Health</v>
      </c>
      <c r="G613" s="61" t="s">
        <v>545</v>
      </c>
      <c r="H613" s="524">
        <v>276000</v>
      </c>
      <c r="I613" s="524">
        <v>6000</v>
      </c>
      <c r="J613" s="306"/>
      <c r="K613" s="306"/>
      <c r="L613" s="306"/>
      <c r="M613" s="306"/>
      <c r="N613" s="524">
        <v>9000</v>
      </c>
      <c r="O613" s="524">
        <v>126000</v>
      </c>
      <c r="P613" s="524">
        <v>9000</v>
      </c>
      <c r="Q613" s="306"/>
      <c r="R613" s="306"/>
      <c r="S613" s="306"/>
      <c r="T613" s="306"/>
      <c r="U613" s="306"/>
      <c r="V613" s="306"/>
      <c r="W613" s="306"/>
      <c r="X613" s="524">
        <v>27000</v>
      </c>
      <c r="Y613" s="524">
        <v>18000</v>
      </c>
      <c r="Z613" s="524">
        <v>18000</v>
      </c>
      <c r="AA613" s="306"/>
      <c r="AB613" s="306"/>
      <c r="AC613" s="524">
        <v>9000</v>
      </c>
      <c r="AD613" s="524">
        <v>18000</v>
      </c>
      <c r="AE613" s="306"/>
      <c r="AF613" s="524">
        <v>9000</v>
      </c>
      <c r="AG613" s="306"/>
      <c r="AH613" s="524">
        <v>18000</v>
      </c>
      <c r="AI613" s="306"/>
      <c r="AJ613" s="306"/>
      <c r="AK613" s="306"/>
      <c r="AL613" s="524">
        <v>9000</v>
      </c>
      <c r="AM613" s="306"/>
      <c r="AN613" s="306"/>
      <c r="AO613" s="306"/>
      <c r="AP613" s="306"/>
      <c r="AQ613" s="306"/>
      <c r="AR613" s="306"/>
      <c r="AS613" s="306"/>
      <c r="AT613" s="306"/>
      <c r="AU613" s="306"/>
      <c r="AV613" s="306"/>
      <c r="AW613" s="306"/>
      <c r="AX613" s="306"/>
      <c r="AY613" s="306"/>
    </row>
    <row r="614" spans="1:51">
      <c r="A614" s="61" t="s">
        <v>1005</v>
      </c>
      <c r="B614" s="61" t="s">
        <v>383</v>
      </c>
      <c r="C614" s="61" t="s">
        <v>954</v>
      </c>
      <c r="D614" s="61" t="s">
        <v>546</v>
      </c>
      <c r="E614" s="64">
        <f>IF(ISERROR(VLOOKUP(D614,#REF!,2,0)),0,VLOOKUP(D614,#REF!,2,0))</f>
        <v>0</v>
      </c>
      <c r="F614" s="61" t="str">
        <f>IF(D614="","",VLOOKUP(D614,'UG SKU Categorization'!$A$1:$C$204,3,0))</f>
        <v>Other Health</v>
      </c>
      <c r="G614" s="61" t="s">
        <v>547</v>
      </c>
      <c r="H614" s="524">
        <v>352300</v>
      </c>
      <c r="I614" s="524">
        <v>3200</v>
      </c>
      <c r="J614" s="524">
        <v>2800</v>
      </c>
      <c r="K614" s="524">
        <v>3200</v>
      </c>
      <c r="L614" s="524">
        <v>3200</v>
      </c>
      <c r="M614" s="524">
        <v>12000</v>
      </c>
      <c r="N614" s="524">
        <v>6400</v>
      </c>
      <c r="O614" s="524">
        <v>18200</v>
      </c>
      <c r="P614" s="524">
        <v>28000</v>
      </c>
      <c r="Q614" s="524">
        <v>13600</v>
      </c>
      <c r="R614" s="524">
        <v>16800</v>
      </c>
      <c r="S614" s="524">
        <v>12800</v>
      </c>
      <c r="T614" s="524">
        <v>7200</v>
      </c>
      <c r="U614" s="524">
        <v>12000</v>
      </c>
      <c r="V614" s="524">
        <v>7200</v>
      </c>
      <c r="W614" s="524">
        <v>8000</v>
      </c>
      <c r="X614" s="524">
        <v>9600</v>
      </c>
      <c r="Y614" s="524">
        <v>12800</v>
      </c>
      <c r="Z614" s="524">
        <v>7200</v>
      </c>
      <c r="AA614" s="524">
        <v>8000</v>
      </c>
      <c r="AB614" s="524">
        <v>15300</v>
      </c>
      <c r="AC614" s="524">
        <v>5600</v>
      </c>
      <c r="AD614" s="524">
        <v>8000</v>
      </c>
      <c r="AE614" s="524">
        <v>16800</v>
      </c>
      <c r="AF614" s="524">
        <v>6400</v>
      </c>
      <c r="AG614" s="524">
        <v>8800</v>
      </c>
      <c r="AH614" s="524">
        <v>2400</v>
      </c>
      <c r="AI614" s="524">
        <v>8000</v>
      </c>
      <c r="AJ614" s="524">
        <v>2400</v>
      </c>
      <c r="AK614" s="524">
        <v>6400</v>
      </c>
      <c r="AL614" s="524">
        <v>7200</v>
      </c>
      <c r="AM614" s="524">
        <v>6400</v>
      </c>
      <c r="AN614" s="524">
        <v>5600</v>
      </c>
      <c r="AO614" s="524">
        <v>4000</v>
      </c>
      <c r="AP614" s="524">
        <v>8000</v>
      </c>
      <c r="AQ614" s="524">
        <v>8000</v>
      </c>
      <c r="AR614" s="524">
        <v>7200</v>
      </c>
      <c r="AS614" s="524">
        <v>2400</v>
      </c>
      <c r="AT614" s="524">
        <v>4000</v>
      </c>
      <c r="AU614" s="524">
        <v>6400</v>
      </c>
      <c r="AV614" s="524">
        <v>4000</v>
      </c>
      <c r="AW614" s="524">
        <v>6400</v>
      </c>
      <c r="AX614" s="524">
        <v>10400</v>
      </c>
      <c r="AY614" s="306"/>
    </row>
    <row r="615" spans="1:51">
      <c r="A615" s="61" t="s">
        <v>1005</v>
      </c>
      <c r="B615" s="61" t="s">
        <v>383</v>
      </c>
      <c r="C615" s="61" t="s">
        <v>954</v>
      </c>
      <c r="D615" s="61" t="s">
        <v>548</v>
      </c>
      <c r="E615" s="64">
        <f>IF(ISERROR(VLOOKUP(D615,#REF!,2,0)),0,VLOOKUP(D615,#REF!,2,0))</f>
        <v>0</v>
      </c>
      <c r="F615" s="61" t="str">
        <f>IF(D615="","",VLOOKUP(D615,'UG SKU Categorization'!$A$1:$C$204,3,0))</f>
        <v>Other Health</v>
      </c>
      <c r="G615" s="61" t="s">
        <v>549</v>
      </c>
      <c r="H615" s="524">
        <v>927100</v>
      </c>
      <c r="I615" s="306"/>
      <c r="J615" s="524">
        <v>22000</v>
      </c>
      <c r="K615" s="524">
        <v>4000</v>
      </c>
      <c r="L615" s="524">
        <v>15000</v>
      </c>
      <c r="M615" s="524">
        <v>18000</v>
      </c>
      <c r="N615" s="524">
        <v>10000</v>
      </c>
      <c r="O615" s="524">
        <v>32000</v>
      </c>
      <c r="P615" s="524">
        <v>29000</v>
      </c>
      <c r="Q615" s="524">
        <v>32000</v>
      </c>
      <c r="R615" s="524">
        <v>18000</v>
      </c>
      <c r="S615" s="524">
        <v>27000</v>
      </c>
      <c r="T615" s="524">
        <v>9000</v>
      </c>
      <c r="U615" s="524">
        <v>22500</v>
      </c>
      <c r="V615" s="524">
        <v>15000</v>
      </c>
      <c r="W615" s="524">
        <v>8750</v>
      </c>
      <c r="X615" s="524">
        <v>53750</v>
      </c>
      <c r="Y615" s="524">
        <v>31250</v>
      </c>
      <c r="Z615" s="524">
        <v>32500</v>
      </c>
      <c r="AA615" s="524">
        <v>26250</v>
      </c>
      <c r="AB615" s="524">
        <v>27500</v>
      </c>
      <c r="AC615" s="524">
        <v>24850</v>
      </c>
      <c r="AD615" s="524">
        <v>33750</v>
      </c>
      <c r="AE615" s="524">
        <v>36250</v>
      </c>
      <c r="AF615" s="524">
        <v>25000</v>
      </c>
      <c r="AG615" s="524">
        <v>28750</v>
      </c>
      <c r="AH615" s="524">
        <v>20000</v>
      </c>
      <c r="AI615" s="524">
        <v>16250</v>
      </c>
      <c r="AJ615" s="524">
        <v>46250</v>
      </c>
      <c r="AK615" s="524">
        <v>21250</v>
      </c>
      <c r="AL615" s="524">
        <v>17500</v>
      </c>
      <c r="AM615" s="524">
        <v>17500</v>
      </c>
      <c r="AN615" s="524">
        <v>28750</v>
      </c>
      <c r="AO615" s="524">
        <v>10000</v>
      </c>
      <c r="AP615" s="524">
        <v>10000</v>
      </c>
      <c r="AQ615" s="524">
        <v>30000</v>
      </c>
      <c r="AR615" s="524">
        <v>36250</v>
      </c>
      <c r="AS615" s="524">
        <v>23750</v>
      </c>
      <c r="AT615" s="524">
        <v>17500</v>
      </c>
      <c r="AU615" s="524">
        <v>22500</v>
      </c>
      <c r="AV615" s="524">
        <v>21250</v>
      </c>
      <c r="AW615" s="524">
        <v>6250</v>
      </c>
      <c r="AX615" s="306"/>
      <c r="AY615" s="306"/>
    </row>
    <row r="616" spans="1:51">
      <c r="A616" s="61" t="s">
        <v>1005</v>
      </c>
      <c r="B616" s="61" t="s">
        <v>383</v>
      </c>
      <c r="C616" s="61" t="s">
        <v>954</v>
      </c>
      <c r="D616" s="61" t="s">
        <v>550</v>
      </c>
      <c r="E616" s="64">
        <f>IF(ISERROR(VLOOKUP(D616,#REF!,2,0)),0,VLOOKUP(D616,#REF!,2,0))</f>
        <v>0</v>
      </c>
      <c r="F616" s="61" t="str">
        <f>IF(D616="","",VLOOKUP(D616,'UG SKU Categorization'!$A$1:$C$204,3,0))</f>
        <v>Other Health</v>
      </c>
      <c r="G616" s="61" t="s">
        <v>551</v>
      </c>
      <c r="H616" s="524">
        <v>418500</v>
      </c>
      <c r="I616" s="306"/>
      <c r="J616" s="306"/>
      <c r="K616" s="306"/>
      <c r="L616" s="524">
        <v>9100</v>
      </c>
      <c r="M616" s="524">
        <v>24000</v>
      </c>
      <c r="N616" s="524">
        <v>34500</v>
      </c>
      <c r="O616" s="524">
        <v>37500</v>
      </c>
      <c r="P616" s="524">
        <v>39000</v>
      </c>
      <c r="Q616" s="524">
        <v>30000</v>
      </c>
      <c r="R616" s="524">
        <v>12000</v>
      </c>
      <c r="S616" s="524">
        <v>28800</v>
      </c>
      <c r="T616" s="524">
        <v>12600</v>
      </c>
      <c r="U616" s="524">
        <v>13600</v>
      </c>
      <c r="V616" s="524">
        <v>13600</v>
      </c>
      <c r="W616" s="524">
        <v>3400</v>
      </c>
      <c r="X616" s="524">
        <v>34000</v>
      </c>
      <c r="Y616" s="524">
        <v>17300</v>
      </c>
      <c r="Z616" s="524">
        <v>30000</v>
      </c>
      <c r="AA616" s="524">
        <v>18000</v>
      </c>
      <c r="AB616" s="524">
        <v>6000</v>
      </c>
      <c r="AC616" s="524">
        <v>4500</v>
      </c>
      <c r="AD616" s="524">
        <v>10200</v>
      </c>
      <c r="AE616" s="524">
        <v>17000</v>
      </c>
      <c r="AF616" s="524">
        <v>11850</v>
      </c>
      <c r="AG616" s="306"/>
      <c r="AH616" s="524">
        <v>9900</v>
      </c>
      <c r="AI616" s="524">
        <v>1650</v>
      </c>
      <c r="AJ616" s="306"/>
      <c r="AK616" s="306"/>
      <c r="AL616" s="306"/>
      <c r="AM616" s="306"/>
      <c r="AN616" s="306"/>
      <c r="AO616" s="306"/>
      <c r="AP616" s="306"/>
      <c r="AQ616" s="306"/>
      <c r="AR616" s="306"/>
      <c r="AS616" s="306"/>
      <c r="AT616" s="306"/>
      <c r="AU616" s="306"/>
      <c r="AV616" s="306"/>
      <c r="AW616" s="306"/>
      <c r="AX616" s="306"/>
      <c r="AY616" s="306"/>
    </row>
    <row r="617" spans="1:51">
      <c r="A617" s="61" t="s">
        <v>1005</v>
      </c>
      <c r="B617" s="61" t="s">
        <v>383</v>
      </c>
      <c r="C617" s="61" t="s">
        <v>954</v>
      </c>
      <c r="D617" s="61" t="s">
        <v>552</v>
      </c>
      <c r="E617" s="64">
        <f>IF(ISERROR(VLOOKUP(D617,#REF!,2,0)),0,VLOOKUP(D617,#REF!,2,0))</f>
        <v>0</v>
      </c>
      <c r="F617" s="61" t="str">
        <f>IF(D617="","",VLOOKUP(D617,'UG SKU Categorization'!$A$1:$C$204,3,0))</f>
        <v>Other Health</v>
      </c>
      <c r="G617" s="61" t="s">
        <v>553</v>
      </c>
      <c r="H617" s="524">
        <v>2290250</v>
      </c>
      <c r="I617" s="306"/>
      <c r="J617" s="306"/>
      <c r="K617" s="306"/>
      <c r="L617" s="306"/>
      <c r="M617" s="306"/>
      <c r="N617" s="306"/>
      <c r="O617" s="306"/>
      <c r="P617" s="306"/>
      <c r="Q617" s="306"/>
      <c r="R617" s="306"/>
      <c r="S617" s="524">
        <v>119600</v>
      </c>
      <c r="T617" s="524">
        <v>88400</v>
      </c>
      <c r="U617" s="306"/>
      <c r="V617" s="524">
        <v>57200</v>
      </c>
      <c r="W617" s="524">
        <v>53300</v>
      </c>
      <c r="X617" s="524">
        <v>93600</v>
      </c>
      <c r="Y617" s="524">
        <v>66300</v>
      </c>
      <c r="Z617" s="524">
        <v>117000</v>
      </c>
      <c r="AA617" s="524">
        <v>62400</v>
      </c>
      <c r="AB617" s="524">
        <v>68900</v>
      </c>
      <c r="AC617" s="524">
        <v>61100</v>
      </c>
      <c r="AD617" s="524">
        <v>120900</v>
      </c>
      <c r="AE617" s="524">
        <v>104000</v>
      </c>
      <c r="AF617" s="524">
        <v>88650</v>
      </c>
      <c r="AG617" s="524">
        <v>64250</v>
      </c>
      <c r="AH617" s="524">
        <v>91350</v>
      </c>
      <c r="AI617" s="524">
        <v>65250</v>
      </c>
      <c r="AJ617" s="524">
        <v>55100</v>
      </c>
      <c r="AK617" s="524">
        <v>26100</v>
      </c>
      <c r="AL617" s="524">
        <v>104400</v>
      </c>
      <c r="AM617" s="524">
        <v>84100</v>
      </c>
      <c r="AN617" s="524">
        <v>47850</v>
      </c>
      <c r="AO617" s="524">
        <v>4350</v>
      </c>
      <c r="AP617" s="524">
        <v>47850</v>
      </c>
      <c r="AQ617" s="524">
        <v>59450</v>
      </c>
      <c r="AR617" s="524">
        <v>106400</v>
      </c>
      <c r="AS617" s="524">
        <v>52700</v>
      </c>
      <c r="AT617" s="524">
        <v>34100</v>
      </c>
      <c r="AU617" s="524">
        <v>71300</v>
      </c>
      <c r="AV617" s="524">
        <v>57350</v>
      </c>
      <c r="AW617" s="524">
        <v>60450</v>
      </c>
      <c r="AX617" s="524">
        <v>156550</v>
      </c>
      <c r="AY617" s="306"/>
    </row>
    <row r="618" spans="1:51">
      <c r="A618" s="61" t="s">
        <v>1005</v>
      </c>
      <c r="B618" s="61" t="s">
        <v>383</v>
      </c>
      <c r="C618" s="61" t="s">
        <v>954</v>
      </c>
      <c r="D618" s="61" t="s">
        <v>554</v>
      </c>
      <c r="E618" s="64">
        <f>IF(ISERROR(VLOOKUP(D618,#REF!,2,0)),0,VLOOKUP(D618,#REF!,2,0))</f>
        <v>0</v>
      </c>
      <c r="F618" s="61" t="str">
        <f>IF(D618="","",VLOOKUP(D618,'UG SKU Categorization'!$A$1:$C$204,3,0))</f>
        <v>Other Health</v>
      </c>
      <c r="G618" s="61" t="s">
        <v>555</v>
      </c>
      <c r="H618" s="524">
        <v>1362900</v>
      </c>
      <c r="I618" s="306"/>
      <c r="J618" s="306"/>
      <c r="K618" s="306"/>
      <c r="L618" s="306"/>
      <c r="M618" s="306"/>
      <c r="N618" s="306"/>
      <c r="O618" s="306"/>
      <c r="P618" s="306"/>
      <c r="Q618" s="306"/>
      <c r="R618" s="306"/>
      <c r="S618" s="306"/>
      <c r="T618" s="306"/>
      <c r="U618" s="306"/>
      <c r="V618" s="306"/>
      <c r="W618" s="306"/>
      <c r="X618" s="524">
        <v>120000</v>
      </c>
      <c r="Y618" s="524">
        <v>80000</v>
      </c>
      <c r="Z618" s="524">
        <v>165000</v>
      </c>
      <c r="AA618" s="524">
        <v>110000</v>
      </c>
      <c r="AB618" s="524">
        <v>90000</v>
      </c>
      <c r="AC618" s="524">
        <v>70000</v>
      </c>
      <c r="AD618" s="524">
        <v>134800</v>
      </c>
      <c r="AE618" s="524">
        <v>159600</v>
      </c>
      <c r="AF618" s="524">
        <v>131100</v>
      </c>
      <c r="AG618" s="524">
        <v>124500</v>
      </c>
      <c r="AH618" s="524">
        <v>142400</v>
      </c>
      <c r="AI618" s="524">
        <v>29300</v>
      </c>
      <c r="AJ618" s="306"/>
      <c r="AK618" s="306"/>
      <c r="AL618" s="306"/>
      <c r="AM618" s="306"/>
      <c r="AN618" s="306"/>
      <c r="AO618" s="306"/>
      <c r="AP618" s="306"/>
      <c r="AQ618" s="306"/>
      <c r="AR618" s="524">
        <v>6200</v>
      </c>
      <c r="AS618" s="306"/>
      <c r="AT618" s="306"/>
      <c r="AU618" s="306"/>
      <c r="AV618" s="306"/>
      <c r="AW618" s="306"/>
      <c r="AX618" s="306"/>
      <c r="AY618" s="306"/>
    </row>
    <row r="619" spans="1:51">
      <c r="A619" s="61" t="s">
        <v>1005</v>
      </c>
      <c r="B619" s="61" t="s">
        <v>383</v>
      </c>
      <c r="C619" s="61" t="s">
        <v>954</v>
      </c>
      <c r="D619" s="61" t="s">
        <v>556</v>
      </c>
      <c r="E619" s="64">
        <f>IF(ISERROR(VLOOKUP(D619,#REF!,2,0)),0,VLOOKUP(D619,#REF!,2,0))</f>
        <v>0</v>
      </c>
      <c r="F619" s="61" t="str">
        <f>IF(D619="","",VLOOKUP(D619,'UG SKU Categorization'!$A$1:$C$204,3,0))</f>
        <v>Other Health</v>
      </c>
      <c r="G619" s="61" t="s">
        <v>557</v>
      </c>
      <c r="H619" s="524">
        <v>2290000</v>
      </c>
      <c r="I619" s="306"/>
      <c r="J619" s="306"/>
      <c r="K619" s="306"/>
      <c r="L619" s="306"/>
      <c r="M619" s="306"/>
      <c r="N619" s="306"/>
      <c r="O619" s="306"/>
      <c r="P619" s="306"/>
      <c r="Q619" s="306"/>
      <c r="R619" s="306"/>
      <c r="S619" s="306"/>
      <c r="T619" s="306"/>
      <c r="U619" s="306"/>
      <c r="V619" s="306"/>
      <c r="W619" s="306"/>
      <c r="X619" s="306"/>
      <c r="Y619" s="306"/>
      <c r="Z619" s="306"/>
      <c r="AA619" s="306"/>
      <c r="AB619" s="524">
        <v>6000</v>
      </c>
      <c r="AC619" s="524">
        <v>40000</v>
      </c>
      <c r="AD619" s="524">
        <v>28000</v>
      </c>
      <c r="AE619" s="524">
        <v>34000</v>
      </c>
      <c r="AF619" s="524">
        <v>22000</v>
      </c>
      <c r="AG619" s="524">
        <v>24000</v>
      </c>
      <c r="AH619" s="524">
        <v>8000</v>
      </c>
      <c r="AI619" s="524">
        <v>2000</v>
      </c>
      <c r="AJ619" s="524">
        <v>6000</v>
      </c>
      <c r="AK619" s="524">
        <v>24000</v>
      </c>
      <c r="AL619" s="524">
        <v>12000</v>
      </c>
      <c r="AM619" s="524">
        <v>30000</v>
      </c>
      <c r="AN619" s="524">
        <v>100000</v>
      </c>
      <c r="AO619" s="524">
        <v>84000</v>
      </c>
      <c r="AP619" s="524">
        <v>174000</v>
      </c>
      <c r="AQ619" s="524">
        <v>216000</v>
      </c>
      <c r="AR619" s="524">
        <v>262000</v>
      </c>
      <c r="AS619" s="524">
        <v>224000</v>
      </c>
      <c r="AT619" s="524">
        <v>154000</v>
      </c>
      <c r="AU619" s="524">
        <v>164000</v>
      </c>
      <c r="AV619" s="524">
        <v>218000</v>
      </c>
      <c r="AW619" s="524">
        <v>190000</v>
      </c>
      <c r="AX619" s="524">
        <v>268000</v>
      </c>
      <c r="AY619" s="306"/>
    </row>
    <row r="620" spans="1:51">
      <c r="A620" s="61" t="s">
        <v>1005</v>
      </c>
      <c r="B620" s="61" t="s">
        <v>383</v>
      </c>
      <c r="C620" s="61" t="s">
        <v>954</v>
      </c>
      <c r="D620" s="61" t="s">
        <v>1856</v>
      </c>
      <c r="E620" s="64">
        <f>IF(ISERROR(VLOOKUP(D620,#REF!,2,0)),0,VLOOKUP(D620,#REF!,2,0))</f>
        <v>0</v>
      </c>
      <c r="F620" s="61" t="str">
        <f>IF(D620="","",VLOOKUP(D620,'UG SKU Categorization'!$A$1:$C$204,3,0))</f>
        <v>Pneumonia Treatment</v>
      </c>
      <c r="G620" s="61" t="s">
        <v>1857</v>
      </c>
      <c r="H620" s="524">
        <v>134400</v>
      </c>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306"/>
      <c r="AE620" s="306"/>
      <c r="AF620" s="306"/>
      <c r="AG620" s="306"/>
      <c r="AH620" s="306"/>
      <c r="AI620" s="306"/>
      <c r="AJ620" s="306"/>
      <c r="AK620" s="306"/>
      <c r="AL620" s="306"/>
      <c r="AM620" s="306"/>
      <c r="AN620" s="306"/>
      <c r="AO620" s="306"/>
      <c r="AP620" s="306"/>
      <c r="AQ620" s="306"/>
      <c r="AR620" s="306"/>
      <c r="AS620" s="306"/>
      <c r="AT620" s="306"/>
      <c r="AU620" s="524">
        <v>44800</v>
      </c>
      <c r="AV620" s="524">
        <v>28000</v>
      </c>
      <c r="AW620" s="524">
        <v>11200</v>
      </c>
      <c r="AX620" s="524">
        <v>50400</v>
      </c>
      <c r="AY620" s="306"/>
    </row>
    <row r="621" spans="1:51">
      <c r="A621" s="61" t="s">
        <v>1005</v>
      </c>
      <c r="B621" s="61" t="s">
        <v>383</v>
      </c>
      <c r="C621" s="61" t="s">
        <v>954</v>
      </c>
      <c r="D621" s="61" t="s">
        <v>558</v>
      </c>
      <c r="E621" s="64">
        <f>IF(ISERROR(VLOOKUP(D621,#REF!,2,0)),0,VLOOKUP(D621,#REF!,2,0))</f>
        <v>0</v>
      </c>
      <c r="F621" s="61" t="str">
        <f>IF(D621="","",VLOOKUP(D621,'UG SKU Categorization'!$A$1:$C$204,3,0))</f>
        <v>Condoms / contraceptives</v>
      </c>
      <c r="G621" s="61" t="s">
        <v>559</v>
      </c>
      <c r="H621" s="524">
        <v>4106400</v>
      </c>
      <c r="I621" s="524">
        <v>10800</v>
      </c>
      <c r="J621" s="524">
        <v>19200</v>
      </c>
      <c r="K621" s="524">
        <v>16200</v>
      </c>
      <c r="L621" s="524">
        <v>22200</v>
      </c>
      <c r="M621" s="524">
        <v>30600</v>
      </c>
      <c r="N621" s="524">
        <v>9600</v>
      </c>
      <c r="O621" s="524">
        <v>36600</v>
      </c>
      <c r="P621" s="524">
        <v>2591700</v>
      </c>
      <c r="Q621" s="524">
        <v>612000</v>
      </c>
      <c r="R621" s="524">
        <v>6000</v>
      </c>
      <c r="S621" s="306"/>
      <c r="T621" s="306"/>
      <c r="U621" s="306"/>
      <c r="V621" s="306"/>
      <c r="W621" s="306"/>
      <c r="X621" s="306"/>
      <c r="Y621" s="306"/>
      <c r="Z621" s="306"/>
      <c r="AA621" s="306"/>
      <c r="AB621" s="306"/>
      <c r="AC621" s="306"/>
      <c r="AD621" s="306"/>
      <c r="AE621" s="306"/>
      <c r="AF621" s="306"/>
      <c r="AG621" s="306"/>
      <c r="AH621" s="306"/>
      <c r="AI621" s="524">
        <v>360000</v>
      </c>
      <c r="AJ621" s="524">
        <v>8000</v>
      </c>
      <c r="AK621" s="306"/>
      <c r="AL621" s="524">
        <v>383500</v>
      </c>
      <c r="AM621" s="306"/>
      <c r="AN621" s="306"/>
      <c r="AO621" s="306"/>
      <c r="AP621" s="306"/>
      <c r="AQ621" s="306"/>
      <c r="AR621" s="306"/>
      <c r="AS621" s="306"/>
      <c r="AT621" s="306"/>
      <c r="AU621" s="306"/>
      <c r="AV621" s="306"/>
      <c r="AW621" s="306"/>
      <c r="AX621" s="306"/>
      <c r="AY621" s="306"/>
    </row>
    <row r="622" spans="1:51">
      <c r="A622" s="61" t="s">
        <v>1005</v>
      </c>
      <c r="B622" s="61" t="s">
        <v>383</v>
      </c>
      <c r="C622" s="61" t="s">
        <v>954</v>
      </c>
      <c r="D622" s="61" t="s">
        <v>561</v>
      </c>
      <c r="E622" s="64">
        <f>IF(ISERROR(VLOOKUP(D622,#REF!,2,0)),0,VLOOKUP(D622,#REF!,2,0))</f>
        <v>0</v>
      </c>
      <c r="F622" s="61" t="str">
        <f>IF(D622="","",VLOOKUP(D622,'UG SKU Categorization'!$A$1:$C$204,3,0))</f>
        <v>Condoms / contraceptives</v>
      </c>
      <c r="G622" s="61" t="s">
        <v>562</v>
      </c>
      <c r="H622" s="524">
        <v>658700</v>
      </c>
      <c r="I622" s="524">
        <v>2900</v>
      </c>
      <c r="J622" s="524">
        <v>5000</v>
      </c>
      <c r="K622" s="524">
        <v>5800</v>
      </c>
      <c r="L622" s="524">
        <v>7400</v>
      </c>
      <c r="M622" s="524">
        <v>5100</v>
      </c>
      <c r="N622" s="524">
        <v>15000</v>
      </c>
      <c r="O622" s="524">
        <v>45000</v>
      </c>
      <c r="P622" s="306"/>
      <c r="Q622" s="524">
        <v>29000</v>
      </c>
      <c r="R622" s="524">
        <v>18500</v>
      </c>
      <c r="S622" s="524">
        <v>27000</v>
      </c>
      <c r="T622" s="524">
        <v>10500</v>
      </c>
      <c r="U622" s="524">
        <v>18500</v>
      </c>
      <c r="V622" s="524">
        <v>11500</v>
      </c>
      <c r="W622" s="524">
        <v>23500</v>
      </c>
      <c r="X622" s="524">
        <v>22500</v>
      </c>
      <c r="Y622" s="524">
        <v>20000</v>
      </c>
      <c r="Z622" s="524">
        <v>10500</v>
      </c>
      <c r="AA622" s="524">
        <v>22000</v>
      </c>
      <c r="AB622" s="524">
        <v>20000</v>
      </c>
      <c r="AC622" s="524">
        <v>14500</v>
      </c>
      <c r="AD622" s="524">
        <v>9000</v>
      </c>
      <c r="AE622" s="524">
        <v>24000</v>
      </c>
      <c r="AF622" s="524">
        <v>10500</v>
      </c>
      <c r="AG622" s="524">
        <v>30500</v>
      </c>
      <c r="AH622" s="524">
        <v>17500</v>
      </c>
      <c r="AI622" s="524">
        <v>21500</v>
      </c>
      <c r="AJ622" s="524">
        <v>13000</v>
      </c>
      <c r="AK622" s="524">
        <v>22000</v>
      </c>
      <c r="AL622" s="524">
        <v>16000</v>
      </c>
      <c r="AM622" s="524">
        <v>20000</v>
      </c>
      <c r="AN622" s="524">
        <v>22000</v>
      </c>
      <c r="AO622" s="524">
        <v>9000</v>
      </c>
      <c r="AP622" s="524">
        <v>12000</v>
      </c>
      <c r="AQ622" s="524">
        <v>15500</v>
      </c>
      <c r="AR622" s="524">
        <v>26000</v>
      </c>
      <c r="AS622" s="524">
        <v>12000</v>
      </c>
      <c r="AT622" s="524">
        <v>15000</v>
      </c>
      <c r="AU622" s="524">
        <v>15000</v>
      </c>
      <c r="AV622" s="524">
        <v>1500</v>
      </c>
      <c r="AW622" s="524">
        <v>5000</v>
      </c>
      <c r="AX622" s="524">
        <v>7500</v>
      </c>
      <c r="AY622" s="306"/>
    </row>
    <row r="623" spans="1:51">
      <c r="A623" s="61" t="s">
        <v>1005</v>
      </c>
      <c r="B623" s="61" t="s">
        <v>383</v>
      </c>
      <c r="C623" s="61" t="s">
        <v>954</v>
      </c>
      <c r="D623" s="61" t="s">
        <v>563</v>
      </c>
      <c r="E623" s="64">
        <f>IF(ISERROR(VLOOKUP(D623,#REF!,2,0)),0,VLOOKUP(D623,#REF!,2,0))</f>
        <v>0</v>
      </c>
      <c r="F623" s="61" t="str">
        <f>IF(D623="","",VLOOKUP(D623,'UG SKU Categorization'!$A$1:$C$204,3,0))</f>
        <v>Pregnancy &amp; Delivery</v>
      </c>
      <c r="G623" s="61" t="s">
        <v>564</v>
      </c>
      <c r="H623" s="524">
        <v>1452900</v>
      </c>
      <c r="I623" s="524">
        <v>19800</v>
      </c>
      <c r="J623" s="524">
        <v>40200</v>
      </c>
      <c r="K623" s="524">
        <v>32400</v>
      </c>
      <c r="L623" s="524">
        <v>46200</v>
      </c>
      <c r="M623" s="524">
        <v>50400</v>
      </c>
      <c r="N623" s="524">
        <v>61600</v>
      </c>
      <c r="O623" s="524">
        <v>56800</v>
      </c>
      <c r="P623" s="524">
        <v>56000</v>
      </c>
      <c r="Q623" s="524">
        <v>62400</v>
      </c>
      <c r="R623" s="524">
        <v>46800</v>
      </c>
      <c r="S623" s="524">
        <v>45600</v>
      </c>
      <c r="T623" s="524">
        <v>10400</v>
      </c>
      <c r="U623" s="524">
        <v>41600</v>
      </c>
      <c r="V623" s="524">
        <v>57200</v>
      </c>
      <c r="W623" s="524">
        <v>45500</v>
      </c>
      <c r="X623" s="524">
        <v>91000</v>
      </c>
      <c r="Y623" s="524">
        <v>55900</v>
      </c>
      <c r="Z623" s="524">
        <v>58500</v>
      </c>
      <c r="AA623" s="524">
        <v>49400</v>
      </c>
      <c r="AB623" s="524">
        <v>26000</v>
      </c>
      <c r="AC623" s="524">
        <v>39000</v>
      </c>
      <c r="AD623" s="524">
        <v>39000</v>
      </c>
      <c r="AE623" s="524">
        <v>10400</v>
      </c>
      <c r="AF623" s="524">
        <v>23400</v>
      </c>
      <c r="AG623" s="524">
        <v>83200</v>
      </c>
      <c r="AH623" s="524">
        <v>19500</v>
      </c>
      <c r="AI623" s="524">
        <v>14300</v>
      </c>
      <c r="AJ623" s="524">
        <v>5200</v>
      </c>
      <c r="AK623" s="524">
        <v>48100</v>
      </c>
      <c r="AL623" s="524">
        <v>22100</v>
      </c>
      <c r="AM623" s="524">
        <v>35100</v>
      </c>
      <c r="AN623" s="524">
        <v>9100</v>
      </c>
      <c r="AO623" s="524">
        <v>22100</v>
      </c>
      <c r="AP623" s="524">
        <v>15600</v>
      </c>
      <c r="AQ623" s="524">
        <v>19500</v>
      </c>
      <c r="AR623" s="524">
        <v>5200</v>
      </c>
      <c r="AS623" s="524">
        <v>11700</v>
      </c>
      <c r="AT623" s="524">
        <v>16900</v>
      </c>
      <c r="AU623" s="524">
        <v>20800</v>
      </c>
      <c r="AV623" s="524">
        <v>27300</v>
      </c>
      <c r="AW623" s="306"/>
      <c r="AX623" s="524">
        <v>11700</v>
      </c>
      <c r="AY623" s="306"/>
    </row>
    <row r="624" spans="1:51">
      <c r="A624" s="61" t="s">
        <v>1005</v>
      </c>
      <c r="B624" s="61" t="s">
        <v>383</v>
      </c>
      <c r="C624" s="61" t="s">
        <v>954</v>
      </c>
      <c r="D624" s="61" t="s">
        <v>565</v>
      </c>
      <c r="E624" s="64">
        <f>IF(ISERROR(VLOOKUP(D624,#REF!,2,0)),0,VLOOKUP(D624,#REF!,2,0))</f>
        <v>0</v>
      </c>
      <c r="F624" s="61" t="str">
        <f>IF(D624="","",VLOOKUP(D624,'UG SKU Categorization'!$A$1:$C$204,3,0))</f>
        <v>Pregnancy &amp; Delivery</v>
      </c>
      <c r="G624" s="61" t="s">
        <v>566</v>
      </c>
      <c r="H624" s="524">
        <v>16760000</v>
      </c>
      <c r="I624" s="524">
        <v>210000</v>
      </c>
      <c r="J624" s="524">
        <v>370000</v>
      </c>
      <c r="K624" s="524">
        <v>490000</v>
      </c>
      <c r="L624" s="524">
        <v>245000</v>
      </c>
      <c r="M624" s="524">
        <v>459500</v>
      </c>
      <c r="N624" s="524">
        <v>403000</v>
      </c>
      <c r="O624" s="524">
        <v>806000</v>
      </c>
      <c r="P624" s="524">
        <v>511500</v>
      </c>
      <c r="Q624" s="524">
        <v>455000</v>
      </c>
      <c r="R624" s="524">
        <v>245000</v>
      </c>
      <c r="S624" s="524">
        <v>245000</v>
      </c>
      <c r="T624" s="524">
        <v>315000</v>
      </c>
      <c r="U624" s="524">
        <v>385000</v>
      </c>
      <c r="V624" s="524">
        <v>577500</v>
      </c>
      <c r="W624" s="524">
        <v>472500</v>
      </c>
      <c r="X624" s="524">
        <v>875000</v>
      </c>
      <c r="Y624" s="524">
        <v>315000</v>
      </c>
      <c r="Z624" s="524">
        <v>560000</v>
      </c>
      <c r="AA624" s="524">
        <v>525000</v>
      </c>
      <c r="AB624" s="524">
        <v>525000</v>
      </c>
      <c r="AC624" s="524">
        <v>455000</v>
      </c>
      <c r="AD624" s="524">
        <v>332500</v>
      </c>
      <c r="AE624" s="524">
        <v>420000</v>
      </c>
      <c r="AF624" s="524">
        <v>455000</v>
      </c>
      <c r="AG624" s="524">
        <v>507500</v>
      </c>
      <c r="AH624" s="524">
        <v>350000</v>
      </c>
      <c r="AI624" s="524">
        <v>367500</v>
      </c>
      <c r="AJ624" s="524">
        <v>350000</v>
      </c>
      <c r="AK624" s="524">
        <v>385000</v>
      </c>
      <c r="AL624" s="524">
        <v>245000</v>
      </c>
      <c r="AM624" s="524">
        <v>350000</v>
      </c>
      <c r="AN624" s="524">
        <v>297500</v>
      </c>
      <c r="AO624" s="524">
        <v>262500</v>
      </c>
      <c r="AP624" s="524">
        <v>315000</v>
      </c>
      <c r="AQ624" s="524">
        <v>262500</v>
      </c>
      <c r="AR624" s="524">
        <v>455000</v>
      </c>
      <c r="AS624" s="524">
        <v>227500</v>
      </c>
      <c r="AT624" s="524">
        <v>350000</v>
      </c>
      <c r="AU624" s="524">
        <v>455000</v>
      </c>
      <c r="AV624" s="524">
        <v>385000</v>
      </c>
      <c r="AW624" s="524">
        <v>157500</v>
      </c>
      <c r="AX624" s="524">
        <v>385000</v>
      </c>
      <c r="AY624" s="306"/>
    </row>
    <row r="625" spans="1:51">
      <c r="A625" s="61" t="s">
        <v>1005</v>
      </c>
      <c r="B625" s="61" t="s">
        <v>383</v>
      </c>
      <c r="C625" s="61" t="s">
        <v>954</v>
      </c>
      <c r="D625" s="61" t="s">
        <v>567</v>
      </c>
      <c r="E625" s="64">
        <f>IF(ISERROR(VLOOKUP(D625,#REF!,2,0)),0,VLOOKUP(D625,#REF!,2,0))</f>
        <v>0</v>
      </c>
      <c r="F625" s="61" t="str">
        <f>IF(D625="","",VLOOKUP(D625,'UG SKU Categorization'!$A$1:$C$204,3,0))</f>
        <v>Pregnancy &amp; Delivery</v>
      </c>
      <c r="G625" s="61" t="s">
        <v>568</v>
      </c>
      <c r="H625" s="524">
        <v>272300</v>
      </c>
      <c r="I625" s="524">
        <v>5500</v>
      </c>
      <c r="J625" s="524">
        <v>3200</v>
      </c>
      <c r="K625" s="524">
        <v>2400</v>
      </c>
      <c r="L625" s="524">
        <v>6000</v>
      </c>
      <c r="M625" s="524">
        <v>2400</v>
      </c>
      <c r="N625" s="524">
        <v>8000</v>
      </c>
      <c r="O625" s="524">
        <v>19200</v>
      </c>
      <c r="P625" s="524">
        <v>4000</v>
      </c>
      <c r="Q625" s="524">
        <v>9600</v>
      </c>
      <c r="R625" s="524">
        <v>6400</v>
      </c>
      <c r="S625" s="524">
        <v>7200</v>
      </c>
      <c r="T625" s="524">
        <v>800</v>
      </c>
      <c r="U625" s="524">
        <v>5600</v>
      </c>
      <c r="V625" s="524">
        <v>6400</v>
      </c>
      <c r="W625" s="524">
        <v>8000</v>
      </c>
      <c r="X625" s="524">
        <v>21600</v>
      </c>
      <c r="Y625" s="524">
        <v>8800</v>
      </c>
      <c r="Z625" s="524">
        <v>7200</v>
      </c>
      <c r="AA625" s="524">
        <v>13600</v>
      </c>
      <c r="AB625" s="524">
        <v>7200</v>
      </c>
      <c r="AC625" s="524">
        <v>9600</v>
      </c>
      <c r="AD625" s="524">
        <v>4000</v>
      </c>
      <c r="AE625" s="524">
        <v>800</v>
      </c>
      <c r="AF625" s="524">
        <v>1600</v>
      </c>
      <c r="AG625" s="524">
        <v>8800</v>
      </c>
      <c r="AH625" s="524">
        <v>16000</v>
      </c>
      <c r="AI625" s="524">
        <v>6400</v>
      </c>
      <c r="AJ625" s="524">
        <v>7200</v>
      </c>
      <c r="AK625" s="524">
        <v>4000</v>
      </c>
      <c r="AL625" s="524">
        <v>9600</v>
      </c>
      <c r="AM625" s="524">
        <v>8800</v>
      </c>
      <c r="AN625" s="524">
        <v>6400</v>
      </c>
      <c r="AO625" s="524">
        <v>1600</v>
      </c>
      <c r="AP625" s="524">
        <v>4800</v>
      </c>
      <c r="AQ625" s="524">
        <v>2400</v>
      </c>
      <c r="AR625" s="524">
        <v>4000</v>
      </c>
      <c r="AS625" s="524">
        <v>1600</v>
      </c>
      <c r="AT625" s="524">
        <v>6400</v>
      </c>
      <c r="AU625" s="524">
        <v>5600</v>
      </c>
      <c r="AV625" s="524">
        <v>4800</v>
      </c>
      <c r="AW625" s="306"/>
      <c r="AX625" s="524">
        <v>4800</v>
      </c>
      <c r="AY625" s="306"/>
    </row>
    <row r="626" spans="1:51">
      <c r="A626" s="61" t="s">
        <v>1005</v>
      </c>
      <c r="B626" s="61" t="s">
        <v>383</v>
      </c>
      <c r="C626" s="61" t="s">
        <v>954</v>
      </c>
      <c r="D626" s="61" t="s">
        <v>569</v>
      </c>
      <c r="E626" s="64">
        <f>IF(ISERROR(VLOOKUP(D626,#REF!,2,0)),0,VLOOKUP(D626,#REF!,2,0))</f>
        <v>0</v>
      </c>
      <c r="F626" s="61" t="str">
        <f>IF(D626="","",VLOOKUP(D626,'UG SKU Categorization'!$A$1:$C$204,3,0))</f>
        <v>Pregnancy &amp; Delivery</v>
      </c>
      <c r="G626" s="61" t="s">
        <v>570</v>
      </c>
      <c r="H626" s="524">
        <v>27000</v>
      </c>
      <c r="I626" s="306"/>
      <c r="J626" s="306"/>
      <c r="K626" s="306"/>
      <c r="L626" s="306"/>
      <c r="M626" s="306"/>
      <c r="N626" s="306"/>
      <c r="O626" s="306"/>
      <c r="P626" s="306"/>
      <c r="Q626" s="306"/>
      <c r="R626" s="524">
        <v>3000</v>
      </c>
      <c r="S626" s="524">
        <v>1500</v>
      </c>
      <c r="T626" s="306"/>
      <c r="U626" s="306"/>
      <c r="V626" s="524">
        <v>1500</v>
      </c>
      <c r="W626" s="306"/>
      <c r="X626" s="306"/>
      <c r="Y626" s="306"/>
      <c r="Z626" s="524">
        <v>1500</v>
      </c>
      <c r="AA626" s="524">
        <v>4500</v>
      </c>
      <c r="AB626" s="306"/>
      <c r="AC626" s="306"/>
      <c r="AD626" s="524">
        <v>1500</v>
      </c>
      <c r="AE626" s="524">
        <v>1500</v>
      </c>
      <c r="AF626" s="306"/>
      <c r="AG626" s="306"/>
      <c r="AH626" s="524">
        <v>3000</v>
      </c>
      <c r="AI626" s="306"/>
      <c r="AJ626" s="306"/>
      <c r="AK626" s="524">
        <v>1500</v>
      </c>
      <c r="AL626" s="306"/>
      <c r="AM626" s="306"/>
      <c r="AN626" s="524">
        <v>3000</v>
      </c>
      <c r="AO626" s="306"/>
      <c r="AP626" s="524">
        <v>1500</v>
      </c>
      <c r="AQ626" s="306"/>
      <c r="AR626" s="524">
        <v>1500</v>
      </c>
      <c r="AS626" s="306"/>
      <c r="AT626" s="524">
        <v>1500</v>
      </c>
      <c r="AU626" s="306"/>
      <c r="AV626" s="306"/>
      <c r="AW626" s="306"/>
      <c r="AX626" s="306"/>
      <c r="AY626" s="306"/>
    </row>
    <row r="627" spans="1:51">
      <c r="A627" s="61" t="s">
        <v>1005</v>
      </c>
      <c r="B627" s="61" t="s">
        <v>383</v>
      </c>
      <c r="C627" s="61" t="s">
        <v>954</v>
      </c>
      <c r="D627" s="61" t="s">
        <v>571</v>
      </c>
      <c r="E627" s="64">
        <f>IF(ISERROR(VLOOKUP(D627,#REF!,2,0)),0,VLOOKUP(D627,#REF!,2,0))</f>
        <v>0</v>
      </c>
      <c r="F627" s="61" t="str">
        <f>IF(D627="","",VLOOKUP(D627,'UG SKU Categorization'!$A$1:$C$204,3,0))</f>
        <v>Condoms / contraceptives</v>
      </c>
      <c r="G627" s="61" t="s">
        <v>572</v>
      </c>
      <c r="H627" s="524">
        <v>2261500</v>
      </c>
      <c r="I627" s="306"/>
      <c r="J627" s="306"/>
      <c r="K627" s="306"/>
      <c r="L627" s="306"/>
      <c r="M627" s="306"/>
      <c r="N627" s="306"/>
      <c r="O627" s="306"/>
      <c r="P627" s="306"/>
      <c r="Q627" s="306"/>
      <c r="R627" s="306"/>
      <c r="S627" s="524">
        <v>12000</v>
      </c>
      <c r="T627" s="524">
        <v>10500</v>
      </c>
      <c r="U627" s="524">
        <v>6600</v>
      </c>
      <c r="V627" s="524">
        <v>3300</v>
      </c>
      <c r="W627" s="524">
        <v>6600</v>
      </c>
      <c r="X627" s="524">
        <v>51300</v>
      </c>
      <c r="Y627" s="524">
        <v>5700</v>
      </c>
      <c r="Z627" s="524">
        <v>14250</v>
      </c>
      <c r="AA627" s="306"/>
      <c r="AB627" s="524">
        <v>5050</v>
      </c>
      <c r="AC627" s="524">
        <v>4400</v>
      </c>
      <c r="AD627" s="306"/>
      <c r="AE627" s="524">
        <v>2850</v>
      </c>
      <c r="AF627" s="306"/>
      <c r="AG627" s="306"/>
      <c r="AH627" s="306"/>
      <c r="AI627" s="524">
        <v>228000</v>
      </c>
      <c r="AJ627" s="524">
        <v>2850</v>
      </c>
      <c r="AK627" s="524">
        <v>200000</v>
      </c>
      <c r="AL627" s="524">
        <v>1205700</v>
      </c>
      <c r="AM627" s="524">
        <v>264250</v>
      </c>
      <c r="AN627" s="524">
        <v>2850</v>
      </c>
      <c r="AO627" s="524">
        <v>2850</v>
      </c>
      <c r="AP627" s="306"/>
      <c r="AQ627" s="306"/>
      <c r="AR627" s="524">
        <v>11400</v>
      </c>
      <c r="AS627" s="306"/>
      <c r="AT627" s="524">
        <v>8550</v>
      </c>
      <c r="AU627" s="524">
        <v>202500</v>
      </c>
      <c r="AV627" s="524">
        <v>7500</v>
      </c>
      <c r="AW627" s="306"/>
      <c r="AX627" s="524">
        <v>2500</v>
      </c>
      <c r="AY627" s="306"/>
    </row>
    <row r="628" spans="1:51">
      <c r="A628" s="61" t="s">
        <v>1005</v>
      </c>
      <c r="B628" s="61" t="s">
        <v>383</v>
      </c>
      <c r="C628" s="61" t="s">
        <v>954</v>
      </c>
      <c r="D628" s="61" t="s">
        <v>573</v>
      </c>
      <c r="E628" s="64">
        <f>IF(ISERROR(VLOOKUP(D628,#REF!,2,0)),0,VLOOKUP(D628,#REF!,2,0))</f>
        <v>0</v>
      </c>
      <c r="F628" s="61" t="str">
        <f>IF(D628="","",VLOOKUP(D628,'UG SKU Categorization'!$A$1:$C$204,3,0))</f>
        <v>Other Health</v>
      </c>
      <c r="G628" s="61" t="s">
        <v>574</v>
      </c>
      <c r="H628" s="524">
        <v>351500</v>
      </c>
      <c r="I628" s="524">
        <v>8000</v>
      </c>
      <c r="J628" s="306"/>
      <c r="K628" s="524">
        <v>8000</v>
      </c>
      <c r="L628" s="524">
        <v>4500</v>
      </c>
      <c r="M628" s="524">
        <v>4500</v>
      </c>
      <c r="N628" s="524">
        <v>4500</v>
      </c>
      <c r="O628" s="524">
        <v>67500</v>
      </c>
      <c r="P628" s="524">
        <v>9000</v>
      </c>
      <c r="Q628" s="524">
        <v>18000</v>
      </c>
      <c r="R628" s="306"/>
      <c r="S628" s="306"/>
      <c r="T628" s="306"/>
      <c r="U628" s="524">
        <v>4500</v>
      </c>
      <c r="V628" s="306"/>
      <c r="W628" s="524">
        <v>4500</v>
      </c>
      <c r="X628" s="524">
        <v>81000</v>
      </c>
      <c r="Y628" s="524">
        <v>4500</v>
      </c>
      <c r="Z628" s="524">
        <v>13500</v>
      </c>
      <c r="AA628" s="524">
        <v>9000</v>
      </c>
      <c r="AB628" s="524">
        <v>9000</v>
      </c>
      <c r="AC628" s="524">
        <v>4500</v>
      </c>
      <c r="AD628" s="524">
        <v>4500</v>
      </c>
      <c r="AE628" s="306"/>
      <c r="AF628" s="524">
        <v>4500</v>
      </c>
      <c r="AG628" s="524">
        <v>4500</v>
      </c>
      <c r="AH628" s="306"/>
      <c r="AI628" s="306"/>
      <c r="AJ628" s="524">
        <v>12400</v>
      </c>
      <c r="AK628" s="306"/>
      <c r="AL628" s="524">
        <v>15800</v>
      </c>
      <c r="AM628" s="306"/>
      <c r="AN628" s="524">
        <v>15800</v>
      </c>
      <c r="AO628" s="306"/>
      <c r="AP628" s="524">
        <v>7900</v>
      </c>
      <c r="AQ628" s="524">
        <v>7900</v>
      </c>
      <c r="AR628" s="524">
        <v>7900</v>
      </c>
      <c r="AS628" s="306"/>
      <c r="AT628" s="306"/>
      <c r="AU628" s="306"/>
      <c r="AV628" s="306"/>
      <c r="AW628" s="524">
        <v>7900</v>
      </c>
      <c r="AX628" s="524">
        <v>7900</v>
      </c>
      <c r="AY628" s="306"/>
    </row>
    <row r="629" spans="1:51">
      <c r="A629" s="61" t="s">
        <v>1005</v>
      </c>
      <c r="B629" s="61" t="s">
        <v>383</v>
      </c>
      <c r="C629" s="61" t="s">
        <v>954</v>
      </c>
      <c r="D629" s="61" t="s">
        <v>575</v>
      </c>
      <c r="E629" s="64">
        <f>IF(ISERROR(VLOOKUP(D629,#REF!,2,0)),0,VLOOKUP(D629,#REF!,2,0))</f>
        <v>0</v>
      </c>
      <c r="F629" s="61" t="str">
        <f>IF(D629="","",VLOOKUP(D629,'UG SKU Categorization'!$A$1:$C$204,3,0))</f>
        <v>Other Health</v>
      </c>
      <c r="G629" s="61" t="s">
        <v>576</v>
      </c>
      <c r="H629" s="524">
        <v>242500</v>
      </c>
      <c r="I629" s="524">
        <v>4200</v>
      </c>
      <c r="J629" s="524">
        <v>4900</v>
      </c>
      <c r="K629" s="524">
        <v>3500</v>
      </c>
      <c r="L629" s="524">
        <v>1400</v>
      </c>
      <c r="M629" s="524">
        <v>5600</v>
      </c>
      <c r="N629" s="524">
        <v>8800</v>
      </c>
      <c r="O629" s="524">
        <v>23200</v>
      </c>
      <c r="P629" s="524">
        <v>8800</v>
      </c>
      <c r="Q629" s="524">
        <v>4800</v>
      </c>
      <c r="R629" s="524">
        <v>7200</v>
      </c>
      <c r="S629" s="524">
        <v>4800</v>
      </c>
      <c r="T629" s="524">
        <v>4000</v>
      </c>
      <c r="U629" s="524">
        <v>8000</v>
      </c>
      <c r="V629" s="524">
        <v>5600</v>
      </c>
      <c r="W629" s="524">
        <v>6400</v>
      </c>
      <c r="X629" s="524">
        <v>33600</v>
      </c>
      <c r="Y629" s="524">
        <v>8000</v>
      </c>
      <c r="Z629" s="524">
        <v>12000</v>
      </c>
      <c r="AA629" s="524">
        <v>5600</v>
      </c>
      <c r="AB629" s="524">
        <v>7200</v>
      </c>
      <c r="AC629" s="524">
        <v>3200</v>
      </c>
      <c r="AD629" s="524">
        <v>2400</v>
      </c>
      <c r="AE629" s="524">
        <v>800</v>
      </c>
      <c r="AF629" s="524">
        <v>800</v>
      </c>
      <c r="AG629" s="524">
        <v>3200</v>
      </c>
      <c r="AH629" s="524">
        <v>6400</v>
      </c>
      <c r="AI629" s="524">
        <v>7200</v>
      </c>
      <c r="AJ629" s="524">
        <v>3200</v>
      </c>
      <c r="AK629" s="524">
        <v>2400</v>
      </c>
      <c r="AL629" s="524">
        <v>2400</v>
      </c>
      <c r="AM629" s="524">
        <v>1600</v>
      </c>
      <c r="AN629" s="524">
        <v>5600</v>
      </c>
      <c r="AO629" s="524">
        <v>1600</v>
      </c>
      <c r="AP629" s="524">
        <v>2400</v>
      </c>
      <c r="AQ629" s="524">
        <v>4000</v>
      </c>
      <c r="AR629" s="524">
        <v>3400</v>
      </c>
      <c r="AS629" s="524">
        <v>6300</v>
      </c>
      <c r="AT629" s="524">
        <v>2700</v>
      </c>
      <c r="AU629" s="524">
        <v>4500</v>
      </c>
      <c r="AV629" s="524">
        <v>5400</v>
      </c>
      <c r="AW629" s="524">
        <v>900</v>
      </c>
      <c r="AX629" s="524">
        <v>4500</v>
      </c>
      <c r="AY629" s="306"/>
    </row>
    <row r="630" spans="1:51">
      <c r="A630" s="61" t="s">
        <v>1005</v>
      </c>
      <c r="B630" s="61" t="s">
        <v>383</v>
      </c>
      <c r="C630" s="61" t="s">
        <v>954</v>
      </c>
      <c r="D630" s="61" t="s">
        <v>577</v>
      </c>
      <c r="E630" s="64">
        <f>IF(ISERROR(VLOOKUP(D630,#REF!,2,0)),0,VLOOKUP(D630,#REF!,2,0))</f>
        <v>0</v>
      </c>
      <c r="F630" s="61" t="str">
        <f>IF(D630="","",VLOOKUP(D630,'UG SKU Categorization'!$A$1:$C$204,3,0))</f>
        <v>Other Health</v>
      </c>
      <c r="G630" s="61" t="s">
        <v>578</v>
      </c>
      <c r="H630" s="524">
        <v>929600</v>
      </c>
      <c r="I630" s="524">
        <v>28500</v>
      </c>
      <c r="J630" s="524">
        <v>24000</v>
      </c>
      <c r="K630" s="524">
        <v>33000</v>
      </c>
      <c r="L630" s="524">
        <v>30000</v>
      </c>
      <c r="M630" s="524">
        <v>28800</v>
      </c>
      <c r="N630" s="524">
        <v>51200</v>
      </c>
      <c r="O630" s="524">
        <v>56000</v>
      </c>
      <c r="P630" s="524">
        <v>61600</v>
      </c>
      <c r="Q630" s="306"/>
      <c r="R630" s="524">
        <v>32000</v>
      </c>
      <c r="S630" s="524">
        <v>32000</v>
      </c>
      <c r="T630" s="306"/>
      <c r="U630" s="524">
        <v>32000</v>
      </c>
      <c r="V630" s="524">
        <v>16000</v>
      </c>
      <c r="W630" s="306"/>
      <c r="X630" s="524">
        <v>84500</v>
      </c>
      <c r="Y630" s="524">
        <v>48000</v>
      </c>
      <c r="Z630" s="524">
        <v>32000</v>
      </c>
      <c r="AA630" s="524">
        <v>64000</v>
      </c>
      <c r="AB630" s="524">
        <v>32000</v>
      </c>
      <c r="AC630" s="306"/>
      <c r="AD630" s="524">
        <v>16000</v>
      </c>
      <c r="AE630" s="524">
        <v>32000</v>
      </c>
      <c r="AF630" s="524">
        <v>16000</v>
      </c>
      <c r="AG630" s="524">
        <v>32000</v>
      </c>
      <c r="AH630" s="524">
        <v>16000</v>
      </c>
      <c r="AI630" s="306"/>
      <c r="AJ630" s="524">
        <v>32000</v>
      </c>
      <c r="AK630" s="524">
        <v>2000</v>
      </c>
      <c r="AL630" s="524">
        <v>32000</v>
      </c>
      <c r="AM630" s="524">
        <v>6000</v>
      </c>
      <c r="AN630" s="524">
        <v>26000</v>
      </c>
      <c r="AO630" s="524">
        <v>10000</v>
      </c>
      <c r="AP630" s="524">
        <v>6000</v>
      </c>
      <c r="AQ630" s="524">
        <v>18000</v>
      </c>
      <c r="AR630" s="306"/>
      <c r="AS630" s="306"/>
      <c r="AT630" s="306"/>
      <c r="AU630" s="306"/>
      <c r="AV630" s="306"/>
      <c r="AW630" s="306"/>
      <c r="AX630" s="306"/>
      <c r="AY630" s="306"/>
    </row>
    <row r="631" spans="1:51">
      <c r="A631" s="61" t="s">
        <v>1005</v>
      </c>
      <c r="B631" s="61" t="s">
        <v>383</v>
      </c>
      <c r="C631" s="61" t="s">
        <v>954</v>
      </c>
      <c r="D631" s="61" t="s">
        <v>577</v>
      </c>
      <c r="E631" s="64">
        <f>IF(ISERROR(VLOOKUP(D631,#REF!,2,0)),0,VLOOKUP(D631,#REF!,2,0))</f>
        <v>0</v>
      </c>
      <c r="F631" s="61" t="str">
        <f>IF(D631="","",VLOOKUP(D631,'UG SKU Categorization'!$A$1:$C$204,3,0))</f>
        <v>Other Health</v>
      </c>
      <c r="G631" s="61" t="s">
        <v>1543</v>
      </c>
      <c r="H631" s="524">
        <v>18000</v>
      </c>
      <c r="I631" s="306"/>
      <c r="J631" s="306"/>
      <c r="K631" s="306"/>
      <c r="L631" s="306"/>
      <c r="M631" s="306"/>
      <c r="N631" s="306"/>
      <c r="O631" s="306"/>
      <c r="P631" s="306"/>
      <c r="Q631" s="306"/>
      <c r="R631" s="306"/>
      <c r="S631" s="306"/>
      <c r="T631" s="306"/>
      <c r="U631" s="306"/>
      <c r="V631" s="306"/>
      <c r="W631" s="306"/>
      <c r="X631" s="306"/>
      <c r="Y631" s="306"/>
      <c r="Z631" s="306"/>
      <c r="AA631" s="306"/>
      <c r="AB631" s="306"/>
      <c r="AC631" s="306"/>
      <c r="AD631" s="306"/>
      <c r="AE631" s="306"/>
      <c r="AF631" s="306"/>
      <c r="AG631" s="306"/>
      <c r="AH631" s="306"/>
      <c r="AI631" s="306"/>
      <c r="AJ631" s="306"/>
      <c r="AK631" s="306"/>
      <c r="AL631" s="306"/>
      <c r="AM631" s="306"/>
      <c r="AN631" s="306"/>
      <c r="AO631" s="306"/>
      <c r="AP631" s="306"/>
      <c r="AQ631" s="524">
        <v>18000</v>
      </c>
      <c r="AR631" s="306"/>
      <c r="AS631" s="306"/>
      <c r="AT631" s="306"/>
      <c r="AU631" s="306"/>
      <c r="AV631" s="306"/>
      <c r="AW631" s="306"/>
      <c r="AX631" s="306"/>
      <c r="AY631" s="306"/>
    </row>
    <row r="632" spans="1:51">
      <c r="A632" s="61" t="s">
        <v>1005</v>
      </c>
      <c r="B632" s="61" t="s">
        <v>383</v>
      </c>
      <c r="C632" s="61" t="s">
        <v>954</v>
      </c>
      <c r="D632" s="61" t="s">
        <v>579</v>
      </c>
      <c r="E632" s="64">
        <f>IF(ISERROR(VLOOKUP(D632,#REF!,2,0)),0,VLOOKUP(D632,#REF!,2,0))</f>
        <v>0</v>
      </c>
      <c r="F632" s="61" t="str">
        <f>IF(D632="","",VLOOKUP(D632,'UG SKU Categorization'!$A$1:$C$204,3,0))</f>
        <v>Other Health</v>
      </c>
      <c r="G632" s="61" t="s">
        <v>580</v>
      </c>
      <c r="H632" s="524">
        <v>177150</v>
      </c>
      <c r="I632" s="306"/>
      <c r="J632" s="306"/>
      <c r="K632" s="524">
        <v>6600</v>
      </c>
      <c r="L632" s="524">
        <v>1100</v>
      </c>
      <c r="M632" s="524">
        <v>13000</v>
      </c>
      <c r="N632" s="524">
        <v>5200</v>
      </c>
      <c r="O632" s="524">
        <v>16900</v>
      </c>
      <c r="P632" s="524">
        <v>10400</v>
      </c>
      <c r="Q632" s="524">
        <v>3900</v>
      </c>
      <c r="R632" s="524">
        <v>16900</v>
      </c>
      <c r="S632" s="524">
        <v>6500</v>
      </c>
      <c r="T632" s="524">
        <v>5200</v>
      </c>
      <c r="U632" s="524">
        <v>4650</v>
      </c>
      <c r="V632" s="524">
        <v>1550</v>
      </c>
      <c r="W632" s="524">
        <v>4650</v>
      </c>
      <c r="X632" s="524">
        <v>9300</v>
      </c>
      <c r="Y632" s="524">
        <v>4650</v>
      </c>
      <c r="Z632" s="524">
        <v>1550</v>
      </c>
      <c r="AA632" s="524">
        <v>6200</v>
      </c>
      <c r="AB632" s="524">
        <v>6200</v>
      </c>
      <c r="AC632" s="306"/>
      <c r="AD632" s="524">
        <v>3100</v>
      </c>
      <c r="AE632" s="524">
        <v>13950</v>
      </c>
      <c r="AF632" s="524">
        <v>3100</v>
      </c>
      <c r="AG632" s="524">
        <v>4650</v>
      </c>
      <c r="AH632" s="524">
        <v>1550</v>
      </c>
      <c r="AI632" s="524">
        <v>1550</v>
      </c>
      <c r="AJ632" s="524">
        <v>3100</v>
      </c>
      <c r="AK632" s="524">
        <v>1550</v>
      </c>
      <c r="AL632" s="524">
        <v>3100</v>
      </c>
      <c r="AM632" s="524">
        <v>4650</v>
      </c>
      <c r="AN632" s="524">
        <v>3100</v>
      </c>
      <c r="AO632" s="306"/>
      <c r="AP632" s="524">
        <v>3100</v>
      </c>
      <c r="AQ632" s="306"/>
      <c r="AR632" s="524">
        <v>3100</v>
      </c>
      <c r="AS632" s="524">
        <v>3100</v>
      </c>
      <c r="AT632" s="524">
        <v>0</v>
      </c>
      <c r="AU632" s="306"/>
      <c r="AV632" s="306"/>
      <c r="AW632" s="306"/>
      <c r="AX632" s="306"/>
      <c r="AY632" s="306"/>
    </row>
    <row r="633" spans="1:51">
      <c r="A633" s="61" t="s">
        <v>1005</v>
      </c>
      <c r="B633" s="61" t="s">
        <v>383</v>
      </c>
      <c r="C633" s="61" t="s">
        <v>954</v>
      </c>
      <c r="D633" s="61" t="s">
        <v>1582</v>
      </c>
      <c r="E633" s="64">
        <f>IF(ISERROR(VLOOKUP(D633,#REF!,2,0)),0,VLOOKUP(D633,#REF!,2,0))</f>
        <v>0</v>
      </c>
      <c r="F633" s="61" t="str">
        <f>IF(D633="","",VLOOKUP(D633,'UG SKU Categorization'!$A$1:$C$204,3,0))</f>
        <v>Other Health</v>
      </c>
      <c r="G633" s="61" t="s">
        <v>1583</v>
      </c>
      <c r="H633" s="524">
        <v>70000</v>
      </c>
      <c r="I633" s="306"/>
      <c r="J633" s="306"/>
      <c r="K633" s="306"/>
      <c r="L633" s="306"/>
      <c r="M633" s="306"/>
      <c r="N633" s="306"/>
      <c r="O633" s="306"/>
      <c r="P633" s="306"/>
      <c r="Q633" s="306"/>
      <c r="R633" s="306"/>
      <c r="S633" s="306"/>
      <c r="T633" s="306"/>
      <c r="U633" s="306"/>
      <c r="V633" s="306"/>
      <c r="W633" s="306"/>
      <c r="X633" s="306"/>
      <c r="Y633" s="306"/>
      <c r="Z633" s="306"/>
      <c r="AA633" s="306"/>
      <c r="AB633" s="306"/>
      <c r="AC633" s="306"/>
      <c r="AD633" s="306"/>
      <c r="AE633" s="306"/>
      <c r="AF633" s="306"/>
      <c r="AG633" s="306"/>
      <c r="AH633" s="306"/>
      <c r="AI633" s="306"/>
      <c r="AJ633" s="306"/>
      <c r="AK633" s="306"/>
      <c r="AL633" s="306"/>
      <c r="AM633" s="306"/>
      <c r="AN633" s="306"/>
      <c r="AO633" s="306"/>
      <c r="AP633" s="306"/>
      <c r="AQ633" s="306"/>
      <c r="AR633" s="524">
        <v>8000</v>
      </c>
      <c r="AS633" s="524">
        <v>20000</v>
      </c>
      <c r="AT633" s="524">
        <v>4000</v>
      </c>
      <c r="AU633" s="524">
        <v>24000</v>
      </c>
      <c r="AV633" s="524">
        <v>14000</v>
      </c>
      <c r="AW633" s="306"/>
      <c r="AX633" s="306"/>
      <c r="AY633" s="306"/>
    </row>
    <row r="634" spans="1:51">
      <c r="A634" s="61" t="s">
        <v>1005</v>
      </c>
      <c r="B634" s="61" t="s">
        <v>383</v>
      </c>
      <c r="C634" s="61" t="s">
        <v>954</v>
      </c>
      <c r="D634" s="61" t="s">
        <v>1633</v>
      </c>
      <c r="E634" s="64">
        <f>IF(ISERROR(VLOOKUP(D634,#REF!,2,0)),0,VLOOKUP(D634,#REF!,2,0))</f>
        <v>0</v>
      </c>
      <c r="F634" s="61" t="str">
        <f>IF(D634="","",VLOOKUP(D634,'UG SKU Categorization'!$A$1:$C$204,3,0))</f>
        <v>Other Health</v>
      </c>
      <c r="G634" s="61" t="s">
        <v>1634</v>
      </c>
      <c r="H634" s="524">
        <v>2100</v>
      </c>
      <c r="I634" s="306"/>
      <c r="J634" s="306"/>
      <c r="K634" s="306"/>
      <c r="L634" s="306"/>
      <c r="M634" s="306"/>
      <c r="N634" s="306"/>
      <c r="O634" s="306"/>
      <c r="P634" s="306"/>
      <c r="Q634" s="306"/>
      <c r="R634" s="306"/>
      <c r="S634" s="306"/>
      <c r="T634" s="306"/>
      <c r="U634" s="306"/>
      <c r="V634" s="306"/>
      <c r="W634" s="306"/>
      <c r="X634" s="306"/>
      <c r="Y634" s="306"/>
      <c r="Z634" s="306"/>
      <c r="AA634" s="306"/>
      <c r="AB634" s="306"/>
      <c r="AC634" s="306"/>
      <c r="AD634" s="306"/>
      <c r="AE634" s="306"/>
      <c r="AF634" s="306"/>
      <c r="AG634" s="306"/>
      <c r="AH634" s="306"/>
      <c r="AI634" s="306"/>
      <c r="AJ634" s="306"/>
      <c r="AK634" s="306"/>
      <c r="AL634" s="306"/>
      <c r="AM634" s="306"/>
      <c r="AN634" s="306"/>
      <c r="AO634" s="306"/>
      <c r="AP634" s="306"/>
      <c r="AQ634" s="306"/>
      <c r="AR634" s="306"/>
      <c r="AS634" s="306"/>
      <c r="AT634" s="306"/>
      <c r="AU634" s="524">
        <v>2100</v>
      </c>
      <c r="AV634" s="306"/>
      <c r="AW634" s="306"/>
      <c r="AX634" s="306"/>
      <c r="AY634" s="306"/>
    </row>
    <row r="635" spans="1:51">
      <c r="A635" s="61" t="s">
        <v>1005</v>
      </c>
      <c r="B635" s="61" t="s">
        <v>973</v>
      </c>
      <c r="C635" s="61" t="s">
        <v>956</v>
      </c>
      <c r="D635" s="61" t="s">
        <v>689</v>
      </c>
      <c r="E635" s="64">
        <f>IF(ISERROR(VLOOKUP(D635,#REF!,2,0)),0,VLOOKUP(D635,#REF!,2,0))</f>
        <v>0</v>
      </c>
      <c r="F635" s="61" t="str">
        <f>IF(D635="","",VLOOKUP(D635,'UG SKU Categorization'!$A$1:$C$204,3,0))</f>
        <v/>
      </c>
      <c r="G635" s="61" t="s">
        <v>689</v>
      </c>
      <c r="H635" s="524">
        <v>28000</v>
      </c>
      <c r="I635" s="306"/>
      <c r="J635" s="306"/>
      <c r="K635" s="306"/>
      <c r="L635" s="306"/>
      <c r="M635" s="306"/>
      <c r="N635" s="306"/>
      <c r="O635" s="306"/>
      <c r="P635" s="306"/>
      <c r="Q635" s="306"/>
      <c r="R635" s="306"/>
      <c r="S635" s="306"/>
      <c r="T635" s="306"/>
      <c r="U635" s="306"/>
      <c r="V635" s="306"/>
      <c r="W635" s="306"/>
      <c r="X635" s="306"/>
      <c r="Y635" s="306"/>
      <c r="Z635" s="306"/>
      <c r="AA635" s="306"/>
      <c r="AB635" s="306"/>
      <c r="AC635" s="306"/>
      <c r="AD635" s="306"/>
      <c r="AE635" s="306"/>
      <c r="AF635" s="306"/>
      <c r="AG635" s="306"/>
      <c r="AH635" s="306"/>
      <c r="AI635" s="306"/>
      <c r="AJ635" s="306"/>
      <c r="AK635" s="306"/>
      <c r="AL635" s="524">
        <v>28000</v>
      </c>
      <c r="AM635" s="306"/>
      <c r="AN635" s="306"/>
      <c r="AO635" s="306"/>
      <c r="AP635" s="306"/>
      <c r="AQ635" s="306"/>
      <c r="AR635" s="306"/>
      <c r="AS635" s="306"/>
      <c r="AT635" s="306"/>
      <c r="AU635" s="306"/>
      <c r="AV635" s="306"/>
      <c r="AW635" s="306"/>
      <c r="AX635" s="306"/>
      <c r="AY635" s="306"/>
    </row>
    <row r="636" spans="1:51">
      <c r="A636" s="61" t="s">
        <v>1005</v>
      </c>
      <c r="B636" s="61" t="s">
        <v>973</v>
      </c>
      <c r="C636" s="61" t="s">
        <v>956</v>
      </c>
      <c r="D636" s="61" t="s">
        <v>1495</v>
      </c>
      <c r="E636" s="64">
        <f>IF(ISERROR(VLOOKUP(D636,#REF!,2,0)),0,VLOOKUP(D636,#REF!,2,0))</f>
        <v>0</v>
      </c>
      <c r="F636" s="61" t="str">
        <f>IF(D636="","",VLOOKUP(D636,'UG SKU Categorization'!$A$1:$C$204,3,0))</f>
        <v>Starter Kit</v>
      </c>
      <c r="G636" s="61" t="s">
        <v>1497</v>
      </c>
      <c r="H636" s="524">
        <v>34868</v>
      </c>
      <c r="I636" s="306"/>
      <c r="J636" s="306"/>
      <c r="K636" s="306"/>
      <c r="L636" s="306"/>
      <c r="M636" s="306"/>
      <c r="N636" s="306"/>
      <c r="O636" s="306"/>
      <c r="P636" s="306"/>
      <c r="Q636" s="306"/>
      <c r="R636" s="306"/>
      <c r="S636" s="306"/>
      <c r="T636" s="306"/>
      <c r="U636" s="306"/>
      <c r="V636" s="306"/>
      <c r="W636" s="306"/>
      <c r="X636" s="306"/>
      <c r="Y636" s="306"/>
      <c r="Z636" s="306"/>
      <c r="AA636" s="306"/>
      <c r="AB636" s="306"/>
      <c r="AC636" s="306"/>
      <c r="AD636" s="306"/>
      <c r="AE636" s="306"/>
      <c r="AF636" s="306"/>
      <c r="AG636" s="306"/>
      <c r="AH636" s="306"/>
      <c r="AI636" s="306"/>
      <c r="AJ636" s="306"/>
      <c r="AK636" s="306"/>
      <c r="AL636" s="306"/>
      <c r="AM636" s="306"/>
      <c r="AN636" s="306"/>
      <c r="AO636" s="306"/>
      <c r="AP636" s="524">
        <v>0</v>
      </c>
      <c r="AQ636" s="524">
        <v>34868</v>
      </c>
      <c r="AR636" s="306"/>
      <c r="AS636" s="306"/>
      <c r="AT636" s="306"/>
      <c r="AU636" s="306"/>
      <c r="AV636" s="306"/>
      <c r="AW636" s="306"/>
      <c r="AX636" s="306"/>
      <c r="AY636" s="306"/>
    </row>
    <row r="637" spans="1:51">
      <c r="A637" s="61" t="s">
        <v>1005</v>
      </c>
      <c r="B637" s="61" t="s">
        <v>973</v>
      </c>
      <c r="C637" s="61" t="s">
        <v>956</v>
      </c>
      <c r="D637" s="61" t="s">
        <v>1033</v>
      </c>
      <c r="E637" s="64">
        <f>IF(ISERROR(VLOOKUP(D637,#REF!,2,0)),0,VLOOKUP(D637,#REF!,2,0))</f>
        <v>0</v>
      </c>
      <c r="F637" s="61" t="str">
        <f>IF(D637="","",VLOOKUP(D637,'UG SKU Categorization'!$A$1:$C$204,3,0))</f>
        <v>Starter Kit</v>
      </c>
      <c r="G637" s="61" t="s">
        <v>1034</v>
      </c>
      <c r="H637" s="524">
        <v>2347997.7999999998</v>
      </c>
      <c r="I637" s="306"/>
      <c r="J637" s="306"/>
      <c r="K637" s="306"/>
      <c r="L637" s="306"/>
      <c r="M637" s="306"/>
      <c r="N637" s="306"/>
      <c r="O637" s="306"/>
      <c r="P637" s="306"/>
      <c r="Q637" s="306"/>
      <c r="R637" s="306"/>
      <c r="S637" s="306"/>
      <c r="T637" s="306"/>
      <c r="U637" s="306"/>
      <c r="V637" s="306"/>
      <c r="W637" s="306"/>
      <c r="X637" s="306"/>
      <c r="Y637" s="306"/>
      <c r="Z637" s="306"/>
      <c r="AA637" s="306"/>
      <c r="AB637" s="306"/>
      <c r="AC637" s="306"/>
      <c r="AD637" s="306"/>
      <c r="AE637" s="306"/>
      <c r="AF637" s="306"/>
      <c r="AG637" s="306"/>
      <c r="AH637" s="306"/>
      <c r="AI637" s="306"/>
      <c r="AJ637" s="306"/>
      <c r="AK637" s="524">
        <v>449616.6</v>
      </c>
      <c r="AL637" s="524">
        <v>299744.40000000002</v>
      </c>
      <c r="AM637" s="524">
        <v>449616.6</v>
      </c>
      <c r="AN637" s="524">
        <v>99914.8</v>
      </c>
      <c r="AO637" s="524">
        <v>399659.2</v>
      </c>
      <c r="AP637" s="524">
        <v>399659.2</v>
      </c>
      <c r="AQ637" s="524">
        <v>99914.8</v>
      </c>
      <c r="AR637" s="524">
        <v>49957.4</v>
      </c>
      <c r="AS637" s="524">
        <v>99914.8</v>
      </c>
      <c r="AT637" s="306"/>
      <c r="AU637" s="306"/>
      <c r="AV637" s="306"/>
      <c r="AW637" s="306"/>
      <c r="AX637" s="306"/>
      <c r="AY637" s="306"/>
    </row>
    <row r="638" spans="1:51">
      <c r="A638" s="61" t="s">
        <v>1005</v>
      </c>
      <c r="B638" s="61" t="s">
        <v>973</v>
      </c>
      <c r="C638" s="61" t="s">
        <v>956</v>
      </c>
      <c r="D638" s="61" t="s">
        <v>1035</v>
      </c>
      <c r="E638" s="64">
        <f>IF(ISERROR(VLOOKUP(D638,#REF!,2,0)),0,VLOOKUP(D638,#REF!,2,0))</f>
        <v>0</v>
      </c>
      <c r="F638" s="61" t="str">
        <f>IF(D638="","",VLOOKUP(D638,'UG SKU Categorization'!$A$1:$C$204,3,0))</f>
        <v>Starter Kit</v>
      </c>
      <c r="G638" s="61" t="s">
        <v>1036</v>
      </c>
      <c r="H638" s="524">
        <v>100059.17</v>
      </c>
      <c r="I638" s="306"/>
      <c r="J638" s="306"/>
      <c r="K638" s="306"/>
      <c r="L638" s="306"/>
      <c r="M638" s="306"/>
      <c r="N638" s="306"/>
      <c r="O638" s="306"/>
      <c r="P638" s="306"/>
      <c r="Q638" s="306"/>
      <c r="R638" s="306"/>
      <c r="S638" s="306"/>
      <c r="T638" s="306"/>
      <c r="U638" s="306"/>
      <c r="V638" s="306"/>
      <c r="W638" s="306"/>
      <c r="X638" s="306"/>
      <c r="Y638" s="306"/>
      <c r="Z638" s="306"/>
      <c r="AA638" s="306"/>
      <c r="AB638" s="306"/>
      <c r="AC638" s="306"/>
      <c r="AD638" s="306"/>
      <c r="AE638" s="306"/>
      <c r="AF638" s="306"/>
      <c r="AG638" s="306"/>
      <c r="AH638" s="306"/>
      <c r="AI638" s="306"/>
      <c r="AJ638" s="306"/>
      <c r="AK638" s="524">
        <v>100059.17</v>
      </c>
      <c r="AL638" s="306"/>
      <c r="AM638" s="306"/>
      <c r="AN638" s="306"/>
      <c r="AO638" s="306"/>
      <c r="AP638" s="306"/>
      <c r="AQ638" s="306"/>
      <c r="AR638" s="306"/>
      <c r="AS638" s="306"/>
      <c r="AT638" s="306"/>
      <c r="AU638" s="306"/>
      <c r="AV638" s="306"/>
      <c r="AW638" s="306"/>
      <c r="AX638" s="306"/>
      <c r="AY638" s="306"/>
    </row>
    <row r="639" spans="1:51">
      <c r="A639" s="61" t="s">
        <v>1005</v>
      </c>
      <c r="B639" s="61" t="s">
        <v>973</v>
      </c>
      <c r="C639" s="61" t="s">
        <v>956</v>
      </c>
      <c r="D639" s="61" t="s">
        <v>1037</v>
      </c>
      <c r="E639" s="64">
        <f>IF(ISERROR(VLOOKUP(D639,#REF!,2,0)),0,VLOOKUP(D639,#REF!,2,0))</f>
        <v>0</v>
      </c>
      <c r="F639" s="61" t="str">
        <f>IF(D639="","",VLOOKUP(D639,'UG SKU Categorization'!$A$1:$C$204,3,0))</f>
        <v>Starter Kit</v>
      </c>
      <c r="G639" s="61" t="s">
        <v>1038</v>
      </c>
      <c r="H639" s="524">
        <v>299416</v>
      </c>
      <c r="I639" s="306"/>
      <c r="J639" s="306"/>
      <c r="K639" s="306"/>
      <c r="L639" s="306"/>
      <c r="M639" s="306"/>
      <c r="N639" s="306"/>
      <c r="O639" s="306"/>
      <c r="P639" s="306"/>
      <c r="Q639" s="306"/>
      <c r="R639" s="306"/>
      <c r="S639" s="306"/>
      <c r="T639" s="306"/>
      <c r="U639" s="306"/>
      <c r="V639" s="306"/>
      <c r="W639" s="306"/>
      <c r="X639" s="306"/>
      <c r="Y639" s="306"/>
      <c r="Z639" s="306"/>
      <c r="AA639" s="306"/>
      <c r="AB639" s="306"/>
      <c r="AC639" s="306"/>
      <c r="AD639" s="306"/>
      <c r="AE639" s="306"/>
      <c r="AF639" s="306"/>
      <c r="AG639" s="306"/>
      <c r="AH639" s="306"/>
      <c r="AI639" s="306"/>
      <c r="AJ639" s="306"/>
      <c r="AK639" s="524">
        <v>149708</v>
      </c>
      <c r="AL639" s="306"/>
      <c r="AM639" s="306"/>
      <c r="AN639" s="306"/>
      <c r="AO639" s="524">
        <v>149708</v>
      </c>
      <c r="AP639" s="306"/>
      <c r="AQ639" s="306"/>
      <c r="AR639" s="306"/>
      <c r="AS639" s="306"/>
      <c r="AT639" s="306"/>
      <c r="AU639" s="306"/>
      <c r="AV639" s="306"/>
      <c r="AW639" s="306"/>
      <c r="AX639" s="306"/>
      <c r="AY639" s="306"/>
    </row>
    <row r="640" spans="1:51">
      <c r="A640" s="61" t="s">
        <v>1005</v>
      </c>
      <c r="B640" s="61" t="s">
        <v>973</v>
      </c>
      <c r="C640" s="61" t="s">
        <v>956</v>
      </c>
      <c r="D640" s="61" t="s">
        <v>711</v>
      </c>
      <c r="E640" s="64">
        <f>IF(ISERROR(VLOOKUP(D640,#REF!,2,0)),0,VLOOKUP(D640,#REF!,2,0))</f>
        <v>0</v>
      </c>
      <c r="F640" s="61" t="str">
        <f>IF(D640="","",VLOOKUP(D640,'UG SKU Categorization'!$A$1:$C$204,3,0))</f>
        <v>Fortified Foods</v>
      </c>
      <c r="G640" s="61" t="s">
        <v>712</v>
      </c>
      <c r="H640" s="524">
        <v>6932050</v>
      </c>
      <c r="I640" s="306"/>
      <c r="J640" s="306"/>
      <c r="K640" s="306"/>
      <c r="L640" s="306"/>
      <c r="M640" s="306"/>
      <c r="N640" s="306"/>
      <c r="O640" s="306"/>
      <c r="P640" s="306"/>
      <c r="Q640" s="306"/>
      <c r="R640" s="306"/>
      <c r="S640" s="306"/>
      <c r="T640" s="306"/>
      <c r="U640" s="306"/>
      <c r="V640" s="306"/>
      <c r="W640" s="306"/>
      <c r="X640" s="306"/>
      <c r="Y640" s="306"/>
      <c r="Z640" s="306"/>
      <c r="AA640" s="306"/>
      <c r="AB640" s="306"/>
      <c r="AC640" s="306"/>
      <c r="AD640" s="306"/>
      <c r="AE640" s="306"/>
      <c r="AF640" s="306"/>
      <c r="AG640" s="306"/>
      <c r="AH640" s="306"/>
      <c r="AI640" s="306"/>
      <c r="AJ640" s="524">
        <v>436650</v>
      </c>
      <c r="AK640" s="524">
        <v>439600</v>
      </c>
      <c r="AL640" s="524">
        <v>450800</v>
      </c>
      <c r="AM640" s="524">
        <v>1047200</v>
      </c>
      <c r="AN640" s="524">
        <v>912800</v>
      </c>
      <c r="AO640" s="524">
        <v>800800</v>
      </c>
      <c r="AP640" s="524">
        <v>666400</v>
      </c>
      <c r="AQ640" s="524">
        <v>516600</v>
      </c>
      <c r="AR640" s="524">
        <v>628600</v>
      </c>
      <c r="AS640" s="524">
        <v>306600</v>
      </c>
      <c r="AT640" s="524">
        <v>189000</v>
      </c>
      <c r="AU640" s="524">
        <v>256200</v>
      </c>
      <c r="AV640" s="524">
        <v>102200</v>
      </c>
      <c r="AW640" s="524">
        <v>93800</v>
      </c>
      <c r="AX640" s="524">
        <v>33600</v>
      </c>
      <c r="AY640" s="524">
        <v>51200</v>
      </c>
    </row>
    <row r="641" spans="1:51">
      <c r="A641" s="61" t="s">
        <v>1005</v>
      </c>
      <c r="B641" s="61" t="s">
        <v>973</v>
      </c>
      <c r="C641" s="61" t="s">
        <v>956</v>
      </c>
      <c r="D641" s="61" t="s">
        <v>713</v>
      </c>
      <c r="E641" s="64">
        <f>IF(ISERROR(VLOOKUP(D641,#REF!,2,0)),0,VLOOKUP(D641,#REF!,2,0))</f>
        <v>0</v>
      </c>
      <c r="F641" s="61" t="str">
        <f>IF(D641="","",VLOOKUP(D641,'UG SKU Categorization'!$A$1:$C$204,3,0))</f>
        <v>Fortified Foods</v>
      </c>
      <c r="G641" s="61" t="s">
        <v>714</v>
      </c>
      <c r="H641" s="524">
        <v>1103750</v>
      </c>
      <c r="I641" s="306"/>
      <c r="J641" s="306"/>
      <c r="K641" s="306"/>
      <c r="L641" s="306"/>
      <c r="M641" s="306"/>
      <c r="N641" s="306"/>
      <c r="O641" s="306"/>
      <c r="P641" s="306"/>
      <c r="Q641" s="306"/>
      <c r="R641" s="306"/>
      <c r="S641" s="306"/>
      <c r="T641" s="306"/>
      <c r="U641" s="306"/>
      <c r="V641" s="306"/>
      <c r="W641" s="306"/>
      <c r="X641" s="306"/>
      <c r="Y641" s="306"/>
      <c r="Z641" s="306"/>
      <c r="AA641" s="306"/>
      <c r="AB641" s="306"/>
      <c r="AC641" s="306"/>
      <c r="AD641" s="306"/>
      <c r="AE641" s="306"/>
      <c r="AF641" s="306"/>
      <c r="AG641" s="306"/>
      <c r="AH641" s="306"/>
      <c r="AI641" s="306"/>
      <c r="AJ641" s="524">
        <v>271650</v>
      </c>
      <c r="AK641" s="524">
        <v>37950</v>
      </c>
      <c r="AL641" s="524">
        <v>36300</v>
      </c>
      <c r="AM641" s="524">
        <v>130350</v>
      </c>
      <c r="AN641" s="524">
        <v>92300</v>
      </c>
      <c r="AO641" s="524">
        <v>126900</v>
      </c>
      <c r="AP641" s="524">
        <v>107250</v>
      </c>
      <c r="AQ641" s="524">
        <v>103950</v>
      </c>
      <c r="AR641" s="524">
        <v>140100</v>
      </c>
      <c r="AS641" s="524">
        <v>33000</v>
      </c>
      <c r="AT641" s="524">
        <v>13200</v>
      </c>
      <c r="AU641" s="524">
        <v>10800</v>
      </c>
      <c r="AV641" s="306"/>
      <c r="AW641" s="306"/>
      <c r="AX641" s="306"/>
      <c r="AY641" s="306"/>
    </row>
    <row r="642" spans="1:51">
      <c r="A642" s="61" t="s">
        <v>1005</v>
      </c>
      <c r="B642" s="61" t="s">
        <v>973</v>
      </c>
      <c r="C642" s="61" t="s">
        <v>956</v>
      </c>
      <c r="D642" s="61" t="s">
        <v>719</v>
      </c>
      <c r="E642" s="64">
        <f>IF(ISERROR(VLOOKUP(D642,#REF!,2,0)),0,VLOOKUP(D642,#REF!,2,0))</f>
        <v>0</v>
      </c>
      <c r="F642" s="61" t="str">
        <f>IF(D642="","",VLOOKUP(D642,'UG SKU Categorization'!$A$1:$C$204,3,0))</f>
        <v>Fortified Foods</v>
      </c>
      <c r="G642" s="61" t="s">
        <v>720</v>
      </c>
      <c r="H642" s="524">
        <v>4779100</v>
      </c>
      <c r="I642" s="306"/>
      <c r="J642" s="306"/>
      <c r="K642" s="306"/>
      <c r="L642" s="306"/>
      <c r="M642" s="306"/>
      <c r="N642" s="306"/>
      <c r="O642" s="306"/>
      <c r="P642" s="306"/>
      <c r="Q642" s="306"/>
      <c r="R642" s="306"/>
      <c r="S642" s="306"/>
      <c r="T642" s="306"/>
      <c r="U642" s="306"/>
      <c r="V642" s="306"/>
      <c r="W642" s="306"/>
      <c r="X642" s="306"/>
      <c r="Y642" s="306"/>
      <c r="Z642" s="306"/>
      <c r="AA642" s="306"/>
      <c r="AB642" s="306"/>
      <c r="AC642" s="306"/>
      <c r="AD642" s="306"/>
      <c r="AE642" s="306"/>
      <c r="AF642" s="306"/>
      <c r="AG642" s="306"/>
      <c r="AH642" s="306"/>
      <c r="AI642" s="306"/>
      <c r="AJ642" s="524">
        <v>363000</v>
      </c>
      <c r="AK642" s="524">
        <v>212850</v>
      </c>
      <c r="AL642" s="524">
        <v>297000</v>
      </c>
      <c r="AM642" s="524">
        <v>595650</v>
      </c>
      <c r="AN642" s="524">
        <v>706200</v>
      </c>
      <c r="AO642" s="524">
        <v>559350</v>
      </c>
      <c r="AP642" s="524">
        <v>503250</v>
      </c>
      <c r="AQ642" s="524">
        <v>344850</v>
      </c>
      <c r="AR642" s="524">
        <v>555750</v>
      </c>
      <c r="AS642" s="524">
        <v>136950</v>
      </c>
      <c r="AT642" s="524">
        <v>169950</v>
      </c>
      <c r="AU642" s="524">
        <v>201700</v>
      </c>
      <c r="AV642" s="524">
        <v>54400</v>
      </c>
      <c r="AW642" s="524">
        <v>25500</v>
      </c>
      <c r="AX642" s="524">
        <v>34000</v>
      </c>
      <c r="AY642" s="524">
        <v>18700</v>
      </c>
    </row>
    <row r="643" spans="1:51">
      <c r="A643" s="61" t="s">
        <v>1005</v>
      </c>
      <c r="B643" s="61" t="s">
        <v>973</v>
      </c>
      <c r="C643" s="61" t="s">
        <v>956</v>
      </c>
      <c r="D643" s="61" t="s">
        <v>729</v>
      </c>
      <c r="E643" s="64">
        <f>IF(ISERROR(VLOOKUP(D643,#REF!,2,0)),0,VLOOKUP(D643,#REF!,2,0))</f>
        <v>0</v>
      </c>
      <c r="F643" s="61" t="str">
        <f>IF(D643="","",VLOOKUP(D643,'UG SKU Categorization'!$A$1:$C$204,3,0))</f>
        <v>Fortified Foods</v>
      </c>
      <c r="G643" s="61" t="s">
        <v>730</v>
      </c>
      <c r="H643" s="524">
        <v>49425</v>
      </c>
      <c r="I643" s="306"/>
      <c r="J643" s="306"/>
      <c r="K643" s="306"/>
      <c r="L643" s="306"/>
      <c r="M643" s="306"/>
      <c r="N643" s="306"/>
      <c r="O643" s="306"/>
      <c r="P643" s="306"/>
      <c r="Q643" s="306"/>
      <c r="R643" s="306"/>
      <c r="S643" s="306"/>
      <c r="T643" s="306"/>
      <c r="U643" s="306"/>
      <c r="V643" s="306"/>
      <c r="W643" s="306"/>
      <c r="X643" s="306"/>
      <c r="Y643" s="306"/>
      <c r="Z643" s="306"/>
      <c r="AA643" s="306"/>
      <c r="AB643" s="306"/>
      <c r="AC643" s="306"/>
      <c r="AD643" s="306"/>
      <c r="AE643" s="306"/>
      <c r="AF643" s="306"/>
      <c r="AG643" s="306"/>
      <c r="AH643" s="306"/>
      <c r="AI643" s="306"/>
      <c r="AJ643" s="524">
        <v>37475</v>
      </c>
      <c r="AK643" s="524">
        <v>11950</v>
      </c>
      <c r="AL643" s="306"/>
      <c r="AM643" s="306"/>
      <c r="AN643" s="306"/>
      <c r="AO643" s="306"/>
      <c r="AP643" s="306"/>
      <c r="AQ643" s="306"/>
      <c r="AR643" s="306"/>
      <c r="AS643" s="306"/>
      <c r="AT643" s="306"/>
      <c r="AU643" s="306"/>
      <c r="AV643" s="306"/>
      <c r="AW643" s="306"/>
      <c r="AX643" s="306"/>
      <c r="AY643" s="306"/>
    </row>
    <row r="644" spans="1:51">
      <c r="A644" s="61" t="s">
        <v>1005</v>
      </c>
      <c r="B644" s="61" t="s">
        <v>973</v>
      </c>
      <c r="C644" s="61" t="s">
        <v>956</v>
      </c>
      <c r="D644" s="61" t="s">
        <v>690</v>
      </c>
      <c r="E644" s="64">
        <f>IF(ISERROR(VLOOKUP(D644,#REF!,2,0)),0,VLOOKUP(D644,#REF!,2,0))</f>
        <v>0</v>
      </c>
      <c r="F644" s="61" t="str">
        <f>IF(D644="","",VLOOKUP(D644,'UG SKU Categorization'!$A$1:$C$204,3,0))</f>
        <v>Fortified Foods</v>
      </c>
      <c r="G644" s="61" t="s">
        <v>1006</v>
      </c>
      <c r="H644" s="524">
        <v>388040</v>
      </c>
      <c r="I644" s="306"/>
      <c r="J644" s="306"/>
      <c r="K644" s="306"/>
      <c r="L644" s="306"/>
      <c r="M644" s="306"/>
      <c r="N644" s="306"/>
      <c r="O644" s="306"/>
      <c r="P644" s="306"/>
      <c r="Q644" s="306"/>
      <c r="R644" s="306"/>
      <c r="S644" s="306"/>
      <c r="T644" s="306"/>
      <c r="U644" s="306"/>
      <c r="V644" s="306"/>
      <c r="W644" s="306"/>
      <c r="X644" s="306"/>
      <c r="Y644" s="306"/>
      <c r="Z644" s="306"/>
      <c r="AA644" s="306"/>
      <c r="AB644" s="306"/>
      <c r="AC644" s="306"/>
      <c r="AD644" s="306"/>
      <c r="AE644" s="306"/>
      <c r="AF644" s="306"/>
      <c r="AG644" s="306"/>
      <c r="AH644" s="306"/>
      <c r="AI644" s="306"/>
      <c r="AJ644" s="306"/>
      <c r="AK644" s="306"/>
      <c r="AL644" s="524">
        <v>43265</v>
      </c>
      <c r="AM644" s="524">
        <v>53395</v>
      </c>
      <c r="AN644" s="524">
        <v>29197.5</v>
      </c>
      <c r="AO644" s="524">
        <v>119680</v>
      </c>
      <c r="AP644" s="524">
        <v>57077.5</v>
      </c>
      <c r="AQ644" s="524">
        <v>8075</v>
      </c>
      <c r="AR644" s="524">
        <v>48875</v>
      </c>
      <c r="AS644" s="524">
        <v>425</v>
      </c>
      <c r="AT644" s="524">
        <v>25075</v>
      </c>
      <c r="AU644" s="524">
        <v>2550</v>
      </c>
      <c r="AV644" s="306"/>
      <c r="AW644" s="306"/>
      <c r="AX644" s="524">
        <v>425</v>
      </c>
      <c r="AY644" s="306"/>
    </row>
    <row r="645" spans="1:51">
      <c r="A645" s="61" t="s">
        <v>1005</v>
      </c>
      <c r="B645" s="61" t="s">
        <v>973</v>
      </c>
      <c r="C645" s="61" t="s">
        <v>956</v>
      </c>
      <c r="D645" s="61" t="s">
        <v>1235</v>
      </c>
      <c r="E645" s="64">
        <f>IF(ISERROR(VLOOKUP(D645,#REF!,2,0)),0,VLOOKUP(D645,#REF!,2,0))</f>
        <v>0</v>
      </c>
      <c r="F645" s="61" t="str">
        <f>IF(D645="","",VLOOKUP(D645,'UG SKU Categorization'!$A$1:$C$204,3,0))</f>
        <v>Fortified Foods</v>
      </c>
      <c r="G645" s="61" t="s">
        <v>1236</v>
      </c>
      <c r="H645" s="524">
        <v>0</v>
      </c>
      <c r="I645" s="306"/>
      <c r="J645" s="306"/>
      <c r="K645" s="306"/>
      <c r="L645" s="306"/>
      <c r="M645" s="306"/>
      <c r="N645" s="306"/>
      <c r="O645" s="306"/>
      <c r="P645" s="306"/>
      <c r="Q645" s="306"/>
      <c r="R645" s="306"/>
      <c r="S645" s="306"/>
      <c r="T645" s="306"/>
      <c r="U645" s="306"/>
      <c r="V645" s="306"/>
      <c r="W645" s="306"/>
      <c r="X645" s="306"/>
      <c r="Y645" s="306"/>
      <c r="Z645" s="306"/>
      <c r="AA645" s="306"/>
      <c r="AB645" s="306"/>
      <c r="AC645" s="306"/>
      <c r="AD645" s="306"/>
      <c r="AE645" s="306"/>
      <c r="AF645" s="306"/>
      <c r="AG645" s="306"/>
      <c r="AH645" s="306"/>
      <c r="AI645" s="306"/>
      <c r="AJ645" s="306"/>
      <c r="AK645" s="306"/>
      <c r="AL645" s="306"/>
      <c r="AM645" s="306"/>
      <c r="AN645" s="524">
        <v>0</v>
      </c>
      <c r="AO645" s="306"/>
      <c r="AP645" s="306"/>
      <c r="AQ645" s="306"/>
      <c r="AR645" s="306"/>
      <c r="AS645" s="306"/>
      <c r="AT645" s="306"/>
      <c r="AU645" s="306"/>
      <c r="AV645" s="306"/>
      <c r="AW645" s="306"/>
      <c r="AX645" s="306"/>
      <c r="AY645" s="306"/>
    </row>
    <row r="646" spans="1:51">
      <c r="A646" s="61" t="s">
        <v>1005</v>
      </c>
      <c r="B646" s="61" t="s">
        <v>973</v>
      </c>
      <c r="C646" s="61" t="s">
        <v>956</v>
      </c>
      <c r="D646" s="61" t="s">
        <v>1237</v>
      </c>
      <c r="E646" s="64">
        <f>IF(ISERROR(VLOOKUP(D646,#REF!,2,0)),0,VLOOKUP(D646,#REF!,2,0))</f>
        <v>0</v>
      </c>
      <c r="F646" s="61" t="str">
        <f>IF(D646="","",VLOOKUP(D646,'UG SKU Categorization'!$A$1:$C$204,3,0))</f>
        <v>Fortified Foods</v>
      </c>
      <c r="G646" s="61" t="s">
        <v>1238</v>
      </c>
      <c r="H646" s="524">
        <v>250</v>
      </c>
      <c r="I646" s="306"/>
      <c r="J646" s="306"/>
      <c r="K646" s="306"/>
      <c r="L646" s="306"/>
      <c r="M646" s="306"/>
      <c r="N646" s="306"/>
      <c r="O646" s="306"/>
      <c r="P646" s="306"/>
      <c r="Q646" s="306"/>
      <c r="R646" s="306"/>
      <c r="S646" s="306"/>
      <c r="T646" s="306"/>
      <c r="U646" s="306"/>
      <c r="V646" s="306"/>
      <c r="W646" s="306"/>
      <c r="X646" s="306"/>
      <c r="Y646" s="306"/>
      <c r="Z646" s="306"/>
      <c r="AA646" s="306"/>
      <c r="AB646" s="306"/>
      <c r="AC646" s="306"/>
      <c r="AD646" s="306"/>
      <c r="AE646" s="306"/>
      <c r="AF646" s="306"/>
      <c r="AG646" s="306"/>
      <c r="AH646" s="306"/>
      <c r="AI646" s="306"/>
      <c r="AJ646" s="306"/>
      <c r="AK646" s="306"/>
      <c r="AL646" s="306"/>
      <c r="AM646" s="306"/>
      <c r="AN646" s="306"/>
      <c r="AO646" s="306"/>
      <c r="AP646" s="306"/>
      <c r="AQ646" s="306"/>
      <c r="AR646" s="524">
        <v>250</v>
      </c>
      <c r="AS646" s="306"/>
      <c r="AT646" s="306"/>
      <c r="AU646" s="306"/>
      <c r="AV646" s="306"/>
      <c r="AW646" s="306"/>
      <c r="AX646" s="306"/>
      <c r="AY646" s="306"/>
    </row>
    <row r="647" spans="1:51">
      <c r="A647" s="61" t="s">
        <v>1005</v>
      </c>
      <c r="B647" s="61" t="s">
        <v>973</v>
      </c>
      <c r="C647" s="61" t="s">
        <v>956</v>
      </c>
      <c r="D647" s="61" t="s">
        <v>1452</v>
      </c>
      <c r="E647" s="64">
        <f>IF(ISERROR(VLOOKUP(D647,#REF!,2,0)),0,VLOOKUP(D647,#REF!,2,0))</f>
        <v>0</v>
      </c>
      <c r="F647" s="61" t="str">
        <f>IF(D647="","",VLOOKUP(D647,'UG SKU Categorization'!$A$1:$C$204,3,0))</f>
        <v>Fortified Foods</v>
      </c>
      <c r="G647" s="61" t="s">
        <v>1454</v>
      </c>
      <c r="H647" s="524">
        <v>1500700</v>
      </c>
      <c r="I647" s="306"/>
      <c r="J647" s="306"/>
      <c r="K647" s="306"/>
      <c r="L647" s="306"/>
      <c r="M647" s="306"/>
      <c r="N647" s="306"/>
      <c r="O647" s="306"/>
      <c r="P647" s="306"/>
      <c r="Q647" s="306"/>
      <c r="R647" s="306"/>
      <c r="S647" s="306"/>
      <c r="T647" s="306"/>
      <c r="U647" s="306"/>
      <c r="V647" s="306"/>
      <c r="W647" s="306"/>
      <c r="X647" s="306"/>
      <c r="Y647" s="306"/>
      <c r="Z647" s="306"/>
      <c r="AA647" s="306"/>
      <c r="AB647" s="306"/>
      <c r="AC647" s="306"/>
      <c r="AD647" s="306"/>
      <c r="AE647" s="306"/>
      <c r="AF647" s="306"/>
      <c r="AG647" s="306"/>
      <c r="AH647" s="306"/>
      <c r="AI647" s="306"/>
      <c r="AJ647" s="306"/>
      <c r="AK647" s="306"/>
      <c r="AL647" s="306"/>
      <c r="AM647" s="306"/>
      <c r="AN647" s="306"/>
      <c r="AO647" s="524">
        <v>345600</v>
      </c>
      <c r="AP647" s="524">
        <v>514800</v>
      </c>
      <c r="AQ647" s="524">
        <v>81450</v>
      </c>
      <c r="AR647" s="524">
        <v>115950</v>
      </c>
      <c r="AS647" s="524">
        <v>22500</v>
      </c>
      <c r="AT647" s="524">
        <v>65700</v>
      </c>
      <c r="AU647" s="524">
        <v>50400</v>
      </c>
      <c r="AV647" s="524">
        <v>50575</v>
      </c>
      <c r="AW647" s="524">
        <v>10200</v>
      </c>
      <c r="AX647" s="524">
        <v>238000</v>
      </c>
      <c r="AY647" s="524">
        <v>5525</v>
      </c>
    </row>
    <row r="648" spans="1:51">
      <c r="A648" s="61" t="s">
        <v>1005</v>
      </c>
      <c r="B648" s="61" t="s">
        <v>973</v>
      </c>
      <c r="C648" s="61" t="s">
        <v>956</v>
      </c>
      <c r="D648" s="61" t="s">
        <v>641</v>
      </c>
      <c r="E648" s="64">
        <f>IF(ISERROR(VLOOKUP(D648,#REF!,2,0)),0,VLOOKUP(D648,#REF!,2,0))</f>
        <v>0</v>
      </c>
      <c r="F648" s="61" t="str">
        <f>IF(D648="","",VLOOKUP(D648,'UG SKU Categorization'!$A$1:$C$204,3,0))</f>
        <v>Diarrhea Treatment</v>
      </c>
      <c r="G648" s="61" t="s">
        <v>642</v>
      </c>
      <c r="H648" s="524">
        <v>100280</v>
      </c>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306"/>
      <c r="AE648" s="306"/>
      <c r="AF648" s="306"/>
      <c r="AG648" s="306"/>
      <c r="AH648" s="306"/>
      <c r="AI648" s="306"/>
      <c r="AJ648" s="524">
        <v>3680</v>
      </c>
      <c r="AK648" s="524">
        <v>400</v>
      </c>
      <c r="AL648" s="524">
        <v>2000</v>
      </c>
      <c r="AM648" s="524">
        <v>8000</v>
      </c>
      <c r="AN648" s="524">
        <v>1000</v>
      </c>
      <c r="AO648" s="524">
        <v>6200</v>
      </c>
      <c r="AP648" s="524">
        <v>12400</v>
      </c>
      <c r="AQ648" s="524">
        <v>4800</v>
      </c>
      <c r="AR648" s="524">
        <v>15600</v>
      </c>
      <c r="AS648" s="306"/>
      <c r="AT648" s="524">
        <v>8000</v>
      </c>
      <c r="AU648" s="524">
        <v>5000</v>
      </c>
      <c r="AV648" s="524">
        <v>21200</v>
      </c>
      <c r="AW648" s="524">
        <v>5000</v>
      </c>
      <c r="AX648" s="524">
        <v>5000</v>
      </c>
      <c r="AY648" s="524">
        <v>2000</v>
      </c>
    </row>
    <row r="649" spans="1:51">
      <c r="A649" s="61" t="s">
        <v>1005</v>
      </c>
      <c r="B649" s="61" t="s">
        <v>973</v>
      </c>
      <c r="C649" s="61" t="s">
        <v>956</v>
      </c>
      <c r="D649" s="61" t="s">
        <v>643</v>
      </c>
      <c r="E649" s="64">
        <f>IF(ISERROR(VLOOKUP(D649,#REF!,2,0)),0,VLOOKUP(D649,#REF!,2,0))</f>
        <v>0</v>
      </c>
      <c r="F649" s="61" t="str">
        <f>IF(D649="","",VLOOKUP(D649,'UG SKU Categorization'!$A$1:$C$204,3,0))</f>
        <v>Diarrhea Treatment</v>
      </c>
      <c r="G649" s="61" t="s">
        <v>644</v>
      </c>
      <c r="H649" s="524">
        <v>85500</v>
      </c>
      <c r="I649" s="306"/>
      <c r="J649" s="306"/>
      <c r="K649" s="306"/>
      <c r="L649" s="306"/>
      <c r="M649" s="306"/>
      <c r="N649" s="306"/>
      <c r="O649" s="306"/>
      <c r="P649" s="306"/>
      <c r="Q649" s="306"/>
      <c r="R649" s="306"/>
      <c r="S649" s="306"/>
      <c r="T649" s="306"/>
      <c r="U649" s="306"/>
      <c r="V649" s="306"/>
      <c r="W649" s="306"/>
      <c r="X649" s="306"/>
      <c r="Y649" s="306"/>
      <c r="Z649" s="306"/>
      <c r="AA649" s="306"/>
      <c r="AB649" s="306"/>
      <c r="AC649" s="306"/>
      <c r="AD649" s="306"/>
      <c r="AE649" s="306"/>
      <c r="AF649" s="306"/>
      <c r="AG649" s="306"/>
      <c r="AH649" s="306"/>
      <c r="AI649" s="306"/>
      <c r="AJ649" s="306"/>
      <c r="AK649" s="524">
        <v>18000</v>
      </c>
      <c r="AL649" s="524">
        <v>1500</v>
      </c>
      <c r="AM649" s="306"/>
      <c r="AN649" s="306"/>
      <c r="AO649" s="306"/>
      <c r="AP649" s="524">
        <v>15000</v>
      </c>
      <c r="AQ649" s="524">
        <v>31500</v>
      </c>
      <c r="AR649" s="524">
        <v>15000</v>
      </c>
      <c r="AS649" s="306"/>
      <c r="AT649" s="524">
        <v>4500</v>
      </c>
      <c r="AU649" s="306"/>
      <c r="AV649" s="306"/>
      <c r="AW649" s="306"/>
      <c r="AX649" s="306"/>
      <c r="AY649" s="306"/>
    </row>
    <row r="650" spans="1:51">
      <c r="A650" s="61" t="s">
        <v>1005</v>
      </c>
      <c r="B650" s="61" t="s">
        <v>973</v>
      </c>
      <c r="C650" s="61" t="s">
        <v>956</v>
      </c>
      <c r="D650" s="61" t="s">
        <v>649</v>
      </c>
      <c r="E650" s="64">
        <f>IF(ISERROR(VLOOKUP(D650,#REF!,2,0)),0,VLOOKUP(D650,#REF!,2,0))</f>
        <v>0</v>
      </c>
      <c r="F650" s="61" t="str">
        <f>IF(D650="","",VLOOKUP(D650,'UG SKU Categorization'!$A$1:$C$204,3,0))</f>
        <v>Water filtration and storage</v>
      </c>
      <c r="G650" s="61" t="s">
        <v>650</v>
      </c>
      <c r="H650" s="524">
        <v>315000</v>
      </c>
      <c r="I650" s="306"/>
      <c r="J650" s="306"/>
      <c r="K650" s="306"/>
      <c r="L650" s="306"/>
      <c r="M650" s="306"/>
      <c r="N650" s="306"/>
      <c r="O650" s="306"/>
      <c r="P650" s="306"/>
      <c r="Q650" s="306"/>
      <c r="R650" s="306"/>
      <c r="S650" s="306"/>
      <c r="T650" s="306"/>
      <c r="U650" s="306"/>
      <c r="V650" s="306"/>
      <c r="W650" s="306"/>
      <c r="X650" s="306"/>
      <c r="Y650" s="306"/>
      <c r="Z650" s="306"/>
      <c r="AA650" s="306"/>
      <c r="AB650" s="306"/>
      <c r="AC650" s="306"/>
      <c r="AD650" s="306"/>
      <c r="AE650" s="306"/>
      <c r="AF650" s="306"/>
      <c r="AG650" s="306"/>
      <c r="AH650" s="306"/>
      <c r="AI650" s="306"/>
      <c r="AJ650" s="524">
        <v>24000</v>
      </c>
      <c r="AK650" s="306"/>
      <c r="AL650" s="524">
        <v>48000</v>
      </c>
      <c r="AM650" s="524">
        <v>16000</v>
      </c>
      <c r="AN650" s="524">
        <v>8000</v>
      </c>
      <c r="AO650" s="524">
        <v>48000</v>
      </c>
      <c r="AP650" s="524">
        <v>40000</v>
      </c>
      <c r="AQ650" s="524">
        <v>16000</v>
      </c>
      <c r="AR650" s="524">
        <v>59000</v>
      </c>
      <c r="AS650" s="306"/>
      <c r="AT650" s="524">
        <v>8000</v>
      </c>
      <c r="AU650" s="524">
        <v>48000</v>
      </c>
      <c r="AV650" s="306"/>
      <c r="AW650" s="306"/>
      <c r="AX650" s="306"/>
      <c r="AY650" s="306"/>
    </row>
    <row r="651" spans="1:51">
      <c r="A651" s="61" t="s">
        <v>1005</v>
      </c>
      <c r="B651" s="61" t="s">
        <v>973</v>
      </c>
      <c r="C651" s="61" t="s">
        <v>956</v>
      </c>
      <c r="D651" s="61" t="s">
        <v>413</v>
      </c>
      <c r="E651" s="64">
        <f>IF(ISERROR(VLOOKUP(D651,#REF!,2,0)),0,VLOOKUP(D651,#REF!,2,0))</f>
        <v>0</v>
      </c>
      <c r="F651" s="61" t="str">
        <f>IF(D651="","",VLOOKUP(D651,'UG SKU Categorization'!$A$1:$C$204,3,0))</f>
        <v>Hygiene</v>
      </c>
      <c r="G651" s="61" t="s">
        <v>414</v>
      </c>
      <c r="H651" s="524">
        <v>390700</v>
      </c>
      <c r="I651" s="306"/>
      <c r="J651" s="306"/>
      <c r="K651" s="306"/>
      <c r="L651" s="306"/>
      <c r="M651" s="306"/>
      <c r="N651" s="306"/>
      <c r="O651" s="306"/>
      <c r="P651" s="306"/>
      <c r="Q651" s="306"/>
      <c r="R651" s="306"/>
      <c r="S651" s="306"/>
      <c r="T651" s="306"/>
      <c r="U651" s="306"/>
      <c r="V651" s="306"/>
      <c r="W651" s="306"/>
      <c r="X651" s="306"/>
      <c r="Y651" s="306"/>
      <c r="Z651" s="306"/>
      <c r="AA651" s="306"/>
      <c r="AB651" s="306"/>
      <c r="AC651" s="306"/>
      <c r="AD651" s="306"/>
      <c r="AE651" s="306"/>
      <c r="AF651" s="306"/>
      <c r="AG651" s="306"/>
      <c r="AH651" s="306"/>
      <c r="AI651" s="306"/>
      <c r="AJ651" s="306"/>
      <c r="AK651" s="524">
        <v>11500</v>
      </c>
      <c r="AL651" s="524">
        <v>2300</v>
      </c>
      <c r="AM651" s="524">
        <v>11500</v>
      </c>
      <c r="AN651" s="524">
        <v>52900</v>
      </c>
      <c r="AO651" s="524">
        <v>13800</v>
      </c>
      <c r="AP651" s="524">
        <v>2300</v>
      </c>
      <c r="AQ651" s="524">
        <v>36800</v>
      </c>
      <c r="AR651" s="524">
        <v>50600</v>
      </c>
      <c r="AS651" s="306"/>
      <c r="AT651" s="306"/>
      <c r="AU651" s="524">
        <v>70400</v>
      </c>
      <c r="AV651" s="524">
        <v>35200</v>
      </c>
      <c r="AW651" s="524">
        <v>70400</v>
      </c>
      <c r="AX651" s="524">
        <v>33000</v>
      </c>
      <c r="AY651" s="306"/>
    </row>
    <row r="652" spans="1:51">
      <c r="A652" s="61" t="s">
        <v>1005</v>
      </c>
      <c r="B652" s="61" t="s">
        <v>973</v>
      </c>
      <c r="C652" s="61" t="s">
        <v>956</v>
      </c>
      <c r="D652" s="61" t="s">
        <v>415</v>
      </c>
      <c r="E652" s="64">
        <f>IF(ISERROR(VLOOKUP(D652,#REF!,2,0)),0,VLOOKUP(D652,#REF!,2,0))</f>
        <v>0</v>
      </c>
      <c r="F652" s="61" t="str">
        <f>IF(D652="","",VLOOKUP(D652,'UG SKU Categorization'!$A$1:$C$204,3,0))</f>
        <v>Hygiene</v>
      </c>
      <c r="G652" s="61" t="s">
        <v>416</v>
      </c>
      <c r="H652" s="524">
        <v>419050</v>
      </c>
      <c r="I652" s="306"/>
      <c r="J652" s="306"/>
      <c r="K652" s="306"/>
      <c r="L652" s="306"/>
      <c r="M652" s="306"/>
      <c r="N652" s="306"/>
      <c r="O652" s="306"/>
      <c r="P652" s="306"/>
      <c r="Q652" s="306"/>
      <c r="R652" s="306"/>
      <c r="S652" s="306"/>
      <c r="T652" s="306"/>
      <c r="U652" s="306"/>
      <c r="V652" s="306"/>
      <c r="W652" s="306"/>
      <c r="X652" s="306"/>
      <c r="Y652" s="306"/>
      <c r="Z652" s="306"/>
      <c r="AA652" s="306"/>
      <c r="AB652" s="306"/>
      <c r="AC652" s="306"/>
      <c r="AD652" s="306"/>
      <c r="AE652" s="306"/>
      <c r="AF652" s="306"/>
      <c r="AG652" s="306"/>
      <c r="AH652" s="306"/>
      <c r="AI652" s="306"/>
      <c r="AJ652" s="306"/>
      <c r="AK652" s="524">
        <v>11500</v>
      </c>
      <c r="AL652" s="524">
        <v>6900</v>
      </c>
      <c r="AM652" s="524">
        <v>25300</v>
      </c>
      <c r="AN652" s="524">
        <v>41400</v>
      </c>
      <c r="AO652" s="524">
        <v>34500</v>
      </c>
      <c r="AP652" s="524">
        <v>4600</v>
      </c>
      <c r="AQ652" s="524">
        <v>34500</v>
      </c>
      <c r="AR652" s="306"/>
      <c r="AS652" s="524">
        <v>41400</v>
      </c>
      <c r="AT652" s="524">
        <v>13800</v>
      </c>
      <c r="AU652" s="524">
        <v>41000</v>
      </c>
      <c r="AV652" s="524">
        <v>96350</v>
      </c>
      <c r="AW652" s="524">
        <v>18450</v>
      </c>
      <c r="AX652" s="524">
        <v>49350</v>
      </c>
      <c r="AY652" s="306"/>
    </row>
    <row r="653" spans="1:51">
      <c r="A653" s="61" t="s">
        <v>1005</v>
      </c>
      <c r="B653" s="61" t="s">
        <v>973</v>
      </c>
      <c r="C653" s="61" t="s">
        <v>956</v>
      </c>
      <c r="D653" s="61" t="s">
        <v>691</v>
      </c>
      <c r="E653" s="64">
        <f>IF(ISERROR(VLOOKUP(D653,#REF!,2,0)),0,VLOOKUP(D653,#REF!,2,0))</f>
        <v>0</v>
      </c>
      <c r="F653" s="61" t="str">
        <f>IF(D653="","",VLOOKUP(D653,'UG SKU Categorization'!$A$1:$C$204,3,0))</f>
        <v>Soap</v>
      </c>
      <c r="G653" s="61" t="s">
        <v>692</v>
      </c>
      <c r="H653" s="524">
        <v>64350</v>
      </c>
      <c r="I653" s="306"/>
      <c r="J653" s="306"/>
      <c r="K653" s="306"/>
      <c r="L653" s="306"/>
      <c r="M653" s="306"/>
      <c r="N653" s="306"/>
      <c r="O653" s="306"/>
      <c r="P653" s="306"/>
      <c r="Q653" s="306"/>
      <c r="R653" s="306"/>
      <c r="S653" s="306"/>
      <c r="T653" s="306"/>
      <c r="U653" s="306"/>
      <c r="V653" s="306"/>
      <c r="W653" s="306"/>
      <c r="X653" s="306"/>
      <c r="Y653" s="306"/>
      <c r="Z653" s="306"/>
      <c r="AA653" s="306"/>
      <c r="AB653" s="306"/>
      <c r="AC653" s="306"/>
      <c r="AD653" s="306"/>
      <c r="AE653" s="306"/>
      <c r="AF653" s="306"/>
      <c r="AG653" s="306"/>
      <c r="AH653" s="306"/>
      <c r="AI653" s="306"/>
      <c r="AJ653" s="306"/>
      <c r="AK653" s="524">
        <v>1950</v>
      </c>
      <c r="AL653" s="306"/>
      <c r="AM653" s="524">
        <v>1950</v>
      </c>
      <c r="AN653" s="524">
        <v>5850</v>
      </c>
      <c r="AO653" s="524">
        <v>3900</v>
      </c>
      <c r="AP653" s="306"/>
      <c r="AQ653" s="524">
        <v>1950</v>
      </c>
      <c r="AR653" s="524">
        <v>48750</v>
      </c>
      <c r="AS653" s="306"/>
      <c r="AT653" s="306"/>
      <c r="AU653" s="306"/>
      <c r="AV653" s="306"/>
      <c r="AW653" s="306"/>
      <c r="AX653" s="306"/>
      <c r="AY653" s="306"/>
    </row>
    <row r="654" spans="1:51">
      <c r="A654" s="61" t="s">
        <v>1005</v>
      </c>
      <c r="B654" s="61" t="s">
        <v>973</v>
      </c>
      <c r="C654" s="61" t="s">
        <v>956</v>
      </c>
      <c r="D654" s="61" t="s">
        <v>693</v>
      </c>
      <c r="E654" s="64">
        <f>IF(ISERROR(VLOOKUP(D654,#REF!,2,0)),0,VLOOKUP(D654,#REF!,2,0))</f>
        <v>0</v>
      </c>
      <c r="F654" s="61" t="str">
        <f>IF(D654="","",VLOOKUP(D654,'UG SKU Categorization'!$A$1:$C$204,3,0))</f>
        <v>Soap</v>
      </c>
      <c r="G654" s="61" t="s">
        <v>694</v>
      </c>
      <c r="H654" s="524">
        <v>130400</v>
      </c>
      <c r="I654" s="306"/>
      <c r="J654" s="306"/>
      <c r="K654" s="306"/>
      <c r="L654" s="306"/>
      <c r="M654" s="306"/>
      <c r="N654" s="306"/>
      <c r="O654" s="306"/>
      <c r="P654" s="306"/>
      <c r="Q654" s="306"/>
      <c r="R654" s="306"/>
      <c r="S654" s="306"/>
      <c r="T654" s="306"/>
      <c r="U654" s="306"/>
      <c r="V654" s="306"/>
      <c r="W654" s="306"/>
      <c r="X654" s="306"/>
      <c r="Y654" s="306"/>
      <c r="Z654" s="306"/>
      <c r="AA654" s="306"/>
      <c r="AB654" s="306"/>
      <c r="AC654" s="306"/>
      <c r="AD654" s="306"/>
      <c r="AE654" s="306"/>
      <c r="AF654" s="306"/>
      <c r="AG654" s="306"/>
      <c r="AH654" s="306"/>
      <c r="AI654" s="306"/>
      <c r="AJ654" s="306"/>
      <c r="AK654" s="524">
        <v>1950</v>
      </c>
      <c r="AL654" s="306"/>
      <c r="AM654" s="524">
        <v>24700</v>
      </c>
      <c r="AN654" s="524">
        <v>1900</v>
      </c>
      <c r="AO654" s="306"/>
      <c r="AP654" s="306"/>
      <c r="AQ654" s="524">
        <v>3800</v>
      </c>
      <c r="AR654" s="524">
        <v>49950</v>
      </c>
      <c r="AS654" s="524">
        <v>46250</v>
      </c>
      <c r="AT654" s="524">
        <v>1850</v>
      </c>
      <c r="AU654" s="306"/>
      <c r="AV654" s="306"/>
      <c r="AW654" s="306"/>
      <c r="AX654" s="306"/>
      <c r="AY654" s="306"/>
    </row>
    <row r="655" spans="1:51">
      <c r="A655" s="61" t="s">
        <v>1005</v>
      </c>
      <c r="B655" s="61" t="s">
        <v>973</v>
      </c>
      <c r="C655" s="61" t="s">
        <v>956</v>
      </c>
      <c r="D655" s="61" t="s">
        <v>581</v>
      </c>
      <c r="E655" s="64">
        <f>IF(ISERROR(VLOOKUP(D655,#REF!,2,0)),0,VLOOKUP(D655,#REF!,2,0))</f>
        <v>0</v>
      </c>
      <c r="F655" s="61" t="str">
        <f>IF(D655="","",VLOOKUP(D655,'UG SKU Categorization'!$A$1:$C$204,3,0))</f>
        <v>Hygiene</v>
      </c>
      <c r="G655" s="61" t="s">
        <v>582</v>
      </c>
      <c r="H655" s="524">
        <v>189310</v>
      </c>
      <c r="I655" s="306"/>
      <c r="J655" s="306"/>
      <c r="K655" s="306"/>
      <c r="L655" s="306"/>
      <c r="M655" s="306"/>
      <c r="N655" s="306"/>
      <c r="O655" s="306"/>
      <c r="P655" s="306"/>
      <c r="Q655" s="306"/>
      <c r="R655" s="306"/>
      <c r="S655" s="306"/>
      <c r="T655" s="306"/>
      <c r="U655" s="306"/>
      <c r="V655" s="306"/>
      <c r="W655" s="306"/>
      <c r="X655" s="306"/>
      <c r="Y655" s="306"/>
      <c r="Z655" s="306"/>
      <c r="AA655" s="306"/>
      <c r="AB655" s="306"/>
      <c r="AC655" s="306"/>
      <c r="AD655" s="306"/>
      <c r="AE655" s="306"/>
      <c r="AF655" s="306"/>
      <c r="AG655" s="306"/>
      <c r="AH655" s="306"/>
      <c r="AI655" s="306"/>
      <c r="AJ655" s="524">
        <v>12700</v>
      </c>
      <c r="AK655" s="306"/>
      <c r="AL655" s="306"/>
      <c r="AM655" s="524">
        <v>44450</v>
      </c>
      <c r="AN655" s="524">
        <v>126360</v>
      </c>
      <c r="AO655" s="306"/>
      <c r="AP655" s="306"/>
      <c r="AQ655" s="306"/>
      <c r="AR655" s="306"/>
      <c r="AS655" s="306"/>
      <c r="AT655" s="306"/>
      <c r="AU655" s="306"/>
      <c r="AV655" s="524">
        <v>5800</v>
      </c>
      <c r="AW655" s="306"/>
      <c r="AX655" s="306"/>
      <c r="AY655" s="306"/>
    </row>
    <row r="656" spans="1:51">
      <c r="A656" s="61" t="s">
        <v>1005</v>
      </c>
      <c r="B656" s="61" t="s">
        <v>973</v>
      </c>
      <c r="C656" s="61" t="s">
        <v>956</v>
      </c>
      <c r="D656" s="61" t="s">
        <v>583</v>
      </c>
      <c r="E656" s="64">
        <f>IF(ISERROR(VLOOKUP(D656,#REF!,2,0)),0,VLOOKUP(D656,#REF!,2,0))</f>
        <v>0</v>
      </c>
      <c r="F656" s="61" t="str">
        <f>IF(D656="","",VLOOKUP(D656,'UG SKU Categorization'!$A$1:$C$204,3,0))</f>
        <v>Hygiene</v>
      </c>
      <c r="G656" s="61" t="s">
        <v>584</v>
      </c>
      <c r="H656" s="524">
        <v>1440800</v>
      </c>
      <c r="I656" s="306"/>
      <c r="J656" s="306"/>
      <c r="K656" s="306"/>
      <c r="L656" s="306"/>
      <c r="M656" s="306"/>
      <c r="N656" s="306"/>
      <c r="O656" s="306"/>
      <c r="P656" s="306"/>
      <c r="Q656" s="306"/>
      <c r="R656" s="306"/>
      <c r="S656" s="306"/>
      <c r="T656" s="306"/>
      <c r="U656" s="306"/>
      <c r="V656" s="306"/>
      <c r="W656" s="306"/>
      <c r="X656" s="306"/>
      <c r="Y656" s="306"/>
      <c r="Z656" s="306"/>
      <c r="AA656" s="306"/>
      <c r="AB656" s="306"/>
      <c r="AC656" s="306"/>
      <c r="AD656" s="306"/>
      <c r="AE656" s="306"/>
      <c r="AF656" s="306"/>
      <c r="AG656" s="306"/>
      <c r="AH656" s="306"/>
      <c r="AI656" s="306"/>
      <c r="AJ656" s="306"/>
      <c r="AK656" s="524">
        <v>12700</v>
      </c>
      <c r="AL656" s="306"/>
      <c r="AM656" s="524">
        <v>56440</v>
      </c>
      <c r="AN656" s="524">
        <v>451980</v>
      </c>
      <c r="AO656" s="524">
        <v>73580</v>
      </c>
      <c r="AP656" s="524">
        <v>135700</v>
      </c>
      <c r="AQ656" s="524">
        <v>47200</v>
      </c>
      <c r="AR656" s="524">
        <v>401200</v>
      </c>
      <c r="AS656" s="524">
        <v>5900</v>
      </c>
      <c r="AT656" s="524">
        <v>53100</v>
      </c>
      <c r="AU656" s="524">
        <v>75400</v>
      </c>
      <c r="AV656" s="524">
        <v>52200</v>
      </c>
      <c r="AW656" s="524">
        <v>75400</v>
      </c>
      <c r="AX656" s="306"/>
      <c r="AY656" s="306"/>
    </row>
    <row r="657" spans="1:51">
      <c r="A657" s="61" t="s">
        <v>1005</v>
      </c>
      <c r="B657" s="61" t="s">
        <v>973</v>
      </c>
      <c r="C657" s="61" t="s">
        <v>956</v>
      </c>
      <c r="D657" s="61" t="s">
        <v>585</v>
      </c>
      <c r="E657" s="64">
        <f>IF(ISERROR(VLOOKUP(D657,#REF!,2,0)),0,VLOOKUP(D657,#REF!,2,0))</f>
        <v>0</v>
      </c>
      <c r="F657" s="61" t="str">
        <f>IF(D657="","",VLOOKUP(D657,'UG SKU Categorization'!$A$1:$C$204,3,0))</f>
        <v>Hygiene</v>
      </c>
      <c r="G657" s="61" t="s">
        <v>412</v>
      </c>
      <c r="H657" s="524">
        <v>4298110</v>
      </c>
      <c r="I657" s="306"/>
      <c r="J657" s="306"/>
      <c r="K657" s="306"/>
      <c r="L657" s="306"/>
      <c r="M657" s="306"/>
      <c r="N657" s="306"/>
      <c r="O657" s="306"/>
      <c r="P657" s="306"/>
      <c r="Q657" s="306"/>
      <c r="R657" s="306"/>
      <c r="S657" s="306"/>
      <c r="T657" s="306"/>
      <c r="U657" s="306"/>
      <c r="V657" s="306"/>
      <c r="W657" s="306"/>
      <c r="X657" s="306"/>
      <c r="Y657" s="306"/>
      <c r="Z657" s="306"/>
      <c r="AA657" s="306"/>
      <c r="AB657" s="306"/>
      <c r="AC657" s="306"/>
      <c r="AD657" s="306"/>
      <c r="AE657" s="306"/>
      <c r="AF657" s="306"/>
      <c r="AG657" s="306"/>
      <c r="AH657" s="306"/>
      <c r="AI657" s="306"/>
      <c r="AJ657" s="306"/>
      <c r="AK657" s="524">
        <v>6350</v>
      </c>
      <c r="AL657" s="524">
        <v>48600</v>
      </c>
      <c r="AM657" s="524">
        <v>81840</v>
      </c>
      <c r="AN657" s="524">
        <v>724140</v>
      </c>
      <c r="AO657" s="524">
        <v>279080</v>
      </c>
      <c r="AP657" s="524">
        <v>377600</v>
      </c>
      <c r="AQ657" s="524">
        <v>289100</v>
      </c>
      <c r="AR657" s="524">
        <v>1014800</v>
      </c>
      <c r="AS657" s="524">
        <v>265500</v>
      </c>
      <c r="AT657" s="524">
        <v>277300</v>
      </c>
      <c r="AU657" s="524">
        <v>208800</v>
      </c>
      <c r="AV657" s="524">
        <v>220400</v>
      </c>
      <c r="AW657" s="524">
        <v>272600</v>
      </c>
      <c r="AX657" s="524">
        <v>179800</v>
      </c>
      <c r="AY657" s="524">
        <v>52200</v>
      </c>
    </row>
    <row r="658" spans="1:51">
      <c r="A658" s="61" t="s">
        <v>1005</v>
      </c>
      <c r="B658" s="61" t="s">
        <v>973</v>
      </c>
      <c r="C658" s="61" t="s">
        <v>956</v>
      </c>
      <c r="D658" s="61" t="s">
        <v>417</v>
      </c>
      <c r="E658" s="64">
        <f>IF(ISERROR(VLOOKUP(D658,#REF!,2,0)),0,VLOOKUP(D658,#REF!,2,0))</f>
        <v>0</v>
      </c>
      <c r="F658" s="61" t="str">
        <f>IF(D658="","",VLOOKUP(D658,'UG SKU Categorization'!$A$1:$C$204,3,0))</f>
        <v>Hygiene</v>
      </c>
      <c r="G658" s="61" t="s">
        <v>418</v>
      </c>
      <c r="H658" s="524">
        <v>22200</v>
      </c>
      <c r="I658" s="306"/>
      <c r="J658" s="306"/>
      <c r="K658" s="306"/>
      <c r="L658" s="306"/>
      <c r="M658" s="306"/>
      <c r="N658" s="306"/>
      <c r="O658" s="306"/>
      <c r="P658" s="306"/>
      <c r="Q658" s="306"/>
      <c r="R658" s="306"/>
      <c r="S658" s="306"/>
      <c r="T658" s="306"/>
      <c r="U658" s="306"/>
      <c r="V658" s="306"/>
      <c r="W658" s="306"/>
      <c r="X658" s="306"/>
      <c r="Y658" s="306"/>
      <c r="Z658" s="306"/>
      <c r="AA658" s="306"/>
      <c r="AB658" s="306"/>
      <c r="AC658" s="306"/>
      <c r="AD658" s="306"/>
      <c r="AE658" s="306"/>
      <c r="AF658" s="306"/>
      <c r="AG658" s="306"/>
      <c r="AH658" s="306"/>
      <c r="AI658" s="306"/>
      <c r="AJ658" s="306"/>
      <c r="AK658" s="306"/>
      <c r="AL658" s="306"/>
      <c r="AM658" s="524">
        <v>3700</v>
      </c>
      <c r="AN658" s="524">
        <v>3700</v>
      </c>
      <c r="AO658" s="524">
        <v>11100</v>
      </c>
      <c r="AP658" s="306"/>
      <c r="AQ658" s="306"/>
      <c r="AR658" s="306"/>
      <c r="AS658" s="524">
        <v>3700</v>
      </c>
      <c r="AT658" s="306"/>
      <c r="AU658" s="306"/>
      <c r="AV658" s="306"/>
      <c r="AW658" s="306"/>
      <c r="AX658" s="306"/>
      <c r="AY658" s="306"/>
    </row>
    <row r="659" spans="1:51">
      <c r="A659" s="61" t="s">
        <v>1005</v>
      </c>
      <c r="B659" s="61" t="s">
        <v>973</v>
      </c>
      <c r="C659" s="61" t="s">
        <v>956</v>
      </c>
      <c r="D659" s="61" t="s">
        <v>695</v>
      </c>
      <c r="E659" s="64">
        <f>IF(ISERROR(VLOOKUP(D659,#REF!,2,0)),0,VLOOKUP(D659,#REF!,2,0))</f>
        <v>0</v>
      </c>
      <c r="F659" s="61" t="str">
        <f>IF(D659="","",VLOOKUP(D659,'UG SKU Categorization'!$A$1:$C$204,3,0))</f>
        <v>Soap</v>
      </c>
      <c r="G659" s="61" t="s">
        <v>696</v>
      </c>
      <c r="H659" s="524">
        <v>281800</v>
      </c>
      <c r="I659" s="306"/>
      <c r="J659" s="306"/>
      <c r="K659" s="306"/>
      <c r="L659" s="306"/>
      <c r="M659" s="306"/>
      <c r="N659" s="306"/>
      <c r="O659" s="306"/>
      <c r="P659" s="306"/>
      <c r="Q659" s="306"/>
      <c r="R659" s="306"/>
      <c r="S659" s="306"/>
      <c r="T659" s="306"/>
      <c r="U659" s="306"/>
      <c r="V659" s="306"/>
      <c r="W659" s="306"/>
      <c r="X659" s="306"/>
      <c r="Y659" s="306"/>
      <c r="Z659" s="306"/>
      <c r="AA659" s="306"/>
      <c r="AB659" s="306"/>
      <c r="AC659" s="306"/>
      <c r="AD659" s="306"/>
      <c r="AE659" s="306"/>
      <c r="AF659" s="306"/>
      <c r="AG659" s="306"/>
      <c r="AH659" s="306"/>
      <c r="AI659" s="306"/>
      <c r="AJ659" s="306"/>
      <c r="AK659" s="306"/>
      <c r="AL659" s="524">
        <v>7200</v>
      </c>
      <c r="AM659" s="524">
        <v>2400</v>
      </c>
      <c r="AN659" s="524">
        <v>72000</v>
      </c>
      <c r="AO659" s="306"/>
      <c r="AP659" s="524">
        <v>69600</v>
      </c>
      <c r="AQ659" s="306"/>
      <c r="AR659" s="306"/>
      <c r="AS659" s="524">
        <v>57500</v>
      </c>
      <c r="AT659" s="524">
        <v>11500</v>
      </c>
      <c r="AU659" s="306"/>
      <c r="AV659" s="306"/>
      <c r="AW659" s="524">
        <v>61600</v>
      </c>
      <c r="AX659" s="306"/>
      <c r="AY659" s="306"/>
    </row>
    <row r="660" spans="1:51">
      <c r="A660" s="61" t="s">
        <v>1005</v>
      </c>
      <c r="B660" s="61" t="s">
        <v>973</v>
      </c>
      <c r="C660" s="61" t="s">
        <v>956</v>
      </c>
      <c r="D660" s="61" t="s">
        <v>421</v>
      </c>
      <c r="E660" s="64">
        <f>IF(ISERROR(VLOOKUP(D660,#REF!,2,0)),0,VLOOKUP(D660,#REF!,2,0))</f>
        <v>0</v>
      </c>
      <c r="F660" s="61" t="str">
        <f>IF(D660="","",VLOOKUP(D660,'UG SKU Categorization'!$A$1:$C$204,3,0))</f>
        <v>Hygiene</v>
      </c>
      <c r="G660" s="61" t="s">
        <v>422</v>
      </c>
      <c r="H660" s="524">
        <v>1385000</v>
      </c>
      <c r="I660" s="306"/>
      <c r="J660" s="306"/>
      <c r="K660" s="306"/>
      <c r="L660" s="306"/>
      <c r="M660" s="306"/>
      <c r="N660" s="306"/>
      <c r="O660" s="306"/>
      <c r="P660" s="306"/>
      <c r="Q660" s="306"/>
      <c r="R660" s="306"/>
      <c r="S660" s="306"/>
      <c r="T660" s="306"/>
      <c r="U660" s="306"/>
      <c r="V660" s="306"/>
      <c r="W660" s="306"/>
      <c r="X660" s="306"/>
      <c r="Y660" s="306"/>
      <c r="Z660" s="306"/>
      <c r="AA660" s="306"/>
      <c r="AB660" s="306"/>
      <c r="AC660" s="306"/>
      <c r="AD660" s="306"/>
      <c r="AE660" s="306"/>
      <c r="AF660" s="306"/>
      <c r="AG660" s="306"/>
      <c r="AH660" s="306"/>
      <c r="AI660" s="306"/>
      <c r="AJ660" s="306"/>
      <c r="AK660" s="524">
        <v>75000</v>
      </c>
      <c r="AL660" s="524">
        <v>50000</v>
      </c>
      <c r="AM660" s="524">
        <v>35000</v>
      </c>
      <c r="AN660" s="524">
        <v>20000</v>
      </c>
      <c r="AO660" s="524">
        <v>72000</v>
      </c>
      <c r="AP660" s="524">
        <v>27500</v>
      </c>
      <c r="AQ660" s="524">
        <v>66000</v>
      </c>
      <c r="AR660" s="524">
        <v>22000</v>
      </c>
      <c r="AS660" s="524">
        <v>5500</v>
      </c>
      <c r="AT660" s="524">
        <v>16500</v>
      </c>
      <c r="AU660" s="306"/>
      <c r="AV660" s="306"/>
      <c r="AW660" s="524">
        <v>445500</v>
      </c>
      <c r="AX660" s="524">
        <v>550000</v>
      </c>
      <c r="AY660" s="306"/>
    </row>
    <row r="661" spans="1:51">
      <c r="A661" s="61" t="s">
        <v>1005</v>
      </c>
      <c r="B661" s="61" t="s">
        <v>973</v>
      </c>
      <c r="C661" s="61" t="s">
        <v>956</v>
      </c>
      <c r="D661" s="61" t="s">
        <v>697</v>
      </c>
      <c r="E661" s="64">
        <f>IF(ISERROR(VLOOKUP(D661,#REF!,2,0)),0,VLOOKUP(D661,#REF!,2,0))</f>
        <v>0</v>
      </c>
      <c r="F661" s="61" t="str">
        <f>IF(D661="","",VLOOKUP(D661,'UG SKU Categorization'!$A$1:$C$204,3,0))</f>
        <v>Soap</v>
      </c>
      <c r="G661" s="61" t="s">
        <v>698</v>
      </c>
      <c r="H661" s="524">
        <v>1634750</v>
      </c>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306"/>
      <c r="AE661" s="306"/>
      <c r="AF661" s="306"/>
      <c r="AG661" s="306"/>
      <c r="AH661" s="306"/>
      <c r="AI661" s="306"/>
      <c r="AJ661" s="524">
        <v>110500</v>
      </c>
      <c r="AK661" s="524">
        <v>30800</v>
      </c>
      <c r="AL661" s="524">
        <v>80050</v>
      </c>
      <c r="AM661" s="524">
        <v>93150</v>
      </c>
      <c r="AN661" s="524">
        <v>161250</v>
      </c>
      <c r="AO661" s="524">
        <v>80600</v>
      </c>
      <c r="AP661" s="524">
        <v>87650</v>
      </c>
      <c r="AQ661" s="524">
        <v>81250</v>
      </c>
      <c r="AR661" s="524">
        <v>118600</v>
      </c>
      <c r="AS661" s="524">
        <v>169600</v>
      </c>
      <c r="AT661" s="524">
        <v>83200</v>
      </c>
      <c r="AU661" s="524">
        <v>132600</v>
      </c>
      <c r="AV661" s="524">
        <v>64250</v>
      </c>
      <c r="AW661" s="524">
        <v>16250</v>
      </c>
      <c r="AX661" s="524">
        <v>318500</v>
      </c>
      <c r="AY661" s="524">
        <v>6500</v>
      </c>
    </row>
    <row r="662" spans="1:51">
      <c r="A662" s="61" t="s">
        <v>1005</v>
      </c>
      <c r="B662" s="61" t="s">
        <v>973</v>
      </c>
      <c r="C662" s="61" t="s">
        <v>956</v>
      </c>
      <c r="D662" s="61" t="s">
        <v>665</v>
      </c>
      <c r="E662" s="64">
        <f>IF(ISERROR(VLOOKUP(D662,#REF!,2,0)),0,VLOOKUP(D662,#REF!,2,0))</f>
        <v>0</v>
      </c>
      <c r="F662" s="61" t="str">
        <f>IF(D662="","",VLOOKUP(D662,'UG SKU Categorization'!$A$1:$C$204,3,0))</f>
        <v>Diarrhea Treatment</v>
      </c>
      <c r="G662" s="61" t="s">
        <v>666</v>
      </c>
      <c r="H662" s="524">
        <v>125580</v>
      </c>
      <c r="I662" s="306"/>
      <c r="J662" s="306"/>
      <c r="K662" s="306"/>
      <c r="L662" s="306"/>
      <c r="M662" s="306"/>
      <c r="N662" s="306"/>
      <c r="O662" s="306"/>
      <c r="P662" s="306"/>
      <c r="Q662" s="306"/>
      <c r="R662" s="306"/>
      <c r="S662" s="306"/>
      <c r="T662" s="306"/>
      <c r="U662" s="306"/>
      <c r="V662" s="306"/>
      <c r="W662" s="306"/>
      <c r="X662" s="306"/>
      <c r="Y662" s="306"/>
      <c r="Z662" s="306"/>
      <c r="AA662" s="306"/>
      <c r="AB662" s="306"/>
      <c r="AC662" s="306"/>
      <c r="AD662" s="306"/>
      <c r="AE662" s="306"/>
      <c r="AF662" s="306"/>
      <c r="AG662" s="306"/>
      <c r="AH662" s="306"/>
      <c r="AI662" s="306"/>
      <c r="AJ662" s="524">
        <v>54280</v>
      </c>
      <c r="AK662" s="524">
        <v>1840</v>
      </c>
      <c r="AL662" s="524">
        <v>2300</v>
      </c>
      <c r="AM662" s="524">
        <v>17480</v>
      </c>
      <c r="AN662" s="524">
        <v>9430</v>
      </c>
      <c r="AO662" s="524">
        <v>11270</v>
      </c>
      <c r="AP662" s="524">
        <v>8280</v>
      </c>
      <c r="AQ662" s="524">
        <v>11730</v>
      </c>
      <c r="AR662" s="524">
        <v>6440</v>
      </c>
      <c r="AS662" s="524">
        <v>230</v>
      </c>
      <c r="AT662" s="524">
        <v>2300</v>
      </c>
      <c r="AU662" s="306"/>
      <c r="AV662" s="306"/>
      <c r="AW662" s="306"/>
      <c r="AX662" s="306"/>
      <c r="AY662" s="306"/>
    </row>
    <row r="663" spans="1:51">
      <c r="A663" s="61" t="s">
        <v>1005</v>
      </c>
      <c r="B663" s="61" t="s">
        <v>973</v>
      </c>
      <c r="C663" s="61" t="s">
        <v>956</v>
      </c>
      <c r="D663" s="61" t="s">
        <v>1976</v>
      </c>
      <c r="E663" s="64">
        <f>IF(ISERROR(VLOOKUP(D663,#REF!,2,0)),0,VLOOKUP(D663,#REF!,2,0))</f>
        <v>0</v>
      </c>
      <c r="F663" s="61" t="str">
        <f>IF(D663="","",VLOOKUP(D663,'UG SKU Categorization'!$A$1:$C$204,3,0))</f>
        <v>Diarrhea Treatment</v>
      </c>
      <c r="G663" s="61" t="s">
        <v>1978</v>
      </c>
      <c r="H663" s="524">
        <v>10000</v>
      </c>
      <c r="I663" s="306"/>
      <c r="J663" s="306"/>
      <c r="K663" s="306"/>
      <c r="L663" s="306"/>
      <c r="M663" s="306"/>
      <c r="N663" s="306"/>
      <c r="O663" s="306"/>
      <c r="P663" s="306"/>
      <c r="Q663" s="306"/>
      <c r="R663" s="306"/>
      <c r="S663" s="306"/>
      <c r="T663" s="306"/>
      <c r="U663" s="306"/>
      <c r="V663" s="306"/>
      <c r="W663" s="306"/>
      <c r="X663" s="306"/>
      <c r="Y663" s="306"/>
      <c r="Z663" s="306"/>
      <c r="AA663" s="306"/>
      <c r="AB663" s="306"/>
      <c r="AC663" s="306"/>
      <c r="AD663" s="306"/>
      <c r="AE663" s="306"/>
      <c r="AF663" s="306"/>
      <c r="AG663" s="306"/>
      <c r="AH663" s="306"/>
      <c r="AI663" s="306"/>
      <c r="AJ663" s="306"/>
      <c r="AK663" s="306"/>
      <c r="AL663" s="306"/>
      <c r="AM663" s="306"/>
      <c r="AN663" s="306"/>
      <c r="AO663" s="306"/>
      <c r="AP663" s="306"/>
      <c r="AQ663" s="306"/>
      <c r="AR663" s="306"/>
      <c r="AS663" s="306"/>
      <c r="AT663" s="306"/>
      <c r="AU663" s="306"/>
      <c r="AV663" s="524">
        <v>10000</v>
      </c>
      <c r="AW663" s="306"/>
      <c r="AX663" s="306"/>
      <c r="AY663" s="306"/>
    </row>
    <row r="664" spans="1:51">
      <c r="A664" s="61" t="s">
        <v>1005</v>
      </c>
      <c r="B664" s="61" t="s">
        <v>973</v>
      </c>
      <c r="C664" s="61" t="s">
        <v>956</v>
      </c>
      <c r="D664" s="61" t="s">
        <v>699</v>
      </c>
      <c r="E664" s="64">
        <f>IF(ISERROR(VLOOKUP(D664,#REF!,2,0)),0,VLOOKUP(D664,#REF!,2,0))</f>
        <v>0</v>
      </c>
      <c r="F664" s="61" t="str">
        <f>IF(D664="","",VLOOKUP(D664,'UG SKU Categorization'!$A$1:$C$204,3,0))</f>
        <v>Cookstoves</v>
      </c>
      <c r="G664" s="61" t="s">
        <v>700</v>
      </c>
      <c r="H664" s="524">
        <v>8784900</v>
      </c>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306"/>
      <c r="AE664" s="306"/>
      <c r="AF664" s="306"/>
      <c r="AG664" s="306"/>
      <c r="AH664" s="306"/>
      <c r="AI664" s="306"/>
      <c r="AJ664" s="524">
        <v>1150200</v>
      </c>
      <c r="AK664" s="524">
        <v>1441800</v>
      </c>
      <c r="AL664" s="524">
        <v>1680500</v>
      </c>
      <c r="AM664" s="524">
        <v>1952400</v>
      </c>
      <c r="AN664" s="524">
        <v>570000</v>
      </c>
      <c r="AO664" s="524">
        <v>320000</v>
      </c>
      <c r="AP664" s="524">
        <v>420000</v>
      </c>
      <c r="AQ664" s="524">
        <v>170000</v>
      </c>
      <c r="AR664" s="524">
        <v>408000</v>
      </c>
      <c r="AS664" s="524">
        <v>144000</v>
      </c>
      <c r="AT664" s="524">
        <v>60000</v>
      </c>
      <c r="AU664" s="524">
        <v>84000</v>
      </c>
      <c r="AV664" s="524">
        <v>180000</v>
      </c>
      <c r="AW664" s="524">
        <v>84000</v>
      </c>
      <c r="AX664" s="524">
        <v>84000</v>
      </c>
      <c r="AY664" s="524">
        <v>36000</v>
      </c>
    </row>
    <row r="665" spans="1:51">
      <c r="A665" s="61" t="s">
        <v>1005</v>
      </c>
      <c r="B665" s="61" t="s">
        <v>973</v>
      </c>
      <c r="C665" s="61" t="s">
        <v>956</v>
      </c>
      <c r="D665" s="61" t="s">
        <v>701</v>
      </c>
      <c r="E665" s="64">
        <f>IF(ISERROR(VLOOKUP(D665,#REF!,2,0)),0,VLOOKUP(D665,#REF!,2,0))</f>
        <v>0</v>
      </c>
      <c r="F665" s="61" t="str">
        <f>IF(D665="","",VLOOKUP(D665,'UG SKU Categorization'!$A$1:$C$204,3,0))</f>
        <v>Cookstoves</v>
      </c>
      <c r="G665" s="61" t="s">
        <v>702</v>
      </c>
      <c r="H665" s="524">
        <v>7937600</v>
      </c>
      <c r="I665" s="306"/>
      <c r="J665" s="306"/>
      <c r="K665" s="306"/>
      <c r="L665" s="306"/>
      <c r="M665" s="306"/>
      <c r="N665" s="306"/>
      <c r="O665" s="306"/>
      <c r="P665" s="306"/>
      <c r="Q665" s="306"/>
      <c r="R665" s="306"/>
      <c r="S665" s="306"/>
      <c r="T665" s="306"/>
      <c r="U665" s="306"/>
      <c r="V665" s="306"/>
      <c r="W665" s="306"/>
      <c r="X665" s="306"/>
      <c r="Y665" s="306"/>
      <c r="Z665" s="306"/>
      <c r="AA665" s="306"/>
      <c r="AB665" s="306"/>
      <c r="AC665" s="306"/>
      <c r="AD665" s="306"/>
      <c r="AE665" s="306"/>
      <c r="AF665" s="306"/>
      <c r="AG665" s="306"/>
      <c r="AH665" s="306"/>
      <c r="AI665" s="306"/>
      <c r="AJ665" s="524">
        <v>754800</v>
      </c>
      <c r="AK665" s="524">
        <v>1587200</v>
      </c>
      <c r="AL665" s="524">
        <v>1110000</v>
      </c>
      <c r="AM665" s="524">
        <v>1695600</v>
      </c>
      <c r="AN665" s="524">
        <v>700000</v>
      </c>
      <c r="AO665" s="524">
        <v>378000</v>
      </c>
      <c r="AP665" s="524">
        <v>476000</v>
      </c>
      <c r="AQ665" s="524">
        <v>126000</v>
      </c>
      <c r="AR665" s="524">
        <v>406000</v>
      </c>
      <c r="AS665" s="524">
        <v>126000</v>
      </c>
      <c r="AT665" s="524">
        <v>160000</v>
      </c>
      <c r="AU665" s="524">
        <v>64000</v>
      </c>
      <c r="AV665" s="524">
        <v>256000</v>
      </c>
      <c r="AW665" s="524">
        <v>64000</v>
      </c>
      <c r="AX665" s="524">
        <v>17000</v>
      </c>
      <c r="AY665" s="524">
        <v>17000</v>
      </c>
    </row>
    <row r="666" spans="1:51">
      <c r="A666" s="61" t="s">
        <v>1005</v>
      </c>
      <c r="B666" s="61" t="s">
        <v>973</v>
      </c>
      <c r="C666" s="61" t="s">
        <v>956</v>
      </c>
      <c r="D666" s="61" t="s">
        <v>427</v>
      </c>
      <c r="E666" s="64">
        <f>IF(ISERROR(VLOOKUP(D666,#REF!,2,0)),0,VLOOKUP(D666,#REF!,2,0))</f>
        <v>0</v>
      </c>
      <c r="F666" s="61" t="str">
        <f>IF(D666="","",VLOOKUP(D666,'UG SKU Categorization'!$A$1:$C$204,3,0))</f>
        <v>Solar</v>
      </c>
      <c r="G666" s="61" t="s">
        <v>428</v>
      </c>
      <c r="H666" s="524">
        <v>65000</v>
      </c>
      <c r="I666" s="306"/>
      <c r="J666" s="306"/>
      <c r="K666" s="306"/>
      <c r="L666" s="306"/>
      <c r="M666" s="306"/>
      <c r="N666" s="306"/>
      <c r="O666" s="306"/>
      <c r="P666" s="306"/>
      <c r="Q666" s="306"/>
      <c r="R666" s="306"/>
      <c r="S666" s="306"/>
      <c r="T666" s="306"/>
      <c r="U666" s="306"/>
      <c r="V666" s="306"/>
      <c r="W666" s="306"/>
      <c r="X666" s="306"/>
      <c r="Y666" s="306"/>
      <c r="Z666" s="306"/>
      <c r="AA666" s="306"/>
      <c r="AB666" s="306"/>
      <c r="AC666" s="306"/>
      <c r="AD666" s="306"/>
      <c r="AE666" s="306"/>
      <c r="AF666" s="306"/>
      <c r="AG666" s="306"/>
      <c r="AH666" s="306"/>
      <c r="AI666" s="306"/>
      <c r="AJ666" s="306"/>
      <c r="AK666" s="306"/>
      <c r="AL666" s="306"/>
      <c r="AM666" s="306"/>
      <c r="AN666" s="306"/>
      <c r="AO666" s="306"/>
      <c r="AP666" s="306"/>
      <c r="AQ666" s="306"/>
      <c r="AR666" s="524">
        <v>65000</v>
      </c>
      <c r="AS666" s="306"/>
      <c r="AT666" s="306"/>
      <c r="AU666" s="306"/>
      <c r="AV666" s="306"/>
      <c r="AW666" s="306"/>
      <c r="AX666" s="306"/>
      <c r="AY666" s="306"/>
    </row>
    <row r="667" spans="1:51">
      <c r="A667" s="61" t="s">
        <v>1005</v>
      </c>
      <c r="B667" s="61" t="s">
        <v>973</v>
      </c>
      <c r="C667" s="61" t="s">
        <v>956</v>
      </c>
      <c r="D667" s="61" t="s">
        <v>479</v>
      </c>
      <c r="E667" s="64">
        <f>IF(ISERROR(VLOOKUP(D667,#REF!,2,0)),0,VLOOKUP(D667,#REF!,2,0))</f>
        <v>0</v>
      </c>
      <c r="F667" s="61" t="str">
        <f>IF(D667="","",VLOOKUP(D667,'UG SKU Categorization'!$A$1:$C$204,3,0))</f>
        <v>Soap</v>
      </c>
      <c r="G667" s="61" t="s">
        <v>480</v>
      </c>
      <c r="H667" s="524">
        <v>31928250</v>
      </c>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306"/>
      <c r="AE667" s="306"/>
      <c r="AF667" s="306"/>
      <c r="AG667" s="306"/>
      <c r="AH667" s="306"/>
      <c r="AI667" s="306"/>
      <c r="AJ667" s="524">
        <v>1850</v>
      </c>
      <c r="AK667" s="524">
        <v>25900</v>
      </c>
      <c r="AL667" s="524">
        <v>18500</v>
      </c>
      <c r="AM667" s="524">
        <v>61050</v>
      </c>
      <c r="AN667" s="524">
        <v>678950</v>
      </c>
      <c r="AO667" s="524">
        <v>2863800</v>
      </c>
      <c r="AP667" s="524">
        <v>2882100</v>
      </c>
      <c r="AQ667" s="524">
        <v>4266050</v>
      </c>
      <c r="AR667" s="524">
        <v>4122550</v>
      </c>
      <c r="AS667" s="524">
        <v>883550</v>
      </c>
      <c r="AT667" s="524">
        <v>2712150</v>
      </c>
      <c r="AU667" s="524">
        <v>5178300</v>
      </c>
      <c r="AV667" s="524">
        <v>4376750</v>
      </c>
      <c r="AW667" s="524">
        <v>2443150</v>
      </c>
      <c r="AX667" s="524">
        <v>981600</v>
      </c>
      <c r="AY667" s="524">
        <v>432000</v>
      </c>
    </row>
    <row r="668" spans="1:51">
      <c r="A668" s="61" t="s">
        <v>1005</v>
      </c>
      <c r="B668" s="61" t="s">
        <v>973</v>
      </c>
      <c r="C668" s="61" t="s">
        <v>956</v>
      </c>
      <c r="D668" s="61" t="s">
        <v>439</v>
      </c>
      <c r="E668" s="64">
        <f>IF(ISERROR(VLOOKUP(D668,#REF!,2,0)),0,VLOOKUP(D668,#REF!,2,0))</f>
        <v>0</v>
      </c>
      <c r="F668" s="61" t="str">
        <f>IF(D668="","",VLOOKUP(D668,'UG SKU Categorization'!$A$1:$C$204,3,0))</f>
        <v>Solar</v>
      </c>
      <c r="G668" s="61" t="s">
        <v>440</v>
      </c>
      <c r="H668" s="524">
        <v>100000</v>
      </c>
      <c r="I668" s="306"/>
      <c r="J668" s="306"/>
      <c r="K668" s="306"/>
      <c r="L668" s="306"/>
      <c r="M668" s="306"/>
      <c r="N668" s="306"/>
      <c r="O668" s="306"/>
      <c r="P668" s="306"/>
      <c r="Q668" s="306"/>
      <c r="R668" s="306"/>
      <c r="S668" s="306"/>
      <c r="T668" s="306"/>
      <c r="U668" s="306"/>
      <c r="V668" s="306"/>
      <c r="W668" s="306"/>
      <c r="X668" s="306"/>
      <c r="Y668" s="306"/>
      <c r="Z668" s="306"/>
      <c r="AA668" s="306"/>
      <c r="AB668" s="306"/>
      <c r="AC668" s="306"/>
      <c r="AD668" s="306"/>
      <c r="AE668" s="306"/>
      <c r="AF668" s="306"/>
      <c r="AG668" s="306"/>
      <c r="AH668" s="306"/>
      <c r="AI668" s="306"/>
      <c r="AJ668" s="306"/>
      <c r="AK668" s="306"/>
      <c r="AL668" s="306"/>
      <c r="AM668" s="306"/>
      <c r="AN668" s="306"/>
      <c r="AO668" s="306"/>
      <c r="AP668" s="306"/>
      <c r="AQ668" s="306"/>
      <c r="AR668" s="306"/>
      <c r="AS668" s="306"/>
      <c r="AT668" s="306"/>
      <c r="AU668" s="524">
        <v>100000</v>
      </c>
      <c r="AV668" s="306"/>
      <c r="AW668" s="306"/>
      <c r="AX668" s="306"/>
      <c r="AY668" s="306"/>
    </row>
    <row r="669" spans="1:51">
      <c r="A669" s="61" t="s">
        <v>1005</v>
      </c>
      <c r="B669" s="61" t="s">
        <v>973</v>
      </c>
      <c r="C669" s="61" t="s">
        <v>956</v>
      </c>
      <c r="D669" s="61" t="s">
        <v>705</v>
      </c>
      <c r="E669" s="64">
        <f>IF(ISERROR(VLOOKUP(D669,#REF!,2,0)),0,VLOOKUP(D669,#REF!,2,0))</f>
        <v>0</v>
      </c>
      <c r="F669" s="61" t="str">
        <f>IF(D669="","",VLOOKUP(D669,'UG SKU Categorization'!$A$1:$C$204,3,0))</f>
        <v>Cookstoves</v>
      </c>
      <c r="G669" s="61" t="s">
        <v>706</v>
      </c>
      <c r="H669" s="524">
        <v>574000</v>
      </c>
      <c r="I669" s="306"/>
      <c r="J669" s="306"/>
      <c r="K669" s="306"/>
      <c r="L669" s="306"/>
      <c r="M669" s="306"/>
      <c r="N669" s="306"/>
      <c r="O669" s="306"/>
      <c r="P669" s="306"/>
      <c r="Q669" s="306"/>
      <c r="R669" s="306"/>
      <c r="S669" s="306"/>
      <c r="T669" s="306"/>
      <c r="U669" s="306"/>
      <c r="V669" s="306"/>
      <c r="W669" s="306"/>
      <c r="X669" s="306"/>
      <c r="Y669" s="306"/>
      <c r="Z669" s="306"/>
      <c r="AA669" s="306"/>
      <c r="AB669" s="306"/>
      <c r="AC669" s="306"/>
      <c r="AD669" s="306"/>
      <c r="AE669" s="306"/>
      <c r="AF669" s="306"/>
      <c r="AG669" s="306"/>
      <c r="AH669" s="306"/>
      <c r="AI669" s="306"/>
      <c r="AJ669" s="524">
        <v>41000</v>
      </c>
      <c r="AK669" s="306"/>
      <c r="AL669" s="524">
        <v>164000</v>
      </c>
      <c r="AM669" s="524">
        <v>205000</v>
      </c>
      <c r="AN669" s="306"/>
      <c r="AO669" s="524">
        <v>164000</v>
      </c>
      <c r="AP669" s="306"/>
      <c r="AQ669" s="306"/>
      <c r="AR669" s="306"/>
      <c r="AS669" s="306"/>
      <c r="AT669" s="306"/>
      <c r="AU669" s="306"/>
      <c r="AV669" s="306"/>
      <c r="AW669" s="306"/>
      <c r="AX669" s="306"/>
      <c r="AY669" s="306"/>
    </row>
    <row r="670" spans="1:51">
      <c r="A670" s="61" t="s">
        <v>1005</v>
      </c>
      <c r="B670" s="61" t="s">
        <v>973</v>
      </c>
      <c r="C670" s="61" t="s">
        <v>956</v>
      </c>
      <c r="D670" s="61" t="s">
        <v>441</v>
      </c>
      <c r="E670" s="64">
        <f>IF(ISERROR(VLOOKUP(D670,#REF!,2,0)),0,VLOOKUP(D670,#REF!,2,0))</f>
        <v>0</v>
      </c>
      <c r="F670" s="61" t="str">
        <f>IF(D670="","",VLOOKUP(D670,'UG SKU Categorization'!$A$1:$C$204,3,0))</f>
        <v>Solar</v>
      </c>
      <c r="G670" s="61" t="s">
        <v>442</v>
      </c>
      <c r="H670" s="524">
        <v>960000</v>
      </c>
      <c r="I670" s="306"/>
      <c r="J670" s="306"/>
      <c r="K670" s="306"/>
      <c r="L670" s="306"/>
      <c r="M670" s="306"/>
      <c r="N670" s="306"/>
      <c r="O670" s="306"/>
      <c r="P670" s="306"/>
      <c r="Q670" s="306"/>
      <c r="R670" s="306"/>
      <c r="S670" s="306"/>
      <c r="T670" s="306"/>
      <c r="U670" s="306"/>
      <c r="V670" s="306"/>
      <c r="W670" s="306"/>
      <c r="X670" s="306"/>
      <c r="Y670" s="306"/>
      <c r="Z670" s="306"/>
      <c r="AA670" s="306"/>
      <c r="AB670" s="306"/>
      <c r="AC670" s="306"/>
      <c r="AD670" s="306"/>
      <c r="AE670" s="306"/>
      <c r="AF670" s="306"/>
      <c r="AG670" s="306"/>
      <c r="AH670" s="306"/>
      <c r="AI670" s="306"/>
      <c r="AJ670" s="524">
        <v>65000</v>
      </c>
      <c r="AK670" s="524">
        <v>65000</v>
      </c>
      <c r="AL670" s="524">
        <v>65000</v>
      </c>
      <c r="AM670" s="524">
        <v>65000</v>
      </c>
      <c r="AN670" s="306"/>
      <c r="AO670" s="524">
        <v>65000</v>
      </c>
      <c r="AP670" s="524">
        <v>62000</v>
      </c>
      <c r="AQ670" s="524">
        <v>65000</v>
      </c>
      <c r="AR670" s="524">
        <v>313000</v>
      </c>
      <c r="AS670" s="524">
        <v>65000</v>
      </c>
      <c r="AT670" s="524">
        <v>65000</v>
      </c>
      <c r="AU670" s="306"/>
      <c r="AV670" s="524">
        <v>65000</v>
      </c>
      <c r="AW670" s="306"/>
      <c r="AX670" s="306"/>
      <c r="AY670" s="306"/>
    </row>
    <row r="671" spans="1:51">
      <c r="A671" s="61" t="s">
        <v>1005</v>
      </c>
      <c r="B671" s="61" t="s">
        <v>973</v>
      </c>
      <c r="C671" s="61" t="s">
        <v>956</v>
      </c>
      <c r="D671" s="61" t="s">
        <v>707</v>
      </c>
      <c r="E671" s="64">
        <f>IF(ISERROR(VLOOKUP(D671,#REF!,2,0)),0,VLOOKUP(D671,#REF!,2,0))</f>
        <v>0</v>
      </c>
      <c r="F671" s="61" t="str">
        <f>IF(D671="","",VLOOKUP(D671,'UG SKU Categorization'!$A$1:$C$204,3,0))</f>
        <v>Cookstoves</v>
      </c>
      <c r="G671" s="61" t="s">
        <v>708</v>
      </c>
      <c r="H671" s="524">
        <v>5885300</v>
      </c>
      <c r="I671" s="306"/>
      <c r="J671" s="306"/>
      <c r="K671" s="306"/>
      <c r="L671" s="306"/>
      <c r="M671" s="306"/>
      <c r="N671" s="306"/>
      <c r="O671" s="306"/>
      <c r="P671" s="306"/>
      <c r="Q671" s="306"/>
      <c r="R671" s="306"/>
      <c r="S671" s="306"/>
      <c r="T671" s="306"/>
      <c r="U671" s="306"/>
      <c r="V671" s="306"/>
      <c r="W671" s="306"/>
      <c r="X671" s="306"/>
      <c r="Y671" s="306"/>
      <c r="Z671" s="306"/>
      <c r="AA671" s="306"/>
      <c r="AB671" s="306"/>
      <c r="AC671" s="306"/>
      <c r="AD671" s="306"/>
      <c r="AE671" s="306"/>
      <c r="AF671" s="306"/>
      <c r="AG671" s="306"/>
      <c r="AH671" s="306"/>
      <c r="AI671" s="306"/>
      <c r="AJ671" s="524">
        <v>563300</v>
      </c>
      <c r="AK671" s="524">
        <v>1165900</v>
      </c>
      <c r="AL671" s="524">
        <v>668100</v>
      </c>
      <c r="AM671" s="524">
        <v>1433000</v>
      </c>
      <c r="AN671" s="524">
        <v>612000</v>
      </c>
      <c r="AO671" s="524">
        <v>234000</v>
      </c>
      <c r="AP671" s="524">
        <v>234000</v>
      </c>
      <c r="AQ671" s="524">
        <v>162000</v>
      </c>
      <c r="AR671" s="524">
        <v>434000</v>
      </c>
      <c r="AS671" s="524">
        <v>18000</v>
      </c>
      <c r="AT671" s="524">
        <v>66000</v>
      </c>
      <c r="AU671" s="524">
        <v>63000</v>
      </c>
      <c r="AV671" s="524">
        <v>210000</v>
      </c>
      <c r="AW671" s="306"/>
      <c r="AX671" s="524">
        <v>22000</v>
      </c>
      <c r="AY671" s="306"/>
    </row>
    <row r="672" spans="1:51">
      <c r="A672" s="61" t="s">
        <v>1005</v>
      </c>
      <c r="B672" s="61" t="s">
        <v>973</v>
      </c>
      <c r="C672" s="61" t="s">
        <v>956</v>
      </c>
      <c r="D672" s="61" t="s">
        <v>513</v>
      </c>
      <c r="E672" s="64">
        <f>IF(ISERROR(VLOOKUP(D672,#REF!,2,0)),0,VLOOKUP(D672,#REF!,2,0))</f>
        <v>0</v>
      </c>
      <c r="F672" s="61" t="str">
        <f>IF(D672="","",VLOOKUP(D672,'UG SKU Categorization'!$A$1:$C$204,3,0))</f>
        <v>Fuel</v>
      </c>
      <c r="G672" s="61" t="s">
        <v>514</v>
      </c>
      <c r="H672" s="524">
        <v>1434000</v>
      </c>
      <c r="I672" s="306"/>
      <c r="J672" s="306"/>
      <c r="K672" s="306"/>
      <c r="L672" s="306"/>
      <c r="M672" s="306"/>
      <c r="N672" s="306"/>
      <c r="O672" s="306"/>
      <c r="P672" s="306"/>
      <c r="Q672" s="306"/>
      <c r="R672" s="306"/>
      <c r="S672" s="306"/>
      <c r="T672" s="306"/>
      <c r="U672" s="306"/>
      <c r="V672" s="306"/>
      <c r="W672" s="306"/>
      <c r="X672" s="306"/>
      <c r="Y672" s="306"/>
      <c r="Z672" s="306"/>
      <c r="AA672" s="306"/>
      <c r="AB672" s="306"/>
      <c r="AC672" s="306"/>
      <c r="AD672" s="306"/>
      <c r="AE672" s="306"/>
      <c r="AF672" s="306"/>
      <c r="AG672" s="306"/>
      <c r="AH672" s="306"/>
      <c r="AI672" s="306"/>
      <c r="AJ672" s="524">
        <v>133000</v>
      </c>
      <c r="AK672" s="524">
        <v>368000</v>
      </c>
      <c r="AL672" s="524">
        <v>197000</v>
      </c>
      <c r="AM672" s="524">
        <v>277000</v>
      </c>
      <c r="AN672" s="524">
        <v>117000</v>
      </c>
      <c r="AO672" s="524">
        <v>55000</v>
      </c>
      <c r="AP672" s="524">
        <v>41000</v>
      </c>
      <c r="AQ672" s="524">
        <v>46000</v>
      </c>
      <c r="AR672" s="524">
        <v>136000</v>
      </c>
      <c r="AS672" s="524">
        <v>24000</v>
      </c>
      <c r="AT672" s="524">
        <v>2000</v>
      </c>
      <c r="AU672" s="306"/>
      <c r="AV672" s="524">
        <v>26000</v>
      </c>
      <c r="AW672" s="524">
        <v>12000</v>
      </c>
      <c r="AX672" s="306"/>
      <c r="AY672" s="306"/>
    </row>
    <row r="673" spans="1:51">
      <c r="A673" s="61" t="s">
        <v>1005</v>
      </c>
      <c r="B673" s="61" t="s">
        <v>973</v>
      </c>
      <c r="C673" s="61" t="s">
        <v>956</v>
      </c>
      <c r="D673" s="61" t="s">
        <v>1010</v>
      </c>
      <c r="E673" s="64">
        <f>IF(ISERROR(VLOOKUP(D673,#REF!,2,0)),0,VLOOKUP(D673,#REF!,2,0))</f>
        <v>0</v>
      </c>
      <c r="F673" s="61" t="str">
        <f>IF(D673="","",VLOOKUP(D673,'UG SKU Categorization'!$A$1:$C$204,3,0))</f>
        <v>Solar</v>
      </c>
      <c r="G673" s="61" t="s">
        <v>1011</v>
      </c>
      <c r="H673" s="524">
        <v>3810000</v>
      </c>
      <c r="I673" s="306"/>
      <c r="J673" s="306"/>
      <c r="K673" s="306"/>
      <c r="L673" s="306"/>
      <c r="M673" s="306"/>
      <c r="N673" s="306"/>
      <c r="O673" s="306"/>
      <c r="P673" s="306"/>
      <c r="Q673" s="306"/>
      <c r="R673" s="306"/>
      <c r="S673" s="306"/>
      <c r="T673" s="306"/>
      <c r="U673" s="306"/>
      <c r="V673" s="306"/>
      <c r="W673" s="306"/>
      <c r="X673" s="306"/>
      <c r="Y673" s="306"/>
      <c r="Z673" s="306"/>
      <c r="AA673" s="306"/>
      <c r="AB673" s="306"/>
      <c r="AC673" s="306"/>
      <c r="AD673" s="306"/>
      <c r="AE673" s="306"/>
      <c r="AF673" s="306"/>
      <c r="AG673" s="306"/>
      <c r="AH673" s="306"/>
      <c r="AI673" s="306"/>
      <c r="AJ673" s="306"/>
      <c r="AK673" s="306"/>
      <c r="AL673" s="524">
        <v>460000</v>
      </c>
      <c r="AM673" s="524">
        <v>590000</v>
      </c>
      <c r="AN673" s="306"/>
      <c r="AO673" s="524">
        <v>360000</v>
      </c>
      <c r="AP673" s="524">
        <v>240000</v>
      </c>
      <c r="AQ673" s="524">
        <v>360000</v>
      </c>
      <c r="AR673" s="524">
        <v>1200000</v>
      </c>
      <c r="AS673" s="306"/>
      <c r="AT673" s="524">
        <v>120000</v>
      </c>
      <c r="AU673" s="524">
        <v>120000</v>
      </c>
      <c r="AV673" s="524">
        <v>240000</v>
      </c>
      <c r="AW673" s="524">
        <v>120000</v>
      </c>
      <c r="AX673" s="306"/>
      <c r="AY673" s="306"/>
    </row>
    <row r="674" spans="1:51">
      <c r="A674" s="61" t="s">
        <v>1005</v>
      </c>
      <c r="B674" s="61" t="s">
        <v>973</v>
      </c>
      <c r="C674" s="61" t="s">
        <v>956</v>
      </c>
      <c r="D674" s="61" t="s">
        <v>1012</v>
      </c>
      <c r="E674" s="64">
        <f>IF(ISERROR(VLOOKUP(D674,#REF!,2,0)),0,VLOOKUP(D674,#REF!,2,0))</f>
        <v>0</v>
      </c>
      <c r="F674" s="61" t="str">
        <f>IF(D674="","",VLOOKUP(D674,'UG SKU Categorization'!$A$1:$C$204,3,0))</f>
        <v>Solar</v>
      </c>
      <c r="G674" s="61" t="s">
        <v>1013</v>
      </c>
      <c r="H674" s="524">
        <v>53000</v>
      </c>
      <c r="I674" s="306"/>
      <c r="J674" s="306"/>
      <c r="K674" s="306"/>
      <c r="L674" s="306"/>
      <c r="M674" s="306"/>
      <c r="N674" s="306"/>
      <c r="O674" s="306"/>
      <c r="P674" s="306"/>
      <c r="Q674" s="306"/>
      <c r="R674" s="306"/>
      <c r="S674" s="306"/>
      <c r="T674" s="306"/>
      <c r="U674" s="306"/>
      <c r="V674" s="306"/>
      <c r="W674" s="306"/>
      <c r="X674" s="306"/>
      <c r="Y674" s="306"/>
      <c r="Z674" s="306"/>
      <c r="AA674" s="306"/>
      <c r="AB674" s="306"/>
      <c r="AC674" s="306"/>
      <c r="AD674" s="306"/>
      <c r="AE674" s="306"/>
      <c r="AF674" s="306"/>
      <c r="AG674" s="306"/>
      <c r="AH674" s="306"/>
      <c r="AI674" s="306"/>
      <c r="AJ674" s="306"/>
      <c r="AK674" s="524">
        <v>53000</v>
      </c>
      <c r="AL674" s="306"/>
      <c r="AM674" s="306"/>
      <c r="AN674" s="306"/>
      <c r="AO674" s="306"/>
      <c r="AP674" s="306"/>
      <c r="AQ674" s="306"/>
      <c r="AR674" s="306"/>
      <c r="AS674" s="306"/>
      <c r="AT674" s="306"/>
      <c r="AU674" s="306"/>
      <c r="AV674" s="306"/>
      <c r="AW674" s="306"/>
      <c r="AX674" s="306"/>
      <c r="AY674" s="306"/>
    </row>
    <row r="675" spans="1:51">
      <c r="A675" s="61" t="s">
        <v>1005</v>
      </c>
      <c r="B675" s="61" t="s">
        <v>973</v>
      </c>
      <c r="C675" s="61" t="s">
        <v>956</v>
      </c>
      <c r="D675" s="61" t="s">
        <v>1051</v>
      </c>
      <c r="E675" s="64">
        <f>IF(ISERROR(VLOOKUP(D675,#REF!,2,0)),0,VLOOKUP(D675,#REF!,2,0))</f>
        <v>0</v>
      </c>
      <c r="F675" s="61" t="str">
        <f>IF(D675="","",VLOOKUP(D675,'UG SKU Categorization'!$A$1:$C$204,3,0))</f>
        <v>Cookstoves</v>
      </c>
      <c r="G675" s="61" t="s">
        <v>1052</v>
      </c>
      <c r="H675" s="524">
        <v>75000</v>
      </c>
      <c r="I675" s="306"/>
      <c r="J675" s="306"/>
      <c r="K675" s="306"/>
      <c r="L675" s="306"/>
      <c r="M675" s="306"/>
      <c r="N675" s="306"/>
      <c r="O675" s="306"/>
      <c r="P675" s="306"/>
      <c r="Q675" s="306"/>
      <c r="R675" s="306"/>
      <c r="S675" s="306"/>
      <c r="T675" s="306"/>
      <c r="U675" s="306"/>
      <c r="V675" s="306"/>
      <c r="W675" s="306"/>
      <c r="X675" s="306"/>
      <c r="Y675" s="306"/>
      <c r="Z675" s="306"/>
      <c r="AA675" s="306"/>
      <c r="AB675" s="306"/>
      <c r="AC675" s="306"/>
      <c r="AD675" s="306"/>
      <c r="AE675" s="306"/>
      <c r="AF675" s="306"/>
      <c r="AG675" s="306"/>
      <c r="AH675" s="306"/>
      <c r="AI675" s="306"/>
      <c r="AJ675" s="306"/>
      <c r="AK675" s="306"/>
      <c r="AL675" s="524">
        <v>0</v>
      </c>
      <c r="AM675" s="306"/>
      <c r="AN675" s="306"/>
      <c r="AO675" s="306"/>
      <c r="AP675" s="306"/>
      <c r="AQ675" s="306"/>
      <c r="AR675" s="524">
        <v>15000</v>
      </c>
      <c r="AS675" s="524">
        <v>30000</v>
      </c>
      <c r="AT675" s="306"/>
      <c r="AU675" s="306"/>
      <c r="AV675" s="524">
        <v>15000</v>
      </c>
      <c r="AW675" s="524">
        <v>15000</v>
      </c>
      <c r="AX675" s="306"/>
      <c r="AY675" s="306"/>
    </row>
    <row r="676" spans="1:51">
      <c r="A676" s="61" t="s">
        <v>1005</v>
      </c>
      <c r="B676" s="61" t="s">
        <v>973</v>
      </c>
      <c r="C676" s="61" t="s">
        <v>956</v>
      </c>
      <c r="D676" s="61" t="s">
        <v>1221</v>
      </c>
      <c r="E676" s="64">
        <f>IF(ISERROR(VLOOKUP(D676,#REF!,2,0)),0,VLOOKUP(D676,#REF!,2,0))</f>
        <v>0</v>
      </c>
      <c r="F676" s="61" t="str">
        <f>IF(D676="","",VLOOKUP(D676,'UG SKU Categorization'!$A$1:$C$204,3,0))</f>
        <v>Cookstoves</v>
      </c>
      <c r="G676" s="61" t="s">
        <v>1222</v>
      </c>
      <c r="H676" s="524">
        <v>175000</v>
      </c>
      <c r="I676" s="306"/>
      <c r="J676" s="306"/>
      <c r="K676" s="306"/>
      <c r="L676" s="306"/>
      <c r="M676" s="306"/>
      <c r="N676" s="306"/>
      <c r="O676" s="306"/>
      <c r="P676" s="306"/>
      <c r="Q676" s="306"/>
      <c r="R676" s="306"/>
      <c r="S676" s="306"/>
      <c r="T676" s="306"/>
      <c r="U676" s="306"/>
      <c r="V676" s="306"/>
      <c r="W676" s="306"/>
      <c r="X676" s="306"/>
      <c r="Y676" s="306"/>
      <c r="Z676" s="306"/>
      <c r="AA676" s="306"/>
      <c r="AB676" s="306"/>
      <c r="AC676" s="306"/>
      <c r="AD676" s="306"/>
      <c r="AE676" s="306"/>
      <c r="AF676" s="306"/>
      <c r="AG676" s="306"/>
      <c r="AH676" s="306"/>
      <c r="AI676" s="306"/>
      <c r="AJ676" s="306"/>
      <c r="AK676" s="306"/>
      <c r="AL676" s="306"/>
      <c r="AM676" s="306"/>
      <c r="AN676" s="306"/>
      <c r="AO676" s="306"/>
      <c r="AP676" s="306"/>
      <c r="AQ676" s="306"/>
      <c r="AR676" s="524">
        <v>17500</v>
      </c>
      <c r="AS676" s="524">
        <v>52500</v>
      </c>
      <c r="AT676" s="524">
        <v>70000</v>
      </c>
      <c r="AU676" s="524">
        <v>17500</v>
      </c>
      <c r="AV676" s="306"/>
      <c r="AW676" s="306"/>
      <c r="AX676" s="306"/>
      <c r="AY676" s="524">
        <v>17500</v>
      </c>
    </row>
    <row r="677" spans="1:51">
      <c r="A677" s="61" t="s">
        <v>1005</v>
      </c>
      <c r="B677" s="61" t="s">
        <v>973</v>
      </c>
      <c r="C677" s="61" t="s">
        <v>956</v>
      </c>
      <c r="D677" s="61" t="s">
        <v>1049</v>
      </c>
      <c r="E677" s="64">
        <f>IF(ISERROR(VLOOKUP(D677,#REF!,2,0)),0,VLOOKUP(D677,#REF!,2,0))</f>
        <v>0</v>
      </c>
      <c r="F677" s="61" t="str">
        <f>IF(D677="","",VLOOKUP(D677,'UG SKU Categorization'!$A$1:$C$204,3,0))</f>
        <v>Solar</v>
      </c>
      <c r="G677" s="61" t="s">
        <v>1050</v>
      </c>
      <c r="H677" s="524">
        <v>1050500</v>
      </c>
      <c r="I677" s="306"/>
      <c r="J677" s="306"/>
      <c r="K677" s="306"/>
      <c r="L677" s="306"/>
      <c r="M677" s="306"/>
      <c r="N677" s="306"/>
      <c r="O677" s="306"/>
      <c r="P677" s="306"/>
      <c r="Q677" s="306"/>
      <c r="R677" s="306"/>
      <c r="S677" s="306"/>
      <c r="T677" s="306"/>
      <c r="U677" s="306"/>
      <c r="V677" s="306"/>
      <c r="W677" s="306"/>
      <c r="X677" s="306"/>
      <c r="Y677" s="306"/>
      <c r="Z677" s="306"/>
      <c r="AA677" s="306"/>
      <c r="AB677" s="306"/>
      <c r="AC677" s="306"/>
      <c r="AD677" s="306"/>
      <c r="AE677" s="306"/>
      <c r="AF677" s="306"/>
      <c r="AG677" s="306"/>
      <c r="AH677" s="306"/>
      <c r="AI677" s="306"/>
      <c r="AJ677" s="306"/>
      <c r="AK677" s="306"/>
      <c r="AL677" s="524">
        <v>56000</v>
      </c>
      <c r="AM677" s="524">
        <v>168000</v>
      </c>
      <c r="AN677" s="306"/>
      <c r="AO677" s="524">
        <v>58000</v>
      </c>
      <c r="AP677" s="524">
        <v>240000</v>
      </c>
      <c r="AQ677" s="524">
        <v>30000</v>
      </c>
      <c r="AR677" s="524">
        <v>240000</v>
      </c>
      <c r="AS677" s="524">
        <v>60000</v>
      </c>
      <c r="AT677" s="524">
        <v>90000</v>
      </c>
      <c r="AU677" s="524">
        <v>27500</v>
      </c>
      <c r="AV677" s="524">
        <v>27000</v>
      </c>
      <c r="AW677" s="524">
        <v>54000</v>
      </c>
      <c r="AX677" s="306"/>
      <c r="AY677" s="306"/>
    </row>
    <row r="678" spans="1:51">
      <c r="A678" s="61" t="s">
        <v>1005</v>
      </c>
      <c r="B678" s="61" t="s">
        <v>973</v>
      </c>
      <c r="C678" s="61" t="s">
        <v>956</v>
      </c>
      <c r="D678" s="61" t="s">
        <v>1453</v>
      </c>
      <c r="E678" s="64">
        <f>IF(ISERROR(VLOOKUP(D678,#REF!,2,0)),0,VLOOKUP(D678,#REF!,2,0))</f>
        <v>0</v>
      </c>
      <c r="F678" s="61" t="str">
        <f>IF(D678="","",VLOOKUP(D678,'UG SKU Categorization'!$A$1:$C$204,3,0))</f>
        <v>Cookstoves</v>
      </c>
      <c r="G678" s="61" t="s">
        <v>1455</v>
      </c>
      <c r="H678" s="524">
        <v>791000</v>
      </c>
      <c r="I678" s="306"/>
      <c r="J678" s="306"/>
      <c r="K678" s="306"/>
      <c r="L678" s="306"/>
      <c r="M678" s="306"/>
      <c r="N678" s="306"/>
      <c r="O678" s="306"/>
      <c r="P678" s="306"/>
      <c r="Q678" s="306"/>
      <c r="R678" s="306"/>
      <c r="S678" s="306"/>
      <c r="T678" s="306"/>
      <c r="U678" s="306"/>
      <c r="V678" s="306"/>
      <c r="W678" s="306"/>
      <c r="X678" s="306"/>
      <c r="Y678" s="306"/>
      <c r="Z678" s="306"/>
      <c r="AA678" s="306"/>
      <c r="AB678" s="306"/>
      <c r="AC678" s="306"/>
      <c r="AD678" s="306"/>
      <c r="AE678" s="306"/>
      <c r="AF678" s="306"/>
      <c r="AG678" s="306"/>
      <c r="AH678" s="306"/>
      <c r="AI678" s="306"/>
      <c r="AJ678" s="306"/>
      <c r="AK678" s="306"/>
      <c r="AL678" s="306"/>
      <c r="AM678" s="306"/>
      <c r="AN678" s="306"/>
      <c r="AO678" s="524">
        <v>200000</v>
      </c>
      <c r="AP678" s="524">
        <v>50000</v>
      </c>
      <c r="AQ678" s="524">
        <v>150000</v>
      </c>
      <c r="AR678" s="524">
        <v>94000</v>
      </c>
      <c r="AS678" s="524">
        <v>150000</v>
      </c>
      <c r="AT678" s="524">
        <v>100000</v>
      </c>
      <c r="AU678" s="524">
        <v>47000</v>
      </c>
      <c r="AV678" s="306"/>
      <c r="AW678" s="306"/>
      <c r="AX678" s="306"/>
      <c r="AY678" s="306"/>
    </row>
    <row r="679" spans="1:51">
      <c r="A679" s="61" t="s">
        <v>1005</v>
      </c>
      <c r="B679" s="61" t="s">
        <v>973</v>
      </c>
      <c r="C679" s="61" t="s">
        <v>956</v>
      </c>
      <c r="D679" s="61" t="s">
        <v>517</v>
      </c>
      <c r="E679" s="64">
        <f>IF(ISERROR(VLOOKUP(D679,#REF!,2,0)),0,VLOOKUP(D679,#REF!,2,0))</f>
        <v>0</v>
      </c>
      <c r="F679" s="61" t="str">
        <f>IF(D679="","",VLOOKUP(D679,'UG SKU Categorization'!$A$1:$C$204,3,0))</f>
        <v>Malaria Prevention</v>
      </c>
      <c r="G679" s="61" t="s">
        <v>518</v>
      </c>
      <c r="H679" s="524">
        <v>350000</v>
      </c>
      <c r="I679" s="306"/>
      <c r="J679" s="306"/>
      <c r="K679" s="306"/>
      <c r="L679" s="306"/>
      <c r="M679" s="306"/>
      <c r="N679" s="306"/>
      <c r="O679" s="306"/>
      <c r="P679" s="306"/>
      <c r="Q679" s="306"/>
      <c r="R679" s="306"/>
      <c r="S679" s="306"/>
      <c r="T679" s="306"/>
      <c r="U679" s="306"/>
      <c r="V679" s="306"/>
      <c r="W679" s="306"/>
      <c r="X679" s="306"/>
      <c r="Y679" s="306"/>
      <c r="Z679" s="306"/>
      <c r="AA679" s="306"/>
      <c r="AB679" s="306"/>
      <c r="AC679" s="306"/>
      <c r="AD679" s="306"/>
      <c r="AE679" s="306"/>
      <c r="AF679" s="306"/>
      <c r="AG679" s="306"/>
      <c r="AH679" s="306"/>
      <c r="AI679" s="306"/>
      <c r="AJ679" s="306"/>
      <c r="AK679" s="524">
        <v>26000</v>
      </c>
      <c r="AL679" s="524">
        <v>39000</v>
      </c>
      <c r="AM679" s="524">
        <v>65000</v>
      </c>
      <c r="AN679" s="524">
        <v>13000</v>
      </c>
      <c r="AO679" s="524">
        <v>25000</v>
      </c>
      <c r="AP679" s="306"/>
      <c r="AQ679" s="306"/>
      <c r="AR679" s="524">
        <v>156000</v>
      </c>
      <c r="AS679" s="524">
        <v>13000</v>
      </c>
      <c r="AT679" s="524">
        <v>13000</v>
      </c>
      <c r="AU679" s="306"/>
      <c r="AV679" s="306"/>
      <c r="AW679" s="306"/>
      <c r="AX679" s="306"/>
      <c r="AY679" s="306"/>
    </row>
    <row r="680" spans="1:51">
      <c r="A680" s="61" t="s">
        <v>1005</v>
      </c>
      <c r="B680" s="61" t="s">
        <v>973</v>
      </c>
      <c r="C680" s="61" t="s">
        <v>956</v>
      </c>
      <c r="D680" s="61" t="s">
        <v>524</v>
      </c>
      <c r="E680" s="64">
        <f>IF(ISERROR(VLOOKUP(D680,#REF!,2,0)),0,VLOOKUP(D680,#REF!,2,0))</f>
        <v>0</v>
      </c>
      <c r="F680" s="61" t="str">
        <f>IF(D680="","",VLOOKUP(D680,'UG SKU Categorization'!$A$1:$C$204,3,0))</f>
        <v>Malaria Prevention</v>
      </c>
      <c r="G680" s="61" t="s">
        <v>525</v>
      </c>
      <c r="H680" s="524">
        <v>170500</v>
      </c>
      <c r="I680" s="306"/>
      <c r="J680" s="306"/>
      <c r="K680" s="306"/>
      <c r="L680" s="306"/>
      <c r="M680" s="306"/>
      <c r="N680" s="306"/>
      <c r="O680" s="306"/>
      <c r="P680" s="306"/>
      <c r="Q680" s="306"/>
      <c r="R680" s="306"/>
      <c r="S680" s="306"/>
      <c r="T680" s="306"/>
      <c r="U680" s="306"/>
      <c r="V680" s="306"/>
      <c r="W680" s="306"/>
      <c r="X680" s="306"/>
      <c r="Y680" s="306"/>
      <c r="Z680" s="306"/>
      <c r="AA680" s="306"/>
      <c r="AB680" s="306"/>
      <c r="AC680" s="306"/>
      <c r="AD680" s="306"/>
      <c r="AE680" s="306"/>
      <c r="AF680" s="306"/>
      <c r="AG680" s="306"/>
      <c r="AH680" s="306"/>
      <c r="AI680" s="306"/>
      <c r="AJ680" s="524">
        <v>5500</v>
      </c>
      <c r="AK680" s="524">
        <v>33000</v>
      </c>
      <c r="AL680" s="524">
        <v>38500</v>
      </c>
      <c r="AM680" s="524">
        <v>27500</v>
      </c>
      <c r="AN680" s="524">
        <v>16500</v>
      </c>
      <c r="AO680" s="524">
        <v>11000</v>
      </c>
      <c r="AP680" s="524">
        <v>27500</v>
      </c>
      <c r="AQ680" s="306"/>
      <c r="AR680" s="524">
        <v>5500</v>
      </c>
      <c r="AS680" s="524">
        <v>5500</v>
      </c>
      <c r="AT680" s="306"/>
      <c r="AU680" s="306"/>
      <c r="AV680" s="306"/>
      <c r="AW680" s="306"/>
      <c r="AX680" s="306"/>
      <c r="AY680" s="306"/>
    </row>
    <row r="681" spans="1:51">
      <c r="A681" s="61" t="s">
        <v>1005</v>
      </c>
      <c r="B681" s="61" t="s">
        <v>973</v>
      </c>
      <c r="C681" s="61" t="s">
        <v>956</v>
      </c>
      <c r="D681" s="61" t="s">
        <v>526</v>
      </c>
      <c r="E681" s="64">
        <f>IF(ISERROR(VLOOKUP(D681,#REF!,2,0)),0,VLOOKUP(D681,#REF!,2,0))</f>
        <v>0</v>
      </c>
      <c r="F681" s="61" t="str">
        <f>IF(D681="","",VLOOKUP(D681,'UG SKU Categorization'!$A$1:$C$204,3,0))</f>
        <v>Other Health</v>
      </c>
      <c r="G681" s="61" t="s">
        <v>527</v>
      </c>
      <c r="H681" s="524">
        <v>11000</v>
      </c>
      <c r="I681" s="306"/>
      <c r="J681" s="306"/>
      <c r="K681" s="306"/>
      <c r="L681" s="306"/>
      <c r="M681" s="306"/>
      <c r="N681" s="306"/>
      <c r="O681" s="306"/>
      <c r="P681" s="306"/>
      <c r="Q681" s="306"/>
      <c r="R681" s="306"/>
      <c r="S681" s="306"/>
      <c r="T681" s="306"/>
      <c r="U681" s="306"/>
      <c r="V681" s="306"/>
      <c r="W681" s="306"/>
      <c r="X681" s="306"/>
      <c r="Y681" s="306"/>
      <c r="Z681" s="306"/>
      <c r="AA681" s="306"/>
      <c r="AB681" s="306"/>
      <c r="AC681" s="306"/>
      <c r="AD681" s="306"/>
      <c r="AE681" s="306"/>
      <c r="AF681" s="306"/>
      <c r="AG681" s="306"/>
      <c r="AH681" s="306"/>
      <c r="AI681" s="306"/>
      <c r="AJ681" s="306"/>
      <c r="AK681" s="306"/>
      <c r="AL681" s="524">
        <v>11000</v>
      </c>
      <c r="AM681" s="306"/>
      <c r="AN681" s="306"/>
      <c r="AO681" s="306"/>
      <c r="AP681" s="306"/>
      <c r="AQ681" s="306"/>
      <c r="AR681" s="306"/>
      <c r="AS681" s="306"/>
      <c r="AT681" s="306"/>
      <c r="AU681" s="306"/>
      <c r="AV681" s="306"/>
      <c r="AW681" s="306"/>
      <c r="AX681" s="306"/>
      <c r="AY681" s="306"/>
    </row>
    <row r="682" spans="1:51">
      <c r="A682" s="61" t="s">
        <v>1005</v>
      </c>
      <c r="B682" s="61" t="s">
        <v>973</v>
      </c>
      <c r="C682" s="61" t="s">
        <v>956</v>
      </c>
      <c r="D682" s="61" t="s">
        <v>556</v>
      </c>
      <c r="E682" s="64">
        <f>IF(ISERROR(VLOOKUP(D682,#REF!,2,0)),0,VLOOKUP(D682,#REF!,2,0))</f>
        <v>0</v>
      </c>
      <c r="F682" s="61" t="str">
        <f>IF(D682="","",VLOOKUP(D682,'UG SKU Categorization'!$A$1:$C$204,3,0))</f>
        <v>Other Health</v>
      </c>
      <c r="G682" s="61" t="s">
        <v>557</v>
      </c>
      <c r="H682" s="524">
        <v>1148000</v>
      </c>
      <c r="I682" s="306"/>
      <c r="J682" s="306"/>
      <c r="K682" s="306"/>
      <c r="L682" s="306"/>
      <c r="M682" s="306"/>
      <c r="N682" s="306"/>
      <c r="O682" s="306"/>
      <c r="P682" s="306"/>
      <c r="Q682" s="306"/>
      <c r="R682" s="306"/>
      <c r="S682" s="306"/>
      <c r="T682" s="306"/>
      <c r="U682" s="306"/>
      <c r="V682" s="306"/>
      <c r="W682" s="306"/>
      <c r="X682" s="306"/>
      <c r="Y682" s="306"/>
      <c r="Z682" s="306"/>
      <c r="AA682" s="306"/>
      <c r="AB682" s="306"/>
      <c r="AC682" s="306"/>
      <c r="AD682" s="306"/>
      <c r="AE682" s="306"/>
      <c r="AF682" s="306"/>
      <c r="AG682" s="306"/>
      <c r="AH682" s="306"/>
      <c r="AI682" s="306"/>
      <c r="AJ682" s="306"/>
      <c r="AK682" s="524">
        <v>3000</v>
      </c>
      <c r="AL682" s="524">
        <v>49500</v>
      </c>
      <c r="AM682" s="524">
        <v>115500</v>
      </c>
      <c r="AN682" s="524">
        <v>109500</v>
      </c>
      <c r="AO682" s="524">
        <v>96000</v>
      </c>
      <c r="AP682" s="524">
        <v>66000</v>
      </c>
      <c r="AQ682" s="524">
        <v>84000</v>
      </c>
      <c r="AR682" s="524">
        <v>117500</v>
      </c>
      <c r="AS682" s="524">
        <v>87000</v>
      </c>
      <c r="AT682" s="524">
        <v>52500</v>
      </c>
      <c r="AU682" s="524">
        <v>96000</v>
      </c>
      <c r="AV682" s="524">
        <v>60000</v>
      </c>
      <c r="AW682" s="524">
        <v>105000</v>
      </c>
      <c r="AX682" s="524">
        <v>88500</v>
      </c>
      <c r="AY682" s="524">
        <v>18000</v>
      </c>
    </row>
    <row r="683" spans="1:51">
      <c r="A683" s="61" t="s">
        <v>1005</v>
      </c>
      <c r="B683" s="61" t="s">
        <v>973</v>
      </c>
      <c r="C683" s="61" t="s">
        <v>956</v>
      </c>
      <c r="D683" s="61" t="s">
        <v>558</v>
      </c>
      <c r="E683" s="64">
        <f>IF(ISERROR(VLOOKUP(D683,#REF!,2,0)),0,VLOOKUP(D683,#REF!,2,0))</f>
        <v>0</v>
      </c>
      <c r="F683" s="61" t="str">
        <f>IF(D683="","",VLOOKUP(D683,'UG SKU Categorization'!$A$1:$C$204,3,0))</f>
        <v>Condoms / contraceptives</v>
      </c>
      <c r="G683" s="61" t="s">
        <v>559</v>
      </c>
      <c r="H683" s="524">
        <v>21000</v>
      </c>
      <c r="I683" s="306"/>
      <c r="J683" s="306"/>
      <c r="K683" s="306"/>
      <c r="L683" s="306"/>
      <c r="M683" s="306"/>
      <c r="N683" s="306"/>
      <c r="O683" s="306"/>
      <c r="P683" s="306"/>
      <c r="Q683" s="306"/>
      <c r="R683" s="306"/>
      <c r="S683" s="306"/>
      <c r="T683" s="306"/>
      <c r="U683" s="306"/>
      <c r="V683" s="306"/>
      <c r="W683" s="306"/>
      <c r="X683" s="306"/>
      <c r="Y683" s="306"/>
      <c r="Z683" s="306"/>
      <c r="AA683" s="306"/>
      <c r="AB683" s="306"/>
      <c r="AC683" s="306"/>
      <c r="AD683" s="306"/>
      <c r="AE683" s="306"/>
      <c r="AF683" s="306"/>
      <c r="AG683" s="306"/>
      <c r="AH683" s="306"/>
      <c r="AI683" s="306"/>
      <c r="AJ683" s="306"/>
      <c r="AK683" s="306"/>
      <c r="AL683" s="306"/>
      <c r="AM683" s="306"/>
      <c r="AN683" s="306"/>
      <c r="AO683" s="306"/>
      <c r="AP683" s="306"/>
      <c r="AQ683" s="306"/>
      <c r="AR683" s="306"/>
      <c r="AS683" s="306"/>
      <c r="AT683" s="306"/>
      <c r="AU683" s="306"/>
      <c r="AV683" s="306"/>
      <c r="AW683" s="306"/>
      <c r="AX683" s="524">
        <v>21000</v>
      </c>
      <c r="AY683" s="306"/>
    </row>
    <row r="684" spans="1:51">
      <c r="A684" s="61" t="s">
        <v>1005</v>
      </c>
      <c r="B684" s="61" t="s">
        <v>973</v>
      </c>
      <c r="C684" s="61" t="s">
        <v>956</v>
      </c>
      <c r="D684" s="61" t="s">
        <v>563</v>
      </c>
      <c r="E684" s="64">
        <f>IF(ISERROR(VLOOKUP(D684,#REF!,2,0)),0,VLOOKUP(D684,#REF!,2,0))</f>
        <v>0</v>
      </c>
      <c r="F684" s="61" t="str">
        <f>IF(D684="","",VLOOKUP(D684,'UG SKU Categorization'!$A$1:$C$204,3,0))</f>
        <v>Pregnancy &amp; Delivery</v>
      </c>
      <c r="G684" s="61" t="s">
        <v>564</v>
      </c>
      <c r="H684" s="524">
        <v>9600</v>
      </c>
      <c r="I684" s="306"/>
      <c r="J684" s="306"/>
      <c r="K684" s="306"/>
      <c r="L684" s="306"/>
      <c r="M684" s="306"/>
      <c r="N684" s="306"/>
      <c r="O684" s="306"/>
      <c r="P684" s="306"/>
      <c r="Q684" s="306"/>
      <c r="R684" s="306"/>
      <c r="S684" s="306"/>
      <c r="T684" s="306"/>
      <c r="U684" s="306"/>
      <c r="V684" s="306"/>
      <c r="W684" s="306"/>
      <c r="X684" s="306"/>
      <c r="Y684" s="306"/>
      <c r="Z684" s="306"/>
      <c r="AA684" s="306"/>
      <c r="AB684" s="306"/>
      <c r="AC684" s="306"/>
      <c r="AD684" s="306"/>
      <c r="AE684" s="306"/>
      <c r="AF684" s="306"/>
      <c r="AG684" s="306"/>
      <c r="AH684" s="306"/>
      <c r="AI684" s="306"/>
      <c r="AJ684" s="306"/>
      <c r="AK684" s="306"/>
      <c r="AL684" s="524">
        <v>1200</v>
      </c>
      <c r="AM684" s="306"/>
      <c r="AN684" s="306"/>
      <c r="AO684" s="306"/>
      <c r="AP684" s="306"/>
      <c r="AQ684" s="524">
        <v>3600</v>
      </c>
      <c r="AR684" s="524">
        <v>2400</v>
      </c>
      <c r="AS684" s="524">
        <v>2400</v>
      </c>
      <c r="AT684" s="306"/>
      <c r="AU684" s="306"/>
      <c r="AV684" s="306"/>
      <c r="AW684" s="306"/>
      <c r="AX684" s="306"/>
      <c r="AY684" s="306"/>
    </row>
    <row r="685" spans="1:51">
      <c r="A685" s="61" t="s">
        <v>1005</v>
      </c>
      <c r="B685" s="61" t="s">
        <v>973</v>
      </c>
      <c r="C685" s="61" t="s">
        <v>956</v>
      </c>
      <c r="D685" s="61" t="s">
        <v>565</v>
      </c>
      <c r="E685" s="64">
        <f>IF(ISERROR(VLOOKUP(D685,#REF!,2,0)),0,VLOOKUP(D685,#REF!,2,0))</f>
        <v>0</v>
      </c>
      <c r="F685" s="61" t="str">
        <f>IF(D685="","",VLOOKUP(D685,'UG SKU Categorization'!$A$1:$C$204,3,0))</f>
        <v>Pregnancy &amp; Delivery</v>
      </c>
      <c r="G685" s="61" t="s">
        <v>566</v>
      </c>
      <c r="H685" s="524">
        <v>945000</v>
      </c>
      <c r="I685" s="306"/>
      <c r="J685" s="306"/>
      <c r="K685" s="306"/>
      <c r="L685" s="306"/>
      <c r="M685" s="306"/>
      <c r="N685" s="306"/>
      <c r="O685" s="306"/>
      <c r="P685" s="306"/>
      <c r="Q685" s="306"/>
      <c r="R685" s="306"/>
      <c r="S685" s="306"/>
      <c r="T685" s="306"/>
      <c r="U685" s="306"/>
      <c r="V685" s="306"/>
      <c r="W685" s="306"/>
      <c r="X685" s="306"/>
      <c r="Y685" s="306"/>
      <c r="Z685" s="306"/>
      <c r="AA685" s="306"/>
      <c r="AB685" s="306"/>
      <c r="AC685" s="306"/>
      <c r="AD685" s="306"/>
      <c r="AE685" s="306"/>
      <c r="AF685" s="306"/>
      <c r="AG685" s="306"/>
      <c r="AH685" s="306"/>
      <c r="AI685" s="306"/>
      <c r="AJ685" s="524">
        <v>35000</v>
      </c>
      <c r="AK685" s="524">
        <v>35000</v>
      </c>
      <c r="AL685" s="524">
        <v>17500</v>
      </c>
      <c r="AM685" s="524">
        <v>52500</v>
      </c>
      <c r="AN685" s="524">
        <v>70000</v>
      </c>
      <c r="AO685" s="524">
        <v>35000</v>
      </c>
      <c r="AP685" s="524">
        <v>210000</v>
      </c>
      <c r="AQ685" s="524">
        <v>175000</v>
      </c>
      <c r="AR685" s="524">
        <v>140000</v>
      </c>
      <c r="AS685" s="524">
        <v>35000</v>
      </c>
      <c r="AT685" s="524">
        <v>52500</v>
      </c>
      <c r="AU685" s="306"/>
      <c r="AV685" s="524">
        <v>35000</v>
      </c>
      <c r="AW685" s="306"/>
      <c r="AX685" s="524">
        <v>52500</v>
      </c>
      <c r="AY685" s="306"/>
    </row>
    <row r="686" spans="1:51">
      <c r="A686" s="61" t="s">
        <v>1005</v>
      </c>
      <c r="B686" s="61" t="s">
        <v>973</v>
      </c>
      <c r="C686" s="61" t="s">
        <v>956</v>
      </c>
      <c r="D686" s="61" t="s">
        <v>567</v>
      </c>
      <c r="E686" s="64">
        <f>IF(ISERROR(VLOOKUP(D686,#REF!,2,0)),0,VLOOKUP(D686,#REF!,2,0))</f>
        <v>0</v>
      </c>
      <c r="F686" s="61" t="str">
        <f>IF(D686="","",VLOOKUP(D686,'UG SKU Categorization'!$A$1:$C$204,3,0))</f>
        <v>Pregnancy &amp; Delivery</v>
      </c>
      <c r="G686" s="61" t="s">
        <v>568</v>
      </c>
      <c r="H686" s="524">
        <v>22400</v>
      </c>
      <c r="I686" s="306"/>
      <c r="J686" s="306"/>
      <c r="K686" s="306"/>
      <c r="L686" s="306"/>
      <c r="M686" s="306"/>
      <c r="N686" s="306"/>
      <c r="O686" s="306"/>
      <c r="P686" s="306"/>
      <c r="Q686" s="306"/>
      <c r="R686" s="306"/>
      <c r="S686" s="306"/>
      <c r="T686" s="306"/>
      <c r="U686" s="306"/>
      <c r="V686" s="306"/>
      <c r="W686" s="306"/>
      <c r="X686" s="306"/>
      <c r="Y686" s="306"/>
      <c r="Z686" s="306"/>
      <c r="AA686" s="306"/>
      <c r="AB686" s="306"/>
      <c r="AC686" s="306"/>
      <c r="AD686" s="306"/>
      <c r="AE686" s="306"/>
      <c r="AF686" s="306"/>
      <c r="AG686" s="306"/>
      <c r="AH686" s="306"/>
      <c r="AI686" s="306"/>
      <c r="AJ686" s="306"/>
      <c r="AK686" s="524">
        <v>9800</v>
      </c>
      <c r="AL686" s="524">
        <v>3500</v>
      </c>
      <c r="AM686" s="524">
        <v>2100</v>
      </c>
      <c r="AN686" s="306"/>
      <c r="AO686" s="524">
        <v>1400</v>
      </c>
      <c r="AP686" s="306"/>
      <c r="AQ686" s="524">
        <v>700</v>
      </c>
      <c r="AR686" s="524">
        <v>1400</v>
      </c>
      <c r="AS686" s="524">
        <v>1400</v>
      </c>
      <c r="AT686" s="524">
        <v>1400</v>
      </c>
      <c r="AU686" s="306"/>
      <c r="AV686" s="306"/>
      <c r="AW686" s="306"/>
      <c r="AX686" s="524">
        <v>700</v>
      </c>
      <c r="AY686" s="306"/>
    </row>
    <row r="687" spans="1:51">
      <c r="A687" s="61" t="s">
        <v>1005</v>
      </c>
      <c r="B687" s="61" t="s">
        <v>973</v>
      </c>
      <c r="C687" s="61" t="s">
        <v>956</v>
      </c>
      <c r="D687" s="61" t="s">
        <v>571</v>
      </c>
      <c r="E687" s="64">
        <f>IF(ISERROR(VLOOKUP(D687,#REF!,2,0)),0,VLOOKUP(D687,#REF!,2,0))</f>
        <v>0</v>
      </c>
      <c r="F687" s="61" t="str">
        <f>IF(D687="","",VLOOKUP(D687,'UG SKU Categorization'!$A$1:$C$204,3,0))</f>
        <v>Condoms / contraceptives</v>
      </c>
      <c r="G687" s="61" t="s">
        <v>572</v>
      </c>
      <c r="H687" s="524">
        <v>708000</v>
      </c>
      <c r="I687" s="306"/>
      <c r="J687" s="306"/>
      <c r="K687" s="306"/>
      <c r="L687" s="306"/>
      <c r="M687" s="306"/>
      <c r="N687" s="306"/>
      <c r="O687" s="306"/>
      <c r="P687" s="306"/>
      <c r="Q687" s="306"/>
      <c r="R687" s="306"/>
      <c r="S687" s="306"/>
      <c r="T687" s="306"/>
      <c r="U687" s="306"/>
      <c r="V687" s="306"/>
      <c r="W687" s="306"/>
      <c r="X687" s="306"/>
      <c r="Y687" s="306"/>
      <c r="Z687" s="306"/>
      <c r="AA687" s="306"/>
      <c r="AB687" s="306"/>
      <c r="AC687" s="306"/>
      <c r="AD687" s="306"/>
      <c r="AE687" s="306"/>
      <c r="AF687" s="306"/>
      <c r="AG687" s="306"/>
      <c r="AH687" s="306"/>
      <c r="AI687" s="306"/>
      <c r="AJ687" s="524">
        <v>4800</v>
      </c>
      <c r="AK687" s="524">
        <v>24000</v>
      </c>
      <c r="AL687" s="524">
        <v>192000</v>
      </c>
      <c r="AM687" s="524">
        <v>16800</v>
      </c>
      <c r="AN687" s="524">
        <v>69600</v>
      </c>
      <c r="AO687" s="524">
        <v>24000</v>
      </c>
      <c r="AP687" s="524">
        <v>24000</v>
      </c>
      <c r="AQ687" s="524">
        <v>55200</v>
      </c>
      <c r="AR687" s="524">
        <v>24000</v>
      </c>
      <c r="AS687" s="524">
        <v>24000</v>
      </c>
      <c r="AT687" s="524">
        <v>16800</v>
      </c>
      <c r="AU687" s="524">
        <v>232800</v>
      </c>
      <c r="AV687" s="306"/>
      <c r="AW687" s="306"/>
      <c r="AX687" s="306"/>
      <c r="AY687" s="306"/>
    </row>
    <row r="688" spans="1:51">
      <c r="A688" s="61" t="s">
        <v>1005</v>
      </c>
      <c r="B688" s="61" t="s">
        <v>973</v>
      </c>
      <c r="C688" s="61" t="s">
        <v>956</v>
      </c>
      <c r="D688" s="61" t="s">
        <v>1496</v>
      </c>
      <c r="E688" s="64">
        <f>IF(ISERROR(VLOOKUP(D688,#REF!,2,0)),0,VLOOKUP(D688,#REF!,2,0))</f>
        <v>0</v>
      </c>
      <c r="F688" s="61" t="str">
        <f>IF(D688="","",VLOOKUP(D688,'UG SKU Categorization'!$A$1:$C$204,3,0))</f>
        <v>LG Agent Business</v>
      </c>
      <c r="G688" s="61" t="s">
        <v>1367</v>
      </c>
      <c r="H688" s="524">
        <v>2000</v>
      </c>
      <c r="I688" s="306"/>
      <c r="J688" s="306"/>
      <c r="K688" s="306"/>
      <c r="L688" s="306"/>
      <c r="M688" s="306"/>
      <c r="N688" s="306"/>
      <c r="O688" s="306"/>
      <c r="P688" s="306"/>
      <c r="Q688" s="306"/>
      <c r="R688" s="306"/>
      <c r="S688" s="306"/>
      <c r="T688" s="306"/>
      <c r="U688" s="306"/>
      <c r="V688" s="306"/>
      <c r="W688" s="306"/>
      <c r="X688" s="306"/>
      <c r="Y688" s="306"/>
      <c r="Z688" s="306"/>
      <c r="AA688" s="306"/>
      <c r="AB688" s="306"/>
      <c r="AC688" s="306"/>
      <c r="AD688" s="306"/>
      <c r="AE688" s="306"/>
      <c r="AF688" s="306"/>
      <c r="AG688" s="306"/>
      <c r="AH688" s="306"/>
      <c r="AI688" s="306"/>
      <c r="AJ688" s="306"/>
      <c r="AK688" s="306"/>
      <c r="AL688" s="306"/>
      <c r="AM688" s="306"/>
      <c r="AN688" s="306"/>
      <c r="AO688" s="306"/>
      <c r="AP688" s="524">
        <v>2000</v>
      </c>
      <c r="AQ688" s="306"/>
      <c r="AR688" s="306"/>
      <c r="AS688" s="306"/>
      <c r="AT688" s="306"/>
      <c r="AU688" s="306"/>
      <c r="AV688" s="306"/>
      <c r="AW688" s="306"/>
      <c r="AX688" s="306"/>
      <c r="AY688" s="306"/>
    </row>
    <row r="689" spans="1:51">
      <c r="A689" s="61" t="s">
        <v>1005</v>
      </c>
      <c r="B689" s="61" t="s">
        <v>973</v>
      </c>
      <c r="C689" s="61" t="s">
        <v>956</v>
      </c>
      <c r="D689" s="61" t="s">
        <v>575</v>
      </c>
      <c r="E689" s="64">
        <f>IF(ISERROR(VLOOKUP(D689,#REF!,2,0)),0,VLOOKUP(D689,#REF!,2,0))</f>
        <v>0</v>
      </c>
      <c r="F689" s="61" t="str">
        <f>IF(D689="","",VLOOKUP(D689,'UG SKU Categorization'!$A$1:$C$204,3,0))</f>
        <v>Other Health</v>
      </c>
      <c r="G689" s="61" t="s">
        <v>576</v>
      </c>
      <c r="H689" s="524">
        <v>4200</v>
      </c>
      <c r="I689" s="306"/>
      <c r="J689" s="306"/>
      <c r="K689" s="306"/>
      <c r="L689" s="306"/>
      <c r="M689" s="306"/>
      <c r="N689" s="306"/>
      <c r="O689" s="306"/>
      <c r="P689" s="306"/>
      <c r="Q689" s="306"/>
      <c r="R689" s="306"/>
      <c r="S689" s="306"/>
      <c r="T689" s="306"/>
      <c r="U689" s="306"/>
      <c r="V689" s="306"/>
      <c r="W689" s="306"/>
      <c r="X689" s="306"/>
      <c r="Y689" s="306"/>
      <c r="Z689" s="306"/>
      <c r="AA689" s="306"/>
      <c r="AB689" s="306"/>
      <c r="AC689" s="306"/>
      <c r="AD689" s="306"/>
      <c r="AE689" s="306"/>
      <c r="AF689" s="306"/>
      <c r="AG689" s="306"/>
      <c r="AH689" s="306"/>
      <c r="AI689" s="306"/>
      <c r="AJ689" s="306"/>
      <c r="AK689" s="306"/>
      <c r="AL689" s="306"/>
      <c r="AM689" s="306"/>
      <c r="AN689" s="306"/>
      <c r="AO689" s="306"/>
      <c r="AP689" s="524">
        <v>800</v>
      </c>
      <c r="AQ689" s="306"/>
      <c r="AR689" s="524">
        <v>800</v>
      </c>
      <c r="AS689" s="524">
        <v>800</v>
      </c>
      <c r="AT689" s="306"/>
      <c r="AU689" s="524">
        <v>1800</v>
      </c>
      <c r="AV689" s="306"/>
      <c r="AW689" s="306"/>
      <c r="AX689" s="306"/>
      <c r="AY689" s="306"/>
    </row>
    <row r="690" spans="1:51">
      <c r="A690" s="61" t="s">
        <v>1005</v>
      </c>
      <c r="B690" s="61" t="s">
        <v>973</v>
      </c>
      <c r="C690" s="61" t="s">
        <v>956</v>
      </c>
      <c r="D690" s="61" t="s">
        <v>579</v>
      </c>
      <c r="E690" s="64">
        <f>IF(ISERROR(VLOOKUP(D690,#REF!,2,0)),0,VLOOKUP(D690,#REF!,2,0))</f>
        <v>0</v>
      </c>
      <c r="F690" s="61" t="str">
        <f>IF(D690="","",VLOOKUP(D690,'UG SKU Categorization'!$A$1:$C$204,3,0))</f>
        <v>Other Health</v>
      </c>
      <c r="G690" s="61" t="s">
        <v>580</v>
      </c>
      <c r="H690" s="524">
        <v>24000</v>
      </c>
      <c r="I690" s="306"/>
      <c r="J690" s="306"/>
      <c r="K690" s="306"/>
      <c r="L690" s="306"/>
      <c r="M690" s="306"/>
      <c r="N690" s="306"/>
      <c r="O690" s="306"/>
      <c r="P690" s="306"/>
      <c r="Q690" s="306"/>
      <c r="R690" s="306"/>
      <c r="S690" s="306"/>
      <c r="T690" s="306"/>
      <c r="U690" s="306"/>
      <c r="V690" s="306"/>
      <c r="W690" s="306"/>
      <c r="X690" s="306"/>
      <c r="Y690" s="306"/>
      <c r="Z690" s="306"/>
      <c r="AA690" s="306"/>
      <c r="AB690" s="306"/>
      <c r="AC690" s="306"/>
      <c r="AD690" s="306"/>
      <c r="AE690" s="306"/>
      <c r="AF690" s="306"/>
      <c r="AG690" s="306"/>
      <c r="AH690" s="306"/>
      <c r="AI690" s="306"/>
      <c r="AJ690" s="524">
        <v>8000</v>
      </c>
      <c r="AK690" s="524">
        <v>1600</v>
      </c>
      <c r="AL690" s="524">
        <v>6400</v>
      </c>
      <c r="AM690" s="306"/>
      <c r="AN690" s="306"/>
      <c r="AO690" s="306"/>
      <c r="AP690" s="306"/>
      <c r="AQ690" s="306"/>
      <c r="AR690" s="306"/>
      <c r="AS690" s="306"/>
      <c r="AT690" s="524">
        <v>8000</v>
      </c>
      <c r="AU690" s="306"/>
      <c r="AV690" s="306"/>
      <c r="AW690" s="306"/>
      <c r="AX690" s="306"/>
      <c r="AY690" s="306"/>
    </row>
    <row r="691" spans="1:51">
      <c r="A691" s="61" t="s">
        <v>1005</v>
      </c>
      <c r="B691" s="61" t="s">
        <v>973</v>
      </c>
      <c r="C691" s="61" t="s">
        <v>956</v>
      </c>
      <c r="D691" s="61" t="s">
        <v>1633</v>
      </c>
      <c r="E691" s="64">
        <f>IF(ISERROR(VLOOKUP(D691,#REF!,2,0)),0,VLOOKUP(D691,#REF!,2,0))</f>
        <v>0</v>
      </c>
      <c r="F691" s="61" t="str">
        <f>IF(D691="","",VLOOKUP(D691,'UG SKU Categorization'!$A$1:$C$204,3,0))</f>
        <v>Other Health</v>
      </c>
      <c r="G691" s="61" t="s">
        <v>1634</v>
      </c>
      <c r="H691" s="524">
        <v>2100</v>
      </c>
      <c r="I691" s="306"/>
      <c r="J691" s="306"/>
      <c r="K691" s="306"/>
      <c r="L691" s="306"/>
      <c r="M691" s="306"/>
      <c r="N691" s="306"/>
      <c r="O691" s="306"/>
      <c r="P691" s="306"/>
      <c r="Q691" s="306"/>
      <c r="R691" s="306"/>
      <c r="S691" s="306"/>
      <c r="T691" s="306"/>
      <c r="U691" s="306"/>
      <c r="V691" s="306"/>
      <c r="W691" s="306"/>
      <c r="X691" s="306"/>
      <c r="Y691" s="306"/>
      <c r="Z691" s="306"/>
      <c r="AA691" s="306"/>
      <c r="AB691" s="306"/>
      <c r="AC691" s="306"/>
      <c r="AD691" s="306"/>
      <c r="AE691" s="306"/>
      <c r="AF691" s="306"/>
      <c r="AG691" s="306"/>
      <c r="AH691" s="306"/>
      <c r="AI691" s="306"/>
      <c r="AJ691" s="306"/>
      <c r="AK691" s="306"/>
      <c r="AL691" s="306"/>
      <c r="AM691" s="306"/>
      <c r="AN691" s="306"/>
      <c r="AO691" s="306"/>
      <c r="AP691" s="306"/>
      <c r="AQ691" s="306"/>
      <c r="AR691" s="306"/>
      <c r="AS691" s="524">
        <v>2100</v>
      </c>
      <c r="AT691" s="306"/>
      <c r="AU691" s="306"/>
      <c r="AV691" s="306"/>
      <c r="AW691" s="306"/>
      <c r="AX691" s="306"/>
      <c r="AY691" s="306"/>
    </row>
    <row r="692" spans="1:51">
      <c r="A692" s="61" t="s">
        <v>1005</v>
      </c>
      <c r="B692" s="61" t="s">
        <v>390</v>
      </c>
      <c r="C692" s="61" t="s">
        <v>954</v>
      </c>
      <c r="D692" s="61" t="s">
        <v>743</v>
      </c>
      <c r="E692" s="64">
        <f>IF(ISERROR(VLOOKUP(D692,#REF!,2,0)),0,VLOOKUP(D692,#REF!,2,0))</f>
        <v>0</v>
      </c>
      <c r="F692" s="61" t="str">
        <f>IF(D692="","",VLOOKUP(D692,'UG SKU Categorization'!$A$1:$C$204,3,0))</f>
        <v>Eyeglasses</v>
      </c>
      <c r="G692" s="61" t="s">
        <v>744</v>
      </c>
      <c r="H692" s="524">
        <v>8500</v>
      </c>
      <c r="I692" s="306"/>
      <c r="J692" s="306"/>
      <c r="K692" s="306"/>
      <c r="L692" s="306"/>
      <c r="M692" s="306"/>
      <c r="N692" s="306"/>
      <c r="O692" s="306"/>
      <c r="P692" s="306"/>
      <c r="Q692" s="306"/>
      <c r="R692" s="306"/>
      <c r="S692" s="306"/>
      <c r="T692" s="306"/>
      <c r="U692" s="306"/>
      <c r="V692" s="306"/>
      <c r="W692" s="524">
        <v>8500</v>
      </c>
      <c r="X692" s="306"/>
      <c r="Y692" s="306"/>
      <c r="Z692" s="306"/>
      <c r="AA692" s="306"/>
      <c r="AB692" s="306"/>
      <c r="AC692" s="306"/>
      <c r="AD692" s="306"/>
      <c r="AE692" s="306"/>
      <c r="AF692" s="306"/>
      <c r="AG692" s="306"/>
      <c r="AH692" s="306"/>
      <c r="AI692" s="306"/>
      <c r="AJ692" s="306"/>
      <c r="AK692" s="306"/>
      <c r="AL692" s="306"/>
      <c r="AM692" s="306"/>
      <c r="AN692" s="306"/>
      <c r="AO692" s="306"/>
      <c r="AP692" s="306"/>
      <c r="AQ692" s="306"/>
      <c r="AR692" s="306"/>
      <c r="AS692" s="306"/>
      <c r="AT692" s="306"/>
      <c r="AU692" s="306"/>
      <c r="AV692" s="306"/>
      <c r="AW692" s="306"/>
      <c r="AX692" s="306"/>
      <c r="AY692" s="306"/>
    </row>
    <row r="693" spans="1:51">
      <c r="A693" s="61" t="s">
        <v>1005</v>
      </c>
      <c r="B693" s="61" t="s">
        <v>390</v>
      </c>
      <c r="C693" s="61" t="s">
        <v>954</v>
      </c>
      <c r="D693" s="61" t="s">
        <v>745</v>
      </c>
      <c r="E693" s="64">
        <f>IF(ISERROR(VLOOKUP(D693,#REF!,2,0)),0,VLOOKUP(D693,#REF!,2,0))</f>
        <v>0</v>
      </c>
      <c r="F693" s="61" t="str">
        <f>IF(D693="","",VLOOKUP(D693,'UG SKU Categorization'!$A$1:$C$204,3,0))</f>
        <v>Eyeglasses</v>
      </c>
      <c r="G693" s="61" t="s">
        <v>746</v>
      </c>
      <c r="H693" s="524">
        <v>17000</v>
      </c>
      <c r="I693" s="306"/>
      <c r="J693" s="306"/>
      <c r="K693" s="306"/>
      <c r="L693" s="306"/>
      <c r="M693" s="306"/>
      <c r="N693" s="306"/>
      <c r="O693" s="306"/>
      <c r="P693" s="306"/>
      <c r="Q693" s="306"/>
      <c r="R693" s="524">
        <v>8500</v>
      </c>
      <c r="S693" s="306"/>
      <c r="T693" s="306"/>
      <c r="U693" s="306"/>
      <c r="V693" s="306"/>
      <c r="W693" s="306"/>
      <c r="X693" s="524">
        <v>8500</v>
      </c>
      <c r="Y693" s="306"/>
      <c r="Z693" s="306"/>
      <c r="AA693" s="306"/>
      <c r="AB693" s="306"/>
      <c r="AC693" s="306"/>
      <c r="AD693" s="306"/>
      <c r="AE693" s="306"/>
      <c r="AF693" s="306"/>
      <c r="AG693" s="306"/>
      <c r="AH693" s="306"/>
      <c r="AI693" s="306"/>
      <c r="AJ693" s="306"/>
      <c r="AK693" s="306"/>
      <c r="AL693" s="306"/>
      <c r="AM693" s="306"/>
      <c r="AN693" s="306"/>
      <c r="AO693" s="306"/>
      <c r="AP693" s="306"/>
      <c r="AQ693" s="306"/>
      <c r="AR693" s="306"/>
      <c r="AS693" s="306"/>
      <c r="AT693" s="306"/>
      <c r="AU693" s="306"/>
      <c r="AV693" s="306"/>
      <c r="AW693" s="306"/>
      <c r="AX693" s="306"/>
      <c r="AY693" s="306"/>
    </row>
    <row r="694" spans="1:51">
      <c r="A694" s="61" t="s">
        <v>1005</v>
      </c>
      <c r="B694" s="61" t="s">
        <v>390</v>
      </c>
      <c r="C694" s="61" t="s">
        <v>954</v>
      </c>
      <c r="D694" s="61" t="s">
        <v>747</v>
      </c>
      <c r="E694" s="64">
        <f>IF(ISERROR(VLOOKUP(D694,#REF!,2,0)),0,VLOOKUP(D694,#REF!,2,0))</f>
        <v>0</v>
      </c>
      <c r="F694" s="61" t="str">
        <f>IF(D694="","",VLOOKUP(D694,'UG SKU Categorization'!$A$1:$C$204,3,0))</f>
        <v>Eyeglasses</v>
      </c>
      <c r="G694" s="61" t="s">
        <v>748</v>
      </c>
      <c r="H694" s="524">
        <v>25500</v>
      </c>
      <c r="I694" s="306"/>
      <c r="J694" s="306"/>
      <c r="K694" s="306"/>
      <c r="L694" s="306"/>
      <c r="M694" s="306"/>
      <c r="N694" s="306"/>
      <c r="O694" s="306"/>
      <c r="P694" s="306"/>
      <c r="Q694" s="306"/>
      <c r="R694" s="306"/>
      <c r="S694" s="524">
        <v>8500</v>
      </c>
      <c r="T694" s="306"/>
      <c r="U694" s="306"/>
      <c r="V694" s="306"/>
      <c r="W694" s="524">
        <v>8500</v>
      </c>
      <c r="X694" s="524">
        <v>8500</v>
      </c>
      <c r="Y694" s="306"/>
      <c r="Z694" s="306"/>
      <c r="AA694" s="306"/>
      <c r="AB694" s="306"/>
      <c r="AC694" s="306"/>
      <c r="AD694" s="306"/>
      <c r="AE694" s="306"/>
      <c r="AF694" s="306"/>
      <c r="AG694" s="306"/>
      <c r="AH694" s="306"/>
      <c r="AI694" s="306"/>
      <c r="AJ694" s="306"/>
      <c r="AK694" s="306"/>
      <c r="AL694" s="306"/>
      <c r="AM694" s="306"/>
      <c r="AN694" s="306"/>
      <c r="AO694" s="306"/>
      <c r="AP694" s="306"/>
      <c r="AQ694" s="306"/>
      <c r="AR694" s="306"/>
      <c r="AS694" s="306"/>
      <c r="AT694" s="306"/>
      <c r="AU694" s="306"/>
      <c r="AV694" s="306"/>
      <c r="AW694" s="306"/>
      <c r="AX694" s="306"/>
      <c r="AY694" s="306"/>
    </row>
    <row r="695" spans="1:51">
      <c r="A695" s="61" t="s">
        <v>1005</v>
      </c>
      <c r="B695" s="61" t="s">
        <v>390</v>
      </c>
      <c r="C695" s="61" t="s">
        <v>954</v>
      </c>
      <c r="D695" s="61" t="s">
        <v>749</v>
      </c>
      <c r="E695" s="64">
        <f>IF(ISERROR(VLOOKUP(D695,#REF!,2,0)),0,VLOOKUP(D695,#REF!,2,0))</f>
        <v>0</v>
      </c>
      <c r="F695" s="61" t="str">
        <f>IF(D695="","",VLOOKUP(D695,'UG SKU Categorization'!$A$1:$C$204,3,0))</f>
        <v>Eyeglasses</v>
      </c>
      <c r="G695" s="61" t="s">
        <v>750</v>
      </c>
      <c r="H695" s="524">
        <v>17000</v>
      </c>
      <c r="I695" s="306"/>
      <c r="J695" s="306"/>
      <c r="K695" s="306"/>
      <c r="L695" s="306"/>
      <c r="M695" s="306"/>
      <c r="N695" s="306"/>
      <c r="O695" s="306"/>
      <c r="P695" s="306"/>
      <c r="Q695" s="306"/>
      <c r="R695" s="524">
        <v>8500</v>
      </c>
      <c r="S695" s="306"/>
      <c r="T695" s="306"/>
      <c r="U695" s="306"/>
      <c r="V695" s="306"/>
      <c r="W695" s="306"/>
      <c r="X695" s="306"/>
      <c r="Y695" s="306"/>
      <c r="Z695" s="306"/>
      <c r="AA695" s="306"/>
      <c r="AB695" s="306"/>
      <c r="AC695" s="306"/>
      <c r="AD695" s="306"/>
      <c r="AE695" s="306"/>
      <c r="AF695" s="306"/>
      <c r="AG695" s="306"/>
      <c r="AH695" s="306"/>
      <c r="AI695" s="306"/>
      <c r="AJ695" s="306"/>
      <c r="AK695" s="306"/>
      <c r="AL695" s="306"/>
      <c r="AM695" s="306"/>
      <c r="AN695" s="306"/>
      <c r="AO695" s="306"/>
      <c r="AP695" s="524">
        <v>8500</v>
      </c>
      <c r="AQ695" s="306"/>
      <c r="AR695" s="306"/>
      <c r="AS695" s="306"/>
      <c r="AT695" s="306"/>
      <c r="AU695" s="306"/>
      <c r="AV695" s="306"/>
      <c r="AW695" s="306"/>
      <c r="AX695" s="306"/>
      <c r="AY695" s="306"/>
    </row>
    <row r="696" spans="1:51">
      <c r="A696" s="61" t="s">
        <v>1005</v>
      </c>
      <c r="B696" s="61" t="s">
        <v>390</v>
      </c>
      <c r="C696" s="61" t="s">
        <v>954</v>
      </c>
      <c r="D696" s="61" t="s">
        <v>753</v>
      </c>
      <c r="E696" s="64">
        <f>IF(ISERROR(VLOOKUP(D696,#REF!,2,0)),0,VLOOKUP(D696,#REF!,2,0))</f>
        <v>0</v>
      </c>
      <c r="F696" s="61" t="str">
        <f>IF(D696="","",VLOOKUP(D696,'UG SKU Categorization'!$A$1:$C$204,3,0))</f>
        <v>Eyeglasses</v>
      </c>
      <c r="G696" s="61" t="s">
        <v>754</v>
      </c>
      <c r="H696" s="524">
        <v>33500</v>
      </c>
      <c r="I696" s="306"/>
      <c r="J696" s="306"/>
      <c r="K696" s="306"/>
      <c r="L696" s="306"/>
      <c r="M696" s="306"/>
      <c r="N696" s="306"/>
      <c r="O696" s="306"/>
      <c r="P696" s="306"/>
      <c r="Q696" s="306"/>
      <c r="R696" s="306"/>
      <c r="S696" s="524">
        <v>17000</v>
      </c>
      <c r="T696" s="306"/>
      <c r="U696" s="306"/>
      <c r="V696" s="306"/>
      <c r="W696" s="306"/>
      <c r="X696" s="524">
        <v>8500</v>
      </c>
      <c r="Y696" s="306"/>
      <c r="Z696" s="306"/>
      <c r="AA696" s="306"/>
      <c r="AB696" s="306"/>
      <c r="AC696" s="306"/>
      <c r="AD696" s="306"/>
      <c r="AE696" s="306"/>
      <c r="AF696" s="306"/>
      <c r="AG696" s="306"/>
      <c r="AH696" s="306"/>
      <c r="AI696" s="306"/>
      <c r="AJ696" s="524">
        <v>8000</v>
      </c>
      <c r="AK696" s="306"/>
      <c r="AL696" s="306"/>
      <c r="AM696" s="306"/>
      <c r="AN696" s="306"/>
      <c r="AO696" s="306"/>
      <c r="AP696" s="306"/>
      <c r="AQ696" s="306"/>
      <c r="AR696" s="306"/>
      <c r="AS696" s="306"/>
      <c r="AT696" s="306"/>
      <c r="AU696" s="306"/>
      <c r="AV696" s="306"/>
      <c r="AW696" s="306"/>
      <c r="AX696" s="306"/>
      <c r="AY696" s="306"/>
    </row>
    <row r="697" spans="1:51">
      <c r="A697" s="61" t="s">
        <v>1005</v>
      </c>
      <c r="B697" s="61" t="s">
        <v>390</v>
      </c>
      <c r="C697" s="61" t="s">
        <v>954</v>
      </c>
      <c r="D697" s="61" t="s">
        <v>755</v>
      </c>
      <c r="E697" s="64">
        <f>IF(ISERROR(VLOOKUP(D697,#REF!,2,0)),0,VLOOKUP(D697,#REF!,2,0))</f>
        <v>0</v>
      </c>
      <c r="F697" s="61" t="str">
        <f>IF(D697="","",VLOOKUP(D697,'UG SKU Categorization'!$A$1:$C$204,3,0))</f>
        <v>Eyeglasses</v>
      </c>
      <c r="G697" s="61" t="s">
        <v>756</v>
      </c>
      <c r="H697" s="524">
        <v>17000</v>
      </c>
      <c r="I697" s="306"/>
      <c r="J697" s="306"/>
      <c r="K697" s="306"/>
      <c r="L697" s="306"/>
      <c r="M697" s="306"/>
      <c r="N697" s="306"/>
      <c r="O697" s="306"/>
      <c r="P697" s="306"/>
      <c r="Q697" s="306"/>
      <c r="R697" s="306"/>
      <c r="S697" s="306"/>
      <c r="T697" s="306"/>
      <c r="U697" s="306"/>
      <c r="V697" s="524">
        <v>8500</v>
      </c>
      <c r="W697" s="524">
        <v>8500</v>
      </c>
      <c r="X697" s="306"/>
      <c r="Y697" s="306"/>
      <c r="Z697" s="306"/>
      <c r="AA697" s="306"/>
      <c r="AB697" s="306"/>
      <c r="AC697" s="306"/>
      <c r="AD697" s="306"/>
      <c r="AE697" s="306"/>
      <c r="AF697" s="306"/>
      <c r="AG697" s="306"/>
      <c r="AH697" s="306"/>
      <c r="AI697" s="306"/>
      <c r="AJ697" s="306"/>
      <c r="AK697" s="306"/>
      <c r="AL697" s="306"/>
      <c r="AM697" s="306"/>
      <c r="AN697" s="306"/>
      <c r="AO697" s="306"/>
      <c r="AP697" s="306"/>
      <c r="AQ697" s="306"/>
      <c r="AR697" s="306"/>
      <c r="AS697" s="306"/>
      <c r="AT697" s="306"/>
      <c r="AU697" s="306"/>
      <c r="AV697" s="306"/>
      <c r="AW697" s="306"/>
      <c r="AX697" s="306"/>
      <c r="AY697" s="306"/>
    </row>
    <row r="698" spans="1:51">
      <c r="A698" s="61" t="s">
        <v>1005</v>
      </c>
      <c r="B698" s="61" t="s">
        <v>390</v>
      </c>
      <c r="C698" s="61" t="s">
        <v>954</v>
      </c>
      <c r="D698" s="61" t="s">
        <v>757</v>
      </c>
      <c r="E698" s="64">
        <f>IF(ISERROR(VLOOKUP(D698,#REF!,2,0)),0,VLOOKUP(D698,#REF!,2,0))</f>
        <v>0</v>
      </c>
      <c r="F698" s="61" t="str">
        <f>IF(D698="","",VLOOKUP(D698,'UG SKU Categorization'!$A$1:$C$204,3,0))</f>
        <v>Eyeglasses</v>
      </c>
      <c r="G698" s="61" t="s">
        <v>758</v>
      </c>
      <c r="H698" s="524">
        <v>17000</v>
      </c>
      <c r="I698" s="306"/>
      <c r="J698" s="306"/>
      <c r="K698" s="306"/>
      <c r="L698" s="306"/>
      <c r="M698" s="306"/>
      <c r="N698" s="306"/>
      <c r="O698" s="306"/>
      <c r="P698" s="306"/>
      <c r="Q698" s="306"/>
      <c r="R698" s="524">
        <v>8500</v>
      </c>
      <c r="S698" s="524">
        <v>8500</v>
      </c>
      <c r="T698" s="306"/>
      <c r="U698" s="306"/>
      <c r="V698" s="306"/>
      <c r="W698" s="306"/>
      <c r="X698" s="306"/>
      <c r="Y698" s="306"/>
      <c r="Z698" s="306"/>
      <c r="AA698" s="306"/>
      <c r="AB698" s="306"/>
      <c r="AC698" s="306"/>
      <c r="AD698" s="306"/>
      <c r="AE698" s="306"/>
      <c r="AF698" s="306"/>
      <c r="AG698" s="306"/>
      <c r="AH698" s="306"/>
      <c r="AI698" s="306"/>
      <c r="AJ698" s="306"/>
      <c r="AK698" s="306"/>
      <c r="AL698" s="306"/>
      <c r="AM698" s="306"/>
      <c r="AN698" s="306"/>
      <c r="AO698" s="306"/>
      <c r="AP698" s="306"/>
      <c r="AQ698" s="306"/>
      <c r="AR698" s="306"/>
      <c r="AS698" s="306"/>
      <c r="AT698" s="306"/>
      <c r="AU698" s="306"/>
      <c r="AV698" s="306"/>
      <c r="AW698" s="306"/>
      <c r="AX698" s="306"/>
      <c r="AY698" s="306"/>
    </row>
    <row r="699" spans="1:51">
      <c r="A699" s="61" t="s">
        <v>1005</v>
      </c>
      <c r="B699" s="61" t="s">
        <v>390</v>
      </c>
      <c r="C699" s="61" t="s">
        <v>954</v>
      </c>
      <c r="D699" s="61" t="s">
        <v>759</v>
      </c>
      <c r="E699" s="64">
        <f>IF(ISERROR(VLOOKUP(D699,#REF!,2,0)),0,VLOOKUP(D699,#REF!,2,0))</f>
        <v>0</v>
      </c>
      <c r="F699" s="61" t="str">
        <f>IF(D699="","",VLOOKUP(D699,'UG SKU Categorization'!$A$1:$C$204,3,0))</f>
        <v>Eyeglasses</v>
      </c>
      <c r="G699" s="61" t="s">
        <v>760</v>
      </c>
      <c r="H699" s="524">
        <v>17000</v>
      </c>
      <c r="I699" s="306"/>
      <c r="J699" s="306"/>
      <c r="K699" s="306"/>
      <c r="L699" s="306"/>
      <c r="M699" s="306"/>
      <c r="N699" s="306"/>
      <c r="O699" s="306"/>
      <c r="P699" s="306"/>
      <c r="Q699" s="306"/>
      <c r="R699" s="306"/>
      <c r="S699" s="524">
        <v>8500</v>
      </c>
      <c r="T699" s="306"/>
      <c r="U699" s="306"/>
      <c r="V699" s="306"/>
      <c r="W699" s="306"/>
      <c r="X699" s="306"/>
      <c r="Y699" s="306"/>
      <c r="Z699" s="306"/>
      <c r="AA699" s="306"/>
      <c r="AB699" s="306"/>
      <c r="AC699" s="306"/>
      <c r="AD699" s="306"/>
      <c r="AE699" s="306"/>
      <c r="AF699" s="306"/>
      <c r="AG699" s="306"/>
      <c r="AH699" s="306"/>
      <c r="AI699" s="306"/>
      <c r="AJ699" s="306"/>
      <c r="AK699" s="306"/>
      <c r="AL699" s="306"/>
      <c r="AM699" s="306"/>
      <c r="AN699" s="306"/>
      <c r="AO699" s="306"/>
      <c r="AP699" s="524">
        <v>8500</v>
      </c>
      <c r="AQ699" s="306"/>
      <c r="AR699" s="306"/>
      <c r="AS699" s="306"/>
      <c r="AT699" s="306"/>
      <c r="AU699" s="306"/>
      <c r="AV699" s="306"/>
      <c r="AW699" s="306"/>
      <c r="AX699" s="306"/>
      <c r="AY699" s="306"/>
    </row>
    <row r="700" spans="1:51">
      <c r="A700" s="61" t="s">
        <v>1005</v>
      </c>
      <c r="B700" s="61" t="s">
        <v>390</v>
      </c>
      <c r="C700" s="61" t="s">
        <v>954</v>
      </c>
      <c r="D700" s="61" t="s">
        <v>763</v>
      </c>
      <c r="E700" s="64">
        <f>IF(ISERROR(VLOOKUP(D700,#REF!,2,0)),0,VLOOKUP(D700,#REF!,2,0))</f>
        <v>0</v>
      </c>
      <c r="F700" s="61" t="str">
        <f>IF(D700="","",VLOOKUP(D700,'UG SKU Categorization'!$A$1:$C$204,3,0))</f>
        <v>Eyeglasses</v>
      </c>
      <c r="G700" s="61" t="s">
        <v>764</v>
      </c>
      <c r="H700" s="524">
        <v>17000</v>
      </c>
      <c r="I700" s="306"/>
      <c r="J700" s="306"/>
      <c r="K700" s="306"/>
      <c r="L700" s="306"/>
      <c r="M700" s="306"/>
      <c r="N700" s="306"/>
      <c r="O700" s="306"/>
      <c r="P700" s="306"/>
      <c r="Q700" s="306"/>
      <c r="R700" s="306"/>
      <c r="S700" s="306"/>
      <c r="T700" s="306"/>
      <c r="U700" s="306"/>
      <c r="V700" s="306"/>
      <c r="W700" s="306"/>
      <c r="X700" s="524">
        <v>8500</v>
      </c>
      <c r="Y700" s="306"/>
      <c r="Z700" s="306"/>
      <c r="AA700" s="306"/>
      <c r="AB700" s="306"/>
      <c r="AC700" s="306"/>
      <c r="AD700" s="306"/>
      <c r="AE700" s="306"/>
      <c r="AF700" s="306"/>
      <c r="AG700" s="306"/>
      <c r="AH700" s="306"/>
      <c r="AI700" s="306"/>
      <c r="AJ700" s="306"/>
      <c r="AK700" s="306"/>
      <c r="AL700" s="306"/>
      <c r="AM700" s="306"/>
      <c r="AN700" s="524">
        <v>8500</v>
      </c>
      <c r="AO700" s="306"/>
      <c r="AP700" s="306"/>
      <c r="AQ700" s="306"/>
      <c r="AR700" s="306"/>
      <c r="AS700" s="306"/>
      <c r="AT700" s="306"/>
      <c r="AU700" s="306"/>
      <c r="AV700" s="306"/>
      <c r="AW700" s="306"/>
      <c r="AX700" s="306"/>
      <c r="AY700" s="306"/>
    </row>
    <row r="701" spans="1:51">
      <c r="A701" s="61" t="s">
        <v>1005</v>
      </c>
      <c r="B701" s="61" t="s">
        <v>390</v>
      </c>
      <c r="C701" s="61" t="s">
        <v>954</v>
      </c>
      <c r="D701" s="61" t="s">
        <v>765</v>
      </c>
      <c r="E701" s="64">
        <f>IF(ISERROR(VLOOKUP(D701,#REF!,2,0)),0,VLOOKUP(D701,#REF!,2,0))</f>
        <v>0</v>
      </c>
      <c r="F701" s="61" t="str">
        <f>IF(D701="","",VLOOKUP(D701,'UG SKU Categorization'!$A$1:$C$204,3,0))</f>
        <v>Eyeglasses</v>
      </c>
      <c r="G701" s="61" t="s">
        <v>766</v>
      </c>
      <c r="H701" s="524">
        <v>34000</v>
      </c>
      <c r="I701" s="306"/>
      <c r="J701" s="306"/>
      <c r="K701" s="306"/>
      <c r="L701" s="306"/>
      <c r="M701" s="306"/>
      <c r="N701" s="306"/>
      <c r="O701" s="306"/>
      <c r="P701" s="306"/>
      <c r="Q701" s="306"/>
      <c r="R701" s="306"/>
      <c r="S701" s="306"/>
      <c r="T701" s="306"/>
      <c r="U701" s="306"/>
      <c r="V701" s="306"/>
      <c r="W701" s="524">
        <v>8500</v>
      </c>
      <c r="X701" s="524">
        <v>8500</v>
      </c>
      <c r="Y701" s="306"/>
      <c r="Z701" s="524">
        <v>8500</v>
      </c>
      <c r="AA701" s="306"/>
      <c r="AB701" s="306"/>
      <c r="AC701" s="306"/>
      <c r="AD701" s="306"/>
      <c r="AE701" s="524">
        <v>8500</v>
      </c>
      <c r="AF701" s="306"/>
      <c r="AG701" s="306"/>
      <c r="AH701" s="306"/>
      <c r="AI701" s="306"/>
      <c r="AJ701" s="306"/>
      <c r="AK701" s="306"/>
      <c r="AL701" s="306"/>
      <c r="AM701" s="306"/>
      <c r="AN701" s="306"/>
      <c r="AO701" s="306"/>
      <c r="AP701" s="306"/>
      <c r="AQ701" s="306"/>
      <c r="AR701" s="306"/>
      <c r="AS701" s="306"/>
      <c r="AT701" s="306"/>
      <c r="AU701" s="306"/>
      <c r="AV701" s="306"/>
      <c r="AW701" s="306"/>
      <c r="AX701" s="306"/>
      <c r="AY701" s="306"/>
    </row>
    <row r="702" spans="1:51">
      <c r="A702" s="61" t="s">
        <v>1005</v>
      </c>
      <c r="B702" s="61" t="s">
        <v>390</v>
      </c>
      <c r="C702" s="61" t="s">
        <v>954</v>
      </c>
      <c r="D702" s="61" t="s">
        <v>767</v>
      </c>
      <c r="E702" s="64">
        <f>IF(ISERROR(VLOOKUP(D702,#REF!,2,0)),0,VLOOKUP(D702,#REF!,2,0))</f>
        <v>0</v>
      </c>
      <c r="F702" s="61" t="str">
        <f>IF(D702="","",VLOOKUP(D702,'UG SKU Categorization'!$A$1:$C$204,3,0))</f>
        <v>Eyeglasses</v>
      </c>
      <c r="G702" s="61" t="s">
        <v>768</v>
      </c>
      <c r="H702" s="524">
        <v>68500</v>
      </c>
      <c r="I702" s="306"/>
      <c r="J702" s="306"/>
      <c r="K702" s="306"/>
      <c r="L702" s="306"/>
      <c r="M702" s="306"/>
      <c r="N702" s="306"/>
      <c r="O702" s="306"/>
      <c r="P702" s="306"/>
      <c r="Q702" s="306"/>
      <c r="R702" s="524">
        <v>8500</v>
      </c>
      <c r="S702" s="524">
        <v>8500</v>
      </c>
      <c r="T702" s="306"/>
      <c r="U702" s="306"/>
      <c r="V702" s="306"/>
      <c r="W702" s="524">
        <v>17000</v>
      </c>
      <c r="X702" s="524">
        <v>25500</v>
      </c>
      <c r="Y702" s="306"/>
      <c r="Z702" s="306"/>
      <c r="AA702" s="306"/>
      <c r="AB702" s="306"/>
      <c r="AC702" s="524">
        <v>9000</v>
      </c>
      <c r="AD702" s="306"/>
      <c r="AE702" s="306"/>
      <c r="AF702" s="306"/>
      <c r="AG702" s="306"/>
      <c r="AH702" s="306"/>
      <c r="AI702" s="306"/>
      <c r="AJ702" s="306"/>
      <c r="AK702" s="306"/>
      <c r="AL702" s="306"/>
      <c r="AM702" s="306"/>
      <c r="AN702" s="306"/>
      <c r="AO702" s="306"/>
      <c r="AP702" s="306"/>
      <c r="AQ702" s="306"/>
      <c r="AR702" s="306"/>
      <c r="AS702" s="306"/>
      <c r="AT702" s="306"/>
      <c r="AU702" s="306"/>
      <c r="AV702" s="306"/>
      <c r="AW702" s="306"/>
      <c r="AX702" s="306"/>
      <c r="AY702" s="306"/>
    </row>
    <row r="703" spans="1:51">
      <c r="A703" s="61" t="s">
        <v>1005</v>
      </c>
      <c r="B703" s="61" t="s">
        <v>390</v>
      </c>
      <c r="C703" s="61" t="s">
        <v>954</v>
      </c>
      <c r="D703" s="61" t="s">
        <v>769</v>
      </c>
      <c r="E703" s="64">
        <f>IF(ISERROR(VLOOKUP(D703,#REF!,2,0)),0,VLOOKUP(D703,#REF!,2,0))</f>
        <v>0</v>
      </c>
      <c r="F703" s="61" t="str">
        <f>IF(D703="","",VLOOKUP(D703,'UG SKU Categorization'!$A$1:$C$204,3,0))</f>
        <v>Eyeglasses</v>
      </c>
      <c r="G703" s="61" t="s">
        <v>770</v>
      </c>
      <c r="H703" s="524">
        <v>25500</v>
      </c>
      <c r="I703" s="306"/>
      <c r="J703" s="306"/>
      <c r="K703" s="306"/>
      <c r="L703" s="306"/>
      <c r="M703" s="306"/>
      <c r="N703" s="306"/>
      <c r="O703" s="306"/>
      <c r="P703" s="306"/>
      <c r="Q703" s="306"/>
      <c r="R703" s="306"/>
      <c r="S703" s="524">
        <v>17000</v>
      </c>
      <c r="T703" s="306"/>
      <c r="U703" s="306"/>
      <c r="V703" s="306"/>
      <c r="W703" s="524">
        <v>8500</v>
      </c>
      <c r="X703" s="306"/>
      <c r="Y703" s="306"/>
      <c r="Z703" s="306"/>
      <c r="AA703" s="306"/>
      <c r="AB703" s="306"/>
      <c r="AC703" s="306"/>
      <c r="AD703" s="306"/>
      <c r="AE703" s="306"/>
      <c r="AF703" s="306"/>
      <c r="AG703" s="306"/>
      <c r="AH703" s="306"/>
      <c r="AI703" s="306"/>
      <c r="AJ703" s="306"/>
      <c r="AK703" s="306"/>
      <c r="AL703" s="306"/>
      <c r="AM703" s="306"/>
      <c r="AN703" s="306"/>
      <c r="AO703" s="306"/>
      <c r="AP703" s="306"/>
      <c r="AQ703" s="306"/>
      <c r="AR703" s="306"/>
      <c r="AS703" s="306"/>
      <c r="AT703" s="306"/>
      <c r="AU703" s="306"/>
      <c r="AV703" s="306"/>
      <c r="AW703" s="306"/>
      <c r="AX703" s="306"/>
      <c r="AY703" s="306"/>
    </row>
    <row r="704" spans="1:51">
      <c r="A704" s="61" t="s">
        <v>1005</v>
      </c>
      <c r="B704" s="61" t="s">
        <v>390</v>
      </c>
      <c r="C704" s="61" t="s">
        <v>954</v>
      </c>
      <c r="D704" s="61" t="s">
        <v>771</v>
      </c>
      <c r="E704" s="64">
        <f>IF(ISERROR(VLOOKUP(D704,#REF!,2,0)),0,VLOOKUP(D704,#REF!,2,0))</f>
        <v>0</v>
      </c>
      <c r="F704" s="61" t="str">
        <f>IF(D704="","",VLOOKUP(D704,'UG SKU Categorization'!$A$1:$C$204,3,0))</f>
        <v>Eyeglasses</v>
      </c>
      <c r="G704" s="61" t="s">
        <v>772</v>
      </c>
      <c r="H704" s="524">
        <v>25500</v>
      </c>
      <c r="I704" s="306"/>
      <c r="J704" s="306"/>
      <c r="K704" s="306"/>
      <c r="L704" s="306"/>
      <c r="M704" s="306"/>
      <c r="N704" s="306"/>
      <c r="O704" s="306"/>
      <c r="P704" s="306"/>
      <c r="Q704" s="306"/>
      <c r="R704" s="306"/>
      <c r="S704" s="306"/>
      <c r="T704" s="306"/>
      <c r="U704" s="306"/>
      <c r="V704" s="306"/>
      <c r="W704" s="524">
        <v>17000</v>
      </c>
      <c r="X704" s="524">
        <v>8500</v>
      </c>
      <c r="Y704" s="306"/>
      <c r="Z704" s="306"/>
      <c r="AA704" s="306"/>
      <c r="AB704" s="306"/>
      <c r="AC704" s="306"/>
      <c r="AD704" s="306"/>
      <c r="AE704" s="306"/>
      <c r="AF704" s="306"/>
      <c r="AG704" s="306"/>
      <c r="AH704" s="306"/>
      <c r="AI704" s="306"/>
      <c r="AJ704" s="306"/>
      <c r="AK704" s="306"/>
      <c r="AL704" s="306"/>
      <c r="AM704" s="306"/>
      <c r="AN704" s="306"/>
      <c r="AO704" s="306"/>
      <c r="AP704" s="306"/>
      <c r="AQ704" s="306"/>
      <c r="AR704" s="306"/>
      <c r="AS704" s="306"/>
      <c r="AT704" s="306"/>
      <c r="AU704" s="306"/>
      <c r="AV704" s="306"/>
      <c r="AW704" s="306"/>
      <c r="AX704" s="306"/>
      <c r="AY704" s="306"/>
    </row>
    <row r="705" spans="1:51">
      <c r="A705" s="61" t="s">
        <v>1005</v>
      </c>
      <c r="B705" s="61" t="s">
        <v>390</v>
      </c>
      <c r="C705" s="61" t="s">
        <v>954</v>
      </c>
      <c r="D705" s="61" t="s">
        <v>773</v>
      </c>
      <c r="E705" s="64">
        <f>IF(ISERROR(VLOOKUP(D705,#REF!,2,0)),0,VLOOKUP(D705,#REF!,2,0))</f>
        <v>0</v>
      </c>
      <c r="F705" s="61" t="str">
        <f>IF(D705="","",VLOOKUP(D705,'UG SKU Categorization'!$A$1:$C$204,3,0))</f>
        <v>Eyeglasses</v>
      </c>
      <c r="G705" s="61" t="s">
        <v>586</v>
      </c>
      <c r="H705" s="524">
        <v>34500</v>
      </c>
      <c r="I705" s="306"/>
      <c r="J705" s="306"/>
      <c r="K705" s="306"/>
      <c r="L705" s="306"/>
      <c r="M705" s="306"/>
      <c r="N705" s="306"/>
      <c r="O705" s="306"/>
      <c r="P705" s="306"/>
      <c r="Q705" s="306"/>
      <c r="R705" s="306"/>
      <c r="S705" s="306"/>
      <c r="T705" s="306"/>
      <c r="U705" s="306"/>
      <c r="V705" s="306"/>
      <c r="W705" s="524">
        <v>8500</v>
      </c>
      <c r="X705" s="524">
        <v>18000</v>
      </c>
      <c r="Y705" s="306"/>
      <c r="Z705" s="306"/>
      <c r="AA705" s="306"/>
      <c r="AB705" s="306"/>
      <c r="AC705" s="306"/>
      <c r="AD705" s="306"/>
      <c r="AE705" s="306"/>
      <c r="AF705" s="306"/>
      <c r="AG705" s="306"/>
      <c r="AH705" s="306"/>
      <c r="AI705" s="306"/>
      <c r="AJ705" s="306"/>
      <c r="AK705" s="306"/>
      <c r="AL705" s="306"/>
      <c r="AM705" s="306"/>
      <c r="AN705" s="524">
        <v>8000</v>
      </c>
      <c r="AO705" s="306"/>
      <c r="AP705" s="306"/>
      <c r="AQ705" s="306"/>
      <c r="AR705" s="306"/>
      <c r="AS705" s="306"/>
      <c r="AT705" s="306"/>
      <c r="AU705" s="306"/>
      <c r="AV705" s="306"/>
      <c r="AW705" s="306"/>
      <c r="AX705" s="306"/>
      <c r="AY705" s="306"/>
    </row>
    <row r="706" spans="1:51">
      <c r="A706" s="61" t="s">
        <v>1005</v>
      </c>
      <c r="B706" s="61" t="s">
        <v>390</v>
      </c>
      <c r="C706" s="61" t="s">
        <v>954</v>
      </c>
      <c r="D706" s="61" t="s">
        <v>587</v>
      </c>
      <c r="E706" s="64">
        <f>IF(ISERROR(VLOOKUP(D706,#REF!,2,0)),0,VLOOKUP(D706,#REF!,2,0))</f>
        <v>0</v>
      </c>
      <c r="F706" s="61" t="str">
        <f>IF(D706="","",VLOOKUP(D706,'UG SKU Categorization'!$A$1:$C$204,3,0))</f>
        <v>Eyeglasses</v>
      </c>
      <c r="G706" s="61" t="s">
        <v>588</v>
      </c>
      <c r="H706" s="524">
        <v>51000</v>
      </c>
      <c r="I706" s="306"/>
      <c r="J706" s="306"/>
      <c r="K706" s="306"/>
      <c r="L706" s="306"/>
      <c r="M706" s="306"/>
      <c r="N706" s="306"/>
      <c r="O706" s="306"/>
      <c r="P706" s="306"/>
      <c r="Q706" s="306"/>
      <c r="R706" s="306"/>
      <c r="S706" s="524">
        <v>8500</v>
      </c>
      <c r="T706" s="306"/>
      <c r="U706" s="306"/>
      <c r="V706" s="306"/>
      <c r="W706" s="524">
        <v>8500</v>
      </c>
      <c r="X706" s="524">
        <v>8500</v>
      </c>
      <c r="Y706" s="524">
        <v>8500</v>
      </c>
      <c r="Z706" s="306"/>
      <c r="AA706" s="524">
        <v>17000</v>
      </c>
      <c r="AB706" s="306"/>
      <c r="AC706" s="306"/>
      <c r="AD706" s="306"/>
      <c r="AE706" s="306"/>
      <c r="AF706" s="306"/>
      <c r="AG706" s="306"/>
      <c r="AH706" s="306"/>
      <c r="AI706" s="306"/>
      <c r="AJ706" s="306"/>
      <c r="AK706" s="306"/>
      <c r="AL706" s="306"/>
      <c r="AM706" s="306"/>
      <c r="AN706" s="306"/>
      <c r="AO706" s="306"/>
      <c r="AP706" s="306"/>
      <c r="AQ706" s="306"/>
      <c r="AR706" s="306"/>
      <c r="AS706" s="306"/>
      <c r="AT706" s="306"/>
      <c r="AU706" s="306"/>
      <c r="AV706" s="306"/>
      <c r="AW706" s="306"/>
      <c r="AX706" s="306"/>
      <c r="AY706" s="306"/>
    </row>
    <row r="707" spans="1:51">
      <c r="A707" s="61" t="s">
        <v>1005</v>
      </c>
      <c r="B707" s="61" t="s">
        <v>390</v>
      </c>
      <c r="C707" s="61" t="s">
        <v>954</v>
      </c>
      <c r="D707" s="61" t="s">
        <v>589</v>
      </c>
      <c r="E707" s="64">
        <f>IF(ISERROR(VLOOKUP(D707,#REF!,2,0)),0,VLOOKUP(D707,#REF!,2,0))</f>
        <v>0</v>
      </c>
      <c r="F707" s="61" t="str">
        <f>IF(D707="","",VLOOKUP(D707,'UG SKU Categorization'!$A$1:$C$204,3,0))</f>
        <v>Eyeglasses</v>
      </c>
      <c r="G707" s="61" t="s">
        <v>590</v>
      </c>
      <c r="H707" s="524">
        <v>17000</v>
      </c>
      <c r="I707" s="306"/>
      <c r="J707" s="306"/>
      <c r="K707" s="306"/>
      <c r="L707" s="306"/>
      <c r="M707" s="306"/>
      <c r="N707" s="306"/>
      <c r="O707" s="306"/>
      <c r="P707" s="306"/>
      <c r="Q707" s="306"/>
      <c r="R707" s="306"/>
      <c r="S707" s="306"/>
      <c r="T707" s="306"/>
      <c r="U707" s="306"/>
      <c r="V707" s="306"/>
      <c r="W707" s="306"/>
      <c r="X707" s="524">
        <v>17000</v>
      </c>
      <c r="Y707" s="306"/>
      <c r="Z707" s="306"/>
      <c r="AA707" s="306"/>
      <c r="AB707" s="306"/>
      <c r="AC707" s="306"/>
      <c r="AD707" s="306"/>
      <c r="AE707" s="306"/>
      <c r="AF707" s="306"/>
      <c r="AG707" s="306"/>
      <c r="AH707" s="306"/>
      <c r="AI707" s="306"/>
      <c r="AJ707" s="306"/>
      <c r="AK707" s="306"/>
      <c r="AL707" s="306"/>
      <c r="AM707" s="306"/>
      <c r="AN707" s="306"/>
      <c r="AO707" s="306"/>
      <c r="AP707" s="306"/>
      <c r="AQ707" s="306"/>
      <c r="AR707" s="306"/>
      <c r="AS707" s="306"/>
      <c r="AT707" s="306"/>
      <c r="AU707" s="306"/>
      <c r="AV707" s="306"/>
      <c r="AW707" s="306"/>
      <c r="AX707" s="306"/>
      <c r="AY707" s="306"/>
    </row>
    <row r="708" spans="1:51">
      <c r="A708" s="61" t="s">
        <v>1005</v>
      </c>
      <c r="B708" s="61" t="s">
        <v>390</v>
      </c>
      <c r="C708" s="61" t="s">
        <v>954</v>
      </c>
      <c r="D708" s="61" t="s">
        <v>591</v>
      </c>
      <c r="E708" s="64">
        <f>IF(ISERROR(VLOOKUP(D708,#REF!,2,0)),0,VLOOKUP(D708,#REF!,2,0))</f>
        <v>0</v>
      </c>
      <c r="F708" s="61" t="str">
        <f>IF(D708="","",VLOOKUP(D708,'UG SKU Categorization'!$A$1:$C$204,3,0))</f>
        <v>Eyeglasses</v>
      </c>
      <c r="G708" s="61" t="s">
        <v>592</v>
      </c>
      <c r="H708" s="524">
        <v>34000</v>
      </c>
      <c r="I708" s="306"/>
      <c r="J708" s="306"/>
      <c r="K708" s="306"/>
      <c r="L708" s="306"/>
      <c r="M708" s="306"/>
      <c r="N708" s="306"/>
      <c r="O708" s="306"/>
      <c r="P708" s="306"/>
      <c r="Q708" s="306"/>
      <c r="R708" s="524">
        <v>8500</v>
      </c>
      <c r="S708" s="306"/>
      <c r="T708" s="306"/>
      <c r="U708" s="306"/>
      <c r="V708" s="306"/>
      <c r="W708" s="306"/>
      <c r="X708" s="524">
        <v>8500</v>
      </c>
      <c r="Y708" s="306"/>
      <c r="Z708" s="306"/>
      <c r="AA708" s="306"/>
      <c r="AB708" s="306"/>
      <c r="AC708" s="306"/>
      <c r="AD708" s="306"/>
      <c r="AE708" s="306"/>
      <c r="AF708" s="306"/>
      <c r="AG708" s="524">
        <v>8500</v>
      </c>
      <c r="AH708" s="306"/>
      <c r="AI708" s="306"/>
      <c r="AJ708" s="306"/>
      <c r="AK708" s="306"/>
      <c r="AL708" s="306"/>
      <c r="AM708" s="306"/>
      <c r="AN708" s="306"/>
      <c r="AO708" s="306"/>
      <c r="AP708" s="524">
        <v>8500</v>
      </c>
      <c r="AQ708" s="306"/>
      <c r="AR708" s="306"/>
      <c r="AS708" s="306"/>
      <c r="AT708" s="306"/>
      <c r="AU708" s="306"/>
      <c r="AV708" s="306"/>
      <c r="AW708" s="306"/>
      <c r="AX708" s="306"/>
      <c r="AY708" s="306"/>
    </row>
    <row r="709" spans="1:51">
      <c r="A709" s="61" t="s">
        <v>1005</v>
      </c>
      <c r="B709" s="61" t="s">
        <v>390</v>
      </c>
      <c r="C709" s="61" t="s">
        <v>954</v>
      </c>
      <c r="D709" s="61" t="s">
        <v>595</v>
      </c>
      <c r="E709" s="64">
        <f>IF(ISERROR(VLOOKUP(D709,#REF!,2,0)),0,VLOOKUP(D709,#REF!,2,0))</f>
        <v>0</v>
      </c>
      <c r="F709" s="61" t="str">
        <f>IF(D709="","",VLOOKUP(D709,'UG SKU Categorization'!$A$1:$C$204,3,0))</f>
        <v>Eyeglasses</v>
      </c>
      <c r="G709" s="61" t="s">
        <v>596</v>
      </c>
      <c r="H709" s="524">
        <v>63000</v>
      </c>
      <c r="I709" s="306"/>
      <c r="J709" s="306"/>
      <c r="K709" s="306"/>
      <c r="L709" s="306"/>
      <c r="M709" s="306"/>
      <c r="N709" s="306"/>
      <c r="O709" s="306"/>
      <c r="P709" s="306"/>
      <c r="Q709" s="306"/>
      <c r="R709" s="306"/>
      <c r="S709" s="524">
        <v>45000</v>
      </c>
      <c r="T709" s="306"/>
      <c r="U709" s="306"/>
      <c r="V709" s="306"/>
      <c r="W709" s="306"/>
      <c r="X709" s="524">
        <v>9000</v>
      </c>
      <c r="Y709" s="306"/>
      <c r="Z709" s="306"/>
      <c r="AA709" s="524">
        <v>9000</v>
      </c>
      <c r="AB709" s="306"/>
      <c r="AC709" s="306"/>
      <c r="AD709" s="306"/>
      <c r="AE709" s="306"/>
      <c r="AF709" s="306"/>
      <c r="AG709" s="306"/>
      <c r="AH709" s="306"/>
      <c r="AI709" s="306"/>
      <c r="AJ709" s="306"/>
      <c r="AK709" s="306"/>
      <c r="AL709" s="306"/>
      <c r="AM709" s="306"/>
      <c r="AN709" s="306"/>
      <c r="AO709" s="306"/>
      <c r="AP709" s="306"/>
      <c r="AQ709" s="306"/>
      <c r="AR709" s="306"/>
      <c r="AS709" s="306"/>
      <c r="AT709" s="306"/>
      <c r="AU709" s="306"/>
      <c r="AV709" s="306"/>
      <c r="AW709" s="306"/>
      <c r="AX709" s="306"/>
      <c r="AY709" s="306"/>
    </row>
    <row r="710" spans="1:51">
      <c r="A710" s="61" t="s">
        <v>1005</v>
      </c>
      <c r="B710" s="61" t="s">
        <v>390</v>
      </c>
      <c r="C710" s="61" t="s">
        <v>954</v>
      </c>
      <c r="D710" s="61" t="s">
        <v>597</v>
      </c>
      <c r="E710" s="64">
        <f>IF(ISERROR(VLOOKUP(D710,#REF!,2,0)),0,VLOOKUP(D710,#REF!,2,0))</f>
        <v>0</v>
      </c>
      <c r="F710" s="61" t="str">
        <f>IF(D710="","",VLOOKUP(D710,'UG SKU Categorization'!$A$1:$C$204,3,0))</f>
        <v>Eyeglasses</v>
      </c>
      <c r="G710" s="61" t="s">
        <v>598</v>
      </c>
      <c r="H710" s="524">
        <v>26000</v>
      </c>
      <c r="I710" s="306"/>
      <c r="J710" s="306"/>
      <c r="K710" s="306"/>
      <c r="L710" s="306"/>
      <c r="M710" s="306"/>
      <c r="N710" s="306"/>
      <c r="O710" s="306"/>
      <c r="P710" s="306"/>
      <c r="Q710" s="306"/>
      <c r="R710" s="306"/>
      <c r="S710" s="306"/>
      <c r="T710" s="306"/>
      <c r="U710" s="306"/>
      <c r="V710" s="306"/>
      <c r="W710" s="306"/>
      <c r="X710" s="524">
        <v>9000</v>
      </c>
      <c r="Y710" s="306"/>
      <c r="Z710" s="306"/>
      <c r="AA710" s="524">
        <v>17000</v>
      </c>
      <c r="AB710" s="306"/>
      <c r="AC710" s="306"/>
      <c r="AD710" s="306"/>
      <c r="AE710" s="306"/>
      <c r="AF710" s="306"/>
      <c r="AG710" s="306"/>
      <c r="AH710" s="306"/>
      <c r="AI710" s="306"/>
      <c r="AJ710" s="306"/>
      <c r="AK710" s="306"/>
      <c r="AL710" s="306"/>
      <c r="AM710" s="306"/>
      <c r="AN710" s="306"/>
      <c r="AO710" s="306"/>
      <c r="AP710" s="306"/>
      <c r="AQ710" s="306"/>
      <c r="AR710" s="306"/>
      <c r="AS710" s="306"/>
      <c r="AT710" s="306"/>
      <c r="AU710" s="306"/>
      <c r="AV710" s="306"/>
      <c r="AW710" s="306"/>
      <c r="AX710" s="306"/>
      <c r="AY710" s="306"/>
    </row>
    <row r="711" spans="1:51">
      <c r="A711" s="61" t="s">
        <v>1005</v>
      </c>
      <c r="B711" s="61" t="s">
        <v>390</v>
      </c>
      <c r="C711" s="61" t="s">
        <v>954</v>
      </c>
      <c r="D711" s="61" t="s">
        <v>599</v>
      </c>
      <c r="E711" s="64">
        <f>IF(ISERROR(VLOOKUP(D711,#REF!,2,0)),0,VLOOKUP(D711,#REF!,2,0))</f>
        <v>0</v>
      </c>
      <c r="F711" s="61" t="str">
        <f>IF(D711="","",VLOOKUP(D711,'UG SKU Categorization'!$A$1:$C$204,3,0))</f>
        <v>Eyeglasses</v>
      </c>
      <c r="G711" s="61" t="s">
        <v>600</v>
      </c>
      <c r="H711" s="524">
        <v>27000</v>
      </c>
      <c r="I711" s="306"/>
      <c r="J711" s="306"/>
      <c r="K711" s="306"/>
      <c r="L711" s="306"/>
      <c r="M711" s="306"/>
      <c r="N711" s="306"/>
      <c r="O711" s="306"/>
      <c r="P711" s="306"/>
      <c r="Q711" s="306"/>
      <c r="R711" s="524">
        <v>9000</v>
      </c>
      <c r="S711" s="306"/>
      <c r="T711" s="306"/>
      <c r="U711" s="306"/>
      <c r="V711" s="524">
        <v>9000</v>
      </c>
      <c r="W711" s="524">
        <v>9000</v>
      </c>
      <c r="X711" s="306"/>
      <c r="Y711" s="306"/>
      <c r="Z711" s="306"/>
      <c r="AA711" s="306"/>
      <c r="AB711" s="306"/>
      <c r="AC711" s="306"/>
      <c r="AD711" s="306"/>
      <c r="AE711" s="306"/>
      <c r="AF711" s="306"/>
      <c r="AG711" s="306"/>
      <c r="AH711" s="306"/>
      <c r="AI711" s="306"/>
      <c r="AJ711" s="306"/>
      <c r="AK711" s="306"/>
      <c r="AL711" s="306"/>
      <c r="AM711" s="306"/>
      <c r="AN711" s="306"/>
      <c r="AO711" s="306"/>
      <c r="AP711" s="306"/>
      <c r="AQ711" s="306"/>
      <c r="AR711" s="306"/>
      <c r="AS711" s="306"/>
      <c r="AT711" s="306"/>
      <c r="AU711" s="306"/>
      <c r="AV711" s="306"/>
      <c r="AW711" s="306"/>
      <c r="AX711" s="306"/>
      <c r="AY711" s="306"/>
    </row>
    <row r="712" spans="1:51">
      <c r="A712" s="61" t="s">
        <v>1005</v>
      </c>
      <c r="B712" s="61" t="s">
        <v>390</v>
      </c>
      <c r="C712" s="61" t="s">
        <v>954</v>
      </c>
      <c r="D712" s="61" t="s">
        <v>601</v>
      </c>
      <c r="E712" s="64">
        <f>IF(ISERROR(VLOOKUP(D712,#REF!,2,0)),0,VLOOKUP(D712,#REF!,2,0))</f>
        <v>0</v>
      </c>
      <c r="F712" s="61" t="str">
        <f>IF(D712="","",VLOOKUP(D712,'UG SKU Categorization'!$A$1:$C$204,3,0))</f>
        <v>Eyeglasses</v>
      </c>
      <c r="G712" s="61" t="s">
        <v>602</v>
      </c>
      <c r="H712" s="524">
        <v>36000</v>
      </c>
      <c r="I712" s="306"/>
      <c r="J712" s="306"/>
      <c r="K712" s="306"/>
      <c r="L712" s="306"/>
      <c r="M712" s="306"/>
      <c r="N712" s="306"/>
      <c r="O712" s="306"/>
      <c r="P712" s="306"/>
      <c r="Q712" s="306"/>
      <c r="R712" s="524">
        <v>9000</v>
      </c>
      <c r="S712" s="306"/>
      <c r="T712" s="306"/>
      <c r="U712" s="306"/>
      <c r="V712" s="524">
        <v>9000</v>
      </c>
      <c r="W712" s="306"/>
      <c r="X712" s="306"/>
      <c r="Y712" s="306"/>
      <c r="Z712" s="306"/>
      <c r="AA712" s="524">
        <v>18000</v>
      </c>
      <c r="AB712" s="306"/>
      <c r="AC712" s="306"/>
      <c r="AD712" s="306"/>
      <c r="AE712" s="306"/>
      <c r="AF712" s="306"/>
      <c r="AG712" s="306"/>
      <c r="AH712" s="306"/>
      <c r="AI712" s="306"/>
      <c r="AJ712" s="306"/>
      <c r="AK712" s="306"/>
      <c r="AL712" s="306"/>
      <c r="AM712" s="306"/>
      <c r="AN712" s="306"/>
      <c r="AO712" s="306"/>
      <c r="AP712" s="306"/>
      <c r="AQ712" s="306"/>
      <c r="AR712" s="306"/>
      <c r="AS712" s="306"/>
      <c r="AT712" s="306"/>
      <c r="AU712" s="306"/>
      <c r="AV712" s="306"/>
      <c r="AW712" s="306"/>
      <c r="AX712" s="306"/>
      <c r="AY712" s="306"/>
    </row>
    <row r="713" spans="1:51">
      <c r="A713" s="61" t="s">
        <v>1005</v>
      </c>
      <c r="B713" s="61" t="s">
        <v>390</v>
      </c>
      <c r="C713" s="61" t="s">
        <v>954</v>
      </c>
      <c r="D713" s="61" t="s">
        <v>603</v>
      </c>
      <c r="E713" s="64">
        <f>IF(ISERROR(VLOOKUP(D713,#REF!,2,0)),0,VLOOKUP(D713,#REF!,2,0))</f>
        <v>0</v>
      </c>
      <c r="F713" s="61" t="str">
        <f>IF(D713="","",VLOOKUP(D713,'UG SKU Categorization'!$A$1:$C$204,3,0))</f>
        <v>Eyeglasses</v>
      </c>
      <c r="G713" s="61" t="s">
        <v>604</v>
      </c>
      <c r="H713" s="524">
        <v>18000</v>
      </c>
      <c r="I713" s="306"/>
      <c r="J713" s="306"/>
      <c r="K713" s="306"/>
      <c r="L713" s="306"/>
      <c r="M713" s="306"/>
      <c r="N713" s="306"/>
      <c r="O713" s="306"/>
      <c r="P713" s="306"/>
      <c r="Q713" s="306"/>
      <c r="R713" s="524">
        <v>9000</v>
      </c>
      <c r="S713" s="306"/>
      <c r="T713" s="306"/>
      <c r="U713" s="306"/>
      <c r="V713" s="306"/>
      <c r="W713" s="306"/>
      <c r="X713" s="306"/>
      <c r="Y713" s="306"/>
      <c r="Z713" s="306"/>
      <c r="AA713" s="306"/>
      <c r="AB713" s="306"/>
      <c r="AC713" s="306"/>
      <c r="AD713" s="306"/>
      <c r="AE713" s="306"/>
      <c r="AF713" s="306"/>
      <c r="AG713" s="306"/>
      <c r="AH713" s="524">
        <v>9000</v>
      </c>
      <c r="AI713" s="306"/>
      <c r="AJ713" s="306"/>
      <c r="AK713" s="306"/>
      <c r="AL713" s="306"/>
      <c r="AM713" s="306"/>
      <c r="AN713" s="306"/>
      <c r="AO713" s="306"/>
      <c r="AP713" s="306"/>
      <c r="AQ713" s="306"/>
      <c r="AR713" s="306"/>
      <c r="AS713" s="306"/>
      <c r="AT713" s="306"/>
      <c r="AU713" s="306"/>
      <c r="AV713" s="306"/>
      <c r="AW713" s="306"/>
      <c r="AX713" s="306"/>
      <c r="AY713" s="306"/>
    </row>
    <row r="714" spans="1:51">
      <c r="A714" s="61" t="s">
        <v>1005</v>
      </c>
      <c r="B714" s="61" t="s">
        <v>390</v>
      </c>
      <c r="C714" s="61" t="s">
        <v>954</v>
      </c>
      <c r="D714" s="61" t="s">
        <v>605</v>
      </c>
      <c r="E714" s="64">
        <f>IF(ISERROR(VLOOKUP(D714,#REF!,2,0)),0,VLOOKUP(D714,#REF!,2,0))</f>
        <v>0</v>
      </c>
      <c r="F714" s="61" t="str">
        <f>IF(D714="","",VLOOKUP(D714,'UG SKU Categorization'!$A$1:$C$204,3,0))</f>
        <v>Eyeglasses</v>
      </c>
      <c r="G714" s="61" t="s">
        <v>606</v>
      </c>
      <c r="H714" s="524">
        <v>54000</v>
      </c>
      <c r="I714" s="306"/>
      <c r="J714" s="306"/>
      <c r="K714" s="306"/>
      <c r="L714" s="306"/>
      <c r="M714" s="306"/>
      <c r="N714" s="306"/>
      <c r="O714" s="306"/>
      <c r="P714" s="306"/>
      <c r="Q714" s="306"/>
      <c r="R714" s="306"/>
      <c r="S714" s="524">
        <v>9000</v>
      </c>
      <c r="T714" s="306"/>
      <c r="U714" s="306"/>
      <c r="V714" s="306"/>
      <c r="W714" s="524">
        <v>9000</v>
      </c>
      <c r="X714" s="524">
        <v>18000</v>
      </c>
      <c r="Y714" s="524">
        <v>9000</v>
      </c>
      <c r="Z714" s="306"/>
      <c r="AA714" s="524">
        <v>9000</v>
      </c>
      <c r="AB714" s="306"/>
      <c r="AC714" s="306"/>
      <c r="AD714" s="306"/>
      <c r="AE714" s="306"/>
      <c r="AF714" s="306"/>
      <c r="AG714" s="306"/>
      <c r="AH714" s="306"/>
      <c r="AI714" s="306"/>
      <c r="AJ714" s="306"/>
      <c r="AK714" s="306"/>
      <c r="AL714" s="306"/>
      <c r="AM714" s="306"/>
      <c r="AN714" s="306"/>
      <c r="AO714" s="306"/>
      <c r="AP714" s="306"/>
      <c r="AQ714" s="306"/>
      <c r="AR714" s="306"/>
      <c r="AS714" s="306"/>
      <c r="AT714" s="306"/>
      <c r="AU714" s="306"/>
      <c r="AV714" s="306"/>
      <c r="AW714" s="306"/>
      <c r="AX714" s="306"/>
      <c r="AY714" s="306"/>
    </row>
    <row r="715" spans="1:51">
      <c r="A715" s="61" t="s">
        <v>1005</v>
      </c>
      <c r="B715" s="61" t="s">
        <v>390</v>
      </c>
      <c r="C715" s="61" t="s">
        <v>954</v>
      </c>
      <c r="D715" s="61" t="s">
        <v>607</v>
      </c>
      <c r="E715" s="64">
        <f>IF(ISERROR(VLOOKUP(D715,#REF!,2,0)),0,VLOOKUP(D715,#REF!,2,0))</f>
        <v>0</v>
      </c>
      <c r="F715" s="61" t="str">
        <f>IF(D715="","",VLOOKUP(D715,'UG SKU Categorization'!$A$1:$C$204,3,0))</f>
        <v>Eyeglasses</v>
      </c>
      <c r="G715" s="61" t="s">
        <v>608</v>
      </c>
      <c r="H715" s="524">
        <v>81000</v>
      </c>
      <c r="I715" s="306"/>
      <c r="J715" s="306"/>
      <c r="K715" s="306"/>
      <c r="L715" s="306"/>
      <c r="M715" s="306"/>
      <c r="N715" s="306"/>
      <c r="O715" s="306"/>
      <c r="P715" s="306"/>
      <c r="Q715" s="306"/>
      <c r="R715" s="524">
        <v>9000</v>
      </c>
      <c r="S715" s="306"/>
      <c r="T715" s="306"/>
      <c r="U715" s="306"/>
      <c r="V715" s="306"/>
      <c r="W715" s="306"/>
      <c r="X715" s="524">
        <v>45000</v>
      </c>
      <c r="Y715" s="306"/>
      <c r="Z715" s="306"/>
      <c r="AA715" s="306"/>
      <c r="AB715" s="306"/>
      <c r="AC715" s="306"/>
      <c r="AD715" s="306"/>
      <c r="AE715" s="306"/>
      <c r="AF715" s="306"/>
      <c r="AG715" s="306"/>
      <c r="AH715" s="306"/>
      <c r="AI715" s="306"/>
      <c r="AJ715" s="306"/>
      <c r="AK715" s="306"/>
      <c r="AL715" s="306"/>
      <c r="AM715" s="306"/>
      <c r="AN715" s="306"/>
      <c r="AO715" s="306"/>
      <c r="AP715" s="306"/>
      <c r="AQ715" s="306"/>
      <c r="AR715" s="306"/>
      <c r="AS715" s="306"/>
      <c r="AT715" s="524">
        <v>27000</v>
      </c>
      <c r="AU715" s="306"/>
      <c r="AV715" s="306"/>
      <c r="AW715" s="306"/>
      <c r="AX715" s="306"/>
      <c r="AY715" s="306"/>
    </row>
    <row r="716" spans="1:51">
      <c r="A716" s="61" t="s">
        <v>1005</v>
      </c>
      <c r="B716" s="61" t="s">
        <v>390</v>
      </c>
      <c r="C716" s="61" t="s">
        <v>954</v>
      </c>
      <c r="D716" s="61" t="s">
        <v>609</v>
      </c>
      <c r="E716" s="64">
        <f>IF(ISERROR(VLOOKUP(D716,#REF!,2,0)),0,VLOOKUP(D716,#REF!,2,0))</f>
        <v>0</v>
      </c>
      <c r="F716" s="61" t="str">
        <f>IF(D716="","",VLOOKUP(D716,'UG SKU Categorization'!$A$1:$C$204,3,0))</f>
        <v>Eyeglasses</v>
      </c>
      <c r="G716" s="61" t="s">
        <v>610</v>
      </c>
      <c r="H716" s="524">
        <v>18000</v>
      </c>
      <c r="I716" s="306"/>
      <c r="J716" s="306"/>
      <c r="K716" s="306"/>
      <c r="L716" s="306"/>
      <c r="M716" s="306"/>
      <c r="N716" s="306"/>
      <c r="O716" s="306"/>
      <c r="P716" s="306"/>
      <c r="Q716" s="306"/>
      <c r="R716" s="306"/>
      <c r="S716" s="306"/>
      <c r="T716" s="306"/>
      <c r="U716" s="306"/>
      <c r="V716" s="306"/>
      <c r="W716" s="306"/>
      <c r="X716" s="306"/>
      <c r="Y716" s="524">
        <v>9000</v>
      </c>
      <c r="Z716" s="306"/>
      <c r="AA716" s="524">
        <v>9000</v>
      </c>
      <c r="AB716" s="306"/>
      <c r="AC716" s="306"/>
      <c r="AD716" s="306"/>
      <c r="AE716" s="306"/>
      <c r="AF716" s="306"/>
      <c r="AG716" s="306"/>
      <c r="AH716" s="306"/>
      <c r="AI716" s="306"/>
      <c r="AJ716" s="306"/>
      <c r="AK716" s="306"/>
      <c r="AL716" s="306"/>
      <c r="AM716" s="306"/>
      <c r="AN716" s="306"/>
      <c r="AO716" s="306"/>
      <c r="AP716" s="306"/>
      <c r="AQ716" s="306"/>
      <c r="AR716" s="306"/>
      <c r="AS716" s="306"/>
      <c r="AT716" s="306"/>
      <c r="AU716" s="306"/>
      <c r="AV716" s="306"/>
      <c r="AW716" s="306"/>
      <c r="AX716" s="306"/>
      <c r="AY716" s="306"/>
    </row>
    <row r="717" spans="1:51">
      <c r="A717" s="61" t="s">
        <v>1005</v>
      </c>
      <c r="B717" s="61" t="s">
        <v>390</v>
      </c>
      <c r="C717" s="61" t="s">
        <v>954</v>
      </c>
      <c r="D717" s="61" t="s">
        <v>611</v>
      </c>
      <c r="E717" s="64">
        <f>IF(ISERROR(VLOOKUP(D717,#REF!,2,0)),0,VLOOKUP(D717,#REF!,2,0))</f>
        <v>0</v>
      </c>
      <c r="F717" s="61" t="str">
        <f>IF(D717="","",VLOOKUP(D717,'UG SKU Categorization'!$A$1:$C$204,3,0))</f>
        <v>Eyeglasses</v>
      </c>
      <c r="G717" s="61" t="s">
        <v>612</v>
      </c>
      <c r="H717" s="524">
        <v>18000</v>
      </c>
      <c r="I717" s="306"/>
      <c r="J717" s="306"/>
      <c r="K717" s="306"/>
      <c r="L717" s="306"/>
      <c r="M717" s="306"/>
      <c r="N717" s="306"/>
      <c r="O717" s="306"/>
      <c r="P717" s="306"/>
      <c r="Q717" s="306"/>
      <c r="R717" s="306"/>
      <c r="S717" s="306"/>
      <c r="T717" s="306"/>
      <c r="U717" s="306"/>
      <c r="V717" s="524">
        <v>9000</v>
      </c>
      <c r="W717" s="306"/>
      <c r="X717" s="306"/>
      <c r="Y717" s="306"/>
      <c r="Z717" s="306"/>
      <c r="AA717" s="306"/>
      <c r="AB717" s="306"/>
      <c r="AC717" s="306"/>
      <c r="AD717" s="306"/>
      <c r="AE717" s="306"/>
      <c r="AF717" s="306"/>
      <c r="AG717" s="524">
        <v>9000</v>
      </c>
      <c r="AH717" s="306"/>
      <c r="AI717" s="306"/>
      <c r="AJ717" s="306"/>
      <c r="AK717" s="306"/>
      <c r="AL717" s="306"/>
      <c r="AM717" s="306"/>
      <c r="AN717" s="306"/>
      <c r="AO717" s="306"/>
      <c r="AP717" s="306"/>
      <c r="AQ717" s="306"/>
      <c r="AR717" s="306"/>
      <c r="AS717" s="306"/>
      <c r="AT717" s="306"/>
      <c r="AU717" s="306"/>
      <c r="AV717" s="306"/>
      <c r="AW717" s="306"/>
      <c r="AX717" s="306"/>
      <c r="AY717" s="306"/>
    </row>
    <row r="718" spans="1:51">
      <c r="A718" s="61" t="s">
        <v>1005</v>
      </c>
      <c r="B718" s="61" t="s">
        <v>390</v>
      </c>
      <c r="C718" s="61" t="s">
        <v>954</v>
      </c>
      <c r="D718" s="61" t="s">
        <v>613</v>
      </c>
      <c r="E718" s="64">
        <f>IF(ISERROR(VLOOKUP(D718,#REF!,2,0)),0,VLOOKUP(D718,#REF!,2,0))</f>
        <v>0</v>
      </c>
      <c r="F718" s="61" t="str">
        <f>IF(D718="","",VLOOKUP(D718,'UG SKU Categorization'!$A$1:$C$204,3,0))</f>
        <v>Eyeglasses</v>
      </c>
      <c r="G718" s="61" t="s">
        <v>614</v>
      </c>
      <c r="H718" s="524">
        <v>8500</v>
      </c>
      <c r="I718" s="306"/>
      <c r="J718" s="306"/>
      <c r="K718" s="306"/>
      <c r="L718" s="306"/>
      <c r="M718" s="306"/>
      <c r="N718" s="306"/>
      <c r="O718" s="306"/>
      <c r="P718" s="306"/>
      <c r="Q718" s="306"/>
      <c r="R718" s="306"/>
      <c r="S718" s="524">
        <v>8500</v>
      </c>
      <c r="T718" s="306"/>
      <c r="U718" s="306"/>
      <c r="V718" s="306"/>
      <c r="W718" s="306"/>
      <c r="X718" s="306"/>
      <c r="Y718" s="306"/>
      <c r="Z718" s="306"/>
      <c r="AA718" s="306"/>
      <c r="AB718" s="306"/>
      <c r="AC718" s="306"/>
      <c r="AD718" s="306"/>
      <c r="AE718" s="306"/>
      <c r="AF718" s="306"/>
      <c r="AG718" s="306"/>
      <c r="AH718" s="306"/>
      <c r="AI718" s="306"/>
      <c r="AJ718" s="306"/>
      <c r="AK718" s="306"/>
      <c r="AL718" s="306"/>
      <c r="AM718" s="306"/>
      <c r="AN718" s="306"/>
      <c r="AO718" s="306"/>
      <c r="AP718" s="306"/>
      <c r="AQ718" s="306"/>
      <c r="AR718" s="306"/>
      <c r="AS718" s="306"/>
      <c r="AT718" s="306"/>
      <c r="AU718" s="306"/>
      <c r="AV718" s="306"/>
      <c r="AW718" s="306"/>
      <c r="AX718" s="306"/>
      <c r="AY718" s="306"/>
    </row>
    <row r="719" spans="1:51">
      <c r="A719" s="61" t="s">
        <v>1005</v>
      </c>
      <c r="B719" s="61" t="s">
        <v>390</v>
      </c>
      <c r="C719" s="61" t="s">
        <v>954</v>
      </c>
      <c r="D719" s="61" t="s">
        <v>615</v>
      </c>
      <c r="E719" s="64">
        <f>IF(ISERROR(VLOOKUP(D719,#REF!,2,0)),0,VLOOKUP(D719,#REF!,2,0))</f>
        <v>0</v>
      </c>
      <c r="F719" s="61" t="str">
        <f>IF(D719="","",VLOOKUP(D719,'UG SKU Categorization'!$A$1:$C$204,3,0))</f>
        <v>Eyeglasses</v>
      </c>
      <c r="G719" s="61" t="s">
        <v>616</v>
      </c>
      <c r="H719" s="524">
        <v>40000</v>
      </c>
      <c r="I719" s="306"/>
      <c r="J719" s="306"/>
      <c r="K719" s="306"/>
      <c r="L719" s="306"/>
      <c r="M719" s="306"/>
      <c r="N719" s="306"/>
      <c r="O719" s="306"/>
      <c r="P719" s="306"/>
      <c r="Q719" s="306"/>
      <c r="R719" s="306"/>
      <c r="S719" s="306"/>
      <c r="T719" s="306"/>
      <c r="U719" s="306"/>
      <c r="V719" s="306"/>
      <c r="W719" s="306"/>
      <c r="X719" s="524">
        <v>25000</v>
      </c>
      <c r="Y719" s="306"/>
      <c r="Z719" s="306"/>
      <c r="AA719" s="524">
        <v>15000</v>
      </c>
      <c r="AB719" s="306"/>
      <c r="AC719" s="306"/>
      <c r="AD719" s="306"/>
      <c r="AE719" s="306"/>
      <c r="AF719" s="306"/>
      <c r="AG719" s="306"/>
      <c r="AH719" s="306"/>
      <c r="AI719" s="306"/>
      <c r="AJ719" s="306"/>
      <c r="AK719" s="306"/>
      <c r="AL719" s="306"/>
      <c r="AM719" s="306"/>
      <c r="AN719" s="306"/>
      <c r="AO719" s="306"/>
      <c r="AP719" s="306"/>
      <c r="AQ719" s="306"/>
      <c r="AR719" s="306"/>
      <c r="AS719" s="306"/>
      <c r="AT719" s="306"/>
      <c r="AU719" s="306"/>
      <c r="AV719" s="306"/>
      <c r="AW719" s="306"/>
      <c r="AX719" s="306"/>
      <c r="AY719" s="306"/>
    </row>
    <row r="720" spans="1:51">
      <c r="A720" s="61" t="s">
        <v>1005</v>
      </c>
      <c r="B720" s="61" t="s">
        <v>390</v>
      </c>
      <c r="C720" s="61" t="s">
        <v>954</v>
      </c>
      <c r="D720" s="61" t="s">
        <v>617</v>
      </c>
      <c r="E720" s="64">
        <f>IF(ISERROR(VLOOKUP(D720,#REF!,2,0)),0,VLOOKUP(D720,#REF!,2,0))</f>
        <v>0</v>
      </c>
      <c r="F720" s="61" t="str">
        <f>IF(D720="","",VLOOKUP(D720,'UG SKU Categorization'!$A$1:$C$204,3,0))</f>
        <v>Eyeglasses</v>
      </c>
      <c r="G720" s="61" t="s">
        <v>618</v>
      </c>
      <c r="H720" s="524">
        <v>35000</v>
      </c>
      <c r="I720" s="306"/>
      <c r="J720" s="306"/>
      <c r="K720" s="306"/>
      <c r="L720" s="306"/>
      <c r="M720" s="306"/>
      <c r="N720" s="306"/>
      <c r="O720" s="306"/>
      <c r="P720" s="306"/>
      <c r="Q720" s="306"/>
      <c r="R720" s="306"/>
      <c r="S720" s="524">
        <v>20000</v>
      </c>
      <c r="T720" s="306"/>
      <c r="U720" s="306"/>
      <c r="V720" s="306"/>
      <c r="W720" s="524">
        <v>15000</v>
      </c>
      <c r="X720" s="306"/>
      <c r="Y720" s="306"/>
      <c r="Z720" s="306"/>
      <c r="AA720" s="306"/>
      <c r="AB720" s="306"/>
      <c r="AC720" s="306"/>
      <c r="AD720" s="306"/>
      <c r="AE720" s="306"/>
      <c r="AF720" s="306"/>
      <c r="AG720" s="306"/>
      <c r="AH720" s="306"/>
      <c r="AI720" s="306"/>
      <c r="AJ720" s="306"/>
      <c r="AK720" s="306"/>
      <c r="AL720" s="306"/>
      <c r="AM720" s="306"/>
      <c r="AN720" s="306"/>
      <c r="AO720" s="306"/>
      <c r="AP720" s="306"/>
      <c r="AQ720" s="306"/>
      <c r="AR720" s="306"/>
      <c r="AS720" s="306"/>
      <c r="AT720" s="306"/>
      <c r="AU720" s="306"/>
      <c r="AV720" s="306"/>
      <c r="AW720" s="306"/>
      <c r="AX720" s="306"/>
      <c r="AY720" s="306"/>
    </row>
    <row r="721" spans="1:51">
      <c r="A721" s="61" t="s">
        <v>1005</v>
      </c>
      <c r="B721" s="61" t="s">
        <v>390</v>
      </c>
      <c r="C721" s="61" t="s">
        <v>954</v>
      </c>
      <c r="D721" s="61" t="s">
        <v>619</v>
      </c>
      <c r="E721" s="64">
        <f>IF(ISERROR(VLOOKUP(D721,#REF!,2,0)),0,VLOOKUP(D721,#REF!,2,0))</f>
        <v>0</v>
      </c>
      <c r="F721" s="61" t="str">
        <f>IF(D721="","",VLOOKUP(D721,'UG SKU Categorization'!$A$1:$C$204,3,0))</f>
        <v>Eyeglasses</v>
      </c>
      <c r="G721" s="61" t="s">
        <v>620</v>
      </c>
      <c r="H721" s="524">
        <v>65000</v>
      </c>
      <c r="I721" s="306"/>
      <c r="J721" s="306"/>
      <c r="K721" s="306"/>
      <c r="L721" s="306"/>
      <c r="M721" s="306"/>
      <c r="N721" s="306"/>
      <c r="O721" s="306"/>
      <c r="P721" s="306"/>
      <c r="Q721" s="306"/>
      <c r="R721" s="306"/>
      <c r="S721" s="524">
        <v>20000</v>
      </c>
      <c r="T721" s="306"/>
      <c r="U721" s="306"/>
      <c r="V721" s="306"/>
      <c r="W721" s="524">
        <v>15000</v>
      </c>
      <c r="X721" s="524">
        <v>30000</v>
      </c>
      <c r="Y721" s="306"/>
      <c r="Z721" s="306"/>
      <c r="AA721" s="306"/>
      <c r="AB721" s="306"/>
      <c r="AC721" s="306"/>
      <c r="AD721" s="306"/>
      <c r="AE721" s="306"/>
      <c r="AF721" s="306"/>
      <c r="AG721" s="306"/>
      <c r="AH721" s="306"/>
      <c r="AI721" s="306"/>
      <c r="AJ721" s="306"/>
      <c r="AK721" s="306"/>
      <c r="AL721" s="306"/>
      <c r="AM721" s="306"/>
      <c r="AN721" s="306"/>
      <c r="AO721" s="306"/>
      <c r="AP721" s="306"/>
      <c r="AQ721" s="306"/>
      <c r="AR721" s="306"/>
      <c r="AS721" s="306"/>
      <c r="AT721" s="306"/>
      <c r="AU721" s="306"/>
      <c r="AV721" s="306"/>
      <c r="AW721" s="306"/>
      <c r="AX721" s="306"/>
      <c r="AY721" s="306"/>
    </row>
    <row r="722" spans="1:51">
      <c r="A722" s="61" t="s">
        <v>1005</v>
      </c>
      <c r="B722" s="61" t="s">
        <v>390</v>
      </c>
      <c r="C722" s="61" t="s">
        <v>954</v>
      </c>
      <c r="D722" s="61" t="s">
        <v>621</v>
      </c>
      <c r="E722" s="64">
        <f>IF(ISERROR(VLOOKUP(D722,#REF!,2,0)),0,VLOOKUP(D722,#REF!,2,0))</f>
        <v>0</v>
      </c>
      <c r="F722" s="61" t="str">
        <f>IF(D722="","",VLOOKUP(D722,'UG SKU Categorization'!$A$1:$C$204,3,0))</f>
        <v>Eyeglasses</v>
      </c>
      <c r="G722" s="61" t="s">
        <v>622</v>
      </c>
      <c r="H722" s="524">
        <v>30000</v>
      </c>
      <c r="I722" s="306"/>
      <c r="J722" s="306"/>
      <c r="K722" s="306"/>
      <c r="L722" s="306"/>
      <c r="M722" s="306"/>
      <c r="N722" s="306"/>
      <c r="O722" s="306"/>
      <c r="P722" s="306"/>
      <c r="Q722" s="306"/>
      <c r="R722" s="524">
        <v>15000</v>
      </c>
      <c r="S722" s="306"/>
      <c r="T722" s="306"/>
      <c r="U722" s="306"/>
      <c r="V722" s="306"/>
      <c r="W722" s="306"/>
      <c r="X722" s="306"/>
      <c r="Y722" s="306"/>
      <c r="Z722" s="306"/>
      <c r="AA722" s="306"/>
      <c r="AB722" s="306"/>
      <c r="AC722" s="524">
        <v>15000</v>
      </c>
      <c r="AD722" s="306"/>
      <c r="AE722" s="306"/>
      <c r="AF722" s="306"/>
      <c r="AG722" s="306"/>
      <c r="AH722" s="306"/>
      <c r="AI722" s="306"/>
      <c r="AJ722" s="306"/>
      <c r="AK722" s="306"/>
      <c r="AL722" s="306"/>
      <c r="AM722" s="306"/>
      <c r="AN722" s="306"/>
      <c r="AO722" s="306"/>
      <c r="AP722" s="306"/>
      <c r="AQ722" s="306"/>
      <c r="AR722" s="306"/>
      <c r="AS722" s="306"/>
      <c r="AT722" s="306"/>
      <c r="AU722" s="306"/>
      <c r="AV722" s="306"/>
      <c r="AW722" s="306"/>
      <c r="AX722" s="306"/>
      <c r="AY722" s="306"/>
    </row>
    <row r="723" spans="1:51">
      <c r="A723" s="61" t="s">
        <v>1005</v>
      </c>
      <c r="B723" s="61" t="s">
        <v>390</v>
      </c>
      <c r="C723" s="61" t="s">
        <v>954</v>
      </c>
      <c r="D723" s="61" t="s">
        <v>627</v>
      </c>
      <c r="E723" s="64">
        <f>IF(ISERROR(VLOOKUP(D723,#REF!,2,0)),0,VLOOKUP(D723,#REF!,2,0))</f>
        <v>0</v>
      </c>
      <c r="F723" s="61" t="str">
        <f>IF(D723="","",VLOOKUP(D723,'UG SKU Categorization'!$A$1:$C$204,3,0))</f>
        <v>Eyeglasses</v>
      </c>
      <c r="G723" s="61" t="s">
        <v>628</v>
      </c>
      <c r="H723" s="524">
        <v>15000</v>
      </c>
      <c r="I723" s="306"/>
      <c r="J723" s="306"/>
      <c r="K723" s="306"/>
      <c r="L723" s="306"/>
      <c r="M723" s="306"/>
      <c r="N723" s="306"/>
      <c r="O723" s="306"/>
      <c r="P723" s="306"/>
      <c r="Q723" s="306"/>
      <c r="R723" s="306"/>
      <c r="S723" s="524">
        <v>15000</v>
      </c>
      <c r="T723" s="306"/>
      <c r="U723" s="306"/>
      <c r="V723" s="306"/>
      <c r="W723" s="306"/>
      <c r="X723" s="306"/>
      <c r="Y723" s="306"/>
      <c r="Z723" s="306"/>
      <c r="AA723" s="306"/>
      <c r="AB723" s="306"/>
      <c r="AC723" s="306"/>
      <c r="AD723" s="306"/>
      <c r="AE723" s="306"/>
      <c r="AF723" s="306"/>
      <c r="AG723" s="306"/>
      <c r="AH723" s="306"/>
      <c r="AI723" s="306"/>
      <c r="AJ723" s="306"/>
      <c r="AK723" s="306"/>
      <c r="AL723" s="306"/>
      <c r="AM723" s="306"/>
      <c r="AN723" s="306"/>
      <c r="AO723" s="306"/>
      <c r="AP723" s="306"/>
      <c r="AQ723" s="306"/>
      <c r="AR723" s="306"/>
      <c r="AS723" s="306"/>
      <c r="AT723" s="306"/>
      <c r="AU723" s="306"/>
      <c r="AV723" s="306"/>
      <c r="AW723" s="306"/>
      <c r="AX723" s="306"/>
      <c r="AY723" s="306"/>
    </row>
    <row r="724" spans="1:51">
      <c r="A724" s="61" t="s">
        <v>1005</v>
      </c>
      <c r="B724" s="61" t="s">
        <v>390</v>
      </c>
      <c r="C724" s="61" t="s">
        <v>954</v>
      </c>
      <c r="D724" s="61" t="s">
        <v>629</v>
      </c>
      <c r="E724" s="64">
        <f>IF(ISERROR(VLOOKUP(D724,#REF!,2,0)),0,VLOOKUP(D724,#REF!,2,0))</f>
        <v>0</v>
      </c>
      <c r="F724" s="61" t="str">
        <f>IF(D724="","",VLOOKUP(D724,'UG SKU Categorization'!$A$1:$C$204,3,0))</f>
        <v>Eyeglasses</v>
      </c>
      <c r="G724" s="61" t="s">
        <v>630</v>
      </c>
      <c r="H724" s="524">
        <v>15000</v>
      </c>
      <c r="I724" s="306"/>
      <c r="J724" s="306"/>
      <c r="K724" s="306"/>
      <c r="L724" s="306"/>
      <c r="M724" s="306"/>
      <c r="N724" s="306"/>
      <c r="O724" s="306"/>
      <c r="P724" s="306"/>
      <c r="Q724" s="306"/>
      <c r="R724" s="306"/>
      <c r="S724" s="306"/>
      <c r="T724" s="306"/>
      <c r="U724" s="306"/>
      <c r="V724" s="306"/>
      <c r="W724" s="306"/>
      <c r="X724" s="524">
        <v>15000</v>
      </c>
      <c r="Y724" s="306"/>
      <c r="Z724" s="306"/>
      <c r="AA724" s="306"/>
      <c r="AB724" s="306"/>
      <c r="AC724" s="306"/>
      <c r="AD724" s="306"/>
      <c r="AE724" s="306"/>
      <c r="AF724" s="306"/>
      <c r="AG724" s="306"/>
      <c r="AH724" s="306"/>
      <c r="AI724" s="306"/>
      <c r="AJ724" s="306"/>
      <c r="AK724" s="306"/>
      <c r="AL724" s="306"/>
      <c r="AM724" s="306"/>
      <c r="AN724" s="306"/>
      <c r="AO724" s="306"/>
      <c r="AP724" s="306"/>
      <c r="AQ724" s="306"/>
      <c r="AR724" s="306"/>
      <c r="AS724" s="306"/>
      <c r="AT724" s="306"/>
      <c r="AU724" s="306"/>
      <c r="AV724" s="306"/>
      <c r="AW724" s="306"/>
      <c r="AX724" s="306"/>
      <c r="AY724" s="306"/>
    </row>
    <row r="725" spans="1:51">
      <c r="A725" s="61" t="s">
        <v>1005</v>
      </c>
      <c r="B725" s="61" t="s">
        <v>390</v>
      </c>
      <c r="C725" s="61" t="s">
        <v>954</v>
      </c>
      <c r="D725" s="61" t="s">
        <v>631</v>
      </c>
      <c r="E725" s="64">
        <f>IF(ISERROR(VLOOKUP(D725,#REF!,2,0)),0,VLOOKUP(D725,#REF!,2,0))</f>
        <v>0</v>
      </c>
      <c r="F725" s="61" t="str">
        <f>IF(D725="","",VLOOKUP(D725,'UG SKU Categorization'!$A$1:$C$204,3,0))</f>
        <v>Eyeglasses</v>
      </c>
      <c r="G725" s="61" t="s">
        <v>632</v>
      </c>
      <c r="H725" s="524">
        <v>45000</v>
      </c>
      <c r="I725" s="306"/>
      <c r="J725" s="306"/>
      <c r="K725" s="306"/>
      <c r="L725" s="306"/>
      <c r="M725" s="306"/>
      <c r="N725" s="306"/>
      <c r="O725" s="306"/>
      <c r="P725" s="306"/>
      <c r="Q725" s="306"/>
      <c r="R725" s="306"/>
      <c r="S725" s="306"/>
      <c r="T725" s="306"/>
      <c r="U725" s="306"/>
      <c r="V725" s="306"/>
      <c r="W725" s="524">
        <v>15000</v>
      </c>
      <c r="X725" s="524">
        <v>15000</v>
      </c>
      <c r="Y725" s="306"/>
      <c r="Z725" s="306"/>
      <c r="AA725" s="524">
        <v>15000</v>
      </c>
      <c r="AB725" s="306"/>
      <c r="AC725" s="306"/>
      <c r="AD725" s="306"/>
      <c r="AE725" s="306"/>
      <c r="AF725" s="306"/>
      <c r="AG725" s="306"/>
      <c r="AH725" s="306"/>
      <c r="AI725" s="306"/>
      <c r="AJ725" s="306"/>
      <c r="AK725" s="306"/>
      <c r="AL725" s="306"/>
      <c r="AM725" s="306"/>
      <c r="AN725" s="306"/>
      <c r="AO725" s="306"/>
      <c r="AP725" s="306"/>
      <c r="AQ725" s="306"/>
      <c r="AR725" s="306"/>
      <c r="AS725" s="306"/>
      <c r="AT725" s="306"/>
      <c r="AU725" s="306"/>
      <c r="AV725" s="306"/>
      <c r="AW725" s="306"/>
      <c r="AX725" s="306"/>
      <c r="AY725" s="306"/>
    </row>
    <row r="726" spans="1:51">
      <c r="A726" s="61" t="s">
        <v>1005</v>
      </c>
      <c r="B726" s="61" t="s">
        <v>390</v>
      </c>
      <c r="C726" s="61" t="s">
        <v>954</v>
      </c>
      <c r="D726" s="61" t="s">
        <v>633</v>
      </c>
      <c r="E726" s="64">
        <f>IF(ISERROR(VLOOKUP(D726,#REF!,2,0)),0,VLOOKUP(D726,#REF!,2,0))</f>
        <v>0</v>
      </c>
      <c r="F726" s="61" t="str">
        <f>IF(D726="","",VLOOKUP(D726,'UG SKU Categorization'!$A$1:$C$204,3,0))</f>
        <v>Eyeglasses</v>
      </c>
      <c r="G726" s="61" t="s">
        <v>634</v>
      </c>
      <c r="H726" s="524">
        <v>15000</v>
      </c>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306"/>
      <c r="AE726" s="306"/>
      <c r="AF726" s="306"/>
      <c r="AG726" s="306"/>
      <c r="AH726" s="306"/>
      <c r="AI726" s="306"/>
      <c r="AJ726" s="306"/>
      <c r="AK726" s="306"/>
      <c r="AL726" s="306"/>
      <c r="AM726" s="306"/>
      <c r="AN726" s="306"/>
      <c r="AO726" s="306"/>
      <c r="AP726" s="524">
        <v>15000</v>
      </c>
      <c r="AQ726" s="306"/>
      <c r="AR726" s="306"/>
      <c r="AS726" s="306"/>
      <c r="AT726" s="306"/>
      <c r="AU726" s="306"/>
      <c r="AV726" s="306"/>
      <c r="AW726" s="306"/>
      <c r="AX726" s="306"/>
      <c r="AY726" s="306"/>
    </row>
    <row r="727" spans="1:51">
      <c r="A727" s="61" t="s">
        <v>1005</v>
      </c>
      <c r="B727" s="61" t="s">
        <v>390</v>
      </c>
      <c r="C727" s="61" t="s">
        <v>954</v>
      </c>
      <c r="D727" s="61" t="s">
        <v>635</v>
      </c>
      <c r="E727" s="64">
        <f>IF(ISERROR(VLOOKUP(D727,#REF!,2,0)),0,VLOOKUP(D727,#REF!,2,0))</f>
        <v>0</v>
      </c>
      <c r="F727" s="61" t="str">
        <f>IF(D727="","",VLOOKUP(D727,'UG SKU Categorization'!$A$1:$C$204,3,0))</f>
        <v>Eyeglasses</v>
      </c>
      <c r="G727" s="61" t="s">
        <v>636</v>
      </c>
      <c r="H727" s="524">
        <v>30000</v>
      </c>
      <c r="I727" s="306"/>
      <c r="J727" s="306"/>
      <c r="K727" s="306"/>
      <c r="L727" s="306"/>
      <c r="M727" s="306"/>
      <c r="N727" s="306"/>
      <c r="O727" s="306"/>
      <c r="P727" s="306"/>
      <c r="Q727" s="306"/>
      <c r="R727" s="306"/>
      <c r="S727" s="306"/>
      <c r="T727" s="306"/>
      <c r="U727" s="306"/>
      <c r="V727" s="524">
        <v>15000</v>
      </c>
      <c r="W727" s="306"/>
      <c r="X727" s="306"/>
      <c r="Y727" s="306"/>
      <c r="Z727" s="306"/>
      <c r="AA727" s="524">
        <v>15000</v>
      </c>
      <c r="AB727" s="306"/>
      <c r="AC727" s="306"/>
      <c r="AD727" s="306"/>
      <c r="AE727" s="306"/>
      <c r="AF727" s="306"/>
      <c r="AG727" s="306"/>
      <c r="AH727" s="306"/>
      <c r="AI727" s="306"/>
      <c r="AJ727" s="306"/>
      <c r="AK727" s="306"/>
      <c r="AL727" s="306"/>
      <c r="AM727" s="306"/>
      <c r="AN727" s="306"/>
      <c r="AO727" s="306"/>
      <c r="AP727" s="306"/>
      <c r="AQ727" s="306"/>
      <c r="AR727" s="306"/>
      <c r="AS727" s="306"/>
      <c r="AT727" s="306"/>
      <c r="AU727" s="306"/>
      <c r="AV727" s="306"/>
      <c r="AW727" s="306"/>
      <c r="AX727" s="306"/>
      <c r="AY727" s="306"/>
    </row>
    <row r="728" spans="1:51">
      <c r="A728" s="61" t="s">
        <v>1005</v>
      </c>
      <c r="B728" s="61" t="s">
        <v>390</v>
      </c>
      <c r="C728" s="61" t="s">
        <v>954</v>
      </c>
      <c r="D728" s="61" t="s">
        <v>637</v>
      </c>
      <c r="E728" s="64">
        <f>IF(ISERROR(VLOOKUP(D728,#REF!,2,0)),0,VLOOKUP(D728,#REF!,2,0))</f>
        <v>0</v>
      </c>
      <c r="F728" s="61" t="str">
        <f>IF(D728="","",VLOOKUP(D728,'UG SKU Categorization'!$A$1:$C$204,3,0))</f>
        <v>Eyeglasses</v>
      </c>
      <c r="G728" s="61" t="s">
        <v>638</v>
      </c>
      <c r="H728" s="524">
        <v>28500</v>
      </c>
      <c r="I728" s="306"/>
      <c r="J728" s="306"/>
      <c r="K728" s="306"/>
      <c r="L728" s="306"/>
      <c r="M728" s="306"/>
      <c r="N728" s="306"/>
      <c r="O728" s="306"/>
      <c r="P728" s="306"/>
      <c r="Q728" s="306"/>
      <c r="R728" s="524">
        <v>2250</v>
      </c>
      <c r="S728" s="306"/>
      <c r="T728" s="306"/>
      <c r="U728" s="306"/>
      <c r="V728" s="306"/>
      <c r="W728" s="524">
        <v>4500</v>
      </c>
      <c r="X728" s="524">
        <v>5250</v>
      </c>
      <c r="Y728" s="524">
        <v>3750</v>
      </c>
      <c r="Z728" s="524">
        <v>2250</v>
      </c>
      <c r="AA728" s="524">
        <v>9000</v>
      </c>
      <c r="AB728" s="306"/>
      <c r="AC728" s="524">
        <v>750</v>
      </c>
      <c r="AD728" s="306"/>
      <c r="AE728" s="306"/>
      <c r="AF728" s="306"/>
      <c r="AG728" s="306"/>
      <c r="AH728" s="306"/>
      <c r="AI728" s="306"/>
      <c r="AJ728" s="306"/>
      <c r="AK728" s="306"/>
      <c r="AL728" s="306"/>
      <c r="AM728" s="306"/>
      <c r="AN728" s="306"/>
      <c r="AO728" s="306"/>
      <c r="AP728" s="306"/>
      <c r="AQ728" s="306"/>
      <c r="AR728" s="306"/>
      <c r="AS728" s="306"/>
      <c r="AT728" s="524">
        <v>750</v>
      </c>
      <c r="AU728" s="306"/>
      <c r="AV728" s="306"/>
      <c r="AW728" s="306"/>
      <c r="AX728" s="306"/>
      <c r="AY728" s="306"/>
    </row>
    <row r="729" spans="1:51">
      <c r="A729" s="61" t="s">
        <v>1005</v>
      </c>
      <c r="B729" s="61" t="s">
        <v>390</v>
      </c>
      <c r="C729" s="61" t="s">
        <v>954</v>
      </c>
      <c r="D729" s="61" t="s">
        <v>639</v>
      </c>
      <c r="E729" s="64">
        <f>IF(ISERROR(VLOOKUP(D729,#REF!,2,0)),0,VLOOKUP(D729,#REF!,2,0))</f>
        <v>0</v>
      </c>
      <c r="F729" s="61" t="str">
        <f>IF(D729="","",VLOOKUP(D729,'UG SKU Categorization'!$A$1:$C$204,3,0))</f>
        <v>Eyeglasses</v>
      </c>
      <c r="G729" s="61" t="s">
        <v>640</v>
      </c>
      <c r="H729" s="524">
        <v>14250</v>
      </c>
      <c r="I729" s="306"/>
      <c r="J729" s="306"/>
      <c r="K729" s="306"/>
      <c r="L729" s="306"/>
      <c r="M729" s="306"/>
      <c r="N729" s="306"/>
      <c r="O729" s="306"/>
      <c r="P729" s="306"/>
      <c r="Q729" s="306"/>
      <c r="R729" s="524">
        <v>750</v>
      </c>
      <c r="S729" s="306"/>
      <c r="T729" s="306"/>
      <c r="U729" s="306"/>
      <c r="V729" s="306"/>
      <c r="W729" s="524">
        <v>1250</v>
      </c>
      <c r="X729" s="524">
        <v>7500</v>
      </c>
      <c r="Y729" s="524">
        <v>1750</v>
      </c>
      <c r="Z729" s="306"/>
      <c r="AA729" s="524">
        <v>2250</v>
      </c>
      <c r="AB729" s="306"/>
      <c r="AC729" s="524">
        <v>250</v>
      </c>
      <c r="AD729" s="306"/>
      <c r="AE729" s="306"/>
      <c r="AF729" s="306"/>
      <c r="AG729" s="306"/>
      <c r="AH729" s="306"/>
      <c r="AI729" s="306"/>
      <c r="AJ729" s="306"/>
      <c r="AK729" s="306"/>
      <c r="AL729" s="306"/>
      <c r="AM729" s="306"/>
      <c r="AN729" s="524">
        <v>500</v>
      </c>
      <c r="AO729" s="306"/>
      <c r="AP729" s="306"/>
      <c r="AQ729" s="306"/>
      <c r="AR729" s="306"/>
      <c r="AS729" s="306"/>
      <c r="AT729" s="306"/>
      <c r="AU729" s="306"/>
      <c r="AV729" s="306"/>
      <c r="AW729" s="306"/>
      <c r="AX729" s="306"/>
      <c r="AY729" s="306"/>
    </row>
    <row r="730" spans="1:51">
      <c r="A730" s="61" t="s">
        <v>1005</v>
      </c>
      <c r="B730" s="61" t="s">
        <v>390</v>
      </c>
      <c r="C730" s="61" t="s">
        <v>954</v>
      </c>
      <c r="D730" s="61" t="s">
        <v>709</v>
      </c>
      <c r="E730" s="64">
        <f>IF(ISERROR(VLOOKUP(D730,#REF!,2,0)),0,VLOOKUP(D730,#REF!,2,0))</f>
        <v>0</v>
      </c>
      <c r="F730" s="61" t="str">
        <f>IF(D730="","",VLOOKUP(D730,'UG SKU Categorization'!$A$1:$C$204,3,0))</f>
        <v>Fortified Foods</v>
      </c>
      <c r="G730" s="61" t="s">
        <v>710</v>
      </c>
      <c r="H730" s="524">
        <v>5367100</v>
      </c>
      <c r="I730" s="524">
        <v>460800</v>
      </c>
      <c r="J730" s="524">
        <v>308700</v>
      </c>
      <c r="K730" s="524">
        <v>174000</v>
      </c>
      <c r="L730" s="524">
        <v>165300</v>
      </c>
      <c r="M730" s="524">
        <v>205900</v>
      </c>
      <c r="N730" s="524">
        <v>408500</v>
      </c>
      <c r="O730" s="524">
        <v>353500</v>
      </c>
      <c r="P730" s="524">
        <v>448300</v>
      </c>
      <c r="Q730" s="524">
        <v>332750</v>
      </c>
      <c r="R730" s="524">
        <v>136400</v>
      </c>
      <c r="S730" s="524">
        <v>111600</v>
      </c>
      <c r="T730" s="524">
        <v>179950</v>
      </c>
      <c r="U730" s="524">
        <v>149450</v>
      </c>
      <c r="V730" s="524">
        <v>54900</v>
      </c>
      <c r="W730" s="524">
        <v>238000</v>
      </c>
      <c r="X730" s="524">
        <v>82350</v>
      </c>
      <c r="Y730" s="524">
        <v>67100</v>
      </c>
      <c r="Z730" s="524">
        <v>176900</v>
      </c>
      <c r="AA730" s="524">
        <v>112850</v>
      </c>
      <c r="AB730" s="524">
        <v>118950</v>
      </c>
      <c r="AC730" s="524">
        <v>91500</v>
      </c>
      <c r="AD730" s="524">
        <v>42700</v>
      </c>
      <c r="AE730" s="524">
        <v>144400</v>
      </c>
      <c r="AF730" s="524">
        <v>75000</v>
      </c>
      <c r="AG730" s="524">
        <v>27450</v>
      </c>
      <c r="AH730" s="524">
        <v>61000</v>
      </c>
      <c r="AI730" s="524">
        <v>33550</v>
      </c>
      <c r="AJ730" s="524">
        <v>15350</v>
      </c>
      <c r="AK730" s="524">
        <v>18700</v>
      </c>
      <c r="AL730" s="524">
        <v>15600</v>
      </c>
      <c r="AM730" s="524">
        <v>31500</v>
      </c>
      <c r="AN730" s="524">
        <v>192150</v>
      </c>
      <c r="AO730" s="524">
        <v>31500</v>
      </c>
      <c r="AP730" s="524">
        <v>53250</v>
      </c>
      <c r="AQ730" s="524">
        <v>25200</v>
      </c>
      <c r="AR730" s="524">
        <v>147050</v>
      </c>
      <c r="AS730" s="524">
        <v>6300</v>
      </c>
      <c r="AT730" s="306"/>
      <c r="AU730" s="524">
        <v>56600</v>
      </c>
      <c r="AV730" s="524">
        <v>3100</v>
      </c>
      <c r="AW730" s="306"/>
      <c r="AX730" s="524">
        <v>6000</v>
      </c>
      <c r="AY730" s="524">
        <v>3000</v>
      </c>
    </row>
    <row r="731" spans="1:51">
      <c r="A731" s="61" t="s">
        <v>1005</v>
      </c>
      <c r="B731" s="61" t="s">
        <v>390</v>
      </c>
      <c r="C731" s="61" t="s">
        <v>954</v>
      </c>
      <c r="D731" s="61" t="s">
        <v>711</v>
      </c>
      <c r="E731" s="64">
        <f>IF(ISERROR(VLOOKUP(D731,#REF!,2,0)),0,VLOOKUP(D731,#REF!,2,0))</f>
        <v>0</v>
      </c>
      <c r="F731" s="61" t="str">
        <f>IF(D731="","",VLOOKUP(D731,'UG SKU Categorization'!$A$1:$C$204,3,0))</f>
        <v>Fortified Foods</v>
      </c>
      <c r="G731" s="61" t="s">
        <v>712</v>
      </c>
      <c r="H731" s="524">
        <v>9243900</v>
      </c>
      <c r="I731" s="524">
        <v>139700</v>
      </c>
      <c r="J731" s="524">
        <v>185900</v>
      </c>
      <c r="K731" s="524">
        <v>210000</v>
      </c>
      <c r="L731" s="524">
        <v>103200</v>
      </c>
      <c r="M731" s="524">
        <v>2400</v>
      </c>
      <c r="N731" s="524">
        <v>539800</v>
      </c>
      <c r="O731" s="524">
        <v>539800</v>
      </c>
      <c r="P731" s="524">
        <v>421400</v>
      </c>
      <c r="Q731" s="524">
        <v>257600</v>
      </c>
      <c r="R731" s="524">
        <v>165200</v>
      </c>
      <c r="S731" s="524">
        <v>185800</v>
      </c>
      <c r="T731" s="524">
        <v>135800</v>
      </c>
      <c r="U731" s="524">
        <v>78400</v>
      </c>
      <c r="V731" s="524">
        <v>120400</v>
      </c>
      <c r="W731" s="524">
        <v>105400</v>
      </c>
      <c r="X731" s="524">
        <v>122000</v>
      </c>
      <c r="Y731" s="524">
        <v>87800</v>
      </c>
      <c r="Z731" s="524">
        <v>148900</v>
      </c>
      <c r="AA731" s="524">
        <v>158200</v>
      </c>
      <c r="AB731" s="524">
        <v>102200</v>
      </c>
      <c r="AC731" s="524">
        <v>141400</v>
      </c>
      <c r="AD731" s="524">
        <v>119000</v>
      </c>
      <c r="AE731" s="524">
        <v>119000</v>
      </c>
      <c r="AF731" s="524">
        <v>185000</v>
      </c>
      <c r="AG731" s="524">
        <v>88200</v>
      </c>
      <c r="AH731" s="524">
        <v>96600</v>
      </c>
      <c r="AI731" s="524">
        <v>88200</v>
      </c>
      <c r="AJ731" s="524">
        <v>229600</v>
      </c>
      <c r="AK731" s="524">
        <v>85400</v>
      </c>
      <c r="AL731" s="524">
        <v>71400</v>
      </c>
      <c r="AM731" s="524">
        <v>71400</v>
      </c>
      <c r="AN731" s="524">
        <v>1173400</v>
      </c>
      <c r="AO731" s="524">
        <v>777800</v>
      </c>
      <c r="AP731" s="524">
        <v>441000</v>
      </c>
      <c r="AQ731" s="524">
        <v>344400</v>
      </c>
      <c r="AR731" s="524">
        <v>406000</v>
      </c>
      <c r="AS731" s="524">
        <v>200200</v>
      </c>
      <c r="AT731" s="524">
        <v>141400</v>
      </c>
      <c r="AU731" s="524">
        <v>152600</v>
      </c>
      <c r="AV731" s="524">
        <v>68600</v>
      </c>
      <c r="AW731" s="524">
        <v>169400</v>
      </c>
      <c r="AX731" s="524">
        <v>249600</v>
      </c>
      <c r="AY731" s="524">
        <v>14400</v>
      </c>
    </row>
    <row r="732" spans="1:51">
      <c r="A732" s="61" t="s">
        <v>1005</v>
      </c>
      <c r="B732" s="61" t="s">
        <v>390</v>
      </c>
      <c r="C732" s="61" t="s">
        <v>954</v>
      </c>
      <c r="D732" s="61" t="s">
        <v>713</v>
      </c>
      <c r="E732" s="64">
        <f>IF(ISERROR(VLOOKUP(D732,#REF!,2,0)),0,VLOOKUP(D732,#REF!,2,0))</f>
        <v>0</v>
      </c>
      <c r="F732" s="61" t="str">
        <f>IF(D732="","",VLOOKUP(D732,'UG SKU Categorization'!$A$1:$C$204,3,0))</f>
        <v>Fortified Foods</v>
      </c>
      <c r="G732" s="61" t="s">
        <v>714</v>
      </c>
      <c r="H732" s="524">
        <v>4432650</v>
      </c>
      <c r="I732" s="524">
        <v>46400</v>
      </c>
      <c r="J732" s="524">
        <v>57600</v>
      </c>
      <c r="K732" s="524">
        <v>73600</v>
      </c>
      <c r="L732" s="524">
        <v>24000</v>
      </c>
      <c r="M732" s="524">
        <v>72000</v>
      </c>
      <c r="N732" s="524">
        <v>267200</v>
      </c>
      <c r="O732" s="524">
        <v>230400</v>
      </c>
      <c r="P732" s="524">
        <v>413700</v>
      </c>
      <c r="Q732" s="524">
        <v>99200</v>
      </c>
      <c r="R732" s="524">
        <v>124800</v>
      </c>
      <c r="S732" s="524">
        <v>135000</v>
      </c>
      <c r="T732" s="524">
        <v>50000</v>
      </c>
      <c r="U732" s="524">
        <v>67200</v>
      </c>
      <c r="V732" s="524">
        <v>22200</v>
      </c>
      <c r="W732" s="524">
        <v>26550</v>
      </c>
      <c r="X732" s="524">
        <v>195000</v>
      </c>
      <c r="Y732" s="524">
        <v>144300</v>
      </c>
      <c r="Z732" s="524">
        <v>275600</v>
      </c>
      <c r="AA732" s="524">
        <v>244800</v>
      </c>
      <c r="AB732" s="524">
        <v>197900</v>
      </c>
      <c r="AC732" s="524">
        <v>181600</v>
      </c>
      <c r="AD732" s="306"/>
      <c r="AE732" s="524">
        <v>46100</v>
      </c>
      <c r="AF732" s="524">
        <v>51400</v>
      </c>
      <c r="AG732" s="306"/>
      <c r="AH732" s="524">
        <v>12500</v>
      </c>
      <c r="AI732" s="524">
        <v>28050</v>
      </c>
      <c r="AJ732" s="524">
        <v>31350</v>
      </c>
      <c r="AK732" s="524">
        <v>25850</v>
      </c>
      <c r="AL732" s="524">
        <v>59500</v>
      </c>
      <c r="AM732" s="524">
        <v>44800</v>
      </c>
      <c r="AN732" s="524">
        <v>327150</v>
      </c>
      <c r="AO732" s="524">
        <v>345400</v>
      </c>
      <c r="AP732" s="524">
        <v>170000</v>
      </c>
      <c r="AQ732" s="524">
        <v>110400</v>
      </c>
      <c r="AR732" s="524">
        <v>139100</v>
      </c>
      <c r="AS732" s="524">
        <v>22400</v>
      </c>
      <c r="AT732" s="524">
        <v>33600</v>
      </c>
      <c r="AU732" s="524">
        <v>7500</v>
      </c>
      <c r="AV732" s="524">
        <v>4500</v>
      </c>
      <c r="AW732" s="524">
        <v>10500</v>
      </c>
      <c r="AX732" s="524">
        <v>13500</v>
      </c>
      <c r="AY732" s="306"/>
    </row>
    <row r="733" spans="1:51">
      <c r="A733" s="61" t="s">
        <v>1005</v>
      </c>
      <c r="B733" s="61" t="s">
        <v>390</v>
      </c>
      <c r="C733" s="61" t="s">
        <v>954</v>
      </c>
      <c r="D733" s="61" t="s">
        <v>715</v>
      </c>
      <c r="E733" s="64">
        <f>IF(ISERROR(VLOOKUP(D733,#REF!,2,0)),0,VLOOKUP(D733,#REF!,2,0))</f>
        <v>0</v>
      </c>
      <c r="F733" s="61" t="str">
        <f>IF(D733="","",VLOOKUP(D733,'UG SKU Categorization'!$A$1:$C$204,3,0))</f>
        <v>Fortified Foods</v>
      </c>
      <c r="G733" s="61" t="s">
        <v>716</v>
      </c>
      <c r="H733" s="524">
        <v>209300</v>
      </c>
      <c r="I733" s="524">
        <v>7500</v>
      </c>
      <c r="J733" s="524">
        <v>3000</v>
      </c>
      <c r="K733" s="524">
        <v>39200</v>
      </c>
      <c r="L733" s="524">
        <v>13200</v>
      </c>
      <c r="M733" s="524">
        <v>1100</v>
      </c>
      <c r="N733" s="524">
        <v>31800</v>
      </c>
      <c r="O733" s="524">
        <v>10900</v>
      </c>
      <c r="P733" s="524">
        <v>20900</v>
      </c>
      <c r="Q733" s="524">
        <v>7700</v>
      </c>
      <c r="R733" s="524">
        <v>8000</v>
      </c>
      <c r="S733" s="306"/>
      <c r="T733" s="524">
        <v>15600</v>
      </c>
      <c r="U733" s="306"/>
      <c r="V733" s="524">
        <v>13200</v>
      </c>
      <c r="W733" s="306"/>
      <c r="X733" s="524">
        <v>2400</v>
      </c>
      <c r="Y733" s="524">
        <v>1200</v>
      </c>
      <c r="Z733" s="524">
        <v>2400</v>
      </c>
      <c r="AA733" s="524">
        <v>15600</v>
      </c>
      <c r="AB733" s="524">
        <v>2400</v>
      </c>
      <c r="AC733" s="306"/>
      <c r="AD733" s="524">
        <v>12000</v>
      </c>
      <c r="AE733" s="524">
        <v>1200</v>
      </c>
      <c r="AF733" s="306"/>
      <c r="AG733" s="306"/>
      <c r="AH733" s="306"/>
      <c r="AI733" s="306"/>
      <c r="AJ733" s="306"/>
      <c r="AK733" s="306"/>
      <c r="AL733" s="306"/>
      <c r="AM733" s="306"/>
      <c r="AN733" s="306"/>
      <c r="AO733" s="306"/>
      <c r="AP733" s="306"/>
      <c r="AQ733" s="306"/>
      <c r="AR733" s="306"/>
      <c r="AS733" s="306"/>
      <c r="AT733" s="306"/>
      <c r="AU733" s="306"/>
      <c r="AV733" s="306"/>
      <c r="AW733" s="306"/>
      <c r="AX733" s="306"/>
      <c r="AY733" s="306"/>
    </row>
    <row r="734" spans="1:51">
      <c r="A734" s="61" t="s">
        <v>1005</v>
      </c>
      <c r="B734" s="61" t="s">
        <v>390</v>
      </c>
      <c r="C734" s="61" t="s">
        <v>954</v>
      </c>
      <c r="D734" s="61" t="s">
        <v>717</v>
      </c>
      <c r="E734" s="64">
        <f>IF(ISERROR(VLOOKUP(D734,#REF!,2,0)),0,VLOOKUP(D734,#REF!,2,0))</f>
        <v>0</v>
      </c>
      <c r="F734" s="61" t="str">
        <f>IF(D734="","",VLOOKUP(D734,'UG SKU Categorization'!$A$1:$C$204,3,0))</f>
        <v>Fortified Foods</v>
      </c>
      <c r="G734" s="61" t="s">
        <v>718</v>
      </c>
      <c r="H734" s="524">
        <v>5653800</v>
      </c>
      <c r="I734" s="524">
        <v>118000</v>
      </c>
      <c r="J734" s="524">
        <v>116200</v>
      </c>
      <c r="K734" s="524">
        <v>100900</v>
      </c>
      <c r="L734" s="524">
        <v>81300</v>
      </c>
      <c r="M734" s="524">
        <v>162300</v>
      </c>
      <c r="N734" s="524">
        <v>398790</v>
      </c>
      <c r="O734" s="524">
        <v>339390</v>
      </c>
      <c r="P734" s="524">
        <v>443340</v>
      </c>
      <c r="Q734" s="524">
        <v>298080</v>
      </c>
      <c r="R734" s="524">
        <v>282000</v>
      </c>
      <c r="S734" s="524">
        <v>43000</v>
      </c>
      <c r="T734" s="524">
        <v>208000</v>
      </c>
      <c r="U734" s="524">
        <v>106880</v>
      </c>
      <c r="V734" s="524">
        <v>116160</v>
      </c>
      <c r="W734" s="524">
        <v>165480</v>
      </c>
      <c r="X734" s="524">
        <v>402240</v>
      </c>
      <c r="Y734" s="524">
        <v>146880</v>
      </c>
      <c r="Z734" s="524">
        <v>211520</v>
      </c>
      <c r="AA734" s="524">
        <v>179260</v>
      </c>
      <c r="AB734" s="524">
        <v>136640</v>
      </c>
      <c r="AC734" s="524">
        <v>135360</v>
      </c>
      <c r="AD734" s="524">
        <v>98880</v>
      </c>
      <c r="AE734" s="524">
        <v>204160</v>
      </c>
      <c r="AF734" s="524">
        <v>136320</v>
      </c>
      <c r="AG734" s="524">
        <v>65600</v>
      </c>
      <c r="AH734" s="524">
        <v>70080</v>
      </c>
      <c r="AI734" s="524">
        <v>87040</v>
      </c>
      <c r="AJ734" s="524">
        <v>110080</v>
      </c>
      <c r="AK734" s="524">
        <v>60800</v>
      </c>
      <c r="AL734" s="524">
        <v>20160</v>
      </c>
      <c r="AM734" s="524">
        <v>50240</v>
      </c>
      <c r="AN734" s="524">
        <v>232640</v>
      </c>
      <c r="AO734" s="524">
        <v>83520</v>
      </c>
      <c r="AP734" s="524">
        <v>94400</v>
      </c>
      <c r="AQ734" s="524">
        <v>61760</v>
      </c>
      <c r="AR734" s="524">
        <v>64960</v>
      </c>
      <c r="AS734" s="524">
        <v>6400</v>
      </c>
      <c r="AT734" s="524">
        <v>15040</v>
      </c>
      <c r="AU734" s="306"/>
      <c r="AV734" s="306"/>
      <c r="AW734" s="306"/>
      <c r="AX734" s="306"/>
      <c r="AY734" s="306"/>
    </row>
    <row r="735" spans="1:51">
      <c r="A735" s="61" t="s">
        <v>1005</v>
      </c>
      <c r="B735" s="61" t="s">
        <v>390</v>
      </c>
      <c r="C735" s="61" t="s">
        <v>954</v>
      </c>
      <c r="D735" s="61" t="s">
        <v>719</v>
      </c>
      <c r="E735" s="64">
        <f>IF(ISERROR(VLOOKUP(D735,#REF!,2,0)),0,VLOOKUP(D735,#REF!,2,0))</f>
        <v>0</v>
      </c>
      <c r="F735" s="61" t="str">
        <f>IF(D735="","",VLOOKUP(D735,'UG SKU Categorization'!$A$1:$C$204,3,0))</f>
        <v>Fortified Foods</v>
      </c>
      <c r="G735" s="61" t="s">
        <v>720</v>
      </c>
      <c r="H735" s="524">
        <v>4383750</v>
      </c>
      <c r="I735" s="524">
        <v>91300</v>
      </c>
      <c r="J735" s="524">
        <v>79200</v>
      </c>
      <c r="K735" s="524">
        <v>86900</v>
      </c>
      <c r="L735" s="524">
        <v>57200</v>
      </c>
      <c r="M735" s="524">
        <v>117700</v>
      </c>
      <c r="N735" s="524">
        <v>326300</v>
      </c>
      <c r="O735" s="524">
        <v>304300</v>
      </c>
      <c r="P735" s="524">
        <v>314600</v>
      </c>
      <c r="Q735" s="524">
        <v>236500</v>
      </c>
      <c r="R735" s="524">
        <v>117700</v>
      </c>
      <c r="S735" s="524">
        <v>113300</v>
      </c>
      <c r="T735" s="524">
        <v>75900</v>
      </c>
      <c r="U735" s="524">
        <v>28600</v>
      </c>
      <c r="V735" s="524">
        <v>31900</v>
      </c>
      <c r="W735" s="524">
        <v>31200</v>
      </c>
      <c r="X735" s="524">
        <v>51600</v>
      </c>
      <c r="Y735" s="524">
        <v>60500</v>
      </c>
      <c r="Z735" s="524">
        <v>75500</v>
      </c>
      <c r="AA735" s="524">
        <v>67350</v>
      </c>
      <c r="AB735" s="524">
        <v>8300</v>
      </c>
      <c r="AC735" s="524">
        <v>32450</v>
      </c>
      <c r="AD735" s="524">
        <v>27700</v>
      </c>
      <c r="AE735" s="524">
        <v>6600</v>
      </c>
      <c r="AF735" s="524">
        <v>29700</v>
      </c>
      <c r="AG735" s="524">
        <v>16500</v>
      </c>
      <c r="AH735" s="524">
        <v>4950</v>
      </c>
      <c r="AI735" s="524">
        <v>14850</v>
      </c>
      <c r="AJ735" s="524">
        <v>24750</v>
      </c>
      <c r="AK735" s="524">
        <v>1650</v>
      </c>
      <c r="AL735" s="306"/>
      <c r="AM735" s="524">
        <v>52400</v>
      </c>
      <c r="AN735" s="524">
        <v>562550</v>
      </c>
      <c r="AO735" s="524">
        <v>239000</v>
      </c>
      <c r="AP735" s="524">
        <v>248100</v>
      </c>
      <c r="AQ735" s="524">
        <v>123750</v>
      </c>
      <c r="AR735" s="524">
        <v>244200</v>
      </c>
      <c r="AS735" s="524">
        <v>117150</v>
      </c>
      <c r="AT735" s="524">
        <v>72600</v>
      </c>
      <c r="AU735" s="524">
        <v>61200</v>
      </c>
      <c r="AV735" s="524">
        <v>52700</v>
      </c>
      <c r="AW735" s="524">
        <v>108800</v>
      </c>
      <c r="AX735" s="524">
        <v>64600</v>
      </c>
      <c r="AY735" s="524">
        <v>1700</v>
      </c>
    </row>
    <row r="736" spans="1:51">
      <c r="A736" s="61" t="s">
        <v>1005</v>
      </c>
      <c r="B736" s="61" t="s">
        <v>390</v>
      </c>
      <c r="C736" s="61" t="s">
        <v>954</v>
      </c>
      <c r="D736" s="61" t="s">
        <v>721</v>
      </c>
      <c r="E736" s="64">
        <f>IF(ISERROR(VLOOKUP(D736,#REF!,2,0)),0,VLOOKUP(D736,#REF!,2,0))</f>
        <v>0</v>
      </c>
      <c r="F736" s="61" t="str">
        <f>IF(D736="","",VLOOKUP(D736,'UG SKU Categorization'!$A$1:$C$204,3,0))</f>
        <v>Fortified Foods</v>
      </c>
      <c r="G736" s="61" t="s">
        <v>722</v>
      </c>
      <c r="H736" s="524">
        <v>1051650</v>
      </c>
      <c r="I736" s="524">
        <v>68250</v>
      </c>
      <c r="J736" s="524">
        <v>47300</v>
      </c>
      <c r="K736" s="524">
        <v>144300</v>
      </c>
      <c r="L736" s="524">
        <v>21600</v>
      </c>
      <c r="M736" s="524">
        <v>33600</v>
      </c>
      <c r="N736" s="524">
        <v>112500</v>
      </c>
      <c r="O736" s="524">
        <v>63000</v>
      </c>
      <c r="P736" s="524">
        <v>87450</v>
      </c>
      <c r="Q736" s="524">
        <v>64800</v>
      </c>
      <c r="R736" s="524">
        <v>37600</v>
      </c>
      <c r="S736" s="524">
        <v>44650</v>
      </c>
      <c r="T736" s="524">
        <v>21150</v>
      </c>
      <c r="U736" s="524">
        <v>14100</v>
      </c>
      <c r="V736" s="524">
        <v>18800</v>
      </c>
      <c r="W736" s="524">
        <v>103000</v>
      </c>
      <c r="X736" s="524">
        <v>4700</v>
      </c>
      <c r="Y736" s="524">
        <v>28200</v>
      </c>
      <c r="Z736" s="524">
        <v>63800</v>
      </c>
      <c r="AA736" s="524">
        <v>47000</v>
      </c>
      <c r="AB736" s="524">
        <v>11750</v>
      </c>
      <c r="AC736" s="306"/>
      <c r="AD736" s="306"/>
      <c r="AE736" s="306"/>
      <c r="AF736" s="524">
        <v>9400</v>
      </c>
      <c r="AG736" s="306"/>
      <c r="AH736" s="306"/>
      <c r="AI736" s="306"/>
      <c r="AJ736" s="306"/>
      <c r="AK736" s="306"/>
      <c r="AL736" s="524">
        <v>4700</v>
      </c>
      <c r="AM736" s="306"/>
      <c r="AN736" s="306"/>
      <c r="AO736" s="306"/>
      <c r="AP736" s="306"/>
      <c r="AQ736" s="306"/>
      <c r="AR736" s="306"/>
      <c r="AS736" s="306"/>
      <c r="AT736" s="306"/>
      <c r="AU736" s="306"/>
      <c r="AV736" s="306"/>
      <c r="AW736" s="306"/>
      <c r="AX736" s="306"/>
      <c r="AY736" s="306"/>
    </row>
    <row r="737" spans="1:51">
      <c r="A737" s="61" t="s">
        <v>1005</v>
      </c>
      <c r="B737" s="61" t="s">
        <v>390</v>
      </c>
      <c r="C737" s="61" t="s">
        <v>954</v>
      </c>
      <c r="D737" s="61" t="s">
        <v>723</v>
      </c>
      <c r="E737" s="64">
        <f>IF(ISERROR(VLOOKUP(D737,#REF!,2,0)),0,VLOOKUP(D737,#REF!,2,0))</f>
        <v>0</v>
      </c>
      <c r="F737" s="61" t="str">
        <f>IF(D737="","",VLOOKUP(D737,'UG SKU Categorization'!$A$1:$C$204,3,0))</f>
        <v>Fortified Foods</v>
      </c>
      <c r="G737" s="61" t="s">
        <v>724</v>
      </c>
      <c r="H737" s="524">
        <v>230400</v>
      </c>
      <c r="I737" s="306"/>
      <c r="J737" s="306"/>
      <c r="K737" s="306"/>
      <c r="L737" s="306"/>
      <c r="M737" s="306"/>
      <c r="N737" s="306"/>
      <c r="O737" s="306"/>
      <c r="P737" s="306"/>
      <c r="Q737" s="524">
        <v>47500</v>
      </c>
      <c r="R737" s="524">
        <v>55100</v>
      </c>
      <c r="S737" s="524">
        <v>64600</v>
      </c>
      <c r="T737" s="524">
        <v>24700</v>
      </c>
      <c r="U737" s="524">
        <v>5700</v>
      </c>
      <c r="V737" s="524">
        <v>22800</v>
      </c>
      <c r="W737" s="524">
        <v>10000</v>
      </c>
      <c r="X737" s="306"/>
      <c r="Y737" s="306"/>
      <c r="Z737" s="306"/>
      <c r="AA737" s="306"/>
      <c r="AB737" s="306"/>
      <c r="AC737" s="306"/>
      <c r="AD737" s="306"/>
      <c r="AE737" s="306"/>
      <c r="AF737" s="306"/>
      <c r="AG737" s="306"/>
      <c r="AH737" s="306"/>
      <c r="AI737" s="306"/>
      <c r="AJ737" s="306"/>
      <c r="AK737" s="306"/>
      <c r="AL737" s="306"/>
      <c r="AM737" s="306"/>
      <c r="AN737" s="306"/>
      <c r="AO737" s="306"/>
      <c r="AP737" s="306"/>
      <c r="AQ737" s="306"/>
      <c r="AR737" s="306"/>
      <c r="AS737" s="306"/>
      <c r="AT737" s="306"/>
      <c r="AU737" s="306"/>
      <c r="AV737" s="306"/>
      <c r="AW737" s="306"/>
      <c r="AX737" s="306"/>
      <c r="AY737" s="306"/>
    </row>
    <row r="738" spans="1:51">
      <c r="A738" s="61" t="s">
        <v>1005</v>
      </c>
      <c r="B738" s="61" t="s">
        <v>390</v>
      </c>
      <c r="C738" s="61" t="s">
        <v>954</v>
      </c>
      <c r="D738" s="61" t="s">
        <v>725</v>
      </c>
      <c r="E738" s="64">
        <f>IF(ISERROR(VLOOKUP(D738,#REF!,2,0)),0,VLOOKUP(D738,#REF!,2,0))</f>
        <v>0</v>
      </c>
      <c r="F738" s="61" t="str">
        <f>IF(D738="","",VLOOKUP(D738,'UG SKU Categorization'!$A$1:$C$204,3,0))</f>
        <v>Fortified Foods</v>
      </c>
      <c r="G738" s="61" t="s">
        <v>726</v>
      </c>
      <c r="H738" s="524">
        <v>138100</v>
      </c>
      <c r="I738" s="306"/>
      <c r="J738" s="306"/>
      <c r="K738" s="306"/>
      <c r="L738" s="306"/>
      <c r="M738" s="306"/>
      <c r="N738" s="306"/>
      <c r="O738" s="306"/>
      <c r="P738" s="306"/>
      <c r="Q738" s="524">
        <v>39100</v>
      </c>
      <c r="R738" s="524">
        <v>20700</v>
      </c>
      <c r="S738" s="524">
        <v>6900</v>
      </c>
      <c r="T738" s="524">
        <v>11500</v>
      </c>
      <c r="U738" s="306"/>
      <c r="V738" s="306"/>
      <c r="W738" s="524">
        <v>11100</v>
      </c>
      <c r="X738" s="524">
        <v>35000</v>
      </c>
      <c r="Y738" s="524">
        <v>3800</v>
      </c>
      <c r="Z738" s="306"/>
      <c r="AA738" s="524">
        <v>8000</v>
      </c>
      <c r="AB738" s="306"/>
      <c r="AC738" s="306"/>
      <c r="AD738" s="306"/>
      <c r="AE738" s="306"/>
      <c r="AF738" s="306"/>
      <c r="AG738" s="306"/>
      <c r="AH738" s="524">
        <v>2000</v>
      </c>
      <c r="AI738" s="306"/>
      <c r="AJ738" s="306"/>
      <c r="AK738" s="306"/>
      <c r="AL738" s="306"/>
      <c r="AM738" s="306"/>
      <c r="AN738" s="306"/>
      <c r="AO738" s="306"/>
      <c r="AP738" s="306"/>
      <c r="AQ738" s="306"/>
      <c r="AR738" s="306"/>
      <c r="AS738" s="306"/>
      <c r="AT738" s="306"/>
      <c r="AU738" s="306"/>
      <c r="AV738" s="306"/>
      <c r="AW738" s="306"/>
      <c r="AX738" s="306"/>
      <c r="AY738" s="306"/>
    </row>
    <row r="739" spans="1:51">
      <c r="A739" s="61" t="s">
        <v>1005</v>
      </c>
      <c r="B739" s="61" t="s">
        <v>390</v>
      </c>
      <c r="C739" s="61" t="s">
        <v>954</v>
      </c>
      <c r="D739" s="61" t="s">
        <v>727</v>
      </c>
      <c r="E739" s="64">
        <f>IF(ISERROR(VLOOKUP(D739,#REF!,2,0)),0,VLOOKUP(D739,#REF!,2,0))</f>
        <v>0</v>
      </c>
      <c r="F739" s="61" t="str">
        <f>IF(D739="","",VLOOKUP(D739,'UG SKU Categorization'!$A$1:$C$204,3,0))</f>
        <v>Fortified Foods</v>
      </c>
      <c r="G739" s="61" t="s">
        <v>728</v>
      </c>
      <c r="H739" s="524">
        <v>198400</v>
      </c>
      <c r="I739" s="306"/>
      <c r="J739" s="306"/>
      <c r="K739" s="306"/>
      <c r="L739" s="306"/>
      <c r="M739" s="306"/>
      <c r="N739" s="306"/>
      <c r="O739" s="306"/>
      <c r="P739" s="306"/>
      <c r="Q739" s="524">
        <v>57600</v>
      </c>
      <c r="R739" s="524">
        <v>57600</v>
      </c>
      <c r="S739" s="524">
        <v>9600</v>
      </c>
      <c r="T739" s="524">
        <v>4800</v>
      </c>
      <c r="U739" s="306"/>
      <c r="V739" s="306"/>
      <c r="W739" s="524">
        <v>9600</v>
      </c>
      <c r="X739" s="524">
        <v>37200</v>
      </c>
      <c r="Y739" s="524">
        <v>6000</v>
      </c>
      <c r="Z739" s="306"/>
      <c r="AA739" s="524">
        <v>10000</v>
      </c>
      <c r="AB739" s="524">
        <v>6000</v>
      </c>
      <c r="AC739" s="306"/>
      <c r="AD739" s="306"/>
      <c r="AE739" s="306"/>
      <c r="AF739" s="306"/>
      <c r="AG739" s="306"/>
      <c r="AH739" s="306"/>
      <c r="AI739" s="306"/>
      <c r="AJ739" s="306"/>
      <c r="AK739" s="306"/>
      <c r="AL739" s="306"/>
      <c r="AM739" s="306"/>
      <c r="AN739" s="306"/>
      <c r="AO739" s="306"/>
      <c r="AP739" s="306"/>
      <c r="AQ739" s="306"/>
      <c r="AR739" s="306"/>
      <c r="AS739" s="306"/>
      <c r="AT739" s="306"/>
      <c r="AU739" s="306"/>
      <c r="AV739" s="306"/>
      <c r="AW739" s="306"/>
      <c r="AX739" s="306"/>
      <c r="AY739" s="306"/>
    </row>
    <row r="740" spans="1:51">
      <c r="A740" s="61" t="s">
        <v>1005</v>
      </c>
      <c r="B740" s="61" t="s">
        <v>390</v>
      </c>
      <c r="C740" s="61" t="s">
        <v>954</v>
      </c>
      <c r="D740" s="61" t="s">
        <v>729</v>
      </c>
      <c r="E740" s="64">
        <f>IF(ISERROR(VLOOKUP(D740,#REF!,2,0)),0,VLOOKUP(D740,#REF!,2,0))</f>
        <v>0</v>
      </c>
      <c r="F740" s="61" t="str">
        <f>IF(D740="","",VLOOKUP(D740,'UG SKU Categorization'!$A$1:$C$204,3,0))</f>
        <v>Fortified Foods</v>
      </c>
      <c r="G740" s="61" t="s">
        <v>730</v>
      </c>
      <c r="H740" s="524">
        <v>43500</v>
      </c>
      <c r="I740" s="306"/>
      <c r="J740" s="306"/>
      <c r="K740" s="306"/>
      <c r="L740" s="306"/>
      <c r="M740" s="306"/>
      <c r="N740" s="306"/>
      <c r="O740" s="306"/>
      <c r="P740" s="306"/>
      <c r="Q740" s="306"/>
      <c r="R740" s="306"/>
      <c r="S740" s="306"/>
      <c r="T740" s="306"/>
      <c r="U740" s="524">
        <v>3000</v>
      </c>
      <c r="V740" s="524">
        <v>17100</v>
      </c>
      <c r="W740" s="524">
        <v>3900</v>
      </c>
      <c r="X740" s="524">
        <v>5400</v>
      </c>
      <c r="Y740" s="524">
        <v>8400</v>
      </c>
      <c r="Z740" s="524">
        <v>3600</v>
      </c>
      <c r="AA740" s="524">
        <v>2100</v>
      </c>
      <c r="AB740" s="306"/>
      <c r="AC740" s="306"/>
      <c r="AD740" s="306"/>
      <c r="AE740" s="306"/>
      <c r="AF740" s="306"/>
      <c r="AG740" s="306"/>
      <c r="AH740" s="306"/>
      <c r="AI740" s="306"/>
      <c r="AJ740" s="306"/>
      <c r="AK740" s="306"/>
      <c r="AL740" s="306"/>
      <c r="AM740" s="306"/>
      <c r="AN740" s="306"/>
      <c r="AO740" s="306"/>
      <c r="AP740" s="306"/>
      <c r="AQ740" s="306"/>
      <c r="AR740" s="306"/>
      <c r="AS740" s="306"/>
      <c r="AT740" s="306"/>
      <c r="AU740" s="306"/>
      <c r="AV740" s="306"/>
      <c r="AW740" s="306"/>
      <c r="AX740" s="306"/>
      <c r="AY740" s="306"/>
    </row>
    <row r="741" spans="1:51">
      <c r="A741" s="61" t="s">
        <v>1005</v>
      </c>
      <c r="B741" s="61" t="s">
        <v>390</v>
      </c>
      <c r="C741" s="61" t="s">
        <v>954</v>
      </c>
      <c r="D741" s="61" t="s">
        <v>741</v>
      </c>
      <c r="E741" s="64">
        <f>IF(ISERROR(VLOOKUP(D741,#REF!,2,0)),0,VLOOKUP(D741,#REF!,2,0))</f>
        <v>0</v>
      </c>
      <c r="F741" s="61" t="str">
        <f>IF(D741="","",VLOOKUP(D741,'UG SKU Categorization'!$A$1:$C$204,3,0))</f>
        <v>Fortified Foods</v>
      </c>
      <c r="G741" s="61" t="s">
        <v>742</v>
      </c>
      <c r="H741" s="524">
        <v>1239800</v>
      </c>
      <c r="I741" s="306"/>
      <c r="J741" s="306"/>
      <c r="K741" s="306"/>
      <c r="L741" s="306"/>
      <c r="M741" s="306"/>
      <c r="N741" s="306"/>
      <c r="O741" s="306"/>
      <c r="P741" s="306"/>
      <c r="Q741" s="306"/>
      <c r="R741" s="306"/>
      <c r="S741" s="306"/>
      <c r="T741" s="306"/>
      <c r="U741" s="306"/>
      <c r="V741" s="306"/>
      <c r="W741" s="524">
        <v>25000</v>
      </c>
      <c r="X741" s="524">
        <v>105000</v>
      </c>
      <c r="Y741" s="524">
        <v>52500</v>
      </c>
      <c r="Z741" s="524">
        <v>62500</v>
      </c>
      <c r="AA741" s="524">
        <v>26500</v>
      </c>
      <c r="AB741" s="524">
        <v>3000</v>
      </c>
      <c r="AC741" s="306"/>
      <c r="AD741" s="306"/>
      <c r="AE741" s="524">
        <v>11550</v>
      </c>
      <c r="AF741" s="524">
        <v>18150</v>
      </c>
      <c r="AG741" s="524">
        <v>20100</v>
      </c>
      <c r="AH741" s="524">
        <v>22050</v>
      </c>
      <c r="AI741" s="524">
        <v>6900</v>
      </c>
      <c r="AJ741" s="524">
        <v>7900</v>
      </c>
      <c r="AK741" s="306"/>
      <c r="AL741" s="524">
        <v>6200</v>
      </c>
      <c r="AM741" s="524">
        <v>2300</v>
      </c>
      <c r="AN741" s="524">
        <v>310500</v>
      </c>
      <c r="AO741" s="524">
        <v>149500</v>
      </c>
      <c r="AP741" s="524">
        <v>87400</v>
      </c>
      <c r="AQ741" s="524">
        <v>52900</v>
      </c>
      <c r="AR741" s="524">
        <v>119600</v>
      </c>
      <c r="AS741" s="524">
        <v>36800</v>
      </c>
      <c r="AT741" s="524">
        <v>43700</v>
      </c>
      <c r="AU741" s="524">
        <v>24750</v>
      </c>
      <c r="AV741" s="524">
        <v>13500</v>
      </c>
      <c r="AW741" s="524">
        <v>22500</v>
      </c>
      <c r="AX741" s="524">
        <v>9000</v>
      </c>
      <c r="AY741" s="306"/>
    </row>
    <row r="742" spans="1:51">
      <c r="A742" s="61" t="s">
        <v>1005</v>
      </c>
      <c r="B742" s="61" t="s">
        <v>390</v>
      </c>
      <c r="C742" s="61" t="s">
        <v>954</v>
      </c>
      <c r="D742" s="61" t="s">
        <v>690</v>
      </c>
      <c r="E742" s="64">
        <f>IF(ISERROR(VLOOKUP(D742,#REF!,2,0)),0,VLOOKUP(D742,#REF!,2,0))</f>
        <v>0</v>
      </c>
      <c r="F742" s="61" t="str">
        <f>IF(D742="","",VLOOKUP(D742,'UG SKU Categorization'!$A$1:$C$204,3,0))</f>
        <v>Fortified Foods</v>
      </c>
      <c r="G742" s="61" t="s">
        <v>1006</v>
      </c>
      <c r="H742" s="524">
        <v>688925</v>
      </c>
      <c r="I742" s="306"/>
      <c r="J742" s="306"/>
      <c r="K742" s="306"/>
      <c r="L742" s="306"/>
      <c r="M742" s="306"/>
      <c r="N742" s="306"/>
      <c r="O742" s="306"/>
      <c r="P742" s="306"/>
      <c r="Q742" s="306"/>
      <c r="R742" s="306"/>
      <c r="S742" s="306"/>
      <c r="T742" s="306"/>
      <c r="U742" s="306"/>
      <c r="V742" s="306"/>
      <c r="W742" s="306"/>
      <c r="X742" s="306"/>
      <c r="Y742" s="306"/>
      <c r="Z742" s="306"/>
      <c r="AA742" s="306"/>
      <c r="AB742" s="306"/>
      <c r="AC742" s="306"/>
      <c r="AD742" s="306"/>
      <c r="AE742" s="306"/>
      <c r="AF742" s="306"/>
      <c r="AG742" s="306"/>
      <c r="AH742" s="306"/>
      <c r="AI742" s="306"/>
      <c r="AJ742" s="524">
        <v>34850</v>
      </c>
      <c r="AK742" s="524">
        <v>53975</v>
      </c>
      <c r="AL742" s="306"/>
      <c r="AM742" s="306"/>
      <c r="AN742" s="306"/>
      <c r="AO742" s="524">
        <v>42500</v>
      </c>
      <c r="AP742" s="524">
        <v>211650</v>
      </c>
      <c r="AQ742" s="524">
        <v>45050</v>
      </c>
      <c r="AR742" s="524">
        <v>256700</v>
      </c>
      <c r="AS742" s="524">
        <v>1275</v>
      </c>
      <c r="AT742" s="306"/>
      <c r="AU742" s="524">
        <v>10625</v>
      </c>
      <c r="AV742" s="524">
        <v>5950</v>
      </c>
      <c r="AW742" s="524">
        <v>26350</v>
      </c>
      <c r="AX742" s="306"/>
      <c r="AY742" s="306"/>
    </row>
    <row r="743" spans="1:51">
      <c r="A743" s="61" t="s">
        <v>1005</v>
      </c>
      <c r="B743" s="61" t="s">
        <v>390</v>
      </c>
      <c r="C743" s="61" t="s">
        <v>954</v>
      </c>
      <c r="D743" s="61" t="s">
        <v>1235</v>
      </c>
      <c r="E743" s="64">
        <f>IF(ISERROR(VLOOKUP(D743,#REF!,2,0)),0,VLOOKUP(D743,#REF!,2,0))</f>
        <v>0</v>
      </c>
      <c r="F743" s="61" t="str">
        <f>IF(D743="","",VLOOKUP(D743,'UG SKU Categorization'!$A$1:$C$204,3,0))</f>
        <v>Fortified Foods</v>
      </c>
      <c r="G743" s="61" t="s">
        <v>1236</v>
      </c>
      <c r="H743" s="524">
        <v>14500</v>
      </c>
      <c r="I743" s="306"/>
      <c r="J743" s="306"/>
      <c r="K743" s="306"/>
      <c r="L743" s="306"/>
      <c r="M743" s="306"/>
      <c r="N743" s="306"/>
      <c r="O743" s="306"/>
      <c r="P743" s="306"/>
      <c r="Q743" s="306"/>
      <c r="R743" s="306"/>
      <c r="S743" s="306"/>
      <c r="T743" s="306"/>
      <c r="U743" s="306"/>
      <c r="V743" s="306"/>
      <c r="W743" s="306"/>
      <c r="X743" s="306"/>
      <c r="Y743" s="306"/>
      <c r="Z743" s="306"/>
      <c r="AA743" s="306"/>
      <c r="AB743" s="306"/>
      <c r="AC743" s="306"/>
      <c r="AD743" s="306"/>
      <c r="AE743" s="306"/>
      <c r="AF743" s="306"/>
      <c r="AG743" s="306"/>
      <c r="AH743" s="306"/>
      <c r="AI743" s="306"/>
      <c r="AJ743" s="306"/>
      <c r="AK743" s="306"/>
      <c r="AL743" s="306"/>
      <c r="AM743" s="306"/>
      <c r="AN743" s="524">
        <v>11700</v>
      </c>
      <c r="AO743" s="524">
        <v>2800</v>
      </c>
      <c r="AP743" s="306"/>
      <c r="AQ743" s="306"/>
      <c r="AR743" s="306"/>
      <c r="AS743" s="306"/>
      <c r="AT743" s="306"/>
      <c r="AU743" s="306"/>
      <c r="AV743" s="306"/>
      <c r="AW743" s="306"/>
      <c r="AX743" s="306"/>
      <c r="AY743" s="306"/>
    </row>
    <row r="744" spans="1:51">
      <c r="A744" s="61" t="s">
        <v>1005</v>
      </c>
      <c r="B744" s="61" t="s">
        <v>390</v>
      </c>
      <c r="C744" s="61" t="s">
        <v>954</v>
      </c>
      <c r="D744" s="61" t="s">
        <v>1237</v>
      </c>
      <c r="E744" s="64">
        <f>IF(ISERROR(VLOOKUP(D744,#REF!,2,0)),0,VLOOKUP(D744,#REF!,2,0))</f>
        <v>0</v>
      </c>
      <c r="F744" s="61" t="str">
        <f>IF(D744="","",VLOOKUP(D744,'UG SKU Categorization'!$A$1:$C$204,3,0))</f>
        <v>Fortified Foods</v>
      </c>
      <c r="G744" s="61" t="s">
        <v>1238</v>
      </c>
      <c r="H744" s="524">
        <v>26450</v>
      </c>
      <c r="I744" s="306"/>
      <c r="J744" s="306"/>
      <c r="K744" s="306"/>
      <c r="L744" s="306"/>
      <c r="M744" s="306"/>
      <c r="N744" s="306"/>
      <c r="O744" s="306"/>
      <c r="P744" s="306"/>
      <c r="Q744" s="306"/>
      <c r="R744" s="306"/>
      <c r="S744" s="306"/>
      <c r="T744" s="306"/>
      <c r="U744" s="306"/>
      <c r="V744" s="306"/>
      <c r="W744" s="306"/>
      <c r="X744" s="306"/>
      <c r="Y744" s="306"/>
      <c r="Z744" s="306"/>
      <c r="AA744" s="306"/>
      <c r="AB744" s="306"/>
      <c r="AC744" s="306"/>
      <c r="AD744" s="306"/>
      <c r="AE744" s="306"/>
      <c r="AF744" s="306"/>
      <c r="AG744" s="306"/>
      <c r="AH744" s="306"/>
      <c r="AI744" s="306"/>
      <c r="AJ744" s="306"/>
      <c r="AK744" s="306"/>
      <c r="AL744" s="306"/>
      <c r="AM744" s="524">
        <v>12600</v>
      </c>
      <c r="AN744" s="524">
        <v>12600</v>
      </c>
      <c r="AO744" s="306"/>
      <c r="AP744" s="306"/>
      <c r="AQ744" s="306"/>
      <c r="AR744" s="524">
        <v>1250</v>
      </c>
      <c r="AS744" s="306"/>
      <c r="AT744" s="306"/>
      <c r="AU744" s="306"/>
      <c r="AV744" s="306"/>
      <c r="AW744" s="306"/>
      <c r="AX744" s="306"/>
      <c r="AY744" s="306"/>
    </row>
    <row r="745" spans="1:51">
      <c r="A745" s="61" t="s">
        <v>1005</v>
      </c>
      <c r="B745" s="61" t="s">
        <v>390</v>
      </c>
      <c r="C745" s="61" t="s">
        <v>954</v>
      </c>
      <c r="D745" s="61" t="s">
        <v>1239</v>
      </c>
      <c r="E745" s="64">
        <f>IF(ISERROR(VLOOKUP(D745,#REF!,2,0)),0,VLOOKUP(D745,#REF!,2,0))</f>
        <v>0</v>
      </c>
      <c r="F745" s="61" t="str">
        <f>IF(D745="","",VLOOKUP(D745,'UG SKU Categorization'!$A$1:$C$204,3,0))</f>
        <v>Fortified Foods</v>
      </c>
      <c r="G745" s="61" t="s">
        <v>1240</v>
      </c>
      <c r="H745" s="524">
        <v>23100</v>
      </c>
      <c r="I745" s="306"/>
      <c r="J745" s="306"/>
      <c r="K745" s="306"/>
      <c r="L745" s="306"/>
      <c r="M745" s="306"/>
      <c r="N745" s="306"/>
      <c r="O745" s="306"/>
      <c r="P745" s="306"/>
      <c r="Q745" s="306"/>
      <c r="R745" s="306"/>
      <c r="S745" s="306"/>
      <c r="T745" s="306"/>
      <c r="U745" s="306"/>
      <c r="V745" s="306"/>
      <c r="W745" s="306"/>
      <c r="X745" s="306"/>
      <c r="Y745" s="306"/>
      <c r="Z745" s="306"/>
      <c r="AA745" s="306"/>
      <c r="AB745" s="306"/>
      <c r="AC745" s="306"/>
      <c r="AD745" s="306"/>
      <c r="AE745" s="306"/>
      <c r="AF745" s="306"/>
      <c r="AG745" s="306"/>
      <c r="AH745" s="306"/>
      <c r="AI745" s="306"/>
      <c r="AJ745" s="306"/>
      <c r="AK745" s="306"/>
      <c r="AL745" s="306"/>
      <c r="AM745" s="306"/>
      <c r="AN745" s="524">
        <v>23100</v>
      </c>
      <c r="AO745" s="306"/>
      <c r="AP745" s="306"/>
      <c r="AQ745" s="306"/>
      <c r="AR745" s="306"/>
      <c r="AS745" s="306"/>
      <c r="AT745" s="306"/>
      <c r="AU745" s="306"/>
      <c r="AV745" s="306"/>
      <c r="AW745" s="306"/>
      <c r="AX745" s="306"/>
      <c r="AY745" s="306"/>
    </row>
    <row r="746" spans="1:51">
      <c r="A746" s="61" t="s">
        <v>1005</v>
      </c>
      <c r="B746" s="61" t="s">
        <v>390</v>
      </c>
      <c r="C746" s="61" t="s">
        <v>954</v>
      </c>
      <c r="D746" s="61" t="s">
        <v>1452</v>
      </c>
      <c r="E746" s="64">
        <f>IF(ISERROR(VLOOKUP(D746,#REF!,2,0)),0,VLOOKUP(D746,#REF!,2,0))</f>
        <v>0</v>
      </c>
      <c r="F746" s="61" t="str">
        <f>IF(D746="","",VLOOKUP(D746,'UG SKU Categorization'!$A$1:$C$204,3,0))</f>
        <v>Fortified Foods</v>
      </c>
      <c r="G746" s="61" t="s">
        <v>1454</v>
      </c>
      <c r="H746" s="524">
        <v>2011425</v>
      </c>
      <c r="I746" s="306"/>
      <c r="J746" s="306"/>
      <c r="K746" s="306"/>
      <c r="L746" s="306"/>
      <c r="M746" s="306"/>
      <c r="N746" s="306"/>
      <c r="O746" s="306"/>
      <c r="P746" s="306"/>
      <c r="Q746" s="306"/>
      <c r="R746" s="306"/>
      <c r="S746" s="306"/>
      <c r="T746" s="306"/>
      <c r="U746" s="306"/>
      <c r="V746" s="306"/>
      <c r="W746" s="306"/>
      <c r="X746" s="306"/>
      <c r="Y746" s="306"/>
      <c r="Z746" s="306"/>
      <c r="AA746" s="306"/>
      <c r="AB746" s="306"/>
      <c r="AC746" s="306"/>
      <c r="AD746" s="306"/>
      <c r="AE746" s="306"/>
      <c r="AF746" s="306"/>
      <c r="AG746" s="306"/>
      <c r="AH746" s="306"/>
      <c r="AI746" s="306"/>
      <c r="AJ746" s="306"/>
      <c r="AK746" s="306"/>
      <c r="AL746" s="306"/>
      <c r="AM746" s="306"/>
      <c r="AN746" s="306"/>
      <c r="AO746" s="524">
        <v>23400</v>
      </c>
      <c r="AP746" s="524">
        <v>261900</v>
      </c>
      <c r="AQ746" s="524">
        <v>112950</v>
      </c>
      <c r="AR746" s="524">
        <v>950800</v>
      </c>
      <c r="AS746" s="524">
        <v>35100</v>
      </c>
      <c r="AT746" s="524">
        <v>99450</v>
      </c>
      <c r="AU746" s="524">
        <v>94325</v>
      </c>
      <c r="AV746" s="524">
        <v>194225</v>
      </c>
      <c r="AW746" s="524">
        <v>144500</v>
      </c>
      <c r="AX746" s="524">
        <v>64175</v>
      </c>
      <c r="AY746" s="524">
        <v>30600</v>
      </c>
    </row>
    <row r="747" spans="1:51">
      <c r="A747" s="61" t="s">
        <v>1005</v>
      </c>
      <c r="B747" s="61" t="s">
        <v>390</v>
      </c>
      <c r="C747" s="61" t="s">
        <v>954</v>
      </c>
      <c r="D747" s="61" t="s">
        <v>2465</v>
      </c>
      <c r="E747" s="64">
        <f>IF(ISERROR(VLOOKUP(D747,#REF!,2,0)),0,VLOOKUP(D747,#REF!,2,0))</f>
        <v>0</v>
      </c>
      <c r="F747" s="61" t="str">
        <f>IF(D747="","",VLOOKUP(D747,'UG SKU Categorization'!$A$1:$C$204,3,0))</f>
        <v>Fortified Foods</v>
      </c>
      <c r="G747" s="61" t="s">
        <v>2466</v>
      </c>
      <c r="H747" s="524">
        <v>140000</v>
      </c>
      <c r="I747" s="306"/>
      <c r="J747" s="306"/>
      <c r="K747" s="306"/>
      <c r="L747" s="306"/>
      <c r="M747" s="306"/>
      <c r="N747" s="306"/>
      <c r="O747" s="306"/>
      <c r="P747" s="306"/>
      <c r="Q747" s="306"/>
      <c r="R747" s="306"/>
      <c r="S747" s="306"/>
      <c r="T747" s="306"/>
      <c r="U747" s="306"/>
      <c r="V747" s="306"/>
      <c r="W747" s="306"/>
      <c r="X747" s="306"/>
      <c r="Y747" s="306"/>
      <c r="Z747" s="306"/>
      <c r="AA747" s="306"/>
      <c r="AB747" s="306"/>
      <c r="AC747" s="306"/>
      <c r="AD747" s="306"/>
      <c r="AE747" s="306"/>
      <c r="AF747" s="306"/>
      <c r="AG747" s="306"/>
      <c r="AH747" s="306"/>
      <c r="AI747" s="306"/>
      <c r="AJ747" s="306"/>
      <c r="AK747" s="306"/>
      <c r="AL747" s="306"/>
      <c r="AM747" s="306"/>
      <c r="AN747" s="306"/>
      <c r="AO747" s="306"/>
      <c r="AP747" s="306"/>
      <c r="AQ747" s="306"/>
      <c r="AR747" s="306"/>
      <c r="AS747" s="306"/>
      <c r="AT747" s="306"/>
      <c r="AU747" s="306"/>
      <c r="AV747" s="306"/>
      <c r="AW747" s="306"/>
      <c r="AX747" s="524">
        <v>133000</v>
      </c>
      <c r="AY747" s="524">
        <v>7000</v>
      </c>
    </row>
    <row r="748" spans="1:51">
      <c r="A748" s="61" t="s">
        <v>1005</v>
      </c>
      <c r="B748" s="61" t="s">
        <v>390</v>
      </c>
      <c r="C748" s="61" t="s">
        <v>954</v>
      </c>
      <c r="D748" s="61" t="s">
        <v>641</v>
      </c>
      <c r="E748" s="64">
        <f>IF(ISERROR(VLOOKUP(D748,#REF!,2,0)),0,VLOOKUP(D748,#REF!,2,0))</f>
        <v>0</v>
      </c>
      <c r="F748" s="61" t="str">
        <f>IF(D748="","",VLOOKUP(D748,'UG SKU Categorization'!$A$1:$C$204,3,0))</f>
        <v>Diarrhea Treatment</v>
      </c>
      <c r="G748" s="61" t="s">
        <v>642</v>
      </c>
      <c r="H748" s="524">
        <v>644560</v>
      </c>
      <c r="I748" s="524">
        <v>26550</v>
      </c>
      <c r="J748" s="524">
        <v>13050</v>
      </c>
      <c r="K748" s="524">
        <v>20400</v>
      </c>
      <c r="L748" s="524">
        <v>10650</v>
      </c>
      <c r="M748" s="524">
        <v>13800</v>
      </c>
      <c r="N748" s="524">
        <v>35650</v>
      </c>
      <c r="O748" s="524">
        <v>13650</v>
      </c>
      <c r="P748" s="524">
        <v>28950</v>
      </c>
      <c r="Q748" s="524">
        <v>43750</v>
      </c>
      <c r="R748" s="524">
        <v>45550</v>
      </c>
      <c r="S748" s="524">
        <v>30250</v>
      </c>
      <c r="T748" s="524">
        <v>18250</v>
      </c>
      <c r="U748" s="524">
        <v>20500</v>
      </c>
      <c r="V748" s="524">
        <v>15400</v>
      </c>
      <c r="W748" s="524">
        <v>8200</v>
      </c>
      <c r="X748" s="524">
        <v>13000</v>
      </c>
      <c r="Y748" s="524">
        <v>18400</v>
      </c>
      <c r="Z748" s="524">
        <v>22600</v>
      </c>
      <c r="AA748" s="524">
        <v>19200</v>
      </c>
      <c r="AB748" s="524">
        <v>12800</v>
      </c>
      <c r="AC748" s="524">
        <v>8800</v>
      </c>
      <c r="AD748" s="524">
        <v>14000</v>
      </c>
      <c r="AE748" s="524">
        <v>15000</v>
      </c>
      <c r="AF748" s="524">
        <v>7800</v>
      </c>
      <c r="AG748" s="524">
        <v>6560</v>
      </c>
      <c r="AH748" s="524">
        <v>8800</v>
      </c>
      <c r="AI748" s="524">
        <v>4000</v>
      </c>
      <c r="AJ748" s="524">
        <v>7000</v>
      </c>
      <c r="AK748" s="524">
        <v>3600</v>
      </c>
      <c r="AL748" s="524">
        <v>16200</v>
      </c>
      <c r="AM748" s="524">
        <v>4000</v>
      </c>
      <c r="AN748" s="524">
        <v>47800</v>
      </c>
      <c r="AO748" s="524">
        <v>6200</v>
      </c>
      <c r="AP748" s="524">
        <v>9400</v>
      </c>
      <c r="AQ748" s="524">
        <v>6400</v>
      </c>
      <c r="AR748" s="524">
        <v>14600</v>
      </c>
      <c r="AS748" s="524">
        <v>6000</v>
      </c>
      <c r="AT748" s="524">
        <v>5600</v>
      </c>
      <c r="AU748" s="524">
        <v>13400</v>
      </c>
      <c r="AV748" s="524">
        <v>3800</v>
      </c>
      <c r="AW748" s="524">
        <v>3800</v>
      </c>
      <c r="AX748" s="524">
        <v>1200</v>
      </c>
      <c r="AY748" s="306"/>
    </row>
    <row r="749" spans="1:51">
      <c r="A749" s="61" t="s">
        <v>1005</v>
      </c>
      <c r="B749" s="61" t="s">
        <v>390</v>
      </c>
      <c r="C749" s="61" t="s">
        <v>954</v>
      </c>
      <c r="D749" s="61" t="s">
        <v>643</v>
      </c>
      <c r="E749" s="64">
        <f>IF(ISERROR(VLOOKUP(D749,#REF!,2,0)),0,VLOOKUP(D749,#REF!,2,0))</f>
        <v>0</v>
      </c>
      <c r="F749" s="61" t="str">
        <f>IF(D749="","",VLOOKUP(D749,'UG SKU Categorization'!$A$1:$C$204,3,0))</f>
        <v>Diarrhea Treatment</v>
      </c>
      <c r="G749" s="61" t="s">
        <v>644</v>
      </c>
      <c r="H749" s="524">
        <v>800950</v>
      </c>
      <c r="I749" s="524">
        <v>12600</v>
      </c>
      <c r="J749" s="524">
        <v>9000</v>
      </c>
      <c r="K749" s="524">
        <v>4500</v>
      </c>
      <c r="L749" s="524">
        <v>3600</v>
      </c>
      <c r="M749" s="524">
        <v>7200</v>
      </c>
      <c r="N749" s="524">
        <v>29400</v>
      </c>
      <c r="O749" s="524">
        <v>9600</v>
      </c>
      <c r="P749" s="524">
        <v>27700</v>
      </c>
      <c r="Q749" s="524">
        <v>49400</v>
      </c>
      <c r="R749" s="524">
        <v>142200</v>
      </c>
      <c r="S749" s="524">
        <v>2100</v>
      </c>
      <c r="T749" s="524">
        <v>80000</v>
      </c>
      <c r="U749" s="524">
        <v>86400</v>
      </c>
      <c r="V749" s="524">
        <v>3200</v>
      </c>
      <c r="W749" s="524">
        <v>11200</v>
      </c>
      <c r="X749" s="524">
        <v>4800</v>
      </c>
      <c r="Y749" s="524">
        <v>11200</v>
      </c>
      <c r="Z749" s="524">
        <v>44800</v>
      </c>
      <c r="AA749" s="524">
        <v>11200</v>
      </c>
      <c r="AB749" s="524">
        <v>20800</v>
      </c>
      <c r="AC749" s="524">
        <v>8000</v>
      </c>
      <c r="AD749" s="524">
        <v>8000</v>
      </c>
      <c r="AE749" s="524">
        <v>40000</v>
      </c>
      <c r="AF749" s="524">
        <v>3200</v>
      </c>
      <c r="AG749" s="524">
        <v>9600</v>
      </c>
      <c r="AH749" s="524">
        <v>6400</v>
      </c>
      <c r="AI749" s="524">
        <v>8000</v>
      </c>
      <c r="AJ749" s="524">
        <v>3200</v>
      </c>
      <c r="AK749" s="524">
        <v>4800</v>
      </c>
      <c r="AL749" s="524">
        <v>1600</v>
      </c>
      <c r="AM749" s="524">
        <v>4800</v>
      </c>
      <c r="AN749" s="524">
        <v>14400</v>
      </c>
      <c r="AO749" s="524">
        <v>25600</v>
      </c>
      <c r="AP749" s="524">
        <v>17600</v>
      </c>
      <c r="AQ749" s="524">
        <v>24000</v>
      </c>
      <c r="AR749" s="524">
        <v>17600</v>
      </c>
      <c r="AS749" s="524">
        <v>8000</v>
      </c>
      <c r="AT749" s="524">
        <v>8000</v>
      </c>
      <c r="AU749" s="524">
        <v>16000</v>
      </c>
      <c r="AV749" s="524">
        <v>1250</v>
      </c>
      <c r="AW749" s="306"/>
      <c r="AX749" s="306"/>
      <c r="AY749" s="306"/>
    </row>
    <row r="750" spans="1:51">
      <c r="A750" s="61" t="s">
        <v>1005</v>
      </c>
      <c r="B750" s="61" t="s">
        <v>390</v>
      </c>
      <c r="C750" s="61" t="s">
        <v>954</v>
      </c>
      <c r="D750" s="61" t="s">
        <v>645</v>
      </c>
      <c r="E750" s="64">
        <f>IF(ISERROR(VLOOKUP(D750,#REF!,2,0)),0,VLOOKUP(D750,#REF!,2,0))</f>
        <v>0</v>
      </c>
      <c r="F750" s="61" t="str">
        <f>IF(D750="","",VLOOKUP(D750,'UG SKU Categorization'!$A$1:$C$204,3,0))</f>
        <v>Water filtration and storage</v>
      </c>
      <c r="G750" s="61" t="s">
        <v>646</v>
      </c>
      <c r="H750" s="524">
        <v>20350</v>
      </c>
      <c r="I750" s="524">
        <v>4500</v>
      </c>
      <c r="J750" s="524">
        <v>150</v>
      </c>
      <c r="K750" s="524">
        <v>750</v>
      </c>
      <c r="L750" s="524">
        <v>150</v>
      </c>
      <c r="M750" s="524">
        <v>250</v>
      </c>
      <c r="N750" s="524">
        <v>5500</v>
      </c>
      <c r="O750" s="306"/>
      <c r="P750" s="524">
        <v>500</v>
      </c>
      <c r="Q750" s="306"/>
      <c r="R750" s="524">
        <v>1600</v>
      </c>
      <c r="S750" s="306"/>
      <c r="T750" s="306"/>
      <c r="U750" s="524">
        <v>1250</v>
      </c>
      <c r="V750" s="306"/>
      <c r="W750" s="524">
        <v>50</v>
      </c>
      <c r="X750" s="524">
        <v>50</v>
      </c>
      <c r="Y750" s="306"/>
      <c r="Z750" s="524">
        <v>50</v>
      </c>
      <c r="AA750" s="306"/>
      <c r="AB750" s="524">
        <v>50</v>
      </c>
      <c r="AC750" s="524">
        <v>5000</v>
      </c>
      <c r="AD750" s="306"/>
      <c r="AE750" s="306"/>
      <c r="AF750" s="306"/>
      <c r="AG750" s="306"/>
      <c r="AH750" s="306"/>
      <c r="AI750" s="306"/>
      <c r="AJ750" s="306"/>
      <c r="AK750" s="306"/>
      <c r="AL750" s="306"/>
      <c r="AM750" s="306"/>
      <c r="AN750" s="306"/>
      <c r="AO750" s="524">
        <v>500</v>
      </c>
      <c r="AP750" s="306"/>
      <c r="AQ750" s="306"/>
      <c r="AR750" s="306"/>
      <c r="AS750" s="306"/>
      <c r="AT750" s="306"/>
      <c r="AU750" s="306"/>
      <c r="AV750" s="306"/>
      <c r="AW750" s="306"/>
      <c r="AX750" s="306"/>
      <c r="AY750" s="306"/>
    </row>
    <row r="751" spans="1:51">
      <c r="A751" s="61" t="s">
        <v>1005</v>
      </c>
      <c r="B751" s="61" t="s">
        <v>390</v>
      </c>
      <c r="C751" s="61" t="s">
        <v>954</v>
      </c>
      <c r="D751" s="61" t="s">
        <v>647</v>
      </c>
      <c r="E751" s="64">
        <f>IF(ISERROR(VLOOKUP(D751,#REF!,2,0)),0,VLOOKUP(D751,#REF!,2,0))</f>
        <v>0</v>
      </c>
      <c r="F751" s="61" t="str">
        <f>IF(D751="","",VLOOKUP(D751,'UG SKU Categorization'!$A$1:$C$204,3,0))</f>
        <v>Water filtration and storage</v>
      </c>
      <c r="G751" s="61" t="s">
        <v>648</v>
      </c>
      <c r="H751" s="524">
        <v>4500</v>
      </c>
      <c r="I751" s="306"/>
      <c r="J751" s="306"/>
      <c r="K751" s="306"/>
      <c r="L751" s="306"/>
      <c r="M751" s="306"/>
      <c r="N751" s="306"/>
      <c r="O751" s="306"/>
      <c r="P751" s="524">
        <v>3240</v>
      </c>
      <c r="Q751" s="524">
        <v>540</v>
      </c>
      <c r="R751" s="524">
        <v>720</v>
      </c>
      <c r="S751" s="306"/>
      <c r="T751" s="306"/>
      <c r="U751" s="306"/>
      <c r="V751" s="306"/>
      <c r="W751" s="306"/>
      <c r="X751" s="306"/>
      <c r="Y751" s="306"/>
      <c r="Z751" s="306"/>
      <c r="AA751" s="306"/>
      <c r="AB751" s="306"/>
      <c r="AC751" s="306"/>
      <c r="AD751" s="306"/>
      <c r="AE751" s="306"/>
      <c r="AF751" s="306"/>
      <c r="AG751" s="306"/>
      <c r="AH751" s="306"/>
      <c r="AI751" s="306"/>
      <c r="AJ751" s="306"/>
      <c r="AK751" s="306"/>
      <c r="AL751" s="306"/>
      <c r="AM751" s="306"/>
      <c r="AN751" s="306"/>
      <c r="AO751" s="306"/>
      <c r="AP751" s="306"/>
      <c r="AQ751" s="306"/>
      <c r="AR751" s="306"/>
      <c r="AS751" s="306"/>
      <c r="AT751" s="306"/>
      <c r="AU751" s="306"/>
      <c r="AV751" s="306"/>
      <c r="AW751" s="306"/>
      <c r="AX751" s="306"/>
      <c r="AY751" s="306"/>
    </row>
    <row r="752" spans="1:51">
      <c r="A752" s="61" t="s">
        <v>1005</v>
      </c>
      <c r="B752" s="61" t="s">
        <v>390</v>
      </c>
      <c r="C752" s="61" t="s">
        <v>954</v>
      </c>
      <c r="D752" s="61" t="s">
        <v>649</v>
      </c>
      <c r="E752" s="64">
        <f>IF(ISERROR(VLOOKUP(D752,#REF!,2,0)),0,VLOOKUP(D752,#REF!,2,0))</f>
        <v>0</v>
      </c>
      <c r="F752" s="61" t="str">
        <f>IF(D752="","",VLOOKUP(D752,'UG SKU Categorization'!$A$1:$C$204,3,0))</f>
        <v>Water filtration and storage</v>
      </c>
      <c r="G752" s="61" t="s">
        <v>650</v>
      </c>
      <c r="H752" s="524">
        <v>2030000</v>
      </c>
      <c r="I752" s="524">
        <v>14000</v>
      </c>
      <c r="J752" s="524">
        <v>7000</v>
      </c>
      <c r="K752" s="524">
        <v>7000</v>
      </c>
      <c r="L752" s="524">
        <v>21000</v>
      </c>
      <c r="M752" s="524">
        <v>14000</v>
      </c>
      <c r="N752" s="524">
        <v>252000</v>
      </c>
      <c r="O752" s="524">
        <v>252000</v>
      </c>
      <c r="P752" s="524">
        <v>28000</v>
      </c>
      <c r="Q752" s="524">
        <v>21000</v>
      </c>
      <c r="R752" s="524">
        <v>14000</v>
      </c>
      <c r="S752" s="306"/>
      <c r="T752" s="306"/>
      <c r="U752" s="306"/>
      <c r="V752" s="524">
        <v>49000</v>
      </c>
      <c r="W752" s="524">
        <v>7000</v>
      </c>
      <c r="X752" s="524">
        <v>21000</v>
      </c>
      <c r="Y752" s="524">
        <v>49000</v>
      </c>
      <c r="Z752" s="524">
        <v>7000</v>
      </c>
      <c r="AA752" s="524">
        <v>14000</v>
      </c>
      <c r="AB752" s="524">
        <v>7000</v>
      </c>
      <c r="AC752" s="524">
        <v>63000</v>
      </c>
      <c r="AD752" s="524">
        <v>7000</v>
      </c>
      <c r="AE752" s="524">
        <v>28000</v>
      </c>
      <c r="AF752" s="524">
        <v>7000</v>
      </c>
      <c r="AG752" s="524">
        <v>7000</v>
      </c>
      <c r="AH752" s="524">
        <v>28000</v>
      </c>
      <c r="AI752" s="524">
        <v>7000</v>
      </c>
      <c r="AJ752" s="306"/>
      <c r="AK752" s="306"/>
      <c r="AL752" s="524">
        <v>28000</v>
      </c>
      <c r="AM752" s="524">
        <v>210000</v>
      </c>
      <c r="AN752" s="524">
        <v>462000</v>
      </c>
      <c r="AO752" s="524">
        <v>91000</v>
      </c>
      <c r="AP752" s="306"/>
      <c r="AQ752" s="524">
        <v>77000</v>
      </c>
      <c r="AR752" s="524">
        <v>49000</v>
      </c>
      <c r="AS752" s="524">
        <v>70000</v>
      </c>
      <c r="AT752" s="524">
        <v>84000</v>
      </c>
      <c r="AU752" s="524">
        <v>14000</v>
      </c>
      <c r="AV752" s="306"/>
      <c r="AW752" s="524">
        <v>14000</v>
      </c>
      <c r="AX752" s="306"/>
      <c r="AY752" s="306"/>
    </row>
    <row r="753" spans="1:51">
      <c r="A753" s="61" t="s">
        <v>1005</v>
      </c>
      <c r="B753" s="61" t="s">
        <v>390</v>
      </c>
      <c r="C753" s="61" t="s">
        <v>954</v>
      </c>
      <c r="D753" s="61" t="s">
        <v>413</v>
      </c>
      <c r="E753" s="64">
        <f>IF(ISERROR(VLOOKUP(D753,#REF!,2,0)),0,VLOOKUP(D753,#REF!,2,0))</f>
        <v>0</v>
      </c>
      <c r="F753" s="61" t="str">
        <f>IF(D753="","",VLOOKUP(D753,'UG SKU Categorization'!$A$1:$C$204,3,0))</f>
        <v>Hygiene</v>
      </c>
      <c r="G753" s="61" t="s">
        <v>414</v>
      </c>
      <c r="H753" s="524">
        <v>1234300</v>
      </c>
      <c r="I753" s="524">
        <v>152250</v>
      </c>
      <c r="J753" s="524">
        <v>40250</v>
      </c>
      <c r="K753" s="524">
        <v>68450</v>
      </c>
      <c r="L753" s="524">
        <v>46250</v>
      </c>
      <c r="M753" s="524">
        <v>46000</v>
      </c>
      <c r="N753" s="524">
        <v>71300</v>
      </c>
      <c r="O753" s="524">
        <v>20700</v>
      </c>
      <c r="P753" s="524">
        <v>69000</v>
      </c>
      <c r="Q753" s="524">
        <v>36800</v>
      </c>
      <c r="R753" s="524">
        <v>2300</v>
      </c>
      <c r="S753" s="524">
        <v>9200</v>
      </c>
      <c r="T753" s="524">
        <v>23000</v>
      </c>
      <c r="U753" s="524">
        <v>18400</v>
      </c>
      <c r="V753" s="524">
        <v>6900</v>
      </c>
      <c r="W753" s="524">
        <v>9200</v>
      </c>
      <c r="X753" s="524">
        <v>9200</v>
      </c>
      <c r="Y753" s="524">
        <v>48300</v>
      </c>
      <c r="Z753" s="524">
        <v>46000</v>
      </c>
      <c r="AA753" s="524">
        <v>9200</v>
      </c>
      <c r="AB753" s="524">
        <v>75100</v>
      </c>
      <c r="AC753" s="524">
        <v>61400</v>
      </c>
      <c r="AD753" s="306"/>
      <c r="AE753" s="524">
        <v>2300</v>
      </c>
      <c r="AF753" s="524">
        <v>6900</v>
      </c>
      <c r="AG753" s="524">
        <v>13800</v>
      </c>
      <c r="AH753" s="524">
        <v>16100</v>
      </c>
      <c r="AI753" s="524">
        <v>27600</v>
      </c>
      <c r="AJ753" s="524">
        <v>9200</v>
      </c>
      <c r="AK753" s="524">
        <v>4800</v>
      </c>
      <c r="AL753" s="524">
        <v>2300</v>
      </c>
      <c r="AM753" s="306"/>
      <c r="AN753" s="524">
        <v>240000</v>
      </c>
      <c r="AO753" s="524">
        <v>7000</v>
      </c>
      <c r="AP753" s="524">
        <v>7100</v>
      </c>
      <c r="AQ753" s="306"/>
      <c r="AR753" s="524">
        <v>16800</v>
      </c>
      <c r="AS753" s="524">
        <v>2400</v>
      </c>
      <c r="AT753" s="306"/>
      <c r="AU753" s="524">
        <v>8800</v>
      </c>
      <c r="AV753" s="306"/>
      <c r="AW753" s="306"/>
      <c r="AX753" s="306"/>
      <c r="AY753" s="306"/>
    </row>
    <row r="754" spans="1:51">
      <c r="A754" s="61" t="s">
        <v>1005</v>
      </c>
      <c r="B754" s="61" t="s">
        <v>390</v>
      </c>
      <c r="C754" s="61" t="s">
        <v>954</v>
      </c>
      <c r="D754" s="61" t="s">
        <v>415</v>
      </c>
      <c r="E754" s="64">
        <f>IF(ISERROR(VLOOKUP(D754,#REF!,2,0)),0,VLOOKUP(D754,#REF!,2,0))</f>
        <v>0</v>
      </c>
      <c r="F754" s="61" t="str">
        <f>IF(D754="","",VLOOKUP(D754,'UG SKU Categorization'!$A$1:$C$204,3,0))</f>
        <v>Hygiene</v>
      </c>
      <c r="G754" s="61" t="s">
        <v>416</v>
      </c>
      <c r="H754" s="524">
        <v>2173400</v>
      </c>
      <c r="I754" s="524">
        <v>124800</v>
      </c>
      <c r="J754" s="524">
        <v>88000</v>
      </c>
      <c r="K754" s="524">
        <v>175100</v>
      </c>
      <c r="L754" s="524">
        <v>107100</v>
      </c>
      <c r="M754" s="524">
        <v>108100</v>
      </c>
      <c r="N754" s="524">
        <v>204700</v>
      </c>
      <c r="O754" s="524">
        <v>154100</v>
      </c>
      <c r="P754" s="524">
        <v>62100</v>
      </c>
      <c r="Q754" s="524">
        <v>71300</v>
      </c>
      <c r="R754" s="524">
        <v>55200</v>
      </c>
      <c r="S754" s="524">
        <v>73600</v>
      </c>
      <c r="T754" s="524">
        <v>32200</v>
      </c>
      <c r="U754" s="524">
        <v>80500</v>
      </c>
      <c r="V754" s="524">
        <v>27600</v>
      </c>
      <c r="W754" s="524">
        <v>69000</v>
      </c>
      <c r="X754" s="524">
        <v>27600</v>
      </c>
      <c r="Y754" s="524">
        <v>69000</v>
      </c>
      <c r="Z754" s="524">
        <v>50600</v>
      </c>
      <c r="AA754" s="524">
        <v>41500</v>
      </c>
      <c r="AB754" s="524">
        <v>31600</v>
      </c>
      <c r="AC754" s="524">
        <v>62300</v>
      </c>
      <c r="AD754" s="524">
        <v>23000</v>
      </c>
      <c r="AE754" s="524">
        <v>27600</v>
      </c>
      <c r="AF754" s="524">
        <v>25300</v>
      </c>
      <c r="AG754" s="524">
        <v>34500</v>
      </c>
      <c r="AH754" s="524">
        <v>27600</v>
      </c>
      <c r="AI754" s="524">
        <v>16100</v>
      </c>
      <c r="AJ754" s="524">
        <v>6900</v>
      </c>
      <c r="AK754" s="524">
        <v>16200</v>
      </c>
      <c r="AL754" s="524">
        <v>6900</v>
      </c>
      <c r="AM754" s="524">
        <v>18400</v>
      </c>
      <c r="AN754" s="524">
        <v>2300</v>
      </c>
      <c r="AO754" s="524">
        <v>6900</v>
      </c>
      <c r="AP754" s="524">
        <v>25300</v>
      </c>
      <c r="AQ754" s="524">
        <v>9200</v>
      </c>
      <c r="AR754" s="524">
        <v>62100</v>
      </c>
      <c r="AS754" s="524">
        <v>29900</v>
      </c>
      <c r="AT754" s="524">
        <v>16100</v>
      </c>
      <c r="AU754" s="524">
        <v>32000</v>
      </c>
      <c r="AV754" s="524">
        <v>36900</v>
      </c>
      <c r="AW754" s="524">
        <v>13050</v>
      </c>
      <c r="AX754" s="524">
        <v>4700</v>
      </c>
      <c r="AY754" s="524">
        <v>16450</v>
      </c>
    </row>
    <row r="755" spans="1:51">
      <c r="A755" s="61" t="s">
        <v>1005</v>
      </c>
      <c r="B755" s="61" t="s">
        <v>390</v>
      </c>
      <c r="C755" s="61" t="s">
        <v>954</v>
      </c>
      <c r="D755" s="61" t="s">
        <v>651</v>
      </c>
      <c r="E755" s="64">
        <f>IF(ISERROR(VLOOKUP(D755,#REF!,2,0)),0,VLOOKUP(D755,#REF!,2,0))</f>
        <v>0</v>
      </c>
      <c r="F755" s="61" t="str">
        <f>IF(D755="","",VLOOKUP(D755,'UG SKU Categorization'!$A$1:$C$204,3,0))</f>
        <v>Hygiene</v>
      </c>
      <c r="G755" s="61" t="s">
        <v>652</v>
      </c>
      <c r="H755" s="524">
        <v>1098950</v>
      </c>
      <c r="I755" s="524">
        <v>17250</v>
      </c>
      <c r="J755" s="524">
        <v>45900</v>
      </c>
      <c r="K755" s="524">
        <v>42500</v>
      </c>
      <c r="L755" s="524">
        <v>27200</v>
      </c>
      <c r="M755" s="524">
        <v>15300</v>
      </c>
      <c r="N755" s="524">
        <v>88200</v>
      </c>
      <c r="O755" s="524">
        <v>48600</v>
      </c>
      <c r="P755" s="524">
        <v>36000</v>
      </c>
      <c r="Q755" s="524">
        <v>39600</v>
      </c>
      <c r="R755" s="524">
        <v>28800</v>
      </c>
      <c r="S755" s="524">
        <v>13500</v>
      </c>
      <c r="T755" s="524">
        <v>14000</v>
      </c>
      <c r="U755" s="524">
        <v>43000</v>
      </c>
      <c r="V755" s="524">
        <v>40400</v>
      </c>
      <c r="W755" s="524">
        <v>15000</v>
      </c>
      <c r="X755" s="524">
        <v>25000</v>
      </c>
      <c r="Y755" s="524">
        <v>30000</v>
      </c>
      <c r="Z755" s="524">
        <v>32000</v>
      </c>
      <c r="AA755" s="524">
        <v>32000</v>
      </c>
      <c r="AB755" s="524">
        <v>45900</v>
      </c>
      <c r="AC755" s="524">
        <v>21300</v>
      </c>
      <c r="AD755" s="524">
        <v>11000</v>
      </c>
      <c r="AE755" s="524">
        <v>15000</v>
      </c>
      <c r="AF755" s="524">
        <v>24000</v>
      </c>
      <c r="AG755" s="524">
        <v>53000</v>
      </c>
      <c r="AH755" s="524">
        <v>27000</v>
      </c>
      <c r="AI755" s="524">
        <v>23000</v>
      </c>
      <c r="AJ755" s="524">
        <v>23000</v>
      </c>
      <c r="AK755" s="524">
        <v>38000</v>
      </c>
      <c r="AL755" s="524">
        <v>9000</v>
      </c>
      <c r="AM755" s="524">
        <v>14000</v>
      </c>
      <c r="AN755" s="524">
        <v>17000</v>
      </c>
      <c r="AO755" s="524">
        <v>17000</v>
      </c>
      <c r="AP755" s="524">
        <v>12000</v>
      </c>
      <c r="AQ755" s="524">
        <v>10000</v>
      </c>
      <c r="AR755" s="524">
        <v>9000</v>
      </c>
      <c r="AS755" s="524">
        <v>31000</v>
      </c>
      <c r="AT755" s="524">
        <v>14000</v>
      </c>
      <c r="AU755" s="524">
        <v>11000</v>
      </c>
      <c r="AV755" s="524">
        <v>18000</v>
      </c>
      <c r="AW755" s="524">
        <v>17000</v>
      </c>
      <c r="AX755" s="524">
        <v>4500</v>
      </c>
      <c r="AY755" s="306"/>
    </row>
    <row r="756" spans="1:51">
      <c r="A756" s="61" t="s">
        <v>1005</v>
      </c>
      <c r="B756" s="61" t="s">
        <v>390</v>
      </c>
      <c r="C756" s="61" t="s">
        <v>954</v>
      </c>
      <c r="D756" s="61" t="s">
        <v>691</v>
      </c>
      <c r="E756" s="64">
        <f>IF(ISERROR(VLOOKUP(D756,#REF!,2,0)),0,VLOOKUP(D756,#REF!,2,0))</f>
        <v>0</v>
      </c>
      <c r="F756" s="61" t="str">
        <f>IF(D756="","",VLOOKUP(D756,'UG SKU Categorization'!$A$1:$C$204,3,0))</f>
        <v>Soap</v>
      </c>
      <c r="G756" s="61" t="s">
        <v>692</v>
      </c>
      <c r="H756" s="524">
        <v>6104700</v>
      </c>
      <c r="I756" s="524">
        <v>250850</v>
      </c>
      <c r="J756" s="524">
        <v>259000</v>
      </c>
      <c r="K756" s="524">
        <v>214200</v>
      </c>
      <c r="L756" s="524">
        <v>102600</v>
      </c>
      <c r="M756" s="524">
        <v>156000</v>
      </c>
      <c r="N756" s="524">
        <v>522500</v>
      </c>
      <c r="O756" s="524">
        <v>397100</v>
      </c>
      <c r="P756" s="524">
        <v>628900</v>
      </c>
      <c r="Q756" s="524">
        <v>563550</v>
      </c>
      <c r="R756" s="524">
        <v>247650</v>
      </c>
      <c r="S756" s="524">
        <v>183300</v>
      </c>
      <c r="T756" s="524">
        <v>169650</v>
      </c>
      <c r="U756" s="524">
        <v>181350</v>
      </c>
      <c r="V756" s="524">
        <v>128700</v>
      </c>
      <c r="W756" s="524">
        <v>226200</v>
      </c>
      <c r="X756" s="524">
        <v>169650</v>
      </c>
      <c r="Y756" s="524">
        <v>185200</v>
      </c>
      <c r="Z756" s="524">
        <v>95550</v>
      </c>
      <c r="AA756" s="524">
        <v>111150</v>
      </c>
      <c r="AB756" s="524">
        <v>40950</v>
      </c>
      <c r="AC756" s="524">
        <v>193050</v>
      </c>
      <c r="AD756" s="524">
        <v>368700</v>
      </c>
      <c r="AE756" s="524">
        <v>42750</v>
      </c>
      <c r="AF756" s="524">
        <v>24300</v>
      </c>
      <c r="AG756" s="524">
        <v>66300</v>
      </c>
      <c r="AH756" s="524">
        <v>79950</v>
      </c>
      <c r="AI756" s="524">
        <v>15600</v>
      </c>
      <c r="AJ756" s="524">
        <v>111150</v>
      </c>
      <c r="AK756" s="524">
        <v>11700</v>
      </c>
      <c r="AL756" s="524">
        <v>19250</v>
      </c>
      <c r="AM756" s="524">
        <v>29250</v>
      </c>
      <c r="AN756" s="524">
        <v>13650</v>
      </c>
      <c r="AO756" s="524">
        <v>13650</v>
      </c>
      <c r="AP756" s="524">
        <v>9750</v>
      </c>
      <c r="AQ756" s="524">
        <v>9750</v>
      </c>
      <c r="AR756" s="524">
        <v>167100</v>
      </c>
      <c r="AS756" s="524">
        <v>7800</v>
      </c>
      <c r="AT756" s="306"/>
      <c r="AU756" s="524">
        <v>9250</v>
      </c>
      <c r="AV756" s="524">
        <v>1850</v>
      </c>
      <c r="AW756" s="524">
        <v>9250</v>
      </c>
      <c r="AX756" s="524">
        <v>55500</v>
      </c>
      <c r="AY756" s="524">
        <v>11100</v>
      </c>
    </row>
    <row r="757" spans="1:51">
      <c r="A757" s="61" t="s">
        <v>1005</v>
      </c>
      <c r="B757" s="61" t="s">
        <v>390</v>
      </c>
      <c r="C757" s="61" t="s">
        <v>954</v>
      </c>
      <c r="D757" s="61" t="s">
        <v>693</v>
      </c>
      <c r="E757" s="64">
        <f>IF(ISERROR(VLOOKUP(D757,#REF!,2,0)),0,VLOOKUP(D757,#REF!,2,0))</f>
        <v>0</v>
      </c>
      <c r="F757" s="61" t="str">
        <f>IF(D757="","",VLOOKUP(D757,'UG SKU Categorization'!$A$1:$C$204,3,0))</f>
        <v>Soap</v>
      </c>
      <c r="G757" s="61" t="s">
        <v>694</v>
      </c>
      <c r="H757" s="524">
        <v>14029050</v>
      </c>
      <c r="I757" s="524">
        <v>610400</v>
      </c>
      <c r="J757" s="524">
        <v>330000</v>
      </c>
      <c r="K757" s="524">
        <v>409700</v>
      </c>
      <c r="L757" s="524">
        <v>259200</v>
      </c>
      <c r="M757" s="524">
        <v>311400</v>
      </c>
      <c r="N757" s="524">
        <v>527400</v>
      </c>
      <c r="O757" s="524">
        <v>408600</v>
      </c>
      <c r="P757" s="524">
        <v>812150</v>
      </c>
      <c r="Q757" s="524">
        <v>894900</v>
      </c>
      <c r="R757" s="524">
        <v>746700</v>
      </c>
      <c r="S757" s="524">
        <v>706800</v>
      </c>
      <c r="T757" s="524">
        <v>661200</v>
      </c>
      <c r="U757" s="524">
        <v>657400</v>
      </c>
      <c r="V757" s="524">
        <v>435100</v>
      </c>
      <c r="W757" s="524">
        <v>568100</v>
      </c>
      <c r="X757" s="524">
        <v>522500</v>
      </c>
      <c r="Y757" s="524">
        <v>434600</v>
      </c>
      <c r="Z757" s="524">
        <v>552700</v>
      </c>
      <c r="AA757" s="524">
        <v>342000</v>
      </c>
      <c r="AB757" s="524">
        <v>243200</v>
      </c>
      <c r="AC757" s="524">
        <v>264100</v>
      </c>
      <c r="AD757" s="524">
        <v>150100</v>
      </c>
      <c r="AE757" s="524">
        <v>243200</v>
      </c>
      <c r="AF757" s="524">
        <v>133000</v>
      </c>
      <c r="AG757" s="524">
        <v>256500</v>
      </c>
      <c r="AH757" s="524">
        <v>209000</v>
      </c>
      <c r="AI757" s="524">
        <v>142500</v>
      </c>
      <c r="AJ757" s="524">
        <v>151300</v>
      </c>
      <c r="AK757" s="524">
        <v>81600</v>
      </c>
      <c r="AL757" s="524">
        <v>141600</v>
      </c>
      <c r="AM757" s="524">
        <v>33350</v>
      </c>
      <c r="AN757" s="524">
        <v>532050</v>
      </c>
      <c r="AO757" s="524">
        <v>161050</v>
      </c>
      <c r="AP757" s="524">
        <v>297850</v>
      </c>
      <c r="AQ757" s="524">
        <v>107300</v>
      </c>
      <c r="AR757" s="524">
        <v>263450</v>
      </c>
      <c r="AS757" s="524">
        <v>51800</v>
      </c>
      <c r="AT757" s="524">
        <v>120250</v>
      </c>
      <c r="AU757" s="524">
        <v>44200</v>
      </c>
      <c r="AV757" s="524">
        <v>130900</v>
      </c>
      <c r="AW757" s="524">
        <v>79900</v>
      </c>
      <c r="AX757" s="306"/>
      <c r="AY757" s="306"/>
    </row>
    <row r="758" spans="1:51">
      <c r="A758" s="61" t="s">
        <v>1005</v>
      </c>
      <c r="B758" s="61" t="s">
        <v>390</v>
      </c>
      <c r="C758" s="61" t="s">
        <v>954</v>
      </c>
      <c r="D758" s="61" t="s">
        <v>581</v>
      </c>
      <c r="E758" s="64">
        <f>IF(ISERROR(VLOOKUP(D758,#REF!,2,0)),0,VLOOKUP(D758,#REF!,2,0))</f>
        <v>0</v>
      </c>
      <c r="F758" s="61" t="str">
        <f>IF(D758="","",VLOOKUP(D758,'UG SKU Categorization'!$A$1:$C$204,3,0))</f>
        <v>Hygiene</v>
      </c>
      <c r="G758" s="61" t="s">
        <v>582</v>
      </c>
      <c r="H758" s="524">
        <v>2959700</v>
      </c>
      <c r="I758" s="524">
        <v>59800</v>
      </c>
      <c r="J758" s="524">
        <v>64400</v>
      </c>
      <c r="K758" s="524">
        <v>87400</v>
      </c>
      <c r="L758" s="524">
        <v>115000</v>
      </c>
      <c r="M758" s="524">
        <v>64400</v>
      </c>
      <c r="N758" s="524">
        <v>257600</v>
      </c>
      <c r="O758" s="524">
        <v>161000</v>
      </c>
      <c r="P758" s="524">
        <v>207000</v>
      </c>
      <c r="Q758" s="524">
        <v>124200</v>
      </c>
      <c r="R758" s="524">
        <v>123600</v>
      </c>
      <c r="S758" s="524">
        <v>41200</v>
      </c>
      <c r="T758" s="524">
        <v>25750</v>
      </c>
      <c r="U758" s="524">
        <v>20600</v>
      </c>
      <c r="V758" s="524">
        <v>31650</v>
      </c>
      <c r="W758" s="524">
        <v>15950</v>
      </c>
      <c r="X758" s="524">
        <v>124200</v>
      </c>
      <c r="Y758" s="524">
        <v>64800</v>
      </c>
      <c r="Z758" s="524">
        <v>71400</v>
      </c>
      <c r="AA758" s="524">
        <v>81000</v>
      </c>
      <c r="AB758" s="524">
        <v>21600</v>
      </c>
      <c r="AC758" s="524">
        <v>91800</v>
      </c>
      <c r="AD758" s="524">
        <v>37800</v>
      </c>
      <c r="AE758" s="524">
        <v>48600</v>
      </c>
      <c r="AF758" s="524">
        <v>37800</v>
      </c>
      <c r="AG758" s="524">
        <v>10800</v>
      </c>
      <c r="AH758" s="524">
        <v>32400</v>
      </c>
      <c r="AI758" s="524">
        <v>6350</v>
      </c>
      <c r="AJ758" s="524">
        <v>19050</v>
      </c>
      <c r="AK758" s="306"/>
      <c r="AL758" s="524">
        <v>12700</v>
      </c>
      <c r="AM758" s="524">
        <v>12700</v>
      </c>
      <c r="AN758" s="524">
        <v>391800</v>
      </c>
      <c r="AO758" s="524">
        <v>55350</v>
      </c>
      <c r="AP758" s="524">
        <v>58000</v>
      </c>
      <c r="AQ758" s="524">
        <v>41300</v>
      </c>
      <c r="AR758" s="524">
        <v>241400</v>
      </c>
      <c r="AS758" s="524">
        <v>23600</v>
      </c>
      <c r="AT758" s="524">
        <v>17700</v>
      </c>
      <c r="AU758" s="524">
        <v>17400</v>
      </c>
      <c r="AV758" s="524">
        <v>5800</v>
      </c>
      <c r="AW758" s="524">
        <v>17400</v>
      </c>
      <c r="AX758" s="524">
        <v>17400</v>
      </c>
      <c r="AY758" s="306"/>
    </row>
    <row r="759" spans="1:51">
      <c r="A759" s="61" t="s">
        <v>1005</v>
      </c>
      <c r="B759" s="61" t="s">
        <v>390</v>
      </c>
      <c r="C759" s="61" t="s">
        <v>954</v>
      </c>
      <c r="D759" s="61" t="s">
        <v>583</v>
      </c>
      <c r="E759" s="64">
        <f>IF(ISERROR(VLOOKUP(D759,#REF!,2,0)),0,VLOOKUP(D759,#REF!,2,0))</f>
        <v>0</v>
      </c>
      <c r="F759" s="61" t="str">
        <f>IF(D759="","",VLOOKUP(D759,'UG SKU Categorization'!$A$1:$C$204,3,0))</f>
        <v>Hygiene</v>
      </c>
      <c r="G759" s="61" t="s">
        <v>584</v>
      </c>
      <c r="H759" s="524">
        <v>3187500</v>
      </c>
      <c r="I759" s="524">
        <v>78200</v>
      </c>
      <c r="J759" s="524">
        <v>32200</v>
      </c>
      <c r="K759" s="524">
        <v>64400</v>
      </c>
      <c r="L759" s="524">
        <v>46000</v>
      </c>
      <c r="M759" s="524">
        <v>87400</v>
      </c>
      <c r="N759" s="524">
        <v>271400</v>
      </c>
      <c r="O759" s="524">
        <v>170200</v>
      </c>
      <c r="P759" s="524">
        <v>280600</v>
      </c>
      <c r="Q759" s="524">
        <v>294400</v>
      </c>
      <c r="R759" s="524">
        <v>103000</v>
      </c>
      <c r="S759" s="524">
        <v>61800</v>
      </c>
      <c r="T759" s="524">
        <v>66950</v>
      </c>
      <c r="U759" s="524">
        <v>66950</v>
      </c>
      <c r="V759" s="524">
        <v>42200</v>
      </c>
      <c r="W759" s="524">
        <v>37550</v>
      </c>
      <c r="X759" s="524">
        <v>54000</v>
      </c>
      <c r="Y759" s="524">
        <v>70200</v>
      </c>
      <c r="Z759" s="524">
        <v>120000</v>
      </c>
      <c r="AA759" s="524">
        <v>124200</v>
      </c>
      <c r="AB759" s="524">
        <v>86400</v>
      </c>
      <c r="AC759" s="524">
        <v>86400</v>
      </c>
      <c r="AD759" s="524">
        <v>54000</v>
      </c>
      <c r="AE759" s="524">
        <v>59400</v>
      </c>
      <c r="AF759" s="524">
        <v>37800</v>
      </c>
      <c r="AG759" s="524">
        <v>10800</v>
      </c>
      <c r="AH759" s="524">
        <v>10800</v>
      </c>
      <c r="AI759" s="524">
        <v>6350</v>
      </c>
      <c r="AJ759" s="524">
        <v>6350</v>
      </c>
      <c r="AK759" s="524">
        <v>5400</v>
      </c>
      <c r="AL759" s="306"/>
      <c r="AM759" s="524">
        <v>31750</v>
      </c>
      <c r="AN759" s="524">
        <v>61600</v>
      </c>
      <c r="AO759" s="524">
        <v>73500</v>
      </c>
      <c r="AP759" s="524">
        <v>64400</v>
      </c>
      <c r="AQ759" s="524">
        <v>35400</v>
      </c>
      <c r="AR759" s="524">
        <v>281700</v>
      </c>
      <c r="AS759" s="524">
        <v>23600</v>
      </c>
      <c r="AT759" s="524">
        <v>23600</v>
      </c>
      <c r="AU759" s="524">
        <v>11600</v>
      </c>
      <c r="AV759" s="524">
        <v>58000</v>
      </c>
      <c r="AW759" s="524">
        <v>69600</v>
      </c>
      <c r="AX759" s="524">
        <v>17400</v>
      </c>
      <c r="AY759" s="306"/>
    </row>
    <row r="760" spans="1:51">
      <c r="A760" s="61" t="s">
        <v>1005</v>
      </c>
      <c r="B760" s="61" t="s">
        <v>390</v>
      </c>
      <c r="C760" s="61" t="s">
        <v>954</v>
      </c>
      <c r="D760" s="61" t="s">
        <v>585</v>
      </c>
      <c r="E760" s="64">
        <f>IF(ISERROR(VLOOKUP(D760,#REF!,2,0)),0,VLOOKUP(D760,#REF!,2,0))</f>
        <v>0</v>
      </c>
      <c r="F760" s="61" t="str">
        <f>IF(D760="","",VLOOKUP(D760,'UG SKU Categorization'!$A$1:$C$204,3,0))</f>
        <v>Hygiene</v>
      </c>
      <c r="G760" s="61" t="s">
        <v>412</v>
      </c>
      <c r="H760" s="524">
        <v>5946200</v>
      </c>
      <c r="I760" s="524">
        <v>220800</v>
      </c>
      <c r="J760" s="524">
        <v>156400</v>
      </c>
      <c r="K760" s="524">
        <v>174800</v>
      </c>
      <c r="L760" s="524">
        <v>151800</v>
      </c>
      <c r="M760" s="524">
        <v>105800</v>
      </c>
      <c r="N760" s="524">
        <v>294400</v>
      </c>
      <c r="O760" s="524">
        <v>193200</v>
      </c>
      <c r="P760" s="524">
        <v>253000</v>
      </c>
      <c r="Q760" s="524">
        <v>184000</v>
      </c>
      <c r="R760" s="524">
        <v>154500</v>
      </c>
      <c r="S760" s="524">
        <v>87550</v>
      </c>
      <c r="T760" s="524">
        <v>221450</v>
      </c>
      <c r="U760" s="524">
        <v>247200</v>
      </c>
      <c r="V760" s="524">
        <v>123200</v>
      </c>
      <c r="W760" s="524">
        <v>178200</v>
      </c>
      <c r="X760" s="524">
        <v>243000</v>
      </c>
      <c r="Y760" s="524">
        <v>221400</v>
      </c>
      <c r="Z760" s="524">
        <v>357400</v>
      </c>
      <c r="AA760" s="524">
        <v>216000</v>
      </c>
      <c r="AB760" s="524">
        <v>113400</v>
      </c>
      <c r="AC760" s="524">
        <v>145800</v>
      </c>
      <c r="AD760" s="524">
        <v>91800</v>
      </c>
      <c r="AE760" s="524">
        <v>156600</v>
      </c>
      <c r="AF760" s="524">
        <v>86400</v>
      </c>
      <c r="AG760" s="524">
        <v>54000</v>
      </c>
      <c r="AH760" s="524">
        <v>64800</v>
      </c>
      <c r="AI760" s="524">
        <v>30800</v>
      </c>
      <c r="AJ760" s="524">
        <v>31750</v>
      </c>
      <c r="AK760" s="524">
        <v>24450</v>
      </c>
      <c r="AL760" s="524">
        <v>19050</v>
      </c>
      <c r="AM760" s="524">
        <v>93350</v>
      </c>
      <c r="AN760" s="524">
        <v>61600</v>
      </c>
      <c r="AO760" s="524">
        <v>66700</v>
      </c>
      <c r="AP760" s="524">
        <v>111100</v>
      </c>
      <c r="AQ760" s="524">
        <v>47200</v>
      </c>
      <c r="AR760" s="524">
        <v>707700</v>
      </c>
      <c r="AS760" s="524">
        <v>23600</v>
      </c>
      <c r="AT760" s="524">
        <v>11800</v>
      </c>
      <c r="AU760" s="524">
        <v>52000</v>
      </c>
      <c r="AV760" s="524">
        <v>75400</v>
      </c>
      <c r="AW760" s="524">
        <v>63800</v>
      </c>
      <c r="AX760" s="524">
        <v>29000</v>
      </c>
      <c r="AY760" s="306"/>
    </row>
    <row r="761" spans="1:51">
      <c r="A761" s="61" t="s">
        <v>1005</v>
      </c>
      <c r="B761" s="61" t="s">
        <v>390</v>
      </c>
      <c r="C761" s="61" t="s">
        <v>954</v>
      </c>
      <c r="D761" s="61" t="s">
        <v>653</v>
      </c>
      <c r="E761" s="64">
        <f>IF(ISERROR(VLOOKUP(D761,#REF!,2,0)),0,VLOOKUP(D761,#REF!,2,0))</f>
        <v>0</v>
      </c>
      <c r="F761" s="61" t="str">
        <f>IF(D761="","",VLOOKUP(D761,'UG SKU Categorization'!$A$1:$C$204,3,0))</f>
        <v>Hygiene</v>
      </c>
      <c r="G761" s="61" t="s">
        <v>654</v>
      </c>
      <c r="H761" s="524">
        <v>1038620</v>
      </c>
      <c r="I761" s="524">
        <v>23700</v>
      </c>
      <c r="J761" s="524">
        <v>34800</v>
      </c>
      <c r="K761" s="524">
        <v>5250</v>
      </c>
      <c r="L761" s="524">
        <v>13300</v>
      </c>
      <c r="M761" s="524">
        <v>66500</v>
      </c>
      <c r="N761" s="524">
        <v>20650</v>
      </c>
      <c r="O761" s="524">
        <v>12950</v>
      </c>
      <c r="P761" s="524">
        <v>31150</v>
      </c>
      <c r="Q761" s="524">
        <v>97650</v>
      </c>
      <c r="R761" s="524">
        <v>34650</v>
      </c>
      <c r="S761" s="524">
        <v>8400</v>
      </c>
      <c r="T761" s="524">
        <v>2000</v>
      </c>
      <c r="U761" s="524">
        <v>68400</v>
      </c>
      <c r="V761" s="524">
        <v>25600</v>
      </c>
      <c r="W761" s="524">
        <v>12000</v>
      </c>
      <c r="X761" s="524">
        <v>8000</v>
      </c>
      <c r="Y761" s="524">
        <v>52800</v>
      </c>
      <c r="Z761" s="524">
        <v>5600</v>
      </c>
      <c r="AA761" s="524">
        <v>20800</v>
      </c>
      <c r="AB761" s="524">
        <v>47020</v>
      </c>
      <c r="AC761" s="524">
        <v>37400</v>
      </c>
      <c r="AD761" s="524">
        <v>35200</v>
      </c>
      <c r="AE761" s="524">
        <v>800</v>
      </c>
      <c r="AF761" s="524">
        <v>14400</v>
      </c>
      <c r="AG761" s="524">
        <v>25600</v>
      </c>
      <c r="AH761" s="524">
        <v>66400</v>
      </c>
      <c r="AI761" s="524">
        <v>9600</v>
      </c>
      <c r="AJ761" s="524">
        <v>800</v>
      </c>
      <c r="AK761" s="524">
        <v>30000</v>
      </c>
      <c r="AL761" s="524">
        <v>16800</v>
      </c>
      <c r="AM761" s="306"/>
      <c r="AN761" s="524">
        <v>50800</v>
      </c>
      <c r="AO761" s="524">
        <v>12800</v>
      </c>
      <c r="AP761" s="524">
        <v>29200</v>
      </c>
      <c r="AQ761" s="524">
        <v>20800</v>
      </c>
      <c r="AR761" s="524">
        <v>11200</v>
      </c>
      <c r="AS761" s="524">
        <v>31600</v>
      </c>
      <c r="AT761" s="524">
        <v>10400</v>
      </c>
      <c r="AU761" s="524">
        <v>5200</v>
      </c>
      <c r="AV761" s="524">
        <v>22000</v>
      </c>
      <c r="AW761" s="524">
        <v>16400</v>
      </c>
      <c r="AX761" s="306"/>
      <c r="AY761" s="306"/>
    </row>
    <row r="762" spans="1:51">
      <c r="A762" s="61" t="s">
        <v>1005</v>
      </c>
      <c r="B762" s="61" t="s">
        <v>390</v>
      </c>
      <c r="C762" s="61" t="s">
        <v>954</v>
      </c>
      <c r="D762" s="61" t="s">
        <v>655</v>
      </c>
      <c r="E762" s="64">
        <f>IF(ISERROR(VLOOKUP(D762,#REF!,2,0)),0,VLOOKUP(D762,#REF!,2,0))</f>
        <v>0</v>
      </c>
      <c r="F762" s="61" t="str">
        <f>IF(D762="","",VLOOKUP(D762,'UG SKU Categorization'!$A$1:$C$204,3,0))</f>
        <v>Diarrhea Treatment</v>
      </c>
      <c r="G762" s="61" t="s">
        <v>656</v>
      </c>
      <c r="H762" s="524">
        <v>88450</v>
      </c>
      <c r="I762" s="306"/>
      <c r="J762" s="306"/>
      <c r="K762" s="524">
        <v>3750</v>
      </c>
      <c r="L762" s="306"/>
      <c r="M762" s="306"/>
      <c r="N762" s="524">
        <v>20150</v>
      </c>
      <c r="O762" s="524">
        <v>5850</v>
      </c>
      <c r="P762" s="524">
        <v>10400</v>
      </c>
      <c r="Q762" s="306"/>
      <c r="R762" s="524">
        <v>7400</v>
      </c>
      <c r="S762" s="524">
        <v>1300</v>
      </c>
      <c r="T762" s="306"/>
      <c r="U762" s="306"/>
      <c r="V762" s="306"/>
      <c r="W762" s="306"/>
      <c r="X762" s="306"/>
      <c r="Y762" s="524">
        <v>7800</v>
      </c>
      <c r="Z762" s="524">
        <v>3250</v>
      </c>
      <c r="AA762" s="524">
        <v>3250</v>
      </c>
      <c r="AB762" s="306"/>
      <c r="AC762" s="524">
        <v>3300</v>
      </c>
      <c r="AD762" s="306"/>
      <c r="AE762" s="306"/>
      <c r="AF762" s="306"/>
      <c r="AG762" s="306"/>
      <c r="AH762" s="306"/>
      <c r="AI762" s="306"/>
      <c r="AJ762" s="306"/>
      <c r="AK762" s="524">
        <v>22000</v>
      </c>
      <c r="AL762" s="306"/>
      <c r="AM762" s="306"/>
      <c r="AN762" s="306"/>
      <c r="AO762" s="306"/>
      <c r="AP762" s="306"/>
      <c r="AQ762" s="306"/>
      <c r="AR762" s="306"/>
      <c r="AS762" s="306"/>
      <c r="AT762" s="306"/>
      <c r="AU762" s="306"/>
      <c r="AV762" s="306"/>
      <c r="AW762" s="306"/>
      <c r="AX762" s="306"/>
      <c r="AY762" s="306"/>
    </row>
    <row r="763" spans="1:51">
      <c r="A763" s="61" t="s">
        <v>1005</v>
      </c>
      <c r="B763" s="61" t="s">
        <v>390</v>
      </c>
      <c r="C763" s="61" t="s">
        <v>954</v>
      </c>
      <c r="D763" s="61" t="s">
        <v>657</v>
      </c>
      <c r="E763" s="64">
        <f>IF(ISERROR(VLOOKUP(D763,#REF!,2,0)),0,VLOOKUP(D763,#REF!,2,0))</f>
        <v>0</v>
      </c>
      <c r="F763" s="61" t="str">
        <f>IF(D763="","",VLOOKUP(D763,'UG SKU Categorization'!$A$1:$C$204,3,0))</f>
        <v>Diarrhea Treatment</v>
      </c>
      <c r="G763" s="61" t="s">
        <v>658</v>
      </c>
      <c r="H763" s="524">
        <v>717700</v>
      </c>
      <c r="I763" s="524">
        <v>1200</v>
      </c>
      <c r="J763" s="306"/>
      <c r="K763" s="524">
        <v>6000</v>
      </c>
      <c r="L763" s="306"/>
      <c r="M763" s="306"/>
      <c r="N763" s="524">
        <v>25300</v>
      </c>
      <c r="O763" s="524">
        <v>1100</v>
      </c>
      <c r="P763" s="524">
        <v>1900</v>
      </c>
      <c r="Q763" s="524">
        <v>4400</v>
      </c>
      <c r="R763" s="524">
        <v>12100</v>
      </c>
      <c r="S763" s="306"/>
      <c r="T763" s="306"/>
      <c r="U763" s="524">
        <v>1100</v>
      </c>
      <c r="V763" s="306"/>
      <c r="W763" s="306"/>
      <c r="X763" s="524">
        <v>79200</v>
      </c>
      <c r="Y763" s="306"/>
      <c r="Z763" s="524">
        <v>168300</v>
      </c>
      <c r="AA763" s="306"/>
      <c r="AB763" s="306"/>
      <c r="AC763" s="524">
        <v>50800</v>
      </c>
      <c r="AD763" s="524">
        <v>5500</v>
      </c>
      <c r="AE763" s="524">
        <v>2200</v>
      </c>
      <c r="AF763" s="524">
        <v>3300</v>
      </c>
      <c r="AG763" s="306"/>
      <c r="AH763" s="306"/>
      <c r="AI763" s="306"/>
      <c r="AJ763" s="306"/>
      <c r="AK763" s="524">
        <v>176000</v>
      </c>
      <c r="AL763" s="524">
        <v>33000</v>
      </c>
      <c r="AM763" s="306"/>
      <c r="AN763" s="306"/>
      <c r="AO763" s="306"/>
      <c r="AP763" s="524">
        <v>11000</v>
      </c>
      <c r="AQ763" s="306"/>
      <c r="AR763" s="524">
        <v>59400</v>
      </c>
      <c r="AS763" s="306"/>
      <c r="AT763" s="524">
        <v>5500</v>
      </c>
      <c r="AU763" s="524">
        <v>66000</v>
      </c>
      <c r="AV763" s="524">
        <v>4400</v>
      </c>
      <c r="AW763" s="306"/>
      <c r="AX763" s="306"/>
      <c r="AY763" s="306"/>
    </row>
    <row r="764" spans="1:51">
      <c r="A764" s="61" t="s">
        <v>1005</v>
      </c>
      <c r="B764" s="61" t="s">
        <v>390</v>
      </c>
      <c r="C764" s="61" t="s">
        <v>954</v>
      </c>
      <c r="D764" s="61" t="s">
        <v>659</v>
      </c>
      <c r="E764" s="64">
        <f>IF(ISERROR(VLOOKUP(D764,#REF!,2,0)),0,VLOOKUP(D764,#REF!,2,0))</f>
        <v>0</v>
      </c>
      <c r="F764" s="61" t="str">
        <f>IF(D764="","",VLOOKUP(D764,'UG SKU Categorization'!$A$1:$C$204,3,0))</f>
        <v>Other</v>
      </c>
      <c r="G764" s="61" t="s">
        <v>660</v>
      </c>
      <c r="H764" s="524">
        <v>461600</v>
      </c>
      <c r="I764" s="524">
        <v>9900</v>
      </c>
      <c r="J764" s="524">
        <v>25300</v>
      </c>
      <c r="K764" s="524">
        <v>5500</v>
      </c>
      <c r="L764" s="524">
        <v>3600</v>
      </c>
      <c r="M764" s="524">
        <v>3900</v>
      </c>
      <c r="N764" s="524">
        <v>67600</v>
      </c>
      <c r="O764" s="524">
        <v>39000</v>
      </c>
      <c r="P764" s="524">
        <v>35000</v>
      </c>
      <c r="Q764" s="524">
        <v>15600</v>
      </c>
      <c r="R764" s="524">
        <v>8400</v>
      </c>
      <c r="S764" s="524">
        <v>9600</v>
      </c>
      <c r="T764" s="524">
        <v>13200</v>
      </c>
      <c r="U764" s="524">
        <v>8400</v>
      </c>
      <c r="V764" s="524">
        <v>4800</v>
      </c>
      <c r="W764" s="524">
        <v>9600</v>
      </c>
      <c r="X764" s="524">
        <v>14400</v>
      </c>
      <c r="Y764" s="524">
        <v>7200</v>
      </c>
      <c r="Z764" s="524">
        <v>24000</v>
      </c>
      <c r="AA764" s="524">
        <v>12200</v>
      </c>
      <c r="AB764" s="524">
        <v>11500</v>
      </c>
      <c r="AC764" s="524">
        <v>1300</v>
      </c>
      <c r="AD764" s="524">
        <v>17700</v>
      </c>
      <c r="AE764" s="524">
        <v>13900</v>
      </c>
      <c r="AF764" s="524">
        <v>11600</v>
      </c>
      <c r="AG764" s="524">
        <v>6000</v>
      </c>
      <c r="AH764" s="524">
        <v>4900</v>
      </c>
      <c r="AI764" s="524">
        <v>2400</v>
      </c>
      <c r="AJ764" s="306"/>
      <c r="AK764" s="524">
        <v>6000</v>
      </c>
      <c r="AL764" s="524">
        <v>6000</v>
      </c>
      <c r="AM764" s="524">
        <v>3950</v>
      </c>
      <c r="AN764" s="524">
        <v>4800</v>
      </c>
      <c r="AO764" s="524">
        <v>2400</v>
      </c>
      <c r="AP764" s="524">
        <v>6350</v>
      </c>
      <c r="AQ764" s="306"/>
      <c r="AR764" s="524">
        <v>7200</v>
      </c>
      <c r="AS764" s="524">
        <v>1200</v>
      </c>
      <c r="AT764" s="524">
        <v>8400</v>
      </c>
      <c r="AU764" s="524">
        <v>3600</v>
      </c>
      <c r="AV764" s="524">
        <v>6000</v>
      </c>
      <c r="AW764" s="524">
        <v>18000</v>
      </c>
      <c r="AX764" s="306"/>
      <c r="AY764" s="524">
        <v>1200</v>
      </c>
    </row>
    <row r="765" spans="1:51">
      <c r="A765" s="61" t="s">
        <v>1005</v>
      </c>
      <c r="B765" s="61" t="s">
        <v>390</v>
      </c>
      <c r="C765" s="61" t="s">
        <v>954</v>
      </c>
      <c r="D765" s="61" t="s">
        <v>417</v>
      </c>
      <c r="E765" s="64">
        <f>IF(ISERROR(VLOOKUP(D765,#REF!,2,0)),0,VLOOKUP(D765,#REF!,2,0))</f>
        <v>0</v>
      </c>
      <c r="F765" s="61" t="str">
        <f>IF(D765="","",VLOOKUP(D765,'UG SKU Categorization'!$A$1:$C$204,3,0))</f>
        <v>Hygiene</v>
      </c>
      <c r="G765" s="61" t="s">
        <v>418</v>
      </c>
      <c r="H765" s="524">
        <v>885100</v>
      </c>
      <c r="I765" s="524">
        <v>3500</v>
      </c>
      <c r="J765" s="524">
        <v>3500</v>
      </c>
      <c r="K765" s="306"/>
      <c r="L765" s="306"/>
      <c r="M765" s="524">
        <v>18500</v>
      </c>
      <c r="N765" s="524">
        <v>11100</v>
      </c>
      <c r="O765" s="524">
        <v>11100</v>
      </c>
      <c r="P765" s="524">
        <v>14800</v>
      </c>
      <c r="Q765" s="524">
        <v>3700</v>
      </c>
      <c r="R765" s="306"/>
      <c r="S765" s="306"/>
      <c r="T765" s="524">
        <v>3700</v>
      </c>
      <c r="U765" s="524">
        <v>7400</v>
      </c>
      <c r="V765" s="524">
        <v>44400</v>
      </c>
      <c r="W765" s="524">
        <v>7400</v>
      </c>
      <c r="X765" s="524">
        <v>62900</v>
      </c>
      <c r="Y765" s="524">
        <v>44400</v>
      </c>
      <c r="Z765" s="524">
        <v>37000</v>
      </c>
      <c r="AA765" s="524">
        <v>37000</v>
      </c>
      <c r="AB765" s="524">
        <v>37000</v>
      </c>
      <c r="AC765" s="524">
        <v>83100</v>
      </c>
      <c r="AD765" s="524">
        <v>14800</v>
      </c>
      <c r="AE765" s="524">
        <v>11100</v>
      </c>
      <c r="AF765" s="524">
        <v>3700</v>
      </c>
      <c r="AG765" s="524">
        <v>25900</v>
      </c>
      <c r="AH765" s="524">
        <v>3700</v>
      </c>
      <c r="AI765" s="524">
        <v>11500</v>
      </c>
      <c r="AJ765" s="524">
        <v>7800</v>
      </c>
      <c r="AK765" s="524">
        <v>27100</v>
      </c>
      <c r="AL765" s="524">
        <v>3900</v>
      </c>
      <c r="AM765" s="524">
        <v>7600</v>
      </c>
      <c r="AN765" s="524">
        <v>202600</v>
      </c>
      <c r="AO765" s="524">
        <v>19300</v>
      </c>
      <c r="AP765" s="306"/>
      <c r="AQ765" s="524">
        <v>7800</v>
      </c>
      <c r="AR765" s="524">
        <v>39000</v>
      </c>
      <c r="AS765" s="524">
        <v>15600</v>
      </c>
      <c r="AT765" s="524">
        <v>27300</v>
      </c>
      <c r="AU765" s="524">
        <v>11100</v>
      </c>
      <c r="AV765" s="306"/>
      <c r="AW765" s="524">
        <v>3700</v>
      </c>
      <c r="AX765" s="524">
        <v>11100</v>
      </c>
      <c r="AY765" s="306"/>
    </row>
    <row r="766" spans="1:51">
      <c r="A766" s="61" t="s">
        <v>1005</v>
      </c>
      <c r="B766" s="61" t="s">
        <v>390</v>
      </c>
      <c r="C766" s="61" t="s">
        <v>954</v>
      </c>
      <c r="D766" s="61" t="s">
        <v>661</v>
      </c>
      <c r="E766" s="64">
        <f>IF(ISERROR(VLOOKUP(D766,#REF!,2,0)),0,VLOOKUP(D766,#REF!,2,0))</f>
        <v>0</v>
      </c>
      <c r="F766" s="61" t="str">
        <f>IF(D766="","",VLOOKUP(D766,'UG SKU Categorization'!$A$1:$C$204,3,0))</f>
        <v>Hygiene</v>
      </c>
      <c r="G766" s="61" t="s">
        <v>662</v>
      </c>
      <c r="H766" s="524">
        <v>766200</v>
      </c>
      <c r="I766" s="306"/>
      <c r="J766" s="524">
        <v>1900</v>
      </c>
      <c r="K766" s="524">
        <v>19000</v>
      </c>
      <c r="L766" s="524">
        <v>11400</v>
      </c>
      <c r="M766" s="524">
        <v>19950</v>
      </c>
      <c r="N766" s="524">
        <v>92150</v>
      </c>
      <c r="O766" s="524">
        <v>50350</v>
      </c>
      <c r="P766" s="524">
        <v>63650</v>
      </c>
      <c r="Q766" s="524">
        <v>79800</v>
      </c>
      <c r="R766" s="524">
        <v>12350</v>
      </c>
      <c r="S766" s="306"/>
      <c r="T766" s="524">
        <v>22800</v>
      </c>
      <c r="U766" s="524">
        <v>20900</v>
      </c>
      <c r="V766" s="524">
        <v>18050</v>
      </c>
      <c r="W766" s="524">
        <v>6850</v>
      </c>
      <c r="X766" s="524">
        <v>38100</v>
      </c>
      <c r="Y766" s="524">
        <v>950</v>
      </c>
      <c r="Z766" s="524">
        <v>6650</v>
      </c>
      <c r="AA766" s="524">
        <v>1000</v>
      </c>
      <c r="AB766" s="524">
        <v>950</v>
      </c>
      <c r="AC766" s="306"/>
      <c r="AD766" s="306"/>
      <c r="AE766" s="524">
        <v>3450</v>
      </c>
      <c r="AF766" s="524">
        <v>13800</v>
      </c>
      <c r="AG766" s="524">
        <v>3400</v>
      </c>
      <c r="AH766" s="524">
        <v>4600</v>
      </c>
      <c r="AI766" s="524">
        <v>26450</v>
      </c>
      <c r="AJ766" s="524">
        <v>2300</v>
      </c>
      <c r="AK766" s="306"/>
      <c r="AL766" s="524">
        <v>13300</v>
      </c>
      <c r="AM766" s="524">
        <v>950</v>
      </c>
      <c r="AN766" s="524">
        <v>124200</v>
      </c>
      <c r="AO766" s="524">
        <v>44850</v>
      </c>
      <c r="AP766" s="524">
        <v>9200</v>
      </c>
      <c r="AQ766" s="524">
        <v>11500</v>
      </c>
      <c r="AR766" s="524">
        <v>8050</v>
      </c>
      <c r="AS766" s="524">
        <v>14950</v>
      </c>
      <c r="AT766" s="306"/>
      <c r="AU766" s="524">
        <v>1150</v>
      </c>
      <c r="AV766" s="524">
        <v>13800</v>
      </c>
      <c r="AW766" s="306"/>
      <c r="AX766" s="524">
        <v>2300</v>
      </c>
      <c r="AY766" s="524">
        <v>1150</v>
      </c>
    </row>
    <row r="767" spans="1:51">
      <c r="A767" s="61" t="s">
        <v>1005</v>
      </c>
      <c r="B767" s="61" t="s">
        <v>390</v>
      </c>
      <c r="C767" s="61" t="s">
        <v>954</v>
      </c>
      <c r="D767" s="61" t="s">
        <v>695</v>
      </c>
      <c r="E767" s="64">
        <f>IF(ISERROR(VLOOKUP(D767,#REF!,2,0)),0,VLOOKUP(D767,#REF!,2,0))</f>
        <v>0</v>
      </c>
      <c r="F767" s="61" t="str">
        <f>IF(D767="","",VLOOKUP(D767,'UG SKU Categorization'!$A$1:$C$204,3,0))</f>
        <v>Soap</v>
      </c>
      <c r="G767" s="61" t="s">
        <v>696</v>
      </c>
      <c r="H767" s="524">
        <v>8574900</v>
      </c>
      <c r="I767" s="306"/>
      <c r="J767" s="524">
        <v>133000</v>
      </c>
      <c r="K767" s="524">
        <v>44000</v>
      </c>
      <c r="L767" s="524">
        <v>29900</v>
      </c>
      <c r="M767" s="524">
        <v>2300</v>
      </c>
      <c r="N767" s="524">
        <v>657800</v>
      </c>
      <c r="O767" s="524">
        <v>561000</v>
      </c>
      <c r="P767" s="524">
        <v>996750</v>
      </c>
      <c r="Q767" s="524">
        <v>303150</v>
      </c>
      <c r="R767" s="524">
        <v>304800</v>
      </c>
      <c r="S767" s="524">
        <v>348000</v>
      </c>
      <c r="T767" s="524">
        <v>177600</v>
      </c>
      <c r="U767" s="524">
        <v>278400</v>
      </c>
      <c r="V767" s="524">
        <v>213600</v>
      </c>
      <c r="W767" s="524">
        <v>300000</v>
      </c>
      <c r="X767" s="524">
        <v>331200</v>
      </c>
      <c r="Y767" s="524">
        <v>271200</v>
      </c>
      <c r="Z767" s="524">
        <v>376800</v>
      </c>
      <c r="AA767" s="524">
        <v>180000</v>
      </c>
      <c r="AB767" s="524">
        <v>297600</v>
      </c>
      <c r="AC767" s="524">
        <v>266400</v>
      </c>
      <c r="AD767" s="524">
        <v>31200</v>
      </c>
      <c r="AE767" s="524">
        <v>129600</v>
      </c>
      <c r="AF767" s="524">
        <v>67200</v>
      </c>
      <c r="AG767" s="524">
        <v>172800</v>
      </c>
      <c r="AH767" s="524">
        <v>48000</v>
      </c>
      <c r="AI767" s="524">
        <v>117600</v>
      </c>
      <c r="AJ767" s="524">
        <v>36500</v>
      </c>
      <c r="AK767" s="524">
        <v>135400</v>
      </c>
      <c r="AL767" s="524">
        <v>27600</v>
      </c>
      <c r="AM767" s="524">
        <v>108100</v>
      </c>
      <c r="AN767" s="524">
        <v>404800</v>
      </c>
      <c r="AO767" s="524">
        <v>269200</v>
      </c>
      <c r="AP767" s="524">
        <v>167900</v>
      </c>
      <c r="AQ767" s="524">
        <v>73600</v>
      </c>
      <c r="AR767" s="524">
        <v>209300</v>
      </c>
      <c r="AS767" s="524">
        <v>119600</v>
      </c>
      <c r="AT767" s="524">
        <v>55200</v>
      </c>
      <c r="AU767" s="524">
        <v>83600</v>
      </c>
      <c r="AV767" s="524">
        <v>99000</v>
      </c>
      <c r="AW767" s="524">
        <v>74800</v>
      </c>
      <c r="AX767" s="524">
        <v>55000</v>
      </c>
      <c r="AY767" s="524">
        <v>15400</v>
      </c>
    </row>
    <row r="768" spans="1:51">
      <c r="A768" s="61" t="s">
        <v>1005</v>
      </c>
      <c r="B768" s="61" t="s">
        <v>390</v>
      </c>
      <c r="C768" s="61" t="s">
        <v>954</v>
      </c>
      <c r="D768" s="61" t="s">
        <v>419</v>
      </c>
      <c r="E768" s="64">
        <f>IF(ISERROR(VLOOKUP(D768,#REF!,2,0)),0,VLOOKUP(D768,#REF!,2,0))</f>
        <v>0</v>
      </c>
      <c r="F768" s="61" t="str">
        <f>IF(D768="","",VLOOKUP(D768,'UG SKU Categorization'!$A$1:$C$204,3,0))</f>
        <v>Hygiene</v>
      </c>
      <c r="G768" s="61" t="s">
        <v>420</v>
      </c>
      <c r="H768" s="524">
        <v>902700</v>
      </c>
      <c r="I768" s="306"/>
      <c r="J768" s="306"/>
      <c r="K768" s="306"/>
      <c r="L768" s="306"/>
      <c r="M768" s="524">
        <v>199800</v>
      </c>
      <c r="N768" s="524">
        <v>173900</v>
      </c>
      <c r="O768" s="524">
        <v>173900</v>
      </c>
      <c r="P768" s="524">
        <v>62900</v>
      </c>
      <c r="Q768" s="524">
        <v>48100</v>
      </c>
      <c r="R768" s="524">
        <v>48100</v>
      </c>
      <c r="S768" s="524">
        <v>14800</v>
      </c>
      <c r="T768" s="524">
        <v>22200</v>
      </c>
      <c r="U768" s="524">
        <v>14800</v>
      </c>
      <c r="V768" s="524">
        <v>11100</v>
      </c>
      <c r="W768" s="524">
        <v>7400</v>
      </c>
      <c r="X768" s="306"/>
      <c r="Y768" s="306"/>
      <c r="Z768" s="524">
        <v>37000</v>
      </c>
      <c r="AA768" s="524">
        <v>22200</v>
      </c>
      <c r="AB768" s="524">
        <v>22200</v>
      </c>
      <c r="AC768" s="306"/>
      <c r="AD768" s="524">
        <v>3700</v>
      </c>
      <c r="AE768" s="524">
        <v>11100</v>
      </c>
      <c r="AF768" s="524">
        <v>14800</v>
      </c>
      <c r="AG768" s="524">
        <v>7300</v>
      </c>
      <c r="AH768" s="306"/>
      <c r="AI768" s="306"/>
      <c r="AJ768" s="524">
        <v>7400</v>
      </c>
      <c r="AK768" s="306"/>
      <c r="AL768" s="306"/>
      <c r="AM768" s="306"/>
      <c r="AN768" s="306"/>
      <c r="AO768" s="306"/>
      <c r="AP768" s="306"/>
      <c r="AQ768" s="306"/>
      <c r="AR768" s="306"/>
      <c r="AS768" s="306"/>
      <c r="AT768" s="306"/>
      <c r="AU768" s="306"/>
      <c r="AV768" s="306"/>
      <c r="AW768" s="306"/>
      <c r="AX768" s="306"/>
      <c r="AY768" s="306"/>
    </row>
    <row r="769" spans="1:51">
      <c r="A769" s="61" t="s">
        <v>1005</v>
      </c>
      <c r="B769" s="61" t="s">
        <v>390</v>
      </c>
      <c r="C769" s="61" t="s">
        <v>954</v>
      </c>
      <c r="D769" s="61" t="s">
        <v>421</v>
      </c>
      <c r="E769" s="64">
        <f>IF(ISERROR(VLOOKUP(D769,#REF!,2,0)),0,VLOOKUP(D769,#REF!,2,0))</f>
        <v>0</v>
      </c>
      <c r="F769" s="61" t="str">
        <f>IF(D769="","",VLOOKUP(D769,'UG SKU Categorization'!$A$1:$C$204,3,0))</f>
        <v>Hygiene</v>
      </c>
      <c r="G769" s="61" t="s">
        <v>422</v>
      </c>
      <c r="H769" s="524">
        <v>4737300</v>
      </c>
      <c r="I769" s="306"/>
      <c r="J769" s="306"/>
      <c r="K769" s="306"/>
      <c r="L769" s="306"/>
      <c r="M769" s="306"/>
      <c r="N769" s="524">
        <v>218100</v>
      </c>
      <c r="O769" s="524">
        <v>218100</v>
      </c>
      <c r="P769" s="524">
        <v>156800</v>
      </c>
      <c r="Q769" s="524">
        <v>63700</v>
      </c>
      <c r="R769" s="524">
        <v>19600</v>
      </c>
      <c r="S769" s="306"/>
      <c r="T769" s="306"/>
      <c r="U769" s="306"/>
      <c r="V769" s="524">
        <v>264600</v>
      </c>
      <c r="W769" s="524">
        <v>58800</v>
      </c>
      <c r="X769" s="524">
        <v>191100</v>
      </c>
      <c r="Y769" s="524">
        <v>88200</v>
      </c>
      <c r="Z769" s="524">
        <v>34300</v>
      </c>
      <c r="AA769" s="524">
        <v>39200</v>
      </c>
      <c r="AB769" s="306"/>
      <c r="AC769" s="524">
        <v>14700</v>
      </c>
      <c r="AD769" s="524">
        <v>4900</v>
      </c>
      <c r="AE769" s="306"/>
      <c r="AF769" s="306"/>
      <c r="AG769" s="524">
        <v>58800</v>
      </c>
      <c r="AH769" s="524">
        <v>4900</v>
      </c>
      <c r="AI769" s="306"/>
      <c r="AJ769" s="306"/>
      <c r="AK769" s="524">
        <v>32300</v>
      </c>
      <c r="AL769" s="524">
        <v>39200</v>
      </c>
      <c r="AM769" s="524">
        <v>122500</v>
      </c>
      <c r="AN769" s="524">
        <v>399800</v>
      </c>
      <c r="AO769" s="524">
        <v>133400</v>
      </c>
      <c r="AP769" s="524">
        <v>90300</v>
      </c>
      <c r="AQ769" s="524">
        <v>59400</v>
      </c>
      <c r="AR769" s="524">
        <v>124200</v>
      </c>
      <c r="AS769" s="524">
        <v>32400</v>
      </c>
      <c r="AT769" s="524">
        <v>10800</v>
      </c>
      <c r="AU769" s="524">
        <v>5400</v>
      </c>
      <c r="AV769" s="524">
        <v>54000</v>
      </c>
      <c r="AW769" s="524">
        <v>577800</v>
      </c>
      <c r="AX769" s="524">
        <v>1080000</v>
      </c>
      <c r="AY769" s="524">
        <v>540000</v>
      </c>
    </row>
    <row r="770" spans="1:51">
      <c r="A770" s="61" t="s">
        <v>1005</v>
      </c>
      <c r="B770" s="61" t="s">
        <v>390</v>
      </c>
      <c r="C770" s="61" t="s">
        <v>954</v>
      </c>
      <c r="D770" s="61" t="s">
        <v>697</v>
      </c>
      <c r="E770" s="64">
        <f>IF(ISERROR(VLOOKUP(D770,#REF!,2,0)),0,VLOOKUP(D770,#REF!,2,0))</f>
        <v>0</v>
      </c>
      <c r="F770" s="61" t="str">
        <f>IF(D770="","",VLOOKUP(D770,'UG SKU Categorization'!$A$1:$C$204,3,0))</f>
        <v>Soap</v>
      </c>
      <c r="G770" s="61" t="s">
        <v>698</v>
      </c>
      <c r="H770" s="524">
        <v>6671400</v>
      </c>
      <c r="I770" s="306"/>
      <c r="J770" s="306"/>
      <c r="K770" s="306"/>
      <c r="L770" s="306"/>
      <c r="M770" s="306"/>
      <c r="N770" s="306"/>
      <c r="O770" s="306"/>
      <c r="P770" s="306"/>
      <c r="Q770" s="306"/>
      <c r="R770" s="306"/>
      <c r="S770" s="306"/>
      <c r="T770" s="524">
        <v>14000</v>
      </c>
      <c r="U770" s="524">
        <v>105000</v>
      </c>
      <c r="V770" s="524">
        <v>161000</v>
      </c>
      <c r="W770" s="524">
        <v>150500</v>
      </c>
      <c r="X770" s="524">
        <v>287000</v>
      </c>
      <c r="Y770" s="524">
        <v>228350</v>
      </c>
      <c r="Z770" s="524">
        <v>307100</v>
      </c>
      <c r="AA770" s="524">
        <v>209400</v>
      </c>
      <c r="AB770" s="524">
        <v>348450</v>
      </c>
      <c r="AC770" s="524">
        <v>113850</v>
      </c>
      <c r="AD770" s="524">
        <v>89750</v>
      </c>
      <c r="AE770" s="524">
        <v>172500</v>
      </c>
      <c r="AF770" s="524">
        <v>175950</v>
      </c>
      <c r="AG770" s="524">
        <v>179400</v>
      </c>
      <c r="AH770" s="524">
        <v>141500</v>
      </c>
      <c r="AI770" s="524">
        <v>144900</v>
      </c>
      <c r="AJ770" s="524">
        <v>69450</v>
      </c>
      <c r="AK770" s="524">
        <v>78950</v>
      </c>
      <c r="AL770" s="524">
        <v>153500</v>
      </c>
      <c r="AM770" s="524">
        <v>200400</v>
      </c>
      <c r="AN770" s="524">
        <v>768400</v>
      </c>
      <c r="AO770" s="524">
        <v>468700</v>
      </c>
      <c r="AP770" s="524">
        <v>404600</v>
      </c>
      <c r="AQ770" s="524">
        <v>295800</v>
      </c>
      <c r="AR770" s="524">
        <v>484350</v>
      </c>
      <c r="AS770" s="524">
        <v>122400</v>
      </c>
      <c r="AT770" s="524">
        <v>197200</v>
      </c>
      <c r="AU770" s="524">
        <v>189600</v>
      </c>
      <c r="AV770" s="524">
        <v>73600</v>
      </c>
      <c r="AW770" s="524">
        <v>140800</v>
      </c>
      <c r="AX770" s="524">
        <v>178750</v>
      </c>
      <c r="AY770" s="524">
        <v>16250</v>
      </c>
    </row>
    <row r="771" spans="1:51">
      <c r="A771" s="61" t="s">
        <v>1005</v>
      </c>
      <c r="B771" s="61" t="s">
        <v>390</v>
      </c>
      <c r="C771" s="61" t="s">
        <v>954</v>
      </c>
      <c r="D771" s="61" t="s">
        <v>665</v>
      </c>
      <c r="E771" s="64">
        <f>IF(ISERROR(VLOOKUP(D771,#REF!,2,0)),0,VLOOKUP(D771,#REF!,2,0))</f>
        <v>0</v>
      </c>
      <c r="F771" s="61" t="str">
        <f>IF(D771="","",VLOOKUP(D771,'UG SKU Categorization'!$A$1:$C$204,3,0))</f>
        <v>Diarrhea Treatment</v>
      </c>
      <c r="G771" s="61" t="s">
        <v>666</v>
      </c>
      <c r="H771" s="524">
        <v>58730</v>
      </c>
      <c r="I771" s="306"/>
      <c r="J771" s="306"/>
      <c r="K771" s="306"/>
      <c r="L771" s="306"/>
      <c r="M771" s="306"/>
      <c r="N771" s="306"/>
      <c r="O771" s="306"/>
      <c r="P771" s="306"/>
      <c r="Q771" s="306"/>
      <c r="R771" s="306"/>
      <c r="S771" s="306"/>
      <c r="T771" s="306"/>
      <c r="U771" s="306"/>
      <c r="V771" s="306"/>
      <c r="W771" s="306"/>
      <c r="X771" s="306"/>
      <c r="Y771" s="306"/>
      <c r="Z771" s="306"/>
      <c r="AA771" s="306"/>
      <c r="AB771" s="306"/>
      <c r="AC771" s="306"/>
      <c r="AD771" s="306"/>
      <c r="AE771" s="306"/>
      <c r="AF771" s="306"/>
      <c r="AG771" s="306"/>
      <c r="AH771" s="306"/>
      <c r="AI771" s="524">
        <v>6670</v>
      </c>
      <c r="AJ771" s="524">
        <v>13800</v>
      </c>
      <c r="AK771" s="524">
        <v>2070</v>
      </c>
      <c r="AL771" s="306"/>
      <c r="AM771" s="524">
        <v>1610</v>
      </c>
      <c r="AN771" s="524">
        <v>5600</v>
      </c>
      <c r="AO771" s="524">
        <v>690</v>
      </c>
      <c r="AP771" s="524">
        <v>2300</v>
      </c>
      <c r="AQ771" s="524">
        <v>690</v>
      </c>
      <c r="AR771" s="306"/>
      <c r="AS771" s="306"/>
      <c r="AT771" s="524">
        <v>920</v>
      </c>
      <c r="AU771" s="306"/>
      <c r="AV771" s="524">
        <v>1380</v>
      </c>
      <c r="AW771" s="306"/>
      <c r="AX771" s="524">
        <v>23000</v>
      </c>
      <c r="AY771" s="306"/>
    </row>
    <row r="772" spans="1:51">
      <c r="A772" s="61" t="s">
        <v>1005</v>
      </c>
      <c r="B772" s="61" t="s">
        <v>390</v>
      </c>
      <c r="C772" s="61" t="s">
        <v>954</v>
      </c>
      <c r="D772" s="61" t="s">
        <v>1976</v>
      </c>
      <c r="E772" s="64">
        <f>IF(ISERROR(VLOOKUP(D772,#REF!,2,0)),0,VLOOKUP(D772,#REF!,2,0))</f>
        <v>0</v>
      </c>
      <c r="F772" s="61" t="str">
        <f>IF(D772="","",VLOOKUP(D772,'UG SKU Categorization'!$A$1:$C$204,3,0))</f>
        <v>Diarrhea Treatment</v>
      </c>
      <c r="G772" s="61" t="s">
        <v>1978</v>
      </c>
      <c r="H772" s="524">
        <v>530000</v>
      </c>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306"/>
      <c r="AE772" s="306"/>
      <c r="AF772" s="306"/>
      <c r="AG772" s="306"/>
      <c r="AH772" s="306"/>
      <c r="AI772" s="306"/>
      <c r="AJ772" s="306"/>
      <c r="AK772" s="306"/>
      <c r="AL772" s="306"/>
      <c r="AM772" s="306"/>
      <c r="AN772" s="306"/>
      <c r="AO772" s="306"/>
      <c r="AP772" s="306"/>
      <c r="AQ772" s="306"/>
      <c r="AR772" s="306"/>
      <c r="AS772" s="306"/>
      <c r="AT772" s="306"/>
      <c r="AU772" s="306"/>
      <c r="AV772" s="524">
        <v>150000</v>
      </c>
      <c r="AW772" s="524">
        <v>130000</v>
      </c>
      <c r="AX772" s="524">
        <v>240000</v>
      </c>
      <c r="AY772" s="524">
        <v>10000</v>
      </c>
    </row>
    <row r="773" spans="1:51">
      <c r="A773" s="61" t="s">
        <v>1005</v>
      </c>
      <c r="B773" s="61" t="s">
        <v>390</v>
      </c>
      <c r="C773" s="61" t="s">
        <v>954</v>
      </c>
      <c r="D773" s="61" t="s">
        <v>667</v>
      </c>
      <c r="E773" s="64">
        <f>IF(ISERROR(VLOOKUP(D773,#REF!,2,0)),0,VLOOKUP(D773,#REF!,2,0))</f>
        <v>0</v>
      </c>
      <c r="F773" s="61" t="str">
        <f>IF(D773="","",VLOOKUP(D773,'UG SKU Categorization'!$A$1:$C$204,3,0))</f>
        <v>Other Health</v>
      </c>
      <c r="G773" s="61" t="s">
        <v>668</v>
      </c>
      <c r="H773" s="524">
        <v>4057800</v>
      </c>
      <c r="I773" s="524">
        <v>92000</v>
      </c>
      <c r="J773" s="524">
        <v>8800</v>
      </c>
      <c r="K773" s="306"/>
      <c r="L773" s="306"/>
      <c r="M773" s="524">
        <v>131200</v>
      </c>
      <c r="N773" s="524">
        <v>332800</v>
      </c>
      <c r="O773" s="524">
        <v>262400</v>
      </c>
      <c r="P773" s="524">
        <v>156200</v>
      </c>
      <c r="Q773" s="524">
        <v>142800</v>
      </c>
      <c r="R773" s="524">
        <v>112200</v>
      </c>
      <c r="S773" s="524">
        <v>119000</v>
      </c>
      <c r="T773" s="524">
        <v>88400</v>
      </c>
      <c r="U773" s="524">
        <v>132000</v>
      </c>
      <c r="V773" s="524">
        <v>61600</v>
      </c>
      <c r="W773" s="524">
        <v>110000</v>
      </c>
      <c r="X773" s="524">
        <v>145200</v>
      </c>
      <c r="Y773" s="524">
        <v>74800</v>
      </c>
      <c r="Z773" s="524">
        <v>88000</v>
      </c>
      <c r="AA773" s="524">
        <v>101200</v>
      </c>
      <c r="AB773" s="524">
        <v>52800</v>
      </c>
      <c r="AC773" s="524">
        <v>64400</v>
      </c>
      <c r="AD773" s="524">
        <v>61600</v>
      </c>
      <c r="AE773" s="524">
        <v>167200</v>
      </c>
      <c r="AF773" s="524">
        <v>39600</v>
      </c>
      <c r="AG773" s="524">
        <v>61600</v>
      </c>
      <c r="AH773" s="524">
        <v>61600</v>
      </c>
      <c r="AI773" s="524">
        <v>70400</v>
      </c>
      <c r="AJ773" s="524">
        <v>52800</v>
      </c>
      <c r="AK773" s="524">
        <v>52800</v>
      </c>
      <c r="AL773" s="524">
        <v>22000</v>
      </c>
      <c r="AM773" s="524">
        <v>70400</v>
      </c>
      <c r="AN773" s="524">
        <v>96800</v>
      </c>
      <c r="AO773" s="524">
        <v>118800</v>
      </c>
      <c r="AP773" s="524">
        <v>79200</v>
      </c>
      <c r="AQ773" s="524">
        <v>70400</v>
      </c>
      <c r="AR773" s="524">
        <v>202400</v>
      </c>
      <c r="AS773" s="524">
        <v>96800</v>
      </c>
      <c r="AT773" s="524">
        <v>61600</v>
      </c>
      <c r="AU773" s="524">
        <v>83600</v>
      </c>
      <c r="AV773" s="524">
        <v>70400</v>
      </c>
      <c r="AW773" s="524">
        <v>92400</v>
      </c>
      <c r="AX773" s="524">
        <v>132000</v>
      </c>
      <c r="AY773" s="524">
        <v>17600</v>
      </c>
    </row>
    <row r="774" spans="1:51">
      <c r="A774" s="61" t="s">
        <v>1005</v>
      </c>
      <c r="B774" s="61" t="s">
        <v>390</v>
      </c>
      <c r="C774" s="61" t="s">
        <v>954</v>
      </c>
      <c r="D774" s="61" t="s">
        <v>669</v>
      </c>
      <c r="E774" s="64">
        <f>IF(ISERROR(VLOOKUP(D774,#REF!,2,0)),0,VLOOKUP(D774,#REF!,2,0))</f>
        <v>0</v>
      </c>
      <c r="F774" s="61" t="str">
        <f>IF(D774="","",VLOOKUP(D774,'UG SKU Categorization'!$A$1:$C$204,3,0))</f>
        <v>Other Health</v>
      </c>
      <c r="G774" s="61" t="s">
        <v>670</v>
      </c>
      <c r="H774" s="524">
        <v>480450</v>
      </c>
      <c r="I774" s="524">
        <v>7150</v>
      </c>
      <c r="J774" s="524">
        <v>5850</v>
      </c>
      <c r="K774" s="524">
        <v>9750</v>
      </c>
      <c r="L774" s="524">
        <v>23000</v>
      </c>
      <c r="M774" s="524">
        <v>14400</v>
      </c>
      <c r="N774" s="524">
        <v>50400</v>
      </c>
      <c r="O774" s="524">
        <v>24000</v>
      </c>
      <c r="P774" s="524">
        <v>37200</v>
      </c>
      <c r="Q774" s="524">
        <v>31200</v>
      </c>
      <c r="R774" s="524">
        <v>25200</v>
      </c>
      <c r="S774" s="524">
        <v>12000</v>
      </c>
      <c r="T774" s="524">
        <v>14400</v>
      </c>
      <c r="U774" s="524">
        <v>28800</v>
      </c>
      <c r="V774" s="524">
        <v>6000</v>
      </c>
      <c r="W774" s="524">
        <v>13200</v>
      </c>
      <c r="X774" s="524">
        <v>10200</v>
      </c>
      <c r="Y774" s="524">
        <v>2600</v>
      </c>
      <c r="Z774" s="524">
        <v>18400</v>
      </c>
      <c r="AA774" s="524">
        <v>7000</v>
      </c>
      <c r="AB774" s="524">
        <v>9800</v>
      </c>
      <c r="AC774" s="524">
        <v>7800</v>
      </c>
      <c r="AD774" s="524">
        <v>17400</v>
      </c>
      <c r="AE774" s="524">
        <v>5600</v>
      </c>
      <c r="AF774" s="524">
        <v>8400</v>
      </c>
      <c r="AG774" s="524">
        <v>5450</v>
      </c>
      <c r="AH774" s="524">
        <v>4150</v>
      </c>
      <c r="AI774" s="524">
        <v>10800</v>
      </c>
      <c r="AJ774" s="524">
        <v>5850</v>
      </c>
      <c r="AK774" s="524">
        <v>7050</v>
      </c>
      <c r="AL774" s="524">
        <v>2850</v>
      </c>
      <c r="AM774" s="524">
        <v>5500</v>
      </c>
      <c r="AN774" s="524">
        <v>9750</v>
      </c>
      <c r="AO774" s="524">
        <v>4000</v>
      </c>
      <c r="AP774" s="524">
        <v>4250</v>
      </c>
      <c r="AQ774" s="524">
        <v>1350</v>
      </c>
      <c r="AR774" s="524">
        <v>9450</v>
      </c>
      <c r="AS774" s="524">
        <v>4050</v>
      </c>
      <c r="AT774" s="524">
        <v>5400</v>
      </c>
      <c r="AU774" s="524">
        <v>4050</v>
      </c>
      <c r="AV774" s="524">
        <v>2700</v>
      </c>
      <c r="AW774" s="524">
        <v>2700</v>
      </c>
      <c r="AX774" s="306"/>
      <c r="AY774" s="524">
        <v>1350</v>
      </c>
    </row>
    <row r="775" spans="1:51">
      <c r="A775" s="61" t="s">
        <v>1005</v>
      </c>
      <c r="B775" s="61" t="s">
        <v>390</v>
      </c>
      <c r="C775" s="61" t="s">
        <v>954</v>
      </c>
      <c r="D775" s="61" t="s">
        <v>671</v>
      </c>
      <c r="E775" s="64">
        <f>IF(ISERROR(VLOOKUP(D775,#REF!,2,0)),0,VLOOKUP(D775,#REF!,2,0))</f>
        <v>0</v>
      </c>
      <c r="F775" s="61" t="str">
        <f>IF(D775="","",VLOOKUP(D775,'UG SKU Categorization'!$A$1:$C$204,3,0))</f>
        <v>Other Health</v>
      </c>
      <c r="G775" s="61" t="s">
        <v>672</v>
      </c>
      <c r="H775" s="524">
        <v>360400</v>
      </c>
      <c r="I775" s="524">
        <v>4200</v>
      </c>
      <c r="J775" s="524">
        <v>6300</v>
      </c>
      <c r="K775" s="524">
        <v>6300</v>
      </c>
      <c r="L775" s="524">
        <v>12600</v>
      </c>
      <c r="M775" s="524">
        <v>7200</v>
      </c>
      <c r="N775" s="524">
        <v>49200</v>
      </c>
      <c r="O775" s="524">
        <v>24000</v>
      </c>
      <c r="P775" s="524">
        <v>26400</v>
      </c>
      <c r="Q775" s="524">
        <v>8400</v>
      </c>
      <c r="R775" s="524">
        <v>6000</v>
      </c>
      <c r="S775" s="524">
        <v>6000</v>
      </c>
      <c r="T775" s="524">
        <v>2400</v>
      </c>
      <c r="U775" s="524">
        <v>22400</v>
      </c>
      <c r="V775" s="524">
        <v>14000</v>
      </c>
      <c r="W775" s="524">
        <v>9600</v>
      </c>
      <c r="X775" s="524">
        <v>4200</v>
      </c>
      <c r="Y775" s="524">
        <v>4200</v>
      </c>
      <c r="Z775" s="524">
        <v>5600</v>
      </c>
      <c r="AA775" s="524">
        <v>7000</v>
      </c>
      <c r="AB775" s="524">
        <v>11200</v>
      </c>
      <c r="AC775" s="524">
        <v>7000</v>
      </c>
      <c r="AD775" s="524">
        <v>16800</v>
      </c>
      <c r="AE775" s="524">
        <v>4200</v>
      </c>
      <c r="AF775" s="524">
        <v>8700</v>
      </c>
      <c r="AG775" s="524">
        <v>7300</v>
      </c>
      <c r="AH775" s="524">
        <v>4300</v>
      </c>
      <c r="AI775" s="524">
        <v>9000</v>
      </c>
      <c r="AJ775" s="524">
        <v>6000</v>
      </c>
      <c r="AK775" s="524">
        <v>4500</v>
      </c>
      <c r="AL775" s="524">
        <v>3000</v>
      </c>
      <c r="AM775" s="524">
        <v>6000</v>
      </c>
      <c r="AN775" s="524">
        <v>7500</v>
      </c>
      <c r="AO775" s="524">
        <v>2900</v>
      </c>
      <c r="AP775" s="524">
        <v>1500</v>
      </c>
      <c r="AQ775" s="524">
        <v>4500</v>
      </c>
      <c r="AR775" s="524">
        <v>6000</v>
      </c>
      <c r="AS775" s="524">
        <v>4500</v>
      </c>
      <c r="AT775" s="524">
        <v>3000</v>
      </c>
      <c r="AU775" s="524">
        <v>4500</v>
      </c>
      <c r="AV775" s="524">
        <v>1500</v>
      </c>
      <c r="AW775" s="524">
        <v>1500</v>
      </c>
      <c r="AX775" s="524">
        <v>9000</v>
      </c>
      <c r="AY775" s="306"/>
    </row>
    <row r="776" spans="1:51">
      <c r="A776" s="61" t="s">
        <v>1005</v>
      </c>
      <c r="B776" s="61" t="s">
        <v>390</v>
      </c>
      <c r="C776" s="61" t="s">
        <v>954</v>
      </c>
      <c r="D776" s="61" t="s">
        <v>673</v>
      </c>
      <c r="E776" s="64">
        <f>IF(ISERROR(VLOOKUP(D776,#REF!,2,0)),0,VLOOKUP(D776,#REF!,2,0))</f>
        <v>0</v>
      </c>
      <c r="F776" s="61" t="str">
        <f>IF(D776="","",VLOOKUP(D776,'UG SKU Categorization'!$A$1:$C$204,3,0))</f>
        <v>Other Health</v>
      </c>
      <c r="G776" s="61" t="s">
        <v>674</v>
      </c>
      <c r="H776" s="524">
        <v>545800</v>
      </c>
      <c r="I776" s="524">
        <v>12000</v>
      </c>
      <c r="J776" s="524">
        <v>10800</v>
      </c>
      <c r="K776" s="524">
        <v>20400</v>
      </c>
      <c r="L776" s="524">
        <v>8400</v>
      </c>
      <c r="M776" s="524">
        <v>9800</v>
      </c>
      <c r="N776" s="524">
        <v>105000</v>
      </c>
      <c r="O776" s="524">
        <v>46200</v>
      </c>
      <c r="P776" s="524">
        <v>12600</v>
      </c>
      <c r="Q776" s="524">
        <v>15100</v>
      </c>
      <c r="R776" s="524">
        <v>9800</v>
      </c>
      <c r="S776" s="524">
        <v>5600</v>
      </c>
      <c r="T776" s="524">
        <v>11200</v>
      </c>
      <c r="U776" s="524">
        <v>11200</v>
      </c>
      <c r="V776" s="524">
        <v>7000</v>
      </c>
      <c r="W776" s="524">
        <v>7000</v>
      </c>
      <c r="X776" s="524">
        <v>9800</v>
      </c>
      <c r="Y776" s="524">
        <v>22400</v>
      </c>
      <c r="Z776" s="524">
        <v>29400</v>
      </c>
      <c r="AA776" s="524">
        <v>19600</v>
      </c>
      <c r="AB776" s="524">
        <v>18200</v>
      </c>
      <c r="AC776" s="524">
        <v>5600</v>
      </c>
      <c r="AD776" s="524">
        <v>12600</v>
      </c>
      <c r="AE776" s="524">
        <v>21000</v>
      </c>
      <c r="AF776" s="524">
        <v>2800</v>
      </c>
      <c r="AG776" s="524">
        <v>9800</v>
      </c>
      <c r="AH776" s="524">
        <v>8900</v>
      </c>
      <c r="AI776" s="524">
        <v>5900</v>
      </c>
      <c r="AJ776" s="524">
        <v>3000</v>
      </c>
      <c r="AK776" s="524">
        <v>1500</v>
      </c>
      <c r="AL776" s="524">
        <v>6000</v>
      </c>
      <c r="AM776" s="524">
        <v>4500</v>
      </c>
      <c r="AN776" s="524">
        <v>11850</v>
      </c>
      <c r="AO776" s="524">
        <v>18200</v>
      </c>
      <c r="AP776" s="524">
        <v>7550</v>
      </c>
      <c r="AQ776" s="524">
        <v>1500</v>
      </c>
      <c r="AR776" s="524">
        <v>3000</v>
      </c>
      <c r="AS776" s="524">
        <v>4500</v>
      </c>
      <c r="AT776" s="524">
        <v>4500</v>
      </c>
      <c r="AU776" s="524">
        <v>7200</v>
      </c>
      <c r="AV776" s="524">
        <v>7200</v>
      </c>
      <c r="AW776" s="524">
        <v>5400</v>
      </c>
      <c r="AX776" s="524">
        <v>1800</v>
      </c>
      <c r="AY776" s="306"/>
    </row>
    <row r="777" spans="1:51">
      <c r="A777" s="61" t="s">
        <v>1005</v>
      </c>
      <c r="B777" s="61" t="s">
        <v>390</v>
      </c>
      <c r="C777" s="61" t="s">
        <v>954</v>
      </c>
      <c r="D777" s="61" t="s">
        <v>675</v>
      </c>
      <c r="E777" s="64">
        <f>IF(ISERROR(VLOOKUP(D777,#REF!,2,0)),0,VLOOKUP(D777,#REF!,2,0))</f>
        <v>0</v>
      </c>
      <c r="F777" s="61" t="str">
        <f>IF(D777="","",VLOOKUP(D777,'UG SKU Categorization'!$A$1:$C$204,3,0))</f>
        <v>Other Health</v>
      </c>
      <c r="G777" s="61" t="s">
        <v>676</v>
      </c>
      <c r="H777" s="524">
        <v>439440</v>
      </c>
      <c r="I777" s="306"/>
      <c r="J777" s="524">
        <v>31900</v>
      </c>
      <c r="K777" s="524">
        <v>122540</v>
      </c>
      <c r="L777" s="524">
        <v>93000</v>
      </c>
      <c r="M777" s="524">
        <v>8000</v>
      </c>
      <c r="N777" s="524">
        <v>32000</v>
      </c>
      <c r="O777" s="524">
        <v>32000</v>
      </c>
      <c r="P777" s="524">
        <v>16000</v>
      </c>
      <c r="Q777" s="306"/>
      <c r="R777" s="306"/>
      <c r="S777" s="306"/>
      <c r="T777" s="524">
        <v>16000</v>
      </c>
      <c r="U777" s="524">
        <v>16000</v>
      </c>
      <c r="V777" s="306"/>
      <c r="W777" s="524">
        <v>40000</v>
      </c>
      <c r="X777" s="524">
        <v>24000</v>
      </c>
      <c r="Y777" s="306"/>
      <c r="Z777" s="524">
        <v>8000</v>
      </c>
      <c r="AA777" s="306"/>
      <c r="AB777" s="306"/>
      <c r="AC777" s="306"/>
      <c r="AD777" s="306"/>
      <c r="AE777" s="306"/>
      <c r="AF777" s="306"/>
      <c r="AG777" s="306"/>
      <c r="AH777" s="306"/>
      <c r="AI777" s="306"/>
      <c r="AJ777" s="306"/>
      <c r="AK777" s="306"/>
      <c r="AL777" s="306"/>
      <c r="AM777" s="306"/>
      <c r="AN777" s="306"/>
      <c r="AO777" s="306"/>
      <c r="AP777" s="306"/>
      <c r="AQ777" s="306"/>
      <c r="AR777" s="306"/>
      <c r="AS777" s="306"/>
      <c r="AT777" s="306"/>
      <c r="AU777" s="306"/>
      <c r="AV777" s="306"/>
      <c r="AW777" s="306"/>
      <c r="AX777" s="306"/>
      <c r="AY777" s="306"/>
    </row>
    <row r="778" spans="1:51">
      <c r="A778" s="61" t="s">
        <v>1005</v>
      </c>
      <c r="B778" s="61" t="s">
        <v>390</v>
      </c>
      <c r="C778" s="61" t="s">
        <v>954</v>
      </c>
      <c r="D778" s="61" t="s">
        <v>678</v>
      </c>
      <c r="E778" s="64">
        <f>IF(ISERROR(VLOOKUP(D778,#REF!,2,0)),0,VLOOKUP(D778,#REF!,2,0))</f>
        <v>0</v>
      </c>
      <c r="F778" s="61" t="str">
        <f>IF(D778="","",VLOOKUP(D778,'UG SKU Categorization'!$A$1:$C$204,3,0))</f>
        <v>Soap</v>
      </c>
      <c r="G778" s="61" t="s">
        <v>1009</v>
      </c>
      <c r="H778" s="524">
        <v>1000</v>
      </c>
      <c r="I778" s="306"/>
      <c r="J778" s="306"/>
      <c r="K778" s="306"/>
      <c r="L778" s="306"/>
      <c r="M778" s="306"/>
      <c r="N778" s="306"/>
      <c r="O778" s="306"/>
      <c r="P778" s="306"/>
      <c r="Q778" s="306"/>
      <c r="R778" s="306"/>
      <c r="S778" s="306"/>
      <c r="T778" s="306"/>
      <c r="U778" s="306"/>
      <c r="V778" s="306"/>
      <c r="W778" s="306"/>
      <c r="X778" s="306"/>
      <c r="Y778" s="306"/>
      <c r="Z778" s="306"/>
      <c r="AA778" s="306"/>
      <c r="AB778" s="306"/>
      <c r="AC778" s="306"/>
      <c r="AD778" s="306"/>
      <c r="AE778" s="306"/>
      <c r="AF778" s="306"/>
      <c r="AG778" s="306"/>
      <c r="AH778" s="306"/>
      <c r="AI778" s="306"/>
      <c r="AJ778" s="306"/>
      <c r="AK778" s="306"/>
      <c r="AL778" s="306"/>
      <c r="AM778" s="524">
        <v>1000</v>
      </c>
      <c r="AN778" s="306"/>
      <c r="AO778" s="306"/>
      <c r="AP778" s="306"/>
      <c r="AQ778" s="306"/>
      <c r="AR778" s="306"/>
      <c r="AS778" s="306"/>
      <c r="AT778" s="306"/>
      <c r="AU778" s="306"/>
      <c r="AV778" s="306"/>
      <c r="AW778" s="306"/>
      <c r="AX778" s="306"/>
      <c r="AY778" s="306"/>
    </row>
    <row r="779" spans="1:51">
      <c r="A779" s="61" t="s">
        <v>1005</v>
      </c>
      <c r="B779" s="61" t="s">
        <v>390</v>
      </c>
      <c r="C779" s="61" t="s">
        <v>954</v>
      </c>
      <c r="D779" s="61" t="s">
        <v>678</v>
      </c>
      <c r="E779" s="64">
        <f>IF(ISERROR(VLOOKUP(D779,#REF!,2,0)),0,VLOOKUP(D779,#REF!,2,0))</f>
        <v>0</v>
      </c>
      <c r="F779" s="61" t="str">
        <f>IF(D779="","",VLOOKUP(D779,'UG SKU Categorization'!$A$1:$C$204,3,0))</f>
        <v>Soap</v>
      </c>
      <c r="G779" s="61" t="s">
        <v>2474</v>
      </c>
      <c r="H779" s="524">
        <v>12000</v>
      </c>
      <c r="I779" s="306"/>
      <c r="J779" s="306"/>
      <c r="K779" s="306"/>
      <c r="L779" s="306"/>
      <c r="M779" s="306"/>
      <c r="N779" s="306"/>
      <c r="O779" s="306"/>
      <c r="P779" s="306"/>
      <c r="Q779" s="524">
        <v>12000</v>
      </c>
      <c r="R779" s="306"/>
      <c r="S779" s="306"/>
      <c r="T779" s="306"/>
      <c r="U779" s="306"/>
      <c r="V779" s="306"/>
      <c r="W779" s="306"/>
      <c r="X779" s="306"/>
      <c r="Y779" s="306"/>
      <c r="Z779" s="306"/>
      <c r="AA779" s="306"/>
      <c r="AB779" s="306"/>
      <c r="AC779" s="306"/>
      <c r="AD779" s="306"/>
      <c r="AE779" s="306"/>
      <c r="AF779" s="306"/>
      <c r="AG779" s="306"/>
      <c r="AH779" s="306"/>
      <c r="AI779" s="306"/>
      <c r="AJ779" s="306"/>
      <c r="AK779" s="306"/>
      <c r="AL779" s="306"/>
      <c r="AM779" s="306"/>
      <c r="AN779" s="306"/>
      <c r="AO779" s="306"/>
      <c r="AP779" s="306"/>
      <c r="AQ779" s="306"/>
      <c r="AR779" s="306"/>
      <c r="AS779" s="306"/>
      <c r="AT779" s="306"/>
      <c r="AU779" s="306"/>
      <c r="AV779" s="306"/>
      <c r="AW779" s="306"/>
      <c r="AX779" s="306"/>
      <c r="AY779" s="306"/>
    </row>
    <row r="780" spans="1:51">
      <c r="A780" s="61" t="s">
        <v>1005</v>
      </c>
      <c r="B780" s="61" t="s">
        <v>390</v>
      </c>
      <c r="C780" s="61" t="s">
        <v>954</v>
      </c>
      <c r="D780" s="61" t="s">
        <v>679</v>
      </c>
      <c r="E780" s="64">
        <f>IF(ISERROR(VLOOKUP(D780,#REF!,2,0)),0,VLOOKUP(D780,#REF!,2,0))</f>
        <v>0</v>
      </c>
      <c r="F780" s="61" t="str">
        <f>IF(D780="","",VLOOKUP(D780,'UG SKU Categorization'!$A$1:$C$204,3,0))</f>
        <v>Soap</v>
      </c>
      <c r="G780" s="61" t="s">
        <v>680</v>
      </c>
      <c r="H780" s="524">
        <v>1397840</v>
      </c>
      <c r="I780" s="524">
        <v>37500</v>
      </c>
      <c r="J780" s="524">
        <v>43500</v>
      </c>
      <c r="K780" s="524">
        <v>44000</v>
      </c>
      <c r="L780" s="524">
        <v>30250</v>
      </c>
      <c r="M780" s="524">
        <v>66000</v>
      </c>
      <c r="N780" s="524">
        <v>122250</v>
      </c>
      <c r="O780" s="524">
        <v>92550</v>
      </c>
      <c r="P780" s="524">
        <v>47690</v>
      </c>
      <c r="Q780" s="524">
        <v>77100</v>
      </c>
      <c r="R780" s="524">
        <v>100800</v>
      </c>
      <c r="S780" s="524">
        <v>50400</v>
      </c>
      <c r="T780" s="524">
        <v>34200</v>
      </c>
      <c r="U780" s="524">
        <v>79200</v>
      </c>
      <c r="V780" s="524">
        <v>27000</v>
      </c>
      <c r="W780" s="524">
        <v>25200</v>
      </c>
      <c r="X780" s="524">
        <v>33200</v>
      </c>
      <c r="Y780" s="524">
        <v>23800</v>
      </c>
      <c r="Z780" s="524">
        <v>18700</v>
      </c>
      <c r="AA780" s="524">
        <v>61200</v>
      </c>
      <c r="AB780" s="524">
        <v>56100</v>
      </c>
      <c r="AC780" s="524">
        <v>8500</v>
      </c>
      <c r="AD780" s="524">
        <v>6800</v>
      </c>
      <c r="AE780" s="524">
        <v>8500</v>
      </c>
      <c r="AF780" s="524">
        <v>15300</v>
      </c>
      <c r="AG780" s="524">
        <v>11900</v>
      </c>
      <c r="AH780" s="524">
        <v>11900</v>
      </c>
      <c r="AI780" s="524">
        <v>8500</v>
      </c>
      <c r="AJ780" s="524">
        <v>5100</v>
      </c>
      <c r="AK780" s="524">
        <v>7400</v>
      </c>
      <c r="AL780" s="524">
        <v>5100</v>
      </c>
      <c r="AM780" s="524">
        <v>5150</v>
      </c>
      <c r="AN780" s="524">
        <v>96950</v>
      </c>
      <c r="AO780" s="524">
        <v>20400</v>
      </c>
      <c r="AP780" s="524">
        <v>20700</v>
      </c>
      <c r="AQ780" s="524">
        <v>17000</v>
      </c>
      <c r="AR780" s="524">
        <v>18700</v>
      </c>
      <c r="AS780" s="524">
        <v>10200</v>
      </c>
      <c r="AT780" s="524">
        <v>22100</v>
      </c>
      <c r="AU780" s="524">
        <v>13600</v>
      </c>
      <c r="AV780" s="524">
        <v>5100</v>
      </c>
      <c r="AW780" s="524">
        <v>5100</v>
      </c>
      <c r="AX780" s="524">
        <v>3200</v>
      </c>
      <c r="AY780" s="306"/>
    </row>
    <row r="781" spans="1:51">
      <c r="A781" s="61" t="s">
        <v>1005</v>
      </c>
      <c r="B781" s="61" t="s">
        <v>390</v>
      </c>
      <c r="C781" s="61" t="s">
        <v>954</v>
      </c>
      <c r="D781" s="61" t="s">
        <v>423</v>
      </c>
      <c r="E781" s="64">
        <f>IF(ISERROR(VLOOKUP(D781,#REF!,2,0)),0,VLOOKUP(D781,#REF!,2,0))</f>
        <v>0</v>
      </c>
      <c r="F781" s="61" t="str">
        <f>IF(D781="","",VLOOKUP(D781,'UG SKU Categorization'!$A$1:$C$204,3,0))</f>
        <v>Solar</v>
      </c>
      <c r="G781" s="61" t="s">
        <v>424</v>
      </c>
      <c r="H781" s="524">
        <v>892000</v>
      </c>
      <c r="I781" s="524">
        <v>134000</v>
      </c>
      <c r="J781" s="306"/>
      <c r="K781" s="306"/>
      <c r="L781" s="524">
        <v>36000</v>
      </c>
      <c r="M781" s="524">
        <v>114000</v>
      </c>
      <c r="N781" s="524">
        <v>76000</v>
      </c>
      <c r="O781" s="524">
        <v>76000</v>
      </c>
      <c r="P781" s="524">
        <v>152000</v>
      </c>
      <c r="Q781" s="524">
        <v>114000</v>
      </c>
      <c r="R781" s="524">
        <v>38000</v>
      </c>
      <c r="S781" s="306"/>
      <c r="T781" s="524">
        <v>38000</v>
      </c>
      <c r="U781" s="524">
        <v>114000</v>
      </c>
      <c r="V781" s="306"/>
      <c r="W781" s="306"/>
      <c r="X781" s="306"/>
      <c r="Y781" s="306"/>
      <c r="Z781" s="306"/>
      <c r="AA781" s="306"/>
      <c r="AB781" s="306"/>
      <c r="AC781" s="306"/>
      <c r="AD781" s="306"/>
      <c r="AE781" s="306"/>
      <c r="AF781" s="306"/>
      <c r="AG781" s="306"/>
      <c r="AH781" s="306"/>
      <c r="AI781" s="306"/>
      <c r="AJ781" s="306"/>
      <c r="AK781" s="306"/>
      <c r="AL781" s="306"/>
      <c r="AM781" s="306"/>
      <c r="AN781" s="306"/>
      <c r="AO781" s="306"/>
      <c r="AP781" s="306"/>
      <c r="AQ781" s="306"/>
      <c r="AR781" s="306"/>
      <c r="AS781" s="306"/>
      <c r="AT781" s="306"/>
      <c r="AU781" s="306"/>
      <c r="AV781" s="306"/>
      <c r="AW781" s="306"/>
      <c r="AX781" s="306"/>
      <c r="AY781" s="306"/>
    </row>
    <row r="782" spans="1:51">
      <c r="A782" s="61" t="s">
        <v>1005</v>
      </c>
      <c r="B782" s="61" t="s">
        <v>390</v>
      </c>
      <c r="C782" s="61" t="s">
        <v>954</v>
      </c>
      <c r="D782" s="61" t="s">
        <v>699</v>
      </c>
      <c r="E782" s="64">
        <f>IF(ISERROR(VLOOKUP(D782,#REF!,2,0)),0,VLOOKUP(D782,#REF!,2,0))</f>
        <v>0</v>
      </c>
      <c r="F782" s="61" t="str">
        <f>IF(D782="","",VLOOKUP(D782,'UG SKU Categorization'!$A$1:$C$204,3,0))</f>
        <v>Cookstoves</v>
      </c>
      <c r="G782" s="61" t="s">
        <v>700</v>
      </c>
      <c r="H782" s="524">
        <v>29136000</v>
      </c>
      <c r="I782" s="306"/>
      <c r="J782" s="306"/>
      <c r="K782" s="306"/>
      <c r="L782" s="306"/>
      <c r="M782" s="306"/>
      <c r="N782" s="524">
        <v>32000</v>
      </c>
      <c r="O782" s="524">
        <v>32000</v>
      </c>
      <c r="P782" s="524">
        <v>248000</v>
      </c>
      <c r="Q782" s="524">
        <v>472000</v>
      </c>
      <c r="R782" s="524">
        <v>614000</v>
      </c>
      <c r="S782" s="524">
        <v>42000</v>
      </c>
      <c r="T782" s="524">
        <v>826000</v>
      </c>
      <c r="U782" s="524">
        <v>49000</v>
      </c>
      <c r="V782" s="524">
        <v>406000</v>
      </c>
      <c r="W782" s="524">
        <v>615000</v>
      </c>
      <c r="X782" s="524">
        <v>985000</v>
      </c>
      <c r="Y782" s="524">
        <v>448000</v>
      </c>
      <c r="Z782" s="524">
        <v>868000</v>
      </c>
      <c r="AA782" s="524">
        <v>728000</v>
      </c>
      <c r="AB782" s="524">
        <v>1519000</v>
      </c>
      <c r="AC782" s="524">
        <v>588000</v>
      </c>
      <c r="AD782" s="524">
        <v>1106000</v>
      </c>
      <c r="AE782" s="524">
        <v>2380000</v>
      </c>
      <c r="AF782" s="524">
        <v>3283000</v>
      </c>
      <c r="AG782" s="524">
        <v>2303000</v>
      </c>
      <c r="AH782" s="524">
        <v>2604000</v>
      </c>
      <c r="AI782" s="524">
        <v>1239000</v>
      </c>
      <c r="AJ782" s="524">
        <v>1099000</v>
      </c>
      <c r="AK782" s="524">
        <v>1855000</v>
      </c>
      <c r="AL782" s="524">
        <v>1211000</v>
      </c>
      <c r="AM782" s="524">
        <v>497000</v>
      </c>
      <c r="AN782" s="524">
        <v>60000</v>
      </c>
      <c r="AO782" s="524">
        <v>90000</v>
      </c>
      <c r="AP782" s="524">
        <v>230000</v>
      </c>
      <c r="AQ782" s="524">
        <v>160000</v>
      </c>
      <c r="AR782" s="524">
        <v>1891000</v>
      </c>
      <c r="AS782" s="524">
        <v>144000</v>
      </c>
      <c r="AT782" s="524">
        <v>104000</v>
      </c>
      <c r="AU782" s="306"/>
      <c r="AV782" s="524">
        <v>264000</v>
      </c>
      <c r="AW782" s="524">
        <v>48000</v>
      </c>
      <c r="AX782" s="524">
        <v>96000</v>
      </c>
      <c r="AY782" s="306"/>
    </row>
    <row r="783" spans="1:51">
      <c r="A783" s="61" t="s">
        <v>1005</v>
      </c>
      <c r="B783" s="61" t="s">
        <v>390</v>
      </c>
      <c r="C783" s="61" t="s">
        <v>954</v>
      </c>
      <c r="D783" s="61" t="s">
        <v>701</v>
      </c>
      <c r="E783" s="64">
        <f>IF(ISERROR(VLOOKUP(D783,#REF!,2,0)),0,VLOOKUP(D783,#REF!,2,0))</f>
        <v>0</v>
      </c>
      <c r="F783" s="61" t="str">
        <f>IF(D783="","",VLOOKUP(D783,'UG SKU Categorization'!$A$1:$C$204,3,0))</f>
        <v>Cookstoves</v>
      </c>
      <c r="G783" s="61" t="s">
        <v>702</v>
      </c>
      <c r="H783" s="524">
        <v>24670000</v>
      </c>
      <c r="I783" s="306"/>
      <c r="J783" s="306"/>
      <c r="K783" s="306"/>
      <c r="L783" s="306"/>
      <c r="M783" s="306"/>
      <c r="N783" s="524">
        <v>737000</v>
      </c>
      <c r="O783" s="524">
        <v>737000</v>
      </c>
      <c r="P783" s="524">
        <v>176000</v>
      </c>
      <c r="Q783" s="524">
        <v>308000</v>
      </c>
      <c r="R783" s="524">
        <v>696000</v>
      </c>
      <c r="S783" s="524">
        <v>210000</v>
      </c>
      <c r="T783" s="524">
        <v>680000</v>
      </c>
      <c r="U783" s="306"/>
      <c r="V783" s="524">
        <v>370000</v>
      </c>
      <c r="W783" s="524">
        <v>719000</v>
      </c>
      <c r="X783" s="524">
        <v>927000</v>
      </c>
      <c r="Y783" s="524">
        <v>590000</v>
      </c>
      <c r="Z783" s="524">
        <v>1010000</v>
      </c>
      <c r="AA783" s="524">
        <v>690000</v>
      </c>
      <c r="AB783" s="524">
        <v>1220000</v>
      </c>
      <c r="AC783" s="524">
        <v>730000</v>
      </c>
      <c r="AD783" s="524">
        <v>980000</v>
      </c>
      <c r="AE783" s="524">
        <v>1680000</v>
      </c>
      <c r="AF783" s="524">
        <v>2040000</v>
      </c>
      <c r="AG783" s="524">
        <v>1500000</v>
      </c>
      <c r="AH783" s="524">
        <v>1560000</v>
      </c>
      <c r="AI783" s="524">
        <v>700000</v>
      </c>
      <c r="AJ783" s="524">
        <v>540000</v>
      </c>
      <c r="AK783" s="524">
        <v>1340000</v>
      </c>
      <c r="AL783" s="524">
        <v>1260000</v>
      </c>
      <c r="AM783" s="524">
        <v>444000</v>
      </c>
      <c r="AN783" s="524">
        <v>98000</v>
      </c>
      <c r="AO783" s="524">
        <v>418000</v>
      </c>
      <c r="AP783" s="524">
        <v>126000</v>
      </c>
      <c r="AQ783" s="524">
        <v>238000</v>
      </c>
      <c r="AR783" s="524">
        <v>1314000</v>
      </c>
      <c r="AS783" s="524">
        <v>32000</v>
      </c>
      <c r="AT783" s="524">
        <v>96000</v>
      </c>
      <c r="AU783" s="524">
        <v>112000</v>
      </c>
      <c r="AV783" s="524">
        <v>128000</v>
      </c>
      <c r="AW783" s="524">
        <v>128000</v>
      </c>
      <c r="AX783" s="524">
        <v>102000</v>
      </c>
      <c r="AY783" s="524">
        <v>34000</v>
      </c>
    </row>
    <row r="784" spans="1:51">
      <c r="A784" s="61" t="s">
        <v>1005</v>
      </c>
      <c r="B784" s="61" t="s">
        <v>390</v>
      </c>
      <c r="C784" s="61" t="s">
        <v>954</v>
      </c>
      <c r="D784" s="61" t="s">
        <v>425</v>
      </c>
      <c r="E784" s="64">
        <f>IF(ISERROR(VLOOKUP(D784,#REF!,2,0)),0,VLOOKUP(D784,#REF!,2,0))</f>
        <v>0</v>
      </c>
      <c r="F784" s="61" t="str">
        <f>IF(D784="","",VLOOKUP(D784,'UG SKU Categorization'!$A$1:$C$204,3,0))</f>
        <v>Solar</v>
      </c>
      <c r="G784" s="61" t="s">
        <v>426</v>
      </c>
      <c r="H784" s="524">
        <v>33000</v>
      </c>
      <c r="I784" s="306"/>
      <c r="J784" s="306"/>
      <c r="K784" s="306"/>
      <c r="L784" s="306"/>
      <c r="M784" s="306"/>
      <c r="N784" s="306"/>
      <c r="O784" s="306"/>
      <c r="P784" s="306"/>
      <c r="Q784" s="306"/>
      <c r="R784" s="306"/>
      <c r="S784" s="306"/>
      <c r="T784" s="306"/>
      <c r="U784" s="306"/>
      <c r="V784" s="306"/>
      <c r="W784" s="306"/>
      <c r="X784" s="306"/>
      <c r="Y784" s="306"/>
      <c r="Z784" s="306"/>
      <c r="AA784" s="306"/>
      <c r="AB784" s="306"/>
      <c r="AC784" s="306"/>
      <c r="AD784" s="306"/>
      <c r="AE784" s="306"/>
      <c r="AF784" s="306"/>
      <c r="AG784" s="306"/>
      <c r="AH784" s="306"/>
      <c r="AI784" s="306"/>
      <c r="AJ784" s="306"/>
      <c r="AK784" s="306"/>
      <c r="AL784" s="306"/>
      <c r="AM784" s="306"/>
      <c r="AN784" s="306"/>
      <c r="AO784" s="306"/>
      <c r="AP784" s="306"/>
      <c r="AQ784" s="306"/>
      <c r="AR784" s="306"/>
      <c r="AS784" s="306"/>
      <c r="AT784" s="306"/>
      <c r="AU784" s="306"/>
      <c r="AV784" s="524">
        <v>33000</v>
      </c>
      <c r="AW784" s="306"/>
      <c r="AX784" s="306"/>
      <c r="AY784" s="306"/>
    </row>
    <row r="785" spans="1:51">
      <c r="A785" s="61" t="s">
        <v>1005</v>
      </c>
      <c r="B785" s="61" t="s">
        <v>390</v>
      </c>
      <c r="C785" s="61" t="s">
        <v>954</v>
      </c>
      <c r="D785" s="61" t="s">
        <v>682</v>
      </c>
      <c r="E785" s="64">
        <f>IF(ISERROR(VLOOKUP(D785,#REF!,2,0)),0,VLOOKUP(D785,#REF!,2,0))</f>
        <v>0</v>
      </c>
      <c r="F785" s="61" t="str">
        <f>IF(D785="","",VLOOKUP(D785,'UG SKU Categorization'!$A$1:$C$204,3,0))</f>
        <v>Other</v>
      </c>
      <c r="G785" s="61" t="s">
        <v>683</v>
      </c>
      <c r="H785" s="524">
        <v>1734550</v>
      </c>
      <c r="I785" s="524">
        <v>31200</v>
      </c>
      <c r="J785" s="524">
        <v>16900</v>
      </c>
      <c r="K785" s="524">
        <v>31200</v>
      </c>
      <c r="L785" s="524">
        <v>22500</v>
      </c>
      <c r="M785" s="524">
        <v>67500</v>
      </c>
      <c r="N785" s="524">
        <v>97500</v>
      </c>
      <c r="O785" s="524">
        <v>64500</v>
      </c>
      <c r="P785" s="524">
        <v>46500</v>
      </c>
      <c r="Q785" s="524">
        <v>9000</v>
      </c>
      <c r="R785" s="524">
        <v>48000</v>
      </c>
      <c r="S785" s="524">
        <v>31300</v>
      </c>
      <c r="T785" s="524">
        <v>37500</v>
      </c>
      <c r="U785" s="524">
        <v>76500</v>
      </c>
      <c r="V785" s="524">
        <v>51000</v>
      </c>
      <c r="W785" s="524">
        <v>57000</v>
      </c>
      <c r="X785" s="524">
        <v>63000</v>
      </c>
      <c r="Y785" s="524">
        <v>55500</v>
      </c>
      <c r="Z785" s="524">
        <v>51050</v>
      </c>
      <c r="AA785" s="524">
        <v>40100</v>
      </c>
      <c r="AB785" s="524">
        <v>45000</v>
      </c>
      <c r="AC785" s="524">
        <v>29800</v>
      </c>
      <c r="AD785" s="524">
        <v>37500</v>
      </c>
      <c r="AE785" s="524">
        <v>45000</v>
      </c>
      <c r="AF785" s="524">
        <v>34500</v>
      </c>
      <c r="AG785" s="524">
        <v>49500</v>
      </c>
      <c r="AH785" s="524">
        <v>16500</v>
      </c>
      <c r="AI785" s="524">
        <v>30000</v>
      </c>
      <c r="AJ785" s="524">
        <v>40500</v>
      </c>
      <c r="AK785" s="524">
        <v>31500</v>
      </c>
      <c r="AL785" s="524">
        <v>18000</v>
      </c>
      <c r="AM785" s="524">
        <v>39000</v>
      </c>
      <c r="AN785" s="524">
        <v>208500</v>
      </c>
      <c r="AO785" s="524">
        <v>64500</v>
      </c>
      <c r="AP785" s="524">
        <v>72000</v>
      </c>
      <c r="AQ785" s="524">
        <v>42000</v>
      </c>
      <c r="AR785" s="524">
        <v>27000</v>
      </c>
      <c r="AS785" s="306"/>
      <c r="AT785" s="524">
        <v>3000</v>
      </c>
      <c r="AU785" s="524">
        <v>3000</v>
      </c>
      <c r="AV785" s="306"/>
      <c r="AW785" s="306"/>
      <c r="AX785" s="306"/>
      <c r="AY785" s="306"/>
    </row>
    <row r="786" spans="1:51">
      <c r="A786" s="61" t="s">
        <v>1005</v>
      </c>
      <c r="B786" s="61" t="s">
        <v>390</v>
      </c>
      <c r="C786" s="61" t="s">
        <v>954</v>
      </c>
      <c r="D786" s="61" t="s">
        <v>684</v>
      </c>
      <c r="E786" s="64">
        <f>IF(ISERROR(VLOOKUP(D786,#REF!,2,0)),0,VLOOKUP(D786,#REF!,2,0))</f>
        <v>0</v>
      </c>
      <c r="F786" s="61" t="str">
        <f>IF(D786="","",VLOOKUP(D786,'UG SKU Categorization'!$A$1:$C$204,3,0))</f>
        <v>Soap</v>
      </c>
      <c r="G786" s="61" t="s">
        <v>685</v>
      </c>
      <c r="H786" s="524">
        <v>748050</v>
      </c>
      <c r="I786" s="524">
        <v>6000</v>
      </c>
      <c r="J786" s="524">
        <v>4800</v>
      </c>
      <c r="K786" s="524">
        <v>14400</v>
      </c>
      <c r="L786" s="524">
        <v>10500</v>
      </c>
      <c r="M786" s="524">
        <v>13500</v>
      </c>
      <c r="N786" s="524">
        <v>66000</v>
      </c>
      <c r="O786" s="524">
        <v>33000</v>
      </c>
      <c r="P786" s="524">
        <v>43500</v>
      </c>
      <c r="Q786" s="524">
        <v>19500</v>
      </c>
      <c r="R786" s="524">
        <v>6000</v>
      </c>
      <c r="S786" s="524">
        <v>4500</v>
      </c>
      <c r="T786" s="524">
        <v>7500</v>
      </c>
      <c r="U786" s="524">
        <v>19500</v>
      </c>
      <c r="V786" s="524">
        <v>1500</v>
      </c>
      <c r="W786" s="524">
        <v>7500</v>
      </c>
      <c r="X786" s="524">
        <v>6000</v>
      </c>
      <c r="Y786" s="524">
        <v>13500</v>
      </c>
      <c r="Z786" s="524">
        <v>3000</v>
      </c>
      <c r="AA786" s="524">
        <v>12000</v>
      </c>
      <c r="AB786" s="524">
        <v>4500</v>
      </c>
      <c r="AC786" s="524">
        <v>3000</v>
      </c>
      <c r="AD786" s="524">
        <v>3000</v>
      </c>
      <c r="AE786" s="524">
        <v>1500</v>
      </c>
      <c r="AF786" s="524">
        <v>12000</v>
      </c>
      <c r="AG786" s="524">
        <v>1500</v>
      </c>
      <c r="AH786" s="524">
        <v>1500</v>
      </c>
      <c r="AI786" s="524">
        <v>1500</v>
      </c>
      <c r="AJ786" s="524">
        <v>12000</v>
      </c>
      <c r="AK786" s="524">
        <v>4500</v>
      </c>
      <c r="AL786" s="524">
        <v>6000</v>
      </c>
      <c r="AM786" s="524">
        <v>12000</v>
      </c>
      <c r="AN786" s="524">
        <v>318000</v>
      </c>
      <c r="AO786" s="524">
        <v>9000</v>
      </c>
      <c r="AP786" s="524">
        <v>27000</v>
      </c>
      <c r="AQ786" s="306"/>
      <c r="AR786" s="524">
        <v>18000</v>
      </c>
      <c r="AS786" s="524">
        <v>3000</v>
      </c>
      <c r="AT786" s="524">
        <v>6000</v>
      </c>
      <c r="AU786" s="524">
        <v>6000</v>
      </c>
      <c r="AV786" s="524">
        <v>1500</v>
      </c>
      <c r="AW786" s="524">
        <v>3000</v>
      </c>
      <c r="AX786" s="524">
        <v>1350</v>
      </c>
      <c r="AY786" s="306"/>
    </row>
    <row r="787" spans="1:51">
      <c r="A787" s="61" t="s">
        <v>1005</v>
      </c>
      <c r="B787" s="61" t="s">
        <v>390</v>
      </c>
      <c r="C787" s="61" t="s">
        <v>954</v>
      </c>
      <c r="D787" s="61" t="s">
        <v>427</v>
      </c>
      <c r="E787" s="64">
        <f>IF(ISERROR(VLOOKUP(D787,#REF!,2,0)),0,VLOOKUP(D787,#REF!,2,0))</f>
        <v>0</v>
      </c>
      <c r="F787" s="61" t="str">
        <f>IF(D787="","",VLOOKUP(D787,'UG SKU Categorization'!$A$1:$C$204,3,0))</f>
        <v>Solar</v>
      </c>
      <c r="G787" s="61" t="s">
        <v>428</v>
      </c>
      <c r="H787" s="524">
        <v>10268000</v>
      </c>
      <c r="I787" s="524">
        <v>480000</v>
      </c>
      <c r="J787" s="524">
        <v>320000</v>
      </c>
      <c r="K787" s="524">
        <v>280000</v>
      </c>
      <c r="L787" s="524">
        <v>232000</v>
      </c>
      <c r="M787" s="524">
        <v>280000</v>
      </c>
      <c r="N787" s="524">
        <v>1240000</v>
      </c>
      <c r="O787" s="524">
        <v>1240000</v>
      </c>
      <c r="P787" s="524">
        <v>1628000</v>
      </c>
      <c r="Q787" s="524">
        <v>1300000</v>
      </c>
      <c r="R787" s="524">
        <v>1100000</v>
      </c>
      <c r="S787" s="524">
        <v>450000</v>
      </c>
      <c r="T787" s="524">
        <v>920000</v>
      </c>
      <c r="U787" s="524">
        <v>400000</v>
      </c>
      <c r="V787" s="306"/>
      <c r="W787" s="306"/>
      <c r="X787" s="306"/>
      <c r="Y787" s="306"/>
      <c r="Z787" s="524">
        <v>50000</v>
      </c>
      <c r="AA787" s="524">
        <v>50000</v>
      </c>
      <c r="AB787" s="524">
        <v>48000</v>
      </c>
      <c r="AC787" s="306"/>
      <c r="AD787" s="306"/>
      <c r="AE787" s="306"/>
      <c r="AF787" s="524">
        <v>100000</v>
      </c>
      <c r="AG787" s="306"/>
      <c r="AH787" s="306"/>
      <c r="AI787" s="306"/>
      <c r="AJ787" s="306"/>
      <c r="AK787" s="524">
        <v>150000</v>
      </c>
      <c r="AL787" s="306"/>
      <c r="AM787" s="306"/>
      <c r="AN787" s="306"/>
      <c r="AO787" s="306"/>
      <c r="AP787" s="306"/>
      <c r="AQ787" s="306"/>
      <c r="AR787" s="306"/>
      <c r="AS787" s="306"/>
      <c r="AT787" s="306"/>
      <c r="AU787" s="306"/>
      <c r="AV787" s="306"/>
      <c r="AW787" s="306"/>
      <c r="AX787" s="306"/>
      <c r="AY787" s="306"/>
    </row>
    <row r="788" spans="1:51">
      <c r="A788" s="61" t="s">
        <v>1005</v>
      </c>
      <c r="B788" s="61" t="s">
        <v>390</v>
      </c>
      <c r="C788" s="61" t="s">
        <v>954</v>
      </c>
      <c r="D788" s="61" t="s">
        <v>686</v>
      </c>
      <c r="E788" s="64">
        <f>IF(ISERROR(VLOOKUP(D788,#REF!,2,0)),0,VLOOKUP(D788,#REF!,2,0))</f>
        <v>0</v>
      </c>
      <c r="F788" s="61" t="str">
        <f>IF(D788="","",VLOOKUP(D788,'UG SKU Categorization'!$A$1:$C$204,3,0))</f>
        <v>Other</v>
      </c>
      <c r="G788" s="61" t="s">
        <v>687</v>
      </c>
      <c r="H788" s="524">
        <v>234100</v>
      </c>
      <c r="I788" s="524">
        <v>6000</v>
      </c>
      <c r="J788" s="306"/>
      <c r="K788" s="524">
        <v>9000</v>
      </c>
      <c r="L788" s="524">
        <v>3000</v>
      </c>
      <c r="M788" s="524">
        <v>16000</v>
      </c>
      <c r="N788" s="524">
        <v>3200</v>
      </c>
      <c r="O788" s="524">
        <v>3200</v>
      </c>
      <c r="P788" s="306"/>
      <c r="Q788" s="524">
        <v>16000</v>
      </c>
      <c r="R788" s="524">
        <v>9600</v>
      </c>
      <c r="S788" s="306"/>
      <c r="T788" s="524">
        <v>9600</v>
      </c>
      <c r="U788" s="524">
        <v>9600</v>
      </c>
      <c r="V788" s="306"/>
      <c r="W788" s="306"/>
      <c r="X788" s="524">
        <v>12800</v>
      </c>
      <c r="Y788" s="524">
        <v>10000</v>
      </c>
      <c r="Z788" s="524">
        <v>25600</v>
      </c>
      <c r="AA788" s="524">
        <v>9600</v>
      </c>
      <c r="AB788" s="524">
        <v>3200</v>
      </c>
      <c r="AC788" s="524">
        <v>3200</v>
      </c>
      <c r="AD788" s="524">
        <v>6400</v>
      </c>
      <c r="AE788" s="524">
        <v>6400</v>
      </c>
      <c r="AF788" s="524">
        <v>0</v>
      </c>
      <c r="AG788" s="524">
        <v>12800</v>
      </c>
      <c r="AH788" s="524">
        <v>6800</v>
      </c>
      <c r="AI788" s="306"/>
      <c r="AJ788" s="524">
        <v>9600</v>
      </c>
      <c r="AK788" s="306"/>
      <c r="AL788" s="306"/>
      <c r="AM788" s="524">
        <v>16400</v>
      </c>
      <c r="AN788" s="524">
        <v>6800</v>
      </c>
      <c r="AO788" s="524">
        <v>6500</v>
      </c>
      <c r="AP788" s="524">
        <v>9600</v>
      </c>
      <c r="AQ788" s="524">
        <v>3200</v>
      </c>
      <c r="AR788" s="306"/>
      <c r="AS788" s="306"/>
      <c r="AT788" s="306"/>
      <c r="AU788" s="306"/>
      <c r="AV788" s="306"/>
      <c r="AW788" s="306"/>
      <c r="AX788" s="306"/>
      <c r="AY788" s="306"/>
    </row>
    <row r="789" spans="1:51">
      <c r="A789" s="61" t="s">
        <v>1005</v>
      </c>
      <c r="B789" s="61" t="s">
        <v>390</v>
      </c>
      <c r="C789" s="61" t="s">
        <v>954</v>
      </c>
      <c r="D789" s="61" t="s">
        <v>429</v>
      </c>
      <c r="E789" s="64">
        <f>IF(ISERROR(VLOOKUP(D789,#REF!,2,0)),0,VLOOKUP(D789,#REF!,2,0))</f>
        <v>0</v>
      </c>
      <c r="F789" s="61" t="str">
        <f>IF(D789="","",VLOOKUP(D789,'UG SKU Categorization'!$A$1:$C$204,3,0))</f>
        <v>Solar</v>
      </c>
      <c r="G789" s="61" t="s">
        <v>430</v>
      </c>
      <c r="H789" s="524">
        <v>354750</v>
      </c>
      <c r="I789" s="524">
        <v>22000</v>
      </c>
      <c r="J789" s="524">
        <v>66000</v>
      </c>
      <c r="K789" s="306"/>
      <c r="L789" s="524">
        <v>22000</v>
      </c>
      <c r="M789" s="306"/>
      <c r="N789" s="306"/>
      <c r="O789" s="306"/>
      <c r="P789" s="306"/>
      <c r="Q789" s="306"/>
      <c r="R789" s="524">
        <v>133500</v>
      </c>
      <c r="S789" s="524">
        <v>22250</v>
      </c>
      <c r="T789" s="306"/>
      <c r="U789" s="524">
        <v>22250</v>
      </c>
      <c r="V789" s="306"/>
      <c r="W789" s="524">
        <v>22250</v>
      </c>
      <c r="X789" s="524">
        <v>22250</v>
      </c>
      <c r="Y789" s="306"/>
      <c r="Z789" s="306"/>
      <c r="AA789" s="306"/>
      <c r="AB789" s="306"/>
      <c r="AC789" s="306"/>
      <c r="AD789" s="306"/>
      <c r="AE789" s="306"/>
      <c r="AF789" s="524">
        <v>22250</v>
      </c>
      <c r="AG789" s="306"/>
      <c r="AH789" s="306"/>
      <c r="AI789" s="306"/>
      <c r="AJ789" s="306"/>
      <c r="AK789" s="306"/>
      <c r="AL789" s="306"/>
      <c r="AM789" s="306"/>
      <c r="AN789" s="306"/>
      <c r="AO789" s="306"/>
      <c r="AP789" s="306"/>
      <c r="AQ789" s="306"/>
      <c r="AR789" s="306"/>
      <c r="AS789" s="306"/>
      <c r="AT789" s="306"/>
      <c r="AU789" s="306"/>
      <c r="AV789" s="306"/>
      <c r="AW789" s="306"/>
      <c r="AX789" s="306"/>
      <c r="AY789" s="306"/>
    </row>
    <row r="790" spans="1:51">
      <c r="A790" s="61" t="s">
        <v>1005</v>
      </c>
      <c r="B790" s="61" t="s">
        <v>390</v>
      </c>
      <c r="C790" s="61" t="s">
        <v>954</v>
      </c>
      <c r="D790" s="61" t="s">
        <v>431</v>
      </c>
      <c r="E790" s="64">
        <f>IF(ISERROR(VLOOKUP(D790,#REF!,2,0)),0,VLOOKUP(D790,#REF!,2,0))</f>
        <v>0</v>
      </c>
      <c r="F790" s="61" t="str">
        <f>IF(D790="","",VLOOKUP(D790,'UG SKU Categorization'!$A$1:$C$204,3,0))</f>
        <v>Solar</v>
      </c>
      <c r="G790" s="61" t="s">
        <v>432</v>
      </c>
      <c r="H790" s="524">
        <v>194200</v>
      </c>
      <c r="I790" s="524">
        <v>17000</v>
      </c>
      <c r="J790" s="524">
        <v>51000</v>
      </c>
      <c r="K790" s="306"/>
      <c r="L790" s="524">
        <v>17000</v>
      </c>
      <c r="M790" s="306"/>
      <c r="N790" s="306"/>
      <c r="O790" s="306"/>
      <c r="P790" s="306"/>
      <c r="Q790" s="306"/>
      <c r="R790" s="524">
        <v>91000</v>
      </c>
      <c r="S790" s="524">
        <v>18200</v>
      </c>
      <c r="T790" s="306"/>
      <c r="U790" s="306"/>
      <c r="V790" s="306"/>
      <c r="W790" s="306"/>
      <c r="X790" s="306"/>
      <c r="Y790" s="306"/>
      <c r="Z790" s="306"/>
      <c r="AA790" s="306"/>
      <c r="AB790" s="306"/>
      <c r="AC790" s="306"/>
      <c r="AD790" s="306"/>
      <c r="AE790" s="306"/>
      <c r="AF790" s="306"/>
      <c r="AG790" s="306"/>
      <c r="AH790" s="306"/>
      <c r="AI790" s="306"/>
      <c r="AJ790" s="306"/>
      <c r="AK790" s="306"/>
      <c r="AL790" s="306"/>
      <c r="AM790" s="306"/>
      <c r="AN790" s="306"/>
      <c r="AO790" s="306"/>
      <c r="AP790" s="306"/>
      <c r="AQ790" s="306"/>
      <c r="AR790" s="306"/>
      <c r="AS790" s="306"/>
      <c r="AT790" s="306"/>
      <c r="AU790" s="306"/>
      <c r="AV790" s="306"/>
      <c r="AW790" s="306"/>
      <c r="AX790" s="306"/>
      <c r="AY790" s="306"/>
    </row>
    <row r="791" spans="1:51">
      <c r="A791" s="61" t="s">
        <v>1005</v>
      </c>
      <c r="B791" s="61" t="s">
        <v>390</v>
      </c>
      <c r="C791" s="61" t="s">
        <v>954</v>
      </c>
      <c r="D791" s="61" t="s">
        <v>433</v>
      </c>
      <c r="E791" s="64">
        <f>IF(ISERROR(VLOOKUP(D791,#REF!,2,0)),0,VLOOKUP(D791,#REF!,2,0))</f>
        <v>0</v>
      </c>
      <c r="F791" s="61" t="str">
        <f>IF(D791="","",VLOOKUP(D791,'UG SKU Categorization'!$A$1:$C$204,3,0))</f>
        <v>Solar</v>
      </c>
      <c r="G791" s="61" t="s">
        <v>434</v>
      </c>
      <c r="H791" s="524">
        <v>121700</v>
      </c>
      <c r="I791" s="524">
        <v>8500</v>
      </c>
      <c r="J791" s="524">
        <v>25500</v>
      </c>
      <c r="K791" s="306"/>
      <c r="L791" s="524">
        <v>8500</v>
      </c>
      <c r="M791" s="306"/>
      <c r="N791" s="306"/>
      <c r="O791" s="306"/>
      <c r="P791" s="306"/>
      <c r="Q791" s="306"/>
      <c r="R791" s="524">
        <v>52800</v>
      </c>
      <c r="S791" s="306"/>
      <c r="T791" s="306"/>
      <c r="U791" s="306"/>
      <c r="V791" s="306"/>
      <c r="W791" s="306"/>
      <c r="X791" s="524">
        <v>8800</v>
      </c>
      <c r="Y791" s="306"/>
      <c r="Z791" s="306"/>
      <c r="AA791" s="524">
        <v>8800</v>
      </c>
      <c r="AB791" s="306"/>
      <c r="AC791" s="306"/>
      <c r="AD791" s="306"/>
      <c r="AE791" s="306"/>
      <c r="AF791" s="524">
        <v>8800</v>
      </c>
      <c r="AG791" s="306"/>
      <c r="AH791" s="306"/>
      <c r="AI791" s="306"/>
      <c r="AJ791" s="306"/>
      <c r="AK791" s="306"/>
      <c r="AL791" s="306"/>
      <c r="AM791" s="306"/>
      <c r="AN791" s="306"/>
      <c r="AO791" s="306"/>
      <c r="AP791" s="306"/>
      <c r="AQ791" s="306"/>
      <c r="AR791" s="306"/>
      <c r="AS791" s="306"/>
      <c r="AT791" s="306"/>
      <c r="AU791" s="306"/>
      <c r="AV791" s="306"/>
      <c r="AW791" s="306"/>
      <c r="AX791" s="306"/>
      <c r="AY791" s="306"/>
    </row>
    <row r="792" spans="1:51">
      <c r="A792" s="61" t="s">
        <v>1005</v>
      </c>
      <c r="B792" s="61" t="s">
        <v>390</v>
      </c>
      <c r="C792" s="61" t="s">
        <v>954</v>
      </c>
      <c r="D792" s="61" t="s">
        <v>435</v>
      </c>
      <c r="E792" s="64">
        <f>IF(ISERROR(VLOOKUP(D792,#REF!,2,0)),0,VLOOKUP(D792,#REF!,2,0))</f>
        <v>0</v>
      </c>
      <c r="F792" s="61" t="str">
        <f>IF(D792="","",VLOOKUP(D792,'UG SKU Categorization'!$A$1:$C$204,3,0))</f>
        <v>Solar</v>
      </c>
      <c r="G792" s="61" t="s">
        <v>436</v>
      </c>
      <c r="H792" s="524">
        <v>247800</v>
      </c>
      <c r="I792" s="524">
        <v>19000</v>
      </c>
      <c r="J792" s="524">
        <v>57000</v>
      </c>
      <c r="K792" s="306"/>
      <c r="L792" s="524">
        <v>19000</v>
      </c>
      <c r="M792" s="306"/>
      <c r="N792" s="306"/>
      <c r="O792" s="306"/>
      <c r="P792" s="306"/>
      <c r="Q792" s="306"/>
      <c r="R792" s="524">
        <v>114600</v>
      </c>
      <c r="S792" s="306"/>
      <c r="T792" s="306"/>
      <c r="U792" s="306"/>
      <c r="V792" s="306"/>
      <c r="W792" s="306"/>
      <c r="X792" s="524">
        <v>19100</v>
      </c>
      <c r="Y792" s="306"/>
      <c r="Z792" s="306"/>
      <c r="AA792" s="306"/>
      <c r="AB792" s="306"/>
      <c r="AC792" s="306"/>
      <c r="AD792" s="306"/>
      <c r="AE792" s="306"/>
      <c r="AF792" s="524">
        <v>19100</v>
      </c>
      <c r="AG792" s="306"/>
      <c r="AH792" s="306"/>
      <c r="AI792" s="306"/>
      <c r="AJ792" s="306"/>
      <c r="AK792" s="306"/>
      <c r="AL792" s="306"/>
      <c r="AM792" s="306"/>
      <c r="AN792" s="306"/>
      <c r="AO792" s="306"/>
      <c r="AP792" s="306"/>
      <c r="AQ792" s="306"/>
      <c r="AR792" s="306"/>
      <c r="AS792" s="306"/>
      <c r="AT792" s="306"/>
      <c r="AU792" s="306"/>
      <c r="AV792" s="306"/>
      <c r="AW792" s="306"/>
      <c r="AX792" s="306"/>
      <c r="AY792" s="306"/>
    </row>
    <row r="793" spans="1:51">
      <c r="A793" s="61" t="s">
        <v>1005</v>
      </c>
      <c r="B793" s="61" t="s">
        <v>390</v>
      </c>
      <c r="C793" s="61" t="s">
        <v>954</v>
      </c>
      <c r="D793" s="61" t="s">
        <v>437</v>
      </c>
      <c r="E793" s="64">
        <f>IF(ISERROR(VLOOKUP(D793,#REF!,2,0)),0,VLOOKUP(D793,#REF!,2,0))</f>
        <v>0</v>
      </c>
      <c r="F793" s="61" t="str">
        <f>IF(D793="","",VLOOKUP(D793,'UG SKU Categorization'!$A$1:$C$204,3,0))</f>
        <v>Solar</v>
      </c>
      <c r="G793" s="61" t="s">
        <v>438</v>
      </c>
      <c r="H793" s="524">
        <v>73800</v>
      </c>
      <c r="I793" s="524">
        <v>12000</v>
      </c>
      <c r="J793" s="524">
        <v>3600</v>
      </c>
      <c r="K793" s="306"/>
      <c r="L793" s="524">
        <v>1800</v>
      </c>
      <c r="M793" s="306"/>
      <c r="N793" s="524">
        <v>3600</v>
      </c>
      <c r="O793" s="524">
        <v>3600</v>
      </c>
      <c r="P793" s="524">
        <v>1800</v>
      </c>
      <c r="Q793" s="524">
        <v>5400</v>
      </c>
      <c r="R793" s="524">
        <v>16000</v>
      </c>
      <c r="S793" s="306"/>
      <c r="T793" s="524">
        <v>2000</v>
      </c>
      <c r="U793" s="524">
        <v>14000</v>
      </c>
      <c r="V793" s="306"/>
      <c r="W793" s="306"/>
      <c r="X793" s="524">
        <v>2000</v>
      </c>
      <c r="Y793" s="524">
        <v>6000</v>
      </c>
      <c r="Z793" s="306"/>
      <c r="AA793" s="306"/>
      <c r="AB793" s="306"/>
      <c r="AC793" s="306"/>
      <c r="AD793" s="306"/>
      <c r="AE793" s="306"/>
      <c r="AF793" s="306"/>
      <c r="AG793" s="306"/>
      <c r="AH793" s="306"/>
      <c r="AI793" s="524">
        <v>2000</v>
      </c>
      <c r="AJ793" s="306"/>
      <c r="AK793" s="306"/>
      <c r="AL793" s="306"/>
      <c r="AM793" s="306"/>
      <c r="AN793" s="306"/>
      <c r="AO793" s="306"/>
      <c r="AP793" s="306"/>
      <c r="AQ793" s="306"/>
      <c r="AR793" s="306"/>
      <c r="AS793" s="306"/>
      <c r="AT793" s="306"/>
      <c r="AU793" s="306"/>
      <c r="AV793" s="306"/>
      <c r="AW793" s="306"/>
      <c r="AX793" s="306"/>
      <c r="AY793" s="306"/>
    </row>
    <row r="794" spans="1:51">
      <c r="A794" s="61" t="s">
        <v>1005</v>
      </c>
      <c r="B794" s="61" t="s">
        <v>390</v>
      </c>
      <c r="C794" s="61" t="s">
        <v>954</v>
      </c>
      <c r="D794" s="61" t="s">
        <v>479</v>
      </c>
      <c r="E794" s="64">
        <f>IF(ISERROR(VLOOKUP(D794,#REF!,2,0)),0,VLOOKUP(D794,#REF!,2,0))</f>
        <v>0</v>
      </c>
      <c r="F794" s="61" t="str">
        <f>IF(D794="","",VLOOKUP(D794,'UG SKU Categorization'!$A$1:$C$204,3,0))</f>
        <v>Soap</v>
      </c>
      <c r="G794" s="61" t="s">
        <v>480</v>
      </c>
      <c r="H794" s="524">
        <v>20345850</v>
      </c>
      <c r="I794" s="306"/>
      <c r="J794" s="524">
        <v>12000</v>
      </c>
      <c r="K794" s="524">
        <v>38000</v>
      </c>
      <c r="L794" s="524">
        <v>175500</v>
      </c>
      <c r="M794" s="524">
        <v>3600</v>
      </c>
      <c r="N794" s="524">
        <v>192750</v>
      </c>
      <c r="O794" s="524">
        <v>165250</v>
      </c>
      <c r="P794" s="524">
        <v>416000</v>
      </c>
      <c r="Q794" s="524">
        <v>172000</v>
      </c>
      <c r="R794" s="524">
        <v>941250</v>
      </c>
      <c r="S794" s="524">
        <v>594300</v>
      </c>
      <c r="T794" s="524">
        <v>188800</v>
      </c>
      <c r="U794" s="524">
        <v>123600</v>
      </c>
      <c r="V794" s="306"/>
      <c r="W794" s="306"/>
      <c r="X794" s="524">
        <v>255500</v>
      </c>
      <c r="Y794" s="524">
        <v>98100</v>
      </c>
      <c r="Z794" s="524">
        <v>248200</v>
      </c>
      <c r="AA794" s="524">
        <v>158100</v>
      </c>
      <c r="AB794" s="524">
        <v>151300</v>
      </c>
      <c r="AC794" s="524">
        <v>107100</v>
      </c>
      <c r="AD794" s="524">
        <v>54400</v>
      </c>
      <c r="AE794" s="524">
        <v>64600</v>
      </c>
      <c r="AF794" s="524">
        <v>112200</v>
      </c>
      <c r="AG794" s="524">
        <v>61200</v>
      </c>
      <c r="AH794" s="524">
        <v>96950</v>
      </c>
      <c r="AI794" s="524">
        <v>79900</v>
      </c>
      <c r="AJ794" s="524">
        <v>39550</v>
      </c>
      <c r="AK794" s="524">
        <v>75000</v>
      </c>
      <c r="AL794" s="524">
        <v>68000</v>
      </c>
      <c r="AM794" s="524">
        <v>2042650</v>
      </c>
      <c r="AN794" s="524">
        <v>151150</v>
      </c>
      <c r="AO794" s="524">
        <v>38850</v>
      </c>
      <c r="AP794" s="524">
        <v>475500</v>
      </c>
      <c r="AQ794" s="524">
        <v>4276300</v>
      </c>
      <c r="AR794" s="524">
        <v>5121200</v>
      </c>
      <c r="AS794" s="524">
        <v>47150</v>
      </c>
      <c r="AT794" s="524">
        <v>51250</v>
      </c>
      <c r="AU794" s="524">
        <v>1063950</v>
      </c>
      <c r="AV794" s="524">
        <v>1102900</v>
      </c>
      <c r="AW794" s="524">
        <v>979400</v>
      </c>
      <c r="AX794" s="524">
        <v>295200</v>
      </c>
      <c r="AY794" s="524">
        <v>7200</v>
      </c>
    </row>
    <row r="795" spans="1:51">
      <c r="A795" s="61" t="s">
        <v>1005</v>
      </c>
      <c r="B795" s="61" t="s">
        <v>390</v>
      </c>
      <c r="C795" s="61" t="s">
        <v>954</v>
      </c>
      <c r="D795" s="61" t="s">
        <v>481</v>
      </c>
      <c r="E795" s="64">
        <f>IF(ISERROR(VLOOKUP(D795,#REF!,2,0)),0,VLOOKUP(D795,#REF!,2,0))</f>
        <v>0</v>
      </c>
      <c r="F795" s="61" t="str">
        <f>IF(D795="","",VLOOKUP(D795,'UG SKU Categorization'!$A$1:$C$204,3,0))</f>
        <v>Other</v>
      </c>
      <c r="G795" s="61" t="s">
        <v>482</v>
      </c>
      <c r="H795" s="524">
        <v>477500</v>
      </c>
      <c r="I795" s="524">
        <v>1800</v>
      </c>
      <c r="J795" s="524">
        <v>6000</v>
      </c>
      <c r="K795" s="524">
        <v>4500</v>
      </c>
      <c r="L795" s="524">
        <v>10500</v>
      </c>
      <c r="M795" s="524">
        <v>6000</v>
      </c>
      <c r="N795" s="524">
        <v>61500</v>
      </c>
      <c r="O795" s="524">
        <v>28500</v>
      </c>
      <c r="P795" s="524">
        <v>19500</v>
      </c>
      <c r="Q795" s="524">
        <v>21000</v>
      </c>
      <c r="R795" s="524">
        <v>3000</v>
      </c>
      <c r="S795" s="524">
        <v>10500</v>
      </c>
      <c r="T795" s="524">
        <v>6000</v>
      </c>
      <c r="U795" s="524">
        <v>16500</v>
      </c>
      <c r="V795" s="524">
        <v>3000</v>
      </c>
      <c r="W795" s="524">
        <v>4500</v>
      </c>
      <c r="X795" s="524">
        <v>4500</v>
      </c>
      <c r="Y795" s="306"/>
      <c r="Z795" s="306"/>
      <c r="AA795" s="524">
        <v>20100</v>
      </c>
      <c r="AB795" s="524">
        <v>33100</v>
      </c>
      <c r="AC795" s="524">
        <v>7500</v>
      </c>
      <c r="AD795" s="524">
        <v>12000</v>
      </c>
      <c r="AE795" s="524">
        <v>21000</v>
      </c>
      <c r="AF795" s="524">
        <v>12000</v>
      </c>
      <c r="AG795" s="524">
        <v>11700</v>
      </c>
      <c r="AH795" s="524">
        <v>13000</v>
      </c>
      <c r="AI795" s="524">
        <v>9000</v>
      </c>
      <c r="AJ795" s="524">
        <v>5400</v>
      </c>
      <c r="AK795" s="524">
        <v>1800</v>
      </c>
      <c r="AL795" s="524">
        <v>1200</v>
      </c>
      <c r="AM795" s="524">
        <v>5400</v>
      </c>
      <c r="AN795" s="524">
        <v>93600</v>
      </c>
      <c r="AO795" s="524">
        <v>7200</v>
      </c>
      <c r="AP795" s="524">
        <v>10800</v>
      </c>
      <c r="AQ795" s="524">
        <v>1800</v>
      </c>
      <c r="AR795" s="306"/>
      <c r="AS795" s="524">
        <v>3600</v>
      </c>
      <c r="AT795" s="306"/>
      <c r="AU795" s="306"/>
      <c r="AV795" s="306"/>
      <c r="AW795" s="306"/>
      <c r="AX795" s="306"/>
      <c r="AY795" s="306"/>
    </row>
    <row r="796" spans="1:51">
      <c r="A796" s="61" t="s">
        <v>1005</v>
      </c>
      <c r="B796" s="61" t="s">
        <v>390</v>
      </c>
      <c r="C796" s="61" t="s">
        <v>954</v>
      </c>
      <c r="D796" s="61" t="s">
        <v>483</v>
      </c>
      <c r="E796" s="64">
        <f>IF(ISERROR(VLOOKUP(D796,#REF!,2,0)),0,VLOOKUP(D796,#REF!,2,0))</f>
        <v>0</v>
      </c>
      <c r="F796" s="61" t="str">
        <f>IF(D796="","",VLOOKUP(D796,'UG SKU Categorization'!$A$1:$C$204,3,0))</f>
        <v>Soap</v>
      </c>
      <c r="G796" s="61" t="s">
        <v>484</v>
      </c>
      <c r="H796" s="524">
        <v>308500</v>
      </c>
      <c r="I796" s="306"/>
      <c r="J796" s="524">
        <v>6000</v>
      </c>
      <c r="K796" s="524">
        <v>3000</v>
      </c>
      <c r="L796" s="524">
        <v>9900</v>
      </c>
      <c r="M796" s="524">
        <v>12000</v>
      </c>
      <c r="N796" s="524">
        <v>43200</v>
      </c>
      <c r="O796" s="524">
        <v>16800</v>
      </c>
      <c r="P796" s="524">
        <v>31200</v>
      </c>
      <c r="Q796" s="524">
        <v>15600</v>
      </c>
      <c r="R796" s="524">
        <v>8400</v>
      </c>
      <c r="S796" s="524">
        <v>2400</v>
      </c>
      <c r="T796" s="524">
        <v>1200</v>
      </c>
      <c r="U796" s="524">
        <v>18300</v>
      </c>
      <c r="V796" s="524">
        <v>3600</v>
      </c>
      <c r="W796" s="524">
        <v>7200</v>
      </c>
      <c r="X796" s="524">
        <v>4800</v>
      </c>
      <c r="Y796" s="524">
        <v>3600</v>
      </c>
      <c r="Z796" s="524">
        <v>6000</v>
      </c>
      <c r="AA796" s="524">
        <v>18000</v>
      </c>
      <c r="AB796" s="524">
        <v>4800</v>
      </c>
      <c r="AC796" s="524">
        <v>3600</v>
      </c>
      <c r="AD796" s="524">
        <v>7200</v>
      </c>
      <c r="AE796" s="524">
        <v>1200</v>
      </c>
      <c r="AF796" s="524">
        <v>1200</v>
      </c>
      <c r="AG796" s="524">
        <v>22800</v>
      </c>
      <c r="AH796" s="524">
        <v>6100</v>
      </c>
      <c r="AI796" s="524">
        <v>4800</v>
      </c>
      <c r="AJ796" s="524">
        <v>4800</v>
      </c>
      <c r="AK796" s="524">
        <v>4800</v>
      </c>
      <c r="AL796" s="524">
        <v>2400</v>
      </c>
      <c r="AM796" s="524">
        <v>6000</v>
      </c>
      <c r="AN796" s="306"/>
      <c r="AO796" s="524">
        <v>3600</v>
      </c>
      <c r="AP796" s="306"/>
      <c r="AQ796" s="306"/>
      <c r="AR796" s="524">
        <v>19200</v>
      </c>
      <c r="AS796" s="306"/>
      <c r="AT796" s="524">
        <v>2400</v>
      </c>
      <c r="AU796" s="306"/>
      <c r="AV796" s="306"/>
      <c r="AW796" s="524">
        <v>1200</v>
      </c>
      <c r="AX796" s="524">
        <v>1200</v>
      </c>
      <c r="AY796" s="306"/>
    </row>
    <row r="797" spans="1:51">
      <c r="A797" s="61" t="s">
        <v>1005</v>
      </c>
      <c r="B797" s="61" t="s">
        <v>390</v>
      </c>
      <c r="C797" s="61" t="s">
        <v>954</v>
      </c>
      <c r="D797" s="61" t="s">
        <v>485</v>
      </c>
      <c r="E797" s="64">
        <f>IF(ISERROR(VLOOKUP(D797,#REF!,2,0)),0,VLOOKUP(D797,#REF!,2,0))</f>
        <v>0</v>
      </c>
      <c r="F797" s="61" t="str">
        <f>IF(D797="","",VLOOKUP(D797,'UG SKU Categorization'!$A$1:$C$204,3,0))</f>
        <v>Soap</v>
      </c>
      <c r="G797" s="61" t="s">
        <v>486</v>
      </c>
      <c r="H797" s="524">
        <v>566100</v>
      </c>
      <c r="I797" s="306"/>
      <c r="J797" s="306"/>
      <c r="K797" s="306"/>
      <c r="L797" s="306"/>
      <c r="M797" s="306"/>
      <c r="N797" s="306"/>
      <c r="O797" s="306"/>
      <c r="P797" s="306"/>
      <c r="Q797" s="306"/>
      <c r="R797" s="306"/>
      <c r="S797" s="306"/>
      <c r="T797" s="306"/>
      <c r="U797" s="524">
        <v>36000</v>
      </c>
      <c r="V797" s="524">
        <v>7200</v>
      </c>
      <c r="W797" s="524">
        <v>32400</v>
      </c>
      <c r="X797" s="524">
        <v>28800</v>
      </c>
      <c r="Y797" s="524">
        <v>18000</v>
      </c>
      <c r="Z797" s="524">
        <v>25200</v>
      </c>
      <c r="AA797" s="524">
        <v>50400</v>
      </c>
      <c r="AB797" s="524">
        <v>14400</v>
      </c>
      <c r="AC797" s="306"/>
      <c r="AD797" s="306"/>
      <c r="AE797" s="306"/>
      <c r="AF797" s="306"/>
      <c r="AG797" s="306"/>
      <c r="AH797" s="524">
        <v>3600</v>
      </c>
      <c r="AI797" s="524">
        <v>16300</v>
      </c>
      <c r="AJ797" s="524">
        <v>9900</v>
      </c>
      <c r="AK797" s="306"/>
      <c r="AL797" s="524">
        <v>9800</v>
      </c>
      <c r="AM797" s="524">
        <v>13100</v>
      </c>
      <c r="AN797" s="524">
        <v>211300</v>
      </c>
      <c r="AO797" s="524">
        <v>66000</v>
      </c>
      <c r="AP797" s="524">
        <v>9900</v>
      </c>
      <c r="AQ797" s="306"/>
      <c r="AR797" s="524">
        <v>7200</v>
      </c>
      <c r="AS797" s="524">
        <v>6600</v>
      </c>
      <c r="AT797" s="306"/>
      <c r="AU797" s="306"/>
      <c r="AV797" s="306"/>
      <c r="AW797" s="306"/>
      <c r="AX797" s="306"/>
      <c r="AY797" s="306"/>
    </row>
    <row r="798" spans="1:51">
      <c r="A798" s="61" t="s">
        <v>1005</v>
      </c>
      <c r="B798" s="61" t="s">
        <v>390</v>
      </c>
      <c r="C798" s="61" t="s">
        <v>954</v>
      </c>
      <c r="D798" s="61" t="s">
        <v>487</v>
      </c>
      <c r="E798" s="64">
        <f>IF(ISERROR(VLOOKUP(D798,#REF!,2,0)),0,VLOOKUP(D798,#REF!,2,0))</f>
        <v>0</v>
      </c>
      <c r="F798" s="61" t="str">
        <f>IF(D798="","",VLOOKUP(D798,'UG SKU Categorization'!$A$1:$C$204,3,0))</f>
        <v>Soap</v>
      </c>
      <c r="G798" s="61" t="s">
        <v>488</v>
      </c>
      <c r="H798" s="524">
        <v>601750</v>
      </c>
      <c r="I798" s="306"/>
      <c r="J798" s="306"/>
      <c r="K798" s="306"/>
      <c r="L798" s="306"/>
      <c r="M798" s="306"/>
      <c r="N798" s="306"/>
      <c r="O798" s="306"/>
      <c r="P798" s="306"/>
      <c r="Q798" s="306"/>
      <c r="R798" s="306"/>
      <c r="S798" s="524">
        <v>6000</v>
      </c>
      <c r="T798" s="524">
        <v>1200</v>
      </c>
      <c r="U798" s="524">
        <v>15900</v>
      </c>
      <c r="V798" s="524">
        <v>29750</v>
      </c>
      <c r="W798" s="524">
        <v>14950</v>
      </c>
      <c r="X798" s="524">
        <v>24700</v>
      </c>
      <c r="Y798" s="524">
        <v>21250</v>
      </c>
      <c r="Z798" s="306"/>
      <c r="AA798" s="524">
        <v>11250</v>
      </c>
      <c r="AB798" s="524">
        <v>67500</v>
      </c>
      <c r="AC798" s="306"/>
      <c r="AD798" s="524">
        <v>11250</v>
      </c>
      <c r="AE798" s="524">
        <v>17500</v>
      </c>
      <c r="AF798" s="524">
        <v>15000</v>
      </c>
      <c r="AG798" s="524">
        <v>11250</v>
      </c>
      <c r="AH798" s="524">
        <v>19700</v>
      </c>
      <c r="AI798" s="524">
        <v>5900</v>
      </c>
      <c r="AJ798" s="524">
        <v>7750</v>
      </c>
      <c r="AK798" s="524">
        <v>5600</v>
      </c>
      <c r="AL798" s="524">
        <v>7500</v>
      </c>
      <c r="AM798" s="306"/>
      <c r="AN798" s="524">
        <v>167000</v>
      </c>
      <c r="AO798" s="524">
        <v>18350</v>
      </c>
      <c r="AP798" s="524">
        <v>6200</v>
      </c>
      <c r="AQ798" s="524">
        <v>4650</v>
      </c>
      <c r="AR798" s="524">
        <v>35650</v>
      </c>
      <c r="AS798" s="524">
        <v>9300</v>
      </c>
      <c r="AT798" s="524">
        <v>29450</v>
      </c>
      <c r="AU798" s="524">
        <v>6200</v>
      </c>
      <c r="AV798" s="524">
        <v>24800</v>
      </c>
      <c r="AW798" s="524">
        <v>6200</v>
      </c>
      <c r="AX798" s="306"/>
      <c r="AY798" s="306"/>
    </row>
    <row r="799" spans="1:51">
      <c r="A799" s="61" t="s">
        <v>1005</v>
      </c>
      <c r="B799" s="61" t="s">
        <v>390</v>
      </c>
      <c r="C799" s="61" t="s">
        <v>954</v>
      </c>
      <c r="D799" s="61" t="s">
        <v>439</v>
      </c>
      <c r="E799" s="64">
        <f>IF(ISERROR(VLOOKUP(D799,#REF!,2,0)),0,VLOOKUP(D799,#REF!,2,0))</f>
        <v>0</v>
      </c>
      <c r="F799" s="61" t="str">
        <f>IF(D799="","",VLOOKUP(D799,'UG SKU Categorization'!$A$1:$C$204,3,0))</f>
        <v>Solar</v>
      </c>
      <c r="G799" s="61" t="s">
        <v>440</v>
      </c>
      <c r="H799" s="524">
        <v>2297000</v>
      </c>
      <c r="I799" s="306"/>
      <c r="J799" s="306"/>
      <c r="K799" s="306"/>
      <c r="L799" s="306"/>
      <c r="M799" s="306"/>
      <c r="N799" s="306"/>
      <c r="O799" s="306"/>
      <c r="P799" s="306"/>
      <c r="Q799" s="306"/>
      <c r="R799" s="306"/>
      <c r="S799" s="306"/>
      <c r="T799" s="524">
        <v>97000</v>
      </c>
      <c r="U799" s="524">
        <v>400000</v>
      </c>
      <c r="V799" s="306"/>
      <c r="W799" s="306"/>
      <c r="X799" s="306"/>
      <c r="Y799" s="524">
        <v>300000</v>
      </c>
      <c r="Z799" s="306"/>
      <c r="AA799" s="524">
        <v>200000</v>
      </c>
      <c r="AB799" s="524">
        <v>200000</v>
      </c>
      <c r="AC799" s="306"/>
      <c r="AD799" s="524">
        <v>100000</v>
      </c>
      <c r="AE799" s="306"/>
      <c r="AF799" s="306"/>
      <c r="AG799" s="306"/>
      <c r="AH799" s="306"/>
      <c r="AI799" s="524">
        <v>100000</v>
      </c>
      <c r="AJ799" s="306"/>
      <c r="AK799" s="306"/>
      <c r="AL799" s="306"/>
      <c r="AM799" s="306"/>
      <c r="AN799" s="306"/>
      <c r="AO799" s="306"/>
      <c r="AP799" s="306"/>
      <c r="AQ799" s="524">
        <v>200000</v>
      </c>
      <c r="AR799" s="524">
        <v>500000</v>
      </c>
      <c r="AS799" s="306"/>
      <c r="AT799" s="524">
        <v>100000</v>
      </c>
      <c r="AU799" s="306"/>
      <c r="AV799" s="524">
        <v>100000</v>
      </c>
      <c r="AW799" s="306"/>
      <c r="AX799" s="306"/>
      <c r="AY799" s="306"/>
    </row>
    <row r="800" spans="1:51">
      <c r="A800" s="61" t="s">
        <v>1005</v>
      </c>
      <c r="B800" s="61" t="s">
        <v>390</v>
      </c>
      <c r="C800" s="61" t="s">
        <v>954</v>
      </c>
      <c r="D800" s="61" t="s">
        <v>703</v>
      </c>
      <c r="E800" s="64">
        <f>IF(ISERROR(VLOOKUP(D800,#REF!,2,0)),0,VLOOKUP(D800,#REF!,2,0))</f>
        <v>0</v>
      </c>
      <c r="F800" s="61" t="str">
        <f>IF(D800="","",VLOOKUP(D800,'UG SKU Categorization'!$A$1:$C$204,3,0))</f>
        <v>Cookstoves</v>
      </c>
      <c r="G800" s="61" t="s">
        <v>704</v>
      </c>
      <c r="H800" s="524">
        <v>936000</v>
      </c>
      <c r="I800" s="306"/>
      <c r="J800" s="306"/>
      <c r="K800" s="306"/>
      <c r="L800" s="306"/>
      <c r="M800" s="306"/>
      <c r="N800" s="306"/>
      <c r="O800" s="306"/>
      <c r="P800" s="306"/>
      <c r="Q800" s="306"/>
      <c r="R800" s="306"/>
      <c r="S800" s="306"/>
      <c r="T800" s="524">
        <v>104000</v>
      </c>
      <c r="U800" s="524">
        <v>234000</v>
      </c>
      <c r="V800" s="524">
        <v>52000</v>
      </c>
      <c r="W800" s="524">
        <v>26000</v>
      </c>
      <c r="X800" s="524">
        <v>78000</v>
      </c>
      <c r="Y800" s="524">
        <v>156000</v>
      </c>
      <c r="Z800" s="524">
        <v>104000</v>
      </c>
      <c r="AA800" s="306"/>
      <c r="AB800" s="524">
        <v>52000</v>
      </c>
      <c r="AC800" s="524">
        <v>26000</v>
      </c>
      <c r="AD800" s="306"/>
      <c r="AE800" s="306"/>
      <c r="AF800" s="306"/>
      <c r="AG800" s="306"/>
      <c r="AH800" s="306"/>
      <c r="AI800" s="524">
        <v>26000</v>
      </c>
      <c r="AJ800" s="306"/>
      <c r="AK800" s="306"/>
      <c r="AL800" s="306"/>
      <c r="AM800" s="524">
        <v>52000</v>
      </c>
      <c r="AN800" s="306"/>
      <c r="AO800" s="306"/>
      <c r="AP800" s="306"/>
      <c r="AQ800" s="306"/>
      <c r="AR800" s="524">
        <v>26000</v>
      </c>
      <c r="AS800" s="306"/>
      <c r="AT800" s="306"/>
      <c r="AU800" s="306"/>
      <c r="AV800" s="306"/>
      <c r="AW800" s="306"/>
      <c r="AX800" s="306"/>
      <c r="AY800" s="306"/>
    </row>
    <row r="801" spans="1:51">
      <c r="A801" s="61" t="s">
        <v>1005</v>
      </c>
      <c r="B801" s="61" t="s">
        <v>390</v>
      </c>
      <c r="C801" s="61" t="s">
        <v>954</v>
      </c>
      <c r="D801" s="61" t="s">
        <v>489</v>
      </c>
      <c r="E801" s="64">
        <f>IF(ISERROR(VLOOKUP(D801,#REF!,2,0)),0,VLOOKUP(D801,#REF!,2,0))</f>
        <v>0</v>
      </c>
      <c r="F801" s="61" t="str">
        <f>IF(D801="","",VLOOKUP(D801,'UG SKU Categorization'!$A$1:$C$204,3,0))</f>
        <v>Other</v>
      </c>
      <c r="G801" s="61" t="s">
        <v>490</v>
      </c>
      <c r="H801" s="524">
        <v>102200</v>
      </c>
      <c r="I801" s="306"/>
      <c r="J801" s="306"/>
      <c r="K801" s="306"/>
      <c r="L801" s="306"/>
      <c r="M801" s="306"/>
      <c r="N801" s="306"/>
      <c r="O801" s="306"/>
      <c r="P801" s="306"/>
      <c r="Q801" s="306"/>
      <c r="R801" s="306"/>
      <c r="S801" s="306"/>
      <c r="T801" s="306"/>
      <c r="U801" s="524">
        <v>8000</v>
      </c>
      <c r="V801" s="524">
        <v>16000</v>
      </c>
      <c r="W801" s="306"/>
      <c r="X801" s="306"/>
      <c r="Y801" s="524">
        <v>2600</v>
      </c>
      <c r="Z801" s="306"/>
      <c r="AA801" s="524">
        <v>8000</v>
      </c>
      <c r="AB801" s="306"/>
      <c r="AC801" s="306"/>
      <c r="AD801" s="524">
        <v>4000</v>
      </c>
      <c r="AE801" s="524">
        <v>8000</v>
      </c>
      <c r="AF801" s="306"/>
      <c r="AG801" s="306"/>
      <c r="AH801" s="524">
        <v>3800</v>
      </c>
      <c r="AI801" s="524">
        <v>7600</v>
      </c>
      <c r="AJ801" s="524">
        <v>7600</v>
      </c>
      <c r="AK801" s="306"/>
      <c r="AL801" s="524">
        <v>7600</v>
      </c>
      <c r="AM801" s="306"/>
      <c r="AN801" s="524">
        <v>3800</v>
      </c>
      <c r="AO801" s="306"/>
      <c r="AP801" s="524">
        <v>7600</v>
      </c>
      <c r="AQ801" s="306"/>
      <c r="AR801" s="306"/>
      <c r="AS801" s="524">
        <v>3800</v>
      </c>
      <c r="AT801" s="524">
        <v>10350</v>
      </c>
      <c r="AU801" s="524">
        <v>3450</v>
      </c>
      <c r="AV801" s="306"/>
      <c r="AW801" s="306"/>
      <c r="AX801" s="306"/>
      <c r="AY801" s="306"/>
    </row>
    <row r="802" spans="1:51">
      <c r="A802" s="61" t="s">
        <v>1005</v>
      </c>
      <c r="B802" s="61" t="s">
        <v>390</v>
      </c>
      <c r="C802" s="61" t="s">
        <v>954</v>
      </c>
      <c r="D802" s="61" t="s">
        <v>491</v>
      </c>
      <c r="E802" s="64">
        <f>IF(ISERROR(VLOOKUP(D802,#REF!,2,0)),0,VLOOKUP(D802,#REF!,2,0))</f>
        <v>0</v>
      </c>
      <c r="F802" s="61" t="str">
        <f>IF(D802="","",VLOOKUP(D802,'UG SKU Categorization'!$A$1:$C$204,3,0))</f>
        <v>Other</v>
      </c>
      <c r="G802" s="61" t="s">
        <v>492</v>
      </c>
      <c r="H802" s="524">
        <v>71800</v>
      </c>
      <c r="I802" s="306"/>
      <c r="J802" s="306"/>
      <c r="K802" s="306"/>
      <c r="L802" s="306"/>
      <c r="M802" s="306"/>
      <c r="N802" s="306"/>
      <c r="O802" s="306"/>
      <c r="P802" s="306"/>
      <c r="Q802" s="306"/>
      <c r="R802" s="306"/>
      <c r="S802" s="306"/>
      <c r="T802" s="306"/>
      <c r="U802" s="524">
        <v>5100</v>
      </c>
      <c r="V802" s="524">
        <v>2550</v>
      </c>
      <c r="W802" s="306"/>
      <c r="X802" s="524">
        <v>10200</v>
      </c>
      <c r="Y802" s="306"/>
      <c r="Z802" s="524">
        <v>9800</v>
      </c>
      <c r="AA802" s="524">
        <v>4900</v>
      </c>
      <c r="AB802" s="524">
        <v>2450</v>
      </c>
      <c r="AC802" s="524">
        <v>2550</v>
      </c>
      <c r="AD802" s="306"/>
      <c r="AE802" s="524">
        <v>12350</v>
      </c>
      <c r="AF802" s="306"/>
      <c r="AG802" s="524">
        <v>2450</v>
      </c>
      <c r="AH802" s="524">
        <v>4900</v>
      </c>
      <c r="AI802" s="306"/>
      <c r="AJ802" s="524">
        <v>2450</v>
      </c>
      <c r="AK802" s="306"/>
      <c r="AL802" s="524">
        <v>4900</v>
      </c>
      <c r="AM802" s="306"/>
      <c r="AN802" s="306"/>
      <c r="AO802" s="306"/>
      <c r="AP802" s="306"/>
      <c r="AQ802" s="306"/>
      <c r="AR802" s="306"/>
      <c r="AS802" s="306"/>
      <c r="AT802" s="524">
        <v>4800</v>
      </c>
      <c r="AU802" s="306"/>
      <c r="AV802" s="524">
        <v>2400</v>
      </c>
      <c r="AW802" s="306"/>
      <c r="AX802" s="306"/>
      <c r="AY802" s="306"/>
    </row>
    <row r="803" spans="1:51">
      <c r="A803" s="61" t="s">
        <v>1005</v>
      </c>
      <c r="B803" s="61" t="s">
        <v>390</v>
      </c>
      <c r="C803" s="61" t="s">
        <v>954</v>
      </c>
      <c r="D803" s="61" t="s">
        <v>705</v>
      </c>
      <c r="E803" s="64">
        <f>IF(ISERROR(VLOOKUP(D803,#REF!,2,0)),0,VLOOKUP(D803,#REF!,2,0))</f>
        <v>0</v>
      </c>
      <c r="F803" s="61" t="str">
        <f>IF(D803="","",VLOOKUP(D803,'UG SKU Categorization'!$A$1:$C$204,3,0))</f>
        <v>Cookstoves</v>
      </c>
      <c r="G803" s="61" t="s">
        <v>706</v>
      </c>
      <c r="H803" s="524">
        <v>4502000</v>
      </c>
      <c r="I803" s="306"/>
      <c r="J803" s="306"/>
      <c r="K803" s="306"/>
      <c r="L803" s="306"/>
      <c r="M803" s="306"/>
      <c r="N803" s="306"/>
      <c r="O803" s="306"/>
      <c r="P803" s="306"/>
      <c r="Q803" s="306"/>
      <c r="R803" s="306"/>
      <c r="S803" s="306"/>
      <c r="T803" s="306"/>
      <c r="U803" s="524">
        <v>560000</v>
      </c>
      <c r="V803" s="524">
        <v>140000</v>
      </c>
      <c r="W803" s="524">
        <v>105000</v>
      </c>
      <c r="X803" s="524">
        <v>390000</v>
      </c>
      <c r="Y803" s="524">
        <v>195000</v>
      </c>
      <c r="Z803" s="524">
        <v>308000</v>
      </c>
      <c r="AA803" s="524">
        <v>195000</v>
      </c>
      <c r="AB803" s="524">
        <v>117000</v>
      </c>
      <c r="AC803" s="524">
        <v>78000</v>
      </c>
      <c r="AD803" s="524">
        <v>117000</v>
      </c>
      <c r="AE803" s="524">
        <v>741000</v>
      </c>
      <c r="AF803" s="524">
        <v>230000</v>
      </c>
      <c r="AG803" s="524">
        <v>273000</v>
      </c>
      <c r="AH803" s="524">
        <v>234000</v>
      </c>
      <c r="AI803" s="306"/>
      <c r="AJ803" s="524">
        <v>39000</v>
      </c>
      <c r="AK803" s="524">
        <v>156000</v>
      </c>
      <c r="AL803" s="306"/>
      <c r="AM803" s="524">
        <v>117000</v>
      </c>
      <c r="AN803" s="306"/>
      <c r="AO803" s="306"/>
      <c r="AP803" s="306"/>
      <c r="AQ803" s="306"/>
      <c r="AR803" s="524">
        <v>507000</v>
      </c>
      <c r="AS803" s="306"/>
      <c r="AT803" s="306"/>
      <c r="AU803" s="306"/>
      <c r="AV803" s="306"/>
      <c r="AW803" s="306"/>
      <c r="AX803" s="306"/>
      <c r="AY803" s="306"/>
    </row>
    <row r="804" spans="1:51">
      <c r="A804" s="61" t="s">
        <v>1005</v>
      </c>
      <c r="B804" s="61" t="s">
        <v>390</v>
      </c>
      <c r="C804" s="61" t="s">
        <v>954</v>
      </c>
      <c r="D804" s="61" t="s">
        <v>493</v>
      </c>
      <c r="E804" s="64">
        <f>IF(ISERROR(VLOOKUP(D804,#REF!,2,0)),0,VLOOKUP(D804,#REF!,2,0))</f>
        <v>0</v>
      </c>
      <c r="F804" s="61" t="str">
        <f>IF(D804="","",VLOOKUP(D804,'UG SKU Categorization'!$A$1:$C$204,3,0))</f>
        <v>Other</v>
      </c>
      <c r="G804" s="61" t="s">
        <v>494</v>
      </c>
      <c r="H804" s="524">
        <v>66650</v>
      </c>
      <c r="I804" s="306"/>
      <c r="J804" s="306"/>
      <c r="K804" s="306"/>
      <c r="L804" s="306"/>
      <c r="M804" s="306"/>
      <c r="N804" s="306"/>
      <c r="O804" s="306"/>
      <c r="P804" s="306"/>
      <c r="Q804" s="306"/>
      <c r="R804" s="306"/>
      <c r="S804" s="306"/>
      <c r="T804" s="306"/>
      <c r="U804" s="524">
        <v>20800</v>
      </c>
      <c r="V804" s="524">
        <v>18200</v>
      </c>
      <c r="W804" s="524">
        <v>9200</v>
      </c>
      <c r="X804" s="306"/>
      <c r="Y804" s="306"/>
      <c r="Z804" s="306"/>
      <c r="AA804" s="306"/>
      <c r="AB804" s="306"/>
      <c r="AC804" s="306"/>
      <c r="AD804" s="306"/>
      <c r="AE804" s="306"/>
      <c r="AF804" s="306"/>
      <c r="AG804" s="306"/>
      <c r="AH804" s="306"/>
      <c r="AI804" s="306"/>
      <c r="AJ804" s="306"/>
      <c r="AK804" s="306"/>
      <c r="AL804" s="524">
        <v>7800</v>
      </c>
      <c r="AM804" s="306"/>
      <c r="AN804" s="306"/>
      <c r="AO804" s="306"/>
      <c r="AP804" s="524">
        <v>5450</v>
      </c>
      <c r="AQ804" s="306"/>
      <c r="AR804" s="524">
        <v>5200</v>
      </c>
      <c r="AS804" s="306"/>
      <c r="AT804" s="306"/>
      <c r="AU804" s="306"/>
      <c r="AV804" s="306"/>
      <c r="AW804" s="306"/>
      <c r="AX804" s="306"/>
      <c r="AY804" s="306"/>
    </row>
    <row r="805" spans="1:51">
      <c r="A805" s="61" t="s">
        <v>1005</v>
      </c>
      <c r="B805" s="61" t="s">
        <v>390</v>
      </c>
      <c r="C805" s="61" t="s">
        <v>954</v>
      </c>
      <c r="D805" s="61" t="s">
        <v>495</v>
      </c>
      <c r="E805" s="64">
        <f>IF(ISERROR(VLOOKUP(D805,#REF!,2,0)),0,VLOOKUP(D805,#REF!,2,0))</f>
        <v>0</v>
      </c>
      <c r="F805" s="61" t="str">
        <f>IF(D805="","",VLOOKUP(D805,'UG SKU Categorization'!$A$1:$C$204,3,0))</f>
        <v>Other</v>
      </c>
      <c r="G805" s="61" t="s">
        <v>496</v>
      </c>
      <c r="H805" s="524">
        <v>295000</v>
      </c>
      <c r="I805" s="306"/>
      <c r="J805" s="306"/>
      <c r="K805" s="306"/>
      <c r="L805" s="306"/>
      <c r="M805" s="306"/>
      <c r="N805" s="306"/>
      <c r="O805" s="306"/>
      <c r="P805" s="306"/>
      <c r="Q805" s="306"/>
      <c r="R805" s="306"/>
      <c r="S805" s="306"/>
      <c r="T805" s="306"/>
      <c r="U805" s="306"/>
      <c r="V805" s="524">
        <v>14000</v>
      </c>
      <c r="W805" s="524">
        <v>14000</v>
      </c>
      <c r="X805" s="306"/>
      <c r="Y805" s="306"/>
      <c r="Z805" s="306"/>
      <c r="AA805" s="524">
        <v>71000</v>
      </c>
      <c r="AB805" s="524">
        <v>14000</v>
      </c>
      <c r="AC805" s="306"/>
      <c r="AD805" s="306"/>
      <c r="AE805" s="524">
        <v>14000</v>
      </c>
      <c r="AF805" s="306"/>
      <c r="AG805" s="306"/>
      <c r="AH805" s="306"/>
      <c r="AI805" s="306"/>
      <c r="AJ805" s="306"/>
      <c r="AK805" s="306"/>
      <c r="AL805" s="306"/>
      <c r="AM805" s="306"/>
      <c r="AN805" s="306"/>
      <c r="AO805" s="306"/>
      <c r="AP805" s="306"/>
      <c r="AQ805" s="306"/>
      <c r="AR805" s="524">
        <v>168000</v>
      </c>
      <c r="AS805" s="306"/>
      <c r="AT805" s="306"/>
      <c r="AU805" s="306"/>
      <c r="AV805" s="306"/>
      <c r="AW805" s="306"/>
      <c r="AX805" s="306"/>
      <c r="AY805" s="306"/>
    </row>
    <row r="806" spans="1:51">
      <c r="A806" s="61" t="s">
        <v>1005</v>
      </c>
      <c r="B806" s="61" t="s">
        <v>390</v>
      </c>
      <c r="C806" s="61" t="s">
        <v>954</v>
      </c>
      <c r="D806" s="61" t="s">
        <v>497</v>
      </c>
      <c r="E806" s="64">
        <f>IF(ISERROR(VLOOKUP(D806,#REF!,2,0)),0,VLOOKUP(D806,#REF!,2,0))</f>
        <v>0</v>
      </c>
      <c r="F806" s="61" t="str">
        <f>IF(D806="","",VLOOKUP(D806,'UG SKU Categorization'!$A$1:$C$204,3,0))</f>
        <v>Other</v>
      </c>
      <c r="G806" s="61" t="s">
        <v>498</v>
      </c>
      <c r="H806" s="524">
        <v>536500</v>
      </c>
      <c r="I806" s="306"/>
      <c r="J806" s="306"/>
      <c r="K806" s="306"/>
      <c r="L806" s="306"/>
      <c r="M806" s="306"/>
      <c r="N806" s="306"/>
      <c r="O806" s="306"/>
      <c r="P806" s="306"/>
      <c r="Q806" s="306"/>
      <c r="R806" s="306"/>
      <c r="S806" s="306"/>
      <c r="T806" s="306"/>
      <c r="U806" s="306"/>
      <c r="V806" s="524">
        <v>29000</v>
      </c>
      <c r="W806" s="524">
        <v>87000</v>
      </c>
      <c r="X806" s="524">
        <v>29000</v>
      </c>
      <c r="Y806" s="524">
        <v>29000</v>
      </c>
      <c r="Z806" s="524">
        <v>29000</v>
      </c>
      <c r="AA806" s="524">
        <v>43500</v>
      </c>
      <c r="AB806" s="524">
        <v>101500</v>
      </c>
      <c r="AC806" s="306"/>
      <c r="AD806" s="306"/>
      <c r="AE806" s="306"/>
      <c r="AF806" s="306"/>
      <c r="AG806" s="306"/>
      <c r="AH806" s="306"/>
      <c r="AI806" s="306"/>
      <c r="AJ806" s="306"/>
      <c r="AK806" s="306"/>
      <c r="AL806" s="524">
        <v>58000</v>
      </c>
      <c r="AM806" s="306"/>
      <c r="AN806" s="306"/>
      <c r="AO806" s="306"/>
      <c r="AP806" s="306"/>
      <c r="AQ806" s="306"/>
      <c r="AR806" s="524">
        <v>116000</v>
      </c>
      <c r="AS806" s="306"/>
      <c r="AT806" s="524">
        <v>14500</v>
      </c>
      <c r="AU806" s="306"/>
      <c r="AV806" s="306"/>
      <c r="AW806" s="306"/>
      <c r="AX806" s="306"/>
      <c r="AY806" s="306"/>
    </row>
    <row r="807" spans="1:51">
      <c r="A807" s="61" t="s">
        <v>1005</v>
      </c>
      <c r="B807" s="61" t="s">
        <v>390</v>
      </c>
      <c r="C807" s="61" t="s">
        <v>954</v>
      </c>
      <c r="D807" s="61" t="s">
        <v>501</v>
      </c>
      <c r="E807" s="64">
        <f>IF(ISERROR(VLOOKUP(D807,#REF!,2,0)),0,VLOOKUP(D807,#REF!,2,0))</f>
        <v>0</v>
      </c>
      <c r="F807" s="61" t="str">
        <f>IF(D807="","",VLOOKUP(D807,'UG SKU Categorization'!$A$1:$C$204,3,0))</f>
        <v>Solar</v>
      </c>
      <c r="G807" s="61" t="s">
        <v>502</v>
      </c>
      <c r="H807" s="524">
        <v>91500</v>
      </c>
      <c r="I807" s="306"/>
      <c r="J807" s="306"/>
      <c r="K807" s="306"/>
      <c r="L807" s="306"/>
      <c r="M807" s="306"/>
      <c r="N807" s="306"/>
      <c r="O807" s="306"/>
      <c r="P807" s="306"/>
      <c r="Q807" s="306"/>
      <c r="R807" s="306"/>
      <c r="S807" s="306"/>
      <c r="T807" s="306"/>
      <c r="U807" s="306"/>
      <c r="V807" s="524">
        <v>30500</v>
      </c>
      <c r="W807" s="524">
        <v>30500</v>
      </c>
      <c r="X807" s="524">
        <v>30500</v>
      </c>
      <c r="Y807" s="306"/>
      <c r="Z807" s="306"/>
      <c r="AA807" s="306"/>
      <c r="AB807" s="306"/>
      <c r="AC807" s="306"/>
      <c r="AD807" s="306"/>
      <c r="AE807" s="306"/>
      <c r="AF807" s="306"/>
      <c r="AG807" s="306"/>
      <c r="AH807" s="306"/>
      <c r="AI807" s="306"/>
      <c r="AJ807" s="306"/>
      <c r="AK807" s="306"/>
      <c r="AL807" s="306"/>
      <c r="AM807" s="306"/>
      <c r="AN807" s="306"/>
      <c r="AO807" s="306"/>
      <c r="AP807" s="306"/>
      <c r="AQ807" s="306"/>
      <c r="AR807" s="306"/>
      <c r="AS807" s="306"/>
      <c r="AT807" s="306"/>
      <c r="AU807" s="306"/>
      <c r="AV807" s="306"/>
      <c r="AW807" s="306"/>
      <c r="AX807" s="306"/>
      <c r="AY807" s="306"/>
    </row>
    <row r="808" spans="1:51">
      <c r="A808" s="61" t="s">
        <v>1005</v>
      </c>
      <c r="B808" s="61" t="s">
        <v>390</v>
      </c>
      <c r="C808" s="61" t="s">
        <v>954</v>
      </c>
      <c r="D808" s="61" t="s">
        <v>503</v>
      </c>
      <c r="E808" s="64">
        <f>IF(ISERROR(VLOOKUP(D808,#REF!,2,0)),0,VLOOKUP(D808,#REF!,2,0))</f>
        <v>0</v>
      </c>
      <c r="F808" s="61" t="str">
        <f>IF(D808="","",VLOOKUP(D808,'UG SKU Categorization'!$A$1:$C$204,3,0))</f>
        <v>Solar</v>
      </c>
      <c r="G808" s="61" t="s">
        <v>504</v>
      </c>
      <c r="H808" s="524">
        <v>32000</v>
      </c>
      <c r="I808" s="306"/>
      <c r="J808" s="306"/>
      <c r="K808" s="306"/>
      <c r="L808" s="306"/>
      <c r="M808" s="306"/>
      <c r="N808" s="306"/>
      <c r="O808" s="306"/>
      <c r="P808" s="306"/>
      <c r="Q808" s="306"/>
      <c r="R808" s="306"/>
      <c r="S808" s="306"/>
      <c r="T808" s="306"/>
      <c r="U808" s="306"/>
      <c r="V808" s="306"/>
      <c r="W808" s="306"/>
      <c r="X808" s="524">
        <v>32000</v>
      </c>
      <c r="Y808" s="306"/>
      <c r="Z808" s="306"/>
      <c r="AA808" s="306"/>
      <c r="AB808" s="306"/>
      <c r="AC808" s="306"/>
      <c r="AD808" s="306"/>
      <c r="AE808" s="306"/>
      <c r="AF808" s="306"/>
      <c r="AG808" s="306"/>
      <c r="AH808" s="306"/>
      <c r="AI808" s="306"/>
      <c r="AJ808" s="306"/>
      <c r="AK808" s="306"/>
      <c r="AL808" s="306"/>
      <c r="AM808" s="306"/>
      <c r="AN808" s="306"/>
      <c r="AO808" s="306"/>
      <c r="AP808" s="306"/>
      <c r="AQ808" s="306"/>
      <c r="AR808" s="306"/>
      <c r="AS808" s="306"/>
      <c r="AT808" s="306"/>
      <c r="AU808" s="306"/>
      <c r="AV808" s="306"/>
      <c r="AW808" s="306"/>
      <c r="AX808" s="306"/>
      <c r="AY808" s="306"/>
    </row>
    <row r="809" spans="1:51">
      <c r="A809" s="61" t="s">
        <v>1005</v>
      </c>
      <c r="B809" s="61" t="s">
        <v>390</v>
      </c>
      <c r="C809" s="61" t="s">
        <v>954</v>
      </c>
      <c r="D809" s="61" t="s">
        <v>505</v>
      </c>
      <c r="E809" s="64">
        <f>IF(ISERROR(VLOOKUP(D809,#REF!,2,0)),0,VLOOKUP(D809,#REF!,2,0))</f>
        <v>0</v>
      </c>
      <c r="F809" s="61" t="str">
        <f>IF(D809="","",VLOOKUP(D809,'UG SKU Categorization'!$A$1:$C$204,3,0))</f>
        <v>Solar</v>
      </c>
      <c r="G809" s="61" t="s">
        <v>506</v>
      </c>
      <c r="H809" s="524">
        <v>7300</v>
      </c>
      <c r="I809" s="306"/>
      <c r="J809" s="306"/>
      <c r="K809" s="306"/>
      <c r="L809" s="306"/>
      <c r="M809" s="306"/>
      <c r="N809" s="306"/>
      <c r="O809" s="306"/>
      <c r="P809" s="306"/>
      <c r="Q809" s="306"/>
      <c r="R809" s="306"/>
      <c r="S809" s="306"/>
      <c r="T809" s="306"/>
      <c r="U809" s="306"/>
      <c r="V809" s="306"/>
      <c r="W809" s="306"/>
      <c r="X809" s="524">
        <v>7300</v>
      </c>
      <c r="Y809" s="306"/>
      <c r="Z809" s="306"/>
      <c r="AA809" s="306"/>
      <c r="AB809" s="306"/>
      <c r="AC809" s="306"/>
      <c r="AD809" s="306"/>
      <c r="AE809" s="306"/>
      <c r="AF809" s="306"/>
      <c r="AG809" s="306"/>
      <c r="AH809" s="306"/>
      <c r="AI809" s="306"/>
      <c r="AJ809" s="306"/>
      <c r="AK809" s="306"/>
      <c r="AL809" s="306"/>
      <c r="AM809" s="306"/>
      <c r="AN809" s="306"/>
      <c r="AO809" s="306"/>
      <c r="AP809" s="306"/>
      <c r="AQ809" s="306"/>
      <c r="AR809" s="306"/>
      <c r="AS809" s="306"/>
      <c r="AT809" s="306"/>
      <c r="AU809" s="306"/>
      <c r="AV809" s="306"/>
      <c r="AW809" s="306"/>
      <c r="AX809" s="306"/>
      <c r="AY809" s="306"/>
    </row>
    <row r="810" spans="1:51">
      <c r="A810" s="61" t="s">
        <v>1005</v>
      </c>
      <c r="B810" s="61" t="s">
        <v>390</v>
      </c>
      <c r="C810" s="61" t="s">
        <v>954</v>
      </c>
      <c r="D810" s="61" t="s">
        <v>507</v>
      </c>
      <c r="E810" s="64">
        <f>IF(ISERROR(VLOOKUP(D810,#REF!,2,0)),0,VLOOKUP(D810,#REF!,2,0))</f>
        <v>0</v>
      </c>
      <c r="F810" s="61" t="str">
        <f>IF(D810="","",VLOOKUP(D810,'UG SKU Categorization'!$A$1:$C$204,3,0))</f>
        <v>Other</v>
      </c>
      <c r="G810" s="61" t="s">
        <v>508</v>
      </c>
      <c r="H810" s="524">
        <v>3200</v>
      </c>
      <c r="I810" s="306"/>
      <c r="J810" s="306"/>
      <c r="K810" s="306"/>
      <c r="L810" s="306"/>
      <c r="M810" s="306"/>
      <c r="N810" s="306"/>
      <c r="O810" s="306"/>
      <c r="P810" s="306"/>
      <c r="Q810" s="306"/>
      <c r="R810" s="306"/>
      <c r="S810" s="306"/>
      <c r="T810" s="306"/>
      <c r="U810" s="306"/>
      <c r="V810" s="306"/>
      <c r="W810" s="306"/>
      <c r="X810" s="524">
        <v>3200</v>
      </c>
      <c r="Y810" s="306"/>
      <c r="Z810" s="306"/>
      <c r="AA810" s="306"/>
      <c r="AB810" s="306"/>
      <c r="AC810" s="306"/>
      <c r="AD810" s="306"/>
      <c r="AE810" s="306"/>
      <c r="AF810" s="306"/>
      <c r="AG810" s="306"/>
      <c r="AH810" s="306"/>
      <c r="AI810" s="306"/>
      <c r="AJ810" s="306"/>
      <c r="AK810" s="306"/>
      <c r="AL810" s="306"/>
      <c r="AM810" s="306"/>
      <c r="AN810" s="306"/>
      <c r="AO810" s="306"/>
      <c r="AP810" s="306"/>
      <c r="AQ810" s="306"/>
      <c r="AR810" s="306"/>
      <c r="AS810" s="306"/>
      <c r="AT810" s="306"/>
      <c r="AU810" s="306"/>
      <c r="AV810" s="306"/>
      <c r="AW810" s="306"/>
      <c r="AX810" s="306"/>
      <c r="AY810" s="306"/>
    </row>
    <row r="811" spans="1:51">
      <c r="A811" s="61" t="s">
        <v>1005</v>
      </c>
      <c r="B811" s="61" t="s">
        <v>390</v>
      </c>
      <c r="C811" s="61" t="s">
        <v>954</v>
      </c>
      <c r="D811" s="61" t="s">
        <v>441</v>
      </c>
      <c r="E811" s="64">
        <f>IF(ISERROR(VLOOKUP(D811,#REF!,2,0)),0,VLOOKUP(D811,#REF!,2,0))</f>
        <v>0</v>
      </c>
      <c r="F811" s="61" t="str">
        <f>IF(D811="","",VLOOKUP(D811,'UG SKU Categorization'!$A$1:$C$204,3,0))</f>
        <v>Solar</v>
      </c>
      <c r="G811" s="61" t="s">
        <v>442</v>
      </c>
      <c r="H811" s="524">
        <v>4471000</v>
      </c>
      <c r="I811" s="306"/>
      <c r="J811" s="306"/>
      <c r="K811" s="306"/>
      <c r="L811" s="306"/>
      <c r="M811" s="306"/>
      <c r="N811" s="306"/>
      <c r="O811" s="306"/>
      <c r="P811" s="306"/>
      <c r="Q811" s="306"/>
      <c r="R811" s="306"/>
      <c r="S811" s="306"/>
      <c r="T811" s="306"/>
      <c r="U811" s="524">
        <v>280000</v>
      </c>
      <c r="V811" s="524">
        <v>210000</v>
      </c>
      <c r="W811" s="524">
        <v>210000</v>
      </c>
      <c r="X811" s="524">
        <v>186000</v>
      </c>
      <c r="Y811" s="524">
        <v>120000</v>
      </c>
      <c r="Z811" s="524">
        <v>62000</v>
      </c>
      <c r="AA811" s="524">
        <v>434000</v>
      </c>
      <c r="AB811" s="524">
        <v>248000</v>
      </c>
      <c r="AC811" s="306"/>
      <c r="AD811" s="524">
        <v>124000</v>
      </c>
      <c r="AE811" s="524">
        <v>124000</v>
      </c>
      <c r="AF811" s="524">
        <v>186000</v>
      </c>
      <c r="AG811" s="524">
        <v>124000</v>
      </c>
      <c r="AH811" s="524">
        <v>62000</v>
      </c>
      <c r="AI811" s="524">
        <v>248000</v>
      </c>
      <c r="AJ811" s="524">
        <v>62000</v>
      </c>
      <c r="AK811" s="524">
        <v>62000</v>
      </c>
      <c r="AL811" s="524">
        <v>248000</v>
      </c>
      <c r="AM811" s="524">
        <v>62000</v>
      </c>
      <c r="AN811" s="524">
        <v>62000</v>
      </c>
      <c r="AO811" s="524">
        <v>62000</v>
      </c>
      <c r="AP811" s="524">
        <v>62000</v>
      </c>
      <c r="AQ811" s="306"/>
      <c r="AR811" s="524">
        <v>1054000</v>
      </c>
      <c r="AS811" s="306"/>
      <c r="AT811" s="306"/>
      <c r="AU811" s="524">
        <v>62000</v>
      </c>
      <c r="AV811" s="306"/>
      <c r="AW811" s="524">
        <v>62000</v>
      </c>
      <c r="AX811" s="524">
        <v>55000</v>
      </c>
      <c r="AY811" s="306"/>
    </row>
    <row r="812" spans="1:51">
      <c r="A812" s="61" t="s">
        <v>1005</v>
      </c>
      <c r="B812" s="61" t="s">
        <v>390</v>
      </c>
      <c r="C812" s="61" t="s">
        <v>954</v>
      </c>
      <c r="D812" s="61" t="s">
        <v>509</v>
      </c>
      <c r="E812" s="64">
        <f>IF(ISERROR(VLOOKUP(D812,#REF!,2,0)),0,VLOOKUP(D812,#REF!,2,0))</f>
        <v>0</v>
      </c>
      <c r="F812" s="61" t="str">
        <f>IF(D812="","",VLOOKUP(D812,'UG SKU Categorization'!$A$1:$C$204,3,0))</f>
        <v>Solar</v>
      </c>
      <c r="G812" s="61" t="s">
        <v>510</v>
      </c>
      <c r="H812" s="524">
        <v>5500</v>
      </c>
      <c r="I812" s="306"/>
      <c r="J812" s="306"/>
      <c r="K812" s="306"/>
      <c r="L812" s="306"/>
      <c r="M812" s="306"/>
      <c r="N812" s="306"/>
      <c r="O812" s="306"/>
      <c r="P812" s="306"/>
      <c r="Q812" s="306"/>
      <c r="R812" s="306"/>
      <c r="S812" s="306"/>
      <c r="T812" s="306"/>
      <c r="U812" s="306"/>
      <c r="V812" s="306"/>
      <c r="W812" s="306"/>
      <c r="X812" s="306"/>
      <c r="Y812" s="524">
        <v>5500</v>
      </c>
      <c r="Z812" s="306"/>
      <c r="AA812" s="306"/>
      <c r="AB812" s="306"/>
      <c r="AC812" s="306"/>
      <c r="AD812" s="306"/>
      <c r="AE812" s="306"/>
      <c r="AF812" s="306"/>
      <c r="AG812" s="306"/>
      <c r="AH812" s="306"/>
      <c r="AI812" s="306"/>
      <c r="AJ812" s="306"/>
      <c r="AK812" s="306"/>
      <c r="AL812" s="306"/>
      <c r="AM812" s="306"/>
      <c r="AN812" s="306"/>
      <c r="AO812" s="306"/>
      <c r="AP812" s="306"/>
      <c r="AQ812" s="306"/>
      <c r="AR812" s="306"/>
      <c r="AS812" s="306"/>
      <c r="AT812" s="306"/>
      <c r="AU812" s="306"/>
      <c r="AV812" s="306"/>
      <c r="AW812" s="306"/>
      <c r="AX812" s="306"/>
      <c r="AY812" s="306"/>
    </row>
    <row r="813" spans="1:51">
      <c r="A813" s="61" t="s">
        <v>1005</v>
      </c>
      <c r="B813" s="61" t="s">
        <v>390</v>
      </c>
      <c r="C813" s="61" t="s">
        <v>954</v>
      </c>
      <c r="D813" s="61" t="s">
        <v>707</v>
      </c>
      <c r="E813" s="64">
        <f>IF(ISERROR(VLOOKUP(D813,#REF!,2,0)),0,VLOOKUP(D813,#REF!,2,0))</f>
        <v>0</v>
      </c>
      <c r="F813" s="61" t="str">
        <f>IF(D813="","",VLOOKUP(D813,'UG SKU Categorization'!$A$1:$C$204,3,0))</f>
        <v>Cookstoves</v>
      </c>
      <c r="G813" s="61" t="s">
        <v>708</v>
      </c>
      <c r="H813" s="524">
        <v>13046000</v>
      </c>
      <c r="I813" s="306"/>
      <c r="J813" s="306"/>
      <c r="K813" s="306"/>
      <c r="L813" s="306"/>
      <c r="M813" s="306"/>
      <c r="N813" s="306"/>
      <c r="O813" s="306"/>
      <c r="P813" s="306"/>
      <c r="Q813" s="306"/>
      <c r="R813" s="306"/>
      <c r="S813" s="306"/>
      <c r="T813" s="306"/>
      <c r="U813" s="306"/>
      <c r="V813" s="306"/>
      <c r="W813" s="306"/>
      <c r="X813" s="306"/>
      <c r="Y813" s="306"/>
      <c r="Z813" s="306"/>
      <c r="AA813" s="306"/>
      <c r="AB813" s="524">
        <v>1066000</v>
      </c>
      <c r="AC813" s="524">
        <v>364000</v>
      </c>
      <c r="AD813" s="524">
        <v>312000</v>
      </c>
      <c r="AE813" s="524">
        <v>1352000</v>
      </c>
      <c r="AF813" s="524">
        <v>1807000</v>
      </c>
      <c r="AG813" s="524">
        <v>1326000</v>
      </c>
      <c r="AH813" s="524">
        <v>338000</v>
      </c>
      <c r="AI813" s="524">
        <v>364000</v>
      </c>
      <c r="AJ813" s="524">
        <v>728000</v>
      </c>
      <c r="AK813" s="524">
        <v>923000</v>
      </c>
      <c r="AL813" s="524">
        <v>91000</v>
      </c>
      <c r="AM813" s="524">
        <v>126000</v>
      </c>
      <c r="AN813" s="524">
        <v>180000</v>
      </c>
      <c r="AO813" s="524">
        <v>108000</v>
      </c>
      <c r="AP813" s="524">
        <v>252000</v>
      </c>
      <c r="AQ813" s="524">
        <v>54000</v>
      </c>
      <c r="AR813" s="524">
        <v>3340000</v>
      </c>
      <c r="AS813" s="524">
        <v>44000</v>
      </c>
      <c r="AT813" s="524">
        <v>61000</v>
      </c>
      <c r="AU813" s="524">
        <v>105000</v>
      </c>
      <c r="AV813" s="524">
        <v>21000</v>
      </c>
      <c r="AW813" s="524">
        <v>84000</v>
      </c>
      <c r="AX813" s="306"/>
      <c r="AY813" s="306"/>
    </row>
    <row r="814" spans="1:51">
      <c r="A814" s="61" t="s">
        <v>1005</v>
      </c>
      <c r="B814" s="61" t="s">
        <v>390</v>
      </c>
      <c r="C814" s="61" t="s">
        <v>954</v>
      </c>
      <c r="D814" s="61" t="s">
        <v>513</v>
      </c>
      <c r="E814" s="64">
        <f>IF(ISERROR(VLOOKUP(D814,#REF!,2,0)),0,VLOOKUP(D814,#REF!,2,0))</f>
        <v>0</v>
      </c>
      <c r="F814" s="61" t="str">
        <f>IF(D814="","",VLOOKUP(D814,'UG SKU Categorization'!$A$1:$C$204,3,0))</f>
        <v>Fuel</v>
      </c>
      <c r="G814" s="61" t="s">
        <v>514</v>
      </c>
      <c r="H814" s="524">
        <v>821961</v>
      </c>
      <c r="I814" s="306"/>
      <c r="J814" s="306"/>
      <c r="K814" s="306"/>
      <c r="L814" s="306"/>
      <c r="M814" s="306"/>
      <c r="N814" s="306"/>
      <c r="O814" s="306"/>
      <c r="P814" s="306"/>
      <c r="Q814" s="306"/>
      <c r="R814" s="306"/>
      <c r="S814" s="306"/>
      <c r="T814" s="306"/>
      <c r="U814" s="306"/>
      <c r="V814" s="306"/>
      <c r="W814" s="306"/>
      <c r="X814" s="306"/>
      <c r="Y814" s="306"/>
      <c r="Z814" s="306"/>
      <c r="AA814" s="306"/>
      <c r="AB814" s="306"/>
      <c r="AC814" s="306"/>
      <c r="AD814" s="306"/>
      <c r="AE814" s="306"/>
      <c r="AF814" s="306"/>
      <c r="AG814" s="306"/>
      <c r="AH814" s="524">
        <v>106000</v>
      </c>
      <c r="AI814" s="524">
        <v>73000</v>
      </c>
      <c r="AJ814" s="524">
        <v>23000</v>
      </c>
      <c r="AK814" s="524">
        <v>198961</v>
      </c>
      <c r="AL814" s="524">
        <v>34000</v>
      </c>
      <c r="AM814" s="524">
        <v>37000</v>
      </c>
      <c r="AN814" s="524">
        <v>10000</v>
      </c>
      <c r="AO814" s="524">
        <v>167000</v>
      </c>
      <c r="AP814" s="524">
        <v>142000</v>
      </c>
      <c r="AQ814" s="524">
        <v>20000</v>
      </c>
      <c r="AR814" s="524">
        <v>6000</v>
      </c>
      <c r="AS814" s="524">
        <v>2000</v>
      </c>
      <c r="AT814" s="524">
        <v>1000</v>
      </c>
      <c r="AU814" s="524">
        <v>1000</v>
      </c>
      <c r="AV814" s="524">
        <v>1000</v>
      </c>
      <c r="AW814" s="306"/>
      <c r="AX814" s="306"/>
      <c r="AY814" s="306"/>
    </row>
    <row r="815" spans="1:51">
      <c r="A815" s="61" t="s">
        <v>1005</v>
      </c>
      <c r="B815" s="61" t="s">
        <v>390</v>
      </c>
      <c r="C815" s="61" t="s">
        <v>954</v>
      </c>
      <c r="D815" s="61" t="s">
        <v>1010</v>
      </c>
      <c r="E815" s="64">
        <f>IF(ISERROR(VLOOKUP(D815,#REF!,2,0)),0,VLOOKUP(D815,#REF!,2,0))</f>
        <v>0</v>
      </c>
      <c r="F815" s="61" t="str">
        <f>IF(D815="","",VLOOKUP(D815,'UG SKU Categorization'!$A$1:$C$204,3,0))</f>
        <v>Solar</v>
      </c>
      <c r="G815" s="61" t="s">
        <v>1011</v>
      </c>
      <c r="H815" s="524">
        <v>1710000</v>
      </c>
      <c r="I815" s="306"/>
      <c r="J815" s="306"/>
      <c r="K815" s="306"/>
      <c r="L815" s="306"/>
      <c r="M815" s="306"/>
      <c r="N815" s="306"/>
      <c r="O815" s="306"/>
      <c r="P815" s="306"/>
      <c r="Q815" s="306"/>
      <c r="R815" s="306"/>
      <c r="S815" s="306"/>
      <c r="T815" s="306"/>
      <c r="U815" s="306"/>
      <c r="V815" s="306"/>
      <c r="W815" s="306"/>
      <c r="X815" s="306"/>
      <c r="Y815" s="306"/>
      <c r="Z815" s="306"/>
      <c r="AA815" s="306"/>
      <c r="AB815" s="306"/>
      <c r="AC815" s="306"/>
      <c r="AD815" s="306"/>
      <c r="AE815" s="306"/>
      <c r="AF815" s="306"/>
      <c r="AG815" s="306"/>
      <c r="AH815" s="306"/>
      <c r="AI815" s="524">
        <v>115000</v>
      </c>
      <c r="AJ815" s="524">
        <v>115000</v>
      </c>
      <c r="AK815" s="524">
        <v>115000</v>
      </c>
      <c r="AL815" s="306"/>
      <c r="AM815" s="524">
        <v>115000</v>
      </c>
      <c r="AN815" s="306"/>
      <c r="AO815" s="306"/>
      <c r="AP815" s="306"/>
      <c r="AQ815" s="306"/>
      <c r="AR815" s="524">
        <v>810000</v>
      </c>
      <c r="AS815" s="306"/>
      <c r="AT815" s="306"/>
      <c r="AU815" s="524">
        <v>110000</v>
      </c>
      <c r="AV815" s="524">
        <v>110000</v>
      </c>
      <c r="AW815" s="306"/>
      <c r="AX815" s="524">
        <v>220000</v>
      </c>
      <c r="AY815" s="306"/>
    </row>
    <row r="816" spans="1:51">
      <c r="A816" s="61" t="s">
        <v>1005</v>
      </c>
      <c r="B816" s="61" t="s">
        <v>390</v>
      </c>
      <c r="C816" s="61" t="s">
        <v>954</v>
      </c>
      <c r="D816" s="61" t="s">
        <v>1012</v>
      </c>
      <c r="E816" s="64">
        <f>IF(ISERROR(VLOOKUP(D816,#REF!,2,0)),0,VLOOKUP(D816,#REF!,2,0))</f>
        <v>0</v>
      </c>
      <c r="F816" s="61" t="str">
        <f>IF(D816="","",VLOOKUP(D816,'UG SKU Categorization'!$A$1:$C$204,3,0))</f>
        <v>Solar</v>
      </c>
      <c r="G816" s="61" t="s">
        <v>1013</v>
      </c>
      <c r="H816" s="524">
        <v>52000</v>
      </c>
      <c r="I816" s="306"/>
      <c r="J816" s="306"/>
      <c r="K816" s="306"/>
      <c r="L816" s="306"/>
      <c r="M816" s="306"/>
      <c r="N816" s="306"/>
      <c r="O816" s="306"/>
      <c r="P816" s="306"/>
      <c r="Q816" s="306"/>
      <c r="R816" s="306"/>
      <c r="S816" s="306"/>
      <c r="T816" s="306"/>
      <c r="U816" s="306"/>
      <c r="V816" s="306"/>
      <c r="W816" s="306"/>
      <c r="X816" s="306"/>
      <c r="Y816" s="306"/>
      <c r="Z816" s="306"/>
      <c r="AA816" s="306"/>
      <c r="AB816" s="306"/>
      <c r="AC816" s="306"/>
      <c r="AD816" s="306"/>
      <c r="AE816" s="306"/>
      <c r="AF816" s="306"/>
      <c r="AG816" s="306"/>
      <c r="AH816" s="306"/>
      <c r="AI816" s="306"/>
      <c r="AJ816" s="306"/>
      <c r="AK816" s="306"/>
      <c r="AL816" s="306"/>
      <c r="AM816" s="524">
        <v>52000</v>
      </c>
      <c r="AN816" s="306"/>
      <c r="AO816" s="306"/>
      <c r="AP816" s="306"/>
      <c r="AQ816" s="306"/>
      <c r="AR816" s="306"/>
      <c r="AS816" s="306"/>
      <c r="AT816" s="306"/>
      <c r="AU816" s="306"/>
      <c r="AV816" s="306"/>
      <c r="AW816" s="306"/>
      <c r="AX816" s="306"/>
      <c r="AY816" s="306"/>
    </row>
    <row r="817" spans="1:51">
      <c r="A817" s="61" t="s">
        <v>1005</v>
      </c>
      <c r="B817" s="61" t="s">
        <v>390</v>
      </c>
      <c r="C817" s="61" t="s">
        <v>954</v>
      </c>
      <c r="D817" s="61" t="s">
        <v>1051</v>
      </c>
      <c r="E817" s="64">
        <f>IF(ISERROR(VLOOKUP(D817,#REF!,2,0)),0,VLOOKUP(D817,#REF!,2,0))</f>
        <v>0</v>
      </c>
      <c r="F817" s="61" t="str">
        <f>IF(D817="","",VLOOKUP(D817,'UG SKU Categorization'!$A$1:$C$204,3,0))</f>
        <v>Cookstoves</v>
      </c>
      <c r="G817" s="61" t="s">
        <v>1052</v>
      </c>
      <c r="H817" s="524">
        <v>80000</v>
      </c>
      <c r="I817" s="306"/>
      <c r="J817" s="306"/>
      <c r="K817" s="306"/>
      <c r="L817" s="306"/>
      <c r="M817" s="306"/>
      <c r="N817" s="306"/>
      <c r="O817" s="306"/>
      <c r="P817" s="306"/>
      <c r="Q817" s="306"/>
      <c r="R817" s="306"/>
      <c r="S817" s="306"/>
      <c r="T817" s="306"/>
      <c r="U817" s="306"/>
      <c r="V817" s="306"/>
      <c r="W817" s="306"/>
      <c r="X817" s="306"/>
      <c r="Y817" s="306"/>
      <c r="Z817" s="306"/>
      <c r="AA817" s="306"/>
      <c r="AB817" s="306"/>
      <c r="AC817" s="306"/>
      <c r="AD817" s="306"/>
      <c r="AE817" s="306"/>
      <c r="AF817" s="306"/>
      <c r="AG817" s="306"/>
      <c r="AH817" s="306"/>
      <c r="AI817" s="306"/>
      <c r="AJ817" s="306"/>
      <c r="AK817" s="306"/>
      <c r="AL817" s="306"/>
      <c r="AM817" s="306"/>
      <c r="AN817" s="306"/>
      <c r="AO817" s="524">
        <v>50000</v>
      </c>
      <c r="AP817" s="306"/>
      <c r="AQ817" s="306"/>
      <c r="AR817" s="306"/>
      <c r="AS817" s="306"/>
      <c r="AT817" s="524">
        <v>15000</v>
      </c>
      <c r="AU817" s="306"/>
      <c r="AV817" s="306"/>
      <c r="AW817" s="306"/>
      <c r="AX817" s="524">
        <v>15000</v>
      </c>
      <c r="AY817" s="306"/>
    </row>
    <row r="818" spans="1:51">
      <c r="A818" s="61" t="s">
        <v>1005</v>
      </c>
      <c r="B818" s="61" t="s">
        <v>390</v>
      </c>
      <c r="C818" s="61" t="s">
        <v>954</v>
      </c>
      <c r="D818" s="61" t="s">
        <v>1221</v>
      </c>
      <c r="E818" s="64">
        <f>IF(ISERROR(VLOOKUP(D818,#REF!,2,0)),0,VLOOKUP(D818,#REF!,2,0))</f>
        <v>0</v>
      </c>
      <c r="F818" s="61" t="str">
        <f>IF(D818="","",VLOOKUP(D818,'UG SKU Categorization'!$A$1:$C$204,3,0))</f>
        <v>Cookstoves</v>
      </c>
      <c r="G818" s="61" t="s">
        <v>1222</v>
      </c>
      <c r="H818" s="524">
        <v>45500</v>
      </c>
      <c r="I818" s="306"/>
      <c r="J818" s="306"/>
      <c r="K818" s="306"/>
      <c r="L818" s="306"/>
      <c r="M818" s="306"/>
      <c r="N818" s="306"/>
      <c r="O818" s="306"/>
      <c r="P818" s="306"/>
      <c r="Q818" s="306"/>
      <c r="R818" s="306"/>
      <c r="S818" s="306"/>
      <c r="T818" s="306"/>
      <c r="U818" s="306"/>
      <c r="V818" s="306"/>
      <c r="W818" s="306"/>
      <c r="X818" s="306"/>
      <c r="Y818" s="306"/>
      <c r="Z818" s="306"/>
      <c r="AA818" s="306"/>
      <c r="AB818" s="306"/>
      <c r="AC818" s="306"/>
      <c r="AD818" s="306"/>
      <c r="AE818" s="306"/>
      <c r="AF818" s="306"/>
      <c r="AG818" s="306"/>
      <c r="AH818" s="306"/>
      <c r="AI818" s="306"/>
      <c r="AJ818" s="306"/>
      <c r="AK818" s="306"/>
      <c r="AL818" s="306"/>
      <c r="AM818" s="306"/>
      <c r="AN818" s="306"/>
      <c r="AO818" s="524">
        <v>28000</v>
      </c>
      <c r="AP818" s="306"/>
      <c r="AQ818" s="306"/>
      <c r="AR818" s="306"/>
      <c r="AS818" s="306"/>
      <c r="AT818" s="306"/>
      <c r="AU818" s="306"/>
      <c r="AV818" s="306"/>
      <c r="AW818" s="524">
        <v>17500</v>
      </c>
      <c r="AX818" s="306"/>
      <c r="AY818" s="306"/>
    </row>
    <row r="819" spans="1:51">
      <c r="A819" s="61" t="s">
        <v>1005</v>
      </c>
      <c r="B819" s="61" t="s">
        <v>390</v>
      </c>
      <c r="C819" s="61" t="s">
        <v>954</v>
      </c>
      <c r="D819" s="61" t="s">
        <v>1049</v>
      </c>
      <c r="E819" s="64">
        <f>IF(ISERROR(VLOOKUP(D819,#REF!,2,0)),0,VLOOKUP(D819,#REF!,2,0))</f>
        <v>0</v>
      </c>
      <c r="F819" s="61" t="str">
        <f>IF(D819="","",VLOOKUP(D819,'UG SKU Categorization'!$A$1:$C$204,3,0))</f>
        <v>Solar</v>
      </c>
      <c r="G819" s="61" t="s">
        <v>1050</v>
      </c>
      <c r="H819" s="524">
        <v>2053000</v>
      </c>
      <c r="I819" s="306"/>
      <c r="J819" s="306"/>
      <c r="K819" s="306"/>
      <c r="L819" s="306"/>
      <c r="M819" s="306"/>
      <c r="N819" s="306"/>
      <c r="O819" s="306"/>
      <c r="P819" s="306"/>
      <c r="Q819" s="306"/>
      <c r="R819" s="306"/>
      <c r="S819" s="306"/>
      <c r="T819" s="306"/>
      <c r="U819" s="306"/>
      <c r="V819" s="306"/>
      <c r="W819" s="306"/>
      <c r="X819" s="306"/>
      <c r="Y819" s="306"/>
      <c r="Z819" s="306"/>
      <c r="AA819" s="306"/>
      <c r="AB819" s="306"/>
      <c r="AC819" s="306"/>
      <c r="AD819" s="306"/>
      <c r="AE819" s="306"/>
      <c r="AF819" s="306"/>
      <c r="AG819" s="306"/>
      <c r="AH819" s="306"/>
      <c r="AI819" s="306"/>
      <c r="AJ819" s="306"/>
      <c r="AK819" s="306"/>
      <c r="AL819" s="524">
        <v>56000</v>
      </c>
      <c r="AM819" s="524">
        <v>142000</v>
      </c>
      <c r="AN819" s="524">
        <v>140000</v>
      </c>
      <c r="AO819" s="524">
        <v>140000</v>
      </c>
      <c r="AP819" s="524">
        <v>60000</v>
      </c>
      <c r="AQ819" s="524">
        <v>120000</v>
      </c>
      <c r="AR819" s="524">
        <v>300000</v>
      </c>
      <c r="AS819" s="524">
        <v>120000</v>
      </c>
      <c r="AT819" s="306"/>
      <c r="AU819" s="524">
        <v>82500</v>
      </c>
      <c r="AV819" s="524">
        <v>513000</v>
      </c>
      <c r="AW819" s="524">
        <v>297000</v>
      </c>
      <c r="AX819" s="524">
        <v>82500</v>
      </c>
      <c r="AY819" s="306"/>
    </row>
    <row r="820" spans="1:51">
      <c r="A820" s="61" t="s">
        <v>1005</v>
      </c>
      <c r="B820" s="61" t="s">
        <v>390</v>
      </c>
      <c r="C820" s="61" t="s">
        <v>954</v>
      </c>
      <c r="D820" s="61" t="s">
        <v>1453</v>
      </c>
      <c r="E820" s="64">
        <f>IF(ISERROR(VLOOKUP(D820,#REF!,2,0)),0,VLOOKUP(D820,#REF!,2,0))</f>
        <v>0</v>
      </c>
      <c r="F820" s="61" t="str">
        <f>IF(D820="","",VLOOKUP(D820,'UG SKU Categorization'!$A$1:$C$204,3,0))</f>
        <v>Cookstoves</v>
      </c>
      <c r="G820" s="61" t="s">
        <v>1455</v>
      </c>
      <c r="H820" s="524">
        <v>300000</v>
      </c>
      <c r="I820" s="306"/>
      <c r="J820" s="306"/>
      <c r="K820" s="306"/>
      <c r="L820" s="306"/>
      <c r="M820" s="306"/>
      <c r="N820" s="306"/>
      <c r="O820" s="306"/>
      <c r="P820" s="306"/>
      <c r="Q820" s="306"/>
      <c r="R820" s="306"/>
      <c r="S820" s="306"/>
      <c r="T820" s="306"/>
      <c r="U820" s="306"/>
      <c r="V820" s="306"/>
      <c r="W820" s="306"/>
      <c r="X820" s="306"/>
      <c r="Y820" s="306"/>
      <c r="Z820" s="306"/>
      <c r="AA820" s="306"/>
      <c r="AB820" s="306"/>
      <c r="AC820" s="306"/>
      <c r="AD820" s="306"/>
      <c r="AE820" s="306"/>
      <c r="AF820" s="306"/>
      <c r="AG820" s="306"/>
      <c r="AH820" s="306"/>
      <c r="AI820" s="306"/>
      <c r="AJ820" s="306"/>
      <c r="AK820" s="306"/>
      <c r="AL820" s="306"/>
      <c r="AM820" s="306"/>
      <c r="AN820" s="306"/>
      <c r="AO820" s="306"/>
      <c r="AP820" s="524">
        <v>100000</v>
      </c>
      <c r="AQ820" s="306"/>
      <c r="AR820" s="524">
        <v>200000</v>
      </c>
      <c r="AS820" s="306"/>
      <c r="AT820" s="306"/>
      <c r="AU820" s="306"/>
      <c r="AV820" s="306"/>
      <c r="AW820" s="306"/>
      <c r="AX820" s="306"/>
      <c r="AY820" s="306"/>
    </row>
    <row r="821" spans="1:51">
      <c r="A821" s="61" t="s">
        <v>1005</v>
      </c>
      <c r="B821" s="61" t="s">
        <v>390</v>
      </c>
      <c r="C821" s="61" t="s">
        <v>954</v>
      </c>
      <c r="D821" s="61" t="s">
        <v>515</v>
      </c>
      <c r="E821" s="64">
        <f>IF(ISERROR(VLOOKUP(D821,#REF!,2,0)),0,VLOOKUP(D821,#REF!,2,0))</f>
        <v>0</v>
      </c>
      <c r="F821" s="61" t="str">
        <f>IF(D821="","",VLOOKUP(D821,'UG SKU Categorization'!$A$1:$C$204,3,0))</f>
        <v>Malaria Prevention</v>
      </c>
      <c r="G821" s="61" t="s">
        <v>516</v>
      </c>
      <c r="H821" s="524">
        <v>1242100</v>
      </c>
      <c r="I821" s="524">
        <v>79100</v>
      </c>
      <c r="J821" s="524">
        <v>19500</v>
      </c>
      <c r="K821" s="524">
        <v>58000</v>
      </c>
      <c r="L821" s="524">
        <v>14000</v>
      </c>
      <c r="M821" s="524">
        <v>45450</v>
      </c>
      <c r="N821" s="524">
        <v>63000</v>
      </c>
      <c r="O821" s="524">
        <v>43200</v>
      </c>
      <c r="P821" s="524">
        <v>67050</v>
      </c>
      <c r="Q821" s="524">
        <v>265300</v>
      </c>
      <c r="R821" s="524">
        <v>44800</v>
      </c>
      <c r="S821" s="524">
        <v>30800</v>
      </c>
      <c r="T821" s="524">
        <v>28000</v>
      </c>
      <c r="U821" s="524">
        <v>19600</v>
      </c>
      <c r="V821" s="524">
        <v>11900</v>
      </c>
      <c r="W821" s="524">
        <v>6300</v>
      </c>
      <c r="X821" s="524">
        <v>19600</v>
      </c>
      <c r="Y821" s="524">
        <v>19600</v>
      </c>
      <c r="Z821" s="524">
        <v>35700</v>
      </c>
      <c r="AA821" s="524">
        <v>28700</v>
      </c>
      <c r="AB821" s="524">
        <v>24500</v>
      </c>
      <c r="AC821" s="524">
        <v>9100</v>
      </c>
      <c r="AD821" s="524">
        <v>4200</v>
      </c>
      <c r="AE821" s="524">
        <v>16100</v>
      </c>
      <c r="AF821" s="524">
        <v>21000</v>
      </c>
      <c r="AG821" s="524">
        <v>30100</v>
      </c>
      <c r="AH821" s="524">
        <v>8400</v>
      </c>
      <c r="AI821" s="524">
        <v>13000</v>
      </c>
      <c r="AJ821" s="524">
        <v>20000</v>
      </c>
      <c r="AK821" s="524">
        <v>4000</v>
      </c>
      <c r="AL821" s="524">
        <v>7000</v>
      </c>
      <c r="AM821" s="524">
        <v>16000</v>
      </c>
      <c r="AN821" s="524">
        <v>24000</v>
      </c>
      <c r="AO821" s="524">
        <v>14000</v>
      </c>
      <c r="AP821" s="524">
        <v>17000</v>
      </c>
      <c r="AQ821" s="524">
        <v>13000</v>
      </c>
      <c r="AR821" s="524">
        <v>31000</v>
      </c>
      <c r="AS821" s="524">
        <v>6000</v>
      </c>
      <c r="AT821" s="524">
        <v>12100</v>
      </c>
      <c r="AU821" s="524">
        <v>18000</v>
      </c>
      <c r="AV821" s="524">
        <v>11000</v>
      </c>
      <c r="AW821" s="524">
        <v>8000</v>
      </c>
      <c r="AX821" s="524">
        <v>14000</v>
      </c>
      <c r="AY821" s="524">
        <v>1000</v>
      </c>
    </row>
    <row r="822" spans="1:51">
      <c r="A822" s="61" t="s">
        <v>1005</v>
      </c>
      <c r="B822" s="61" t="s">
        <v>390</v>
      </c>
      <c r="C822" s="61" t="s">
        <v>954</v>
      </c>
      <c r="D822" s="61" t="s">
        <v>517</v>
      </c>
      <c r="E822" s="64">
        <f>IF(ISERROR(VLOOKUP(D822,#REF!,2,0)),0,VLOOKUP(D822,#REF!,2,0))</f>
        <v>0</v>
      </c>
      <c r="F822" s="61" t="str">
        <f>IF(D822="","",VLOOKUP(D822,'UG SKU Categorization'!$A$1:$C$204,3,0))</f>
        <v>Malaria Prevention</v>
      </c>
      <c r="G822" s="61" t="s">
        <v>518</v>
      </c>
      <c r="H822" s="524">
        <v>2209200</v>
      </c>
      <c r="I822" s="306"/>
      <c r="J822" s="306"/>
      <c r="K822" s="524">
        <v>8800</v>
      </c>
      <c r="L822" s="524">
        <v>17600</v>
      </c>
      <c r="M822" s="524">
        <v>17800</v>
      </c>
      <c r="N822" s="524">
        <v>270000</v>
      </c>
      <c r="O822" s="524">
        <v>81000</v>
      </c>
      <c r="P822" s="524">
        <v>36000</v>
      </c>
      <c r="Q822" s="524">
        <v>9000</v>
      </c>
      <c r="R822" s="524">
        <v>36000</v>
      </c>
      <c r="S822" s="524">
        <v>81000</v>
      </c>
      <c r="T822" s="524">
        <v>45000</v>
      </c>
      <c r="U822" s="524">
        <v>9000</v>
      </c>
      <c r="V822" s="524">
        <v>18000</v>
      </c>
      <c r="W822" s="524">
        <v>45000</v>
      </c>
      <c r="X822" s="524">
        <v>54000</v>
      </c>
      <c r="Y822" s="524">
        <v>9000</v>
      </c>
      <c r="Z822" s="524">
        <v>9000</v>
      </c>
      <c r="AA822" s="524">
        <v>36000</v>
      </c>
      <c r="AB822" s="524">
        <v>9000</v>
      </c>
      <c r="AC822" s="524">
        <v>9000</v>
      </c>
      <c r="AD822" s="306"/>
      <c r="AE822" s="524">
        <v>9000</v>
      </c>
      <c r="AF822" s="524">
        <v>25000</v>
      </c>
      <c r="AG822" s="524">
        <v>50000</v>
      </c>
      <c r="AH822" s="524">
        <v>37500</v>
      </c>
      <c r="AI822" s="524">
        <v>12500</v>
      </c>
      <c r="AJ822" s="524">
        <v>37500</v>
      </c>
      <c r="AK822" s="524">
        <v>12500</v>
      </c>
      <c r="AL822" s="524">
        <v>12500</v>
      </c>
      <c r="AM822" s="524">
        <v>25000</v>
      </c>
      <c r="AN822" s="524">
        <v>887500</v>
      </c>
      <c r="AO822" s="524">
        <v>25000</v>
      </c>
      <c r="AP822" s="524">
        <v>37500</v>
      </c>
      <c r="AQ822" s="524">
        <v>37500</v>
      </c>
      <c r="AR822" s="524">
        <v>62500</v>
      </c>
      <c r="AS822" s="524">
        <v>12500</v>
      </c>
      <c r="AT822" s="524">
        <v>50000</v>
      </c>
      <c r="AU822" s="306"/>
      <c r="AV822" s="524">
        <v>12500</v>
      </c>
      <c r="AW822" s="524">
        <v>25000</v>
      </c>
      <c r="AX822" s="524">
        <v>37500</v>
      </c>
      <c r="AY822" s="306"/>
    </row>
    <row r="823" spans="1:51">
      <c r="A823" s="61" t="s">
        <v>1005</v>
      </c>
      <c r="B823" s="61" t="s">
        <v>390</v>
      </c>
      <c r="C823" s="61" t="s">
        <v>954</v>
      </c>
      <c r="D823" s="61" t="s">
        <v>519</v>
      </c>
      <c r="E823" s="64">
        <f>IF(ISERROR(VLOOKUP(D823,#REF!,2,0)),0,VLOOKUP(D823,#REF!,2,0))</f>
        <v>0</v>
      </c>
      <c r="F823" s="61" t="str">
        <f>IF(D823="","",VLOOKUP(D823,'UG SKU Categorization'!$A$1:$C$204,3,0))</f>
        <v>Malaria Treatment</v>
      </c>
      <c r="G823" s="61" t="s">
        <v>520</v>
      </c>
      <c r="H823" s="524">
        <v>26441500</v>
      </c>
      <c r="I823" s="524">
        <v>650000</v>
      </c>
      <c r="J823" s="524">
        <v>420000</v>
      </c>
      <c r="K823" s="524">
        <v>460000</v>
      </c>
      <c r="L823" s="524">
        <v>405000</v>
      </c>
      <c r="M823" s="524">
        <v>617500</v>
      </c>
      <c r="N823" s="524">
        <v>1020000</v>
      </c>
      <c r="O823" s="524">
        <v>807500</v>
      </c>
      <c r="P823" s="524">
        <v>743400</v>
      </c>
      <c r="Q823" s="524">
        <v>662400</v>
      </c>
      <c r="R823" s="524">
        <v>678400</v>
      </c>
      <c r="S823" s="524">
        <v>452800</v>
      </c>
      <c r="T823" s="524">
        <v>466400</v>
      </c>
      <c r="U823" s="524">
        <v>370400</v>
      </c>
      <c r="V823" s="524">
        <v>215200</v>
      </c>
      <c r="W823" s="524">
        <v>341600</v>
      </c>
      <c r="X823" s="524">
        <v>772000</v>
      </c>
      <c r="Y823" s="524">
        <v>477600</v>
      </c>
      <c r="Z823" s="524">
        <v>834300</v>
      </c>
      <c r="AA823" s="524">
        <v>555300</v>
      </c>
      <c r="AB823" s="524">
        <v>363600</v>
      </c>
      <c r="AC823" s="524">
        <v>61200</v>
      </c>
      <c r="AD823" s="524">
        <v>514400</v>
      </c>
      <c r="AE823" s="524">
        <v>364500</v>
      </c>
      <c r="AF823" s="524">
        <v>325500</v>
      </c>
      <c r="AG823" s="524">
        <v>527500</v>
      </c>
      <c r="AH823" s="524">
        <v>677500</v>
      </c>
      <c r="AI823" s="524">
        <v>735000</v>
      </c>
      <c r="AJ823" s="524">
        <v>767500</v>
      </c>
      <c r="AK823" s="524">
        <v>815000</v>
      </c>
      <c r="AL823" s="524">
        <v>605000</v>
      </c>
      <c r="AM823" s="524">
        <v>747500</v>
      </c>
      <c r="AN823" s="524">
        <v>827500</v>
      </c>
      <c r="AO823" s="524">
        <v>777500</v>
      </c>
      <c r="AP823" s="524">
        <v>876500</v>
      </c>
      <c r="AQ823" s="524">
        <v>702500</v>
      </c>
      <c r="AR823" s="524">
        <v>1390000</v>
      </c>
      <c r="AS823" s="524">
        <v>650000</v>
      </c>
      <c r="AT823" s="524">
        <v>347500</v>
      </c>
      <c r="AU823" s="524">
        <v>785000</v>
      </c>
      <c r="AV823" s="524">
        <v>875000</v>
      </c>
      <c r="AW823" s="524">
        <v>677500</v>
      </c>
      <c r="AX823" s="524">
        <v>962500</v>
      </c>
      <c r="AY823" s="524">
        <v>116000</v>
      </c>
    </row>
    <row r="824" spans="1:51">
      <c r="A824" s="61" t="s">
        <v>1005</v>
      </c>
      <c r="B824" s="61" t="s">
        <v>390</v>
      </c>
      <c r="C824" s="61" t="s">
        <v>954</v>
      </c>
      <c r="D824" s="61" t="s">
        <v>521</v>
      </c>
      <c r="E824" s="64">
        <f>IF(ISERROR(VLOOKUP(D824,#REF!,2,0)),0,VLOOKUP(D824,#REF!,2,0))</f>
        <v>0</v>
      </c>
      <c r="F824" s="61" t="str">
        <f>IF(D824="","",VLOOKUP(D824,'UG SKU Categorization'!$A$1:$C$204,3,0))</f>
        <v>Malaria Treatment</v>
      </c>
      <c r="G824" s="61" t="s">
        <v>1150</v>
      </c>
      <c r="H824" s="524">
        <v>57200</v>
      </c>
      <c r="I824" s="524">
        <v>7200</v>
      </c>
      <c r="J824" s="524">
        <v>2500</v>
      </c>
      <c r="K824" s="524">
        <v>45000</v>
      </c>
      <c r="L824" s="524">
        <v>2500</v>
      </c>
      <c r="M824" s="306"/>
      <c r="N824" s="306"/>
      <c r="O824" s="306"/>
      <c r="P824" s="306"/>
      <c r="Q824" s="306"/>
      <c r="R824" s="306"/>
      <c r="S824" s="306"/>
      <c r="T824" s="306"/>
      <c r="U824" s="306"/>
      <c r="V824" s="306"/>
      <c r="W824" s="306"/>
      <c r="X824" s="306"/>
      <c r="Y824" s="306"/>
      <c r="Z824" s="306"/>
      <c r="AA824" s="306"/>
      <c r="AB824" s="306"/>
      <c r="AC824" s="306"/>
      <c r="AD824" s="306"/>
      <c r="AE824" s="306"/>
      <c r="AF824" s="306"/>
      <c r="AG824" s="306"/>
      <c r="AH824" s="306"/>
      <c r="AI824" s="306"/>
      <c r="AJ824" s="306"/>
      <c r="AK824" s="306"/>
      <c r="AL824" s="306"/>
      <c r="AM824" s="306"/>
      <c r="AN824" s="306"/>
      <c r="AO824" s="306"/>
      <c r="AP824" s="306"/>
      <c r="AQ824" s="306"/>
      <c r="AR824" s="306"/>
      <c r="AS824" s="306"/>
      <c r="AT824" s="306"/>
      <c r="AU824" s="306"/>
      <c r="AV824" s="306"/>
      <c r="AW824" s="306"/>
      <c r="AX824" s="306"/>
      <c r="AY824" s="306"/>
    </row>
    <row r="825" spans="1:51">
      <c r="A825" s="61" t="s">
        <v>1005</v>
      </c>
      <c r="B825" s="61" t="s">
        <v>390</v>
      </c>
      <c r="C825" s="61" t="s">
        <v>954</v>
      </c>
      <c r="D825" s="61" t="s">
        <v>522</v>
      </c>
      <c r="E825" s="64">
        <f>IF(ISERROR(VLOOKUP(D825,#REF!,2,0)),0,VLOOKUP(D825,#REF!,2,0))</f>
        <v>0</v>
      </c>
      <c r="F825" s="61" t="str">
        <f>IF(D825="","",VLOOKUP(D825,'UG SKU Categorization'!$A$1:$C$204,3,0))</f>
        <v>Malaria Treatment</v>
      </c>
      <c r="G825" s="61" t="s">
        <v>523</v>
      </c>
      <c r="H825" s="524">
        <v>3801900</v>
      </c>
      <c r="I825" s="306"/>
      <c r="J825" s="306"/>
      <c r="K825" s="306"/>
      <c r="L825" s="524">
        <v>18000</v>
      </c>
      <c r="M825" s="524">
        <v>41500</v>
      </c>
      <c r="N825" s="306"/>
      <c r="O825" s="306"/>
      <c r="P825" s="306"/>
      <c r="Q825" s="306"/>
      <c r="R825" s="306"/>
      <c r="S825" s="306"/>
      <c r="T825" s="306"/>
      <c r="U825" s="306"/>
      <c r="V825" s="306"/>
      <c r="W825" s="306"/>
      <c r="X825" s="306"/>
      <c r="Y825" s="306"/>
      <c r="Z825" s="306"/>
      <c r="AA825" s="524">
        <v>81000</v>
      </c>
      <c r="AB825" s="524">
        <v>394500</v>
      </c>
      <c r="AC825" s="524">
        <v>454500</v>
      </c>
      <c r="AD825" s="524">
        <v>262500</v>
      </c>
      <c r="AE825" s="524">
        <v>1060400</v>
      </c>
      <c r="AF825" s="524">
        <v>910000</v>
      </c>
      <c r="AG825" s="524">
        <v>365000</v>
      </c>
      <c r="AH825" s="524">
        <v>62500</v>
      </c>
      <c r="AI825" s="524">
        <v>15000</v>
      </c>
      <c r="AJ825" s="306"/>
      <c r="AK825" s="306"/>
      <c r="AL825" s="524">
        <v>45000</v>
      </c>
      <c r="AM825" s="524">
        <v>20000</v>
      </c>
      <c r="AN825" s="306"/>
      <c r="AO825" s="306"/>
      <c r="AP825" s="524">
        <v>14500</v>
      </c>
      <c r="AQ825" s="306"/>
      <c r="AR825" s="524">
        <v>42500</v>
      </c>
      <c r="AS825" s="524">
        <v>15000</v>
      </c>
      <c r="AT825" s="306"/>
      <c r="AU825" s="306"/>
      <c r="AV825" s="306"/>
      <c r="AW825" s="306"/>
      <c r="AX825" s="306"/>
      <c r="AY825" s="306"/>
    </row>
    <row r="826" spans="1:51">
      <c r="A826" s="61" t="s">
        <v>1005</v>
      </c>
      <c r="B826" s="61" t="s">
        <v>390</v>
      </c>
      <c r="C826" s="61" t="s">
        <v>954</v>
      </c>
      <c r="D826" s="61" t="s">
        <v>524</v>
      </c>
      <c r="E826" s="64">
        <f>IF(ISERROR(VLOOKUP(D826,#REF!,2,0)),0,VLOOKUP(D826,#REF!,2,0))</f>
        <v>0</v>
      </c>
      <c r="F826" s="61" t="str">
        <f>IF(D826="","",VLOOKUP(D826,'UG SKU Categorization'!$A$1:$C$204,3,0))</f>
        <v>Malaria Prevention</v>
      </c>
      <c r="G826" s="61" t="s">
        <v>525</v>
      </c>
      <c r="H826" s="524">
        <v>1038500</v>
      </c>
      <c r="I826" s="306"/>
      <c r="J826" s="306"/>
      <c r="K826" s="306"/>
      <c r="L826" s="306"/>
      <c r="M826" s="306"/>
      <c r="N826" s="306"/>
      <c r="O826" s="306"/>
      <c r="P826" s="306"/>
      <c r="Q826" s="306"/>
      <c r="R826" s="306"/>
      <c r="S826" s="306"/>
      <c r="T826" s="306"/>
      <c r="U826" s="306"/>
      <c r="V826" s="306"/>
      <c r="W826" s="306"/>
      <c r="X826" s="306"/>
      <c r="Y826" s="306"/>
      <c r="Z826" s="306"/>
      <c r="AA826" s="524">
        <v>495000</v>
      </c>
      <c r="AB826" s="524">
        <v>170500</v>
      </c>
      <c r="AC826" s="524">
        <v>22000</v>
      </c>
      <c r="AD826" s="524">
        <v>121000</v>
      </c>
      <c r="AE826" s="524">
        <v>27500</v>
      </c>
      <c r="AF826" s="524">
        <v>11000</v>
      </c>
      <c r="AG826" s="306"/>
      <c r="AH826" s="306"/>
      <c r="AI826" s="524">
        <v>5500</v>
      </c>
      <c r="AJ826" s="306"/>
      <c r="AK826" s="524">
        <v>5500</v>
      </c>
      <c r="AL826" s="306"/>
      <c r="AM826" s="524">
        <v>22000</v>
      </c>
      <c r="AN826" s="524">
        <v>60500</v>
      </c>
      <c r="AO826" s="524">
        <v>33000</v>
      </c>
      <c r="AP826" s="306"/>
      <c r="AQ826" s="306"/>
      <c r="AR826" s="524">
        <v>22000</v>
      </c>
      <c r="AS826" s="524">
        <v>11000</v>
      </c>
      <c r="AT826" s="524">
        <v>5500</v>
      </c>
      <c r="AU826" s="306"/>
      <c r="AV826" s="524">
        <v>5500</v>
      </c>
      <c r="AW826" s="524">
        <v>11000</v>
      </c>
      <c r="AX826" s="524">
        <v>10000</v>
      </c>
      <c r="AY826" s="306"/>
    </row>
    <row r="827" spans="1:51">
      <c r="A827" s="61" t="s">
        <v>1005</v>
      </c>
      <c r="B827" s="61" t="s">
        <v>390</v>
      </c>
      <c r="C827" s="61" t="s">
        <v>954</v>
      </c>
      <c r="D827" s="61" t="s">
        <v>526</v>
      </c>
      <c r="E827" s="64">
        <f>IF(ISERROR(VLOOKUP(D827,#REF!,2,0)),0,VLOOKUP(D827,#REF!,2,0))</f>
        <v>0</v>
      </c>
      <c r="F827" s="61" t="str">
        <f>IF(D827="","",VLOOKUP(D827,'UG SKU Categorization'!$A$1:$C$204,3,0))</f>
        <v>Other Health</v>
      </c>
      <c r="G827" s="61" t="s">
        <v>527</v>
      </c>
      <c r="H827" s="524">
        <v>4730600</v>
      </c>
      <c r="I827" s="524">
        <v>147600</v>
      </c>
      <c r="J827" s="524">
        <v>110500</v>
      </c>
      <c r="K827" s="524">
        <v>161500</v>
      </c>
      <c r="L827" s="524">
        <v>120000</v>
      </c>
      <c r="M827" s="524">
        <v>165000</v>
      </c>
      <c r="N827" s="524">
        <v>319000</v>
      </c>
      <c r="O827" s="524">
        <v>77000</v>
      </c>
      <c r="P827" s="524">
        <v>176000</v>
      </c>
      <c r="Q827" s="524">
        <v>187000</v>
      </c>
      <c r="R827" s="524">
        <v>242000</v>
      </c>
      <c r="S827" s="524">
        <v>220000</v>
      </c>
      <c r="T827" s="524">
        <v>253000</v>
      </c>
      <c r="U827" s="524">
        <v>165000</v>
      </c>
      <c r="V827" s="524">
        <v>132000</v>
      </c>
      <c r="W827" s="524">
        <v>165000</v>
      </c>
      <c r="X827" s="524">
        <v>209000</v>
      </c>
      <c r="Y827" s="524">
        <v>187000</v>
      </c>
      <c r="Z827" s="524">
        <v>242000</v>
      </c>
      <c r="AA827" s="524">
        <v>165000</v>
      </c>
      <c r="AB827" s="524">
        <v>165000</v>
      </c>
      <c r="AC827" s="524">
        <v>132000</v>
      </c>
      <c r="AD827" s="524">
        <v>33000</v>
      </c>
      <c r="AE827" s="306"/>
      <c r="AF827" s="524">
        <v>198000</v>
      </c>
      <c r="AG827" s="524">
        <v>77000</v>
      </c>
      <c r="AH827" s="524">
        <v>143000</v>
      </c>
      <c r="AI827" s="524">
        <v>66000</v>
      </c>
      <c r="AJ827" s="524">
        <v>66000</v>
      </c>
      <c r="AK827" s="524">
        <v>143000</v>
      </c>
      <c r="AL827" s="524">
        <v>66000</v>
      </c>
      <c r="AM827" s="524">
        <v>99000</v>
      </c>
      <c r="AN827" s="306"/>
      <c r="AO827" s="306"/>
      <c r="AP827" s="524">
        <v>11000</v>
      </c>
      <c r="AQ827" s="306"/>
      <c r="AR827" s="524">
        <v>88000</v>
      </c>
      <c r="AS827" s="306"/>
      <c r="AT827" s="306"/>
      <c r="AU827" s="306"/>
      <c r="AV827" s="306"/>
      <c r="AW827" s="306"/>
      <c r="AX827" s="306"/>
      <c r="AY827" s="306"/>
    </row>
    <row r="828" spans="1:51">
      <c r="A828" s="61" t="s">
        <v>1005</v>
      </c>
      <c r="B828" s="61" t="s">
        <v>390</v>
      </c>
      <c r="C828" s="61" t="s">
        <v>954</v>
      </c>
      <c r="D828" s="61" t="s">
        <v>528</v>
      </c>
      <c r="E828" s="64">
        <f>IF(ISERROR(VLOOKUP(D828,#REF!,2,0)),0,VLOOKUP(D828,#REF!,2,0))</f>
        <v>0</v>
      </c>
      <c r="F828" s="61" t="str">
        <f>IF(D828="","",VLOOKUP(D828,'UG SKU Categorization'!$A$1:$C$204,3,0))</f>
        <v>Other Health</v>
      </c>
      <c r="G828" s="61" t="s">
        <v>529</v>
      </c>
      <c r="H828" s="524">
        <v>2019200</v>
      </c>
      <c r="I828" s="524">
        <v>46800</v>
      </c>
      <c r="J828" s="524">
        <v>21600</v>
      </c>
      <c r="K828" s="524">
        <v>36000</v>
      </c>
      <c r="L828" s="524">
        <v>26600</v>
      </c>
      <c r="M828" s="524">
        <v>11200</v>
      </c>
      <c r="N828" s="524">
        <v>187200</v>
      </c>
      <c r="O828" s="524">
        <v>116800</v>
      </c>
      <c r="P828" s="524">
        <v>110400</v>
      </c>
      <c r="Q828" s="524">
        <v>108800</v>
      </c>
      <c r="R828" s="524">
        <v>128000</v>
      </c>
      <c r="S828" s="524">
        <v>73100</v>
      </c>
      <c r="T828" s="524">
        <v>76500</v>
      </c>
      <c r="U828" s="524">
        <v>54400</v>
      </c>
      <c r="V828" s="524">
        <v>54400</v>
      </c>
      <c r="W828" s="524">
        <v>71400</v>
      </c>
      <c r="X828" s="524">
        <v>66300</v>
      </c>
      <c r="Y828" s="524">
        <v>35700</v>
      </c>
      <c r="Z828" s="524">
        <v>93500</v>
      </c>
      <c r="AA828" s="524">
        <v>44200</v>
      </c>
      <c r="AB828" s="524">
        <v>45900</v>
      </c>
      <c r="AC828" s="524">
        <v>25500</v>
      </c>
      <c r="AD828" s="524">
        <v>28900</v>
      </c>
      <c r="AE828" s="524">
        <v>47600</v>
      </c>
      <c r="AF828" s="524">
        <v>20400</v>
      </c>
      <c r="AG828" s="524">
        <v>13850</v>
      </c>
      <c r="AH828" s="524">
        <v>31200</v>
      </c>
      <c r="AI828" s="524">
        <v>27900</v>
      </c>
      <c r="AJ828" s="524">
        <v>36750</v>
      </c>
      <c r="AK828" s="524">
        <v>26250</v>
      </c>
      <c r="AL828" s="524">
        <v>8750</v>
      </c>
      <c r="AM828" s="524">
        <v>41550</v>
      </c>
      <c r="AN828" s="524">
        <v>35000</v>
      </c>
      <c r="AO828" s="524">
        <v>25300</v>
      </c>
      <c r="AP828" s="524">
        <v>21700</v>
      </c>
      <c r="AQ828" s="524">
        <v>16650</v>
      </c>
      <c r="AR828" s="524">
        <v>70300</v>
      </c>
      <c r="AS828" s="524">
        <v>9250</v>
      </c>
      <c r="AT828" s="524">
        <v>7400</v>
      </c>
      <c r="AU828" s="524">
        <v>37000</v>
      </c>
      <c r="AV828" s="524">
        <v>25900</v>
      </c>
      <c r="AW828" s="524">
        <v>9250</v>
      </c>
      <c r="AX828" s="524">
        <v>32000</v>
      </c>
      <c r="AY828" s="524">
        <v>12000</v>
      </c>
    </row>
    <row r="829" spans="1:51">
      <c r="A829" s="61" t="s">
        <v>1005</v>
      </c>
      <c r="B829" s="61" t="s">
        <v>390</v>
      </c>
      <c r="C829" s="61" t="s">
        <v>954</v>
      </c>
      <c r="D829" s="61" t="s">
        <v>530</v>
      </c>
      <c r="E829" s="64">
        <f>IF(ISERROR(VLOOKUP(D829,#REF!,2,0)),0,VLOOKUP(D829,#REF!,2,0))</f>
        <v>0</v>
      </c>
      <c r="F829" s="61" t="str">
        <f>IF(D829="","",VLOOKUP(D829,'UG SKU Categorization'!$A$1:$C$204,3,0))</f>
        <v>Other Health</v>
      </c>
      <c r="G829" s="61" t="s">
        <v>531</v>
      </c>
      <c r="H829" s="524">
        <v>913800</v>
      </c>
      <c r="I829" s="524">
        <v>30800</v>
      </c>
      <c r="J829" s="524">
        <v>11000</v>
      </c>
      <c r="K829" s="524">
        <v>19800</v>
      </c>
      <c r="L829" s="524">
        <v>8800</v>
      </c>
      <c r="M829" s="524">
        <v>2200</v>
      </c>
      <c r="N829" s="524">
        <v>184800</v>
      </c>
      <c r="O829" s="524">
        <v>88000</v>
      </c>
      <c r="P829" s="524">
        <v>35200</v>
      </c>
      <c r="Q829" s="524">
        <v>36500</v>
      </c>
      <c r="R829" s="524">
        <v>42000</v>
      </c>
      <c r="S829" s="524">
        <v>52500</v>
      </c>
      <c r="T829" s="524">
        <v>24500</v>
      </c>
      <c r="U829" s="524">
        <v>17500</v>
      </c>
      <c r="V829" s="524">
        <v>10400</v>
      </c>
      <c r="W829" s="524">
        <v>20800</v>
      </c>
      <c r="X829" s="524">
        <v>10500</v>
      </c>
      <c r="Y829" s="524">
        <v>10500</v>
      </c>
      <c r="Z829" s="524">
        <v>17500</v>
      </c>
      <c r="AA829" s="524">
        <v>28000</v>
      </c>
      <c r="AB829" s="524">
        <v>24500</v>
      </c>
      <c r="AC829" s="524">
        <v>24500</v>
      </c>
      <c r="AD829" s="524">
        <v>10500</v>
      </c>
      <c r="AE829" s="524">
        <v>17500</v>
      </c>
      <c r="AF829" s="524">
        <v>14000</v>
      </c>
      <c r="AG829" s="524">
        <v>3500</v>
      </c>
      <c r="AH829" s="524">
        <v>21000</v>
      </c>
      <c r="AI829" s="524">
        <v>31500</v>
      </c>
      <c r="AJ829" s="524">
        <v>14000</v>
      </c>
      <c r="AK829" s="306"/>
      <c r="AL829" s="524">
        <v>14000</v>
      </c>
      <c r="AM829" s="524">
        <v>7000</v>
      </c>
      <c r="AN829" s="524">
        <v>24500</v>
      </c>
      <c r="AO829" s="524">
        <v>10500</v>
      </c>
      <c r="AP829" s="524">
        <v>3500</v>
      </c>
      <c r="AQ829" s="524">
        <v>3500</v>
      </c>
      <c r="AR829" s="524">
        <v>35000</v>
      </c>
      <c r="AS829" s="306"/>
      <c r="AT829" s="306"/>
      <c r="AU829" s="306"/>
      <c r="AV829" s="524">
        <v>3500</v>
      </c>
      <c r="AW829" s="306"/>
      <c r="AX829" s="306"/>
      <c r="AY829" s="306"/>
    </row>
    <row r="830" spans="1:51">
      <c r="A830" s="61" t="s">
        <v>1005</v>
      </c>
      <c r="B830" s="61" t="s">
        <v>390</v>
      </c>
      <c r="C830" s="61" t="s">
        <v>954</v>
      </c>
      <c r="D830" s="61" t="s">
        <v>532</v>
      </c>
      <c r="E830" s="64">
        <f>IF(ISERROR(VLOOKUP(D830,#REF!,2,0)),0,VLOOKUP(D830,#REF!,2,0))</f>
        <v>0</v>
      </c>
      <c r="F830" s="61" t="str">
        <f>IF(D830="","",VLOOKUP(D830,'UG SKU Categorization'!$A$1:$C$204,3,0))</f>
        <v>Other Health</v>
      </c>
      <c r="G830" s="61" t="s">
        <v>533</v>
      </c>
      <c r="H830" s="524">
        <v>202650</v>
      </c>
      <c r="I830" s="524">
        <v>500</v>
      </c>
      <c r="J830" s="524">
        <v>2500</v>
      </c>
      <c r="K830" s="524">
        <v>4500</v>
      </c>
      <c r="L830" s="524">
        <v>7000</v>
      </c>
      <c r="M830" s="524">
        <v>700</v>
      </c>
      <c r="N830" s="524">
        <v>7500</v>
      </c>
      <c r="O830" s="524">
        <v>7500</v>
      </c>
      <c r="P830" s="524">
        <v>6750</v>
      </c>
      <c r="Q830" s="524">
        <v>3600</v>
      </c>
      <c r="R830" s="524">
        <v>9100</v>
      </c>
      <c r="S830" s="524">
        <v>10000</v>
      </c>
      <c r="T830" s="524">
        <v>8100</v>
      </c>
      <c r="U830" s="524">
        <v>4500</v>
      </c>
      <c r="V830" s="524">
        <v>5300</v>
      </c>
      <c r="W830" s="524">
        <v>8100</v>
      </c>
      <c r="X830" s="524">
        <v>11700</v>
      </c>
      <c r="Y830" s="524">
        <v>1800</v>
      </c>
      <c r="Z830" s="524">
        <v>4500</v>
      </c>
      <c r="AA830" s="524">
        <v>19800</v>
      </c>
      <c r="AB830" s="524">
        <v>11700</v>
      </c>
      <c r="AC830" s="524">
        <v>4500</v>
      </c>
      <c r="AD830" s="306"/>
      <c r="AE830" s="524">
        <v>3600</v>
      </c>
      <c r="AF830" s="524">
        <v>3600</v>
      </c>
      <c r="AG830" s="524">
        <v>900</v>
      </c>
      <c r="AH830" s="306"/>
      <c r="AI830" s="524">
        <v>2700</v>
      </c>
      <c r="AJ830" s="524">
        <v>3600</v>
      </c>
      <c r="AK830" s="306"/>
      <c r="AL830" s="524">
        <v>1800</v>
      </c>
      <c r="AM830" s="524">
        <v>1800</v>
      </c>
      <c r="AN830" s="524">
        <v>4500</v>
      </c>
      <c r="AO830" s="524">
        <v>4500</v>
      </c>
      <c r="AP830" s="524">
        <v>1250</v>
      </c>
      <c r="AQ830" s="306"/>
      <c r="AR830" s="524">
        <v>17500</v>
      </c>
      <c r="AS830" s="524">
        <v>1250</v>
      </c>
      <c r="AT830" s="524">
        <v>1250</v>
      </c>
      <c r="AU830" s="524">
        <v>1250</v>
      </c>
      <c r="AV830" s="524">
        <v>5000</v>
      </c>
      <c r="AW830" s="524">
        <v>2500</v>
      </c>
      <c r="AX830" s="524">
        <v>6000</v>
      </c>
      <c r="AY830" s="306"/>
    </row>
    <row r="831" spans="1:51">
      <c r="A831" s="61" t="s">
        <v>1005</v>
      </c>
      <c r="B831" s="61" t="s">
        <v>390</v>
      </c>
      <c r="C831" s="61" t="s">
        <v>954</v>
      </c>
      <c r="D831" s="61" t="s">
        <v>534</v>
      </c>
      <c r="E831" s="64">
        <f>IF(ISERROR(VLOOKUP(D831,#REF!,2,0)),0,VLOOKUP(D831,#REF!,2,0))</f>
        <v>0</v>
      </c>
      <c r="F831" s="61" t="str">
        <f>IF(D831="","",VLOOKUP(D831,'UG SKU Categorization'!$A$1:$C$204,3,0))</f>
        <v>Other Health</v>
      </c>
      <c r="G831" s="61" t="s">
        <v>535</v>
      </c>
      <c r="H831" s="524">
        <v>495500</v>
      </c>
      <c r="I831" s="524">
        <v>29400</v>
      </c>
      <c r="J831" s="524">
        <v>9800</v>
      </c>
      <c r="K831" s="524">
        <v>25200</v>
      </c>
      <c r="L831" s="524">
        <v>11200</v>
      </c>
      <c r="M831" s="524">
        <v>6750</v>
      </c>
      <c r="N831" s="524">
        <v>29200</v>
      </c>
      <c r="O831" s="524">
        <v>27700</v>
      </c>
      <c r="P831" s="524">
        <v>33000</v>
      </c>
      <c r="Q831" s="524">
        <v>28500</v>
      </c>
      <c r="R831" s="524">
        <v>33000</v>
      </c>
      <c r="S831" s="524">
        <v>9000</v>
      </c>
      <c r="T831" s="524">
        <v>21000</v>
      </c>
      <c r="U831" s="524">
        <v>32550</v>
      </c>
      <c r="V831" s="524">
        <v>4650</v>
      </c>
      <c r="W831" s="524">
        <v>23250</v>
      </c>
      <c r="X831" s="524">
        <v>13950</v>
      </c>
      <c r="Y831" s="524">
        <v>6200</v>
      </c>
      <c r="Z831" s="524">
        <v>26350</v>
      </c>
      <c r="AA831" s="524">
        <v>23250</v>
      </c>
      <c r="AB831" s="524">
        <v>12400</v>
      </c>
      <c r="AC831" s="524">
        <v>10850</v>
      </c>
      <c r="AD831" s="524">
        <v>6200</v>
      </c>
      <c r="AE831" s="524">
        <v>3100</v>
      </c>
      <c r="AF831" s="306"/>
      <c r="AG831" s="306"/>
      <c r="AH831" s="306"/>
      <c r="AI831" s="524">
        <v>3100</v>
      </c>
      <c r="AJ831" s="306"/>
      <c r="AK831" s="524">
        <v>4650</v>
      </c>
      <c r="AL831" s="524">
        <v>9300</v>
      </c>
      <c r="AM831" s="524">
        <v>3400</v>
      </c>
      <c r="AN831" s="524">
        <v>4950</v>
      </c>
      <c r="AO831" s="524">
        <v>1700</v>
      </c>
      <c r="AP831" s="524">
        <v>6800</v>
      </c>
      <c r="AQ831" s="524">
        <v>11900</v>
      </c>
      <c r="AR831" s="524">
        <v>9750</v>
      </c>
      <c r="AS831" s="524">
        <v>6800</v>
      </c>
      <c r="AT831" s="524">
        <v>1550</v>
      </c>
      <c r="AU831" s="524">
        <v>3400</v>
      </c>
      <c r="AV831" s="524">
        <v>1700</v>
      </c>
      <c r="AW831" s="306"/>
      <c r="AX831" s="306"/>
      <c r="AY831" s="306"/>
    </row>
    <row r="832" spans="1:51" s="2" customFormat="1">
      <c r="A832" s="61" t="s">
        <v>1005</v>
      </c>
      <c r="B832" s="61" t="s">
        <v>390</v>
      </c>
      <c r="C832" s="61" t="s">
        <v>954</v>
      </c>
      <c r="D832" s="61" t="s">
        <v>536</v>
      </c>
      <c r="E832" s="64">
        <f>IF(ISERROR(VLOOKUP(D832,#REF!,2,0)),0,VLOOKUP(D832,#REF!,2,0))</f>
        <v>0</v>
      </c>
      <c r="F832" s="61" t="str">
        <f>IF(D832="","",VLOOKUP(D832,'UG SKU Categorization'!$A$1:$C$204,3,0))</f>
        <v>Other Health</v>
      </c>
      <c r="G832" s="61" t="s">
        <v>537</v>
      </c>
      <c r="H832" s="524">
        <v>321050</v>
      </c>
      <c r="I832" s="524">
        <v>900</v>
      </c>
      <c r="J832" s="524">
        <v>5400</v>
      </c>
      <c r="K832" s="524">
        <v>6300</v>
      </c>
      <c r="L832" s="306"/>
      <c r="M832" s="524">
        <v>2200</v>
      </c>
      <c r="N832" s="524">
        <v>63800</v>
      </c>
      <c r="O832" s="524">
        <v>15400</v>
      </c>
      <c r="P832" s="524">
        <v>11800</v>
      </c>
      <c r="Q832" s="524">
        <v>11700</v>
      </c>
      <c r="R832" s="524">
        <v>19500</v>
      </c>
      <c r="S832" s="524">
        <v>18200</v>
      </c>
      <c r="T832" s="524">
        <v>9100</v>
      </c>
      <c r="U832" s="524">
        <v>9450</v>
      </c>
      <c r="V832" s="524">
        <v>8100</v>
      </c>
      <c r="W832" s="524">
        <v>4050</v>
      </c>
      <c r="X832" s="524">
        <v>2700</v>
      </c>
      <c r="Y832" s="524">
        <v>12150</v>
      </c>
      <c r="Z832" s="524">
        <v>17550</v>
      </c>
      <c r="AA832" s="524">
        <v>27000</v>
      </c>
      <c r="AB832" s="524">
        <v>2700</v>
      </c>
      <c r="AC832" s="524">
        <v>4050</v>
      </c>
      <c r="AD832" s="524">
        <v>2700</v>
      </c>
      <c r="AE832" s="524">
        <v>5400</v>
      </c>
      <c r="AF832" s="524">
        <v>1350</v>
      </c>
      <c r="AG832" s="524">
        <v>1350</v>
      </c>
      <c r="AH832" s="524">
        <v>1350</v>
      </c>
      <c r="AI832" s="524">
        <v>10800</v>
      </c>
      <c r="AJ832" s="524">
        <v>6750</v>
      </c>
      <c r="AK832" s="306"/>
      <c r="AL832" s="524">
        <v>8100</v>
      </c>
      <c r="AM832" s="306"/>
      <c r="AN832" s="524">
        <v>5400</v>
      </c>
      <c r="AO832" s="524">
        <v>4050</v>
      </c>
      <c r="AP832" s="524">
        <v>5800</v>
      </c>
      <c r="AQ832" s="306"/>
      <c r="AR832" s="524">
        <v>8700</v>
      </c>
      <c r="AS832" s="306"/>
      <c r="AT832" s="306"/>
      <c r="AU832" s="524">
        <v>2900</v>
      </c>
      <c r="AV832" s="524">
        <v>1450</v>
      </c>
      <c r="AW832" s="524">
        <v>2900</v>
      </c>
      <c r="AX832" s="306"/>
      <c r="AY832" s="306"/>
    </row>
    <row r="833" spans="1:51">
      <c r="A833" s="61" t="s">
        <v>1005</v>
      </c>
      <c r="B833" s="61" t="s">
        <v>390</v>
      </c>
      <c r="C833" s="61" t="s">
        <v>954</v>
      </c>
      <c r="D833" s="61" t="s">
        <v>538</v>
      </c>
      <c r="E833" s="64">
        <f>IF(ISERROR(VLOOKUP(D833,#REF!,2,0)),0,VLOOKUP(D833,#REF!,2,0))</f>
        <v>0</v>
      </c>
      <c r="F833" s="61" t="str">
        <f>IF(D833="","",VLOOKUP(D833,'UG SKU Categorization'!$A$1:$C$204,3,0))</f>
        <v>Other Health</v>
      </c>
      <c r="G833" s="61" t="s">
        <v>539</v>
      </c>
      <c r="H833" s="524">
        <v>89000</v>
      </c>
      <c r="I833" s="524">
        <v>2500</v>
      </c>
      <c r="J833" s="306"/>
      <c r="K833" s="306"/>
      <c r="L833" s="524">
        <v>2500</v>
      </c>
      <c r="M833" s="524">
        <v>2500</v>
      </c>
      <c r="N833" s="524">
        <v>52500</v>
      </c>
      <c r="O833" s="524">
        <v>2500</v>
      </c>
      <c r="P833" s="524">
        <v>2500</v>
      </c>
      <c r="Q833" s="524">
        <v>6000</v>
      </c>
      <c r="R833" s="306"/>
      <c r="S833" s="306"/>
      <c r="T833" s="306"/>
      <c r="U833" s="306"/>
      <c r="V833" s="306"/>
      <c r="W833" s="306"/>
      <c r="X833" s="524">
        <v>3000</v>
      </c>
      <c r="Y833" s="306"/>
      <c r="Z833" s="306"/>
      <c r="AA833" s="306"/>
      <c r="AB833" s="306"/>
      <c r="AC833" s="306"/>
      <c r="AD833" s="306"/>
      <c r="AE833" s="306"/>
      <c r="AF833" s="306"/>
      <c r="AG833" s="306"/>
      <c r="AH833" s="306"/>
      <c r="AI833" s="524">
        <v>3000</v>
      </c>
      <c r="AJ833" s="524">
        <v>3000</v>
      </c>
      <c r="AK833" s="524">
        <v>3000</v>
      </c>
      <c r="AL833" s="306"/>
      <c r="AM833" s="306"/>
      <c r="AN833" s="306"/>
      <c r="AO833" s="306"/>
      <c r="AP833" s="306"/>
      <c r="AQ833" s="306"/>
      <c r="AR833" s="306"/>
      <c r="AS833" s="306"/>
      <c r="AT833" s="524">
        <v>6000</v>
      </c>
      <c r="AU833" s="306"/>
      <c r="AV833" s="306"/>
      <c r="AW833" s="306"/>
      <c r="AX833" s="306"/>
      <c r="AY833" s="306"/>
    </row>
    <row r="834" spans="1:51">
      <c r="A834" s="61" t="s">
        <v>1005</v>
      </c>
      <c r="B834" s="61" t="s">
        <v>390</v>
      </c>
      <c r="C834" s="61" t="s">
        <v>954</v>
      </c>
      <c r="D834" s="61" t="s">
        <v>540</v>
      </c>
      <c r="E834" s="64">
        <f>IF(ISERROR(VLOOKUP(D834,#REF!,2,0)),0,VLOOKUP(D834,#REF!,2,0))</f>
        <v>0</v>
      </c>
      <c r="F834" s="61" t="str">
        <f>IF(D834="","",VLOOKUP(D834,'UG SKU Categorization'!$A$1:$C$204,3,0))</f>
        <v>Other Health</v>
      </c>
      <c r="G834" s="61" t="s">
        <v>541</v>
      </c>
      <c r="H834" s="524">
        <v>1511900</v>
      </c>
      <c r="I834" s="524">
        <v>44200</v>
      </c>
      <c r="J834" s="524">
        <v>41600</v>
      </c>
      <c r="K834" s="524">
        <v>32500</v>
      </c>
      <c r="L834" s="524">
        <v>18200</v>
      </c>
      <c r="M834" s="524">
        <v>28600</v>
      </c>
      <c r="N834" s="524">
        <v>159900</v>
      </c>
      <c r="O834" s="524">
        <v>74100</v>
      </c>
      <c r="P834" s="524">
        <v>109200</v>
      </c>
      <c r="Q834" s="524">
        <v>249600</v>
      </c>
      <c r="R834" s="524">
        <v>236600</v>
      </c>
      <c r="S834" s="524">
        <v>135200</v>
      </c>
      <c r="T834" s="524">
        <v>165100</v>
      </c>
      <c r="U834" s="524">
        <v>6500</v>
      </c>
      <c r="V834" s="306"/>
      <c r="W834" s="306"/>
      <c r="X834" s="306"/>
      <c r="Y834" s="524">
        <v>45500</v>
      </c>
      <c r="Z834" s="524">
        <v>45500</v>
      </c>
      <c r="AA834" s="306"/>
      <c r="AB834" s="524">
        <v>2600</v>
      </c>
      <c r="AC834" s="306"/>
      <c r="AD834" s="524">
        <v>83200</v>
      </c>
      <c r="AE834" s="524">
        <v>5200</v>
      </c>
      <c r="AF834" s="524">
        <v>5200</v>
      </c>
      <c r="AG834" s="524">
        <v>5200</v>
      </c>
      <c r="AH834" s="524">
        <v>10400</v>
      </c>
      <c r="AI834" s="524">
        <v>2600</v>
      </c>
      <c r="AJ834" s="524">
        <v>2600</v>
      </c>
      <c r="AK834" s="524">
        <v>2600</v>
      </c>
      <c r="AL834" s="306"/>
      <c r="AM834" s="306"/>
      <c r="AN834" s="306"/>
      <c r="AO834" s="306"/>
      <c r="AP834" s="306"/>
      <c r="AQ834" s="306"/>
      <c r="AR834" s="306"/>
      <c r="AS834" s="306"/>
      <c r="AT834" s="306"/>
      <c r="AU834" s="306"/>
      <c r="AV834" s="306"/>
      <c r="AW834" s="306"/>
      <c r="AX834" s="306"/>
      <c r="AY834" s="306"/>
    </row>
    <row r="835" spans="1:51">
      <c r="A835" s="61" t="s">
        <v>1005</v>
      </c>
      <c r="B835" s="61" t="s">
        <v>390</v>
      </c>
      <c r="C835" s="61" t="s">
        <v>954</v>
      </c>
      <c r="D835" s="61" t="s">
        <v>542</v>
      </c>
      <c r="E835" s="64">
        <f>IF(ISERROR(VLOOKUP(D835,#REF!,2,0)),0,VLOOKUP(D835,#REF!,2,0))</f>
        <v>0</v>
      </c>
      <c r="F835" s="61" t="str">
        <f>IF(D835="","",VLOOKUP(D835,'UG SKU Categorization'!$A$1:$C$204,3,0))</f>
        <v>Other Health</v>
      </c>
      <c r="G835" s="61" t="s">
        <v>543</v>
      </c>
      <c r="H835" s="524">
        <v>975250</v>
      </c>
      <c r="I835" s="524">
        <v>9000</v>
      </c>
      <c r="J835" s="524">
        <v>20000</v>
      </c>
      <c r="K835" s="524">
        <v>20000</v>
      </c>
      <c r="L835" s="524">
        <v>20000</v>
      </c>
      <c r="M835" s="524">
        <v>13000</v>
      </c>
      <c r="N835" s="524">
        <v>91000</v>
      </c>
      <c r="O835" s="524">
        <v>91000</v>
      </c>
      <c r="P835" s="524">
        <v>13000</v>
      </c>
      <c r="Q835" s="524">
        <v>39000</v>
      </c>
      <c r="R835" s="524">
        <v>13000</v>
      </c>
      <c r="S835" s="524">
        <v>52000</v>
      </c>
      <c r="T835" s="524">
        <v>13000</v>
      </c>
      <c r="U835" s="524">
        <v>13000</v>
      </c>
      <c r="V835" s="524">
        <v>13000</v>
      </c>
      <c r="W835" s="524">
        <v>52000</v>
      </c>
      <c r="X835" s="524">
        <v>26000</v>
      </c>
      <c r="Y835" s="524">
        <v>13000</v>
      </c>
      <c r="Z835" s="524">
        <v>52000</v>
      </c>
      <c r="AA835" s="524">
        <v>13000</v>
      </c>
      <c r="AB835" s="306"/>
      <c r="AC835" s="524">
        <v>65000</v>
      </c>
      <c r="AD835" s="524">
        <v>26000</v>
      </c>
      <c r="AE835" s="306"/>
      <c r="AF835" s="524">
        <v>13000</v>
      </c>
      <c r="AG835" s="306"/>
      <c r="AH835" s="524">
        <v>13000</v>
      </c>
      <c r="AI835" s="306"/>
      <c r="AJ835" s="306"/>
      <c r="AK835" s="306"/>
      <c r="AL835" s="524">
        <v>13000</v>
      </c>
      <c r="AM835" s="306"/>
      <c r="AN835" s="306"/>
      <c r="AO835" s="524">
        <v>22000</v>
      </c>
      <c r="AP835" s="524">
        <v>30100</v>
      </c>
      <c r="AQ835" s="524">
        <v>12900</v>
      </c>
      <c r="AR835" s="524">
        <v>36550</v>
      </c>
      <c r="AS835" s="524">
        <v>27950</v>
      </c>
      <c r="AT835" s="524">
        <v>10750</v>
      </c>
      <c r="AU835" s="524">
        <v>32250</v>
      </c>
      <c r="AV835" s="524">
        <v>30100</v>
      </c>
      <c r="AW835" s="524">
        <v>38700</v>
      </c>
      <c r="AX835" s="524">
        <v>25800</v>
      </c>
      <c r="AY835" s="524">
        <v>2150</v>
      </c>
    </row>
    <row r="836" spans="1:51">
      <c r="A836" s="61" t="s">
        <v>1005</v>
      </c>
      <c r="B836" s="61" t="s">
        <v>390</v>
      </c>
      <c r="C836" s="61" t="s">
        <v>954</v>
      </c>
      <c r="D836" s="61" t="s">
        <v>544</v>
      </c>
      <c r="E836" s="64">
        <f>IF(ISERROR(VLOOKUP(D836,#REF!,2,0)),0,VLOOKUP(D836,#REF!,2,0))</f>
        <v>0</v>
      </c>
      <c r="F836" s="61" t="str">
        <f>IF(D836="","",VLOOKUP(D836,'UG SKU Categorization'!$A$1:$C$204,3,0))</f>
        <v>Other Health</v>
      </c>
      <c r="G836" s="61" t="s">
        <v>545</v>
      </c>
      <c r="H836" s="524">
        <v>331000</v>
      </c>
      <c r="I836" s="306"/>
      <c r="J836" s="524">
        <v>12000</v>
      </c>
      <c r="K836" s="524">
        <v>6000</v>
      </c>
      <c r="L836" s="524">
        <v>7000</v>
      </c>
      <c r="M836" s="306"/>
      <c r="N836" s="524">
        <v>198000</v>
      </c>
      <c r="O836" s="306"/>
      <c r="P836" s="306"/>
      <c r="Q836" s="306"/>
      <c r="R836" s="524">
        <v>9000</v>
      </c>
      <c r="S836" s="306"/>
      <c r="T836" s="306"/>
      <c r="U836" s="524">
        <v>18000</v>
      </c>
      <c r="V836" s="306"/>
      <c r="W836" s="524">
        <v>18000</v>
      </c>
      <c r="X836" s="306"/>
      <c r="Y836" s="306"/>
      <c r="Z836" s="524">
        <v>9000</v>
      </c>
      <c r="AA836" s="306"/>
      <c r="AB836" s="306"/>
      <c r="AC836" s="524">
        <v>18000</v>
      </c>
      <c r="AD836" s="306"/>
      <c r="AE836" s="306"/>
      <c r="AF836" s="306"/>
      <c r="AG836" s="524">
        <v>9000</v>
      </c>
      <c r="AH836" s="306"/>
      <c r="AI836" s="524">
        <v>9000</v>
      </c>
      <c r="AJ836" s="306"/>
      <c r="AK836" s="306"/>
      <c r="AL836" s="306"/>
      <c r="AM836" s="306"/>
      <c r="AN836" s="306"/>
      <c r="AO836" s="306"/>
      <c r="AP836" s="306"/>
      <c r="AQ836" s="306"/>
      <c r="AR836" s="306"/>
      <c r="AS836" s="306"/>
      <c r="AT836" s="524">
        <v>18000</v>
      </c>
      <c r="AU836" s="306"/>
      <c r="AV836" s="306"/>
      <c r="AW836" s="306"/>
      <c r="AX836" s="306"/>
      <c r="AY836" s="306"/>
    </row>
    <row r="837" spans="1:51">
      <c r="A837" s="61" t="s">
        <v>1005</v>
      </c>
      <c r="B837" s="61" t="s">
        <v>390</v>
      </c>
      <c r="C837" s="61" t="s">
        <v>954</v>
      </c>
      <c r="D837" s="61" t="s">
        <v>546</v>
      </c>
      <c r="E837" s="64">
        <f>IF(ISERROR(VLOOKUP(D837,#REF!,2,0)),0,VLOOKUP(D837,#REF!,2,0))</f>
        <v>0</v>
      </c>
      <c r="F837" s="61" t="str">
        <f>IF(D837="","",VLOOKUP(D837,'UG SKU Categorization'!$A$1:$C$204,3,0))</f>
        <v>Other Health</v>
      </c>
      <c r="G837" s="61" t="s">
        <v>547</v>
      </c>
      <c r="H837" s="524">
        <v>372400</v>
      </c>
      <c r="I837" s="524">
        <v>2000</v>
      </c>
      <c r="J837" s="524">
        <v>2800</v>
      </c>
      <c r="K837" s="524">
        <v>4400</v>
      </c>
      <c r="L837" s="524">
        <v>6400</v>
      </c>
      <c r="M837" s="524">
        <v>3200</v>
      </c>
      <c r="N837" s="524">
        <v>32800</v>
      </c>
      <c r="O837" s="524">
        <v>16000</v>
      </c>
      <c r="P837" s="524">
        <v>8000</v>
      </c>
      <c r="Q837" s="524">
        <v>12800</v>
      </c>
      <c r="R837" s="524">
        <v>16800</v>
      </c>
      <c r="S837" s="524">
        <v>8800</v>
      </c>
      <c r="T837" s="524">
        <v>2400</v>
      </c>
      <c r="U837" s="524">
        <v>800</v>
      </c>
      <c r="V837" s="524">
        <v>1600</v>
      </c>
      <c r="W837" s="524">
        <v>15200</v>
      </c>
      <c r="X837" s="524">
        <v>55500</v>
      </c>
      <c r="Y837" s="524">
        <v>3200</v>
      </c>
      <c r="Z837" s="524">
        <v>21800</v>
      </c>
      <c r="AA837" s="524">
        <v>27900</v>
      </c>
      <c r="AB837" s="524">
        <v>25800</v>
      </c>
      <c r="AC837" s="524">
        <v>8100</v>
      </c>
      <c r="AD837" s="524">
        <v>12100</v>
      </c>
      <c r="AE837" s="524">
        <v>6600</v>
      </c>
      <c r="AF837" s="524">
        <v>4800</v>
      </c>
      <c r="AG837" s="524">
        <v>3200</v>
      </c>
      <c r="AH837" s="524">
        <v>1600</v>
      </c>
      <c r="AI837" s="524">
        <v>5600</v>
      </c>
      <c r="AJ837" s="524">
        <v>2400</v>
      </c>
      <c r="AK837" s="524">
        <v>5200</v>
      </c>
      <c r="AL837" s="524">
        <v>5700</v>
      </c>
      <c r="AM837" s="524">
        <v>4900</v>
      </c>
      <c r="AN837" s="524">
        <v>5600</v>
      </c>
      <c r="AO837" s="524">
        <v>1600</v>
      </c>
      <c r="AP837" s="524">
        <v>1600</v>
      </c>
      <c r="AQ837" s="524">
        <v>800</v>
      </c>
      <c r="AR837" s="524">
        <v>16800</v>
      </c>
      <c r="AS837" s="524">
        <v>2400</v>
      </c>
      <c r="AT837" s="524">
        <v>2400</v>
      </c>
      <c r="AU837" s="524">
        <v>2400</v>
      </c>
      <c r="AV837" s="524">
        <v>1600</v>
      </c>
      <c r="AW837" s="524">
        <v>2400</v>
      </c>
      <c r="AX837" s="524">
        <v>6400</v>
      </c>
      <c r="AY837" s="306"/>
    </row>
    <row r="838" spans="1:51">
      <c r="A838" s="61" t="s">
        <v>1005</v>
      </c>
      <c r="B838" s="61" t="s">
        <v>390</v>
      </c>
      <c r="C838" s="61" t="s">
        <v>954</v>
      </c>
      <c r="D838" s="61" t="s">
        <v>548</v>
      </c>
      <c r="E838" s="64">
        <f>IF(ISERROR(VLOOKUP(D838,#REF!,2,0)),0,VLOOKUP(D838,#REF!,2,0))</f>
        <v>0</v>
      </c>
      <c r="F838" s="61" t="str">
        <f>IF(D838="","",VLOOKUP(D838,'UG SKU Categorization'!$A$1:$C$204,3,0))</f>
        <v>Other Health</v>
      </c>
      <c r="G838" s="61" t="s">
        <v>549</v>
      </c>
      <c r="H838" s="524">
        <v>800950</v>
      </c>
      <c r="I838" s="306"/>
      <c r="J838" s="524">
        <v>7000</v>
      </c>
      <c r="K838" s="524">
        <v>5000</v>
      </c>
      <c r="L838" s="524">
        <v>1000</v>
      </c>
      <c r="M838" s="524">
        <v>6000</v>
      </c>
      <c r="N838" s="524">
        <v>62000</v>
      </c>
      <c r="O838" s="524">
        <v>40000</v>
      </c>
      <c r="P838" s="524">
        <v>31000</v>
      </c>
      <c r="Q838" s="524">
        <v>30000</v>
      </c>
      <c r="R838" s="524">
        <v>32000</v>
      </c>
      <c r="S838" s="524">
        <v>23000</v>
      </c>
      <c r="T838" s="524">
        <v>17000</v>
      </c>
      <c r="U838" s="524">
        <v>20000</v>
      </c>
      <c r="V838" s="524">
        <v>21250</v>
      </c>
      <c r="W838" s="524">
        <v>17050</v>
      </c>
      <c r="X838" s="524">
        <v>21250</v>
      </c>
      <c r="Y838" s="524">
        <v>21250</v>
      </c>
      <c r="Z838" s="524">
        <v>38650</v>
      </c>
      <c r="AA838" s="524">
        <v>32500</v>
      </c>
      <c r="AB838" s="524">
        <v>25000</v>
      </c>
      <c r="AC838" s="524">
        <v>13750</v>
      </c>
      <c r="AD838" s="524">
        <v>12500</v>
      </c>
      <c r="AE838" s="524">
        <v>32500</v>
      </c>
      <c r="AF838" s="524">
        <v>13750</v>
      </c>
      <c r="AG838" s="524">
        <v>21250</v>
      </c>
      <c r="AH838" s="524">
        <v>30000</v>
      </c>
      <c r="AI838" s="524">
        <v>16250</v>
      </c>
      <c r="AJ838" s="524">
        <v>16250</v>
      </c>
      <c r="AK838" s="524">
        <v>8750</v>
      </c>
      <c r="AL838" s="524">
        <v>12500</v>
      </c>
      <c r="AM838" s="524">
        <v>16250</v>
      </c>
      <c r="AN838" s="524">
        <v>21250</v>
      </c>
      <c r="AO838" s="524">
        <v>12500</v>
      </c>
      <c r="AP838" s="524">
        <v>18750</v>
      </c>
      <c r="AQ838" s="524">
        <v>11250</v>
      </c>
      <c r="AR838" s="524">
        <v>47500</v>
      </c>
      <c r="AS838" s="524">
        <v>16250</v>
      </c>
      <c r="AT838" s="524">
        <v>18750</v>
      </c>
      <c r="AU838" s="524">
        <v>10000</v>
      </c>
      <c r="AV838" s="306"/>
      <c r="AW838" s="306"/>
      <c r="AX838" s="306"/>
      <c r="AY838" s="306"/>
    </row>
    <row r="839" spans="1:51">
      <c r="A839" s="61" t="s">
        <v>1005</v>
      </c>
      <c r="B839" s="61" t="s">
        <v>390</v>
      </c>
      <c r="C839" s="61" t="s">
        <v>954</v>
      </c>
      <c r="D839" s="61" t="s">
        <v>550</v>
      </c>
      <c r="E839" s="64">
        <f>IF(ISERROR(VLOOKUP(D839,#REF!,2,0)),0,VLOOKUP(D839,#REF!,2,0))</f>
        <v>0</v>
      </c>
      <c r="F839" s="61" t="str">
        <f>IF(D839="","",VLOOKUP(D839,'UG SKU Categorization'!$A$1:$C$204,3,0))</f>
        <v>Other Health</v>
      </c>
      <c r="G839" s="61" t="s">
        <v>551</v>
      </c>
      <c r="H839" s="524">
        <v>746100</v>
      </c>
      <c r="I839" s="306"/>
      <c r="J839" s="306"/>
      <c r="K839" s="306"/>
      <c r="L839" s="524">
        <v>2600</v>
      </c>
      <c r="M839" s="524">
        <v>36000</v>
      </c>
      <c r="N839" s="524">
        <v>70500</v>
      </c>
      <c r="O839" s="524">
        <v>70500</v>
      </c>
      <c r="P839" s="524">
        <v>63000</v>
      </c>
      <c r="Q839" s="524">
        <v>39000</v>
      </c>
      <c r="R839" s="524">
        <v>36000</v>
      </c>
      <c r="S839" s="524">
        <v>42000</v>
      </c>
      <c r="T839" s="524">
        <v>19800</v>
      </c>
      <c r="U839" s="524">
        <v>18700</v>
      </c>
      <c r="V839" s="524">
        <v>16550</v>
      </c>
      <c r="W839" s="524">
        <v>23800</v>
      </c>
      <c r="X839" s="524">
        <v>18700</v>
      </c>
      <c r="Y839" s="524">
        <v>28500</v>
      </c>
      <c r="Z839" s="524">
        <v>58900</v>
      </c>
      <c r="AA839" s="524">
        <v>42000</v>
      </c>
      <c r="AB839" s="524">
        <v>18000</v>
      </c>
      <c r="AC839" s="524">
        <v>16500</v>
      </c>
      <c r="AD839" s="524">
        <v>36000</v>
      </c>
      <c r="AE839" s="524">
        <v>45700</v>
      </c>
      <c r="AF839" s="524">
        <v>15300</v>
      </c>
      <c r="AG839" s="524">
        <v>6600</v>
      </c>
      <c r="AH839" s="524">
        <v>16500</v>
      </c>
      <c r="AI839" s="524">
        <v>4950</v>
      </c>
      <c r="AJ839" s="306"/>
      <c r="AK839" s="306"/>
      <c r="AL839" s="306"/>
      <c r="AM839" s="306"/>
      <c r="AN839" s="306"/>
      <c r="AO839" s="306"/>
      <c r="AP839" s="306"/>
      <c r="AQ839" s="306"/>
      <c r="AR839" s="306"/>
      <c r="AS839" s="306"/>
      <c r="AT839" s="306"/>
      <c r="AU839" s="306"/>
      <c r="AV839" s="306"/>
      <c r="AW839" s="306"/>
      <c r="AX839" s="306"/>
      <c r="AY839" s="306"/>
    </row>
    <row r="840" spans="1:51">
      <c r="A840" s="61" t="s">
        <v>1005</v>
      </c>
      <c r="B840" s="61" t="s">
        <v>390</v>
      </c>
      <c r="C840" s="61" t="s">
        <v>954</v>
      </c>
      <c r="D840" s="61" t="s">
        <v>552</v>
      </c>
      <c r="E840" s="64">
        <f>IF(ISERROR(VLOOKUP(D840,#REF!,2,0)),0,VLOOKUP(D840,#REF!,2,0))</f>
        <v>0</v>
      </c>
      <c r="F840" s="61" t="str">
        <f>IF(D840="","",VLOOKUP(D840,'UG SKU Categorization'!$A$1:$C$204,3,0))</f>
        <v>Other Health</v>
      </c>
      <c r="G840" s="61" t="s">
        <v>553</v>
      </c>
      <c r="H840" s="524">
        <v>1378250</v>
      </c>
      <c r="I840" s="306"/>
      <c r="J840" s="306"/>
      <c r="K840" s="306"/>
      <c r="L840" s="306"/>
      <c r="M840" s="306"/>
      <c r="N840" s="306"/>
      <c r="O840" s="306"/>
      <c r="P840" s="306"/>
      <c r="Q840" s="306"/>
      <c r="R840" s="306"/>
      <c r="S840" s="524">
        <v>66300</v>
      </c>
      <c r="T840" s="524">
        <v>50700</v>
      </c>
      <c r="U840" s="524">
        <v>117000</v>
      </c>
      <c r="V840" s="524">
        <v>33800</v>
      </c>
      <c r="W840" s="524">
        <v>66300</v>
      </c>
      <c r="X840" s="524">
        <v>78000</v>
      </c>
      <c r="Y840" s="524">
        <v>6500</v>
      </c>
      <c r="Z840" s="524">
        <v>180700</v>
      </c>
      <c r="AA840" s="524">
        <v>19500</v>
      </c>
      <c r="AB840" s="524">
        <v>41600</v>
      </c>
      <c r="AC840" s="524">
        <v>9100</v>
      </c>
      <c r="AD840" s="306"/>
      <c r="AE840" s="524">
        <v>46800</v>
      </c>
      <c r="AF840" s="524">
        <v>20800</v>
      </c>
      <c r="AG840" s="524">
        <v>14300</v>
      </c>
      <c r="AH840" s="524">
        <v>16650</v>
      </c>
      <c r="AI840" s="524">
        <v>41150</v>
      </c>
      <c r="AJ840" s="524">
        <v>30850</v>
      </c>
      <c r="AK840" s="524">
        <v>34750</v>
      </c>
      <c r="AL840" s="524">
        <v>42000</v>
      </c>
      <c r="AM840" s="524">
        <v>36250</v>
      </c>
      <c r="AN840" s="524">
        <v>62350</v>
      </c>
      <c r="AO840" s="524">
        <v>27550</v>
      </c>
      <c r="AP840" s="524">
        <v>26100</v>
      </c>
      <c r="AQ840" s="524">
        <v>11600</v>
      </c>
      <c r="AR840" s="524">
        <v>35650</v>
      </c>
      <c r="AS840" s="524">
        <v>57350</v>
      </c>
      <c r="AT840" s="524">
        <v>23250</v>
      </c>
      <c r="AU840" s="524">
        <v>41850</v>
      </c>
      <c r="AV840" s="524">
        <v>34100</v>
      </c>
      <c r="AW840" s="524">
        <v>35650</v>
      </c>
      <c r="AX840" s="524">
        <v>60450</v>
      </c>
      <c r="AY840" s="524">
        <v>9300</v>
      </c>
    </row>
    <row r="841" spans="1:51">
      <c r="A841" s="61" t="s">
        <v>1005</v>
      </c>
      <c r="B841" s="61" t="s">
        <v>390</v>
      </c>
      <c r="C841" s="61" t="s">
        <v>954</v>
      </c>
      <c r="D841" s="61" t="s">
        <v>554</v>
      </c>
      <c r="E841" s="64">
        <f>IF(ISERROR(VLOOKUP(D841,#REF!,2,0)),0,VLOOKUP(D841,#REF!,2,0))</f>
        <v>0</v>
      </c>
      <c r="F841" s="61" t="str">
        <f>IF(D841="","",VLOOKUP(D841,'UG SKU Categorization'!$A$1:$C$204,3,0))</f>
        <v>Other Health</v>
      </c>
      <c r="G841" s="61" t="s">
        <v>555</v>
      </c>
      <c r="H841" s="524">
        <v>702600</v>
      </c>
      <c r="I841" s="306"/>
      <c r="J841" s="306"/>
      <c r="K841" s="306"/>
      <c r="L841" s="306"/>
      <c r="M841" s="306"/>
      <c r="N841" s="306"/>
      <c r="O841" s="306"/>
      <c r="P841" s="306"/>
      <c r="Q841" s="306"/>
      <c r="R841" s="306"/>
      <c r="S841" s="306"/>
      <c r="T841" s="306"/>
      <c r="U841" s="306"/>
      <c r="V841" s="306"/>
      <c r="W841" s="306"/>
      <c r="X841" s="524">
        <v>45000</v>
      </c>
      <c r="Y841" s="524">
        <v>50000</v>
      </c>
      <c r="Z841" s="524">
        <v>75000</v>
      </c>
      <c r="AA841" s="524">
        <v>75000</v>
      </c>
      <c r="AB841" s="524">
        <v>55000</v>
      </c>
      <c r="AC841" s="524">
        <v>35000</v>
      </c>
      <c r="AD841" s="524">
        <v>64200</v>
      </c>
      <c r="AE841" s="524">
        <v>113300</v>
      </c>
      <c r="AF841" s="524">
        <v>85500</v>
      </c>
      <c r="AG841" s="524">
        <v>36400</v>
      </c>
      <c r="AH841" s="524">
        <v>55800</v>
      </c>
      <c r="AI841" s="524">
        <v>12400</v>
      </c>
      <c r="AJ841" s="306"/>
      <c r="AK841" s="306"/>
      <c r="AL841" s="306"/>
      <c r="AM841" s="306"/>
      <c r="AN841" s="306"/>
      <c r="AO841" s="306"/>
      <c r="AP841" s="306"/>
      <c r="AQ841" s="306"/>
      <c r="AR841" s="306"/>
      <c r="AS841" s="306"/>
      <c r="AT841" s="306"/>
      <c r="AU841" s="306"/>
      <c r="AV841" s="306"/>
      <c r="AW841" s="306"/>
      <c r="AX841" s="306"/>
      <c r="AY841" s="306"/>
    </row>
    <row r="842" spans="1:51">
      <c r="A842" s="61" t="s">
        <v>1005</v>
      </c>
      <c r="B842" s="61" t="s">
        <v>390</v>
      </c>
      <c r="C842" s="61" t="s">
        <v>954</v>
      </c>
      <c r="D842" s="61" t="s">
        <v>556</v>
      </c>
      <c r="E842" s="64">
        <f>IF(ISERROR(VLOOKUP(D842,#REF!,2,0)),0,VLOOKUP(D842,#REF!,2,0))</f>
        <v>0</v>
      </c>
      <c r="F842" s="61" t="str">
        <f>IF(D842="","",VLOOKUP(D842,'UG SKU Categorization'!$A$1:$C$204,3,0))</f>
        <v>Other Health</v>
      </c>
      <c r="G842" s="61" t="s">
        <v>557</v>
      </c>
      <c r="H842" s="524">
        <v>2832000</v>
      </c>
      <c r="I842" s="306"/>
      <c r="J842" s="306"/>
      <c r="K842" s="306"/>
      <c r="L842" s="306"/>
      <c r="M842" s="306"/>
      <c r="N842" s="306"/>
      <c r="O842" s="306"/>
      <c r="P842" s="306"/>
      <c r="Q842" s="306"/>
      <c r="R842" s="306"/>
      <c r="S842" s="306"/>
      <c r="T842" s="306"/>
      <c r="U842" s="306"/>
      <c r="V842" s="306"/>
      <c r="W842" s="306"/>
      <c r="X842" s="306"/>
      <c r="Y842" s="306"/>
      <c r="Z842" s="306"/>
      <c r="AA842" s="306"/>
      <c r="AB842" s="306"/>
      <c r="AC842" s="524">
        <v>44000</v>
      </c>
      <c r="AD842" s="524">
        <v>108000</v>
      </c>
      <c r="AE842" s="524">
        <v>204000</v>
      </c>
      <c r="AF842" s="524">
        <v>84000</v>
      </c>
      <c r="AG842" s="524">
        <v>64000</v>
      </c>
      <c r="AH842" s="524">
        <v>42000</v>
      </c>
      <c r="AI842" s="524">
        <v>64000</v>
      </c>
      <c r="AJ842" s="524">
        <v>6000</v>
      </c>
      <c r="AK842" s="524">
        <v>44000</v>
      </c>
      <c r="AL842" s="524">
        <v>32000</v>
      </c>
      <c r="AM842" s="524">
        <v>44000</v>
      </c>
      <c r="AN842" s="524">
        <v>142000</v>
      </c>
      <c r="AO842" s="524">
        <v>134000</v>
      </c>
      <c r="AP842" s="524">
        <v>184000</v>
      </c>
      <c r="AQ842" s="524">
        <v>188000</v>
      </c>
      <c r="AR842" s="524">
        <v>294000</v>
      </c>
      <c r="AS842" s="524">
        <v>186000</v>
      </c>
      <c r="AT842" s="524">
        <v>88000</v>
      </c>
      <c r="AU842" s="524">
        <v>224000</v>
      </c>
      <c r="AV842" s="524">
        <v>208000</v>
      </c>
      <c r="AW842" s="524">
        <v>172000</v>
      </c>
      <c r="AX842" s="524">
        <v>246000</v>
      </c>
      <c r="AY842" s="524">
        <v>30000</v>
      </c>
    </row>
    <row r="843" spans="1:51">
      <c r="A843" s="61" t="s">
        <v>1005</v>
      </c>
      <c r="B843" s="61" t="s">
        <v>390</v>
      </c>
      <c r="C843" s="61" t="s">
        <v>954</v>
      </c>
      <c r="D843" s="61" t="s">
        <v>1856</v>
      </c>
      <c r="E843" s="64">
        <f>IF(ISERROR(VLOOKUP(D843,#REF!,2,0)),0,VLOOKUP(D843,#REF!,2,0))</f>
        <v>0</v>
      </c>
      <c r="F843" s="61" t="str">
        <f>IF(D843="","",VLOOKUP(D843,'UG SKU Categorization'!$A$1:$C$204,3,0))</f>
        <v>Pneumonia Treatment</v>
      </c>
      <c r="G843" s="61" t="s">
        <v>1857</v>
      </c>
      <c r="H843" s="524">
        <v>336000</v>
      </c>
      <c r="I843" s="306"/>
      <c r="J843" s="306"/>
      <c r="K843" s="306"/>
      <c r="L843" s="306"/>
      <c r="M843" s="306"/>
      <c r="N843" s="306"/>
      <c r="O843" s="306"/>
      <c r="P843" s="306"/>
      <c r="Q843" s="306"/>
      <c r="R843" s="306"/>
      <c r="S843" s="306"/>
      <c r="T843" s="306"/>
      <c r="U843" s="306"/>
      <c r="V843" s="306"/>
      <c r="W843" s="306"/>
      <c r="X843" s="306"/>
      <c r="Y843" s="306"/>
      <c r="Z843" s="306"/>
      <c r="AA843" s="306"/>
      <c r="AB843" s="306"/>
      <c r="AC843" s="306"/>
      <c r="AD843" s="306"/>
      <c r="AE843" s="306"/>
      <c r="AF843" s="306"/>
      <c r="AG843" s="306"/>
      <c r="AH843" s="306"/>
      <c r="AI843" s="306"/>
      <c r="AJ843" s="306"/>
      <c r="AK843" s="306"/>
      <c r="AL843" s="306"/>
      <c r="AM843" s="306"/>
      <c r="AN843" s="306"/>
      <c r="AO843" s="306"/>
      <c r="AP843" s="306"/>
      <c r="AQ843" s="306"/>
      <c r="AR843" s="306"/>
      <c r="AS843" s="306"/>
      <c r="AT843" s="306"/>
      <c r="AU843" s="524">
        <v>39200</v>
      </c>
      <c r="AV843" s="524">
        <v>112000</v>
      </c>
      <c r="AW843" s="524">
        <v>84000</v>
      </c>
      <c r="AX843" s="524">
        <v>84000</v>
      </c>
      <c r="AY843" s="524">
        <v>16800</v>
      </c>
    </row>
    <row r="844" spans="1:51">
      <c r="A844" s="61" t="s">
        <v>1005</v>
      </c>
      <c r="B844" s="61" t="s">
        <v>390</v>
      </c>
      <c r="C844" s="61" t="s">
        <v>954</v>
      </c>
      <c r="D844" s="61" t="s">
        <v>558</v>
      </c>
      <c r="E844" s="64">
        <f>IF(ISERROR(VLOOKUP(D844,#REF!,2,0)),0,VLOOKUP(D844,#REF!,2,0))</f>
        <v>0</v>
      </c>
      <c r="F844" s="61" t="str">
        <f>IF(D844="","",VLOOKUP(D844,'UG SKU Categorization'!$A$1:$C$204,3,0))</f>
        <v>Condoms / contraceptives</v>
      </c>
      <c r="G844" s="61" t="s">
        <v>559</v>
      </c>
      <c r="H844" s="524">
        <v>3471405</v>
      </c>
      <c r="I844" s="524">
        <v>12600</v>
      </c>
      <c r="J844" s="524">
        <v>20100</v>
      </c>
      <c r="K844" s="524">
        <v>3000</v>
      </c>
      <c r="L844" s="524">
        <v>11700</v>
      </c>
      <c r="M844" s="524">
        <v>17100</v>
      </c>
      <c r="N844" s="524">
        <v>44700</v>
      </c>
      <c r="O844" s="524">
        <v>24900</v>
      </c>
      <c r="P844" s="524">
        <v>2400105</v>
      </c>
      <c r="Q844" s="524">
        <v>577200</v>
      </c>
      <c r="R844" s="306"/>
      <c r="S844" s="306"/>
      <c r="T844" s="306"/>
      <c r="U844" s="306"/>
      <c r="V844" s="306"/>
      <c r="W844" s="306"/>
      <c r="X844" s="306"/>
      <c r="Y844" s="306"/>
      <c r="Z844" s="306"/>
      <c r="AA844" s="306"/>
      <c r="AB844" s="306"/>
      <c r="AC844" s="306"/>
      <c r="AD844" s="306"/>
      <c r="AE844" s="306"/>
      <c r="AF844" s="306"/>
      <c r="AG844" s="306"/>
      <c r="AH844" s="306"/>
      <c r="AI844" s="524">
        <v>360000</v>
      </c>
      <c r="AJ844" s="306"/>
      <c r="AK844" s="306"/>
      <c r="AL844" s="306"/>
      <c r="AM844" s="306"/>
      <c r="AN844" s="306"/>
      <c r="AO844" s="306"/>
      <c r="AP844" s="306"/>
      <c r="AQ844" s="306"/>
      <c r="AR844" s="306"/>
      <c r="AS844" s="306"/>
      <c r="AT844" s="306"/>
      <c r="AU844" s="306"/>
      <c r="AV844" s="306"/>
      <c r="AW844" s="306"/>
      <c r="AX844" s="306"/>
      <c r="AY844" s="306"/>
    </row>
    <row r="845" spans="1:51">
      <c r="A845" s="61" t="s">
        <v>1005</v>
      </c>
      <c r="B845" s="61" t="s">
        <v>390</v>
      </c>
      <c r="C845" s="61" t="s">
        <v>954</v>
      </c>
      <c r="D845" s="61" t="s">
        <v>560</v>
      </c>
      <c r="E845" s="64">
        <f>IF(ISERROR(VLOOKUP(D845,#REF!,2,0)),0,VLOOKUP(D845,#REF!,2,0))</f>
        <v>0</v>
      </c>
      <c r="F845" s="61" t="str">
        <f>IF(D845="","",VLOOKUP(D845,'UG SKU Categorization'!$A$1:$C$204,3,0))</f>
        <v>Pregnancy &amp; Delivery</v>
      </c>
      <c r="G845" s="61" t="s">
        <v>2462</v>
      </c>
      <c r="H845" s="524">
        <v>43000</v>
      </c>
      <c r="I845" s="306"/>
      <c r="J845" s="524">
        <v>16000</v>
      </c>
      <c r="K845" s="524">
        <v>8000</v>
      </c>
      <c r="L845" s="524">
        <v>12000</v>
      </c>
      <c r="M845" s="524">
        <v>7000</v>
      </c>
      <c r="N845" s="306"/>
      <c r="O845" s="306"/>
      <c r="P845" s="306"/>
      <c r="Q845" s="306"/>
      <c r="R845" s="306"/>
      <c r="S845" s="306"/>
      <c r="T845" s="306"/>
      <c r="U845" s="306"/>
      <c r="V845" s="306"/>
      <c r="W845" s="306"/>
      <c r="X845" s="306"/>
      <c r="Y845" s="306"/>
      <c r="Z845" s="306"/>
      <c r="AA845" s="306"/>
      <c r="AB845" s="306"/>
      <c r="AC845" s="306"/>
      <c r="AD845" s="306"/>
      <c r="AE845" s="306"/>
      <c r="AF845" s="306"/>
      <c r="AG845" s="306"/>
      <c r="AH845" s="306"/>
      <c r="AI845" s="306"/>
      <c r="AJ845" s="306"/>
      <c r="AK845" s="306"/>
      <c r="AL845" s="306"/>
      <c r="AM845" s="306"/>
      <c r="AN845" s="306"/>
      <c r="AO845" s="306"/>
      <c r="AP845" s="306"/>
      <c r="AQ845" s="306"/>
      <c r="AR845" s="306"/>
      <c r="AS845" s="306"/>
      <c r="AT845" s="306"/>
      <c r="AU845" s="306"/>
      <c r="AV845" s="306"/>
      <c r="AW845" s="306"/>
      <c r="AX845" s="306"/>
      <c r="AY845" s="306"/>
    </row>
    <row r="846" spans="1:51">
      <c r="A846" s="61" t="s">
        <v>1005</v>
      </c>
      <c r="B846" s="61" t="s">
        <v>390</v>
      </c>
      <c r="C846" s="61" t="s">
        <v>954</v>
      </c>
      <c r="D846" s="61" t="s">
        <v>561</v>
      </c>
      <c r="E846" s="64">
        <f>IF(ISERROR(VLOOKUP(D846,#REF!,2,0)),0,VLOOKUP(D846,#REF!,2,0))</f>
        <v>0</v>
      </c>
      <c r="F846" s="61" t="str">
        <f>IF(D846="","",VLOOKUP(D846,'UG SKU Categorization'!$A$1:$C$204,3,0))</f>
        <v>Condoms / contraceptives</v>
      </c>
      <c r="G846" s="61" t="s">
        <v>562</v>
      </c>
      <c r="H846" s="524">
        <v>453300</v>
      </c>
      <c r="I846" s="524">
        <v>4700</v>
      </c>
      <c r="J846" s="524">
        <v>4600</v>
      </c>
      <c r="K846" s="524">
        <v>2500</v>
      </c>
      <c r="L846" s="306"/>
      <c r="M846" s="306"/>
      <c r="N846" s="524">
        <v>15750</v>
      </c>
      <c r="O846" s="524">
        <v>5250</v>
      </c>
      <c r="P846" s="306"/>
      <c r="Q846" s="524">
        <v>29000</v>
      </c>
      <c r="R846" s="524">
        <v>29500</v>
      </c>
      <c r="S846" s="524">
        <v>12000</v>
      </c>
      <c r="T846" s="524">
        <v>17000</v>
      </c>
      <c r="U846" s="524">
        <v>16500</v>
      </c>
      <c r="V846" s="524">
        <v>9000</v>
      </c>
      <c r="W846" s="524">
        <v>12000</v>
      </c>
      <c r="X846" s="524">
        <v>22500</v>
      </c>
      <c r="Y846" s="524">
        <v>7500</v>
      </c>
      <c r="Z846" s="524">
        <v>17500</v>
      </c>
      <c r="AA846" s="524">
        <v>27000</v>
      </c>
      <c r="AB846" s="524">
        <v>16500</v>
      </c>
      <c r="AC846" s="524">
        <v>8000</v>
      </c>
      <c r="AD846" s="524">
        <v>14500</v>
      </c>
      <c r="AE846" s="524">
        <v>9500</v>
      </c>
      <c r="AF846" s="524">
        <v>10500</v>
      </c>
      <c r="AG846" s="524">
        <v>16500</v>
      </c>
      <c r="AH846" s="524">
        <v>6500</v>
      </c>
      <c r="AI846" s="524">
        <v>8500</v>
      </c>
      <c r="AJ846" s="524">
        <v>11500</v>
      </c>
      <c r="AK846" s="524">
        <v>12500</v>
      </c>
      <c r="AL846" s="524">
        <v>3000</v>
      </c>
      <c r="AM846" s="524">
        <v>13500</v>
      </c>
      <c r="AN846" s="524">
        <v>26500</v>
      </c>
      <c r="AO846" s="524">
        <v>7500</v>
      </c>
      <c r="AP846" s="524">
        <v>3500</v>
      </c>
      <c r="AQ846" s="524">
        <v>7500</v>
      </c>
      <c r="AR846" s="524">
        <v>11000</v>
      </c>
      <c r="AS846" s="524">
        <v>8000</v>
      </c>
      <c r="AT846" s="524">
        <v>3000</v>
      </c>
      <c r="AU846" s="524">
        <v>7000</v>
      </c>
      <c r="AV846" s="524">
        <v>2500</v>
      </c>
      <c r="AW846" s="524">
        <v>9000</v>
      </c>
      <c r="AX846" s="524">
        <v>3000</v>
      </c>
      <c r="AY846" s="524">
        <v>1500</v>
      </c>
    </row>
    <row r="847" spans="1:51">
      <c r="A847" s="61" t="s">
        <v>1005</v>
      </c>
      <c r="B847" s="61" t="s">
        <v>390</v>
      </c>
      <c r="C847" s="61" t="s">
        <v>954</v>
      </c>
      <c r="D847" s="61" t="s">
        <v>563</v>
      </c>
      <c r="E847" s="64">
        <f>IF(ISERROR(VLOOKUP(D847,#REF!,2,0)),0,VLOOKUP(D847,#REF!,2,0))</f>
        <v>0</v>
      </c>
      <c r="F847" s="61" t="str">
        <f>IF(D847="","",VLOOKUP(D847,'UG SKU Categorization'!$A$1:$C$204,3,0))</f>
        <v>Pregnancy &amp; Delivery</v>
      </c>
      <c r="G847" s="61" t="s">
        <v>564</v>
      </c>
      <c r="H847" s="524">
        <v>1475100</v>
      </c>
      <c r="I847" s="524">
        <v>28200</v>
      </c>
      <c r="J847" s="524">
        <v>30600</v>
      </c>
      <c r="K847" s="524">
        <v>34800</v>
      </c>
      <c r="L847" s="524">
        <v>24000</v>
      </c>
      <c r="M847" s="524">
        <v>44000</v>
      </c>
      <c r="N847" s="524">
        <v>64800</v>
      </c>
      <c r="O847" s="524">
        <v>47200</v>
      </c>
      <c r="P847" s="524">
        <v>46400</v>
      </c>
      <c r="Q847" s="524">
        <v>61200</v>
      </c>
      <c r="R847" s="524">
        <v>54000</v>
      </c>
      <c r="S847" s="524">
        <v>31200</v>
      </c>
      <c r="T847" s="524">
        <v>24700</v>
      </c>
      <c r="U847" s="524">
        <v>33800</v>
      </c>
      <c r="V847" s="524">
        <v>14300</v>
      </c>
      <c r="W847" s="524">
        <v>15200</v>
      </c>
      <c r="X847" s="524">
        <v>36400</v>
      </c>
      <c r="Y847" s="524">
        <v>19900</v>
      </c>
      <c r="Z847" s="524">
        <v>39200</v>
      </c>
      <c r="AA847" s="524">
        <v>28600</v>
      </c>
      <c r="AB847" s="524">
        <v>22100</v>
      </c>
      <c r="AC847" s="524">
        <v>18200</v>
      </c>
      <c r="AD847" s="524">
        <v>47300</v>
      </c>
      <c r="AE847" s="524">
        <v>44200</v>
      </c>
      <c r="AF847" s="524">
        <v>10400</v>
      </c>
      <c r="AG847" s="524">
        <v>22100</v>
      </c>
      <c r="AH847" s="524">
        <v>42900</v>
      </c>
      <c r="AI847" s="524">
        <v>29900</v>
      </c>
      <c r="AJ847" s="524">
        <v>35300</v>
      </c>
      <c r="AK847" s="524">
        <v>13400</v>
      </c>
      <c r="AL847" s="524">
        <v>15100</v>
      </c>
      <c r="AM847" s="524">
        <v>22100</v>
      </c>
      <c r="AN847" s="524">
        <v>158600</v>
      </c>
      <c r="AO847" s="524">
        <v>59800</v>
      </c>
      <c r="AP847" s="524">
        <v>64100</v>
      </c>
      <c r="AQ847" s="524">
        <v>14300</v>
      </c>
      <c r="AR847" s="524">
        <v>26000</v>
      </c>
      <c r="AS847" s="524">
        <v>20800</v>
      </c>
      <c r="AT847" s="524">
        <v>15600</v>
      </c>
      <c r="AU847" s="524">
        <v>32500</v>
      </c>
      <c r="AV847" s="524">
        <v>39000</v>
      </c>
      <c r="AW847" s="524">
        <v>9100</v>
      </c>
      <c r="AX847" s="524">
        <v>28600</v>
      </c>
      <c r="AY847" s="524">
        <v>5200</v>
      </c>
    </row>
    <row r="848" spans="1:51">
      <c r="A848" s="61" t="s">
        <v>1005</v>
      </c>
      <c r="B848" s="61" t="s">
        <v>390</v>
      </c>
      <c r="C848" s="61" t="s">
        <v>954</v>
      </c>
      <c r="D848" s="61" t="s">
        <v>565</v>
      </c>
      <c r="E848" s="64">
        <f>IF(ISERROR(VLOOKUP(D848,#REF!,2,0)),0,VLOOKUP(D848,#REF!,2,0))</f>
        <v>0</v>
      </c>
      <c r="F848" s="61" t="str">
        <f>IF(D848="","",VLOOKUP(D848,'UG SKU Categorization'!$A$1:$C$204,3,0))</f>
        <v>Pregnancy &amp; Delivery</v>
      </c>
      <c r="G848" s="61" t="s">
        <v>566</v>
      </c>
      <c r="H848" s="524">
        <v>31293000</v>
      </c>
      <c r="I848" s="524">
        <v>590000</v>
      </c>
      <c r="J848" s="524">
        <v>560000</v>
      </c>
      <c r="K848" s="524">
        <v>770000</v>
      </c>
      <c r="L848" s="524">
        <v>440000</v>
      </c>
      <c r="M848" s="524">
        <v>578000</v>
      </c>
      <c r="N848" s="524">
        <v>1302000</v>
      </c>
      <c r="O848" s="524">
        <v>976500</v>
      </c>
      <c r="P848" s="524">
        <v>1085000</v>
      </c>
      <c r="Q848" s="524">
        <v>991500</v>
      </c>
      <c r="R848" s="524">
        <v>840000</v>
      </c>
      <c r="S848" s="524">
        <v>507500</v>
      </c>
      <c r="T848" s="524">
        <v>577500</v>
      </c>
      <c r="U848" s="524">
        <v>898000</v>
      </c>
      <c r="V848" s="524">
        <v>542500</v>
      </c>
      <c r="W848" s="524">
        <v>472500</v>
      </c>
      <c r="X848" s="524">
        <v>822500</v>
      </c>
      <c r="Y848" s="524">
        <v>472500</v>
      </c>
      <c r="Z848" s="524">
        <v>1094500</v>
      </c>
      <c r="AA848" s="524">
        <v>1287500</v>
      </c>
      <c r="AB848" s="524">
        <v>525000</v>
      </c>
      <c r="AC848" s="524">
        <v>647500</v>
      </c>
      <c r="AD848" s="524">
        <v>682500</v>
      </c>
      <c r="AE848" s="524">
        <v>770000</v>
      </c>
      <c r="AF848" s="524">
        <v>752500</v>
      </c>
      <c r="AG848" s="524">
        <v>717500</v>
      </c>
      <c r="AH848" s="524">
        <v>700000</v>
      </c>
      <c r="AI848" s="524">
        <v>682500</v>
      </c>
      <c r="AJ848" s="524">
        <v>735000</v>
      </c>
      <c r="AK848" s="524">
        <v>455000</v>
      </c>
      <c r="AL848" s="524">
        <v>507500</v>
      </c>
      <c r="AM848" s="524">
        <v>455000</v>
      </c>
      <c r="AN848" s="524">
        <v>1680000</v>
      </c>
      <c r="AO848" s="524">
        <v>1015000</v>
      </c>
      <c r="AP848" s="524">
        <v>997500</v>
      </c>
      <c r="AQ848" s="524">
        <v>717500</v>
      </c>
      <c r="AR848" s="524">
        <v>700000</v>
      </c>
      <c r="AS848" s="524">
        <v>560000</v>
      </c>
      <c r="AT848" s="524">
        <v>595000</v>
      </c>
      <c r="AU848" s="524">
        <v>577500</v>
      </c>
      <c r="AV848" s="524">
        <v>630000</v>
      </c>
      <c r="AW848" s="524">
        <v>700000</v>
      </c>
      <c r="AX848" s="524">
        <v>577500</v>
      </c>
      <c r="AY848" s="524">
        <v>105000</v>
      </c>
    </row>
    <row r="849" spans="1:51">
      <c r="A849" s="61" t="s">
        <v>1005</v>
      </c>
      <c r="B849" s="61" t="s">
        <v>390</v>
      </c>
      <c r="C849" s="61" t="s">
        <v>954</v>
      </c>
      <c r="D849" s="61" t="s">
        <v>567</v>
      </c>
      <c r="E849" s="64">
        <f>IF(ISERROR(VLOOKUP(D849,#REF!,2,0)),0,VLOOKUP(D849,#REF!,2,0))</f>
        <v>0</v>
      </c>
      <c r="F849" s="61" t="str">
        <f>IF(D849="","",VLOOKUP(D849,'UG SKU Categorization'!$A$1:$C$204,3,0))</f>
        <v>Pregnancy &amp; Delivery</v>
      </c>
      <c r="G849" s="61" t="s">
        <v>568</v>
      </c>
      <c r="H849" s="524">
        <v>471600</v>
      </c>
      <c r="I849" s="524">
        <v>8500</v>
      </c>
      <c r="J849" s="524">
        <v>7500</v>
      </c>
      <c r="K849" s="524">
        <v>11600</v>
      </c>
      <c r="L849" s="524">
        <v>5200</v>
      </c>
      <c r="M849" s="524">
        <v>12800</v>
      </c>
      <c r="N849" s="524">
        <v>52800</v>
      </c>
      <c r="O849" s="524">
        <v>36000</v>
      </c>
      <c r="P849" s="524">
        <v>12000</v>
      </c>
      <c r="Q849" s="524">
        <v>16000</v>
      </c>
      <c r="R849" s="524">
        <v>7200</v>
      </c>
      <c r="S849" s="524">
        <v>12800</v>
      </c>
      <c r="T849" s="524">
        <v>5600</v>
      </c>
      <c r="U849" s="524">
        <v>20000</v>
      </c>
      <c r="V849" s="524">
        <v>4800</v>
      </c>
      <c r="W849" s="524">
        <v>9600</v>
      </c>
      <c r="X849" s="524">
        <v>14400</v>
      </c>
      <c r="Y849" s="524">
        <v>11200</v>
      </c>
      <c r="Z849" s="524">
        <v>23500</v>
      </c>
      <c r="AA849" s="524">
        <v>9600</v>
      </c>
      <c r="AB849" s="524">
        <v>9600</v>
      </c>
      <c r="AC849" s="524">
        <v>8000</v>
      </c>
      <c r="AD849" s="524">
        <v>8800</v>
      </c>
      <c r="AE849" s="524">
        <v>12000</v>
      </c>
      <c r="AF849" s="524">
        <v>8100</v>
      </c>
      <c r="AG849" s="524">
        <v>17600</v>
      </c>
      <c r="AH849" s="524">
        <v>12800</v>
      </c>
      <c r="AI849" s="524">
        <v>2400</v>
      </c>
      <c r="AJ849" s="524">
        <v>3200</v>
      </c>
      <c r="AK849" s="524">
        <v>8000</v>
      </c>
      <c r="AL849" s="306"/>
      <c r="AM849" s="524">
        <v>12000</v>
      </c>
      <c r="AN849" s="524">
        <v>12000</v>
      </c>
      <c r="AO849" s="524">
        <v>2400</v>
      </c>
      <c r="AP849" s="524">
        <v>7200</v>
      </c>
      <c r="AQ849" s="524">
        <v>3200</v>
      </c>
      <c r="AR849" s="524">
        <v>23200</v>
      </c>
      <c r="AS849" s="524">
        <v>8000</v>
      </c>
      <c r="AT849" s="524">
        <v>9600</v>
      </c>
      <c r="AU849" s="524">
        <v>11200</v>
      </c>
      <c r="AV849" s="524">
        <v>2400</v>
      </c>
      <c r="AW849" s="524">
        <v>1600</v>
      </c>
      <c r="AX849" s="524">
        <v>7200</v>
      </c>
      <c r="AY849" s="306"/>
    </row>
    <row r="850" spans="1:51">
      <c r="A850" s="61" t="s">
        <v>1005</v>
      </c>
      <c r="B850" s="61" t="s">
        <v>390</v>
      </c>
      <c r="C850" s="61" t="s">
        <v>954</v>
      </c>
      <c r="D850" s="61" t="s">
        <v>569</v>
      </c>
      <c r="E850" s="64">
        <f>IF(ISERROR(VLOOKUP(D850,#REF!,2,0)),0,VLOOKUP(D850,#REF!,2,0))</f>
        <v>0</v>
      </c>
      <c r="F850" s="61" t="str">
        <f>IF(D850="","",VLOOKUP(D850,'UG SKU Categorization'!$A$1:$C$204,3,0))</f>
        <v>Pregnancy &amp; Delivery</v>
      </c>
      <c r="G850" s="61" t="s">
        <v>570</v>
      </c>
      <c r="H850" s="524">
        <v>155100</v>
      </c>
      <c r="I850" s="306"/>
      <c r="J850" s="306"/>
      <c r="K850" s="306"/>
      <c r="L850" s="306"/>
      <c r="M850" s="306"/>
      <c r="N850" s="306"/>
      <c r="O850" s="306"/>
      <c r="P850" s="306"/>
      <c r="Q850" s="524">
        <v>3000</v>
      </c>
      <c r="R850" s="524">
        <v>4500</v>
      </c>
      <c r="S850" s="524">
        <v>4500</v>
      </c>
      <c r="T850" s="524">
        <v>9000</v>
      </c>
      <c r="U850" s="524">
        <v>4500</v>
      </c>
      <c r="V850" s="524">
        <v>3000</v>
      </c>
      <c r="W850" s="524">
        <v>6000</v>
      </c>
      <c r="X850" s="524">
        <v>7500</v>
      </c>
      <c r="Y850" s="524">
        <v>4500</v>
      </c>
      <c r="Z850" s="524">
        <v>13500</v>
      </c>
      <c r="AA850" s="524">
        <v>5600</v>
      </c>
      <c r="AB850" s="524">
        <v>6000</v>
      </c>
      <c r="AC850" s="524">
        <v>2800</v>
      </c>
      <c r="AD850" s="524">
        <v>7500</v>
      </c>
      <c r="AE850" s="524">
        <v>6000</v>
      </c>
      <c r="AF850" s="524">
        <v>6000</v>
      </c>
      <c r="AG850" s="306"/>
      <c r="AH850" s="524">
        <v>3000</v>
      </c>
      <c r="AI850" s="524">
        <v>7500</v>
      </c>
      <c r="AJ850" s="524">
        <v>4500</v>
      </c>
      <c r="AK850" s="306"/>
      <c r="AL850" s="524">
        <v>4300</v>
      </c>
      <c r="AM850" s="524">
        <v>1500</v>
      </c>
      <c r="AN850" s="306"/>
      <c r="AO850" s="524">
        <v>4400</v>
      </c>
      <c r="AP850" s="524">
        <v>7500</v>
      </c>
      <c r="AQ850" s="524">
        <v>9000</v>
      </c>
      <c r="AR850" s="524">
        <v>3000</v>
      </c>
      <c r="AS850" s="306"/>
      <c r="AT850" s="524">
        <v>6000</v>
      </c>
      <c r="AU850" s="524">
        <v>3000</v>
      </c>
      <c r="AV850" s="524">
        <v>1500</v>
      </c>
      <c r="AW850" s="306"/>
      <c r="AX850" s="524">
        <v>4500</v>
      </c>
      <c r="AY850" s="524">
        <v>1500</v>
      </c>
    </row>
    <row r="851" spans="1:51">
      <c r="A851" s="61" t="s">
        <v>1005</v>
      </c>
      <c r="B851" s="61" t="s">
        <v>390</v>
      </c>
      <c r="C851" s="61" t="s">
        <v>954</v>
      </c>
      <c r="D851" s="61" t="s">
        <v>571</v>
      </c>
      <c r="E851" s="64">
        <f>IF(ISERROR(VLOOKUP(D851,#REF!,2,0)),0,VLOOKUP(D851,#REF!,2,0))</f>
        <v>0</v>
      </c>
      <c r="F851" s="61" t="str">
        <f>IF(D851="","",VLOOKUP(D851,'UG SKU Categorization'!$A$1:$C$204,3,0))</f>
        <v>Condoms / contraceptives</v>
      </c>
      <c r="G851" s="61" t="s">
        <v>572</v>
      </c>
      <c r="H851" s="524">
        <v>8245300</v>
      </c>
      <c r="I851" s="306"/>
      <c r="J851" s="306"/>
      <c r="K851" s="306"/>
      <c r="L851" s="306"/>
      <c r="M851" s="306"/>
      <c r="N851" s="306"/>
      <c r="O851" s="306"/>
      <c r="P851" s="306"/>
      <c r="Q851" s="306"/>
      <c r="R851" s="306"/>
      <c r="S851" s="306"/>
      <c r="T851" s="524">
        <v>3500</v>
      </c>
      <c r="U851" s="524">
        <v>7400</v>
      </c>
      <c r="V851" s="306"/>
      <c r="W851" s="524">
        <v>3300</v>
      </c>
      <c r="X851" s="524">
        <v>139250</v>
      </c>
      <c r="Y851" s="524">
        <v>46200</v>
      </c>
      <c r="Z851" s="524">
        <v>8550</v>
      </c>
      <c r="AA851" s="524">
        <v>5050</v>
      </c>
      <c r="AB851" s="306"/>
      <c r="AC851" s="306"/>
      <c r="AD851" s="524">
        <v>8550</v>
      </c>
      <c r="AE851" s="524">
        <v>2850</v>
      </c>
      <c r="AF851" s="306"/>
      <c r="AG851" s="524">
        <v>2850</v>
      </c>
      <c r="AH851" s="306"/>
      <c r="AI851" s="524">
        <v>285000</v>
      </c>
      <c r="AJ851" s="524">
        <v>1026000</v>
      </c>
      <c r="AK851" s="524">
        <v>4400000</v>
      </c>
      <c r="AL851" s="306"/>
      <c r="AM851" s="524">
        <v>712850</v>
      </c>
      <c r="AN851" s="524">
        <v>142500</v>
      </c>
      <c r="AO851" s="306"/>
      <c r="AP851" s="306"/>
      <c r="AQ851" s="524">
        <v>57000</v>
      </c>
      <c r="AR851" s="524">
        <v>789450</v>
      </c>
      <c r="AS851" s="306"/>
      <c r="AT851" s="306"/>
      <c r="AU851" s="524">
        <v>600000</v>
      </c>
      <c r="AV851" s="524">
        <v>2500</v>
      </c>
      <c r="AW851" s="306"/>
      <c r="AX851" s="524">
        <v>2500</v>
      </c>
      <c r="AY851" s="306"/>
    </row>
    <row r="852" spans="1:51">
      <c r="A852" s="61" t="s">
        <v>1005</v>
      </c>
      <c r="B852" s="61" t="s">
        <v>390</v>
      </c>
      <c r="C852" s="61" t="s">
        <v>954</v>
      </c>
      <c r="D852" s="61" t="s">
        <v>573</v>
      </c>
      <c r="E852" s="64">
        <f>IF(ISERROR(VLOOKUP(D852,#REF!,2,0)),0,VLOOKUP(D852,#REF!,2,0))</f>
        <v>0</v>
      </c>
      <c r="F852" s="61" t="str">
        <f>IF(D852="","",VLOOKUP(D852,'UG SKU Categorization'!$A$1:$C$204,3,0))</f>
        <v>Other Health</v>
      </c>
      <c r="G852" s="61" t="s">
        <v>574</v>
      </c>
      <c r="H852" s="524">
        <v>446400</v>
      </c>
      <c r="I852" s="524">
        <v>16000</v>
      </c>
      <c r="J852" s="524">
        <v>24000</v>
      </c>
      <c r="K852" s="524">
        <v>20000</v>
      </c>
      <c r="L852" s="524">
        <v>18000</v>
      </c>
      <c r="M852" s="524">
        <v>9000</v>
      </c>
      <c r="N852" s="524">
        <v>112500</v>
      </c>
      <c r="O852" s="524">
        <v>13500</v>
      </c>
      <c r="P852" s="524">
        <v>13500</v>
      </c>
      <c r="Q852" s="524">
        <v>4500</v>
      </c>
      <c r="R852" s="306"/>
      <c r="S852" s="524">
        <v>18000</v>
      </c>
      <c r="T852" s="524">
        <v>9000</v>
      </c>
      <c r="U852" s="524">
        <v>4500</v>
      </c>
      <c r="V852" s="524">
        <v>4500</v>
      </c>
      <c r="W852" s="524">
        <v>8200</v>
      </c>
      <c r="X852" s="524">
        <v>4500</v>
      </c>
      <c r="Y852" s="524">
        <v>13500</v>
      </c>
      <c r="Z852" s="524">
        <v>9000</v>
      </c>
      <c r="AA852" s="306"/>
      <c r="AB852" s="524">
        <v>18000</v>
      </c>
      <c r="AC852" s="306"/>
      <c r="AD852" s="524">
        <v>4500</v>
      </c>
      <c r="AE852" s="524">
        <v>9000</v>
      </c>
      <c r="AF852" s="524">
        <v>4500</v>
      </c>
      <c r="AG852" s="524">
        <v>4500</v>
      </c>
      <c r="AH852" s="524">
        <v>13500</v>
      </c>
      <c r="AI852" s="524">
        <v>12400</v>
      </c>
      <c r="AJ852" s="524">
        <v>7900</v>
      </c>
      <c r="AK852" s="306"/>
      <c r="AL852" s="524">
        <v>13500</v>
      </c>
      <c r="AM852" s="524">
        <v>9000</v>
      </c>
      <c r="AN852" s="524">
        <v>7900</v>
      </c>
      <c r="AO852" s="306"/>
      <c r="AP852" s="524">
        <v>7900</v>
      </c>
      <c r="AQ852" s="306"/>
      <c r="AR852" s="524">
        <v>15800</v>
      </c>
      <c r="AS852" s="524">
        <v>7900</v>
      </c>
      <c r="AT852" s="306"/>
      <c r="AU852" s="524">
        <v>7900</v>
      </c>
      <c r="AV852" s="306"/>
      <c r="AW852" s="306"/>
      <c r="AX852" s="306"/>
      <c r="AY852" s="306"/>
    </row>
    <row r="853" spans="1:51">
      <c r="A853" s="61" t="s">
        <v>1005</v>
      </c>
      <c r="B853" s="61" t="s">
        <v>390</v>
      </c>
      <c r="C853" s="61" t="s">
        <v>954</v>
      </c>
      <c r="D853" s="61" t="s">
        <v>575</v>
      </c>
      <c r="E853" s="64">
        <f>IF(ISERROR(VLOOKUP(D853,#REF!,2,0)),0,VLOOKUP(D853,#REF!,2,0))</f>
        <v>0</v>
      </c>
      <c r="F853" s="61" t="str">
        <f>IF(D853="","",VLOOKUP(D853,'UG SKU Categorization'!$A$1:$C$204,3,0))</f>
        <v>Other Health</v>
      </c>
      <c r="G853" s="61" t="s">
        <v>576</v>
      </c>
      <c r="H853" s="524">
        <v>263300</v>
      </c>
      <c r="I853" s="524">
        <v>8400</v>
      </c>
      <c r="J853" s="524">
        <v>10500</v>
      </c>
      <c r="K853" s="524">
        <v>6300</v>
      </c>
      <c r="L853" s="524">
        <v>12600</v>
      </c>
      <c r="M853" s="524">
        <v>9600</v>
      </c>
      <c r="N853" s="524">
        <v>49600</v>
      </c>
      <c r="O853" s="524">
        <v>33600</v>
      </c>
      <c r="P853" s="306"/>
      <c r="Q853" s="524">
        <v>11200</v>
      </c>
      <c r="R853" s="524">
        <v>5600</v>
      </c>
      <c r="S853" s="524">
        <v>8800</v>
      </c>
      <c r="T853" s="524">
        <v>5600</v>
      </c>
      <c r="U853" s="524">
        <v>8800</v>
      </c>
      <c r="V853" s="524">
        <v>4000</v>
      </c>
      <c r="W853" s="524">
        <v>5600</v>
      </c>
      <c r="X853" s="524">
        <v>4800</v>
      </c>
      <c r="Y853" s="306"/>
      <c r="Z853" s="524">
        <v>1600</v>
      </c>
      <c r="AA853" s="524">
        <v>7200</v>
      </c>
      <c r="AB853" s="524">
        <v>4800</v>
      </c>
      <c r="AC853" s="524">
        <v>6400</v>
      </c>
      <c r="AD853" s="524">
        <v>7200</v>
      </c>
      <c r="AE853" s="524">
        <v>12000</v>
      </c>
      <c r="AF853" s="524">
        <v>3200</v>
      </c>
      <c r="AG853" s="524">
        <v>4000</v>
      </c>
      <c r="AH853" s="524">
        <v>2400</v>
      </c>
      <c r="AI853" s="524">
        <v>1600</v>
      </c>
      <c r="AJ853" s="524">
        <v>4000</v>
      </c>
      <c r="AK853" s="306"/>
      <c r="AL853" s="306"/>
      <c r="AM853" s="524">
        <v>2400</v>
      </c>
      <c r="AN853" s="524">
        <v>5600</v>
      </c>
      <c r="AO853" s="524">
        <v>1600</v>
      </c>
      <c r="AP853" s="524">
        <v>3200</v>
      </c>
      <c r="AQ853" s="524">
        <v>2400</v>
      </c>
      <c r="AR853" s="524">
        <v>2400</v>
      </c>
      <c r="AS853" s="306"/>
      <c r="AT853" s="306"/>
      <c r="AU853" s="524">
        <v>900</v>
      </c>
      <c r="AV853" s="524">
        <v>1800</v>
      </c>
      <c r="AW853" s="306"/>
      <c r="AX853" s="524">
        <v>900</v>
      </c>
      <c r="AY853" s="524">
        <v>2700</v>
      </c>
    </row>
    <row r="854" spans="1:51">
      <c r="A854" s="61" t="s">
        <v>1005</v>
      </c>
      <c r="B854" s="61" t="s">
        <v>390</v>
      </c>
      <c r="C854" s="61" t="s">
        <v>954</v>
      </c>
      <c r="D854" s="61" t="s">
        <v>577</v>
      </c>
      <c r="E854" s="64">
        <f>IF(ISERROR(VLOOKUP(D854,#REF!,2,0)),0,VLOOKUP(D854,#REF!,2,0))</f>
        <v>0</v>
      </c>
      <c r="F854" s="61" t="str">
        <f>IF(D854="","",VLOOKUP(D854,'UG SKU Categorization'!$A$1:$C$204,3,0))</f>
        <v>Other Health</v>
      </c>
      <c r="G854" s="61" t="s">
        <v>578</v>
      </c>
      <c r="H854" s="524">
        <v>768500</v>
      </c>
      <c r="I854" s="524">
        <v>24000</v>
      </c>
      <c r="J854" s="524">
        <v>22500</v>
      </c>
      <c r="K854" s="524">
        <v>27000</v>
      </c>
      <c r="L854" s="524">
        <v>9000</v>
      </c>
      <c r="M854" s="524">
        <v>12800</v>
      </c>
      <c r="N854" s="524">
        <v>65600</v>
      </c>
      <c r="O854" s="524">
        <v>30400</v>
      </c>
      <c r="P854" s="524">
        <v>9600</v>
      </c>
      <c r="Q854" s="524">
        <v>62400</v>
      </c>
      <c r="R854" s="524">
        <v>21200</v>
      </c>
      <c r="S854" s="524">
        <v>80000</v>
      </c>
      <c r="T854" s="524">
        <v>32000</v>
      </c>
      <c r="U854" s="524">
        <v>16000</v>
      </c>
      <c r="V854" s="306"/>
      <c r="W854" s="306"/>
      <c r="X854" s="524">
        <v>16000</v>
      </c>
      <c r="Y854" s="524">
        <v>32000</v>
      </c>
      <c r="Z854" s="524">
        <v>80000</v>
      </c>
      <c r="AA854" s="524">
        <v>16000</v>
      </c>
      <c r="AB854" s="524">
        <v>16000</v>
      </c>
      <c r="AC854" s="524">
        <v>16000</v>
      </c>
      <c r="AD854" s="306"/>
      <c r="AE854" s="306"/>
      <c r="AF854" s="306"/>
      <c r="AG854" s="306"/>
      <c r="AH854" s="524">
        <v>32000</v>
      </c>
      <c r="AI854" s="524">
        <v>16000</v>
      </c>
      <c r="AJ854" s="524">
        <v>16000</v>
      </c>
      <c r="AK854" s="524">
        <v>32000</v>
      </c>
      <c r="AL854" s="524">
        <v>32000</v>
      </c>
      <c r="AM854" s="524">
        <v>16000</v>
      </c>
      <c r="AN854" s="524">
        <v>2000</v>
      </c>
      <c r="AO854" s="524">
        <v>18000</v>
      </c>
      <c r="AP854" s="524">
        <v>10000</v>
      </c>
      <c r="AQ854" s="524">
        <v>6000</v>
      </c>
      <c r="AR854" s="306"/>
      <c r="AS854" s="306"/>
      <c r="AT854" s="306"/>
      <c r="AU854" s="306"/>
      <c r="AV854" s="306"/>
      <c r="AW854" s="306"/>
      <c r="AX854" s="306"/>
      <c r="AY854" s="306"/>
    </row>
    <row r="855" spans="1:51">
      <c r="A855" s="61" t="s">
        <v>1005</v>
      </c>
      <c r="B855" s="61" t="s">
        <v>390</v>
      </c>
      <c r="C855" s="61" t="s">
        <v>954</v>
      </c>
      <c r="D855" s="61" t="s">
        <v>577</v>
      </c>
      <c r="E855" s="64">
        <f>IF(ISERROR(VLOOKUP(D855,#REF!,2,0)),0,VLOOKUP(D855,#REF!,2,0))</f>
        <v>0</v>
      </c>
      <c r="F855" s="61" t="str">
        <f>IF(D855="","",VLOOKUP(D855,'UG SKU Categorization'!$A$1:$C$204,3,0))</f>
        <v>Other Health</v>
      </c>
      <c r="G855" s="61" t="s">
        <v>1543</v>
      </c>
      <c r="H855" s="524">
        <v>72000</v>
      </c>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306"/>
      <c r="AE855" s="306"/>
      <c r="AF855" s="306"/>
      <c r="AG855" s="306"/>
      <c r="AH855" s="306"/>
      <c r="AI855" s="306"/>
      <c r="AJ855" s="306"/>
      <c r="AK855" s="306"/>
      <c r="AL855" s="306"/>
      <c r="AM855" s="306"/>
      <c r="AN855" s="306"/>
      <c r="AO855" s="306"/>
      <c r="AP855" s="306"/>
      <c r="AQ855" s="524">
        <v>6000</v>
      </c>
      <c r="AR855" s="524">
        <v>50000</v>
      </c>
      <c r="AS855" s="306"/>
      <c r="AT855" s="306"/>
      <c r="AU855" s="524">
        <v>16000</v>
      </c>
      <c r="AV855" s="306"/>
      <c r="AW855" s="306"/>
      <c r="AX855" s="306"/>
      <c r="AY855" s="306"/>
    </row>
    <row r="856" spans="1:51">
      <c r="A856" s="61" t="s">
        <v>1005</v>
      </c>
      <c r="B856" s="61" t="s">
        <v>390</v>
      </c>
      <c r="C856" s="61" t="s">
        <v>954</v>
      </c>
      <c r="D856" s="61" t="s">
        <v>579</v>
      </c>
      <c r="E856" s="64">
        <f>IF(ISERROR(VLOOKUP(D856,#REF!,2,0)),0,VLOOKUP(D856,#REF!,2,0))</f>
        <v>0</v>
      </c>
      <c r="F856" s="61" t="str">
        <f>IF(D856="","",VLOOKUP(D856,'UG SKU Categorization'!$A$1:$C$204,3,0))</f>
        <v>Other Health</v>
      </c>
      <c r="G856" s="61" t="s">
        <v>580</v>
      </c>
      <c r="H856" s="524">
        <v>289700</v>
      </c>
      <c r="I856" s="306"/>
      <c r="J856" s="306"/>
      <c r="K856" s="524">
        <v>19800</v>
      </c>
      <c r="L856" s="524">
        <v>3300</v>
      </c>
      <c r="M856" s="524">
        <v>9100</v>
      </c>
      <c r="N856" s="524">
        <v>22100</v>
      </c>
      <c r="O856" s="524">
        <v>22100</v>
      </c>
      <c r="P856" s="524">
        <v>29900</v>
      </c>
      <c r="Q856" s="524">
        <v>24700</v>
      </c>
      <c r="R856" s="524">
        <v>18200</v>
      </c>
      <c r="S856" s="524">
        <v>11700</v>
      </c>
      <c r="T856" s="524">
        <v>9100</v>
      </c>
      <c r="U856" s="524">
        <v>4650</v>
      </c>
      <c r="V856" s="524">
        <v>3100</v>
      </c>
      <c r="W856" s="524">
        <v>9300</v>
      </c>
      <c r="X856" s="524">
        <v>7750</v>
      </c>
      <c r="Y856" s="524">
        <v>11900</v>
      </c>
      <c r="Z856" s="524">
        <v>12400</v>
      </c>
      <c r="AA856" s="524">
        <v>12150</v>
      </c>
      <c r="AB856" s="524">
        <v>3100</v>
      </c>
      <c r="AC856" s="306"/>
      <c r="AD856" s="524">
        <v>9850</v>
      </c>
      <c r="AE856" s="524">
        <v>10850</v>
      </c>
      <c r="AF856" s="524">
        <v>2600</v>
      </c>
      <c r="AG856" s="306"/>
      <c r="AH856" s="524">
        <v>1300</v>
      </c>
      <c r="AI856" s="524">
        <v>1550</v>
      </c>
      <c r="AJ856" s="524">
        <v>3100</v>
      </c>
      <c r="AK856" s="524">
        <v>4650</v>
      </c>
      <c r="AL856" s="306"/>
      <c r="AM856" s="306"/>
      <c r="AN856" s="524">
        <v>9300</v>
      </c>
      <c r="AO856" s="524">
        <v>7750</v>
      </c>
      <c r="AP856" s="524">
        <v>4400</v>
      </c>
      <c r="AQ856" s="306"/>
      <c r="AR856" s="306"/>
      <c r="AS856" s="306"/>
      <c r="AT856" s="306"/>
      <c r="AU856" s="306"/>
      <c r="AV856" s="306"/>
      <c r="AW856" s="306"/>
      <c r="AX856" s="306"/>
      <c r="AY856" s="306"/>
    </row>
    <row r="857" spans="1:51">
      <c r="A857" s="61" t="s">
        <v>1005</v>
      </c>
      <c r="B857" s="61" t="s">
        <v>390</v>
      </c>
      <c r="C857" s="61" t="s">
        <v>954</v>
      </c>
      <c r="D857" s="61" t="s">
        <v>1582</v>
      </c>
      <c r="E857" s="64">
        <f>IF(ISERROR(VLOOKUP(D857,#REF!,2,0)),0,VLOOKUP(D857,#REF!,2,0))</f>
        <v>0</v>
      </c>
      <c r="F857" s="61" t="str">
        <f>IF(D857="","",VLOOKUP(D857,'UG SKU Categorization'!$A$1:$C$204,3,0))</f>
        <v>Other Health</v>
      </c>
      <c r="G857" s="61" t="s">
        <v>1583</v>
      </c>
      <c r="H857" s="524">
        <v>24000</v>
      </c>
      <c r="I857" s="306"/>
      <c r="J857" s="306"/>
      <c r="K857" s="306"/>
      <c r="L857" s="306"/>
      <c r="M857" s="306"/>
      <c r="N857" s="306"/>
      <c r="O857" s="306"/>
      <c r="P857" s="306"/>
      <c r="Q857" s="306"/>
      <c r="R857" s="306"/>
      <c r="S857" s="306"/>
      <c r="T857" s="306"/>
      <c r="U857" s="306"/>
      <c r="V857" s="306"/>
      <c r="W857" s="306"/>
      <c r="X857" s="306"/>
      <c r="Y857" s="306"/>
      <c r="Z857" s="306"/>
      <c r="AA857" s="306"/>
      <c r="AB857" s="306"/>
      <c r="AC857" s="306"/>
      <c r="AD857" s="306"/>
      <c r="AE857" s="306"/>
      <c r="AF857" s="306"/>
      <c r="AG857" s="306"/>
      <c r="AH857" s="306"/>
      <c r="AI857" s="306"/>
      <c r="AJ857" s="306"/>
      <c r="AK857" s="306"/>
      <c r="AL857" s="306"/>
      <c r="AM857" s="306"/>
      <c r="AN857" s="306"/>
      <c r="AO857" s="306"/>
      <c r="AP857" s="306"/>
      <c r="AQ857" s="306"/>
      <c r="AR857" s="524">
        <v>22000</v>
      </c>
      <c r="AS857" s="524">
        <v>2000</v>
      </c>
      <c r="AT857" s="306"/>
      <c r="AU857" s="306"/>
      <c r="AV857" s="306"/>
      <c r="AW857" s="306"/>
      <c r="AX857" s="306"/>
      <c r="AY857" s="306"/>
    </row>
    <row r="858" spans="1:51">
      <c r="A858" s="61" t="s">
        <v>1005</v>
      </c>
      <c r="B858" s="61" t="s">
        <v>396</v>
      </c>
      <c r="C858" s="61" t="s">
        <v>954</v>
      </c>
      <c r="D858" s="61" t="s">
        <v>745</v>
      </c>
      <c r="E858" s="64">
        <f>IF(ISERROR(VLOOKUP(D858,#REF!,2,0)),0,VLOOKUP(D858,#REF!,2,0))</f>
        <v>0</v>
      </c>
      <c r="F858" s="61" t="str">
        <f>IF(D858="","",VLOOKUP(D858,'UG SKU Categorization'!$A$1:$C$204,3,0))</f>
        <v>Eyeglasses</v>
      </c>
      <c r="G858" s="61" t="s">
        <v>746</v>
      </c>
      <c r="H858" s="524">
        <v>25500</v>
      </c>
      <c r="I858" s="306"/>
      <c r="J858" s="306"/>
      <c r="K858" s="306"/>
      <c r="L858" s="306"/>
      <c r="M858" s="306"/>
      <c r="N858" s="306"/>
      <c r="O858" s="306"/>
      <c r="P858" s="306"/>
      <c r="Q858" s="306"/>
      <c r="R858" s="306"/>
      <c r="S858" s="524">
        <v>8500</v>
      </c>
      <c r="T858" s="306"/>
      <c r="U858" s="306"/>
      <c r="V858" s="306"/>
      <c r="W858" s="306"/>
      <c r="X858" s="524">
        <v>17000</v>
      </c>
      <c r="Y858" s="306"/>
      <c r="Z858" s="306"/>
      <c r="AA858" s="306"/>
      <c r="AB858" s="306"/>
      <c r="AC858" s="306"/>
      <c r="AD858" s="306"/>
      <c r="AE858" s="306"/>
      <c r="AF858" s="306"/>
      <c r="AG858" s="306"/>
      <c r="AH858" s="306"/>
      <c r="AI858" s="306"/>
      <c r="AJ858" s="306"/>
      <c r="AK858" s="306"/>
      <c r="AL858" s="306"/>
      <c r="AM858" s="306"/>
      <c r="AN858" s="306"/>
      <c r="AO858" s="306"/>
      <c r="AP858" s="306"/>
      <c r="AQ858" s="306"/>
      <c r="AR858" s="306"/>
      <c r="AS858" s="306"/>
      <c r="AT858" s="306"/>
      <c r="AU858" s="306"/>
      <c r="AV858" s="306"/>
      <c r="AW858" s="306"/>
      <c r="AX858" s="306"/>
      <c r="AY858" s="306"/>
    </row>
    <row r="859" spans="1:51">
      <c r="A859" s="61" t="s">
        <v>1005</v>
      </c>
      <c r="B859" s="61" t="s">
        <v>396</v>
      </c>
      <c r="C859" s="61" t="s">
        <v>954</v>
      </c>
      <c r="D859" s="61" t="s">
        <v>747</v>
      </c>
      <c r="E859" s="64">
        <f>IF(ISERROR(VLOOKUP(D859,#REF!,2,0)),0,VLOOKUP(D859,#REF!,2,0))</f>
        <v>0</v>
      </c>
      <c r="F859" s="61" t="str">
        <f>IF(D859="","",VLOOKUP(D859,'UG SKU Categorization'!$A$1:$C$204,3,0))</f>
        <v>Eyeglasses</v>
      </c>
      <c r="G859" s="61" t="s">
        <v>748</v>
      </c>
      <c r="H859" s="524">
        <v>18500</v>
      </c>
      <c r="I859" s="306"/>
      <c r="J859" s="306"/>
      <c r="K859" s="306"/>
      <c r="L859" s="306"/>
      <c r="M859" s="306"/>
      <c r="N859" s="306"/>
      <c r="O859" s="306"/>
      <c r="P859" s="306"/>
      <c r="Q859" s="306"/>
      <c r="R859" s="306"/>
      <c r="S859" s="306"/>
      <c r="T859" s="306"/>
      <c r="U859" s="524">
        <v>8500</v>
      </c>
      <c r="V859" s="306"/>
      <c r="W859" s="306"/>
      <c r="X859" s="306"/>
      <c r="Y859" s="524">
        <v>10000</v>
      </c>
      <c r="Z859" s="306"/>
      <c r="AA859" s="306"/>
      <c r="AB859" s="306"/>
      <c r="AC859" s="306"/>
      <c r="AD859" s="306"/>
      <c r="AE859" s="306"/>
      <c r="AF859" s="306"/>
      <c r="AG859" s="306"/>
      <c r="AH859" s="306"/>
      <c r="AI859" s="306"/>
      <c r="AJ859" s="306"/>
      <c r="AK859" s="306"/>
      <c r="AL859" s="306"/>
      <c r="AM859" s="306"/>
      <c r="AN859" s="306"/>
      <c r="AO859" s="306"/>
      <c r="AP859" s="306"/>
      <c r="AQ859" s="306"/>
      <c r="AR859" s="306"/>
      <c r="AS859" s="306"/>
      <c r="AT859" s="306"/>
      <c r="AU859" s="306"/>
      <c r="AV859" s="306"/>
      <c r="AW859" s="306"/>
      <c r="AX859" s="306"/>
      <c r="AY859" s="306"/>
    </row>
    <row r="860" spans="1:51">
      <c r="A860" s="61" t="s">
        <v>1005</v>
      </c>
      <c r="B860" s="61" t="s">
        <v>396</v>
      </c>
      <c r="C860" s="61" t="s">
        <v>954</v>
      </c>
      <c r="D860" s="61" t="s">
        <v>749</v>
      </c>
      <c r="E860" s="64">
        <f>IF(ISERROR(VLOOKUP(D860,#REF!,2,0)),0,VLOOKUP(D860,#REF!,2,0))</f>
        <v>0</v>
      </c>
      <c r="F860" s="61" t="str">
        <f>IF(D860="","",VLOOKUP(D860,'UG SKU Categorization'!$A$1:$C$204,3,0))</f>
        <v>Eyeglasses</v>
      </c>
      <c r="G860" s="61" t="s">
        <v>750</v>
      </c>
      <c r="H860" s="524">
        <v>27000</v>
      </c>
      <c r="I860" s="306"/>
      <c r="J860" s="306"/>
      <c r="K860" s="306"/>
      <c r="L860" s="306"/>
      <c r="M860" s="306"/>
      <c r="N860" s="306"/>
      <c r="O860" s="306"/>
      <c r="P860" s="306"/>
      <c r="Q860" s="306"/>
      <c r="R860" s="306"/>
      <c r="S860" s="524">
        <v>8500</v>
      </c>
      <c r="T860" s="306"/>
      <c r="U860" s="306"/>
      <c r="V860" s="306"/>
      <c r="W860" s="306"/>
      <c r="X860" s="306"/>
      <c r="Y860" s="524">
        <v>18500</v>
      </c>
      <c r="Z860" s="306"/>
      <c r="AA860" s="306"/>
      <c r="AB860" s="306"/>
      <c r="AC860" s="306"/>
      <c r="AD860" s="306"/>
      <c r="AE860" s="306"/>
      <c r="AF860" s="306"/>
      <c r="AG860" s="306"/>
      <c r="AH860" s="306"/>
      <c r="AI860" s="306"/>
      <c r="AJ860" s="306"/>
      <c r="AK860" s="306"/>
      <c r="AL860" s="306"/>
      <c r="AM860" s="306"/>
      <c r="AN860" s="306"/>
      <c r="AO860" s="306"/>
      <c r="AP860" s="306"/>
      <c r="AQ860" s="306"/>
      <c r="AR860" s="306"/>
      <c r="AS860" s="306"/>
      <c r="AT860" s="306"/>
      <c r="AU860" s="306"/>
      <c r="AV860" s="306"/>
      <c r="AW860" s="306"/>
      <c r="AX860" s="306"/>
      <c r="AY860" s="306"/>
    </row>
    <row r="861" spans="1:51">
      <c r="A861" s="61" t="s">
        <v>1005</v>
      </c>
      <c r="B861" s="61" t="s">
        <v>396</v>
      </c>
      <c r="C861" s="61" t="s">
        <v>954</v>
      </c>
      <c r="D861" s="61" t="s">
        <v>751</v>
      </c>
      <c r="E861" s="64">
        <f>IF(ISERROR(VLOOKUP(D861,#REF!,2,0)),0,VLOOKUP(D861,#REF!,2,0))</f>
        <v>0</v>
      </c>
      <c r="F861" s="61" t="str">
        <f>IF(D861="","",VLOOKUP(D861,'UG SKU Categorization'!$A$1:$C$204,3,0))</f>
        <v>Eyeglasses</v>
      </c>
      <c r="G861" s="61" t="s">
        <v>752</v>
      </c>
      <c r="H861" s="524">
        <v>8500</v>
      </c>
      <c r="I861" s="306"/>
      <c r="J861" s="306"/>
      <c r="K861" s="306"/>
      <c r="L861" s="306"/>
      <c r="M861" s="306"/>
      <c r="N861" s="306"/>
      <c r="O861" s="306"/>
      <c r="P861" s="306"/>
      <c r="Q861" s="306"/>
      <c r="R861" s="306"/>
      <c r="S861" s="306"/>
      <c r="T861" s="306"/>
      <c r="U861" s="306"/>
      <c r="V861" s="306"/>
      <c r="W861" s="306"/>
      <c r="X861" s="524">
        <v>8500</v>
      </c>
      <c r="Y861" s="306"/>
      <c r="Z861" s="306"/>
      <c r="AA861" s="306"/>
      <c r="AB861" s="306"/>
      <c r="AC861" s="306"/>
      <c r="AD861" s="306"/>
      <c r="AE861" s="306"/>
      <c r="AF861" s="306"/>
      <c r="AG861" s="306"/>
      <c r="AH861" s="306"/>
      <c r="AI861" s="306"/>
      <c r="AJ861" s="306"/>
      <c r="AK861" s="306"/>
      <c r="AL861" s="306"/>
      <c r="AM861" s="306"/>
      <c r="AN861" s="306"/>
      <c r="AO861" s="306"/>
      <c r="AP861" s="306"/>
      <c r="AQ861" s="306"/>
      <c r="AR861" s="306"/>
      <c r="AS861" s="306"/>
      <c r="AT861" s="306"/>
      <c r="AU861" s="306"/>
      <c r="AV861" s="306"/>
      <c r="AW861" s="306"/>
      <c r="AX861" s="306"/>
      <c r="AY861" s="306"/>
    </row>
    <row r="862" spans="1:51">
      <c r="A862" s="61" t="s">
        <v>1005</v>
      </c>
      <c r="B862" s="61" t="s">
        <v>396</v>
      </c>
      <c r="C862" s="61" t="s">
        <v>954</v>
      </c>
      <c r="D862" s="61" t="s">
        <v>753</v>
      </c>
      <c r="E862" s="64">
        <f>IF(ISERROR(VLOOKUP(D862,#REF!,2,0)),0,VLOOKUP(D862,#REF!,2,0))</f>
        <v>0</v>
      </c>
      <c r="F862" s="61" t="str">
        <f>IF(D862="","",VLOOKUP(D862,'UG SKU Categorization'!$A$1:$C$204,3,0))</f>
        <v>Eyeglasses</v>
      </c>
      <c r="G862" s="61" t="s">
        <v>754</v>
      </c>
      <c r="H862" s="524">
        <v>8500</v>
      </c>
      <c r="I862" s="306"/>
      <c r="J862" s="306"/>
      <c r="K862" s="306"/>
      <c r="L862" s="306"/>
      <c r="M862" s="306"/>
      <c r="N862" s="306"/>
      <c r="O862" s="306"/>
      <c r="P862" s="306"/>
      <c r="Q862" s="306"/>
      <c r="R862" s="306"/>
      <c r="S862" s="306"/>
      <c r="T862" s="306"/>
      <c r="U862" s="524">
        <v>8500</v>
      </c>
      <c r="V862" s="306"/>
      <c r="W862" s="306"/>
      <c r="X862" s="306"/>
      <c r="Y862" s="306"/>
      <c r="Z862" s="306"/>
      <c r="AA862" s="306"/>
      <c r="AB862" s="306"/>
      <c r="AC862" s="306"/>
      <c r="AD862" s="306"/>
      <c r="AE862" s="306"/>
      <c r="AF862" s="306"/>
      <c r="AG862" s="306"/>
      <c r="AH862" s="306"/>
      <c r="AI862" s="306"/>
      <c r="AJ862" s="306"/>
      <c r="AK862" s="306"/>
      <c r="AL862" s="306"/>
      <c r="AM862" s="306"/>
      <c r="AN862" s="306"/>
      <c r="AO862" s="306"/>
      <c r="AP862" s="306"/>
      <c r="AQ862" s="306"/>
      <c r="AR862" s="306"/>
      <c r="AS862" s="306"/>
      <c r="AT862" s="306"/>
      <c r="AU862" s="306"/>
      <c r="AV862" s="306"/>
      <c r="AW862" s="306"/>
      <c r="AX862" s="306"/>
      <c r="AY862" s="306"/>
    </row>
    <row r="863" spans="1:51">
      <c r="A863" s="61" t="s">
        <v>1005</v>
      </c>
      <c r="B863" s="61" t="s">
        <v>396</v>
      </c>
      <c r="C863" s="61" t="s">
        <v>954</v>
      </c>
      <c r="D863" s="61" t="s">
        <v>755</v>
      </c>
      <c r="E863" s="64">
        <f>IF(ISERROR(VLOOKUP(D863,#REF!,2,0)),0,VLOOKUP(D863,#REF!,2,0))</f>
        <v>0</v>
      </c>
      <c r="F863" s="61" t="str">
        <f>IF(D863="","",VLOOKUP(D863,'UG SKU Categorization'!$A$1:$C$204,3,0))</f>
        <v>Eyeglasses</v>
      </c>
      <c r="G863" s="61" t="s">
        <v>756</v>
      </c>
      <c r="H863" s="524">
        <v>25500</v>
      </c>
      <c r="I863" s="306"/>
      <c r="J863" s="306"/>
      <c r="K863" s="306"/>
      <c r="L863" s="306"/>
      <c r="M863" s="306"/>
      <c r="N863" s="306"/>
      <c r="O863" s="306"/>
      <c r="P863" s="306"/>
      <c r="Q863" s="306"/>
      <c r="R863" s="306"/>
      <c r="S863" s="306"/>
      <c r="T863" s="306"/>
      <c r="U863" s="306"/>
      <c r="V863" s="306"/>
      <c r="W863" s="306"/>
      <c r="X863" s="524">
        <v>8500</v>
      </c>
      <c r="Y863" s="306"/>
      <c r="Z863" s="524">
        <v>8500</v>
      </c>
      <c r="AA863" s="524">
        <v>8500</v>
      </c>
      <c r="AB863" s="306"/>
      <c r="AC863" s="306"/>
      <c r="AD863" s="306"/>
      <c r="AE863" s="306"/>
      <c r="AF863" s="306"/>
      <c r="AG863" s="306"/>
      <c r="AH863" s="306"/>
      <c r="AI863" s="306"/>
      <c r="AJ863" s="306"/>
      <c r="AK863" s="306"/>
      <c r="AL863" s="306"/>
      <c r="AM863" s="306"/>
      <c r="AN863" s="306"/>
      <c r="AO863" s="306"/>
      <c r="AP863" s="306"/>
      <c r="AQ863" s="306"/>
      <c r="AR863" s="306"/>
      <c r="AS863" s="306"/>
      <c r="AT863" s="306"/>
      <c r="AU863" s="306"/>
      <c r="AV863" s="306"/>
      <c r="AW863" s="306"/>
      <c r="AX863" s="306"/>
      <c r="AY863" s="306"/>
    </row>
    <row r="864" spans="1:51">
      <c r="A864" s="61" t="s">
        <v>1005</v>
      </c>
      <c r="B864" s="61" t="s">
        <v>396</v>
      </c>
      <c r="C864" s="61" t="s">
        <v>954</v>
      </c>
      <c r="D864" s="61" t="s">
        <v>757</v>
      </c>
      <c r="E864" s="64">
        <f>IF(ISERROR(VLOOKUP(D864,#REF!,2,0)),0,VLOOKUP(D864,#REF!,2,0))</f>
        <v>0</v>
      </c>
      <c r="F864" s="61" t="str">
        <f>IF(D864="","",VLOOKUP(D864,'UG SKU Categorization'!$A$1:$C$204,3,0))</f>
        <v>Eyeglasses</v>
      </c>
      <c r="G864" s="61" t="s">
        <v>758</v>
      </c>
      <c r="H864" s="524">
        <v>9000</v>
      </c>
      <c r="I864" s="306"/>
      <c r="J864" s="306"/>
      <c r="K864" s="306"/>
      <c r="L864" s="306"/>
      <c r="M864" s="306"/>
      <c r="N864" s="306"/>
      <c r="O864" s="306"/>
      <c r="P864" s="306"/>
      <c r="Q864" s="306"/>
      <c r="R864" s="306"/>
      <c r="S864" s="306"/>
      <c r="T864" s="306"/>
      <c r="U864" s="306"/>
      <c r="V864" s="306"/>
      <c r="W864" s="306"/>
      <c r="X864" s="306"/>
      <c r="Y864" s="306"/>
      <c r="Z864" s="306"/>
      <c r="AA864" s="306"/>
      <c r="AB864" s="306"/>
      <c r="AC864" s="306"/>
      <c r="AD864" s="306"/>
      <c r="AE864" s="524">
        <v>9000</v>
      </c>
      <c r="AF864" s="306"/>
      <c r="AG864" s="306"/>
      <c r="AH864" s="306"/>
      <c r="AI864" s="306"/>
      <c r="AJ864" s="306"/>
      <c r="AK864" s="306"/>
      <c r="AL864" s="306"/>
      <c r="AM864" s="306"/>
      <c r="AN864" s="306"/>
      <c r="AO864" s="306"/>
      <c r="AP864" s="306"/>
      <c r="AQ864" s="306"/>
      <c r="AR864" s="306"/>
      <c r="AS864" s="306"/>
      <c r="AT864" s="306"/>
      <c r="AU864" s="306"/>
      <c r="AV864" s="306"/>
      <c r="AW864" s="306"/>
      <c r="AX864" s="306"/>
      <c r="AY864" s="306"/>
    </row>
    <row r="865" spans="1:51">
      <c r="A865" s="61" t="s">
        <v>1005</v>
      </c>
      <c r="B865" s="61" t="s">
        <v>396</v>
      </c>
      <c r="C865" s="61" t="s">
        <v>954</v>
      </c>
      <c r="D865" s="61" t="s">
        <v>761</v>
      </c>
      <c r="E865" s="64">
        <f>IF(ISERROR(VLOOKUP(D865,#REF!,2,0)),0,VLOOKUP(D865,#REF!,2,0))</f>
        <v>0</v>
      </c>
      <c r="F865" s="61" t="str">
        <f>IF(D865="","",VLOOKUP(D865,'UG SKU Categorization'!$A$1:$C$204,3,0))</f>
        <v>Eyeglasses</v>
      </c>
      <c r="G865" s="61" t="s">
        <v>762</v>
      </c>
      <c r="H865" s="524">
        <v>25500</v>
      </c>
      <c r="I865" s="306"/>
      <c r="J865" s="306"/>
      <c r="K865" s="306"/>
      <c r="L865" s="306"/>
      <c r="M865" s="306"/>
      <c r="N865" s="306"/>
      <c r="O865" s="306"/>
      <c r="P865" s="306"/>
      <c r="Q865" s="306"/>
      <c r="R865" s="306"/>
      <c r="S865" s="306"/>
      <c r="T865" s="306"/>
      <c r="U865" s="524">
        <v>8500</v>
      </c>
      <c r="V865" s="306"/>
      <c r="W865" s="306"/>
      <c r="X865" s="524">
        <v>8500</v>
      </c>
      <c r="Y865" s="306"/>
      <c r="Z865" s="306"/>
      <c r="AA865" s="306"/>
      <c r="AB865" s="524">
        <v>8500</v>
      </c>
      <c r="AC865" s="306"/>
      <c r="AD865" s="306"/>
      <c r="AE865" s="306"/>
      <c r="AF865" s="306"/>
      <c r="AG865" s="306"/>
      <c r="AH865" s="306"/>
      <c r="AI865" s="306"/>
      <c r="AJ865" s="306"/>
      <c r="AK865" s="306"/>
      <c r="AL865" s="306"/>
      <c r="AM865" s="306"/>
      <c r="AN865" s="306"/>
      <c r="AO865" s="306"/>
      <c r="AP865" s="306"/>
      <c r="AQ865" s="306"/>
      <c r="AR865" s="306"/>
      <c r="AS865" s="306"/>
      <c r="AT865" s="306"/>
      <c r="AU865" s="306"/>
      <c r="AV865" s="306"/>
      <c r="AW865" s="306"/>
      <c r="AX865" s="306"/>
      <c r="AY865" s="306"/>
    </row>
    <row r="866" spans="1:51">
      <c r="A866" s="61" t="s">
        <v>1005</v>
      </c>
      <c r="B866" s="61" t="s">
        <v>396</v>
      </c>
      <c r="C866" s="61" t="s">
        <v>954</v>
      </c>
      <c r="D866" s="61" t="s">
        <v>763</v>
      </c>
      <c r="E866" s="64">
        <f>IF(ISERROR(VLOOKUP(D866,#REF!,2,0)),0,VLOOKUP(D866,#REF!,2,0))</f>
        <v>0</v>
      </c>
      <c r="F866" s="61" t="str">
        <f>IF(D866="","",VLOOKUP(D866,'UG SKU Categorization'!$A$1:$C$204,3,0))</f>
        <v>Eyeglasses</v>
      </c>
      <c r="G866" s="61" t="s">
        <v>764</v>
      </c>
      <c r="H866" s="524">
        <v>69500</v>
      </c>
      <c r="I866" s="306"/>
      <c r="J866" s="306"/>
      <c r="K866" s="306"/>
      <c r="L866" s="306"/>
      <c r="M866" s="306"/>
      <c r="N866" s="306"/>
      <c r="O866" s="306"/>
      <c r="P866" s="306"/>
      <c r="Q866" s="306"/>
      <c r="R866" s="306"/>
      <c r="S866" s="524">
        <v>8500</v>
      </c>
      <c r="T866" s="306"/>
      <c r="U866" s="306"/>
      <c r="V866" s="524">
        <v>8500</v>
      </c>
      <c r="W866" s="306"/>
      <c r="X866" s="524">
        <v>42500</v>
      </c>
      <c r="Y866" s="524">
        <v>10000</v>
      </c>
      <c r="Z866" s="306"/>
      <c r="AA866" s="306"/>
      <c r="AB866" s="306"/>
      <c r="AC866" s="306"/>
      <c r="AD866" s="306"/>
      <c r="AE866" s="306"/>
      <c r="AF866" s="306"/>
      <c r="AG866" s="306"/>
      <c r="AH866" s="306"/>
      <c r="AI866" s="306"/>
      <c r="AJ866" s="306"/>
      <c r="AK866" s="306"/>
      <c r="AL866" s="306"/>
      <c r="AM866" s="306"/>
      <c r="AN866" s="306"/>
      <c r="AO866" s="306"/>
      <c r="AP866" s="306"/>
      <c r="AQ866" s="306"/>
      <c r="AR866" s="306"/>
      <c r="AS866" s="306"/>
      <c r="AT866" s="306"/>
      <c r="AU866" s="306"/>
      <c r="AV866" s="306"/>
      <c r="AW866" s="306"/>
      <c r="AX866" s="306"/>
      <c r="AY866" s="306"/>
    </row>
    <row r="867" spans="1:51">
      <c r="A867" s="61" t="s">
        <v>1005</v>
      </c>
      <c r="B867" s="61" t="s">
        <v>396</v>
      </c>
      <c r="C867" s="61" t="s">
        <v>954</v>
      </c>
      <c r="D867" s="61" t="s">
        <v>765</v>
      </c>
      <c r="E867" s="64">
        <f>IF(ISERROR(VLOOKUP(D867,#REF!,2,0)),0,VLOOKUP(D867,#REF!,2,0))</f>
        <v>0</v>
      </c>
      <c r="F867" s="61" t="str">
        <f>IF(D867="","",VLOOKUP(D867,'UG SKU Categorization'!$A$1:$C$204,3,0))</f>
        <v>Eyeglasses</v>
      </c>
      <c r="G867" s="61" t="s">
        <v>766</v>
      </c>
      <c r="H867" s="524">
        <v>44000</v>
      </c>
      <c r="I867" s="306"/>
      <c r="J867" s="306"/>
      <c r="K867" s="306"/>
      <c r="L867" s="306"/>
      <c r="M867" s="306"/>
      <c r="N867" s="306"/>
      <c r="O867" s="306"/>
      <c r="P867" s="306"/>
      <c r="Q867" s="306"/>
      <c r="R867" s="306"/>
      <c r="S867" s="306"/>
      <c r="T867" s="306"/>
      <c r="U867" s="306"/>
      <c r="V867" s="306"/>
      <c r="W867" s="306"/>
      <c r="X867" s="524">
        <v>17000</v>
      </c>
      <c r="Y867" s="524">
        <v>18500</v>
      </c>
      <c r="Z867" s="306"/>
      <c r="AA867" s="306"/>
      <c r="AB867" s="306"/>
      <c r="AC867" s="306"/>
      <c r="AD867" s="306"/>
      <c r="AE867" s="524">
        <v>8500</v>
      </c>
      <c r="AF867" s="306"/>
      <c r="AG867" s="306"/>
      <c r="AH867" s="306"/>
      <c r="AI867" s="306"/>
      <c r="AJ867" s="306"/>
      <c r="AK867" s="306"/>
      <c r="AL867" s="306"/>
      <c r="AM867" s="306"/>
      <c r="AN867" s="306"/>
      <c r="AO867" s="306"/>
      <c r="AP867" s="306"/>
      <c r="AQ867" s="306"/>
      <c r="AR867" s="306"/>
      <c r="AS867" s="306"/>
      <c r="AT867" s="306"/>
      <c r="AU867" s="306"/>
      <c r="AV867" s="306"/>
      <c r="AW867" s="306"/>
      <c r="AX867" s="306"/>
      <c r="AY867" s="306"/>
    </row>
    <row r="868" spans="1:51">
      <c r="A868" s="61" t="s">
        <v>1005</v>
      </c>
      <c r="B868" s="61" t="s">
        <v>396</v>
      </c>
      <c r="C868" s="61" t="s">
        <v>954</v>
      </c>
      <c r="D868" s="61" t="s">
        <v>767</v>
      </c>
      <c r="E868" s="64">
        <f>IF(ISERROR(VLOOKUP(D868,#REF!,2,0)),0,VLOOKUP(D868,#REF!,2,0))</f>
        <v>0</v>
      </c>
      <c r="F868" s="61" t="str">
        <f>IF(D868="","",VLOOKUP(D868,'UG SKU Categorization'!$A$1:$C$204,3,0))</f>
        <v>Eyeglasses</v>
      </c>
      <c r="G868" s="61" t="s">
        <v>768</v>
      </c>
      <c r="H868" s="524">
        <v>60000</v>
      </c>
      <c r="I868" s="306"/>
      <c r="J868" s="306"/>
      <c r="K868" s="306"/>
      <c r="L868" s="306"/>
      <c r="M868" s="306"/>
      <c r="N868" s="306"/>
      <c r="O868" s="306"/>
      <c r="P868" s="306"/>
      <c r="Q868" s="306"/>
      <c r="R868" s="306"/>
      <c r="S868" s="306"/>
      <c r="T868" s="306"/>
      <c r="U868" s="306"/>
      <c r="V868" s="306"/>
      <c r="W868" s="306"/>
      <c r="X868" s="524">
        <v>43000</v>
      </c>
      <c r="Y868" s="306"/>
      <c r="Z868" s="524">
        <v>17000</v>
      </c>
      <c r="AA868" s="306"/>
      <c r="AB868" s="306"/>
      <c r="AC868" s="306"/>
      <c r="AD868" s="306"/>
      <c r="AE868" s="306"/>
      <c r="AF868" s="306"/>
      <c r="AG868" s="306"/>
      <c r="AH868" s="306"/>
      <c r="AI868" s="306"/>
      <c r="AJ868" s="306"/>
      <c r="AK868" s="306"/>
      <c r="AL868" s="306"/>
      <c r="AM868" s="306"/>
      <c r="AN868" s="306"/>
      <c r="AO868" s="306"/>
      <c r="AP868" s="306"/>
      <c r="AQ868" s="306"/>
      <c r="AR868" s="306"/>
      <c r="AS868" s="306"/>
      <c r="AT868" s="306"/>
      <c r="AU868" s="306"/>
      <c r="AV868" s="306"/>
      <c r="AW868" s="306"/>
      <c r="AX868" s="306"/>
      <c r="AY868" s="306"/>
    </row>
    <row r="869" spans="1:51">
      <c r="A869" s="61" t="s">
        <v>1005</v>
      </c>
      <c r="B869" s="61" t="s">
        <v>396</v>
      </c>
      <c r="C869" s="61" t="s">
        <v>954</v>
      </c>
      <c r="D869" s="61" t="s">
        <v>769</v>
      </c>
      <c r="E869" s="64">
        <f>IF(ISERROR(VLOOKUP(D869,#REF!,2,0)),0,VLOOKUP(D869,#REF!,2,0))</f>
        <v>0</v>
      </c>
      <c r="F869" s="61" t="str">
        <f>IF(D869="","",VLOOKUP(D869,'UG SKU Categorization'!$A$1:$C$204,3,0))</f>
        <v>Eyeglasses</v>
      </c>
      <c r="G869" s="61" t="s">
        <v>770</v>
      </c>
      <c r="H869" s="524">
        <v>17000</v>
      </c>
      <c r="I869" s="306"/>
      <c r="J869" s="306"/>
      <c r="K869" s="306"/>
      <c r="L869" s="306"/>
      <c r="M869" s="306"/>
      <c r="N869" s="306"/>
      <c r="O869" s="306"/>
      <c r="P869" s="306"/>
      <c r="Q869" s="306"/>
      <c r="R869" s="306"/>
      <c r="S869" s="306"/>
      <c r="T869" s="306"/>
      <c r="U869" s="306"/>
      <c r="V869" s="306"/>
      <c r="W869" s="306"/>
      <c r="X869" s="524">
        <v>17000</v>
      </c>
      <c r="Y869" s="306"/>
      <c r="Z869" s="306"/>
      <c r="AA869" s="306"/>
      <c r="AB869" s="306"/>
      <c r="AC869" s="306"/>
      <c r="AD869" s="306"/>
      <c r="AE869" s="306"/>
      <c r="AF869" s="306"/>
      <c r="AG869" s="306"/>
      <c r="AH869" s="306"/>
      <c r="AI869" s="306"/>
      <c r="AJ869" s="306"/>
      <c r="AK869" s="306"/>
      <c r="AL869" s="306"/>
      <c r="AM869" s="306"/>
      <c r="AN869" s="306"/>
      <c r="AO869" s="306"/>
      <c r="AP869" s="306"/>
      <c r="AQ869" s="306"/>
      <c r="AR869" s="306"/>
      <c r="AS869" s="306"/>
      <c r="AT869" s="306"/>
      <c r="AU869" s="306"/>
      <c r="AV869" s="306"/>
      <c r="AW869" s="306"/>
      <c r="AX869" s="306"/>
      <c r="AY869" s="306"/>
    </row>
    <row r="870" spans="1:51">
      <c r="A870" s="61" t="s">
        <v>1005</v>
      </c>
      <c r="B870" s="61" t="s">
        <v>396</v>
      </c>
      <c r="C870" s="61" t="s">
        <v>954</v>
      </c>
      <c r="D870" s="61" t="s">
        <v>771</v>
      </c>
      <c r="E870" s="64">
        <f>IF(ISERROR(VLOOKUP(D870,#REF!,2,0)),0,VLOOKUP(D870,#REF!,2,0))</f>
        <v>0</v>
      </c>
      <c r="F870" s="61" t="str">
        <f>IF(D870="","",VLOOKUP(D870,'UG SKU Categorization'!$A$1:$C$204,3,0))</f>
        <v>Eyeglasses</v>
      </c>
      <c r="G870" s="61" t="s">
        <v>772</v>
      </c>
      <c r="H870" s="524">
        <v>8500</v>
      </c>
      <c r="I870" s="306"/>
      <c r="J870" s="306"/>
      <c r="K870" s="306"/>
      <c r="L870" s="306"/>
      <c r="M870" s="306"/>
      <c r="N870" s="306"/>
      <c r="O870" s="306"/>
      <c r="P870" s="306"/>
      <c r="Q870" s="306"/>
      <c r="R870" s="306"/>
      <c r="S870" s="306"/>
      <c r="T870" s="306"/>
      <c r="U870" s="306"/>
      <c r="V870" s="306"/>
      <c r="W870" s="306"/>
      <c r="X870" s="306"/>
      <c r="Y870" s="306"/>
      <c r="Z870" s="306"/>
      <c r="AA870" s="306"/>
      <c r="AB870" s="306"/>
      <c r="AC870" s="306"/>
      <c r="AD870" s="524">
        <v>8500</v>
      </c>
      <c r="AE870" s="306"/>
      <c r="AF870" s="306"/>
      <c r="AG870" s="306"/>
      <c r="AH870" s="306"/>
      <c r="AI870" s="306"/>
      <c r="AJ870" s="306"/>
      <c r="AK870" s="306"/>
      <c r="AL870" s="306"/>
      <c r="AM870" s="306"/>
      <c r="AN870" s="306"/>
      <c r="AO870" s="306"/>
      <c r="AP870" s="306"/>
      <c r="AQ870" s="306"/>
      <c r="AR870" s="306"/>
      <c r="AS870" s="306"/>
      <c r="AT870" s="306"/>
      <c r="AU870" s="306"/>
      <c r="AV870" s="306"/>
      <c r="AW870" s="306"/>
      <c r="AX870" s="306"/>
      <c r="AY870" s="306"/>
    </row>
    <row r="871" spans="1:51">
      <c r="A871" s="61" t="s">
        <v>1005</v>
      </c>
      <c r="B871" s="61" t="s">
        <v>396</v>
      </c>
      <c r="C871" s="61" t="s">
        <v>954</v>
      </c>
      <c r="D871" s="61" t="s">
        <v>773</v>
      </c>
      <c r="E871" s="64">
        <f>IF(ISERROR(VLOOKUP(D871,#REF!,2,0)),0,VLOOKUP(D871,#REF!,2,0))</f>
        <v>0</v>
      </c>
      <c r="F871" s="61" t="str">
        <f>IF(D871="","",VLOOKUP(D871,'UG SKU Categorization'!$A$1:$C$204,3,0))</f>
        <v>Eyeglasses</v>
      </c>
      <c r="G871" s="61" t="s">
        <v>586</v>
      </c>
      <c r="H871" s="524">
        <v>42500</v>
      </c>
      <c r="I871" s="306"/>
      <c r="J871" s="306"/>
      <c r="K871" s="306"/>
      <c r="L871" s="306"/>
      <c r="M871" s="306"/>
      <c r="N871" s="306"/>
      <c r="O871" s="306"/>
      <c r="P871" s="306"/>
      <c r="Q871" s="306"/>
      <c r="R871" s="306"/>
      <c r="S871" s="524">
        <v>8500</v>
      </c>
      <c r="T871" s="306"/>
      <c r="U871" s="524">
        <v>8500</v>
      </c>
      <c r="V871" s="524">
        <v>8500</v>
      </c>
      <c r="W871" s="306"/>
      <c r="X871" s="306"/>
      <c r="Y871" s="306"/>
      <c r="Z871" s="524">
        <v>8500</v>
      </c>
      <c r="AA871" s="306"/>
      <c r="AB871" s="306"/>
      <c r="AC871" s="306"/>
      <c r="AD871" s="306"/>
      <c r="AE871" s="306"/>
      <c r="AF871" s="306"/>
      <c r="AG871" s="306"/>
      <c r="AH871" s="306"/>
      <c r="AI871" s="306"/>
      <c r="AJ871" s="306"/>
      <c r="AK871" s="306"/>
      <c r="AL871" s="306"/>
      <c r="AM871" s="306"/>
      <c r="AN871" s="306"/>
      <c r="AO871" s="306"/>
      <c r="AP871" s="306"/>
      <c r="AQ871" s="306"/>
      <c r="AR871" s="306"/>
      <c r="AS871" s="524">
        <v>8500</v>
      </c>
      <c r="AT871" s="306"/>
      <c r="AU871" s="306"/>
      <c r="AV871" s="306"/>
      <c r="AW871" s="306"/>
      <c r="AX871" s="306"/>
      <c r="AY871" s="306"/>
    </row>
    <row r="872" spans="1:51">
      <c r="A872" s="61" t="s">
        <v>1005</v>
      </c>
      <c r="B872" s="61" t="s">
        <v>396</v>
      </c>
      <c r="C872" s="61" t="s">
        <v>954</v>
      </c>
      <c r="D872" s="61" t="s">
        <v>587</v>
      </c>
      <c r="E872" s="64">
        <f>IF(ISERROR(VLOOKUP(D872,#REF!,2,0)),0,VLOOKUP(D872,#REF!,2,0))</f>
        <v>0</v>
      </c>
      <c r="F872" s="61" t="str">
        <f>IF(D872="","",VLOOKUP(D872,'UG SKU Categorization'!$A$1:$C$204,3,0))</f>
        <v>Eyeglasses</v>
      </c>
      <c r="G872" s="61" t="s">
        <v>588</v>
      </c>
      <c r="H872" s="524">
        <v>51500</v>
      </c>
      <c r="I872" s="306"/>
      <c r="J872" s="306"/>
      <c r="K872" s="306"/>
      <c r="L872" s="306"/>
      <c r="M872" s="306"/>
      <c r="N872" s="306"/>
      <c r="O872" s="306"/>
      <c r="P872" s="306"/>
      <c r="Q872" s="306"/>
      <c r="R872" s="306"/>
      <c r="S872" s="306"/>
      <c r="T872" s="306"/>
      <c r="U872" s="306"/>
      <c r="V872" s="306"/>
      <c r="W872" s="306"/>
      <c r="X872" s="524">
        <v>17000</v>
      </c>
      <c r="Y872" s="524">
        <v>17500</v>
      </c>
      <c r="Z872" s="306"/>
      <c r="AA872" s="306"/>
      <c r="AB872" s="306"/>
      <c r="AC872" s="306"/>
      <c r="AD872" s="306"/>
      <c r="AE872" s="306"/>
      <c r="AF872" s="306"/>
      <c r="AG872" s="524">
        <v>8500</v>
      </c>
      <c r="AH872" s="306"/>
      <c r="AI872" s="306"/>
      <c r="AJ872" s="306"/>
      <c r="AK872" s="306"/>
      <c r="AL872" s="306"/>
      <c r="AM872" s="306"/>
      <c r="AN872" s="306"/>
      <c r="AO872" s="306"/>
      <c r="AP872" s="524">
        <v>8500</v>
      </c>
      <c r="AQ872" s="306"/>
      <c r="AR872" s="306"/>
      <c r="AS872" s="306"/>
      <c r="AT872" s="306"/>
      <c r="AU872" s="306"/>
      <c r="AV872" s="306"/>
      <c r="AW872" s="306"/>
      <c r="AX872" s="306"/>
      <c r="AY872" s="306"/>
    </row>
    <row r="873" spans="1:51">
      <c r="A873" s="61" t="s">
        <v>1005</v>
      </c>
      <c r="B873" s="61" t="s">
        <v>396</v>
      </c>
      <c r="C873" s="61" t="s">
        <v>954</v>
      </c>
      <c r="D873" s="61" t="s">
        <v>589</v>
      </c>
      <c r="E873" s="64">
        <f>IF(ISERROR(VLOOKUP(D873,#REF!,2,0)),0,VLOOKUP(D873,#REF!,2,0))</f>
        <v>0</v>
      </c>
      <c r="F873" s="61" t="str">
        <f>IF(D873="","",VLOOKUP(D873,'UG SKU Categorization'!$A$1:$C$204,3,0))</f>
        <v>Eyeglasses</v>
      </c>
      <c r="G873" s="61" t="s">
        <v>590</v>
      </c>
      <c r="H873" s="524">
        <v>68000</v>
      </c>
      <c r="I873" s="306"/>
      <c r="J873" s="306"/>
      <c r="K873" s="306"/>
      <c r="L873" s="306"/>
      <c r="M873" s="306"/>
      <c r="N873" s="306"/>
      <c r="O873" s="306"/>
      <c r="P873" s="306"/>
      <c r="Q873" s="306"/>
      <c r="R873" s="306"/>
      <c r="S873" s="306"/>
      <c r="T873" s="306"/>
      <c r="U873" s="306"/>
      <c r="V873" s="306"/>
      <c r="W873" s="306"/>
      <c r="X873" s="524">
        <v>34000</v>
      </c>
      <c r="Y873" s="524">
        <v>8500</v>
      </c>
      <c r="Z873" s="524">
        <v>8500</v>
      </c>
      <c r="AA873" s="306"/>
      <c r="AB873" s="306"/>
      <c r="AC873" s="306"/>
      <c r="AD873" s="306"/>
      <c r="AE873" s="524">
        <v>8500</v>
      </c>
      <c r="AF873" s="306"/>
      <c r="AG873" s="524">
        <v>8500</v>
      </c>
      <c r="AH873" s="306"/>
      <c r="AI873" s="306"/>
      <c r="AJ873" s="306"/>
      <c r="AK873" s="306"/>
      <c r="AL873" s="306"/>
      <c r="AM873" s="306"/>
      <c r="AN873" s="306"/>
      <c r="AO873" s="306"/>
      <c r="AP873" s="306"/>
      <c r="AQ873" s="306"/>
      <c r="AR873" s="306"/>
      <c r="AS873" s="306"/>
      <c r="AT873" s="306"/>
      <c r="AU873" s="306"/>
      <c r="AV873" s="306"/>
      <c r="AW873" s="306"/>
      <c r="AX873" s="306"/>
      <c r="AY873" s="306"/>
    </row>
    <row r="874" spans="1:51">
      <c r="A874" s="61" t="s">
        <v>1005</v>
      </c>
      <c r="B874" s="61" t="s">
        <v>396</v>
      </c>
      <c r="C874" s="61" t="s">
        <v>954</v>
      </c>
      <c r="D874" s="61" t="s">
        <v>591</v>
      </c>
      <c r="E874" s="64">
        <f>IF(ISERROR(VLOOKUP(D874,#REF!,2,0)),0,VLOOKUP(D874,#REF!,2,0))</f>
        <v>0</v>
      </c>
      <c r="F874" s="61" t="str">
        <f>IF(D874="","",VLOOKUP(D874,'UG SKU Categorization'!$A$1:$C$204,3,0))</f>
        <v>Eyeglasses</v>
      </c>
      <c r="G874" s="61" t="s">
        <v>592</v>
      </c>
      <c r="H874" s="524">
        <v>8500</v>
      </c>
      <c r="I874" s="306"/>
      <c r="J874" s="306"/>
      <c r="K874" s="306"/>
      <c r="L874" s="306"/>
      <c r="M874" s="306"/>
      <c r="N874" s="306"/>
      <c r="O874" s="306"/>
      <c r="P874" s="306"/>
      <c r="Q874" s="306"/>
      <c r="R874" s="306"/>
      <c r="S874" s="306"/>
      <c r="T874" s="306"/>
      <c r="U874" s="306"/>
      <c r="V874" s="306"/>
      <c r="W874" s="306"/>
      <c r="X874" s="524">
        <v>8500</v>
      </c>
      <c r="Y874" s="306"/>
      <c r="Z874" s="306"/>
      <c r="AA874" s="306"/>
      <c r="AB874" s="306"/>
      <c r="AC874" s="306"/>
      <c r="AD874" s="306"/>
      <c r="AE874" s="306"/>
      <c r="AF874" s="306"/>
      <c r="AG874" s="306"/>
      <c r="AH874" s="306"/>
      <c r="AI874" s="306"/>
      <c r="AJ874" s="306"/>
      <c r="AK874" s="306"/>
      <c r="AL874" s="306"/>
      <c r="AM874" s="306"/>
      <c r="AN874" s="306"/>
      <c r="AO874" s="306"/>
      <c r="AP874" s="306"/>
      <c r="AQ874" s="306"/>
      <c r="AR874" s="306"/>
      <c r="AS874" s="306"/>
      <c r="AT874" s="306"/>
      <c r="AU874" s="306"/>
      <c r="AV874" s="306"/>
      <c r="AW874" s="306"/>
      <c r="AX874" s="306"/>
      <c r="AY874" s="306"/>
    </row>
    <row r="875" spans="1:51">
      <c r="A875" s="61" t="s">
        <v>1005</v>
      </c>
      <c r="B875" s="61" t="s">
        <v>396</v>
      </c>
      <c r="C875" s="61" t="s">
        <v>954</v>
      </c>
      <c r="D875" s="61" t="s">
        <v>593</v>
      </c>
      <c r="E875" s="64">
        <f>IF(ISERROR(VLOOKUP(D875,#REF!,2,0)),0,VLOOKUP(D875,#REF!,2,0))</f>
        <v>0</v>
      </c>
      <c r="F875" s="61" t="str">
        <f>IF(D875="","",VLOOKUP(D875,'UG SKU Categorization'!$A$1:$C$204,3,0))</f>
        <v>Eyeglasses</v>
      </c>
      <c r="G875" s="61" t="s">
        <v>594</v>
      </c>
      <c r="H875" s="524">
        <v>8500</v>
      </c>
      <c r="I875" s="306"/>
      <c r="J875" s="306"/>
      <c r="K875" s="306"/>
      <c r="L875" s="306"/>
      <c r="M875" s="306"/>
      <c r="N875" s="306"/>
      <c r="O875" s="306"/>
      <c r="P875" s="306"/>
      <c r="Q875" s="306"/>
      <c r="R875" s="306"/>
      <c r="S875" s="306"/>
      <c r="T875" s="306"/>
      <c r="U875" s="306"/>
      <c r="V875" s="306"/>
      <c r="W875" s="306"/>
      <c r="X875" s="306"/>
      <c r="Y875" s="524">
        <v>8500</v>
      </c>
      <c r="Z875" s="306"/>
      <c r="AA875" s="306"/>
      <c r="AB875" s="306"/>
      <c r="AC875" s="306"/>
      <c r="AD875" s="306"/>
      <c r="AE875" s="306"/>
      <c r="AF875" s="306"/>
      <c r="AG875" s="306"/>
      <c r="AH875" s="306"/>
      <c r="AI875" s="306"/>
      <c r="AJ875" s="306"/>
      <c r="AK875" s="306"/>
      <c r="AL875" s="306"/>
      <c r="AM875" s="306"/>
      <c r="AN875" s="306"/>
      <c r="AO875" s="306"/>
      <c r="AP875" s="306"/>
      <c r="AQ875" s="306"/>
      <c r="AR875" s="306"/>
      <c r="AS875" s="306"/>
      <c r="AT875" s="306"/>
      <c r="AU875" s="306"/>
      <c r="AV875" s="306"/>
      <c r="AW875" s="306"/>
      <c r="AX875" s="306"/>
      <c r="AY875" s="306"/>
    </row>
    <row r="876" spans="1:51">
      <c r="A876" s="61" t="s">
        <v>1005</v>
      </c>
      <c r="B876" s="61" t="s">
        <v>396</v>
      </c>
      <c r="C876" s="61" t="s">
        <v>954</v>
      </c>
      <c r="D876" s="61" t="s">
        <v>595</v>
      </c>
      <c r="E876" s="64">
        <f>IF(ISERROR(VLOOKUP(D876,#REF!,2,0)),0,VLOOKUP(D876,#REF!,2,0))</f>
        <v>0</v>
      </c>
      <c r="F876" s="61" t="str">
        <f>IF(D876="","",VLOOKUP(D876,'UG SKU Categorization'!$A$1:$C$204,3,0))</f>
        <v>Eyeglasses</v>
      </c>
      <c r="G876" s="61" t="s">
        <v>596</v>
      </c>
      <c r="H876" s="524">
        <v>44500</v>
      </c>
      <c r="I876" s="306"/>
      <c r="J876" s="306"/>
      <c r="K876" s="306"/>
      <c r="L876" s="306"/>
      <c r="M876" s="306"/>
      <c r="N876" s="306"/>
      <c r="O876" s="306"/>
      <c r="P876" s="306"/>
      <c r="Q876" s="306"/>
      <c r="R876" s="306"/>
      <c r="S876" s="524">
        <v>9000</v>
      </c>
      <c r="T876" s="306"/>
      <c r="U876" s="306"/>
      <c r="V876" s="306"/>
      <c r="W876" s="306"/>
      <c r="X876" s="524">
        <v>18000</v>
      </c>
      <c r="Y876" s="306"/>
      <c r="Z876" s="524">
        <v>8500</v>
      </c>
      <c r="AA876" s="306"/>
      <c r="AB876" s="306"/>
      <c r="AC876" s="306"/>
      <c r="AD876" s="306"/>
      <c r="AE876" s="524">
        <v>9000</v>
      </c>
      <c r="AF876" s="306"/>
      <c r="AG876" s="306"/>
      <c r="AH876" s="306"/>
      <c r="AI876" s="306"/>
      <c r="AJ876" s="306"/>
      <c r="AK876" s="306"/>
      <c r="AL876" s="306"/>
      <c r="AM876" s="306"/>
      <c r="AN876" s="306"/>
      <c r="AO876" s="306"/>
      <c r="AP876" s="306"/>
      <c r="AQ876" s="306"/>
      <c r="AR876" s="306"/>
      <c r="AS876" s="306"/>
      <c r="AT876" s="306"/>
      <c r="AU876" s="306"/>
      <c r="AV876" s="306"/>
      <c r="AW876" s="306"/>
      <c r="AX876" s="306"/>
      <c r="AY876" s="306"/>
    </row>
    <row r="877" spans="1:51">
      <c r="A877" s="61" t="s">
        <v>1005</v>
      </c>
      <c r="B877" s="61" t="s">
        <v>396</v>
      </c>
      <c r="C877" s="61" t="s">
        <v>954</v>
      </c>
      <c r="D877" s="61" t="s">
        <v>597</v>
      </c>
      <c r="E877" s="64">
        <f>IF(ISERROR(VLOOKUP(D877,#REF!,2,0)),0,VLOOKUP(D877,#REF!,2,0))</f>
        <v>0</v>
      </c>
      <c r="F877" s="61" t="str">
        <f>IF(D877="","",VLOOKUP(D877,'UG SKU Categorization'!$A$1:$C$204,3,0))</f>
        <v>Eyeglasses</v>
      </c>
      <c r="G877" s="61" t="s">
        <v>598</v>
      </c>
      <c r="H877" s="524">
        <v>53500</v>
      </c>
      <c r="I877" s="306"/>
      <c r="J877" s="306"/>
      <c r="K877" s="306"/>
      <c r="L877" s="306"/>
      <c r="M877" s="306"/>
      <c r="N877" s="306"/>
      <c r="O877" s="306"/>
      <c r="P877" s="306"/>
      <c r="Q877" s="306"/>
      <c r="R877" s="306"/>
      <c r="S877" s="524">
        <v>9000</v>
      </c>
      <c r="T877" s="306"/>
      <c r="U877" s="306"/>
      <c r="V877" s="306"/>
      <c r="W877" s="306"/>
      <c r="X877" s="524">
        <v>9000</v>
      </c>
      <c r="Y877" s="306"/>
      <c r="Z877" s="524">
        <v>9000</v>
      </c>
      <c r="AA877" s="306"/>
      <c r="AB877" s="524">
        <v>9000</v>
      </c>
      <c r="AC877" s="306"/>
      <c r="AD877" s="524">
        <v>17500</v>
      </c>
      <c r="AE877" s="306"/>
      <c r="AF877" s="306"/>
      <c r="AG877" s="306"/>
      <c r="AH877" s="306"/>
      <c r="AI877" s="306"/>
      <c r="AJ877" s="306"/>
      <c r="AK877" s="306"/>
      <c r="AL877" s="306"/>
      <c r="AM877" s="306"/>
      <c r="AN877" s="306"/>
      <c r="AO877" s="306"/>
      <c r="AP877" s="306"/>
      <c r="AQ877" s="306"/>
      <c r="AR877" s="306"/>
      <c r="AS877" s="306"/>
      <c r="AT877" s="306"/>
      <c r="AU877" s="306"/>
      <c r="AV877" s="306"/>
      <c r="AW877" s="306"/>
      <c r="AX877" s="306"/>
      <c r="AY877" s="306"/>
    </row>
    <row r="878" spans="1:51">
      <c r="A878" s="61" t="s">
        <v>1005</v>
      </c>
      <c r="B878" s="61" t="s">
        <v>396</v>
      </c>
      <c r="C878" s="61" t="s">
        <v>954</v>
      </c>
      <c r="D878" s="61" t="s">
        <v>599</v>
      </c>
      <c r="E878" s="64">
        <f>IF(ISERROR(VLOOKUP(D878,#REF!,2,0)),0,VLOOKUP(D878,#REF!,2,0))</f>
        <v>0</v>
      </c>
      <c r="F878" s="61" t="str">
        <f>IF(D878="","",VLOOKUP(D878,'UG SKU Categorization'!$A$1:$C$204,3,0))</f>
        <v>Eyeglasses</v>
      </c>
      <c r="G878" s="61" t="s">
        <v>600</v>
      </c>
      <c r="H878" s="524">
        <v>71500</v>
      </c>
      <c r="I878" s="306"/>
      <c r="J878" s="306"/>
      <c r="K878" s="306"/>
      <c r="L878" s="306"/>
      <c r="M878" s="306"/>
      <c r="N878" s="306"/>
      <c r="O878" s="306"/>
      <c r="P878" s="306"/>
      <c r="Q878" s="306"/>
      <c r="R878" s="306"/>
      <c r="S878" s="524">
        <v>9000</v>
      </c>
      <c r="T878" s="306"/>
      <c r="U878" s="306"/>
      <c r="V878" s="306"/>
      <c r="W878" s="306"/>
      <c r="X878" s="524">
        <v>36000</v>
      </c>
      <c r="Y878" s="306"/>
      <c r="Z878" s="524">
        <v>17500</v>
      </c>
      <c r="AA878" s="306"/>
      <c r="AB878" s="306"/>
      <c r="AC878" s="306"/>
      <c r="AD878" s="524">
        <v>9000</v>
      </c>
      <c r="AE878" s="306"/>
      <c r="AF878" s="306"/>
      <c r="AG878" s="306"/>
      <c r="AH878" s="306"/>
      <c r="AI878" s="306"/>
      <c r="AJ878" s="306"/>
      <c r="AK878" s="306"/>
      <c r="AL878" s="306"/>
      <c r="AM878" s="306"/>
      <c r="AN878" s="306"/>
      <c r="AO878" s="306"/>
      <c r="AP878" s="306"/>
      <c r="AQ878" s="306"/>
      <c r="AR878" s="306"/>
      <c r="AS878" s="306"/>
      <c r="AT878" s="306"/>
      <c r="AU878" s="306"/>
      <c r="AV878" s="306"/>
      <c r="AW878" s="306"/>
      <c r="AX878" s="306"/>
      <c r="AY878" s="306"/>
    </row>
    <row r="879" spans="1:51">
      <c r="A879" s="61" t="s">
        <v>1005</v>
      </c>
      <c r="B879" s="61" t="s">
        <v>396</v>
      </c>
      <c r="C879" s="61" t="s">
        <v>954</v>
      </c>
      <c r="D879" s="61" t="s">
        <v>601</v>
      </c>
      <c r="E879" s="64">
        <f>IF(ISERROR(VLOOKUP(D879,#REF!,2,0)),0,VLOOKUP(D879,#REF!,2,0))</f>
        <v>0</v>
      </c>
      <c r="F879" s="61" t="str">
        <f>IF(D879="","",VLOOKUP(D879,'UG SKU Categorization'!$A$1:$C$204,3,0))</f>
        <v>Eyeglasses</v>
      </c>
      <c r="G879" s="61" t="s">
        <v>602</v>
      </c>
      <c r="H879" s="524">
        <v>27000</v>
      </c>
      <c r="I879" s="306"/>
      <c r="J879" s="306"/>
      <c r="K879" s="306"/>
      <c r="L879" s="306"/>
      <c r="M879" s="306"/>
      <c r="N879" s="306"/>
      <c r="O879" s="306"/>
      <c r="P879" s="306"/>
      <c r="Q879" s="306"/>
      <c r="R879" s="306"/>
      <c r="S879" s="306"/>
      <c r="T879" s="306"/>
      <c r="U879" s="306"/>
      <c r="V879" s="306"/>
      <c r="W879" s="306"/>
      <c r="X879" s="524">
        <v>9000</v>
      </c>
      <c r="Y879" s="524">
        <v>9000</v>
      </c>
      <c r="Z879" s="306"/>
      <c r="AA879" s="306"/>
      <c r="AB879" s="306"/>
      <c r="AC879" s="306"/>
      <c r="AD879" s="306"/>
      <c r="AE879" s="524">
        <v>9000</v>
      </c>
      <c r="AF879" s="306"/>
      <c r="AG879" s="306"/>
      <c r="AH879" s="306"/>
      <c r="AI879" s="306"/>
      <c r="AJ879" s="306"/>
      <c r="AK879" s="306"/>
      <c r="AL879" s="306"/>
      <c r="AM879" s="306"/>
      <c r="AN879" s="306"/>
      <c r="AO879" s="306"/>
      <c r="AP879" s="306"/>
      <c r="AQ879" s="306"/>
      <c r="AR879" s="306"/>
      <c r="AS879" s="306"/>
      <c r="AT879" s="306"/>
      <c r="AU879" s="306"/>
      <c r="AV879" s="306"/>
      <c r="AW879" s="306"/>
      <c r="AX879" s="306"/>
      <c r="AY879" s="306"/>
    </row>
    <row r="880" spans="1:51">
      <c r="A880" s="61" t="s">
        <v>1005</v>
      </c>
      <c r="B880" s="61" t="s">
        <v>396</v>
      </c>
      <c r="C880" s="61" t="s">
        <v>954</v>
      </c>
      <c r="D880" s="61" t="s">
        <v>603</v>
      </c>
      <c r="E880" s="64">
        <f>IF(ISERROR(VLOOKUP(D880,#REF!,2,0)),0,VLOOKUP(D880,#REF!,2,0))</f>
        <v>0</v>
      </c>
      <c r="F880" s="61" t="str">
        <f>IF(D880="","",VLOOKUP(D880,'UG SKU Categorization'!$A$1:$C$204,3,0))</f>
        <v>Eyeglasses</v>
      </c>
      <c r="G880" s="61" t="s">
        <v>604</v>
      </c>
      <c r="H880" s="524">
        <v>18000</v>
      </c>
      <c r="I880" s="306"/>
      <c r="J880" s="306"/>
      <c r="K880" s="306"/>
      <c r="L880" s="306"/>
      <c r="M880" s="306"/>
      <c r="N880" s="306"/>
      <c r="O880" s="306"/>
      <c r="P880" s="306"/>
      <c r="Q880" s="306"/>
      <c r="R880" s="306"/>
      <c r="S880" s="306"/>
      <c r="T880" s="306"/>
      <c r="U880" s="306"/>
      <c r="V880" s="306"/>
      <c r="W880" s="306"/>
      <c r="X880" s="524">
        <v>9000</v>
      </c>
      <c r="Y880" s="306"/>
      <c r="Z880" s="306"/>
      <c r="AA880" s="306"/>
      <c r="AB880" s="306"/>
      <c r="AC880" s="524">
        <v>9000</v>
      </c>
      <c r="AD880" s="306"/>
      <c r="AE880" s="306"/>
      <c r="AF880" s="306"/>
      <c r="AG880" s="306"/>
      <c r="AH880" s="306"/>
      <c r="AI880" s="306"/>
      <c r="AJ880" s="306"/>
      <c r="AK880" s="306"/>
      <c r="AL880" s="306"/>
      <c r="AM880" s="306"/>
      <c r="AN880" s="306"/>
      <c r="AO880" s="306"/>
      <c r="AP880" s="306"/>
      <c r="AQ880" s="306"/>
      <c r="AR880" s="306"/>
      <c r="AS880" s="306"/>
      <c r="AT880" s="306"/>
      <c r="AU880" s="306"/>
      <c r="AV880" s="306"/>
      <c r="AW880" s="306"/>
      <c r="AX880" s="306"/>
      <c r="AY880" s="306"/>
    </row>
    <row r="881" spans="1:51">
      <c r="A881" s="61" t="s">
        <v>1005</v>
      </c>
      <c r="B881" s="61" t="s">
        <v>396</v>
      </c>
      <c r="C881" s="61" t="s">
        <v>954</v>
      </c>
      <c r="D881" s="61" t="s">
        <v>605</v>
      </c>
      <c r="E881" s="64">
        <f>IF(ISERROR(VLOOKUP(D881,#REF!,2,0)),0,VLOOKUP(D881,#REF!,2,0))</f>
        <v>0</v>
      </c>
      <c r="F881" s="61" t="str">
        <f>IF(D881="","",VLOOKUP(D881,'UG SKU Categorization'!$A$1:$C$204,3,0))</f>
        <v>Eyeglasses</v>
      </c>
      <c r="G881" s="61" t="s">
        <v>606</v>
      </c>
      <c r="H881" s="524">
        <v>62500</v>
      </c>
      <c r="I881" s="306"/>
      <c r="J881" s="306"/>
      <c r="K881" s="306"/>
      <c r="L881" s="306"/>
      <c r="M881" s="306"/>
      <c r="N881" s="306"/>
      <c r="O881" s="306"/>
      <c r="P881" s="306"/>
      <c r="Q881" s="306"/>
      <c r="R881" s="306"/>
      <c r="S881" s="524">
        <v>18000</v>
      </c>
      <c r="T881" s="306"/>
      <c r="U881" s="306"/>
      <c r="V881" s="306"/>
      <c r="W881" s="306"/>
      <c r="X881" s="524">
        <v>9000</v>
      </c>
      <c r="Y881" s="306"/>
      <c r="Z881" s="306"/>
      <c r="AA881" s="306"/>
      <c r="AB881" s="306"/>
      <c r="AC881" s="306"/>
      <c r="AD881" s="306"/>
      <c r="AE881" s="524">
        <v>8500</v>
      </c>
      <c r="AF881" s="306"/>
      <c r="AG881" s="306"/>
      <c r="AH881" s="306"/>
      <c r="AI881" s="306"/>
      <c r="AJ881" s="306"/>
      <c r="AK881" s="306"/>
      <c r="AL881" s="306"/>
      <c r="AM881" s="306"/>
      <c r="AN881" s="306"/>
      <c r="AO881" s="306"/>
      <c r="AP881" s="306"/>
      <c r="AQ881" s="306"/>
      <c r="AR881" s="524">
        <v>9000</v>
      </c>
      <c r="AS881" s="524">
        <v>9000</v>
      </c>
      <c r="AT881" s="524">
        <v>9000</v>
      </c>
      <c r="AU881" s="306"/>
      <c r="AV881" s="306"/>
      <c r="AW881" s="306"/>
      <c r="AX881" s="306"/>
      <c r="AY881" s="306"/>
    </row>
    <row r="882" spans="1:51">
      <c r="A882" s="61" t="s">
        <v>1005</v>
      </c>
      <c r="B882" s="61" t="s">
        <v>396</v>
      </c>
      <c r="C882" s="61" t="s">
        <v>954</v>
      </c>
      <c r="D882" s="61" t="s">
        <v>607</v>
      </c>
      <c r="E882" s="64">
        <f>IF(ISERROR(VLOOKUP(D882,#REF!,2,0)),0,VLOOKUP(D882,#REF!,2,0))</f>
        <v>0</v>
      </c>
      <c r="F882" s="61" t="str">
        <f>IF(D882="","",VLOOKUP(D882,'UG SKU Categorization'!$A$1:$C$204,3,0))</f>
        <v>Eyeglasses</v>
      </c>
      <c r="G882" s="61" t="s">
        <v>608</v>
      </c>
      <c r="H882" s="524">
        <v>69000</v>
      </c>
      <c r="I882" s="306"/>
      <c r="J882" s="306"/>
      <c r="K882" s="306"/>
      <c r="L882" s="306"/>
      <c r="M882" s="306"/>
      <c r="N882" s="306"/>
      <c r="O882" s="306"/>
      <c r="P882" s="306"/>
      <c r="Q882" s="306"/>
      <c r="R882" s="306"/>
      <c r="S882" s="306"/>
      <c r="T882" s="306"/>
      <c r="U882" s="306"/>
      <c r="V882" s="524">
        <v>18000</v>
      </c>
      <c r="W882" s="306"/>
      <c r="X882" s="524">
        <v>18000</v>
      </c>
      <c r="Y882" s="524">
        <v>15000</v>
      </c>
      <c r="Z882" s="306"/>
      <c r="AA882" s="524">
        <v>9000</v>
      </c>
      <c r="AB882" s="306"/>
      <c r="AC882" s="306"/>
      <c r="AD882" s="306"/>
      <c r="AE882" s="306"/>
      <c r="AF882" s="306"/>
      <c r="AG882" s="306"/>
      <c r="AH882" s="524">
        <v>9000</v>
      </c>
      <c r="AI882" s="306"/>
      <c r="AJ882" s="306"/>
      <c r="AK882" s="306"/>
      <c r="AL882" s="306"/>
      <c r="AM882" s="306"/>
      <c r="AN882" s="306"/>
      <c r="AO882" s="306"/>
      <c r="AP882" s="306"/>
      <c r="AQ882" s="306"/>
      <c r="AR882" s="306"/>
      <c r="AS882" s="306"/>
      <c r="AT882" s="306"/>
      <c r="AU882" s="306"/>
      <c r="AV882" s="306"/>
      <c r="AW882" s="306"/>
      <c r="AX882" s="306"/>
      <c r="AY882" s="306"/>
    </row>
    <row r="883" spans="1:51">
      <c r="A883" s="61" t="s">
        <v>1005</v>
      </c>
      <c r="B883" s="61" t="s">
        <v>396</v>
      </c>
      <c r="C883" s="61" t="s">
        <v>954</v>
      </c>
      <c r="D883" s="61" t="s">
        <v>609</v>
      </c>
      <c r="E883" s="64">
        <f>IF(ISERROR(VLOOKUP(D883,#REF!,2,0)),0,VLOOKUP(D883,#REF!,2,0))</f>
        <v>0</v>
      </c>
      <c r="F883" s="61" t="str">
        <f>IF(D883="","",VLOOKUP(D883,'UG SKU Categorization'!$A$1:$C$204,3,0))</f>
        <v>Eyeglasses</v>
      </c>
      <c r="G883" s="61" t="s">
        <v>610</v>
      </c>
      <c r="H883" s="524">
        <v>36000</v>
      </c>
      <c r="I883" s="306"/>
      <c r="J883" s="306"/>
      <c r="K883" s="306"/>
      <c r="L883" s="306"/>
      <c r="M883" s="306"/>
      <c r="N883" s="306"/>
      <c r="O883" s="306"/>
      <c r="P883" s="306"/>
      <c r="Q883" s="306"/>
      <c r="R883" s="306"/>
      <c r="S883" s="524">
        <v>9000</v>
      </c>
      <c r="T883" s="306"/>
      <c r="U883" s="306"/>
      <c r="V883" s="306"/>
      <c r="W883" s="306"/>
      <c r="X883" s="524">
        <v>18000</v>
      </c>
      <c r="Y883" s="306"/>
      <c r="Z883" s="306"/>
      <c r="AA883" s="306"/>
      <c r="AB883" s="306"/>
      <c r="AC883" s="306"/>
      <c r="AD883" s="306"/>
      <c r="AE883" s="524">
        <v>9000</v>
      </c>
      <c r="AF883" s="306"/>
      <c r="AG883" s="306"/>
      <c r="AH883" s="306"/>
      <c r="AI883" s="306"/>
      <c r="AJ883" s="306"/>
      <c r="AK883" s="306"/>
      <c r="AL883" s="306"/>
      <c r="AM883" s="306"/>
      <c r="AN883" s="306"/>
      <c r="AO883" s="306"/>
      <c r="AP883" s="306"/>
      <c r="AQ883" s="306"/>
      <c r="AR883" s="306"/>
      <c r="AS883" s="306"/>
      <c r="AT883" s="306"/>
      <c r="AU883" s="306"/>
      <c r="AV883" s="306"/>
      <c r="AW883" s="306"/>
      <c r="AX883" s="306"/>
      <c r="AY883" s="306"/>
    </row>
    <row r="884" spans="1:51">
      <c r="A884" s="61" t="s">
        <v>1005</v>
      </c>
      <c r="B884" s="61" t="s">
        <v>396</v>
      </c>
      <c r="C884" s="61" t="s">
        <v>954</v>
      </c>
      <c r="D884" s="61" t="s">
        <v>611</v>
      </c>
      <c r="E884" s="64">
        <f>IF(ISERROR(VLOOKUP(D884,#REF!,2,0)),0,VLOOKUP(D884,#REF!,2,0))</f>
        <v>0</v>
      </c>
      <c r="F884" s="61" t="str">
        <f>IF(D884="","",VLOOKUP(D884,'UG SKU Categorization'!$A$1:$C$204,3,0))</f>
        <v>Eyeglasses</v>
      </c>
      <c r="G884" s="61" t="s">
        <v>612</v>
      </c>
      <c r="H884" s="524">
        <v>18000</v>
      </c>
      <c r="I884" s="306"/>
      <c r="J884" s="306"/>
      <c r="K884" s="306"/>
      <c r="L884" s="306"/>
      <c r="M884" s="306"/>
      <c r="N884" s="306"/>
      <c r="O884" s="306"/>
      <c r="P884" s="306"/>
      <c r="Q884" s="306"/>
      <c r="R884" s="306"/>
      <c r="S884" s="524">
        <v>9000</v>
      </c>
      <c r="T884" s="306"/>
      <c r="U884" s="306"/>
      <c r="V884" s="306"/>
      <c r="W884" s="306"/>
      <c r="X884" s="524">
        <v>9000</v>
      </c>
      <c r="Y884" s="306"/>
      <c r="Z884" s="306"/>
      <c r="AA884" s="306"/>
      <c r="AB884" s="306"/>
      <c r="AC884" s="306"/>
      <c r="AD884" s="306"/>
      <c r="AE884" s="306"/>
      <c r="AF884" s="306"/>
      <c r="AG884" s="306"/>
      <c r="AH884" s="306"/>
      <c r="AI884" s="306"/>
      <c r="AJ884" s="306"/>
      <c r="AK884" s="306"/>
      <c r="AL884" s="306"/>
      <c r="AM884" s="306"/>
      <c r="AN884" s="306"/>
      <c r="AO884" s="306"/>
      <c r="AP884" s="306"/>
      <c r="AQ884" s="306"/>
      <c r="AR884" s="306"/>
      <c r="AS884" s="306"/>
      <c r="AT884" s="306"/>
      <c r="AU884" s="306"/>
      <c r="AV884" s="306"/>
      <c r="AW884" s="306"/>
      <c r="AX884" s="306"/>
      <c r="AY884" s="306"/>
    </row>
    <row r="885" spans="1:51">
      <c r="A885" s="61" t="s">
        <v>1005</v>
      </c>
      <c r="B885" s="61" t="s">
        <v>396</v>
      </c>
      <c r="C885" s="61" t="s">
        <v>954</v>
      </c>
      <c r="D885" s="61" t="s">
        <v>613</v>
      </c>
      <c r="E885" s="64">
        <f>IF(ISERROR(VLOOKUP(D885,#REF!,2,0)),0,VLOOKUP(D885,#REF!,2,0))</f>
        <v>0</v>
      </c>
      <c r="F885" s="61" t="str">
        <f>IF(D885="","",VLOOKUP(D885,'UG SKU Categorization'!$A$1:$C$204,3,0))</f>
        <v>Eyeglasses</v>
      </c>
      <c r="G885" s="61" t="s">
        <v>614</v>
      </c>
      <c r="H885" s="524">
        <v>27000</v>
      </c>
      <c r="I885" s="306"/>
      <c r="J885" s="306"/>
      <c r="K885" s="306"/>
      <c r="L885" s="306"/>
      <c r="M885" s="306"/>
      <c r="N885" s="306"/>
      <c r="O885" s="306"/>
      <c r="P885" s="306"/>
      <c r="Q885" s="306"/>
      <c r="R885" s="306"/>
      <c r="S885" s="306"/>
      <c r="T885" s="306"/>
      <c r="U885" s="306"/>
      <c r="V885" s="524">
        <v>9000</v>
      </c>
      <c r="W885" s="306"/>
      <c r="X885" s="306"/>
      <c r="Y885" s="524">
        <v>9000</v>
      </c>
      <c r="Z885" s="306"/>
      <c r="AA885" s="306"/>
      <c r="AB885" s="306"/>
      <c r="AC885" s="524">
        <v>9000</v>
      </c>
      <c r="AD885" s="306"/>
      <c r="AE885" s="306"/>
      <c r="AF885" s="306"/>
      <c r="AG885" s="306"/>
      <c r="AH885" s="306"/>
      <c r="AI885" s="306"/>
      <c r="AJ885" s="306"/>
      <c r="AK885" s="306"/>
      <c r="AL885" s="306"/>
      <c r="AM885" s="306"/>
      <c r="AN885" s="306"/>
      <c r="AO885" s="306"/>
      <c r="AP885" s="306"/>
      <c r="AQ885" s="306"/>
      <c r="AR885" s="306"/>
      <c r="AS885" s="306"/>
      <c r="AT885" s="306"/>
      <c r="AU885" s="306"/>
      <c r="AV885" s="306"/>
      <c r="AW885" s="306"/>
      <c r="AX885" s="306"/>
      <c r="AY885" s="306"/>
    </row>
    <row r="886" spans="1:51">
      <c r="A886" s="61" t="s">
        <v>1005</v>
      </c>
      <c r="B886" s="61" t="s">
        <v>396</v>
      </c>
      <c r="C886" s="61" t="s">
        <v>954</v>
      </c>
      <c r="D886" s="61" t="s">
        <v>615</v>
      </c>
      <c r="E886" s="64">
        <f>IF(ISERROR(VLOOKUP(D886,#REF!,2,0)),0,VLOOKUP(D886,#REF!,2,0))</f>
        <v>0</v>
      </c>
      <c r="F886" s="61" t="str">
        <f>IF(D886="","",VLOOKUP(D886,'UG SKU Categorization'!$A$1:$C$204,3,0))</f>
        <v>Eyeglasses</v>
      </c>
      <c r="G886" s="61" t="s">
        <v>616</v>
      </c>
      <c r="H886" s="524">
        <v>92500</v>
      </c>
      <c r="I886" s="306"/>
      <c r="J886" s="306"/>
      <c r="K886" s="306"/>
      <c r="L886" s="306"/>
      <c r="M886" s="306"/>
      <c r="N886" s="306"/>
      <c r="O886" s="306"/>
      <c r="P886" s="306"/>
      <c r="Q886" s="306"/>
      <c r="R886" s="306"/>
      <c r="S886" s="524">
        <v>37500</v>
      </c>
      <c r="T886" s="306"/>
      <c r="U886" s="306"/>
      <c r="V886" s="306"/>
      <c r="W886" s="306"/>
      <c r="X886" s="524">
        <v>15000</v>
      </c>
      <c r="Y886" s="524">
        <v>40000</v>
      </c>
      <c r="Z886" s="306"/>
      <c r="AA886" s="306"/>
      <c r="AB886" s="306"/>
      <c r="AC886" s="306"/>
      <c r="AD886" s="306"/>
      <c r="AE886" s="306"/>
      <c r="AF886" s="306"/>
      <c r="AG886" s="306"/>
      <c r="AH886" s="306"/>
      <c r="AI886" s="306"/>
      <c r="AJ886" s="306"/>
      <c r="AK886" s="306"/>
      <c r="AL886" s="306"/>
      <c r="AM886" s="306"/>
      <c r="AN886" s="306"/>
      <c r="AO886" s="306"/>
      <c r="AP886" s="306"/>
      <c r="AQ886" s="306"/>
      <c r="AR886" s="306"/>
      <c r="AS886" s="306"/>
      <c r="AT886" s="306"/>
      <c r="AU886" s="306"/>
      <c r="AV886" s="306"/>
      <c r="AW886" s="306"/>
      <c r="AX886" s="306"/>
      <c r="AY886" s="306"/>
    </row>
    <row r="887" spans="1:51">
      <c r="A887" s="61" t="s">
        <v>1005</v>
      </c>
      <c r="B887" s="61" t="s">
        <v>396</v>
      </c>
      <c r="C887" s="61" t="s">
        <v>954</v>
      </c>
      <c r="D887" s="61" t="s">
        <v>617</v>
      </c>
      <c r="E887" s="64">
        <f>IF(ISERROR(VLOOKUP(D887,#REF!,2,0)),0,VLOOKUP(D887,#REF!,2,0))</f>
        <v>0</v>
      </c>
      <c r="F887" s="61" t="str">
        <f>IF(D887="","",VLOOKUP(D887,'UG SKU Categorization'!$A$1:$C$204,3,0))</f>
        <v>Eyeglasses</v>
      </c>
      <c r="G887" s="61" t="s">
        <v>618</v>
      </c>
      <c r="H887" s="524">
        <v>75000</v>
      </c>
      <c r="I887" s="306"/>
      <c r="J887" s="306"/>
      <c r="K887" s="306"/>
      <c r="L887" s="306"/>
      <c r="M887" s="306"/>
      <c r="N887" s="306"/>
      <c r="O887" s="306"/>
      <c r="P887" s="306"/>
      <c r="Q887" s="306"/>
      <c r="R887" s="306"/>
      <c r="S887" s="524">
        <v>30000</v>
      </c>
      <c r="T887" s="306"/>
      <c r="U887" s="306"/>
      <c r="V887" s="524">
        <v>15000</v>
      </c>
      <c r="W887" s="306"/>
      <c r="X887" s="524">
        <v>15000</v>
      </c>
      <c r="Y887" s="524">
        <v>15000</v>
      </c>
      <c r="Z887" s="306"/>
      <c r="AA887" s="306"/>
      <c r="AB887" s="306"/>
      <c r="AC887" s="306"/>
      <c r="AD887" s="306"/>
      <c r="AE887" s="306"/>
      <c r="AF887" s="306"/>
      <c r="AG887" s="306"/>
      <c r="AH887" s="306"/>
      <c r="AI887" s="306"/>
      <c r="AJ887" s="306"/>
      <c r="AK887" s="306"/>
      <c r="AL887" s="306"/>
      <c r="AM887" s="306"/>
      <c r="AN887" s="306"/>
      <c r="AO887" s="306"/>
      <c r="AP887" s="306"/>
      <c r="AQ887" s="306"/>
      <c r="AR887" s="306"/>
      <c r="AS887" s="306"/>
      <c r="AT887" s="306"/>
      <c r="AU887" s="306"/>
      <c r="AV887" s="306"/>
      <c r="AW887" s="306"/>
      <c r="AX887" s="306"/>
      <c r="AY887" s="306"/>
    </row>
    <row r="888" spans="1:51">
      <c r="A888" s="61" t="s">
        <v>1005</v>
      </c>
      <c r="B888" s="61" t="s">
        <v>396</v>
      </c>
      <c r="C888" s="61" t="s">
        <v>954</v>
      </c>
      <c r="D888" s="61" t="s">
        <v>619</v>
      </c>
      <c r="E888" s="64">
        <f>IF(ISERROR(VLOOKUP(D888,#REF!,2,0)),0,VLOOKUP(D888,#REF!,2,0))</f>
        <v>0</v>
      </c>
      <c r="F888" s="61" t="str">
        <f>IF(D888="","",VLOOKUP(D888,'UG SKU Categorization'!$A$1:$C$204,3,0))</f>
        <v>Eyeglasses</v>
      </c>
      <c r="G888" s="61" t="s">
        <v>620</v>
      </c>
      <c r="H888" s="524">
        <v>30000</v>
      </c>
      <c r="I888" s="306"/>
      <c r="J888" s="306"/>
      <c r="K888" s="306"/>
      <c r="L888" s="306"/>
      <c r="M888" s="306"/>
      <c r="N888" s="306"/>
      <c r="O888" s="306"/>
      <c r="P888" s="306"/>
      <c r="Q888" s="306"/>
      <c r="R888" s="306"/>
      <c r="S888" s="306"/>
      <c r="T888" s="306"/>
      <c r="U888" s="306"/>
      <c r="V888" s="306"/>
      <c r="W888" s="306"/>
      <c r="X888" s="524">
        <v>30000</v>
      </c>
      <c r="Y888" s="306"/>
      <c r="Z888" s="306"/>
      <c r="AA888" s="306"/>
      <c r="AB888" s="306"/>
      <c r="AC888" s="306"/>
      <c r="AD888" s="306"/>
      <c r="AE888" s="306"/>
      <c r="AF888" s="306"/>
      <c r="AG888" s="306"/>
      <c r="AH888" s="306"/>
      <c r="AI888" s="306"/>
      <c r="AJ888" s="306"/>
      <c r="AK888" s="306"/>
      <c r="AL888" s="306"/>
      <c r="AM888" s="306"/>
      <c r="AN888" s="306"/>
      <c r="AO888" s="306"/>
      <c r="AP888" s="306"/>
      <c r="AQ888" s="306"/>
      <c r="AR888" s="306"/>
      <c r="AS888" s="306"/>
      <c r="AT888" s="306"/>
      <c r="AU888" s="306"/>
      <c r="AV888" s="306"/>
      <c r="AW888" s="306"/>
      <c r="AX888" s="306"/>
      <c r="AY888" s="306"/>
    </row>
    <row r="889" spans="1:51">
      <c r="A889" s="61" t="s">
        <v>1005</v>
      </c>
      <c r="B889" s="61" t="s">
        <v>396</v>
      </c>
      <c r="C889" s="61" t="s">
        <v>954</v>
      </c>
      <c r="D889" s="61" t="s">
        <v>621</v>
      </c>
      <c r="E889" s="64">
        <f>IF(ISERROR(VLOOKUP(D889,#REF!,2,0)),0,VLOOKUP(D889,#REF!,2,0))</f>
        <v>0</v>
      </c>
      <c r="F889" s="61" t="str">
        <f>IF(D889="","",VLOOKUP(D889,'UG SKU Categorization'!$A$1:$C$204,3,0))</f>
        <v>Eyeglasses</v>
      </c>
      <c r="G889" s="61" t="s">
        <v>622</v>
      </c>
      <c r="H889" s="524">
        <v>75000</v>
      </c>
      <c r="I889" s="306"/>
      <c r="J889" s="306"/>
      <c r="K889" s="306"/>
      <c r="L889" s="306"/>
      <c r="M889" s="306"/>
      <c r="N889" s="306"/>
      <c r="O889" s="306"/>
      <c r="P889" s="306"/>
      <c r="Q889" s="306"/>
      <c r="R889" s="306"/>
      <c r="S889" s="306"/>
      <c r="T889" s="306"/>
      <c r="U889" s="306"/>
      <c r="V889" s="306"/>
      <c r="W889" s="306"/>
      <c r="X889" s="524">
        <v>60000</v>
      </c>
      <c r="Y889" s="524">
        <v>15000</v>
      </c>
      <c r="Z889" s="306"/>
      <c r="AA889" s="306"/>
      <c r="AB889" s="306"/>
      <c r="AC889" s="306"/>
      <c r="AD889" s="306"/>
      <c r="AE889" s="306"/>
      <c r="AF889" s="306"/>
      <c r="AG889" s="306"/>
      <c r="AH889" s="306"/>
      <c r="AI889" s="306"/>
      <c r="AJ889" s="306"/>
      <c r="AK889" s="306"/>
      <c r="AL889" s="306"/>
      <c r="AM889" s="306"/>
      <c r="AN889" s="306"/>
      <c r="AO889" s="306"/>
      <c r="AP889" s="306"/>
      <c r="AQ889" s="306"/>
      <c r="AR889" s="306"/>
      <c r="AS889" s="306"/>
      <c r="AT889" s="306"/>
      <c r="AU889" s="306"/>
      <c r="AV889" s="306"/>
      <c r="AW889" s="306"/>
      <c r="AX889" s="306"/>
      <c r="AY889" s="306"/>
    </row>
    <row r="890" spans="1:51">
      <c r="A890" s="61" t="s">
        <v>1005</v>
      </c>
      <c r="B890" s="61" t="s">
        <v>396</v>
      </c>
      <c r="C890" s="61" t="s">
        <v>954</v>
      </c>
      <c r="D890" s="61" t="s">
        <v>623</v>
      </c>
      <c r="E890" s="64">
        <f>IF(ISERROR(VLOOKUP(D890,#REF!,2,0)),0,VLOOKUP(D890,#REF!,2,0))</f>
        <v>0</v>
      </c>
      <c r="F890" s="61" t="str">
        <f>IF(D890="","",VLOOKUP(D890,'UG SKU Categorization'!$A$1:$C$204,3,0))</f>
        <v>Eyeglasses</v>
      </c>
      <c r="G890" s="61" t="s">
        <v>624</v>
      </c>
      <c r="H890" s="524">
        <v>45000</v>
      </c>
      <c r="I890" s="306"/>
      <c r="J890" s="306"/>
      <c r="K890" s="306"/>
      <c r="L890" s="306"/>
      <c r="M890" s="306"/>
      <c r="N890" s="306"/>
      <c r="O890" s="306"/>
      <c r="P890" s="306"/>
      <c r="Q890" s="306"/>
      <c r="R890" s="306"/>
      <c r="S890" s="524">
        <v>15000</v>
      </c>
      <c r="T890" s="306"/>
      <c r="U890" s="306"/>
      <c r="V890" s="306"/>
      <c r="W890" s="306"/>
      <c r="X890" s="306"/>
      <c r="Y890" s="306"/>
      <c r="Z890" s="306"/>
      <c r="AA890" s="306"/>
      <c r="AB890" s="524">
        <v>15000</v>
      </c>
      <c r="AC890" s="306"/>
      <c r="AD890" s="524">
        <v>15000</v>
      </c>
      <c r="AE890" s="306"/>
      <c r="AF890" s="306"/>
      <c r="AG890" s="306"/>
      <c r="AH890" s="306"/>
      <c r="AI890" s="306"/>
      <c r="AJ890" s="306"/>
      <c r="AK890" s="306"/>
      <c r="AL890" s="306"/>
      <c r="AM890" s="306"/>
      <c r="AN890" s="306"/>
      <c r="AO890" s="306"/>
      <c r="AP890" s="306"/>
      <c r="AQ890" s="306"/>
      <c r="AR890" s="306"/>
      <c r="AS890" s="306"/>
      <c r="AT890" s="306"/>
      <c r="AU890" s="306"/>
      <c r="AV890" s="306"/>
      <c r="AW890" s="306"/>
      <c r="AX890" s="306"/>
      <c r="AY890" s="306"/>
    </row>
    <row r="891" spans="1:51">
      <c r="A891" s="61" t="s">
        <v>1005</v>
      </c>
      <c r="B891" s="61" t="s">
        <v>396</v>
      </c>
      <c r="C891" s="61" t="s">
        <v>954</v>
      </c>
      <c r="D891" s="61" t="s">
        <v>627</v>
      </c>
      <c r="E891" s="64">
        <f>IF(ISERROR(VLOOKUP(D891,#REF!,2,0)),0,VLOOKUP(D891,#REF!,2,0))</f>
        <v>0</v>
      </c>
      <c r="F891" s="61" t="str">
        <f>IF(D891="","",VLOOKUP(D891,'UG SKU Categorization'!$A$1:$C$204,3,0))</f>
        <v>Eyeglasses</v>
      </c>
      <c r="G891" s="61" t="s">
        <v>628</v>
      </c>
      <c r="H891" s="524">
        <v>95000</v>
      </c>
      <c r="I891" s="306"/>
      <c r="J891" s="306"/>
      <c r="K891" s="306"/>
      <c r="L891" s="306"/>
      <c r="M891" s="306"/>
      <c r="N891" s="306"/>
      <c r="O891" s="306"/>
      <c r="P891" s="306"/>
      <c r="Q891" s="306"/>
      <c r="R891" s="306"/>
      <c r="S891" s="524">
        <v>12500</v>
      </c>
      <c r="T891" s="306"/>
      <c r="U891" s="306"/>
      <c r="V891" s="524">
        <v>12500</v>
      </c>
      <c r="W891" s="306"/>
      <c r="X891" s="524">
        <v>42500</v>
      </c>
      <c r="Y891" s="524">
        <v>15000</v>
      </c>
      <c r="Z891" s="306"/>
      <c r="AA891" s="524">
        <v>12500</v>
      </c>
      <c r="AB891" s="306"/>
      <c r="AC891" s="306"/>
      <c r="AD891" s="306"/>
      <c r="AE891" s="306"/>
      <c r="AF891" s="306"/>
      <c r="AG891" s="306"/>
      <c r="AH891" s="306"/>
      <c r="AI891" s="306"/>
      <c r="AJ891" s="306"/>
      <c r="AK891" s="306"/>
      <c r="AL891" s="306"/>
      <c r="AM891" s="306"/>
      <c r="AN891" s="306"/>
      <c r="AO891" s="306"/>
      <c r="AP891" s="306"/>
      <c r="AQ891" s="306"/>
      <c r="AR891" s="306"/>
      <c r="AS891" s="306"/>
      <c r="AT891" s="306"/>
      <c r="AU891" s="306"/>
      <c r="AV891" s="306"/>
      <c r="AW891" s="306"/>
      <c r="AX891" s="306"/>
      <c r="AY891" s="306"/>
    </row>
    <row r="892" spans="1:51">
      <c r="A892" s="61" t="s">
        <v>1005</v>
      </c>
      <c r="B892" s="61" t="s">
        <v>396</v>
      </c>
      <c r="C892" s="61" t="s">
        <v>954</v>
      </c>
      <c r="D892" s="61" t="s">
        <v>629</v>
      </c>
      <c r="E892" s="64">
        <f>IF(ISERROR(VLOOKUP(D892,#REF!,2,0)),0,VLOOKUP(D892,#REF!,2,0))</f>
        <v>0</v>
      </c>
      <c r="F892" s="61" t="str">
        <f>IF(D892="","",VLOOKUP(D892,'UG SKU Categorization'!$A$1:$C$204,3,0))</f>
        <v>Eyeglasses</v>
      </c>
      <c r="G892" s="61" t="s">
        <v>630</v>
      </c>
      <c r="H892" s="524">
        <v>75000</v>
      </c>
      <c r="I892" s="306"/>
      <c r="J892" s="306"/>
      <c r="K892" s="306"/>
      <c r="L892" s="306"/>
      <c r="M892" s="306"/>
      <c r="N892" s="306"/>
      <c r="O892" s="306"/>
      <c r="P892" s="306"/>
      <c r="Q892" s="306"/>
      <c r="R892" s="306"/>
      <c r="S892" s="524">
        <v>45000</v>
      </c>
      <c r="T892" s="306"/>
      <c r="U892" s="306"/>
      <c r="V892" s="524">
        <v>15000</v>
      </c>
      <c r="W892" s="306"/>
      <c r="X892" s="306"/>
      <c r="Y892" s="306"/>
      <c r="Z892" s="524">
        <v>15000</v>
      </c>
      <c r="AA892" s="306"/>
      <c r="AB892" s="306"/>
      <c r="AC892" s="306"/>
      <c r="AD892" s="306"/>
      <c r="AE892" s="306"/>
      <c r="AF892" s="306"/>
      <c r="AG892" s="306"/>
      <c r="AH892" s="306"/>
      <c r="AI892" s="306"/>
      <c r="AJ892" s="306"/>
      <c r="AK892" s="306"/>
      <c r="AL892" s="306"/>
      <c r="AM892" s="306"/>
      <c r="AN892" s="306"/>
      <c r="AO892" s="306"/>
      <c r="AP892" s="306"/>
      <c r="AQ892" s="306"/>
      <c r="AR892" s="306"/>
      <c r="AS892" s="306"/>
      <c r="AT892" s="306"/>
      <c r="AU892" s="306"/>
      <c r="AV892" s="306"/>
      <c r="AW892" s="306"/>
      <c r="AX892" s="306"/>
      <c r="AY892" s="306"/>
    </row>
    <row r="893" spans="1:51">
      <c r="A893" s="61" t="s">
        <v>1005</v>
      </c>
      <c r="B893" s="61" t="s">
        <v>396</v>
      </c>
      <c r="C893" s="61" t="s">
        <v>954</v>
      </c>
      <c r="D893" s="61" t="s">
        <v>631</v>
      </c>
      <c r="E893" s="64">
        <f>IF(ISERROR(VLOOKUP(D893,#REF!,2,0)),0,VLOOKUP(D893,#REF!,2,0))</f>
        <v>0</v>
      </c>
      <c r="F893" s="61" t="str">
        <f>IF(D893="","",VLOOKUP(D893,'UG SKU Categorization'!$A$1:$C$204,3,0))</f>
        <v>Eyeglasses</v>
      </c>
      <c r="G893" s="61" t="s">
        <v>632</v>
      </c>
      <c r="H893" s="524">
        <v>120000</v>
      </c>
      <c r="I893" s="306"/>
      <c r="J893" s="306"/>
      <c r="K893" s="306"/>
      <c r="L893" s="306"/>
      <c r="M893" s="306"/>
      <c r="N893" s="306"/>
      <c r="O893" s="306"/>
      <c r="P893" s="306"/>
      <c r="Q893" s="306"/>
      <c r="R893" s="306"/>
      <c r="S893" s="524">
        <v>60000</v>
      </c>
      <c r="T893" s="306"/>
      <c r="U893" s="306"/>
      <c r="V893" s="306"/>
      <c r="W893" s="306"/>
      <c r="X893" s="524">
        <v>30000</v>
      </c>
      <c r="Y893" s="524">
        <v>30000</v>
      </c>
      <c r="Z893" s="306"/>
      <c r="AA893" s="306"/>
      <c r="AB893" s="306"/>
      <c r="AC893" s="306"/>
      <c r="AD893" s="306"/>
      <c r="AE893" s="306"/>
      <c r="AF893" s="306"/>
      <c r="AG893" s="306"/>
      <c r="AH893" s="306"/>
      <c r="AI893" s="306"/>
      <c r="AJ893" s="306"/>
      <c r="AK893" s="306"/>
      <c r="AL893" s="306"/>
      <c r="AM893" s="306"/>
      <c r="AN893" s="306"/>
      <c r="AO893" s="306"/>
      <c r="AP893" s="306"/>
      <c r="AQ893" s="306"/>
      <c r="AR893" s="306"/>
      <c r="AS893" s="306"/>
      <c r="AT893" s="306"/>
      <c r="AU893" s="306"/>
      <c r="AV893" s="306"/>
      <c r="AW893" s="306"/>
      <c r="AX893" s="306"/>
      <c r="AY893" s="306"/>
    </row>
    <row r="894" spans="1:51">
      <c r="A894" s="61" t="s">
        <v>1005</v>
      </c>
      <c r="B894" s="61" t="s">
        <v>396</v>
      </c>
      <c r="C894" s="61" t="s">
        <v>954</v>
      </c>
      <c r="D894" s="61" t="s">
        <v>633</v>
      </c>
      <c r="E894" s="64">
        <f>IF(ISERROR(VLOOKUP(D894,#REF!,2,0)),0,VLOOKUP(D894,#REF!,2,0))</f>
        <v>0</v>
      </c>
      <c r="F894" s="61" t="str">
        <f>IF(D894="","",VLOOKUP(D894,'UG SKU Categorization'!$A$1:$C$204,3,0))</f>
        <v>Eyeglasses</v>
      </c>
      <c r="G894" s="61" t="s">
        <v>634</v>
      </c>
      <c r="H894" s="524">
        <v>15000</v>
      </c>
      <c r="I894" s="306"/>
      <c r="J894" s="306"/>
      <c r="K894" s="306"/>
      <c r="L894" s="306"/>
      <c r="M894" s="306"/>
      <c r="N894" s="306"/>
      <c r="O894" s="306"/>
      <c r="P894" s="306"/>
      <c r="Q894" s="306"/>
      <c r="R894" s="306"/>
      <c r="S894" s="524">
        <v>15000</v>
      </c>
      <c r="T894" s="306"/>
      <c r="U894" s="306"/>
      <c r="V894" s="306"/>
      <c r="W894" s="306"/>
      <c r="X894" s="306"/>
      <c r="Y894" s="306"/>
      <c r="Z894" s="306"/>
      <c r="AA894" s="306"/>
      <c r="AB894" s="306"/>
      <c r="AC894" s="306"/>
      <c r="AD894" s="306"/>
      <c r="AE894" s="306"/>
      <c r="AF894" s="306"/>
      <c r="AG894" s="306"/>
      <c r="AH894" s="306"/>
      <c r="AI894" s="306"/>
      <c r="AJ894" s="306"/>
      <c r="AK894" s="306"/>
      <c r="AL894" s="306"/>
      <c r="AM894" s="306"/>
      <c r="AN894" s="306"/>
      <c r="AO894" s="306"/>
      <c r="AP894" s="306"/>
      <c r="AQ894" s="306"/>
      <c r="AR894" s="306"/>
      <c r="AS894" s="306"/>
      <c r="AT894" s="306"/>
      <c r="AU894" s="306"/>
      <c r="AV894" s="306"/>
      <c r="AW894" s="306"/>
      <c r="AX894" s="306"/>
      <c r="AY894" s="306"/>
    </row>
    <row r="895" spans="1:51">
      <c r="A895" s="61" t="s">
        <v>1005</v>
      </c>
      <c r="B895" s="61" t="s">
        <v>396</v>
      </c>
      <c r="C895" s="61" t="s">
        <v>954</v>
      </c>
      <c r="D895" s="61" t="s">
        <v>635</v>
      </c>
      <c r="E895" s="64">
        <f>IF(ISERROR(VLOOKUP(D895,#REF!,2,0)),0,VLOOKUP(D895,#REF!,2,0))</f>
        <v>0</v>
      </c>
      <c r="F895" s="61" t="str">
        <f>IF(D895="","",VLOOKUP(D895,'UG SKU Categorization'!$A$1:$C$204,3,0))</f>
        <v>Eyeglasses</v>
      </c>
      <c r="G895" s="61" t="s">
        <v>636</v>
      </c>
      <c r="H895" s="524">
        <v>45000</v>
      </c>
      <c r="I895" s="306"/>
      <c r="J895" s="306"/>
      <c r="K895" s="306"/>
      <c r="L895" s="306"/>
      <c r="M895" s="306"/>
      <c r="N895" s="306"/>
      <c r="O895" s="306"/>
      <c r="P895" s="306"/>
      <c r="Q895" s="306"/>
      <c r="R895" s="306"/>
      <c r="S895" s="524">
        <v>30000</v>
      </c>
      <c r="T895" s="306"/>
      <c r="U895" s="306"/>
      <c r="V895" s="306"/>
      <c r="W895" s="306"/>
      <c r="X895" s="306"/>
      <c r="Y895" s="306"/>
      <c r="Z895" s="306"/>
      <c r="AA895" s="306"/>
      <c r="AB895" s="306"/>
      <c r="AC895" s="306"/>
      <c r="AD895" s="306"/>
      <c r="AE895" s="306"/>
      <c r="AF895" s="306"/>
      <c r="AG895" s="306"/>
      <c r="AH895" s="524">
        <v>15000</v>
      </c>
      <c r="AI895" s="306"/>
      <c r="AJ895" s="306"/>
      <c r="AK895" s="306"/>
      <c r="AL895" s="306"/>
      <c r="AM895" s="306"/>
      <c r="AN895" s="306"/>
      <c r="AO895" s="306"/>
      <c r="AP895" s="306"/>
      <c r="AQ895" s="306"/>
      <c r="AR895" s="306"/>
      <c r="AS895" s="306"/>
      <c r="AT895" s="306"/>
      <c r="AU895" s="306"/>
      <c r="AV895" s="306"/>
      <c r="AW895" s="306"/>
      <c r="AX895" s="306"/>
      <c r="AY895" s="306"/>
    </row>
    <row r="896" spans="1:51">
      <c r="A896" s="61" t="s">
        <v>1005</v>
      </c>
      <c r="B896" s="61" t="s">
        <v>396</v>
      </c>
      <c r="C896" s="61" t="s">
        <v>954</v>
      </c>
      <c r="D896" s="61" t="s">
        <v>637</v>
      </c>
      <c r="E896" s="64">
        <f>IF(ISERROR(VLOOKUP(D896,#REF!,2,0)),0,VLOOKUP(D896,#REF!,2,0))</f>
        <v>0</v>
      </c>
      <c r="F896" s="61" t="str">
        <f>IF(D896="","",VLOOKUP(D896,'UG SKU Categorization'!$A$1:$C$204,3,0))</f>
        <v>Eyeglasses</v>
      </c>
      <c r="G896" s="61" t="s">
        <v>638</v>
      </c>
      <c r="H896" s="524">
        <v>48000</v>
      </c>
      <c r="I896" s="306"/>
      <c r="J896" s="306"/>
      <c r="K896" s="306"/>
      <c r="L896" s="306"/>
      <c r="M896" s="306"/>
      <c r="N896" s="306"/>
      <c r="O896" s="306"/>
      <c r="P896" s="306"/>
      <c r="Q896" s="306"/>
      <c r="R896" s="306"/>
      <c r="S896" s="524">
        <v>500</v>
      </c>
      <c r="T896" s="306"/>
      <c r="U896" s="306"/>
      <c r="V896" s="306"/>
      <c r="W896" s="306"/>
      <c r="X896" s="524">
        <v>26250</v>
      </c>
      <c r="Y896" s="524">
        <v>9250</v>
      </c>
      <c r="Z896" s="524">
        <v>1500</v>
      </c>
      <c r="AA896" s="524">
        <v>750</v>
      </c>
      <c r="AB896" s="306"/>
      <c r="AC896" s="306"/>
      <c r="AD896" s="306"/>
      <c r="AE896" s="524">
        <v>3000</v>
      </c>
      <c r="AF896" s="306"/>
      <c r="AG896" s="524">
        <v>750</v>
      </c>
      <c r="AH896" s="524">
        <v>6000</v>
      </c>
      <c r="AI896" s="306"/>
      <c r="AJ896" s="306"/>
      <c r="AK896" s="306"/>
      <c r="AL896" s="306"/>
      <c r="AM896" s="306"/>
      <c r="AN896" s="306"/>
      <c r="AO896" s="306"/>
      <c r="AP896" s="306"/>
      <c r="AQ896" s="306"/>
      <c r="AR896" s="306"/>
      <c r="AS896" s="306"/>
      <c r="AT896" s="306"/>
      <c r="AU896" s="306"/>
      <c r="AV896" s="306"/>
      <c r="AW896" s="306"/>
      <c r="AX896" s="306"/>
      <c r="AY896" s="306"/>
    </row>
    <row r="897" spans="1:51">
      <c r="A897" s="61" t="s">
        <v>1005</v>
      </c>
      <c r="B897" s="61" t="s">
        <v>396</v>
      </c>
      <c r="C897" s="61" t="s">
        <v>954</v>
      </c>
      <c r="D897" s="61" t="s">
        <v>639</v>
      </c>
      <c r="E897" s="64">
        <f>IF(ISERROR(VLOOKUP(D897,#REF!,2,0)),0,VLOOKUP(D897,#REF!,2,0))</f>
        <v>0</v>
      </c>
      <c r="F897" s="61" t="str">
        <f>IF(D897="","",VLOOKUP(D897,'UG SKU Categorization'!$A$1:$C$204,3,0))</f>
        <v>Eyeglasses</v>
      </c>
      <c r="G897" s="61" t="s">
        <v>640</v>
      </c>
      <c r="H897" s="524">
        <v>17500</v>
      </c>
      <c r="I897" s="306"/>
      <c r="J897" s="306"/>
      <c r="K897" s="306"/>
      <c r="L897" s="306"/>
      <c r="M897" s="306"/>
      <c r="N897" s="306"/>
      <c r="O897" s="306"/>
      <c r="P897" s="306"/>
      <c r="Q897" s="306"/>
      <c r="R897" s="306"/>
      <c r="S897" s="524">
        <v>2000</v>
      </c>
      <c r="T897" s="306"/>
      <c r="U897" s="306"/>
      <c r="V897" s="306"/>
      <c r="W897" s="306"/>
      <c r="X897" s="524">
        <v>12500</v>
      </c>
      <c r="Y897" s="524">
        <v>2000</v>
      </c>
      <c r="Z897" s="524">
        <v>250</v>
      </c>
      <c r="AA897" s="306"/>
      <c r="AB897" s="306"/>
      <c r="AC897" s="306"/>
      <c r="AD897" s="306"/>
      <c r="AE897" s="524">
        <v>500</v>
      </c>
      <c r="AF897" s="306"/>
      <c r="AG897" s="524">
        <v>250</v>
      </c>
      <c r="AH897" s="306"/>
      <c r="AI897" s="306"/>
      <c r="AJ897" s="306"/>
      <c r="AK897" s="306"/>
      <c r="AL897" s="306"/>
      <c r="AM897" s="306"/>
      <c r="AN897" s="306"/>
      <c r="AO897" s="306"/>
      <c r="AP897" s="306"/>
      <c r="AQ897" s="306"/>
      <c r="AR897" s="306"/>
      <c r="AS897" s="306"/>
      <c r="AT897" s="306"/>
      <c r="AU897" s="306"/>
      <c r="AV897" s="306"/>
      <c r="AW897" s="306"/>
      <c r="AX897" s="306"/>
      <c r="AY897" s="306"/>
    </row>
    <row r="898" spans="1:51">
      <c r="A898" s="61" t="s">
        <v>1005</v>
      </c>
      <c r="B898" s="61" t="s">
        <v>396</v>
      </c>
      <c r="C898" s="61" t="s">
        <v>954</v>
      </c>
      <c r="D898" s="61" t="s">
        <v>709</v>
      </c>
      <c r="E898" s="64">
        <f>IF(ISERROR(VLOOKUP(D898,#REF!,2,0)),0,VLOOKUP(D898,#REF!,2,0))</f>
        <v>0</v>
      </c>
      <c r="F898" s="61" t="str">
        <f>IF(D898="","",VLOOKUP(D898,'UG SKU Categorization'!$A$1:$C$204,3,0))</f>
        <v>Fortified Foods</v>
      </c>
      <c r="G898" s="61" t="s">
        <v>710</v>
      </c>
      <c r="H898" s="524">
        <v>2647800</v>
      </c>
      <c r="I898" s="524">
        <v>225600</v>
      </c>
      <c r="J898" s="524">
        <v>369950</v>
      </c>
      <c r="K898" s="524">
        <v>139200</v>
      </c>
      <c r="L898" s="524">
        <v>66700</v>
      </c>
      <c r="M898" s="524">
        <v>55100</v>
      </c>
      <c r="N898" s="524">
        <v>23200</v>
      </c>
      <c r="O898" s="524">
        <v>145750</v>
      </c>
      <c r="P898" s="524">
        <v>165000</v>
      </c>
      <c r="Q898" s="524">
        <v>503250</v>
      </c>
      <c r="R898" s="524">
        <v>58900</v>
      </c>
      <c r="S898" s="524">
        <v>62000</v>
      </c>
      <c r="T898" s="524">
        <v>155550</v>
      </c>
      <c r="U898" s="524">
        <v>30500</v>
      </c>
      <c r="V898" s="524">
        <v>91500</v>
      </c>
      <c r="W898" s="524">
        <v>45750</v>
      </c>
      <c r="X898" s="524">
        <v>33550</v>
      </c>
      <c r="Y898" s="524">
        <v>30500</v>
      </c>
      <c r="Z898" s="524">
        <v>27450</v>
      </c>
      <c r="AA898" s="524">
        <v>36600</v>
      </c>
      <c r="AB898" s="524">
        <v>3050</v>
      </c>
      <c r="AC898" s="524">
        <v>16650</v>
      </c>
      <c r="AD898" s="524">
        <v>24400</v>
      </c>
      <c r="AE898" s="524">
        <v>140050</v>
      </c>
      <c r="AF898" s="306"/>
      <c r="AG898" s="524">
        <v>18300</v>
      </c>
      <c r="AH898" s="524">
        <v>42700</v>
      </c>
      <c r="AI898" s="524">
        <v>33550</v>
      </c>
      <c r="AJ898" s="306"/>
      <c r="AK898" s="524">
        <v>15750</v>
      </c>
      <c r="AL898" s="524">
        <v>6300</v>
      </c>
      <c r="AM898" s="524">
        <v>18400</v>
      </c>
      <c r="AN898" s="524">
        <v>3150</v>
      </c>
      <c r="AO898" s="524">
        <v>25200</v>
      </c>
      <c r="AP898" s="306"/>
      <c r="AQ898" s="524">
        <v>6300</v>
      </c>
      <c r="AR898" s="306"/>
      <c r="AS898" s="524">
        <v>3150</v>
      </c>
      <c r="AT898" s="306"/>
      <c r="AU898" s="306"/>
      <c r="AV898" s="524">
        <v>24800</v>
      </c>
      <c r="AW898" s="306"/>
      <c r="AX898" s="306"/>
      <c r="AY898" s="306"/>
    </row>
    <row r="899" spans="1:51">
      <c r="A899" s="61" t="s">
        <v>1005</v>
      </c>
      <c r="B899" s="61" t="s">
        <v>396</v>
      </c>
      <c r="C899" s="61" t="s">
        <v>954</v>
      </c>
      <c r="D899" s="61" t="s">
        <v>711</v>
      </c>
      <c r="E899" s="64">
        <f>IF(ISERROR(VLOOKUP(D899,#REF!,2,0)),0,VLOOKUP(D899,#REF!,2,0))</f>
        <v>0</v>
      </c>
      <c r="F899" s="61" t="str">
        <f>IF(D899="","",VLOOKUP(D899,'UG SKU Categorization'!$A$1:$C$204,3,0))</f>
        <v>Fortified Foods</v>
      </c>
      <c r="G899" s="61" t="s">
        <v>712</v>
      </c>
      <c r="H899" s="524">
        <v>16434700</v>
      </c>
      <c r="I899" s="524">
        <v>251900</v>
      </c>
      <c r="J899" s="524">
        <v>359700</v>
      </c>
      <c r="K899" s="524">
        <v>930000</v>
      </c>
      <c r="L899" s="524">
        <v>441600</v>
      </c>
      <c r="M899" s="524">
        <v>261600</v>
      </c>
      <c r="N899" s="306"/>
      <c r="O899" s="524">
        <v>351400</v>
      </c>
      <c r="P899" s="524">
        <v>602000</v>
      </c>
      <c r="Q899" s="524">
        <v>386400</v>
      </c>
      <c r="R899" s="524">
        <v>238000</v>
      </c>
      <c r="S899" s="524">
        <v>320700</v>
      </c>
      <c r="T899" s="524">
        <v>284200</v>
      </c>
      <c r="U899" s="524">
        <v>320600</v>
      </c>
      <c r="V899" s="524">
        <v>295400</v>
      </c>
      <c r="W899" s="524">
        <v>320600</v>
      </c>
      <c r="X899" s="524">
        <v>248600</v>
      </c>
      <c r="Y899" s="524">
        <v>393400</v>
      </c>
      <c r="Z899" s="524">
        <v>544600</v>
      </c>
      <c r="AA899" s="524">
        <v>427000</v>
      </c>
      <c r="AB899" s="524">
        <v>291200</v>
      </c>
      <c r="AC899" s="524">
        <v>296800</v>
      </c>
      <c r="AD899" s="524">
        <v>299600</v>
      </c>
      <c r="AE899" s="524">
        <v>1122800</v>
      </c>
      <c r="AF899" s="306"/>
      <c r="AG899" s="524">
        <v>54600</v>
      </c>
      <c r="AH899" s="524">
        <v>471800</v>
      </c>
      <c r="AI899" s="524">
        <v>562800</v>
      </c>
      <c r="AJ899" s="524">
        <v>302400</v>
      </c>
      <c r="AK899" s="524">
        <v>457800</v>
      </c>
      <c r="AL899" s="524">
        <v>390600</v>
      </c>
      <c r="AM899" s="524">
        <v>770000</v>
      </c>
      <c r="AN899" s="524">
        <v>432600</v>
      </c>
      <c r="AO899" s="524">
        <v>497000</v>
      </c>
      <c r="AP899" s="524">
        <v>467600</v>
      </c>
      <c r="AQ899" s="524">
        <v>438200</v>
      </c>
      <c r="AR899" s="524">
        <v>463400</v>
      </c>
      <c r="AS899" s="524">
        <v>410200</v>
      </c>
      <c r="AT899" s="524">
        <v>268800</v>
      </c>
      <c r="AU899" s="524">
        <v>400400</v>
      </c>
      <c r="AV899" s="524">
        <v>336000</v>
      </c>
      <c r="AW899" s="524">
        <v>330400</v>
      </c>
      <c r="AX899" s="524">
        <v>342400</v>
      </c>
      <c r="AY899" s="524">
        <v>49600</v>
      </c>
    </row>
    <row r="900" spans="1:51">
      <c r="A900" s="61" t="s">
        <v>1005</v>
      </c>
      <c r="B900" s="61" t="s">
        <v>396</v>
      </c>
      <c r="C900" s="61" t="s">
        <v>954</v>
      </c>
      <c r="D900" s="61" t="s">
        <v>713</v>
      </c>
      <c r="E900" s="64">
        <f>IF(ISERROR(VLOOKUP(D900,#REF!,2,0)),0,VLOOKUP(D900,#REF!,2,0))</f>
        <v>0</v>
      </c>
      <c r="F900" s="61" t="str">
        <f>IF(D900="","",VLOOKUP(D900,'UG SKU Categorization'!$A$1:$C$204,3,0))</f>
        <v>Fortified Foods</v>
      </c>
      <c r="G900" s="61" t="s">
        <v>714</v>
      </c>
      <c r="H900" s="524">
        <v>4227100</v>
      </c>
      <c r="I900" s="524">
        <v>32000</v>
      </c>
      <c r="J900" s="524">
        <v>97600</v>
      </c>
      <c r="K900" s="524">
        <v>73600</v>
      </c>
      <c r="L900" s="524">
        <v>89600</v>
      </c>
      <c r="M900" s="524">
        <v>88000</v>
      </c>
      <c r="N900" s="524">
        <v>84800</v>
      </c>
      <c r="O900" s="524">
        <v>334400</v>
      </c>
      <c r="P900" s="524">
        <v>436800</v>
      </c>
      <c r="Q900" s="524">
        <v>147200</v>
      </c>
      <c r="R900" s="524">
        <v>22400</v>
      </c>
      <c r="S900" s="524">
        <v>72000</v>
      </c>
      <c r="T900" s="524">
        <v>97500</v>
      </c>
      <c r="U900" s="524">
        <v>33600</v>
      </c>
      <c r="V900" s="524">
        <v>2500</v>
      </c>
      <c r="W900" s="524">
        <v>23200</v>
      </c>
      <c r="X900" s="524">
        <v>66200</v>
      </c>
      <c r="Y900" s="524">
        <v>118300</v>
      </c>
      <c r="Z900" s="524">
        <v>67600</v>
      </c>
      <c r="AA900" s="524">
        <v>111800</v>
      </c>
      <c r="AB900" s="524">
        <v>161200</v>
      </c>
      <c r="AC900" s="524">
        <v>123600</v>
      </c>
      <c r="AD900" s="524">
        <v>152600</v>
      </c>
      <c r="AE900" s="524">
        <v>289500</v>
      </c>
      <c r="AF900" s="306"/>
      <c r="AG900" s="306"/>
      <c r="AH900" s="524">
        <v>70350</v>
      </c>
      <c r="AI900" s="524">
        <v>193050</v>
      </c>
      <c r="AJ900" s="524">
        <v>184800</v>
      </c>
      <c r="AK900" s="524">
        <v>152000</v>
      </c>
      <c r="AL900" s="524">
        <v>140800</v>
      </c>
      <c r="AM900" s="524">
        <v>128000</v>
      </c>
      <c r="AN900" s="524">
        <v>73600</v>
      </c>
      <c r="AO900" s="524">
        <v>182400</v>
      </c>
      <c r="AP900" s="524">
        <v>105600</v>
      </c>
      <c r="AQ900" s="524">
        <v>89600</v>
      </c>
      <c r="AR900" s="524">
        <v>56000</v>
      </c>
      <c r="AS900" s="524">
        <v>48000</v>
      </c>
      <c r="AT900" s="524">
        <v>6400</v>
      </c>
      <c r="AU900" s="524">
        <v>15000</v>
      </c>
      <c r="AV900" s="524">
        <v>19500</v>
      </c>
      <c r="AW900" s="524">
        <v>4500</v>
      </c>
      <c r="AX900" s="524">
        <v>15000</v>
      </c>
      <c r="AY900" s="524">
        <v>16500</v>
      </c>
    </row>
    <row r="901" spans="1:51">
      <c r="A901" s="61" t="s">
        <v>1005</v>
      </c>
      <c r="B901" s="61" t="s">
        <v>396</v>
      </c>
      <c r="C901" s="61" t="s">
        <v>954</v>
      </c>
      <c r="D901" s="61" t="s">
        <v>715</v>
      </c>
      <c r="E901" s="64">
        <f>IF(ISERROR(VLOOKUP(D901,#REF!,2,0)),0,VLOOKUP(D901,#REF!,2,0))</f>
        <v>0</v>
      </c>
      <c r="F901" s="61" t="str">
        <f>IF(D901="","",VLOOKUP(D901,'UG SKU Categorization'!$A$1:$C$204,3,0))</f>
        <v>Fortified Foods</v>
      </c>
      <c r="G901" s="61" t="s">
        <v>716</v>
      </c>
      <c r="H901" s="524">
        <v>575900</v>
      </c>
      <c r="I901" s="524">
        <v>155250</v>
      </c>
      <c r="J901" s="524">
        <v>46000</v>
      </c>
      <c r="K901" s="524">
        <v>174400</v>
      </c>
      <c r="L901" s="524">
        <v>11000</v>
      </c>
      <c r="M901" s="524">
        <v>7700</v>
      </c>
      <c r="N901" s="524">
        <v>1100</v>
      </c>
      <c r="O901" s="524">
        <v>19000</v>
      </c>
      <c r="P901" s="524">
        <v>16150</v>
      </c>
      <c r="Q901" s="524">
        <v>5500</v>
      </c>
      <c r="R901" s="524">
        <v>81000</v>
      </c>
      <c r="S901" s="524">
        <v>1200</v>
      </c>
      <c r="T901" s="524">
        <v>18000</v>
      </c>
      <c r="U901" s="524">
        <v>2400</v>
      </c>
      <c r="V901" s="524">
        <v>1200</v>
      </c>
      <c r="W901" s="306"/>
      <c r="X901" s="524">
        <v>10800</v>
      </c>
      <c r="Y901" s="524">
        <v>4800</v>
      </c>
      <c r="Z901" s="524">
        <v>2400</v>
      </c>
      <c r="AA901" s="524">
        <v>16800</v>
      </c>
      <c r="AB901" s="524">
        <v>1200</v>
      </c>
      <c r="AC901" s="306"/>
      <c r="AD901" s="306"/>
      <c r="AE901" s="306"/>
      <c r="AF901" s="306"/>
      <c r="AG901" s="306"/>
      <c r="AH901" s="306"/>
      <c r="AI901" s="306"/>
      <c r="AJ901" s="306"/>
      <c r="AK901" s="306"/>
      <c r="AL901" s="306"/>
      <c r="AM901" s="306"/>
      <c r="AN901" s="306"/>
      <c r="AO901" s="306"/>
      <c r="AP901" s="306"/>
      <c r="AQ901" s="306"/>
      <c r="AR901" s="306"/>
      <c r="AS901" s="306"/>
      <c r="AT901" s="306"/>
      <c r="AU901" s="306"/>
      <c r="AV901" s="306"/>
      <c r="AW901" s="306"/>
      <c r="AX901" s="306"/>
      <c r="AY901" s="306"/>
    </row>
    <row r="902" spans="1:51">
      <c r="A902" s="61" t="s">
        <v>1005</v>
      </c>
      <c r="B902" s="61" t="s">
        <v>396</v>
      </c>
      <c r="C902" s="61" t="s">
        <v>954</v>
      </c>
      <c r="D902" s="61" t="s">
        <v>717</v>
      </c>
      <c r="E902" s="64">
        <f>IF(ISERROR(VLOOKUP(D902,#REF!,2,0)),0,VLOOKUP(D902,#REF!,2,0))</f>
        <v>0</v>
      </c>
      <c r="F902" s="61" t="str">
        <f>IF(D902="","",VLOOKUP(D902,'UG SKU Categorization'!$A$1:$C$204,3,0))</f>
        <v>Fortified Foods</v>
      </c>
      <c r="G902" s="61" t="s">
        <v>718</v>
      </c>
      <c r="H902" s="524">
        <v>3994490</v>
      </c>
      <c r="I902" s="524">
        <v>168400</v>
      </c>
      <c r="J902" s="524">
        <v>785600</v>
      </c>
      <c r="K902" s="524">
        <v>320600</v>
      </c>
      <c r="L902" s="524">
        <v>105900</v>
      </c>
      <c r="M902" s="524">
        <v>74400</v>
      </c>
      <c r="N902" s="524">
        <v>69000</v>
      </c>
      <c r="O902" s="524">
        <v>113670</v>
      </c>
      <c r="P902" s="524">
        <v>151200</v>
      </c>
      <c r="Q902" s="524">
        <v>113400</v>
      </c>
      <c r="R902" s="524">
        <v>81300</v>
      </c>
      <c r="S902" s="524">
        <v>178500</v>
      </c>
      <c r="T902" s="524">
        <v>156800</v>
      </c>
      <c r="U902" s="524">
        <v>86400</v>
      </c>
      <c r="V902" s="524">
        <v>171200</v>
      </c>
      <c r="W902" s="524">
        <v>64000</v>
      </c>
      <c r="X902" s="524">
        <v>67200</v>
      </c>
      <c r="Y902" s="524">
        <v>48000</v>
      </c>
      <c r="Z902" s="524">
        <v>44800</v>
      </c>
      <c r="AA902" s="524">
        <v>91000</v>
      </c>
      <c r="AB902" s="524">
        <v>60000</v>
      </c>
      <c r="AC902" s="524">
        <v>33200</v>
      </c>
      <c r="AD902" s="524">
        <v>75200</v>
      </c>
      <c r="AE902" s="524">
        <v>192000</v>
      </c>
      <c r="AF902" s="306"/>
      <c r="AG902" s="524">
        <v>56000</v>
      </c>
      <c r="AH902" s="524">
        <v>83200</v>
      </c>
      <c r="AI902" s="524">
        <v>48000</v>
      </c>
      <c r="AJ902" s="524">
        <v>89600</v>
      </c>
      <c r="AK902" s="524">
        <v>54400</v>
      </c>
      <c r="AL902" s="524">
        <v>41600</v>
      </c>
      <c r="AM902" s="524">
        <v>52800</v>
      </c>
      <c r="AN902" s="524">
        <v>59200</v>
      </c>
      <c r="AO902" s="524">
        <v>61760</v>
      </c>
      <c r="AP902" s="524">
        <v>31040</v>
      </c>
      <c r="AQ902" s="524">
        <v>67200</v>
      </c>
      <c r="AR902" s="524">
        <v>38400</v>
      </c>
      <c r="AS902" s="524">
        <v>43520</v>
      </c>
      <c r="AT902" s="524">
        <v>16000</v>
      </c>
      <c r="AU902" s="306"/>
      <c r="AV902" s="306"/>
      <c r="AW902" s="306"/>
      <c r="AX902" s="306"/>
      <c r="AY902" s="306"/>
    </row>
    <row r="903" spans="1:51">
      <c r="A903" s="61" t="s">
        <v>1005</v>
      </c>
      <c r="B903" s="61" t="s">
        <v>396</v>
      </c>
      <c r="C903" s="61" t="s">
        <v>954</v>
      </c>
      <c r="D903" s="61" t="s">
        <v>719</v>
      </c>
      <c r="E903" s="64">
        <f>IF(ISERROR(VLOOKUP(D903,#REF!,2,0)),0,VLOOKUP(D903,#REF!,2,0))</f>
        <v>0</v>
      </c>
      <c r="F903" s="61" t="str">
        <f>IF(D903="","",VLOOKUP(D903,'UG SKU Categorization'!$A$1:$C$204,3,0))</f>
        <v>Fortified Foods</v>
      </c>
      <c r="G903" s="61" t="s">
        <v>720</v>
      </c>
      <c r="H903" s="524">
        <v>5377350</v>
      </c>
      <c r="I903" s="524">
        <v>72600</v>
      </c>
      <c r="J903" s="524">
        <v>141900</v>
      </c>
      <c r="K903" s="524">
        <v>238700</v>
      </c>
      <c r="L903" s="524">
        <v>139700</v>
      </c>
      <c r="M903" s="524">
        <v>194700</v>
      </c>
      <c r="N903" s="524">
        <v>160600</v>
      </c>
      <c r="O903" s="524">
        <v>191400</v>
      </c>
      <c r="P903" s="524">
        <v>169400</v>
      </c>
      <c r="Q903" s="524">
        <v>133100</v>
      </c>
      <c r="R903" s="524">
        <v>68200</v>
      </c>
      <c r="S903" s="524">
        <v>118300</v>
      </c>
      <c r="T903" s="524">
        <v>72600</v>
      </c>
      <c r="U903" s="306"/>
      <c r="V903" s="524">
        <v>47300</v>
      </c>
      <c r="W903" s="524">
        <v>110700</v>
      </c>
      <c r="X903" s="524">
        <v>68900</v>
      </c>
      <c r="Y903" s="524">
        <v>84500</v>
      </c>
      <c r="Z903" s="524">
        <v>107250</v>
      </c>
      <c r="AA903" s="524">
        <v>113850</v>
      </c>
      <c r="AB903" s="524">
        <v>194700</v>
      </c>
      <c r="AC903" s="524">
        <v>103950</v>
      </c>
      <c r="AD903" s="524">
        <v>69300</v>
      </c>
      <c r="AE903" s="524">
        <v>447150</v>
      </c>
      <c r="AF903" s="306"/>
      <c r="AG903" s="524">
        <v>44550</v>
      </c>
      <c r="AH903" s="524">
        <v>212850</v>
      </c>
      <c r="AI903" s="524">
        <v>151800</v>
      </c>
      <c r="AJ903" s="524">
        <v>275550</v>
      </c>
      <c r="AK903" s="524">
        <v>173250</v>
      </c>
      <c r="AL903" s="524">
        <v>160050</v>
      </c>
      <c r="AM903" s="524">
        <v>128700</v>
      </c>
      <c r="AN903" s="524">
        <v>181500</v>
      </c>
      <c r="AO903" s="524">
        <v>184800</v>
      </c>
      <c r="AP903" s="524">
        <v>153450</v>
      </c>
      <c r="AQ903" s="524">
        <v>122100</v>
      </c>
      <c r="AR903" s="524">
        <v>123750</v>
      </c>
      <c r="AS903" s="524">
        <v>112200</v>
      </c>
      <c r="AT903" s="524">
        <v>66000</v>
      </c>
      <c r="AU903" s="524">
        <v>62900</v>
      </c>
      <c r="AV903" s="524">
        <v>32300</v>
      </c>
      <c r="AW903" s="524">
        <v>61200</v>
      </c>
      <c r="AX903" s="524">
        <v>71400</v>
      </c>
      <c r="AY903" s="524">
        <v>10200</v>
      </c>
    </row>
    <row r="904" spans="1:51">
      <c r="A904" s="61" t="s">
        <v>1005</v>
      </c>
      <c r="B904" s="61" t="s">
        <v>396</v>
      </c>
      <c r="C904" s="61" t="s">
        <v>954</v>
      </c>
      <c r="D904" s="61" t="s">
        <v>721</v>
      </c>
      <c r="E904" s="64">
        <f>IF(ISERROR(VLOOKUP(D904,#REF!,2,0)),0,VLOOKUP(D904,#REF!,2,0))</f>
        <v>0</v>
      </c>
      <c r="F904" s="61" t="str">
        <f>IF(D904="","",VLOOKUP(D904,'UG SKU Categorization'!$A$1:$C$204,3,0))</f>
        <v>Fortified Foods</v>
      </c>
      <c r="G904" s="61" t="s">
        <v>722</v>
      </c>
      <c r="H904" s="524">
        <v>1471600</v>
      </c>
      <c r="I904" s="524">
        <v>250250</v>
      </c>
      <c r="J904" s="524">
        <v>161250</v>
      </c>
      <c r="K904" s="524">
        <v>405600</v>
      </c>
      <c r="L904" s="524">
        <v>33600</v>
      </c>
      <c r="M904" s="524">
        <v>45600</v>
      </c>
      <c r="N904" s="524">
        <v>28800</v>
      </c>
      <c r="O904" s="524">
        <v>85500</v>
      </c>
      <c r="P904" s="524">
        <v>20250</v>
      </c>
      <c r="Q904" s="524">
        <v>28800</v>
      </c>
      <c r="R904" s="524">
        <v>155800</v>
      </c>
      <c r="S904" s="524">
        <v>16450</v>
      </c>
      <c r="T904" s="524">
        <v>56400</v>
      </c>
      <c r="U904" s="524">
        <v>23500</v>
      </c>
      <c r="V904" s="524">
        <v>23500</v>
      </c>
      <c r="W904" s="524">
        <v>18800</v>
      </c>
      <c r="X904" s="524">
        <v>23500</v>
      </c>
      <c r="Y904" s="524">
        <v>18800</v>
      </c>
      <c r="Z904" s="524">
        <v>2350</v>
      </c>
      <c r="AA904" s="524">
        <v>61100</v>
      </c>
      <c r="AB904" s="524">
        <v>9400</v>
      </c>
      <c r="AC904" s="524">
        <v>2350</v>
      </c>
      <c r="AD904" s="306"/>
      <c r="AE904" s="306"/>
      <c r="AF904" s="306"/>
      <c r="AG904" s="306"/>
      <c r="AH904" s="306"/>
      <c r="AI904" s="306"/>
      <c r="AJ904" s="306"/>
      <c r="AK904" s="306"/>
      <c r="AL904" s="306"/>
      <c r="AM904" s="306"/>
      <c r="AN904" s="306"/>
      <c r="AO904" s="306"/>
      <c r="AP904" s="306"/>
      <c r="AQ904" s="306"/>
      <c r="AR904" s="306"/>
      <c r="AS904" s="306"/>
      <c r="AT904" s="306"/>
      <c r="AU904" s="306"/>
      <c r="AV904" s="306"/>
      <c r="AW904" s="306"/>
      <c r="AX904" s="306"/>
      <c r="AY904" s="306"/>
    </row>
    <row r="905" spans="1:51">
      <c r="A905" s="61" t="s">
        <v>1005</v>
      </c>
      <c r="B905" s="61" t="s">
        <v>396</v>
      </c>
      <c r="C905" s="61" t="s">
        <v>954</v>
      </c>
      <c r="D905" s="61" t="s">
        <v>723</v>
      </c>
      <c r="E905" s="64">
        <f>IF(ISERROR(VLOOKUP(D905,#REF!,2,0)),0,VLOOKUP(D905,#REF!,2,0))</f>
        <v>0</v>
      </c>
      <c r="F905" s="61" t="str">
        <f>IF(D905="","",VLOOKUP(D905,'UG SKU Categorization'!$A$1:$C$204,3,0))</f>
        <v>Fortified Foods</v>
      </c>
      <c r="G905" s="61" t="s">
        <v>724</v>
      </c>
      <c r="H905" s="524">
        <v>557600</v>
      </c>
      <c r="I905" s="306"/>
      <c r="J905" s="306"/>
      <c r="K905" s="306"/>
      <c r="L905" s="306"/>
      <c r="M905" s="306"/>
      <c r="N905" s="306"/>
      <c r="O905" s="306"/>
      <c r="P905" s="524">
        <v>70800</v>
      </c>
      <c r="Q905" s="524">
        <v>104500</v>
      </c>
      <c r="R905" s="524">
        <v>93100</v>
      </c>
      <c r="S905" s="524">
        <v>58900</v>
      </c>
      <c r="T905" s="524">
        <v>49400</v>
      </c>
      <c r="U905" s="524">
        <v>32300</v>
      </c>
      <c r="V905" s="524">
        <v>34300</v>
      </c>
      <c r="W905" s="524">
        <v>44700</v>
      </c>
      <c r="X905" s="524">
        <v>28000</v>
      </c>
      <c r="Y905" s="524">
        <v>41600</v>
      </c>
      <c r="Z905" s="306"/>
      <c r="AA905" s="306"/>
      <c r="AB905" s="306"/>
      <c r="AC905" s="306"/>
      <c r="AD905" s="306"/>
      <c r="AE905" s="306"/>
      <c r="AF905" s="306"/>
      <c r="AG905" s="306"/>
      <c r="AH905" s="306"/>
      <c r="AI905" s="306"/>
      <c r="AJ905" s="306"/>
      <c r="AK905" s="306"/>
      <c r="AL905" s="306"/>
      <c r="AM905" s="306"/>
      <c r="AN905" s="306"/>
      <c r="AO905" s="306"/>
      <c r="AP905" s="306"/>
      <c r="AQ905" s="306"/>
      <c r="AR905" s="306"/>
      <c r="AS905" s="306"/>
      <c r="AT905" s="306"/>
      <c r="AU905" s="306"/>
      <c r="AV905" s="306"/>
      <c r="AW905" s="306"/>
      <c r="AX905" s="306"/>
      <c r="AY905" s="306"/>
    </row>
    <row r="906" spans="1:51">
      <c r="A906" s="61" t="s">
        <v>1005</v>
      </c>
      <c r="B906" s="61" t="s">
        <v>396</v>
      </c>
      <c r="C906" s="61" t="s">
        <v>954</v>
      </c>
      <c r="D906" s="61" t="s">
        <v>725</v>
      </c>
      <c r="E906" s="64">
        <f>IF(ISERROR(VLOOKUP(D906,#REF!,2,0)),0,VLOOKUP(D906,#REF!,2,0))</f>
        <v>0</v>
      </c>
      <c r="F906" s="61" t="str">
        <f>IF(D906="","",VLOOKUP(D906,'UG SKU Categorization'!$A$1:$C$204,3,0))</f>
        <v>Fortified Foods</v>
      </c>
      <c r="G906" s="61" t="s">
        <v>726</v>
      </c>
      <c r="H906" s="524">
        <v>209600</v>
      </c>
      <c r="I906" s="306"/>
      <c r="J906" s="306"/>
      <c r="K906" s="306"/>
      <c r="L906" s="306"/>
      <c r="M906" s="306"/>
      <c r="N906" s="306"/>
      <c r="O906" s="306"/>
      <c r="P906" s="524">
        <v>118400</v>
      </c>
      <c r="Q906" s="524">
        <v>29900</v>
      </c>
      <c r="R906" s="524">
        <v>4600</v>
      </c>
      <c r="S906" s="524">
        <v>11500</v>
      </c>
      <c r="T906" s="524">
        <v>11500</v>
      </c>
      <c r="U906" s="524">
        <v>2300</v>
      </c>
      <c r="V906" s="524">
        <v>8400</v>
      </c>
      <c r="W906" s="524">
        <v>10000</v>
      </c>
      <c r="X906" s="524">
        <v>13000</v>
      </c>
      <c r="Y906" s="306"/>
      <c r="Z906" s="306"/>
      <c r="AA906" s="306"/>
      <c r="AB906" s="306"/>
      <c r="AC906" s="306"/>
      <c r="AD906" s="306"/>
      <c r="AE906" s="306"/>
      <c r="AF906" s="306"/>
      <c r="AG906" s="306"/>
      <c r="AH906" s="306"/>
      <c r="AI906" s="306"/>
      <c r="AJ906" s="306"/>
      <c r="AK906" s="306"/>
      <c r="AL906" s="306"/>
      <c r="AM906" s="306"/>
      <c r="AN906" s="306"/>
      <c r="AO906" s="306"/>
      <c r="AP906" s="306"/>
      <c r="AQ906" s="306"/>
      <c r="AR906" s="306"/>
      <c r="AS906" s="306"/>
      <c r="AT906" s="306"/>
      <c r="AU906" s="306"/>
      <c r="AV906" s="306"/>
      <c r="AW906" s="306"/>
      <c r="AX906" s="306"/>
      <c r="AY906" s="306"/>
    </row>
    <row r="907" spans="1:51">
      <c r="A907" s="61" t="s">
        <v>1005</v>
      </c>
      <c r="B907" s="61" t="s">
        <v>396</v>
      </c>
      <c r="C907" s="61" t="s">
        <v>954</v>
      </c>
      <c r="D907" s="61" t="s">
        <v>727</v>
      </c>
      <c r="E907" s="64">
        <f>IF(ISERROR(VLOOKUP(D907,#REF!,2,0)),0,VLOOKUP(D907,#REF!,2,0))</f>
        <v>0</v>
      </c>
      <c r="F907" s="61" t="str">
        <f>IF(D907="","",VLOOKUP(D907,'UG SKU Categorization'!$A$1:$C$204,3,0))</f>
        <v>Fortified Foods</v>
      </c>
      <c r="G907" s="61" t="s">
        <v>728</v>
      </c>
      <c r="H907" s="524">
        <v>482600</v>
      </c>
      <c r="I907" s="306"/>
      <c r="J907" s="306"/>
      <c r="K907" s="306"/>
      <c r="L907" s="306"/>
      <c r="M907" s="306"/>
      <c r="N907" s="306"/>
      <c r="O907" s="306"/>
      <c r="P907" s="524">
        <v>220800</v>
      </c>
      <c r="Q907" s="524">
        <v>14400</v>
      </c>
      <c r="R907" s="524">
        <v>28800</v>
      </c>
      <c r="S907" s="524">
        <v>28800</v>
      </c>
      <c r="T907" s="524">
        <v>14400</v>
      </c>
      <c r="U907" s="524">
        <v>9600</v>
      </c>
      <c r="V907" s="524">
        <v>4400</v>
      </c>
      <c r="W907" s="524">
        <v>13400</v>
      </c>
      <c r="X907" s="524">
        <v>72000</v>
      </c>
      <c r="Y907" s="524">
        <v>76000</v>
      </c>
      <c r="Z907" s="306"/>
      <c r="AA907" s="306"/>
      <c r="AB907" s="306"/>
      <c r="AC907" s="306"/>
      <c r="AD907" s="306"/>
      <c r="AE907" s="306"/>
      <c r="AF907" s="306"/>
      <c r="AG907" s="306"/>
      <c r="AH907" s="306"/>
      <c r="AI907" s="306"/>
      <c r="AJ907" s="306"/>
      <c r="AK907" s="306"/>
      <c r="AL907" s="306"/>
      <c r="AM907" s="306"/>
      <c r="AN907" s="306"/>
      <c r="AO907" s="306"/>
      <c r="AP907" s="306"/>
      <c r="AQ907" s="306"/>
      <c r="AR907" s="306"/>
      <c r="AS907" s="306"/>
      <c r="AT907" s="306"/>
      <c r="AU907" s="306"/>
      <c r="AV907" s="306"/>
      <c r="AW907" s="306"/>
      <c r="AX907" s="306"/>
      <c r="AY907" s="306"/>
    </row>
    <row r="908" spans="1:51">
      <c r="A908" s="61" t="s">
        <v>1005</v>
      </c>
      <c r="B908" s="61" t="s">
        <v>396</v>
      </c>
      <c r="C908" s="61" t="s">
        <v>954</v>
      </c>
      <c r="D908" s="61" t="s">
        <v>729</v>
      </c>
      <c r="E908" s="64">
        <f>IF(ISERROR(VLOOKUP(D908,#REF!,2,0)),0,VLOOKUP(D908,#REF!,2,0))</f>
        <v>0</v>
      </c>
      <c r="F908" s="61" t="str">
        <f>IF(D908="","",VLOOKUP(D908,'UG SKU Categorization'!$A$1:$C$204,3,0))</f>
        <v>Fortified Foods</v>
      </c>
      <c r="G908" s="61" t="s">
        <v>730</v>
      </c>
      <c r="H908" s="524">
        <v>81100</v>
      </c>
      <c r="I908" s="306"/>
      <c r="J908" s="306"/>
      <c r="K908" s="306"/>
      <c r="L908" s="306"/>
      <c r="M908" s="306"/>
      <c r="N908" s="306"/>
      <c r="O908" s="306"/>
      <c r="P908" s="306"/>
      <c r="Q908" s="306"/>
      <c r="R908" s="306"/>
      <c r="S908" s="306"/>
      <c r="T908" s="306"/>
      <c r="U908" s="524">
        <v>18000</v>
      </c>
      <c r="V908" s="524">
        <v>5100</v>
      </c>
      <c r="W908" s="524">
        <v>9000</v>
      </c>
      <c r="X908" s="524">
        <v>600</v>
      </c>
      <c r="Y908" s="524">
        <v>1200</v>
      </c>
      <c r="Z908" s="306"/>
      <c r="AA908" s="306"/>
      <c r="AB908" s="306"/>
      <c r="AC908" s="306"/>
      <c r="AD908" s="524">
        <v>1000</v>
      </c>
      <c r="AE908" s="524">
        <v>10200</v>
      </c>
      <c r="AF908" s="306"/>
      <c r="AG908" s="524">
        <v>3000</v>
      </c>
      <c r="AH908" s="524">
        <v>6300</v>
      </c>
      <c r="AI908" s="524">
        <v>15600</v>
      </c>
      <c r="AJ908" s="524">
        <v>11100</v>
      </c>
      <c r="AK908" s="306"/>
      <c r="AL908" s="306"/>
      <c r="AM908" s="306"/>
      <c r="AN908" s="306"/>
      <c r="AO908" s="306"/>
      <c r="AP908" s="306"/>
      <c r="AQ908" s="306"/>
      <c r="AR908" s="306"/>
      <c r="AS908" s="306"/>
      <c r="AT908" s="306"/>
      <c r="AU908" s="306"/>
      <c r="AV908" s="306"/>
      <c r="AW908" s="306"/>
      <c r="AX908" s="306"/>
      <c r="AY908" s="306"/>
    </row>
    <row r="909" spans="1:51">
      <c r="A909" s="61" t="s">
        <v>1005</v>
      </c>
      <c r="B909" s="61" t="s">
        <v>396</v>
      </c>
      <c r="C909" s="61" t="s">
        <v>954</v>
      </c>
      <c r="D909" s="61" t="s">
        <v>731</v>
      </c>
      <c r="E909" s="64">
        <f>IF(ISERROR(VLOOKUP(D909,#REF!,2,0)),0,VLOOKUP(D909,#REF!,2,0))</f>
        <v>0</v>
      </c>
      <c r="F909" s="61" t="str">
        <f>IF(D909="","",VLOOKUP(D909,'UG SKU Categorization'!$A$1:$C$204,3,0))</f>
        <v>Fortified Foods</v>
      </c>
      <c r="G909" s="61" t="s">
        <v>732</v>
      </c>
      <c r="H909" s="524">
        <v>26000</v>
      </c>
      <c r="I909" s="306"/>
      <c r="J909" s="306"/>
      <c r="K909" s="306"/>
      <c r="L909" s="306"/>
      <c r="M909" s="306"/>
      <c r="N909" s="306"/>
      <c r="O909" s="306"/>
      <c r="P909" s="306"/>
      <c r="Q909" s="306"/>
      <c r="R909" s="306"/>
      <c r="S909" s="306"/>
      <c r="T909" s="306"/>
      <c r="U909" s="306"/>
      <c r="V909" s="306"/>
      <c r="W909" s="524">
        <v>16000</v>
      </c>
      <c r="X909" s="524">
        <v>7000</v>
      </c>
      <c r="Y909" s="524">
        <v>1000</v>
      </c>
      <c r="Z909" s="524">
        <v>2000</v>
      </c>
      <c r="AA909" s="306"/>
      <c r="AB909" s="306"/>
      <c r="AC909" s="306"/>
      <c r="AD909" s="306"/>
      <c r="AE909" s="306"/>
      <c r="AF909" s="306"/>
      <c r="AG909" s="306"/>
      <c r="AH909" s="306"/>
      <c r="AI909" s="306"/>
      <c r="AJ909" s="306"/>
      <c r="AK909" s="306"/>
      <c r="AL909" s="306"/>
      <c r="AM909" s="306"/>
      <c r="AN909" s="306"/>
      <c r="AO909" s="306"/>
      <c r="AP909" s="306"/>
      <c r="AQ909" s="306"/>
      <c r="AR909" s="306"/>
      <c r="AS909" s="306"/>
      <c r="AT909" s="306"/>
      <c r="AU909" s="306"/>
      <c r="AV909" s="306"/>
      <c r="AW909" s="306"/>
      <c r="AX909" s="306"/>
      <c r="AY909" s="306"/>
    </row>
    <row r="910" spans="1:51">
      <c r="A910" s="61" t="s">
        <v>1005</v>
      </c>
      <c r="B910" s="61" t="s">
        <v>396</v>
      </c>
      <c r="C910" s="61" t="s">
        <v>954</v>
      </c>
      <c r="D910" s="61" t="s">
        <v>733</v>
      </c>
      <c r="E910" s="64">
        <f>IF(ISERROR(VLOOKUP(D910,#REF!,2,0)),0,VLOOKUP(D910,#REF!,2,0))</f>
        <v>0</v>
      </c>
      <c r="F910" s="61" t="str">
        <f>IF(D910="","",VLOOKUP(D910,'UG SKU Categorization'!$A$1:$C$204,3,0))</f>
        <v>Fortified Foods</v>
      </c>
      <c r="G910" s="61" t="s">
        <v>734</v>
      </c>
      <c r="H910" s="524">
        <v>8000</v>
      </c>
      <c r="I910" s="306"/>
      <c r="J910" s="306"/>
      <c r="K910" s="306"/>
      <c r="L910" s="306"/>
      <c r="M910" s="306"/>
      <c r="N910" s="306"/>
      <c r="O910" s="306"/>
      <c r="P910" s="306"/>
      <c r="Q910" s="306"/>
      <c r="R910" s="306"/>
      <c r="S910" s="306"/>
      <c r="T910" s="306"/>
      <c r="U910" s="306"/>
      <c r="V910" s="524">
        <v>3000</v>
      </c>
      <c r="W910" s="524">
        <v>3000</v>
      </c>
      <c r="X910" s="306"/>
      <c r="Y910" s="524">
        <v>2000</v>
      </c>
      <c r="Z910" s="306"/>
      <c r="AA910" s="306"/>
      <c r="AB910" s="306"/>
      <c r="AC910" s="306"/>
      <c r="AD910" s="306"/>
      <c r="AE910" s="306"/>
      <c r="AF910" s="306"/>
      <c r="AG910" s="306"/>
      <c r="AH910" s="306"/>
      <c r="AI910" s="306"/>
      <c r="AJ910" s="306"/>
      <c r="AK910" s="306"/>
      <c r="AL910" s="306"/>
      <c r="AM910" s="306"/>
      <c r="AN910" s="306"/>
      <c r="AO910" s="306"/>
      <c r="AP910" s="306"/>
      <c r="AQ910" s="306"/>
      <c r="AR910" s="306"/>
      <c r="AS910" s="306"/>
      <c r="AT910" s="306"/>
      <c r="AU910" s="306"/>
      <c r="AV910" s="306"/>
      <c r="AW910" s="306"/>
      <c r="AX910" s="306"/>
      <c r="AY910" s="306"/>
    </row>
    <row r="911" spans="1:51">
      <c r="A911" s="61" t="s">
        <v>1005</v>
      </c>
      <c r="B911" s="61" t="s">
        <v>396</v>
      </c>
      <c r="C911" s="61" t="s">
        <v>954</v>
      </c>
      <c r="D911" s="61" t="s">
        <v>735</v>
      </c>
      <c r="E911" s="64">
        <f>IF(ISERROR(VLOOKUP(D911,#REF!,2,0)),0,VLOOKUP(D911,#REF!,2,0))</f>
        <v>0</v>
      </c>
      <c r="F911" s="61" t="str">
        <f>IF(D911="","",VLOOKUP(D911,'UG SKU Categorization'!$A$1:$C$204,3,0))</f>
        <v>Fortified Foods</v>
      </c>
      <c r="G911" s="61" t="s">
        <v>736</v>
      </c>
      <c r="H911" s="524">
        <v>6000</v>
      </c>
      <c r="I911" s="306"/>
      <c r="J911" s="306"/>
      <c r="K911" s="306"/>
      <c r="L911" s="306"/>
      <c r="M911" s="306"/>
      <c r="N911" s="306"/>
      <c r="O911" s="306"/>
      <c r="P911" s="306"/>
      <c r="Q911" s="306"/>
      <c r="R911" s="306"/>
      <c r="S911" s="306"/>
      <c r="T911" s="306"/>
      <c r="U911" s="306"/>
      <c r="V911" s="524">
        <v>1000</v>
      </c>
      <c r="W911" s="306"/>
      <c r="X911" s="524">
        <v>5000</v>
      </c>
      <c r="Y911" s="306"/>
      <c r="Z911" s="306"/>
      <c r="AA911" s="306"/>
      <c r="AB911" s="306"/>
      <c r="AC911" s="306"/>
      <c r="AD911" s="306"/>
      <c r="AE911" s="306"/>
      <c r="AF911" s="306"/>
      <c r="AG911" s="306"/>
      <c r="AH911" s="306"/>
      <c r="AI911" s="306"/>
      <c r="AJ911" s="306"/>
      <c r="AK911" s="306"/>
      <c r="AL911" s="306"/>
      <c r="AM911" s="306"/>
      <c r="AN911" s="306"/>
      <c r="AO911" s="306"/>
      <c r="AP911" s="306"/>
      <c r="AQ911" s="306"/>
      <c r="AR911" s="306"/>
      <c r="AS911" s="306"/>
      <c r="AT911" s="306"/>
      <c r="AU911" s="306"/>
      <c r="AV911" s="306"/>
      <c r="AW911" s="306"/>
      <c r="AX911" s="306"/>
      <c r="AY911" s="306"/>
    </row>
    <row r="912" spans="1:51">
      <c r="A912" s="61" t="s">
        <v>1005</v>
      </c>
      <c r="B912" s="61" t="s">
        <v>396</v>
      </c>
      <c r="C912" s="61" t="s">
        <v>954</v>
      </c>
      <c r="D912" s="61" t="s">
        <v>737</v>
      </c>
      <c r="E912" s="64">
        <f>IF(ISERROR(VLOOKUP(D912,#REF!,2,0)),0,VLOOKUP(D912,#REF!,2,0))</f>
        <v>0</v>
      </c>
      <c r="F912" s="61" t="str">
        <f>IF(D912="","",VLOOKUP(D912,'UG SKU Categorization'!$A$1:$C$204,3,0))</f>
        <v>Fortified Foods</v>
      </c>
      <c r="G912" s="61" t="s">
        <v>738</v>
      </c>
      <c r="H912" s="524">
        <v>24000</v>
      </c>
      <c r="I912" s="306"/>
      <c r="J912" s="306"/>
      <c r="K912" s="306"/>
      <c r="L912" s="306"/>
      <c r="M912" s="306"/>
      <c r="N912" s="306"/>
      <c r="O912" s="306"/>
      <c r="P912" s="306"/>
      <c r="Q912" s="306"/>
      <c r="R912" s="306"/>
      <c r="S912" s="306"/>
      <c r="T912" s="306"/>
      <c r="U912" s="306"/>
      <c r="V912" s="524">
        <v>12000</v>
      </c>
      <c r="W912" s="524">
        <v>8000</v>
      </c>
      <c r="X912" s="306"/>
      <c r="Y912" s="524">
        <v>2000</v>
      </c>
      <c r="Z912" s="306"/>
      <c r="AA912" s="524">
        <v>1000</v>
      </c>
      <c r="AB912" s="306"/>
      <c r="AC912" s="524">
        <v>1000</v>
      </c>
      <c r="AD912" s="306"/>
      <c r="AE912" s="306"/>
      <c r="AF912" s="306"/>
      <c r="AG912" s="306"/>
      <c r="AH912" s="306"/>
      <c r="AI912" s="306"/>
      <c r="AJ912" s="306"/>
      <c r="AK912" s="306"/>
      <c r="AL912" s="306"/>
      <c r="AM912" s="306"/>
      <c r="AN912" s="306"/>
      <c r="AO912" s="306"/>
      <c r="AP912" s="306"/>
      <c r="AQ912" s="306"/>
      <c r="AR912" s="306"/>
      <c r="AS912" s="306"/>
      <c r="AT912" s="306"/>
      <c r="AU912" s="306"/>
      <c r="AV912" s="306"/>
      <c r="AW912" s="306"/>
      <c r="AX912" s="306"/>
      <c r="AY912" s="306"/>
    </row>
    <row r="913" spans="1:51">
      <c r="A913" s="61" t="s">
        <v>1005</v>
      </c>
      <c r="B913" s="61" t="s">
        <v>396</v>
      </c>
      <c r="C913" s="61" t="s">
        <v>954</v>
      </c>
      <c r="D913" s="61" t="s">
        <v>739</v>
      </c>
      <c r="E913" s="64">
        <f>IF(ISERROR(VLOOKUP(D913,#REF!,2,0)),0,VLOOKUP(D913,#REF!,2,0))</f>
        <v>0</v>
      </c>
      <c r="F913" s="61" t="str">
        <f>IF(D913="","",VLOOKUP(D913,'UG SKU Categorization'!$A$1:$C$204,3,0))</f>
        <v>Fortified Foods</v>
      </c>
      <c r="G913" s="61" t="s">
        <v>740</v>
      </c>
      <c r="H913" s="524">
        <v>12000</v>
      </c>
      <c r="I913" s="306"/>
      <c r="J913" s="306"/>
      <c r="K913" s="306"/>
      <c r="L913" s="306"/>
      <c r="M913" s="306"/>
      <c r="N913" s="306"/>
      <c r="O913" s="306"/>
      <c r="P913" s="306"/>
      <c r="Q913" s="306"/>
      <c r="R913" s="306"/>
      <c r="S913" s="306"/>
      <c r="T913" s="306"/>
      <c r="U913" s="306"/>
      <c r="V913" s="524">
        <v>1000</v>
      </c>
      <c r="W913" s="524">
        <v>3000</v>
      </c>
      <c r="X913" s="524">
        <v>3000</v>
      </c>
      <c r="Y913" s="524">
        <v>1000</v>
      </c>
      <c r="Z913" s="306"/>
      <c r="AA913" s="524">
        <v>4000</v>
      </c>
      <c r="AB913" s="306"/>
      <c r="AC913" s="306"/>
      <c r="AD913" s="306"/>
      <c r="AE913" s="306"/>
      <c r="AF913" s="306"/>
      <c r="AG913" s="306"/>
      <c r="AH913" s="306"/>
      <c r="AI913" s="306"/>
      <c r="AJ913" s="306"/>
      <c r="AK913" s="306"/>
      <c r="AL913" s="306"/>
      <c r="AM913" s="306"/>
      <c r="AN913" s="306"/>
      <c r="AO913" s="306"/>
      <c r="AP913" s="306"/>
      <c r="AQ913" s="306"/>
      <c r="AR913" s="306"/>
      <c r="AS913" s="306"/>
      <c r="AT913" s="306"/>
      <c r="AU913" s="306"/>
      <c r="AV913" s="306"/>
      <c r="AW913" s="306"/>
      <c r="AX913" s="306"/>
      <c r="AY913" s="306"/>
    </row>
    <row r="914" spans="1:51">
      <c r="A914" s="61" t="s">
        <v>1005</v>
      </c>
      <c r="B914" s="61" t="s">
        <v>396</v>
      </c>
      <c r="C914" s="61" t="s">
        <v>954</v>
      </c>
      <c r="D914" s="61" t="s">
        <v>741</v>
      </c>
      <c r="E914" s="64">
        <f>IF(ISERROR(VLOOKUP(D914,#REF!,2,0)),0,VLOOKUP(D914,#REF!,2,0))</f>
        <v>0</v>
      </c>
      <c r="F914" s="61" t="str">
        <f>IF(D914="","",VLOOKUP(D914,'UG SKU Categorization'!$A$1:$C$204,3,0))</f>
        <v>Fortified Foods</v>
      </c>
      <c r="G914" s="61" t="s">
        <v>742</v>
      </c>
      <c r="H914" s="524">
        <v>2018550</v>
      </c>
      <c r="I914" s="306"/>
      <c r="J914" s="306"/>
      <c r="K914" s="306"/>
      <c r="L914" s="306"/>
      <c r="M914" s="306"/>
      <c r="N914" s="306"/>
      <c r="O914" s="306"/>
      <c r="P914" s="306"/>
      <c r="Q914" s="306"/>
      <c r="R914" s="306"/>
      <c r="S914" s="306"/>
      <c r="T914" s="306"/>
      <c r="U914" s="306"/>
      <c r="V914" s="306"/>
      <c r="W914" s="524">
        <v>12500</v>
      </c>
      <c r="X914" s="524">
        <v>7500</v>
      </c>
      <c r="Y914" s="524">
        <v>22500</v>
      </c>
      <c r="Z914" s="524">
        <v>17500</v>
      </c>
      <c r="AA914" s="524">
        <v>32500</v>
      </c>
      <c r="AB914" s="306"/>
      <c r="AC914" s="306"/>
      <c r="AD914" s="306"/>
      <c r="AE914" s="524">
        <v>276000</v>
      </c>
      <c r="AF914" s="306"/>
      <c r="AG914" s="524">
        <v>241500</v>
      </c>
      <c r="AH914" s="524">
        <v>80500</v>
      </c>
      <c r="AI914" s="524">
        <v>154100</v>
      </c>
      <c r="AJ914" s="524">
        <v>75900</v>
      </c>
      <c r="AK914" s="524">
        <v>170200</v>
      </c>
      <c r="AL914" s="524">
        <v>16100</v>
      </c>
      <c r="AM914" s="524">
        <v>138000</v>
      </c>
      <c r="AN914" s="524">
        <v>98900</v>
      </c>
      <c r="AO914" s="524">
        <v>98900</v>
      </c>
      <c r="AP914" s="524">
        <v>34500</v>
      </c>
      <c r="AQ914" s="524">
        <v>92000</v>
      </c>
      <c r="AR914" s="524">
        <v>78200</v>
      </c>
      <c r="AS914" s="524">
        <v>29900</v>
      </c>
      <c r="AT914" s="524">
        <v>73600</v>
      </c>
      <c r="AU914" s="524">
        <v>78750</v>
      </c>
      <c r="AV914" s="524">
        <v>56250</v>
      </c>
      <c r="AW914" s="524">
        <v>56250</v>
      </c>
      <c r="AX914" s="524">
        <v>69750</v>
      </c>
      <c r="AY914" s="524">
        <v>6750</v>
      </c>
    </row>
    <row r="915" spans="1:51">
      <c r="A915" s="61" t="s">
        <v>1005</v>
      </c>
      <c r="B915" s="61" t="s">
        <v>396</v>
      </c>
      <c r="C915" s="61" t="s">
        <v>954</v>
      </c>
      <c r="D915" s="61" t="s">
        <v>690</v>
      </c>
      <c r="E915" s="64">
        <f>IF(ISERROR(VLOOKUP(D915,#REF!,2,0)),0,VLOOKUP(D915,#REF!,2,0))</f>
        <v>0</v>
      </c>
      <c r="F915" s="61" t="str">
        <f>IF(D915="","",VLOOKUP(D915,'UG SKU Categorization'!$A$1:$C$204,3,0))</f>
        <v>Fortified Foods</v>
      </c>
      <c r="G915" s="61" t="s">
        <v>1006</v>
      </c>
      <c r="H915" s="524">
        <v>843625</v>
      </c>
      <c r="I915" s="306"/>
      <c r="J915" s="306"/>
      <c r="K915" s="306"/>
      <c r="L915" s="306"/>
      <c r="M915" s="306"/>
      <c r="N915" s="306"/>
      <c r="O915" s="306"/>
      <c r="P915" s="306"/>
      <c r="Q915" s="306"/>
      <c r="R915" s="306"/>
      <c r="S915" s="306"/>
      <c r="T915" s="306"/>
      <c r="U915" s="306"/>
      <c r="V915" s="306"/>
      <c r="W915" s="306"/>
      <c r="X915" s="306"/>
      <c r="Y915" s="306"/>
      <c r="Z915" s="306"/>
      <c r="AA915" s="306"/>
      <c r="AB915" s="306"/>
      <c r="AC915" s="306"/>
      <c r="AD915" s="306"/>
      <c r="AE915" s="306"/>
      <c r="AF915" s="306"/>
      <c r="AG915" s="306"/>
      <c r="AH915" s="306"/>
      <c r="AI915" s="524">
        <v>19550</v>
      </c>
      <c r="AJ915" s="524">
        <v>51000</v>
      </c>
      <c r="AK915" s="524">
        <v>177650</v>
      </c>
      <c r="AL915" s="524">
        <v>29750</v>
      </c>
      <c r="AM915" s="524">
        <v>18700</v>
      </c>
      <c r="AN915" s="524">
        <v>8500</v>
      </c>
      <c r="AO915" s="524">
        <v>122400</v>
      </c>
      <c r="AP915" s="524">
        <v>87550</v>
      </c>
      <c r="AQ915" s="524">
        <v>61625</v>
      </c>
      <c r="AR915" s="524">
        <v>151300</v>
      </c>
      <c r="AS915" s="524">
        <v>8500</v>
      </c>
      <c r="AT915" s="524">
        <v>9350</v>
      </c>
      <c r="AU915" s="524">
        <v>80325</v>
      </c>
      <c r="AV915" s="524">
        <v>11475</v>
      </c>
      <c r="AW915" s="524">
        <v>5950</v>
      </c>
      <c r="AX915" s="306"/>
      <c r="AY915" s="306"/>
    </row>
    <row r="916" spans="1:51">
      <c r="A916" s="61" t="s">
        <v>1005</v>
      </c>
      <c r="B916" s="61" t="s">
        <v>396</v>
      </c>
      <c r="C916" s="61" t="s">
        <v>954</v>
      </c>
      <c r="D916" s="61" t="s">
        <v>1239</v>
      </c>
      <c r="E916" s="64">
        <f>IF(ISERROR(VLOOKUP(D916,#REF!,2,0)),0,VLOOKUP(D916,#REF!,2,0))</f>
        <v>0</v>
      </c>
      <c r="F916" s="61" t="str">
        <f>IF(D916="","",VLOOKUP(D916,'UG SKU Categorization'!$A$1:$C$204,3,0))</f>
        <v>Fortified Foods</v>
      </c>
      <c r="G916" s="61" t="s">
        <v>1240</v>
      </c>
      <c r="H916" s="524">
        <v>0</v>
      </c>
      <c r="I916" s="306"/>
      <c r="J916" s="306"/>
      <c r="K916" s="306"/>
      <c r="L916" s="306"/>
      <c r="M916" s="306"/>
      <c r="N916" s="306"/>
      <c r="O916" s="306"/>
      <c r="P916" s="306"/>
      <c r="Q916" s="306"/>
      <c r="R916" s="306"/>
      <c r="S916" s="306"/>
      <c r="T916" s="306"/>
      <c r="U916" s="306"/>
      <c r="V916" s="306"/>
      <c r="W916" s="306"/>
      <c r="X916" s="306"/>
      <c r="Y916" s="306"/>
      <c r="Z916" s="306"/>
      <c r="AA916" s="306"/>
      <c r="AB916" s="306"/>
      <c r="AC916" s="306"/>
      <c r="AD916" s="306"/>
      <c r="AE916" s="306"/>
      <c r="AF916" s="306"/>
      <c r="AG916" s="306"/>
      <c r="AH916" s="306"/>
      <c r="AI916" s="306"/>
      <c r="AJ916" s="306"/>
      <c r="AK916" s="306"/>
      <c r="AL916" s="306"/>
      <c r="AM916" s="306"/>
      <c r="AN916" s="524">
        <v>0</v>
      </c>
      <c r="AO916" s="306"/>
      <c r="AP916" s="306"/>
      <c r="AQ916" s="306"/>
      <c r="AR916" s="306"/>
      <c r="AS916" s="306"/>
      <c r="AT916" s="306"/>
      <c r="AU916" s="306"/>
      <c r="AV916" s="306"/>
      <c r="AW916" s="306"/>
      <c r="AX916" s="306"/>
      <c r="AY916" s="306"/>
    </row>
    <row r="917" spans="1:51">
      <c r="A917" s="61" t="s">
        <v>1005</v>
      </c>
      <c r="B917" s="61" t="s">
        <v>396</v>
      </c>
      <c r="C917" s="61" t="s">
        <v>954</v>
      </c>
      <c r="D917" s="61" t="s">
        <v>1452</v>
      </c>
      <c r="E917" s="64">
        <f>IF(ISERROR(VLOOKUP(D917,#REF!,2,0)),0,VLOOKUP(D917,#REF!,2,0))</f>
        <v>0</v>
      </c>
      <c r="F917" s="61" t="str">
        <f>IF(D917="","",VLOOKUP(D917,'UG SKU Categorization'!$A$1:$C$204,3,0))</f>
        <v>Fortified Foods</v>
      </c>
      <c r="G917" s="61" t="s">
        <v>1454</v>
      </c>
      <c r="H917" s="524">
        <v>2014450</v>
      </c>
      <c r="I917" s="306"/>
      <c r="J917" s="306"/>
      <c r="K917" s="306"/>
      <c r="L917" s="306"/>
      <c r="M917" s="306"/>
      <c r="N917" s="306"/>
      <c r="O917" s="306"/>
      <c r="P917" s="306"/>
      <c r="Q917" s="306"/>
      <c r="R917" s="306"/>
      <c r="S917" s="306"/>
      <c r="T917" s="306"/>
      <c r="U917" s="306"/>
      <c r="V917" s="306"/>
      <c r="W917" s="306"/>
      <c r="X917" s="306"/>
      <c r="Y917" s="306"/>
      <c r="Z917" s="306"/>
      <c r="AA917" s="306"/>
      <c r="AB917" s="306"/>
      <c r="AC917" s="306"/>
      <c r="AD917" s="306"/>
      <c r="AE917" s="306"/>
      <c r="AF917" s="306"/>
      <c r="AG917" s="306"/>
      <c r="AH917" s="306"/>
      <c r="AI917" s="306"/>
      <c r="AJ917" s="306"/>
      <c r="AK917" s="306"/>
      <c r="AL917" s="306"/>
      <c r="AM917" s="306"/>
      <c r="AN917" s="306"/>
      <c r="AO917" s="524">
        <v>117900</v>
      </c>
      <c r="AP917" s="524">
        <v>121050</v>
      </c>
      <c r="AQ917" s="524">
        <v>176400</v>
      </c>
      <c r="AR917" s="524">
        <v>218700</v>
      </c>
      <c r="AS917" s="524">
        <v>288900</v>
      </c>
      <c r="AT917" s="524">
        <v>208350</v>
      </c>
      <c r="AU917" s="524">
        <v>263500</v>
      </c>
      <c r="AV917" s="524">
        <v>147475</v>
      </c>
      <c r="AW917" s="524">
        <v>161500</v>
      </c>
      <c r="AX917" s="524">
        <v>305575</v>
      </c>
      <c r="AY917" s="524">
        <v>5100</v>
      </c>
    </row>
    <row r="918" spans="1:51">
      <c r="A918" s="61" t="s">
        <v>1005</v>
      </c>
      <c r="B918" s="61" t="s">
        <v>396</v>
      </c>
      <c r="C918" s="61" t="s">
        <v>954</v>
      </c>
      <c r="D918" s="61" t="s">
        <v>2463</v>
      </c>
      <c r="E918" s="64">
        <f>IF(ISERROR(VLOOKUP(D918,#REF!,2,0)),0,VLOOKUP(D918,#REF!,2,0))</f>
        <v>0</v>
      </c>
      <c r="F918" s="61" t="str">
        <f>IF(D918="","",VLOOKUP(D918,'UG SKU Categorization'!$A$1:$C$204,3,0))</f>
        <v>Fortified Foods</v>
      </c>
      <c r="G918" s="61" t="s">
        <v>2464</v>
      </c>
      <c r="H918" s="524">
        <v>6750</v>
      </c>
      <c r="I918" s="306"/>
      <c r="J918" s="306"/>
      <c r="K918" s="306"/>
      <c r="L918" s="306"/>
      <c r="M918" s="306"/>
      <c r="N918" s="306"/>
      <c r="O918" s="306"/>
      <c r="P918" s="306"/>
      <c r="Q918" s="306"/>
      <c r="R918" s="306"/>
      <c r="S918" s="306"/>
      <c r="T918" s="306"/>
      <c r="U918" s="306"/>
      <c r="V918" s="306"/>
      <c r="W918" s="306"/>
      <c r="X918" s="306"/>
      <c r="Y918" s="306"/>
      <c r="Z918" s="306"/>
      <c r="AA918" s="306"/>
      <c r="AB918" s="306"/>
      <c r="AC918" s="306"/>
      <c r="AD918" s="306"/>
      <c r="AE918" s="306"/>
      <c r="AF918" s="306"/>
      <c r="AG918" s="306"/>
      <c r="AH918" s="306"/>
      <c r="AI918" s="306"/>
      <c r="AJ918" s="306"/>
      <c r="AK918" s="306"/>
      <c r="AL918" s="306"/>
      <c r="AM918" s="306"/>
      <c r="AN918" s="306"/>
      <c r="AO918" s="306"/>
      <c r="AP918" s="306"/>
      <c r="AQ918" s="306"/>
      <c r="AR918" s="306"/>
      <c r="AS918" s="306"/>
      <c r="AT918" s="306"/>
      <c r="AU918" s="306"/>
      <c r="AV918" s="306"/>
      <c r="AW918" s="306"/>
      <c r="AX918" s="524">
        <v>6750</v>
      </c>
      <c r="AY918" s="306"/>
    </row>
    <row r="919" spans="1:51">
      <c r="A919" s="61" t="s">
        <v>1005</v>
      </c>
      <c r="B919" s="61" t="s">
        <v>396</v>
      </c>
      <c r="C919" s="61" t="s">
        <v>954</v>
      </c>
      <c r="D919" s="61" t="s">
        <v>2465</v>
      </c>
      <c r="E919" s="64">
        <f>IF(ISERROR(VLOOKUP(D919,#REF!,2,0)),0,VLOOKUP(D919,#REF!,2,0))</f>
        <v>0</v>
      </c>
      <c r="F919" s="61" t="str">
        <f>IF(D919="","",VLOOKUP(D919,'UG SKU Categorization'!$A$1:$C$204,3,0))</f>
        <v>Fortified Foods</v>
      </c>
      <c r="G919" s="61" t="s">
        <v>2466</v>
      </c>
      <c r="H919" s="524">
        <v>210000</v>
      </c>
      <c r="I919" s="306"/>
      <c r="J919" s="306"/>
      <c r="K919" s="306"/>
      <c r="L919" s="306"/>
      <c r="M919" s="306"/>
      <c r="N919" s="306"/>
      <c r="O919" s="306"/>
      <c r="P919" s="306"/>
      <c r="Q919" s="306"/>
      <c r="R919" s="306"/>
      <c r="S919" s="306"/>
      <c r="T919" s="306"/>
      <c r="U919" s="306"/>
      <c r="V919" s="306"/>
      <c r="W919" s="306"/>
      <c r="X919" s="306"/>
      <c r="Y919" s="306"/>
      <c r="Z919" s="306"/>
      <c r="AA919" s="306"/>
      <c r="AB919" s="306"/>
      <c r="AC919" s="306"/>
      <c r="AD919" s="306"/>
      <c r="AE919" s="306"/>
      <c r="AF919" s="306"/>
      <c r="AG919" s="306"/>
      <c r="AH919" s="306"/>
      <c r="AI919" s="306"/>
      <c r="AJ919" s="306"/>
      <c r="AK919" s="306"/>
      <c r="AL919" s="306"/>
      <c r="AM919" s="306"/>
      <c r="AN919" s="306"/>
      <c r="AO919" s="306"/>
      <c r="AP919" s="306"/>
      <c r="AQ919" s="306"/>
      <c r="AR919" s="306"/>
      <c r="AS919" s="306"/>
      <c r="AT919" s="306"/>
      <c r="AU919" s="306"/>
      <c r="AV919" s="306"/>
      <c r="AW919" s="306"/>
      <c r="AX919" s="524">
        <v>210000</v>
      </c>
      <c r="AY919" s="306"/>
    </row>
    <row r="920" spans="1:51">
      <c r="A920" s="61" t="s">
        <v>1005</v>
      </c>
      <c r="B920" s="61" t="s">
        <v>396</v>
      </c>
      <c r="C920" s="61" t="s">
        <v>954</v>
      </c>
      <c r="D920" s="61" t="s">
        <v>641</v>
      </c>
      <c r="E920" s="64">
        <f>IF(ISERROR(VLOOKUP(D920,#REF!,2,0)),0,VLOOKUP(D920,#REF!,2,0))</f>
        <v>0</v>
      </c>
      <c r="F920" s="61" t="str">
        <f>IF(D920="","",VLOOKUP(D920,'UG SKU Categorization'!$A$1:$C$204,3,0))</f>
        <v>Diarrhea Treatment</v>
      </c>
      <c r="G920" s="61" t="s">
        <v>642</v>
      </c>
      <c r="H920" s="524">
        <v>3739900</v>
      </c>
      <c r="I920" s="524">
        <v>32250</v>
      </c>
      <c r="J920" s="524">
        <v>43950</v>
      </c>
      <c r="K920" s="524">
        <v>54900</v>
      </c>
      <c r="L920" s="524">
        <v>39300</v>
      </c>
      <c r="M920" s="524">
        <v>174800</v>
      </c>
      <c r="N920" s="524">
        <v>227100</v>
      </c>
      <c r="O920" s="524">
        <v>70250</v>
      </c>
      <c r="P920" s="524">
        <v>250550</v>
      </c>
      <c r="Q920" s="524">
        <v>179900</v>
      </c>
      <c r="R920" s="524">
        <v>448350</v>
      </c>
      <c r="S920" s="524">
        <v>85000</v>
      </c>
      <c r="T920" s="524">
        <v>79250</v>
      </c>
      <c r="U920" s="524">
        <v>86250</v>
      </c>
      <c r="V920" s="524">
        <v>66850</v>
      </c>
      <c r="W920" s="524">
        <v>88200</v>
      </c>
      <c r="X920" s="524">
        <v>55600</v>
      </c>
      <c r="Y920" s="524">
        <v>63800</v>
      </c>
      <c r="Z920" s="524">
        <v>49200</v>
      </c>
      <c r="AA920" s="524">
        <v>83600</v>
      </c>
      <c r="AB920" s="524">
        <v>62000</v>
      </c>
      <c r="AC920" s="524">
        <v>46400</v>
      </c>
      <c r="AD920" s="524">
        <v>71800</v>
      </c>
      <c r="AE920" s="524">
        <v>182200</v>
      </c>
      <c r="AF920" s="306"/>
      <c r="AG920" s="524">
        <v>74800</v>
      </c>
      <c r="AH920" s="524">
        <v>71000</v>
      </c>
      <c r="AI920" s="524">
        <v>42400</v>
      </c>
      <c r="AJ920" s="524">
        <v>46200</v>
      </c>
      <c r="AK920" s="524">
        <v>219400</v>
      </c>
      <c r="AL920" s="524">
        <v>87600</v>
      </c>
      <c r="AM920" s="524">
        <v>78400</v>
      </c>
      <c r="AN920" s="524">
        <v>155200</v>
      </c>
      <c r="AO920" s="524">
        <v>52600</v>
      </c>
      <c r="AP920" s="524">
        <v>58400</v>
      </c>
      <c r="AQ920" s="524">
        <v>72000</v>
      </c>
      <c r="AR920" s="524">
        <v>42400</v>
      </c>
      <c r="AS920" s="524">
        <v>48400</v>
      </c>
      <c r="AT920" s="524">
        <v>46200</v>
      </c>
      <c r="AU920" s="524">
        <v>48600</v>
      </c>
      <c r="AV920" s="524">
        <v>19400</v>
      </c>
      <c r="AW920" s="524">
        <v>17600</v>
      </c>
      <c r="AX920" s="524">
        <v>16200</v>
      </c>
      <c r="AY920" s="524">
        <v>1600</v>
      </c>
    </row>
    <row r="921" spans="1:51">
      <c r="A921" s="61" t="s">
        <v>1005</v>
      </c>
      <c r="B921" s="61" t="s">
        <v>396</v>
      </c>
      <c r="C921" s="61" t="s">
        <v>954</v>
      </c>
      <c r="D921" s="61" t="s">
        <v>643</v>
      </c>
      <c r="E921" s="64">
        <f>IF(ISERROR(VLOOKUP(D921,#REF!,2,0)),0,VLOOKUP(D921,#REF!,2,0))</f>
        <v>0</v>
      </c>
      <c r="F921" s="61" t="str">
        <f>IF(D921="","",VLOOKUP(D921,'UG SKU Categorization'!$A$1:$C$204,3,0))</f>
        <v>Diarrhea Treatment</v>
      </c>
      <c r="G921" s="61" t="s">
        <v>644</v>
      </c>
      <c r="H921" s="524">
        <v>2546250</v>
      </c>
      <c r="I921" s="524">
        <v>18900</v>
      </c>
      <c r="J921" s="524">
        <v>52200</v>
      </c>
      <c r="K921" s="524">
        <v>75600</v>
      </c>
      <c r="L921" s="524">
        <v>42300</v>
      </c>
      <c r="M921" s="524">
        <v>61300</v>
      </c>
      <c r="N921" s="524">
        <v>104000</v>
      </c>
      <c r="O921" s="524">
        <v>35300</v>
      </c>
      <c r="P921" s="524">
        <v>71100</v>
      </c>
      <c r="Q921" s="524">
        <v>233900</v>
      </c>
      <c r="R921" s="524">
        <v>70200</v>
      </c>
      <c r="S921" s="524">
        <v>63000</v>
      </c>
      <c r="T921" s="524">
        <v>32000</v>
      </c>
      <c r="U921" s="524">
        <v>70400</v>
      </c>
      <c r="V921" s="524">
        <v>30400</v>
      </c>
      <c r="W921" s="524">
        <v>56000</v>
      </c>
      <c r="X921" s="524">
        <v>4800</v>
      </c>
      <c r="Y921" s="524">
        <v>51200</v>
      </c>
      <c r="Z921" s="524">
        <v>78400</v>
      </c>
      <c r="AA921" s="524">
        <v>76800</v>
      </c>
      <c r="AB921" s="524">
        <v>89600</v>
      </c>
      <c r="AC921" s="524">
        <v>76800</v>
      </c>
      <c r="AD921" s="524">
        <v>75200</v>
      </c>
      <c r="AE921" s="524">
        <v>284800</v>
      </c>
      <c r="AF921" s="306"/>
      <c r="AG921" s="524">
        <v>62400</v>
      </c>
      <c r="AH921" s="524">
        <v>57600</v>
      </c>
      <c r="AI921" s="524">
        <v>43200</v>
      </c>
      <c r="AJ921" s="524">
        <v>105600</v>
      </c>
      <c r="AK921" s="524">
        <v>54400</v>
      </c>
      <c r="AL921" s="524">
        <v>51200</v>
      </c>
      <c r="AM921" s="524">
        <v>68800</v>
      </c>
      <c r="AN921" s="524">
        <v>46400</v>
      </c>
      <c r="AO921" s="524">
        <v>33600</v>
      </c>
      <c r="AP921" s="524">
        <v>72000</v>
      </c>
      <c r="AQ921" s="524">
        <v>38400</v>
      </c>
      <c r="AR921" s="524">
        <v>46400</v>
      </c>
      <c r="AS921" s="524">
        <v>62400</v>
      </c>
      <c r="AT921" s="524">
        <v>32000</v>
      </c>
      <c r="AU921" s="524">
        <v>6400</v>
      </c>
      <c r="AV921" s="524">
        <v>6250</v>
      </c>
      <c r="AW921" s="306"/>
      <c r="AX921" s="524">
        <v>5000</v>
      </c>
      <c r="AY921" s="306"/>
    </row>
    <row r="922" spans="1:51">
      <c r="A922" s="61" t="s">
        <v>1005</v>
      </c>
      <c r="B922" s="61" t="s">
        <v>396</v>
      </c>
      <c r="C922" s="61" t="s">
        <v>954</v>
      </c>
      <c r="D922" s="61" t="s">
        <v>645</v>
      </c>
      <c r="E922" s="64">
        <f>IF(ISERROR(VLOOKUP(D922,#REF!,2,0)),0,VLOOKUP(D922,#REF!,2,0))</f>
        <v>0</v>
      </c>
      <c r="F922" s="61" t="str">
        <f>IF(D922="","",VLOOKUP(D922,'UG SKU Categorization'!$A$1:$C$204,3,0))</f>
        <v>Water filtration and storage</v>
      </c>
      <c r="G922" s="61" t="s">
        <v>646</v>
      </c>
      <c r="H922" s="524">
        <v>38750</v>
      </c>
      <c r="I922" s="306"/>
      <c r="J922" s="524">
        <v>4950</v>
      </c>
      <c r="K922" s="524">
        <v>1800</v>
      </c>
      <c r="L922" s="306"/>
      <c r="M922" s="524">
        <v>4000</v>
      </c>
      <c r="N922" s="306"/>
      <c r="O922" s="524">
        <v>4000</v>
      </c>
      <c r="P922" s="524">
        <v>2000</v>
      </c>
      <c r="Q922" s="306"/>
      <c r="R922" s="306"/>
      <c r="S922" s="524">
        <v>1000</v>
      </c>
      <c r="T922" s="524">
        <v>4000</v>
      </c>
      <c r="U922" s="524">
        <v>4500</v>
      </c>
      <c r="V922" s="524">
        <v>10000</v>
      </c>
      <c r="W922" s="524">
        <v>200</v>
      </c>
      <c r="X922" s="306"/>
      <c r="Y922" s="524">
        <v>300</v>
      </c>
      <c r="Z922" s="306"/>
      <c r="AA922" s="524">
        <v>100</v>
      </c>
      <c r="AB922" s="524">
        <v>400</v>
      </c>
      <c r="AC922" s="524">
        <v>1250</v>
      </c>
      <c r="AD922" s="524">
        <v>50</v>
      </c>
      <c r="AE922" s="306"/>
      <c r="AF922" s="306"/>
      <c r="AG922" s="306"/>
      <c r="AH922" s="306"/>
      <c r="AI922" s="306"/>
      <c r="AJ922" s="306"/>
      <c r="AK922" s="524">
        <v>200</v>
      </c>
      <c r="AL922" s="306"/>
      <c r="AM922" s="306"/>
      <c r="AN922" s="306"/>
      <c r="AO922" s="306"/>
      <c r="AP922" s="306"/>
      <c r="AQ922" s="306"/>
      <c r="AR922" s="306"/>
      <c r="AS922" s="306"/>
      <c r="AT922" s="306"/>
      <c r="AU922" s="306"/>
      <c r="AV922" s="306"/>
      <c r="AW922" s="306"/>
      <c r="AX922" s="306"/>
      <c r="AY922" s="306"/>
    </row>
    <row r="923" spans="1:51">
      <c r="A923" s="61" t="s">
        <v>1005</v>
      </c>
      <c r="B923" s="61" t="s">
        <v>396</v>
      </c>
      <c r="C923" s="61" t="s">
        <v>954</v>
      </c>
      <c r="D923" s="61" t="s">
        <v>647</v>
      </c>
      <c r="E923" s="64">
        <f>IF(ISERROR(VLOOKUP(D923,#REF!,2,0)),0,VLOOKUP(D923,#REF!,2,0))</f>
        <v>0</v>
      </c>
      <c r="F923" s="61" t="str">
        <f>IF(D923="","",VLOOKUP(D923,'UG SKU Categorization'!$A$1:$C$204,3,0))</f>
        <v>Water filtration and storage</v>
      </c>
      <c r="G923" s="61" t="s">
        <v>648</v>
      </c>
      <c r="H923" s="524">
        <v>1800</v>
      </c>
      <c r="I923" s="306"/>
      <c r="J923" s="306"/>
      <c r="K923" s="306"/>
      <c r="L923" s="306"/>
      <c r="M923" s="306"/>
      <c r="N923" s="306"/>
      <c r="O923" s="306"/>
      <c r="P923" s="524">
        <v>1800</v>
      </c>
      <c r="Q923" s="306"/>
      <c r="R923" s="306"/>
      <c r="S923" s="306"/>
      <c r="T923" s="306"/>
      <c r="U923" s="306"/>
      <c r="V923" s="306"/>
      <c r="W923" s="306"/>
      <c r="X923" s="306"/>
      <c r="Y923" s="306"/>
      <c r="Z923" s="306"/>
      <c r="AA923" s="306"/>
      <c r="AB923" s="306"/>
      <c r="AC923" s="306"/>
      <c r="AD923" s="306"/>
      <c r="AE923" s="306"/>
      <c r="AF923" s="306"/>
      <c r="AG923" s="306"/>
      <c r="AH923" s="306"/>
      <c r="AI923" s="306"/>
      <c r="AJ923" s="306"/>
      <c r="AK923" s="306"/>
      <c r="AL923" s="306"/>
      <c r="AM923" s="306"/>
      <c r="AN923" s="306"/>
      <c r="AO923" s="306"/>
      <c r="AP923" s="306"/>
      <c r="AQ923" s="306"/>
      <c r="AR923" s="306"/>
      <c r="AS923" s="306"/>
      <c r="AT923" s="306"/>
      <c r="AU923" s="306"/>
      <c r="AV923" s="306"/>
      <c r="AW923" s="306"/>
      <c r="AX923" s="306"/>
      <c r="AY923" s="306"/>
    </row>
    <row r="924" spans="1:51">
      <c r="A924" s="61" t="s">
        <v>1005</v>
      </c>
      <c r="B924" s="61" t="s">
        <v>396</v>
      </c>
      <c r="C924" s="61" t="s">
        <v>954</v>
      </c>
      <c r="D924" s="61" t="s">
        <v>649</v>
      </c>
      <c r="E924" s="64">
        <f>IF(ISERROR(VLOOKUP(D924,#REF!,2,0)),0,VLOOKUP(D924,#REF!,2,0))</f>
        <v>0</v>
      </c>
      <c r="F924" s="61" t="str">
        <f>IF(D924="","",VLOOKUP(D924,'UG SKU Categorization'!$A$1:$C$204,3,0))</f>
        <v>Water filtration and storage</v>
      </c>
      <c r="G924" s="61" t="s">
        <v>650</v>
      </c>
      <c r="H924" s="524">
        <v>2611000</v>
      </c>
      <c r="I924" s="524">
        <v>7000</v>
      </c>
      <c r="J924" s="524">
        <v>42000</v>
      </c>
      <c r="K924" s="524">
        <v>84000</v>
      </c>
      <c r="L924" s="524">
        <v>42000</v>
      </c>
      <c r="M924" s="524">
        <v>14000</v>
      </c>
      <c r="N924" s="306"/>
      <c r="O924" s="524">
        <v>21000</v>
      </c>
      <c r="P924" s="524">
        <v>84000</v>
      </c>
      <c r="Q924" s="524">
        <v>21000</v>
      </c>
      <c r="R924" s="524">
        <v>28000</v>
      </c>
      <c r="S924" s="524">
        <v>49000</v>
      </c>
      <c r="T924" s="524">
        <v>14000</v>
      </c>
      <c r="U924" s="524">
        <v>7000</v>
      </c>
      <c r="V924" s="524">
        <v>84000</v>
      </c>
      <c r="W924" s="524">
        <v>7000</v>
      </c>
      <c r="X924" s="524">
        <v>28000</v>
      </c>
      <c r="Y924" s="306"/>
      <c r="Z924" s="524">
        <v>7000</v>
      </c>
      <c r="AA924" s="306"/>
      <c r="AB924" s="524">
        <v>42000</v>
      </c>
      <c r="AC924" s="306"/>
      <c r="AD924" s="524">
        <v>126000</v>
      </c>
      <c r="AE924" s="524">
        <v>140000</v>
      </c>
      <c r="AF924" s="306"/>
      <c r="AG924" s="524">
        <v>119000</v>
      </c>
      <c r="AH924" s="524">
        <v>126000</v>
      </c>
      <c r="AI924" s="524">
        <v>427000</v>
      </c>
      <c r="AJ924" s="524">
        <v>42000</v>
      </c>
      <c r="AK924" s="524">
        <v>14000</v>
      </c>
      <c r="AL924" s="524">
        <v>21000</v>
      </c>
      <c r="AM924" s="524">
        <v>42000</v>
      </c>
      <c r="AN924" s="524">
        <v>35000</v>
      </c>
      <c r="AO924" s="524">
        <v>98000</v>
      </c>
      <c r="AP924" s="524">
        <v>84000</v>
      </c>
      <c r="AQ924" s="524">
        <v>231000</v>
      </c>
      <c r="AR924" s="524">
        <v>7000</v>
      </c>
      <c r="AS924" s="524">
        <v>28000</v>
      </c>
      <c r="AT924" s="524">
        <v>56000</v>
      </c>
      <c r="AU924" s="524">
        <v>42000</v>
      </c>
      <c r="AV924" s="524">
        <v>28000</v>
      </c>
      <c r="AW924" s="524">
        <v>133000</v>
      </c>
      <c r="AX924" s="524">
        <v>231000</v>
      </c>
      <c r="AY924" s="306"/>
    </row>
    <row r="925" spans="1:51">
      <c r="A925" s="61" t="s">
        <v>1005</v>
      </c>
      <c r="B925" s="61" t="s">
        <v>396</v>
      </c>
      <c r="C925" s="61" t="s">
        <v>954</v>
      </c>
      <c r="D925" s="61" t="s">
        <v>413</v>
      </c>
      <c r="E925" s="64">
        <f>IF(ISERROR(VLOOKUP(D925,#REF!,2,0)),0,VLOOKUP(D925,#REF!,2,0))</f>
        <v>0</v>
      </c>
      <c r="F925" s="61" t="str">
        <f>IF(D925="","",VLOOKUP(D925,'UG SKU Categorization'!$A$1:$C$204,3,0))</f>
        <v>Hygiene</v>
      </c>
      <c r="G925" s="61" t="s">
        <v>414</v>
      </c>
      <c r="H925" s="524">
        <v>1764000</v>
      </c>
      <c r="I925" s="524">
        <v>131250</v>
      </c>
      <c r="J925" s="524">
        <v>267750</v>
      </c>
      <c r="K925" s="524">
        <v>375550</v>
      </c>
      <c r="L925" s="524">
        <v>122100</v>
      </c>
      <c r="M925" s="524">
        <v>181700</v>
      </c>
      <c r="N925" s="524">
        <v>43700</v>
      </c>
      <c r="O925" s="524">
        <v>43700</v>
      </c>
      <c r="P925" s="524">
        <v>16100</v>
      </c>
      <c r="Q925" s="524">
        <v>89700</v>
      </c>
      <c r="R925" s="524">
        <v>9200</v>
      </c>
      <c r="S925" s="524">
        <v>20700</v>
      </c>
      <c r="T925" s="524">
        <v>16100</v>
      </c>
      <c r="U925" s="524">
        <v>27600</v>
      </c>
      <c r="V925" s="524">
        <v>20700</v>
      </c>
      <c r="W925" s="524">
        <v>4600</v>
      </c>
      <c r="X925" s="524">
        <v>20700</v>
      </c>
      <c r="Y925" s="524">
        <v>20700</v>
      </c>
      <c r="Z925" s="524">
        <v>16100</v>
      </c>
      <c r="AA925" s="524">
        <v>13500</v>
      </c>
      <c r="AB925" s="524">
        <v>15050</v>
      </c>
      <c r="AC925" s="306"/>
      <c r="AD925" s="306"/>
      <c r="AE925" s="524">
        <v>96600</v>
      </c>
      <c r="AF925" s="306"/>
      <c r="AG925" s="524">
        <v>6900</v>
      </c>
      <c r="AH925" s="524">
        <v>16200</v>
      </c>
      <c r="AI925" s="306"/>
      <c r="AJ925" s="524">
        <v>52200</v>
      </c>
      <c r="AK925" s="524">
        <v>9600</v>
      </c>
      <c r="AL925" s="306"/>
      <c r="AM925" s="524">
        <v>4800</v>
      </c>
      <c r="AN925" s="306"/>
      <c r="AO925" s="524">
        <v>12000</v>
      </c>
      <c r="AP925" s="306"/>
      <c r="AQ925" s="306"/>
      <c r="AR925" s="524">
        <v>38400</v>
      </c>
      <c r="AS925" s="306"/>
      <c r="AT925" s="524">
        <v>4800</v>
      </c>
      <c r="AU925" s="306"/>
      <c r="AV925" s="524">
        <v>28600</v>
      </c>
      <c r="AW925" s="524">
        <v>37400</v>
      </c>
      <c r="AX925" s="306"/>
      <c r="AY925" s="306"/>
    </row>
    <row r="926" spans="1:51">
      <c r="A926" s="61" t="s">
        <v>1005</v>
      </c>
      <c r="B926" s="61" t="s">
        <v>396</v>
      </c>
      <c r="C926" s="61" t="s">
        <v>954</v>
      </c>
      <c r="D926" s="61" t="s">
        <v>415</v>
      </c>
      <c r="E926" s="64">
        <f>IF(ISERROR(VLOOKUP(D926,#REF!,2,0)),0,VLOOKUP(D926,#REF!,2,0))</f>
        <v>0</v>
      </c>
      <c r="F926" s="61" t="str">
        <f>IF(D926="","",VLOOKUP(D926,'UG SKU Categorization'!$A$1:$C$204,3,0))</f>
        <v>Hygiene</v>
      </c>
      <c r="G926" s="61" t="s">
        <v>416</v>
      </c>
      <c r="H926" s="524">
        <v>5589600</v>
      </c>
      <c r="I926" s="524">
        <v>518400</v>
      </c>
      <c r="J926" s="524">
        <v>270400</v>
      </c>
      <c r="K926" s="524">
        <v>295800</v>
      </c>
      <c r="L926" s="524">
        <v>494700</v>
      </c>
      <c r="M926" s="524">
        <v>184000</v>
      </c>
      <c r="N926" s="524">
        <v>239200</v>
      </c>
      <c r="O926" s="524">
        <v>186300</v>
      </c>
      <c r="P926" s="524">
        <v>131100</v>
      </c>
      <c r="Q926" s="524">
        <v>227700</v>
      </c>
      <c r="R926" s="524">
        <v>82800</v>
      </c>
      <c r="S926" s="524">
        <v>85100</v>
      </c>
      <c r="T926" s="524">
        <v>156400</v>
      </c>
      <c r="U926" s="524">
        <v>126500</v>
      </c>
      <c r="V926" s="524">
        <v>108100</v>
      </c>
      <c r="W926" s="524">
        <v>89700</v>
      </c>
      <c r="X926" s="524">
        <v>48300</v>
      </c>
      <c r="Y926" s="524">
        <v>75900</v>
      </c>
      <c r="Z926" s="524">
        <v>66700</v>
      </c>
      <c r="AA926" s="524">
        <v>154700</v>
      </c>
      <c r="AB926" s="524">
        <v>164250</v>
      </c>
      <c r="AC926" s="524">
        <v>83850</v>
      </c>
      <c r="AD926" s="524">
        <v>103500</v>
      </c>
      <c r="AE926" s="524">
        <v>94300</v>
      </c>
      <c r="AF926" s="306"/>
      <c r="AG926" s="524">
        <v>184000</v>
      </c>
      <c r="AH926" s="524">
        <v>144900</v>
      </c>
      <c r="AI926" s="524">
        <v>135700</v>
      </c>
      <c r="AJ926" s="524">
        <v>184000</v>
      </c>
      <c r="AK926" s="524">
        <v>57500</v>
      </c>
      <c r="AL926" s="524">
        <v>27600</v>
      </c>
      <c r="AM926" s="524">
        <v>94300</v>
      </c>
      <c r="AN926" s="524">
        <v>43700</v>
      </c>
      <c r="AO926" s="524">
        <v>78200</v>
      </c>
      <c r="AP926" s="524">
        <v>23000</v>
      </c>
      <c r="AQ926" s="524">
        <v>108100</v>
      </c>
      <c r="AR926" s="524">
        <v>29900</v>
      </c>
      <c r="AS926" s="524">
        <v>73600</v>
      </c>
      <c r="AT926" s="524">
        <v>18400</v>
      </c>
      <c r="AU926" s="524">
        <v>6150</v>
      </c>
      <c r="AV926" s="306"/>
      <c r="AW926" s="524">
        <v>305900</v>
      </c>
      <c r="AX926" s="524">
        <v>77550</v>
      </c>
      <c r="AY926" s="524">
        <v>9400</v>
      </c>
    </row>
    <row r="927" spans="1:51">
      <c r="A927" s="61" t="s">
        <v>1005</v>
      </c>
      <c r="B927" s="61" t="s">
        <v>396</v>
      </c>
      <c r="C927" s="61" t="s">
        <v>954</v>
      </c>
      <c r="D927" s="61" t="s">
        <v>651</v>
      </c>
      <c r="E927" s="64">
        <f>IF(ISERROR(VLOOKUP(D927,#REF!,2,0)),0,VLOOKUP(D927,#REF!,2,0))</f>
        <v>0</v>
      </c>
      <c r="F927" s="61" t="str">
        <f>IF(D927="","",VLOOKUP(D927,'UG SKU Categorization'!$A$1:$C$204,3,0))</f>
        <v>Hygiene</v>
      </c>
      <c r="G927" s="61" t="s">
        <v>652</v>
      </c>
      <c r="H927" s="524">
        <v>1106600</v>
      </c>
      <c r="I927" s="524">
        <v>80250</v>
      </c>
      <c r="J927" s="524">
        <v>62900</v>
      </c>
      <c r="K927" s="524">
        <v>60350</v>
      </c>
      <c r="L927" s="524">
        <v>29750</v>
      </c>
      <c r="M927" s="524">
        <v>55800</v>
      </c>
      <c r="N927" s="524">
        <v>28800</v>
      </c>
      <c r="O927" s="524">
        <v>12600</v>
      </c>
      <c r="P927" s="524">
        <v>13500</v>
      </c>
      <c r="Q927" s="524">
        <v>15300</v>
      </c>
      <c r="R927" s="524">
        <v>52200</v>
      </c>
      <c r="S927" s="524">
        <v>18000</v>
      </c>
      <c r="T927" s="524">
        <v>32000</v>
      </c>
      <c r="U927" s="524">
        <v>11750</v>
      </c>
      <c r="V927" s="524">
        <v>10000</v>
      </c>
      <c r="W927" s="524">
        <v>17000</v>
      </c>
      <c r="X927" s="524">
        <v>11000</v>
      </c>
      <c r="Y927" s="524">
        <v>32000</v>
      </c>
      <c r="Z927" s="524">
        <v>24000</v>
      </c>
      <c r="AA927" s="524">
        <v>14000</v>
      </c>
      <c r="AB927" s="524">
        <v>66700</v>
      </c>
      <c r="AC927" s="524">
        <v>14900</v>
      </c>
      <c r="AD927" s="524">
        <v>16000</v>
      </c>
      <c r="AE927" s="524">
        <v>146000</v>
      </c>
      <c r="AF927" s="306"/>
      <c r="AG927" s="524">
        <v>32000</v>
      </c>
      <c r="AH927" s="524">
        <v>41000</v>
      </c>
      <c r="AI927" s="524">
        <v>15000</v>
      </c>
      <c r="AJ927" s="524">
        <v>17000</v>
      </c>
      <c r="AK927" s="524">
        <v>28000</v>
      </c>
      <c r="AL927" s="524">
        <v>9000</v>
      </c>
      <c r="AM927" s="524">
        <v>13000</v>
      </c>
      <c r="AN927" s="524">
        <v>14000</v>
      </c>
      <c r="AO927" s="524">
        <v>20000</v>
      </c>
      <c r="AP927" s="524">
        <v>3000</v>
      </c>
      <c r="AQ927" s="524">
        <v>13000</v>
      </c>
      <c r="AR927" s="524">
        <v>15000</v>
      </c>
      <c r="AS927" s="524">
        <v>17000</v>
      </c>
      <c r="AT927" s="524">
        <v>5000</v>
      </c>
      <c r="AU927" s="524">
        <v>10000</v>
      </c>
      <c r="AV927" s="524">
        <v>10000</v>
      </c>
      <c r="AW927" s="524">
        <v>18000</v>
      </c>
      <c r="AX927" s="524">
        <v>1800</v>
      </c>
      <c r="AY927" s="306"/>
    </row>
    <row r="928" spans="1:51">
      <c r="A928" s="61" t="s">
        <v>1005</v>
      </c>
      <c r="B928" s="61" t="s">
        <v>396</v>
      </c>
      <c r="C928" s="61" t="s">
        <v>954</v>
      </c>
      <c r="D928" s="61" t="s">
        <v>691</v>
      </c>
      <c r="E928" s="64">
        <f>IF(ISERROR(VLOOKUP(D928,#REF!,2,0)),0,VLOOKUP(D928,#REF!,2,0))</f>
        <v>0</v>
      </c>
      <c r="F928" s="61" t="str">
        <f>IF(D928="","",VLOOKUP(D928,'UG SKU Categorization'!$A$1:$C$204,3,0))</f>
        <v>Soap</v>
      </c>
      <c r="G928" s="61" t="s">
        <v>692</v>
      </c>
      <c r="H928" s="524">
        <v>5054850</v>
      </c>
      <c r="I928" s="524">
        <v>1657350</v>
      </c>
      <c r="J928" s="524">
        <v>320250</v>
      </c>
      <c r="K928" s="524">
        <v>361800</v>
      </c>
      <c r="L928" s="524">
        <v>115900</v>
      </c>
      <c r="M928" s="524">
        <v>124000</v>
      </c>
      <c r="N928" s="524">
        <v>94000</v>
      </c>
      <c r="O928" s="524">
        <v>98800</v>
      </c>
      <c r="P928" s="524">
        <v>58900</v>
      </c>
      <c r="Q928" s="524">
        <v>156000</v>
      </c>
      <c r="R928" s="524">
        <v>29250</v>
      </c>
      <c r="S928" s="524">
        <v>157700</v>
      </c>
      <c r="T928" s="524">
        <v>156000</v>
      </c>
      <c r="U928" s="524">
        <v>37050</v>
      </c>
      <c r="V928" s="524">
        <v>70200</v>
      </c>
      <c r="W928" s="524">
        <v>11700</v>
      </c>
      <c r="X928" s="524">
        <v>56550</v>
      </c>
      <c r="Y928" s="524">
        <v>78000</v>
      </c>
      <c r="Z928" s="524">
        <v>1950</v>
      </c>
      <c r="AA928" s="524">
        <v>7800</v>
      </c>
      <c r="AB928" s="524">
        <v>29400</v>
      </c>
      <c r="AC928" s="524">
        <v>7600</v>
      </c>
      <c r="AD928" s="524">
        <v>1066300</v>
      </c>
      <c r="AE928" s="524">
        <v>30000</v>
      </c>
      <c r="AF928" s="306"/>
      <c r="AG928" s="524">
        <v>48750</v>
      </c>
      <c r="AH928" s="524">
        <v>13650</v>
      </c>
      <c r="AI928" s="524">
        <v>1950</v>
      </c>
      <c r="AJ928" s="524">
        <v>13650</v>
      </c>
      <c r="AK928" s="524">
        <v>19500</v>
      </c>
      <c r="AL928" s="524">
        <v>9750</v>
      </c>
      <c r="AM928" s="524">
        <v>29250</v>
      </c>
      <c r="AN928" s="524">
        <v>17550</v>
      </c>
      <c r="AO928" s="524">
        <v>13650</v>
      </c>
      <c r="AP928" s="524">
        <v>13650</v>
      </c>
      <c r="AQ928" s="524">
        <v>39000</v>
      </c>
      <c r="AR928" s="524">
        <v>19500</v>
      </c>
      <c r="AS928" s="524">
        <v>35100</v>
      </c>
      <c r="AT928" s="524">
        <v>31200</v>
      </c>
      <c r="AU928" s="524">
        <v>16650</v>
      </c>
      <c r="AV928" s="524">
        <v>5550</v>
      </c>
      <c r="AW928" s="306"/>
      <c r="AX928" s="306"/>
      <c r="AY928" s="306"/>
    </row>
    <row r="929" spans="1:51">
      <c r="A929" s="61" t="s">
        <v>1005</v>
      </c>
      <c r="B929" s="61" t="s">
        <v>396</v>
      </c>
      <c r="C929" s="61" t="s">
        <v>954</v>
      </c>
      <c r="D929" s="61" t="s">
        <v>693</v>
      </c>
      <c r="E929" s="64">
        <f>IF(ISERROR(VLOOKUP(D929,#REF!,2,0)),0,VLOOKUP(D929,#REF!,2,0))</f>
        <v>0</v>
      </c>
      <c r="F929" s="61" t="str">
        <f>IF(D929="","",VLOOKUP(D929,'UG SKU Categorization'!$A$1:$C$204,3,0))</f>
        <v>Soap</v>
      </c>
      <c r="G929" s="61" t="s">
        <v>694</v>
      </c>
      <c r="H929" s="524">
        <v>18990400</v>
      </c>
      <c r="I929" s="524">
        <v>5577600</v>
      </c>
      <c r="J929" s="524">
        <v>696300</v>
      </c>
      <c r="K929" s="524">
        <v>474300</v>
      </c>
      <c r="L929" s="524">
        <v>478800</v>
      </c>
      <c r="M929" s="524">
        <v>561600</v>
      </c>
      <c r="N929" s="524">
        <v>464400</v>
      </c>
      <c r="O929" s="524">
        <v>405000</v>
      </c>
      <c r="P929" s="524">
        <v>542050</v>
      </c>
      <c r="Q929" s="524">
        <v>651700</v>
      </c>
      <c r="R929" s="524">
        <v>440800</v>
      </c>
      <c r="S929" s="524">
        <v>967700</v>
      </c>
      <c r="T929" s="524">
        <v>518700</v>
      </c>
      <c r="U929" s="524">
        <v>560500</v>
      </c>
      <c r="V929" s="524">
        <v>707900</v>
      </c>
      <c r="W929" s="524">
        <v>408500</v>
      </c>
      <c r="X929" s="524">
        <v>229900</v>
      </c>
      <c r="Y929" s="524">
        <v>437050</v>
      </c>
      <c r="Z929" s="524">
        <v>374300</v>
      </c>
      <c r="AA929" s="524">
        <v>297600</v>
      </c>
      <c r="AB929" s="524">
        <v>312650</v>
      </c>
      <c r="AC929" s="524">
        <v>247900</v>
      </c>
      <c r="AD929" s="524">
        <v>231450</v>
      </c>
      <c r="AE929" s="524">
        <v>511100</v>
      </c>
      <c r="AF929" s="306"/>
      <c r="AG929" s="524">
        <v>243200</v>
      </c>
      <c r="AH929" s="524">
        <v>218500</v>
      </c>
      <c r="AI929" s="524">
        <v>205200</v>
      </c>
      <c r="AJ929" s="524">
        <v>232100</v>
      </c>
      <c r="AK929" s="524">
        <v>218300</v>
      </c>
      <c r="AL929" s="524">
        <v>185000</v>
      </c>
      <c r="AM929" s="524">
        <v>220150</v>
      </c>
      <c r="AN929" s="524">
        <v>140600</v>
      </c>
      <c r="AO929" s="524">
        <v>164650</v>
      </c>
      <c r="AP929" s="524">
        <v>90650</v>
      </c>
      <c r="AQ929" s="524">
        <v>83250</v>
      </c>
      <c r="AR929" s="524">
        <v>362600</v>
      </c>
      <c r="AS929" s="524">
        <v>107300</v>
      </c>
      <c r="AT929" s="524">
        <v>77700</v>
      </c>
      <c r="AU929" s="524">
        <v>79900</v>
      </c>
      <c r="AV929" s="524">
        <v>117300</v>
      </c>
      <c r="AW929" s="524">
        <v>108800</v>
      </c>
      <c r="AX929" s="524">
        <v>37400</v>
      </c>
      <c r="AY929" s="306"/>
    </row>
    <row r="930" spans="1:51">
      <c r="A930" s="61" t="s">
        <v>1005</v>
      </c>
      <c r="B930" s="61" t="s">
        <v>396</v>
      </c>
      <c r="C930" s="61" t="s">
        <v>954</v>
      </c>
      <c r="D930" s="61" t="s">
        <v>581</v>
      </c>
      <c r="E930" s="64">
        <f>IF(ISERROR(VLOOKUP(D930,#REF!,2,0)),0,VLOOKUP(D930,#REF!,2,0))</f>
        <v>0</v>
      </c>
      <c r="F930" s="61" t="str">
        <f>IF(D930="","",VLOOKUP(D930,'UG SKU Categorization'!$A$1:$C$204,3,0))</f>
        <v>Hygiene</v>
      </c>
      <c r="G930" s="61" t="s">
        <v>582</v>
      </c>
      <c r="H930" s="524">
        <v>5279700</v>
      </c>
      <c r="I930" s="524">
        <v>69000</v>
      </c>
      <c r="J930" s="524">
        <v>239200</v>
      </c>
      <c r="K930" s="524">
        <v>188600</v>
      </c>
      <c r="L930" s="524">
        <v>207000</v>
      </c>
      <c r="M930" s="524">
        <v>188600</v>
      </c>
      <c r="N930" s="524">
        <v>87400</v>
      </c>
      <c r="O930" s="524">
        <v>128800</v>
      </c>
      <c r="P930" s="524">
        <v>161000</v>
      </c>
      <c r="Q930" s="524">
        <v>151800</v>
      </c>
      <c r="R930" s="524">
        <v>195700</v>
      </c>
      <c r="S930" s="524">
        <v>149350</v>
      </c>
      <c r="T930" s="524">
        <v>92700</v>
      </c>
      <c r="U930" s="524">
        <v>133900</v>
      </c>
      <c r="V930" s="524">
        <v>64800</v>
      </c>
      <c r="W930" s="524">
        <v>124200</v>
      </c>
      <c r="X930" s="524">
        <v>59400</v>
      </c>
      <c r="Y930" s="524">
        <v>91800</v>
      </c>
      <c r="Z930" s="524">
        <v>97200</v>
      </c>
      <c r="AA930" s="524">
        <v>32400</v>
      </c>
      <c r="AB930" s="524">
        <v>48600</v>
      </c>
      <c r="AC930" s="524">
        <v>16200</v>
      </c>
      <c r="AD930" s="524">
        <v>37800</v>
      </c>
      <c r="AE930" s="524">
        <v>372600</v>
      </c>
      <c r="AF930" s="306"/>
      <c r="AG930" s="524">
        <v>216000</v>
      </c>
      <c r="AH930" s="524">
        <v>553650</v>
      </c>
      <c r="AI930" s="524">
        <v>57150</v>
      </c>
      <c r="AJ930" s="524">
        <v>228600</v>
      </c>
      <c r="AK930" s="524">
        <v>228600</v>
      </c>
      <c r="AL930" s="524">
        <v>25400</v>
      </c>
      <c r="AM930" s="524">
        <v>63500</v>
      </c>
      <c r="AN930" s="524">
        <v>120650</v>
      </c>
      <c r="AO930" s="524">
        <v>89400</v>
      </c>
      <c r="AP930" s="524">
        <v>395300</v>
      </c>
      <c r="AQ930" s="524">
        <v>17700</v>
      </c>
      <c r="AR930" s="524">
        <v>200600</v>
      </c>
      <c r="AS930" s="524">
        <v>5900</v>
      </c>
      <c r="AT930" s="306"/>
      <c r="AU930" s="524">
        <v>5800</v>
      </c>
      <c r="AV930" s="524">
        <v>17400</v>
      </c>
      <c r="AW930" s="524">
        <v>75400</v>
      </c>
      <c r="AX930" s="524">
        <v>40600</v>
      </c>
      <c r="AY930" s="306"/>
    </row>
    <row r="931" spans="1:51">
      <c r="A931" s="61" t="s">
        <v>1005</v>
      </c>
      <c r="B931" s="61" t="s">
        <v>396</v>
      </c>
      <c r="C931" s="61" t="s">
        <v>954</v>
      </c>
      <c r="D931" s="61" t="s">
        <v>583</v>
      </c>
      <c r="E931" s="64">
        <f>IF(ISERROR(VLOOKUP(D931,#REF!,2,0)),0,VLOOKUP(D931,#REF!,2,0))</f>
        <v>0</v>
      </c>
      <c r="F931" s="61" t="str">
        <f>IF(D931="","",VLOOKUP(D931,'UG SKU Categorization'!$A$1:$C$204,3,0))</f>
        <v>Hygiene</v>
      </c>
      <c r="G931" s="61" t="s">
        <v>584</v>
      </c>
      <c r="H931" s="524">
        <v>7205600</v>
      </c>
      <c r="I931" s="524">
        <v>78200</v>
      </c>
      <c r="J931" s="524">
        <v>243800</v>
      </c>
      <c r="K931" s="524">
        <v>239200</v>
      </c>
      <c r="L931" s="524">
        <v>142600</v>
      </c>
      <c r="M931" s="524">
        <v>349600</v>
      </c>
      <c r="N931" s="524">
        <v>193200</v>
      </c>
      <c r="O931" s="524">
        <v>248400</v>
      </c>
      <c r="P931" s="524">
        <v>257600</v>
      </c>
      <c r="Q931" s="524">
        <v>395600</v>
      </c>
      <c r="R931" s="524">
        <v>216300</v>
      </c>
      <c r="S931" s="524">
        <v>123600</v>
      </c>
      <c r="T931" s="524">
        <v>149350</v>
      </c>
      <c r="U931" s="524">
        <v>175100</v>
      </c>
      <c r="V931" s="524">
        <v>113400</v>
      </c>
      <c r="W931" s="524">
        <v>86400</v>
      </c>
      <c r="X931" s="524">
        <v>108000</v>
      </c>
      <c r="Y931" s="524">
        <v>64800</v>
      </c>
      <c r="Z931" s="524">
        <v>113400</v>
      </c>
      <c r="AA931" s="524">
        <v>129600</v>
      </c>
      <c r="AB931" s="524">
        <v>10800</v>
      </c>
      <c r="AC931" s="524">
        <v>21600</v>
      </c>
      <c r="AD931" s="524">
        <v>64800</v>
      </c>
      <c r="AE931" s="524">
        <v>291600</v>
      </c>
      <c r="AF931" s="306"/>
      <c r="AG931" s="524">
        <v>151200</v>
      </c>
      <c r="AH931" s="524">
        <v>176600</v>
      </c>
      <c r="AI931" s="524">
        <v>177800</v>
      </c>
      <c r="AJ931" s="524">
        <v>247650</v>
      </c>
      <c r="AK931" s="524">
        <v>346100</v>
      </c>
      <c r="AL931" s="524">
        <v>641350</v>
      </c>
      <c r="AM931" s="524">
        <v>82550</v>
      </c>
      <c r="AN931" s="524">
        <v>438150</v>
      </c>
      <c r="AO931" s="524">
        <v>230550</v>
      </c>
      <c r="AP931" s="524">
        <v>566400</v>
      </c>
      <c r="AQ931" s="524">
        <v>159300</v>
      </c>
      <c r="AR931" s="524">
        <v>165200</v>
      </c>
      <c r="AS931" s="306"/>
      <c r="AT931" s="306"/>
      <c r="AU931" s="306"/>
      <c r="AV931" s="306"/>
      <c r="AW931" s="524">
        <v>5800</v>
      </c>
      <c r="AX931" s="306"/>
      <c r="AY931" s="306"/>
    </row>
    <row r="932" spans="1:51">
      <c r="A932" s="61" t="s">
        <v>1005</v>
      </c>
      <c r="B932" s="61" t="s">
        <v>396</v>
      </c>
      <c r="C932" s="61" t="s">
        <v>954</v>
      </c>
      <c r="D932" s="61" t="s">
        <v>585</v>
      </c>
      <c r="E932" s="64">
        <f>IF(ISERROR(VLOOKUP(D932,#REF!,2,0)),0,VLOOKUP(D932,#REF!,2,0))</f>
        <v>0</v>
      </c>
      <c r="F932" s="61" t="str">
        <f>IF(D932="","",VLOOKUP(D932,'UG SKU Categorization'!$A$1:$C$204,3,0))</f>
        <v>Hygiene</v>
      </c>
      <c r="G932" s="61" t="s">
        <v>412</v>
      </c>
      <c r="H932" s="524">
        <v>19617750</v>
      </c>
      <c r="I932" s="524">
        <v>82800</v>
      </c>
      <c r="J932" s="524">
        <v>289800</v>
      </c>
      <c r="K932" s="524">
        <v>216200</v>
      </c>
      <c r="L932" s="524">
        <v>874000</v>
      </c>
      <c r="M932" s="524">
        <v>156400</v>
      </c>
      <c r="N932" s="524">
        <v>234600</v>
      </c>
      <c r="O932" s="524">
        <v>317400</v>
      </c>
      <c r="P932" s="524">
        <v>381800</v>
      </c>
      <c r="Q932" s="524">
        <v>317400</v>
      </c>
      <c r="R932" s="524">
        <v>324450</v>
      </c>
      <c r="S932" s="524">
        <v>329600</v>
      </c>
      <c r="T932" s="524">
        <v>391400</v>
      </c>
      <c r="U932" s="524">
        <v>1040300</v>
      </c>
      <c r="V932" s="524">
        <v>253800</v>
      </c>
      <c r="W932" s="524">
        <v>351000</v>
      </c>
      <c r="X932" s="524">
        <v>340200</v>
      </c>
      <c r="Y932" s="524">
        <v>399600</v>
      </c>
      <c r="Z932" s="524">
        <v>345600</v>
      </c>
      <c r="AA932" s="524">
        <v>270000</v>
      </c>
      <c r="AB932" s="524">
        <v>172800</v>
      </c>
      <c r="AC932" s="524">
        <v>221400</v>
      </c>
      <c r="AD932" s="524">
        <v>216000</v>
      </c>
      <c r="AE932" s="524">
        <v>448200</v>
      </c>
      <c r="AF932" s="306"/>
      <c r="AG932" s="524">
        <v>356400</v>
      </c>
      <c r="AH932" s="524">
        <v>1593050</v>
      </c>
      <c r="AI932" s="524">
        <v>334750</v>
      </c>
      <c r="AJ932" s="524">
        <v>419100</v>
      </c>
      <c r="AK932" s="524">
        <v>558800</v>
      </c>
      <c r="AL932" s="524">
        <v>628650</v>
      </c>
      <c r="AM932" s="524">
        <v>222250</v>
      </c>
      <c r="AN932" s="524">
        <v>419100</v>
      </c>
      <c r="AO932" s="524">
        <v>798300</v>
      </c>
      <c r="AP932" s="524">
        <v>2247900</v>
      </c>
      <c r="AQ932" s="524">
        <v>678500</v>
      </c>
      <c r="AR932" s="524">
        <v>885000</v>
      </c>
      <c r="AS932" s="524">
        <v>637200</v>
      </c>
      <c r="AT932" s="524">
        <v>129800</v>
      </c>
      <c r="AU932" s="524">
        <v>116000</v>
      </c>
      <c r="AV932" s="524">
        <v>191400</v>
      </c>
      <c r="AW932" s="524">
        <v>829400</v>
      </c>
      <c r="AX932" s="524">
        <v>597400</v>
      </c>
      <c r="AY932" s="306"/>
    </row>
    <row r="933" spans="1:51">
      <c r="A933" s="61" t="s">
        <v>1005</v>
      </c>
      <c r="B933" s="61" t="s">
        <v>396</v>
      </c>
      <c r="C933" s="61" t="s">
        <v>954</v>
      </c>
      <c r="D933" s="61" t="s">
        <v>653</v>
      </c>
      <c r="E933" s="64">
        <f>IF(ISERROR(VLOOKUP(D933,#REF!,2,0)),0,VLOOKUP(D933,#REF!,2,0))</f>
        <v>0</v>
      </c>
      <c r="F933" s="61" t="str">
        <f>IF(D933="","",VLOOKUP(D933,'UG SKU Categorization'!$A$1:$C$204,3,0))</f>
        <v>Hygiene</v>
      </c>
      <c r="G933" s="61" t="s">
        <v>654</v>
      </c>
      <c r="H933" s="524">
        <v>1553450</v>
      </c>
      <c r="I933" s="524">
        <v>120300</v>
      </c>
      <c r="J933" s="524">
        <v>174300</v>
      </c>
      <c r="K933" s="524">
        <v>41300</v>
      </c>
      <c r="L933" s="524">
        <v>32550</v>
      </c>
      <c r="M933" s="524">
        <v>95200</v>
      </c>
      <c r="N933" s="524">
        <v>35350</v>
      </c>
      <c r="O933" s="524">
        <v>28700</v>
      </c>
      <c r="P933" s="524">
        <v>49000</v>
      </c>
      <c r="Q933" s="524">
        <v>75950</v>
      </c>
      <c r="R933" s="524">
        <v>61250</v>
      </c>
      <c r="S933" s="524">
        <v>24150</v>
      </c>
      <c r="T933" s="524">
        <v>27200</v>
      </c>
      <c r="U933" s="524">
        <v>83200</v>
      </c>
      <c r="V933" s="524">
        <v>37600</v>
      </c>
      <c r="W933" s="524">
        <v>17600</v>
      </c>
      <c r="X933" s="524">
        <v>3600</v>
      </c>
      <c r="Y933" s="524">
        <v>92800</v>
      </c>
      <c r="Z933" s="524">
        <v>6400</v>
      </c>
      <c r="AA933" s="524">
        <v>20400</v>
      </c>
      <c r="AB933" s="524">
        <v>67000</v>
      </c>
      <c r="AC933" s="524">
        <v>36400</v>
      </c>
      <c r="AD933" s="524">
        <v>12000</v>
      </c>
      <c r="AE933" s="524">
        <v>41600</v>
      </c>
      <c r="AF933" s="306"/>
      <c r="AG933" s="524">
        <v>48800</v>
      </c>
      <c r="AH933" s="524">
        <v>39200</v>
      </c>
      <c r="AI933" s="524">
        <v>14000</v>
      </c>
      <c r="AJ933" s="524">
        <v>18400</v>
      </c>
      <c r="AK933" s="524">
        <v>53200</v>
      </c>
      <c r="AL933" s="524">
        <v>14000</v>
      </c>
      <c r="AM933" s="524">
        <v>7200</v>
      </c>
      <c r="AN933" s="524">
        <v>14800</v>
      </c>
      <c r="AO933" s="524">
        <v>20000</v>
      </c>
      <c r="AP933" s="524">
        <v>4800</v>
      </c>
      <c r="AQ933" s="524">
        <v>14000</v>
      </c>
      <c r="AR933" s="524">
        <v>10800</v>
      </c>
      <c r="AS933" s="524">
        <v>32000</v>
      </c>
      <c r="AT933" s="524">
        <v>22400</v>
      </c>
      <c r="AU933" s="524">
        <v>14400</v>
      </c>
      <c r="AV933" s="524">
        <v>32800</v>
      </c>
      <c r="AW933" s="524">
        <v>8800</v>
      </c>
      <c r="AX933" s="306"/>
      <c r="AY933" s="306"/>
    </row>
    <row r="934" spans="1:51">
      <c r="A934" s="61" t="s">
        <v>1005</v>
      </c>
      <c r="B934" s="61" t="s">
        <v>396</v>
      </c>
      <c r="C934" s="61" t="s">
        <v>954</v>
      </c>
      <c r="D934" s="61" t="s">
        <v>655</v>
      </c>
      <c r="E934" s="64">
        <f>IF(ISERROR(VLOOKUP(D934,#REF!,2,0)),0,VLOOKUP(D934,#REF!,2,0))</f>
        <v>0</v>
      </c>
      <c r="F934" s="61" t="str">
        <f>IF(D934="","",VLOOKUP(D934,'UG SKU Categorization'!$A$1:$C$204,3,0))</f>
        <v>Diarrhea Treatment</v>
      </c>
      <c r="G934" s="61" t="s">
        <v>656</v>
      </c>
      <c r="H934" s="524">
        <v>24750</v>
      </c>
      <c r="I934" s="306"/>
      <c r="J934" s="524">
        <v>24750</v>
      </c>
      <c r="K934" s="306"/>
      <c r="L934" s="306"/>
      <c r="M934" s="306"/>
      <c r="N934" s="306"/>
      <c r="O934" s="306"/>
      <c r="P934" s="306"/>
      <c r="Q934" s="306"/>
      <c r="R934" s="306"/>
      <c r="S934" s="306"/>
      <c r="T934" s="306"/>
      <c r="U934" s="306"/>
      <c r="V934" s="306"/>
      <c r="W934" s="306"/>
      <c r="X934" s="306"/>
      <c r="Y934" s="306"/>
      <c r="Z934" s="306"/>
      <c r="AA934" s="306"/>
      <c r="AB934" s="306"/>
      <c r="AC934" s="306"/>
      <c r="AD934" s="306"/>
      <c r="AE934" s="306"/>
      <c r="AF934" s="306"/>
      <c r="AG934" s="306"/>
      <c r="AH934" s="306"/>
      <c r="AI934" s="306"/>
      <c r="AJ934" s="306"/>
      <c r="AK934" s="306"/>
      <c r="AL934" s="306"/>
      <c r="AM934" s="306"/>
      <c r="AN934" s="306"/>
      <c r="AO934" s="306"/>
      <c r="AP934" s="306"/>
      <c r="AQ934" s="306"/>
      <c r="AR934" s="306"/>
      <c r="AS934" s="306"/>
      <c r="AT934" s="306"/>
      <c r="AU934" s="306"/>
      <c r="AV934" s="306"/>
      <c r="AW934" s="306"/>
      <c r="AX934" s="306"/>
      <c r="AY934" s="306"/>
    </row>
    <row r="935" spans="1:51">
      <c r="A935" s="61" t="s">
        <v>1005</v>
      </c>
      <c r="B935" s="61" t="s">
        <v>396</v>
      </c>
      <c r="C935" s="61" t="s">
        <v>954</v>
      </c>
      <c r="D935" s="61" t="s">
        <v>657</v>
      </c>
      <c r="E935" s="64">
        <f>IF(ISERROR(VLOOKUP(D935,#REF!,2,0)),0,VLOOKUP(D935,#REF!,2,0))</f>
        <v>0</v>
      </c>
      <c r="F935" s="61" t="str">
        <f>IF(D935="","",VLOOKUP(D935,'UG SKU Categorization'!$A$1:$C$204,3,0))</f>
        <v>Diarrhea Treatment</v>
      </c>
      <c r="G935" s="61" t="s">
        <v>658</v>
      </c>
      <c r="H935" s="524">
        <v>7218400</v>
      </c>
      <c r="I935" s="306"/>
      <c r="J935" s="524">
        <v>39600</v>
      </c>
      <c r="K935" s="524">
        <v>12000</v>
      </c>
      <c r="L935" s="306"/>
      <c r="M935" s="524">
        <v>10000</v>
      </c>
      <c r="N935" s="524">
        <v>6000</v>
      </c>
      <c r="O935" s="524">
        <v>8900</v>
      </c>
      <c r="P935" s="524">
        <v>11700</v>
      </c>
      <c r="Q935" s="306"/>
      <c r="R935" s="306"/>
      <c r="S935" s="306"/>
      <c r="T935" s="306"/>
      <c r="U935" s="306"/>
      <c r="V935" s="524">
        <v>275000</v>
      </c>
      <c r="W935" s="306"/>
      <c r="X935" s="306"/>
      <c r="Y935" s="306"/>
      <c r="Z935" s="306"/>
      <c r="AA935" s="524">
        <v>330000</v>
      </c>
      <c r="AB935" s="306"/>
      <c r="AC935" s="306"/>
      <c r="AD935" s="306"/>
      <c r="AE935" s="524">
        <v>68200</v>
      </c>
      <c r="AF935" s="306"/>
      <c r="AG935" s="524">
        <v>357500</v>
      </c>
      <c r="AH935" s="524">
        <v>44000</v>
      </c>
      <c r="AI935" s="524">
        <v>275000</v>
      </c>
      <c r="AJ935" s="524">
        <v>187000</v>
      </c>
      <c r="AK935" s="524">
        <v>1221000</v>
      </c>
      <c r="AL935" s="524">
        <v>957000</v>
      </c>
      <c r="AM935" s="524">
        <v>276100</v>
      </c>
      <c r="AN935" s="524">
        <v>1218800</v>
      </c>
      <c r="AO935" s="524">
        <v>785400</v>
      </c>
      <c r="AP935" s="306"/>
      <c r="AQ935" s="524">
        <v>1019700</v>
      </c>
      <c r="AR935" s="524">
        <v>33000</v>
      </c>
      <c r="AS935" s="306"/>
      <c r="AT935" s="524">
        <v>18700</v>
      </c>
      <c r="AU935" s="524">
        <v>48400</v>
      </c>
      <c r="AV935" s="524">
        <v>14300</v>
      </c>
      <c r="AW935" s="524">
        <v>1100</v>
      </c>
      <c r="AX935" s="306"/>
      <c r="AY935" s="306"/>
    </row>
    <row r="936" spans="1:51">
      <c r="A936" s="61" t="s">
        <v>1005</v>
      </c>
      <c r="B936" s="61" t="s">
        <v>396</v>
      </c>
      <c r="C936" s="61" t="s">
        <v>954</v>
      </c>
      <c r="D936" s="61" t="s">
        <v>659</v>
      </c>
      <c r="E936" s="64">
        <f>IF(ISERROR(VLOOKUP(D936,#REF!,2,0)),0,VLOOKUP(D936,#REF!,2,0))</f>
        <v>0</v>
      </c>
      <c r="F936" s="61" t="str">
        <f>IF(D936="","",VLOOKUP(D936,'UG SKU Categorization'!$A$1:$C$204,3,0))</f>
        <v>Other</v>
      </c>
      <c r="G936" s="61" t="s">
        <v>660</v>
      </c>
      <c r="H936" s="524">
        <v>1885400</v>
      </c>
      <c r="I936" s="524">
        <v>96800</v>
      </c>
      <c r="J936" s="524">
        <v>82500</v>
      </c>
      <c r="K936" s="524">
        <v>100100</v>
      </c>
      <c r="L936" s="524">
        <v>62400</v>
      </c>
      <c r="M936" s="524">
        <v>72800</v>
      </c>
      <c r="N936" s="524">
        <v>79300</v>
      </c>
      <c r="O936" s="524">
        <v>67600</v>
      </c>
      <c r="P936" s="524">
        <v>67500</v>
      </c>
      <c r="Q936" s="524">
        <v>55200</v>
      </c>
      <c r="R936" s="524">
        <v>54000</v>
      </c>
      <c r="S936" s="524">
        <v>63600</v>
      </c>
      <c r="T936" s="524">
        <v>48000</v>
      </c>
      <c r="U936" s="524">
        <v>56400</v>
      </c>
      <c r="V936" s="524">
        <v>60000</v>
      </c>
      <c r="W936" s="524">
        <v>33600</v>
      </c>
      <c r="X936" s="524">
        <v>30000</v>
      </c>
      <c r="Y936" s="524">
        <v>39600</v>
      </c>
      <c r="Z936" s="524">
        <v>26400</v>
      </c>
      <c r="AA936" s="524">
        <v>34800</v>
      </c>
      <c r="AB936" s="306"/>
      <c r="AC936" s="524">
        <v>36000</v>
      </c>
      <c r="AD936" s="524">
        <v>28800</v>
      </c>
      <c r="AE936" s="524">
        <v>109200</v>
      </c>
      <c r="AF936" s="306"/>
      <c r="AG936" s="524">
        <v>44400</v>
      </c>
      <c r="AH936" s="524">
        <v>61200</v>
      </c>
      <c r="AI936" s="524">
        <v>22800</v>
      </c>
      <c r="AJ936" s="524">
        <v>46800</v>
      </c>
      <c r="AK936" s="524">
        <v>36000</v>
      </c>
      <c r="AL936" s="524">
        <v>36000</v>
      </c>
      <c r="AM936" s="524">
        <v>39600</v>
      </c>
      <c r="AN936" s="524">
        <v>15600</v>
      </c>
      <c r="AO936" s="524">
        <v>21600</v>
      </c>
      <c r="AP936" s="524">
        <v>45600</v>
      </c>
      <c r="AQ936" s="524">
        <v>28800</v>
      </c>
      <c r="AR936" s="524">
        <v>26400</v>
      </c>
      <c r="AS936" s="524">
        <v>40800</v>
      </c>
      <c r="AT936" s="524">
        <v>19200</v>
      </c>
      <c r="AU936" s="524">
        <v>24000</v>
      </c>
      <c r="AV936" s="524">
        <v>15600</v>
      </c>
      <c r="AW936" s="524">
        <v>25200</v>
      </c>
      <c r="AX936" s="524">
        <v>28800</v>
      </c>
      <c r="AY936" s="524">
        <v>2400</v>
      </c>
    </row>
    <row r="937" spans="1:51">
      <c r="A937" s="61" t="s">
        <v>1005</v>
      </c>
      <c r="B937" s="61" t="s">
        <v>396</v>
      </c>
      <c r="C937" s="61" t="s">
        <v>954</v>
      </c>
      <c r="D937" s="61" t="s">
        <v>417</v>
      </c>
      <c r="E937" s="64">
        <f>IF(ISERROR(VLOOKUP(D937,#REF!,2,0)),0,VLOOKUP(D937,#REF!,2,0))</f>
        <v>0</v>
      </c>
      <c r="F937" s="61" t="str">
        <f>IF(D937="","",VLOOKUP(D937,'UG SKU Categorization'!$A$1:$C$204,3,0))</f>
        <v>Hygiene</v>
      </c>
      <c r="G937" s="61" t="s">
        <v>418</v>
      </c>
      <c r="H937" s="524">
        <v>275000</v>
      </c>
      <c r="I937" s="306"/>
      <c r="J937" s="524">
        <v>115500</v>
      </c>
      <c r="K937" s="524">
        <v>21000</v>
      </c>
      <c r="L937" s="306"/>
      <c r="M937" s="524">
        <v>14800</v>
      </c>
      <c r="N937" s="306"/>
      <c r="O937" s="306"/>
      <c r="P937" s="306"/>
      <c r="Q937" s="524">
        <v>3700</v>
      </c>
      <c r="R937" s="524">
        <v>3700</v>
      </c>
      <c r="S937" s="524">
        <v>7400</v>
      </c>
      <c r="T937" s="306"/>
      <c r="U937" s="524">
        <v>18500</v>
      </c>
      <c r="V937" s="524">
        <v>11100</v>
      </c>
      <c r="W937" s="306"/>
      <c r="X937" s="524">
        <v>11100</v>
      </c>
      <c r="Y937" s="524">
        <v>33300</v>
      </c>
      <c r="Z937" s="306"/>
      <c r="AA937" s="306"/>
      <c r="AB937" s="306"/>
      <c r="AC937" s="306"/>
      <c r="AD937" s="306"/>
      <c r="AE937" s="306"/>
      <c r="AF937" s="306"/>
      <c r="AG937" s="524">
        <v>0</v>
      </c>
      <c r="AH937" s="306"/>
      <c r="AI937" s="306"/>
      <c r="AJ937" s="306"/>
      <c r="AK937" s="306"/>
      <c r="AL937" s="306"/>
      <c r="AM937" s="306"/>
      <c r="AN937" s="524">
        <v>3900</v>
      </c>
      <c r="AO937" s="306"/>
      <c r="AP937" s="524">
        <v>3900</v>
      </c>
      <c r="AQ937" s="524">
        <v>3900</v>
      </c>
      <c r="AR937" s="524">
        <v>3900</v>
      </c>
      <c r="AS937" s="524">
        <v>11700</v>
      </c>
      <c r="AT937" s="524">
        <v>3900</v>
      </c>
      <c r="AU937" s="306"/>
      <c r="AV937" s="306"/>
      <c r="AW937" s="306"/>
      <c r="AX937" s="524">
        <v>3700</v>
      </c>
      <c r="AY937" s="306"/>
    </row>
    <row r="938" spans="1:51">
      <c r="A938" s="61" t="s">
        <v>1005</v>
      </c>
      <c r="B938" s="61" t="s">
        <v>396</v>
      </c>
      <c r="C938" s="61" t="s">
        <v>954</v>
      </c>
      <c r="D938" s="61" t="s">
        <v>661</v>
      </c>
      <c r="E938" s="64">
        <f>IF(ISERROR(VLOOKUP(D938,#REF!,2,0)),0,VLOOKUP(D938,#REF!,2,0))</f>
        <v>0</v>
      </c>
      <c r="F938" s="61" t="str">
        <f>IF(D938="","",VLOOKUP(D938,'UG SKU Categorization'!$A$1:$C$204,3,0))</f>
        <v>Hygiene</v>
      </c>
      <c r="G938" s="61" t="s">
        <v>662</v>
      </c>
      <c r="H938" s="524">
        <v>927400</v>
      </c>
      <c r="I938" s="306"/>
      <c r="J938" s="524">
        <v>45600</v>
      </c>
      <c r="K938" s="524">
        <v>62700</v>
      </c>
      <c r="L938" s="524">
        <v>30400</v>
      </c>
      <c r="M938" s="524">
        <v>54150</v>
      </c>
      <c r="N938" s="524">
        <v>24700</v>
      </c>
      <c r="O938" s="524">
        <v>34200</v>
      </c>
      <c r="P938" s="524">
        <v>19950</v>
      </c>
      <c r="Q938" s="524">
        <v>49400</v>
      </c>
      <c r="R938" s="524">
        <v>52250</v>
      </c>
      <c r="S938" s="524">
        <v>28500</v>
      </c>
      <c r="T938" s="524">
        <v>25650</v>
      </c>
      <c r="U938" s="524">
        <v>80350</v>
      </c>
      <c r="V938" s="524">
        <v>28500</v>
      </c>
      <c r="W938" s="524">
        <v>16150</v>
      </c>
      <c r="X938" s="524">
        <v>18050</v>
      </c>
      <c r="Y938" s="524">
        <v>22800</v>
      </c>
      <c r="Z938" s="524">
        <v>2850</v>
      </c>
      <c r="AA938" s="306"/>
      <c r="AB938" s="306"/>
      <c r="AC938" s="524">
        <v>3450</v>
      </c>
      <c r="AD938" s="306"/>
      <c r="AE938" s="524">
        <v>103500</v>
      </c>
      <c r="AF938" s="306"/>
      <c r="AG938" s="524">
        <v>18400</v>
      </c>
      <c r="AH938" s="524">
        <v>44850</v>
      </c>
      <c r="AI938" s="524">
        <v>3450</v>
      </c>
      <c r="AJ938" s="524">
        <v>12650</v>
      </c>
      <c r="AK938" s="524">
        <v>32200</v>
      </c>
      <c r="AL938" s="524">
        <v>24150</v>
      </c>
      <c r="AM938" s="524">
        <v>34500</v>
      </c>
      <c r="AN938" s="524">
        <v>11500</v>
      </c>
      <c r="AO938" s="524">
        <v>9200</v>
      </c>
      <c r="AP938" s="524">
        <v>3450</v>
      </c>
      <c r="AQ938" s="524">
        <v>4600</v>
      </c>
      <c r="AR938" s="524">
        <v>0</v>
      </c>
      <c r="AS938" s="524">
        <v>3450</v>
      </c>
      <c r="AT938" s="306"/>
      <c r="AU938" s="524">
        <v>6900</v>
      </c>
      <c r="AV938" s="524">
        <v>1150</v>
      </c>
      <c r="AW938" s="524">
        <v>2300</v>
      </c>
      <c r="AX938" s="524">
        <v>10350</v>
      </c>
      <c r="AY938" s="524">
        <v>1150</v>
      </c>
    </row>
    <row r="939" spans="1:51">
      <c r="A939" s="61" t="s">
        <v>1005</v>
      </c>
      <c r="B939" s="61" t="s">
        <v>396</v>
      </c>
      <c r="C939" s="61" t="s">
        <v>954</v>
      </c>
      <c r="D939" s="61" t="s">
        <v>695</v>
      </c>
      <c r="E939" s="64">
        <f>IF(ISERROR(VLOOKUP(D939,#REF!,2,0)),0,VLOOKUP(D939,#REF!,2,0))</f>
        <v>0</v>
      </c>
      <c r="F939" s="61" t="str">
        <f>IF(D939="","",VLOOKUP(D939,'UG SKU Categorization'!$A$1:$C$204,3,0))</f>
        <v>Soap</v>
      </c>
      <c r="G939" s="61" t="s">
        <v>696</v>
      </c>
      <c r="H939" s="524">
        <v>8119600</v>
      </c>
      <c r="I939" s="306"/>
      <c r="J939" s="524">
        <v>531000</v>
      </c>
      <c r="K939" s="524">
        <v>332200</v>
      </c>
      <c r="L939" s="524">
        <v>108100</v>
      </c>
      <c r="M939" s="524">
        <v>142600</v>
      </c>
      <c r="N939" s="524">
        <v>78200</v>
      </c>
      <c r="O939" s="524">
        <v>308000</v>
      </c>
      <c r="P939" s="524">
        <v>171000</v>
      </c>
      <c r="Q939" s="524">
        <v>354850</v>
      </c>
      <c r="R939" s="524">
        <v>177600</v>
      </c>
      <c r="S939" s="524">
        <v>254000</v>
      </c>
      <c r="T939" s="524">
        <v>242400</v>
      </c>
      <c r="U939" s="524">
        <v>237600</v>
      </c>
      <c r="V939" s="524">
        <v>729600</v>
      </c>
      <c r="W939" s="524">
        <v>247200</v>
      </c>
      <c r="X939" s="524">
        <v>237600</v>
      </c>
      <c r="Y939" s="524">
        <v>300000</v>
      </c>
      <c r="Z939" s="524">
        <v>177600</v>
      </c>
      <c r="AA939" s="524">
        <v>216700</v>
      </c>
      <c r="AB939" s="524">
        <v>375500</v>
      </c>
      <c r="AC939" s="524">
        <v>215400</v>
      </c>
      <c r="AD939" s="524">
        <v>184700</v>
      </c>
      <c r="AE939" s="524">
        <v>451200</v>
      </c>
      <c r="AF939" s="306"/>
      <c r="AG939" s="524">
        <v>175200</v>
      </c>
      <c r="AH939" s="524">
        <v>124800</v>
      </c>
      <c r="AI939" s="524">
        <v>153600</v>
      </c>
      <c r="AJ939" s="524">
        <v>167350</v>
      </c>
      <c r="AK939" s="524">
        <v>186300</v>
      </c>
      <c r="AL939" s="524">
        <v>73600</v>
      </c>
      <c r="AM939" s="524">
        <v>285200</v>
      </c>
      <c r="AN939" s="524">
        <v>292100</v>
      </c>
      <c r="AO939" s="524">
        <v>71300</v>
      </c>
      <c r="AP939" s="524">
        <v>257600</v>
      </c>
      <c r="AQ939" s="524">
        <v>16100</v>
      </c>
      <c r="AR939" s="524">
        <v>71300</v>
      </c>
      <c r="AS939" s="524">
        <v>39100</v>
      </c>
      <c r="AT939" s="524">
        <v>59800</v>
      </c>
      <c r="AU939" s="524">
        <v>31400</v>
      </c>
      <c r="AV939" s="524">
        <v>13200</v>
      </c>
      <c r="AW939" s="524">
        <v>11000</v>
      </c>
      <c r="AX939" s="524">
        <v>13200</v>
      </c>
      <c r="AY939" s="524">
        <v>4400</v>
      </c>
    </row>
    <row r="940" spans="1:51">
      <c r="A940" s="61" t="s">
        <v>1005</v>
      </c>
      <c r="B940" s="61" t="s">
        <v>396</v>
      </c>
      <c r="C940" s="61" t="s">
        <v>954</v>
      </c>
      <c r="D940" s="61" t="s">
        <v>419</v>
      </c>
      <c r="E940" s="64">
        <f>IF(ISERROR(VLOOKUP(D940,#REF!,2,0)),0,VLOOKUP(D940,#REF!,2,0))</f>
        <v>0</v>
      </c>
      <c r="F940" s="61" t="str">
        <f>IF(D940="","",VLOOKUP(D940,'UG SKU Categorization'!$A$1:$C$204,3,0))</f>
        <v>Hygiene</v>
      </c>
      <c r="G940" s="61" t="s">
        <v>420</v>
      </c>
      <c r="H940" s="524">
        <v>869500</v>
      </c>
      <c r="I940" s="306"/>
      <c r="J940" s="306"/>
      <c r="K940" s="306"/>
      <c r="L940" s="306"/>
      <c r="M940" s="306"/>
      <c r="N940" s="524">
        <v>510600</v>
      </c>
      <c r="O940" s="524">
        <v>66600</v>
      </c>
      <c r="P940" s="524">
        <v>85100</v>
      </c>
      <c r="Q940" s="524">
        <v>18500</v>
      </c>
      <c r="R940" s="524">
        <v>18500</v>
      </c>
      <c r="S940" s="524">
        <v>7400</v>
      </c>
      <c r="T940" s="524">
        <v>3700</v>
      </c>
      <c r="U940" s="524">
        <v>48100</v>
      </c>
      <c r="V940" s="524">
        <v>18500</v>
      </c>
      <c r="W940" s="306"/>
      <c r="X940" s="306"/>
      <c r="Y940" s="524">
        <v>7400</v>
      </c>
      <c r="Z940" s="306"/>
      <c r="AA940" s="306"/>
      <c r="AB940" s="306"/>
      <c r="AC940" s="306"/>
      <c r="AD940" s="306"/>
      <c r="AE940" s="524">
        <v>18500</v>
      </c>
      <c r="AF940" s="306"/>
      <c r="AG940" s="524">
        <v>3700</v>
      </c>
      <c r="AH940" s="524">
        <v>44400</v>
      </c>
      <c r="AI940" s="524">
        <v>3700</v>
      </c>
      <c r="AJ940" s="306"/>
      <c r="AK940" s="306"/>
      <c r="AL940" s="524">
        <v>7400</v>
      </c>
      <c r="AM940" s="306"/>
      <c r="AN940" s="306"/>
      <c r="AO940" s="524">
        <v>3700</v>
      </c>
      <c r="AP940" s="524">
        <v>3700</v>
      </c>
      <c r="AQ940" s="306"/>
      <c r="AR940" s="306"/>
      <c r="AS940" s="306"/>
      <c r="AT940" s="306"/>
      <c r="AU940" s="306"/>
      <c r="AV940" s="306"/>
      <c r="AW940" s="306"/>
      <c r="AX940" s="306"/>
      <c r="AY940" s="306"/>
    </row>
    <row r="941" spans="1:51">
      <c r="A941" s="61" t="s">
        <v>1005</v>
      </c>
      <c r="B941" s="61" t="s">
        <v>396</v>
      </c>
      <c r="C941" s="61" t="s">
        <v>954</v>
      </c>
      <c r="D941" s="61" t="s">
        <v>421</v>
      </c>
      <c r="E941" s="64">
        <f>IF(ISERROR(VLOOKUP(D941,#REF!,2,0)),0,VLOOKUP(D941,#REF!,2,0))</f>
        <v>0</v>
      </c>
      <c r="F941" s="61" t="str">
        <f>IF(D941="","",VLOOKUP(D941,'UG SKU Categorization'!$A$1:$C$204,3,0))</f>
        <v>Hygiene</v>
      </c>
      <c r="G941" s="61" t="s">
        <v>422</v>
      </c>
      <c r="H941" s="524">
        <v>14389900</v>
      </c>
      <c r="I941" s="306"/>
      <c r="J941" s="306"/>
      <c r="K941" s="306"/>
      <c r="L941" s="306"/>
      <c r="M941" s="306"/>
      <c r="N941" s="306"/>
      <c r="O941" s="306"/>
      <c r="P941" s="524">
        <v>9800</v>
      </c>
      <c r="Q941" s="306"/>
      <c r="R941" s="306"/>
      <c r="S941" s="524">
        <v>4900</v>
      </c>
      <c r="T941" s="306"/>
      <c r="U941" s="524">
        <v>245000</v>
      </c>
      <c r="V941" s="524">
        <v>215600</v>
      </c>
      <c r="W941" s="524">
        <v>14700</v>
      </c>
      <c r="X941" s="524">
        <v>220500</v>
      </c>
      <c r="Y941" s="524">
        <v>127400</v>
      </c>
      <c r="Z941" s="524">
        <v>58800</v>
      </c>
      <c r="AA941" s="524">
        <v>34300</v>
      </c>
      <c r="AB941" s="524">
        <v>19600</v>
      </c>
      <c r="AC941" s="524">
        <v>58800</v>
      </c>
      <c r="AD941" s="524">
        <v>58800</v>
      </c>
      <c r="AE941" s="524">
        <v>543900</v>
      </c>
      <c r="AF941" s="306"/>
      <c r="AG941" s="524">
        <v>269500</v>
      </c>
      <c r="AH941" s="524">
        <v>200900</v>
      </c>
      <c r="AI941" s="524">
        <v>10848600</v>
      </c>
      <c r="AJ941" s="524">
        <v>83300</v>
      </c>
      <c r="AK941" s="524">
        <v>24500</v>
      </c>
      <c r="AL941" s="524">
        <v>29400</v>
      </c>
      <c r="AM941" s="524">
        <v>107800</v>
      </c>
      <c r="AN941" s="524">
        <v>44100</v>
      </c>
      <c r="AO941" s="524">
        <v>159900</v>
      </c>
      <c r="AP941" s="524">
        <v>48600</v>
      </c>
      <c r="AQ941" s="524">
        <v>37800</v>
      </c>
      <c r="AR941" s="524">
        <v>21600</v>
      </c>
      <c r="AS941" s="524">
        <v>54000</v>
      </c>
      <c r="AT941" s="524">
        <v>37800</v>
      </c>
      <c r="AU941" s="524">
        <v>37800</v>
      </c>
      <c r="AV941" s="524">
        <v>48600</v>
      </c>
      <c r="AW941" s="524">
        <v>129600</v>
      </c>
      <c r="AX941" s="524">
        <v>588600</v>
      </c>
      <c r="AY941" s="524">
        <v>5400</v>
      </c>
    </row>
    <row r="942" spans="1:51">
      <c r="A942" s="61" t="s">
        <v>1005</v>
      </c>
      <c r="B942" s="61" t="s">
        <v>396</v>
      </c>
      <c r="C942" s="61" t="s">
        <v>954</v>
      </c>
      <c r="D942" s="61" t="s">
        <v>697</v>
      </c>
      <c r="E942" s="64">
        <f>IF(ISERROR(VLOOKUP(D942,#REF!,2,0)),0,VLOOKUP(D942,#REF!,2,0))</f>
        <v>0</v>
      </c>
      <c r="F942" s="61" t="str">
        <f>IF(D942="","",VLOOKUP(D942,'UG SKU Categorization'!$A$1:$C$204,3,0))</f>
        <v>Soap</v>
      </c>
      <c r="G942" s="61" t="s">
        <v>698</v>
      </c>
      <c r="H942" s="524">
        <v>2417150</v>
      </c>
      <c r="I942" s="306"/>
      <c r="J942" s="306"/>
      <c r="K942" s="306"/>
      <c r="L942" s="306"/>
      <c r="M942" s="306"/>
      <c r="N942" s="306"/>
      <c r="O942" s="306"/>
      <c r="P942" s="306"/>
      <c r="Q942" s="306"/>
      <c r="R942" s="306"/>
      <c r="S942" s="306"/>
      <c r="T942" s="524">
        <v>7000</v>
      </c>
      <c r="U942" s="524">
        <v>42000</v>
      </c>
      <c r="V942" s="524">
        <v>28000</v>
      </c>
      <c r="W942" s="524">
        <v>21000</v>
      </c>
      <c r="X942" s="524">
        <v>39500</v>
      </c>
      <c r="Y942" s="524">
        <v>113700</v>
      </c>
      <c r="Z942" s="524">
        <v>10350</v>
      </c>
      <c r="AA942" s="524">
        <v>30300</v>
      </c>
      <c r="AB942" s="524">
        <v>42900</v>
      </c>
      <c r="AC942" s="524">
        <v>29700</v>
      </c>
      <c r="AD942" s="524">
        <v>120600</v>
      </c>
      <c r="AE942" s="524">
        <v>376050</v>
      </c>
      <c r="AF942" s="306"/>
      <c r="AG942" s="524">
        <v>96600</v>
      </c>
      <c r="AH942" s="524">
        <v>100050</v>
      </c>
      <c r="AI942" s="524">
        <v>144900</v>
      </c>
      <c r="AJ942" s="524">
        <v>132600</v>
      </c>
      <c r="AK942" s="524">
        <v>142800</v>
      </c>
      <c r="AL942" s="524">
        <v>64600</v>
      </c>
      <c r="AM942" s="524">
        <v>64600</v>
      </c>
      <c r="AN942" s="524">
        <v>51000</v>
      </c>
      <c r="AO942" s="524">
        <v>78200</v>
      </c>
      <c r="AP942" s="524">
        <v>159800</v>
      </c>
      <c r="AQ942" s="524">
        <v>40800</v>
      </c>
      <c r="AR942" s="524">
        <v>51000</v>
      </c>
      <c r="AS942" s="524">
        <v>54400</v>
      </c>
      <c r="AT942" s="524">
        <v>44200</v>
      </c>
      <c r="AU942" s="524">
        <v>192000</v>
      </c>
      <c r="AV942" s="524">
        <v>48000</v>
      </c>
      <c r="AW942" s="524">
        <v>32000</v>
      </c>
      <c r="AX942" s="524">
        <v>58500</v>
      </c>
      <c r="AY942" s="306"/>
    </row>
    <row r="943" spans="1:51">
      <c r="A943" s="61" t="s">
        <v>1005</v>
      </c>
      <c r="B943" s="61" t="s">
        <v>396</v>
      </c>
      <c r="C943" s="61" t="s">
        <v>954</v>
      </c>
      <c r="D943" s="61" t="s">
        <v>663</v>
      </c>
      <c r="E943" s="64">
        <f>IF(ISERROR(VLOOKUP(D943,#REF!,2,0)),0,VLOOKUP(D943,#REF!,2,0))</f>
        <v>0</v>
      </c>
      <c r="F943" s="61" t="str">
        <f>IF(D943="","",VLOOKUP(D943,'UG SKU Categorization'!$A$1:$C$204,3,0))</f>
        <v>Water filtration and storage</v>
      </c>
      <c r="G943" s="61" t="s">
        <v>664</v>
      </c>
      <c r="H943" s="524">
        <v>12000</v>
      </c>
      <c r="I943" s="306"/>
      <c r="J943" s="306"/>
      <c r="K943" s="306"/>
      <c r="L943" s="306"/>
      <c r="M943" s="306"/>
      <c r="N943" s="306"/>
      <c r="O943" s="306"/>
      <c r="P943" s="306"/>
      <c r="Q943" s="306"/>
      <c r="R943" s="306"/>
      <c r="S943" s="306"/>
      <c r="T943" s="306"/>
      <c r="U943" s="306"/>
      <c r="V943" s="306"/>
      <c r="W943" s="306"/>
      <c r="X943" s="306"/>
      <c r="Y943" s="306"/>
      <c r="Z943" s="306"/>
      <c r="AA943" s="306"/>
      <c r="AB943" s="306"/>
      <c r="AC943" s="306"/>
      <c r="AD943" s="306"/>
      <c r="AE943" s="306"/>
      <c r="AF943" s="306"/>
      <c r="AG943" s="306"/>
      <c r="AH943" s="306"/>
      <c r="AI943" s="306"/>
      <c r="AJ943" s="306"/>
      <c r="AK943" s="306"/>
      <c r="AL943" s="524">
        <v>4000</v>
      </c>
      <c r="AM943" s="306"/>
      <c r="AN943" s="306"/>
      <c r="AO943" s="306"/>
      <c r="AP943" s="306"/>
      <c r="AQ943" s="524">
        <v>4000</v>
      </c>
      <c r="AR943" s="306"/>
      <c r="AS943" s="306"/>
      <c r="AT943" s="306"/>
      <c r="AU943" s="306"/>
      <c r="AV943" s="306"/>
      <c r="AW943" s="524">
        <v>4000</v>
      </c>
      <c r="AX943" s="306"/>
      <c r="AY943" s="306"/>
    </row>
    <row r="944" spans="1:51">
      <c r="A944" s="61" t="s">
        <v>1005</v>
      </c>
      <c r="B944" s="61" t="s">
        <v>396</v>
      </c>
      <c r="C944" s="61" t="s">
        <v>954</v>
      </c>
      <c r="D944" s="61" t="s">
        <v>1007</v>
      </c>
      <c r="E944" s="64">
        <f>IF(ISERROR(VLOOKUP(D944,#REF!,2,0)),0,VLOOKUP(D944,#REF!,2,0))</f>
        <v>0</v>
      </c>
      <c r="F944" s="61" t="str">
        <f>IF(D944="","",VLOOKUP(D944,'UG SKU Categorization'!$A$1:$C$204,3,0))</f>
        <v>Water filtration and storage</v>
      </c>
      <c r="G944" s="61" t="s">
        <v>1008</v>
      </c>
      <c r="H944" s="524">
        <v>240000</v>
      </c>
      <c r="I944" s="306"/>
      <c r="J944" s="306"/>
      <c r="K944" s="306"/>
      <c r="L944" s="306"/>
      <c r="M944" s="306"/>
      <c r="N944" s="306"/>
      <c r="O944" s="306"/>
      <c r="P944" s="306"/>
      <c r="Q944" s="306"/>
      <c r="R944" s="306"/>
      <c r="S944" s="306"/>
      <c r="T944" s="306"/>
      <c r="U944" s="306"/>
      <c r="V944" s="306"/>
      <c r="W944" s="306"/>
      <c r="X944" s="306"/>
      <c r="Y944" s="306"/>
      <c r="Z944" s="306"/>
      <c r="AA944" s="306"/>
      <c r="AB944" s="306"/>
      <c r="AC944" s="306"/>
      <c r="AD944" s="306"/>
      <c r="AE944" s="306"/>
      <c r="AF944" s="306"/>
      <c r="AG944" s="306"/>
      <c r="AH944" s="306"/>
      <c r="AI944" s="306"/>
      <c r="AJ944" s="524">
        <v>240000</v>
      </c>
      <c r="AK944" s="306"/>
      <c r="AL944" s="306"/>
      <c r="AM944" s="306"/>
      <c r="AN944" s="306"/>
      <c r="AO944" s="306"/>
      <c r="AP944" s="306"/>
      <c r="AQ944" s="306"/>
      <c r="AR944" s="306"/>
      <c r="AS944" s="306"/>
      <c r="AT944" s="306"/>
      <c r="AU944" s="306"/>
      <c r="AV944" s="306"/>
      <c r="AW944" s="306"/>
      <c r="AX944" s="306"/>
      <c r="AY944" s="306"/>
    </row>
    <row r="945" spans="1:51">
      <c r="A945" s="61" t="s">
        <v>1005</v>
      </c>
      <c r="B945" s="61" t="s">
        <v>396</v>
      </c>
      <c r="C945" s="61" t="s">
        <v>954</v>
      </c>
      <c r="D945" s="61" t="s">
        <v>665</v>
      </c>
      <c r="E945" s="64">
        <f>IF(ISERROR(VLOOKUP(D945,#REF!,2,0)),0,VLOOKUP(D945,#REF!,2,0))</f>
        <v>0</v>
      </c>
      <c r="F945" s="61" t="str">
        <f>IF(D945="","",VLOOKUP(D945,'UG SKU Categorization'!$A$1:$C$204,3,0))</f>
        <v>Diarrhea Treatment</v>
      </c>
      <c r="G945" s="61" t="s">
        <v>666</v>
      </c>
      <c r="H945" s="524">
        <v>175720</v>
      </c>
      <c r="I945" s="306"/>
      <c r="J945" s="306"/>
      <c r="K945" s="306"/>
      <c r="L945" s="306"/>
      <c r="M945" s="306"/>
      <c r="N945" s="306"/>
      <c r="O945" s="306"/>
      <c r="P945" s="306"/>
      <c r="Q945" s="306"/>
      <c r="R945" s="306"/>
      <c r="S945" s="306"/>
      <c r="T945" s="306"/>
      <c r="U945" s="306"/>
      <c r="V945" s="306"/>
      <c r="W945" s="306"/>
      <c r="X945" s="306"/>
      <c r="Y945" s="306"/>
      <c r="Z945" s="306"/>
      <c r="AA945" s="306"/>
      <c r="AB945" s="306"/>
      <c r="AC945" s="306"/>
      <c r="AD945" s="306"/>
      <c r="AE945" s="306"/>
      <c r="AF945" s="306"/>
      <c r="AG945" s="306"/>
      <c r="AH945" s="524">
        <v>9200</v>
      </c>
      <c r="AI945" s="524">
        <v>31050</v>
      </c>
      <c r="AJ945" s="524">
        <v>24150</v>
      </c>
      <c r="AK945" s="524">
        <v>45310</v>
      </c>
      <c r="AL945" s="524">
        <v>4600</v>
      </c>
      <c r="AM945" s="524">
        <v>13800</v>
      </c>
      <c r="AN945" s="524">
        <v>12420</v>
      </c>
      <c r="AO945" s="524">
        <v>2300</v>
      </c>
      <c r="AP945" s="524">
        <v>9890</v>
      </c>
      <c r="AQ945" s="524">
        <v>4370</v>
      </c>
      <c r="AR945" s="524">
        <v>2300</v>
      </c>
      <c r="AS945" s="524">
        <v>1840</v>
      </c>
      <c r="AT945" s="524">
        <v>2300</v>
      </c>
      <c r="AU945" s="524">
        <v>2760</v>
      </c>
      <c r="AV945" s="524">
        <v>5060</v>
      </c>
      <c r="AW945" s="524">
        <v>3450</v>
      </c>
      <c r="AX945" s="524">
        <v>920</v>
      </c>
      <c r="AY945" s="306"/>
    </row>
    <row r="946" spans="1:51">
      <c r="A946" s="61" t="s">
        <v>1005</v>
      </c>
      <c r="B946" s="61" t="s">
        <v>396</v>
      </c>
      <c r="C946" s="61" t="s">
        <v>954</v>
      </c>
      <c r="D946" s="61" t="s">
        <v>1976</v>
      </c>
      <c r="E946" s="64">
        <f>IF(ISERROR(VLOOKUP(D946,#REF!,2,0)),0,VLOOKUP(D946,#REF!,2,0))</f>
        <v>0</v>
      </c>
      <c r="F946" s="61" t="str">
        <f>IF(D946="","",VLOOKUP(D946,'UG SKU Categorization'!$A$1:$C$204,3,0))</f>
        <v>Diarrhea Treatment</v>
      </c>
      <c r="G946" s="61" t="s">
        <v>1978</v>
      </c>
      <c r="H946" s="524">
        <v>870000</v>
      </c>
      <c r="I946" s="306"/>
      <c r="J946" s="306"/>
      <c r="K946" s="306"/>
      <c r="L946" s="306"/>
      <c r="M946" s="306"/>
      <c r="N946" s="306"/>
      <c r="O946" s="306"/>
      <c r="P946" s="306"/>
      <c r="Q946" s="306"/>
      <c r="R946" s="306"/>
      <c r="S946" s="306"/>
      <c r="T946" s="306"/>
      <c r="U946" s="306"/>
      <c r="V946" s="306"/>
      <c r="W946" s="306"/>
      <c r="X946" s="306"/>
      <c r="Y946" s="306"/>
      <c r="Z946" s="306"/>
      <c r="AA946" s="306"/>
      <c r="AB946" s="306"/>
      <c r="AC946" s="306"/>
      <c r="AD946" s="306"/>
      <c r="AE946" s="306"/>
      <c r="AF946" s="306"/>
      <c r="AG946" s="306"/>
      <c r="AH946" s="306"/>
      <c r="AI946" s="306"/>
      <c r="AJ946" s="306"/>
      <c r="AK946" s="306"/>
      <c r="AL946" s="306"/>
      <c r="AM946" s="306"/>
      <c r="AN946" s="306"/>
      <c r="AO946" s="306"/>
      <c r="AP946" s="306"/>
      <c r="AQ946" s="306"/>
      <c r="AR946" s="306"/>
      <c r="AS946" s="306"/>
      <c r="AT946" s="306"/>
      <c r="AU946" s="306"/>
      <c r="AV946" s="524">
        <v>560000</v>
      </c>
      <c r="AW946" s="524">
        <v>110000</v>
      </c>
      <c r="AX946" s="524">
        <v>180000</v>
      </c>
      <c r="AY946" s="524">
        <v>20000</v>
      </c>
    </row>
    <row r="947" spans="1:51">
      <c r="A947" s="61" t="s">
        <v>1005</v>
      </c>
      <c r="B947" s="61" t="s">
        <v>396</v>
      </c>
      <c r="C947" s="61" t="s">
        <v>954</v>
      </c>
      <c r="D947" s="61" t="s">
        <v>667</v>
      </c>
      <c r="E947" s="64">
        <f>IF(ISERROR(VLOOKUP(D947,#REF!,2,0)),0,VLOOKUP(D947,#REF!,2,0))</f>
        <v>0</v>
      </c>
      <c r="F947" s="61" t="str">
        <f>IF(D947="","",VLOOKUP(D947,'UG SKU Categorization'!$A$1:$C$204,3,0))</f>
        <v>Other Health</v>
      </c>
      <c r="G947" s="61" t="s">
        <v>668</v>
      </c>
      <c r="H947" s="524">
        <v>8865950</v>
      </c>
      <c r="I947" s="524">
        <v>76000</v>
      </c>
      <c r="J947" s="524">
        <v>11000</v>
      </c>
      <c r="K947" s="306"/>
      <c r="L947" s="524">
        <v>12500</v>
      </c>
      <c r="M947" s="524">
        <v>243200</v>
      </c>
      <c r="N947" s="524">
        <v>227200</v>
      </c>
      <c r="O947" s="524">
        <v>288000</v>
      </c>
      <c r="P947" s="524">
        <v>272000</v>
      </c>
      <c r="Q947" s="524">
        <v>244800</v>
      </c>
      <c r="R947" s="524">
        <v>275400</v>
      </c>
      <c r="S947" s="524">
        <v>312800</v>
      </c>
      <c r="T947" s="524">
        <v>255000</v>
      </c>
      <c r="U947" s="524">
        <v>215600</v>
      </c>
      <c r="V947" s="524">
        <v>479600</v>
      </c>
      <c r="W947" s="524">
        <v>154000</v>
      </c>
      <c r="X947" s="524">
        <v>259600</v>
      </c>
      <c r="Y947" s="524">
        <v>206800</v>
      </c>
      <c r="Z947" s="524">
        <v>174050</v>
      </c>
      <c r="AA947" s="524">
        <v>211200</v>
      </c>
      <c r="AB947" s="524">
        <v>234400</v>
      </c>
      <c r="AC947" s="524">
        <v>185200</v>
      </c>
      <c r="AD947" s="524">
        <v>202400</v>
      </c>
      <c r="AE947" s="524">
        <v>589600</v>
      </c>
      <c r="AF947" s="306"/>
      <c r="AG947" s="524">
        <v>299200</v>
      </c>
      <c r="AH947" s="524">
        <v>246400</v>
      </c>
      <c r="AI947" s="524">
        <v>167200</v>
      </c>
      <c r="AJ947" s="524">
        <v>330000</v>
      </c>
      <c r="AK947" s="524">
        <v>255200</v>
      </c>
      <c r="AL947" s="524">
        <v>268400</v>
      </c>
      <c r="AM947" s="524">
        <v>290400</v>
      </c>
      <c r="AN947" s="524">
        <v>193600</v>
      </c>
      <c r="AO947" s="524">
        <v>123200</v>
      </c>
      <c r="AP947" s="524">
        <v>198000</v>
      </c>
      <c r="AQ947" s="524">
        <v>149600</v>
      </c>
      <c r="AR947" s="524">
        <v>184800</v>
      </c>
      <c r="AS947" s="524">
        <v>211200</v>
      </c>
      <c r="AT947" s="524">
        <v>127600</v>
      </c>
      <c r="AU947" s="524">
        <v>118800</v>
      </c>
      <c r="AV947" s="524">
        <v>176000</v>
      </c>
      <c r="AW947" s="524">
        <v>176000</v>
      </c>
      <c r="AX947" s="524">
        <v>180400</v>
      </c>
      <c r="AY947" s="524">
        <v>39600</v>
      </c>
    </row>
    <row r="948" spans="1:51">
      <c r="A948" s="61" t="s">
        <v>1005</v>
      </c>
      <c r="B948" s="61" t="s">
        <v>396</v>
      </c>
      <c r="C948" s="61" t="s">
        <v>954</v>
      </c>
      <c r="D948" s="61" t="s">
        <v>669</v>
      </c>
      <c r="E948" s="64">
        <f>IF(ISERROR(VLOOKUP(D948,#REF!,2,0)),0,VLOOKUP(D948,#REF!,2,0))</f>
        <v>0</v>
      </c>
      <c r="F948" s="61" t="str">
        <f>IF(D948="","",VLOOKUP(D948,'UG SKU Categorization'!$A$1:$C$204,3,0))</f>
        <v>Other Health</v>
      </c>
      <c r="G948" s="61" t="s">
        <v>670</v>
      </c>
      <c r="H948" s="524">
        <v>440400</v>
      </c>
      <c r="I948" s="524">
        <v>10400</v>
      </c>
      <c r="J948" s="524">
        <v>33800</v>
      </c>
      <c r="K948" s="524">
        <v>26650</v>
      </c>
      <c r="L948" s="524">
        <v>27000</v>
      </c>
      <c r="M948" s="524">
        <v>15600</v>
      </c>
      <c r="N948" s="524">
        <v>3600</v>
      </c>
      <c r="O948" s="524">
        <v>22800</v>
      </c>
      <c r="P948" s="524">
        <v>9600</v>
      </c>
      <c r="Q948" s="524">
        <v>8400</v>
      </c>
      <c r="R948" s="524">
        <v>10800</v>
      </c>
      <c r="S948" s="524">
        <v>9600</v>
      </c>
      <c r="T948" s="524">
        <v>20400</v>
      </c>
      <c r="U948" s="524">
        <v>3600</v>
      </c>
      <c r="V948" s="524">
        <v>8600</v>
      </c>
      <c r="W948" s="524">
        <v>9600</v>
      </c>
      <c r="X948" s="524">
        <v>10600</v>
      </c>
      <c r="Y948" s="524">
        <v>13000</v>
      </c>
      <c r="Z948" s="524">
        <v>5000</v>
      </c>
      <c r="AA948" s="524">
        <v>6000</v>
      </c>
      <c r="AB948" s="524">
        <v>7600</v>
      </c>
      <c r="AC948" s="524">
        <v>3700</v>
      </c>
      <c r="AD948" s="524">
        <v>13200</v>
      </c>
      <c r="AE948" s="524">
        <v>52800</v>
      </c>
      <c r="AF948" s="306"/>
      <c r="AG948" s="524">
        <v>8150</v>
      </c>
      <c r="AH948" s="524">
        <v>10800</v>
      </c>
      <c r="AI948" s="524">
        <v>12150</v>
      </c>
      <c r="AJ948" s="524">
        <v>9450</v>
      </c>
      <c r="AK948" s="306"/>
      <c r="AL948" s="524">
        <v>8100</v>
      </c>
      <c r="AM948" s="524">
        <v>12150</v>
      </c>
      <c r="AN948" s="524">
        <v>2700</v>
      </c>
      <c r="AO948" s="524">
        <v>4050</v>
      </c>
      <c r="AP948" s="524">
        <v>9450</v>
      </c>
      <c r="AQ948" s="524">
        <v>4050</v>
      </c>
      <c r="AR948" s="524">
        <v>1350</v>
      </c>
      <c r="AS948" s="524">
        <v>13500</v>
      </c>
      <c r="AT948" s="524">
        <v>2700</v>
      </c>
      <c r="AU948" s="524">
        <v>2700</v>
      </c>
      <c r="AV948" s="306"/>
      <c r="AW948" s="524">
        <v>5400</v>
      </c>
      <c r="AX948" s="524">
        <v>1350</v>
      </c>
      <c r="AY948" s="306"/>
    </row>
    <row r="949" spans="1:51">
      <c r="A949" s="61" t="s">
        <v>1005</v>
      </c>
      <c r="B949" s="61" t="s">
        <v>396</v>
      </c>
      <c r="C949" s="61" t="s">
        <v>954</v>
      </c>
      <c r="D949" s="61" t="s">
        <v>671</v>
      </c>
      <c r="E949" s="64">
        <f>IF(ISERROR(VLOOKUP(D949,#REF!,2,0)),0,VLOOKUP(D949,#REF!,2,0))</f>
        <v>0</v>
      </c>
      <c r="F949" s="61" t="str">
        <f>IF(D949="","",VLOOKUP(D949,'UG SKU Categorization'!$A$1:$C$204,3,0))</f>
        <v>Other Health</v>
      </c>
      <c r="G949" s="61" t="s">
        <v>672</v>
      </c>
      <c r="H949" s="524">
        <v>755100</v>
      </c>
      <c r="I949" s="524">
        <v>16800</v>
      </c>
      <c r="J949" s="524">
        <v>38500</v>
      </c>
      <c r="K949" s="524">
        <v>53200</v>
      </c>
      <c r="L949" s="524">
        <v>23100</v>
      </c>
      <c r="M949" s="524">
        <v>28800</v>
      </c>
      <c r="N949" s="524">
        <v>21600</v>
      </c>
      <c r="O949" s="524">
        <v>31200</v>
      </c>
      <c r="P949" s="524">
        <v>30000</v>
      </c>
      <c r="Q949" s="524">
        <v>36000</v>
      </c>
      <c r="R949" s="524">
        <v>20400</v>
      </c>
      <c r="S949" s="524">
        <v>26400</v>
      </c>
      <c r="T949" s="524">
        <v>18000</v>
      </c>
      <c r="U949" s="524">
        <v>14000</v>
      </c>
      <c r="V949" s="524">
        <v>22400</v>
      </c>
      <c r="W949" s="524">
        <v>5600</v>
      </c>
      <c r="X949" s="524">
        <v>14000</v>
      </c>
      <c r="Y949" s="524">
        <v>18200</v>
      </c>
      <c r="Z949" s="524">
        <v>19600</v>
      </c>
      <c r="AA949" s="524">
        <v>9800</v>
      </c>
      <c r="AB949" s="524">
        <v>26600</v>
      </c>
      <c r="AC949" s="524">
        <v>9800</v>
      </c>
      <c r="AD949" s="524">
        <v>21000</v>
      </c>
      <c r="AE949" s="524">
        <v>68600</v>
      </c>
      <c r="AF949" s="306"/>
      <c r="AG949" s="524">
        <v>13500</v>
      </c>
      <c r="AH949" s="524">
        <v>21000</v>
      </c>
      <c r="AI949" s="524">
        <v>10500</v>
      </c>
      <c r="AJ949" s="524">
        <v>18000</v>
      </c>
      <c r="AK949" s="524">
        <v>4500</v>
      </c>
      <c r="AL949" s="524">
        <v>13500</v>
      </c>
      <c r="AM949" s="524">
        <v>16500</v>
      </c>
      <c r="AN949" s="524">
        <v>9000</v>
      </c>
      <c r="AO949" s="524">
        <v>18000</v>
      </c>
      <c r="AP949" s="524">
        <v>9000</v>
      </c>
      <c r="AQ949" s="306"/>
      <c r="AR949" s="306"/>
      <c r="AS949" s="524">
        <v>24000</v>
      </c>
      <c r="AT949" s="524">
        <v>3000</v>
      </c>
      <c r="AU949" s="524">
        <v>3000</v>
      </c>
      <c r="AV949" s="524">
        <v>1500</v>
      </c>
      <c r="AW949" s="524">
        <v>13500</v>
      </c>
      <c r="AX949" s="524">
        <v>3000</v>
      </c>
      <c r="AY949" s="306"/>
    </row>
    <row r="950" spans="1:51">
      <c r="A950" s="61" t="s">
        <v>1005</v>
      </c>
      <c r="B950" s="61" t="s">
        <v>396</v>
      </c>
      <c r="C950" s="61" t="s">
        <v>954</v>
      </c>
      <c r="D950" s="61" t="s">
        <v>673</v>
      </c>
      <c r="E950" s="64">
        <f>IF(ISERROR(VLOOKUP(D950,#REF!,2,0)),0,VLOOKUP(D950,#REF!,2,0))</f>
        <v>0</v>
      </c>
      <c r="F950" s="61" t="str">
        <f>IF(D950="","",VLOOKUP(D950,'UG SKU Categorization'!$A$1:$C$204,3,0))</f>
        <v>Other Health</v>
      </c>
      <c r="G950" s="61" t="s">
        <v>674</v>
      </c>
      <c r="H950" s="524">
        <v>905500</v>
      </c>
      <c r="I950" s="524">
        <v>10800</v>
      </c>
      <c r="J950" s="524">
        <v>57600</v>
      </c>
      <c r="K950" s="524">
        <v>56400</v>
      </c>
      <c r="L950" s="524">
        <v>42000</v>
      </c>
      <c r="M950" s="524">
        <v>14000</v>
      </c>
      <c r="N950" s="524">
        <v>28000</v>
      </c>
      <c r="O950" s="524">
        <v>19600</v>
      </c>
      <c r="P950" s="524">
        <v>32600</v>
      </c>
      <c r="Q950" s="524">
        <v>19600</v>
      </c>
      <c r="R950" s="524">
        <v>19600</v>
      </c>
      <c r="S950" s="524">
        <v>30800</v>
      </c>
      <c r="T950" s="524">
        <v>22400</v>
      </c>
      <c r="U950" s="524">
        <v>14000</v>
      </c>
      <c r="V950" s="524">
        <v>9800</v>
      </c>
      <c r="W950" s="524">
        <v>8400</v>
      </c>
      <c r="X950" s="524">
        <v>35000</v>
      </c>
      <c r="Y950" s="524">
        <v>22400</v>
      </c>
      <c r="Z950" s="524">
        <v>22400</v>
      </c>
      <c r="AA950" s="524">
        <v>21000</v>
      </c>
      <c r="AB950" s="524">
        <v>21000</v>
      </c>
      <c r="AC950" s="524">
        <v>22400</v>
      </c>
      <c r="AD950" s="524">
        <v>19600</v>
      </c>
      <c r="AE950" s="524">
        <v>70000</v>
      </c>
      <c r="AF950" s="306"/>
      <c r="AG950" s="524">
        <v>61100</v>
      </c>
      <c r="AH950" s="524">
        <v>22500</v>
      </c>
      <c r="AI950" s="524">
        <v>18000</v>
      </c>
      <c r="AJ950" s="524">
        <v>27000</v>
      </c>
      <c r="AK950" s="524">
        <v>10500</v>
      </c>
      <c r="AL950" s="524">
        <v>10500</v>
      </c>
      <c r="AM950" s="524">
        <v>25500</v>
      </c>
      <c r="AN950" s="524">
        <v>15000</v>
      </c>
      <c r="AO950" s="524">
        <v>15000</v>
      </c>
      <c r="AP950" s="524">
        <v>7500</v>
      </c>
      <c r="AQ950" s="524">
        <v>6000</v>
      </c>
      <c r="AR950" s="524">
        <v>3000</v>
      </c>
      <c r="AS950" s="524">
        <v>6000</v>
      </c>
      <c r="AT950" s="524">
        <v>4500</v>
      </c>
      <c r="AU950" s="524">
        <v>9000</v>
      </c>
      <c r="AV950" s="524">
        <v>10800</v>
      </c>
      <c r="AW950" s="524">
        <v>25200</v>
      </c>
      <c r="AX950" s="524">
        <v>5400</v>
      </c>
      <c r="AY950" s="524">
        <v>3600</v>
      </c>
    </row>
    <row r="951" spans="1:51">
      <c r="A951" s="61" t="s">
        <v>1005</v>
      </c>
      <c r="B951" s="61" t="s">
        <v>396</v>
      </c>
      <c r="C951" s="61" t="s">
        <v>954</v>
      </c>
      <c r="D951" s="61" t="s">
        <v>675</v>
      </c>
      <c r="E951" s="64">
        <f>IF(ISERROR(VLOOKUP(D951,#REF!,2,0)),0,VLOOKUP(D951,#REF!,2,0))</f>
        <v>0</v>
      </c>
      <c r="F951" s="61" t="str">
        <f>IF(D951="","",VLOOKUP(D951,'UG SKU Categorization'!$A$1:$C$204,3,0))</f>
        <v>Other Health</v>
      </c>
      <c r="G951" s="61" t="s">
        <v>676</v>
      </c>
      <c r="H951" s="524">
        <v>911000</v>
      </c>
      <c r="I951" s="524">
        <v>106000</v>
      </c>
      <c r="J951" s="524">
        <v>302500</v>
      </c>
      <c r="K951" s="524">
        <v>346500</v>
      </c>
      <c r="L951" s="524">
        <v>156000</v>
      </c>
      <c r="M951" s="306"/>
      <c r="N951" s="306"/>
      <c r="O951" s="306"/>
      <c r="P951" s="306"/>
      <c r="Q951" s="306"/>
      <c r="R951" s="306"/>
      <c r="S951" s="306"/>
      <c r="T951" s="306"/>
      <c r="U951" s="306"/>
      <c r="V951" s="306"/>
      <c r="W951" s="306"/>
      <c r="X951" s="306"/>
      <c r="Y951" s="306"/>
      <c r="Z951" s="306"/>
      <c r="AA951" s="306"/>
      <c r="AB951" s="306"/>
      <c r="AC951" s="306"/>
      <c r="AD951" s="306"/>
      <c r="AE951" s="306"/>
      <c r="AF951" s="306"/>
      <c r="AG951" s="306"/>
      <c r="AH951" s="306"/>
      <c r="AI951" s="306"/>
      <c r="AJ951" s="306"/>
      <c r="AK951" s="306"/>
      <c r="AL951" s="306"/>
      <c r="AM951" s="306"/>
      <c r="AN951" s="306"/>
      <c r="AO951" s="306"/>
      <c r="AP951" s="306"/>
      <c r="AQ951" s="306"/>
      <c r="AR951" s="306"/>
      <c r="AS951" s="306"/>
      <c r="AT951" s="306"/>
      <c r="AU951" s="306"/>
      <c r="AV951" s="306"/>
      <c r="AW951" s="306"/>
      <c r="AX951" s="306"/>
      <c r="AY951" s="306"/>
    </row>
    <row r="952" spans="1:51">
      <c r="A952" s="61" t="s">
        <v>1005</v>
      </c>
      <c r="B952" s="61" t="s">
        <v>396</v>
      </c>
      <c r="C952" s="61" t="s">
        <v>954</v>
      </c>
      <c r="D952" s="61" t="s">
        <v>677</v>
      </c>
      <c r="E952" s="64">
        <f>IF(ISERROR(VLOOKUP(D952,#REF!,2,0)),0,VLOOKUP(D952,#REF!,2,0))</f>
        <v>0</v>
      </c>
      <c r="F952" s="61" t="str">
        <f>IF(D952="","",VLOOKUP(D952,'UG SKU Categorization'!$A$1:$C$204,3,0))</f>
        <v>Soap</v>
      </c>
      <c r="G952" s="61" t="s">
        <v>2460</v>
      </c>
      <c r="H952" s="524">
        <v>6000</v>
      </c>
      <c r="I952" s="306"/>
      <c r="J952" s="306"/>
      <c r="K952" s="524">
        <v>6000</v>
      </c>
      <c r="L952" s="306"/>
      <c r="M952" s="306"/>
      <c r="N952" s="306"/>
      <c r="O952" s="306"/>
      <c r="P952" s="306"/>
      <c r="Q952" s="306"/>
      <c r="R952" s="306"/>
      <c r="S952" s="306"/>
      <c r="T952" s="306"/>
      <c r="U952" s="306"/>
      <c r="V952" s="306"/>
      <c r="W952" s="306"/>
      <c r="X952" s="306"/>
      <c r="Y952" s="306"/>
      <c r="Z952" s="306"/>
      <c r="AA952" s="306"/>
      <c r="AB952" s="306"/>
      <c r="AC952" s="306"/>
      <c r="AD952" s="306"/>
      <c r="AE952" s="306"/>
      <c r="AF952" s="306"/>
      <c r="AG952" s="306"/>
      <c r="AH952" s="306"/>
      <c r="AI952" s="306"/>
      <c r="AJ952" s="306"/>
      <c r="AK952" s="306"/>
      <c r="AL952" s="306"/>
      <c r="AM952" s="306"/>
      <c r="AN952" s="306"/>
      <c r="AO952" s="306"/>
      <c r="AP952" s="306"/>
      <c r="AQ952" s="306"/>
      <c r="AR952" s="306"/>
      <c r="AS952" s="306"/>
      <c r="AT952" s="306"/>
      <c r="AU952" s="306"/>
      <c r="AV952" s="306"/>
      <c r="AW952" s="306"/>
      <c r="AX952" s="306"/>
      <c r="AY952" s="306"/>
    </row>
    <row r="953" spans="1:51">
      <c r="A953" s="61" t="s">
        <v>1005</v>
      </c>
      <c r="B953" s="61" t="s">
        <v>396</v>
      </c>
      <c r="C953" s="61" t="s">
        <v>954</v>
      </c>
      <c r="D953" s="61" t="s">
        <v>677</v>
      </c>
      <c r="E953" s="64">
        <f>IF(ISERROR(VLOOKUP(D953,#REF!,2,0)),0,VLOOKUP(D953,#REF!,2,0))</f>
        <v>0</v>
      </c>
      <c r="F953" s="61" t="str">
        <f>IF(D953="","",VLOOKUP(D953,'UG SKU Categorization'!$A$1:$C$204,3,0))</f>
        <v>Soap</v>
      </c>
      <c r="G953" s="61" t="s">
        <v>2475</v>
      </c>
      <c r="H953" s="524">
        <v>24400</v>
      </c>
      <c r="I953" s="306"/>
      <c r="J953" s="306"/>
      <c r="K953" s="306"/>
      <c r="L953" s="306"/>
      <c r="M953" s="306"/>
      <c r="N953" s="306"/>
      <c r="O953" s="306"/>
      <c r="P953" s="306"/>
      <c r="Q953" s="306"/>
      <c r="R953" s="306"/>
      <c r="S953" s="306"/>
      <c r="T953" s="306"/>
      <c r="U953" s="306"/>
      <c r="V953" s="524">
        <v>10000</v>
      </c>
      <c r="W953" s="306"/>
      <c r="X953" s="306"/>
      <c r="Y953" s="306"/>
      <c r="Z953" s="306"/>
      <c r="AA953" s="306"/>
      <c r="AB953" s="306"/>
      <c r="AC953" s="306"/>
      <c r="AD953" s="524">
        <v>14400</v>
      </c>
      <c r="AE953" s="306"/>
      <c r="AF953" s="306"/>
      <c r="AG953" s="306"/>
      <c r="AH953" s="306"/>
      <c r="AI953" s="306"/>
      <c r="AJ953" s="306"/>
      <c r="AK953" s="306"/>
      <c r="AL953" s="306"/>
      <c r="AM953" s="306"/>
      <c r="AN953" s="306"/>
      <c r="AO953" s="306"/>
      <c r="AP953" s="306"/>
      <c r="AQ953" s="306"/>
      <c r="AR953" s="306"/>
      <c r="AS953" s="306"/>
      <c r="AT953" s="306"/>
      <c r="AU953" s="306"/>
      <c r="AV953" s="306"/>
      <c r="AW953" s="306"/>
      <c r="AX953" s="306"/>
      <c r="AY953" s="306"/>
    </row>
    <row r="954" spans="1:51">
      <c r="A954" s="61" t="s">
        <v>1005</v>
      </c>
      <c r="B954" s="61" t="s">
        <v>396</v>
      </c>
      <c r="C954" s="61" t="s">
        <v>954</v>
      </c>
      <c r="D954" s="61" t="s">
        <v>678</v>
      </c>
      <c r="E954" s="64">
        <f>IF(ISERROR(VLOOKUP(D954,#REF!,2,0)),0,VLOOKUP(D954,#REF!,2,0))</f>
        <v>0</v>
      </c>
      <c r="F954" s="61" t="str">
        <f>IF(D954="","",VLOOKUP(D954,'UG SKU Categorization'!$A$1:$C$204,3,0))</f>
        <v>Soap</v>
      </c>
      <c r="G954" s="61" t="s">
        <v>2461</v>
      </c>
      <c r="H954" s="524">
        <v>1500</v>
      </c>
      <c r="I954" s="306"/>
      <c r="J954" s="306"/>
      <c r="K954" s="524">
        <v>1500</v>
      </c>
      <c r="L954" s="306"/>
      <c r="M954" s="306"/>
      <c r="N954" s="306"/>
      <c r="O954" s="306"/>
      <c r="P954" s="306"/>
      <c r="Q954" s="306"/>
      <c r="R954" s="306"/>
      <c r="S954" s="306"/>
      <c r="T954" s="306"/>
      <c r="U954" s="306"/>
      <c r="V954" s="306"/>
      <c r="W954" s="306"/>
      <c r="X954" s="306"/>
      <c r="Y954" s="306"/>
      <c r="Z954" s="306"/>
      <c r="AA954" s="306"/>
      <c r="AB954" s="306"/>
      <c r="AC954" s="306"/>
      <c r="AD954" s="306"/>
      <c r="AE954" s="306"/>
      <c r="AF954" s="306"/>
      <c r="AG954" s="306"/>
      <c r="AH954" s="306"/>
      <c r="AI954" s="306"/>
      <c r="AJ954" s="306"/>
      <c r="AK954" s="306"/>
      <c r="AL954" s="306"/>
      <c r="AM954" s="306"/>
      <c r="AN954" s="306"/>
      <c r="AO954" s="306"/>
      <c r="AP954" s="306"/>
      <c r="AQ954" s="306"/>
      <c r="AR954" s="306"/>
      <c r="AS954" s="306"/>
      <c r="AT954" s="306"/>
      <c r="AU954" s="306"/>
      <c r="AV954" s="306"/>
      <c r="AW954" s="306"/>
      <c r="AX954" s="306"/>
      <c r="AY954" s="306"/>
    </row>
    <row r="955" spans="1:51">
      <c r="A955" s="61" t="s">
        <v>1005</v>
      </c>
      <c r="B955" s="61" t="s">
        <v>396</v>
      </c>
      <c r="C955" s="61" t="s">
        <v>954</v>
      </c>
      <c r="D955" s="61" t="s">
        <v>679</v>
      </c>
      <c r="E955" s="64">
        <f>IF(ISERROR(VLOOKUP(D955,#REF!,2,0)),0,VLOOKUP(D955,#REF!,2,0))</f>
        <v>0</v>
      </c>
      <c r="F955" s="61" t="str">
        <f>IF(D955="","",VLOOKUP(D955,'UG SKU Categorization'!$A$1:$C$204,3,0))</f>
        <v>Soap</v>
      </c>
      <c r="G955" s="61" t="s">
        <v>680</v>
      </c>
      <c r="H955" s="524">
        <v>1616530</v>
      </c>
      <c r="I955" s="524">
        <v>57000</v>
      </c>
      <c r="J955" s="524">
        <v>50000</v>
      </c>
      <c r="K955" s="524">
        <v>99000</v>
      </c>
      <c r="L955" s="524">
        <v>170250</v>
      </c>
      <c r="M955" s="524">
        <v>136250</v>
      </c>
      <c r="N955" s="524">
        <v>103250</v>
      </c>
      <c r="O955" s="524">
        <v>254880</v>
      </c>
      <c r="P955" s="524">
        <v>15400</v>
      </c>
      <c r="Q955" s="524">
        <v>90000</v>
      </c>
      <c r="R955" s="524">
        <v>102600</v>
      </c>
      <c r="S955" s="524">
        <v>82800</v>
      </c>
      <c r="T955" s="524">
        <v>27000</v>
      </c>
      <c r="U955" s="524">
        <v>18200</v>
      </c>
      <c r="V955" s="524">
        <v>14200</v>
      </c>
      <c r="W955" s="524">
        <v>1800</v>
      </c>
      <c r="X955" s="524">
        <v>13600</v>
      </c>
      <c r="Y955" s="524">
        <v>8500</v>
      </c>
      <c r="Z955" s="524">
        <v>66300</v>
      </c>
      <c r="AA955" s="524">
        <v>6800</v>
      </c>
      <c r="AB955" s="524">
        <v>3400</v>
      </c>
      <c r="AC955" s="524">
        <v>3400</v>
      </c>
      <c r="AD955" s="524">
        <v>5100</v>
      </c>
      <c r="AE955" s="524">
        <v>86700</v>
      </c>
      <c r="AF955" s="306"/>
      <c r="AG955" s="524">
        <v>10200</v>
      </c>
      <c r="AH955" s="524">
        <v>15300</v>
      </c>
      <c r="AI955" s="524">
        <v>6800</v>
      </c>
      <c r="AJ955" s="524">
        <v>11900</v>
      </c>
      <c r="AK955" s="524">
        <v>5100</v>
      </c>
      <c r="AL955" s="524">
        <v>5100</v>
      </c>
      <c r="AM955" s="524">
        <v>13600</v>
      </c>
      <c r="AN955" s="524">
        <v>6800</v>
      </c>
      <c r="AO955" s="524">
        <v>28900</v>
      </c>
      <c r="AP955" s="524">
        <v>6800</v>
      </c>
      <c r="AQ955" s="306"/>
      <c r="AR955" s="524">
        <v>6800</v>
      </c>
      <c r="AS955" s="524">
        <v>1700</v>
      </c>
      <c r="AT955" s="524">
        <v>23800</v>
      </c>
      <c r="AU955" s="524">
        <v>6800</v>
      </c>
      <c r="AV955" s="524">
        <v>13600</v>
      </c>
      <c r="AW955" s="524">
        <v>28900</v>
      </c>
      <c r="AX955" s="524">
        <v>8000</v>
      </c>
      <c r="AY955" s="306"/>
    </row>
    <row r="956" spans="1:51">
      <c r="A956" s="61" t="s">
        <v>1005</v>
      </c>
      <c r="B956" s="61" t="s">
        <v>396</v>
      </c>
      <c r="C956" s="61" t="s">
        <v>954</v>
      </c>
      <c r="D956" s="61" t="s">
        <v>423</v>
      </c>
      <c r="E956" s="64">
        <f>IF(ISERROR(VLOOKUP(D956,#REF!,2,0)),0,VLOOKUP(D956,#REF!,2,0))</f>
        <v>0</v>
      </c>
      <c r="F956" s="61" t="str">
        <f>IF(D956="","",VLOOKUP(D956,'UG SKU Categorization'!$A$1:$C$204,3,0))</f>
        <v>Solar</v>
      </c>
      <c r="G956" s="61" t="s">
        <v>424</v>
      </c>
      <c r="H956" s="524">
        <v>433000</v>
      </c>
      <c r="I956" s="524">
        <v>134000</v>
      </c>
      <c r="J956" s="306"/>
      <c r="K956" s="306"/>
      <c r="L956" s="524">
        <v>36000</v>
      </c>
      <c r="M956" s="524">
        <v>38000</v>
      </c>
      <c r="N956" s="306"/>
      <c r="O956" s="524">
        <v>114000</v>
      </c>
      <c r="P956" s="524">
        <v>38000</v>
      </c>
      <c r="Q956" s="306"/>
      <c r="R956" s="306"/>
      <c r="S956" s="524">
        <v>38000</v>
      </c>
      <c r="T956" s="524">
        <v>35000</v>
      </c>
      <c r="U956" s="306"/>
      <c r="V956" s="306"/>
      <c r="W956" s="306"/>
      <c r="X956" s="306"/>
      <c r="Y956" s="306"/>
      <c r="Z956" s="306"/>
      <c r="AA956" s="306"/>
      <c r="AB956" s="306"/>
      <c r="AC956" s="306"/>
      <c r="AD956" s="306"/>
      <c r="AE956" s="306"/>
      <c r="AF956" s="306"/>
      <c r="AG956" s="306"/>
      <c r="AH956" s="306"/>
      <c r="AI956" s="306"/>
      <c r="AJ956" s="306"/>
      <c r="AK956" s="306"/>
      <c r="AL956" s="306"/>
      <c r="AM956" s="306"/>
      <c r="AN956" s="306"/>
      <c r="AO956" s="306"/>
      <c r="AP956" s="306"/>
      <c r="AQ956" s="306"/>
      <c r="AR956" s="306"/>
      <c r="AS956" s="306"/>
      <c r="AT956" s="306"/>
      <c r="AU956" s="306"/>
      <c r="AV956" s="306"/>
      <c r="AW956" s="306"/>
      <c r="AX956" s="306"/>
      <c r="AY956" s="306"/>
    </row>
    <row r="957" spans="1:51">
      <c r="A957" s="61" t="s">
        <v>1005</v>
      </c>
      <c r="B957" s="61" t="s">
        <v>396</v>
      </c>
      <c r="C957" s="61" t="s">
        <v>954</v>
      </c>
      <c r="D957" s="61" t="s">
        <v>699</v>
      </c>
      <c r="E957" s="64">
        <f>IF(ISERROR(VLOOKUP(D957,#REF!,2,0)),0,VLOOKUP(D957,#REF!,2,0))</f>
        <v>0</v>
      </c>
      <c r="F957" s="61" t="str">
        <f>IF(D957="","",VLOOKUP(D957,'UG SKU Categorization'!$A$1:$C$204,3,0))</f>
        <v>Cookstoves</v>
      </c>
      <c r="G957" s="61" t="s">
        <v>700</v>
      </c>
      <c r="H957" s="524">
        <v>26910000</v>
      </c>
      <c r="I957" s="306"/>
      <c r="J957" s="306"/>
      <c r="K957" s="306"/>
      <c r="L957" s="306"/>
      <c r="M957" s="306"/>
      <c r="N957" s="306"/>
      <c r="O957" s="524">
        <v>616000</v>
      </c>
      <c r="P957" s="524">
        <v>424000</v>
      </c>
      <c r="Q957" s="524">
        <v>496000</v>
      </c>
      <c r="R957" s="524">
        <v>1790000</v>
      </c>
      <c r="S957" s="524">
        <v>385000</v>
      </c>
      <c r="T957" s="524">
        <v>378000</v>
      </c>
      <c r="U957" s="524">
        <v>1120000</v>
      </c>
      <c r="V957" s="524">
        <v>378000</v>
      </c>
      <c r="W957" s="524">
        <v>668000</v>
      </c>
      <c r="X957" s="524">
        <v>1463000</v>
      </c>
      <c r="Y957" s="524">
        <v>910000</v>
      </c>
      <c r="Z957" s="524">
        <v>721000</v>
      </c>
      <c r="AA957" s="524">
        <v>679000</v>
      </c>
      <c r="AB957" s="524">
        <v>974000</v>
      </c>
      <c r="AC957" s="524">
        <v>1182000</v>
      </c>
      <c r="AD957" s="524">
        <v>1134000</v>
      </c>
      <c r="AE957" s="524">
        <v>1155000</v>
      </c>
      <c r="AF957" s="306"/>
      <c r="AG957" s="524">
        <v>1715000</v>
      </c>
      <c r="AH957" s="524">
        <v>1533000</v>
      </c>
      <c r="AI957" s="524">
        <v>1316000</v>
      </c>
      <c r="AJ957" s="524">
        <v>1190000</v>
      </c>
      <c r="AK957" s="524">
        <v>819000</v>
      </c>
      <c r="AL957" s="524">
        <v>1764000</v>
      </c>
      <c r="AM957" s="524">
        <v>1068000</v>
      </c>
      <c r="AN957" s="524">
        <v>230000</v>
      </c>
      <c r="AO957" s="524">
        <v>630000</v>
      </c>
      <c r="AP957" s="524">
        <v>450000</v>
      </c>
      <c r="AQ957" s="524">
        <v>210000</v>
      </c>
      <c r="AR957" s="524">
        <v>396000</v>
      </c>
      <c r="AS957" s="524">
        <v>240000</v>
      </c>
      <c r="AT957" s="524">
        <v>192000</v>
      </c>
      <c r="AU957" s="524">
        <v>132000</v>
      </c>
      <c r="AV957" s="524">
        <v>168000</v>
      </c>
      <c r="AW957" s="524">
        <v>120000</v>
      </c>
      <c r="AX957" s="524">
        <v>180000</v>
      </c>
      <c r="AY957" s="524">
        <v>84000</v>
      </c>
    </row>
    <row r="958" spans="1:51">
      <c r="A958" s="61" t="s">
        <v>1005</v>
      </c>
      <c r="B958" s="61" t="s">
        <v>396</v>
      </c>
      <c r="C958" s="61" t="s">
        <v>954</v>
      </c>
      <c r="D958" s="61" t="s">
        <v>701</v>
      </c>
      <c r="E958" s="64">
        <f>IF(ISERROR(VLOOKUP(D958,#REF!,2,0)),0,VLOOKUP(D958,#REF!,2,0))</f>
        <v>0</v>
      </c>
      <c r="F958" s="61" t="str">
        <f>IF(D958="","",VLOOKUP(D958,'UG SKU Categorization'!$A$1:$C$204,3,0))</f>
        <v>Cookstoves</v>
      </c>
      <c r="G958" s="61" t="s">
        <v>702</v>
      </c>
      <c r="H958" s="524">
        <v>28972000</v>
      </c>
      <c r="I958" s="306"/>
      <c r="J958" s="306"/>
      <c r="K958" s="306"/>
      <c r="L958" s="306"/>
      <c r="M958" s="306"/>
      <c r="N958" s="306"/>
      <c r="O958" s="524">
        <v>935000</v>
      </c>
      <c r="P958" s="524">
        <v>682000</v>
      </c>
      <c r="Q958" s="524">
        <v>88000</v>
      </c>
      <c r="R958" s="524">
        <v>1490000</v>
      </c>
      <c r="S958" s="524">
        <v>530000</v>
      </c>
      <c r="T958" s="524">
        <v>1070000</v>
      </c>
      <c r="U958" s="524">
        <v>1060000</v>
      </c>
      <c r="V958" s="524">
        <v>500000</v>
      </c>
      <c r="W958" s="524">
        <v>724000</v>
      </c>
      <c r="X958" s="524">
        <v>1470000</v>
      </c>
      <c r="Y958" s="524">
        <v>1350000</v>
      </c>
      <c r="Z958" s="524">
        <v>1030000</v>
      </c>
      <c r="AA958" s="524">
        <v>827000</v>
      </c>
      <c r="AB958" s="524">
        <v>594000</v>
      </c>
      <c r="AC958" s="524">
        <v>1200000</v>
      </c>
      <c r="AD958" s="524">
        <v>1080000</v>
      </c>
      <c r="AE958" s="524">
        <v>1300000</v>
      </c>
      <c r="AF958" s="306"/>
      <c r="AG958" s="524">
        <v>1080000</v>
      </c>
      <c r="AH958" s="524">
        <v>1470000</v>
      </c>
      <c r="AI958" s="524">
        <v>1240000</v>
      </c>
      <c r="AJ958" s="524">
        <v>770000</v>
      </c>
      <c r="AK958" s="524">
        <v>1100000</v>
      </c>
      <c r="AL958" s="524">
        <v>1910000</v>
      </c>
      <c r="AM958" s="524">
        <v>1120000</v>
      </c>
      <c r="AN958" s="524">
        <v>488000</v>
      </c>
      <c r="AO958" s="524">
        <v>490000</v>
      </c>
      <c r="AP958" s="524">
        <v>616000</v>
      </c>
      <c r="AQ958" s="524">
        <v>252000</v>
      </c>
      <c r="AR958" s="524">
        <v>606000</v>
      </c>
      <c r="AS958" s="524">
        <v>368000</v>
      </c>
      <c r="AT958" s="524">
        <v>320000</v>
      </c>
      <c r="AU958" s="524">
        <v>192000</v>
      </c>
      <c r="AV958" s="524">
        <v>384000</v>
      </c>
      <c r="AW958" s="524">
        <v>160000</v>
      </c>
      <c r="AX958" s="524">
        <v>306000</v>
      </c>
      <c r="AY958" s="524">
        <v>170000</v>
      </c>
    </row>
    <row r="959" spans="1:51">
      <c r="A959" s="61" t="s">
        <v>1005</v>
      </c>
      <c r="B959" s="61" t="s">
        <v>396</v>
      </c>
      <c r="C959" s="61" t="s">
        <v>954</v>
      </c>
      <c r="D959" s="61" t="s">
        <v>425</v>
      </c>
      <c r="E959" s="64">
        <f>IF(ISERROR(VLOOKUP(D959,#REF!,2,0)),0,VLOOKUP(D959,#REF!,2,0))</f>
        <v>0</v>
      </c>
      <c r="F959" s="61" t="str">
        <f>IF(D959="","",VLOOKUP(D959,'UG SKU Categorization'!$A$1:$C$204,3,0))</f>
        <v>Solar</v>
      </c>
      <c r="G959" s="61" t="s">
        <v>426</v>
      </c>
      <c r="H959" s="524">
        <v>159000</v>
      </c>
      <c r="I959" s="306"/>
      <c r="J959" s="306"/>
      <c r="K959" s="306"/>
      <c r="L959" s="306"/>
      <c r="M959" s="306"/>
      <c r="N959" s="306"/>
      <c r="O959" s="306"/>
      <c r="P959" s="306"/>
      <c r="Q959" s="306"/>
      <c r="R959" s="306"/>
      <c r="S959" s="306"/>
      <c r="T959" s="306"/>
      <c r="U959" s="306"/>
      <c r="V959" s="306"/>
      <c r="W959" s="306"/>
      <c r="X959" s="306"/>
      <c r="Y959" s="306"/>
      <c r="Z959" s="524">
        <v>64000</v>
      </c>
      <c r="AA959" s="524">
        <v>33000</v>
      </c>
      <c r="AB959" s="306"/>
      <c r="AC959" s="524">
        <v>32000</v>
      </c>
      <c r="AD959" s="306"/>
      <c r="AE959" s="306"/>
      <c r="AF959" s="306"/>
      <c r="AG959" s="306"/>
      <c r="AH959" s="306"/>
      <c r="AI959" s="306"/>
      <c r="AJ959" s="306"/>
      <c r="AK959" s="306"/>
      <c r="AL959" s="306"/>
      <c r="AM959" s="306"/>
      <c r="AN959" s="306"/>
      <c r="AO959" s="306"/>
      <c r="AP959" s="306"/>
      <c r="AQ959" s="306"/>
      <c r="AR959" s="306"/>
      <c r="AS959" s="306"/>
      <c r="AT959" s="306"/>
      <c r="AU959" s="306"/>
      <c r="AV959" s="306"/>
      <c r="AW959" s="306"/>
      <c r="AX959" s="524">
        <v>30000</v>
      </c>
      <c r="AY959" s="306"/>
    </row>
    <row r="960" spans="1:51">
      <c r="A960" s="61" t="s">
        <v>1005</v>
      </c>
      <c r="B960" s="61" t="s">
        <v>396</v>
      </c>
      <c r="C960" s="61" t="s">
        <v>954</v>
      </c>
      <c r="D960" s="61" t="s">
        <v>682</v>
      </c>
      <c r="E960" s="64">
        <f>IF(ISERROR(VLOOKUP(D960,#REF!,2,0)),0,VLOOKUP(D960,#REF!,2,0))</f>
        <v>0</v>
      </c>
      <c r="F960" s="61" t="str">
        <f>IF(D960="","",VLOOKUP(D960,'UG SKU Categorization'!$A$1:$C$204,3,0))</f>
        <v>Other</v>
      </c>
      <c r="G960" s="61" t="s">
        <v>683</v>
      </c>
      <c r="H960" s="524">
        <v>1201050</v>
      </c>
      <c r="I960" s="524">
        <v>10400</v>
      </c>
      <c r="J960" s="524">
        <v>71500</v>
      </c>
      <c r="K960" s="524">
        <v>78000</v>
      </c>
      <c r="L960" s="524">
        <v>45000</v>
      </c>
      <c r="M960" s="524">
        <v>72000</v>
      </c>
      <c r="N960" s="524">
        <v>34500</v>
      </c>
      <c r="O960" s="524">
        <v>36000</v>
      </c>
      <c r="P960" s="524">
        <v>40500</v>
      </c>
      <c r="Q960" s="524">
        <v>37500</v>
      </c>
      <c r="R960" s="524">
        <v>6000</v>
      </c>
      <c r="S960" s="524">
        <v>24000</v>
      </c>
      <c r="T960" s="524">
        <v>37500</v>
      </c>
      <c r="U960" s="524">
        <v>22500</v>
      </c>
      <c r="V960" s="524">
        <v>22500</v>
      </c>
      <c r="W960" s="524">
        <v>43500</v>
      </c>
      <c r="X960" s="524">
        <v>21000</v>
      </c>
      <c r="Y960" s="524">
        <v>22500</v>
      </c>
      <c r="Z960" s="524">
        <v>28500</v>
      </c>
      <c r="AA960" s="524">
        <v>36000</v>
      </c>
      <c r="AB960" s="524">
        <v>4500</v>
      </c>
      <c r="AC960" s="524">
        <v>12000</v>
      </c>
      <c r="AD960" s="524">
        <v>19500</v>
      </c>
      <c r="AE960" s="524">
        <v>118500</v>
      </c>
      <c r="AF960" s="306"/>
      <c r="AG960" s="524">
        <v>25500</v>
      </c>
      <c r="AH960" s="524">
        <v>28500</v>
      </c>
      <c r="AI960" s="524">
        <v>31500</v>
      </c>
      <c r="AJ960" s="524">
        <v>30000</v>
      </c>
      <c r="AK960" s="524">
        <v>40500</v>
      </c>
      <c r="AL960" s="524">
        <v>16500</v>
      </c>
      <c r="AM960" s="524">
        <v>25500</v>
      </c>
      <c r="AN960" s="524">
        <v>10500</v>
      </c>
      <c r="AO960" s="524">
        <v>22500</v>
      </c>
      <c r="AP960" s="524">
        <v>18000</v>
      </c>
      <c r="AQ960" s="524">
        <v>18000</v>
      </c>
      <c r="AR960" s="524">
        <v>18000</v>
      </c>
      <c r="AS960" s="524">
        <v>19500</v>
      </c>
      <c r="AT960" s="524">
        <v>13500</v>
      </c>
      <c r="AU960" s="524">
        <v>6000</v>
      </c>
      <c r="AV960" s="524">
        <v>12000</v>
      </c>
      <c r="AW960" s="524">
        <v>9000</v>
      </c>
      <c r="AX960" s="524">
        <v>12150</v>
      </c>
      <c r="AY960" s="306"/>
    </row>
    <row r="961" spans="1:51">
      <c r="A961" s="61" t="s">
        <v>1005</v>
      </c>
      <c r="B961" s="61" t="s">
        <v>396</v>
      </c>
      <c r="C961" s="61" t="s">
        <v>954</v>
      </c>
      <c r="D961" s="61" t="s">
        <v>684</v>
      </c>
      <c r="E961" s="64">
        <f>IF(ISERROR(VLOOKUP(D961,#REF!,2,0)),0,VLOOKUP(D961,#REF!,2,0))</f>
        <v>0</v>
      </c>
      <c r="F961" s="61" t="str">
        <f>IF(D961="","",VLOOKUP(D961,'UG SKU Categorization'!$A$1:$C$204,3,0))</f>
        <v>Soap</v>
      </c>
      <c r="G961" s="61" t="s">
        <v>685</v>
      </c>
      <c r="H961" s="524">
        <v>648150</v>
      </c>
      <c r="I961" s="524">
        <v>9600</v>
      </c>
      <c r="J961" s="524">
        <v>57600</v>
      </c>
      <c r="K961" s="524">
        <v>50400</v>
      </c>
      <c r="L961" s="524">
        <v>39000</v>
      </c>
      <c r="M961" s="524">
        <v>37500</v>
      </c>
      <c r="N961" s="524">
        <v>15000</v>
      </c>
      <c r="O961" s="524">
        <v>22500</v>
      </c>
      <c r="P961" s="524">
        <v>28500</v>
      </c>
      <c r="Q961" s="524">
        <v>13500</v>
      </c>
      <c r="R961" s="524">
        <v>13500</v>
      </c>
      <c r="S961" s="524">
        <v>15000</v>
      </c>
      <c r="T961" s="524">
        <v>3000</v>
      </c>
      <c r="U961" s="524">
        <v>16500</v>
      </c>
      <c r="V961" s="524">
        <v>12000</v>
      </c>
      <c r="W961" s="524">
        <v>12000</v>
      </c>
      <c r="X961" s="524">
        <v>7500</v>
      </c>
      <c r="Y961" s="524">
        <v>19500</v>
      </c>
      <c r="Z961" s="524">
        <v>13500</v>
      </c>
      <c r="AA961" s="524">
        <v>22500</v>
      </c>
      <c r="AB961" s="524">
        <v>9000</v>
      </c>
      <c r="AC961" s="524">
        <v>4500</v>
      </c>
      <c r="AD961" s="524">
        <v>9000</v>
      </c>
      <c r="AE961" s="524">
        <v>84000</v>
      </c>
      <c r="AF961" s="306"/>
      <c r="AG961" s="524">
        <v>10500</v>
      </c>
      <c r="AH961" s="524">
        <v>19500</v>
      </c>
      <c r="AI961" s="524">
        <v>15000</v>
      </c>
      <c r="AJ961" s="524">
        <v>18000</v>
      </c>
      <c r="AK961" s="524">
        <v>10500</v>
      </c>
      <c r="AL961" s="524">
        <v>6000</v>
      </c>
      <c r="AM961" s="524">
        <v>10500</v>
      </c>
      <c r="AN961" s="524">
        <v>4500</v>
      </c>
      <c r="AO961" s="524">
        <v>10500</v>
      </c>
      <c r="AP961" s="524">
        <v>7500</v>
      </c>
      <c r="AQ961" s="524">
        <v>3000</v>
      </c>
      <c r="AR961" s="524">
        <v>1500</v>
      </c>
      <c r="AS961" s="524">
        <v>4500</v>
      </c>
      <c r="AT961" s="524">
        <v>3000</v>
      </c>
      <c r="AU961" s="524">
        <v>1500</v>
      </c>
      <c r="AV961" s="524">
        <v>3000</v>
      </c>
      <c r="AW961" s="306"/>
      <c r="AX961" s="524">
        <v>4050</v>
      </c>
      <c r="AY961" s="306"/>
    </row>
    <row r="962" spans="1:51">
      <c r="A962" s="61" t="s">
        <v>1005</v>
      </c>
      <c r="B962" s="61" t="s">
        <v>396</v>
      </c>
      <c r="C962" s="61" t="s">
        <v>954</v>
      </c>
      <c r="D962" s="61" t="s">
        <v>427</v>
      </c>
      <c r="E962" s="64">
        <f>IF(ISERROR(VLOOKUP(D962,#REF!,2,0)),0,VLOOKUP(D962,#REF!,2,0))</f>
        <v>0</v>
      </c>
      <c r="F962" s="61" t="str">
        <f>IF(D962="","",VLOOKUP(D962,'UG SKU Categorization'!$A$1:$C$204,3,0))</f>
        <v>Solar</v>
      </c>
      <c r="G962" s="61" t="s">
        <v>428</v>
      </c>
      <c r="H962" s="524">
        <v>5968000</v>
      </c>
      <c r="I962" s="524">
        <v>240000</v>
      </c>
      <c r="J962" s="524">
        <v>160000</v>
      </c>
      <c r="K962" s="524">
        <v>480000</v>
      </c>
      <c r="L962" s="524">
        <v>1456000</v>
      </c>
      <c r="M962" s="524">
        <v>760000</v>
      </c>
      <c r="N962" s="524">
        <v>600000</v>
      </c>
      <c r="O962" s="524">
        <v>328000</v>
      </c>
      <c r="P962" s="524">
        <v>580000</v>
      </c>
      <c r="Q962" s="524">
        <v>500000</v>
      </c>
      <c r="R962" s="524">
        <v>48000</v>
      </c>
      <c r="S962" s="524">
        <v>150000</v>
      </c>
      <c r="T962" s="524">
        <v>376000</v>
      </c>
      <c r="U962" s="524">
        <v>250000</v>
      </c>
      <c r="V962" s="306"/>
      <c r="W962" s="306"/>
      <c r="X962" s="306"/>
      <c r="Y962" s="306"/>
      <c r="Z962" s="306"/>
      <c r="AA962" s="306"/>
      <c r="AB962" s="306"/>
      <c r="AC962" s="524">
        <v>40000</v>
      </c>
      <c r="AD962" s="306"/>
      <c r="AE962" s="306"/>
      <c r="AF962" s="306"/>
      <c r="AG962" s="306"/>
      <c r="AH962" s="306"/>
      <c r="AI962" s="306"/>
      <c r="AJ962" s="306"/>
      <c r="AK962" s="306"/>
      <c r="AL962" s="306"/>
      <c r="AM962" s="306"/>
      <c r="AN962" s="306"/>
      <c r="AO962" s="306"/>
      <c r="AP962" s="306"/>
      <c r="AQ962" s="306"/>
      <c r="AR962" s="306"/>
      <c r="AS962" s="306"/>
      <c r="AT962" s="306"/>
      <c r="AU962" s="306"/>
      <c r="AV962" s="306"/>
      <c r="AW962" s="306"/>
      <c r="AX962" s="306"/>
      <c r="AY962" s="306"/>
    </row>
    <row r="963" spans="1:51">
      <c r="A963" s="61" t="s">
        <v>1005</v>
      </c>
      <c r="B963" s="61" t="s">
        <v>396</v>
      </c>
      <c r="C963" s="61" t="s">
        <v>954</v>
      </c>
      <c r="D963" s="61" t="s">
        <v>686</v>
      </c>
      <c r="E963" s="64">
        <f>IF(ISERROR(VLOOKUP(D963,#REF!,2,0)),0,VLOOKUP(D963,#REF!,2,0))</f>
        <v>0</v>
      </c>
      <c r="F963" s="61" t="str">
        <f>IF(D963="","",VLOOKUP(D963,'UG SKU Categorization'!$A$1:$C$204,3,0))</f>
        <v>Other</v>
      </c>
      <c r="G963" s="61" t="s">
        <v>687</v>
      </c>
      <c r="H963" s="524">
        <v>265400</v>
      </c>
      <c r="I963" s="524">
        <v>6000</v>
      </c>
      <c r="J963" s="524">
        <v>18000</v>
      </c>
      <c r="K963" s="524">
        <v>12000</v>
      </c>
      <c r="L963" s="524">
        <v>24000</v>
      </c>
      <c r="M963" s="524">
        <v>12800</v>
      </c>
      <c r="N963" s="524">
        <v>3200</v>
      </c>
      <c r="O963" s="524">
        <v>19200</v>
      </c>
      <c r="P963" s="524">
        <v>9600</v>
      </c>
      <c r="Q963" s="306"/>
      <c r="R963" s="524">
        <v>16000</v>
      </c>
      <c r="S963" s="524">
        <v>12800</v>
      </c>
      <c r="T963" s="306"/>
      <c r="U963" s="524">
        <v>6400</v>
      </c>
      <c r="V963" s="524">
        <v>9600</v>
      </c>
      <c r="W963" s="524">
        <v>3200</v>
      </c>
      <c r="X963" s="524">
        <v>6700</v>
      </c>
      <c r="Y963" s="524">
        <v>3200</v>
      </c>
      <c r="Z963" s="524">
        <v>9900</v>
      </c>
      <c r="AA963" s="524">
        <v>25600</v>
      </c>
      <c r="AB963" s="524">
        <v>16000</v>
      </c>
      <c r="AC963" s="524">
        <v>12800</v>
      </c>
      <c r="AD963" s="524">
        <v>16000</v>
      </c>
      <c r="AE963" s="524">
        <v>3200</v>
      </c>
      <c r="AF963" s="306"/>
      <c r="AG963" s="524">
        <v>6400</v>
      </c>
      <c r="AH963" s="524">
        <v>6400</v>
      </c>
      <c r="AI963" s="524">
        <v>3200</v>
      </c>
      <c r="AJ963" s="306"/>
      <c r="AK963" s="306"/>
      <c r="AL963" s="524">
        <v>3200</v>
      </c>
      <c r="AM963" s="306"/>
      <c r="AN963" s="306"/>
      <c r="AO963" s="306"/>
      <c r="AP963" s="306"/>
      <c r="AQ963" s="306"/>
      <c r="AR963" s="306"/>
      <c r="AS963" s="306"/>
      <c r="AT963" s="306"/>
      <c r="AU963" s="306"/>
      <c r="AV963" s="306"/>
      <c r="AW963" s="306"/>
      <c r="AX963" s="306"/>
      <c r="AY963" s="306"/>
    </row>
    <row r="964" spans="1:51">
      <c r="A964" s="61" t="s">
        <v>1005</v>
      </c>
      <c r="B964" s="61" t="s">
        <v>396</v>
      </c>
      <c r="C964" s="61" t="s">
        <v>954</v>
      </c>
      <c r="D964" s="61" t="s">
        <v>429</v>
      </c>
      <c r="E964" s="64">
        <f>IF(ISERROR(VLOOKUP(D964,#REF!,2,0)),0,VLOOKUP(D964,#REF!,2,0))</f>
        <v>0</v>
      </c>
      <c r="F964" s="61" t="str">
        <f>IF(D964="","",VLOOKUP(D964,'UG SKU Categorization'!$A$1:$C$204,3,0))</f>
        <v>Solar</v>
      </c>
      <c r="G964" s="61" t="s">
        <v>430</v>
      </c>
      <c r="H964" s="524">
        <v>199500</v>
      </c>
      <c r="I964" s="306"/>
      <c r="J964" s="306"/>
      <c r="K964" s="524">
        <v>22000</v>
      </c>
      <c r="L964" s="306"/>
      <c r="M964" s="524">
        <v>22000</v>
      </c>
      <c r="N964" s="306"/>
      <c r="O964" s="306"/>
      <c r="P964" s="306"/>
      <c r="Q964" s="524">
        <v>22000</v>
      </c>
      <c r="R964" s="524">
        <v>22250</v>
      </c>
      <c r="S964" s="306"/>
      <c r="T964" s="524">
        <v>44500</v>
      </c>
      <c r="U964" s="524">
        <v>22250</v>
      </c>
      <c r="V964" s="306"/>
      <c r="W964" s="306"/>
      <c r="X964" s="306"/>
      <c r="Y964" s="524">
        <v>44500</v>
      </c>
      <c r="Z964" s="306"/>
      <c r="AA964" s="306"/>
      <c r="AB964" s="306"/>
      <c r="AC964" s="306"/>
      <c r="AD964" s="306"/>
      <c r="AE964" s="306"/>
      <c r="AF964" s="306"/>
      <c r="AG964" s="306"/>
      <c r="AH964" s="306"/>
      <c r="AI964" s="306"/>
      <c r="AJ964" s="306"/>
      <c r="AK964" s="306"/>
      <c r="AL964" s="306"/>
      <c r="AM964" s="306"/>
      <c r="AN964" s="306"/>
      <c r="AO964" s="306"/>
      <c r="AP964" s="306"/>
      <c r="AQ964" s="306"/>
      <c r="AR964" s="306"/>
      <c r="AS964" s="306"/>
      <c r="AT964" s="306"/>
      <c r="AU964" s="306"/>
      <c r="AV964" s="306"/>
      <c r="AW964" s="306"/>
      <c r="AX964" s="306"/>
      <c r="AY964" s="306"/>
    </row>
    <row r="965" spans="1:51">
      <c r="A965" s="61" t="s">
        <v>1005</v>
      </c>
      <c r="B965" s="61" t="s">
        <v>396</v>
      </c>
      <c r="C965" s="61" t="s">
        <v>954</v>
      </c>
      <c r="D965" s="61" t="s">
        <v>431</v>
      </c>
      <c r="E965" s="64">
        <f>IF(ISERROR(VLOOKUP(D965,#REF!,2,0)),0,VLOOKUP(D965,#REF!,2,0))</f>
        <v>0</v>
      </c>
      <c r="F965" s="61" t="str">
        <f>IF(D965="","",VLOOKUP(D965,'UG SKU Categorization'!$A$1:$C$204,3,0))</f>
        <v>Solar</v>
      </c>
      <c r="G965" s="61" t="s">
        <v>432</v>
      </c>
      <c r="H965" s="524">
        <v>105600</v>
      </c>
      <c r="I965" s="306"/>
      <c r="J965" s="306"/>
      <c r="K965" s="524">
        <v>17000</v>
      </c>
      <c r="L965" s="306"/>
      <c r="M965" s="524">
        <v>17000</v>
      </c>
      <c r="N965" s="306"/>
      <c r="O965" s="306"/>
      <c r="P965" s="306"/>
      <c r="Q965" s="524">
        <v>17000</v>
      </c>
      <c r="R965" s="524">
        <v>18200</v>
      </c>
      <c r="S965" s="306"/>
      <c r="T965" s="524">
        <v>36400</v>
      </c>
      <c r="U965" s="306"/>
      <c r="V965" s="306"/>
      <c r="W965" s="306"/>
      <c r="X965" s="306"/>
      <c r="Y965" s="306"/>
      <c r="Z965" s="306"/>
      <c r="AA965" s="306"/>
      <c r="AB965" s="306"/>
      <c r="AC965" s="306"/>
      <c r="AD965" s="306"/>
      <c r="AE965" s="306"/>
      <c r="AF965" s="306"/>
      <c r="AG965" s="306"/>
      <c r="AH965" s="306"/>
      <c r="AI965" s="306"/>
      <c r="AJ965" s="306"/>
      <c r="AK965" s="306"/>
      <c r="AL965" s="306"/>
      <c r="AM965" s="306"/>
      <c r="AN965" s="306"/>
      <c r="AO965" s="306"/>
      <c r="AP965" s="306"/>
      <c r="AQ965" s="306"/>
      <c r="AR965" s="306"/>
      <c r="AS965" s="306"/>
      <c r="AT965" s="306"/>
      <c r="AU965" s="306"/>
      <c r="AV965" s="306"/>
      <c r="AW965" s="306"/>
      <c r="AX965" s="306"/>
      <c r="AY965" s="306"/>
    </row>
    <row r="966" spans="1:51">
      <c r="A966" s="61" t="s">
        <v>1005</v>
      </c>
      <c r="B966" s="61" t="s">
        <v>396</v>
      </c>
      <c r="C966" s="61" t="s">
        <v>954</v>
      </c>
      <c r="D966" s="61" t="s">
        <v>433</v>
      </c>
      <c r="E966" s="64">
        <f>IF(ISERROR(VLOOKUP(D966,#REF!,2,0)),0,VLOOKUP(D966,#REF!,2,0))</f>
        <v>0</v>
      </c>
      <c r="F966" s="61" t="str">
        <f>IF(D966="","",VLOOKUP(D966,'UG SKU Categorization'!$A$1:$C$204,3,0))</f>
        <v>Solar</v>
      </c>
      <c r="G966" s="61" t="s">
        <v>434</v>
      </c>
      <c r="H966" s="524">
        <v>60700</v>
      </c>
      <c r="I966" s="306"/>
      <c r="J966" s="306"/>
      <c r="K966" s="524">
        <v>8500</v>
      </c>
      <c r="L966" s="306"/>
      <c r="M966" s="524">
        <v>8500</v>
      </c>
      <c r="N966" s="306"/>
      <c r="O966" s="306"/>
      <c r="P966" s="306"/>
      <c r="Q966" s="524">
        <v>8500</v>
      </c>
      <c r="R966" s="524">
        <v>8800</v>
      </c>
      <c r="S966" s="306"/>
      <c r="T966" s="306"/>
      <c r="U966" s="306"/>
      <c r="V966" s="306"/>
      <c r="W966" s="306"/>
      <c r="X966" s="306"/>
      <c r="Y966" s="524">
        <v>26400</v>
      </c>
      <c r="Z966" s="306"/>
      <c r="AA966" s="306"/>
      <c r="AB966" s="306"/>
      <c r="AC966" s="306"/>
      <c r="AD966" s="306"/>
      <c r="AE966" s="306"/>
      <c r="AF966" s="306"/>
      <c r="AG966" s="306"/>
      <c r="AH966" s="306"/>
      <c r="AI966" s="306"/>
      <c r="AJ966" s="306"/>
      <c r="AK966" s="306"/>
      <c r="AL966" s="306"/>
      <c r="AM966" s="306"/>
      <c r="AN966" s="306"/>
      <c r="AO966" s="306"/>
      <c r="AP966" s="306"/>
      <c r="AQ966" s="306"/>
      <c r="AR966" s="306"/>
      <c r="AS966" s="306"/>
      <c r="AT966" s="306"/>
      <c r="AU966" s="306"/>
      <c r="AV966" s="306"/>
      <c r="AW966" s="306"/>
      <c r="AX966" s="306"/>
      <c r="AY966" s="306"/>
    </row>
    <row r="967" spans="1:51">
      <c r="A967" s="61" t="s">
        <v>1005</v>
      </c>
      <c r="B967" s="61" t="s">
        <v>396</v>
      </c>
      <c r="C967" s="61" t="s">
        <v>954</v>
      </c>
      <c r="D967" s="61" t="s">
        <v>435</v>
      </c>
      <c r="E967" s="64">
        <f>IF(ISERROR(VLOOKUP(D967,#REF!,2,0)),0,VLOOKUP(D967,#REF!,2,0))</f>
        <v>0</v>
      </c>
      <c r="F967" s="61" t="str">
        <f>IF(D967="","",VLOOKUP(D967,'UG SKU Categorization'!$A$1:$C$204,3,0))</f>
        <v>Solar</v>
      </c>
      <c r="G967" s="61" t="s">
        <v>436</v>
      </c>
      <c r="H967" s="524">
        <v>114400</v>
      </c>
      <c r="I967" s="306"/>
      <c r="J967" s="306"/>
      <c r="K967" s="306"/>
      <c r="L967" s="306"/>
      <c r="M967" s="524">
        <v>19000</v>
      </c>
      <c r="N967" s="306"/>
      <c r="O967" s="306"/>
      <c r="P967" s="306"/>
      <c r="Q967" s="524">
        <v>19000</v>
      </c>
      <c r="R967" s="524">
        <v>19100</v>
      </c>
      <c r="S967" s="306"/>
      <c r="T967" s="306"/>
      <c r="U967" s="306"/>
      <c r="V967" s="306"/>
      <c r="W967" s="306"/>
      <c r="X967" s="306"/>
      <c r="Y967" s="524">
        <v>57300</v>
      </c>
      <c r="Z967" s="306"/>
      <c r="AA967" s="306"/>
      <c r="AB967" s="306"/>
      <c r="AC967" s="306"/>
      <c r="AD967" s="306"/>
      <c r="AE967" s="306"/>
      <c r="AF967" s="306"/>
      <c r="AG967" s="306"/>
      <c r="AH967" s="306"/>
      <c r="AI967" s="306"/>
      <c r="AJ967" s="306"/>
      <c r="AK967" s="306"/>
      <c r="AL967" s="306"/>
      <c r="AM967" s="306"/>
      <c r="AN967" s="306"/>
      <c r="AO967" s="306"/>
      <c r="AP967" s="306"/>
      <c r="AQ967" s="306"/>
      <c r="AR967" s="306"/>
      <c r="AS967" s="306"/>
      <c r="AT967" s="306"/>
      <c r="AU967" s="306"/>
      <c r="AV967" s="306"/>
      <c r="AW967" s="306"/>
      <c r="AX967" s="306"/>
      <c r="AY967" s="306"/>
    </row>
    <row r="968" spans="1:51">
      <c r="A968" s="61" t="s">
        <v>1005</v>
      </c>
      <c r="B968" s="61" t="s">
        <v>396</v>
      </c>
      <c r="C968" s="61" t="s">
        <v>954</v>
      </c>
      <c r="D968" s="61" t="s">
        <v>437</v>
      </c>
      <c r="E968" s="64">
        <f>IF(ISERROR(VLOOKUP(D968,#REF!,2,0)),0,VLOOKUP(D968,#REF!,2,0))</f>
        <v>0</v>
      </c>
      <c r="F968" s="61" t="str">
        <f>IF(D968="","",VLOOKUP(D968,'UG SKU Categorization'!$A$1:$C$204,3,0))</f>
        <v>Solar</v>
      </c>
      <c r="G968" s="61" t="s">
        <v>438</v>
      </c>
      <c r="H968" s="524">
        <v>73100</v>
      </c>
      <c r="I968" s="524">
        <v>51500</v>
      </c>
      <c r="J968" s="306"/>
      <c r="K968" s="524">
        <v>1800</v>
      </c>
      <c r="L968" s="306"/>
      <c r="M968" s="524">
        <v>1800</v>
      </c>
      <c r="N968" s="306"/>
      <c r="O968" s="306"/>
      <c r="P968" s="306"/>
      <c r="Q968" s="524">
        <v>3600</v>
      </c>
      <c r="R968" s="524">
        <v>2000</v>
      </c>
      <c r="S968" s="306"/>
      <c r="T968" s="524">
        <v>2000</v>
      </c>
      <c r="U968" s="524">
        <v>6400</v>
      </c>
      <c r="V968" s="306"/>
      <c r="W968" s="306"/>
      <c r="X968" s="306"/>
      <c r="Y968" s="524">
        <v>2000</v>
      </c>
      <c r="Z968" s="306"/>
      <c r="AA968" s="306"/>
      <c r="AB968" s="306"/>
      <c r="AC968" s="306"/>
      <c r="AD968" s="306"/>
      <c r="AE968" s="306"/>
      <c r="AF968" s="306"/>
      <c r="AG968" s="524">
        <v>2000</v>
      </c>
      <c r="AH968" s="306"/>
      <c r="AI968" s="306"/>
      <c r="AJ968" s="306"/>
      <c r="AK968" s="306"/>
      <c r="AL968" s="306"/>
      <c r="AM968" s="306"/>
      <c r="AN968" s="306"/>
      <c r="AO968" s="306"/>
      <c r="AP968" s="306"/>
      <c r="AQ968" s="306"/>
      <c r="AR968" s="306"/>
      <c r="AS968" s="306"/>
      <c r="AT968" s="306"/>
      <c r="AU968" s="306"/>
      <c r="AV968" s="306"/>
      <c r="AW968" s="306"/>
      <c r="AX968" s="306"/>
      <c r="AY968" s="306"/>
    </row>
    <row r="969" spans="1:51">
      <c r="A969" s="61" t="s">
        <v>1005</v>
      </c>
      <c r="B969" s="61" t="s">
        <v>396</v>
      </c>
      <c r="C969" s="61" t="s">
        <v>954</v>
      </c>
      <c r="D969" s="61" t="s">
        <v>479</v>
      </c>
      <c r="E969" s="64">
        <f>IF(ISERROR(VLOOKUP(D969,#REF!,2,0)),0,VLOOKUP(D969,#REF!,2,0))</f>
        <v>0</v>
      </c>
      <c r="F969" s="61" t="str">
        <f>IF(D969="","",VLOOKUP(D969,'UG SKU Categorization'!$A$1:$C$204,3,0))</f>
        <v>Soap</v>
      </c>
      <c r="G969" s="61" t="s">
        <v>480</v>
      </c>
      <c r="H969" s="524">
        <v>46045900</v>
      </c>
      <c r="I969" s="306"/>
      <c r="J969" s="524">
        <v>67250</v>
      </c>
      <c r="K969" s="524">
        <v>873500</v>
      </c>
      <c r="L969" s="524">
        <v>1442500</v>
      </c>
      <c r="M969" s="524">
        <v>367800</v>
      </c>
      <c r="N969" s="524">
        <v>213900</v>
      </c>
      <c r="O969" s="524">
        <v>394750</v>
      </c>
      <c r="P969" s="524">
        <v>522000</v>
      </c>
      <c r="Q969" s="524">
        <v>2196000</v>
      </c>
      <c r="R969" s="524">
        <v>4753500</v>
      </c>
      <c r="S969" s="524">
        <v>1708500</v>
      </c>
      <c r="T969" s="524">
        <v>396600</v>
      </c>
      <c r="U969" s="524">
        <v>178000</v>
      </c>
      <c r="V969" s="524">
        <v>253300</v>
      </c>
      <c r="W969" s="524">
        <v>185150</v>
      </c>
      <c r="X969" s="524">
        <v>142250</v>
      </c>
      <c r="Y969" s="524">
        <v>127500</v>
      </c>
      <c r="Z969" s="524">
        <v>239700</v>
      </c>
      <c r="AA969" s="524">
        <v>391300</v>
      </c>
      <c r="AB969" s="524">
        <v>239850</v>
      </c>
      <c r="AC969" s="524">
        <v>199750</v>
      </c>
      <c r="AD969" s="524">
        <v>194700</v>
      </c>
      <c r="AE969" s="524">
        <v>314500</v>
      </c>
      <c r="AF969" s="306"/>
      <c r="AG969" s="524">
        <v>229500</v>
      </c>
      <c r="AH969" s="524">
        <v>680000</v>
      </c>
      <c r="AI969" s="524">
        <v>226100</v>
      </c>
      <c r="AJ969" s="524">
        <v>248300</v>
      </c>
      <c r="AK969" s="524">
        <v>236800</v>
      </c>
      <c r="AL969" s="524">
        <v>1468900</v>
      </c>
      <c r="AM969" s="524">
        <v>2627000</v>
      </c>
      <c r="AN969" s="524">
        <v>999000</v>
      </c>
      <c r="AO969" s="524">
        <v>3011800</v>
      </c>
      <c r="AP969" s="524">
        <v>1822250</v>
      </c>
      <c r="AQ969" s="524">
        <v>2517400</v>
      </c>
      <c r="AR969" s="524">
        <v>2712150</v>
      </c>
      <c r="AS969" s="524">
        <v>1158250</v>
      </c>
      <c r="AT969" s="524">
        <v>2958150</v>
      </c>
      <c r="AU969" s="524">
        <v>3977000</v>
      </c>
      <c r="AV969" s="524">
        <v>2144300</v>
      </c>
      <c r="AW969" s="524">
        <v>2289900</v>
      </c>
      <c r="AX969" s="524">
        <v>1044000</v>
      </c>
      <c r="AY969" s="524">
        <v>292800</v>
      </c>
    </row>
    <row r="970" spans="1:51">
      <c r="A970" s="61" t="s">
        <v>1005</v>
      </c>
      <c r="B970" s="61" t="s">
        <v>396</v>
      </c>
      <c r="C970" s="61" t="s">
        <v>954</v>
      </c>
      <c r="D970" s="61" t="s">
        <v>481</v>
      </c>
      <c r="E970" s="64">
        <f>IF(ISERROR(VLOOKUP(D970,#REF!,2,0)),0,VLOOKUP(D970,#REF!,2,0))</f>
        <v>0</v>
      </c>
      <c r="F970" s="61" t="str">
        <f>IF(D970="","",VLOOKUP(D970,'UG SKU Categorization'!$A$1:$C$204,3,0))</f>
        <v>Other</v>
      </c>
      <c r="G970" s="61" t="s">
        <v>482</v>
      </c>
      <c r="H970" s="524">
        <v>848550</v>
      </c>
      <c r="I970" s="306"/>
      <c r="J970" s="524">
        <v>61500</v>
      </c>
      <c r="K970" s="524">
        <v>78000</v>
      </c>
      <c r="L970" s="524">
        <v>18000</v>
      </c>
      <c r="M970" s="524">
        <v>37500</v>
      </c>
      <c r="N970" s="524">
        <v>27000</v>
      </c>
      <c r="O970" s="524">
        <v>31500</v>
      </c>
      <c r="P970" s="524">
        <v>18000</v>
      </c>
      <c r="Q970" s="524">
        <v>40500</v>
      </c>
      <c r="R970" s="524">
        <v>18000</v>
      </c>
      <c r="S970" s="524">
        <v>18000</v>
      </c>
      <c r="T970" s="524">
        <v>1500</v>
      </c>
      <c r="U970" s="524">
        <v>10500</v>
      </c>
      <c r="V970" s="524">
        <v>12000</v>
      </c>
      <c r="W970" s="524">
        <v>6000</v>
      </c>
      <c r="X970" s="524">
        <v>16500</v>
      </c>
      <c r="Y970" s="524">
        <v>19500</v>
      </c>
      <c r="Z970" s="524">
        <v>6000</v>
      </c>
      <c r="AA970" s="524">
        <v>7500</v>
      </c>
      <c r="AB970" s="524">
        <v>18000</v>
      </c>
      <c r="AC970" s="524">
        <v>15000</v>
      </c>
      <c r="AD970" s="524">
        <v>99700</v>
      </c>
      <c r="AE970" s="524">
        <v>92150</v>
      </c>
      <c r="AF970" s="306"/>
      <c r="AG970" s="524">
        <v>12600</v>
      </c>
      <c r="AH970" s="524">
        <v>9000</v>
      </c>
      <c r="AI970" s="524">
        <v>34200</v>
      </c>
      <c r="AJ970" s="524">
        <v>18000</v>
      </c>
      <c r="AK970" s="524">
        <v>36000</v>
      </c>
      <c r="AL970" s="524">
        <v>46800</v>
      </c>
      <c r="AM970" s="524">
        <v>21600</v>
      </c>
      <c r="AN970" s="524">
        <v>14400</v>
      </c>
      <c r="AO970" s="524">
        <v>3600</v>
      </c>
      <c r="AP970" s="306"/>
      <c r="AQ970" s="306"/>
      <c r="AR970" s="306"/>
      <c r="AS970" s="306"/>
      <c r="AT970" s="306"/>
      <c r="AU970" s="306"/>
      <c r="AV970" s="306"/>
      <c r="AW970" s="306"/>
      <c r="AX970" s="306"/>
      <c r="AY970" s="306"/>
    </row>
    <row r="971" spans="1:51">
      <c r="A971" s="61" t="s">
        <v>1005</v>
      </c>
      <c r="B971" s="61" t="s">
        <v>396</v>
      </c>
      <c r="C971" s="61" t="s">
        <v>954</v>
      </c>
      <c r="D971" s="61" t="s">
        <v>483</v>
      </c>
      <c r="E971" s="64">
        <f>IF(ISERROR(VLOOKUP(D971,#REF!,2,0)),0,VLOOKUP(D971,#REF!,2,0))</f>
        <v>0</v>
      </c>
      <c r="F971" s="61" t="str">
        <f>IF(D971="","",VLOOKUP(D971,'UG SKU Categorization'!$A$1:$C$204,3,0))</f>
        <v>Soap</v>
      </c>
      <c r="G971" s="61" t="s">
        <v>484</v>
      </c>
      <c r="H971" s="524">
        <v>272200</v>
      </c>
      <c r="I971" s="306"/>
      <c r="J971" s="524">
        <v>41000</v>
      </c>
      <c r="K971" s="524">
        <v>20000</v>
      </c>
      <c r="L971" s="306"/>
      <c r="M971" s="524">
        <v>52800</v>
      </c>
      <c r="N971" s="524">
        <v>12000</v>
      </c>
      <c r="O971" s="524">
        <v>8400</v>
      </c>
      <c r="P971" s="524">
        <v>3600</v>
      </c>
      <c r="Q971" s="524">
        <v>18000</v>
      </c>
      <c r="R971" s="524">
        <v>6000</v>
      </c>
      <c r="S971" s="306"/>
      <c r="T971" s="524">
        <v>9600</v>
      </c>
      <c r="U971" s="524">
        <v>7200</v>
      </c>
      <c r="V971" s="524">
        <v>9600</v>
      </c>
      <c r="W971" s="524">
        <v>2400</v>
      </c>
      <c r="X971" s="524">
        <v>4800</v>
      </c>
      <c r="Y971" s="524">
        <v>22800</v>
      </c>
      <c r="Z971" s="524">
        <v>6000</v>
      </c>
      <c r="AA971" s="524">
        <v>2400</v>
      </c>
      <c r="AB971" s="524">
        <v>3600</v>
      </c>
      <c r="AC971" s="524">
        <v>3600</v>
      </c>
      <c r="AD971" s="524">
        <v>4800</v>
      </c>
      <c r="AE971" s="306"/>
      <c r="AF971" s="306"/>
      <c r="AG971" s="524">
        <v>4800</v>
      </c>
      <c r="AH971" s="524">
        <v>21600</v>
      </c>
      <c r="AI971" s="524">
        <v>2400</v>
      </c>
      <c r="AJ971" s="524">
        <v>2400</v>
      </c>
      <c r="AK971" s="524">
        <v>2400</v>
      </c>
      <c r="AL971" s="306"/>
      <c r="AM971" s="306"/>
      <c r="AN971" s="306"/>
      <c r="AO971" s="306"/>
      <c r="AP971" s="306"/>
      <c r="AQ971" s="306"/>
      <c r="AR971" s="306"/>
      <c r="AS971" s="306"/>
      <c r="AT971" s="306"/>
      <c r="AU971" s="306"/>
      <c r="AV971" s="306"/>
      <c r="AW971" s="306"/>
      <c r="AX971" s="306"/>
      <c r="AY971" s="306"/>
    </row>
    <row r="972" spans="1:51">
      <c r="A972" s="61" t="s">
        <v>1005</v>
      </c>
      <c r="B972" s="61" t="s">
        <v>396</v>
      </c>
      <c r="C972" s="61" t="s">
        <v>954</v>
      </c>
      <c r="D972" s="61" t="s">
        <v>485</v>
      </c>
      <c r="E972" s="64">
        <f>IF(ISERROR(VLOOKUP(D972,#REF!,2,0)),0,VLOOKUP(D972,#REF!,2,0))</f>
        <v>0</v>
      </c>
      <c r="F972" s="61" t="str">
        <f>IF(D972="","",VLOOKUP(D972,'UG SKU Categorization'!$A$1:$C$204,3,0))</f>
        <v>Soap</v>
      </c>
      <c r="G972" s="61" t="s">
        <v>486</v>
      </c>
      <c r="H972" s="524">
        <v>535200</v>
      </c>
      <c r="I972" s="306"/>
      <c r="J972" s="306"/>
      <c r="K972" s="306"/>
      <c r="L972" s="306"/>
      <c r="M972" s="306"/>
      <c r="N972" s="306"/>
      <c r="O972" s="306"/>
      <c r="P972" s="306"/>
      <c r="Q972" s="306"/>
      <c r="R972" s="306"/>
      <c r="S972" s="524">
        <v>54400</v>
      </c>
      <c r="T972" s="524">
        <v>60800</v>
      </c>
      <c r="U972" s="524">
        <v>25200</v>
      </c>
      <c r="V972" s="524">
        <v>3600</v>
      </c>
      <c r="W972" s="524">
        <v>21200</v>
      </c>
      <c r="X972" s="524">
        <v>14400</v>
      </c>
      <c r="Y972" s="524">
        <v>7200</v>
      </c>
      <c r="Z972" s="524">
        <v>3200</v>
      </c>
      <c r="AA972" s="524">
        <v>14000</v>
      </c>
      <c r="AB972" s="524">
        <v>10800</v>
      </c>
      <c r="AC972" s="524">
        <v>3600</v>
      </c>
      <c r="AD972" s="524">
        <v>13600</v>
      </c>
      <c r="AE972" s="524">
        <v>10800</v>
      </c>
      <c r="AF972" s="306"/>
      <c r="AG972" s="524">
        <v>32400</v>
      </c>
      <c r="AH972" s="524">
        <v>27000</v>
      </c>
      <c r="AI972" s="524">
        <v>6600</v>
      </c>
      <c r="AJ972" s="524">
        <v>13200</v>
      </c>
      <c r="AK972" s="524">
        <v>13200</v>
      </c>
      <c r="AL972" s="524">
        <v>13200</v>
      </c>
      <c r="AM972" s="524">
        <v>6600</v>
      </c>
      <c r="AN972" s="524">
        <v>3300</v>
      </c>
      <c r="AO972" s="524">
        <v>19800</v>
      </c>
      <c r="AP972" s="524">
        <v>13200</v>
      </c>
      <c r="AQ972" s="524">
        <v>33000</v>
      </c>
      <c r="AR972" s="524">
        <v>33000</v>
      </c>
      <c r="AS972" s="524">
        <v>19800</v>
      </c>
      <c r="AT972" s="524">
        <v>16500</v>
      </c>
      <c r="AU972" s="524">
        <v>9600</v>
      </c>
      <c r="AV972" s="524">
        <v>32000</v>
      </c>
      <c r="AW972" s="306"/>
      <c r="AX972" s="306"/>
      <c r="AY972" s="306"/>
    </row>
    <row r="973" spans="1:51">
      <c r="A973" s="61" t="s">
        <v>1005</v>
      </c>
      <c r="B973" s="61" t="s">
        <v>396</v>
      </c>
      <c r="C973" s="61" t="s">
        <v>954</v>
      </c>
      <c r="D973" s="61" t="s">
        <v>487</v>
      </c>
      <c r="E973" s="64">
        <f>IF(ISERROR(VLOOKUP(D973,#REF!,2,0)),0,VLOOKUP(D973,#REF!,2,0))</f>
        <v>0</v>
      </c>
      <c r="F973" s="61" t="str">
        <f>IF(D973="","",VLOOKUP(D973,'UG SKU Categorization'!$A$1:$C$204,3,0))</f>
        <v>Soap</v>
      </c>
      <c r="G973" s="61" t="s">
        <v>488</v>
      </c>
      <c r="H973" s="524">
        <v>661950</v>
      </c>
      <c r="I973" s="306"/>
      <c r="J973" s="306"/>
      <c r="K973" s="306"/>
      <c r="L973" s="306"/>
      <c r="M973" s="306"/>
      <c r="N973" s="306"/>
      <c r="O973" s="306"/>
      <c r="P973" s="306"/>
      <c r="Q973" s="306"/>
      <c r="R973" s="306"/>
      <c r="S973" s="524">
        <v>32400</v>
      </c>
      <c r="T973" s="524">
        <v>43200</v>
      </c>
      <c r="U973" s="524">
        <v>33750</v>
      </c>
      <c r="V973" s="524">
        <v>42500</v>
      </c>
      <c r="W973" s="524">
        <v>23750</v>
      </c>
      <c r="X973" s="524">
        <v>12500</v>
      </c>
      <c r="Y973" s="524">
        <v>28750</v>
      </c>
      <c r="Z973" s="524">
        <v>12500</v>
      </c>
      <c r="AA973" s="524">
        <v>22500</v>
      </c>
      <c r="AB973" s="524">
        <v>15000</v>
      </c>
      <c r="AC973" s="524">
        <v>16250</v>
      </c>
      <c r="AD973" s="524">
        <v>26250</v>
      </c>
      <c r="AE973" s="524">
        <v>78750</v>
      </c>
      <c r="AF973" s="306"/>
      <c r="AG973" s="524">
        <v>48750</v>
      </c>
      <c r="AH973" s="524">
        <v>26700</v>
      </c>
      <c r="AI973" s="524">
        <v>29450</v>
      </c>
      <c r="AJ973" s="524">
        <v>18600</v>
      </c>
      <c r="AK973" s="524">
        <v>27900</v>
      </c>
      <c r="AL973" s="524">
        <v>9300</v>
      </c>
      <c r="AM973" s="524">
        <v>10850</v>
      </c>
      <c r="AN973" s="524">
        <v>9300</v>
      </c>
      <c r="AO973" s="524">
        <v>27900</v>
      </c>
      <c r="AP973" s="524">
        <v>6200</v>
      </c>
      <c r="AQ973" s="524">
        <v>3100</v>
      </c>
      <c r="AR973" s="524">
        <v>12400</v>
      </c>
      <c r="AS973" s="524">
        <v>34100</v>
      </c>
      <c r="AT973" s="524">
        <v>6200</v>
      </c>
      <c r="AU973" s="524">
        <v>3100</v>
      </c>
      <c r="AV973" s="306"/>
      <c r="AW973" s="306"/>
      <c r="AX973" s="306"/>
      <c r="AY973" s="306"/>
    </row>
    <row r="974" spans="1:51">
      <c r="A974" s="61" t="s">
        <v>1005</v>
      </c>
      <c r="B974" s="61" t="s">
        <v>396</v>
      </c>
      <c r="C974" s="61" t="s">
        <v>954</v>
      </c>
      <c r="D974" s="61" t="s">
        <v>439</v>
      </c>
      <c r="E974" s="64">
        <f>IF(ISERROR(VLOOKUP(D974,#REF!,2,0)),0,VLOOKUP(D974,#REF!,2,0))</f>
        <v>0</v>
      </c>
      <c r="F974" s="61" t="str">
        <f>IF(D974="","",VLOOKUP(D974,'UG SKU Categorization'!$A$1:$C$204,3,0))</f>
        <v>Solar</v>
      </c>
      <c r="G974" s="61" t="s">
        <v>440</v>
      </c>
      <c r="H974" s="524">
        <v>4669000</v>
      </c>
      <c r="I974" s="306"/>
      <c r="J974" s="306"/>
      <c r="K974" s="306"/>
      <c r="L974" s="306"/>
      <c r="M974" s="306"/>
      <c r="N974" s="306"/>
      <c r="O974" s="306"/>
      <c r="P974" s="306"/>
      <c r="Q974" s="306"/>
      <c r="R974" s="306"/>
      <c r="S974" s="524">
        <v>500000</v>
      </c>
      <c r="T974" s="524">
        <v>1279000</v>
      </c>
      <c r="U974" s="524">
        <v>200000</v>
      </c>
      <c r="V974" s="306"/>
      <c r="W974" s="524">
        <v>400000</v>
      </c>
      <c r="X974" s="524">
        <v>100000</v>
      </c>
      <c r="Y974" s="306"/>
      <c r="Z974" s="524">
        <v>500000</v>
      </c>
      <c r="AA974" s="524">
        <v>100000</v>
      </c>
      <c r="AB974" s="524">
        <v>200000</v>
      </c>
      <c r="AC974" s="524">
        <v>400000</v>
      </c>
      <c r="AD974" s="306"/>
      <c r="AE974" s="306"/>
      <c r="AF974" s="306"/>
      <c r="AG974" s="524">
        <v>200000</v>
      </c>
      <c r="AH974" s="524">
        <v>100000</v>
      </c>
      <c r="AI974" s="306"/>
      <c r="AJ974" s="306"/>
      <c r="AK974" s="306"/>
      <c r="AL974" s="306"/>
      <c r="AM974" s="306"/>
      <c r="AN974" s="306"/>
      <c r="AO974" s="306"/>
      <c r="AP974" s="306"/>
      <c r="AQ974" s="306"/>
      <c r="AR974" s="524">
        <v>400000</v>
      </c>
      <c r="AS974" s="306"/>
      <c r="AT974" s="306"/>
      <c r="AU974" s="306"/>
      <c r="AV974" s="524">
        <v>200000</v>
      </c>
      <c r="AW974" s="306"/>
      <c r="AX974" s="524">
        <v>90000</v>
      </c>
      <c r="AY974" s="306"/>
    </row>
    <row r="975" spans="1:51">
      <c r="A975" s="61" t="s">
        <v>1005</v>
      </c>
      <c r="B975" s="61" t="s">
        <v>396</v>
      </c>
      <c r="C975" s="61" t="s">
        <v>954</v>
      </c>
      <c r="D975" s="61" t="s">
        <v>703</v>
      </c>
      <c r="E975" s="64">
        <f>IF(ISERROR(VLOOKUP(D975,#REF!,2,0)),0,VLOOKUP(D975,#REF!,2,0))</f>
        <v>0</v>
      </c>
      <c r="F975" s="61" t="str">
        <f>IF(D975="","",VLOOKUP(D975,'UG SKU Categorization'!$A$1:$C$204,3,0))</f>
        <v>Cookstoves</v>
      </c>
      <c r="G975" s="61" t="s">
        <v>704</v>
      </c>
      <c r="H975" s="524">
        <v>465000</v>
      </c>
      <c r="I975" s="306"/>
      <c r="J975" s="306"/>
      <c r="K975" s="306"/>
      <c r="L975" s="306"/>
      <c r="M975" s="306"/>
      <c r="N975" s="306"/>
      <c r="O975" s="306"/>
      <c r="P975" s="306"/>
      <c r="Q975" s="306"/>
      <c r="R975" s="306"/>
      <c r="S975" s="306"/>
      <c r="T975" s="524">
        <v>26000</v>
      </c>
      <c r="U975" s="524">
        <v>78000</v>
      </c>
      <c r="V975" s="524">
        <v>26000</v>
      </c>
      <c r="W975" s="524">
        <v>52000</v>
      </c>
      <c r="X975" s="524">
        <v>78000</v>
      </c>
      <c r="Y975" s="524">
        <v>26000</v>
      </c>
      <c r="Z975" s="306"/>
      <c r="AA975" s="524">
        <v>26000</v>
      </c>
      <c r="AB975" s="524">
        <v>26000</v>
      </c>
      <c r="AC975" s="306"/>
      <c r="AD975" s="306"/>
      <c r="AE975" s="524">
        <v>26000</v>
      </c>
      <c r="AF975" s="306"/>
      <c r="AG975" s="306"/>
      <c r="AH975" s="306"/>
      <c r="AI975" s="306"/>
      <c r="AJ975" s="306"/>
      <c r="AK975" s="306"/>
      <c r="AL975" s="306"/>
      <c r="AM975" s="524">
        <v>26000</v>
      </c>
      <c r="AN975" s="306"/>
      <c r="AO975" s="524">
        <v>26000</v>
      </c>
      <c r="AP975" s="524">
        <v>26000</v>
      </c>
      <c r="AQ975" s="306"/>
      <c r="AR975" s="306"/>
      <c r="AS975" s="306"/>
      <c r="AT975" s="306"/>
      <c r="AU975" s="306"/>
      <c r="AV975" s="524">
        <v>23000</v>
      </c>
      <c r="AW975" s="306"/>
      <c r="AX975" s="306"/>
      <c r="AY975" s="306"/>
    </row>
    <row r="976" spans="1:51">
      <c r="A976" s="61" t="s">
        <v>1005</v>
      </c>
      <c r="B976" s="61" t="s">
        <v>396</v>
      </c>
      <c r="C976" s="61" t="s">
        <v>954</v>
      </c>
      <c r="D976" s="61" t="s">
        <v>489</v>
      </c>
      <c r="E976" s="64">
        <f>IF(ISERROR(VLOOKUP(D976,#REF!,2,0)),0,VLOOKUP(D976,#REF!,2,0))</f>
        <v>0</v>
      </c>
      <c r="F976" s="61" t="str">
        <f>IF(D976="","",VLOOKUP(D976,'UG SKU Categorization'!$A$1:$C$204,3,0))</f>
        <v>Other</v>
      </c>
      <c r="G976" s="61" t="s">
        <v>490</v>
      </c>
      <c r="H976" s="524">
        <v>135800</v>
      </c>
      <c r="I976" s="306"/>
      <c r="J976" s="306"/>
      <c r="K976" s="306"/>
      <c r="L976" s="306"/>
      <c r="M976" s="306"/>
      <c r="N976" s="306"/>
      <c r="O976" s="306"/>
      <c r="P976" s="306"/>
      <c r="Q976" s="306"/>
      <c r="R976" s="306"/>
      <c r="S976" s="306"/>
      <c r="T976" s="306"/>
      <c r="U976" s="524">
        <v>8000</v>
      </c>
      <c r="V976" s="524">
        <v>8000</v>
      </c>
      <c r="W976" s="524">
        <v>4000</v>
      </c>
      <c r="X976" s="524">
        <v>4000</v>
      </c>
      <c r="Y976" s="524">
        <v>12000</v>
      </c>
      <c r="Z976" s="524">
        <v>8000</v>
      </c>
      <c r="AA976" s="306"/>
      <c r="AB976" s="306"/>
      <c r="AC976" s="306"/>
      <c r="AD976" s="524">
        <v>8000</v>
      </c>
      <c r="AE976" s="524">
        <v>7800</v>
      </c>
      <c r="AF976" s="306"/>
      <c r="AG976" s="524">
        <v>3800</v>
      </c>
      <c r="AH976" s="524">
        <v>15200</v>
      </c>
      <c r="AI976" s="524">
        <v>15200</v>
      </c>
      <c r="AJ976" s="524">
        <v>19000</v>
      </c>
      <c r="AK976" s="524">
        <v>11400</v>
      </c>
      <c r="AL976" s="524">
        <v>11400</v>
      </c>
      <c r="AM976" s="306"/>
      <c r="AN976" s="306"/>
      <c r="AO976" s="306"/>
      <c r="AP976" s="306"/>
      <c r="AQ976" s="306"/>
      <c r="AR976" s="306"/>
      <c r="AS976" s="306"/>
      <c r="AT976" s="306"/>
      <c r="AU976" s="306"/>
      <c r="AV976" s="306"/>
      <c r="AW976" s="306"/>
      <c r="AX976" s="306"/>
      <c r="AY976" s="306"/>
    </row>
    <row r="977" spans="1:51">
      <c r="A977" s="61" t="s">
        <v>1005</v>
      </c>
      <c r="B977" s="61" t="s">
        <v>396</v>
      </c>
      <c r="C977" s="61" t="s">
        <v>954</v>
      </c>
      <c r="D977" s="61" t="s">
        <v>491</v>
      </c>
      <c r="E977" s="64">
        <f>IF(ISERROR(VLOOKUP(D977,#REF!,2,0)),0,VLOOKUP(D977,#REF!,2,0))</f>
        <v>0</v>
      </c>
      <c r="F977" s="61" t="str">
        <f>IF(D977="","",VLOOKUP(D977,'UG SKU Categorization'!$A$1:$C$204,3,0))</f>
        <v>Other</v>
      </c>
      <c r="G977" s="61" t="s">
        <v>492</v>
      </c>
      <c r="H977" s="524">
        <v>24450</v>
      </c>
      <c r="I977" s="306"/>
      <c r="J977" s="306"/>
      <c r="K977" s="306"/>
      <c r="L977" s="306"/>
      <c r="M977" s="306"/>
      <c r="N977" s="306"/>
      <c r="O977" s="306"/>
      <c r="P977" s="306"/>
      <c r="Q977" s="306"/>
      <c r="R977" s="306"/>
      <c r="S977" s="306"/>
      <c r="T977" s="306"/>
      <c r="U977" s="306"/>
      <c r="V977" s="306"/>
      <c r="W977" s="306"/>
      <c r="X977" s="306"/>
      <c r="Y977" s="306"/>
      <c r="Z977" s="524">
        <v>4900</v>
      </c>
      <c r="AA977" s="306"/>
      <c r="AB977" s="306"/>
      <c r="AC977" s="306"/>
      <c r="AD977" s="306"/>
      <c r="AE977" s="524">
        <v>2500</v>
      </c>
      <c r="AF977" s="306"/>
      <c r="AG977" s="306"/>
      <c r="AH977" s="306"/>
      <c r="AI977" s="524">
        <v>12250</v>
      </c>
      <c r="AJ977" s="306"/>
      <c r="AK977" s="306"/>
      <c r="AL977" s="306"/>
      <c r="AM977" s="306"/>
      <c r="AN977" s="306"/>
      <c r="AO977" s="306"/>
      <c r="AP977" s="306"/>
      <c r="AQ977" s="306"/>
      <c r="AR977" s="306"/>
      <c r="AS977" s="306"/>
      <c r="AT977" s="524">
        <v>2400</v>
      </c>
      <c r="AU977" s="306"/>
      <c r="AV977" s="524">
        <v>2400</v>
      </c>
      <c r="AW977" s="306"/>
      <c r="AX977" s="306"/>
      <c r="AY977" s="306"/>
    </row>
    <row r="978" spans="1:51">
      <c r="A978" s="61" t="s">
        <v>1005</v>
      </c>
      <c r="B978" s="61" t="s">
        <v>396</v>
      </c>
      <c r="C978" s="61" t="s">
        <v>954</v>
      </c>
      <c r="D978" s="61" t="s">
        <v>705</v>
      </c>
      <c r="E978" s="64">
        <f>IF(ISERROR(VLOOKUP(D978,#REF!,2,0)),0,VLOOKUP(D978,#REF!,2,0))</f>
        <v>0</v>
      </c>
      <c r="F978" s="61" t="str">
        <f>IF(D978="","",VLOOKUP(D978,'UG SKU Categorization'!$A$1:$C$204,3,0))</f>
        <v>Cookstoves</v>
      </c>
      <c r="G978" s="61" t="s">
        <v>706</v>
      </c>
      <c r="H978" s="524">
        <v>2132000</v>
      </c>
      <c r="I978" s="306"/>
      <c r="J978" s="306"/>
      <c r="K978" s="306"/>
      <c r="L978" s="306"/>
      <c r="M978" s="306"/>
      <c r="N978" s="306"/>
      <c r="O978" s="306"/>
      <c r="P978" s="306"/>
      <c r="Q978" s="306"/>
      <c r="R978" s="306"/>
      <c r="S978" s="306"/>
      <c r="T978" s="306"/>
      <c r="U978" s="524">
        <v>140000</v>
      </c>
      <c r="V978" s="524">
        <v>140000</v>
      </c>
      <c r="W978" s="524">
        <v>35000</v>
      </c>
      <c r="X978" s="524">
        <v>420000</v>
      </c>
      <c r="Y978" s="524">
        <v>39000</v>
      </c>
      <c r="Z978" s="524">
        <v>78000</v>
      </c>
      <c r="AA978" s="524">
        <v>109000</v>
      </c>
      <c r="AB978" s="524">
        <v>39000</v>
      </c>
      <c r="AC978" s="306"/>
      <c r="AD978" s="524">
        <v>117000</v>
      </c>
      <c r="AE978" s="524">
        <v>118000</v>
      </c>
      <c r="AF978" s="306"/>
      <c r="AG978" s="524">
        <v>117000</v>
      </c>
      <c r="AH978" s="524">
        <v>78000</v>
      </c>
      <c r="AI978" s="524">
        <v>117000</v>
      </c>
      <c r="AJ978" s="524">
        <v>195000</v>
      </c>
      <c r="AK978" s="524">
        <v>390000</v>
      </c>
      <c r="AL978" s="306"/>
      <c r="AM978" s="306"/>
      <c r="AN978" s="306"/>
      <c r="AO978" s="306"/>
      <c r="AP978" s="306"/>
      <c r="AQ978" s="306"/>
      <c r="AR978" s="306"/>
      <c r="AS978" s="306"/>
      <c r="AT978" s="306"/>
      <c r="AU978" s="306"/>
      <c r="AV978" s="306"/>
      <c r="AW978" s="306"/>
      <c r="AX978" s="306"/>
      <c r="AY978" s="306"/>
    </row>
    <row r="979" spans="1:51">
      <c r="A979" s="61" t="s">
        <v>1005</v>
      </c>
      <c r="B979" s="61" t="s">
        <v>396</v>
      </c>
      <c r="C979" s="61" t="s">
        <v>954</v>
      </c>
      <c r="D979" s="61" t="s">
        <v>493</v>
      </c>
      <c r="E979" s="64">
        <f>IF(ISERROR(VLOOKUP(D979,#REF!,2,0)),0,VLOOKUP(D979,#REF!,2,0))</f>
        <v>0</v>
      </c>
      <c r="F979" s="61" t="str">
        <f>IF(D979="","",VLOOKUP(D979,'UG SKU Categorization'!$A$1:$C$204,3,0))</f>
        <v>Other</v>
      </c>
      <c r="G979" s="61" t="s">
        <v>494</v>
      </c>
      <c r="H979" s="524">
        <v>156500</v>
      </c>
      <c r="I979" s="306"/>
      <c r="J979" s="306"/>
      <c r="K979" s="306"/>
      <c r="L979" s="306"/>
      <c r="M979" s="306"/>
      <c r="N979" s="306"/>
      <c r="O979" s="306"/>
      <c r="P979" s="306"/>
      <c r="Q979" s="306"/>
      <c r="R979" s="306"/>
      <c r="S979" s="306"/>
      <c r="T979" s="306"/>
      <c r="U979" s="524">
        <v>54600</v>
      </c>
      <c r="V979" s="524">
        <v>15600</v>
      </c>
      <c r="W979" s="524">
        <v>2600</v>
      </c>
      <c r="X979" s="524">
        <v>2600</v>
      </c>
      <c r="Y979" s="524">
        <v>7800</v>
      </c>
      <c r="Z979" s="524">
        <v>5200</v>
      </c>
      <c r="AA979" s="306"/>
      <c r="AB979" s="306"/>
      <c r="AC979" s="306"/>
      <c r="AD979" s="524">
        <v>5200</v>
      </c>
      <c r="AE979" s="524">
        <v>7800</v>
      </c>
      <c r="AF979" s="306"/>
      <c r="AG979" s="306"/>
      <c r="AH979" s="306"/>
      <c r="AI979" s="306"/>
      <c r="AJ979" s="524">
        <v>29000</v>
      </c>
      <c r="AK979" s="524">
        <v>17400</v>
      </c>
      <c r="AL979" s="524">
        <v>2900</v>
      </c>
      <c r="AM979" s="524">
        <v>2900</v>
      </c>
      <c r="AN979" s="524">
        <v>2900</v>
      </c>
      <c r="AO979" s="306"/>
      <c r="AP979" s="306"/>
      <c r="AQ979" s="306"/>
      <c r="AR979" s="306"/>
      <c r="AS979" s="306"/>
      <c r="AT979" s="306"/>
      <c r="AU979" s="306"/>
      <c r="AV979" s="306"/>
      <c r="AW979" s="306"/>
      <c r="AX979" s="306"/>
      <c r="AY979" s="306"/>
    </row>
    <row r="980" spans="1:51">
      <c r="A980" s="61" t="s">
        <v>1005</v>
      </c>
      <c r="B980" s="61" t="s">
        <v>396</v>
      </c>
      <c r="C980" s="61" t="s">
        <v>954</v>
      </c>
      <c r="D980" s="61" t="s">
        <v>495</v>
      </c>
      <c r="E980" s="64">
        <f>IF(ISERROR(VLOOKUP(D980,#REF!,2,0)),0,VLOOKUP(D980,#REF!,2,0))</f>
        <v>0</v>
      </c>
      <c r="F980" s="61" t="str">
        <f>IF(D980="","",VLOOKUP(D980,'UG SKU Categorization'!$A$1:$C$204,3,0))</f>
        <v>Other</v>
      </c>
      <c r="G980" s="61" t="s">
        <v>496</v>
      </c>
      <c r="H980" s="524">
        <v>207000</v>
      </c>
      <c r="I980" s="306"/>
      <c r="J980" s="306"/>
      <c r="K980" s="306"/>
      <c r="L980" s="306"/>
      <c r="M980" s="306"/>
      <c r="N980" s="306"/>
      <c r="O980" s="306"/>
      <c r="P980" s="306"/>
      <c r="Q980" s="306"/>
      <c r="R980" s="306"/>
      <c r="S980" s="306"/>
      <c r="T980" s="306"/>
      <c r="U980" s="306"/>
      <c r="V980" s="524">
        <v>42000</v>
      </c>
      <c r="W980" s="524">
        <v>14000</v>
      </c>
      <c r="X980" s="524">
        <v>53000</v>
      </c>
      <c r="Y980" s="306"/>
      <c r="Z980" s="306"/>
      <c r="AA980" s="306"/>
      <c r="AB980" s="306"/>
      <c r="AC980" s="524">
        <v>42000</v>
      </c>
      <c r="AD980" s="524">
        <v>14000</v>
      </c>
      <c r="AE980" s="306"/>
      <c r="AF980" s="306"/>
      <c r="AG980" s="306"/>
      <c r="AH980" s="306"/>
      <c r="AI980" s="306"/>
      <c r="AJ980" s="306"/>
      <c r="AK980" s="306"/>
      <c r="AL980" s="306"/>
      <c r="AM980" s="524">
        <v>14000</v>
      </c>
      <c r="AN980" s="306"/>
      <c r="AO980" s="306"/>
      <c r="AP980" s="306"/>
      <c r="AQ980" s="306"/>
      <c r="AR980" s="306"/>
      <c r="AS980" s="524">
        <v>14000</v>
      </c>
      <c r="AT980" s="306"/>
      <c r="AU980" s="306"/>
      <c r="AV980" s="306"/>
      <c r="AW980" s="524">
        <v>14000</v>
      </c>
      <c r="AX980" s="306"/>
      <c r="AY980" s="306"/>
    </row>
    <row r="981" spans="1:51">
      <c r="A981" s="61" t="s">
        <v>1005</v>
      </c>
      <c r="B981" s="61" t="s">
        <v>396</v>
      </c>
      <c r="C981" s="61" t="s">
        <v>954</v>
      </c>
      <c r="D981" s="61" t="s">
        <v>497</v>
      </c>
      <c r="E981" s="64">
        <f>IF(ISERROR(VLOOKUP(D981,#REF!,2,0)),0,VLOOKUP(D981,#REF!,2,0))</f>
        <v>0</v>
      </c>
      <c r="F981" s="61" t="str">
        <f>IF(D981="","",VLOOKUP(D981,'UG SKU Categorization'!$A$1:$C$204,3,0))</f>
        <v>Other</v>
      </c>
      <c r="G981" s="61" t="s">
        <v>498</v>
      </c>
      <c r="H981" s="524">
        <v>406000</v>
      </c>
      <c r="I981" s="306"/>
      <c r="J981" s="306"/>
      <c r="K981" s="306"/>
      <c r="L981" s="306"/>
      <c r="M981" s="306"/>
      <c r="N981" s="306"/>
      <c r="O981" s="306"/>
      <c r="P981" s="306"/>
      <c r="Q981" s="306"/>
      <c r="R981" s="306"/>
      <c r="S981" s="306"/>
      <c r="T981" s="306"/>
      <c r="U981" s="306"/>
      <c r="V981" s="524">
        <v>14500</v>
      </c>
      <c r="W981" s="524">
        <v>101500</v>
      </c>
      <c r="X981" s="306"/>
      <c r="Y981" s="306"/>
      <c r="Z981" s="524">
        <v>72500</v>
      </c>
      <c r="AA981" s="524">
        <v>29000</v>
      </c>
      <c r="AB981" s="306"/>
      <c r="AC981" s="306"/>
      <c r="AD981" s="524">
        <v>29000</v>
      </c>
      <c r="AE981" s="306"/>
      <c r="AF981" s="306"/>
      <c r="AG981" s="524">
        <v>29000</v>
      </c>
      <c r="AH981" s="524">
        <v>43500</v>
      </c>
      <c r="AI981" s="306"/>
      <c r="AJ981" s="306"/>
      <c r="AK981" s="524">
        <v>14500</v>
      </c>
      <c r="AL981" s="306"/>
      <c r="AM981" s="306"/>
      <c r="AN981" s="306"/>
      <c r="AO981" s="306"/>
      <c r="AP981" s="306"/>
      <c r="AQ981" s="306"/>
      <c r="AR981" s="524">
        <v>29000</v>
      </c>
      <c r="AS981" s="524">
        <v>43500</v>
      </c>
      <c r="AT981" s="306"/>
      <c r="AU981" s="306"/>
      <c r="AV981" s="306"/>
      <c r="AW981" s="306"/>
      <c r="AX981" s="306"/>
      <c r="AY981" s="306"/>
    </row>
    <row r="982" spans="1:51">
      <c r="A982" s="61" t="s">
        <v>1005</v>
      </c>
      <c r="B982" s="61" t="s">
        <v>396</v>
      </c>
      <c r="C982" s="61" t="s">
        <v>954</v>
      </c>
      <c r="D982" s="61" t="s">
        <v>499</v>
      </c>
      <c r="E982" s="64">
        <f>IF(ISERROR(VLOOKUP(D982,#REF!,2,0)),0,VLOOKUP(D982,#REF!,2,0))</f>
        <v>0</v>
      </c>
      <c r="F982" s="61" t="str">
        <f>IF(D982="","",VLOOKUP(D982,'UG SKU Categorization'!$A$1:$C$204,3,0))</f>
        <v>Other</v>
      </c>
      <c r="G982" s="61" t="s">
        <v>500</v>
      </c>
      <c r="H982" s="524">
        <v>22500</v>
      </c>
      <c r="I982" s="306"/>
      <c r="J982" s="306"/>
      <c r="K982" s="306"/>
      <c r="L982" s="306"/>
      <c r="M982" s="306"/>
      <c r="N982" s="306"/>
      <c r="O982" s="306"/>
      <c r="P982" s="306"/>
      <c r="Q982" s="306"/>
      <c r="R982" s="306"/>
      <c r="S982" s="306"/>
      <c r="T982" s="306"/>
      <c r="U982" s="306"/>
      <c r="V982" s="306"/>
      <c r="W982" s="306"/>
      <c r="X982" s="306"/>
      <c r="Y982" s="306"/>
      <c r="Z982" s="524">
        <v>4500</v>
      </c>
      <c r="AA982" s="306"/>
      <c r="AB982" s="306"/>
      <c r="AC982" s="306"/>
      <c r="AD982" s="306"/>
      <c r="AE982" s="306"/>
      <c r="AF982" s="306"/>
      <c r="AG982" s="524">
        <v>4500</v>
      </c>
      <c r="AH982" s="524">
        <v>4500</v>
      </c>
      <c r="AI982" s="306"/>
      <c r="AJ982" s="306"/>
      <c r="AK982" s="306"/>
      <c r="AL982" s="306"/>
      <c r="AM982" s="306"/>
      <c r="AN982" s="306"/>
      <c r="AO982" s="524">
        <v>4500</v>
      </c>
      <c r="AP982" s="306"/>
      <c r="AQ982" s="306"/>
      <c r="AR982" s="306"/>
      <c r="AS982" s="524">
        <v>4500</v>
      </c>
      <c r="AT982" s="306"/>
      <c r="AU982" s="306"/>
      <c r="AV982" s="306"/>
      <c r="AW982" s="306"/>
      <c r="AX982" s="306"/>
      <c r="AY982" s="306"/>
    </row>
    <row r="983" spans="1:51">
      <c r="A983" s="61" t="s">
        <v>1005</v>
      </c>
      <c r="B983" s="61" t="s">
        <v>396</v>
      </c>
      <c r="C983" s="61" t="s">
        <v>954</v>
      </c>
      <c r="D983" s="61" t="s">
        <v>501</v>
      </c>
      <c r="E983" s="64">
        <f>IF(ISERROR(VLOOKUP(D983,#REF!,2,0)),0,VLOOKUP(D983,#REF!,2,0))</f>
        <v>0</v>
      </c>
      <c r="F983" s="61" t="str">
        <f>IF(D983="","",VLOOKUP(D983,'UG SKU Categorization'!$A$1:$C$204,3,0))</f>
        <v>Solar</v>
      </c>
      <c r="G983" s="61" t="s">
        <v>502</v>
      </c>
      <c r="H983" s="524">
        <v>91500</v>
      </c>
      <c r="I983" s="306"/>
      <c r="J983" s="306"/>
      <c r="K983" s="306"/>
      <c r="L983" s="306"/>
      <c r="M983" s="306"/>
      <c r="N983" s="306"/>
      <c r="O983" s="306"/>
      <c r="P983" s="306"/>
      <c r="Q983" s="306"/>
      <c r="R983" s="306"/>
      <c r="S983" s="306"/>
      <c r="T983" s="306"/>
      <c r="U983" s="306"/>
      <c r="V983" s="306"/>
      <c r="W983" s="306"/>
      <c r="X983" s="306"/>
      <c r="Y983" s="524">
        <v>91500</v>
      </c>
      <c r="Z983" s="306"/>
      <c r="AA983" s="306"/>
      <c r="AB983" s="306"/>
      <c r="AC983" s="306"/>
      <c r="AD983" s="306"/>
      <c r="AE983" s="306"/>
      <c r="AF983" s="306"/>
      <c r="AG983" s="306"/>
      <c r="AH983" s="306"/>
      <c r="AI983" s="306"/>
      <c r="AJ983" s="306"/>
      <c r="AK983" s="306"/>
      <c r="AL983" s="306"/>
      <c r="AM983" s="306"/>
      <c r="AN983" s="306"/>
      <c r="AO983" s="306"/>
      <c r="AP983" s="306"/>
      <c r="AQ983" s="306"/>
      <c r="AR983" s="306"/>
      <c r="AS983" s="306"/>
      <c r="AT983" s="306"/>
      <c r="AU983" s="306"/>
      <c r="AV983" s="306"/>
      <c r="AW983" s="306"/>
      <c r="AX983" s="306"/>
      <c r="AY983" s="306"/>
    </row>
    <row r="984" spans="1:51">
      <c r="A984" s="61" t="s">
        <v>1005</v>
      </c>
      <c r="B984" s="61" t="s">
        <v>396</v>
      </c>
      <c r="C984" s="61" t="s">
        <v>954</v>
      </c>
      <c r="D984" s="61" t="s">
        <v>503</v>
      </c>
      <c r="E984" s="64">
        <f>IF(ISERROR(VLOOKUP(D984,#REF!,2,0)),0,VLOOKUP(D984,#REF!,2,0))</f>
        <v>0</v>
      </c>
      <c r="F984" s="61" t="str">
        <f>IF(D984="","",VLOOKUP(D984,'UG SKU Categorization'!$A$1:$C$204,3,0))</f>
        <v>Solar</v>
      </c>
      <c r="G984" s="61" t="s">
        <v>504</v>
      </c>
      <c r="H984" s="524">
        <v>32000</v>
      </c>
      <c r="I984" s="306"/>
      <c r="J984" s="306"/>
      <c r="K984" s="306"/>
      <c r="L984" s="306"/>
      <c r="M984" s="306"/>
      <c r="N984" s="306"/>
      <c r="O984" s="306"/>
      <c r="P984" s="306"/>
      <c r="Q984" s="306"/>
      <c r="R984" s="306"/>
      <c r="S984" s="306"/>
      <c r="T984" s="306"/>
      <c r="U984" s="306"/>
      <c r="V984" s="306"/>
      <c r="W984" s="306"/>
      <c r="X984" s="306"/>
      <c r="Y984" s="524">
        <v>32000</v>
      </c>
      <c r="Z984" s="306"/>
      <c r="AA984" s="306"/>
      <c r="AB984" s="306"/>
      <c r="AC984" s="306"/>
      <c r="AD984" s="306"/>
      <c r="AE984" s="306"/>
      <c r="AF984" s="306"/>
      <c r="AG984" s="306"/>
      <c r="AH984" s="306"/>
      <c r="AI984" s="306"/>
      <c r="AJ984" s="306"/>
      <c r="AK984" s="306"/>
      <c r="AL984" s="306"/>
      <c r="AM984" s="306"/>
      <c r="AN984" s="306"/>
      <c r="AO984" s="306"/>
      <c r="AP984" s="306"/>
      <c r="AQ984" s="306"/>
      <c r="AR984" s="306"/>
      <c r="AS984" s="306"/>
      <c r="AT984" s="306"/>
      <c r="AU984" s="524">
        <v>0</v>
      </c>
      <c r="AV984" s="306"/>
      <c r="AW984" s="306"/>
      <c r="AX984" s="306"/>
      <c r="AY984" s="306"/>
    </row>
    <row r="985" spans="1:51">
      <c r="A985" s="61" t="s">
        <v>1005</v>
      </c>
      <c r="B985" s="61" t="s">
        <v>396</v>
      </c>
      <c r="C985" s="61" t="s">
        <v>954</v>
      </c>
      <c r="D985" s="61" t="s">
        <v>505</v>
      </c>
      <c r="E985" s="64">
        <f>IF(ISERROR(VLOOKUP(D985,#REF!,2,0)),0,VLOOKUP(D985,#REF!,2,0))</f>
        <v>0</v>
      </c>
      <c r="F985" s="61" t="str">
        <f>IF(D985="","",VLOOKUP(D985,'UG SKU Categorization'!$A$1:$C$204,3,0))</f>
        <v>Solar</v>
      </c>
      <c r="G985" s="61" t="s">
        <v>506</v>
      </c>
      <c r="H985" s="524">
        <v>14600</v>
      </c>
      <c r="I985" s="306"/>
      <c r="J985" s="306"/>
      <c r="K985" s="306"/>
      <c r="L985" s="306"/>
      <c r="M985" s="306"/>
      <c r="N985" s="306"/>
      <c r="O985" s="306"/>
      <c r="P985" s="306"/>
      <c r="Q985" s="306"/>
      <c r="R985" s="306"/>
      <c r="S985" s="306"/>
      <c r="T985" s="306"/>
      <c r="U985" s="306"/>
      <c r="V985" s="306"/>
      <c r="W985" s="306"/>
      <c r="X985" s="306"/>
      <c r="Y985" s="524">
        <v>14600</v>
      </c>
      <c r="Z985" s="306"/>
      <c r="AA985" s="306"/>
      <c r="AB985" s="306"/>
      <c r="AC985" s="306"/>
      <c r="AD985" s="306"/>
      <c r="AE985" s="306"/>
      <c r="AF985" s="306"/>
      <c r="AG985" s="306"/>
      <c r="AH985" s="306"/>
      <c r="AI985" s="306"/>
      <c r="AJ985" s="306"/>
      <c r="AK985" s="306"/>
      <c r="AL985" s="306"/>
      <c r="AM985" s="306"/>
      <c r="AN985" s="306"/>
      <c r="AO985" s="306"/>
      <c r="AP985" s="306"/>
      <c r="AQ985" s="306"/>
      <c r="AR985" s="306"/>
      <c r="AS985" s="306"/>
      <c r="AT985" s="306"/>
      <c r="AU985" s="306"/>
      <c r="AV985" s="306"/>
      <c r="AW985" s="306"/>
      <c r="AX985" s="306"/>
      <c r="AY985" s="306"/>
    </row>
    <row r="986" spans="1:51">
      <c r="A986" s="61" t="s">
        <v>1005</v>
      </c>
      <c r="B986" s="61" t="s">
        <v>396</v>
      </c>
      <c r="C986" s="61" t="s">
        <v>954</v>
      </c>
      <c r="D986" s="61" t="s">
        <v>441</v>
      </c>
      <c r="E986" s="64">
        <f>IF(ISERROR(VLOOKUP(D986,#REF!,2,0)),0,VLOOKUP(D986,#REF!,2,0))</f>
        <v>0</v>
      </c>
      <c r="F986" s="61" t="str">
        <f>IF(D986="","",VLOOKUP(D986,'UG SKU Categorization'!$A$1:$C$204,3,0))</f>
        <v>Solar</v>
      </c>
      <c r="G986" s="61" t="s">
        <v>442</v>
      </c>
      <c r="H986" s="524">
        <v>2116000</v>
      </c>
      <c r="I986" s="306"/>
      <c r="J986" s="306"/>
      <c r="K986" s="306"/>
      <c r="L986" s="306"/>
      <c r="M986" s="306"/>
      <c r="N986" s="306"/>
      <c r="O986" s="306"/>
      <c r="P986" s="306"/>
      <c r="Q986" s="306"/>
      <c r="R986" s="306"/>
      <c r="S986" s="306"/>
      <c r="T986" s="306"/>
      <c r="U986" s="306"/>
      <c r="V986" s="524">
        <v>70000</v>
      </c>
      <c r="W986" s="524">
        <v>140000</v>
      </c>
      <c r="X986" s="524">
        <v>186000</v>
      </c>
      <c r="Y986" s="524">
        <v>488000</v>
      </c>
      <c r="Z986" s="524">
        <v>240000</v>
      </c>
      <c r="AA986" s="524">
        <v>186000</v>
      </c>
      <c r="AB986" s="524">
        <v>62000</v>
      </c>
      <c r="AC986" s="524">
        <v>124000</v>
      </c>
      <c r="AD986" s="306"/>
      <c r="AE986" s="524">
        <v>124000</v>
      </c>
      <c r="AF986" s="306"/>
      <c r="AG986" s="524">
        <v>0</v>
      </c>
      <c r="AH986" s="306"/>
      <c r="AI986" s="524">
        <v>124000</v>
      </c>
      <c r="AJ986" s="524">
        <v>310000</v>
      </c>
      <c r="AK986" s="524">
        <v>62000</v>
      </c>
      <c r="AL986" s="306"/>
      <c r="AM986" s="306"/>
      <c r="AN986" s="306"/>
      <c r="AO986" s="306"/>
      <c r="AP986" s="306"/>
      <c r="AQ986" s="306"/>
      <c r="AR986" s="306"/>
      <c r="AS986" s="306"/>
      <c r="AT986" s="306"/>
      <c r="AU986" s="306"/>
      <c r="AV986" s="306"/>
      <c r="AW986" s="306"/>
      <c r="AX986" s="306"/>
      <c r="AY986" s="306"/>
    </row>
    <row r="987" spans="1:51">
      <c r="A987" s="61" t="s">
        <v>1005</v>
      </c>
      <c r="B987" s="61" t="s">
        <v>396</v>
      </c>
      <c r="C987" s="61" t="s">
        <v>954</v>
      </c>
      <c r="D987" s="61" t="s">
        <v>509</v>
      </c>
      <c r="E987" s="64">
        <f>IF(ISERROR(VLOOKUP(D987,#REF!,2,0)),0,VLOOKUP(D987,#REF!,2,0))</f>
        <v>0</v>
      </c>
      <c r="F987" s="61" t="str">
        <f>IF(D987="","",VLOOKUP(D987,'UG SKU Categorization'!$A$1:$C$204,3,0))</f>
        <v>Solar</v>
      </c>
      <c r="G987" s="61" t="s">
        <v>510</v>
      </c>
      <c r="H987" s="524">
        <v>11000</v>
      </c>
      <c r="I987" s="306"/>
      <c r="J987" s="306"/>
      <c r="K987" s="306"/>
      <c r="L987" s="306"/>
      <c r="M987" s="306"/>
      <c r="N987" s="306"/>
      <c r="O987" s="306"/>
      <c r="P987" s="306"/>
      <c r="Q987" s="306"/>
      <c r="R987" s="306"/>
      <c r="S987" s="306"/>
      <c r="T987" s="306"/>
      <c r="U987" s="306"/>
      <c r="V987" s="306"/>
      <c r="W987" s="306"/>
      <c r="X987" s="306"/>
      <c r="Y987" s="524">
        <v>5500</v>
      </c>
      <c r="Z987" s="524">
        <v>5500</v>
      </c>
      <c r="AA987" s="306"/>
      <c r="AB987" s="306"/>
      <c r="AC987" s="306"/>
      <c r="AD987" s="306"/>
      <c r="AE987" s="306"/>
      <c r="AF987" s="306"/>
      <c r="AG987" s="306"/>
      <c r="AH987" s="306"/>
      <c r="AI987" s="306"/>
      <c r="AJ987" s="306"/>
      <c r="AK987" s="306"/>
      <c r="AL987" s="306"/>
      <c r="AM987" s="306"/>
      <c r="AN987" s="306"/>
      <c r="AO987" s="306"/>
      <c r="AP987" s="306"/>
      <c r="AQ987" s="306"/>
      <c r="AR987" s="306"/>
      <c r="AS987" s="306"/>
      <c r="AT987" s="306"/>
      <c r="AU987" s="306"/>
      <c r="AV987" s="306"/>
      <c r="AW987" s="306"/>
      <c r="AX987" s="306"/>
      <c r="AY987" s="306"/>
    </row>
    <row r="988" spans="1:51">
      <c r="A988" s="61" t="s">
        <v>1005</v>
      </c>
      <c r="B988" s="61" t="s">
        <v>396</v>
      </c>
      <c r="C988" s="61" t="s">
        <v>954</v>
      </c>
      <c r="D988" s="61" t="s">
        <v>707</v>
      </c>
      <c r="E988" s="64">
        <f>IF(ISERROR(VLOOKUP(D988,#REF!,2,0)),0,VLOOKUP(D988,#REF!,2,0))</f>
        <v>0</v>
      </c>
      <c r="F988" s="61" t="str">
        <f>IF(D988="","",VLOOKUP(D988,'UG SKU Categorization'!$A$1:$C$204,3,0))</f>
        <v>Cookstoves</v>
      </c>
      <c r="G988" s="61" t="s">
        <v>708</v>
      </c>
      <c r="H988" s="524">
        <v>10423000</v>
      </c>
      <c r="I988" s="306"/>
      <c r="J988" s="306"/>
      <c r="K988" s="306"/>
      <c r="L988" s="306"/>
      <c r="M988" s="306"/>
      <c r="N988" s="306"/>
      <c r="O988" s="306"/>
      <c r="P988" s="306"/>
      <c r="Q988" s="306"/>
      <c r="R988" s="306"/>
      <c r="S988" s="306"/>
      <c r="T988" s="306"/>
      <c r="U988" s="306"/>
      <c r="V988" s="306"/>
      <c r="W988" s="306"/>
      <c r="X988" s="306"/>
      <c r="Y988" s="306"/>
      <c r="Z988" s="306"/>
      <c r="AA988" s="306"/>
      <c r="AB988" s="524">
        <v>884000</v>
      </c>
      <c r="AC988" s="524">
        <v>39000</v>
      </c>
      <c r="AD988" s="524">
        <v>1001000</v>
      </c>
      <c r="AE988" s="524">
        <v>923000</v>
      </c>
      <c r="AF988" s="306"/>
      <c r="AG988" s="524">
        <v>650000</v>
      </c>
      <c r="AH988" s="524">
        <v>975000</v>
      </c>
      <c r="AI988" s="524">
        <v>767000</v>
      </c>
      <c r="AJ988" s="524">
        <v>533000</v>
      </c>
      <c r="AK988" s="524">
        <v>429000</v>
      </c>
      <c r="AL988" s="524">
        <v>1014000</v>
      </c>
      <c r="AM988" s="524">
        <v>997000</v>
      </c>
      <c r="AN988" s="524">
        <v>540000</v>
      </c>
      <c r="AO988" s="524">
        <v>396000</v>
      </c>
      <c r="AP988" s="524">
        <v>252000</v>
      </c>
      <c r="AQ988" s="524">
        <v>216000</v>
      </c>
      <c r="AR988" s="524">
        <v>72000</v>
      </c>
      <c r="AS988" s="524">
        <v>88000</v>
      </c>
      <c r="AT988" s="524">
        <v>264000</v>
      </c>
      <c r="AU988" s="524">
        <v>84000</v>
      </c>
      <c r="AV988" s="524">
        <v>189000</v>
      </c>
      <c r="AW988" s="306"/>
      <c r="AX988" s="524">
        <v>110000</v>
      </c>
      <c r="AY988" s="306"/>
    </row>
    <row r="989" spans="1:51">
      <c r="A989" s="61" t="s">
        <v>1005</v>
      </c>
      <c r="B989" s="61" t="s">
        <v>396</v>
      </c>
      <c r="C989" s="61" t="s">
        <v>954</v>
      </c>
      <c r="D989" s="61" t="s">
        <v>443</v>
      </c>
      <c r="E989" s="64">
        <f>IF(ISERROR(VLOOKUP(D989,#REF!,2,0)),0,VLOOKUP(D989,#REF!,2,0))</f>
        <v>0</v>
      </c>
      <c r="F989" s="61" t="str">
        <f>IF(D989="","",VLOOKUP(D989,'UG SKU Categorization'!$A$1:$C$204,3,0))</f>
        <v>Solar</v>
      </c>
      <c r="G989" s="61" t="s">
        <v>444</v>
      </c>
      <c r="H989" s="524">
        <v>190000</v>
      </c>
      <c r="I989" s="306"/>
      <c r="J989" s="306"/>
      <c r="K989" s="306"/>
      <c r="L989" s="306"/>
      <c r="M989" s="306"/>
      <c r="N989" s="306"/>
      <c r="O989" s="306"/>
      <c r="P989" s="306"/>
      <c r="Q989" s="306"/>
      <c r="R989" s="306"/>
      <c r="S989" s="306"/>
      <c r="T989" s="306"/>
      <c r="U989" s="306"/>
      <c r="V989" s="306"/>
      <c r="W989" s="306"/>
      <c r="X989" s="306"/>
      <c r="Y989" s="306"/>
      <c r="Z989" s="306"/>
      <c r="AA989" s="306"/>
      <c r="AB989" s="306"/>
      <c r="AC989" s="306"/>
      <c r="AD989" s="306"/>
      <c r="AE989" s="306"/>
      <c r="AF989" s="306"/>
      <c r="AG989" s="306"/>
      <c r="AH989" s="306"/>
      <c r="AI989" s="306"/>
      <c r="AJ989" s="524">
        <v>190000</v>
      </c>
      <c r="AK989" s="306"/>
      <c r="AL989" s="306"/>
      <c r="AM989" s="306"/>
      <c r="AN989" s="306"/>
      <c r="AO989" s="306"/>
      <c r="AP989" s="306"/>
      <c r="AQ989" s="306"/>
      <c r="AR989" s="306"/>
      <c r="AS989" s="306"/>
      <c r="AT989" s="306"/>
      <c r="AU989" s="306"/>
      <c r="AV989" s="306"/>
      <c r="AW989" s="306"/>
      <c r="AX989" s="306"/>
      <c r="AY989" s="306"/>
    </row>
    <row r="990" spans="1:51">
      <c r="A990" s="61" t="s">
        <v>1005</v>
      </c>
      <c r="B990" s="61" t="s">
        <v>396</v>
      </c>
      <c r="C990" s="61" t="s">
        <v>954</v>
      </c>
      <c r="D990" s="61" t="s">
        <v>445</v>
      </c>
      <c r="E990" s="64">
        <f>IF(ISERROR(VLOOKUP(D990,#REF!,2,0)),0,VLOOKUP(D990,#REF!,2,0))</f>
        <v>0</v>
      </c>
      <c r="F990" s="61" t="str">
        <f>IF(D990="","",VLOOKUP(D990,'UG SKU Categorization'!$A$1:$C$204,3,0))</f>
        <v>Solar</v>
      </c>
      <c r="G990" s="61" t="s">
        <v>446</v>
      </c>
      <c r="H990" s="524">
        <v>1280000</v>
      </c>
      <c r="I990" s="306"/>
      <c r="J990" s="306"/>
      <c r="K990" s="306"/>
      <c r="L990" s="306"/>
      <c r="M990" s="306"/>
      <c r="N990" s="306"/>
      <c r="O990" s="306"/>
      <c r="P990" s="306"/>
      <c r="Q990" s="306"/>
      <c r="R990" s="306"/>
      <c r="S990" s="306"/>
      <c r="T990" s="306"/>
      <c r="U990" s="306"/>
      <c r="V990" s="306"/>
      <c r="W990" s="306"/>
      <c r="X990" s="306"/>
      <c r="Y990" s="306"/>
      <c r="Z990" s="306"/>
      <c r="AA990" s="306"/>
      <c r="AB990" s="306"/>
      <c r="AC990" s="306"/>
      <c r="AD990" s="306"/>
      <c r="AE990" s="306"/>
      <c r="AF990" s="306"/>
      <c r="AG990" s="306"/>
      <c r="AH990" s="306"/>
      <c r="AI990" s="306"/>
      <c r="AJ990" s="306"/>
      <c r="AK990" s="306"/>
      <c r="AL990" s="306"/>
      <c r="AM990" s="306"/>
      <c r="AN990" s="306"/>
      <c r="AO990" s="306"/>
      <c r="AP990" s="306"/>
      <c r="AQ990" s="306"/>
      <c r="AR990" s="306"/>
      <c r="AS990" s="306"/>
      <c r="AT990" s="306"/>
      <c r="AU990" s="524">
        <v>320000</v>
      </c>
      <c r="AV990" s="524">
        <v>320000</v>
      </c>
      <c r="AW990" s="524">
        <v>320000</v>
      </c>
      <c r="AX990" s="524">
        <v>320000</v>
      </c>
      <c r="AY990" s="306"/>
    </row>
    <row r="991" spans="1:51">
      <c r="A991" s="61" t="s">
        <v>1005</v>
      </c>
      <c r="B991" s="61" t="s">
        <v>396</v>
      </c>
      <c r="C991" s="61" t="s">
        <v>954</v>
      </c>
      <c r="D991" s="61" t="s">
        <v>513</v>
      </c>
      <c r="E991" s="64">
        <f>IF(ISERROR(VLOOKUP(D991,#REF!,2,0)),0,VLOOKUP(D991,#REF!,2,0))</f>
        <v>0</v>
      </c>
      <c r="F991" s="61" t="str">
        <f>IF(D991="","",VLOOKUP(D991,'UG SKU Categorization'!$A$1:$C$204,3,0))</f>
        <v>Fuel</v>
      </c>
      <c r="G991" s="61" t="s">
        <v>514</v>
      </c>
      <c r="H991" s="524">
        <v>4060476</v>
      </c>
      <c r="I991" s="306"/>
      <c r="J991" s="306"/>
      <c r="K991" s="306"/>
      <c r="L991" s="306"/>
      <c r="M991" s="306"/>
      <c r="N991" s="306"/>
      <c r="O991" s="306"/>
      <c r="P991" s="306"/>
      <c r="Q991" s="306"/>
      <c r="R991" s="306"/>
      <c r="S991" s="306"/>
      <c r="T991" s="306"/>
      <c r="U991" s="306"/>
      <c r="V991" s="306"/>
      <c r="W991" s="306"/>
      <c r="X991" s="306"/>
      <c r="Y991" s="306"/>
      <c r="Z991" s="306"/>
      <c r="AA991" s="306"/>
      <c r="AB991" s="524">
        <v>850000</v>
      </c>
      <c r="AC991" s="306"/>
      <c r="AD991" s="306"/>
      <c r="AE991" s="306"/>
      <c r="AF991" s="306"/>
      <c r="AG991" s="306"/>
      <c r="AH991" s="524">
        <v>447000</v>
      </c>
      <c r="AI991" s="524">
        <v>271000</v>
      </c>
      <c r="AJ991" s="524">
        <v>209000</v>
      </c>
      <c r="AK991" s="524">
        <v>489476</v>
      </c>
      <c r="AL991" s="524">
        <v>322000</v>
      </c>
      <c r="AM991" s="524">
        <v>246000</v>
      </c>
      <c r="AN991" s="524">
        <v>161000</v>
      </c>
      <c r="AO991" s="524">
        <v>355000</v>
      </c>
      <c r="AP991" s="524">
        <v>164000</v>
      </c>
      <c r="AQ991" s="524">
        <v>114000</v>
      </c>
      <c r="AR991" s="524">
        <v>122000</v>
      </c>
      <c r="AS991" s="524">
        <v>158000</v>
      </c>
      <c r="AT991" s="524">
        <v>51000</v>
      </c>
      <c r="AU991" s="524">
        <v>40000</v>
      </c>
      <c r="AV991" s="524">
        <v>31000</v>
      </c>
      <c r="AW991" s="524">
        <v>30000</v>
      </c>
      <c r="AX991" s="306"/>
      <c r="AY991" s="306"/>
    </row>
    <row r="992" spans="1:51">
      <c r="A992" s="61" t="s">
        <v>1005</v>
      </c>
      <c r="B992" s="61" t="s">
        <v>396</v>
      </c>
      <c r="C992" s="61" t="s">
        <v>954</v>
      </c>
      <c r="D992" s="61" t="s">
        <v>1010</v>
      </c>
      <c r="E992" s="64">
        <f>IF(ISERROR(VLOOKUP(D992,#REF!,2,0)),0,VLOOKUP(D992,#REF!,2,0))</f>
        <v>0</v>
      </c>
      <c r="F992" s="61" t="str">
        <f>IF(D992="","",VLOOKUP(D992,'UG SKU Categorization'!$A$1:$C$204,3,0))</f>
        <v>Solar</v>
      </c>
      <c r="G992" s="61" t="s">
        <v>1011</v>
      </c>
      <c r="H992" s="524">
        <v>6565000</v>
      </c>
      <c r="I992" s="306"/>
      <c r="J992" s="306"/>
      <c r="K992" s="306"/>
      <c r="L992" s="306"/>
      <c r="M992" s="306"/>
      <c r="N992" s="306"/>
      <c r="O992" s="306"/>
      <c r="P992" s="306"/>
      <c r="Q992" s="306"/>
      <c r="R992" s="306"/>
      <c r="S992" s="306"/>
      <c r="T992" s="306"/>
      <c r="U992" s="306"/>
      <c r="V992" s="306"/>
      <c r="W992" s="306"/>
      <c r="X992" s="306"/>
      <c r="Y992" s="306"/>
      <c r="Z992" s="306"/>
      <c r="AA992" s="306"/>
      <c r="AB992" s="306"/>
      <c r="AC992" s="306"/>
      <c r="AD992" s="306"/>
      <c r="AE992" s="306"/>
      <c r="AF992" s="306"/>
      <c r="AG992" s="306"/>
      <c r="AH992" s="524">
        <v>230000</v>
      </c>
      <c r="AI992" s="524">
        <v>345000</v>
      </c>
      <c r="AJ992" s="524">
        <v>805000</v>
      </c>
      <c r="AK992" s="524">
        <v>1150000</v>
      </c>
      <c r="AL992" s="524">
        <v>115000</v>
      </c>
      <c r="AM992" s="524">
        <v>355000</v>
      </c>
      <c r="AN992" s="524">
        <v>120000</v>
      </c>
      <c r="AO992" s="524">
        <v>835000</v>
      </c>
      <c r="AP992" s="524">
        <v>600000</v>
      </c>
      <c r="AQ992" s="524">
        <v>360000</v>
      </c>
      <c r="AR992" s="524">
        <v>1070000</v>
      </c>
      <c r="AS992" s="524">
        <v>120000</v>
      </c>
      <c r="AT992" s="524">
        <v>120000</v>
      </c>
      <c r="AU992" s="524">
        <v>230000</v>
      </c>
      <c r="AV992" s="524">
        <v>110000</v>
      </c>
      <c r="AW992" s="306"/>
      <c r="AX992" s="306"/>
      <c r="AY992" s="306"/>
    </row>
    <row r="993" spans="1:51">
      <c r="A993" s="61" t="s">
        <v>1005</v>
      </c>
      <c r="B993" s="61" t="s">
        <v>396</v>
      </c>
      <c r="C993" s="61" t="s">
        <v>954</v>
      </c>
      <c r="D993" s="61" t="s">
        <v>1012</v>
      </c>
      <c r="E993" s="64">
        <f>IF(ISERROR(VLOOKUP(D993,#REF!,2,0)),0,VLOOKUP(D993,#REF!,2,0))</f>
        <v>0</v>
      </c>
      <c r="F993" s="61" t="str">
        <f>IF(D993="","",VLOOKUP(D993,'UG SKU Categorization'!$A$1:$C$204,3,0))</f>
        <v>Solar</v>
      </c>
      <c r="G993" s="61" t="s">
        <v>1013</v>
      </c>
      <c r="H993" s="524">
        <v>709000</v>
      </c>
      <c r="I993" s="306"/>
      <c r="J993" s="306"/>
      <c r="K993" s="306"/>
      <c r="L993" s="306"/>
      <c r="M993" s="306"/>
      <c r="N993" s="306"/>
      <c r="O993" s="306"/>
      <c r="P993" s="306"/>
      <c r="Q993" s="306"/>
      <c r="R993" s="306"/>
      <c r="S993" s="306"/>
      <c r="T993" s="306"/>
      <c r="U993" s="306"/>
      <c r="V993" s="306"/>
      <c r="W993" s="306"/>
      <c r="X993" s="306"/>
      <c r="Y993" s="306"/>
      <c r="Z993" s="306"/>
      <c r="AA993" s="306"/>
      <c r="AB993" s="306"/>
      <c r="AC993" s="306"/>
      <c r="AD993" s="306"/>
      <c r="AE993" s="306"/>
      <c r="AF993" s="306"/>
      <c r="AG993" s="306"/>
      <c r="AH993" s="306"/>
      <c r="AI993" s="306"/>
      <c r="AJ993" s="524">
        <v>53000</v>
      </c>
      <c r="AK993" s="524">
        <v>53000</v>
      </c>
      <c r="AL993" s="524">
        <v>53000</v>
      </c>
      <c r="AM993" s="306"/>
      <c r="AN993" s="306"/>
      <c r="AO993" s="306"/>
      <c r="AP993" s="306"/>
      <c r="AQ993" s="524">
        <v>110000</v>
      </c>
      <c r="AR993" s="524">
        <v>220000</v>
      </c>
      <c r="AS993" s="524">
        <v>165000</v>
      </c>
      <c r="AT993" s="524">
        <v>55000</v>
      </c>
      <c r="AU993" s="306"/>
      <c r="AV993" s="306"/>
      <c r="AW993" s="306"/>
      <c r="AX993" s="306"/>
      <c r="AY993" s="306"/>
    </row>
    <row r="994" spans="1:51">
      <c r="A994" s="61" t="s">
        <v>1005</v>
      </c>
      <c r="B994" s="61" t="s">
        <v>396</v>
      </c>
      <c r="C994" s="61" t="s">
        <v>954</v>
      </c>
      <c r="D994" s="61" t="s">
        <v>1051</v>
      </c>
      <c r="E994" s="64">
        <f>IF(ISERROR(VLOOKUP(D994,#REF!,2,0)),0,VLOOKUP(D994,#REF!,2,0))</f>
        <v>0</v>
      </c>
      <c r="F994" s="61" t="str">
        <f>IF(D994="","",VLOOKUP(D994,'UG SKU Categorization'!$A$1:$C$204,3,0))</f>
        <v>Cookstoves</v>
      </c>
      <c r="G994" s="61" t="s">
        <v>1052</v>
      </c>
      <c r="H994" s="524">
        <v>397000</v>
      </c>
      <c r="I994" s="306"/>
      <c r="J994" s="306"/>
      <c r="K994" s="306"/>
      <c r="L994" s="306"/>
      <c r="M994" s="306"/>
      <c r="N994" s="306"/>
      <c r="O994" s="306"/>
      <c r="P994" s="306"/>
      <c r="Q994" s="306"/>
      <c r="R994" s="306"/>
      <c r="S994" s="306"/>
      <c r="T994" s="306"/>
      <c r="U994" s="306"/>
      <c r="V994" s="306"/>
      <c r="W994" s="306"/>
      <c r="X994" s="306"/>
      <c r="Y994" s="306"/>
      <c r="Z994" s="306"/>
      <c r="AA994" s="306"/>
      <c r="AB994" s="306"/>
      <c r="AC994" s="306"/>
      <c r="AD994" s="306"/>
      <c r="AE994" s="306"/>
      <c r="AF994" s="306"/>
      <c r="AG994" s="306"/>
      <c r="AH994" s="306"/>
      <c r="AI994" s="306"/>
      <c r="AJ994" s="306"/>
      <c r="AK994" s="306"/>
      <c r="AL994" s="306"/>
      <c r="AM994" s="524">
        <v>82000</v>
      </c>
      <c r="AN994" s="524">
        <v>60000</v>
      </c>
      <c r="AO994" s="524">
        <v>100000</v>
      </c>
      <c r="AP994" s="524">
        <v>20000</v>
      </c>
      <c r="AQ994" s="306"/>
      <c r="AR994" s="524">
        <v>30000</v>
      </c>
      <c r="AS994" s="524">
        <v>45000</v>
      </c>
      <c r="AT994" s="524">
        <v>15000</v>
      </c>
      <c r="AU994" s="306"/>
      <c r="AV994" s="524">
        <v>45000</v>
      </c>
      <c r="AW994" s="306"/>
      <c r="AX994" s="306"/>
      <c r="AY994" s="306"/>
    </row>
    <row r="995" spans="1:51">
      <c r="A995" s="61" t="s">
        <v>1005</v>
      </c>
      <c r="B995" s="61" t="s">
        <v>396</v>
      </c>
      <c r="C995" s="61" t="s">
        <v>954</v>
      </c>
      <c r="D995" s="61" t="s">
        <v>1221</v>
      </c>
      <c r="E995" s="64">
        <f>IF(ISERROR(VLOOKUP(D995,#REF!,2,0)),0,VLOOKUP(D995,#REF!,2,0))</f>
        <v>0</v>
      </c>
      <c r="F995" s="61" t="str">
        <f>IF(D995="","",VLOOKUP(D995,'UG SKU Categorization'!$A$1:$C$204,3,0))</f>
        <v>Cookstoves</v>
      </c>
      <c r="G995" s="61" t="s">
        <v>1222</v>
      </c>
      <c r="H995" s="524">
        <v>568500</v>
      </c>
      <c r="I995" s="306"/>
      <c r="J995" s="306"/>
      <c r="K995" s="306"/>
      <c r="L995" s="306"/>
      <c r="M995" s="306"/>
      <c r="N995" s="306"/>
      <c r="O995" s="306"/>
      <c r="P995" s="306"/>
      <c r="Q995" s="306"/>
      <c r="R995" s="306"/>
      <c r="S995" s="306"/>
      <c r="T995" s="306"/>
      <c r="U995" s="306"/>
      <c r="V995" s="306"/>
      <c r="W995" s="306"/>
      <c r="X995" s="306"/>
      <c r="Y995" s="306"/>
      <c r="Z995" s="306"/>
      <c r="AA995" s="306"/>
      <c r="AB995" s="306"/>
      <c r="AC995" s="306"/>
      <c r="AD995" s="306"/>
      <c r="AE995" s="306"/>
      <c r="AF995" s="306"/>
      <c r="AG995" s="306"/>
      <c r="AH995" s="306"/>
      <c r="AI995" s="306"/>
      <c r="AJ995" s="306"/>
      <c r="AK995" s="306"/>
      <c r="AL995" s="306"/>
      <c r="AM995" s="524">
        <v>84000</v>
      </c>
      <c r="AN995" s="524">
        <v>70000</v>
      </c>
      <c r="AO995" s="524">
        <v>54000</v>
      </c>
      <c r="AP995" s="524">
        <v>28000</v>
      </c>
      <c r="AQ995" s="306"/>
      <c r="AR995" s="524">
        <v>17500</v>
      </c>
      <c r="AS995" s="524">
        <v>17500</v>
      </c>
      <c r="AT995" s="524">
        <v>35000</v>
      </c>
      <c r="AU995" s="524">
        <v>70000</v>
      </c>
      <c r="AV995" s="524">
        <v>70000</v>
      </c>
      <c r="AW995" s="524">
        <v>52500</v>
      </c>
      <c r="AX995" s="524">
        <v>17500</v>
      </c>
      <c r="AY995" s="524">
        <v>52500</v>
      </c>
    </row>
    <row r="996" spans="1:51">
      <c r="A996" s="61" t="s">
        <v>1005</v>
      </c>
      <c r="B996" s="61" t="s">
        <v>396</v>
      </c>
      <c r="C996" s="61" t="s">
        <v>954</v>
      </c>
      <c r="D996" s="61" t="s">
        <v>1049</v>
      </c>
      <c r="E996" s="64">
        <f>IF(ISERROR(VLOOKUP(D996,#REF!,2,0)),0,VLOOKUP(D996,#REF!,2,0))</f>
        <v>0</v>
      </c>
      <c r="F996" s="61" t="str">
        <f>IF(D996="","",VLOOKUP(D996,'UG SKU Categorization'!$A$1:$C$204,3,0))</f>
        <v>Solar</v>
      </c>
      <c r="G996" s="61" t="s">
        <v>1050</v>
      </c>
      <c r="H996" s="524">
        <v>3226500</v>
      </c>
      <c r="I996" s="306"/>
      <c r="J996" s="306"/>
      <c r="K996" s="306"/>
      <c r="L996" s="306"/>
      <c r="M996" s="306"/>
      <c r="N996" s="306"/>
      <c r="O996" s="306"/>
      <c r="P996" s="306"/>
      <c r="Q996" s="306"/>
      <c r="R996" s="306"/>
      <c r="S996" s="306"/>
      <c r="T996" s="306"/>
      <c r="U996" s="306"/>
      <c r="V996" s="306"/>
      <c r="W996" s="306"/>
      <c r="X996" s="306"/>
      <c r="Y996" s="306"/>
      <c r="Z996" s="306"/>
      <c r="AA996" s="306"/>
      <c r="AB996" s="306"/>
      <c r="AC996" s="306"/>
      <c r="AD996" s="306"/>
      <c r="AE996" s="306"/>
      <c r="AF996" s="306"/>
      <c r="AG996" s="306"/>
      <c r="AH996" s="306"/>
      <c r="AI996" s="306"/>
      <c r="AJ996" s="306"/>
      <c r="AK996" s="306"/>
      <c r="AL996" s="524">
        <v>532000</v>
      </c>
      <c r="AM996" s="524">
        <v>504000</v>
      </c>
      <c r="AN996" s="524">
        <v>392000</v>
      </c>
      <c r="AO996" s="524">
        <v>610000</v>
      </c>
      <c r="AP996" s="524">
        <v>270000</v>
      </c>
      <c r="AQ996" s="524">
        <v>270000</v>
      </c>
      <c r="AR996" s="524">
        <v>150000</v>
      </c>
      <c r="AS996" s="524">
        <v>90000</v>
      </c>
      <c r="AT996" s="306"/>
      <c r="AU996" s="524">
        <v>165000</v>
      </c>
      <c r="AV996" s="524">
        <v>81000</v>
      </c>
      <c r="AW996" s="524">
        <v>135000</v>
      </c>
      <c r="AX996" s="524">
        <v>27500</v>
      </c>
      <c r="AY996" s="306"/>
    </row>
    <row r="997" spans="1:51">
      <c r="A997" s="61" t="s">
        <v>1005</v>
      </c>
      <c r="B997" s="61" t="s">
        <v>396</v>
      </c>
      <c r="C997" s="61" t="s">
        <v>954</v>
      </c>
      <c r="D997" s="61" t="s">
        <v>1453</v>
      </c>
      <c r="E997" s="64">
        <f>IF(ISERROR(VLOOKUP(D997,#REF!,2,0)),0,VLOOKUP(D997,#REF!,2,0))</f>
        <v>0</v>
      </c>
      <c r="F997" s="61" t="str">
        <f>IF(D997="","",VLOOKUP(D997,'UG SKU Categorization'!$A$1:$C$204,3,0))</f>
        <v>Cookstoves</v>
      </c>
      <c r="G997" s="61" t="s">
        <v>1455</v>
      </c>
      <c r="H997" s="524">
        <v>391000</v>
      </c>
      <c r="I997" s="306"/>
      <c r="J997" s="306"/>
      <c r="K997" s="306"/>
      <c r="L997" s="306"/>
      <c r="M997" s="306"/>
      <c r="N997" s="306"/>
      <c r="O997" s="306"/>
      <c r="P997" s="306"/>
      <c r="Q997" s="306"/>
      <c r="R997" s="306"/>
      <c r="S997" s="306"/>
      <c r="T997" s="306"/>
      <c r="U997" s="306"/>
      <c r="V997" s="306"/>
      <c r="W997" s="306"/>
      <c r="X997" s="306"/>
      <c r="Y997" s="306"/>
      <c r="Z997" s="306"/>
      <c r="AA997" s="306"/>
      <c r="AB997" s="306"/>
      <c r="AC997" s="306"/>
      <c r="AD997" s="306"/>
      <c r="AE997" s="306"/>
      <c r="AF997" s="306"/>
      <c r="AG997" s="306"/>
      <c r="AH997" s="306"/>
      <c r="AI997" s="306"/>
      <c r="AJ997" s="306"/>
      <c r="AK997" s="306"/>
      <c r="AL997" s="306"/>
      <c r="AM997" s="306"/>
      <c r="AN997" s="306"/>
      <c r="AO997" s="524">
        <v>100000</v>
      </c>
      <c r="AP997" s="524">
        <v>50000</v>
      </c>
      <c r="AQ997" s="524">
        <v>50000</v>
      </c>
      <c r="AR997" s="524">
        <v>50000</v>
      </c>
      <c r="AS997" s="306"/>
      <c r="AT997" s="306"/>
      <c r="AU997" s="524">
        <v>94000</v>
      </c>
      <c r="AV997" s="524">
        <v>47000</v>
      </c>
      <c r="AW997" s="306"/>
      <c r="AX997" s="306"/>
      <c r="AY997" s="306"/>
    </row>
    <row r="998" spans="1:51">
      <c r="A998" s="61" t="s">
        <v>1005</v>
      </c>
      <c r="B998" s="61" t="s">
        <v>396</v>
      </c>
      <c r="C998" s="61" t="s">
        <v>954</v>
      </c>
      <c r="D998" s="61" t="s">
        <v>515</v>
      </c>
      <c r="E998" s="64">
        <f>IF(ISERROR(VLOOKUP(D998,#REF!,2,0)),0,VLOOKUP(D998,#REF!,2,0))</f>
        <v>0</v>
      </c>
      <c r="F998" s="61" t="str">
        <f>IF(D998="","",VLOOKUP(D998,'UG SKU Categorization'!$A$1:$C$204,3,0))</f>
        <v>Malaria Prevention</v>
      </c>
      <c r="G998" s="61" t="s">
        <v>516</v>
      </c>
      <c r="H998" s="524">
        <v>2074350</v>
      </c>
      <c r="I998" s="524">
        <v>25200</v>
      </c>
      <c r="J998" s="524">
        <v>31500</v>
      </c>
      <c r="K998" s="524">
        <v>80000</v>
      </c>
      <c r="L998" s="524">
        <v>33500</v>
      </c>
      <c r="M998" s="524">
        <v>57600</v>
      </c>
      <c r="N998" s="524">
        <v>210600</v>
      </c>
      <c r="O998" s="524">
        <v>144000</v>
      </c>
      <c r="P998" s="524">
        <v>362250</v>
      </c>
      <c r="Q998" s="524">
        <v>52500</v>
      </c>
      <c r="R998" s="524">
        <v>37100</v>
      </c>
      <c r="S998" s="524">
        <v>44800</v>
      </c>
      <c r="T998" s="524">
        <v>44800</v>
      </c>
      <c r="U998" s="524">
        <v>49200</v>
      </c>
      <c r="V998" s="524">
        <v>35000</v>
      </c>
      <c r="W998" s="524">
        <v>28700</v>
      </c>
      <c r="X998" s="524">
        <v>22400</v>
      </c>
      <c r="Y998" s="524">
        <v>24500</v>
      </c>
      <c r="Z998" s="524">
        <v>33600</v>
      </c>
      <c r="AA998" s="524">
        <v>30800</v>
      </c>
      <c r="AB998" s="524">
        <v>28700</v>
      </c>
      <c r="AC998" s="524">
        <v>20300</v>
      </c>
      <c r="AD998" s="524">
        <v>26600</v>
      </c>
      <c r="AE998" s="524">
        <v>165900</v>
      </c>
      <c r="AF998" s="306"/>
      <c r="AG998" s="524">
        <v>2800</v>
      </c>
      <c r="AH998" s="524">
        <v>53000</v>
      </c>
      <c r="AI998" s="524">
        <v>26000</v>
      </c>
      <c r="AJ998" s="524">
        <v>52000</v>
      </c>
      <c r="AK998" s="524">
        <v>55000</v>
      </c>
      <c r="AL998" s="524">
        <v>16000</v>
      </c>
      <c r="AM998" s="524">
        <v>31000</v>
      </c>
      <c r="AN998" s="524">
        <v>29000</v>
      </c>
      <c r="AO998" s="524">
        <v>28000</v>
      </c>
      <c r="AP998" s="524">
        <v>23000</v>
      </c>
      <c r="AQ998" s="524">
        <v>23000</v>
      </c>
      <c r="AR998" s="524">
        <v>23000</v>
      </c>
      <c r="AS998" s="524">
        <v>36000</v>
      </c>
      <c r="AT998" s="524">
        <v>11000</v>
      </c>
      <c r="AU998" s="524">
        <v>11000</v>
      </c>
      <c r="AV998" s="524">
        <v>4000</v>
      </c>
      <c r="AW998" s="524">
        <v>25000</v>
      </c>
      <c r="AX998" s="524">
        <v>35000</v>
      </c>
      <c r="AY998" s="524">
        <v>1000</v>
      </c>
    </row>
    <row r="999" spans="1:51">
      <c r="A999" s="61" t="s">
        <v>1005</v>
      </c>
      <c r="B999" s="61" t="s">
        <v>396</v>
      </c>
      <c r="C999" s="61" t="s">
        <v>954</v>
      </c>
      <c r="D999" s="61" t="s">
        <v>517</v>
      </c>
      <c r="E999" s="64">
        <f>IF(ISERROR(VLOOKUP(D999,#REF!,2,0)),0,VLOOKUP(D999,#REF!,2,0))</f>
        <v>0</v>
      </c>
      <c r="F999" s="61" t="str">
        <f>IF(D999="","",VLOOKUP(D999,'UG SKU Categorization'!$A$1:$C$204,3,0))</f>
        <v>Malaria Prevention</v>
      </c>
      <c r="G999" s="61" t="s">
        <v>518</v>
      </c>
      <c r="H999" s="524">
        <v>2557600</v>
      </c>
      <c r="I999" s="306"/>
      <c r="J999" s="524">
        <v>290400</v>
      </c>
      <c r="K999" s="524">
        <v>105600</v>
      </c>
      <c r="L999" s="524">
        <v>61600</v>
      </c>
      <c r="M999" s="524">
        <v>9000</v>
      </c>
      <c r="N999" s="524">
        <v>27000</v>
      </c>
      <c r="O999" s="524">
        <v>45000</v>
      </c>
      <c r="P999" s="524">
        <v>27000</v>
      </c>
      <c r="Q999" s="524">
        <v>45000</v>
      </c>
      <c r="R999" s="524">
        <v>45000</v>
      </c>
      <c r="S999" s="524">
        <v>54000</v>
      </c>
      <c r="T999" s="524">
        <v>90000</v>
      </c>
      <c r="U999" s="524">
        <v>90000</v>
      </c>
      <c r="V999" s="524">
        <v>13000</v>
      </c>
      <c r="W999" s="524">
        <v>65000</v>
      </c>
      <c r="X999" s="524">
        <v>117000</v>
      </c>
      <c r="Y999" s="524">
        <v>87000</v>
      </c>
      <c r="Z999" s="306"/>
      <c r="AA999" s="524">
        <v>91000</v>
      </c>
      <c r="AB999" s="524">
        <v>51500</v>
      </c>
      <c r="AC999" s="524">
        <v>62500</v>
      </c>
      <c r="AD999" s="306"/>
      <c r="AE999" s="524">
        <v>156000</v>
      </c>
      <c r="AF999" s="306"/>
      <c r="AG999" s="524">
        <v>200000</v>
      </c>
      <c r="AH999" s="524">
        <v>100000</v>
      </c>
      <c r="AI999" s="524">
        <v>12500</v>
      </c>
      <c r="AJ999" s="524">
        <v>12500</v>
      </c>
      <c r="AK999" s="524">
        <v>12500</v>
      </c>
      <c r="AL999" s="524">
        <v>75000</v>
      </c>
      <c r="AM999" s="524">
        <v>87500</v>
      </c>
      <c r="AN999" s="524">
        <v>162500</v>
      </c>
      <c r="AO999" s="524">
        <v>50000</v>
      </c>
      <c r="AP999" s="306"/>
      <c r="AQ999" s="524">
        <v>12500</v>
      </c>
      <c r="AR999" s="306"/>
      <c r="AS999" s="524">
        <v>37500</v>
      </c>
      <c r="AT999" s="524">
        <v>62500</v>
      </c>
      <c r="AU999" s="524">
        <v>62500</v>
      </c>
      <c r="AV999" s="524">
        <v>25000</v>
      </c>
      <c r="AW999" s="524">
        <v>100000</v>
      </c>
      <c r="AX999" s="524">
        <v>12500</v>
      </c>
      <c r="AY999" s="306"/>
    </row>
    <row r="1000" spans="1:51">
      <c r="A1000" s="61" t="s">
        <v>1005</v>
      </c>
      <c r="B1000" s="61" t="s">
        <v>396</v>
      </c>
      <c r="C1000" s="61" t="s">
        <v>954</v>
      </c>
      <c r="D1000" s="61" t="s">
        <v>519</v>
      </c>
      <c r="E1000" s="64">
        <f>IF(ISERROR(VLOOKUP(D1000,#REF!,2,0)),0,VLOOKUP(D1000,#REF!,2,0))</f>
        <v>0</v>
      </c>
      <c r="F1000" s="61" t="str">
        <f>IF(D1000="","",VLOOKUP(D1000,'UG SKU Categorization'!$A$1:$C$204,3,0))</f>
        <v>Malaria Treatment</v>
      </c>
      <c r="G1000" s="61" t="s">
        <v>520</v>
      </c>
      <c r="H1000" s="524">
        <v>37385400</v>
      </c>
      <c r="I1000" s="524">
        <v>330000</v>
      </c>
      <c r="J1000" s="524">
        <v>875000</v>
      </c>
      <c r="K1000" s="524">
        <v>525000</v>
      </c>
      <c r="L1000" s="524">
        <v>565000</v>
      </c>
      <c r="M1000" s="524">
        <v>985000</v>
      </c>
      <c r="N1000" s="524">
        <v>725000</v>
      </c>
      <c r="O1000" s="524">
        <v>302500</v>
      </c>
      <c r="P1000" s="524">
        <v>615600</v>
      </c>
      <c r="Q1000" s="524">
        <v>596400</v>
      </c>
      <c r="R1000" s="524">
        <v>664800</v>
      </c>
      <c r="S1000" s="524">
        <v>658400</v>
      </c>
      <c r="T1000" s="524">
        <v>473600</v>
      </c>
      <c r="U1000" s="524">
        <v>412000</v>
      </c>
      <c r="V1000" s="524">
        <v>362400</v>
      </c>
      <c r="W1000" s="524">
        <v>361600</v>
      </c>
      <c r="X1000" s="524">
        <v>553600</v>
      </c>
      <c r="Y1000" s="524">
        <v>493200</v>
      </c>
      <c r="Z1000" s="524">
        <v>2061900</v>
      </c>
      <c r="AA1000" s="524">
        <v>633600</v>
      </c>
      <c r="AB1000" s="524">
        <v>19800</v>
      </c>
      <c r="AC1000" s="306"/>
      <c r="AD1000" s="524">
        <v>544000</v>
      </c>
      <c r="AE1000" s="524">
        <v>870000</v>
      </c>
      <c r="AF1000" s="306"/>
      <c r="AG1000" s="524">
        <v>2442500</v>
      </c>
      <c r="AH1000" s="524">
        <v>1770000</v>
      </c>
      <c r="AI1000" s="524">
        <v>1380000</v>
      </c>
      <c r="AJ1000" s="524">
        <v>2010000</v>
      </c>
      <c r="AK1000" s="524">
        <v>1957500</v>
      </c>
      <c r="AL1000" s="524">
        <v>2082500</v>
      </c>
      <c r="AM1000" s="524">
        <v>1862500</v>
      </c>
      <c r="AN1000" s="524">
        <v>1435000</v>
      </c>
      <c r="AO1000" s="524">
        <v>1045000</v>
      </c>
      <c r="AP1000" s="524">
        <v>1217500</v>
      </c>
      <c r="AQ1000" s="524">
        <v>860000</v>
      </c>
      <c r="AR1000" s="524">
        <v>922500</v>
      </c>
      <c r="AS1000" s="524">
        <v>860000</v>
      </c>
      <c r="AT1000" s="524">
        <v>535000</v>
      </c>
      <c r="AU1000" s="524">
        <v>720000</v>
      </c>
      <c r="AV1000" s="524">
        <v>690000</v>
      </c>
      <c r="AW1000" s="524">
        <v>935000</v>
      </c>
      <c r="AX1000" s="524">
        <v>856000</v>
      </c>
      <c r="AY1000" s="524">
        <v>176000</v>
      </c>
    </row>
    <row r="1001" spans="1:51">
      <c r="A1001" s="61" t="s">
        <v>1005</v>
      </c>
      <c r="B1001" s="61" t="s">
        <v>396</v>
      </c>
      <c r="C1001" s="61" t="s">
        <v>954</v>
      </c>
      <c r="D1001" s="61" t="s">
        <v>521</v>
      </c>
      <c r="E1001" s="64">
        <f>IF(ISERROR(VLOOKUP(D1001,#REF!,2,0)),0,VLOOKUP(D1001,#REF!,2,0))</f>
        <v>0</v>
      </c>
      <c r="F1001" s="61" t="str">
        <f>IF(D1001="","",VLOOKUP(D1001,'UG SKU Categorization'!$A$1:$C$204,3,0))</f>
        <v>Malaria Treatment</v>
      </c>
      <c r="G1001" s="61" t="s">
        <v>1150</v>
      </c>
      <c r="H1001" s="524">
        <v>197100</v>
      </c>
      <c r="I1001" s="524">
        <v>3600</v>
      </c>
      <c r="J1001" s="524">
        <v>90000</v>
      </c>
      <c r="K1001" s="524">
        <v>103500</v>
      </c>
      <c r="L1001" s="306"/>
      <c r="M1001" s="306"/>
      <c r="N1001" s="306"/>
      <c r="O1001" s="306"/>
      <c r="P1001" s="306"/>
      <c r="Q1001" s="306"/>
      <c r="R1001" s="306"/>
      <c r="S1001" s="306"/>
      <c r="T1001" s="306"/>
      <c r="U1001" s="306"/>
      <c r="V1001" s="306"/>
      <c r="W1001" s="306"/>
      <c r="X1001" s="306"/>
      <c r="Y1001" s="306"/>
      <c r="Z1001" s="306"/>
      <c r="AA1001" s="306"/>
      <c r="AB1001" s="306"/>
      <c r="AC1001" s="306"/>
      <c r="AD1001" s="306"/>
      <c r="AE1001" s="306"/>
      <c r="AF1001" s="306"/>
      <c r="AG1001" s="306"/>
      <c r="AH1001" s="306"/>
      <c r="AI1001" s="306"/>
      <c r="AJ1001" s="306"/>
      <c r="AK1001" s="306"/>
      <c r="AL1001" s="306"/>
      <c r="AM1001" s="306"/>
      <c r="AN1001" s="306"/>
      <c r="AO1001" s="306"/>
      <c r="AP1001" s="306"/>
      <c r="AQ1001" s="306"/>
      <c r="AR1001" s="306"/>
      <c r="AS1001" s="306"/>
      <c r="AT1001" s="306"/>
      <c r="AU1001" s="306"/>
      <c r="AV1001" s="306"/>
      <c r="AW1001" s="306"/>
      <c r="AX1001" s="306"/>
      <c r="AY1001" s="306"/>
    </row>
    <row r="1002" spans="1:51">
      <c r="A1002" s="61" t="s">
        <v>1005</v>
      </c>
      <c r="B1002" s="61" t="s">
        <v>396</v>
      </c>
      <c r="C1002" s="61" t="s">
        <v>954</v>
      </c>
      <c r="D1002" s="61" t="s">
        <v>522</v>
      </c>
      <c r="E1002" s="64">
        <f>IF(ISERROR(VLOOKUP(D1002,#REF!,2,0)),0,VLOOKUP(D1002,#REF!,2,0))</f>
        <v>0</v>
      </c>
      <c r="F1002" s="61" t="str">
        <f>IF(D1002="","",VLOOKUP(D1002,'UG SKU Categorization'!$A$1:$C$204,3,0))</f>
        <v>Malaria Treatment</v>
      </c>
      <c r="G1002" s="61" t="s">
        <v>523</v>
      </c>
      <c r="H1002" s="524">
        <v>4204500</v>
      </c>
      <c r="I1002" s="306"/>
      <c r="J1002" s="306"/>
      <c r="K1002" s="306"/>
      <c r="L1002" s="306"/>
      <c r="M1002" s="524">
        <v>9000</v>
      </c>
      <c r="N1002" s="306"/>
      <c r="O1002" s="524">
        <v>262500</v>
      </c>
      <c r="P1002" s="306"/>
      <c r="Q1002" s="306"/>
      <c r="R1002" s="306"/>
      <c r="S1002" s="306"/>
      <c r="T1002" s="306"/>
      <c r="U1002" s="306"/>
      <c r="V1002" s="306"/>
      <c r="W1002" s="306"/>
      <c r="X1002" s="306"/>
      <c r="Y1002" s="306"/>
      <c r="Z1002" s="306"/>
      <c r="AA1002" s="524">
        <v>411000</v>
      </c>
      <c r="AB1002" s="524">
        <v>688500</v>
      </c>
      <c r="AC1002" s="524">
        <v>702000</v>
      </c>
      <c r="AD1002" s="524">
        <v>411500</v>
      </c>
      <c r="AE1002" s="524">
        <v>1645000</v>
      </c>
      <c r="AF1002" s="306"/>
      <c r="AG1002" s="524">
        <v>0</v>
      </c>
      <c r="AH1002" s="306"/>
      <c r="AI1002" s="306"/>
      <c r="AJ1002" s="524">
        <v>30000</v>
      </c>
      <c r="AK1002" s="524">
        <v>7500</v>
      </c>
      <c r="AL1002" s="524">
        <v>25000</v>
      </c>
      <c r="AM1002" s="524">
        <v>2500</v>
      </c>
      <c r="AN1002" s="524">
        <v>5000</v>
      </c>
      <c r="AO1002" s="306"/>
      <c r="AP1002" s="524">
        <v>5000</v>
      </c>
      <c r="AQ1002" s="306"/>
      <c r="AR1002" s="306"/>
      <c r="AS1002" s="306"/>
      <c r="AT1002" s="306"/>
      <c r="AU1002" s="306"/>
      <c r="AV1002" s="306"/>
      <c r="AW1002" s="306"/>
      <c r="AX1002" s="306"/>
      <c r="AY1002" s="306"/>
    </row>
    <row r="1003" spans="1:51">
      <c r="A1003" s="61" t="s">
        <v>1005</v>
      </c>
      <c r="B1003" s="61" t="s">
        <v>396</v>
      </c>
      <c r="C1003" s="61" t="s">
        <v>954</v>
      </c>
      <c r="D1003" s="61" t="s">
        <v>524</v>
      </c>
      <c r="E1003" s="64">
        <f>IF(ISERROR(VLOOKUP(D1003,#REF!,2,0)),0,VLOOKUP(D1003,#REF!,2,0))</f>
        <v>0</v>
      </c>
      <c r="F1003" s="61" t="str">
        <f>IF(D1003="","",VLOOKUP(D1003,'UG SKU Categorization'!$A$1:$C$204,3,0))</f>
        <v>Malaria Prevention</v>
      </c>
      <c r="G1003" s="61" t="s">
        <v>525</v>
      </c>
      <c r="H1003" s="524">
        <v>1457500</v>
      </c>
      <c r="I1003" s="306"/>
      <c r="J1003" s="306"/>
      <c r="K1003" s="306"/>
      <c r="L1003" s="306"/>
      <c r="M1003" s="306"/>
      <c r="N1003" s="306"/>
      <c r="O1003" s="306"/>
      <c r="P1003" s="306"/>
      <c r="Q1003" s="306"/>
      <c r="R1003" s="306"/>
      <c r="S1003" s="306"/>
      <c r="T1003" s="306"/>
      <c r="U1003" s="306"/>
      <c r="V1003" s="306"/>
      <c r="W1003" s="306"/>
      <c r="X1003" s="306"/>
      <c r="Y1003" s="306"/>
      <c r="Z1003" s="306"/>
      <c r="AA1003" s="524">
        <v>159500</v>
      </c>
      <c r="AB1003" s="524">
        <v>220000</v>
      </c>
      <c r="AC1003" s="524">
        <v>60500</v>
      </c>
      <c r="AD1003" s="524">
        <v>187000</v>
      </c>
      <c r="AE1003" s="524">
        <v>456500</v>
      </c>
      <c r="AF1003" s="306"/>
      <c r="AG1003" s="524">
        <v>82500</v>
      </c>
      <c r="AH1003" s="524">
        <v>77000</v>
      </c>
      <c r="AI1003" s="524">
        <v>38500</v>
      </c>
      <c r="AJ1003" s="524">
        <v>27500</v>
      </c>
      <c r="AK1003" s="524">
        <v>5500</v>
      </c>
      <c r="AL1003" s="524">
        <v>16500</v>
      </c>
      <c r="AM1003" s="524">
        <v>27500</v>
      </c>
      <c r="AN1003" s="306"/>
      <c r="AO1003" s="524">
        <v>38500</v>
      </c>
      <c r="AP1003" s="524">
        <v>16500</v>
      </c>
      <c r="AQ1003" s="306"/>
      <c r="AR1003" s="524">
        <v>16500</v>
      </c>
      <c r="AS1003" s="524">
        <v>5500</v>
      </c>
      <c r="AT1003" s="306"/>
      <c r="AU1003" s="306"/>
      <c r="AV1003" s="306"/>
      <c r="AW1003" s="524">
        <v>22000</v>
      </c>
      <c r="AX1003" s="306"/>
      <c r="AY1003" s="306"/>
    </row>
    <row r="1004" spans="1:51">
      <c r="A1004" s="61" t="s">
        <v>1005</v>
      </c>
      <c r="B1004" s="61" t="s">
        <v>396</v>
      </c>
      <c r="C1004" s="61" t="s">
        <v>954</v>
      </c>
      <c r="D1004" s="61" t="s">
        <v>526</v>
      </c>
      <c r="E1004" s="64">
        <f>IF(ISERROR(VLOOKUP(D1004,#REF!,2,0)),0,VLOOKUP(D1004,#REF!,2,0))</f>
        <v>0</v>
      </c>
      <c r="F1004" s="61" t="str">
        <f>IF(D1004="","",VLOOKUP(D1004,'UG SKU Categorization'!$A$1:$C$204,3,0))</f>
        <v>Other Health</v>
      </c>
      <c r="G1004" s="61" t="s">
        <v>527</v>
      </c>
      <c r="H1004" s="524">
        <v>5859300</v>
      </c>
      <c r="I1004" s="524">
        <v>155800</v>
      </c>
      <c r="J1004" s="524">
        <v>365500</v>
      </c>
      <c r="K1004" s="524">
        <v>204000</v>
      </c>
      <c r="L1004" s="524">
        <v>160000</v>
      </c>
      <c r="M1004" s="524">
        <v>220000</v>
      </c>
      <c r="N1004" s="524">
        <v>176000</v>
      </c>
      <c r="O1004" s="524">
        <v>198000</v>
      </c>
      <c r="P1004" s="524">
        <v>121000</v>
      </c>
      <c r="Q1004" s="524">
        <v>165000</v>
      </c>
      <c r="R1004" s="524">
        <v>198000</v>
      </c>
      <c r="S1004" s="524">
        <v>209000</v>
      </c>
      <c r="T1004" s="524">
        <v>209000</v>
      </c>
      <c r="U1004" s="524">
        <v>187000</v>
      </c>
      <c r="V1004" s="524">
        <v>209000</v>
      </c>
      <c r="W1004" s="524">
        <v>154000</v>
      </c>
      <c r="X1004" s="524">
        <v>187000</v>
      </c>
      <c r="Y1004" s="524">
        <v>176000</v>
      </c>
      <c r="Z1004" s="524">
        <v>209000</v>
      </c>
      <c r="AA1004" s="524">
        <v>187000</v>
      </c>
      <c r="AB1004" s="524">
        <v>132000</v>
      </c>
      <c r="AC1004" s="524">
        <v>145000</v>
      </c>
      <c r="AD1004" s="524">
        <v>121000</v>
      </c>
      <c r="AE1004" s="524">
        <v>561000</v>
      </c>
      <c r="AF1004" s="306"/>
      <c r="AG1004" s="524">
        <v>176000</v>
      </c>
      <c r="AH1004" s="524">
        <v>220000</v>
      </c>
      <c r="AI1004" s="524">
        <v>198000</v>
      </c>
      <c r="AJ1004" s="524">
        <v>209000</v>
      </c>
      <c r="AK1004" s="306"/>
      <c r="AL1004" s="306"/>
      <c r="AM1004" s="524">
        <v>88000</v>
      </c>
      <c r="AN1004" s="524">
        <v>132000</v>
      </c>
      <c r="AO1004" s="306"/>
      <c r="AP1004" s="306"/>
      <c r="AQ1004" s="306"/>
      <c r="AR1004" s="306"/>
      <c r="AS1004" s="306"/>
      <c r="AT1004" s="524">
        <v>55000</v>
      </c>
      <c r="AU1004" s="524">
        <v>55000</v>
      </c>
      <c r="AV1004" s="524">
        <v>55000</v>
      </c>
      <c r="AW1004" s="524">
        <v>22000</v>
      </c>
      <c r="AX1004" s="306"/>
      <c r="AY1004" s="306"/>
    </row>
    <row r="1005" spans="1:51">
      <c r="A1005" s="61" t="s">
        <v>1005</v>
      </c>
      <c r="B1005" s="61" t="s">
        <v>396</v>
      </c>
      <c r="C1005" s="61" t="s">
        <v>954</v>
      </c>
      <c r="D1005" s="61" t="s">
        <v>528</v>
      </c>
      <c r="E1005" s="64">
        <f>IF(ISERROR(VLOOKUP(D1005,#REF!,2,0)),0,VLOOKUP(D1005,#REF!,2,0))</f>
        <v>0</v>
      </c>
      <c r="F1005" s="61" t="str">
        <f>IF(D1005="","",VLOOKUP(D1005,'UG SKU Categorization'!$A$1:$C$204,3,0))</f>
        <v>Other Health</v>
      </c>
      <c r="G1005" s="61" t="s">
        <v>529</v>
      </c>
      <c r="H1005" s="524">
        <v>4171200</v>
      </c>
      <c r="I1005" s="524">
        <v>66000</v>
      </c>
      <c r="J1005" s="524">
        <v>105600</v>
      </c>
      <c r="K1005" s="524">
        <v>157200</v>
      </c>
      <c r="L1005" s="524">
        <v>103600</v>
      </c>
      <c r="M1005" s="524">
        <v>118400</v>
      </c>
      <c r="N1005" s="524">
        <v>104000</v>
      </c>
      <c r="O1005" s="524">
        <v>123200</v>
      </c>
      <c r="P1005" s="524">
        <v>104000</v>
      </c>
      <c r="Q1005" s="524">
        <v>112000</v>
      </c>
      <c r="R1005" s="524">
        <v>124800</v>
      </c>
      <c r="S1005" s="524">
        <v>142800</v>
      </c>
      <c r="T1005" s="524">
        <v>100300</v>
      </c>
      <c r="U1005" s="524">
        <v>98600</v>
      </c>
      <c r="V1005" s="524">
        <v>91800</v>
      </c>
      <c r="W1005" s="524">
        <v>115600</v>
      </c>
      <c r="X1005" s="524">
        <v>71400</v>
      </c>
      <c r="Y1005" s="524">
        <v>59500</v>
      </c>
      <c r="Z1005" s="524">
        <v>102000</v>
      </c>
      <c r="AA1005" s="524">
        <v>110500</v>
      </c>
      <c r="AB1005" s="524">
        <v>65950</v>
      </c>
      <c r="AC1005" s="524">
        <v>54400</v>
      </c>
      <c r="AD1005" s="524">
        <v>125800</v>
      </c>
      <c r="AE1005" s="524">
        <v>372300</v>
      </c>
      <c r="AF1005" s="306"/>
      <c r="AG1005" s="524">
        <v>120750</v>
      </c>
      <c r="AH1005" s="524">
        <v>113750</v>
      </c>
      <c r="AI1005" s="524">
        <v>175000</v>
      </c>
      <c r="AJ1005" s="524">
        <v>166250</v>
      </c>
      <c r="AK1005" s="524">
        <v>105000</v>
      </c>
      <c r="AL1005" s="524">
        <v>10500</v>
      </c>
      <c r="AM1005" s="524">
        <v>103600</v>
      </c>
      <c r="AN1005" s="524">
        <v>85100</v>
      </c>
      <c r="AO1005" s="524">
        <v>72150</v>
      </c>
      <c r="AP1005" s="524">
        <v>81400</v>
      </c>
      <c r="AQ1005" s="524">
        <v>70300</v>
      </c>
      <c r="AR1005" s="524">
        <v>77700</v>
      </c>
      <c r="AS1005" s="524">
        <v>72150</v>
      </c>
      <c r="AT1005" s="524">
        <v>70300</v>
      </c>
      <c r="AU1005" s="524">
        <v>68450</v>
      </c>
      <c r="AV1005" s="306"/>
      <c r="AW1005" s="524">
        <v>61050</v>
      </c>
      <c r="AX1005" s="524">
        <v>70000</v>
      </c>
      <c r="AY1005" s="524">
        <v>18000</v>
      </c>
    </row>
    <row r="1006" spans="1:51">
      <c r="A1006" s="61" t="s">
        <v>1005</v>
      </c>
      <c r="B1006" s="61" t="s">
        <v>396</v>
      </c>
      <c r="C1006" s="61" t="s">
        <v>954</v>
      </c>
      <c r="D1006" s="61" t="s">
        <v>530</v>
      </c>
      <c r="E1006" s="64">
        <f>IF(ISERROR(VLOOKUP(D1006,#REF!,2,0)),0,VLOOKUP(D1006,#REF!,2,0))</f>
        <v>0</v>
      </c>
      <c r="F1006" s="61" t="str">
        <f>IF(D1006="","",VLOOKUP(D1006,'UG SKU Categorization'!$A$1:$C$204,3,0))</f>
        <v>Other Health</v>
      </c>
      <c r="G1006" s="61" t="s">
        <v>531</v>
      </c>
      <c r="H1006" s="524">
        <v>2862000</v>
      </c>
      <c r="I1006" s="524">
        <v>39600</v>
      </c>
      <c r="J1006" s="524">
        <v>118800</v>
      </c>
      <c r="K1006" s="524">
        <v>129800</v>
      </c>
      <c r="L1006" s="524">
        <v>66000</v>
      </c>
      <c r="M1006" s="524">
        <v>70400</v>
      </c>
      <c r="N1006" s="524">
        <v>19800</v>
      </c>
      <c r="O1006" s="524">
        <v>70400</v>
      </c>
      <c r="P1006" s="524">
        <v>46200</v>
      </c>
      <c r="Q1006" s="524">
        <v>880000</v>
      </c>
      <c r="R1006" s="524">
        <v>28000</v>
      </c>
      <c r="S1006" s="524">
        <v>73500</v>
      </c>
      <c r="T1006" s="524">
        <v>10500</v>
      </c>
      <c r="U1006" s="524">
        <v>35000</v>
      </c>
      <c r="V1006" s="524">
        <v>24500</v>
      </c>
      <c r="W1006" s="524">
        <v>52500</v>
      </c>
      <c r="X1006" s="524">
        <v>77000</v>
      </c>
      <c r="Y1006" s="524">
        <v>24500</v>
      </c>
      <c r="Z1006" s="524">
        <v>59500</v>
      </c>
      <c r="AA1006" s="524">
        <v>59500</v>
      </c>
      <c r="AB1006" s="524">
        <v>24500</v>
      </c>
      <c r="AC1006" s="524">
        <v>42000</v>
      </c>
      <c r="AD1006" s="524">
        <v>24500</v>
      </c>
      <c r="AE1006" s="524">
        <v>353500</v>
      </c>
      <c r="AF1006" s="306"/>
      <c r="AG1006" s="524">
        <v>38500</v>
      </c>
      <c r="AH1006" s="524">
        <v>66500</v>
      </c>
      <c r="AI1006" s="524">
        <v>56000</v>
      </c>
      <c r="AJ1006" s="524">
        <v>63000</v>
      </c>
      <c r="AK1006" s="524">
        <v>28000</v>
      </c>
      <c r="AL1006" s="524">
        <v>52500</v>
      </c>
      <c r="AM1006" s="524">
        <v>56000</v>
      </c>
      <c r="AN1006" s="524">
        <v>14000</v>
      </c>
      <c r="AO1006" s="524">
        <v>17500</v>
      </c>
      <c r="AP1006" s="524">
        <v>17500</v>
      </c>
      <c r="AQ1006" s="524">
        <v>21000</v>
      </c>
      <c r="AR1006" s="524">
        <v>17500</v>
      </c>
      <c r="AS1006" s="524">
        <v>21000</v>
      </c>
      <c r="AT1006" s="524">
        <v>38500</v>
      </c>
      <c r="AU1006" s="524">
        <v>24500</v>
      </c>
      <c r="AV1006" s="306"/>
      <c r="AW1006" s="306"/>
      <c r="AX1006" s="306"/>
      <c r="AY1006" s="306"/>
    </row>
    <row r="1007" spans="1:51">
      <c r="A1007" s="61" t="s">
        <v>1005</v>
      </c>
      <c r="B1007" s="61" t="s">
        <v>396</v>
      </c>
      <c r="C1007" s="61" t="s">
        <v>954</v>
      </c>
      <c r="D1007" s="61" t="s">
        <v>532</v>
      </c>
      <c r="E1007" s="64">
        <f>IF(ISERROR(VLOOKUP(D1007,#REF!,2,0)),0,VLOOKUP(D1007,#REF!,2,0))</f>
        <v>0</v>
      </c>
      <c r="F1007" s="61" t="str">
        <f>IF(D1007="","",VLOOKUP(D1007,'UG SKU Categorization'!$A$1:$C$204,3,0))</f>
        <v>Other Health</v>
      </c>
      <c r="G1007" s="61" t="s">
        <v>533</v>
      </c>
      <c r="H1007" s="524">
        <v>365650</v>
      </c>
      <c r="I1007" s="524">
        <v>4500</v>
      </c>
      <c r="J1007" s="524">
        <v>23500</v>
      </c>
      <c r="K1007" s="524">
        <v>6000</v>
      </c>
      <c r="L1007" s="306"/>
      <c r="M1007" s="524">
        <v>7700</v>
      </c>
      <c r="N1007" s="524">
        <v>9100</v>
      </c>
      <c r="O1007" s="524">
        <v>14700</v>
      </c>
      <c r="P1007" s="524">
        <v>5250</v>
      </c>
      <c r="Q1007" s="524">
        <v>15300</v>
      </c>
      <c r="R1007" s="524">
        <v>9000</v>
      </c>
      <c r="S1007" s="524">
        <v>7200</v>
      </c>
      <c r="T1007" s="524">
        <v>7200</v>
      </c>
      <c r="U1007" s="524">
        <v>12600</v>
      </c>
      <c r="V1007" s="524">
        <v>9900</v>
      </c>
      <c r="W1007" s="524">
        <v>7200</v>
      </c>
      <c r="X1007" s="524">
        <v>36900</v>
      </c>
      <c r="Y1007" s="524">
        <v>14400</v>
      </c>
      <c r="Z1007" s="524">
        <v>8900</v>
      </c>
      <c r="AA1007" s="524">
        <v>8100</v>
      </c>
      <c r="AB1007" s="524">
        <v>15300</v>
      </c>
      <c r="AC1007" s="524">
        <v>1800</v>
      </c>
      <c r="AD1007" s="524">
        <v>7700</v>
      </c>
      <c r="AE1007" s="524">
        <v>10800</v>
      </c>
      <c r="AF1007" s="306"/>
      <c r="AG1007" s="524">
        <v>9900</v>
      </c>
      <c r="AH1007" s="524">
        <v>3600</v>
      </c>
      <c r="AI1007" s="524">
        <v>9000</v>
      </c>
      <c r="AJ1007" s="524">
        <v>9000</v>
      </c>
      <c r="AK1007" s="524">
        <v>3600</v>
      </c>
      <c r="AL1007" s="524">
        <v>13500</v>
      </c>
      <c r="AM1007" s="524">
        <v>5400</v>
      </c>
      <c r="AN1007" s="524">
        <v>7200</v>
      </c>
      <c r="AO1007" s="524">
        <v>9300</v>
      </c>
      <c r="AP1007" s="524">
        <v>7600</v>
      </c>
      <c r="AQ1007" s="306"/>
      <c r="AR1007" s="524">
        <v>5000</v>
      </c>
      <c r="AS1007" s="524">
        <v>11250</v>
      </c>
      <c r="AT1007" s="524">
        <v>2500</v>
      </c>
      <c r="AU1007" s="524">
        <v>10000</v>
      </c>
      <c r="AV1007" s="524">
        <v>8750</v>
      </c>
      <c r="AW1007" s="524">
        <v>5000</v>
      </c>
      <c r="AX1007" s="524">
        <v>1000</v>
      </c>
      <c r="AY1007" s="524">
        <v>1000</v>
      </c>
    </row>
    <row r="1008" spans="1:51">
      <c r="A1008" s="61" t="s">
        <v>1005</v>
      </c>
      <c r="B1008" s="61" t="s">
        <v>396</v>
      </c>
      <c r="C1008" s="61" t="s">
        <v>954</v>
      </c>
      <c r="D1008" s="61" t="s">
        <v>534</v>
      </c>
      <c r="E1008" s="64">
        <f>IF(ISERROR(VLOOKUP(D1008,#REF!,2,0)),0,VLOOKUP(D1008,#REF!,2,0))</f>
        <v>0</v>
      </c>
      <c r="F1008" s="61" t="str">
        <f>IF(D1008="","",VLOOKUP(D1008,'UG SKU Categorization'!$A$1:$C$204,3,0))</f>
        <v>Other Health</v>
      </c>
      <c r="G1008" s="61" t="s">
        <v>535</v>
      </c>
      <c r="H1008" s="524">
        <v>1040150</v>
      </c>
      <c r="I1008" s="524">
        <v>15400</v>
      </c>
      <c r="J1008" s="524">
        <v>60200</v>
      </c>
      <c r="K1008" s="524">
        <v>89600</v>
      </c>
      <c r="L1008" s="524">
        <v>43400</v>
      </c>
      <c r="M1008" s="524">
        <v>51000</v>
      </c>
      <c r="N1008" s="306"/>
      <c r="O1008" s="524">
        <v>72000</v>
      </c>
      <c r="P1008" s="524">
        <v>66000</v>
      </c>
      <c r="Q1008" s="524">
        <v>40500</v>
      </c>
      <c r="R1008" s="524">
        <v>34500</v>
      </c>
      <c r="S1008" s="524">
        <v>27000</v>
      </c>
      <c r="T1008" s="524">
        <v>34500</v>
      </c>
      <c r="U1008" s="524">
        <v>26350</v>
      </c>
      <c r="V1008" s="524">
        <v>23250</v>
      </c>
      <c r="W1008" s="524">
        <v>10850</v>
      </c>
      <c r="X1008" s="524">
        <v>43400</v>
      </c>
      <c r="Y1008" s="524">
        <v>17050</v>
      </c>
      <c r="Z1008" s="524">
        <v>35650</v>
      </c>
      <c r="AA1008" s="524">
        <v>27900</v>
      </c>
      <c r="AB1008" s="524">
        <v>29450</v>
      </c>
      <c r="AC1008" s="524">
        <v>9300</v>
      </c>
      <c r="AD1008" s="524">
        <v>15500</v>
      </c>
      <c r="AE1008" s="524">
        <v>48050</v>
      </c>
      <c r="AF1008" s="306"/>
      <c r="AG1008" s="306"/>
      <c r="AH1008" s="306"/>
      <c r="AI1008" s="524">
        <v>15300</v>
      </c>
      <c r="AJ1008" s="524">
        <v>39100</v>
      </c>
      <c r="AK1008" s="524">
        <v>13600</v>
      </c>
      <c r="AL1008" s="524">
        <v>34000</v>
      </c>
      <c r="AM1008" s="524">
        <v>17000</v>
      </c>
      <c r="AN1008" s="524">
        <v>8500</v>
      </c>
      <c r="AO1008" s="524">
        <v>6800</v>
      </c>
      <c r="AP1008" s="524">
        <v>22100</v>
      </c>
      <c r="AQ1008" s="524">
        <v>5100</v>
      </c>
      <c r="AR1008" s="524">
        <v>10200</v>
      </c>
      <c r="AS1008" s="524">
        <v>25500</v>
      </c>
      <c r="AT1008" s="524">
        <v>15300</v>
      </c>
      <c r="AU1008" s="524">
        <v>6800</v>
      </c>
      <c r="AV1008" s="306"/>
      <c r="AW1008" s="306"/>
      <c r="AX1008" s="306"/>
      <c r="AY1008" s="306"/>
    </row>
    <row r="1009" spans="1:51">
      <c r="A1009" s="61" t="s">
        <v>1005</v>
      </c>
      <c r="B1009" s="61" t="s">
        <v>396</v>
      </c>
      <c r="C1009" s="61" t="s">
        <v>954</v>
      </c>
      <c r="D1009" s="61" t="s">
        <v>536</v>
      </c>
      <c r="E1009" s="64">
        <f>IF(ISERROR(VLOOKUP(D1009,#REF!,2,0)),0,VLOOKUP(D1009,#REF!,2,0))</f>
        <v>0</v>
      </c>
      <c r="F1009" s="61" t="str">
        <f>IF(D1009="","",VLOOKUP(D1009,'UG SKU Categorization'!$A$1:$C$204,3,0))</f>
        <v>Other Health</v>
      </c>
      <c r="G1009" s="61" t="s">
        <v>537</v>
      </c>
      <c r="H1009" s="524">
        <v>1041700</v>
      </c>
      <c r="I1009" s="524">
        <v>10800</v>
      </c>
      <c r="J1009" s="524">
        <v>36000</v>
      </c>
      <c r="K1009" s="524">
        <v>28800</v>
      </c>
      <c r="L1009" s="524">
        <v>10000</v>
      </c>
      <c r="M1009" s="524">
        <v>47300</v>
      </c>
      <c r="N1009" s="524">
        <v>14300</v>
      </c>
      <c r="O1009" s="524">
        <v>11000</v>
      </c>
      <c r="P1009" s="524">
        <v>20800</v>
      </c>
      <c r="Q1009" s="524">
        <v>10400</v>
      </c>
      <c r="R1009" s="524">
        <v>27300</v>
      </c>
      <c r="S1009" s="524">
        <v>27300</v>
      </c>
      <c r="T1009" s="524">
        <v>37700</v>
      </c>
      <c r="U1009" s="524">
        <v>22950</v>
      </c>
      <c r="V1009" s="524">
        <v>20250</v>
      </c>
      <c r="W1009" s="524">
        <v>44550</v>
      </c>
      <c r="X1009" s="524">
        <v>25650</v>
      </c>
      <c r="Y1009" s="524">
        <v>25650</v>
      </c>
      <c r="Z1009" s="524">
        <v>25650</v>
      </c>
      <c r="AA1009" s="524">
        <v>29700</v>
      </c>
      <c r="AB1009" s="524">
        <v>32400</v>
      </c>
      <c r="AC1009" s="524">
        <v>32500</v>
      </c>
      <c r="AD1009" s="524">
        <v>13500</v>
      </c>
      <c r="AE1009" s="524">
        <v>136350</v>
      </c>
      <c r="AF1009" s="306"/>
      <c r="AG1009" s="524">
        <v>18900</v>
      </c>
      <c r="AH1009" s="524">
        <v>31050</v>
      </c>
      <c r="AI1009" s="524">
        <v>21600</v>
      </c>
      <c r="AJ1009" s="524">
        <v>36450</v>
      </c>
      <c r="AK1009" s="524">
        <v>10800</v>
      </c>
      <c r="AL1009" s="524">
        <v>25650</v>
      </c>
      <c r="AM1009" s="524">
        <v>28450</v>
      </c>
      <c r="AN1009" s="524">
        <v>1350</v>
      </c>
      <c r="AO1009" s="524">
        <v>18550</v>
      </c>
      <c r="AP1009" s="524">
        <v>15950</v>
      </c>
      <c r="AQ1009" s="524">
        <v>15950</v>
      </c>
      <c r="AR1009" s="524">
        <v>39150</v>
      </c>
      <c r="AS1009" s="524">
        <v>10150</v>
      </c>
      <c r="AT1009" s="524">
        <v>14500</v>
      </c>
      <c r="AU1009" s="524">
        <v>26100</v>
      </c>
      <c r="AV1009" s="524">
        <v>15950</v>
      </c>
      <c r="AW1009" s="524">
        <v>4350</v>
      </c>
      <c r="AX1009" s="524">
        <v>14500</v>
      </c>
      <c r="AY1009" s="524">
        <v>1450</v>
      </c>
    </row>
    <row r="1010" spans="1:51">
      <c r="A1010" s="61" t="s">
        <v>1005</v>
      </c>
      <c r="B1010" s="61" t="s">
        <v>396</v>
      </c>
      <c r="C1010" s="61" t="s">
        <v>954</v>
      </c>
      <c r="D1010" s="61" t="s">
        <v>538</v>
      </c>
      <c r="E1010" s="64">
        <f>IF(ISERROR(VLOOKUP(D1010,#REF!,2,0)),0,VLOOKUP(D1010,#REF!,2,0))</f>
        <v>0</v>
      </c>
      <c r="F1010" s="61" t="str">
        <f>IF(D1010="","",VLOOKUP(D1010,'UG SKU Categorization'!$A$1:$C$204,3,0))</f>
        <v>Other Health</v>
      </c>
      <c r="G1010" s="61" t="s">
        <v>539</v>
      </c>
      <c r="H1010" s="524">
        <v>533500</v>
      </c>
      <c r="I1010" s="524">
        <v>2500</v>
      </c>
      <c r="J1010" s="524">
        <v>87500</v>
      </c>
      <c r="K1010" s="524">
        <v>10000</v>
      </c>
      <c r="L1010" s="306"/>
      <c r="M1010" s="524">
        <v>2500</v>
      </c>
      <c r="N1010" s="306"/>
      <c r="O1010" s="524">
        <v>2500</v>
      </c>
      <c r="P1010" s="306"/>
      <c r="Q1010" s="524">
        <v>3000</v>
      </c>
      <c r="R1010" s="306"/>
      <c r="S1010" s="306"/>
      <c r="T1010" s="306"/>
      <c r="U1010" s="306"/>
      <c r="V1010" s="524">
        <v>6000</v>
      </c>
      <c r="W1010" s="524">
        <v>3000</v>
      </c>
      <c r="X1010" s="524">
        <v>3000</v>
      </c>
      <c r="Y1010" s="524">
        <v>6000</v>
      </c>
      <c r="Z1010" s="524">
        <v>3000</v>
      </c>
      <c r="AA1010" s="524">
        <v>270000</v>
      </c>
      <c r="AB1010" s="306"/>
      <c r="AC1010" s="306"/>
      <c r="AD1010" s="306"/>
      <c r="AE1010" s="524">
        <v>120000</v>
      </c>
      <c r="AF1010" s="306"/>
      <c r="AG1010" s="524">
        <v>2500</v>
      </c>
      <c r="AH1010" s="524">
        <v>3000</v>
      </c>
      <c r="AI1010" s="306"/>
      <c r="AJ1010" s="524">
        <v>6000</v>
      </c>
      <c r="AK1010" s="524">
        <v>3000</v>
      </c>
      <c r="AL1010" s="306"/>
      <c r="AM1010" s="306"/>
      <c r="AN1010" s="306"/>
      <c r="AO1010" s="306"/>
      <c r="AP1010" s="306"/>
      <c r="AQ1010" s="306"/>
      <c r="AR1010" s="306"/>
      <c r="AS1010" s="306"/>
      <c r="AT1010" s="306"/>
      <c r="AU1010" s="306"/>
      <c r="AV1010" s="306"/>
      <c r="AW1010" s="306"/>
      <c r="AX1010" s="306"/>
      <c r="AY1010" s="306"/>
    </row>
    <row r="1011" spans="1:51">
      <c r="A1011" s="61" t="s">
        <v>1005</v>
      </c>
      <c r="B1011" s="61" t="s">
        <v>396</v>
      </c>
      <c r="C1011" s="61" t="s">
        <v>954</v>
      </c>
      <c r="D1011" s="61" t="s">
        <v>540</v>
      </c>
      <c r="E1011" s="64">
        <f>IF(ISERROR(VLOOKUP(D1011,#REF!,2,0)),0,VLOOKUP(D1011,#REF!,2,0))</f>
        <v>0</v>
      </c>
      <c r="F1011" s="61" t="str">
        <f>IF(D1011="","",VLOOKUP(D1011,'UG SKU Categorization'!$A$1:$C$204,3,0))</f>
        <v>Other Health</v>
      </c>
      <c r="G1011" s="61" t="s">
        <v>541</v>
      </c>
      <c r="H1011" s="524">
        <v>1337700</v>
      </c>
      <c r="I1011" s="524">
        <v>53300</v>
      </c>
      <c r="J1011" s="524">
        <v>70200</v>
      </c>
      <c r="K1011" s="524">
        <v>126100</v>
      </c>
      <c r="L1011" s="524">
        <v>75400</v>
      </c>
      <c r="M1011" s="524">
        <v>65000</v>
      </c>
      <c r="N1011" s="524">
        <v>54600</v>
      </c>
      <c r="O1011" s="524">
        <v>84500</v>
      </c>
      <c r="P1011" s="524">
        <v>76700</v>
      </c>
      <c r="Q1011" s="524">
        <v>586300</v>
      </c>
      <c r="R1011" s="524">
        <v>63700</v>
      </c>
      <c r="S1011" s="524">
        <v>68900</v>
      </c>
      <c r="T1011" s="306"/>
      <c r="U1011" s="306"/>
      <c r="V1011" s="306"/>
      <c r="W1011" s="306"/>
      <c r="X1011" s="524">
        <v>2600</v>
      </c>
      <c r="Y1011" s="306"/>
      <c r="Z1011" s="524">
        <v>3900</v>
      </c>
      <c r="AA1011" s="306"/>
      <c r="AB1011" s="306"/>
      <c r="AC1011" s="306"/>
      <c r="AD1011" s="306"/>
      <c r="AE1011" s="306"/>
      <c r="AF1011" s="306"/>
      <c r="AG1011" s="306"/>
      <c r="AH1011" s="306"/>
      <c r="AI1011" s="306"/>
      <c r="AJ1011" s="306"/>
      <c r="AK1011" s="306"/>
      <c r="AL1011" s="524">
        <v>6500</v>
      </c>
      <c r="AM1011" s="306"/>
      <c r="AN1011" s="306"/>
      <c r="AO1011" s="306"/>
      <c r="AP1011" s="306"/>
      <c r="AQ1011" s="306"/>
      <c r="AR1011" s="306"/>
      <c r="AS1011" s="306"/>
      <c r="AT1011" s="306"/>
      <c r="AU1011" s="306"/>
      <c r="AV1011" s="306"/>
      <c r="AW1011" s="306"/>
      <c r="AX1011" s="306"/>
      <c r="AY1011" s="306"/>
    </row>
    <row r="1012" spans="1:51">
      <c r="A1012" s="61" t="s">
        <v>1005</v>
      </c>
      <c r="B1012" s="61" t="s">
        <v>396</v>
      </c>
      <c r="C1012" s="61" t="s">
        <v>954</v>
      </c>
      <c r="D1012" s="61" t="s">
        <v>542</v>
      </c>
      <c r="E1012" s="64">
        <f>IF(ISERROR(VLOOKUP(D1012,#REF!,2,0)),0,VLOOKUP(D1012,#REF!,2,0))</f>
        <v>0</v>
      </c>
      <c r="F1012" s="61" t="str">
        <f>IF(D1012="","",VLOOKUP(D1012,'UG SKU Categorization'!$A$1:$C$204,3,0))</f>
        <v>Other Health</v>
      </c>
      <c r="G1012" s="61" t="s">
        <v>543</v>
      </c>
      <c r="H1012" s="524">
        <v>1216250</v>
      </c>
      <c r="I1012" s="524">
        <v>18000</v>
      </c>
      <c r="J1012" s="524">
        <v>10000</v>
      </c>
      <c r="K1012" s="524">
        <v>130000</v>
      </c>
      <c r="L1012" s="524">
        <v>20000</v>
      </c>
      <c r="M1012" s="524">
        <v>52000</v>
      </c>
      <c r="N1012" s="524">
        <v>26000</v>
      </c>
      <c r="O1012" s="524">
        <v>13000</v>
      </c>
      <c r="P1012" s="524">
        <v>26000</v>
      </c>
      <c r="Q1012" s="306"/>
      <c r="R1012" s="524">
        <v>26000</v>
      </c>
      <c r="S1012" s="524">
        <v>13000</v>
      </c>
      <c r="T1012" s="524">
        <v>13000</v>
      </c>
      <c r="U1012" s="524">
        <v>13000</v>
      </c>
      <c r="V1012" s="524">
        <v>52000</v>
      </c>
      <c r="W1012" s="524">
        <v>39000</v>
      </c>
      <c r="X1012" s="524">
        <v>39000</v>
      </c>
      <c r="Y1012" s="306"/>
      <c r="Z1012" s="524">
        <v>26000</v>
      </c>
      <c r="AA1012" s="524">
        <v>52000</v>
      </c>
      <c r="AB1012" s="524">
        <v>26000</v>
      </c>
      <c r="AC1012" s="524">
        <v>13000</v>
      </c>
      <c r="AD1012" s="524">
        <v>13000</v>
      </c>
      <c r="AE1012" s="524">
        <v>65000</v>
      </c>
      <c r="AF1012" s="306"/>
      <c r="AG1012" s="524">
        <v>13000</v>
      </c>
      <c r="AH1012" s="524">
        <v>13000</v>
      </c>
      <c r="AI1012" s="306"/>
      <c r="AJ1012" s="524">
        <v>58050</v>
      </c>
      <c r="AK1012" s="524">
        <v>62350</v>
      </c>
      <c r="AL1012" s="524">
        <v>30100</v>
      </c>
      <c r="AM1012" s="524">
        <v>49450</v>
      </c>
      <c r="AN1012" s="524">
        <v>34400</v>
      </c>
      <c r="AO1012" s="524">
        <v>25800</v>
      </c>
      <c r="AP1012" s="524">
        <v>27950</v>
      </c>
      <c r="AQ1012" s="524">
        <v>21500</v>
      </c>
      <c r="AR1012" s="524">
        <v>30100</v>
      </c>
      <c r="AS1012" s="524">
        <v>36550</v>
      </c>
      <c r="AT1012" s="524">
        <v>15050</v>
      </c>
      <c r="AU1012" s="524">
        <v>23650</v>
      </c>
      <c r="AV1012" s="524">
        <v>32250</v>
      </c>
      <c r="AW1012" s="524">
        <v>23650</v>
      </c>
      <c r="AX1012" s="524">
        <v>32250</v>
      </c>
      <c r="AY1012" s="524">
        <v>2150</v>
      </c>
    </row>
    <row r="1013" spans="1:51">
      <c r="A1013" s="61" t="s">
        <v>1005</v>
      </c>
      <c r="B1013" s="61" t="s">
        <v>396</v>
      </c>
      <c r="C1013" s="61" t="s">
        <v>954</v>
      </c>
      <c r="D1013" s="61" t="s">
        <v>544</v>
      </c>
      <c r="E1013" s="64">
        <f>IF(ISERROR(VLOOKUP(D1013,#REF!,2,0)),0,VLOOKUP(D1013,#REF!,2,0))</f>
        <v>0</v>
      </c>
      <c r="F1013" s="61" t="str">
        <f>IF(D1013="","",VLOOKUP(D1013,'UG SKU Categorization'!$A$1:$C$204,3,0))</f>
        <v>Other Health</v>
      </c>
      <c r="G1013" s="61" t="s">
        <v>545</v>
      </c>
      <c r="H1013" s="524">
        <v>436000</v>
      </c>
      <c r="I1013" s="524">
        <v>12000</v>
      </c>
      <c r="J1013" s="524">
        <v>34000</v>
      </c>
      <c r="K1013" s="524">
        <v>30000</v>
      </c>
      <c r="L1013" s="306"/>
      <c r="M1013" s="306"/>
      <c r="N1013" s="524">
        <v>9000</v>
      </c>
      <c r="O1013" s="524">
        <v>18000</v>
      </c>
      <c r="P1013" s="524">
        <v>9000</v>
      </c>
      <c r="Q1013" s="524">
        <v>9000</v>
      </c>
      <c r="R1013" s="306"/>
      <c r="S1013" s="524">
        <v>18000</v>
      </c>
      <c r="T1013" s="524">
        <v>9000</v>
      </c>
      <c r="U1013" s="524">
        <v>18000</v>
      </c>
      <c r="V1013" s="524">
        <v>18000</v>
      </c>
      <c r="W1013" s="306"/>
      <c r="X1013" s="524">
        <v>9000</v>
      </c>
      <c r="Y1013" s="524">
        <v>18000</v>
      </c>
      <c r="Z1013" s="524">
        <v>27000</v>
      </c>
      <c r="AA1013" s="524">
        <v>9000</v>
      </c>
      <c r="AB1013" s="524">
        <v>9000</v>
      </c>
      <c r="AC1013" s="524">
        <v>9000</v>
      </c>
      <c r="AD1013" s="306"/>
      <c r="AE1013" s="524">
        <v>36000</v>
      </c>
      <c r="AF1013" s="306"/>
      <c r="AG1013" s="524">
        <v>63000</v>
      </c>
      <c r="AH1013" s="524">
        <v>27000</v>
      </c>
      <c r="AI1013" s="524">
        <v>9000</v>
      </c>
      <c r="AJ1013" s="524">
        <v>9000</v>
      </c>
      <c r="AK1013" s="306"/>
      <c r="AL1013" s="524">
        <v>18000</v>
      </c>
      <c r="AM1013" s="524">
        <v>9000</v>
      </c>
      <c r="AN1013" s="306"/>
      <c r="AO1013" s="306"/>
      <c r="AP1013" s="306"/>
      <c r="AQ1013" s="306"/>
      <c r="AR1013" s="306"/>
      <c r="AS1013" s="306"/>
      <c r="AT1013" s="306"/>
      <c r="AU1013" s="306"/>
      <c r="AV1013" s="306"/>
      <c r="AW1013" s="306"/>
      <c r="AX1013" s="306"/>
      <c r="AY1013" s="306"/>
    </row>
    <row r="1014" spans="1:51">
      <c r="A1014" s="61" t="s">
        <v>1005</v>
      </c>
      <c r="B1014" s="61" t="s">
        <v>396</v>
      </c>
      <c r="C1014" s="61" t="s">
        <v>954</v>
      </c>
      <c r="D1014" s="61" t="s">
        <v>546</v>
      </c>
      <c r="E1014" s="64">
        <f>IF(ISERROR(VLOOKUP(D1014,#REF!,2,0)),0,VLOOKUP(D1014,#REF!,2,0))</f>
        <v>0</v>
      </c>
      <c r="F1014" s="61" t="str">
        <f>IF(D1014="","",VLOOKUP(D1014,'UG SKU Categorization'!$A$1:$C$204,3,0))</f>
        <v>Other Health</v>
      </c>
      <c r="G1014" s="61" t="s">
        <v>547</v>
      </c>
      <c r="H1014" s="524">
        <v>498300</v>
      </c>
      <c r="I1014" s="524">
        <v>5600</v>
      </c>
      <c r="J1014" s="524">
        <v>4000</v>
      </c>
      <c r="K1014" s="524">
        <v>12400</v>
      </c>
      <c r="L1014" s="524">
        <v>10400</v>
      </c>
      <c r="M1014" s="524">
        <v>14400</v>
      </c>
      <c r="N1014" s="524">
        <v>6400</v>
      </c>
      <c r="O1014" s="524">
        <v>18400</v>
      </c>
      <c r="P1014" s="524">
        <v>5600</v>
      </c>
      <c r="Q1014" s="524">
        <v>8800</v>
      </c>
      <c r="R1014" s="524">
        <v>28000</v>
      </c>
      <c r="S1014" s="524">
        <v>9600</v>
      </c>
      <c r="T1014" s="524">
        <v>14400</v>
      </c>
      <c r="U1014" s="524">
        <v>13600</v>
      </c>
      <c r="V1014" s="524">
        <v>9600</v>
      </c>
      <c r="W1014" s="524">
        <v>11200</v>
      </c>
      <c r="X1014" s="524">
        <v>36000</v>
      </c>
      <c r="Y1014" s="524">
        <v>25600</v>
      </c>
      <c r="Z1014" s="524">
        <v>28200</v>
      </c>
      <c r="AA1014" s="524">
        <v>22400</v>
      </c>
      <c r="AB1014" s="524">
        <v>9600</v>
      </c>
      <c r="AC1014" s="524">
        <v>3200</v>
      </c>
      <c r="AD1014" s="524">
        <v>9900</v>
      </c>
      <c r="AE1014" s="524">
        <v>51700</v>
      </c>
      <c r="AF1014" s="306"/>
      <c r="AG1014" s="524">
        <v>23200</v>
      </c>
      <c r="AH1014" s="524">
        <v>10500</v>
      </c>
      <c r="AI1014" s="524">
        <v>5600</v>
      </c>
      <c r="AJ1014" s="524">
        <v>14400</v>
      </c>
      <c r="AK1014" s="524">
        <v>3200</v>
      </c>
      <c r="AL1014" s="524">
        <v>6400</v>
      </c>
      <c r="AM1014" s="524">
        <v>6400</v>
      </c>
      <c r="AN1014" s="524">
        <v>6400</v>
      </c>
      <c r="AO1014" s="524">
        <v>11200</v>
      </c>
      <c r="AP1014" s="524">
        <v>11200</v>
      </c>
      <c r="AQ1014" s="524">
        <v>10400</v>
      </c>
      <c r="AR1014" s="524">
        <v>8800</v>
      </c>
      <c r="AS1014" s="524">
        <v>6400</v>
      </c>
      <c r="AT1014" s="524">
        <v>8000</v>
      </c>
      <c r="AU1014" s="524">
        <v>7200</v>
      </c>
      <c r="AV1014" s="306"/>
      <c r="AW1014" s="306"/>
      <c r="AX1014" s="306"/>
      <c r="AY1014" s="306"/>
    </row>
    <row r="1015" spans="1:51">
      <c r="A1015" s="61" t="s">
        <v>1005</v>
      </c>
      <c r="B1015" s="61" t="s">
        <v>396</v>
      </c>
      <c r="C1015" s="61" t="s">
        <v>954</v>
      </c>
      <c r="D1015" s="61" t="s">
        <v>548</v>
      </c>
      <c r="E1015" s="64">
        <f>IF(ISERROR(VLOOKUP(D1015,#REF!,2,0)),0,VLOOKUP(D1015,#REF!,2,0))</f>
        <v>0</v>
      </c>
      <c r="F1015" s="61" t="str">
        <f>IF(D1015="","",VLOOKUP(D1015,'UG SKU Categorization'!$A$1:$C$204,3,0))</f>
        <v>Other Health</v>
      </c>
      <c r="G1015" s="61" t="s">
        <v>549</v>
      </c>
      <c r="H1015" s="524">
        <v>819500</v>
      </c>
      <c r="I1015" s="306"/>
      <c r="J1015" s="524">
        <v>42000</v>
      </c>
      <c r="K1015" s="524">
        <v>69000</v>
      </c>
      <c r="L1015" s="524">
        <v>41000</v>
      </c>
      <c r="M1015" s="524">
        <v>34000</v>
      </c>
      <c r="N1015" s="524">
        <v>20000</v>
      </c>
      <c r="O1015" s="524">
        <v>34000</v>
      </c>
      <c r="P1015" s="524">
        <v>17000</v>
      </c>
      <c r="Q1015" s="524">
        <v>14000</v>
      </c>
      <c r="R1015" s="524">
        <v>18000</v>
      </c>
      <c r="S1015" s="524">
        <v>27000</v>
      </c>
      <c r="T1015" s="524">
        <v>11000</v>
      </c>
      <c r="U1015" s="524">
        <v>32500</v>
      </c>
      <c r="V1015" s="524">
        <v>25000</v>
      </c>
      <c r="W1015" s="524">
        <v>18750</v>
      </c>
      <c r="X1015" s="524">
        <v>16250</v>
      </c>
      <c r="Y1015" s="524">
        <v>16250</v>
      </c>
      <c r="Z1015" s="524">
        <v>27500</v>
      </c>
      <c r="AA1015" s="524">
        <v>26250</v>
      </c>
      <c r="AB1015" s="524">
        <v>11250</v>
      </c>
      <c r="AC1015" s="524">
        <v>11250</v>
      </c>
      <c r="AD1015" s="524">
        <v>20000</v>
      </c>
      <c r="AE1015" s="524">
        <v>68750</v>
      </c>
      <c r="AF1015" s="306"/>
      <c r="AG1015" s="524">
        <v>10000</v>
      </c>
      <c r="AH1015" s="524">
        <v>6250</v>
      </c>
      <c r="AI1015" s="524">
        <v>7500</v>
      </c>
      <c r="AJ1015" s="524">
        <v>28750</v>
      </c>
      <c r="AK1015" s="524">
        <v>16250</v>
      </c>
      <c r="AL1015" s="524">
        <v>10000</v>
      </c>
      <c r="AM1015" s="524">
        <v>15000</v>
      </c>
      <c r="AN1015" s="524">
        <v>10000</v>
      </c>
      <c r="AO1015" s="524">
        <v>20000</v>
      </c>
      <c r="AP1015" s="524">
        <v>20000</v>
      </c>
      <c r="AQ1015" s="524">
        <v>5000</v>
      </c>
      <c r="AR1015" s="524">
        <v>7500</v>
      </c>
      <c r="AS1015" s="524">
        <v>17500</v>
      </c>
      <c r="AT1015" s="524">
        <v>7500</v>
      </c>
      <c r="AU1015" s="524">
        <v>5000</v>
      </c>
      <c r="AV1015" s="524">
        <v>6250</v>
      </c>
      <c r="AW1015" s="524">
        <v>15000</v>
      </c>
      <c r="AX1015" s="524">
        <v>7500</v>
      </c>
      <c r="AY1015" s="524">
        <v>3750</v>
      </c>
    </row>
    <row r="1016" spans="1:51">
      <c r="A1016" s="61" t="s">
        <v>1005</v>
      </c>
      <c r="B1016" s="61" t="s">
        <v>396</v>
      </c>
      <c r="C1016" s="61" t="s">
        <v>954</v>
      </c>
      <c r="D1016" s="61" t="s">
        <v>550</v>
      </c>
      <c r="E1016" s="64">
        <f>IF(ISERROR(VLOOKUP(D1016,#REF!,2,0)),0,VLOOKUP(D1016,#REF!,2,0))</f>
        <v>0</v>
      </c>
      <c r="F1016" s="61" t="str">
        <f>IF(D1016="","",VLOOKUP(D1016,'UG SKU Categorization'!$A$1:$C$204,3,0))</f>
        <v>Other Health</v>
      </c>
      <c r="G1016" s="61" t="s">
        <v>551</v>
      </c>
      <c r="H1016" s="524">
        <v>1432350</v>
      </c>
      <c r="I1016" s="306"/>
      <c r="J1016" s="306"/>
      <c r="K1016" s="306"/>
      <c r="L1016" s="524">
        <v>59800</v>
      </c>
      <c r="M1016" s="524">
        <v>81000</v>
      </c>
      <c r="N1016" s="524">
        <v>58500</v>
      </c>
      <c r="O1016" s="524">
        <v>58500</v>
      </c>
      <c r="P1016" s="524">
        <v>63000</v>
      </c>
      <c r="Q1016" s="524">
        <v>52500</v>
      </c>
      <c r="R1016" s="524">
        <v>47400</v>
      </c>
      <c r="S1016" s="524">
        <v>64800</v>
      </c>
      <c r="T1016" s="524">
        <v>41400</v>
      </c>
      <c r="U1016" s="524">
        <v>78200</v>
      </c>
      <c r="V1016" s="524">
        <v>49300</v>
      </c>
      <c r="W1016" s="524">
        <v>76500</v>
      </c>
      <c r="X1016" s="524">
        <v>66300</v>
      </c>
      <c r="Y1016" s="524">
        <v>79000</v>
      </c>
      <c r="Z1016" s="524">
        <v>65000</v>
      </c>
      <c r="AA1016" s="524">
        <v>79000</v>
      </c>
      <c r="AB1016" s="524">
        <v>57000</v>
      </c>
      <c r="AC1016" s="524">
        <v>30000</v>
      </c>
      <c r="AD1016" s="524">
        <v>54400</v>
      </c>
      <c r="AE1016" s="524">
        <v>117300</v>
      </c>
      <c r="AF1016" s="306"/>
      <c r="AG1016" s="524">
        <v>84150</v>
      </c>
      <c r="AH1016" s="524">
        <v>51150</v>
      </c>
      <c r="AI1016" s="524">
        <v>18150</v>
      </c>
      <c r="AJ1016" s="306"/>
      <c r="AK1016" s="306"/>
      <c r="AL1016" s="306"/>
      <c r="AM1016" s="306"/>
      <c r="AN1016" s="306"/>
      <c r="AO1016" s="306"/>
      <c r="AP1016" s="306"/>
      <c r="AQ1016" s="306"/>
      <c r="AR1016" s="306"/>
      <c r="AS1016" s="306"/>
      <c r="AT1016" s="306"/>
      <c r="AU1016" s="306"/>
      <c r="AV1016" s="306"/>
      <c r="AW1016" s="306"/>
      <c r="AX1016" s="306"/>
      <c r="AY1016" s="306"/>
    </row>
    <row r="1017" spans="1:51">
      <c r="A1017" s="61" t="s">
        <v>1005</v>
      </c>
      <c r="B1017" s="61" t="s">
        <v>396</v>
      </c>
      <c r="C1017" s="61" t="s">
        <v>954</v>
      </c>
      <c r="D1017" s="61" t="s">
        <v>552</v>
      </c>
      <c r="E1017" s="64">
        <f>IF(ISERROR(VLOOKUP(D1017,#REF!,2,0)),0,VLOOKUP(D1017,#REF!,2,0))</f>
        <v>0</v>
      </c>
      <c r="F1017" s="61" t="str">
        <f>IF(D1017="","",VLOOKUP(D1017,'UG SKU Categorization'!$A$1:$C$204,3,0))</f>
        <v>Other Health</v>
      </c>
      <c r="G1017" s="61" t="s">
        <v>553</v>
      </c>
      <c r="H1017" s="524">
        <v>1540400</v>
      </c>
      <c r="I1017" s="306"/>
      <c r="J1017" s="306"/>
      <c r="K1017" s="306"/>
      <c r="L1017" s="306"/>
      <c r="M1017" s="306"/>
      <c r="N1017" s="306"/>
      <c r="O1017" s="306"/>
      <c r="P1017" s="306"/>
      <c r="Q1017" s="306"/>
      <c r="R1017" s="306"/>
      <c r="S1017" s="524">
        <v>71500</v>
      </c>
      <c r="T1017" s="524">
        <v>45500</v>
      </c>
      <c r="U1017" s="524">
        <v>55900</v>
      </c>
      <c r="V1017" s="524">
        <v>27300</v>
      </c>
      <c r="W1017" s="524">
        <v>50700</v>
      </c>
      <c r="X1017" s="524">
        <v>37700</v>
      </c>
      <c r="Y1017" s="524">
        <v>34600</v>
      </c>
      <c r="Z1017" s="524">
        <v>72800</v>
      </c>
      <c r="AA1017" s="524">
        <v>49400</v>
      </c>
      <c r="AB1017" s="524">
        <v>28600</v>
      </c>
      <c r="AC1017" s="524">
        <v>22100</v>
      </c>
      <c r="AD1017" s="524">
        <v>40300</v>
      </c>
      <c r="AE1017" s="524">
        <v>1300</v>
      </c>
      <c r="AF1017" s="306"/>
      <c r="AG1017" s="524">
        <v>163000</v>
      </c>
      <c r="AH1017" s="524">
        <v>42050</v>
      </c>
      <c r="AI1017" s="524">
        <v>78300</v>
      </c>
      <c r="AJ1017" s="524">
        <v>42050</v>
      </c>
      <c r="AK1017" s="524">
        <v>59450</v>
      </c>
      <c r="AL1017" s="524">
        <v>49300</v>
      </c>
      <c r="AM1017" s="524">
        <v>62350</v>
      </c>
      <c r="AN1017" s="524">
        <v>26100</v>
      </c>
      <c r="AO1017" s="524">
        <v>39150</v>
      </c>
      <c r="AP1017" s="524">
        <v>20300</v>
      </c>
      <c r="AQ1017" s="524">
        <v>39150</v>
      </c>
      <c r="AR1017" s="524">
        <v>68400</v>
      </c>
      <c r="AS1017" s="524">
        <v>20150</v>
      </c>
      <c r="AT1017" s="524">
        <v>40300</v>
      </c>
      <c r="AU1017" s="524">
        <v>51150</v>
      </c>
      <c r="AV1017" s="524">
        <v>77500</v>
      </c>
      <c r="AW1017" s="524">
        <v>18600</v>
      </c>
      <c r="AX1017" s="524">
        <v>75950</v>
      </c>
      <c r="AY1017" s="524">
        <v>29450</v>
      </c>
    </row>
    <row r="1018" spans="1:51">
      <c r="A1018" s="61" t="s">
        <v>1005</v>
      </c>
      <c r="B1018" s="61" t="s">
        <v>396</v>
      </c>
      <c r="C1018" s="61" t="s">
        <v>954</v>
      </c>
      <c r="D1018" s="61" t="s">
        <v>554</v>
      </c>
      <c r="E1018" s="64">
        <f>IF(ISERROR(VLOOKUP(D1018,#REF!,2,0)),0,VLOOKUP(D1018,#REF!,2,0))</f>
        <v>0</v>
      </c>
      <c r="F1018" s="61" t="str">
        <f>IF(D1018="","",VLOOKUP(D1018,'UG SKU Categorization'!$A$1:$C$204,3,0))</f>
        <v>Other Health</v>
      </c>
      <c r="G1018" s="61" t="s">
        <v>555</v>
      </c>
      <c r="H1018" s="524">
        <v>1534300</v>
      </c>
      <c r="I1018" s="306"/>
      <c r="J1018" s="306"/>
      <c r="K1018" s="306"/>
      <c r="L1018" s="306"/>
      <c r="M1018" s="306"/>
      <c r="N1018" s="306"/>
      <c r="O1018" s="306"/>
      <c r="P1018" s="306"/>
      <c r="Q1018" s="306"/>
      <c r="R1018" s="306"/>
      <c r="S1018" s="306"/>
      <c r="T1018" s="306"/>
      <c r="U1018" s="306"/>
      <c r="V1018" s="306"/>
      <c r="W1018" s="306"/>
      <c r="X1018" s="524">
        <v>110000</v>
      </c>
      <c r="Y1018" s="524">
        <v>75000</v>
      </c>
      <c r="Z1018" s="524">
        <v>96700</v>
      </c>
      <c r="AA1018" s="524">
        <v>110000</v>
      </c>
      <c r="AB1018" s="524">
        <v>70000</v>
      </c>
      <c r="AC1018" s="524">
        <v>103000</v>
      </c>
      <c r="AD1018" s="524">
        <v>123400</v>
      </c>
      <c r="AE1018" s="524">
        <v>401000</v>
      </c>
      <c r="AF1018" s="306"/>
      <c r="AG1018" s="524">
        <v>197200</v>
      </c>
      <c r="AH1018" s="524">
        <v>204600</v>
      </c>
      <c r="AI1018" s="524">
        <v>43400</v>
      </c>
      <c r="AJ1018" s="306"/>
      <c r="AK1018" s="306"/>
      <c r="AL1018" s="306"/>
      <c r="AM1018" s="306"/>
      <c r="AN1018" s="306"/>
      <c r="AO1018" s="306"/>
      <c r="AP1018" s="306"/>
      <c r="AQ1018" s="306"/>
      <c r="AR1018" s="306"/>
      <c r="AS1018" s="306"/>
      <c r="AT1018" s="306"/>
      <c r="AU1018" s="306"/>
      <c r="AV1018" s="306"/>
      <c r="AW1018" s="306"/>
      <c r="AX1018" s="306"/>
      <c r="AY1018" s="306"/>
    </row>
    <row r="1019" spans="1:51">
      <c r="A1019" s="61" t="s">
        <v>1005</v>
      </c>
      <c r="B1019" s="61" t="s">
        <v>396</v>
      </c>
      <c r="C1019" s="61" t="s">
        <v>954</v>
      </c>
      <c r="D1019" s="61" t="s">
        <v>556</v>
      </c>
      <c r="E1019" s="64">
        <f>IF(ISERROR(VLOOKUP(D1019,#REF!,2,0)),0,VLOOKUP(D1019,#REF!,2,0))</f>
        <v>0</v>
      </c>
      <c r="F1019" s="61" t="str">
        <f>IF(D1019="","",VLOOKUP(D1019,'UG SKU Categorization'!$A$1:$C$204,3,0))</f>
        <v>Other Health</v>
      </c>
      <c r="G1019" s="61" t="s">
        <v>557</v>
      </c>
      <c r="H1019" s="524">
        <v>3256000</v>
      </c>
      <c r="I1019" s="306"/>
      <c r="J1019" s="306"/>
      <c r="K1019" s="306"/>
      <c r="L1019" s="306"/>
      <c r="M1019" s="306"/>
      <c r="N1019" s="306"/>
      <c r="O1019" s="306"/>
      <c r="P1019" s="306"/>
      <c r="Q1019" s="306"/>
      <c r="R1019" s="306"/>
      <c r="S1019" s="306"/>
      <c r="T1019" s="306"/>
      <c r="U1019" s="306"/>
      <c r="V1019" s="306"/>
      <c r="W1019" s="306"/>
      <c r="X1019" s="306"/>
      <c r="Y1019" s="306"/>
      <c r="Z1019" s="306"/>
      <c r="AA1019" s="306"/>
      <c r="AB1019" s="524">
        <v>26000</v>
      </c>
      <c r="AC1019" s="524">
        <v>36000</v>
      </c>
      <c r="AD1019" s="524">
        <v>106000</v>
      </c>
      <c r="AE1019" s="524">
        <v>72000</v>
      </c>
      <c r="AF1019" s="306"/>
      <c r="AG1019" s="524">
        <v>66000</v>
      </c>
      <c r="AH1019" s="524">
        <v>68000</v>
      </c>
      <c r="AI1019" s="524">
        <v>92000</v>
      </c>
      <c r="AJ1019" s="524">
        <v>32000</v>
      </c>
      <c r="AK1019" s="524">
        <v>252000</v>
      </c>
      <c r="AL1019" s="524">
        <v>246000</v>
      </c>
      <c r="AM1019" s="524">
        <v>234000</v>
      </c>
      <c r="AN1019" s="524">
        <v>194000</v>
      </c>
      <c r="AO1019" s="524">
        <v>186000</v>
      </c>
      <c r="AP1019" s="524">
        <v>196000</v>
      </c>
      <c r="AQ1019" s="524">
        <v>192000</v>
      </c>
      <c r="AR1019" s="524">
        <v>220000</v>
      </c>
      <c r="AS1019" s="524">
        <v>228000</v>
      </c>
      <c r="AT1019" s="524">
        <v>110000</v>
      </c>
      <c r="AU1019" s="524">
        <v>164000</v>
      </c>
      <c r="AV1019" s="524">
        <v>132000</v>
      </c>
      <c r="AW1019" s="524">
        <v>176000</v>
      </c>
      <c r="AX1019" s="524">
        <v>184000</v>
      </c>
      <c r="AY1019" s="524">
        <v>44000</v>
      </c>
    </row>
    <row r="1020" spans="1:51">
      <c r="A1020" s="61" t="s">
        <v>1005</v>
      </c>
      <c r="B1020" s="61" t="s">
        <v>396</v>
      </c>
      <c r="C1020" s="61" t="s">
        <v>954</v>
      </c>
      <c r="D1020" s="61" t="s">
        <v>1856</v>
      </c>
      <c r="E1020" s="64">
        <f>IF(ISERROR(VLOOKUP(D1020,#REF!,2,0)),0,VLOOKUP(D1020,#REF!,2,0))</f>
        <v>0</v>
      </c>
      <c r="F1020" s="61" t="str">
        <f>IF(D1020="","",VLOOKUP(D1020,'UG SKU Categorization'!$A$1:$C$204,3,0))</f>
        <v>Pneumonia Treatment</v>
      </c>
      <c r="G1020" s="61" t="s">
        <v>1857</v>
      </c>
      <c r="H1020" s="524">
        <v>621600</v>
      </c>
      <c r="I1020" s="306"/>
      <c r="J1020" s="306"/>
      <c r="K1020" s="306"/>
      <c r="L1020" s="306"/>
      <c r="M1020" s="306"/>
      <c r="N1020" s="306"/>
      <c r="O1020" s="306"/>
      <c r="P1020" s="306"/>
      <c r="Q1020" s="306"/>
      <c r="R1020" s="306"/>
      <c r="S1020" s="306"/>
      <c r="T1020" s="306"/>
      <c r="U1020" s="306"/>
      <c r="V1020" s="306"/>
      <c r="W1020" s="306"/>
      <c r="X1020" s="306"/>
      <c r="Y1020" s="306"/>
      <c r="Z1020" s="306"/>
      <c r="AA1020" s="306"/>
      <c r="AB1020" s="306"/>
      <c r="AC1020" s="306"/>
      <c r="AD1020" s="306"/>
      <c r="AE1020" s="306"/>
      <c r="AF1020" s="306"/>
      <c r="AG1020" s="306"/>
      <c r="AH1020" s="306"/>
      <c r="AI1020" s="306"/>
      <c r="AJ1020" s="306"/>
      <c r="AK1020" s="306"/>
      <c r="AL1020" s="306"/>
      <c r="AM1020" s="306"/>
      <c r="AN1020" s="306"/>
      <c r="AO1020" s="306"/>
      <c r="AP1020" s="306"/>
      <c r="AQ1020" s="306"/>
      <c r="AR1020" s="306"/>
      <c r="AS1020" s="306"/>
      <c r="AT1020" s="306"/>
      <c r="AU1020" s="524">
        <v>212800</v>
      </c>
      <c r="AV1020" s="524">
        <v>156800</v>
      </c>
      <c r="AW1020" s="524">
        <v>134400</v>
      </c>
      <c r="AX1020" s="524">
        <v>100800</v>
      </c>
      <c r="AY1020" s="524">
        <v>16800</v>
      </c>
    </row>
    <row r="1021" spans="1:51">
      <c r="A1021" s="61" t="s">
        <v>1005</v>
      </c>
      <c r="B1021" s="61" t="s">
        <v>396</v>
      </c>
      <c r="C1021" s="61" t="s">
        <v>954</v>
      </c>
      <c r="D1021" s="61" t="s">
        <v>558</v>
      </c>
      <c r="E1021" s="64">
        <f>IF(ISERROR(VLOOKUP(D1021,#REF!,2,0)),0,VLOOKUP(D1021,#REF!,2,0))</f>
        <v>0</v>
      </c>
      <c r="F1021" s="61" t="str">
        <f>IF(D1021="","",VLOOKUP(D1021,'UG SKU Categorization'!$A$1:$C$204,3,0))</f>
        <v>Condoms / contraceptives</v>
      </c>
      <c r="G1021" s="61" t="s">
        <v>559</v>
      </c>
      <c r="H1021" s="524">
        <v>10007850</v>
      </c>
      <c r="I1021" s="524">
        <v>51000</v>
      </c>
      <c r="J1021" s="524">
        <v>147900</v>
      </c>
      <c r="K1021" s="524">
        <v>71400</v>
      </c>
      <c r="L1021" s="524">
        <v>32700</v>
      </c>
      <c r="M1021" s="524">
        <v>18600</v>
      </c>
      <c r="N1021" s="524">
        <v>6000</v>
      </c>
      <c r="O1021" s="524">
        <v>18000</v>
      </c>
      <c r="P1021" s="524">
        <v>2056400</v>
      </c>
      <c r="Q1021" s="524">
        <v>1098000</v>
      </c>
      <c r="R1021" s="524">
        <v>6000</v>
      </c>
      <c r="S1021" s="306"/>
      <c r="T1021" s="306"/>
      <c r="U1021" s="306"/>
      <c r="V1021" s="306"/>
      <c r="W1021" s="306"/>
      <c r="X1021" s="306"/>
      <c r="Y1021" s="306"/>
      <c r="Z1021" s="524">
        <v>2850</v>
      </c>
      <c r="AA1021" s="306"/>
      <c r="AB1021" s="306"/>
      <c r="AC1021" s="306"/>
      <c r="AD1021" s="306"/>
      <c r="AE1021" s="524">
        <v>16000</v>
      </c>
      <c r="AF1021" s="306"/>
      <c r="AG1021" s="306"/>
      <c r="AH1021" s="306"/>
      <c r="AI1021" s="524">
        <v>4302000</v>
      </c>
      <c r="AJ1021" s="306"/>
      <c r="AK1021" s="524">
        <v>1928000</v>
      </c>
      <c r="AL1021" s="306"/>
      <c r="AM1021" s="306"/>
      <c r="AN1021" s="306"/>
      <c r="AO1021" s="306"/>
      <c r="AP1021" s="524">
        <v>8000</v>
      </c>
      <c r="AQ1021" s="524">
        <v>80000</v>
      </c>
      <c r="AR1021" s="306"/>
      <c r="AS1021" s="524">
        <v>16000</v>
      </c>
      <c r="AT1021" s="524">
        <v>80000</v>
      </c>
      <c r="AU1021" s="306"/>
      <c r="AV1021" s="524">
        <v>48000</v>
      </c>
      <c r="AW1021" s="306"/>
      <c r="AX1021" s="524">
        <v>21000</v>
      </c>
      <c r="AY1021" s="306"/>
    </row>
    <row r="1022" spans="1:51">
      <c r="A1022" s="61" t="s">
        <v>1005</v>
      </c>
      <c r="B1022" s="61" t="s">
        <v>396</v>
      </c>
      <c r="C1022" s="61" t="s">
        <v>954</v>
      </c>
      <c r="D1022" s="61" t="s">
        <v>560</v>
      </c>
      <c r="E1022" s="64">
        <f>IF(ISERROR(VLOOKUP(D1022,#REF!,2,0)),0,VLOOKUP(D1022,#REF!,2,0))</f>
        <v>0</v>
      </c>
      <c r="F1022" s="61" t="str">
        <f>IF(D1022="","",VLOOKUP(D1022,'UG SKU Categorization'!$A$1:$C$204,3,0))</f>
        <v>Pregnancy &amp; Delivery</v>
      </c>
      <c r="G1022" s="61" t="s">
        <v>2462</v>
      </c>
      <c r="H1022" s="524">
        <v>648000</v>
      </c>
      <c r="I1022" s="306"/>
      <c r="J1022" s="306"/>
      <c r="K1022" s="524">
        <v>448000</v>
      </c>
      <c r="L1022" s="524">
        <v>128000</v>
      </c>
      <c r="M1022" s="524">
        <v>60000</v>
      </c>
      <c r="N1022" s="524">
        <v>12000</v>
      </c>
      <c r="O1022" s="306"/>
      <c r="P1022" s="306"/>
      <c r="Q1022" s="306"/>
      <c r="R1022" s="306"/>
      <c r="S1022" s="306"/>
      <c r="T1022" s="306"/>
      <c r="U1022" s="306"/>
      <c r="V1022" s="306"/>
      <c r="W1022" s="306"/>
      <c r="X1022" s="306"/>
      <c r="Y1022" s="306"/>
      <c r="Z1022" s="306"/>
      <c r="AA1022" s="306"/>
      <c r="AB1022" s="306"/>
      <c r="AC1022" s="306"/>
      <c r="AD1022" s="306"/>
      <c r="AE1022" s="306"/>
      <c r="AF1022" s="306"/>
      <c r="AG1022" s="306"/>
      <c r="AH1022" s="306"/>
      <c r="AI1022" s="306"/>
      <c r="AJ1022" s="306"/>
      <c r="AK1022" s="306"/>
      <c r="AL1022" s="306"/>
      <c r="AM1022" s="306"/>
      <c r="AN1022" s="306"/>
      <c r="AO1022" s="306"/>
      <c r="AP1022" s="306"/>
      <c r="AQ1022" s="306"/>
      <c r="AR1022" s="306"/>
      <c r="AS1022" s="306"/>
      <c r="AT1022" s="306"/>
      <c r="AU1022" s="306"/>
      <c r="AV1022" s="306"/>
      <c r="AW1022" s="306"/>
      <c r="AX1022" s="306"/>
      <c r="AY1022" s="306"/>
    </row>
    <row r="1023" spans="1:51">
      <c r="A1023" s="61" t="s">
        <v>1005</v>
      </c>
      <c r="B1023" s="61" t="s">
        <v>396</v>
      </c>
      <c r="C1023" s="61" t="s">
        <v>954</v>
      </c>
      <c r="D1023" s="61" t="s">
        <v>561</v>
      </c>
      <c r="E1023" s="64">
        <f>IF(ISERROR(VLOOKUP(D1023,#REF!,2,0)),0,VLOOKUP(D1023,#REF!,2,0))</f>
        <v>0</v>
      </c>
      <c r="F1023" s="61" t="str">
        <f>IF(D1023="","",VLOOKUP(D1023,'UG SKU Categorization'!$A$1:$C$204,3,0))</f>
        <v>Condoms / contraceptives</v>
      </c>
      <c r="G1023" s="61" t="s">
        <v>562</v>
      </c>
      <c r="H1023" s="524">
        <v>807400</v>
      </c>
      <c r="I1023" s="524">
        <v>600</v>
      </c>
      <c r="J1023" s="524">
        <v>31500</v>
      </c>
      <c r="K1023" s="524">
        <v>39300</v>
      </c>
      <c r="L1023" s="306"/>
      <c r="M1023" s="306"/>
      <c r="N1023" s="524">
        <v>43500</v>
      </c>
      <c r="O1023" s="524">
        <v>15000</v>
      </c>
      <c r="P1023" s="306"/>
      <c r="Q1023" s="524">
        <v>102000</v>
      </c>
      <c r="R1023" s="524">
        <v>23000</v>
      </c>
      <c r="S1023" s="524">
        <v>31500</v>
      </c>
      <c r="T1023" s="524">
        <v>14500</v>
      </c>
      <c r="U1023" s="524">
        <v>20500</v>
      </c>
      <c r="V1023" s="524">
        <v>18500</v>
      </c>
      <c r="W1023" s="524">
        <v>12500</v>
      </c>
      <c r="X1023" s="524">
        <v>14000</v>
      </c>
      <c r="Y1023" s="524">
        <v>19500</v>
      </c>
      <c r="Z1023" s="524">
        <v>18000</v>
      </c>
      <c r="AA1023" s="524">
        <v>16500</v>
      </c>
      <c r="AB1023" s="524">
        <v>22500</v>
      </c>
      <c r="AC1023" s="524">
        <v>12000</v>
      </c>
      <c r="AD1023" s="524">
        <v>24500</v>
      </c>
      <c r="AE1023" s="524">
        <v>32500</v>
      </c>
      <c r="AF1023" s="306"/>
      <c r="AG1023" s="524">
        <v>28500</v>
      </c>
      <c r="AH1023" s="524">
        <v>15500</v>
      </c>
      <c r="AI1023" s="524">
        <v>29500</v>
      </c>
      <c r="AJ1023" s="524">
        <v>20500</v>
      </c>
      <c r="AK1023" s="524">
        <v>29500</v>
      </c>
      <c r="AL1023" s="524">
        <v>18500</v>
      </c>
      <c r="AM1023" s="524">
        <v>9500</v>
      </c>
      <c r="AN1023" s="524">
        <v>18000</v>
      </c>
      <c r="AO1023" s="524">
        <v>13500</v>
      </c>
      <c r="AP1023" s="524">
        <v>15500</v>
      </c>
      <c r="AQ1023" s="524">
        <v>14500</v>
      </c>
      <c r="AR1023" s="524">
        <v>12500</v>
      </c>
      <c r="AS1023" s="524">
        <v>16000</v>
      </c>
      <c r="AT1023" s="524">
        <v>11000</v>
      </c>
      <c r="AU1023" s="524">
        <v>7500</v>
      </c>
      <c r="AV1023" s="524">
        <v>13500</v>
      </c>
      <c r="AW1023" s="524">
        <v>7500</v>
      </c>
      <c r="AX1023" s="524">
        <v>11500</v>
      </c>
      <c r="AY1023" s="524">
        <v>3000</v>
      </c>
    </row>
    <row r="1024" spans="1:51">
      <c r="A1024" s="61" t="s">
        <v>1005</v>
      </c>
      <c r="B1024" s="61" t="s">
        <v>396</v>
      </c>
      <c r="C1024" s="61" t="s">
        <v>954</v>
      </c>
      <c r="D1024" s="61" t="s">
        <v>563</v>
      </c>
      <c r="E1024" s="64">
        <f>IF(ISERROR(VLOOKUP(D1024,#REF!,2,0)),0,VLOOKUP(D1024,#REF!,2,0))</f>
        <v>0</v>
      </c>
      <c r="F1024" s="61" t="str">
        <f>IF(D1024="","",VLOOKUP(D1024,'UG SKU Categorization'!$A$1:$C$204,3,0))</f>
        <v>Pregnancy &amp; Delivery</v>
      </c>
      <c r="G1024" s="61" t="s">
        <v>564</v>
      </c>
      <c r="H1024" s="524">
        <v>3117300</v>
      </c>
      <c r="I1024" s="524">
        <v>58200</v>
      </c>
      <c r="J1024" s="524">
        <v>78000</v>
      </c>
      <c r="K1024" s="524">
        <v>162600</v>
      </c>
      <c r="L1024" s="524">
        <v>127200</v>
      </c>
      <c r="M1024" s="524">
        <v>156000</v>
      </c>
      <c r="N1024" s="524">
        <v>54400</v>
      </c>
      <c r="O1024" s="524">
        <v>97600</v>
      </c>
      <c r="P1024" s="524">
        <v>127000</v>
      </c>
      <c r="Q1024" s="524">
        <v>91200</v>
      </c>
      <c r="R1024" s="524">
        <v>64800</v>
      </c>
      <c r="S1024" s="524">
        <v>66300</v>
      </c>
      <c r="T1024" s="524">
        <v>26000</v>
      </c>
      <c r="U1024" s="524">
        <v>50700</v>
      </c>
      <c r="V1024" s="524">
        <v>52000</v>
      </c>
      <c r="W1024" s="524">
        <v>44200</v>
      </c>
      <c r="X1024" s="524">
        <v>66300</v>
      </c>
      <c r="Y1024" s="524">
        <v>62400</v>
      </c>
      <c r="Z1024" s="524">
        <v>97500</v>
      </c>
      <c r="AA1024" s="524">
        <v>72800</v>
      </c>
      <c r="AB1024" s="524">
        <v>40300</v>
      </c>
      <c r="AC1024" s="524">
        <v>50200</v>
      </c>
      <c r="AD1024" s="524">
        <v>101400</v>
      </c>
      <c r="AE1024" s="524">
        <v>201500</v>
      </c>
      <c r="AF1024" s="306"/>
      <c r="AG1024" s="524">
        <v>145600</v>
      </c>
      <c r="AH1024" s="524">
        <v>97500</v>
      </c>
      <c r="AI1024" s="524">
        <v>79300</v>
      </c>
      <c r="AJ1024" s="524">
        <v>94900</v>
      </c>
      <c r="AK1024" s="524">
        <v>113100</v>
      </c>
      <c r="AL1024" s="524">
        <v>84500</v>
      </c>
      <c r="AM1024" s="524">
        <v>80600</v>
      </c>
      <c r="AN1024" s="524">
        <v>39000</v>
      </c>
      <c r="AO1024" s="524">
        <v>33800</v>
      </c>
      <c r="AP1024" s="524">
        <v>70200</v>
      </c>
      <c r="AQ1024" s="524">
        <v>63700</v>
      </c>
      <c r="AR1024" s="524">
        <v>44200</v>
      </c>
      <c r="AS1024" s="524">
        <v>15600</v>
      </c>
      <c r="AT1024" s="524">
        <v>59800</v>
      </c>
      <c r="AU1024" s="524">
        <v>29900</v>
      </c>
      <c r="AV1024" s="524">
        <v>31200</v>
      </c>
      <c r="AW1024" s="524">
        <v>20800</v>
      </c>
      <c r="AX1024" s="524">
        <v>49400</v>
      </c>
      <c r="AY1024" s="524">
        <v>15600</v>
      </c>
    </row>
    <row r="1025" spans="1:51">
      <c r="A1025" s="61" t="s">
        <v>1005</v>
      </c>
      <c r="B1025" s="61" t="s">
        <v>396</v>
      </c>
      <c r="C1025" s="61" t="s">
        <v>954</v>
      </c>
      <c r="D1025" s="61" t="s">
        <v>565</v>
      </c>
      <c r="E1025" s="64">
        <f>IF(ISERROR(VLOOKUP(D1025,#REF!,2,0)),0,VLOOKUP(D1025,#REF!,2,0))</f>
        <v>0</v>
      </c>
      <c r="F1025" s="61" t="str">
        <f>IF(D1025="","",VLOOKUP(D1025,'UG SKU Categorization'!$A$1:$C$204,3,0))</f>
        <v>Pregnancy &amp; Delivery</v>
      </c>
      <c r="G1025" s="61" t="s">
        <v>566</v>
      </c>
      <c r="H1025" s="524">
        <v>29730000</v>
      </c>
      <c r="I1025" s="524">
        <v>420000</v>
      </c>
      <c r="J1025" s="524">
        <v>650000</v>
      </c>
      <c r="K1025" s="524">
        <v>630000</v>
      </c>
      <c r="L1025" s="524">
        <v>550000</v>
      </c>
      <c r="M1025" s="524">
        <v>650000</v>
      </c>
      <c r="N1025" s="524">
        <v>713000</v>
      </c>
      <c r="O1025" s="524">
        <v>806000</v>
      </c>
      <c r="P1025" s="524">
        <v>1038500</v>
      </c>
      <c r="Q1025" s="524">
        <v>700000</v>
      </c>
      <c r="R1025" s="524">
        <v>402500</v>
      </c>
      <c r="S1025" s="524">
        <v>560000</v>
      </c>
      <c r="T1025" s="524">
        <v>595000</v>
      </c>
      <c r="U1025" s="524">
        <v>525000</v>
      </c>
      <c r="V1025" s="524">
        <v>402500</v>
      </c>
      <c r="W1025" s="524">
        <v>472500</v>
      </c>
      <c r="X1025" s="524">
        <v>595000</v>
      </c>
      <c r="Y1025" s="524">
        <v>437500</v>
      </c>
      <c r="Z1025" s="524">
        <v>595000</v>
      </c>
      <c r="AA1025" s="524">
        <v>717500</v>
      </c>
      <c r="AB1025" s="524">
        <v>455000</v>
      </c>
      <c r="AC1025" s="524">
        <v>472500</v>
      </c>
      <c r="AD1025" s="524">
        <v>717500</v>
      </c>
      <c r="AE1025" s="524">
        <v>2222500</v>
      </c>
      <c r="AF1025" s="306"/>
      <c r="AG1025" s="524">
        <v>1155000</v>
      </c>
      <c r="AH1025" s="524">
        <v>997500</v>
      </c>
      <c r="AI1025" s="524">
        <v>945000</v>
      </c>
      <c r="AJ1025" s="524">
        <v>1137500</v>
      </c>
      <c r="AK1025" s="524">
        <v>787500</v>
      </c>
      <c r="AL1025" s="524">
        <v>805000</v>
      </c>
      <c r="AM1025" s="524">
        <v>997500</v>
      </c>
      <c r="AN1025" s="524">
        <v>665000</v>
      </c>
      <c r="AO1025" s="524">
        <v>682500</v>
      </c>
      <c r="AP1025" s="524">
        <v>700000</v>
      </c>
      <c r="AQ1025" s="524">
        <v>857500</v>
      </c>
      <c r="AR1025" s="524">
        <v>752500</v>
      </c>
      <c r="AS1025" s="524">
        <v>735000</v>
      </c>
      <c r="AT1025" s="524">
        <v>402500</v>
      </c>
      <c r="AU1025" s="524">
        <v>665000</v>
      </c>
      <c r="AV1025" s="524">
        <v>560000</v>
      </c>
      <c r="AW1025" s="524">
        <v>647500</v>
      </c>
      <c r="AX1025" s="524">
        <v>805000</v>
      </c>
      <c r="AY1025" s="524">
        <v>105000</v>
      </c>
    </row>
    <row r="1026" spans="1:51">
      <c r="A1026" s="61" t="s">
        <v>1005</v>
      </c>
      <c r="B1026" s="61" t="s">
        <v>396</v>
      </c>
      <c r="C1026" s="61" t="s">
        <v>954</v>
      </c>
      <c r="D1026" s="61" t="s">
        <v>567</v>
      </c>
      <c r="E1026" s="64">
        <f>IF(ISERROR(VLOOKUP(D1026,#REF!,2,0)),0,VLOOKUP(D1026,#REF!,2,0))</f>
        <v>0</v>
      </c>
      <c r="F1026" s="61" t="str">
        <f>IF(D1026="","",VLOOKUP(D1026,'UG SKU Categorization'!$A$1:$C$204,3,0))</f>
        <v>Pregnancy &amp; Delivery</v>
      </c>
      <c r="G1026" s="61" t="s">
        <v>568</v>
      </c>
      <c r="H1026" s="524">
        <v>592400</v>
      </c>
      <c r="I1026" s="524">
        <v>2000</v>
      </c>
      <c r="J1026" s="524">
        <v>19200</v>
      </c>
      <c r="K1026" s="524">
        <v>24800</v>
      </c>
      <c r="L1026" s="524">
        <v>12800</v>
      </c>
      <c r="M1026" s="524">
        <v>22400</v>
      </c>
      <c r="N1026" s="524">
        <v>27200</v>
      </c>
      <c r="O1026" s="524">
        <v>19200</v>
      </c>
      <c r="P1026" s="524">
        <v>28800</v>
      </c>
      <c r="Q1026" s="524">
        <v>36000</v>
      </c>
      <c r="R1026" s="524">
        <v>14400</v>
      </c>
      <c r="S1026" s="524">
        <v>3200</v>
      </c>
      <c r="T1026" s="524">
        <v>11200</v>
      </c>
      <c r="U1026" s="524">
        <v>9600</v>
      </c>
      <c r="V1026" s="524">
        <v>14400</v>
      </c>
      <c r="W1026" s="524">
        <v>12800</v>
      </c>
      <c r="X1026" s="524">
        <v>5600</v>
      </c>
      <c r="Y1026" s="524">
        <v>4800</v>
      </c>
      <c r="Z1026" s="524">
        <v>14400</v>
      </c>
      <c r="AA1026" s="524">
        <v>11200</v>
      </c>
      <c r="AB1026" s="524">
        <v>14400</v>
      </c>
      <c r="AC1026" s="524">
        <v>15200</v>
      </c>
      <c r="AD1026" s="524">
        <v>11200</v>
      </c>
      <c r="AE1026" s="524">
        <v>57600</v>
      </c>
      <c r="AF1026" s="306"/>
      <c r="AG1026" s="524">
        <v>12000</v>
      </c>
      <c r="AH1026" s="524">
        <v>49600</v>
      </c>
      <c r="AI1026" s="524">
        <v>10400</v>
      </c>
      <c r="AJ1026" s="524">
        <v>14400</v>
      </c>
      <c r="AK1026" s="524">
        <v>10400</v>
      </c>
      <c r="AL1026" s="524">
        <v>9600</v>
      </c>
      <c r="AM1026" s="524">
        <v>16800</v>
      </c>
      <c r="AN1026" s="524">
        <v>10400</v>
      </c>
      <c r="AO1026" s="524">
        <v>3200</v>
      </c>
      <c r="AP1026" s="524">
        <v>8800</v>
      </c>
      <c r="AQ1026" s="524">
        <v>5600</v>
      </c>
      <c r="AR1026" s="524">
        <v>8000</v>
      </c>
      <c r="AS1026" s="524">
        <v>10400</v>
      </c>
      <c r="AT1026" s="524">
        <v>2400</v>
      </c>
      <c r="AU1026" s="524">
        <v>8800</v>
      </c>
      <c r="AV1026" s="524">
        <v>2400</v>
      </c>
      <c r="AW1026" s="524">
        <v>5600</v>
      </c>
      <c r="AX1026" s="524">
        <v>8800</v>
      </c>
      <c r="AY1026" s="524">
        <v>2400</v>
      </c>
    </row>
    <row r="1027" spans="1:51">
      <c r="A1027" s="61" t="s">
        <v>1005</v>
      </c>
      <c r="B1027" s="61" t="s">
        <v>396</v>
      </c>
      <c r="C1027" s="61" t="s">
        <v>954</v>
      </c>
      <c r="D1027" s="61" t="s">
        <v>569</v>
      </c>
      <c r="E1027" s="64">
        <f>IF(ISERROR(VLOOKUP(D1027,#REF!,2,0)),0,VLOOKUP(D1027,#REF!,2,0))</f>
        <v>0</v>
      </c>
      <c r="F1027" s="61" t="str">
        <f>IF(D1027="","",VLOOKUP(D1027,'UG SKU Categorization'!$A$1:$C$204,3,0))</f>
        <v>Pregnancy &amp; Delivery</v>
      </c>
      <c r="G1027" s="61" t="s">
        <v>570</v>
      </c>
      <c r="H1027" s="524">
        <v>285000</v>
      </c>
      <c r="I1027" s="306"/>
      <c r="J1027" s="306"/>
      <c r="K1027" s="306"/>
      <c r="L1027" s="306"/>
      <c r="M1027" s="306"/>
      <c r="N1027" s="306"/>
      <c r="O1027" s="306"/>
      <c r="P1027" s="306"/>
      <c r="Q1027" s="306"/>
      <c r="R1027" s="524">
        <v>1500</v>
      </c>
      <c r="S1027" s="524">
        <v>6000</v>
      </c>
      <c r="T1027" s="306"/>
      <c r="U1027" s="524">
        <v>7500</v>
      </c>
      <c r="V1027" s="524">
        <v>6000</v>
      </c>
      <c r="W1027" s="524">
        <v>4500</v>
      </c>
      <c r="X1027" s="306"/>
      <c r="Y1027" s="524">
        <v>7500</v>
      </c>
      <c r="Z1027" s="524">
        <v>6000</v>
      </c>
      <c r="AA1027" s="524">
        <v>4500</v>
      </c>
      <c r="AB1027" s="524">
        <v>9000</v>
      </c>
      <c r="AC1027" s="524">
        <v>4500</v>
      </c>
      <c r="AD1027" s="524">
        <v>15000</v>
      </c>
      <c r="AE1027" s="524">
        <v>9000</v>
      </c>
      <c r="AF1027" s="306"/>
      <c r="AG1027" s="524">
        <v>19500</v>
      </c>
      <c r="AH1027" s="524">
        <v>19500</v>
      </c>
      <c r="AI1027" s="524">
        <v>10500</v>
      </c>
      <c r="AJ1027" s="524">
        <v>12000</v>
      </c>
      <c r="AK1027" s="524">
        <v>18000</v>
      </c>
      <c r="AL1027" s="524">
        <v>10500</v>
      </c>
      <c r="AM1027" s="524">
        <v>13500</v>
      </c>
      <c r="AN1027" s="524">
        <v>13500</v>
      </c>
      <c r="AO1027" s="524">
        <v>12000</v>
      </c>
      <c r="AP1027" s="524">
        <v>12000</v>
      </c>
      <c r="AQ1027" s="524">
        <v>10500</v>
      </c>
      <c r="AR1027" s="524">
        <v>13500</v>
      </c>
      <c r="AS1027" s="524">
        <v>10500</v>
      </c>
      <c r="AT1027" s="524">
        <v>18000</v>
      </c>
      <c r="AU1027" s="524">
        <v>7500</v>
      </c>
      <c r="AV1027" s="524">
        <v>1500</v>
      </c>
      <c r="AW1027" s="524">
        <v>1500</v>
      </c>
      <c r="AX1027" s="306"/>
      <c r="AY1027" s="306"/>
    </row>
    <row r="1028" spans="1:51">
      <c r="A1028" s="61" t="s">
        <v>1005</v>
      </c>
      <c r="B1028" s="61" t="s">
        <v>396</v>
      </c>
      <c r="C1028" s="61" t="s">
        <v>954</v>
      </c>
      <c r="D1028" s="61" t="s">
        <v>571</v>
      </c>
      <c r="E1028" s="64">
        <f>IF(ISERROR(VLOOKUP(D1028,#REF!,2,0)),0,VLOOKUP(D1028,#REF!,2,0))</f>
        <v>0</v>
      </c>
      <c r="F1028" s="61" t="str">
        <f>IF(D1028="","",VLOOKUP(D1028,'UG SKU Categorization'!$A$1:$C$204,3,0))</f>
        <v>Condoms / contraceptives</v>
      </c>
      <c r="G1028" s="61" t="s">
        <v>572</v>
      </c>
      <c r="H1028" s="524">
        <v>6604900</v>
      </c>
      <c r="I1028" s="306"/>
      <c r="J1028" s="306"/>
      <c r="K1028" s="306"/>
      <c r="L1028" s="306"/>
      <c r="M1028" s="306"/>
      <c r="N1028" s="306"/>
      <c r="O1028" s="306"/>
      <c r="P1028" s="306"/>
      <c r="Q1028" s="306"/>
      <c r="R1028" s="306"/>
      <c r="S1028" s="524">
        <v>4000</v>
      </c>
      <c r="T1028" s="524">
        <v>304500</v>
      </c>
      <c r="U1028" s="524">
        <v>72600</v>
      </c>
      <c r="V1028" s="524">
        <v>33000</v>
      </c>
      <c r="W1028" s="524">
        <v>3300</v>
      </c>
      <c r="X1028" s="524">
        <v>13200</v>
      </c>
      <c r="Y1028" s="524">
        <v>16350</v>
      </c>
      <c r="Z1028" s="524">
        <v>17100</v>
      </c>
      <c r="AA1028" s="524">
        <v>722250</v>
      </c>
      <c r="AB1028" s="524">
        <v>94600</v>
      </c>
      <c r="AC1028" s="524">
        <v>231000</v>
      </c>
      <c r="AD1028" s="306"/>
      <c r="AE1028" s="524">
        <v>119700</v>
      </c>
      <c r="AF1028" s="306"/>
      <c r="AG1028" s="524">
        <v>5700</v>
      </c>
      <c r="AH1028" s="524">
        <v>17100</v>
      </c>
      <c r="AI1028" s="524">
        <v>1060200</v>
      </c>
      <c r="AJ1028" s="524">
        <v>493050</v>
      </c>
      <c r="AK1028" s="524">
        <v>544350</v>
      </c>
      <c r="AL1028" s="524">
        <v>218550</v>
      </c>
      <c r="AM1028" s="524">
        <v>265050</v>
      </c>
      <c r="AN1028" s="524">
        <v>5700</v>
      </c>
      <c r="AO1028" s="524">
        <v>2850</v>
      </c>
      <c r="AP1028" s="524">
        <v>166700</v>
      </c>
      <c r="AQ1028" s="524">
        <v>65550</v>
      </c>
      <c r="AR1028" s="524">
        <v>65550</v>
      </c>
      <c r="AS1028" s="524">
        <v>68400</v>
      </c>
      <c r="AT1028" s="524">
        <v>179550</v>
      </c>
      <c r="AU1028" s="524">
        <v>1750000</v>
      </c>
      <c r="AV1028" s="524">
        <v>65000</v>
      </c>
      <c r="AW1028" s="306"/>
      <c r="AX1028" s="306"/>
      <c r="AY1028" s="306"/>
    </row>
    <row r="1029" spans="1:51">
      <c r="A1029" s="61" t="s">
        <v>1005</v>
      </c>
      <c r="B1029" s="61" t="s">
        <v>396</v>
      </c>
      <c r="C1029" s="61" t="s">
        <v>954</v>
      </c>
      <c r="D1029" s="61" t="s">
        <v>573</v>
      </c>
      <c r="E1029" s="64">
        <f>IF(ISERROR(VLOOKUP(D1029,#REF!,2,0)),0,VLOOKUP(D1029,#REF!,2,0))</f>
        <v>0</v>
      </c>
      <c r="F1029" s="61" t="str">
        <f>IF(D1029="","",VLOOKUP(D1029,'UG SKU Categorization'!$A$1:$C$204,3,0))</f>
        <v>Other Health</v>
      </c>
      <c r="G1029" s="61" t="s">
        <v>574</v>
      </c>
      <c r="H1029" s="524">
        <v>1089600</v>
      </c>
      <c r="I1029" s="524">
        <v>8000</v>
      </c>
      <c r="J1029" s="524">
        <v>144000</v>
      </c>
      <c r="K1029" s="524">
        <v>8000</v>
      </c>
      <c r="L1029" s="524">
        <v>9000</v>
      </c>
      <c r="M1029" s="524">
        <v>4500</v>
      </c>
      <c r="N1029" s="306"/>
      <c r="O1029" s="524">
        <v>4500</v>
      </c>
      <c r="P1029" s="524">
        <v>40500</v>
      </c>
      <c r="Q1029" s="524">
        <v>4500</v>
      </c>
      <c r="R1029" s="524">
        <v>18000</v>
      </c>
      <c r="S1029" s="524">
        <v>22500</v>
      </c>
      <c r="T1029" s="524">
        <v>22500</v>
      </c>
      <c r="U1029" s="524">
        <v>9000</v>
      </c>
      <c r="V1029" s="524">
        <v>4500</v>
      </c>
      <c r="W1029" s="524">
        <v>31500</v>
      </c>
      <c r="X1029" s="524">
        <v>22500</v>
      </c>
      <c r="Y1029" s="524">
        <v>13500</v>
      </c>
      <c r="Z1029" s="306"/>
      <c r="AA1029" s="524">
        <v>9000</v>
      </c>
      <c r="AB1029" s="524">
        <v>13500</v>
      </c>
      <c r="AC1029" s="524">
        <v>9000</v>
      </c>
      <c r="AD1029" s="524">
        <v>18000</v>
      </c>
      <c r="AE1029" s="524">
        <v>198000</v>
      </c>
      <c r="AF1029" s="306"/>
      <c r="AG1029" s="524">
        <v>9000</v>
      </c>
      <c r="AH1029" s="524">
        <v>31600</v>
      </c>
      <c r="AI1029" s="524">
        <v>7900</v>
      </c>
      <c r="AJ1029" s="524">
        <v>7900</v>
      </c>
      <c r="AK1029" s="524">
        <v>47400</v>
      </c>
      <c r="AL1029" s="524">
        <v>7900</v>
      </c>
      <c r="AM1029" s="524">
        <v>47400</v>
      </c>
      <c r="AN1029" s="524">
        <v>79000</v>
      </c>
      <c r="AO1029" s="524">
        <v>39500</v>
      </c>
      <c r="AP1029" s="524">
        <v>23700</v>
      </c>
      <c r="AQ1029" s="524">
        <v>7900</v>
      </c>
      <c r="AR1029" s="524">
        <v>7900</v>
      </c>
      <c r="AS1029" s="524">
        <v>31600</v>
      </c>
      <c r="AT1029" s="524">
        <v>15800</v>
      </c>
      <c r="AU1029" s="524">
        <v>39500</v>
      </c>
      <c r="AV1029" s="306"/>
      <c r="AW1029" s="524">
        <v>39500</v>
      </c>
      <c r="AX1029" s="524">
        <v>31600</v>
      </c>
      <c r="AY1029" s="306"/>
    </row>
    <row r="1030" spans="1:51">
      <c r="A1030" s="61" t="s">
        <v>1005</v>
      </c>
      <c r="B1030" s="61" t="s">
        <v>396</v>
      </c>
      <c r="C1030" s="61" t="s">
        <v>954</v>
      </c>
      <c r="D1030" s="61" t="s">
        <v>575</v>
      </c>
      <c r="E1030" s="64">
        <f>IF(ISERROR(VLOOKUP(D1030,#REF!,2,0)),0,VLOOKUP(D1030,#REF!,2,0))</f>
        <v>0</v>
      </c>
      <c r="F1030" s="61" t="str">
        <f>IF(D1030="","",VLOOKUP(D1030,'UG SKU Categorization'!$A$1:$C$204,3,0))</f>
        <v>Other Health</v>
      </c>
      <c r="G1030" s="61" t="s">
        <v>576</v>
      </c>
      <c r="H1030" s="524">
        <v>712400</v>
      </c>
      <c r="I1030" s="524">
        <v>7000</v>
      </c>
      <c r="J1030" s="524">
        <v>26600</v>
      </c>
      <c r="K1030" s="524">
        <v>49000</v>
      </c>
      <c r="L1030" s="524">
        <v>9800</v>
      </c>
      <c r="M1030" s="524">
        <v>16800</v>
      </c>
      <c r="N1030" s="524">
        <v>15200</v>
      </c>
      <c r="O1030" s="524">
        <v>32800</v>
      </c>
      <c r="P1030" s="524">
        <v>18400</v>
      </c>
      <c r="Q1030" s="524">
        <v>27200</v>
      </c>
      <c r="R1030" s="524">
        <v>17600</v>
      </c>
      <c r="S1030" s="524">
        <v>14400</v>
      </c>
      <c r="T1030" s="524">
        <v>12000</v>
      </c>
      <c r="U1030" s="524">
        <v>22400</v>
      </c>
      <c r="V1030" s="524">
        <v>15200</v>
      </c>
      <c r="W1030" s="524">
        <v>33600</v>
      </c>
      <c r="X1030" s="306"/>
      <c r="Y1030" s="524">
        <v>14400</v>
      </c>
      <c r="Z1030" s="524">
        <v>8000</v>
      </c>
      <c r="AA1030" s="524">
        <v>14400</v>
      </c>
      <c r="AB1030" s="306"/>
      <c r="AC1030" s="524">
        <v>2400</v>
      </c>
      <c r="AD1030" s="524">
        <v>22400</v>
      </c>
      <c r="AE1030" s="524">
        <v>73600</v>
      </c>
      <c r="AF1030" s="306"/>
      <c r="AG1030" s="524">
        <v>29600</v>
      </c>
      <c r="AH1030" s="524">
        <v>34400</v>
      </c>
      <c r="AI1030" s="524">
        <v>20800</v>
      </c>
      <c r="AJ1030" s="524">
        <v>37600</v>
      </c>
      <c r="AK1030" s="524">
        <v>11200</v>
      </c>
      <c r="AL1030" s="524">
        <v>22400</v>
      </c>
      <c r="AM1030" s="524">
        <v>18400</v>
      </c>
      <c r="AN1030" s="306"/>
      <c r="AO1030" s="524">
        <v>2400</v>
      </c>
      <c r="AP1030" s="524">
        <v>16000</v>
      </c>
      <c r="AQ1030" s="524">
        <v>8800</v>
      </c>
      <c r="AR1030" s="524">
        <v>9000</v>
      </c>
      <c r="AS1030" s="524">
        <v>21600</v>
      </c>
      <c r="AT1030" s="524">
        <v>9900</v>
      </c>
      <c r="AU1030" s="524">
        <v>10800</v>
      </c>
      <c r="AV1030" s="524">
        <v>6300</v>
      </c>
      <c r="AW1030" s="306"/>
      <c r="AX1030" s="306"/>
      <c r="AY1030" s="306"/>
    </row>
    <row r="1031" spans="1:51">
      <c r="A1031" s="61" t="s">
        <v>1005</v>
      </c>
      <c r="B1031" s="61" t="s">
        <v>396</v>
      </c>
      <c r="C1031" s="61" t="s">
        <v>954</v>
      </c>
      <c r="D1031" s="61" t="s">
        <v>577</v>
      </c>
      <c r="E1031" s="64">
        <f>IF(ISERROR(VLOOKUP(D1031,#REF!,2,0)),0,VLOOKUP(D1031,#REF!,2,0))</f>
        <v>0</v>
      </c>
      <c r="F1031" s="61" t="str">
        <f>IF(D1031="","",VLOOKUP(D1031,'UG SKU Categorization'!$A$1:$C$204,3,0))</f>
        <v>Other Health</v>
      </c>
      <c r="G1031" s="61" t="s">
        <v>578</v>
      </c>
      <c r="H1031" s="524">
        <v>2258100</v>
      </c>
      <c r="I1031" s="524">
        <v>43500</v>
      </c>
      <c r="J1031" s="524">
        <v>64500</v>
      </c>
      <c r="K1031" s="524">
        <v>67500</v>
      </c>
      <c r="L1031" s="524">
        <v>72000</v>
      </c>
      <c r="M1031" s="524">
        <v>86400</v>
      </c>
      <c r="N1031" s="524">
        <v>59200</v>
      </c>
      <c r="O1031" s="524">
        <v>64000</v>
      </c>
      <c r="P1031" s="524">
        <v>135000</v>
      </c>
      <c r="Q1031" s="524">
        <v>64000</v>
      </c>
      <c r="R1031" s="524">
        <v>80000</v>
      </c>
      <c r="S1031" s="524">
        <v>112000</v>
      </c>
      <c r="T1031" s="524">
        <v>48000</v>
      </c>
      <c r="U1031" s="524">
        <v>64000</v>
      </c>
      <c r="V1031" s="524">
        <v>80000</v>
      </c>
      <c r="W1031" s="524">
        <v>80000</v>
      </c>
      <c r="X1031" s="524">
        <v>64000</v>
      </c>
      <c r="Y1031" s="524">
        <v>48000</v>
      </c>
      <c r="Z1031" s="524">
        <v>80000</v>
      </c>
      <c r="AA1031" s="524">
        <v>80000</v>
      </c>
      <c r="AB1031" s="524">
        <v>32000</v>
      </c>
      <c r="AC1031" s="524">
        <v>48000</v>
      </c>
      <c r="AD1031" s="524">
        <v>48000</v>
      </c>
      <c r="AE1031" s="524">
        <v>80000</v>
      </c>
      <c r="AF1031" s="306"/>
      <c r="AG1031" s="524">
        <v>128000</v>
      </c>
      <c r="AH1031" s="524">
        <v>32000</v>
      </c>
      <c r="AI1031" s="306"/>
      <c r="AJ1031" s="524">
        <v>160000</v>
      </c>
      <c r="AK1031" s="524">
        <v>62000</v>
      </c>
      <c r="AL1031" s="524">
        <v>74000</v>
      </c>
      <c r="AM1031" s="524">
        <v>62000</v>
      </c>
      <c r="AN1031" s="524">
        <v>58000</v>
      </c>
      <c r="AO1031" s="524">
        <v>44000</v>
      </c>
      <c r="AP1031" s="524">
        <v>28000</v>
      </c>
      <c r="AQ1031" s="524">
        <v>10000</v>
      </c>
      <c r="AR1031" s="306"/>
      <c r="AS1031" s="306"/>
      <c r="AT1031" s="306"/>
      <c r="AU1031" s="306"/>
      <c r="AV1031" s="306"/>
      <c r="AW1031" s="306"/>
      <c r="AX1031" s="306"/>
      <c r="AY1031" s="306"/>
    </row>
    <row r="1032" spans="1:51">
      <c r="A1032" s="61" t="s">
        <v>1005</v>
      </c>
      <c r="B1032" s="61" t="s">
        <v>396</v>
      </c>
      <c r="C1032" s="61" t="s">
        <v>954</v>
      </c>
      <c r="D1032" s="61" t="s">
        <v>577</v>
      </c>
      <c r="E1032" s="64">
        <f>IF(ISERROR(VLOOKUP(D1032,#REF!,2,0)),0,VLOOKUP(D1032,#REF!,2,0))</f>
        <v>0</v>
      </c>
      <c r="F1032" s="61" t="str">
        <f>IF(D1032="","",VLOOKUP(D1032,'UG SKU Categorization'!$A$1:$C$204,3,0))</f>
        <v>Other Health</v>
      </c>
      <c r="G1032" s="61" t="s">
        <v>1543</v>
      </c>
      <c r="H1032" s="524">
        <v>26000</v>
      </c>
      <c r="I1032" s="306"/>
      <c r="J1032" s="306"/>
      <c r="K1032" s="306"/>
      <c r="L1032" s="306"/>
      <c r="M1032" s="306"/>
      <c r="N1032" s="306"/>
      <c r="O1032" s="306"/>
      <c r="P1032" s="306"/>
      <c r="Q1032" s="306"/>
      <c r="R1032" s="306"/>
      <c r="S1032" s="306"/>
      <c r="T1032" s="306"/>
      <c r="U1032" s="306"/>
      <c r="V1032" s="306"/>
      <c r="W1032" s="306"/>
      <c r="X1032" s="306"/>
      <c r="Y1032" s="306"/>
      <c r="Z1032" s="306"/>
      <c r="AA1032" s="306"/>
      <c r="AB1032" s="306"/>
      <c r="AC1032" s="306"/>
      <c r="AD1032" s="306"/>
      <c r="AE1032" s="306"/>
      <c r="AF1032" s="306"/>
      <c r="AG1032" s="306"/>
      <c r="AH1032" s="306"/>
      <c r="AI1032" s="306"/>
      <c r="AJ1032" s="306"/>
      <c r="AK1032" s="306"/>
      <c r="AL1032" s="306"/>
      <c r="AM1032" s="306"/>
      <c r="AN1032" s="306"/>
      <c r="AO1032" s="306"/>
      <c r="AP1032" s="306"/>
      <c r="AQ1032" s="524">
        <v>26000</v>
      </c>
      <c r="AR1032" s="306"/>
      <c r="AS1032" s="306"/>
      <c r="AT1032" s="306"/>
      <c r="AU1032" s="306"/>
      <c r="AV1032" s="306"/>
      <c r="AW1032" s="306"/>
      <c r="AX1032" s="306"/>
      <c r="AY1032" s="306"/>
    </row>
    <row r="1033" spans="1:51">
      <c r="A1033" s="61" t="s">
        <v>1005</v>
      </c>
      <c r="B1033" s="61" t="s">
        <v>396</v>
      </c>
      <c r="C1033" s="61" t="s">
        <v>954</v>
      </c>
      <c r="D1033" s="61" t="s">
        <v>579</v>
      </c>
      <c r="E1033" s="64">
        <f>IF(ISERROR(VLOOKUP(D1033,#REF!,2,0)),0,VLOOKUP(D1033,#REF!,2,0))</f>
        <v>0</v>
      </c>
      <c r="F1033" s="61" t="str">
        <f>IF(D1033="","",VLOOKUP(D1033,'UG SKU Categorization'!$A$1:$C$204,3,0))</f>
        <v>Other Health</v>
      </c>
      <c r="G1033" s="61" t="s">
        <v>580</v>
      </c>
      <c r="H1033" s="524">
        <v>588850</v>
      </c>
      <c r="I1033" s="306"/>
      <c r="J1033" s="306"/>
      <c r="K1033" s="524">
        <v>73700</v>
      </c>
      <c r="L1033" s="524">
        <v>26400</v>
      </c>
      <c r="M1033" s="524">
        <v>28600</v>
      </c>
      <c r="N1033" s="524">
        <v>18200</v>
      </c>
      <c r="O1033" s="524">
        <v>14300</v>
      </c>
      <c r="P1033" s="524">
        <v>23400</v>
      </c>
      <c r="Q1033" s="524">
        <v>6500</v>
      </c>
      <c r="R1033" s="524">
        <v>11700</v>
      </c>
      <c r="S1033" s="524">
        <v>15600</v>
      </c>
      <c r="T1033" s="306"/>
      <c r="U1033" s="524">
        <v>27900</v>
      </c>
      <c r="V1033" s="524">
        <v>6200</v>
      </c>
      <c r="W1033" s="524">
        <v>23250</v>
      </c>
      <c r="X1033" s="524">
        <v>27900</v>
      </c>
      <c r="Y1033" s="524">
        <v>13950</v>
      </c>
      <c r="Z1033" s="524">
        <v>26350</v>
      </c>
      <c r="AA1033" s="524">
        <v>24800</v>
      </c>
      <c r="AB1033" s="524">
        <v>7750</v>
      </c>
      <c r="AC1033" s="524">
        <v>7750</v>
      </c>
      <c r="AD1033" s="524">
        <v>12400</v>
      </c>
      <c r="AE1033" s="524">
        <v>35650</v>
      </c>
      <c r="AF1033" s="306"/>
      <c r="AG1033" s="524">
        <v>17050</v>
      </c>
      <c r="AH1033" s="524">
        <v>12400</v>
      </c>
      <c r="AI1033" s="524">
        <v>17050</v>
      </c>
      <c r="AJ1033" s="524">
        <v>13950</v>
      </c>
      <c r="AK1033" s="306"/>
      <c r="AL1033" s="524">
        <v>6200</v>
      </c>
      <c r="AM1033" s="524">
        <v>21700</v>
      </c>
      <c r="AN1033" s="524">
        <v>12400</v>
      </c>
      <c r="AO1033" s="524">
        <v>1550</v>
      </c>
      <c r="AP1033" s="524">
        <v>4650</v>
      </c>
      <c r="AQ1033" s="524">
        <v>4650</v>
      </c>
      <c r="AR1033" s="524">
        <v>17050</v>
      </c>
      <c r="AS1033" s="524">
        <v>15500</v>
      </c>
      <c r="AT1033" s="524">
        <v>4650</v>
      </c>
      <c r="AU1033" s="524">
        <v>1550</v>
      </c>
      <c r="AV1033" s="524">
        <v>3100</v>
      </c>
      <c r="AW1033" s="524">
        <v>1550</v>
      </c>
      <c r="AX1033" s="306"/>
      <c r="AY1033" s="524">
        <v>1550</v>
      </c>
    </row>
    <row r="1034" spans="1:51">
      <c r="A1034" s="61"/>
      <c r="B1034" s="61"/>
      <c r="C1034" s="61"/>
      <c r="D1034" s="61"/>
      <c r="E1034" s="64"/>
      <c r="F1034" s="61"/>
      <c r="G1034" s="61"/>
      <c r="H1034" s="524"/>
      <c r="I1034" s="524"/>
      <c r="J1034" s="524"/>
      <c r="K1034" s="524"/>
      <c r="L1034" s="524"/>
      <c r="M1034" s="524"/>
      <c r="N1034" s="524"/>
      <c r="O1034" s="524"/>
      <c r="P1034" s="524"/>
      <c r="Q1034" s="524"/>
      <c r="R1034" s="524"/>
      <c r="S1034" s="524"/>
      <c r="T1034" s="524"/>
      <c r="U1034" s="524"/>
      <c r="V1034" s="524"/>
      <c r="W1034" s="524"/>
      <c r="X1034" s="306"/>
      <c r="Y1034" s="524"/>
      <c r="Z1034" s="524"/>
      <c r="AA1034" s="524"/>
      <c r="AB1034" s="306"/>
      <c r="AC1034" s="524"/>
      <c r="AD1034" s="524"/>
      <c r="AE1034" s="524"/>
      <c r="AF1034" s="306"/>
      <c r="AG1034" s="524"/>
      <c r="AH1034" s="524"/>
      <c r="AI1034" s="524"/>
      <c r="AJ1034" s="524"/>
      <c r="AK1034" s="524"/>
      <c r="AL1034" s="524"/>
      <c r="AM1034" s="524"/>
      <c r="AN1034" s="306"/>
      <c r="AO1034" s="524"/>
      <c r="AP1034" s="524"/>
      <c r="AQ1034" s="524"/>
      <c r="AR1034" s="524"/>
      <c r="AS1034" s="524"/>
      <c r="AT1034" s="524"/>
      <c r="AU1034" s="524"/>
      <c r="AV1034" s="524"/>
      <c r="AW1034" s="306"/>
      <c r="AX1034" s="306"/>
      <c r="AY1034" s="306"/>
    </row>
    <row r="1035" spans="1:51">
      <c r="A1035" s="61"/>
      <c r="B1035" s="61"/>
      <c r="C1035" s="61"/>
      <c r="D1035" s="61"/>
      <c r="E1035" s="64"/>
      <c r="F1035" s="61"/>
      <c r="G1035" s="61"/>
      <c r="H1035" s="524"/>
      <c r="I1035" s="524"/>
      <c r="J1035" s="524"/>
      <c r="K1035" s="524"/>
      <c r="L1035" s="524"/>
      <c r="M1035" s="524"/>
      <c r="N1035" s="524"/>
      <c r="O1035" s="524"/>
      <c r="P1035" s="524"/>
      <c r="Q1035" s="524"/>
      <c r="R1035" s="524"/>
      <c r="S1035" s="524"/>
      <c r="T1035" s="524"/>
      <c r="U1035" s="524"/>
      <c r="V1035" s="524"/>
      <c r="W1035" s="524"/>
      <c r="X1035" s="524"/>
      <c r="Y1035" s="524"/>
      <c r="Z1035" s="524"/>
      <c r="AA1035" s="524"/>
      <c r="AB1035" s="524"/>
      <c r="AC1035" s="524"/>
      <c r="AD1035" s="524"/>
      <c r="AE1035" s="524"/>
      <c r="AF1035" s="306"/>
      <c r="AG1035" s="524"/>
      <c r="AH1035" s="524"/>
      <c r="AI1035" s="306"/>
      <c r="AJ1035" s="524"/>
      <c r="AK1035" s="524"/>
      <c r="AL1035" s="524"/>
      <c r="AM1035" s="524"/>
      <c r="AN1035" s="524"/>
      <c r="AO1035" s="524"/>
      <c r="AP1035" s="524"/>
      <c r="AQ1035" s="524"/>
      <c r="AR1035" s="306"/>
      <c r="AS1035" s="306"/>
      <c r="AT1035" s="306"/>
      <c r="AU1035" s="306"/>
      <c r="AV1035" s="306"/>
      <c r="AW1035" s="306"/>
      <c r="AX1035" s="306"/>
      <c r="AY1035" s="306"/>
    </row>
    <row r="1036" spans="1:51">
      <c r="A1036" s="61"/>
      <c r="B1036" s="61"/>
      <c r="C1036" s="61"/>
      <c r="D1036" s="61"/>
      <c r="E1036" s="64"/>
      <c r="F1036" s="61"/>
      <c r="G1036" s="61"/>
      <c r="H1036" s="524"/>
      <c r="I1036" s="306"/>
      <c r="J1036" s="306"/>
      <c r="K1036" s="306"/>
      <c r="L1036" s="306"/>
      <c r="M1036" s="306"/>
      <c r="N1036" s="306"/>
      <c r="O1036" s="306"/>
      <c r="P1036" s="306"/>
      <c r="Q1036" s="306"/>
      <c r="R1036" s="306"/>
      <c r="S1036" s="306"/>
      <c r="T1036" s="306"/>
      <c r="U1036" s="306"/>
      <c r="V1036" s="306"/>
      <c r="W1036" s="306"/>
      <c r="X1036" s="306"/>
      <c r="Y1036" s="306"/>
      <c r="Z1036" s="306"/>
      <c r="AA1036" s="306"/>
      <c r="AB1036" s="306"/>
      <c r="AC1036" s="306"/>
      <c r="AD1036" s="306"/>
      <c r="AE1036" s="306"/>
      <c r="AF1036" s="306"/>
      <c r="AG1036" s="306"/>
      <c r="AH1036" s="306"/>
      <c r="AI1036" s="306"/>
      <c r="AJ1036" s="306"/>
      <c r="AK1036" s="306"/>
      <c r="AL1036" s="306"/>
      <c r="AM1036" s="306"/>
      <c r="AN1036" s="306"/>
      <c r="AO1036" s="306"/>
      <c r="AP1036" s="306"/>
      <c r="AQ1036" s="524"/>
      <c r="AR1036" s="306"/>
      <c r="AS1036" s="306"/>
      <c r="AT1036" s="306"/>
      <c r="AU1036" s="306"/>
      <c r="AV1036" s="306"/>
      <c r="AW1036" s="306"/>
      <c r="AX1036" s="306"/>
      <c r="AY1036" s="306"/>
    </row>
    <row r="1037" spans="1:51">
      <c r="A1037" s="61"/>
      <c r="B1037" s="61"/>
      <c r="C1037" s="61"/>
      <c r="D1037" s="61"/>
      <c r="E1037" s="64"/>
      <c r="F1037" s="61"/>
      <c r="G1037" s="61"/>
      <c r="H1037" s="524"/>
      <c r="I1037" s="306"/>
      <c r="J1037" s="306"/>
      <c r="K1037" s="524"/>
      <c r="L1037" s="524"/>
      <c r="M1037" s="524"/>
      <c r="N1037" s="524"/>
      <c r="O1037" s="524"/>
      <c r="P1037" s="524"/>
      <c r="Q1037" s="524"/>
      <c r="R1037" s="524"/>
      <c r="S1037" s="524"/>
      <c r="T1037" s="306"/>
      <c r="U1037" s="524"/>
      <c r="V1037" s="524"/>
      <c r="W1037" s="524"/>
      <c r="X1037" s="524"/>
      <c r="Y1037" s="524"/>
      <c r="Z1037" s="524"/>
      <c r="AA1037" s="524"/>
      <c r="AB1037" s="524"/>
      <c r="AC1037" s="524"/>
      <c r="AD1037" s="524"/>
      <c r="AE1037" s="524"/>
      <c r="AF1037" s="306"/>
      <c r="AG1037" s="524"/>
      <c r="AH1037" s="524"/>
      <c r="AI1037" s="524"/>
      <c r="AJ1037" s="524"/>
      <c r="AK1037" s="306"/>
      <c r="AL1037" s="524"/>
      <c r="AM1037" s="524"/>
      <c r="AN1037" s="524"/>
      <c r="AO1037" s="524"/>
      <c r="AP1037" s="524"/>
      <c r="AQ1037" s="524"/>
      <c r="AR1037" s="524"/>
      <c r="AS1037" s="524"/>
      <c r="AT1037" s="524"/>
      <c r="AU1037" s="524"/>
      <c r="AV1037" s="524"/>
      <c r="AW1037" s="524"/>
      <c r="AX1037" s="306"/>
      <c r="AY1037" s="524"/>
    </row>
    <row r="1038" spans="1:51">
      <c r="A1038" s="65"/>
      <c r="B1038" s="65"/>
      <c r="C1038" s="65"/>
      <c r="D1038" s="65"/>
      <c r="E1038" s="64"/>
      <c r="F1038" s="61"/>
      <c r="G1038" s="65"/>
      <c r="H1038" s="311"/>
      <c r="I1038" s="306"/>
      <c r="J1038" s="306"/>
      <c r="K1038" s="311"/>
      <c r="L1038" s="311"/>
      <c r="M1038" s="311"/>
      <c r="N1038" s="311"/>
      <c r="O1038" s="311"/>
      <c r="P1038" s="311"/>
      <c r="Q1038" s="311"/>
      <c r="R1038" s="311"/>
      <c r="S1038" s="311"/>
      <c r="T1038" s="306"/>
      <c r="U1038" s="311"/>
      <c r="V1038" s="311"/>
      <c r="W1038" s="311"/>
      <c r="X1038" s="311"/>
      <c r="Y1038" s="311"/>
      <c r="Z1038" s="311"/>
      <c r="AA1038" s="311"/>
      <c r="AB1038" s="311"/>
      <c r="AC1038" s="311"/>
      <c r="AD1038" s="311"/>
      <c r="AE1038" s="311"/>
      <c r="AF1038" s="306"/>
      <c r="AG1038" s="311"/>
      <c r="AH1038" s="311"/>
      <c r="AI1038" s="311"/>
      <c r="AJ1038" s="311"/>
      <c r="AK1038" s="306"/>
      <c r="AL1038" s="311"/>
      <c r="AM1038" s="311"/>
      <c r="AN1038" s="311"/>
      <c r="AO1038" s="311"/>
      <c r="AP1038" s="311"/>
      <c r="AQ1038" s="311"/>
      <c r="AR1038" s="311"/>
      <c r="AS1038" s="311"/>
      <c r="AT1038" s="311"/>
      <c r="AU1038" s="306"/>
    </row>
    <row r="1039" spans="1:51">
      <c r="A1039" s="65"/>
      <c r="B1039" s="65"/>
      <c r="C1039" s="65"/>
      <c r="D1039" s="65"/>
      <c r="E1039" s="64"/>
      <c r="F1039" s="61"/>
      <c r="G1039" s="65"/>
      <c r="H1039" s="311"/>
      <c r="I1039" s="306"/>
      <c r="J1039" s="306"/>
      <c r="K1039" s="311"/>
      <c r="L1039" s="311"/>
      <c r="M1039" s="311"/>
      <c r="N1039" s="311"/>
      <c r="O1039" s="311"/>
      <c r="P1039" s="311"/>
      <c r="Q1039" s="311"/>
      <c r="R1039" s="311"/>
      <c r="S1039" s="311"/>
      <c r="T1039" s="306"/>
      <c r="U1039" s="311"/>
      <c r="V1039" s="311"/>
      <c r="W1039" s="311"/>
      <c r="X1039" s="311"/>
      <c r="Y1039" s="311"/>
      <c r="Z1039" s="311"/>
      <c r="AA1039" s="311"/>
      <c r="AB1039" s="311"/>
      <c r="AC1039" s="311"/>
      <c r="AD1039" s="311"/>
      <c r="AE1039" s="311"/>
      <c r="AF1039" s="306"/>
      <c r="AG1039" s="311"/>
      <c r="AH1039" s="311"/>
      <c r="AI1039" s="311"/>
      <c r="AJ1039" s="311"/>
      <c r="AK1039" s="306"/>
      <c r="AL1039" s="311"/>
      <c r="AM1039" s="311"/>
      <c r="AN1039" s="311"/>
      <c r="AO1039" s="311"/>
      <c r="AP1039" s="311"/>
      <c r="AQ1039" s="311"/>
      <c r="AR1039" s="311"/>
      <c r="AS1039" s="311"/>
      <c r="AT1039" s="311"/>
      <c r="AU1039" s="306"/>
    </row>
    <row r="1040" spans="1:51">
      <c r="A1040" s="65"/>
      <c r="B1040" s="65"/>
      <c r="C1040" s="65"/>
      <c r="D1040" s="65"/>
      <c r="E1040" s="64"/>
      <c r="F1040" s="61"/>
      <c r="G1040" s="65"/>
      <c r="H1040" s="311"/>
      <c r="I1040" s="306"/>
      <c r="J1040" s="306"/>
      <c r="K1040" s="311"/>
      <c r="L1040" s="311"/>
      <c r="M1040" s="311"/>
      <c r="N1040" s="311"/>
      <c r="O1040" s="311"/>
      <c r="P1040" s="311"/>
      <c r="Q1040" s="311"/>
      <c r="R1040" s="311"/>
      <c r="S1040" s="311"/>
      <c r="T1040" s="306"/>
      <c r="U1040" s="311"/>
      <c r="V1040" s="311"/>
      <c r="W1040" s="311"/>
      <c r="X1040" s="311"/>
      <c r="Y1040" s="311"/>
      <c r="Z1040" s="311"/>
      <c r="AA1040" s="311"/>
      <c r="AB1040" s="311"/>
      <c r="AC1040" s="311"/>
      <c r="AD1040" s="311"/>
      <c r="AE1040" s="311"/>
      <c r="AF1040" s="306"/>
      <c r="AG1040" s="311"/>
      <c r="AH1040" s="311"/>
      <c r="AI1040" s="311"/>
      <c r="AJ1040" s="311"/>
      <c r="AK1040" s="306"/>
      <c r="AL1040" s="311"/>
      <c r="AM1040" s="311"/>
      <c r="AN1040" s="311"/>
      <c r="AO1040" s="311"/>
      <c r="AP1040" s="311"/>
      <c r="AQ1040" s="311"/>
      <c r="AR1040" s="311"/>
      <c r="AS1040" s="311"/>
      <c r="AT1040" s="311"/>
      <c r="AU1040" s="306"/>
    </row>
    <row r="1041" spans="1:51">
      <c r="A1041" s="65"/>
      <c r="B1041" s="65"/>
      <c r="C1041" s="65"/>
      <c r="D1041" s="65"/>
      <c r="E1041" s="64"/>
      <c r="F1041" s="61"/>
      <c r="G1041" s="65"/>
      <c r="H1041" s="311"/>
      <c r="I1041" s="306"/>
      <c r="J1041" s="306"/>
      <c r="K1041" s="311"/>
      <c r="L1041" s="311"/>
      <c r="M1041" s="311"/>
      <c r="N1041" s="311"/>
      <c r="O1041" s="311"/>
      <c r="P1041" s="311"/>
      <c r="Q1041" s="311"/>
      <c r="R1041" s="311"/>
      <c r="S1041" s="311"/>
      <c r="T1041" s="306"/>
      <c r="U1041" s="311"/>
      <c r="V1041" s="311"/>
      <c r="W1041" s="311"/>
      <c r="X1041" s="311"/>
      <c r="Y1041" s="311"/>
      <c r="Z1041" s="311"/>
      <c r="AA1041" s="311"/>
      <c r="AB1041" s="311"/>
      <c r="AC1041" s="311"/>
      <c r="AD1041" s="311"/>
      <c r="AE1041" s="311"/>
      <c r="AF1041" s="306"/>
      <c r="AG1041" s="311"/>
      <c r="AH1041" s="311"/>
      <c r="AI1041" s="311"/>
      <c r="AJ1041" s="311"/>
      <c r="AK1041" s="306"/>
      <c r="AL1041" s="311"/>
      <c r="AM1041" s="311"/>
      <c r="AN1041" s="311"/>
      <c r="AO1041" s="311"/>
      <c r="AP1041" s="311"/>
      <c r="AQ1041" s="311"/>
      <c r="AR1041" s="311"/>
      <c r="AS1041" s="311"/>
      <c r="AT1041" s="311"/>
      <c r="AU1041" s="306"/>
    </row>
    <row r="1042" spans="1:51">
      <c r="A1042" s="65"/>
      <c r="B1042" s="65"/>
      <c r="C1042" s="65"/>
      <c r="D1042" s="65"/>
      <c r="E1042" s="64"/>
      <c r="F1042" s="61"/>
      <c r="G1042" s="65"/>
      <c r="H1042" s="311"/>
      <c r="I1042" s="306"/>
      <c r="J1042" s="306"/>
      <c r="K1042" s="311"/>
      <c r="L1042" s="311"/>
      <c r="M1042" s="311"/>
      <c r="N1042" s="311"/>
      <c r="O1042" s="311"/>
      <c r="P1042" s="311"/>
      <c r="Q1042" s="311"/>
      <c r="R1042" s="311"/>
      <c r="S1042" s="311"/>
      <c r="T1042" s="306"/>
      <c r="U1042" s="311"/>
      <c r="V1042" s="311"/>
      <c r="W1042" s="311"/>
      <c r="X1042" s="311"/>
      <c r="Y1042" s="311"/>
      <c r="Z1042" s="311"/>
      <c r="AA1042" s="311"/>
      <c r="AB1042" s="311"/>
      <c r="AC1042" s="311"/>
      <c r="AD1042" s="311"/>
      <c r="AE1042" s="311"/>
      <c r="AF1042" s="306"/>
      <c r="AG1042" s="311"/>
      <c r="AH1042" s="311"/>
      <c r="AI1042" s="311"/>
      <c r="AJ1042" s="311"/>
      <c r="AK1042" s="306"/>
      <c r="AL1042" s="311"/>
      <c r="AM1042" s="311"/>
      <c r="AN1042" s="311"/>
      <c r="AO1042" s="311"/>
      <c r="AP1042" s="311"/>
      <c r="AQ1042" s="311"/>
      <c r="AR1042" s="311"/>
      <c r="AS1042" s="311"/>
      <c r="AT1042" s="311"/>
      <c r="AU1042" s="306"/>
    </row>
    <row r="1043" spans="1:51">
      <c r="A1043" s="65"/>
      <c r="B1043" s="65"/>
      <c r="C1043" s="65"/>
      <c r="D1043" s="65"/>
      <c r="E1043" s="64"/>
      <c r="F1043" s="61"/>
      <c r="G1043" s="65" t="s">
        <v>3397</v>
      </c>
      <c r="H1043" s="312">
        <f t="shared" ref="H1043:AW1043" si="0">SUMIF($A$2:$A$1033,"Uganda",H$2:H$1033)</f>
        <v>2269438399.77</v>
      </c>
      <c r="I1043" s="312">
        <f t="shared" si="0"/>
        <v>40912500</v>
      </c>
      <c r="J1043" s="312">
        <f t="shared" si="0"/>
        <v>26571350</v>
      </c>
      <c r="K1043" s="312">
        <f t="shared" si="0"/>
        <v>27673690</v>
      </c>
      <c r="L1043" s="312">
        <f t="shared" si="0"/>
        <v>23840740</v>
      </c>
      <c r="M1043" s="312">
        <f t="shared" si="0"/>
        <v>28031000</v>
      </c>
      <c r="N1043" s="312">
        <f t="shared" si="0"/>
        <v>33019340</v>
      </c>
      <c r="O1043" s="312">
        <f t="shared" si="0"/>
        <v>46572070</v>
      </c>
      <c r="P1043" s="312">
        <f t="shared" si="0"/>
        <v>52708115</v>
      </c>
      <c r="Q1043" s="312">
        <f t="shared" si="0"/>
        <v>48551035</v>
      </c>
      <c r="R1043" s="312">
        <f t="shared" si="0"/>
        <v>48088970</v>
      </c>
      <c r="S1043" s="312">
        <f t="shared" si="0"/>
        <v>43219280</v>
      </c>
      <c r="T1043" s="312">
        <f t="shared" si="0"/>
        <v>44574250</v>
      </c>
      <c r="U1043" s="312">
        <f t="shared" si="0"/>
        <v>41384580</v>
      </c>
      <c r="V1043" s="312">
        <f t="shared" si="0"/>
        <v>30780180</v>
      </c>
      <c r="W1043" s="312">
        <f t="shared" si="0"/>
        <v>30614870</v>
      </c>
      <c r="X1043" s="312">
        <f t="shared" si="0"/>
        <v>41745010</v>
      </c>
      <c r="Y1043" s="312">
        <f t="shared" si="0"/>
        <v>36663470</v>
      </c>
      <c r="Z1043" s="312">
        <f t="shared" si="0"/>
        <v>41028560</v>
      </c>
      <c r="AA1043" s="312">
        <f t="shared" si="0"/>
        <v>50032030</v>
      </c>
      <c r="AB1043" s="312">
        <f t="shared" si="0"/>
        <v>38740100</v>
      </c>
      <c r="AC1043" s="312">
        <f t="shared" si="0"/>
        <v>34663570</v>
      </c>
      <c r="AD1043" s="312">
        <f t="shared" si="0"/>
        <v>40553260</v>
      </c>
      <c r="AE1043" s="312">
        <f t="shared" si="0"/>
        <v>55611770</v>
      </c>
      <c r="AF1043" s="312">
        <f t="shared" si="0"/>
        <v>83330250</v>
      </c>
      <c r="AG1043" s="312">
        <f t="shared" si="0"/>
        <v>68333640</v>
      </c>
      <c r="AH1043" s="312">
        <f t="shared" si="0"/>
        <v>78089000</v>
      </c>
      <c r="AI1043" s="312">
        <f t="shared" si="0"/>
        <v>102725025</v>
      </c>
      <c r="AJ1043" s="312">
        <f t="shared" si="0"/>
        <v>69594672.5</v>
      </c>
      <c r="AK1043" s="312">
        <f t="shared" si="0"/>
        <v>95307728.770000011</v>
      </c>
      <c r="AL1043" s="312">
        <f t="shared" si="0"/>
        <v>84969843.400000006</v>
      </c>
      <c r="AM1043" s="312">
        <f t="shared" si="0"/>
        <v>90725630.200000003</v>
      </c>
      <c r="AN1043" s="312">
        <f t="shared" si="0"/>
        <v>80913648.199999988</v>
      </c>
      <c r="AO1043" s="312">
        <f t="shared" si="0"/>
        <v>70479172</v>
      </c>
      <c r="AP1043" s="312">
        <f t="shared" si="0"/>
        <v>63813829.700000003</v>
      </c>
      <c r="AQ1043" s="312">
        <f t="shared" si="0"/>
        <v>59104240.600000001</v>
      </c>
      <c r="AR1043" s="312">
        <f t="shared" si="0"/>
        <v>106320111.19999999</v>
      </c>
      <c r="AS1043" s="312">
        <f t="shared" si="0"/>
        <v>38056944.799999997</v>
      </c>
      <c r="AT1043" s="312">
        <f t="shared" si="0"/>
        <v>41384283.399999999</v>
      </c>
      <c r="AU1043" s="312">
        <f t="shared" si="0"/>
        <v>58103805</v>
      </c>
      <c r="AV1043" s="312">
        <f t="shared" si="0"/>
        <v>56976360</v>
      </c>
      <c r="AW1043" s="312">
        <f t="shared" si="0"/>
        <v>57141500</v>
      </c>
      <c r="AX1043" s="312">
        <f>SUMIF($A$2:$A$1033,"Uganda",AX$2:AX$1033)</f>
        <v>52245400</v>
      </c>
      <c r="AY1043" s="312"/>
    </row>
    <row r="1044" spans="1:51">
      <c r="A1044" s="65"/>
      <c r="B1044" s="65"/>
      <c r="C1044" s="65"/>
      <c r="D1044" s="65"/>
      <c r="E1044" s="64"/>
      <c r="F1044" s="61"/>
      <c r="G1044" s="65" t="s">
        <v>1234</v>
      </c>
      <c r="H1044" s="3">
        <f t="shared" ref="H1044:AW1048" ca="1" si="1">SUMIF($F$2:$F$1033,$G1044,H$2:H$1032)</f>
        <v>507209100</v>
      </c>
      <c r="I1044" s="3">
        <f t="shared" ca="1" si="1"/>
        <v>0</v>
      </c>
      <c r="J1044" s="3">
        <f t="shared" ca="1" si="1"/>
        <v>0</v>
      </c>
      <c r="K1044" s="3">
        <f t="shared" ca="1" si="1"/>
        <v>0</v>
      </c>
      <c r="L1044" s="3">
        <f t="shared" ca="1" si="1"/>
        <v>0</v>
      </c>
      <c r="M1044" s="3">
        <f t="shared" ca="1" si="1"/>
        <v>0</v>
      </c>
      <c r="N1044" s="3">
        <f t="shared" ca="1" si="1"/>
        <v>769000</v>
      </c>
      <c r="O1044" s="3">
        <f t="shared" ca="1" si="1"/>
        <v>6868000</v>
      </c>
      <c r="P1044" s="3">
        <f t="shared" ca="1" si="1"/>
        <v>2934000</v>
      </c>
      <c r="Q1044" s="3">
        <f t="shared" ca="1" si="1"/>
        <v>2699000</v>
      </c>
      <c r="R1044" s="3">
        <f t="shared" ca="1" si="1"/>
        <v>9139000</v>
      </c>
      <c r="S1044" s="3">
        <f t="shared" ca="1" si="1"/>
        <v>5896000</v>
      </c>
      <c r="T1044" s="3">
        <f t="shared" ca="1" si="1"/>
        <v>10484000</v>
      </c>
      <c r="U1044" s="3">
        <f t="shared" ca="1" si="1"/>
        <v>8409000</v>
      </c>
      <c r="V1044" s="3">
        <f t="shared" ca="1" si="1"/>
        <v>5548000</v>
      </c>
      <c r="W1044" s="3">
        <f t="shared" ca="1" si="1"/>
        <v>6821000</v>
      </c>
      <c r="X1044" s="3">
        <f t="shared" ca="1" si="1"/>
        <v>8892100</v>
      </c>
      <c r="Y1044" s="3">
        <f t="shared" ca="1" si="1"/>
        <v>7258000</v>
      </c>
      <c r="Z1044" s="3">
        <f t="shared" ca="1" si="1"/>
        <v>6532000</v>
      </c>
      <c r="AA1044" s="3">
        <f t="shared" ca="1" si="1"/>
        <v>10326000</v>
      </c>
      <c r="AB1044" s="3">
        <f t="shared" ca="1" si="1"/>
        <v>10772300</v>
      </c>
      <c r="AC1044" s="3">
        <f t="shared" ca="1" si="1"/>
        <v>9156000</v>
      </c>
      <c r="AD1044" s="3">
        <f t="shared" ca="1" si="1"/>
        <v>11051000</v>
      </c>
      <c r="AE1044" s="3">
        <f t="shared" ca="1" si="1"/>
        <v>18191000</v>
      </c>
      <c r="AF1044" s="3">
        <f t="shared" ca="1" si="1"/>
        <v>46015800</v>
      </c>
      <c r="AG1044" s="3">
        <f t="shared" ca="1" si="1"/>
        <v>29149400</v>
      </c>
      <c r="AH1044" s="3">
        <f t="shared" ca="1" si="1"/>
        <v>36150900</v>
      </c>
      <c r="AI1044" s="3">
        <f t="shared" ca="1" si="1"/>
        <v>36705300</v>
      </c>
      <c r="AJ1044" s="3">
        <f t="shared" ca="1" si="1"/>
        <v>27064100</v>
      </c>
      <c r="AK1044" s="3">
        <f t="shared" ca="1" si="1"/>
        <v>35541800</v>
      </c>
      <c r="AL1044" s="3">
        <f t="shared" ca="1" si="1"/>
        <v>30540800</v>
      </c>
      <c r="AM1044" s="3">
        <f t="shared" ca="1" si="1"/>
        <v>21127500</v>
      </c>
      <c r="AN1044" s="3">
        <f t="shared" ca="1" si="1"/>
        <v>11945300</v>
      </c>
      <c r="AO1044" s="3">
        <f t="shared" ca="1" si="1"/>
        <v>12731300</v>
      </c>
      <c r="AP1044" s="3">
        <f t="shared" ca="1" si="1"/>
        <v>9852000</v>
      </c>
      <c r="AQ1044" s="3">
        <f t="shared" ca="1" si="1"/>
        <v>8113000</v>
      </c>
      <c r="AR1044" s="3">
        <f t="shared" ca="1" si="1"/>
        <v>30297500</v>
      </c>
      <c r="AS1044" s="3">
        <f t="shared" ca="1" si="1"/>
        <v>5095500</v>
      </c>
      <c r="AT1044" s="3">
        <f t="shared" ca="1" si="1"/>
        <v>6333000</v>
      </c>
      <c r="AU1044" s="3">
        <f t="shared" ca="1" si="1"/>
        <v>3413000</v>
      </c>
      <c r="AV1044" s="3">
        <f t="shared" ca="1" si="1"/>
        <v>6516000</v>
      </c>
      <c r="AW1044" s="3">
        <f t="shared" ca="1" si="1"/>
        <v>3688000</v>
      </c>
      <c r="AX1044" s="3">
        <f ca="1">SUMIF($F$2:$F$1033,$G1044,AX$2:AX$1032)</f>
        <v>4343000</v>
      </c>
      <c r="AY1044" s="3"/>
    </row>
    <row r="1045" spans="1:51">
      <c r="A1045" s="65"/>
      <c r="B1045" s="65"/>
      <c r="C1045" s="65"/>
      <c r="D1045" s="65"/>
      <c r="E1045" s="64"/>
      <c r="F1045" s="61"/>
      <c r="G1045" s="65" t="s">
        <v>1039</v>
      </c>
      <c r="H1045" s="3">
        <f t="shared" ca="1" si="1"/>
        <v>570358848</v>
      </c>
      <c r="I1045" s="3">
        <f t="shared" ca="1" si="1"/>
        <v>21797700</v>
      </c>
      <c r="J1045" s="3">
        <f t="shared" ca="1" si="1"/>
        <v>6126250</v>
      </c>
      <c r="K1045" s="3">
        <f t="shared" ca="1" si="1"/>
        <v>5280300</v>
      </c>
      <c r="L1045" s="3">
        <f t="shared" ca="1" si="1"/>
        <v>5619150</v>
      </c>
      <c r="M1045" s="3">
        <f t="shared" ca="1" si="1"/>
        <v>5092250</v>
      </c>
      <c r="N1045" s="3">
        <f t="shared" ca="1" si="1"/>
        <v>4665150</v>
      </c>
      <c r="O1045" s="3">
        <f t="shared" ca="1" si="1"/>
        <v>8000370</v>
      </c>
      <c r="P1045" s="3">
        <f t="shared" ca="1" si="1"/>
        <v>7846580</v>
      </c>
      <c r="Q1045" s="3">
        <f t="shared" ca="1" si="1"/>
        <v>11539145</v>
      </c>
      <c r="R1045" s="3">
        <f t="shared" ca="1" si="1"/>
        <v>15423200</v>
      </c>
      <c r="S1045" s="3">
        <f t="shared" ca="1" si="1"/>
        <v>11764450</v>
      </c>
      <c r="T1045" s="3">
        <f t="shared" ca="1" si="1"/>
        <v>6536700</v>
      </c>
      <c r="U1045" s="3">
        <f t="shared" ca="1" si="1"/>
        <v>6923800</v>
      </c>
      <c r="V1045" s="3">
        <f t="shared" ca="1" si="1"/>
        <v>6197450</v>
      </c>
      <c r="W1045" s="3">
        <f t="shared" ca="1" si="1"/>
        <v>5711900</v>
      </c>
      <c r="X1045" s="3">
        <f t="shared" ca="1" si="1"/>
        <v>6023250</v>
      </c>
      <c r="Y1045" s="3">
        <f t="shared" ca="1" si="1"/>
        <v>6038150</v>
      </c>
      <c r="Z1045" s="3">
        <f t="shared" ca="1" si="1"/>
        <v>6160500</v>
      </c>
      <c r="AA1045" s="3">
        <f t="shared" ca="1" si="1"/>
        <v>6468350</v>
      </c>
      <c r="AB1045" s="3">
        <f t="shared" ca="1" si="1"/>
        <v>5260700</v>
      </c>
      <c r="AC1045" s="3">
        <f t="shared" ca="1" si="1"/>
        <v>4366850</v>
      </c>
      <c r="AD1045" s="3">
        <f t="shared" ca="1" si="1"/>
        <v>6794550</v>
      </c>
      <c r="AE1045" s="3">
        <f t="shared" ca="1" si="1"/>
        <v>5269200</v>
      </c>
      <c r="AF1045" s="3">
        <f t="shared" ca="1" si="1"/>
        <v>6287330</v>
      </c>
      <c r="AG1045" s="3">
        <f t="shared" ca="1" si="1"/>
        <v>6166110</v>
      </c>
      <c r="AH1045" s="3">
        <f t="shared" ca="1" si="1"/>
        <v>8256890</v>
      </c>
      <c r="AI1045" s="3">
        <f t="shared" ca="1" si="1"/>
        <v>21020800</v>
      </c>
      <c r="AJ1045" s="3">
        <f t="shared" ca="1" si="1"/>
        <v>12571400</v>
      </c>
      <c r="AK1045" s="3">
        <f t="shared" ca="1" si="1"/>
        <v>19674150</v>
      </c>
      <c r="AL1045" s="3">
        <f t="shared" ca="1" si="1"/>
        <v>24277850</v>
      </c>
      <c r="AM1045" s="3">
        <f t="shared" ca="1" si="1"/>
        <v>34739882</v>
      </c>
      <c r="AN1045" s="3">
        <f t="shared" ca="1" si="1"/>
        <v>27592916</v>
      </c>
      <c r="AO1045" s="3">
        <f t="shared" ca="1" si="1"/>
        <v>23491450</v>
      </c>
      <c r="AP1045" s="3">
        <f t="shared" ca="1" si="1"/>
        <v>21897875</v>
      </c>
      <c r="AQ1045" s="3">
        <f t="shared" ca="1" si="1"/>
        <v>25400550</v>
      </c>
      <c r="AR1045" s="3">
        <f t="shared" ca="1" si="1"/>
        <v>25232100</v>
      </c>
      <c r="AS1045" s="3">
        <f t="shared" ca="1" si="1"/>
        <v>13254000</v>
      </c>
      <c r="AT1045" s="3">
        <f t="shared" ca="1" si="1"/>
        <v>17960250</v>
      </c>
      <c r="AU1045" s="3">
        <f t="shared" ca="1" si="1"/>
        <v>31587750</v>
      </c>
      <c r="AV1045" s="3">
        <f t="shared" ca="1" si="1"/>
        <v>28549200</v>
      </c>
      <c r="AW1045" s="3">
        <f t="shared" ca="1" si="1"/>
        <v>28538650</v>
      </c>
      <c r="AX1045" s="3">
        <f t="shared" ref="AX1045:AX1048" ca="1" si="2">SUMIF($F$2:$F$1033,$G1045,AX$2:AX$1032)</f>
        <v>17571600</v>
      </c>
      <c r="AY1045" s="3"/>
    </row>
    <row r="1046" spans="1:51">
      <c r="A1046" s="65"/>
      <c r="B1046" s="65"/>
      <c r="C1046" s="65"/>
      <c r="D1046" s="65"/>
      <c r="E1046" s="64"/>
      <c r="F1046" s="61"/>
      <c r="G1046" s="65" t="s">
        <v>1055</v>
      </c>
      <c r="H1046" s="3">
        <f t="shared" ca="1" si="1"/>
        <v>152812450</v>
      </c>
      <c r="I1046" s="3">
        <f t="shared" ca="1" si="1"/>
        <v>2170000</v>
      </c>
      <c r="J1046" s="3">
        <f t="shared" ca="1" si="1"/>
        <v>1288500</v>
      </c>
      <c r="K1046" s="3">
        <f t="shared" ca="1" si="1"/>
        <v>1826400</v>
      </c>
      <c r="L1046" s="3">
        <f t="shared" ca="1" si="1"/>
        <v>3065800</v>
      </c>
      <c r="M1046" s="3">
        <f t="shared" ca="1" si="1"/>
        <v>2788200</v>
      </c>
      <c r="N1046" s="3">
        <f t="shared" ca="1" si="1"/>
        <v>3415000</v>
      </c>
      <c r="O1046" s="3">
        <f t="shared" ca="1" si="1"/>
        <v>4891950</v>
      </c>
      <c r="P1046" s="3">
        <f t="shared" ca="1" si="1"/>
        <v>4152100</v>
      </c>
      <c r="Q1046" s="3">
        <f t="shared" ca="1" si="1"/>
        <v>3131500</v>
      </c>
      <c r="R1046" s="3">
        <f t="shared" ca="1" si="1"/>
        <v>3234850</v>
      </c>
      <c r="S1046" s="3">
        <f t="shared" ca="1" si="1"/>
        <v>4223950</v>
      </c>
      <c r="T1046" s="3">
        <f t="shared" ca="1" si="1"/>
        <v>6347500</v>
      </c>
      <c r="U1046" s="3">
        <f t="shared" ca="1" si="1"/>
        <v>3535250</v>
      </c>
      <c r="V1046" s="3">
        <f t="shared" ca="1" si="1"/>
        <v>1921100</v>
      </c>
      <c r="W1046" s="3">
        <f t="shared" ca="1" si="1"/>
        <v>1702300</v>
      </c>
      <c r="X1046" s="3">
        <f t="shared" ca="1" si="1"/>
        <v>1509500</v>
      </c>
      <c r="Y1046" s="3">
        <f t="shared" ca="1" si="1"/>
        <v>2630600</v>
      </c>
      <c r="Z1046" s="3">
        <f t="shared" ca="1" si="1"/>
        <v>2401500</v>
      </c>
      <c r="AA1046" s="3">
        <f t="shared" ca="1" si="1"/>
        <v>4261800</v>
      </c>
      <c r="AB1046" s="3">
        <f t="shared" ca="1" si="1"/>
        <v>3003500</v>
      </c>
      <c r="AC1046" s="3">
        <f t="shared" ca="1" si="1"/>
        <v>1754000</v>
      </c>
      <c r="AD1046" s="3">
        <f t="shared" ca="1" si="1"/>
        <v>858000</v>
      </c>
      <c r="AE1046" s="3">
        <f t="shared" ca="1" si="1"/>
        <v>1601000</v>
      </c>
      <c r="AF1046" s="3">
        <f t="shared" ca="1" si="1"/>
        <v>4914150</v>
      </c>
      <c r="AG1046" s="3">
        <f t="shared" ca="1" si="1"/>
        <v>3667000</v>
      </c>
      <c r="AH1046" s="3">
        <f t="shared" ca="1" si="1"/>
        <v>3268000</v>
      </c>
      <c r="AI1046" s="3">
        <f t="shared" ca="1" si="1"/>
        <v>3378000</v>
      </c>
      <c r="AJ1046" s="3">
        <f t="shared" ca="1" si="1"/>
        <v>3175000</v>
      </c>
      <c r="AK1046" s="3">
        <f t="shared" ca="1" si="1"/>
        <v>5182500</v>
      </c>
      <c r="AL1046" s="3">
        <f t="shared" ca="1" si="1"/>
        <v>4817000</v>
      </c>
      <c r="AM1046" s="3">
        <f t="shared" ca="1" si="1"/>
        <v>7207000</v>
      </c>
      <c r="AN1046" s="3">
        <f t="shared" ca="1" si="1"/>
        <v>4287000</v>
      </c>
      <c r="AO1046" s="3">
        <f t="shared" ca="1" si="1"/>
        <v>5031000</v>
      </c>
      <c r="AP1046" s="3">
        <f t="shared" ca="1" si="1"/>
        <v>4233000</v>
      </c>
      <c r="AQ1046" s="3">
        <f t="shared" ca="1" si="1"/>
        <v>3870000</v>
      </c>
      <c r="AR1046" s="3">
        <f t="shared" ca="1" si="1"/>
        <v>14521000</v>
      </c>
      <c r="AS1046" s="3">
        <f t="shared" ca="1" si="1"/>
        <v>2530000</v>
      </c>
      <c r="AT1046" s="3">
        <f t="shared" ca="1" si="1"/>
        <v>3371000</v>
      </c>
      <c r="AU1046" s="3">
        <f t="shared" ca="1" si="1"/>
        <v>2697000</v>
      </c>
      <c r="AV1046" s="3">
        <f t="shared" ca="1" si="1"/>
        <v>3636000</v>
      </c>
      <c r="AW1046" s="3">
        <f t="shared" ca="1" si="1"/>
        <v>3289000</v>
      </c>
      <c r="AX1046" s="3">
        <f t="shared" ca="1" si="2"/>
        <v>3619500</v>
      </c>
      <c r="AY1046" s="3"/>
    </row>
    <row r="1047" spans="1:51">
      <c r="A1047" s="65"/>
      <c r="B1047" s="65"/>
      <c r="C1047" s="65"/>
      <c r="D1047" s="65"/>
      <c r="E1047" s="64"/>
      <c r="F1047" s="61"/>
      <c r="G1047" s="65" t="s">
        <v>1054</v>
      </c>
      <c r="H1047" s="3">
        <f t="shared" ca="1" si="1"/>
        <v>224698398</v>
      </c>
      <c r="I1047" s="3">
        <f t="shared" ca="1" si="1"/>
        <v>6168350</v>
      </c>
      <c r="J1047" s="3">
        <f t="shared" ca="1" si="1"/>
        <v>5515350</v>
      </c>
      <c r="K1047" s="3">
        <f t="shared" ca="1" si="1"/>
        <v>5728450</v>
      </c>
      <c r="L1047" s="3">
        <f t="shared" ca="1" si="1"/>
        <v>2454300</v>
      </c>
      <c r="M1047" s="3">
        <f t="shared" ca="1" si="1"/>
        <v>3848800</v>
      </c>
      <c r="N1047" s="3">
        <f t="shared" ca="1" si="1"/>
        <v>4120290</v>
      </c>
      <c r="O1047" s="3">
        <f t="shared" ca="1" si="1"/>
        <v>6087150</v>
      </c>
      <c r="P1047" s="3">
        <f t="shared" ca="1" si="1"/>
        <v>7918320</v>
      </c>
      <c r="Q1047" s="3">
        <f t="shared" ca="1" si="1"/>
        <v>6551450</v>
      </c>
      <c r="R1047" s="3">
        <f t="shared" ca="1" si="1"/>
        <v>4277350</v>
      </c>
      <c r="S1047" s="3">
        <f t="shared" ca="1" si="1"/>
        <v>4703230</v>
      </c>
      <c r="T1047" s="3">
        <f t="shared" ca="1" si="1"/>
        <v>4714270</v>
      </c>
      <c r="U1047" s="3">
        <f t="shared" ca="1" si="1"/>
        <v>2959480</v>
      </c>
      <c r="V1047" s="3">
        <f t="shared" ca="1" si="1"/>
        <v>2862430</v>
      </c>
      <c r="W1047" s="3">
        <f t="shared" ca="1" si="1"/>
        <v>3543970</v>
      </c>
      <c r="X1047" s="3">
        <f t="shared" ca="1" si="1"/>
        <v>4816260</v>
      </c>
      <c r="Y1047" s="3">
        <f t="shared" ca="1" si="1"/>
        <v>5133820</v>
      </c>
      <c r="Z1047" s="3">
        <f t="shared" ca="1" si="1"/>
        <v>5262410</v>
      </c>
      <c r="AA1047" s="3">
        <f t="shared" ca="1" si="1"/>
        <v>5966580</v>
      </c>
      <c r="AB1047" s="3">
        <f t="shared" ca="1" si="1"/>
        <v>3366780</v>
      </c>
      <c r="AC1047" s="3">
        <f t="shared" ca="1" si="1"/>
        <v>3667110</v>
      </c>
      <c r="AD1047" s="3">
        <f t="shared" ca="1" si="1"/>
        <v>3164610</v>
      </c>
      <c r="AE1047" s="3">
        <f t="shared" ca="1" si="1"/>
        <v>4866220</v>
      </c>
      <c r="AF1047" s="3">
        <f t="shared" ca="1" si="1"/>
        <v>4860070</v>
      </c>
      <c r="AG1047" s="3">
        <f t="shared" ca="1" si="1"/>
        <v>2891470</v>
      </c>
      <c r="AH1047" s="3">
        <f t="shared" ca="1" si="1"/>
        <v>4982620</v>
      </c>
      <c r="AI1047" s="3">
        <f t="shared" ca="1" si="1"/>
        <v>5702005</v>
      </c>
      <c r="AJ1047" s="3">
        <f t="shared" ca="1" si="1"/>
        <v>6731012.5</v>
      </c>
      <c r="AK1047" s="3">
        <f t="shared" ca="1" si="1"/>
        <v>6664630</v>
      </c>
      <c r="AL1047" s="3">
        <f t="shared" ca="1" si="1"/>
        <v>5235665</v>
      </c>
      <c r="AM1047" s="3">
        <f t="shared" ca="1" si="1"/>
        <v>7670190</v>
      </c>
      <c r="AN1047" s="3">
        <f t="shared" ca="1" si="1"/>
        <v>10143183</v>
      </c>
      <c r="AO1047" s="3">
        <f t="shared" ca="1" si="1"/>
        <v>9316550</v>
      </c>
      <c r="AP1047" s="3">
        <f t="shared" ca="1" si="1"/>
        <v>8220912.5</v>
      </c>
      <c r="AQ1047" s="3">
        <f t="shared" ca="1" si="1"/>
        <v>6002275</v>
      </c>
      <c r="AR1047" s="3">
        <f t="shared" ca="1" si="1"/>
        <v>9706535</v>
      </c>
      <c r="AS1047" s="3">
        <f t="shared" ca="1" si="1"/>
        <v>4527430</v>
      </c>
      <c r="AT1047" s="3">
        <f t="shared" ca="1" si="1"/>
        <v>3982470</v>
      </c>
      <c r="AU1047" s="3">
        <f t="shared" ca="1" si="1"/>
        <v>4115255</v>
      </c>
      <c r="AV1047" s="3">
        <f t="shared" ca="1" si="1"/>
        <v>4507200</v>
      </c>
      <c r="AW1047" s="3">
        <f t="shared" ca="1" si="1"/>
        <v>4500050</v>
      </c>
      <c r="AX1047" s="3">
        <f t="shared" ca="1" si="2"/>
        <v>6561550</v>
      </c>
      <c r="AY1047" s="3"/>
    </row>
    <row r="1048" spans="1:51">
      <c r="E1048" s="64"/>
      <c r="F1048" s="61"/>
      <c r="G1048" s="65" t="s">
        <v>1183</v>
      </c>
      <c r="H1048" s="3">
        <f t="shared" ca="1" si="1"/>
        <v>10170485</v>
      </c>
      <c r="I1048" s="3">
        <f t="shared" ca="1" si="1"/>
        <v>0</v>
      </c>
      <c r="J1048" s="3">
        <f t="shared" ca="1" si="1"/>
        <v>0</v>
      </c>
      <c r="K1048" s="3">
        <f t="shared" ca="1" si="1"/>
        <v>0</v>
      </c>
      <c r="L1048" s="3">
        <f t="shared" ca="1" si="1"/>
        <v>0</v>
      </c>
      <c r="M1048" s="3">
        <f t="shared" ca="1" si="1"/>
        <v>0</v>
      </c>
      <c r="N1048" s="3">
        <f t="shared" ca="1" si="1"/>
        <v>0</v>
      </c>
      <c r="O1048" s="3">
        <f t="shared" ca="1" si="1"/>
        <v>0</v>
      </c>
      <c r="P1048" s="3">
        <f t="shared" ca="1" si="1"/>
        <v>0</v>
      </c>
      <c r="Q1048" s="3">
        <f t="shared" ca="1" si="1"/>
        <v>0</v>
      </c>
      <c r="R1048" s="3">
        <f t="shared" ca="1" si="1"/>
        <v>0</v>
      </c>
      <c r="S1048" s="3">
        <f t="shared" ca="1" si="1"/>
        <v>0</v>
      </c>
      <c r="T1048" s="3">
        <f t="shared" ca="1" si="1"/>
        <v>0</v>
      </c>
      <c r="U1048" s="3">
        <f t="shared" ca="1" si="1"/>
        <v>0</v>
      </c>
      <c r="V1048" s="3">
        <f t="shared" ca="1" si="1"/>
        <v>0</v>
      </c>
      <c r="W1048" s="3">
        <f t="shared" ca="1" si="1"/>
        <v>0</v>
      </c>
      <c r="X1048" s="3">
        <f t="shared" ca="1" si="1"/>
        <v>0</v>
      </c>
      <c r="Y1048" s="3">
        <f t="shared" ca="1" si="1"/>
        <v>0</v>
      </c>
      <c r="Z1048" s="3">
        <f t="shared" ca="1" si="1"/>
        <v>0</v>
      </c>
      <c r="AA1048" s="3">
        <f t="shared" ca="1" si="1"/>
        <v>0</v>
      </c>
      <c r="AB1048" s="3">
        <f t="shared" ca="1" si="1"/>
        <v>850000</v>
      </c>
      <c r="AC1048" s="3">
        <f t="shared" ca="1" si="1"/>
        <v>0</v>
      </c>
      <c r="AD1048" s="3">
        <f t="shared" ca="1" si="1"/>
        <v>0</v>
      </c>
      <c r="AE1048" s="3">
        <f t="shared" ca="1" si="1"/>
        <v>0</v>
      </c>
      <c r="AF1048" s="3">
        <f t="shared" ca="1" si="1"/>
        <v>509000</v>
      </c>
      <c r="AG1048" s="3">
        <f t="shared" ca="1" si="1"/>
        <v>317000</v>
      </c>
      <c r="AH1048" s="3">
        <f t="shared" ca="1" si="1"/>
        <v>818000</v>
      </c>
      <c r="AI1048" s="3">
        <f t="shared" ca="1" si="1"/>
        <v>507000</v>
      </c>
      <c r="AJ1048" s="3">
        <f t="shared" ca="1" si="1"/>
        <v>584000</v>
      </c>
      <c r="AK1048" s="3">
        <f t="shared" ca="1" si="1"/>
        <v>1421525</v>
      </c>
      <c r="AL1048" s="3">
        <f t="shared" ca="1" si="1"/>
        <v>719944</v>
      </c>
      <c r="AM1048" s="3">
        <f t="shared" ca="1" si="1"/>
        <v>736012</v>
      </c>
      <c r="AN1048" s="3">
        <f t="shared" ca="1" si="1"/>
        <v>424000</v>
      </c>
      <c r="AO1048" s="3">
        <f t="shared" ca="1" si="1"/>
        <v>810000</v>
      </c>
      <c r="AP1048" s="3">
        <f t="shared" ca="1" si="1"/>
        <v>567000</v>
      </c>
      <c r="AQ1048" s="3">
        <f t="shared" ca="1" si="1"/>
        <v>395000</v>
      </c>
      <c r="AR1048" s="3">
        <f t="shared" ca="1" si="1"/>
        <v>632004</v>
      </c>
      <c r="AS1048" s="3">
        <f t="shared" ca="1" si="1"/>
        <v>384000</v>
      </c>
      <c r="AT1048" s="3">
        <f t="shared" ca="1" si="1"/>
        <v>108000</v>
      </c>
      <c r="AU1048" s="3">
        <f t="shared" ca="1" si="1"/>
        <v>60000</v>
      </c>
      <c r="AV1048" s="3">
        <f t="shared" ca="1" si="1"/>
        <v>144000</v>
      </c>
      <c r="AW1048" s="3">
        <f t="shared" ca="1" si="1"/>
        <v>116000</v>
      </c>
      <c r="AX1048" s="3">
        <f t="shared" ca="1" si="2"/>
        <v>61000</v>
      </c>
      <c r="AY1048" s="3"/>
    </row>
    <row r="1049" spans="1:51">
      <c r="G1049" s="65"/>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row>
    <row r="1051" spans="1:51">
      <c r="G1051" s="65" t="s">
        <v>1234</v>
      </c>
      <c r="H1051" s="27">
        <f ca="1">H1044/H$1043</f>
        <v>0.2234954251463287</v>
      </c>
      <c r="I1051" s="27">
        <f t="shared" ref="I1051:AV1051" ca="1" si="3">I1044/I$1043</f>
        <v>0</v>
      </c>
      <c r="J1051" s="27">
        <f t="shared" ca="1" si="3"/>
        <v>0</v>
      </c>
      <c r="K1051" s="27">
        <f t="shared" ca="1" si="3"/>
        <v>0</v>
      </c>
      <c r="L1051" s="27">
        <f t="shared" ca="1" si="3"/>
        <v>0</v>
      </c>
      <c r="M1051" s="27">
        <f t="shared" ca="1" si="3"/>
        <v>0</v>
      </c>
      <c r="N1051" s="27">
        <f t="shared" ca="1" si="3"/>
        <v>2.3289381314102582E-2</v>
      </c>
      <c r="O1051" s="27">
        <f t="shared" ca="1" si="3"/>
        <v>0.14747036152784276</v>
      </c>
      <c r="P1051" s="27">
        <f t="shared" ca="1" si="3"/>
        <v>5.5665052715317173E-2</v>
      </c>
      <c r="Q1051" s="27">
        <f t="shared" ca="1" si="3"/>
        <v>5.5590987916117544E-2</v>
      </c>
      <c r="R1051" s="27">
        <f t="shared" ca="1" si="3"/>
        <v>0.19004357963998814</v>
      </c>
      <c r="S1051" s="27">
        <f t="shared" ca="1" si="3"/>
        <v>0.13642059747409027</v>
      </c>
      <c r="T1051" s="27">
        <f t="shared" ca="1" si="3"/>
        <v>0.23520306006270436</v>
      </c>
      <c r="U1051" s="27">
        <f t="shared" ca="1" si="3"/>
        <v>0.20319162354674133</v>
      </c>
      <c r="V1051" s="27">
        <f t="shared" ca="1" si="3"/>
        <v>0.18024585951089306</v>
      </c>
      <c r="W1051" s="27">
        <f t="shared" ca="1" si="3"/>
        <v>0.22280022747116027</v>
      </c>
      <c r="X1051" s="27">
        <f t="shared" ca="1" si="3"/>
        <v>0.21300989028389261</v>
      </c>
      <c r="Y1051" s="27">
        <f t="shared" ca="1" si="3"/>
        <v>0.19796271329473178</v>
      </c>
      <c r="Z1051" s="27">
        <f t="shared" ca="1" si="3"/>
        <v>0.159206172480828</v>
      </c>
      <c r="AA1051" s="27">
        <f t="shared" ca="1" si="3"/>
        <v>0.20638778798301807</v>
      </c>
      <c r="AB1051" s="27">
        <f t="shared" ca="1" si="3"/>
        <v>0.27806588005709848</v>
      </c>
      <c r="AC1051" s="27">
        <f t="shared" ca="1" si="3"/>
        <v>0.26413897933767355</v>
      </c>
      <c r="AD1051" s="27">
        <f t="shared" ca="1" si="3"/>
        <v>0.27250583553578678</v>
      </c>
      <c r="AE1051" s="27">
        <f t="shared" ca="1" si="3"/>
        <v>0.32710701349732257</v>
      </c>
      <c r="AF1051" s="27">
        <f t="shared" ca="1" si="3"/>
        <v>0.55221003177117556</v>
      </c>
      <c r="AG1051" s="27">
        <f t="shared" ca="1" si="3"/>
        <v>0.42657467098196439</v>
      </c>
      <c r="AH1051" s="27">
        <f t="shared" ca="1" si="3"/>
        <v>0.46294484498456889</v>
      </c>
      <c r="AI1051" s="27">
        <f t="shared" ca="1" si="3"/>
        <v>0.35731604835335889</v>
      </c>
      <c r="AJ1051" s="27">
        <f t="shared" ca="1" si="3"/>
        <v>0.38888177827117443</v>
      </c>
      <c r="AK1051" s="27">
        <f t="shared" ca="1" si="3"/>
        <v>0.37291624151248776</v>
      </c>
      <c r="AL1051" s="27">
        <f t="shared" ca="1" si="3"/>
        <v>0.35943104962813194</v>
      </c>
      <c r="AM1051" s="27">
        <f t="shared" ca="1" si="3"/>
        <v>0.2328724523976908</v>
      </c>
      <c r="AN1051" s="27">
        <f t="shared" ca="1" si="3"/>
        <v>0.14763022389589897</v>
      </c>
      <c r="AO1051" s="27">
        <f t="shared" ca="1" si="3"/>
        <v>0.18063918231048459</v>
      </c>
      <c r="AP1051" s="27">
        <f t="shared" ca="1" si="3"/>
        <v>0.15438659686021006</v>
      </c>
      <c r="AQ1051" s="27">
        <f t="shared" ca="1" si="3"/>
        <v>0.13726595448381415</v>
      </c>
      <c r="AR1051" s="27">
        <f t="shared" ca="1" si="3"/>
        <v>0.28496490135348923</v>
      </c>
      <c r="AS1051" s="27">
        <f t="shared" ca="1" si="3"/>
        <v>0.13389146256427817</v>
      </c>
      <c r="AT1051" s="27">
        <f t="shared" ca="1" si="3"/>
        <v>0.15302910863016175</v>
      </c>
      <c r="AU1051" s="27">
        <f t="shared" ca="1" si="3"/>
        <v>5.8739698716805205E-2</v>
      </c>
      <c r="AV1051" s="27">
        <f t="shared" ca="1" si="3"/>
        <v>0.11436322011444747</v>
      </c>
      <c r="AW1051" s="27">
        <f t="shared" ref="AW1051:AW1052" ca="1" si="4">AW1044/AW$1043</f>
        <v>6.454153286140546E-2</v>
      </c>
      <c r="AX1051" s="27">
        <f ca="1">AX1044/AX$1043</f>
        <v>8.3126935577103434E-2</v>
      </c>
      <c r="AY1051" s="27"/>
    </row>
    <row r="1052" spans="1:51">
      <c r="G1052" s="65" t="s">
        <v>1039</v>
      </c>
      <c r="H1052" s="27">
        <f ca="1">H1045/H$1043</f>
        <v>0.25132158161147006</v>
      </c>
      <c r="I1052" s="27">
        <f t="shared" ref="I1052:AU1052" ca="1" si="5">I1045/I$1043</f>
        <v>0.53278826764436293</v>
      </c>
      <c r="J1052" s="27">
        <f t="shared" ca="1" si="5"/>
        <v>0.23055847745786345</v>
      </c>
      <c r="K1052" s="27">
        <f t="shared" ca="1" si="5"/>
        <v>0.19080577978578209</v>
      </c>
      <c r="L1052" s="27">
        <f t="shared" ca="1" si="5"/>
        <v>0.23569528462623224</v>
      </c>
      <c r="M1052" s="27">
        <f t="shared" ca="1" si="5"/>
        <v>0.18166494238521635</v>
      </c>
      <c r="N1052" s="27">
        <f t="shared" ca="1" si="5"/>
        <v>0.14128538002273819</v>
      </c>
      <c r="O1052" s="27">
        <f t="shared" ca="1" si="5"/>
        <v>0.17178471989756952</v>
      </c>
      <c r="P1052" s="27">
        <f t="shared" ca="1" si="5"/>
        <v>0.14886853760564195</v>
      </c>
      <c r="Q1052" s="27">
        <f t="shared" ca="1" si="5"/>
        <v>0.2376704224740008</v>
      </c>
      <c r="R1052" s="27">
        <f t="shared" ca="1" si="5"/>
        <v>0.32072219471533703</v>
      </c>
      <c r="S1052" s="27">
        <f t="shared" ca="1" si="5"/>
        <v>0.27220374795693031</v>
      </c>
      <c r="T1052" s="27">
        <f t="shared" ca="1" si="5"/>
        <v>0.14664744779777561</v>
      </c>
      <c r="U1052" s="27">
        <f t="shared" ca="1" si="5"/>
        <v>0.16730386052002943</v>
      </c>
      <c r="V1052" s="27">
        <f t="shared" ca="1" si="5"/>
        <v>0.20134547621228985</v>
      </c>
      <c r="W1052" s="27">
        <f t="shared" ca="1" si="5"/>
        <v>0.1865727340994752</v>
      </c>
      <c r="X1052" s="27">
        <f t="shared" ca="1" si="5"/>
        <v>0.1442867063632276</v>
      </c>
      <c r="Y1052" s="27">
        <f t="shared" ca="1" si="5"/>
        <v>0.16469117625800286</v>
      </c>
      <c r="Z1052" s="27">
        <f t="shared" ca="1" si="5"/>
        <v>0.15015150422047471</v>
      </c>
      <c r="AA1052" s="27">
        <f t="shared" ca="1" si="5"/>
        <v>0.12928418055393714</v>
      </c>
      <c r="AB1052" s="27">
        <f t="shared" ca="1" si="5"/>
        <v>0.13579469335391495</v>
      </c>
      <c r="AC1052" s="27">
        <f t="shared" ca="1" si="5"/>
        <v>0.12597808015735251</v>
      </c>
      <c r="AD1052" s="27">
        <f t="shared" ca="1" si="5"/>
        <v>0.1675463328965415</v>
      </c>
      <c r="AE1052" s="27">
        <f t="shared" ca="1" si="5"/>
        <v>9.4749726541701509E-2</v>
      </c>
      <c r="AF1052" s="27">
        <f t="shared" ca="1" si="5"/>
        <v>7.5450751677812081E-2</v>
      </c>
      <c r="AG1052" s="27">
        <f t="shared" ca="1" si="5"/>
        <v>9.0235351138911957E-2</v>
      </c>
      <c r="AH1052" s="27">
        <f t="shared" ca="1" si="5"/>
        <v>0.10573691557069498</v>
      </c>
      <c r="AI1052" s="27">
        <f t="shared" ca="1" si="5"/>
        <v>0.20463173408816401</v>
      </c>
      <c r="AJ1052" s="27">
        <f t="shared" ca="1" si="5"/>
        <v>0.18063739002435855</v>
      </c>
      <c r="AK1052" s="27">
        <f t="shared" ca="1" si="5"/>
        <v>0.20642764499695881</v>
      </c>
      <c r="AL1052" s="27">
        <f t="shared" ca="1" si="5"/>
        <v>0.28572313456799897</v>
      </c>
      <c r="AM1052" s="27">
        <f t="shared" ca="1" si="5"/>
        <v>0.38291144325388216</v>
      </c>
      <c r="AN1052" s="27">
        <f t="shared" ca="1" si="5"/>
        <v>0.34101683231235153</v>
      </c>
      <c r="AO1052" s="27">
        <f t="shared" ca="1" si="5"/>
        <v>0.33331052754138485</v>
      </c>
      <c r="AP1052" s="27">
        <f t="shared" ca="1" si="5"/>
        <v>0.34315249692654004</v>
      </c>
      <c r="AQ1052" s="27">
        <f t="shared" ca="1" si="5"/>
        <v>0.42975850365633494</v>
      </c>
      <c r="AR1052" s="27">
        <f t="shared" ca="1" si="5"/>
        <v>0.2373219865481104</v>
      </c>
      <c r="AS1052" s="27">
        <f t="shared" ca="1" si="5"/>
        <v>0.34826757822136056</v>
      </c>
      <c r="AT1052" s="27">
        <f t="shared" ca="1" si="5"/>
        <v>0.43398721747589813</v>
      </c>
      <c r="AU1052" s="27">
        <f t="shared" ca="1" si="5"/>
        <v>0.54364339822495278</v>
      </c>
      <c r="AV1052" s="27">
        <f ca="1">AV1045/AV$1043</f>
        <v>0.50107097048670712</v>
      </c>
      <c r="AW1052" s="27">
        <f t="shared" ca="1" si="4"/>
        <v>0.49943823665812065</v>
      </c>
      <c r="AX1052" s="27">
        <f t="shared" ref="AX1052" ca="1" si="6">AX1045/AX$1043</f>
        <v>0.33632817434644963</v>
      </c>
      <c r="AY1052" s="27"/>
    </row>
    <row r="1053" spans="1:51">
      <c r="G1053" s="65" t="s">
        <v>1055</v>
      </c>
      <c r="H1053" s="27">
        <f ca="1">H1046/H$1043</f>
        <v>6.7334918636913446E-2</v>
      </c>
      <c r="I1053" s="27">
        <f t="shared" ref="I1053:AV1053" ca="1" si="7">I1046/I$1043</f>
        <v>5.3040024442407574E-2</v>
      </c>
      <c r="J1053" s="27">
        <f t="shared" ca="1" si="7"/>
        <v>4.8492078874426782E-2</v>
      </c>
      <c r="K1053" s="27">
        <f t="shared" ca="1" si="7"/>
        <v>6.5997703956357109E-2</v>
      </c>
      <c r="L1053" s="27">
        <f t="shared" ca="1" si="7"/>
        <v>0.12859500166521676</v>
      </c>
      <c r="M1053" s="27">
        <f t="shared" ca="1" si="7"/>
        <v>9.946844564945953E-2</v>
      </c>
      <c r="N1053" s="27">
        <f t="shared" ca="1" si="7"/>
        <v>0.10342423561464281</v>
      </c>
      <c r="O1053" s="27">
        <f t="shared" ca="1" si="7"/>
        <v>0.1050404244432339</v>
      </c>
      <c r="P1053" s="27">
        <f t="shared" ca="1" si="7"/>
        <v>7.8775346073370292E-2</v>
      </c>
      <c r="Q1053" s="27">
        <f t="shared" ca="1" si="7"/>
        <v>6.4499139925647306E-2</v>
      </c>
      <c r="R1053" s="27">
        <f t="shared" ca="1" si="7"/>
        <v>6.7268024247556138E-2</v>
      </c>
      <c r="S1053" s="27">
        <f t="shared" ca="1" si="7"/>
        <v>9.773300249333168E-2</v>
      </c>
      <c r="T1053" s="27">
        <f t="shared" ca="1" si="7"/>
        <v>0.14240284469172224</v>
      </c>
      <c r="U1053" s="27">
        <f t="shared" ca="1" si="7"/>
        <v>8.5424329544965788E-2</v>
      </c>
      <c r="V1053" s="27">
        <f t="shared" ca="1" si="7"/>
        <v>6.241354014174056E-2</v>
      </c>
      <c r="W1053" s="27">
        <f t="shared" ca="1" si="7"/>
        <v>5.5603698464177703E-2</v>
      </c>
      <c r="X1053" s="27">
        <f t="shared" ca="1" si="7"/>
        <v>3.6160010501853995E-2</v>
      </c>
      <c r="Y1053" s="27">
        <f t="shared" ca="1" si="7"/>
        <v>7.1749891649644723E-2</v>
      </c>
      <c r="Z1053" s="27">
        <f t="shared" ca="1" si="7"/>
        <v>5.8532397919887999E-2</v>
      </c>
      <c r="AA1053" s="27">
        <f t="shared" ca="1" si="7"/>
        <v>8.5181432774164872E-2</v>
      </c>
      <c r="AB1053" s="27">
        <f t="shared" ca="1" si="7"/>
        <v>7.752948495228458E-2</v>
      </c>
      <c r="AC1053" s="27">
        <f t="shared" ca="1" si="7"/>
        <v>5.0600673848654368E-2</v>
      </c>
      <c r="AD1053" s="27">
        <f t="shared" ca="1" si="7"/>
        <v>2.1157361948213289E-2</v>
      </c>
      <c r="AE1053" s="27">
        <f t="shared" ca="1" si="7"/>
        <v>2.8788869694311114E-2</v>
      </c>
      <c r="AF1053" s="27">
        <f t="shared" ca="1" si="7"/>
        <v>5.8971981963332643E-2</v>
      </c>
      <c r="AG1053" s="27">
        <f t="shared" ca="1" si="7"/>
        <v>5.3663173804293168E-2</v>
      </c>
      <c r="AH1053" s="27">
        <f t="shared" ca="1" si="7"/>
        <v>4.1849684334541358E-2</v>
      </c>
      <c r="AI1053" s="27">
        <f t="shared" ca="1" si="7"/>
        <v>3.2883905358017676E-2</v>
      </c>
      <c r="AJ1053" s="27">
        <f t="shared" ca="1" si="7"/>
        <v>4.5621308154011359E-2</v>
      </c>
      <c r="AK1053" s="27">
        <f t="shared" ca="1" si="7"/>
        <v>5.4376492514123305E-2</v>
      </c>
      <c r="AL1053" s="27">
        <f t="shared" ca="1" si="7"/>
        <v>5.6690701162337313E-2</v>
      </c>
      <c r="AM1053" s="27">
        <f t="shared" ca="1" si="7"/>
        <v>7.9437309877181755E-2</v>
      </c>
      <c r="AN1053" s="27">
        <f t="shared" ca="1" si="7"/>
        <v>5.2982408967687612E-2</v>
      </c>
      <c r="AO1053" s="27">
        <f t="shared" ca="1" si="7"/>
        <v>7.1382790932901424E-2</v>
      </c>
      <c r="AP1053" s="27">
        <f t="shared" ca="1" si="7"/>
        <v>6.6333583486527528E-2</v>
      </c>
      <c r="AQ1053" s="27">
        <f t="shared" ca="1" si="7"/>
        <v>6.54775352954962E-2</v>
      </c>
      <c r="AR1053" s="27">
        <f t="shared" ca="1" si="7"/>
        <v>0.13657811147962759</v>
      </c>
      <c r="AS1053" s="27">
        <f t="shared" ca="1" si="7"/>
        <v>6.6479324950961385E-2</v>
      </c>
      <c r="AT1053" s="27">
        <f t="shared" ca="1" si="7"/>
        <v>8.1456043769505021E-2</v>
      </c>
      <c r="AU1053" s="27">
        <f t="shared" ca="1" si="7"/>
        <v>4.641692570736116E-2</v>
      </c>
      <c r="AV1053" s="27">
        <f t="shared" ca="1" si="7"/>
        <v>6.3815940505851904E-2</v>
      </c>
      <c r="AW1053" s="27">
        <f t="shared" ref="AW1053" ca="1" si="8">AW1046/AW$1043</f>
        <v>5.7558867023091799E-2</v>
      </c>
      <c r="AX1053" s="27">
        <f t="shared" ref="AX1053" ca="1" si="9">AX1046/AX$1043</f>
        <v>6.9278826461276977E-2</v>
      </c>
      <c r="AY1053" s="27"/>
    </row>
    <row r="1054" spans="1:51">
      <c r="G1054" s="65" t="s">
        <v>1054</v>
      </c>
      <c r="H1054" s="27">
        <f ca="1">H1047/H$1043</f>
        <v>9.9010573727302945E-2</v>
      </c>
      <c r="I1054" s="27">
        <f t="shared" ref="I1054:AV1054" ca="1" si="10">I1047/I$1043</f>
        <v>0.15076932477849067</v>
      </c>
      <c r="J1054" s="27">
        <f t="shared" ca="1" si="10"/>
        <v>0.20756754925888221</v>
      </c>
      <c r="K1054" s="27">
        <f t="shared" ca="1" si="10"/>
        <v>0.2069998616013983</v>
      </c>
      <c r="L1054" s="27">
        <f t="shared" ca="1" si="10"/>
        <v>0.10294563004336275</v>
      </c>
      <c r="M1054" s="27">
        <f t="shared" ca="1" si="10"/>
        <v>0.13730512646712567</v>
      </c>
      <c r="N1054" s="27">
        <f t="shared" ca="1" si="10"/>
        <v>0.12478414165758613</v>
      </c>
      <c r="O1054" s="27">
        <f t="shared" ca="1" si="10"/>
        <v>0.13070387466135819</v>
      </c>
      <c r="P1054" s="27">
        <f t="shared" ca="1" si="10"/>
        <v>0.15022961834245069</v>
      </c>
      <c r="Q1054" s="27">
        <f t="shared" ca="1" si="10"/>
        <v>0.13493945082736136</v>
      </c>
      <c r="R1054" s="27">
        <f t="shared" ca="1" si="10"/>
        <v>8.894659211873325E-2</v>
      </c>
      <c r="S1054" s="27">
        <f t="shared" ca="1" si="10"/>
        <v>0.10882249773712102</v>
      </c>
      <c r="T1054" s="27">
        <f t="shared" ca="1" si="10"/>
        <v>0.1057621833233313</v>
      </c>
      <c r="U1054" s="27">
        <f t="shared" ca="1" si="10"/>
        <v>7.1511659656809376E-2</v>
      </c>
      <c r="V1054" s="27">
        <f t="shared" ca="1" si="10"/>
        <v>9.2995882415242537E-2</v>
      </c>
      <c r="W1054" s="27">
        <f t="shared" ca="1" si="10"/>
        <v>0.11575975988139098</v>
      </c>
      <c r="X1054" s="27">
        <f t="shared" ca="1" si="10"/>
        <v>0.1153733104866905</v>
      </c>
      <c r="Y1054" s="27">
        <f t="shared" ca="1" si="10"/>
        <v>0.14002548040324606</v>
      </c>
      <c r="Z1054" s="27">
        <f t="shared" ca="1" si="10"/>
        <v>0.12826211790031139</v>
      </c>
      <c r="AA1054" s="27">
        <f t="shared" ca="1" si="10"/>
        <v>0.11925520511560295</v>
      </c>
      <c r="AB1054" s="27">
        <f t="shared" ca="1" si="10"/>
        <v>8.6906848459348318E-2</v>
      </c>
      <c r="AC1054" s="27">
        <f t="shared" ca="1" si="10"/>
        <v>0.10579146925720577</v>
      </c>
      <c r="AD1054" s="27">
        <f t="shared" ca="1" si="10"/>
        <v>7.8035896497593529E-2</v>
      </c>
      <c r="AE1054" s="27">
        <f t="shared" ca="1" si="10"/>
        <v>8.7503418790662479E-2</v>
      </c>
      <c r="AF1054" s="27">
        <f t="shared" ca="1" si="10"/>
        <v>5.8322997950924181E-2</v>
      </c>
      <c r="AG1054" s="27">
        <f t="shared" ca="1" si="10"/>
        <v>4.2314005224952163E-2</v>
      </c>
      <c r="AH1054" s="27">
        <f t="shared" ca="1" si="10"/>
        <v>6.3806938237139676E-2</v>
      </c>
      <c r="AI1054" s="27">
        <f t="shared" ca="1" si="10"/>
        <v>5.55074578954836E-2</v>
      </c>
      <c r="AJ1054" s="27">
        <f t="shared" ca="1" si="10"/>
        <v>9.671735289795351E-2</v>
      </c>
      <c r="AK1054" s="27">
        <f t="shared" ca="1" si="10"/>
        <v>6.9927487371809288E-2</v>
      </c>
      <c r="AL1054" s="27">
        <f t="shared" ca="1" si="10"/>
        <v>6.1617919846607597E-2</v>
      </c>
      <c r="AM1054" s="27">
        <f t="shared" ca="1" si="10"/>
        <v>8.4542702906460487E-2</v>
      </c>
      <c r="AN1054" s="27">
        <f t="shared" ca="1" si="10"/>
        <v>0.12535812221602438</v>
      </c>
      <c r="AO1054" s="27">
        <f t="shared" ca="1" si="10"/>
        <v>0.13218869824407131</v>
      </c>
      <c r="AP1054" s="27">
        <f t="shared" ca="1" si="10"/>
        <v>0.12882650263505499</v>
      </c>
      <c r="AQ1054" s="27">
        <f t="shared" ca="1" si="10"/>
        <v>0.10155404991363683</v>
      </c>
      <c r="AR1054" s="27">
        <f t="shared" ca="1" si="10"/>
        <v>9.1295380435982856E-2</v>
      </c>
      <c r="AS1054" s="27">
        <f t="shared" ca="1" si="10"/>
        <v>0.11896462061768028</v>
      </c>
      <c r="AT1054" s="27">
        <f t="shared" ca="1" si="10"/>
        <v>9.6231459694672408E-2</v>
      </c>
      <c r="AU1054" s="27">
        <f t="shared" ca="1" si="10"/>
        <v>7.0825912347736955E-2</v>
      </c>
      <c r="AV1054" s="27">
        <f t="shared" ca="1" si="10"/>
        <v>7.910649258745206E-2</v>
      </c>
      <c r="AW1054" s="27">
        <f t="shared" ref="AW1054" ca="1" si="11">AW1047/AW$1043</f>
        <v>7.8752745377702715E-2</v>
      </c>
      <c r="AX1054" s="27">
        <f t="shared" ref="AX1054" ca="1" si="12">AX1047/AX$1043</f>
        <v>0.125590961118108</v>
      </c>
      <c r="AY1054" s="27"/>
    </row>
    <row r="1055" spans="1:51">
      <c r="G1055" s="65" t="s">
        <v>1056</v>
      </c>
      <c r="H1055" s="27">
        <f ca="1">H1048/H$1043</f>
        <v>4.4814985949963417E-3</v>
      </c>
      <c r="I1055" s="27">
        <f t="shared" ref="I1055:AV1055" ca="1" si="13">I1048/I$1043</f>
        <v>0</v>
      </c>
      <c r="J1055" s="27">
        <f t="shared" ca="1" si="13"/>
        <v>0</v>
      </c>
      <c r="K1055" s="27">
        <f t="shared" ca="1" si="13"/>
        <v>0</v>
      </c>
      <c r="L1055" s="27">
        <f t="shared" ca="1" si="13"/>
        <v>0</v>
      </c>
      <c r="M1055" s="27">
        <f t="shared" ca="1" si="13"/>
        <v>0</v>
      </c>
      <c r="N1055" s="27">
        <f t="shared" ca="1" si="13"/>
        <v>0</v>
      </c>
      <c r="O1055" s="27">
        <f t="shared" ca="1" si="13"/>
        <v>0</v>
      </c>
      <c r="P1055" s="27">
        <f t="shared" ca="1" si="13"/>
        <v>0</v>
      </c>
      <c r="Q1055" s="27">
        <f t="shared" ca="1" si="13"/>
        <v>0</v>
      </c>
      <c r="R1055" s="27">
        <f t="shared" ca="1" si="13"/>
        <v>0</v>
      </c>
      <c r="S1055" s="27">
        <f t="shared" ca="1" si="13"/>
        <v>0</v>
      </c>
      <c r="T1055" s="27">
        <f t="shared" ca="1" si="13"/>
        <v>0</v>
      </c>
      <c r="U1055" s="27">
        <f t="shared" ca="1" si="13"/>
        <v>0</v>
      </c>
      <c r="V1055" s="27">
        <f t="shared" ca="1" si="13"/>
        <v>0</v>
      </c>
      <c r="W1055" s="27">
        <f t="shared" ca="1" si="13"/>
        <v>0</v>
      </c>
      <c r="X1055" s="27">
        <f t="shared" ca="1" si="13"/>
        <v>0</v>
      </c>
      <c r="Y1055" s="27">
        <f t="shared" ca="1" si="13"/>
        <v>0</v>
      </c>
      <c r="Z1055" s="27">
        <f t="shared" ca="1" si="13"/>
        <v>0</v>
      </c>
      <c r="AA1055" s="27">
        <f t="shared" ca="1" si="13"/>
        <v>0</v>
      </c>
      <c r="AB1055" s="27">
        <f t="shared" ca="1" si="13"/>
        <v>2.1941089465437623E-2</v>
      </c>
      <c r="AC1055" s="27">
        <f t="shared" ca="1" si="13"/>
        <v>0</v>
      </c>
      <c r="AD1055" s="27">
        <f t="shared" ca="1" si="13"/>
        <v>0</v>
      </c>
      <c r="AE1055" s="27">
        <f t="shared" ca="1" si="13"/>
        <v>0</v>
      </c>
      <c r="AF1055" s="27">
        <f t="shared" ca="1" si="13"/>
        <v>6.1082260043621613E-3</v>
      </c>
      <c r="AG1055" s="27">
        <f t="shared" ca="1" si="13"/>
        <v>4.6390035713010456E-3</v>
      </c>
      <c r="AH1055" s="27">
        <f t="shared" ca="1" si="13"/>
        <v>1.04752269845945E-2</v>
      </c>
      <c r="AI1055" s="27">
        <f t="shared" ca="1" si="13"/>
        <v>4.9355062215852468E-3</v>
      </c>
      <c r="AJ1055" s="27">
        <f t="shared" ca="1" si="13"/>
        <v>8.3914469171472855E-3</v>
      </c>
      <c r="AK1055" s="27">
        <f t="shared" ca="1" si="13"/>
        <v>1.4915107288208227E-2</v>
      </c>
      <c r="AL1055" s="27">
        <f t="shared" ca="1" si="13"/>
        <v>8.4729354697151288E-3</v>
      </c>
      <c r="AM1055" s="27">
        <f t="shared" ca="1" si="13"/>
        <v>8.112503582256736E-3</v>
      </c>
      <c r="AN1055" s="27">
        <f t="shared" ca="1" si="13"/>
        <v>5.2401542809189525E-3</v>
      </c>
      <c r="AO1055" s="27">
        <f t="shared" ca="1" si="13"/>
        <v>1.1492757037497546E-2</v>
      </c>
      <c r="AP1055" s="27">
        <f t="shared" ca="1" si="13"/>
        <v>8.8852213174725036E-3</v>
      </c>
      <c r="AQ1055" s="27">
        <f t="shared" ca="1" si="13"/>
        <v>6.6831076076798454E-3</v>
      </c>
      <c r="AR1055" s="27">
        <f t="shared" ca="1" si="13"/>
        <v>5.9443504419510055E-3</v>
      </c>
      <c r="AS1055" s="27">
        <f t="shared" ca="1" si="13"/>
        <v>1.0090142601252638E-2</v>
      </c>
      <c r="AT1055" s="27">
        <f t="shared" ca="1" si="13"/>
        <v>2.6096863622386657E-3</v>
      </c>
      <c r="AU1055" s="27">
        <f t="shared" ca="1" si="13"/>
        <v>1.0326346097299479E-3</v>
      </c>
      <c r="AV1055" s="27">
        <f t="shared" ca="1" si="13"/>
        <v>2.5273639804297781E-3</v>
      </c>
      <c r="AW1055" s="27">
        <f t="shared" ref="AW1055" ca="1" si="14">AW1048/AW$1043</f>
        <v>2.0300482136450739E-3</v>
      </c>
      <c r="AX1055" s="27">
        <f t="shared" ref="AX1055" ca="1" si="15">AX1048/AX$1043</f>
        <v>1.1675669054117682E-3</v>
      </c>
      <c r="AY1055" s="27"/>
    </row>
    <row r="1056" spans="1:51">
      <c r="G1056" s="65"/>
      <c r="H1056" s="27"/>
      <c r="I1056" s="27"/>
      <c r="J1056" s="27"/>
      <c r="K1056" s="27"/>
      <c r="L1056" s="27"/>
      <c r="M1056" s="27"/>
      <c r="N1056" s="27"/>
      <c r="O1056" s="27"/>
      <c r="P1056" s="27"/>
      <c r="Q1056" s="27"/>
      <c r="R1056" s="27"/>
      <c r="S1056" s="27"/>
      <c r="T1056" s="27"/>
      <c r="U1056" s="27"/>
      <c r="V1056" s="27"/>
      <c r="W1056" s="27"/>
      <c r="X1056" s="27"/>
      <c r="Y1056" s="27"/>
      <c r="Z1056" s="27"/>
      <c r="AA1056" s="27"/>
      <c r="AB1056" s="27"/>
      <c r="AC1056" s="27"/>
      <c r="AD1056" s="27"/>
      <c r="AE1056" s="27"/>
      <c r="AF1056" s="27"/>
      <c r="AG1056" s="27"/>
      <c r="AH1056" s="27"/>
      <c r="AI1056" s="27"/>
      <c r="AJ1056" s="27"/>
      <c r="AK1056" s="27"/>
    </row>
    <row r="1058" spans="6:51">
      <c r="G1058" s="65" t="s">
        <v>931</v>
      </c>
      <c r="H1058" s="3">
        <f>SUMIF($B$2:$B$1013,$G$1058,H$2:H$1013)</f>
        <v>402316050.80000001</v>
      </c>
      <c r="I1058" s="3">
        <f t="shared" ref="I1058:AX1058" si="16">SUMIF($B$2:$B$1013,$G$1058,I$2:I$1013)</f>
        <v>0</v>
      </c>
      <c r="J1058" s="3">
        <f t="shared" si="16"/>
        <v>0</v>
      </c>
      <c r="K1058" s="3">
        <f t="shared" si="16"/>
        <v>0</v>
      </c>
      <c r="L1058" s="3">
        <f t="shared" si="16"/>
        <v>0</v>
      </c>
      <c r="M1058" s="3">
        <f t="shared" si="16"/>
        <v>0</v>
      </c>
      <c r="N1058" s="3">
        <f t="shared" si="16"/>
        <v>0</v>
      </c>
      <c r="O1058" s="3">
        <f t="shared" si="16"/>
        <v>0</v>
      </c>
      <c r="P1058" s="3">
        <f t="shared" si="16"/>
        <v>0</v>
      </c>
      <c r="Q1058" s="3">
        <f t="shared" si="16"/>
        <v>0</v>
      </c>
      <c r="R1058" s="3">
        <f t="shared" si="16"/>
        <v>0</v>
      </c>
      <c r="S1058" s="3">
        <f t="shared" si="16"/>
        <v>0</v>
      </c>
      <c r="T1058" s="3">
        <f t="shared" si="16"/>
        <v>0</v>
      </c>
      <c r="U1058" s="3">
        <f t="shared" si="16"/>
        <v>0</v>
      </c>
      <c r="V1058" s="3">
        <f t="shared" si="16"/>
        <v>0</v>
      </c>
      <c r="W1058" s="3">
        <f t="shared" si="16"/>
        <v>0</v>
      </c>
      <c r="X1058" s="3">
        <f t="shared" si="16"/>
        <v>0</v>
      </c>
      <c r="Y1058" s="3">
        <f t="shared" si="16"/>
        <v>0</v>
      </c>
      <c r="Z1058" s="3">
        <f t="shared" si="16"/>
        <v>0</v>
      </c>
      <c r="AA1058" s="3">
        <f t="shared" si="16"/>
        <v>0</v>
      </c>
      <c r="AB1058" s="3">
        <f t="shared" si="16"/>
        <v>0</v>
      </c>
      <c r="AC1058" s="3">
        <f t="shared" si="16"/>
        <v>0</v>
      </c>
      <c r="AD1058" s="3">
        <f t="shared" si="16"/>
        <v>0</v>
      </c>
      <c r="AE1058" s="3">
        <f t="shared" si="16"/>
        <v>0</v>
      </c>
      <c r="AF1058" s="3">
        <f t="shared" si="16"/>
        <v>27795810</v>
      </c>
      <c r="AG1058" s="3">
        <f t="shared" si="16"/>
        <v>13131080</v>
      </c>
      <c r="AH1058" s="3">
        <f t="shared" si="16"/>
        <v>18085290</v>
      </c>
      <c r="AI1058" s="3">
        <f t="shared" si="16"/>
        <v>29781300</v>
      </c>
      <c r="AJ1058" s="3">
        <f t="shared" si="16"/>
        <v>18513782.5</v>
      </c>
      <c r="AK1058" s="3">
        <f t="shared" si="16"/>
        <v>27674348</v>
      </c>
      <c r="AL1058" s="3">
        <f t="shared" si="16"/>
        <v>29290300</v>
      </c>
      <c r="AM1058" s="3">
        <f t="shared" si="16"/>
        <v>31272741.600000001</v>
      </c>
      <c r="AN1058" s="3">
        <f t="shared" si="16"/>
        <v>28692539.899999999</v>
      </c>
      <c r="AO1058" s="3">
        <f t="shared" si="16"/>
        <v>19780574.800000001</v>
      </c>
      <c r="AP1058" s="3">
        <f t="shared" si="16"/>
        <v>16592838</v>
      </c>
      <c r="AQ1058" s="3">
        <f t="shared" si="16"/>
        <v>15354022.800000001</v>
      </c>
      <c r="AR1058" s="3">
        <f t="shared" si="16"/>
        <v>13893439.800000001</v>
      </c>
      <c r="AS1058" s="3">
        <f t="shared" si="16"/>
        <v>12924725</v>
      </c>
      <c r="AT1058" s="3">
        <f t="shared" si="16"/>
        <v>17209598.399999999</v>
      </c>
      <c r="AU1058" s="3">
        <f t="shared" si="16"/>
        <v>22660200</v>
      </c>
      <c r="AV1058" s="3">
        <f t="shared" si="16"/>
        <v>20662390</v>
      </c>
      <c r="AW1058" s="3">
        <f t="shared" si="16"/>
        <v>20608250</v>
      </c>
      <c r="AX1058" s="3">
        <f t="shared" si="16"/>
        <v>17732220</v>
      </c>
      <c r="AY1058" s="3"/>
    </row>
    <row r="1059" spans="6:51">
      <c r="G1059" s="65" t="s">
        <v>1039</v>
      </c>
      <c r="H1059" s="3">
        <f>SUMIFS(H$2:H$1013,$B$2:$B$1013,$G$1058,$F$2:$F$1013,$G$1059)</f>
        <v>234325005</v>
      </c>
      <c r="I1059" s="3">
        <f t="shared" ref="I1059:AX1059" si="17">SUMIFS(I$2:I$1013,$B$2:$B$1013,$G$1058,$F$2:$F$1013,$G$1059)</f>
        <v>0</v>
      </c>
      <c r="J1059" s="3">
        <f t="shared" si="17"/>
        <v>0</v>
      </c>
      <c r="K1059" s="3">
        <f t="shared" si="17"/>
        <v>0</v>
      </c>
      <c r="L1059" s="3">
        <f t="shared" si="17"/>
        <v>0</v>
      </c>
      <c r="M1059" s="3">
        <f t="shared" si="17"/>
        <v>0</v>
      </c>
      <c r="N1059" s="3">
        <f t="shared" si="17"/>
        <v>0</v>
      </c>
      <c r="O1059" s="3">
        <f t="shared" si="17"/>
        <v>0</v>
      </c>
      <c r="P1059" s="3">
        <f t="shared" si="17"/>
        <v>0</v>
      </c>
      <c r="Q1059" s="3">
        <f t="shared" si="17"/>
        <v>0</v>
      </c>
      <c r="R1059" s="3">
        <f t="shared" si="17"/>
        <v>0</v>
      </c>
      <c r="S1059" s="3">
        <f t="shared" si="17"/>
        <v>0</v>
      </c>
      <c r="T1059" s="3">
        <f t="shared" si="17"/>
        <v>0</v>
      </c>
      <c r="U1059" s="3">
        <f t="shared" si="17"/>
        <v>0</v>
      </c>
      <c r="V1059" s="3">
        <f t="shared" si="17"/>
        <v>0</v>
      </c>
      <c r="W1059" s="3">
        <f t="shared" si="17"/>
        <v>0</v>
      </c>
      <c r="X1059" s="3">
        <f t="shared" si="17"/>
        <v>0</v>
      </c>
      <c r="Y1059" s="3">
        <f t="shared" si="17"/>
        <v>0</v>
      </c>
      <c r="Z1059" s="3">
        <f t="shared" si="17"/>
        <v>0</v>
      </c>
      <c r="AA1059" s="3">
        <f t="shared" si="17"/>
        <v>0</v>
      </c>
      <c r="AB1059" s="3">
        <f t="shared" si="17"/>
        <v>0</v>
      </c>
      <c r="AC1059" s="3">
        <f t="shared" si="17"/>
        <v>0</v>
      </c>
      <c r="AD1059" s="3">
        <f t="shared" si="17"/>
        <v>0</v>
      </c>
      <c r="AE1059" s="3">
        <f t="shared" si="17"/>
        <v>0</v>
      </c>
      <c r="AF1059" s="3">
        <f t="shared" si="17"/>
        <v>2925060</v>
      </c>
      <c r="AG1059" s="3">
        <f t="shared" si="17"/>
        <v>1679780</v>
      </c>
      <c r="AH1059" s="3">
        <f t="shared" si="17"/>
        <v>3331690</v>
      </c>
      <c r="AI1059" s="3">
        <f t="shared" si="17"/>
        <v>14769350</v>
      </c>
      <c r="AJ1059" s="3">
        <f t="shared" si="17"/>
        <v>8979400</v>
      </c>
      <c r="AK1059" s="3">
        <f t="shared" si="17"/>
        <v>15900300</v>
      </c>
      <c r="AL1059" s="3">
        <f t="shared" si="17"/>
        <v>20190300</v>
      </c>
      <c r="AM1059" s="3">
        <f t="shared" si="17"/>
        <v>23301950</v>
      </c>
      <c r="AN1059" s="3">
        <f t="shared" si="17"/>
        <v>20002000</v>
      </c>
      <c r="AO1059" s="3">
        <f t="shared" si="17"/>
        <v>12055450</v>
      </c>
      <c r="AP1059" s="3">
        <f t="shared" si="17"/>
        <v>10991725</v>
      </c>
      <c r="AQ1059" s="3">
        <f t="shared" si="17"/>
        <v>8982850</v>
      </c>
      <c r="AR1059" s="3">
        <f t="shared" si="17"/>
        <v>5733700</v>
      </c>
      <c r="AS1059" s="3">
        <f t="shared" si="17"/>
        <v>8179150</v>
      </c>
      <c r="AT1059" s="3">
        <f t="shared" si="17"/>
        <v>10269450</v>
      </c>
      <c r="AU1059" s="3">
        <f t="shared" si="17"/>
        <v>19309800</v>
      </c>
      <c r="AV1059" s="3">
        <f t="shared" si="17"/>
        <v>16138000</v>
      </c>
      <c r="AW1059" s="3">
        <f t="shared" si="17"/>
        <v>17481700</v>
      </c>
      <c r="AX1059" s="3">
        <f t="shared" si="17"/>
        <v>13583350</v>
      </c>
      <c r="AY1059" s="3"/>
    </row>
    <row r="1060" spans="6:51">
      <c r="F1060" s="85"/>
      <c r="G1060" s="65"/>
      <c r="H1060" s="27"/>
      <c r="I1060" s="27"/>
      <c r="J1060" s="27"/>
      <c r="K1060" s="27"/>
      <c r="L1060" s="27"/>
      <c r="M1060" s="27"/>
      <c r="N1060" s="27"/>
      <c r="O1060" s="27"/>
      <c r="P1060" s="27"/>
      <c r="Q1060" s="27"/>
      <c r="R1060" s="27"/>
      <c r="S1060" s="27"/>
      <c r="T1060" s="27"/>
      <c r="U1060" s="27"/>
      <c r="V1060" s="27"/>
      <c r="W1060" s="27"/>
      <c r="X1060" s="27"/>
      <c r="Y1060" s="27"/>
      <c r="Z1060" s="27"/>
      <c r="AA1060" s="27"/>
      <c r="AB1060" s="27"/>
      <c r="AC1060" s="27"/>
      <c r="AD1060" s="27"/>
      <c r="AE1060" s="27"/>
      <c r="AF1060" s="27"/>
      <c r="AG1060" s="27"/>
      <c r="AH1060" s="27"/>
      <c r="AI1060" s="27"/>
      <c r="AJ1060" s="27"/>
      <c r="AK1060" s="27"/>
      <c r="AL1060" s="27"/>
      <c r="AM1060" s="27"/>
      <c r="AN1060" s="27"/>
      <c r="AO1060" s="27"/>
      <c r="AP1060" s="27"/>
      <c r="AQ1060" s="27"/>
      <c r="AR1060" s="27"/>
    </row>
    <row r="1061" spans="6:51">
      <c r="G1061" s="65"/>
      <c r="H1061" s="27"/>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66">
        <f t="shared" ref="AG1061:AS1061" si="18">AG1059/AG1058</f>
        <v>0.12792397883494733</v>
      </c>
      <c r="AH1061" s="66">
        <f t="shared" si="18"/>
        <v>0.18422098843867032</v>
      </c>
      <c r="AI1061" s="66">
        <f t="shared" si="18"/>
        <v>0.49592697430938204</v>
      </c>
      <c r="AJ1061" s="66">
        <f t="shared" si="18"/>
        <v>0.48501163930169322</v>
      </c>
      <c r="AK1061" s="66">
        <f t="shared" si="18"/>
        <v>0.57455012128921701</v>
      </c>
      <c r="AL1061" s="66">
        <f t="shared" si="18"/>
        <v>0.68931694110336872</v>
      </c>
      <c r="AM1061" s="66">
        <f t="shared" si="18"/>
        <v>0.74512015281704624</v>
      </c>
      <c r="AN1061" s="66">
        <f t="shared" si="18"/>
        <v>0.69711500165936868</v>
      </c>
      <c r="AO1061" s="66">
        <f t="shared" si="18"/>
        <v>0.60945903351605335</v>
      </c>
      <c r="AP1061" s="66">
        <f t="shared" si="18"/>
        <v>0.66243791447852385</v>
      </c>
      <c r="AQ1061" s="66">
        <f t="shared" si="18"/>
        <v>0.58504862973109562</v>
      </c>
      <c r="AR1061" s="66">
        <f t="shared" si="18"/>
        <v>0.41269117529843113</v>
      </c>
      <c r="AS1061" s="66">
        <f t="shared" si="18"/>
        <v>0.63282971204416338</v>
      </c>
      <c r="AT1061" s="66">
        <f>AT1059/AT1058</f>
        <v>0.59672804450799977</v>
      </c>
      <c r="AU1061" s="66">
        <f t="shared" ref="AU1061:AW1061" si="19">AU1059/AU1058</f>
        <v>0.85214605343289118</v>
      </c>
      <c r="AV1061" s="66">
        <f t="shared" si="19"/>
        <v>0.78103259109909362</v>
      </c>
      <c r="AW1061" s="66">
        <f t="shared" si="19"/>
        <v>0.84828648720779298</v>
      </c>
      <c r="AX1061" s="66">
        <f t="shared" ref="AX1061" si="20">AX1059/AX1058</f>
        <v>0.76602647609831143</v>
      </c>
      <c r="AY1061" s="66"/>
    </row>
    <row r="1062" spans="6:51">
      <c r="AK1062" s="67"/>
    </row>
    <row r="1063" spans="6:51">
      <c r="AE1063" s="27"/>
      <c r="AF1063" s="27"/>
      <c r="AG1063" s="27"/>
      <c r="AH1063" s="27"/>
      <c r="AI1063" s="27"/>
      <c r="AJ1063" s="27"/>
      <c r="AK1063" s="27"/>
      <c r="AL1063" s="27"/>
    </row>
    <row r="1065" spans="6:51">
      <c r="AE1065" s="66"/>
      <c r="AF1065" s="66"/>
      <c r="AG1065" s="66"/>
      <c r="AH1065" s="66"/>
      <c r="AI1065" s="66"/>
      <c r="AJ1065" s="66"/>
      <c r="AK1065" s="66"/>
      <c r="AL1065" s="66"/>
    </row>
  </sheetData>
  <autoFilter ref="A1:AY1"/>
  <sortState ref="A2:AM861">
    <sortCondition ref="F2:F861"/>
    <sortCondition ref="B2:B861"/>
  </sortState>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AX1269"/>
  <sheetViews>
    <sheetView workbookViewId="0">
      <pane xSplit="5" ySplit="1" topLeftCell="F1000" activePane="bottomRight" state="frozen"/>
      <selection activeCell="AU51" sqref="AU51"/>
      <selection pane="topRight" activeCell="AU51" sqref="AU51"/>
      <selection pane="bottomLeft" activeCell="AU51" sqref="AU51"/>
      <selection pane="bottomRight" activeCell="AU51" sqref="AU51"/>
    </sheetView>
  </sheetViews>
  <sheetFormatPr baseColWidth="10" defaultColWidth="8.83203125" defaultRowHeight="14" x14ac:dyDescent="0"/>
  <cols>
    <col min="1" max="1" width="12.33203125" bestFit="1" customWidth="1"/>
    <col min="2" max="2" width="17.83203125" bestFit="1" customWidth="1"/>
    <col min="3" max="3" width="16" bestFit="1" customWidth="1"/>
    <col min="4" max="4" width="9.1640625" bestFit="1" customWidth="1"/>
    <col min="5" max="5" width="26" bestFit="1" customWidth="1"/>
    <col min="6" max="6" width="30.5" bestFit="1" customWidth="1"/>
    <col min="7" max="7" width="19.1640625" bestFit="1" customWidth="1"/>
    <col min="8" max="46" width="12.1640625" bestFit="1" customWidth="1"/>
    <col min="47" max="49" width="14" customWidth="1"/>
    <col min="50" max="50" width="12.1640625" customWidth="1"/>
  </cols>
  <sheetData>
    <row r="1" spans="1:50">
      <c r="A1" s="525" t="s">
        <v>1003</v>
      </c>
      <c r="B1" s="525" t="s">
        <v>950</v>
      </c>
      <c r="C1" s="525" t="s">
        <v>951</v>
      </c>
      <c r="D1" s="525" t="s">
        <v>688</v>
      </c>
      <c r="E1" s="525" t="s">
        <v>2432</v>
      </c>
      <c r="F1" s="32" t="s">
        <v>1014</v>
      </c>
      <c r="G1" s="525" t="s">
        <v>1233</v>
      </c>
      <c r="H1" s="525" t="s">
        <v>450</v>
      </c>
      <c r="I1" s="525" t="s">
        <v>451</v>
      </c>
      <c r="J1" s="525" t="s">
        <v>452</v>
      </c>
      <c r="K1" s="525" t="s">
        <v>453</v>
      </c>
      <c r="L1" s="525" t="s">
        <v>454</v>
      </c>
      <c r="M1" s="525" t="s">
        <v>455</v>
      </c>
      <c r="N1" s="525" t="s">
        <v>456</v>
      </c>
      <c r="O1" s="525" t="s">
        <v>457</v>
      </c>
      <c r="P1" s="525" t="s">
        <v>458</v>
      </c>
      <c r="Q1" s="525" t="s">
        <v>459</v>
      </c>
      <c r="R1" s="525" t="s">
        <v>460</v>
      </c>
      <c r="S1" s="525" t="s">
        <v>461</v>
      </c>
      <c r="T1" s="525" t="s">
        <v>462</v>
      </c>
      <c r="U1" s="525" t="s">
        <v>463</v>
      </c>
      <c r="V1" s="525" t="s">
        <v>464</v>
      </c>
      <c r="W1" s="525" t="s">
        <v>465</v>
      </c>
      <c r="X1" s="525" t="s">
        <v>466</v>
      </c>
      <c r="Y1" s="525" t="s">
        <v>467</v>
      </c>
      <c r="Z1" s="525" t="s">
        <v>468</v>
      </c>
      <c r="AA1" s="525" t="s">
        <v>469</v>
      </c>
      <c r="AB1" s="525" t="s">
        <v>470</v>
      </c>
      <c r="AC1" s="525" t="s">
        <v>471</v>
      </c>
      <c r="AD1" s="525" t="s">
        <v>472</v>
      </c>
      <c r="AE1" s="525" t="s">
        <v>473</v>
      </c>
      <c r="AF1" s="525" t="s">
        <v>474</v>
      </c>
      <c r="AG1" s="525" t="s">
        <v>475</v>
      </c>
      <c r="AH1" s="525" t="s">
        <v>476</v>
      </c>
      <c r="AI1" s="525" t="s">
        <v>953</v>
      </c>
      <c r="AJ1" s="525" t="s">
        <v>1004</v>
      </c>
      <c r="AK1" s="525" t="s">
        <v>1015</v>
      </c>
      <c r="AL1" s="525" t="s">
        <v>1040</v>
      </c>
      <c r="AM1" s="525" t="s">
        <v>1186</v>
      </c>
      <c r="AN1" s="525" t="s">
        <v>1241</v>
      </c>
      <c r="AO1" s="525" t="s">
        <v>1429</v>
      </c>
      <c r="AP1" s="525" t="s">
        <v>1461</v>
      </c>
      <c r="AQ1" s="525" t="s">
        <v>1533</v>
      </c>
      <c r="AR1" s="525" t="s">
        <v>1601</v>
      </c>
      <c r="AS1" s="525" t="s">
        <v>1625</v>
      </c>
      <c r="AT1" s="525" t="s">
        <v>1808</v>
      </c>
      <c r="AU1" s="525" t="s">
        <v>1931</v>
      </c>
      <c r="AV1" s="525" t="s">
        <v>1977</v>
      </c>
      <c r="AW1" s="525" t="s">
        <v>1985</v>
      </c>
      <c r="AX1" s="525" t="s">
        <v>2503</v>
      </c>
    </row>
    <row r="2" spans="1:50">
      <c r="A2" s="526" t="s">
        <v>1457</v>
      </c>
      <c r="B2" s="526" t="s">
        <v>1986</v>
      </c>
      <c r="C2" s="526" t="s">
        <v>689</v>
      </c>
      <c r="D2" s="526" t="s">
        <v>689</v>
      </c>
      <c r="E2" s="526" t="s">
        <v>1565</v>
      </c>
      <c r="F2" s="61"/>
      <c r="G2" s="527">
        <v>227</v>
      </c>
      <c r="H2" s="528"/>
      <c r="I2" s="528"/>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7">
        <v>51</v>
      </c>
      <c r="AQ2" s="527">
        <v>3</v>
      </c>
      <c r="AR2" s="527">
        <v>4</v>
      </c>
      <c r="AS2" s="527">
        <v>8</v>
      </c>
      <c r="AT2" s="527">
        <v>25</v>
      </c>
      <c r="AU2" s="527">
        <v>7</v>
      </c>
      <c r="AV2" s="528"/>
      <c r="AW2" s="527">
        <v>129</v>
      </c>
      <c r="AX2" s="528"/>
    </row>
    <row r="3" spans="1:50">
      <c r="A3" s="526" t="s">
        <v>1457</v>
      </c>
      <c r="B3" s="526" t="s">
        <v>1986</v>
      </c>
      <c r="C3" s="526" t="s">
        <v>689</v>
      </c>
      <c r="D3" s="526" t="s">
        <v>689</v>
      </c>
      <c r="E3" s="526" t="s">
        <v>3390</v>
      </c>
      <c r="F3" s="61"/>
      <c r="G3" s="527">
        <v>2</v>
      </c>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c r="AT3" s="528"/>
      <c r="AU3" s="528"/>
      <c r="AV3" s="528"/>
      <c r="AW3" s="527">
        <v>2</v>
      </c>
      <c r="AX3" s="528"/>
    </row>
    <row r="4" spans="1:50">
      <c r="A4" s="526" t="s">
        <v>1457</v>
      </c>
      <c r="B4" s="526" t="s">
        <v>1986</v>
      </c>
      <c r="C4" s="526" t="s">
        <v>689</v>
      </c>
      <c r="D4" s="526" t="s">
        <v>689</v>
      </c>
      <c r="E4" s="526" t="s">
        <v>1566</v>
      </c>
      <c r="F4" s="61"/>
      <c r="G4" s="527">
        <v>95</v>
      </c>
      <c r="H4" s="528"/>
      <c r="I4" s="528"/>
      <c r="J4" s="528"/>
      <c r="K4" s="528"/>
      <c r="L4" s="528"/>
      <c r="M4" s="528"/>
      <c r="N4" s="528"/>
      <c r="O4" s="528"/>
      <c r="P4" s="528"/>
      <c r="Q4" s="528"/>
      <c r="R4" s="528"/>
      <c r="S4" s="528"/>
      <c r="T4" s="528"/>
      <c r="U4" s="528"/>
      <c r="V4" s="528"/>
      <c r="W4" s="528"/>
      <c r="X4" s="528"/>
      <c r="Y4" s="528"/>
      <c r="Z4" s="528"/>
      <c r="AA4" s="528"/>
      <c r="AB4" s="528"/>
      <c r="AC4" s="528"/>
      <c r="AD4" s="528"/>
      <c r="AE4" s="528"/>
      <c r="AF4" s="528"/>
      <c r="AG4" s="528"/>
      <c r="AH4" s="528"/>
      <c r="AI4" s="528"/>
      <c r="AJ4" s="528"/>
      <c r="AK4" s="528"/>
      <c r="AL4" s="528"/>
      <c r="AM4" s="528"/>
      <c r="AN4" s="528"/>
      <c r="AO4" s="528"/>
      <c r="AP4" s="527">
        <v>2</v>
      </c>
      <c r="AQ4" s="527">
        <v>14</v>
      </c>
      <c r="AR4" s="527">
        <v>8</v>
      </c>
      <c r="AS4" s="527">
        <v>31</v>
      </c>
      <c r="AT4" s="527">
        <v>22</v>
      </c>
      <c r="AU4" s="527">
        <v>3</v>
      </c>
      <c r="AV4" s="527">
        <v>8</v>
      </c>
      <c r="AW4" s="527">
        <v>7</v>
      </c>
      <c r="AX4" s="528"/>
    </row>
    <row r="5" spans="1:50">
      <c r="A5" s="526" t="s">
        <v>1457</v>
      </c>
      <c r="B5" s="526" t="s">
        <v>1986</v>
      </c>
      <c r="C5" s="526" t="s">
        <v>689</v>
      </c>
      <c r="D5" s="526" t="s">
        <v>689</v>
      </c>
      <c r="E5" s="526" t="s">
        <v>3391</v>
      </c>
      <c r="F5" s="61"/>
      <c r="G5" s="527">
        <v>24</v>
      </c>
      <c r="H5" s="528"/>
      <c r="I5" s="528"/>
      <c r="J5" s="528"/>
      <c r="K5" s="528"/>
      <c r="L5" s="528"/>
      <c r="M5" s="528"/>
      <c r="N5" s="528"/>
      <c r="O5" s="528"/>
      <c r="P5" s="528"/>
      <c r="Q5" s="528"/>
      <c r="R5" s="528"/>
      <c r="S5" s="528"/>
      <c r="T5" s="528"/>
      <c r="U5" s="528"/>
      <c r="V5" s="528"/>
      <c r="W5" s="528"/>
      <c r="X5" s="528"/>
      <c r="Y5" s="528"/>
      <c r="Z5" s="528"/>
      <c r="AA5" s="528"/>
      <c r="AB5" s="528"/>
      <c r="AC5" s="528"/>
      <c r="AD5" s="528"/>
      <c r="AE5" s="528"/>
      <c r="AF5" s="528"/>
      <c r="AG5" s="528"/>
      <c r="AH5" s="528"/>
      <c r="AI5" s="528"/>
      <c r="AJ5" s="528"/>
      <c r="AK5" s="528"/>
      <c r="AL5" s="528"/>
      <c r="AM5" s="528"/>
      <c r="AN5" s="528"/>
      <c r="AO5" s="528"/>
      <c r="AP5" s="528"/>
      <c r="AQ5" s="528"/>
      <c r="AR5" s="528"/>
      <c r="AS5" s="528"/>
      <c r="AT5" s="528"/>
      <c r="AU5" s="528"/>
      <c r="AV5" s="528"/>
      <c r="AW5" s="527">
        <v>24</v>
      </c>
      <c r="AX5" s="528"/>
    </row>
    <row r="6" spans="1:50">
      <c r="A6" s="526" t="s">
        <v>1457</v>
      </c>
      <c r="B6" s="526" t="s">
        <v>1986</v>
      </c>
      <c r="C6" s="526" t="s">
        <v>689</v>
      </c>
      <c r="D6" s="526" t="s">
        <v>689</v>
      </c>
      <c r="E6" s="526" t="s">
        <v>3392</v>
      </c>
      <c r="F6" s="61"/>
      <c r="G6" s="527">
        <v>1</v>
      </c>
      <c r="H6" s="528"/>
      <c r="I6" s="528"/>
      <c r="J6" s="528"/>
      <c r="K6" s="528"/>
      <c r="L6" s="528"/>
      <c r="M6" s="528"/>
      <c r="N6" s="528"/>
      <c r="O6" s="528"/>
      <c r="P6" s="528"/>
      <c r="Q6" s="528"/>
      <c r="R6" s="528"/>
      <c r="S6" s="528"/>
      <c r="T6" s="528"/>
      <c r="U6" s="528"/>
      <c r="V6" s="528"/>
      <c r="W6" s="528"/>
      <c r="X6" s="528"/>
      <c r="Y6" s="528"/>
      <c r="Z6" s="528"/>
      <c r="AA6" s="528"/>
      <c r="AB6" s="528"/>
      <c r="AC6" s="528"/>
      <c r="AD6" s="528"/>
      <c r="AE6" s="528"/>
      <c r="AF6" s="528"/>
      <c r="AG6" s="528"/>
      <c r="AH6" s="528"/>
      <c r="AI6" s="528"/>
      <c r="AJ6" s="528"/>
      <c r="AK6" s="528"/>
      <c r="AL6" s="528"/>
      <c r="AM6" s="528"/>
      <c r="AN6" s="528"/>
      <c r="AO6" s="528"/>
      <c r="AP6" s="528"/>
      <c r="AQ6" s="528"/>
      <c r="AR6" s="528"/>
      <c r="AS6" s="528"/>
      <c r="AT6" s="528"/>
      <c r="AU6" s="528"/>
      <c r="AV6" s="528"/>
      <c r="AW6" s="527">
        <v>1</v>
      </c>
      <c r="AX6" s="528"/>
    </row>
    <row r="7" spans="1:50">
      <c r="A7" s="526" t="s">
        <v>1457</v>
      </c>
      <c r="B7" s="526" t="s">
        <v>1986</v>
      </c>
      <c r="C7" s="526" t="s">
        <v>689</v>
      </c>
      <c r="D7" s="526" t="s">
        <v>689</v>
      </c>
      <c r="E7" s="526" t="s">
        <v>2433</v>
      </c>
      <c r="F7" s="61"/>
      <c r="G7" s="527">
        <v>1</v>
      </c>
      <c r="H7" s="528"/>
      <c r="I7" s="528"/>
      <c r="J7" s="528"/>
      <c r="K7" s="528"/>
      <c r="L7" s="528"/>
      <c r="M7" s="528"/>
      <c r="N7" s="528"/>
      <c r="O7" s="528"/>
      <c r="P7" s="528"/>
      <c r="Q7" s="528"/>
      <c r="R7" s="528"/>
      <c r="S7" s="528"/>
      <c r="T7" s="528"/>
      <c r="U7" s="528"/>
      <c r="V7" s="528"/>
      <c r="W7" s="528"/>
      <c r="X7" s="528"/>
      <c r="Y7" s="528"/>
      <c r="Z7" s="528"/>
      <c r="AA7" s="528"/>
      <c r="AB7" s="528"/>
      <c r="AC7" s="528"/>
      <c r="AD7" s="528"/>
      <c r="AE7" s="528"/>
      <c r="AF7" s="528"/>
      <c r="AG7" s="528"/>
      <c r="AH7" s="528"/>
      <c r="AI7" s="528"/>
      <c r="AJ7" s="528"/>
      <c r="AK7" s="528"/>
      <c r="AL7" s="528"/>
      <c r="AM7" s="528"/>
      <c r="AN7" s="528"/>
      <c r="AO7" s="528"/>
      <c r="AP7" s="528"/>
      <c r="AQ7" s="528"/>
      <c r="AR7" s="527">
        <v>1</v>
      </c>
      <c r="AS7" s="528"/>
      <c r="AT7" s="528"/>
      <c r="AU7" s="528"/>
      <c r="AV7" s="528"/>
      <c r="AW7" s="528"/>
      <c r="AX7" s="528"/>
    </row>
    <row r="8" spans="1:50">
      <c r="A8" s="526" t="s">
        <v>1457</v>
      </c>
      <c r="B8" s="526" t="s">
        <v>1986</v>
      </c>
      <c r="C8" s="526" t="s">
        <v>689</v>
      </c>
      <c r="D8" s="526" t="s">
        <v>689</v>
      </c>
      <c r="E8" s="526" t="s">
        <v>1369</v>
      </c>
      <c r="F8" s="61"/>
      <c r="G8" s="527">
        <v>977</v>
      </c>
      <c r="H8" s="528"/>
      <c r="I8" s="528"/>
      <c r="J8" s="528"/>
      <c r="K8" s="528"/>
      <c r="L8" s="528"/>
      <c r="M8" s="528"/>
      <c r="N8" s="528"/>
      <c r="O8" s="528"/>
      <c r="P8" s="528"/>
      <c r="Q8" s="528"/>
      <c r="R8" s="528"/>
      <c r="S8" s="528"/>
      <c r="T8" s="528"/>
      <c r="U8" s="528"/>
      <c r="V8" s="528"/>
      <c r="W8" s="528"/>
      <c r="X8" s="528"/>
      <c r="Y8" s="528"/>
      <c r="Z8" s="528"/>
      <c r="AA8" s="528"/>
      <c r="AB8" s="528"/>
      <c r="AC8" s="528"/>
      <c r="AD8" s="528"/>
      <c r="AE8" s="528"/>
      <c r="AF8" s="528"/>
      <c r="AG8" s="528"/>
      <c r="AH8" s="528"/>
      <c r="AI8" s="528"/>
      <c r="AJ8" s="528"/>
      <c r="AK8" s="528"/>
      <c r="AL8" s="527">
        <v>43</v>
      </c>
      <c r="AM8" s="527">
        <v>384</v>
      </c>
      <c r="AN8" s="527">
        <v>201</v>
      </c>
      <c r="AO8" s="527">
        <v>92</v>
      </c>
      <c r="AP8" s="527">
        <v>73</v>
      </c>
      <c r="AQ8" s="527">
        <v>58</v>
      </c>
      <c r="AR8" s="527">
        <v>33</v>
      </c>
      <c r="AS8" s="527">
        <v>21</v>
      </c>
      <c r="AT8" s="527">
        <v>40</v>
      </c>
      <c r="AU8" s="527">
        <v>32</v>
      </c>
      <c r="AV8" s="528"/>
      <c r="AW8" s="528"/>
      <c r="AX8" s="528"/>
    </row>
    <row r="9" spans="1:50">
      <c r="A9" s="526" t="s">
        <v>1457</v>
      </c>
      <c r="B9" s="526" t="s">
        <v>1986</v>
      </c>
      <c r="C9" s="526" t="s">
        <v>689</v>
      </c>
      <c r="D9" s="526" t="s">
        <v>689</v>
      </c>
      <c r="E9" s="526" t="s">
        <v>1370</v>
      </c>
      <c r="F9" s="61"/>
      <c r="G9" s="527">
        <v>5</v>
      </c>
      <c r="H9" s="528"/>
      <c r="I9" s="528"/>
      <c r="J9" s="528"/>
      <c r="K9" s="528"/>
      <c r="L9" s="528"/>
      <c r="M9" s="528"/>
      <c r="N9" s="528"/>
      <c r="O9" s="528"/>
      <c r="P9" s="528"/>
      <c r="Q9" s="528"/>
      <c r="R9" s="528"/>
      <c r="S9" s="528"/>
      <c r="T9" s="528"/>
      <c r="U9" s="528"/>
      <c r="V9" s="528"/>
      <c r="W9" s="528"/>
      <c r="X9" s="528"/>
      <c r="Y9" s="528"/>
      <c r="Z9" s="528"/>
      <c r="AA9" s="528"/>
      <c r="AB9" s="528"/>
      <c r="AC9" s="528"/>
      <c r="AD9" s="528"/>
      <c r="AE9" s="528"/>
      <c r="AF9" s="528"/>
      <c r="AG9" s="528"/>
      <c r="AH9" s="528"/>
      <c r="AI9" s="528"/>
      <c r="AJ9" s="528"/>
      <c r="AK9" s="528"/>
      <c r="AL9" s="528"/>
      <c r="AM9" s="527">
        <v>5</v>
      </c>
      <c r="AN9" s="528"/>
      <c r="AO9" s="528"/>
      <c r="AP9" s="528"/>
      <c r="AQ9" s="528"/>
      <c r="AR9" s="528"/>
      <c r="AS9" s="528"/>
      <c r="AT9" s="528"/>
      <c r="AU9" s="528"/>
      <c r="AV9" s="528"/>
      <c r="AW9" s="528"/>
      <c r="AX9" s="528"/>
    </row>
    <row r="10" spans="1:50">
      <c r="A10" s="526" t="s">
        <v>1457</v>
      </c>
      <c r="B10" s="526" t="s">
        <v>1986</v>
      </c>
      <c r="C10" s="526" t="s">
        <v>689</v>
      </c>
      <c r="D10" s="526" t="s">
        <v>689</v>
      </c>
      <c r="E10" s="526" t="s">
        <v>1373</v>
      </c>
      <c r="F10" s="61"/>
      <c r="G10" s="527">
        <v>2</v>
      </c>
      <c r="H10" s="528"/>
      <c r="I10" s="528"/>
      <c r="J10" s="528"/>
      <c r="K10" s="528"/>
      <c r="L10" s="528"/>
      <c r="M10" s="528"/>
      <c r="N10" s="528"/>
      <c r="O10" s="528"/>
      <c r="P10" s="528"/>
      <c r="Q10" s="528"/>
      <c r="R10" s="528"/>
      <c r="S10" s="528"/>
      <c r="T10" s="528"/>
      <c r="U10" s="528"/>
      <c r="V10" s="528"/>
      <c r="W10" s="528"/>
      <c r="X10" s="528"/>
      <c r="Y10" s="528"/>
      <c r="Z10" s="528"/>
      <c r="AA10" s="528"/>
      <c r="AB10" s="528"/>
      <c r="AC10" s="528"/>
      <c r="AD10" s="528"/>
      <c r="AE10" s="528"/>
      <c r="AF10" s="528"/>
      <c r="AG10" s="528"/>
      <c r="AH10" s="528"/>
      <c r="AI10" s="528"/>
      <c r="AJ10" s="528"/>
      <c r="AK10" s="528"/>
      <c r="AL10" s="528"/>
      <c r="AM10" s="527">
        <v>1</v>
      </c>
      <c r="AN10" s="527">
        <v>1</v>
      </c>
      <c r="AO10" s="528"/>
      <c r="AP10" s="528"/>
      <c r="AQ10" s="528"/>
      <c r="AR10" s="528"/>
      <c r="AS10" s="528"/>
      <c r="AT10" s="528"/>
      <c r="AU10" s="528"/>
      <c r="AV10" s="528"/>
      <c r="AW10" s="528"/>
      <c r="AX10" s="528"/>
    </row>
    <row r="11" spans="1:50">
      <c r="A11" s="526" t="s">
        <v>1457</v>
      </c>
      <c r="B11" s="526" t="s">
        <v>1986</v>
      </c>
      <c r="C11" s="526" t="s">
        <v>689</v>
      </c>
      <c r="D11" s="526" t="s">
        <v>689</v>
      </c>
      <c r="E11" s="526" t="s">
        <v>3393</v>
      </c>
      <c r="F11" s="61"/>
      <c r="G11" s="527">
        <v>612</v>
      </c>
      <c r="H11" s="528"/>
      <c r="I11" s="528"/>
      <c r="J11" s="528"/>
      <c r="K11" s="528"/>
      <c r="L11" s="528"/>
      <c r="M11" s="528"/>
      <c r="N11" s="528"/>
      <c r="O11" s="528"/>
      <c r="P11" s="528"/>
      <c r="Q11" s="528"/>
      <c r="R11" s="528"/>
      <c r="S11" s="528"/>
      <c r="T11" s="528"/>
      <c r="U11" s="528"/>
      <c r="V11" s="528"/>
      <c r="W11" s="528"/>
      <c r="X11" s="528"/>
      <c r="Y11" s="528"/>
      <c r="Z11" s="528"/>
      <c r="AA11" s="528"/>
      <c r="AB11" s="528"/>
      <c r="AC11" s="528"/>
      <c r="AD11" s="528"/>
      <c r="AE11" s="528"/>
      <c r="AF11" s="528"/>
      <c r="AG11" s="528"/>
      <c r="AH11" s="528"/>
      <c r="AI11" s="528"/>
      <c r="AJ11" s="528"/>
      <c r="AK11" s="528"/>
      <c r="AL11" s="528"/>
      <c r="AM11" s="528"/>
      <c r="AN11" s="528"/>
      <c r="AO11" s="528"/>
      <c r="AP11" s="528"/>
      <c r="AQ11" s="528"/>
      <c r="AR11" s="528"/>
      <c r="AS11" s="528"/>
      <c r="AT11" s="528"/>
      <c r="AU11" s="528"/>
      <c r="AV11" s="528"/>
      <c r="AW11" s="527">
        <v>555</v>
      </c>
      <c r="AX11" s="527">
        <v>57</v>
      </c>
    </row>
    <row r="12" spans="1:50">
      <c r="A12" s="526" t="s">
        <v>1457</v>
      </c>
      <c r="B12" s="526" t="s">
        <v>1986</v>
      </c>
      <c r="C12" s="526" t="s">
        <v>689</v>
      </c>
      <c r="D12" s="526" t="s">
        <v>689</v>
      </c>
      <c r="E12" s="526" t="s">
        <v>1375</v>
      </c>
      <c r="F12" s="61"/>
      <c r="G12" s="527">
        <v>51</v>
      </c>
      <c r="H12" s="528"/>
      <c r="I12" s="528"/>
      <c r="J12" s="528"/>
      <c r="K12" s="528"/>
      <c r="L12" s="528"/>
      <c r="M12" s="528"/>
      <c r="N12" s="528"/>
      <c r="O12" s="528"/>
      <c r="P12" s="528"/>
      <c r="Q12" s="528"/>
      <c r="R12" s="528"/>
      <c r="S12" s="528"/>
      <c r="T12" s="528"/>
      <c r="U12" s="528"/>
      <c r="V12" s="528"/>
      <c r="W12" s="528"/>
      <c r="X12" s="528"/>
      <c r="Y12" s="528"/>
      <c r="Z12" s="528"/>
      <c r="AA12" s="528"/>
      <c r="AB12" s="528"/>
      <c r="AC12" s="528"/>
      <c r="AD12" s="528"/>
      <c r="AE12" s="528"/>
      <c r="AF12" s="528"/>
      <c r="AG12" s="528"/>
      <c r="AH12" s="528"/>
      <c r="AI12" s="528"/>
      <c r="AJ12" s="528"/>
      <c r="AK12" s="528"/>
      <c r="AL12" s="527">
        <v>1</v>
      </c>
      <c r="AM12" s="527">
        <v>5</v>
      </c>
      <c r="AN12" s="527">
        <v>14</v>
      </c>
      <c r="AO12" s="527">
        <v>12</v>
      </c>
      <c r="AP12" s="527">
        <v>12</v>
      </c>
      <c r="AQ12" s="527">
        <v>7</v>
      </c>
      <c r="AR12" s="528"/>
      <c r="AS12" s="528"/>
      <c r="AT12" s="528"/>
      <c r="AU12" s="528"/>
      <c r="AV12" s="528"/>
      <c r="AW12" s="528"/>
      <c r="AX12" s="528"/>
    </row>
    <row r="13" spans="1:50">
      <c r="A13" s="526" t="s">
        <v>1457</v>
      </c>
      <c r="B13" s="526" t="s">
        <v>1986</v>
      </c>
      <c r="C13" s="526" t="s">
        <v>689</v>
      </c>
      <c r="D13" s="526" t="s">
        <v>689</v>
      </c>
      <c r="E13" s="526" t="s">
        <v>1926</v>
      </c>
      <c r="F13" s="61"/>
      <c r="G13" s="527">
        <v>70</v>
      </c>
      <c r="H13" s="528"/>
      <c r="I13" s="528"/>
      <c r="J13" s="528"/>
      <c r="K13" s="528"/>
      <c r="L13" s="528"/>
      <c r="M13" s="528"/>
      <c r="N13" s="528"/>
      <c r="O13" s="528"/>
      <c r="P13" s="528"/>
      <c r="Q13" s="528"/>
      <c r="R13" s="528"/>
      <c r="S13" s="528"/>
      <c r="T13" s="528"/>
      <c r="U13" s="528"/>
      <c r="V13" s="528"/>
      <c r="W13" s="528"/>
      <c r="X13" s="528"/>
      <c r="Y13" s="528"/>
      <c r="Z13" s="528"/>
      <c r="AA13" s="528"/>
      <c r="AB13" s="528"/>
      <c r="AC13" s="528"/>
      <c r="AD13" s="528"/>
      <c r="AE13" s="528"/>
      <c r="AF13" s="528"/>
      <c r="AG13" s="528"/>
      <c r="AH13" s="528"/>
      <c r="AI13" s="528"/>
      <c r="AJ13" s="528"/>
      <c r="AK13" s="528"/>
      <c r="AL13" s="528"/>
      <c r="AM13" s="528"/>
      <c r="AN13" s="528"/>
      <c r="AO13" s="528"/>
      <c r="AP13" s="528"/>
      <c r="AQ13" s="528"/>
      <c r="AR13" s="528"/>
      <c r="AS13" s="528"/>
      <c r="AT13" s="528"/>
      <c r="AU13" s="527">
        <v>25</v>
      </c>
      <c r="AV13" s="527">
        <v>36</v>
      </c>
      <c r="AW13" s="527">
        <v>9</v>
      </c>
      <c r="AX13" s="528"/>
    </row>
    <row r="14" spans="1:50">
      <c r="A14" s="526" t="s">
        <v>1457</v>
      </c>
      <c r="B14" s="526" t="s">
        <v>1986</v>
      </c>
      <c r="C14" s="526" t="s">
        <v>689</v>
      </c>
      <c r="D14" s="526" t="s">
        <v>689</v>
      </c>
      <c r="E14" s="526" t="s">
        <v>3394</v>
      </c>
      <c r="F14" s="61"/>
      <c r="G14" s="527">
        <v>2</v>
      </c>
      <c r="H14" s="528"/>
      <c r="I14" s="528"/>
      <c r="J14" s="528"/>
      <c r="K14" s="528"/>
      <c r="L14" s="528"/>
      <c r="M14" s="528"/>
      <c r="N14" s="528"/>
      <c r="O14" s="528"/>
      <c r="P14" s="528"/>
      <c r="Q14" s="528"/>
      <c r="R14" s="528"/>
      <c r="S14" s="528"/>
      <c r="T14" s="528"/>
      <c r="U14" s="528"/>
      <c r="V14" s="528"/>
      <c r="W14" s="528"/>
      <c r="X14" s="528"/>
      <c r="Y14" s="528"/>
      <c r="Z14" s="528"/>
      <c r="AA14" s="528"/>
      <c r="AB14" s="528"/>
      <c r="AC14" s="528"/>
      <c r="AD14" s="528"/>
      <c r="AE14" s="528"/>
      <c r="AF14" s="528"/>
      <c r="AG14" s="528"/>
      <c r="AH14" s="528"/>
      <c r="AI14" s="528"/>
      <c r="AJ14" s="528"/>
      <c r="AK14" s="528"/>
      <c r="AL14" s="528"/>
      <c r="AM14" s="528"/>
      <c r="AN14" s="528"/>
      <c r="AO14" s="528"/>
      <c r="AP14" s="528"/>
      <c r="AQ14" s="528"/>
      <c r="AR14" s="528"/>
      <c r="AS14" s="528"/>
      <c r="AT14" s="528"/>
      <c r="AU14" s="528"/>
      <c r="AV14" s="528"/>
      <c r="AW14" s="527">
        <v>2</v>
      </c>
      <c r="AX14" s="528"/>
    </row>
    <row r="15" spans="1:50">
      <c r="A15" s="526" t="s">
        <v>1457</v>
      </c>
      <c r="B15" s="526" t="s">
        <v>1986</v>
      </c>
      <c r="C15" s="526" t="s">
        <v>689</v>
      </c>
      <c r="D15" s="526" t="s">
        <v>689</v>
      </c>
      <c r="E15" s="526" t="s">
        <v>2483</v>
      </c>
      <c r="F15" s="61"/>
      <c r="G15" s="527">
        <v>50</v>
      </c>
      <c r="H15" s="528"/>
      <c r="I15" s="528"/>
      <c r="J15" s="528"/>
      <c r="K15" s="528"/>
      <c r="L15" s="528"/>
      <c r="M15" s="528"/>
      <c r="N15" s="528"/>
      <c r="O15" s="528"/>
      <c r="P15" s="528"/>
      <c r="Q15" s="528"/>
      <c r="R15" s="528"/>
      <c r="S15" s="528"/>
      <c r="T15" s="528"/>
      <c r="U15" s="528"/>
      <c r="V15" s="528"/>
      <c r="W15" s="528"/>
      <c r="X15" s="528"/>
      <c r="Y15" s="528"/>
      <c r="Z15" s="528"/>
      <c r="AA15" s="528"/>
      <c r="AB15" s="528"/>
      <c r="AC15" s="528"/>
      <c r="AD15" s="528"/>
      <c r="AE15" s="528"/>
      <c r="AF15" s="528"/>
      <c r="AG15" s="528"/>
      <c r="AH15" s="528"/>
      <c r="AI15" s="528"/>
      <c r="AJ15" s="528"/>
      <c r="AK15" s="528"/>
      <c r="AL15" s="528"/>
      <c r="AM15" s="528"/>
      <c r="AN15" s="528"/>
      <c r="AO15" s="528"/>
      <c r="AP15" s="528"/>
      <c r="AQ15" s="528"/>
      <c r="AR15" s="528"/>
      <c r="AS15" s="528"/>
      <c r="AT15" s="528"/>
      <c r="AU15" s="528"/>
      <c r="AV15" s="527">
        <v>32</v>
      </c>
      <c r="AW15" s="527">
        <v>16</v>
      </c>
      <c r="AX15" s="527">
        <v>2</v>
      </c>
    </row>
    <row r="16" spans="1:50">
      <c r="A16" s="526" t="s">
        <v>1457</v>
      </c>
      <c r="B16" s="526" t="s">
        <v>1986</v>
      </c>
      <c r="C16" s="526" t="s">
        <v>689</v>
      </c>
      <c r="D16" s="526" t="s">
        <v>689</v>
      </c>
      <c r="E16" s="526" t="s">
        <v>1570</v>
      </c>
      <c r="F16" s="61"/>
      <c r="G16" s="527">
        <v>23</v>
      </c>
      <c r="H16" s="528"/>
      <c r="I16" s="528"/>
      <c r="J16" s="528"/>
      <c r="K16" s="528"/>
      <c r="L16" s="528"/>
      <c r="M16" s="528"/>
      <c r="N16" s="528"/>
      <c r="O16" s="528"/>
      <c r="P16" s="528"/>
      <c r="Q16" s="528"/>
      <c r="R16" s="528"/>
      <c r="S16" s="528"/>
      <c r="T16" s="528"/>
      <c r="U16" s="528"/>
      <c r="V16" s="528"/>
      <c r="W16" s="528"/>
      <c r="X16" s="528"/>
      <c r="Y16" s="528"/>
      <c r="Z16" s="528"/>
      <c r="AA16" s="528"/>
      <c r="AB16" s="528"/>
      <c r="AC16" s="528"/>
      <c r="AD16" s="528"/>
      <c r="AE16" s="528"/>
      <c r="AF16" s="528"/>
      <c r="AG16" s="528"/>
      <c r="AH16" s="528"/>
      <c r="AI16" s="528"/>
      <c r="AJ16" s="528"/>
      <c r="AK16" s="528"/>
      <c r="AL16" s="528"/>
      <c r="AM16" s="528"/>
      <c r="AN16" s="528"/>
      <c r="AO16" s="528"/>
      <c r="AP16" s="527">
        <v>3</v>
      </c>
      <c r="AQ16" s="527">
        <v>9</v>
      </c>
      <c r="AR16" s="528"/>
      <c r="AS16" s="527">
        <v>3</v>
      </c>
      <c r="AT16" s="527">
        <v>4</v>
      </c>
      <c r="AU16" s="527">
        <v>2</v>
      </c>
      <c r="AV16" s="527">
        <v>1</v>
      </c>
      <c r="AW16" s="527">
        <v>1</v>
      </c>
      <c r="AX16" s="528"/>
    </row>
    <row r="17" spans="1:50">
      <c r="A17" s="526" t="s">
        <v>1457</v>
      </c>
      <c r="B17" s="526" t="s">
        <v>1986</v>
      </c>
      <c r="C17" s="526" t="s">
        <v>689</v>
      </c>
      <c r="D17" s="526" t="s">
        <v>689</v>
      </c>
      <c r="E17" s="526" t="s">
        <v>1571</v>
      </c>
      <c r="F17" s="61"/>
      <c r="G17" s="527">
        <v>15</v>
      </c>
      <c r="H17" s="528"/>
      <c r="I17" s="528"/>
      <c r="J17" s="528"/>
      <c r="K17" s="528"/>
      <c r="L17" s="528"/>
      <c r="M17" s="528"/>
      <c r="N17" s="528"/>
      <c r="O17" s="528"/>
      <c r="P17" s="528"/>
      <c r="Q17" s="528"/>
      <c r="R17" s="528"/>
      <c r="S17" s="528"/>
      <c r="T17" s="528"/>
      <c r="U17" s="528"/>
      <c r="V17" s="528"/>
      <c r="W17" s="528"/>
      <c r="X17" s="528"/>
      <c r="Y17" s="528"/>
      <c r="Z17" s="528"/>
      <c r="AA17" s="528"/>
      <c r="AB17" s="528"/>
      <c r="AC17" s="528"/>
      <c r="AD17" s="528"/>
      <c r="AE17" s="528"/>
      <c r="AF17" s="528"/>
      <c r="AG17" s="528"/>
      <c r="AH17" s="528"/>
      <c r="AI17" s="528"/>
      <c r="AJ17" s="528"/>
      <c r="AK17" s="528"/>
      <c r="AL17" s="528"/>
      <c r="AM17" s="528"/>
      <c r="AN17" s="528"/>
      <c r="AO17" s="528"/>
      <c r="AP17" s="527">
        <v>1</v>
      </c>
      <c r="AQ17" s="527">
        <v>8</v>
      </c>
      <c r="AR17" s="528"/>
      <c r="AS17" s="528"/>
      <c r="AT17" s="527">
        <v>1</v>
      </c>
      <c r="AU17" s="527">
        <v>-1</v>
      </c>
      <c r="AV17" s="527">
        <v>3</v>
      </c>
      <c r="AW17" s="527">
        <v>3</v>
      </c>
      <c r="AX17" s="528"/>
    </row>
    <row r="18" spans="1:50">
      <c r="A18" s="526" t="s">
        <v>1457</v>
      </c>
      <c r="B18" s="526" t="s">
        <v>1986</v>
      </c>
      <c r="C18" s="526" t="s">
        <v>689</v>
      </c>
      <c r="D18" s="526" t="s">
        <v>689</v>
      </c>
      <c r="E18" s="526" t="s">
        <v>1572</v>
      </c>
      <c r="F18" s="61"/>
      <c r="G18" s="527">
        <v>33</v>
      </c>
      <c r="H18" s="528"/>
      <c r="I18" s="528"/>
      <c r="J18" s="528"/>
      <c r="K18" s="528"/>
      <c r="L18" s="528"/>
      <c r="M18" s="528"/>
      <c r="N18" s="528"/>
      <c r="O18" s="528"/>
      <c r="P18" s="528"/>
      <c r="Q18" s="528"/>
      <c r="R18" s="528"/>
      <c r="S18" s="528"/>
      <c r="T18" s="528"/>
      <c r="U18" s="528"/>
      <c r="V18" s="528"/>
      <c r="W18" s="528"/>
      <c r="X18" s="528"/>
      <c r="Y18" s="528"/>
      <c r="Z18" s="528"/>
      <c r="AA18" s="528"/>
      <c r="AB18" s="528"/>
      <c r="AC18" s="528"/>
      <c r="AD18" s="528"/>
      <c r="AE18" s="528"/>
      <c r="AF18" s="528"/>
      <c r="AG18" s="528"/>
      <c r="AH18" s="528"/>
      <c r="AI18" s="528"/>
      <c r="AJ18" s="528"/>
      <c r="AK18" s="528"/>
      <c r="AL18" s="528"/>
      <c r="AM18" s="528"/>
      <c r="AN18" s="528"/>
      <c r="AO18" s="528"/>
      <c r="AP18" s="527">
        <v>5</v>
      </c>
      <c r="AQ18" s="527">
        <v>1</v>
      </c>
      <c r="AR18" s="528"/>
      <c r="AS18" s="527">
        <v>5</v>
      </c>
      <c r="AT18" s="527">
        <v>9</v>
      </c>
      <c r="AU18" s="527">
        <v>4</v>
      </c>
      <c r="AV18" s="527">
        <v>6</v>
      </c>
      <c r="AW18" s="527">
        <v>2</v>
      </c>
      <c r="AX18" s="527">
        <v>1</v>
      </c>
    </row>
    <row r="19" spans="1:50">
      <c r="A19" s="526" t="s">
        <v>1457</v>
      </c>
      <c r="B19" s="526" t="s">
        <v>1986</v>
      </c>
      <c r="C19" s="526" t="s">
        <v>689</v>
      </c>
      <c r="D19" s="526" t="s">
        <v>689</v>
      </c>
      <c r="E19" s="526" t="s">
        <v>1573</v>
      </c>
      <c r="F19" s="61"/>
      <c r="G19" s="527">
        <v>18</v>
      </c>
      <c r="H19" s="528"/>
      <c r="I19" s="528"/>
      <c r="J19" s="528"/>
      <c r="K19" s="528"/>
      <c r="L19" s="528"/>
      <c r="M19" s="528"/>
      <c r="N19" s="528"/>
      <c r="O19" s="528"/>
      <c r="P19" s="528"/>
      <c r="Q19" s="528"/>
      <c r="R19" s="528"/>
      <c r="S19" s="528"/>
      <c r="T19" s="528"/>
      <c r="U19" s="528"/>
      <c r="V19" s="528"/>
      <c r="W19" s="528"/>
      <c r="X19" s="528"/>
      <c r="Y19" s="528"/>
      <c r="Z19" s="528"/>
      <c r="AA19" s="528"/>
      <c r="AB19" s="528"/>
      <c r="AC19" s="528"/>
      <c r="AD19" s="528"/>
      <c r="AE19" s="528"/>
      <c r="AF19" s="528"/>
      <c r="AG19" s="528"/>
      <c r="AH19" s="528"/>
      <c r="AI19" s="528"/>
      <c r="AJ19" s="528"/>
      <c r="AK19" s="528"/>
      <c r="AL19" s="528"/>
      <c r="AM19" s="528"/>
      <c r="AN19" s="528"/>
      <c r="AO19" s="528"/>
      <c r="AP19" s="527">
        <v>1</v>
      </c>
      <c r="AQ19" s="527">
        <v>4</v>
      </c>
      <c r="AR19" s="527">
        <v>2</v>
      </c>
      <c r="AS19" s="527">
        <v>1</v>
      </c>
      <c r="AT19" s="527">
        <v>3</v>
      </c>
      <c r="AU19" s="527">
        <v>3</v>
      </c>
      <c r="AV19" s="527">
        <v>2</v>
      </c>
      <c r="AW19" s="527">
        <v>2</v>
      </c>
      <c r="AX19" s="528"/>
    </row>
    <row r="20" spans="1:50">
      <c r="A20" s="526" t="s">
        <v>1457</v>
      </c>
      <c r="B20" s="526" t="s">
        <v>1986</v>
      </c>
      <c r="C20" s="526" t="s">
        <v>689</v>
      </c>
      <c r="D20" s="526" t="s">
        <v>689</v>
      </c>
      <c r="E20" s="526" t="s">
        <v>1574</v>
      </c>
      <c r="F20" s="61"/>
      <c r="G20" s="527">
        <v>11</v>
      </c>
      <c r="H20" s="528"/>
      <c r="I20" s="528"/>
      <c r="J20" s="528"/>
      <c r="K20" s="528"/>
      <c r="L20" s="528"/>
      <c r="M20" s="528"/>
      <c r="N20" s="528"/>
      <c r="O20" s="528"/>
      <c r="P20" s="528"/>
      <c r="Q20" s="528"/>
      <c r="R20" s="528"/>
      <c r="S20" s="528"/>
      <c r="T20" s="528"/>
      <c r="U20" s="528"/>
      <c r="V20" s="528"/>
      <c r="W20" s="528"/>
      <c r="X20" s="528"/>
      <c r="Y20" s="528"/>
      <c r="Z20" s="528"/>
      <c r="AA20" s="528"/>
      <c r="AB20" s="528"/>
      <c r="AC20" s="528"/>
      <c r="AD20" s="528"/>
      <c r="AE20" s="528"/>
      <c r="AF20" s="528"/>
      <c r="AG20" s="528"/>
      <c r="AH20" s="528"/>
      <c r="AI20" s="528"/>
      <c r="AJ20" s="528"/>
      <c r="AK20" s="528"/>
      <c r="AL20" s="528"/>
      <c r="AM20" s="528"/>
      <c r="AN20" s="528"/>
      <c r="AO20" s="528"/>
      <c r="AP20" s="527">
        <v>2</v>
      </c>
      <c r="AQ20" s="527">
        <v>2</v>
      </c>
      <c r="AR20" s="527">
        <v>1</v>
      </c>
      <c r="AS20" s="527">
        <v>3</v>
      </c>
      <c r="AT20" s="528"/>
      <c r="AU20" s="527">
        <v>2</v>
      </c>
      <c r="AV20" s="527">
        <v>1</v>
      </c>
      <c r="AW20" s="528"/>
      <c r="AX20" s="528"/>
    </row>
    <row r="21" spans="1:50">
      <c r="A21" s="526" t="s">
        <v>1457</v>
      </c>
      <c r="B21" s="526" t="s">
        <v>1986</v>
      </c>
      <c r="C21" s="526" t="s">
        <v>689</v>
      </c>
      <c r="D21" s="526" t="s">
        <v>689</v>
      </c>
      <c r="E21" s="526" t="s">
        <v>1927</v>
      </c>
      <c r="F21" s="61"/>
      <c r="G21" s="527">
        <v>54</v>
      </c>
      <c r="H21" s="528"/>
      <c r="I21" s="528"/>
      <c r="J21" s="528"/>
      <c r="K21" s="528"/>
      <c r="L21" s="528"/>
      <c r="M21" s="528"/>
      <c r="N21" s="528"/>
      <c r="O21" s="528"/>
      <c r="P21" s="528"/>
      <c r="Q21" s="528"/>
      <c r="R21" s="528"/>
      <c r="S21" s="528"/>
      <c r="T21" s="528"/>
      <c r="U21" s="528"/>
      <c r="V21" s="528"/>
      <c r="W21" s="528"/>
      <c r="X21" s="528"/>
      <c r="Y21" s="528"/>
      <c r="Z21" s="528"/>
      <c r="AA21" s="528"/>
      <c r="AB21" s="528"/>
      <c r="AC21" s="528"/>
      <c r="AD21" s="528"/>
      <c r="AE21" s="528"/>
      <c r="AF21" s="528"/>
      <c r="AG21" s="528"/>
      <c r="AH21" s="528"/>
      <c r="AI21" s="528"/>
      <c r="AJ21" s="528"/>
      <c r="AK21" s="528"/>
      <c r="AL21" s="528"/>
      <c r="AM21" s="528"/>
      <c r="AN21" s="528"/>
      <c r="AO21" s="528"/>
      <c r="AP21" s="528"/>
      <c r="AQ21" s="528"/>
      <c r="AR21" s="528"/>
      <c r="AS21" s="528"/>
      <c r="AT21" s="528"/>
      <c r="AU21" s="527">
        <v>31</v>
      </c>
      <c r="AV21" s="527">
        <v>8</v>
      </c>
      <c r="AW21" s="527">
        <v>14</v>
      </c>
      <c r="AX21" s="527">
        <v>1</v>
      </c>
    </row>
    <row r="22" spans="1:50">
      <c r="A22" s="526" t="s">
        <v>1457</v>
      </c>
      <c r="B22" s="526" t="s">
        <v>1986</v>
      </c>
      <c r="C22" s="526" t="s">
        <v>689</v>
      </c>
      <c r="D22" s="526" t="s">
        <v>689</v>
      </c>
      <c r="E22" s="526" t="s">
        <v>1928</v>
      </c>
      <c r="F22" s="61"/>
      <c r="G22" s="527">
        <v>134</v>
      </c>
      <c r="H22" s="528"/>
      <c r="I22" s="528"/>
      <c r="J22" s="528"/>
      <c r="K22" s="528"/>
      <c r="L22" s="528"/>
      <c r="M22" s="528"/>
      <c r="N22" s="528"/>
      <c r="O22" s="528"/>
      <c r="P22" s="528"/>
      <c r="Q22" s="528"/>
      <c r="R22" s="528"/>
      <c r="S22" s="528"/>
      <c r="T22" s="528"/>
      <c r="U22" s="528"/>
      <c r="V22" s="528"/>
      <c r="W22" s="528"/>
      <c r="X22" s="528"/>
      <c r="Y22" s="528"/>
      <c r="Z22" s="528"/>
      <c r="AA22" s="528"/>
      <c r="AB22" s="528"/>
      <c r="AC22" s="528"/>
      <c r="AD22" s="528"/>
      <c r="AE22" s="528"/>
      <c r="AF22" s="528"/>
      <c r="AG22" s="528"/>
      <c r="AH22" s="528"/>
      <c r="AI22" s="528"/>
      <c r="AJ22" s="528"/>
      <c r="AK22" s="528"/>
      <c r="AL22" s="528"/>
      <c r="AM22" s="528"/>
      <c r="AN22" s="528"/>
      <c r="AO22" s="528"/>
      <c r="AP22" s="528"/>
      <c r="AQ22" s="528"/>
      <c r="AR22" s="528"/>
      <c r="AS22" s="528"/>
      <c r="AT22" s="528"/>
      <c r="AU22" s="527">
        <v>73</v>
      </c>
      <c r="AV22" s="527">
        <v>33</v>
      </c>
      <c r="AW22" s="527">
        <v>26</v>
      </c>
      <c r="AX22" s="527">
        <v>2</v>
      </c>
    </row>
    <row r="23" spans="1:50">
      <c r="A23" s="526" t="s">
        <v>1457</v>
      </c>
      <c r="B23" s="526" t="s">
        <v>1986</v>
      </c>
      <c r="C23" s="526" t="s">
        <v>689</v>
      </c>
      <c r="D23" s="526" t="s">
        <v>689</v>
      </c>
      <c r="E23" s="526" t="s">
        <v>1380</v>
      </c>
      <c r="F23" s="61"/>
      <c r="G23" s="527">
        <v>47</v>
      </c>
      <c r="H23" s="528"/>
      <c r="I23" s="528"/>
      <c r="J23" s="528"/>
      <c r="K23" s="528"/>
      <c r="L23" s="528"/>
      <c r="M23" s="528"/>
      <c r="N23" s="528"/>
      <c r="O23" s="528"/>
      <c r="P23" s="528"/>
      <c r="Q23" s="528"/>
      <c r="R23" s="528"/>
      <c r="S23" s="528"/>
      <c r="T23" s="528"/>
      <c r="U23" s="528"/>
      <c r="V23" s="528"/>
      <c r="W23" s="528"/>
      <c r="X23" s="528"/>
      <c r="Y23" s="528"/>
      <c r="Z23" s="528"/>
      <c r="AA23" s="528"/>
      <c r="AB23" s="528"/>
      <c r="AC23" s="528"/>
      <c r="AD23" s="528"/>
      <c r="AE23" s="528"/>
      <c r="AF23" s="528"/>
      <c r="AG23" s="528"/>
      <c r="AH23" s="528"/>
      <c r="AI23" s="528"/>
      <c r="AJ23" s="528"/>
      <c r="AK23" s="528"/>
      <c r="AL23" s="528"/>
      <c r="AM23" s="527">
        <v>46</v>
      </c>
      <c r="AN23" s="527">
        <v>1</v>
      </c>
      <c r="AO23" s="528"/>
      <c r="AP23" s="528"/>
      <c r="AQ23" s="528"/>
      <c r="AR23" s="528"/>
      <c r="AS23" s="528"/>
      <c r="AT23" s="528"/>
      <c r="AU23" s="528"/>
      <c r="AV23" s="528"/>
      <c r="AW23" s="528"/>
      <c r="AX23" s="528"/>
    </row>
    <row r="24" spans="1:50">
      <c r="A24" s="526" t="s">
        <v>1457</v>
      </c>
      <c r="B24" s="526" t="s">
        <v>1986</v>
      </c>
      <c r="C24" s="526" t="s">
        <v>689</v>
      </c>
      <c r="D24" s="526" t="s">
        <v>689</v>
      </c>
      <c r="E24" s="526" t="s">
        <v>1576</v>
      </c>
      <c r="F24" s="61"/>
      <c r="G24" s="527">
        <v>58</v>
      </c>
      <c r="H24" s="528"/>
      <c r="I24" s="528"/>
      <c r="J24" s="528"/>
      <c r="K24" s="528"/>
      <c r="L24" s="528"/>
      <c r="M24" s="528"/>
      <c r="N24" s="528"/>
      <c r="O24" s="528"/>
      <c r="P24" s="528"/>
      <c r="Q24" s="528"/>
      <c r="R24" s="528"/>
      <c r="S24" s="528"/>
      <c r="T24" s="528"/>
      <c r="U24" s="528"/>
      <c r="V24" s="528"/>
      <c r="W24" s="528"/>
      <c r="X24" s="528"/>
      <c r="Y24" s="528"/>
      <c r="Z24" s="528"/>
      <c r="AA24" s="528"/>
      <c r="AB24" s="528"/>
      <c r="AC24" s="528"/>
      <c r="AD24" s="528"/>
      <c r="AE24" s="528"/>
      <c r="AF24" s="528"/>
      <c r="AG24" s="528"/>
      <c r="AH24" s="528"/>
      <c r="AI24" s="528"/>
      <c r="AJ24" s="528"/>
      <c r="AK24" s="528"/>
      <c r="AL24" s="528"/>
      <c r="AM24" s="528"/>
      <c r="AN24" s="528"/>
      <c r="AO24" s="528"/>
      <c r="AP24" s="527">
        <v>5</v>
      </c>
      <c r="AQ24" s="527">
        <v>15</v>
      </c>
      <c r="AR24" s="527">
        <v>3</v>
      </c>
      <c r="AS24" s="527">
        <v>2</v>
      </c>
      <c r="AT24" s="527">
        <v>15</v>
      </c>
      <c r="AU24" s="527">
        <v>10</v>
      </c>
      <c r="AV24" s="527">
        <v>2</v>
      </c>
      <c r="AW24" s="527">
        <v>4</v>
      </c>
      <c r="AX24" s="527">
        <v>2</v>
      </c>
    </row>
    <row r="25" spans="1:50">
      <c r="A25" s="526" t="s">
        <v>1457</v>
      </c>
      <c r="B25" s="526" t="s">
        <v>1986</v>
      </c>
      <c r="C25" s="526" t="s">
        <v>689</v>
      </c>
      <c r="D25" s="526" t="s">
        <v>689</v>
      </c>
      <c r="E25" s="526" t="s">
        <v>3395</v>
      </c>
      <c r="F25" s="61"/>
      <c r="G25" s="527">
        <v>1</v>
      </c>
      <c r="H25" s="528"/>
      <c r="I25" s="528"/>
      <c r="J25" s="528"/>
      <c r="K25" s="528"/>
      <c r="L25" s="528"/>
      <c r="M25" s="528"/>
      <c r="N25" s="528"/>
      <c r="O25" s="528"/>
      <c r="P25" s="528"/>
      <c r="Q25" s="528"/>
      <c r="R25" s="528"/>
      <c r="S25" s="528"/>
      <c r="T25" s="528"/>
      <c r="U25" s="528"/>
      <c r="V25" s="528"/>
      <c r="W25" s="528"/>
      <c r="X25" s="528"/>
      <c r="Y25" s="528"/>
      <c r="Z25" s="528"/>
      <c r="AA25" s="528"/>
      <c r="AB25" s="528"/>
      <c r="AC25" s="528"/>
      <c r="AD25" s="528"/>
      <c r="AE25" s="528"/>
      <c r="AF25" s="528"/>
      <c r="AG25" s="528"/>
      <c r="AH25" s="528"/>
      <c r="AI25" s="528"/>
      <c r="AJ25" s="528"/>
      <c r="AK25" s="528"/>
      <c r="AL25" s="528"/>
      <c r="AM25" s="528"/>
      <c r="AN25" s="528"/>
      <c r="AO25" s="528"/>
      <c r="AP25" s="528"/>
      <c r="AQ25" s="528"/>
      <c r="AR25" s="528"/>
      <c r="AS25" s="528"/>
      <c r="AT25" s="528"/>
      <c r="AU25" s="528"/>
      <c r="AV25" s="528"/>
      <c r="AW25" s="528"/>
      <c r="AX25" s="527">
        <v>1</v>
      </c>
    </row>
    <row r="26" spans="1:50">
      <c r="A26" s="526" t="s">
        <v>1457</v>
      </c>
      <c r="B26" s="526" t="s">
        <v>1986</v>
      </c>
      <c r="C26" s="526" t="s">
        <v>689</v>
      </c>
      <c r="D26" s="526" t="s">
        <v>689</v>
      </c>
      <c r="E26" s="526" t="s">
        <v>2484</v>
      </c>
      <c r="F26" s="61"/>
      <c r="G26" s="527">
        <v>13</v>
      </c>
      <c r="H26" s="528"/>
      <c r="I26" s="528"/>
      <c r="J26" s="528"/>
      <c r="K26" s="528"/>
      <c r="L26" s="528"/>
      <c r="M26" s="528"/>
      <c r="N26" s="528"/>
      <c r="O26" s="528"/>
      <c r="P26" s="528"/>
      <c r="Q26" s="528"/>
      <c r="R26" s="528"/>
      <c r="S26" s="528"/>
      <c r="T26" s="528"/>
      <c r="U26" s="528"/>
      <c r="V26" s="528"/>
      <c r="W26" s="528"/>
      <c r="X26" s="528"/>
      <c r="Y26" s="528"/>
      <c r="Z26" s="528"/>
      <c r="AA26" s="528"/>
      <c r="AB26" s="528"/>
      <c r="AC26" s="528"/>
      <c r="AD26" s="528"/>
      <c r="AE26" s="528"/>
      <c r="AF26" s="528"/>
      <c r="AG26" s="528"/>
      <c r="AH26" s="528"/>
      <c r="AI26" s="528"/>
      <c r="AJ26" s="528"/>
      <c r="AK26" s="528"/>
      <c r="AL26" s="528"/>
      <c r="AM26" s="528"/>
      <c r="AN26" s="528"/>
      <c r="AO26" s="528"/>
      <c r="AP26" s="528"/>
      <c r="AQ26" s="528"/>
      <c r="AR26" s="528"/>
      <c r="AS26" s="528"/>
      <c r="AT26" s="528"/>
      <c r="AU26" s="528"/>
      <c r="AV26" s="527">
        <v>1</v>
      </c>
      <c r="AW26" s="527">
        <v>12</v>
      </c>
      <c r="AX26" s="528"/>
    </row>
    <row r="27" spans="1:50">
      <c r="A27" s="526" t="s">
        <v>1457</v>
      </c>
      <c r="B27" s="526" t="s">
        <v>1986</v>
      </c>
      <c r="C27" s="526" t="s">
        <v>689</v>
      </c>
      <c r="D27" s="526" t="s">
        <v>689</v>
      </c>
      <c r="E27" s="526" t="s">
        <v>3396</v>
      </c>
      <c r="F27" s="61"/>
      <c r="G27" s="527">
        <v>4</v>
      </c>
      <c r="H27" s="528"/>
      <c r="I27" s="528"/>
      <c r="J27" s="528"/>
      <c r="K27" s="528"/>
      <c r="L27" s="528"/>
      <c r="M27" s="528"/>
      <c r="N27" s="528"/>
      <c r="O27" s="528"/>
      <c r="P27" s="528"/>
      <c r="Q27" s="528"/>
      <c r="R27" s="528"/>
      <c r="S27" s="528"/>
      <c r="T27" s="528"/>
      <c r="U27" s="528"/>
      <c r="V27" s="528"/>
      <c r="W27" s="528"/>
      <c r="X27" s="528"/>
      <c r="Y27" s="528"/>
      <c r="Z27" s="528"/>
      <c r="AA27" s="528"/>
      <c r="AB27" s="528"/>
      <c r="AC27" s="528"/>
      <c r="AD27" s="528"/>
      <c r="AE27" s="528"/>
      <c r="AF27" s="528"/>
      <c r="AG27" s="528"/>
      <c r="AH27" s="528"/>
      <c r="AI27" s="528"/>
      <c r="AJ27" s="528"/>
      <c r="AK27" s="528"/>
      <c r="AL27" s="528"/>
      <c r="AM27" s="528"/>
      <c r="AN27" s="528"/>
      <c r="AO27" s="528"/>
      <c r="AP27" s="528"/>
      <c r="AQ27" s="528"/>
      <c r="AR27" s="528"/>
      <c r="AS27" s="528"/>
      <c r="AT27" s="528"/>
      <c r="AU27" s="528"/>
      <c r="AV27" s="528"/>
      <c r="AW27" s="527">
        <v>4</v>
      </c>
      <c r="AX27" s="528"/>
    </row>
    <row r="28" spans="1:50">
      <c r="A28" s="526" t="s">
        <v>1457</v>
      </c>
      <c r="B28" s="526" t="s">
        <v>1986</v>
      </c>
      <c r="C28" s="526" t="s">
        <v>689</v>
      </c>
      <c r="D28" s="526" t="s">
        <v>689</v>
      </c>
      <c r="E28" s="526" t="s">
        <v>1929</v>
      </c>
      <c r="F28" s="61"/>
      <c r="G28" s="527">
        <v>1</v>
      </c>
      <c r="H28" s="528"/>
      <c r="I28" s="528"/>
      <c r="J28" s="528"/>
      <c r="K28" s="528"/>
      <c r="L28" s="528"/>
      <c r="M28" s="528"/>
      <c r="N28" s="528"/>
      <c r="O28" s="528"/>
      <c r="P28" s="528"/>
      <c r="Q28" s="528"/>
      <c r="R28" s="528"/>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c r="AS28" s="528"/>
      <c r="AT28" s="528"/>
      <c r="AU28" s="527">
        <v>1</v>
      </c>
      <c r="AV28" s="528"/>
      <c r="AW28" s="528"/>
      <c r="AX28" s="528"/>
    </row>
    <row r="29" spans="1:50">
      <c r="A29" s="526" t="s">
        <v>1457</v>
      </c>
      <c r="B29" s="526" t="s">
        <v>1986</v>
      </c>
      <c r="C29" s="526" t="s">
        <v>689</v>
      </c>
      <c r="D29" s="526" t="s">
        <v>689</v>
      </c>
      <c r="E29" s="526" t="s">
        <v>2485</v>
      </c>
      <c r="F29" s="61"/>
      <c r="G29" s="527">
        <v>3</v>
      </c>
      <c r="H29" s="528"/>
      <c r="I29" s="528"/>
      <c r="J29" s="528"/>
      <c r="K29" s="528"/>
      <c r="L29" s="528"/>
      <c r="M29" s="528"/>
      <c r="N29" s="528"/>
      <c r="O29" s="528"/>
      <c r="P29" s="528"/>
      <c r="Q29" s="528"/>
      <c r="R29" s="528"/>
      <c r="S29" s="528"/>
      <c r="T29" s="528"/>
      <c r="U29" s="528"/>
      <c r="V29" s="528"/>
      <c r="W29" s="528"/>
      <c r="X29" s="528"/>
      <c r="Y29" s="528"/>
      <c r="Z29" s="528"/>
      <c r="AA29" s="528"/>
      <c r="AB29" s="528"/>
      <c r="AC29" s="528"/>
      <c r="AD29" s="528"/>
      <c r="AE29" s="528"/>
      <c r="AF29" s="528"/>
      <c r="AG29" s="528"/>
      <c r="AH29" s="528"/>
      <c r="AI29" s="528"/>
      <c r="AJ29" s="528"/>
      <c r="AK29" s="528"/>
      <c r="AL29" s="528"/>
      <c r="AM29" s="528"/>
      <c r="AN29" s="528"/>
      <c r="AO29" s="528"/>
      <c r="AP29" s="528"/>
      <c r="AQ29" s="528"/>
      <c r="AR29" s="528"/>
      <c r="AS29" s="528"/>
      <c r="AT29" s="528"/>
      <c r="AU29" s="528"/>
      <c r="AV29" s="527">
        <v>2</v>
      </c>
      <c r="AW29" s="527">
        <v>1</v>
      </c>
      <c r="AX29" s="528"/>
    </row>
    <row r="30" spans="1:50">
      <c r="A30" s="526" t="s">
        <v>1457</v>
      </c>
      <c r="B30" s="526" t="s">
        <v>1986</v>
      </c>
      <c r="C30" s="526" t="s">
        <v>689</v>
      </c>
      <c r="D30" s="526" t="s">
        <v>689</v>
      </c>
      <c r="E30" s="526" t="s">
        <v>2486</v>
      </c>
      <c r="F30" s="61"/>
      <c r="G30" s="527">
        <v>5</v>
      </c>
      <c r="H30" s="528"/>
      <c r="I30" s="528"/>
      <c r="J30" s="528"/>
      <c r="K30" s="528"/>
      <c r="L30" s="528"/>
      <c r="M30" s="528"/>
      <c r="N30" s="528"/>
      <c r="O30" s="528"/>
      <c r="P30" s="528"/>
      <c r="Q30" s="528"/>
      <c r="R30" s="528"/>
      <c r="S30" s="528"/>
      <c r="T30" s="528"/>
      <c r="U30" s="528"/>
      <c r="V30" s="528"/>
      <c r="W30" s="528"/>
      <c r="X30" s="528"/>
      <c r="Y30" s="528"/>
      <c r="Z30" s="528"/>
      <c r="AA30" s="528"/>
      <c r="AB30" s="528"/>
      <c r="AC30" s="528"/>
      <c r="AD30" s="528"/>
      <c r="AE30" s="528"/>
      <c r="AF30" s="528"/>
      <c r="AG30" s="528"/>
      <c r="AH30" s="528"/>
      <c r="AI30" s="528"/>
      <c r="AJ30" s="528"/>
      <c r="AK30" s="528"/>
      <c r="AL30" s="528"/>
      <c r="AM30" s="528"/>
      <c r="AN30" s="528"/>
      <c r="AO30" s="528"/>
      <c r="AP30" s="528"/>
      <c r="AQ30" s="528"/>
      <c r="AR30" s="528"/>
      <c r="AS30" s="528"/>
      <c r="AT30" s="528"/>
      <c r="AU30" s="528"/>
      <c r="AV30" s="527">
        <v>1</v>
      </c>
      <c r="AW30" s="527">
        <v>3</v>
      </c>
      <c r="AX30" s="527">
        <v>1</v>
      </c>
    </row>
    <row r="31" spans="1:50">
      <c r="A31" s="526" t="s">
        <v>1457</v>
      </c>
      <c r="B31" s="526" t="s">
        <v>1986</v>
      </c>
      <c r="C31" s="526" t="s">
        <v>689</v>
      </c>
      <c r="D31" s="526" t="s">
        <v>689</v>
      </c>
      <c r="E31" s="526" t="s">
        <v>2487</v>
      </c>
      <c r="F31" s="61"/>
      <c r="G31" s="527">
        <v>20</v>
      </c>
      <c r="H31" s="528"/>
      <c r="I31" s="528"/>
      <c r="J31" s="528"/>
      <c r="K31" s="528"/>
      <c r="L31" s="528"/>
      <c r="M31" s="528"/>
      <c r="N31" s="528"/>
      <c r="O31" s="528"/>
      <c r="P31" s="528"/>
      <c r="Q31" s="528"/>
      <c r="R31" s="528"/>
      <c r="S31" s="528"/>
      <c r="T31" s="528"/>
      <c r="U31" s="528"/>
      <c r="V31" s="528"/>
      <c r="W31" s="528"/>
      <c r="X31" s="528"/>
      <c r="Y31" s="528"/>
      <c r="Z31" s="528"/>
      <c r="AA31" s="528"/>
      <c r="AB31" s="528"/>
      <c r="AC31" s="528"/>
      <c r="AD31" s="528"/>
      <c r="AE31" s="528"/>
      <c r="AF31" s="528"/>
      <c r="AG31" s="528"/>
      <c r="AH31" s="528"/>
      <c r="AI31" s="528"/>
      <c r="AJ31" s="528"/>
      <c r="AK31" s="528"/>
      <c r="AL31" s="528"/>
      <c r="AM31" s="528"/>
      <c r="AN31" s="528"/>
      <c r="AO31" s="528"/>
      <c r="AP31" s="528"/>
      <c r="AQ31" s="528"/>
      <c r="AR31" s="528"/>
      <c r="AS31" s="528"/>
      <c r="AT31" s="528"/>
      <c r="AU31" s="528"/>
      <c r="AV31" s="527">
        <v>4</v>
      </c>
      <c r="AW31" s="527">
        <v>16</v>
      </c>
      <c r="AX31" s="528"/>
    </row>
    <row r="32" spans="1:50">
      <c r="A32" s="526" t="s">
        <v>1457</v>
      </c>
      <c r="B32" s="526" t="s">
        <v>1986</v>
      </c>
      <c r="C32" s="526" t="s">
        <v>689</v>
      </c>
      <c r="D32" s="526" t="s">
        <v>689</v>
      </c>
      <c r="E32" s="526" t="s">
        <v>2488</v>
      </c>
      <c r="F32" s="61"/>
      <c r="G32" s="527">
        <v>8</v>
      </c>
      <c r="H32" s="528"/>
      <c r="I32" s="528"/>
      <c r="J32" s="528"/>
      <c r="K32" s="528"/>
      <c r="L32" s="528"/>
      <c r="M32" s="528"/>
      <c r="N32" s="528"/>
      <c r="O32" s="528"/>
      <c r="P32" s="528"/>
      <c r="Q32" s="528"/>
      <c r="R32" s="528"/>
      <c r="S32" s="528"/>
      <c r="T32" s="528"/>
      <c r="U32" s="528"/>
      <c r="V32" s="528"/>
      <c r="W32" s="528"/>
      <c r="X32" s="528"/>
      <c r="Y32" s="528"/>
      <c r="Z32" s="528"/>
      <c r="AA32" s="528"/>
      <c r="AB32" s="528"/>
      <c r="AC32" s="528"/>
      <c r="AD32" s="528"/>
      <c r="AE32" s="528"/>
      <c r="AF32" s="528"/>
      <c r="AG32" s="528"/>
      <c r="AH32" s="528"/>
      <c r="AI32" s="528"/>
      <c r="AJ32" s="528"/>
      <c r="AK32" s="528"/>
      <c r="AL32" s="528"/>
      <c r="AM32" s="528"/>
      <c r="AN32" s="528"/>
      <c r="AO32" s="528"/>
      <c r="AP32" s="528"/>
      <c r="AQ32" s="528"/>
      <c r="AR32" s="528"/>
      <c r="AS32" s="528"/>
      <c r="AT32" s="528"/>
      <c r="AU32" s="528"/>
      <c r="AV32" s="527">
        <v>2</v>
      </c>
      <c r="AW32" s="527">
        <v>6</v>
      </c>
      <c r="AX32" s="528"/>
    </row>
    <row r="33" spans="1:50">
      <c r="A33" s="526" t="s">
        <v>1457</v>
      </c>
      <c r="B33" s="526" t="s">
        <v>1986</v>
      </c>
      <c r="C33" s="526" t="s">
        <v>689</v>
      </c>
      <c r="D33" s="526" t="s">
        <v>3417</v>
      </c>
      <c r="E33" s="526" t="s">
        <v>1567</v>
      </c>
      <c r="F33" s="61"/>
      <c r="G33" s="527">
        <v>345</v>
      </c>
      <c r="H33" s="528"/>
      <c r="I33" s="528"/>
      <c r="J33" s="528"/>
      <c r="K33" s="528"/>
      <c r="L33" s="528"/>
      <c r="M33" s="528"/>
      <c r="N33" s="528"/>
      <c r="O33" s="528"/>
      <c r="P33" s="528"/>
      <c r="Q33" s="528"/>
      <c r="R33" s="528"/>
      <c r="S33" s="528"/>
      <c r="T33" s="528"/>
      <c r="U33" s="528"/>
      <c r="V33" s="528"/>
      <c r="W33" s="528"/>
      <c r="X33" s="528"/>
      <c r="Y33" s="528"/>
      <c r="Z33" s="528"/>
      <c r="AA33" s="528"/>
      <c r="AB33" s="528"/>
      <c r="AC33" s="528"/>
      <c r="AD33" s="528"/>
      <c r="AE33" s="528"/>
      <c r="AF33" s="528"/>
      <c r="AG33" s="528"/>
      <c r="AH33" s="528"/>
      <c r="AI33" s="528"/>
      <c r="AJ33" s="528"/>
      <c r="AK33" s="528"/>
      <c r="AL33" s="528"/>
      <c r="AM33" s="528"/>
      <c r="AN33" s="528"/>
      <c r="AO33" s="528"/>
      <c r="AP33" s="527">
        <v>17</v>
      </c>
      <c r="AQ33" s="527">
        <v>46</v>
      </c>
      <c r="AR33" s="527">
        <v>35</v>
      </c>
      <c r="AS33" s="527">
        <v>67</v>
      </c>
      <c r="AT33" s="527">
        <v>66</v>
      </c>
      <c r="AU33" s="527">
        <v>47</v>
      </c>
      <c r="AV33" s="527">
        <v>47</v>
      </c>
      <c r="AW33" s="527">
        <v>19</v>
      </c>
      <c r="AX33" s="527">
        <v>1</v>
      </c>
    </row>
    <row r="34" spans="1:50">
      <c r="A34" s="526" t="s">
        <v>1457</v>
      </c>
      <c r="B34" s="526" t="s">
        <v>1986</v>
      </c>
      <c r="C34" s="526" t="s">
        <v>689</v>
      </c>
      <c r="D34" s="526" t="s">
        <v>2434</v>
      </c>
      <c r="E34" s="526" t="s">
        <v>1875</v>
      </c>
      <c r="F34" s="61"/>
      <c r="G34" s="527">
        <v>723</v>
      </c>
      <c r="H34" s="528"/>
      <c r="I34" s="528"/>
      <c r="J34" s="528"/>
      <c r="K34" s="528"/>
      <c r="L34" s="528"/>
      <c r="M34" s="528"/>
      <c r="N34" s="528"/>
      <c r="O34" s="528"/>
      <c r="P34" s="528"/>
      <c r="Q34" s="528"/>
      <c r="R34" s="528"/>
      <c r="S34" s="528"/>
      <c r="T34" s="528"/>
      <c r="U34" s="528"/>
      <c r="V34" s="528"/>
      <c r="W34" s="528"/>
      <c r="X34" s="528"/>
      <c r="Y34" s="528"/>
      <c r="Z34" s="528"/>
      <c r="AA34" s="528"/>
      <c r="AB34" s="528"/>
      <c r="AC34" s="528"/>
      <c r="AD34" s="528"/>
      <c r="AE34" s="528"/>
      <c r="AF34" s="528"/>
      <c r="AG34" s="528"/>
      <c r="AH34" s="528"/>
      <c r="AI34" s="528"/>
      <c r="AJ34" s="528"/>
      <c r="AK34" s="528"/>
      <c r="AL34" s="528"/>
      <c r="AM34" s="528"/>
      <c r="AN34" s="528"/>
      <c r="AO34" s="528"/>
      <c r="AP34" s="528"/>
      <c r="AQ34" s="528"/>
      <c r="AR34" s="528"/>
      <c r="AS34" s="528"/>
      <c r="AT34" s="527">
        <v>144</v>
      </c>
      <c r="AU34" s="527">
        <v>304</v>
      </c>
      <c r="AV34" s="527">
        <v>162</v>
      </c>
      <c r="AW34" s="527">
        <v>93</v>
      </c>
      <c r="AX34" s="527">
        <v>20</v>
      </c>
    </row>
    <row r="35" spans="1:50">
      <c r="A35" s="526" t="s">
        <v>1457</v>
      </c>
      <c r="B35" s="526" t="s">
        <v>1986</v>
      </c>
      <c r="C35" s="526" t="s">
        <v>689</v>
      </c>
      <c r="D35" s="526" t="s">
        <v>2435</v>
      </c>
      <c r="E35" s="526" t="s">
        <v>1575</v>
      </c>
      <c r="F35" s="61"/>
      <c r="G35" s="527">
        <v>221</v>
      </c>
      <c r="H35" s="528"/>
      <c r="I35" s="528"/>
      <c r="J35" s="528"/>
      <c r="K35" s="528"/>
      <c r="L35" s="528"/>
      <c r="M35" s="528"/>
      <c r="N35" s="528"/>
      <c r="O35" s="528"/>
      <c r="P35" s="528"/>
      <c r="Q35" s="528"/>
      <c r="R35" s="528"/>
      <c r="S35" s="528"/>
      <c r="T35" s="528"/>
      <c r="U35" s="528"/>
      <c r="V35" s="528"/>
      <c r="W35" s="528"/>
      <c r="X35" s="528"/>
      <c r="Y35" s="528"/>
      <c r="Z35" s="528"/>
      <c r="AA35" s="528"/>
      <c r="AB35" s="528"/>
      <c r="AC35" s="528"/>
      <c r="AD35" s="528"/>
      <c r="AE35" s="528"/>
      <c r="AF35" s="528"/>
      <c r="AG35" s="528"/>
      <c r="AH35" s="528"/>
      <c r="AI35" s="528"/>
      <c r="AJ35" s="528"/>
      <c r="AK35" s="528"/>
      <c r="AL35" s="528"/>
      <c r="AM35" s="528"/>
      <c r="AN35" s="528"/>
      <c r="AO35" s="528"/>
      <c r="AP35" s="527">
        <v>3</v>
      </c>
      <c r="AQ35" s="527">
        <v>23</v>
      </c>
      <c r="AR35" s="527">
        <v>9</v>
      </c>
      <c r="AS35" s="527">
        <v>18</v>
      </c>
      <c r="AT35" s="527">
        <v>39</v>
      </c>
      <c r="AU35" s="527">
        <v>58</v>
      </c>
      <c r="AV35" s="527">
        <v>22</v>
      </c>
      <c r="AW35" s="527">
        <v>48</v>
      </c>
      <c r="AX35" s="527">
        <v>1</v>
      </c>
    </row>
    <row r="36" spans="1:50">
      <c r="A36" s="526" t="s">
        <v>1457</v>
      </c>
      <c r="B36" s="526" t="s">
        <v>1986</v>
      </c>
      <c r="C36" s="526" t="s">
        <v>689</v>
      </c>
      <c r="D36" s="526" t="s">
        <v>2435</v>
      </c>
      <c r="E36" s="526" t="s">
        <v>1381</v>
      </c>
      <c r="F36" s="61"/>
      <c r="G36" s="527">
        <v>1202</v>
      </c>
      <c r="H36" s="528"/>
      <c r="I36" s="528"/>
      <c r="J36" s="528"/>
      <c r="K36" s="528"/>
      <c r="L36" s="528"/>
      <c r="M36" s="528"/>
      <c r="N36" s="528"/>
      <c r="O36" s="528"/>
      <c r="P36" s="528"/>
      <c r="Q36" s="528"/>
      <c r="R36" s="528"/>
      <c r="S36" s="528"/>
      <c r="T36" s="528"/>
      <c r="U36" s="528"/>
      <c r="V36" s="528"/>
      <c r="W36" s="528"/>
      <c r="X36" s="528"/>
      <c r="Y36" s="528"/>
      <c r="Z36" s="528"/>
      <c r="AA36" s="528"/>
      <c r="AB36" s="528"/>
      <c r="AC36" s="528"/>
      <c r="AD36" s="528"/>
      <c r="AE36" s="528"/>
      <c r="AF36" s="528"/>
      <c r="AG36" s="528"/>
      <c r="AH36" s="528"/>
      <c r="AI36" s="528"/>
      <c r="AJ36" s="528"/>
      <c r="AK36" s="528"/>
      <c r="AL36" s="527">
        <v>6</v>
      </c>
      <c r="AM36" s="527">
        <v>153</v>
      </c>
      <c r="AN36" s="527">
        <v>246</v>
      </c>
      <c r="AO36" s="527">
        <v>206</v>
      </c>
      <c r="AP36" s="527">
        <v>118</v>
      </c>
      <c r="AQ36" s="527">
        <v>114</v>
      </c>
      <c r="AR36" s="527">
        <v>124</v>
      </c>
      <c r="AS36" s="527">
        <v>140</v>
      </c>
      <c r="AT36" s="527">
        <v>64</v>
      </c>
      <c r="AU36" s="527">
        <v>25</v>
      </c>
      <c r="AV36" s="527">
        <v>4</v>
      </c>
      <c r="AW36" s="527">
        <v>1</v>
      </c>
      <c r="AX36" s="527">
        <v>1</v>
      </c>
    </row>
    <row r="37" spans="1:50">
      <c r="A37" s="526" t="s">
        <v>1457</v>
      </c>
      <c r="B37" s="526" t="s">
        <v>1986</v>
      </c>
      <c r="C37" s="526" t="s">
        <v>689</v>
      </c>
      <c r="D37" s="526" t="s">
        <v>2436</v>
      </c>
      <c r="E37" s="526" t="s">
        <v>1366</v>
      </c>
      <c r="F37" s="61"/>
      <c r="G37" s="527">
        <v>251</v>
      </c>
      <c r="H37" s="528"/>
      <c r="I37" s="528"/>
      <c r="J37" s="528"/>
      <c r="K37" s="528"/>
      <c r="L37" s="528"/>
      <c r="M37" s="528"/>
      <c r="N37" s="528"/>
      <c r="O37" s="528"/>
      <c r="P37" s="528"/>
      <c r="Q37" s="528"/>
      <c r="R37" s="528"/>
      <c r="S37" s="528"/>
      <c r="T37" s="528"/>
      <c r="U37" s="528"/>
      <c r="V37" s="528"/>
      <c r="W37" s="528"/>
      <c r="X37" s="528"/>
      <c r="Y37" s="528"/>
      <c r="Z37" s="528"/>
      <c r="AA37" s="528"/>
      <c r="AB37" s="528"/>
      <c r="AC37" s="528"/>
      <c r="AD37" s="528"/>
      <c r="AE37" s="528"/>
      <c r="AF37" s="528"/>
      <c r="AG37" s="528"/>
      <c r="AH37" s="528"/>
      <c r="AI37" s="528"/>
      <c r="AJ37" s="528"/>
      <c r="AK37" s="528"/>
      <c r="AL37" s="528"/>
      <c r="AM37" s="527">
        <v>4</v>
      </c>
      <c r="AN37" s="527">
        <v>15</v>
      </c>
      <c r="AO37" s="527">
        <v>30</v>
      </c>
      <c r="AP37" s="527">
        <v>11</v>
      </c>
      <c r="AQ37" s="527">
        <v>20</v>
      </c>
      <c r="AR37" s="527">
        <v>9</v>
      </c>
      <c r="AS37" s="527">
        <v>32</v>
      </c>
      <c r="AT37" s="527">
        <v>35</v>
      </c>
      <c r="AU37" s="527">
        <v>30</v>
      </c>
      <c r="AV37" s="527">
        <v>33</v>
      </c>
      <c r="AW37" s="527">
        <v>24</v>
      </c>
      <c r="AX37" s="527">
        <v>8</v>
      </c>
    </row>
    <row r="38" spans="1:50">
      <c r="A38" s="526" t="s">
        <v>1457</v>
      </c>
      <c r="B38" s="526" t="s">
        <v>1986</v>
      </c>
      <c r="C38" s="526" t="s">
        <v>689</v>
      </c>
      <c r="D38" s="526" t="s">
        <v>2437</v>
      </c>
      <c r="E38" s="526" t="s">
        <v>1391</v>
      </c>
      <c r="F38" s="61"/>
      <c r="G38" s="527">
        <v>283</v>
      </c>
      <c r="H38" s="528"/>
      <c r="I38" s="528"/>
      <c r="J38" s="528"/>
      <c r="K38" s="528"/>
      <c r="L38" s="528"/>
      <c r="M38" s="528"/>
      <c r="N38" s="528"/>
      <c r="O38" s="528"/>
      <c r="P38" s="528"/>
      <c r="Q38" s="528"/>
      <c r="R38" s="528"/>
      <c r="S38" s="528"/>
      <c r="T38" s="528"/>
      <c r="U38" s="528"/>
      <c r="V38" s="528"/>
      <c r="W38" s="528"/>
      <c r="X38" s="528"/>
      <c r="Y38" s="528"/>
      <c r="Z38" s="528"/>
      <c r="AA38" s="528"/>
      <c r="AB38" s="528"/>
      <c r="AC38" s="528"/>
      <c r="AD38" s="528"/>
      <c r="AE38" s="528"/>
      <c r="AF38" s="528"/>
      <c r="AG38" s="528"/>
      <c r="AH38" s="528"/>
      <c r="AI38" s="528"/>
      <c r="AJ38" s="528"/>
      <c r="AK38" s="528"/>
      <c r="AL38" s="528"/>
      <c r="AM38" s="528"/>
      <c r="AN38" s="527">
        <v>1</v>
      </c>
      <c r="AO38" s="527">
        <v>12</v>
      </c>
      <c r="AP38" s="527">
        <v>16</v>
      </c>
      <c r="AQ38" s="527">
        <v>29</v>
      </c>
      <c r="AR38" s="527">
        <v>21</v>
      </c>
      <c r="AS38" s="527">
        <v>29</v>
      </c>
      <c r="AT38" s="527">
        <v>45</v>
      </c>
      <c r="AU38" s="527">
        <v>45</v>
      </c>
      <c r="AV38" s="527">
        <v>44</v>
      </c>
      <c r="AW38" s="527">
        <v>34</v>
      </c>
      <c r="AX38" s="527">
        <v>7</v>
      </c>
    </row>
    <row r="39" spans="1:50">
      <c r="A39" s="526" t="s">
        <v>1457</v>
      </c>
      <c r="B39" s="526" t="s">
        <v>1986</v>
      </c>
      <c r="C39" s="526" t="s">
        <v>689</v>
      </c>
      <c r="D39" s="526" t="s">
        <v>2438</v>
      </c>
      <c r="E39" s="526" t="s">
        <v>2439</v>
      </c>
      <c r="F39" s="61"/>
      <c r="G39" s="527">
        <v>39</v>
      </c>
      <c r="H39" s="528"/>
      <c r="I39" s="528"/>
      <c r="J39" s="528"/>
      <c r="K39" s="528"/>
      <c r="L39" s="528"/>
      <c r="M39" s="528"/>
      <c r="N39" s="528"/>
      <c r="O39" s="528"/>
      <c r="P39" s="528"/>
      <c r="Q39" s="528"/>
      <c r="R39" s="528"/>
      <c r="S39" s="528"/>
      <c r="T39" s="528"/>
      <c r="U39" s="528"/>
      <c r="V39" s="528"/>
      <c r="W39" s="528"/>
      <c r="X39" s="528"/>
      <c r="Y39" s="528"/>
      <c r="Z39" s="528"/>
      <c r="AA39" s="528"/>
      <c r="AB39" s="528"/>
      <c r="AC39" s="528"/>
      <c r="AD39" s="528"/>
      <c r="AE39" s="528"/>
      <c r="AF39" s="528"/>
      <c r="AG39" s="528"/>
      <c r="AH39" s="528"/>
      <c r="AI39" s="528"/>
      <c r="AJ39" s="528"/>
      <c r="AK39" s="528"/>
      <c r="AL39" s="527">
        <v>2</v>
      </c>
      <c r="AM39" s="527">
        <v>2</v>
      </c>
      <c r="AN39" s="527">
        <v>2</v>
      </c>
      <c r="AO39" s="527">
        <v>3</v>
      </c>
      <c r="AP39" s="527">
        <v>2</v>
      </c>
      <c r="AQ39" s="527">
        <v>1</v>
      </c>
      <c r="AR39" s="527">
        <v>13</v>
      </c>
      <c r="AS39" s="527">
        <v>9</v>
      </c>
      <c r="AT39" s="527">
        <v>3</v>
      </c>
      <c r="AU39" s="527">
        <v>1</v>
      </c>
      <c r="AV39" s="527">
        <v>1</v>
      </c>
      <c r="AW39" s="528"/>
      <c r="AX39" s="528"/>
    </row>
    <row r="40" spans="1:50">
      <c r="A40" s="526" t="s">
        <v>1457</v>
      </c>
      <c r="B40" s="526" t="s">
        <v>1986</v>
      </c>
      <c r="C40" s="526" t="s">
        <v>689</v>
      </c>
      <c r="D40" s="526" t="s">
        <v>2440</v>
      </c>
      <c r="E40" s="526" t="s">
        <v>1390</v>
      </c>
      <c r="F40" s="61"/>
      <c r="G40" s="527">
        <v>397</v>
      </c>
      <c r="H40" s="528"/>
      <c r="I40" s="528"/>
      <c r="J40" s="528"/>
      <c r="K40" s="528"/>
      <c r="L40" s="528"/>
      <c r="M40" s="528"/>
      <c r="N40" s="528"/>
      <c r="O40" s="528"/>
      <c r="P40" s="528"/>
      <c r="Q40" s="528"/>
      <c r="R40" s="528"/>
      <c r="S40" s="528"/>
      <c r="T40" s="528"/>
      <c r="U40" s="528"/>
      <c r="V40" s="528"/>
      <c r="W40" s="528"/>
      <c r="X40" s="528"/>
      <c r="Y40" s="528"/>
      <c r="Z40" s="528"/>
      <c r="AA40" s="528"/>
      <c r="AB40" s="528"/>
      <c r="AC40" s="528"/>
      <c r="AD40" s="528"/>
      <c r="AE40" s="528"/>
      <c r="AF40" s="528"/>
      <c r="AG40" s="528"/>
      <c r="AH40" s="528"/>
      <c r="AI40" s="528"/>
      <c r="AJ40" s="528"/>
      <c r="AK40" s="528"/>
      <c r="AL40" s="527">
        <v>20</v>
      </c>
      <c r="AM40" s="527">
        <v>2</v>
      </c>
      <c r="AN40" s="527">
        <v>16</v>
      </c>
      <c r="AO40" s="527">
        <v>1</v>
      </c>
      <c r="AP40" s="528"/>
      <c r="AQ40" s="527">
        <v>2</v>
      </c>
      <c r="AR40" s="527">
        <v>1</v>
      </c>
      <c r="AS40" s="527">
        <v>14</v>
      </c>
      <c r="AT40" s="527">
        <v>68</v>
      </c>
      <c r="AU40" s="527">
        <v>50</v>
      </c>
      <c r="AV40" s="527">
        <v>208</v>
      </c>
      <c r="AW40" s="527">
        <v>15</v>
      </c>
      <c r="AX40" s="528"/>
    </row>
    <row r="41" spans="1:50">
      <c r="A41" s="526" t="s">
        <v>1457</v>
      </c>
      <c r="B41" s="526" t="s">
        <v>1986</v>
      </c>
      <c r="C41" s="526" t="s">
        <v>689</v>
      </c>
      <c r="D41" s="526" t="s">
        <v>2441</v>
      </c>
      <c r="E41" s="526" t="s">
        <v>1368</v>
      </c>
      <c r="F41" s="61"/>
      <c r="G41" s="527">
        <v>161</v>
      </c>
      <c r="H41" s="528"/>
      <c r="I41" s="528"/>
      <c r="J41" s="528"/>
      <c r="K41" s="528"/>
      <c r="L41" s="528"/>
      <c r="M41" s="528"/>
      <c r="N41" s="528"/>
      <c r="O41" s="528"/>
      <c r="P41" s="528"/>
      <c r="Q41" s="528"/>
      <c r="R41" s="528"/>
      <c r="S41" s="528"/>
      <c r="T41" s="528"/>
      <c r="U41" s="528"/>
      <c r="V41" s="528"/>
      <c r="W41" s="528"/>
      <c r="X41" s="528"/>
      <c r="Y41" s="528"/>
      <c r="Z41" s="528"/>
      <c r="AA41" s="528"/>
      <c r="AB41" s="528"/>
      <c r="AC41" s="528"/>
      <c r="AD41" s="528"/>
      <c r="AE41" s="528"/>
      <c r="AF41" s="528"/>
      <c r="AG41" s="528"/>
      <c r="AH41" s="528"/>
      <c r="AI41" s="528"/>
      <c r="AJ41" s="528"/>
      <c r="AK41" s="528"/>
      <c r="AL41" s="527">
        <v>1</v>
      </c>
      <c r="AM41" s="527">
        <v>3</v>
      </c>
      <c r="AN41" s="527">
        <v>18</v>
      </c>
      <c r="AO41" s="527">
        <v>18</v>
      </c>
      <c r="AP41" s="527">
        <v>12</v>
      </c>
      <c r="AQ41" s="527">
        <v>16</v>
      </c>
      <c r="AR41" s="527">
        <v>7</v>
      </c>
      <c r="AS41" s="527">
        <v>14</v>
      </c>
      <c r="AT41" s="527">
        <v>17</v>
      </c>
      <c r="AU41" s="527">
        <v>33</v>
      </c>
      <c r="AV41" s="527">
        <v>12</v>
      </c>
      <c r="AW41" s="527">
        <v>10</v>
      </c>
      <c r="AX41" s="528"/>
    </row>
    <row r="42" spans="1:50">
      <c r="A42" s="526" t="s">
        <v>1457</v>
      </c>
      <c r="B42" s="526" t="s">
        <v>1986</v>
      </c>
      <c r="C42" s="526" t="s">
        <v>689</v>
      </c>
      <c r="D42" s="526" t="s">
        <v>2441</v>
      </c>
      <c r="E42" s="526" t="s">
        <v>2482</v>
      </c>
      <c r="F42" s="61"/>
      <c r="G42" s="527">
        <v>3</v>
      </c>
      <c r="H42" s="528"/>
      <c r="I42" s="528"/>
      <c r="J42" s="528"/>
      <c r="K42" s="528"/>
      <c r="L42" s="528"/>
      <c r="M42" s="528"/>
      <c r="N42" s="528"/>
      <c r="O42" s="528"/>
      <c r="P42" s="528"/>
      <c r="Q42" s="528"/>
      <c r="R42" s="528"/>
      <c r="S42" s="528"/>
      <c r="T42" s="528"/>
      <c r="U42" s="528"/>
      <c r="V42" s="528"/>
      <c r="W42" s="528"/>
      <c r="X42" s="528"/>
      <c r="Y42" s="528"/>
      <c r="Z42" s="528"/>
      <c r="AA42" s="528"/>
      <c r="AB42" s="528"/>
      <c r="AC42" s="528"/>
      <c r="AD42" s="528"/>
      <c r="AE42" s="528"/>
      <c r="AF42" s="528"/>
      <c r="AG42" s="528"/>
      <c r="AH42" s="528"/>
      <c r="AI42" s="528"/>
      <c r="AJ42" s="528"/>
      <c r="AK42" s="528"/>
      <c r="AL42" s="528"/>
      <c r="AM42" s="528"/>
      <c r="AN42" s="528"/>
      <c r="AO42" s="528"/>
      <c r="AP42" s="528"/>
      <c r="AQ42" s="528"/>
      <c r="AR42" s="528"/>
      <c r="AS42" s="528"/>
      <c r="AT42" s="528"/>
      <c r="AU42" s="528"/>
      <c r="AV42" s="527">
        <v>3</v>
      </c>
      <c r="AW42" s="528"/>
      <c r="AX42" s="528"/>
    </row>
    <row r="43" spans="1:50">
      <c r="A43" s="526" t="s">
        <v>1457</v>
      </c>
      <c r="B43" s="526" t="s">
        <v>1986</v>
      </c>
      <c r="C43" s="526" t="s">
        <v>689</v>
      </c>
      <c r="D43" s="526" t="s">
        <v>2442</v>
      </c>
      <c r="E43" s="526" t="s">
        <v>1378</v>
      </c>
      <c r="F43" s="61"/>
      <c r="G43" s="527">
        <v>258</v>
      </c>
      <c r="H43" s="528"/>
      <c r="I43" s="528"/>
      <c r="J43" s="528"/>
      <c r="K43" s="528"/>
      <c r="L43" s="528"/>
      <c r="M43" s="528"/>
      <c r="N43" s="528"/>
      <c r="O43" s="528"/>
      <c r="P43" s="528"/>
      <c r="Q43" s="528"/>
      <c r="R43" s="528"/>
      <c r="S43" s="528"/>
      <c r="T43" s="528"/>
      <c r="U43" s="528"/>
      <c r="V43" s="528"/>
      <c r="W43" s="528"/>
      <c r="X43" s="528"/>
      <c r="Y43" s="528"/>
      <c r="Z43" s="528"/>
      <c r="AA43" s="528"/>
      <c r="AB43" s="528"/>
      <c r="AC43" s="528"/>
      <c r="AD43" s="528"/>
      <c r="AE43" s="528"/>
      <c r="AF43" s="528"/>
      <c r="AG43" s="528"/>
      <c r="AH43" s="528"/>
      <c r="AI43" s="528"/>
      <c r="AJ43" s="528"/>
      <c r="AK43" s="528"/>
      <c r="AL43" s="528"/>
      <c r="AM43" s="527">
        <v>22</v>
      </c>
      <c r="AN43" s="527">
        <v>163</v>
      </c>
      <c r="AO43" s="527">
        <v>65</v>
      </c>
      <c r="AP43" s="527">
        <v>2</v>
      </c>
      <c r="AQ43" s="528"/>
      <c r="AR43" s="528"/>
      <c r="AS43" s="527">
        <v>3</v>
      </c>
      <c r="AT43" s="527">
        <v>2</v>
      </c>
      <c r="AU43" s="527">
        <v>-2</v>
      </c>
      <c r="AV43" s="528"/>
      <c r="AW43" s="527">
        <v>3</v>
      </c>
      <c r="AX43" s="528"/>
    </row>
    <row r="44" spans="1:50">
      <c r="A44" s="526" t="s">
        <v>1457</v>
      </c>
      <c r="B44" s="526" t="s">
        <v>1986</v>
      </c>
      <c r="C44" s="526" t="s">
        <v>689</v>
      </c>
      <c r="D44" s="526" t="s">
        <v>2443</v>
      </c>
      <c r="E44" s="526" t="s">
        <v>1568</v>
      </c>
      <c r="F44" s="61"/>
      <c r="G44" s="527">
        <v>4029</v>
      </c>
      <c r="H44" s="528"/>
      <c r="I44" s="528"/>
      <c r="J44" s="528"/>
      <c r="K44" s="528"/>
      <c r="L44" s="528"/>
      <c r="M44" s="528"/>
      <c r="N44" s="528"/>
      <c r="O44" s="528"/>
      <c r="P44" s="528"/>
      <c r="Q44" s="528"/>
      <c r="R44" s="528"/>
      <c r="S44" s="528"/>
      <c r="T44" s="528"/>
      <c r="U44" s="528"/>
      <c r="V44" s="528"/>
      <c r="W44" s="528"/>
      <c r="X44" s="528"/>
      <c r="Y44" s="528"/>
      <c r="Z44" s="528"/>
      <c r="AA44" s="528"/>
      <c r="AB44" s="528"/>
      <c r="AC44" s="528"/>
      <c r="AD44" s="528"/>
      <c r="AE44" s="528"/>
      <c r="AF44" s="528"/>
      <c r="AG44" s="528"/>
      <c r="AH44" s="528"/>
      <c r="AI44" s="528"/>
      <c r="AJ44" s="528"/>
      <c r="AK44" s="528"/>
      <c r="AL44" s="528"/>
      <c r="AM44" s="528"/>
      <c r="AN44" s="528"/>
      <c r="AO44" s="528"/>
      <c r="AP44" s="527">
        <v>4028</v>
      </c>
      <c r="AQ44" s="527">
        <v>0</v>
      </c>
      <c r="AR44" s="527">
        <v>0</v>
      </c>
      <c r="AS44" s="527">
        <v>0</v>
      </c>
      <c r="AT44" s="527">
        <v>0</v>
      </c>
      <c r="AU44" s="527">
        <v>0</v>
      </c>
      <c r="AV44" s="527">
        <v>0</v>
      </c>
      <c r="AW44" s="527">
        <v>1</v>
      </c>
      <c r="AX44" s="527">
        <v>0</v>
      </c>
    </row>
    <row r="45" spans="1:50">
      <c r="A45" s="526" t="s">
        <v>1457</v>
      </c>
      <c r="B45" s="526" t="s">
        <v>1986</v>
      </c>
      <c r="C45" s="526" t="s">
        <v>689</v>
      </c>
      <c r="D45" s="526" t="s">
        <v>2444</v>
      </c>
      <c r="E45" s="526" t="s">
        <v>1385</v>
      </c>
      <c r="F45" s="61"/>
      <c r="G45" s="527">
        <v>87</v>
      </c>
      <c r="H45" s="528"/>
      <c r="I45" s="528"/>
      <c r="J45" s="528"/>
      <c r="K45" s="528"/>
      <c r="L45" s="528"/>
      <c r="M45" s="528"/>
      <c r="N45" s="528"/>
      <c r="O45" s="528"/>
      <c r="P45" s="528"/>
      <c r="Q45" s="528"/>
      <c r="R45" s="528"/>
      <c r="S45" s="528"/>
      <c r="T45" s="528"/>
      <c r="U45" s="528"/>
      <c r="V45" s="528"/>
      <c r="W45" s="528"/>
      <c r="X45" s="528"/>
      <c r="Y45" s="528"/>
      <c r="Z45" s="528"/>
      <c r="AA45" s="528"/>
      <c r="AB45" s="528"/>
      <c r="AC45" s="528"/>
      <c r="AD45" s="528"/>
      <c r="AE45" s="528"/>
      <c r="AF45" s="528"/>
      <c r="AG45" s="528"/>
      <c r="AH45" s="528"/>
      <c r="AI45" s="528"/>
      <c r="AJ45" s="528"/>
      <c r="AK45" s="528"/>
      <c r="AL45" s="527">
        <v>4</v>
      </c>
      <c r="AM45" s="527">
        <v>7</v>
      </c>
      <c r="AN45" s="527">
        <v>15</v>
      </c>
      <c r="AO45" s="527">
        <v>13</v>
      </c>
      <c r="AP45" s="527">
        <v>12</v>
      </c>
      <c r="AQ45" s="527">
        <v>9</v>
      </c>
      <c r="AR45" s="527">
        <v>2</v>
      </c>
      <c r="AS45" s="527">
        <v>2</v>
      </c>
      <c r="AT45" s="527">
        <v>5</v>
      </c>
      <c r="AU45" s="527">
        <v>8</v>
      </c>
      <c r="AV45" s="527">
        <v>3</v>
      </c>
      <c r="AW45" s="527">
        <v>5</v>
      </c>
      <c r="AX45" s="527">
        <v>2</v>
      </c>
    </row>
    <row r="46" spans="1:50">
      <c r="A46" s="526" t="s">
        <v>1457</v>
      </c>
      <c r="B46" s="526" t="s">
        <v>1986</v>
      </c>
      <c r="C46" s="526" t="s">
        <v>689</v>
      </c>
      <c r="D46" s="526" t="s">
        <v>2445</v>
      </c>
      <c r="E46" s="526" t="s">
        <v>1387</v>
      </c>
      <c r="F46" s="61"/>
      <c r="G46" s="527">
        <v>408</v>
      </c>
      <c r="H46" s="528"/>
      <c r="I46" s="528"/>
      <c r="J46" s="528"/>
      <c r="K46" s="528"/>
      <c r="L46" s="528"/>
      <c r="M46" s="528"/>
      <c r="N46" s="528"/>
      <c r="O46" s="528"/>
      <c r="P46" s="528"/>
      <c r="Q46" s="528"/>
      <c r="R46" s="528"/>
      <c r="S46" s="528"/>
      <c r="T46" s="528"/>
      <c r="U46" s="528"/>
      <c r="V46" s="528"/>
      <c r="W46" s="528"/>
      <c r="X46" s="528"/>
      <c r="Y46" s="528"/>
      <c r="Z46" s="528"/>
      <c r="AA46" s="528"/>
      <c r="AB46" s="528"/>
      <c r="AC46" s="528"/>
      <c r="AD46" s="528"/>
      <c r="AE46" s="528"/>
      <c r="AF46" s="528"/>
      <c r="AG46" s="528"/>
      <c r="AH46" s="528"/>
      <c r="AI46" s="528"/>
      <c r="AJ46" s="528"/>
      <c r="AK46" s="528"/>
      <c r="AL46" s="527">
        <v>20</v>
      </c>
      <c r="AM46" s="527">
        <v>23</v>
      </c>
      <c r="AN46" s="527">
        <v>75</v>
      </c>
      <c r="AO46" s="527">
        <v>65</v>
      </c>
      <c r="AP46" s="527">
        <v>60</v>
      </c>
      <c r="AQ46" s="527">
        <v>45</v>
      </c>
      <c r="AR46" s="527">
        <v>5</v>
      </c>
      <c r="AS46" s="527">
        <v>5</v>
      </c>
      <c r="AT46" s="527">
        <v>25</v>
      </c>
      <c r="AU46" s="527">
        <v>40</v>
      </c>
      <c r="AV46" s="527">
        <v>15</v>
      </c>
      <c r="AW46" s="527">
        <v>20</v>
      </c>
      <c r="AX46" s="527">
        <v>10</v>
      </c>
    </row>
    <row r="47" spans="1:50">
      <c r="A47" s="526" t="s">
        <v>1457</v>
      </c>
      <c r="B47" s="526" t="s">
        <v>1986</v>
      </c>
      <c r="C47" s="526" t="s">
        <v>689</v>
      </c>
      <c r="D47" s="526" t="s">
        <v>2446</v>
      </c>
      <c r="E47" s="526" t="s">
        <v>1367</v>
      </c>
      <c r="F47" s="61"/>
      <c r="G47" s="527">
        <v>103</v>
      </c>
      <c r="H47" s="528"/>
      <c r="I47" s="528"/>
      <c r="J47" s="528"/>
      <c r="K47" s="528"/>
      <c r="L47" s="528"/>
      <c r="M47" s="528"/>
      <c r="N47" s="528"/>
      <c r="O47" s="528"/>
      <c r="P47" s="528"/>
      <c r="Q47" s="528"/>
      <c r="R47" s="528"/>
      <c r="S47" s="528"/>
      <c r="T47" s="528"/>
      <c r="U47" s="528"/>
      <c r="V47" s="528"/>
      <c r="W47" s="528"/>
      <c r="X47" s="528"/>
      <c r="Y47" s="528"/>
      <c r="Z47" s="528"/>
      <c r="AA47" s="528"/>
      <c r="AB47" s="528"/>
      <c r="AC47" s="528"/>
      <c r="AD47" s="528"/>
      <c r="AE47" s="528"/>
      <c r="AF47" s="528"/>
      <c r="AG47" s="528"/>
      <c r="AH47" s="528"/>
      <c r="AI47" s="528"/>
      <c r="AJ47" s="528"/>
      <c r="AK47" s="528"/>
      <c r="AL47" s="527">
        <v>4</v>
      </c>
      <c r="AM47" s="527">
        <v>7</v>
      </c>
      <c r="AN47" s="527">
        <v>15</v>
      </c>
      <c r="AO47" s="527">
        <v>13</v>
      </c>
      <c r="AP47" s="527">
        <v>13</v>
      </c>
      <c r="AQ47" s="527">
        <v>10</v>
      </c>
      <c r="AR47" s="527">
        <v>5</v>
      </c>
      <c r="AS47" s="527">
        <v>8</v>
      </c>
      <c r="AT47" s="527">
        <v>6</v>
      </c>
      <c r="AU47" s="527">
        <v>10</v>
      </c>
      <c r="AV47" s="527">
        <v>4</v>
      </c>
      <c r="AW47" s="527">
        <v>5</v>
      </c>
      <c r="AX47" s="527">
        <v>3</v>
      </c>
    </row>
    <row r="48" spans="1:50">
      <c r="A48" s="526" t="s">
        <v>1457</v>
      </c>
      <c r="B48" s="526" t="s">
        <v>1986</v>
      </c>
      <c r="C48" s="526" t="s">
        <v>689</v>
      </c>
      <c r="D48" s="526" t="s">
        <v>2447</v>
      </c>
      <c r="E48" s="526" t="s">
        <v>1376</v>
      </c>
      <c r="F48" s="61"/>
      <c r="G48" s="527">
        <v>87</v>
      </c>
      <c r="H48" s="528"/>
      <c r="I48" s="528"/>
      <c r="J48" s="528"/>
      <c r="K48" s="528"/>
      <c r="L48" s="528"/>
      <c r="M48" s="528"/>
      <c r="N48" s="528"/>
      <c r="O48" s="528"/>
      <c r="P48" s="528"/>
      <c r="Q48" s="528"/>
      <c r="R48" s="528"/>
      <c r="S48" s="528"/>
      <c r="T48" s="528"/>
      <c r="U48" s="528"/>
      <c r="V48" s="528"/>
      <c r="W48" s="528"/>
      <c r="X48" s="528"/>
      <c r="Y48" s="528"/>
      <c r="Z48" s="528"/>
      <c r="AA48" s="528"/>
      <c r="AB48" s="528"/>
      <c r="AC48" s="528"/>
      <c r="AD48" s="528"/>
      <c r="AE48" s="528"/>
      <c r="AF48" s="528"/>
      <c r="AG48" s="528"/>
      <c r="AH48" s="528"/>
      <c r="AI48" s="528"/>
      <c r="AJ48" s="528"/>
      <c r="AK48" s="528"/>
      <c r="AL48" s="527">
        <v>4</v>
      </c>
      <c r="AM48" s="527">
        <v>7</v>
      </c>
      <c r="AN48" s="527">
        <v>15</v>
      </c>
      <c r="AO48" s="527">
        <v>13</v>
      </c>
      <c r="AP48" s="527">
        <v>12</v>
      </c>
      <c r="AQ48" s="527">
        <v>9</v>
      </c>
      <c r="AR48" s="527">
        <v>2</v>
      </c>
      <c r="AS48" s="527">
        <v>3</v>
      </c>
      <c r="AT48" s="527">
        <v>5</v>
      </c>
      <c r="AU48" s="527">
        <v>7</v>
      </c>
      <c r="AV48" s="527">
        <v>3</v>
      </c>
      <c r="AW48" s="527">
        <v>5</v>
      </c>
      <c r="AX48" s="527">
        <v>2</v>
      </c>
    </row>
    <row r="49" spans="1:50">
      <c r="A49" s="526" t="s">
        <v>1457</v>
      </c>
      <c r="B49" s="526" t="s">
        <v>1986</v>
      </c>
      <c r="C49" s="526" t="s">
        <v>689</v>
      </c>
      <c r="D49" s="526" t="s">
        <v>2448</v>
      </c>
      <c r="E49" s="526" t="s">
        <v>1374</v>
      </c>
      <c r="F49" s="61"/>
      <c r="G49" s="527">
        <v>34</v>
      </c>
      <c r="H49" s="528"/>
      <c r="I49" s="528"/>
      <c r="J49" s="528"/>
      <c r="K49" s="528"/>
      <c r="L49" s="528"/>
      <c r="M49" s="528"/>
      <c r="N49" s="528"/>
      <c r="O49" s="528"/>
      <c r="P49" s="528"/>
      <c r="Q49" s="528"/>
      <c r="R49" s="528"/>
      <c r="S49" s="528"/>
      <c r="T49" s="528"/>
      <c r="U49" s="528"/>
      <c r="V49" s="528"/>
      <c r="W49" s="528"/>
      <c r="X49" s="528"/>
      <c r="Y49" s="528"/>
      <c r="Z49" s="528"/>
      <c r="AA49" s="528"/>
      <c r="AB49" s="528"/>
      <c r="AC49" s="528"/>
      <c r="AD49" s="528"/>
      <c r="AE49" s="528"/>
      <c r="AF49" s="528"/>
      <c r="AG49" s="528"/>
      <c r="AH49" s="528"/>
      <c r="AI49" s="528"/>
      <c r="AJ49" s="528"/>
      <c r="AK49" s="528"/>
      <c r="AL49" s="527">
        <v>1</v>
      </c>
      <c r="AM49" s="528"/>
      <c r="AN49" s="527">
        <v>7</v>
      </c>
      <c r="AO49" s="527">
        <v>1</v>
      </c>
      <c r="AP49" s="527">
        <v>3</v>
      </c>
      <c r="AQ49" s="527">
        <v>4</v>
      </c>
      <c r="AR49" s="527">
        <v>1</v>
      </c>
      <c r="AS49" s="528"/>
      <c r="AT49" s="527">
        <v>5</v>
      </c>
      <c r="AU49" s="527">
        <v>4</v>
      </c>
      <c r="AV49" s="527">
        <v>2</v>
      </c>
      <c r="AW49" s="527">
        <v>4</v>
      </c>
      <c r="AX49" s="527">
        <v>2</v>
      </c>
    </row>
    <row r="50" spans="1:50">
      <c r="A50" s="526" t="s">
        <v>1457</v>
      </c>
      <c r="B50" s="526" t="s">
        <v>1986</v>
      </c>
      <c r="C50" s="526" t="s">
        <v>689</v>
      </c>
      <c r="D50" s="526" t="s">
        <v>2449</v>
      </c>
      <c r="E50" s="526" t="s">
        <v>1389</v>
      </c>
      <c r="F50" s="61"/>
      <c r="G50" s="527">
        <v>188</v>
      </c>
      <c r="H50" s="528"/>
      <c r="I50" s="528"/>
      <c r="J50" s="528"/>
      <c r="K50" s="528"/>
      <c r="L50" s="528"/>
      <c r="M50" s="528"/>
      <c r="N50" s="528"/>
      <c r="O50" s="528"/>
      <c r="P50" s="528"/>
      <c r="Q50" s="528"/>
      <c r="R50" s="528"/>
      <c r="S50" s="528"/>
      <c r="T50" s="528"/>
      <c r="U50" s="528"/>
      <c r="V50" s="528"/>
      <c r="W50" s="528"/>
      <c r="X50" s="528"/>
      <c r="Y50" s="528"/>
      <c r="Z50" s="528"/>
      <c r="AA50" s="528"/>
      <c r="AB50" s="528"/>
      <c r="AC50" s="528"/>
      <c r="AD50" s="528"/>
      <c r="AE50" s="528"/>
      <c r="AF50" s="528"/>
      <c r="AG50" s="528"/>
      <c r="AH50" s="528"/>
      <c r="AI50" s="528"/>
      <c r="AJ50" s="528"/>
      <c r="AK50" s="528"/>
      <c r="AL50" s="528"/>
      <c r="AM50" s="527">
        <v>12</v>
      </c>
      <c r="AN50" s="527">
        <v>55</v>
      </c>
      <c r="AO50" s="527">
        <v>17</v>
      </c>
      <c r="AP50" s="527">
        <v>80</v>
      </c>
      <c r="AQ50" s="527">
        <v>19</v>
      </c>
      <c r="AR50" s="527">
        <v>5</v>
      </c>
      <c r="AS50" s="528"/>
      <c r="AT50" s="528"/>
      <c r="AU50" s="528"/>
      <c r="AV50" s="528"/>
      <c r="AW50" s="528"/>
      <c r="AX50" s="528"/>
    </row>
    <row r="51" spans="1:50">
      <c r="A51" s="526" t="s">
        <v>1457</v>
      </c>
      <c r="B51" s="526" t="s">
        <v>1986</v>
      </c>
      <c r="C51" s="526" t="s">
        <v>689</v>
      </c>
      <c r="D51" s="526" t="s">
        <v>2450</v>
      </c>
      <c r="E51" s="526" t="s">
        <v>1363</v>
      </c>
      <c r="F51" s="61"/>
      <c r="G51" s="527">
        <v>3177</v>
      </c>
      <c r="H51" s="528"/>
      <c r="I51" s="528"/>
      <c r="J51" s="528"/>
      <c r="K51" s="528"/>
      <c r="L51" s="528"/>
      <c r="M51" s="528"/>
      <c r="N51" s="528"/>
      <c r="O51" s="528"/>
      <c r="P51" s="528"/>
      <c r="Q51" s="528"/>
      <c r="R51" s="528"/>
      <c r="S51" s="528"/>
      <c r="T51" s="528"/>
      <c r="U51" s="528"/>
      <c r="V51" s="528"/>
      <c r="W51" s="528"/>
      <c r="X51" s="528"/>
      <c r="Y51" s="528"/>
      <c r="Z51" s="528"/>
      <c r="AA51" s="528"/>
      <c r="AB51" s="528"/>
      <c r="AC51" s="528"/>
      <c r="AD51" s="528"/>
      <c r="AE51" s="528"/>
      <c r="AF51" s="528"/>
      <c r="AG51" s="528"/>
      <c r="AH51" s="528"/>
      <c r="AI51" s="528"/>
      <c r="AJ51" s="528"/>
      <c r="AK51" s="528"/>
      <c r="AL51" s="527">
        <v>56</v>
      </c>
      <c r="AM51" s="527">
        <v>-49</v>
      </c>
      <c r="AN51" s="527">
        <v>204</v>
      </c>
      <c r="AO51" s="527">
        <v>74</v>
      </c>
      <c r="AP51" s="527">
        <v>51</v>
      </c>
      <c r="AQ51" s="527">
        <v>36</v>
      </c>
      <c r="AR51" s="527">
        <v>59</v>
      </c>
      <c r="AS51" s="527">
        <v>287</v>
      </c>
      <c r="AT51" s="527">
        <v>113</v>
      </c>
      <c r="AU51" s="527">
        <v>376</v>
      </c>
      <c r="AV51" s="527">
        <v>1270</v>
      </c>
      <c r="AW51" s="527">
        <v>700</v>
      </c>
      <c r="AX51" s="528"/>
    </row>
    <row r="52" spans="1:50">
      <c r="A52" s="526" t="s">
        <v>1457</v>
      </c>
      <c r="B52" s="526" t="s">
        <v>1986</v>
      </c>
      <c r="C52" s="526" t="s">
        <v>689</v>
      </c>
      <c r="D52" s="526" t="s">
        <v>2451</v>
      </c>
      <c r="E52" s="526" t="s">
        <v>1569</v>
      </c>
      <c r="F52" s="61"/>
      <c r="G52" s="527">
        <v>8310</v>
      </c>
      <c r="H52" s="528"/>
      <c r="I52" s="528"/>
      <c r="J52" s="528"/>
      <c r="K52" s="528"/>
      <c r="L52" s="528"/>
      <c r="M52" s="528"/>
      <c r="N52" s="528"/>
      <c r="O52" s="528"/>
      <c r="P52" s="528"/>
      <c r="Q52" s="528"/>
      <c r="R52" s="528"/>
      <c r="S52" s="528"/>
      <c r="T52" s="528"/>
      <c r="U52" s="528"/>
      <c r="V52" s="528"/>
      <c r="W52" s="528"/>
      <c r="X52" s="528"/>
      <c r="Y52" s="528"/>
      <c r="Z52" s="528"/>
      <c r="AA52" s="528"/>
      <c r="AB52" s="528"/>
      <c r="AC52" s="528"/>
      <c r="AD52" s="528"/>
      <c r="AE52" s="528"/>
      <c r="AF52" s="528"/>
      <c r="AG52" s="528"/>
      <c r="AH52" s="528"/>
      <c r="AI52" s="528"/>
      <c r="AJ52" s="528"/>
      <c r="AK52" s="528"/>
      <c r="AL52" s="528"/>
      <c r="AM52" s="528"/>
      <c r="AN52" s="528"/>
      <c r="AO52" s="528"/>
      <c r="AP52" s="527">
        <v>360</v>
      </c>
      <c r="AQ52" s="527">
        <v>570</v>
      </c>
      <c r="AR52" s="527">
        <v>390</v>
      </c>
      <c r="AS52" s="527">
        <v>3780</v>
      </c>
      <c r="AT52" s="527">
        <v>1320</v>
      </c>
      <c r="AU52" s="527">
        <v>792</v>
      </c>
      <c r="AV52" s="527">
        <v>480</v>
      </c>
      <c r="AW52" s="527">
        <v>618</v>
      </c>
      <c r="AX52" s="528"/>
    </row>
    <row r="53" spans="1:50">
      <c r="A53" s="526" t="s">
        <v>1457</v>
      </c>
      <c r="B53" s="526" t="s">
        <v>1986</v>
      </c>
      <c r="C53" s="526" t="s">
        <v>689</v>
      </c>
      <c r="D53" s="526" t="s">
        <v>2452</v>
      </c>
      <c r="E53" s="526" t="s">
        <v>1372</v>
      </c>
      <c r="F53" s="61"/>
      <c r="G53" s="527">
        <v>38</v>
      </c>
      <c r="H53" s="528"/>
      <c r="I53" s="528"/>
      <c r="J53" s="528"/>
      <c r="K53" s="528"/>
      <c r="L53" s="528"/>
      <c r="M53" s="528"/>
      <c r="N53" s="528"/>
      <c r="O53" s="528"/>
      <c r="P53" s="528"/>
      <c r="Q53" s="528"/>
      <c r="R53" s="528"/>
      <c r="S53" s="528"/>
      <c r="T53" s="528"/>
      <c r="U53" s="528"/>
      <c r="V53" s="528"/>
      <c r="W53" s="528"/>
      <c r="X53" s="528"/>
      <c r="Y53" s="528"/>
      <c r="Z53" s="528"/>
      <c r="AA53" s="528"/>
      <c r="AB53" s="528"/>
      <c r="AC53" s="528"/>
      <c r="AD53" s="528"/>
      <c r="AE53" s="528"/>
      <c r="AF53" s="528"/>
      <c r="AG53" s="528"/>
      <c r="AH53" s="528"/>
      <c r="AI53" s="528"/>
      <c r="AJ53" s="528"/>
      <c r="AK53" s="528"/>
      <c r="AL53" s="528"/>
      <c r="AM53" s="527">
        <v>5</v>
      </c>
      <c r="AN53" s="527">
        <v>11</v>
      </c>
      <c r="AO53" s="527">
        <v>12</v>
      </c>
      <c r="AP53" s="527">
        <v>1</v>
      </c>
      <c r="AQ53" s="527">
        <v>2</v>
      </c>
      <c r="AR53" s="527">
        <v>1</v>
      </c>
      <c r="AS53" s="527">
        <v>3</v>
      </c>
      <c r="AT53" s="527">
        <v>1</v>
      </c>
      <c r="AU53" s="528"/>
      <c r="AV53" s="527">
        <v>2</v>
      </c>
      <c r="AW53" s="528"/>
      <c r="AX53" s="528"/>
    </row>
    <row r="54" spans="1:50">
      <c r="A54" s="526" t="s">
        <v>1457</v>
      </c>
      <c r="B54" s="526" t="s">
        <v>1986</v>
      </c>
      <c r="C54" s="526" t="s">
        <v>689</v>
      </c>
      <c r="D54" s="526" t="s">
        <v>2453</v>
      </c>
      <c r="E54" s="526" t="s">
        <v>1384</v>
      </c>
      <c r="F54" s="61"/>
      <c r="G54" s="527">
        <v>77</v>
      </c>
      <c r="H54" s="528"/>
      <c r="I54" s="528"/>
      <c r="J54" s="528"/>
      <c r="K54" s="528"/>
      <c r="L54" s="528"/>
      <c r="M54" s="528"/>
      <c r="N54" s="528"/>
      <c r="O54" s="528"/>
      <c r="P54" s="528"/>
      <c r="Q54" s="528"/>
      <c r="R54" s="528"/>
      <c r="S54" s="528"/>
      <c r="T54" s="528"/>
      <c r="U54" s="528"/>
      <c r="V54" s="528"/>
      <c r="W54" s="528"/>
      <c r="X54" s="528"/>
      <c r="Y54" s="528"/>
      <c r="Z54" s="528"/>
      <c r="AA54" s="528"/>
      <c r="AB54" s="528"/>
      <c r="AC54" s="528"/>
      <c r="AD54" s="528"/>
      <c r="AE54" s="528"/>
      <c r="AF54" s="528"/>
      <c r="AG54" s="528"/>
      <c r="AH54" s="528"/>
      <c r="AI54" s="528"/>
      <c r="AJ54" s="528"/>
      <c r="AK54" s="528"/>
      <c r="AL54" s="528"/>
      <c r="AM54" s="527">
        <v>1</v>
      </c>
      <c r="AN54" s="527">
        <v>4</v>
      </c>
      <c r="AO54" s="527">
        <v>11</v>
      </c>
      <c r="AP54" s="527">
        <v>4</v>
      </c>
      <c r="AQ54" s="527">
        <v>6</v>
      </c>
      <c r="AR54" s="527">
        <v>3</v>
      </c>
      <c r="AS54" s="527">
        <v>2</v>
      </c>
      <c r="AT54" s="527">
        <v>11</v>
      </c>
      <c r="AU54" s="527">
        <v>12</v>
      </c>
      <c r="AV54" s="527">
        <v>14</v>
      </c>
      <c r="AW54" s="527">
        <v>9</v>
      </c>
      <c r="AX54" s="528"/>
    </row>
    <row r="55" spans="1:50">
      <c r="A55" s="526" t="s">
        <v>1457</v>
      </c>
      <c r="B55" s="526" t="s">
        <v>1986</v>
      </c>
      <c r="C55" s="526" t="s">
        <v>689</v>
      </c>
      <c r="D55" s="526" t="s">
        <v>2454</v>
      </c>
      <c r="E55" s="526" t="s">
        <v>1383</v>
      </c>
      <c r="F55" s="61"/>
      <c r="G55" s="527">
        <v>201</v>
      </c>
      <c r="H55" s="528"/>
      <c r="I55" s="528"/>
      <c r="J55" s="528"/>
      <c r="K55" s="528"/>
      <c r="L55" s="528"/>
      <c r="M55" s="528"/>
      <c r="N55" s="528"/>
      <c r="O55" s="528"/>
      <c r="P55" s="528"/>
      <c r="Q55" s="528"/>
      <c r="R55" s="528"/>
      <c r="S55" s="528"/>
      <c r="T55" s="528"/>
      <c r="U55" s="528"/>
      <c r="V55" s="528"/>
      <c r="W55" s="528"/>
      <c r="X55" s="528"/>
      <c r="Y55" s="528"/>
      <c r="Z55" s="528"/>
      <c r="AA55" s="528"/>
      <c r="AB55" s="528"/>
      <c r="AC55" s="528"/>
      <c r="AD55" s="528"/>
      <c r="AE55" s="528"/>
      <c r="AF55" s="528"/>
      <c r="AG55" s="528"/>
      <c r="AH55" s="528"/>
      <c r="AI55" s="528"/>
      <c r="AJ55" s="528"/>
      <c r="AK55" s="528"/>
      <c r="AL55" s="527">
        <v>3</v>
      </c>
      <c r="AM55" s="527">
        <v>9</v>
      </c>
      <c r="AN55" s="527">
        <v>16</v>
      </c>
      <c r="AO55" s="527">
        <v>10</v>
      </c>
      <c r="AP55" s="527">
        <v>29</v>
      </c>
      <c r="AQ55" s="527">
        <v>32</v>
      </c>
      <c r="AR55" s="527">
        <v>16</v>
      </c>
      <c r="AS55" s="527">
        <v>24</v>
      </c>
      <c r="AT55" s="527">
        <v>12</v>
      </c>
      <c r="AU55" s="527">
        <v>21</v>
      </c>
      <c r="AV55" s="527">
        <v>15</v>
      </c>
      <c r="AW55" s="527">
        <v>12</v>
      </c>
      <c r="AX55" s="527">
        <v>2</v>
      </c>
    </row>
    <row r="56" spans="1:50">
      <c r="A56" s="526" t="s">
        <v>1457</v>
      </c>
      <c r="B56" s="526" t="s">
        <v>1986</v>
      </c>
      <c r="C56" s="526" t="s">
        <v>689</v>
      </c>
      <c r="D56" s="526" t="s">
        <v>2455</v>
      </c>
      <c r="E56" s="526" t="s">
        <v>1382</v>
      </c>
      <c r="F56" s="61"/>
      <c r="G56" s="527">
        <v>63</v>
      </c>
      <c r="H56" s="528"/>
      <c r="I56" s="528"/>
      <c r="J56" s="528"/>
      <c r="K56" s="528"/>
      <c r="L56" s="528"/>
      <c r="M56" s="528"/>
      <c r="N56" s="528"/>
      <c r="O56" s="528"/>
      <c r="P56" s="528"/>
      <c r="Q56" s="528"/>
      <c r="R56" s="528"/>
      <c r="S56" s="528"/>
      <c r="T56" s="528"/>
      <c r="U56" s="528"/>
      <c r="V56" s="528"/>
      <c r="W56" s="528"/>
      <c r="X56" s="528"/>
      <c r="Y56" s="528"/>
      <c r="Z56" s="528"/>
      <c r="AA56" s="528"/>
      <c r="AB56" s="528"/>
      <c r="AC56" s="528"/>
      <c r="AD56" s="528"/>
      <c r="AE56" s="528"/>
      <c r="AF56" s="528"/>
      <c r="AG56" s="528"/>
      <c r="AH56" s="528"/>
      <c r="AI56" s="528"/>
      <c r="AJ56" s="528"/>
      <c r="AK56" s="528"/>
      <c r="AL56" s="528"/>
      <c r="AM56" s="527">
        <v>37</v>
      </c>
      <c r="AN56" s="527">
        <v>12</v>
      </c>
      <c r="AO56" s="527">
        <v>12</v>
      </c>
      <c r="AP56" s="527">
        <v>2</v>
      </c>
      <c r="AQ56" s="528"/>
      <c r="AR56" s="528"/>
      <c r="AS56" s="528"/>
      <c r="AT56" s="528"/>
      <c r="AU56" s="528"/>
      <c r="AV56" s="528"/>
      <c r="AW56" s="528"/>
      <c r="AX56" s="528"/>
    </row>
    <row r="57" spans="1:50">
      <c r="A57" s="526" t="s">
        <v>1457</v>
      </c>
      <c r="B57" s="526" t="s">
        <v>1986</v>
      </c>
      <c r="C57" s="526" t="s">
        <v>689</v>
      </c>
      <c r="D57" s="526" t="s">
        <v>2456</v>
      </c>
      <c r="E57" s="526" t="s">
        <v>1388</v>
      </c>
      <c r="F57" s="61"/>
      <c r="G57" s="527">
        <v>817</v>
      </c>
      <c r="H57" s="528"/>
      <c r="I57" s="528"/>
      <c r="J57" s="528"/>
      <c r="K57" s="528"/>
      <c r="L57" s="528"/>
      <c r="M57" s="528"/>
      <c r="N57" s="528"/>
      <c r="O57" s="528"/>
      <c r="P57" s="528"/>
      <c r="Q57" s="528"/>
      <c r="R57" s="528"/>
      <c r="S57" s="528"/>
      <c r="T57" s="528"/>
      <c r="U57" s="528"/>
      <c r="V57" s="528"/>
      <c r="W57" s="528"/>
      <c r="X57" s="528"/>
      <c r="Y57" s="528"/>
      <c r="Z57" s="528"/>
      <c r="AA57" s="528"/>
      <c r="AB57" s="528"/>
      <c r="AC57" s="528"/>
      <c r="AD57" s="528"/>
      <c r="AE57" s="528"/>
      <c r="AF57" s="528"/>
      <c r="AG57" s="528"/>
      <c r="AH57" s="528"/>
      <c r="AI57" s="528"/>
      <c r="AJ57" s="528"/>
      <c r="AK57" s="528"/>
      <c r="AL57" s="528"/>
      <c r="AM57" s="528"/>
      <c r="AN57" s="527">
        <v>216</v>
      </c>
      <c r="AO57" s="527">
        <v>337</v>
      </c>
      <c r="AP57" s="527">
        <v>240</v>
      </c>
      <c r="AQ57" s="528"/>
      <c r="AR57" s="527">
        <v>24</v>
      </c>
      <c r="AS57" s="528"/>
      <c r="AT57" s="528"/>
      <c r="AU57" s="528"/>
      <c r="AV57" s="528"/>
      <c r="AW57" s="528"/>
      <c r="AX57" s="528"/>
    </row>
    <row r="58" spans="1:50">
      <c r="A58" s="526" t="s">
        <v>1457</v>
      </c>
      <c r="B58" s="526" t="s">
        <v>1986</v>
      </c>
      <c r="C58" s="526" t="s">
        <v>689</v>
      </c>
      <c r="D58" s="526" t="s">
        <v>2456</v>
      </c>
      <c r="E58" s="526" t="s">
        <v>1577</v>
      </c>
      <c r="F58" s="61"/>
      <c r="G58" s="527">
        <v>292</v>
      </c>
      <c r="H58" s="528"/>
      <c r="I58" s="528"/>
      <c r="J58" s="528"/>
      <c r="K58" s="528"/>
      <c r="L58" s="528"/>
      <c r="M58" s="528"/>
      <c r="N58" s="528"/>
      <c r="O58" s="528"/>
      <c r="P58" s="528"/>
      <c r="Q58" s="528"/>
      <c r="R58" s="528"/>
      <c r="S58" s="528"/>
      <c r="T58" s="528"/>
      <c r="U58" s="528"/>
      <c r="V58" s="528"/>
      <c r="W58" s="528"/>
      <c r="X58" s="528"/>
      <c r="Y58" s="528"/>
      <c r="Z58" s="528"/>
      <c r="AA58" s="528"/>
      <c r="AB58" s="528"/>
      <c r="AC58" s="528"/>
      <c r="AD58" s="528"/>
      <c r="AE58" s="528"/>
      <c r="AF58" s="528"/>
      <c r="AG58" s="528"/>
      <c r="AH58" s="528"/>
      <c r="AI58" s="528"/>
      <c r="AJ58" s="528"/>
      <c r="AK58" s="528"/>
      <c r="AL58" s="528"/>
      <c r="AM58" s="528"/>
      <c r="AN58" s="528"/>
      <c r="AO58" s="528"/>
      <c r="AP58" s="527">
        <v>24</v>
      </c>
      <c r="AQ58" s="527">
        <v>4</v>
      </c>
      <c r="AR58" s="527">
        <v>24</v>
      </c>
      <c r="AS58" s="528"/>
      <c r="AT58" s="528"/>
      <c r="AU58" s="527">
        <v>24</v>
      </c>
      <c r="AV58" s="527">
        <v>96</v>
      </c>
      <c r="AW58" s="527">
        <v>120</v>
      </c>
      <c r="AX58" s="528"/>
    </row>
    <row r="59" spans="1:50">
      <c r="A59" s="526" t="s">
        <v>1457</v>
      </c>
      <c r="B59" s="526" t="s">
        <v>1986</v>
      </c>
      <c r="C59" s="526" t="s">
        <v>689</v>
      </c>
      <c r="D59" s="526" t="s">
        <v>2457</v>
      </c>
      <c r="E59" s="526" t="s">
        <v>1371</v>
      </c>
      <c r="F59" s="61"/>
      <c r="G59" s="527">
        <v>37</v>
      </c>
      <c r="H59" s="528"/>
      <c r="I59" s="528"/>
      <c r="J59" s="528"/>
      <c r="K59" s="528"/>
      <c r="L59" s="528"/>
      <c r="M59" s="528"/>
      <c r="N59" s="528"/>
      <c r="O59" s="528"/>
      <c r="P59" s="528"/>
      <c r="Q59" s="528"/>
      <c r="R59" s="528"/>
      <c r="S59" s="528"/>
      <c r="T59" s="528"/>
      <c r="U59" s="528"/>
      <c r="V59" s="528"/>
      <c r="W59" s="528"/>
      <c r="X59" s="528"/>
      <c r="Y59" s="528"/>
      <c r="Z59" s="528"/>
      <c r="AA59" s="528"/>
      <c r="AB59" s="528"/>
      <c r="AC59" s="528"/>
      <c r="AD59" s="528"/>
      <c r="AE59" s="528"/>
      <c r="AF59" s="528"/>
      <c r="AG59" s="528"/>
      <c r="AH59" s="528"/>
      <c r="AI59" s="528"/>
      <c r="AJ59" s="528"/>
      <c r="AK59" s="528"/>
      <c r="AL59" s="528"/>
      <c r="AM59" s="527">
        <v>5</v>
      </c>
      <c r="AN59" s="527">
        <v>12</v>
      </c>
      <c r="AO59" s="527">
        <v>5</v>
      </c>
      <c r="AP59" s="528"/>
      <c r="AQ59" s="528"/>
      <c r="AR59" s="527">
        <v>4</v>
      </c>
      <c r="AS59" s="528"/>
      <c r="AT59" s="527">
        <v>2</v>
      </c>
      <c r="AU59" s="527">
        <v>3</v>
      </c>
      <c r="AV59" s="527">
        <v>2</v>
      </c>
      <c r="AW59" s="527">
        <v>3</v>
      </c>
      <c r="AX59" s="527">
        <v>1</v>
      </c>
    </row>
    <row r="60" spans="1:50">
      <c r="A60" s="526" t="s">
        <v>1457</v>
      </c>
      <c r="B60" s="526" t="s">
        <v>1986</v>
      </c>
      <c r="C60" s="526" t="s">
        <v>689</v>
      </c>
      <c r="D60" s="526" t="s">
        <v>2458</v>
      </c>
      <c r="E60" s="526" t="s">
        <v>1365</v>
      </c>
      <c r="F60" s="61"/>
      <c r="G60" s="527">
        <v>488</v>
      </c>
      <c r="H60" s="528"/>
      <c r="I60" s="528"/>
      <c r="J60" s="528"/>
      <c r="K60" s="528"/>
      <c r="L60" s="528"/>
      <c r="M60" s="528"/>
      <c r="N60" s="528"/>
      <c r="O60" s="528"/>
      <c r="P60" s="528"/>
      <c r="Q60" s="528"/>
      <c r="R60" s="528"/>
      <c r="S60" s="528"/>
      <c r="T60" s="528"/>
      <c r="U60" s="528"/>
      <c r="V60" s="528"/>
      <c r="W60" s="528"/>
      <c r="X60" s="528"/>
      <c r="Y60" s="528"/>
      <c r="Z60" s="528"/>
      <c r="AA60" s="528"/>
      <c r="AB60" s="528"/>
      <c r="AC60" s="528"/>
      <c r="AD60" s="528"/>
      <c r="AE60" s="528"/>
      <c r="AF60" s="528"/>
      <c r="AG60" s="528"/>
      <c r="AH60" s="528"/>
      <c r="AI60" s="528"/>
      <c r="AJ60" s="528"/>
      <c r="AK60" s="528"/>
      <c r="AL60" s="528"/>
      <c r="AM60" s="527">
        <v>33</v>
      </c>
      <c r="AN60" s="527">
        <v>229</v>
      </c>
      <c r="AO60" s="527">
        <v>122</v>
      </c>
      <c r="AP60" s="527">
        <v>86</v>
      </c>
      <c r="AQ60" s="527">
        <v>-28</v>
      </c>
      <c r="AR60" s="528"/>
      <c r="AS60" s="527">
        <v>28</v>
      </c>
      <c r="AT60" s="527">
        <v>2</v>
      </c>
      <c r="AU60" s="527">
        <v>8</v>
      </c>
      <c r="AV60" s="527">
        <v>5</v>
      </c>
      <c r="AW60" s="527">
        <v>3</v>
      </c>
      <c r="AX60" s="528"/>
    </row>
    <row r="61" spans="1:50">
      <c r="A61" s="526" t="s">
        <v>1457</v>
      </c>
      <c r="B61" s="526" t="s">
        <v>1986</v>
      </c>
      <c r="C61" s="526" t="s">
        <v>689</v>
      </c>
      <c r="D61" s="526" t="s">
        <v>2459</v>
      </c>
      <c r="E61" s="526" t="s">
        <v>1379</v>
      </c>
      <c r="F61" s="61"/>
      <c r="G61" s="527">
        <v>14</v>
      </c>
      <c r="H61" s="528"/>
      <c r="I61" s="528"/>
      <c r="J61" s="528"/>
      <c r="K61" s="528"/>
      <c r="L61" s="528"/>
      <c r="M61" s="528"/>
      <c r="N61" s="528"/>
      <c r="O61" s="528"/>
      <c r="P61" s="528"/>
      <c r="Q61" s="528"/>
      <c r="R61" s="528"/>
      <c r="S61" s="528"/>
      <c r="T61" s="528"/>
      <c r="U61" s="528"/>
      <c r="V61" s="528"/>
      <c r="W61" s="528"/>
      <c r="X61" s="528"/>
      <c r="Y61" s="528"/>
      <c r="Z61" s="528"/>
      <c r="AA61" s="528"/>
      <c r="AB61" s="528"/>
      <c r="AC61" s="528"/>
      <c r="AD61" s="528"/>
      <c r="AE61" s="528"/>
      <c r="AF61" s="528"/>
      <c r="AG61" s="528"/>
      <c r="AH61" s="528"/>
      <c r="AI61" s="528"/>
      <c r="AJ61" s="528"/>
      <c r="AK61" s="528"/>
      <c r="AL61" s="528"/>
      <c r="AM61" s="527">
        <v>3</v>
      </c>
      <c r="AN61" s="527">
        <v>2</v>
      </c>
      <c r="AO61" s="527">
        <v>5</v>
      </c>
      <c r="AP61" s="527">
        <v>3</v>
      </c>
      <c r="AQ61" s="528"/>
      <c r="AR61" s="528"/>
      <c r="AS61" s="528"/>
      <c r="AT61" s="527">
        <v>1</v>
      </c>
      <c r="AU61" s="528"/>
      <c r="AV61" s="528"/>
      <c r="AW61" s="528"/>
      <c r="AX61" s="528"/>
    </row>
    <row r="62" spans="1:50">
      <c r="A62" s="526" t="s">
        <v>1005</v>
      </c>
      <c r="B62" s="526" t="s">
        <v>478</v>
      </c>
      <c r="C62" s="526" t="s">
        <v>954</v>
      </c>
      <c r="D62" s="526" t="s">
        <v>743</v>
      </c>
      <c r="E62" s="526" t="s">
        <v>744</v>
      </c>
      <c r="F62" s="61" t="str">
        <f>IF(D62="","",VLOOKUP(D62,'UG SKU Categorization'!$A$1:$C$204,3,0))</f>
        <v>Eyeglasses</v>
      </c>
      <c r="G62" s="527">
        <v>4</v>
      </c>
      <c r="H62" s="528"/>
      <c r="I62" s="528"/>
      <c r="J62" s="528"/>
      <c r="K62" s="528"/>
      <c r="L62" s="528"/>
      <c r="M62" s="528"/>
      <c r="N62" s="528"/>
      <c r="O62" s="527">
        <v>1</v>
      </c>
      <c r="P62" s="527">
        <v>1</v>
      </c>
      <c r="Q62" s="527">
        <v>1</v>
      </c>
      <c r="R62" s="528"/>
      <c r="S62" s="528"/>
      <c r="T62" s="528"/>
      <c r="U62" s="528"/>
      <c r="V62" s="528"/>
      <c r="W62" s="528"/>
      <c r="X62" s="527">
        <v>1</v>
      </c>
      <c r="Y62" s="528"/>
      <c r="Z62" s="528"/>
      <c r="AA62" s="528"/>
      <c r="AB62" s="528"/>
      <c r="AC62" s="528"/>
      <c r="AD62" s="528"/>
      <c r="AE62" s="528"/>
      <c r="AF62" s="528"/>
      <c r="AG62" s="528"/>
      <c r="AH62" s="528"/>
      <c r="AI62" s="528"/>
      <c r="AJ62" s="528"/>
      <c r="AK62" s="528"/>
      <c r="AL62" s="528"/>
      <c r="AM62" s="528"/>
      <c r="AN62" s="528"/>
      <c r="AO62" s="528"/>
      <c r="AP62" s="528"/>
      <c r="AQ62" s="528"/>
      <c r="AR62" s="528"/>
      <c r="AS62" s="528"/>
      <c r="AT62" s="528"/>
      <c r="AU62" s="528"/>
      <c r="AV62" s="528"/>
      <c r="AW62" s="528"/>
      <c r="AX62" s="528"/>
    </row>
    <row r="63" spans="1:50">
      <c r="A63" s="526" t="s">
        <v>1005</v>
      </c>
      <c r="B63" s="526" t="s">
        <v>478</v>
      </c>
      <c r="C63" s="526" t="s">
        <v>954</v>
      </c>
      <c r="D63" s="526" t="s">
        <v>745</v>
      </c>
      <c r="E63" s="526" t="s">
        <v>746</v>
      </c>
      <c r="F63" s="61" t="str">
        <f>IF(D63="","",VLOOKUP(D63,'UG SKU Categorization'!$A$1:$C$204,3,0))</f>
        <v>Eyeglasses</v>
      </c>
      <c r="G63" s="527">
        <v>6</v>
      </c>
      <c r="H63" s="528"/>
      <c r="I63" s="528"/>
      <c r="J63" s="528"/>
      <c r="K63" s="528"/>
      <c r="L63" s="528"/>
      <c r="M63" s="528"/>
      <c r="N63" s="528"/>
      <c r="O63" s="527">
        <v>1</v>
      </c>
      <c r="P63" s="527">
        <v>2</v>
      </c>
      <c r="Q63" s="528"/>
      <c r="R63" s="527">
        <v>2</v>
      </c>
      <c r="S63" s="528"/>
      <c r="T63" s="528"/>
      <c r="U63" s="528"/>
      <c r="V63" s="528"/>
      <c r="W63" s="528"/>
      <c r="X63" s="527">
        <v>1</v>
      </c>
      <c r="Y63" s="528"/>
      <c r="Z63" s="528"/>
      <c r="AA63" s="528"/>
      <c r="AB63" s="528"/>
      <c r="AC63" s="528"/>
      <c r="AD63" s="528"/>
      <c r="AE63" s="528"/>
      <c r="AF63" s="528"/>
      <c r="AG63" s="528"/>
      <c r="AH63" s="528"/>
      <c r="AI63" s="528"/>
      <c r="AJ63" s="528"/>
      <c r="AK63" s="528"/>
      <c r="AL63" s="528"/>
      <c r="AM63" s="528"/>
      <c r="AN63" s="528"/>
      <c r="AO63" s="528"/>
      <c r="AP63" s="528"/>
      <c r="AQ63" s="528"/>
      <c r="AR63" s="528"/>
      <c r="AS63" s="528"/>
      <c r="AT63" s="528"/>
      <c r="AU63" s="528"/>
      <c r="AV63" s="528"/>
      <c r="AW63" s="528"/>
      <c r="AX63" s="528"/>
    </row>
    <row r="64" spans="1:50">
      <c r="A64" s="526" t="s">
        <v>1005</v>
      </c>
      <c r="B64" s="526" t="s">
        <v>478</v>
      </c>
      <c r="C64" s="526" t="s">
        <v>954</v>
      </c>
      <c r="D64" s="526" t="s">
        <v>747</v>
      </c>
      <c r="E64" s="526" t="s">
        <v>748</v>
      </c>
      <c r="F64" s="61" t="str">
        <f>IF(D64="","",VLOOKUP(D64,'UG SKU Categorization'!$A$1:$C$204,3,0))</f>
        <v>Eyeglasses</v>
      </c>
      <c r="G64" s="527">
        <v>3</v>
      </c>
      <c r="H64" s="528"/>
      <c r="I64" s="528"/>
      <c r="J64" s="528"/>
      <c r="K64" s="528"/>
      <c r="L64" s="528"/>
      <c r="M64" s="528"/>
      <c r="N64" s="528"/>
      <c r="O64" s="527">
        <v>1</v>
      </c>
      <c r="P64" s="528"/>
      <c r="Q64" s="528"/>
      <c r="R64" s="528"/>
      <c r="S64" s="528"/>
      <c r="T64" s="528"/>
      <c r="U64" s="528"/>
      <c r="V64" s="528"/>
      <c r="W64" s="528"/>
      <c r="X64" s="527">
        <v>2</v>
      </c>
      <c r="Y64" s="528"/>
      <c r="Z64" s="528"/>
      <c r="AA64" s="528"/>
      <c r="AB64" s="528"/>
      <c r="AC64" s="528"/>
      <c r="AD64" s="528"/>
      <c r="AE64" s="528"/>
      <c r="AF64" s="528"/>
      <c r="AG64" s="528"/>
      <c r="AH64" s="528"/>
      <c r="AI64" s="528"/>
      <c r="AJ64" s="528"/>
      <c r="AK64" s="528"/>
      <c r="AL64" s="528"/>
      <c r="AM64" s="528"/>
      <c r="AN64" s="528"/>
      <c r="AO64" s="528"/>
      <c r="AP64" s="528"/>
      <c r="AQ64" s="528"/>
      <c r="AR64" s="528"/>
      <c r="AS64" s="528"/>
      <c r="AT64" s="528"/>
      <c r="AU64" s="528"/>
      <c r="AV64" s="528"/>
      <c r="AW64" s="528"/>
      <c r="AX64" s="528"/>
    </row>
    <row r="65" spans="1:50">
      <c r="A65" s="526" t="s">
        <v>1005</v>
      </c>
      <c r="B65" s="526" t="s">
        <v>478</v>
      </c>
      <c r="C65" s="526" t="s">
        <v>954</v>
      </c>
      <c r="D65" s="526" t="s">
        <v>749</v>
      </c>
      <c r="E65" s="526" t="s">
        <v>750</v>
      </c>
      <c r="F65" s="61" t="str">
        <f>IF(D65="","",VLOOKUP(D65,'UG SKU Categorization'!$A$1:$C$204,3,0))</f>
        <v>Eyeglasses</v>
      </c>
      <c r="G65" s="527">
        <v>2</v>
      </c>
      <c r="H65" s="528"/>
      <c r="I65" s="528"/>
      <c r="J65" s="528"/>
      <c r="K65" s="528"/>
      <c r="L65" s="528"/>
      <c r="M65" s="528"/>
      <c r="N65" s="528"/>
      <c r="O65" s="528"/>
      <c r="P65" s="528"/>
      <c r="Q65" s="528"/>
      <c r="R65" s="527">
        <v>1</v>
      </c>
      <c r="S65" s="528"/>
      <c r="T65" s="528"/>
      <c r="U65" s="528"/>
      <c r="V65" s="528"/>
      <c r="W65" s="528"/>
      <c r="X65" s="527">
        <v>1</v>
      </c>
      <c r="Y65" s="528"/>
      <c r="Z65" s="528"/>
      <c r="AA65" s="528"/>
      <c r="AB65" s="528"/>
      <c r="AC65" s="528"/>
      <c r="AD65" s="528"/>
      <c r="AE65" s="528"/>
      <c r="AF65" s="528"/>
      <c r="AG65" s="528"/>
      <c r="AH65" s="528"/>
      <c r="AI65" s="528"/>
      <c r="AJ65" s="528"/>
      <c r="AK65" s="528"/>
      <c r="AL65" s="528"/>
      <c r="AM65" s="528"/>
      <c r="AN65" s="528"/>
      <c r="AO65" s="528"/>
      <c r="AP65" s="528"/>
      <c r="AQ65" s="528"/>
      <c r="AR65" s="528"/>
      <c r="AS65" s="528"/>
      <c r="AT65" s="528"/>
      <c r="AU65" s="528"/>
      <c r="AV65" s="528"/>
      <c r="AW65" s="528"/>
      <c r="AX65" s="528"/>
    </row>
    <row r="66" spans="1:50">
      <c r="A66" s="526" t="s">
        <v>1005</v>
      </c>
      <c r="B66" s="526" t="s">
        <v>478</v>
      </c>
      <c r="C66" s="526" t="s">
        <v>954</v>
      </c>
      <c r="D66" s="526" t="s">
        <v>751</v>
      </c>
      <c r="E66" s="526" t="s">
        <v>752</v>
      </c>
      <c r="F66" s="61" t="str">
        <f>IF(D66="","",VLOOKUP(D66,'UG SKU Categorization'!$A$1:$C$204,3,0))</f>
        <v>Eyeglasses</v>
      </c>
      <c r="G66" s="527">
        <v>2</v>
      </c>
      <c r="H66" s="528"/>
      <c r="I66" s="528"/>
      <c r="J66" s="528"/>
      <c r="K66" s="528"/>
      <c r="L66" s="528"/>
      <c r="M66" s="528"/>
      <c r="N66" s="528"/>
      <c r="O66" s="527">
        <v>1</v>
      </c>
      <c r="P66" s="528"/>
      <c r="Q66" s="527">
        <v>1</v>
      </c>
      <c r="R66" s="528"/>
      <c r="S66" s="528"/>
      <c r="T66" s="528"/>
      <c r="U66" s="528"/>
      <c r="V66" s="528"/>
      <c r="W66" s="528"/>
      <c r="X66" s="528"/>
      <c r="Y66" s="528"/>
      <c r="Z66" s="528"/>
      <c r="AA66" s="528"/>
      <c r="AB66" s="528"/>
      <c r="AC66" s="528"/>
      <c r="AD66" s="528"/>
      <c r="AE66" s="528"/>
      <c r="AF66" s="528"/>
      <c r="AG66" s="528"/>
      <c r="AH66" s="528"/>
      <c r="AI66" s="528"/>
      <c r="AJ66" s="528"/>
      <c r="AK66" s="528"/>
      <c r="AL66" s="528"/>
      <c r="AM66" s="528"/>
      <c r="AN66" s="528"/>
      <c r="AO66" s="528"/>
      <c r="AP66" s="528"/>
      <c r="AQ66" s="528"/>
      <c r="AR66" s="528"/>
      <c r="AS66" s="528"/>
      <c r="AT66" s="528"/>
      <c r="AU66" s="528"/>
      <c r="AV66" s="528"/>
      <c r="AW66" s="528"/>
      <c r="AX66" s="528"/>
    </row>
    <row r="67" spans="1:50">
      <c r="A67" s="526" t="s">
        <v>1005</v>
      </c>
      <c r="B67" s="526" t="s">
        <v>478</v>
      </c>
      <c r="C67" s="526" t="s">
        <v>954</v>
      </c>
      <c r="D67" s="526" t="s">
        <v>753</v>
      </c>
      <c r="E67" s="526" t="s">
        <v>754</v>
      </c>
      <c r="F67" s="61" t="str">
        <f>IF(D67="","",VLOOKUP(D67,'UG SKU Categorization'!$A$1:$C$204,3,0))</f>
        <v>Eyeglasses</v>
      </c>
      <c r="G67" s="527">
        <v>2</v>
      </c>
      <c r="H67" s="528"/>
      <c r="I67" s="528"/>
      <c r="J67" s="528"/>
      <c r="K67" s="528"/>
      <c r="L67" s="528"/>
      <c r="M67" s="528"/>
      <c r="N67" s="528"/>
      <c r="O67" s="527">
        <v>1</v>
      </c>
      <c r="P67" s="528"/>
      <c r="Q67" s="528"/>
      <c r="R67" s="528"/>
      <c r="S67" s="528"/>
      <c r="T67" s="528"/>
      <c r="U67" s="527">
        <v>1</v>
      </c>
      <c r="V67" s="528"/>
      <c r="W67" s="528"/>
      <c r="X67" s="528"/>
      <c r="Y67" s="528"/>
      <c r="Z67" s="528"/>
      <c r="AA67" s="528"/>
      <c r="AB67" s="528"/>
      <c r="AC67" s="528"/>
      <c r="AD67" s="528"/>
      <c r="AE67" s="528"/>
      <c r="AF67" s="528"/>
      <c r="AG67" s="528"/>
      <c r="AH67" s="528"/>
      <c r="AI67" s="528"/>
      <c r="AJ67" s="528"/>
      <c r="AK67" s="528"/>
      <c r="AL67" s="528"/>
      <c r="AM67" s="528"/>
      <c r="AN67" s="528"/>
      <c r="AO67" s="528"/>
      <c r="AP67" s="528"/>
      <c r="AQ67" s="528"/>
      <c r="AR67" s="528"/>
      <c r="AS67" s="528"/>
      <c r="AT67" s="528"/>
      <c r="AU67" s="528"/>
      <c r="AV67" s="528"/>
      <c r="AW67" s="528"/>
      <c r="AX67" s="528"/>
    </row>
    <row r="68" spans="1:50">
      <c r="A68" s="526" t="s">
        <v>1005</v>
      </c>
      <c r="B68" s="526" t="s">
        <v>478</v>
      </c>
      <c r="C68" s="526" t="s">
        <v>954</v>
      </c>
      <c r="D68" s="526" t="s">
        <v>757</v>
      </c>
      <c r="E68" s="526" t="s">
        <v>758</v>
      </c>
      <c r="F68" s="61" t="str">
        <f>IF(D68="","",VLOOKUP(D68,'UG SKU Categorization'!$A$1:$C$204,3,0))</f>
        <v>Eyeglasses</v>
      </c>
      <c r="G68" s="527">
        <v>3</v>
      </c>
      <c r="H68" s="528"/>
      <c r="I68" s="528"/>
      <c r="J68" s="528"/>
      <c r="K68" s="528"/>
      <c r="L68" s="528"/>
      <c r="M68" s="528"/>
      <c r="N68" s="528"/>
      <c r="O68" s="527">
        <v>1</v>
      </c>
      <c r="P68" s="528"/>
      <c r="Q68" s="528"/>
      <c r="R68" s="528"/>
      <c r="S68" s="528"/>
      <c r="T68" s="528"/>
      <c r="U68" s="527">
        <v>2</v>
      </c>
      <c r="V68" s="528"/>
      <c r="W68" s="528"/>
      <c r="X68" s="528"/>
      <c r="Y68" s="528"/>
      <c r="Z68" s="528"/>
      <c r="AA68" s="528"/>
      <c r="AB68" s="528"/>
      <c r="AC68" s="528"/>
      <c r="AD68" s="528"/>
      <c r="AE68" s="528"/>
      <c r="AF68" s="528"/>
      <c r="AG68" s="528"/>
      <c r="AH68" s="528"/>
      <c r="AI68" s="528"/>
      <c r="AJ68" s="528"/>
      <c r="AK68" s="528"/>
      <c r="AL68" s="528"/>
      <c r="AM68" s="528"/>
      <c r="AN68" s="528"/>
      <c r="AO68" s="528"/>
      <c r="AP68" s="528"/>
      <c r="AQ68" s="528"/>
      <c r="AR68" s="528"/>
      <c r="AS68" s="528"/>
      <c r="AT68" s="528"/>
      <c r="AU68" s="528"/>
      <c r="AV68" s="528"/>
      <c r="AW68" s="528"/>
      <c r="AX68" s="528"/>
    </row>
    <row r="69" spans="1:50">
      <c r="A69" s="526" t="s">
        <v>1005</v>
      </c>
      <c r="B69" s="526" t="s">
        <v>478</v>
      </c>
      <c r="C69" s="526" t="s">
        <v>954</v>
      </c>
      <c r="D69" s="526" t="s">
        <v>759</v>
      </c>
      <c r="E69" s="526" t="s">
        <v>760</v>
      </c>
      <c r="F69" s="61" t="str">
        <f>IF(D69="","",VLOOKUP(D69,'UG SKU Categorization'!$A$1:$C$204,3,0))</f>
        <v>Eyeglasses</v>
      </c>
      <c r="G69" s="527">
        <v>2</v>
      </c>
      <c r="H69" s="528"/>
      <c r="I69" s="528"/>
      <c r="J69" s="528"/>
      <c r="K69" s="528"/>
      <c r="L69" s="528"/>
      <c r="M69" s="528"/>
      <c r="N69" s="528"/>
      <c r="O69" s="527">
        <v>1</v>
      </c>
      <c r="P69" s="528"/>
      <c r="Q69" s="528"/>
      <c r="R69" s="528"/>
      <c r="S69" s="527">
        <v>1</v>
      </c>
      <c r="T69" s="528"/>
      <c r="U69" s="528"/>
      <c r="V69" s="528"/>
      <c r="W69" s="528"/>
      <c r="X69" s="528"/>
      <c r="Y69" s="528"/>
      <c r="Z69" s="528"/>
      <c r="AA69" s="528"/>
      <c r="AB69" s="528"/>
      <c r="AC69" s="528"/>
      <c r="AD69" s="528"/>
      <c r="AE69" s="528"/>
      <c r="AF69" s="528"/>
      <c r="AG69" s="528"/>
      <c r="AH69" s="528"/>
      <c r="AI69" s="528"/>
      <c r="AJ69" s="528"/>
      <c r="AK69" s="528"/>
      <c r="AL69" s="528"/>
      <c r="AM69" s="528"/>
      <c r="AN69" s="528"/>
      <c r="AO69" s="528"/>
      <c r="AP69" s="528"/>
      <c r="AQ69" s="528"/>
      <c r="AR69" s="528"/>
      <c r="AS69" s="528"/>
      <c r="AT69" s="528"/>
      <c r="AU69" s="528"/>
      <c r="AV69" s="528"/>
      <c r="AW69" s="528"/>
      <c r="AX69" s="528"/>
    </row>
    <row r="70" spans="1:50">
      <c r="A70" s="526" t="s">
        <v>1005</v>
      </c>
      <c r="B70" s="526" t="s">
        <v>478</v>
      </c>
      <c r="C70" s="526" t="s">
        <v>954</v>
      </c>
      <c r="D70" s="526" t="s">
        <v>761</v>
      </c>
      <c r="E70" s="526" t="s">
        <v>762</v>
      </c>
      <c r="F70" s="61" t="str">
        <f>IF(D70="","",VLOOKUP(D70,'UG SKU Categorization'!$A$1:$C$204,3,0))</f>
        <v>Eyeglasses</v>
      </c>
      <c r="G70" s="527">
        <v>3</v>
      </c>
      <c r="H70" s="528"/>
      <c r="I70" s="528"/>
      <c r="J70" s="528"/>
      <c r="K70" s="528"/>
      <c r="L70" s="528"/>
      <c r="M70" s="528"/>
      <c r="N70" s="528"/>
      <c r="O70" s="527">
        <v>1</v>
      </c>
      <c r="P70" s="527">
        <v>2</v>
      </c>
      <c r="Q70" s="528"/>
      <c r="R70" s="528"/>
      <c r="S70" s="528"/>
      <c r="T70" s="528"/>
      <c r="U70" s="528"/>
      <c r="V70" s="528"/>
      <c r="W70" s="528"/>
      <c r="X70" s="528"/>
      <c r="Y70" s="528"/>
      <c r="Z70" s="528"/>
      <c r="AA70" s="528"/>
      <c r="AB70" s="528"/>
      <c r="AC70" s="528"/>
      <c r="AD70" s="528"/>
      <c r="AE70" s="528"/>
      <c r="AF70" s="528"/>
      <c r="AG70" s="528"/>
      <c r="AH70" s="528"/>
      <c r="AI70" s="528"/>
      <c r="AJ70" s="528"/>
      <c r="AK70" s="528"/>
      <c r="AL70" s="528"/>
      <c r="AM70" s="528"/>
      <c r="AN70" s="528"/>
      <c r="AO70" s="528"/>
      <c r="AP70" s="528"/>
      <c r="AQ70" s="528"/>
      <c r="AR70" s="528"/>
      <c r="AS70" s="528"/>
      <c r="AT70" s="528"/>
      <c r="AU70" s="528"/>
      <c r="AV70" s="528"/>
      <c r="AW70" s="528"/>
      <c r="AX70" s="528"/>
    </row>
    <row r="71" spans="1:50">
      <c r="A71" s="526" t="s">
        <v>1005</v>
      </c>
      <c r="B71" s="526" t="s">
        <v>478</v>
      </c>
      <c r="C71" s="526" t="s">
        <v>954</v>
      </c>
      <c r="D71" s="526" t="s">
        <v>763</v>
      </c>
      <c r="E71" s="526" t="s">
        <v>764</v>
      </c>
      <c r="F71" s="61" t="str">
        <f>IF(D71="","",VLOOKUP(D71,'UG SKU Categorization'!$A$1:$C$204,3,0))</f>
        <v>Eyeglasses</v>
      </c>
      <c r="G71" s="527">
        <v>6</v>
      </c>
      <c r="H71" s="528"/>
      <c r="I71" s="528"/>
      <c r="J71" s="528"/>
      <c r="K71" s="528"/>
      <c r="L71" s="528"/>
      <c r="M71" s="528"/>
      <c r="N71" s="528"/>
      <c r="O71" s="527">
        <v>1</v>
      </c>
      <c r="P71" s="527">
        <v>1</v>
      </c>
      <c r="Q71" s="527">
        <v>1</v>
      </c>
      <c r="R71" s="527">
        <v>1</v>
      </c>
      <c r="S71" s="527">
        <v>2</v>
      </c>
      <c r="T71" s="528"/>
      <c r="U71" s="528"/>
      <c r="V71" s="528"/>
      <c r="W71" s="528"/>
      <c r="X71" s="528"/>
      <c r="Y71" s="528"/>
      <c r="Z71" s="528"/>
      <c r="AA71" s="528"/>
      <c r="AB71" s="528"/>
      <c r="AC71" s="528"/>
      <c r="AD71" s="528"/>
      <c r="AE71" s="528"/>
      <c r="AF71" s="528"/>
      <c r="AG71" s="528"/>
      <c r="AH71" s="528"/>
      <c r="AI71" s="528"/>
      <c r="AJ71" s="528"/>
      <c r="AK71" s="528"/>
      <c r="AL71" s="528"/>
      <c r="AM71" s="528"/>
      <c r="AN71" s="528"/>
      <c r="AO71" s="528"/>
      <c r="AP71" s="528"/>
      <c r="AQ71" s="528"/>
      <c r="AR71" s="528"/>
      <c r="AS71" s="528"/>
      <c r="AT71" s="528"/>
      <c r="AU71" s="528"/>
      <c r="AV71" s="528"/>
      <c r="AW71" s="528"/>
      <c r="AX71" s="528"/>
    </row>
    <row r="72" spans="1:50">
      <c r="A72" s="526" t="s">
        <v>1005</v>
      </c>
      <c r="B72" s="526" t="s">
        <v>478</v>
      </c>
      <c r="C72" s="526" t="s">
        <v>954</v>
      </c>
      <c r="D72" s="526" t="s">
        <v>765</v>
      </c>
      <c r="E72" s="526" t="s">
        <v>766</v>
      </c>
      <c r="F72" s="61" t="str">
        <f>IF(D72="","",VLOOKUP(D72,'UG SKU Categorization'!$A$1:$C$204,3,0))</f>
        <v>Eyeglasses</v>
      </c>
      <c r="G72" s="527">
        <v>5</v>
      </c>
      <c r="H72" s="528"/>
      <c r="I72" s="528"/>
      <c r="J72" s="528"/>
      <c r="K72" s="528"/>
      <c r="L72" s="528"/>
      <c r="M72" s="528"/>
      <c r="N72" s="528"/>
      <c r="O72" s="527">
        <v>1</v>
      </c>
      <c r="P72" s="527">
        <v>1</v>
      </c>
      <c r="Q72" s="527">
        <v>1</v>
      </c>
      <c r="R72" s="527">
        <v>2</v>
      </c>
      <c r="S72" s="528"/>
      <c r="T72" s="528"/>
      <c r="U72" s="528"/>
      <c r="V72" s="528"/>
      <c r="W72" s="528"/>
      <c r="X72" s="528"/>
      <c r="Y72" s="528"/>
      <c r="Z72" s="528"/>
      <c r="AA72" s="528"/>
      <c r="AB72" s="528"/>
      <c r="AC72" s="528"/>
      <c r="AD72" s="528"/>
      <c r="AE72" s="528"/>
      <c r="AF72" s="528"/>
      <c r="AG72" s="528"/>
      <c r="AH72" s="528"/>
      <c r="AI72" s="528"/>
      <c r="AJ72" s="528"/>
      <c r="AK72" s="528"/>
      <c r="AL72" s="528"/>
      <c r="AM72" s="528"/>
      <c r="AN72" s="528"/>
      <c r="AO72" s="528"/>
      <c r="AP72" s="528"/>
      <c r="AQ72" s="528"/>
      <c r="AR72" s="528"/>
      <c r="AS72" s="528"/>
      <c r="AT72" s="528"/>
      <c r="AU72" s="528"/>
      <c r="AV72" s="528"/>
      <c r="AW72" s="528"/>
      <c r="AX72" s="528"/>
    </row>
    <row r="73" spans="1:50">
      <c r="A73" s="526" t="s">
        <v>1005</v>
      </c>
      <c r="B73" s="526" t="s">
        <v>478</v>
      </c>
      <c r="C73" s="526" t="s">
        <v>954</v>
      </c>
      <c r="D73" s="526" t="s">
        <v>767</v>
      </c>
      <c r="E73" s="526" t="s">
        <v>768</v>
      </c>
      <c r="F73" s="61" t="str">
        <f>IF(D73="","",VLOOKUP(D73,'UG SKU Categorization'!$A$1:$C$204,3,0))</f>
        <v>Eyeglasses</v>
      </c>
      <c r="G73" s="527">
        <v>4</v>
      </c>
      <c r="H73" s="528"/>
      <c r="I73" s="528"/>
      <c r="J73" s="528"/>
      <c r="K73" s="528"/>
      <c r="L73" s="528"/>
      <c r="M73" s="528"/>
      <c r="N73" s="528"/>
      <c r="O73" s="527">
        <v>2</v>
      </c>
      <c r="P73" s="528"/>
      <c r="Q73" s="528"/>
      <c r="R73" s="528"/>
      <c r="S73" s="527">
        <v>1</v>
      </c>
      <c r="T73" s="528"/>
      <c r="U73" s="527">
        <v>1</v>
      </c>
      <c r="V73" s="528"/>
      <c r="W73" s="528"/>
      <c r="X73" s="528"/>
      <c r="Y73" s="528"/>
      <c r="Z73" s="528"/>
      <c r="AA73" s="528"/>
      <c r="AB73" s="528"/>
      <c r="AC73" s="528"/>
      <c r="AD73" s="528"/>
      <c r="AE73" s="528"/>
      <c r="AF73" s="528"/>
      <c r="AG73" s="528"/>
      <c r="AH73" s="528"/>
      <c r="AI73" s="528"/>
      <c r="AJ73" s="528"/>
      <c r="AK73" s="528"/>
      <c r="AL73" s="528"/>
      <c r="AM73" s="528"/>
      <c r="AN73" s="528"/>
      <c r="AO73" s="528"/>
      <c r="AP73" s="528"/>
      <c r="AQ73" s="528"/>
      <c r="AR73" s="528"/>
      <c r="AS73" s="528"/>
      <c r="AT73" s="528"/>
      <c r="AU73" s="528"/>
      <c r="AV73" s="528"/>
      <c r="AW73" s="528"/>
      <c r="AX73" s="528"/>
    </row>
    <row r="74" spans="1:50">
      <c r="A74" s="526" t="s">
        <v>1005</v>
      </c>
      <c r="B74" s="526" t="s">
        <v>478</v>
      </c>
      <c r="C74" s="526" t="s">
        <v>954</v>
      </c>
      <c r="D74" s="526" t="s">
        <v>769</v>
      </c>
      <c r="E74" s="526" t="s">
        <v>770</v>
      </c>
      <c r="F74" s="61" t="str">
        <f>IF(D74="","",VLOOKUP(D74,'UG SKU Categorization'!$A$1:$C$204,3,0))</f>
        <v>Eyeglasses</v>
      </c>
      <c r="G74" s="527">
        <v>1</v>
      </c>
      <c r="H74" s="528"/>
      <c r="I74" s="528"/>
      <c r="J74" s="528"/>
      <c r="K74" s="528"/>
      <c r="L74" s="528"/>
      <c r="M74" s="528"/>
      <c r="N74" s="528"/>
      <c r="O74" s="527">
        <v>1</v>
      </c>
      <c r="P74" s="528"/>
      <c r="Q74" s="528"/>
      <c r="R74" s="528"/>
      <c r="S74" s="528"/>
      <c r="T74" s="528"/>
      <c r="U74" s="528"/>
      <c r="V74" s="528"/>
      <c r="W74" s="528"/>
      <c r="X74" s="528"/>
      <c r="Y74" s="528"/>
      <c r="Z74" s="528"/>
      <c r="AA74" s="528"/>
      <c r="AB74" s="528"/>
      <c r="AC74" s="528"/>
      <c r="AD74" s="528"/>
      <c r="AE74" s="528"/>
      <c r="AF74" s="528"/>
      <c r="AG74" s="528"/>
      <c r="AH74" s="528"/>
      <c r="AI74" s="528"/>
      <c r="AJ74" s="528"/>
      <c r="AK74" s="528"/>
      <c r="AL74" s="528"/>
      <c r="AM74" s="528"/>
      <c r="AN74" s="528"/>
      <c r="AO74" s="528"/>
      <c r="AP74" s="528"/>
      <c r="AQ74" s="528"/>
      <c r="AR74" s="528"/>
      <c r="AS74" s="528"/>
      <c r="AT74" s="528"/>
      <c r="AU74" s="528"/>
      <c r="AV74" s="528"/>
      <c r="AW74" s="528"/>
      <c r="AX74" s="528"/>
    </row>
    <row r="75" spans="1:50">
      <c r="A75" s="526" t="s">
        <v>1005</v>
      </c>
      <c r="B75" s="526" t="s">
        <v>478</v>
      </c>
      <c r="C75" s="526" t="s">
        <v>954</v>
      </c>
      <c r="D75" s="526" t="s">
        <v>771</v>
      </c>
      <c r="E75" s="526" t="s">
        <v>772</v>
      </c>
      <c r="F75" s="61" t="str">
        <f>IF(D75="","",VLOOKUP(D75,'UG SKU Categorization'!$A$1:$C$204,3,0))</f>
        <v>Eyeglasses</v>
      </c>
      <c r="G75" s="527">
        <v>1</v>
      </c>
      <c r="H75" s="528"/>
      <c r="I75" s="528"/>
      <c r="J75" s="528"/>
      <c r="K75" s="528"/>
      <c r="L75" s="528"/>
      <c r="M75" s="528"/>
      <c r="N75" s="528"/>
      <c r="O75" s="527">
        <v>1</v>
      </c>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row>
    <row r="76" spans="1:50">
      <c r="A76" s="526" t="s">
        <v>1005</v>
      </c>
      <c r="B76" s="526" t="s">
        <v>478</v>
      </c>
      <c r="C76" s="526" t="s">
        <v>954</v>
      </c>
      <c r="D76" s="526" t="s">
        <v>773</v>
      </c>
      <c r="E76" s="526" t="s">
        <v>586</v>
      </c>
      <c r="F76" s="61" t="str">
        <f>IF(D76="","",VLOOKUP(D76,'UG SKU Categorization'!$A$1:$C$204,3,0))</f>
        <v>Eyeglasses</v>
      </c>
      <c r="G76" s="527">
        <v>4</v>
      </c>
      <c r="H76" s="528"/>
      <c r="I76" s="528"/>
      <c r="J76" s="528"/>
      <c r="K76" s="528"/>
      <c r="L76" s="528"/>
      <c r="M76" s="528"/>
      <c r="N76" s="528"/>
      <c r="O76" s="527">
        <v>1</v>
      </c>
      <c r="P76" s="527">
        <v>2</v>
      </c>
      <c r="Q76" s="528"/>
      <c r="R76" s="528"/>
      <c r="S76" s="528"/>
      <c r="T76" s="528"/>
      <c r="U76" s="527">
        <v>1</v>
      </c>
      <c r="V76" s="528"/>
      <c r="W76" s="528"/>
      <c r="X76" s="528"/>
      <c r="Y76" s="528"/>
      <c r="Z76" s="528"/>
      <c r="AA76" s="528"/>
      <c r="AB76" s="528"/>
      <c r="AC76" s="528"/>
      <c r="AD76" s="528"/>
      <c r="AE76" s="528"/>
      <c r="AF76" s="528"/>
      <c r="AG76" s="528"/>
      <c r="AH76" s="528"/>
      <c r="AI76" s="528"/>
      <c r="AJ76" s="528"/>
      <c r="AK76" s="528"/>
      <c r="AL76" s="528"/>
      <c r="AM76" s="528"/>
      <c r="AN76" s="528"/>
      <c r="AO76" s="528"/>
      <c r="AP76" s="528"/>
      <c r="AQ76" s="528"/>
      <c r="AR76" s="528"/>
      <c r="AS76" s="528"/>
      <c r="AT76" s="528"/>
      <c r="AU76" s="528"/>
      <c r="AV76" s="528"/>
      <c r="AW76" s="528"/>
      <c r="AX76" s="528"/>
    </row>
    <row r="77" spans="1:50">
      <c r="A77" s="526" t="s">
        <v>1005</v>
      </c>
      <c r="B77" s="526" t="s">
        <v>478</v>
      </c>
      <c r="C77" s="526" t="s">
        <v>954</v>
      </c>
      <c r="D77" s="526" t="s">
        <v>587</v>
      </c>
      <c r="E77" s="526" t="s">
        <v>588</v>
      </c>
      <c r="F77" s="61" t="str">
        <f>IF(D77="","",VLOOKUP(D77,'UG SKU Categorization'!$A$1:$C$204,3,0))</f>
        <v>Eyeglasses</v>
      </c>
      <c r="G77" s="527">
        <v>7</v>
      </c>
      <c r="H77" s="528"/>
      <c r="I77" s="528"/>
      <c r="J77" s="528"/>
      <c r="K77" s="528"/>
      <c r="L77" s="528"/>
      <c r="M77" s="528"/>
      <c r="N77" s="528"/>
      <c r="O77" s="527">
        <v>2</v>
      </c>
      <c r="P77" s="527">
        <v>2</v>
      </c>
      <c r="Q77" s="528"/>
      <c r="R77" s="527">
        <v>1</v>
      </c>
      <c r="S77" s="528"/>
      <c r="T77" s="528"/>
      <c r="U77" s="527">
        <v>1</v>
      </c>
      <c r="V77" s="528"/>
      <c r="W77" s="528"/>
      <c r="X77" s="528"/>
      <c r="Y77" s="528"/>
      <c r="Z77" s="527">
        <v>1</v>
      </c>
      <c r="AA77" s="528"/>
      <c r="AB77" s="528"/>
      <c r="AC77" s="528"/>
      <c r="AD77" s="528"/>
      <c r="AE77" s="528"/>
      <c r="AF77" s="528"/>
      <c r="AG77" s="528"/>
      <c r="AH77" s="528"/>
      <c r="AI77" s="528"/>
      <c r="AJ77" s="528"/>
      <c r="AK77" s="528"/>
      <c r="AL77" s="528"/>
      <c r="AM77" s="528"/>
      <c r="AN77" s="528"/>
      <c r="AO77" s="528"/>
      <c r="AP77" s="528"/>
      <c r="AQ77" s="528"/>
      <c r="AR77" s="528"/>
      <c r="AS77" s="528"/>
      <c r="AT77" s="528"/>
      <c r="AU77" s="528"/>
      <c r="AV77" s="528"/>
      <c r="AW77" s="528"/>
      <c r="AX77" s="528"/>
    </row>
    <row r="78" spans="1:50">
      <c r="A78" s="526" t="s">
        <v>1005</v>
      </c>
      <c r="B78" s="526" t="s">
        <v>478</v>
      </c>
      <c r="C78" s="526" t="s">
        <v>954</v>
      </c>
      <c r="D78" s="526" t="s">
        <v>589</v>
      </c>
      <c r="E78" s="526" t="s">
        <v>590</v>
      </c>
      <c r="F78" s="61" t="str">
        <f>IF(D78="","",VLOOKUP(D78,'UG SKU Categorization'!$A$1:$C$204,3,0))</f>
        <v>Eyeglasses</v>
      </c>
      <c r="G78" s="527">
        <v>2</v>
      </c>
      <c r="H78" s="528"/>
      <c r="I78" s="528"/>
      <c r="J78" s="528"/>
      <c r="K78" s="528"/>
      <c r="L78" s="528"/>
      <c r="M78" s="528"/>
      <c r="N78" s="528"/>
      <c r="O78" s="528"/>
      <c r="P78" s="528"/>
      <c r="Q78" s="528"/>
      <c r="R78" s="527">
        <v>1</v>
      </c>
      <c r="S78" s="528"/>
      <c r="T78" s="528"/>
      <c r="U78" s="527">
        <v>1</v>
      </c>
      <c r="V78" s="528"/>
      <c r="W78" s="528"/>
      <c r="X78" s="528"/>
      <c r="Y78" s="528"/>
      <c r="Z78" s="528"/>
      <c r="AA78" s="528"/>
      <c r="AB78" s="528"/>
      <c r="AC78" s="528"/>
      <c r="AD78" s="528"/>
      <c r="AE78" s="528"/>
      <c r="AF78" s="528"/>
      <c r="AG78" s="528"/>
      <c r="AH78" s="528"/>
      <c r="AI78" s="528"/>
      <c r="AJ78" s="528"/>
      <c r="AK78" s="528"/>
      <c r="AL78" s="528"/>
      <c r="AM78" s="528"/>
      <c r="AN78" s="528"/>
      <c r="AO78" s="528"/>
      <c r="AP78" s="528"/>
      <c r="AQ78" s="528"/>
      <c r="AR78" s="528"/>
      <c r="AS78" s="528"/>
      <c r="AT78" s="528"/>
      <c r="AU78" s="528"/>
      <c r="AV78" s="528"/>
      <c r="AW78" s="528"/>
      <c r="AX78" s="528"/>
    </row>
    <row r="79" spans="1:50">
      <c r="A79" s="526" t="s">
        <v>1005</v>
      </c>
      <c r="B79" s="526" t="s">
        <v>478</v>
      </c>
      <c r="C79" s="526" t="s">
        <v>954</v>
      </c>
      <c r="D79" s="526" t="s">
        <v>591</v>
      </c>
      <c r="E79" s="526" t="s">
        <v>592</v>
      </c>
      <c r="F79" s="61" t="str">
        <f>IF(D79="","",VLOOKUP(D79,'UG SKU Categorization'!$A$1:$C$204,3,0))</f>
        <v>Eyeglasses</v>
      </c>
      <c r="G79" s="527">
        <v>1</v>
      </c>
      <c r="H79" s="528"/>
      <c r="I79" s="528"/>
      <c r="J79" s="528"/>
      <c r="K79" s="528"/>
      <c r="L79" s="528"/>
      <c r="M79" s="528"/>
      <c r="N79" s="528"/>
      <c r="O79" s="527">
        <v>1</v>
      </c>
      <c r="P79" s="528"/>
      <c r="Q79" s="528"/>
      <c r="R79" s="528"/>
      <c r="S79" s="528"/>
      <c r="T79" s="528"/>
      <c r="U79" s="528"/>
      <c r="V79" s="528"/>
      <c r="W79" s="528"/>
      <c r="X79" s="528"/>
      <c r="Y79" s="528"/>
      <c r="Z79" s="528"/>
      <c r="AA79" s="528"/>
      <c r="AB79" s="528"/>
      <c r="AC79" s="528"/>
      <c r="AD79" s="528"/>
      <c r="AE79" s="528"/>
      <c r="AF79" s="528"/>
      <c r="AG79" s="528"/>
      <c r="AH79" s="528"/>
      <c r="AI79" s="528"/>
      <c r="AJ79" s="528"/>
      <c r="AK79" s="528"/>
      <c r="AL79" s="528"/>
      <c r="AM79" s="528"/>
      <c r="AN79" s="528"/>
      <c r="AO79" s="528"/>
      <c r="AP79" s="528"/>
      <c r="AQ79" s="528"/>
      <c r="AR79" s="528"/>
      <c r="AS79" s="528"/>
      <c r="AT79" s="528"/>
      <c r="AU79" s="528"/>
      <c r="AV79" s="528"/>
      <c r="AW79" s="528"/>
      <c r="AX79" s="528"/>
    </row>
    <row r="80" spans="1:50">
      <c r="A80" s="526" t="s">
        <v>1005</v>
      </c>
      <c r="B80" s="526" t="s">
        <v>478</v>
      </c>
      <c r="C80" s="526" t="s">
        <v>954</v>
      </c>
      <c r="D80" s="526" t="s">
        <v>595</v>
      </c>
      <c r="E80" s="526" t="s">
        <v>596</v>
      </c>
      <c r="F80" s="61" t="str">
        <f>IF(D80="","",VLOOKUP(D80,'UG SKU Categorization'!$A$1:$C$204,3,0))</f>
        <v>Eyeglasses</v>
      </c>
      <c r="G80" s="527">
        <v>5</v>
      </c>
      <c r="H80" s="528"/>
      <c r="I80" s="528"/>
      <c r="J80" s="528"/>
      <c r="K80" s="528"/>
      <c r="L80" s="528"/>
      <c r="M80" s="528"/>
      <c r="N80" s="528"/>
      <c r="O80" s="527">
        <v>2</v>
      </c>
      <c r="P80" s="527">
        <v>2</v>
      </c>
      <c r="Q80" s="528"/>
      <c r="R80" s="528"/>
      <c r="S80" s="528"/>
      <c r="T80" s="528"/>
      <c r="U80" s="528"/>
      <c r="V80" s="528"/>
      <c r="W80" s="528"/>
      <c r="X80" s="527">
        <v>1</v>
      </c>
      <c r="Y80" s="528"/>
      <c r="Z80" s="528"/>
      <c r="AA80" s="528"/>
      <c r="AB80" s="528"/>
      <c r="AC80" s="528"/>
      <c r="AD80" s="528"/>
      <c r="AE80" s="528"/>
      <c r="AF80" s="528"/>
      <c r="AG80" s="528"/>
      <c r="AH80" s="528"/>
      <c r="AI80" s="528"/>
      <c r="AJ80" s="528"/>
      <c r="AK80" s="528"/>
      <c r="AL80" s="528"/>
      <c r="AM80" s="528"/>
      <c r="AN80" s="528"/>
      <c r="AO80" s="528"/>
      <c r="AP80" s="528"/>
      <c r="AQ80" s="528"/>
      <c r="AR80" s="528"/>
      <c r="AS80" s="528"/>
      <c r="AT80" s="528"/>
      <c r="AU80" s="528"/>
      <c r="AV80" s="528"/>
      <c r="AW80" s="528"/>
      <c r="AX80" s="528"/>
    </row>
    <row r="81" spans="1:50">
      <c r="A81" s="526" t="s">
        <v>1005</v>
      </c>
      <c r="B81" s="526" t="s">
        <v>478</v>
      </c>
      <c r="C81" s="526" t="s">
        <v>954</v>
      </c>
      <c r="D81" s="526" t="s">
        <v>597</v>
      </c>
      <c r="E81" s="526" t="s">
        <v>598</v>
      </c>
      <c r="F81" s="61" t="str">
        <f>IF(D81="","",VLOOKUP(D81,'UG SKU Categorization'!$A$1:$C$204,3,0))</f>
        <v>Eyeglasses</v>
      </c>
      <c r="G81" s="527">
        <v>10</v>
      </c>
      <c r="H81" s="528"/>
      <c r="I81" s="528"/>
      <c r="J81" s="528"/>
      <c r="K81" s="528"/>
      <c r="L81" s="528"/>
      <c r="M81" s="528"/>
      <c r="N81" s="528"/>
      <c r="O81" s="527">
        <v>2</v>
      </c>
      <c r="P81" s="527">
        <v>2</v>
      </c>
      <c r="Q81" s="527">
        <v>2</v>
      </c>
      <c r="R81" s="527">
        <v>1</v>
      </c>
      <c r="S81" s="528"/>
      <c r="T81" s="528"/>
      <c r="U81" s="527">
        <v>1</v>
      </c>
      <c r="V81" s="528"/>
      <c r="W81" s="528"/>
      <c r="X81" s="527">
        <v>2</v>
      </c>
      <c r="Y81" s="528"/>
      <c r="Z81" s="528"/>
      <c r="AA81" s="528"/>
      <c r="AB81" s="528"/>
      <c r="AC81" s="528"/>
      <c r="AD81" s="528"/>
      <c r="AE81" s="528"/>
      <c r="AF81" s="528"/>
      <c r="AG81" s="528"/>
      <c r="AH81" s="528"/>
      <c r="AI81" s="528"/>
      <c r="AJ81" s="528"/>
      <c r="AK81" s="528"/>
      <c r="AL81" s="528"/>
      <c r="AM81" s="528"/>
      <c r="AN81" s="528"/>
      <c r="AO81" s="528"/>
      <c r="AP81" s="528"/>
      <c r="AQ81" s="528"/>
      <c r="AR81" s="528"/>
      <c r="AS81" s="528"/>
      <c r="AT81" s="528"/>
      <c r="AU81" s="528"/>
      <c r="AV81" s="528"/>
      <c r="AW81" s="528"/>
      <c r="AX81" s="528"/>
    </row>
    <row r="82" spans="1:50">
      <c r="A82" s="526" t="s">
        <v>1005</v>
      </c>
      <c r="B82" s="526" t="s">
        <v>478</v>
      </c>
      <c r="C82" s="526" t="s">
        <v>954</v>
      </c>
      <c r="D82" s="526" t="s">
        <v>599</v>
      </c>
      <c r="E82" s="526" t="s">
        <v>600</v>
      </c>
      <c r="F82" s="61" t="str">
        <f>IF(D82="","",VLOOKUP(D82,'UG SKU Categorization'!$A$1:$C$204,3,0))</f>
        <v>Eyeglasses</v>
      </c>
      <c r="G82" s="527">
        <v>11</v>
      </c>
      <c r="H82" s="528"/>
      <c r="I82" s="528"/>
      <c r="J82" s="528"/>
      <c r="K82" s="528"/>
      <c r="L82" s="528"/>
      <c r="M82" s="528"/>
      <c r="N82" s="528"/>
      <c r="O82" s="527">
        <v>1</v>
      </c>
      <c r="P82" s="527">
        <v>1</v>
      </c>
      <c r="Q82" s="527">
        <v>3</v>
      </c>
      <c r="R82" s="527">
        <v>2</v>
      </c>
      <c r="S82" s="528"/>
      <c r="T82" s="528"/>
      <c r="U82" s="527">
        <v>1</v>
      </c>
      <c r="V82" s="528"/>
      <c r="W82" s="528"/>
      <c r="X82" s="527">
        <v>1</v>
      </c>
      <c r="Y82" s="528"/>
      <c r="Z82" s="527">
        <v>2</v>
      </c>
      <c r="AA82" s="528"/>
      <c r="AB82" s="528"/>
      <c r="AC82" s="528"/>
      <c r="AD82" s="528"/>
      <c r="AE82" s="528"/>
      <c r="AF82" s="528"/>
      <c r="AG82" s="528"/>
      <c r="AH82" s="528"/>
      <c r="AI82" s="528"/>
      <c r="AJ82" s="528"/>
      <c r="AK82" s="528"/>
      <c r="AL82" s="528"/>
      <c r="AM82" s="528"/>
      <c r="AN82" s="528"/>
      <c r="AO82" s="528"/>
      <c r="AP82" s="528"/>
      <c r="AQ82" s="528"/>
      <c r="AR82" s="528"/>
      <c r="AS82" s="528"/>
      <c r="AT82" s="528"/>
      <c r="AU82" s="528"/>
      <c r="AV82" s="528"/>
      <c r="AW82" s="528"/>
      <c r="AX82" s="528"/>
    </row>
    <row r="83" spans="1:50">
      <c r="A83" s="526" t="s">
        <v>1005</v>
      </c>
      <c r="B83" s="526" t="s">
        <v>478</v>
      </c>
      <c r="C83" s="526" t="s">
        <v>954</v>
      </c>
      <c r="D83" s="526" t="s">
        <v>601</v>
      </c>
      <c r="E83" s="526" t="s">
        <v>602</v>
      </c>
      <c r="F83" s="61" t="str">
        <f>IF(D83="","",VLOOKUP(D83,'UG SKU Categorization'!$A$1:$C$204,3,0))</f>
        <v>Eyeglasses</v>
      </c>
      <c r="G83" s="527">
        <v>6</v>
      </c>
      <c r="H83" s="528"/>
      <c r="I83" s="528"/>
      <c r="J83" s="528"/>
      <c r="K83" s="528"/>
      <c r="L83" s="528"/>
      <c r="M83" s="528"/>
      <c r="N83" s="528"/>
      <c r="O83" s="528"/>
      <c r="P83" s="527">
        <v>2</v>
      </c>
      <c r="Q83" s="528"/>
      <c r="R83" s="528"/>
      <c r="S83" s="528"/>
      <c r="T83" s="528"/>
      <c r="U83" s="527">
        <v>1</v>
      </c>
      <c r="V83" s="528"/>
      <c r="W83" s="528"/>
      <c r="X83" s="527">
        <v>1</v>
      </c>
      <c r="Y83" s="528"/>
      <c r="Z83" s="527">
        <v>2</v>
      </c>
      <c r="AA83" s="528"/>
      <c r="AB83" s="528"/>
      <c r="AC83" s="528"/>
      <c r="AD83" s="528"/>
      <c r="AE83" s="528"/>
      <c r="AF83" s="528"/>
      <c r="AG83" s="528"/>
      <c r="AH83" s="528"/>
      <c r="AI83" s="528"/>
      <c r="AJ83" s="528"/>
      <c r="AK83" s="528"/>
      <c r="AL83" s="528"/>
      <c r="AM83" s="528"/>
      <c r="AN83" s="528"/>
      <c r="AO83" s="528"/>
      <c r="AP83" s="528"/>
      <c r="AQ83" s="528"/>
      <c r="AR83" s="528"/>
      <c r="AS83" s="528"/>
      <c r="AT83" s="528"/>
      <c r="AU83" s="528"/>
      <c r="AV83" s="528"/>
      <c r="AW83" s="528"/>
      <c r="AX83" s="528"/>
    </row>
    <row r="84" spans="1:50">
      <c r="A84" s="526" t="s">
        <v>1005</v>
      </c>
      <c r="B84" s="526" t="s">
        <v>478</v>
      </c>
      <c r="C84" s="526" t="s">
        <v>954</v>
      </c>
      <c r="D84" s="526" t="s">
        <v>603</v>
      </c>
      <c r="E84" s="526" t="s">
        <v>604</v>
      </c>
      <c r="F84" s="61" t="str">
        <f>IF(D84="","",VLOOKUP(D84,'UG SKU Categorization'!$A$1:$C$204,3,0))</f>
        <v>Eyeglasses</v>
      </c>
      <c r="G84" s="527">
        <v>6</v>
      </c>
      <c r="H84" s="528"/>
      <c r="I84" s="528"/>
      <c r="J84" s="528"/>
      <c r="K84" s="528"/>
      <c r="L84" s="528"/>
      <c r="M84" s="528"/>
      <c r="N84" s="528"/>
      <c r="O84" s="527">
        <v>2</v>
      </c>
      <c r="P84" s="528"/>
      <c r="Q84" s="527">
        <v>1</v>
      </c>
      <c r="R84" s="528"/>
      <c r="S84" s="528"/>
      <c r="T84" s="528"/>
      <c r="U84" s="527">
        <v>1</v>
      </c>
      <c r="V84" s="528"/>
      <c r="W84" s="528"/>
      <c r="X84" s="527">
        <v>2</v>
      </c>
      <c r="Y84" s="528"/>
      <c r="Z84" s="528"/>
      <c r="AA84" s="528"/>
      <c r="AB84" s="528"/>
      <c r="AC84" s="528"/>
      <c r="AD84" s="528"/>
      <c r="AE84" s="528"/>
      <c r="AF84" s="528"/>
      <c r="AG84" s="528"/>
      <c r="AH84" s="528"/>
      <c r="AI84" s="528"/>
      <c r="AJ84" s="528"/>
      <c r="AK84" s="528"/>
      <c r="AL84" s="528"/>
      <c r="AM84" s="528"/>
      <c r="AN84" s="528"/>
      <c r="AO84" s="528"/>
      <c r="AP84" s="528"/>
      <c r="AQ84" s="528"/>
      <c r="AR84" s="528"/>
      <c r="AS84" s="528"/>
      <c r="AT84" s="528"/>
      <c r="AU84" s="528"/>
      <c r="AV84" s="528"/>
      <c r="AW84" s="528"/>
      <c r="AX84" s="528"/>
    </row>
    <row r="85" spans="1:50">
      <c r="A85" s="526" t="s">
        <v>1005</v>
      </c>
      <c r="B85" s="526" t="s">
        <v>478</v>
      </c>
      <c r="C85" s="526" t="s">
        <v>954</v>
      </c>
      <c r="D85" s="526" t="s">
        <v>605</v>
      </c>
      <c r="E85" s="526" t="s">
        <v>606</v>
      </c>
      <c r="F85" s="61" t="str">
        <f>IF(D85="","",VLOOKUP(D85,'UG SKU Categorization'!$A$1:$C$204,3,0))</f>
        <v>Eyeglasses</v>
      </c>
      <c r="G85" s="527">
        <v>5</v>
      </c>
      <c r="H85" s="528"/>
      <c r="I85" s="528"/>
      <c r="J85" s="528"/>
      <c r="K85" s="528"/>
      <c r="L85" s="528"/>
      <c r="M85" s="528"/>
      <c r="N85" s="528"/>
      <c r="O85" s="527">
        <v>2</v>
      </c>
      <c r="P85" s="528"/>
      <c r="Q85" s="528"/>
      <c r="R85" s="528"/>
      <c r="S85" s="528"/>
      <c r="T85" s="528"/>
      <c r="U85" s="527">
        <v>1</v>
      </c>
      <c r="V85" s="528"/>
      <c r="W85" s="528"/>
      <c r="X85" s="528"/>
      <c r="Y85" s="528"/>
      <c r="Z85" s="528"/>
      <c r="AA85" s="528"/>
      <c r="AB85" s="528"/>
      <c r="AC85" s="528"/>
      <c r="AD85" s="528"/>
      <c r="AE85" s="528"/>
      <c r="AF85" s="528"/>
      <c r="AG85" s="528"/>
      <c r="AH85" s="528"/>
      <c r="AI85" s="528"/>
      <c r="AJ85" s="527">
        <v>1</v>
      </c>
      <c r="AK85" s="528"/>
      <c r="AL85" s="528"/>
      <c r="AM85" s="528"/>
      <c r="AN85" s="528"/>
      <c r="AO85" s="527">
        <v>1</v>
      </c>
      <c r="AP85" s="528"/>
      <c r="AQ85" s="528"/>
      <c r="AR85" s="528"/>
      <c r="AS85" s="528"/>
      <c r="AT85" s="528"/>
      <c r="AU85" s="528"/>
      <c r="AV85" s="528"/>
      <c r="AW85" s="528"/>
      <c r="AX85" s="528"/>
    </row>
    <row r="86" spans="1:50">
      <c r="A86" s="526" t="s">
        <v>1005</v>
      </c>
      <c r="B86" s="526" t="s">
        <v>478</v>
      </c>
      <c r="C86" s="526" t="s">
        <v>954</v>
      </c>
      <c r="D86" s="526" t="s">
        <v>607</v>
      </c>
      <c r="E86" s="526" t="s">
        <v>608</v>
      </c>
      <c r="F86" s="61" t="str">
        <f>IF(D86="","",VLOOKUP(D86,'UG SKU Categorization'!$A$1:$C$204,3,0))</f>
        <v>Eyeglasses</v>
      </c>
      <c r="G86" s="527">
        <v>8</v>
      </c>
      <c r="H86" s="528"/>
      <c r="I86" s="528"/>
      <c r="J86" s="528"/>
      <c r="K86" s="528"/>
      <c r="L86" s="528"/>
      <c r="M86" s="528"/>
      <c r="N86" s="528"/>
      <c r="O86" s="528"/>
      <c r="P86" s="528"/>
      <c r="Q86" s="527">
        <v>3</v>
      </c>
      <c r="R86" s="527">
        <v>1</v>
      </c>
      <c r="S86" s="528"/>
      <c r="T86" s="528"/>
      <c r="U86" s="527">
        <v>3</v>
      </c>
      <c r="V86" s="528"/>
      <c r="W86" s="528"/>
      <c r="X86" s="527">
        <v>1</v>
      </c>
      <c r="Y86" s="528"/>
      <c r="Z86" s="528"/>
      <c r="AA86" s="528"/>
      <c r="AB86" s="528"/>
      <c r="AC86" s="528"/>
      <c r="AD86" s="528"/>
      <c r="AE86" s="528"/>
      <c r="AF86" s="528"/>
      <c r="AG86" s="528"/>
      <c r="AH86" s="528"/>
      <c r="AI86" s="528"/>
      <c r="AJ86" s="528"/>
      <c r="AK86" s="528"/>
      <c r="AL86" s="528"/>
      <c r="AM86" s="528"/>
      <c r="AN86" s="528"/>
      <c r="AO86" s="528"/>
      <c r="AP86" s="528"/>
      <c r="AQ86" s="528"/>
      <c r="AR86" s="528"/>
      <c r="AS86" s="528"/>
      <c r="AT86" s="528"/>
      <c r="AU86" s="528"/>
      <c r="AV86" s="528"/>
      <c r="AW86" s="528"/>
      <c r="AX86" s="528"/>
    </row>
    <row r="87" spans="1:50">
      <c r="A87" s="526" t="s">
        <v>1005</v>
      </c>
      <c r="B87" s="526" t="s">
        <v>478</v>
      </c>
      <c r="C87" s="526" t="s">
        <v>954</v>
      </c>
      <c r="D87" s="526" t="s">
        <v>609</v>
      </c>
      <c r="E87" s="526" t="s">
        <v>610</v>
      </c>
      <c r="F87" s="61" t="str">
        <f>IF(D87="","",VLOOKUP(D87,'UG SKU Categorization'!$A$1:$C$204,3,0))</f>
        <v>Eyeglasses</v>
      </c>
      <c r="G87" s="527">
        <v>8</v>
      </c>
      <c r="H87" s="528"/>
      <c r="I87" s="528"/>
      <c r="J87" s="528"/>
      <c r="K87" s="528"/>
      <c r="L87" s="528"/>
      <c r="M87" s="528"/>
      <c r="N87" s="528"/>
      <c r="O87" s="528"/>
      <c r="P87" s="527">
        <v>2</v>
      </c>
      <c r="Q87" s="527">
        <v>1</v>
      </c>
      <c r="R87" s="528"/>
      <c r="S87" s="527">
        <v>1</v>
      </c>
      <c r="T87" s="528"/>
      <c r="U87" s="527">
        <v>1</v>
      </c>
      <c r="V87" s="528"/>
      <c r="W87" s="528"/>
      <c r="X87" s="527">
        <v>1</v>
      </c>
      <c r="Y87" s="527">
        <v>1</v>
      </c>
      <c r="Z87" s="528"/>
      <c r="AA87" s="528"/>
      <c r="AB87" s="528"/>
      <c r="AC87" s="528"/>
      <c r="AD87" s="528"/>
      <c r="AE87" s="528"/>
      <c r="AF87" s="528"/>
      <c r="AG87" s="528"/>
      <c r="AH87" s="528"/>
      <c r="AI87" s="528"/>
      <c r="AJ87" s="528"/>
      <c r="AK87" s="528"/>
      <c r="AL87" s="527">
        <v>1</v>
      </c>
      <c r="AM87" s="528"/>
      <c r="AN87" s="528"/>
      <c r="AO87" s="528"/>
      <c r="AP87" s="528"/>
      <c r="AQ87" s="528"/>
      <c r="AR87" s="528"/>
      <c r="AS87" s="528"/>
      <c r="AT87" s="528"/>
      <c r="AU87" s="528"/>
      <c r="AV87" s="528"/>
      <c r="AW87" s="528"/>
      <c r="AX87" s="528"/>
    </row>
    <row r="88" spans="1:50">
      <c r="A88" s="526" t="s">
        <v>1005</v>
      </c>
      <c r="B88" s="526" t="s">
        <v>478</v>
      </c>
      <c r="C88" s="526" t="s">
        <v>954</v>
      </c>
      <c r="D88" s="526" t="s">
        <v>611</v>
      </c>
      <c r="E88" s="526" t="s">
        <v>612</v>
      </c>
      <c r="F88" s="61" t="str">
        <f>IF(D88="","",VLOOKUP(D88,'UG SKU Categorization'!$A$1:$C$204,3,0))</f>
        <v>Eyeglasses</v>
      </c>
      <c r="G88" s="527">
        <v>7</v>
      </c>
      <c r="H88" s="528"/>
      <c r="I88" s="528"/>
      <c r="J88" s="528"/>
      <c r="K88" s="528"/>
      <c r="L88" s="528"/>
      <c r="M88" s="528"/>
      <c r="N88" s="528"/>
      <c r="O88" s="527">
        <v>3</v>
      </c>
      <c r="P88" s="527">
        <v>1</v>
      </c>
      <c r="Q88" s="528"/>
      <c r="R88" s="527">
        <v>1</v>
      </c>
      <c r="S88" s="528"/>
      <c r="T88" s="528"/>
      <c r="U88" s="527">
        <v>2</v>
      </c>
      <c r="V88" s="528"/>
      <c r="W88" s="528"/>
      <c r="X88" s="528"/>
      <c r="Y88" s="528"/>
      <c r="Z88" s="528"/>
      <c r="AA88" s="528"/>
      <c r="AB88" s="528"/>
      <c r="AC88" s="528"/>
      <c r="AD88" s="528"/>
      <c r="AE88" s="528"/>
      <c r="AF88" s="528"/>
      <c r="AG88" s="528"/>
      <c r="AH88" s="528"/>
      <c r="AI88" s="528"/>
      <c r="AJ88" s="528"/>
      <c r="AK88" s="528"/>
      <c r="AL88" s="528"/>
      <c r="AM88" s="528"/>
      <c r="AN88" s="528"/>
      <c r="AO88" s="528"/>
      <c r="AP88" s="528"/>
      <c r="AQ88" s="528"/>
      <c r="AR88" s="528"/>
      <c r="AS88" s="528"/>
      <c r="AT88" s="528"/>
      <c r="AU88" s="528"/>
      <c r="AV88" s="528"/>
      <c r="AW88" s="528"/>
      <c r="AX88" s="528"/>
    </row>
    <row r="89" spans="1:50">
      <c r="A89" s="526" t="s">
        <v>1005</v>
      </c>
      <c r="B89" s="526" t="s">
        <v>478</v>
      </c>
      <c r="C89" s="526" t="s">
        <v>954</v>
      </c>
      <c r="D89" s="526" t="s">
        <v>613</v>
      </c>
      <c r="E89" s="526" t="s">
        <v>614</v>
      </c>
      <c r="F89" s="61" t="str">
        <f>IF(D89="","",VLOOKUP(D89,'UG SKU Categorization'!$A$1:$C$204,3,0))</f>
        <v>Eyeglasses</v>
      </c>
      <c r="G89" s="527">
        <v>1</v>
      </c>
      <c r="H89" s="528"/>
      <c r="I89" s="528"/>
      <c r="J89" s="528"/>
      <c r="K89" s="528"/>
      <c r="L89" s="528"/>
      <c r="M89" s="528"/>
      <c r="N89" s="528"/>
      <c r="O89" s="528"/>
      <c r="P89" s="527">
        <v>1</v>
      </c>
      <c r="Q89" s="528"/>
      <c r="R89" s="528"/>
      <c r="S89" s="528"/>
      <c r="T89" s="528"/>
      <c r="U89" s="528"/>
      <c r="V89" s="528"/>
      <c r="W89" s="528"/>
      <c r="X89" s="528"/>
      <c r="Y89" s="528"/>
      <c r="Z89" s="528"/>
      <c r="AA89" s="528"/>
      <c r="AB89" s="528"/>
      <c r="AC89" s="528"/>
      <c r="AD89" s="528"/>
      <c r="AE89" s="528"/>
      <c r="AF89" s="528"/>
      <c r="AG89" s="528"/>
      <c r="AH89" s="528"/>
      <c r="AI89" s="528"/>
      <c r="AJ89" s="528"/>
      <c r="AK89" s="528"/>
      <c r="AL89" s="528"/>
      <c r="AM89" s="528"/>
      <c r="AN89" s="528"/>
      <c r="AO89" s="528"/>
      <c r="AP89" s="528"/>
      <c r="AQ89" s="528"/>
      <c r="AR89" s="528"/>
      <c r="AS89" s="528"/>
      <c r="AT89" s="528"/>
      <c r="AU89" s="528"/>
      <c r="AV89" s="528"/>
      <c r="AW89" s="528"/>
      <c r="AX89" s="528"/>
    </row>
    <row r="90" spans="1:50">
      <c r="A90" s="526" t="s">
        <v>1005</v>
      </c>
      <c r="B90" s="526" t="s">
        <v>478</v>
      </c>
      <c r="C90" s="526" t="s">
        <v>954</v>
      </c>
      <c r="D90" s="526" t="s">
        <v>615</v>
      </c>
      <c r="E90" s="526" t="s">
        <v>616</v>
      </c>
      <c r="F90" s="61" t="str">
        <f>IF(D90="","",VLOOKUP(D90,'UG SKU Categorization'!$A$1:$C$204,3,0))</f>
        <v>Eyeglasses</v>
      </c>
      <c r="G90" s="527">
        <v>9</v>
      </c>
      <c r="H90" s="528"/>
      <c r="I90" s="528"/>
      <c r="J90" s="528"/>
      <c r="K90" s="528"/>
      <c r="L90" s="528"/>
      <c r="M90" s="528"/>
      <c r="N90" s="528"/>
      <c r="O90" s="527">
        <v>3</v>
      </c>
      <c r="P90" s="527">
        <v>1</v>
      </c>
      <c r="Q90" s="528"/>
      <c r="R90" s="528"/>
      <c r="S90" s="527">
        <v>1</v>
      </c>
      <c r="T90" s="528"/>
      <c r="U90" s="527">
        <v>2</v>
      </c>
      <c r="V90" s="528"/>
      <c r="W90" s="528"/>
      <c r="X90" s="527">
        <v>1</v>
      </c>
      <c r="Y90" s="527">
        <v>1</v>
      </c>
      <c r="Z90" s="528"/>
      <c r="AA90" s="528"/>
      <c r="AB90" s="528"/>
      <c r="AC90" s="528"/>
      <c r="AD90" s="528"/>
      <c r="AE90" s="528"/>
      <c r="AF90" s="528"/>
      <c r="AG90" s="528"/>
      <c r="AH90" s="528"/>
      <c r="AI90" s="528"/>
      <c r="AJ90" s="528"/>
      <c r="AK90" s="528"/>
      <c r="AL90" s="528"/>
      <c r="AM90" s="528"/>
      <c r="AN90" s="528"/>
      <c r="AO90" s="528"/>
      <c r="AP90" s="528"/>
      <c r="AQ90" s="528"/>
      <c r="AR90" s="528"/>
      <c r="AS90" s="528"/>
      <c r="AT90" s="528"/>
      <c r="AU90" s="528"/>
      <c r="AV90" s="528"/>
      <c r="AW90" s="528"/>
      <c r="AX90" s="528"/>
    </row>
    <row r="91" spans="1:50">
      <c r="A91" s="526" t="s">
        <v>1005</v>
      </c>
      <c r="B91" s="526" t="s">
        <v>478</v>
      </c>
      <c r="C91" s="526" t="s">
        <v>954</v>
      </c>
      <c r="D91" s="526" t="s">
        <v>617</v>
      </c>
      <c r="E91" s="526" t="s">
        <v>618</v>
      </c>
      <c r="F91" s="61" t="str">
        <f>IF(D91="","",VLOOKUP(D91,'UG SKU Categorization'!$A$1:$C$204,3,0))</f>
        <v>Eyeglasses</v>
      </c>
      <c r="G91" s="527">
        <v>5</v>
      </c>
      <c r="H91" s="528"/>
      <c r="I91" s="528"/>
      <c r="J91" s="528"/>
      <c r="K91" s="528"/>
      <c r="L91" s="528"/>
      <c r="M91" s="528"/>
      <c r="N91" s="528"/>
      <c r="O91" s="527">
        <v>1</v>
      </c>
      <c r="P91" s="527">
        <v>1</v>
      </c>
      <c r="Q91" s="528"/>
      <c r="R91" s="527">
        <v>1</v>
      </c>
      <c r="S91" s="528"/>
      <c r="T91" s="528"/>
      <c r="U91" s="528"/>
      <c r="V91" s="528"/>
      <c r="W91" s="528"/>
      <c r="X91" s="528"/>
      <c r="Y91" s="528"/>
      <c r="Z91" s="527">
        <v>1</v>
      </c>
      <c r="AA91" s="528"/>
      <c r="AB91" s="528"/>
      <c r="AC91" s="527">
        <v>1</v>
      </c>
      <c r="AD91" s="528"/>
      <c r="AE91" s="528"/>
      <c r="AF91" s="528"/>
      <c r="AG91" s="528"/>
      <c r="AH91" s="528"/>
      <c r="AI91" s="528"/>
      <c r="AJ91" s="528"/>
      <c r="AK91" s="528"/>
      <c r="AL91" s="528"/>
      <c r="AM91" s="528"/>
      <c r="AN91" s="528"/>
      <c r="AO91" s="528"/>
      <c r="AP91" s="528"/>
      <c r="AQ91" s="528"/>
      <c r="AR91" s="528"/>
      <c r="AS91" s="528"/>
      <c r="AT91" s="528"/>
      <c r="AU91" s="528"/>
      <c r="AV91" s="528"/>
      <c r="AW91" s="528"/>
      <c r="AX91" s="528"/>
    </row>
    <row r="92" spans="1:50">
      <c r="A92" s="526" t="s">
        <v>1005</v>
      </c>
      <c r="B92" s="526" t="s">
        <v>478</v>
      </c>
      <c r="C92" s="526" t="s">
        <v>954</v>
      </c>
      <c r="D92" s="526" t="s">
        <v>619</v>
      </c>
      <c r="E92" s="526" t="s">
        <v>620</v>
      </c>
      <c r="F92" s="61" t="str">
        <f>IF(D92="","",VLOOKUP(D92,'UG SKU Categorization'!$A$1:$C$204,3,0))</f>
        <v>Eyeglasses</v>
      </c>
      <c r="G92" s="527">
        <v>1</v>
      </c>
      <c r="H92" s="528"/>
      <c r="I92" s="528"/>
      <c r="J92" s="528"/>
      <c r="K92" s="528"/>
      <c r="L92" s="528"/>
      <c r="M92" s="528"/>
      <c r="N92" s="528"/>
      <c r="O92" s="528"/>
      <c r="P92" s="528"/>
      <c r="Q92" s="527">
        <v>1</v>
      </c>
      <c r="R92" s="528"/>
      <c r="S92" s="528"/>
      <c r="T92" s="528"/>
      <c r="U92" s="528"/>
      <c r="V92" s="528"/>
      <c r="W92" s="528"/>
      <c r="X92" s="528"/>
      <c r="Y92" s="528"/>
      <c r="Z92" s="528"/>
      <c r="AA92" s="528"/>
      <c r="AB92" s="528"/>
      <c r="AC92" s="528"/>
      <c r="AD92" s="528"/>
      <c r="AE92" s="528"/>
      <c r="AF92" s="528"/>
      <c r="AG92" s="528"/>
      <c r="AH92" s="528"/>
      <c r="AI92" s="528"/>
      <c r="AJ92" s="528"/>
      <c r="AK92" s="528"/>
      <c r="AL92" s="528"/>
      <c r="AM92" s="528"/>
      <c r="AN92" s="528"/>
      <c r="AO92" s="528"/>
      <c r="AP92" s="528"/>
      <c r="AQ92" s="528"/>
      <c r="AR92" s="528"/>
      <c r="AS92" s="528"/>
      <c r="AT92" s="528"/>
      <c r="AU92" s="528"/>
      <c r="AV92" s="528"/>
      <c r="AW92" s="528"/>
      <c r="AX92" s="528"/>
    </row>
    <row r="93" spans="1:50">
      <c r="A93" s="526" t="s">
        <v>1005</v>
      </c>
      <c r="B93" s="526" t="s">
        <v>478</v>
      </c>
      <c r="C93" s="526" t="s">
        <v>954</v>
      </c>
      <c r="D93" s="526" t="s">
        <v>621</v>
      </c>
      <c r="E93" s="526" t="s">
        <v>622</v>
      </c>
      <c r="F93" s="61" t="str">
        <f>IF(D93="","",VLOOKUP(D93,'UG SKU Categorization'!$A$1:$C$204,3,0))</f>
        <v>Eyeglasses</v>
      </c>
      <c r="G93" s="527">
        <v>7</v>
      </c>
      <c r="H93" s="528"/>
      <c r="I93" s="528"/>
      <c r="J93" s="528"/>
      <c r="K93" s="528"/>
      <c r="L93" s="528"/>
      <c r="M93" s="528"/>
      <c r="N93" s="528"/>
      <c r="O93" s="527">
        <v>1</v>
      </c>
      <c r="P93" s="528"/>
      <c r="Q93" s="528"/>
      <c r="R93" s="528"/>
      <c r="S93" s="528"/>
      <c r="T93" s="528"/>
      <c r="U93" s="527">
        <v>1</v>
      </c>
      <c r="V93" s="527">
        <v>1</v>
      </c>
      <c r="W93" s="528"/>
      <c r="X93" s="527">
        <v>1</v>
      </c>
      <c r="Y93" s="528"/>
      <c r="Z93" s="528"/>
      <c r="AA93" s="528"/>
      <c r="AB93" s="527">
        <v>1</v>
      </c>
      <c r="AC93" s="528"/>
      <c r="AD93" s="528"/>
      <c r="AE93" s="528"/>
      <c r="AF93" s="528"/>
      <c r="AG93" s="528"/>
      <c r="AH93" s="528"/>
      <c r="AI93" s="528"/>
      <c r="AJ93" s="528"/>
      <c r="AK93" s="528"/>
      <c r="AL93" s="527">
        <v>1</v>
      </c>
      <c r="AM93" s="528"/>
      <c r="AN93" s="528"/>
      <c r="AO93" s="528"/>
      <c r="AP93" s="528"/>
      <c r="AQ93" s="528"/>
      <c r="AR93" s="528"/>
      <c r="AS93" s="528"/>
      <c r="AT93" s="527">
        <v>1</v>
      </c>
      <c r="AU93" s="528"/>
      <c r="AV93" s="528"/>
      <c r="AW93" s="528"/>
      <c r="AX93" s="528"/>
    </row>
    <row r="94" spans="1:50">
      <c r="A94" s="526" t="s">
        <v>1005</v>
      </c>
      <c r="B94" s="526" t="s">
        <v>478</v>
      </c>
      <c r="C94" s="526" t="s">
        <v>954</v>
      </c>
      <c r="D94" s="526" t="s">
        <v>623</v>
      </c>
      <c r="E94" s="526" t="s">
        <v>624</v>
      </c>
      <c r="F94" s="61" t="str">
        <f>IF(D94="","",VLOOKUP(D94,'UG SKU Categorization'!$A$1:$C$204,3,0))</f>
        <v>Eyeglasses</v>
      </c>
      <c r="G94" s="527">
        <v>3</v>
      </c>
      <c r="H94" s="528"/>
      <c r="I94" s="528"/>
      <c r="J94" s="528"/>
      <c r="K94" s="528"/>
      <c r="L94" s="528"/>
      <c r="M94" s="528"/>
      <c r="N94" s="528"/>
      <c r="O94" s="528"/>
      <c r="P94" s="528"/>
      <c r="Q94" s="528"/>
      <c r="R94" s="527">
        <v>1</v>
      </c>
      <c r="S94" s="527">
        <v>1</v>
      </c>
      <c r="T94" s="528"/>
      <c r="U94" s="527">
        <v>1</v>
      </c>
      <c r="V94" s="528"/>
      <c r="W94" s="528"/>
      <c r="X94" s="528"/>
      <c r="Y94" s="528"/>
      <c r="Z94" s="528"/>
      <c r="AA94" s="528"/>
      <c r="AB94" s="528"/>
      <c r="AC94" s="528"/>
      <c r="AD94" s="528"/>
      <c r="AE94" s="528"/>
      <c r="AF94" s="528"/>
      <c r="AG94" s="528"/>
      <c r="AH94" s="528"/>
      <c r="AI94" s="528"/>
      <c r="AJ94" s="528"/>
      <c r="AK94" s="528"/>
      <c r="AL94" s="528"/>
      <c r="AM94" s="528"/>
      <c r="AN94" s="528"/>
      <c r="AO94" s="528"/>
      <c r="AP94" s="528"/>
      <c r="AQ94" s="528"/>
      <c r="AR94" s="528"/>
      <c r="AS94" s="528"/>
      <c r="AT94" s="528"/>
      <c r="AU94" s="528"/>
      <c r="AV94" s="528"/>
      <c r="AW94" s="528"/>
      <c r="AX94" s="528"/>
    </row>
    <row r="95" spans="1:50">
      <c r="A95" s="526" t="s">
        <v>1005</v>
      </c>
      <c r="B95" s="526" t="s">
        <v>478</v>
      </c>
      <c r="C95" s="526" t="s">
        <v>954</v>
      </c>
      <c r="D95" s="526" t="s">
        <v>625</v>
      </c>
      <c r="E95" s="526" t="s">
        <v>626</v>
      </c>
      <c r="F95" s="61" t="str">
        <f>IF(D95="","",VLOOKUP(D95,'UG SKU Categorization'!$A$1:$C$204,3,0))</f>
        <v>Eyeglasses</v>
      </c>
      <c r="G95" s="527">
        <v>9</v>
      </c>
      <c r="H95" s="528"/>
      <c r="I95" s="528"/>
      <c r="J95" s="528"/>
      <c r="K95" s="528"/>
      <c r="L95" s="528"/>
      <c r="M95" s="528"/>
      <c r="N95" s="528"/>
      <c r="O95" s="527">
        <v>4</v>
      </c>
      <c r="P95" s="528"/>
      <c r="Q95" s="528"/>
      <c r="R95" s="527">
        <v>1</v>
      </c>
      <c r="S95" s="527">
        <v>2</v>
      </c>
      <c r="T95" s="527">
        <v>1</v>
      </c>
      <c r="U95" s="528"/>
      <c r="V95" s="528"/>
      <c r="W95" s="528"/>
      <c r="X95" s="527">
        <v>1</v>
      </c>
      <c r="Y95" s="528"/>
      <c r="Z95" s="528"/>
      <c r="AA95" s="528"/>
      <c r="AB95" s="528"/>
      <c r="AC95" s="528"/>
      <c r="AD95" s="528"/>
      <c r="AE95" s="528"/>
      <c r="AF95" s="528"/>
      <c r="AG95" s="528"/>
      <c r="AH95" s="528"/>
      <c r="AI95" s="528"/>
      <c r="AJ95" s="528"/>
      <c r="AK95" s="528"/>
      <c r="AL95" s="528"/>
      <c r="AM95" s="528"/>
      <c r="AN95" s="528"/>
      <c r="AO95" s="528"/>
      <c r="AP95" s="528"/>
      <c r="AQ95" s="528"/>
      <c r="AR95" s="528"/>
      <c r="AS95" s="528"/>
      <c r="AT95" s="528"/>
      <c r="AU95" s="528"/>
      <c r="AV95" s="528"/>
      <c r="AW95" s="528"/>
      <c r="AX95" s="528"/>
    </row>
    <row r="96" spans="1:50">
      <c r="A96" s="526" t="s">
        <v>1005</v>
      </c>
      <c r="B96" s="526" t="s">
        <v>478</v>
      </c>
      <c r="C96" s="526" t="s">
        <v>954</v>
      </c>
      <c r="D96" s="526" t="s">
        <v>627</v>
      </c>
      <c r="E96" s="526" t="s">
        <v>628</v>
      </c>
      <c r="F96" s="61" t="str">
        <f>IF(D96="","",VLOOKUP(D96,'UG SKU Categorization'!$A$1:$C$204,3,0))</f>
        <v>Eyeglasses</v>
      </c>
      <c r="G96" s="527">
        <v>9</v>
      </c>
      <c r="H96" s="528"/>
      <c r="I96" s="528"/>
      <c r="J96" s="528"/>
      <c r="K96" s="528"/>
      <c r="L96" s="528"/>
      <c r="M96" s="528"/>
      <c r="N96" s="528"/>
      <c r="O96" s="527">
        <v>3</v>
      </c>
      <c r="P96" s="527">
        <v>3</v>
      </c>
      <c r="Q96" s="527">
        <v>1</v>
      </c>
      <c r="R96" s="527">
        <v>1</v>
      </c>
      <c r="S96" s="528"/>
      <c r="T96" s="528"/>
      <c r="U96" s="528"/>
      <c r="V96" s="528"/>
      <c r="W96" s="528"/>
      <c r="X96" s="527">
        <v>1</v>
      </c>
      <c r="Y96" s="528"/>
      <c r="Z96" s="528"/>
      <c r="AA96" s="528"/>
      <c r="AB96" s="528"/>
      <c r="AC96" s="528"/>
      <c r="AD96" s="528"/>
      <c r="AE96" s="528"/>
      <c r="AF96" s="528"/>
      <c r="AG96" s="528"/>
      <c r="AH96" s="528"/>
      <c r="AI96" s="528"/>
      <c r="AJ96" s="528"/>
      <c r="AK96" s="528"/>
      <c r="AL96" s="528"/>
      <c r="AM96" s="528"/>
      <c r="AN96" s="528"/>
      <c r="AO96" s="528"/>
      <c r="AP96" s="528"/>
      <c r="AQ96" s="528"/>
      <c r="AR96" s="528"/>
      <c r="AS96" s="528"/>
      <c r="AT96" s="528"/>
      <c r="AU96" s="528"/>
      <c r="AV96" s="528"/>
      <c r="AW96" s="528"/>
      <c r="AX96" s="528"/>
    </row>
    <row r="97" spans="1:50">
      <c r="A97" s="526" t="s">
        <v>1005</v>
      </c>
      <c r="B97" s="526" t="s">
        <v>478</v>
      </c>
      <c r="C97" s="526" t="s">
        <v>954</v>
      </c>
      <c r="D97" s="526" t="s">
        <v>629</v>
      </c>
      <c r="E97" s="526" t="s">
        <v>630</v>
      </c>
      <c r="F97" s="61" t="str">
        <f>IF(D97="","",VLOOKUP(D97,'UG SKU Categorization'!$A$1:$C$204,3,0))</f>
        <v>Eyeglasses</v>
      </c>
      <c r="G97" s="527">
        <v>3</v>
      </c>
      <c r="H97" s="528"/>
      <c r="I97" s="528"/>
      <c r="J97" s="528"/>
      <c r="K97" s="528"/>
      <c r="L97" s="528"/>
      <c r="M97" s="528"/>
      <c r="N97" s="528"/>
      <c r="O97" s="528"/>
      <c r="P97" s="528"/>
      <c r="Q97" s="528"/>
      <c r="R97" s="528"/>
      <c r="S97" s="527">
        <v>1</v>
      </c>
      <c r="T97" s="528"/>
      <c r="U97" s="527">
        <v>2</v>
      </c>
      <c r="V97" s="528"/>
      <c r="W97" s="528"/>
      <c r="X97" s="528"/>
      <c r="Y97" s="528"/>
      <c r="Z97" s="528"/>
      <c r="AA97" s="528"/>
      <c r="AB97" s="528"/>
      <c r="AC97" s="528"/>
      <c r="AD97" s="528"/>
      <c r="AE97" s="528"/>
      <c r="AF97" s="528"/>
      <c r="AG97" s="528"/>
      <c r="AH97" s="528"/>
      <c r="AI97" s="528"/>
      <c r="AJ97" s="528"/>
      <c r="AK97" s="528"/>
      <c r="AL97" s="528"/>
      <c r="AM97" s="528"/>
      <c r="AN97" s="528"/>
      <c r="AO97" s="528"/>
      <c r="AP97" s="528"/>
      <c r="AQ97" s="528"/>
      <c r="AR97" s="528"/>
      <c r="AS97" s="528"/>
      <c r="AT97" s="528"/>
      <c r="AU97" s="528"/>
      <c r="AV97" s="528"/>
      <c r="AW97" s="528"/>
      <c r="AX97" s="528"/>
    </row>
    <row r="98" spans="1:50">
      <c r="A98" s="526" t="s">
        <v>1005</v>
      </c>
      <c r="B98" s="526" t="s">
        <v>478</v>
      </c>
      <c r="C98" s="526" t="s">
        <v>954</v>
      </c>
      <c r="D98" s="526" t="s">
        <v>631</v>
      </c>
      <c r="E98" s="526" t="s">
        <v>632</v>
      </c>
      <c r="F98" s="61" t="str">
        <f>IF(D98="","",VLOOKUP(D98,'UG SKU Categorization'!$A$1:$C$204,3,0))</f>
        <v>Eyeglasses</v>
      </c>
      <c r="G98" s="527">
        <v>5</v>
      </c>
      <c r="H98" s="528"/>
      <c r="I98" s="528"/>
      <c r="J98" s="528"/>
      <c r="K98" s="528"/>
      <c r="L98" s="528"/>
      <c r="M98" s="528"/>
      <c r="N98" s="528"/>
      <c r="O98" s="527">
        <v>3</v>
      </c>
      <c r="P98" s="527">
        <v>1</v>
      </c>
      <c r="Q98" s="528"/>
      <c r="R98" s="527">
        <v>1</v>
      </c>
      <c r="S98" s="528"/>
      <c r="T98" s="528"/>
      <c r="U98" s="528"/>
      <c r="V98" s="528"/>
      <c r="W98" s="528"/>
      <c r="X98" s="528"/>
      <c r="Y98" s="528"/>
      <c r="Z98" s="528"/>
      <c r="AA98" s="528"/>
      <c r="AB98" s="528"/>
      <c r="AC98" s="528"/>
      <c r="AD98" s="528"/>
      <c r="AE98" s="528"/>
      <c r="AF98" s="528"/>
      <c r="AG98" s="528"/>
      <c r="AH98" s="528"/>
      <c r="AI98" s="528"/>
      <c r="AJ98" s="528"/>
      <c r="AK98" s="528"/>
      <c r="AL98" s="528"/>
      <c r="AM98" s="528"/>
      <c r="AN98" s="528"/>
      <c r="AO98" s="528"/>
      <c r="AP98" s="528"/>
      <c r="AQ98" s="528"/>
      <c r="AR98" s="528"/>
      <c r="AS98" s="528"/>
      <c r="AT98" s="528"/>
      <c r="AU98" s="528"/>
      <c r="AV98" s="528"/>
      <c r="AW98" s="528"/>
      <c r="AX98" s="528"/>
    </row>
    <row r="99" spans="1:50">
      <c r="A99" s="526" t="s">
        <v>1005</v>
      </c>
      <c r="B99" s="526" t="s">
        <v>478</v>
      </c>
      <c r="C99" s="526" t="s">
        <v>954</v>
      </c>
      <c r="D99" s="526" t="s">
        <v>633</v>
      </c>
      <c r="E99" s="526" t="s">
        <v>634</v>
      </c>
      <c r="F99" s="61" t="str">
        <f>IF(D99="","",VLOOKUP(D99,'UG SKU Categorization'!$A$1:$C$204,3,0))</f>
        <v>Eyeglasses</v>
      </c>
      <c r="G99" s="527">
        <v>5</v>
      </c>
      <c r="H99" s="528"/>
      <c r="I99" s="528"/>
      <c r="J99" s="528"/>
      <c r="K99" s="528"/>
      <c r="L99" s="528"/>
      <c r="M99" s="528"/>
      <c r="N99" s="528"/>
      <c r="O99" s="527">
        <v>2</v>
      </c>
      <c r="P99" s="527">
        <v>1</v>
      </c>
      <c r="Q99" s="527">
        <v>1</v>
      </c>
      <c r="R99" s="528"/>
      <c r="S99" s="528"/>
      <c r="T99" s="528"/>
      <c r="U99" s="528"/>
      <c r="V99" s="528"/>
      <c r="W99" s="528"/>
      <c r="X99" s="527">
        <v>1</v>
      </c>
      <c r="Y99" s="528"/>
      <c r="Z99" s="528"/>
      <c r="AA99" s="528"/>
      <c r="AB99" s="528"/>
      <c r="AC99" s="528"/>
      <c r="AD99" s="528"/>
      <c r="AE99" s="528"/>
      <c r="AF99" s="528"/>
      <c r="AG99" s="528"/>
      <c r="AH99" s="528"/>
      <c r="AI99" s="528"/>
      <c r="AJ99" s="528"/>
      <c r="AK99" s="528"/>
      <c r="AL99" s="528"/>
      <c r="AM99" s="528"/>
      <c r="AN99" s="528"/>
      <c r="AO99" s="528"/>
      <c r="AP99" s="528"/>
      <c r="AQ99" s="528"/>
      <c r="AR99" s="528"/>
      <c r="AS99" s="528"/>
      <c r="AT99" s="528"/>
      <c r="AU99" s="528"/>
      <c r="AV99" s="528"/>
      <c r="AW99" s="528"/>
      <c r="AX99" s="528"/>
    </row>
    <row r="100" spans="1:50">
      <c r="A100" s="526" t="s">
        <v>1005</v>
      </c>
      <c r="B100" s="526" t="s">
        <v>478</v>
      </c>
      <c r="C100" s="526" t="s">
        <v>954</v>
      </c>
      <c r="D100" s="526" t="s">
        <v>635</v>
      </c>
      <c r="E100" s="526" t="s">
        <v>636</v>
      </c>
      <c r="F100" s="61" t="str">
        <f>IF(D100="","",VLOOKUP(D100,'UG SKU Categorization'!$A$1:$C$204,3,0))</f>
        <v>Eyeglasses</v>
      </c>
      <c r="G100" s="527">
        <v>2</v>
      </c>
      <c r="H100" s="528"/>
      <c r="I100" s="528"/>
      <c r="J100" s="528"/>
      <c r="K100" s="528"/>
      <c r="L100" s="528"/>
      <c r="M100" s="528"/>
      <c r="N100" s="528"/>
      <c r="O100" s="528"/>
      <c r="P100" s="527">
        <v>1</v>
      </c>
      <c r="Q100" s="528"/>
      <c r="R100" s="528"/>
      <c r="S100" s="528"/>
      <c r="T100" s="528"/>
      <c r="U100" s="527">
        <v>1</v>
      </c>
      <c r="V100" s="528"/>
      <c r="W100" s="528"/>
      <c r="X100" s="528"/>
      <c r="Y100" s="528"/>
      <c r="Z100" s="528"/>
      <c r="AA100" s="528"/>
      <c r="AB100" s="528"/>
      <c r="AC100" s="528"/>
      <c r="AD100" s="528"/>
      <c r="AE100" s="528"/>
      <c r="AF100" s="528"/>
      <c r="AG100" s="528"/>
      <c r="AH100" s="528"/>
      <c r="AI100" s="528"/>
      <c r="AJ100" s="528"/>
      <c r="AK100" s="528"/>
      <c r="AL100" s="528"/>
      <c r="AM100" s="528"/>
      <c r="AN100" s="528"/>
      <c r="AO100" s="528"/>
      <c r="AP100" s="528"/>
      <c r="AQ100" s="528"/>
      <c r="AR100" s="528"/>
      <c r="AS100" s="528"/>
      <c r="AT100" s="528"/>
      <c r="AU100" s="528"/>
      <c r="AV100" s="528"/>
      <c r="AW100" s="528"/>
      <c r="AX100" s="528"/>
    </row>
    <row r="101" spans="1:50">
      <c r="A101" s="526" t="s">
        <v>1005</v>
      </c>
      <c r="B101" s="526" t="s">
        <v>478</v>
      </c>
      <c r="C101" s="526" t="s">
        <v>954</v>
      </c>
      <c r="D101" s="526" t="s">
        <v>637</v>
      </c>
      <c r="E101" s="526" t="s">
        <v>638</v>
      </c>
      <c r="F101" s="61" t="str">
        <f>IF(D101="","",VLOOKUP(D101,'UG SKU Categorization'!$A$1:$C$204,3,0))</f>
        <v>Eyeglasses</v>
      </c>
      <c r="G101" s="527">
        <v>181</v>
      </c>
      <c r="H101" s="528"/>
      <c r="I101" s="528"/>
      <c r="J101" s="528"/>
      <c r="K101" s="528"/>
      <c r="L101" s="528"/>
      <c r="M101" s="528"/>
      <c r="N101" s="528"/>
      <c r="O101" s="527">
        <v>44</v>
      </c>
      <c r="P101" s="527">
        <v>32</v>
      </c>
      <c r="Q101" s="527">
        <v>20</v>
      </c>
      <c r="R101" s="527">
        <v>17</v>
      </c>
      <c r="S101" s="527">
        <v>15</v>
      </c>
      <c r="T101" s="528"/>
      <c r="U101" s="527">
        <v>26</v>
      </c>
      <c r="V101" s="527">
        <v>1</v>
      </c>
      <c r="W101" s="528"/>
      <c r="X101" s="527">
        <v>14</v>
      </c>
      <c r="Y101" s="528"/>
      <c r="Z101" s="527">
        <v>3</v>
      </c>
      <c r="AA101" s="527">
        <v>1</v>
      </c>
      <c r="AB101" s="527">
        <v>1</v>
      </c>
      <c r="AC101" s="527">
        <v>1</v>
      </c>
      <c r="AD101" s="528"/>
      <c r="AE101" s="528"/>
      <c r="AF101" s="528"/>
      <c r="AG101" s="528"/>
      <c r="AH101" s="527">
        <v>2</v>
      </c>
      <c r="AI101" s="528"/>
      <c r="AJ101" s="527">
        <v>1</v>
      </c>
      <c r="AK101" s="528"/>
      <c r="AL101" s="527">
        <v>1</v>
      </c>
      <c r="AM101" s="528"/>
      <c r="AN101" s="528"/>
      <c r="AO101" s="527">
        <v>1</v>
      </c>
      <c r="AP101" s="528"/>
      <c r="AQ101" s="528"/>
      <c r="AR101" s="528"/>
      <c r="AS101" s="528"/>
      <c r="AT101" s="527">
        <v>1</v>
      </c>
      <c r="AU101" s="528"/>
      <c r="AV101" s="528"/>
      <c r="AW101" s="528"/>
      <c r="AX101" s="528"/>
    </row>
    <row r="102" spans="1:50">
      <c r="A102" s="526" t="s">
        <v>1005</v>
      </c>
      <c r="B102" s="526" t="s">
        <v>478</v>
      </c>
      <c r="C102" s="526" t="s">
        <v>954</v>
      </c>
      <c r="D102" s="526" t="s">
        <v>639</v>
      </c>
      <c r="E102" s="526" t="s">
        <v>640</v>
      </c>
      <c r="F102" s="61" t="str">
        <f>IF(D102="","",VLOOKUP(D102,'UG SKU Categorization'!$A$1:$C$204,3,0))</f>
        <v>Eyeglasses</v>
      </c>
      <c r="G102" s="527">
        <v>184</v>
      </c>
      <c r="H102" s="528"/>
      <c r="I102" s="528"/>
      <c r="J102" s="528"/>
      <c r="K102" s="528"/>
      <c r="L102" s="528"/>
      <c r="M102" s="528"/>
      <c r="N102" s="528"/>
      <c r="O102" s="527">
        <v>44</v>
      </c>
      <c r="P102" s="527">
        <v>34</v>
      </c>
      <c r="Q102" s="527">
        <v>23</v>
      </c>
      <c r="R102" s="527">
        <v>17</v>
      </c>
      <c r="S102" s="527">
        <v>4</v>
      </c>
      <c r="T102" s="528"/>
      <c r="U102" s="527">
        <v>29</v>
      </c>
      <c r="V102" s="528"/>
      <c r="W102" s="528"/>
      <c r="X102" s="527">
        <v>14</v>
      </c>
      <c r="Y102" s="528"/>
      <c r="Z102" s="527">
        <v>11</v>
      </c>
      <c r="AA102" s="527">
        <v>1</v>
      </c>
      <c r="AB102" s="527">
        <v>1</v>
      </c>
      <c r="AC102" s="527">
        <v>1</v>
      </c>
      <c r="AD102" s="528"/>
      <c r="AE102" s="528"/>
      <c r="AF102" s="528"/>
      <c r="AG102" s="528"/>
      <c r="AH102" s="527">
        <v>1</v>
      </c>
      <c r="AI102" s="528"/>
      <c r="AJ102" s="527">
        <v>1</v>
      </c>
      <c r="AK102" s="528"/>
      <c r="AL102" s="527">
        <v>2</v>
      </c>
      <c r="AM102" s="528"/>
      <c r="AN102" s="528"/>
      <c r="AO102" s="527">
        <v>1</v>
      </c>
      <c r="AP102" s="528"/>
      <c r="AQ102" s="528"/>
      <c r="AR102" s="528"/>
      <c r="AS102" s="528"/>
      <c r="AT102" s="528"/>
      <c r="AU102" s="528"/>
      <c r="AV102" s="528"/>
      <c r="AW102" s="528"/>
      <c r="AX102" s="528"/>
    </row>
    <row r="103" spans="1:50">
      <c r="A103" s="526" t="s">
        <v>1005</v>
      </c>
      <c r="B103" s="526" t="s">
        <v>478</v>
      </c>
      <c r="C103" s="526" t="s">
        <v>954</v>
      </c>
      <c r="D103" s="526" t="s">
        <v>709</v>
      </c>
      <c r="E103" s="526" t="s">
        <v>710</v>
      </c>
      <c r="F103" s="61" t="str">
        <f>IF(D103="","",VLOOKUP(D103,'UG SKU Categorization'!$A$1:$C$204,3,0))</f>
        <v>Fortified Foods</v>
      </c>
      <c r="G103" s="527">
        <v>1035</v>
      </c>
      <c r="H103" s="527">
        <v>453</v>
      </c>
      <c r="I103" s="527">
        <v>149</v>
      </c>
      <c r="J103" s="527">
        <v>57</v>
      </c>
      <c r="K103" s="527">
        <v>31</v>
      </c>
      <c r="L103" s="527">
        <v>27</v>
      </c>
      <c r="M103" s="527">
        <v>11</v>
      </c>
      <c r="N103" s="527">
        <v>14</v>
      </c>
      <c r="O103" s="527">
        <v>25</v>
      </c>
      <c r="P103" s="527">
        <v>20</v>
      </c>
      <c r="Q103" s="527">
        <v>21</v>
      </c>
      <c r="R103" s="527">
        <v>14</v>
      </c>
      <c r="S103" s="527">
        <v>18</v>
      </c>
      <c r="T103" s="527">
        <v>2</v>
      </c>
      <c r="U103" s="527">
        <v>17</v>
      </c>
      <c r="V103" s="527">
        <v>13</v>
      </c>
      <c r="W103" s="527">
        <v>5</v>
      </c>
      <c r="X103" s="527">
        <v>11</v>
      </c>
      <c r="Y103" s="527">
        <v>3</v>
      </c>
      <c r="Z103" s="527">
        <v>4</v>
      </c>
      <c r="AA103" s="527">
        <v>4</v>
      </c>
      <c r="AB103" s="527">
        <v>13</v>
      </c>
      <c r="AC103" s="527">
        <v>6</v>
      </c>
      <c r="AD103" s="527">
        <v>1</v>
      </c>
      <c r="AE103" s="527">
        <v>5</v>
      </c>
      <c r="AF103" s="527">
        <v>6</v>
      </c>
      <c r="AG103" s="527">
        <v>5</v>
      </c>
      <c r="AH103" s="527">
        <v>4</v>
      </c>
      <c r="AI103" s="527">
        <v>2</v>
      </c>
      <c r="AJ103" s="527">
        <v>4</v>
      </c>
      <c r="AK103" s="527">
        <v>5</v>
      </c>
      <c r="AL103" s="527">
        <v>3</v>
      </c>
      <c r="AM103" s="527">
        <v>3</v>
      </c>
      <c r="AN103" s="527">
        <v>2</v>
      </c>
      <c r="AO103" s="527">
        <v>4</v>
      </c>
      <c r="AP103" s="527">
        <v>4</v>
      </c>
      <c r="AQ103" s="527">
        <v>44</v>
      </c>
      <c r="AR103" s="527">
        <v>1</v>
      </c>
      <c r="AS103" s="528"/>
      <c r="AT103" s="527">
        <v>4</v>
      </c>
      <c r="AU103" s="527">
        <v>1</v>
      </c>
      <c r="AV103" s="527">
        <v>3</v>
      </c>
      <c r="AW103" s="527">
        <v>15</v>
      </c>
      <c r="AX103" s="527">
        <v>1</v>
      </c>
    </row>
    <row r="104" spans="1:50">
      <c r="A104" s="526" t="s">
        <v>1005</v>
      </c>
      <c r="B104" s="526" t="s">
        <v>478</v>
      </c>
      <c r="C104" s="526" t="s">
        <v>954</v>
      </c>
      <c r="D104" s="526" t="s">
        <v>711</v>
      </c>
      <c r="E104" s="526" t="s">
        <v>712</v>
      </c>
      <c r="F104" s="61" t="str">
        <f>IF(D104="","",VLOOKUP(D104,'UG SKU Categorization'!$A$1:$C$204,3,0))</f>
        <v>Fortified Foods</v>
      </c>
      <c r="G104" s="527">
        <v>8742</v>
      </c>
      <c r="H104" s="527">
        <v>227</v>
      </c>
      <c r="I104" s="527">
        <v>203</v>
      </c>
      <c r="J104" s="527">
        <v>326</v>
      </c>
      <c r="K104" s="527">
        <v>227</v>
      </c>
      <c r="L104" s="527">
        <v>130</v>
      </c>
      <c r="M104" s="528"/>
      <c r="N104" s="527">
        <v>205</v>
      </c>
      <c r="O104" s="527">
        <v>302</v>
      </c>
      <c r="P104" s="527">
        <v>120</v>
      </c>
      <c r="Q104" s="527">
        <v>137</v>
      </c>
      <c r="R104" s="527">
        <v>167</v>
      </c>
      <c r="S104" s="527">
        <v>127</v>
      </c>
      <c r="T104" s="527">
        <v>120</v>
      </c>
      <c r="U104" s="527">
        <v>64</v>
      </c>
      <c r="V104" s="527">
        <v>124</v>
      </c>
      <c r="W104" s="527">
        <v>96</v>
      </c>
      <c r="X104" s="527">
        <v>106</v>
      </c>
      <c r="Y104" s="527">
        <v>91</v>
      </c>
      <c r="Z104" s="527">
        <v>177</v>
      </c>
      <c r="AA104" s="527">
        <v>106</v>
      </c>
      <c r="AB104" s="527">
        <v>83</v>
      </c>
      <c r="AC104" s="527">
        <v>108</v>
      </c>
      <c r="AD104" s="527">
        <v>112</v>
      </c>
      <c r="AE104" s="527">
        <v>688</v>
      </c>
      <c r="AF104" s="527">
        <v>43</v>
      </c>
      <c r="AG104" s="527">
        <v>453</v>
      </c>
      <c r="AH104" s="527">
        <v>300</v>
      </c>
      <c r="AI104" s="527">
        <v>335</v>
      </c>
      <c r="AJ104" s="527">
        <v>309</v>
      </c>
      <c r="AK104" s="527">
        <v>262</v>
      </c>
      <c r="AL104" s="527">
        <v>270</v>
      </c>
      <c r="AM104" s="527">
        <v>413</v>
      </c>
      <c r="AN104" s="527">
        <v>221</v>
      </c>
      <c r="AO104" s="527">
        <v>239</v>
      </c>
      <c r="AP104" s="527">
        <v>237</v>
      </c>
      <c r="AQ104" s="527">
        <v>347</v>
      </c>
      <c r="AR104" s="527">
        <v>157</v>
      </c>
      <c r="AS104" s="527">
        <v>83</v>
      </c>
      <c r="AT104" s="527">
        <v>234</v>
      </c>
      <c r="AU104" s="527">
        <v>288</v>
      </c>
      <c r="AV104" s="527">
        <v>246</v>
      </c>
      <c r="AW104" s="527">
        <v>242</v>
      </c>
      <c r="AX104" s="527">
        <v>17</v>
      </c>
    </row>
    <row r="105" spans="1:50">
      <c r="A105" s="526" t="s">
        <v>1005</v>
      </c>
      <c r="B105" s="526" t="s">
        <v>478</v>
      </c>
      <c r="C105" s="526" t="s">
        <v>954</v>
      </c>
      <c r="D105" s="526" t="s">
        <v>713</v>
      </c>
      <c r="E105" s="526" t="s">
        <v>714</v>
      </c>
      <c r="F105" s="61" t="str">
        <f>IF(D105="","",VLOOKUP(D105,'UG SKU Categorization'!$A$1:$C$204,3,0))</f>
        <v>Fortified Foods</v>
      </c>
      <c r="G105" s="527">
        <v>1547</v>
      </c>
      <c r="H105" s="527">
        <v>40</v>
      </c>
      <c r="I105" s="527">
        <v>48</v>
      </c>
      <c r="J105" s="527">
        <v>77</v>
      </c>
      <c r="K105" s="527">
        <v>27</v>
      </c>
      <c r="L105" s="527">
        <v>21</v>
      </c>
      <c r="M105" s="527">
        <v>16</v>
      </c>
      <c r="N105" s="527">
        <v>71</v>
      </c>
      <c r="O105" s="527">
        <v>71</v>
      </c>
      <c r="P105" s="527">
        <v>17</v>
      </c>
      <c r="Q105" s="527">
        <v>4</v>
      </c>
      <c r="R105" s="527">
        <v>9</v>
      </c>
      <c r="S105" s="527">
        <v>9</v>
      </c>
      <c r="T105" s="527">
        <v>3</v>
      </c>
      <c r="U105" s="527">
        <v>25</v>
      </c>
      <c r="V105" s="527">
        <v>10</v>
      </c>
      <c r="W105" s="527">
        <v>31</v>
      </c>
      <c r="X105" s="527">
        <v>35</v>
      </c>
      <c r="Y105" s="527">
        <v>46</v>
      </c>
      <c r="Z105" s="527">
        <v>104</v>
      </c>
      <c r="AA105" s="527">
        <v>59</v>
      </c>
      <c r="AB105" s="527">
        <v>41</v>
      </c>
      <c r="AC105" s="527">
        <v>50</v>
      </c>
      <c r="AD105" s="527">
        <v>76</v>
      </c>
      <c r="AE105" s="527">
        <v>149</v>
      </c>
      <c r="AF105" s="527">
        <v>44</v>
      </c>
      <c r="AG105" s="527">
        <v>93</v>
      </c>
      <c r="AH105" s="527">
        <v>45</v>
      </c>
      <c r="AI105" s="527">
        <v>26</v>
      </c>
      <c r="AJ105" s="527">
        <v>40</v>
      </c>
      <c r="AK105" s="527">
        <v>30</v>
      </c>
      <c r="AL105" s="527">
        <v>37</v>
      </c>
      <c r="AM105" s="527">
        <v>24</v>
      </c>
      <c r="AN105" s="527">
        <v>35</v>
      </c>
      <c r="AO105" s="527">
        <v>7</v>
      </c>
      <c r="AP105" s="527">
        <v>9</v>
      </c>
      <c r="AQ105" s="527">
        <v>59</v>
      </c>
      <c r="AR105" s="527">
        <v>14</v>
      </c>
      <c r="AS105" s="527">
        <v>6</v>
      </c>
      <c r="AT105" s="527">
        <v>2</v>
      </c>
      <c r="AU105" s="527">
        <v>10</v>
      </c>
      <c r="AV105" s="527">
        <v>14</v>
      </c>
      <c r="AW105" s="527">
        <v>13</v>
      </c>
      <c r="AX105" s="528"/>
    </row>
    <row r="106" spans="1:50">
      <c r="A106" s="526" t="s">
        <v>1005</v>
      </c>
      <c r="B106" s="526" t="s">
        <v>478</v>
      </c>
      <c r="C106" s="526" t="s">
        <v>954</v>
      </c>
      <c r="D106" s="526" t="s">
        <v>715</v>
      </c>
      <c r="E106" s="526" t="s">
        <v>716</v>
      </c>
      <c r="F106" s="61" t="str">
        <f>IF(D106="","",VLOOKUP(D106,'UG SKU Categorization'!$A$1:$C$204,3,0))</f>
        <v>Fortified Foods</v>
      </c>
      <c r="G106" s="527">
        <v>351</v>
      </c>
      <c r="H106" s="527">
        <v>92</v>
      </c>
      <c r="I106" s="527">
        <v>28</v>
      </c>
      <c r="J106" s="527">
        <v>68</v>
      </c>
      <c r="K106" s="527">
        <v>21</v>
      </c>
      <c r="L106" s="527">
        <v>17</v>
      </c>
      <c r="M106" s="527">
        <v>9</v>
      </c>
      <c r="N106" s="527">
        <v>18</v>
      </c>
      <c r="O106" s="527">
        <v>12</v>
      </c>
      <c r="P106" s="527">
        <v>25</v>
      </c>
      <c r="Q106" s="527">
        <v>10</v>
      </c>
      <c r="R106" s="528"/>
      <c r="S106" s="527">
        <v>8</v>
      </c>
      <c r="T106" s="527">
        <v>1</v>
      </c>
      <c r="U106" s="527">
        <v>13</v>
      </c>
      <c r="V106" s="528"/>
      <c r="W106" s="527">
        <v>6</v>
      </c>
      <c r="X106" s="527">
        <v>1</v>
      </c>
      <c r="Y106" s="528"/>
      <c r="Z106" s="528"/>
      <c r="AA106" s="528"/>
      <c r="AB106" s="528"/>
      <c r="AC106" s="528"/>
      <c r="AD106" s="527">
        <v>12</v>
      </c>
      <c r="AE106" s="528"/>
      <c r="AF106" s="528"/>
      <c r="AG106" s="528"/>
      <c r="AH106" s="528"/>
      <c r="AI106" s="528"/>
      <c r="AJ106" s="528"/>
      <c r="AK106" s="528"/>
      <c r="AL106" s="528"/>
      <c r="AM106" s="528"/>
      <c r="AN106" s="528"/>
      <c r="AO106" s="528"/>
      <c r="AP106" s="528"/>
      <c r="AQ106" s="527">
        <v>10</v>
      </c>
      <c r="AR106" s="528"/>
      <c r="AS106" s="528"/>
      <c r="AT106" s="528"/>
      <c r="AU106" s="528"/>
      <c r="AV106" s="528"/>
      <c r="AW106" s="528"/>
      <c r="AX106" s="528"/>
    </row>
    <row r="107" spans="1:50">
      <c r="A107" s="526" t="s">
        <v>1005</v>
      </c>
      <c r="B107" s="526" t="s">
        <v>478</v>
      </c>
      <c r="C107" s="526" t="s">
        <v>954</v>
      </c>
      <c r="D107" s="526" t="s">
        <v>717</v>
      </c>
      <c r="E107" s="526" t="s">
        <v>718</v>
      </c>
      <c r="F107" s="61" t="str">
        <f>IF(D107="","",VLOOKUP(D107,'UG SKU Categorization'!$A$1:$C$204,3,0))</f>
        <v>Fortified Foods</v>
      </c>
      <c r="G107" s="527">
        <v>24631</v>
      </c>
      <c r="H107" s="527">
        <v>7658</v>
      </c>
      <c r="I107" s="527">
        <v>5928</v>
      </c>
      <c r="J107" s="527">
        <v>4123</v>
      </c>
      <c r="K107" s="527">
        <v>378</v>
      </c>
      <c r="L107" s="527">
        <v>218</v>
      </c>
      <c r="M107" s="527">
        <v>252</v>
      </c>
      <c r="N107" s="527">
        <v>305</v>
      </c>
      <c r="O107" s="527">
        <v>267</v>
      </c>
      <c r="P107" s="527">
        <v>341</v>
      </c>
      <c r="Q107" s="527">
        <v>403</v>
      </c>
      <c r="R107" s="527">
        <v>589</v>
      </c>
      <c r="S107" s="527">
        <v>100</v>
      </c>
      <c r="T107" s="527">
        <v>147</v>
      </c>
      <c r="U107" s="527">
        <v>156</v>
      </c>
      <c r="V107" s="527">
        <v>155</v>
      </c>
      <c r="W107" s="527">
        <v>180</v>
      </c>
      <c r="X107" s="527">
        <v>160</v>
      </c>
      <c r="Y107" s="527">
        <v>415</v>
      </c>
      <c r="Z107" s="527">
        <v>273</v>
      </c>
      <c r="AA107" s="527">
        <v>188</v>
      </c>
      <c r="AB107" s="527">
        <v>223</v>
      </c>
      <c r="AC107" s="527">
        <v>150</v>
      </c>
      <c r="AD107" s="527">
        <v>265</v>
      </c>
      <c r="AE107" s="527">
        <v>45</v>
      </c>
      <c r="AF107" s="527">
        <v>349</v>
      </c>
      <c r="AG107" s="527">
        <v>185</v>
      </c>
      <c r="AH107" s="527">
        <v>148</v>
      </c>
      <c r="AI107" s="527">
        <v>111</v>
      </c>
      <c r="AJ107" s="527">
        <v>100</v>
      </c>
      <c r="AK107" s="527">
        <v>75</v>
      </c>
      <c r="AL107" s="527">
        <v>55</v>
      </c>
      <c r="AM107" s="527">
        <v>70</v>
      </c>
      <c r="AN107" s="527">
        <v>70</v>
      </c>
      <c r="AO107" s="527">
        <v>90</v>
      </c>
      <c r="AP107" s="527">
        <v>30</v>
      </c>
      <c r="AQ107" s="527">
        <v>295</v>
      </c>
      <c r="AR107" s="527">
        <v>130</v>
      </c>
      <c r="AS107" s="527">
        <v>4</v>
      </c>
      <c r="AT107" s="528"/>
      <c r="AU107" s="528"/>
      <c r="AV107" s="528"/>
      <c r="AW107" s="528"/>
      <c r="AX107" s="528"/>
    </row>
    <row r="108" spans="1:50">
      <c r="A108" s="526" t="s">
        <v>1005</v>
      </c>
      <c r="B108" s="526" t="s">
        <v>478</v>
      </c>
      <c r="C108" s="526" t="s">
        <v>954</v>
      </c>
      <c r="D108" s="526" t="s">
        <v>719</v>
      </c>
      <c r="E108" s="526" t="s">
        <v>720</v>
      </c>
      <c r="F108" s="61" t="str">
        <f>IF(D108="","",VLOOKUP(D108,'UG SKU Categorization'!$A$1:$C$204,3,0))</f>
        <v>Fortified Foods</v>
      </c>
      <c r="G108" s="527">
        <v>3187</v>
      </c>
      <c r="H108" s="527">
        <v>94</v>
      </c>
      <c r="I108" s="527">
        <v>105</v>
      </c>
      <c r="J108" s="527">
        <v>237</v>
      </c>
      <c r="K108" s="527">
        <v>120</v>
      </c>
      <c r="L108" s="527">
        <v>137</v>
      </c>
      <c r="M108" s="527">
        <v>118</v>
      </c>
      <c r="N108" s="527">
        <v>111</v>
      </c>
      <c r="O108" s="527">
        <v>188</v>
      </c>
      <c r="P108" s="527">
        <v>109</v>
      </c>
      <c r="Q108" s="527">
        <v>96</v>
      </c>
      <c r="R108" s="527">
        <v>134</v>
      </c>
      <c r="S108" s="527">
        <v>85</v>
      </c>
      <c r="T108" s="527">
        <v>72</v>
      </c>
      <c r="U108" s="527">
        <v>73</v>
      </c>
      <c r="V108" s="527">
        <v>46</v>
      </c>
      <c r="W108" s="527">
        <v>68</v>
      </c>
      <c r="X108" s="527">
        <v>76</v>
      </c>
      <c r="Y108" s="527">
        <v>36</v>
      </c>
      <c r="Z108" s="527">
        <v>40</v>
      </c>
      <c r="AA108" s="527">
        <v>53</v>
      </c>
      <c r="AB108" s="527">
        <v>25</v>
      </c>
      <c r="AC108" s="527">
        <v>40</v>
      </c>
      <c r="AD108" s="527">
        <v>33</v>
      </c>
      <c r="AE108" s="527">
        <v>111</v>
      </c>
      <c r="AF108" s="527">
        <v>92</v>
      </c>
      <c r="AG108" s="527">
        <v>146</v>
      </c>
      <c r="AH108" s="527">
        <v>112</v>
      </c>
      <c r="AI108" s="527">
        <v>62</v>
      </c>
      <c r="AJ108" s="527">
        <v>101</v>
      </c>
      <c r="AK108" s="527">
        <v>84</v>
      </c>
      <c r="AL108" s="527">
        <v>56</v>
      </c>
      <c r="AM108" s="527">
        <v>35</v>
      </c>
      <c r="AN108" s="527">
        <v>35</v>
      </c>
      <c r="AO108" s="527">
        <v>20</v>
      </c>
      <c r="AP108" s="527">
        <v>18</v>
      </c>
      <c r="AQ108" s="527">
        <v>79</v>
      </c>
      <c r="AR108" s="527">
        <v>13</v>
      </c>
      <c r="AS108" s="527">
        <v>3</v>
      </c>
      <c r="AT108" s="527">
        <v>14</v>
      </c>
      <c r="AU108" s="527">
        <v>41</v>
      </c>
      <c r="AV108" s="527">
        <v>36</v>
      </c>
      <c r="AW108" s="527">
        <v>33</v>
      </c>
      <c r="AX108" s="528"/>
    </row>
    <row r="109" spans="1:50">
      <c r="A109" s="526" t="s">
        <v>1005</v>
      </c>
      <c r="B109" s="526" t="s">
        <v>478</v>
      </c>
      <c r="C109" s="526" t="s">
        <v>954</v>
      </c>
      <c r="D109" s="526" t="s">
        <v>721</v>
      </c>
      <c r="E109" s="526" t="s">
        <v>722</v>
      </c>
      <c r="F109" s="61" t="str">
        <f>IF(D109="","",VLOOKUP(D109,'UG SKU Categorization'!$A$1:$C$204,3,0))</f>
        <v>Fortified Foods</v>
      </c>
      <c r="G109" s="527">
        <v>400</v>
      </c>
      <c r="H109" s="527">
        <v>147</v>
      </c>
      <c r="I109" s="527">
        <v>26</v>
      </c>
      <c r="J109" s="527">
        <v>90</v>
      </c>
      <c r="K109" s="527">
        <v>23</v>
      </c>
      <c r="L109" s="527">
        <v>8</v>
      </c>
      <c r="M109" s="528"/>
      <c r="N109" s="527">
        <v>2</v>
      </c>
      <c r="O109" s="527">
        <v>11</v>
      </c>
      <c r="P109" s="527">
        <v>10</v>
      </c>
      <c r="Q109" s="527">
        <v>7</v>
      </c>
      <c r="R109" s="527">
        <v>8</v>
      </c>
      <c r="S109" s="527">
        <v>9</v>
      </c>
      <c r="T109" s="528"/>
      <c r="U109" s="527">
        <v>17</v>
      </c>
      <c r="V109" s="527">
        <v>20</v>
      </c>
      <c r="W109" s="527">
        <v>1</v>
      </c>
      <c r="X109" s="527">
        <v>10</v>
      </c>
      <c r="Y109" s="527">
        <v>2</v>
      </c>
      <c r="Z109" s="527">
        <v>1</v>
      </c>
      <c r="AA109" s="527">
        <v>2</v>
      </c>
      <c r="AB109" s="527">
        <v>5</v>
      </c>
      <c r="AC109" s="528"/>
      <c r="AD109" s="528"/>
      <c r="AE109" s="527">
        <v>1</v>
      </c>
      <c r="AF109" s="528"/>
      <c r="AG109" s="528"/>
      <c r="AH109" s="528"/>
      <c r="AI109" s="528"/>
      <c r="AJ109" s="528"/>
      <c r="AK109" s="528"/>
      <c r="AL109" s="528"/>
      <c r="AM109" s="528"/>
      <c r="AN109" s="528"/>
      <c r="AO109" s="528"/>
      <c r="AP109" s="528"/>
      <c r="AQ109" s="528"/>
      <c r="AR109" s="528"/>
      <c r="AS109" s="528"/>
      <c r="AT109" s="528"/>
      <c r="AU109" s="528"/>
      <c r="AV109" s="528"/>
      <c r="AW109" s="528"/>
      <c r="AX109" s="528"/>
    </row>
    <row r="110" spans="1:50">
      <c r="A110" s="526" t="s">
        <v>1005</v>
      </c>
      <c r="B110" s="526" t="s">
        <v>478</v>
      </c>
      <c r="C110" s="526" t="s">
        <v>954</v>
      </c>
      <c r="D110" s="526" t="s">
        <v>723</v>
      </c>
      <c r="E110" s="526" t="s">
        <v>724</v>
      </c>
      <c r="F110" s="61" t="str">
        <f>IF(D110="","",VLOOKUP(D110,'UG SKU Categorization'!$A$1:$C$204,3,0))</f>
        <v>Fortified Foods</v>
      </c>
      <c r="G110" s="527">
        <v>623</v>
      </c>
      <c r="H110" s="528"/>
      <c r="I110" s="528"/>
      <c r="J110" s="528"/>
      <c r="K110" s="528"/>
      <c r="L110" s="528"/>
      <c r="M110" s="528"/>
      <c r="N110" s="528"/>
      <c r="O110" s="528"/>
      <c r="P110" s="527">
        <v>56</v>
      </c>
      <c r="Q110" s="527">
        <v>60</v>
      </c>
      <c r="R110" s="527">
        <v>37</v>
      </c>
      <c r="S110" s="527">
        <v>12</v>
      </c>
      <c r="T110" s="527">
        <v>29</v>
      </c>
      <c r="U110" s="527">
        <v>48</v>
      </c>
      <c r="V110" s="527">
        <v>89</v>
      </c>
      <c r="W110" s="527">
        <v>60</v>
      </c>
      <c r="X110" s="527">
        <v>96</v>
      </c>
      <c r="Y110" s="527">
        <v>85</v>
      </c>
      <c r="Z110" s="527">
        <v>51</v>
      </c>
      <c r="AA110" s="528"/>
      <c r="AB110" s="528"/>
      <c r="AC110" s="528"/>
      <c r="AD110" s="528"/>
      <c r="AE110" s="528"/>
      <c r="AF110" s="528"/>
      <c r="AG110" s="528"/>
      <c r="AH110" s="528"/>
      <c r="AI110" s="528"/>
      <c r="AJ110" s="528"/>
      <c r="AK110" s="528"/>
      <c r="AL110" s="528"/>
      <c r="AM110" s="528"/>
      <c r="AN110" s="528"/>
      <c r="AO110" s="528"/>
      <c r="AP110" s="528"/>
      <c r="AQ110" s="528"/>
      <c r="AR110" s="528"/>
      <c r="AS110" s="528"/>
      <c r="AT110" s="528"/>
      <c r="AU110" s="528"/>
      <c r="AV110" s="528"/>
      <c r="AW110" s="528"/>
      <c r="AX110" s="528"/>
    </row>
    <row r="111" spans="1:50">
      <c r="A111" s="526" t="s">
        <v>1005</v>
      </c>
      <c r="B111" s="526" t="s">
        <v>478</v>
      </c>
      <c r="C111" s="526" t="s">
        <v>954</v>
      </c>
      <c r="D111" s="526" t="s">
        <v>725</v>
      </c>
      <c r="E111" s="526" t="s">
        <v>726</v>
      </c>
      <c r="F111" s="61" t="str">
        <f>IF(D111="","",VLOOKUP(D111,'UG SKU Categorization'!$A$1:$C$204,3,0))</f>
        <v>Fortified Foods</v>
      </c>
      <c r="G111" s="527">
        <v>131</v>
      </c>
      <c r="H111" s="528"/>
      <c r="I111" s="528"/>
      <c r="J111" s="528"/>
      <c r="K111" s="528"/>
      <c r="L111" s="528"/>
      <c r="M111" s="528"/>
      <c r="N111" s="528"/>
      <c r="O111" s="528"/>
      <c r="P111" s="527">
        <v>53</v>
      </c>
      <c r="Q111" s="527">
        <v>26</v>
      </c>
      <c r="R111" s="527">
        <v>10</v>
      </c>
      <c r="S111" s="527">
        <v>5</v>
      </c>
      <c r="T111" s="527">
        <v>5</v>
      </c>
      <c r="U111" s="527">
        <v>7</v>
      </c>
      <c r="V111" s="527">
        <v>24</v>
      </c>
      <c r="W111" s="527">
        <v>1</v>
      </c>
      <c r="X111" s="528"/>
      <c r="Y111" s="528"/>
      <c r="Z111" s="528"/>
      <c r="AA111" s="528"/>
      <c r="AB111" s="528"/>
      <c r="AC111" s="528"/>
      <c r="AD111" s="528"/>
      <c r="AE111" s="528"/>
      <c r="AF111" s="528"/>
      <c r="AG111" s="528"/>
      <c r="AH111" s="528"/>
      <c r="AI111" s="528"/>
      <c r="AJ111" s="528"/>
      <c r="AK111" s="528"/>
      <c r="AL111" s="528"/>
      <c r="AM111" s="528"/>
      <c r="AN111" s="528"/>
      <c r="AO111" s="528"/>
      <c r="AP111" s="528"/>
      <c r="AQ111" s="528"/>
      <c r="AR111" s="528"/>
      <c r="AS111" s="528"/>
      <c r="AT111" s="528"/>
      <c r="AU111" s="528"/>
      <c r="AV111" s="528"/>
      <c r="AW111" s="528"/>
      <c r="AX111" s="528"/>
    </row>
    <row r="112" spans="1:50">
      <c r="A112" s="526" t="s">
        <v>1005</v>
      </c>
      <c r="B112" s="526" t="s">
        <v>478</v>
      </c>
      <c r="C112" s="526" t="s">
        <v>954</v>
      </c>
      <c r="D112" s="526" t="s">
        <v>727</v>
      </c>
      <c r="E112" s="526" t="s">
        <v>728</v>
      </c>
      <c r="F112" s="61" t="str">
        <f>IF(D112="","",VLOOKUP(D112,'UG SKU Categorization'!$A$1:$C$204,3,0))</f>
        <v>Fortified Foods</v>
      </c>
      <c r="G112" s="527">
        <v>124</v>
      </c>
      <c r="H112" s="528"/>
      <c r="I112" s="528"/>
      <c r="J112" s="528"/>
      <c r="K112" s="528"/>
      <c r="L112" s="528"/>
      <c r="M112" s="528"/>
      <c r="N112" s="528"/>
      <c r="O112" s="528"/>
      <c r="P112" s="527">
        <v>35</v>
      </c>
      <c r="Q112" s="527">
        <v>22</v>
      </c>
      <c r="R112" s="527">
        <v>10</v>
      </c>
      <c r="S112" s="527">
        <v>4</v>
      </c>
      <c r="T112" s="527">
        <v>4</v>
      </c>
      <c r="U112" s="527">
        <v>6</v>
      </c>
      <c r="V112" s="527">
        <v>21</v>
      </c>
      <c r="W112" s="527">
        <v>3</v>
      </c>
      <c r="X112" s="527">
        <v>8</v>
      </c>
      <c r="Y112" s="527">
        <v>11</v>
      </c>
      <c r="Z112" s="528"/>
      <c r="AA112" s="528"/>
      <c r="AB112" s="528"/>
      <c r="AC112" s="528"/>
      <c r="AD112" s="528"/>
      <c r="AE112" s="528"/>
      <c r="AF112" s="528"/>
      <c r="AG112" s="528"/>
      <c r="AH112" s="528"/>
      <c r="AI112" s="528"/>
      <c r="AJ112" s="528"/>
      <c r="AK112" s="528"/>
      <c r="AL112" s="528"/>
      <c r="AM112" s="528"/>
      <c r="AN112" s="528"/>
      <c r="AO112" s="528"/>
      <c r="AP112" s="528"/>
      <c r="AQ112" s="528"/>
      <c r="AR112" s="528"/>
      <c r="AS112" s="528"/>
      <c r="AT112" s="528"/>
      <c r="AU112" s="528"/>
      <c r="AV112" s="528"/>
      <c r="AW112" s="528"/>
      <c r="AX112" s="528"/>
    </row>
    <row r="113" spans="1:50">
      <c r="A113" s="526" t="s">
        <v>1005</v>
      </c>
      <c r="B113" s="526" t="s">
        <v>478</v>
      </c>
      <c r="C113" s="526" t="s">
        <v>954</v>
      </c>
      <c r="D113" s="526" t="s">
        <v>729</v>
      </c>
      <c r="E113" s="526" t="s">
        <v>730</v>
      </c>
      <c r="F113" s="61" t="str">
        <f>IF(D113="","",VLOOKUP(D113,'UG SKU Categorization'!$A$1:$C$204,3,0))</f>
        <v>Fortified Foods</v>
      </c>
      <c r="G113" s="527">
        <v>428</v>
      </c>
      <c r="H113" s="528"/>
      <c r="I113" s="528"/>
      <c r="J113" s="528"/>
      <c r="K113" s="528"/>
      <c r="L113" s="528"/>
      <c r="M113" s="528"/>
      <c r="N113" s="528"/>
      <c r="O113" s="528"/>
      <c r="P113" s="528"/>
      <c r="Q113" s="528"/>
      <c r="R113" s="528"/>
      <c r="S113" s="528"/>
      <c r="T113" s="527">
        <v>132</v>
      </c>
      <c r="U113" s="527">
        <v>49</v>
      </c>
      <c r="V113" s="527">
        <v>210</v>
      </c>
      <c r="W113" s="527">
        <v>30</v>
      </c>
      <c r="X113" s="528"/>
      <c r="Y113" s="528"/>
      <c r="Z113" s="527">
        <v>7</v>
      </c>
      <c r="AA113" s="528"/>
      <c r="AB113" s="528"/>
      <c r="AC113" s="528"/>
      <c r="AD113" s="528"/>
      <c r="AE113" s="528"/>
      <c r="AF113" s="528"/>
      <c r="AG113" s="528"/>
      <c r="AH113" s="528"/>
      <c r="AI113" s="528"/>
      <c r="AJ113" s="528"/>
      <c r="AK113" s="528"/>
      <c r="AL113" s="528"/>
      <c r="AM113" s="528"/>
      <c r="AN113" s="528"/>
      <c r="AO113" s="528"/>
      <c r="AP113" s="528"/>
      <c r="AQ113" s="528"/>
      <c r="AR113" s="528"/>
      <c r="AS113" s="528"/>
      <c r="AT113" s="528"/>
      <c r="AU113" s="528"/>
      <c r="AV113" s="528"/>
      <c r="AW113" s="528"/>
      <c r="AX113" s="528"/>
    </row>
    <row r="114" spans="1:50">
      <c r="A114" s="526" t="s">
        <v>1005</v>
      </c>
      <c r="B114" s="526" t="s">
        <v>478</v>
      </c>
      <c r="C114" s="526" t="s">
        <v>954</v>
      </c>
      <c r="D114" s="526" t="s">
        <v>731</v>
      </c>
      <c r="E114" s="526" t="s">
        <v>732</v>
      </c>
      <c r="F114" s="61" t="str">
        <f>IF(D114="","",VLOOKUP(D114,'UG SKU Categorization'!$A$1:$C$204,3,0))</f>
        <v>Fortified Foods</v>
      </c>
      <c r="G114" s="527">
        <v>39</v>
      </c>
      <c r="H114" s="528"/>
      <c r="I114" s="528"/>
      <c r="J114" s="528"/>
      <c r="K114" s="528"/>
      <c r="L114" s="528"/>
      <c r="M114" s="528"/>
      <c r="N114" s="528"/>
      <c r="O114" s="528"/>
      <c r="P114" s="528"/>
      <c r="Q114" s="528"/>
      <c r="R114" s="528"/>
      <c r="S114" s="528"/>
      <c r="T114" s="528"/>
      <c r="U114" s="527">
        <v>27</v>
      </c>
      <c r="V114" s="527">
        <v>9</v>
      </c>
      <c r="W114" s="527">
        <v>1</v>
      </c>
      <c r="X114" s="527">
        <v>2</v>
      </c>
      <c r="Y114" s="528"/>
      <c r="Z114" s="528"/>
      <c r="AA114" s="528"/>
      <c r="AB114" s="528"/>
      <c r="AC114" s="528"/>
      <c r="AD114" s="528"/>
      <c r="AE114" s="528"/>
      <c r="AF114" s="528"/>
      <c r="AG114" s="528"/>
      <c r="AH114" s="528"/>
      <c r="AI114" s="528"/>
      <c r="AJ114" s="528"/>
      <c r="AK114" s="528"/>
      <c r="AL114" s="528"/>
      <c r="AM114" s="528"/>
      <c r="AN114" s="528"/>
      <c r="AO114" s="528"/>
      <c r="AP114" s="528"/>
      <c r="AQ114" s="528"/>
      <c r="AR114" s="528"/>
      <c r="AS114" s="528"/>
      <c r="AT114" s="528"/>
      <c r="AU114" s="528"/>
      <c r="AV114" s="528"/>
      <c r="AW114" s="528"/>
      <c r="AX114" s="528"/>
    </row>
    <row r="115" spans="1:50">
      <c r="A115" s="526" t="s">
        <v>1005</v>
      </c>
      <c r="B115" s="526" t="s">
        <v>478</v>
      </c>
      <c r="C115" s="526" t="s">
        <v>954</v>
      </c>
      <c r="D115" s="526" t="s">
        <v>733</v>
      </c>
      <c r="E115" s="526" t="s">
        <v>734</v>
      </c>
      <c r="F115" s="61" t="str">
        <f>IF(D115="","",VLOOKUP(D115,'UG SKU Categorization'!$A$1:$C$204,3,0))</f>
        <v>Fortified Foods</v>
      </c>
      <c r="G115" s="527">
        <v>23</v>
      </c>
      <c r="H115" s="528"/>
      <c r="I115" s="528"/>
      <c r="J115" s="528"/>
      <c r="K115" s="528"/>
      <c r="L115" s="528"/>
      <c r="M115" s="528"/>
      <c r="N115" s="528"/>
      <c r="O115" s="528"/>
      <c r="P115" s="528"/>
      <c r="Q115" s="528"/>
      <c r="R115" s="528"/>
      <c r="S115" s="528"/>
      <c r="T115" s="528"/>
      <c r="U115" s="527">
        <v>13</v>
      </c>
      <c r="V115" s="527">
        <v>7</v>
      </c>
      <c r="W115" s="528"/>
      <c r="X115" s="527">
        <v>2</v>
      </c>
      <c r="Y115" s="528"/>
      <c r="Z115" s="527">
        <v>1</v>
      </c>
      <c r="AA115" s="528"/>
      <c r="AB115" s="528"/>
      <c r="AC115" s="528"/>
      <c r="AD115" s="528"/>
      <c r="AE115" s="528"/>
      <c r="AF115" s="528"/>
      <c r="AG115" s="528"/>
      <c r="AH115" s="528"/>
      <c r="AI115" s="528"/>
      <c r="AJ115" s="528"/>
      <c r="AK115" s="528"/>
      <c r="AL115" s="528"/>
      <c r="AM115" s="528"/>
      <c r="AN115" s="528"/>
      <c r="AO115" s="528"/>
      <c r="AP115" s="528"/>
      <c r="AQ115" s="528"/>
      <c r="AR115" s="528"/>
      <c r="AS115" s="528"/>
      <c r="AT115" s="528"/>
      <c r="AU115" s="528"/>
      <c r="AV115" s="528"/>
      <c r="AW115" s="528"/>
      <c r="AX115" s="528"/>
    </row>
    <row r="116" spans="1:50">
      <c r="A116" s="526" t="s">
        <v>1005</v>
      </c>
      <c r="B116" s="526" t="s">
        <v>478</v>
      </c>
      <c r="C116" s="526" t="s">
        <v>954</v>
      </c>
      <c r="D116" s="526" t="s">
        <v>735</v>
      </c>
      <c r="E116" s="526" t="s">
        <v>736</v>
      </c>
      <c r="F116" s="61" t="str">
        <f>IF(D116="","",VLOOKUP(D116,'UG SKU Categorization'!$A$1:$C$204,3,0))</f>
        <v>Fortified Foods</v>
      </c>
      <c r="G116" s="527">
        <v>23</v>
      </c>
      <c r="H116" s="528"/>
      <c r="I116" s="528"/>
      <c r="J116" s="528"/>
      <c r="K116" s="528"/>
      <c r="L116" s="528"/>
      <c r="M116" s="528"/>
      <c r="N116" s="528"/>
      <c r="O116" s="528"/>
      <c r="P116" s="528"/>
      <c r="Q116" s="528"/>
      <c r="R116" s="528"/>
      <c r="S116" s="528"/>
      <c r="T116" s="528"/>
      <c r="U116" s="527">
        <v>8</v>
      </c>
      <c r="V116" s="527">
        <v>5</v>
      </c>
      <c r="W116" s="527">
        <v>4</v>
      </c>
      <c r="X116" s="527">
        <v>2</v>
      </c>
      <c r="Y116" s="527">
        <v>2</v>
      </c>
      <c r="Z116" s="527">
        <v>2</v>
      </c>
      <c r="AA116" s="528"/>
      <c r="AB116" s="528"/>
      <c r="AC116" s="528"/>
      <c r="AD116" s="528"/>
      <c r="AE116" s="528"/>
      <c r="AF116" s="528"/>
      <c r="AG116" s="528"/>
      <c r="AH116" s="528"/>
      <c r="AI116" s="528"/>
      <c r="AJ116" s="528"/>
      <c r="AK116" s="528"/>
      <c r="AL116" s="528"/>
      <c r="AM116" s="528"/>
      <c r="AN116" s="528"/>
      <c r="AO116" s="528"/>
      <c r="AP116" s="528"/>
      <c r="AQ116" s="528"/>
      <c r="AR116" s="528"/>
      <c r="AS116" s="528"/>
      <c r="AT116" s="528"/>
      <c r="AU116" s="528"/>
      <c r="AV116" s="528"/>
      <c r="AW116" s="528"/>
      <c r="AX116" s="528"/>
    </row>
    <row r="117" spans="1:50">
      <c r="A117" s="526" t="s">
        <v>1005</v>
      </c>
      <c r="B117" s="526" t="s">
        <v>478</v>
      </c>
      <c r="C117" s="526" t="s">
        <v>954</v>
      </c>
      <c r="D117" s="526" t="s">
        <v>737</v>
      </c>
      <c r="E117" s="526" t="s">
        <v>738</v>
      </c>
      <c r="F117" s="61" t="str">
        <f>IF(D117="","",VLOOKUP(D117,'UG SKU Categorization'!$A$1:$C$204,3,0))</f>
        <v>Fortified Foods</v>
      </c>
      <c r="G117" s="527">
        <v>16</v>
      </c>
      <c r="H117" s="528"/>
      <c r="I117" s="528"/>
      <c r="J117" s="528"/>
      <c r="K117" s="528"/>
      <c r="L117" s="528"/>
      <c r="M117" s="528"/>
      <c r="N117" s="528"/>
      <c r="O117" s="528"/>
      <c r="P117" s="528"/>
      <c r="Q117" s="528"/>
      <c r="R117" s="528"/>
      <c r="S117" s="528"/>
      <c r="T117" s="528"/>
      <c r="U117" s="527">
        <v>6</v>
      </c>
      <c r="V117" s="527">
        <v>5</v>
      </c>
      <c r="W117" s="527">
        <v>2</v>
      </c>
      <c r="X117" s="527">
        <v>2</v>
      </c>
      <c r="Y117" s="528"/>
      <c r="Z117" s="527">
        <v>1</v>
      </c>
      <c r="AA117" s="528"/>
      <c r="AB117" s="528"/>
      <c r="AC117" s="528"/>
      <c r="AD117" s="528"/>
      <c r="AE117" s="528"/>
      <c r="AF117" s="528"/>
      <c r="AG117" s="528"/>
      <c r="AH117" s="528"/>
      <c r="AI117" s="528"/>
      <c r="AJ117" s="528"/>
      <c r="AK117" s="528"/>
      <c r="AL117" s="528"/>
      <c r="AM117" s="528"/>
      <c r="AN117" s="528"/>
      <c r="AO117" s="528"/>
      <c r="AP117" s="528"/>
      <c r="AQ117" s="528"/>
      <c r="AR117" s="528"/>
      <c r="AS117" s="528"/>
      <c r="AT117" s="528"/>
      <c r="AU117" s="528"/>
      <c r="AV117" s="528"/>
      <c r="AW117" s="528"/>
      <c r="AX117" s="528"/>
    </row>
    <row r="118" spans="1:50">
      <c r="A118" s="526" t="s">
        <v>1005</v>
      </c>
      <c r="B118" s="526" t="s">
        <v>478</v>
      </c>
      <c r="C118" s="526" t="s">
        <v>954</v>
      </c>
      <c r="D118" s="526" t="s">
        <v>739</v>
      </c>
      <c r="E118" s="526" t="s">
        <v>740</v>
      </c>
      <c r="F118" s="61" t="str">
        <f>IF(D118="","",VLOOKUP(D118,'UG SKU Categorization'!$A$1:$C$204,3,0))</f>
        <v>Fortified Foods</v>
      </c>
      <c r="G118" s="527">
        <v>22</v>
      </c>
      <c r="H118" s="528"/>
      <c r="I118" s="528"/>
      <c r="J118" s="528"/>
      <c r="K118" s="528"/>
      <c r="L118" s="528"/>
      <c r="M118" s="528"/>
      <c r="N118" s="528"/>
      <c r="O118" s="528"/>
      <c r="P118" s="528"/>
      <c r="Q118" s="528"/>
      <c r="R118" s="528"/>
      <c r="S118" s="528"/>
      <c r="T118" s="528"/>
      <c r="U118" s="527">
        <v>5</v>
      </c>
      <c r="V118" s="527">
        <v>11</v>
      </c>
      <c r="W118" s="527">
        <v>3</v>
      </c>
      <c r="X118" s="527">
        <v>2</v>
      </c>
      <c r="Y118" s="528"/>
      <c r="Z118" s="527">
        <v>1</v>
      </c>
      <c r="AA118" s="528"/>
      <c r="AB118" s="528"/>
      <c r="AC118" s="528"/>
      <c r="AD118" s="528"/>
      <c r="AE118" s="528"/>
      <c r="AF118" s="528"/>
      <c r="AG118" s="528"/>
      <c r="AH118" s="528"/>
      <c r="AI118" s="528"/>
      <c r="AJ118" s="528"/>
      <c r="AK118" s="528"/>
      <c r="AL118" s="528"/>
      <c r="AM118" s="528"/>
      <c r="AN118" s="528"/>
      <c r="AO118" s="528"/>
      <c r="AP118" s="528"/>
      <c r="AQ118" s="528"/>
      <c r="AR118" s="528"/>
      <c r="AS118" s="528"/>
      <c r="AT118" s="528"/>
      <c r="AU118" s="528"/>
      <c r="AV118" s="528"/>
      <c r="AW118" s="528"/>
      <c r="AX118" s="528"/>
    </row>
    <row r="119" spans="1:50">
      <c r="A119" s="526" t="s">
        <v>1005</v>
      </c>
      <c r="B119" s="526" t="s">
        <v>478</v>
      </c>
      <c r="C119" s="526" t="s">
        <v>954</v>
      </c>
      <c r="D119" s="526" t="s">
        <v>741</v>
      </c>
      <c r="E119" s="526" t="s">
        <v>742</v>
      </c>
      <c r="F119" s="61" t="str">
        <f>IF(D119="","",VLOOKUP(D119,'UG SKU Categorization'!$A$1:$C$204,3,0))</f>
        <v>Fortified Foods</v>
      </c>
      <c r="G119" s="527">
        <v>669</v>
      </c>
      <c r="H119" s="528"/>
      <c r="I119" s="528"/>
      <c r="J119" s="528"/>
      <c r="K119" s="528"/>
      <c r="L119" s="528"/>
      <c r="M119" s="528"/>
      <c r="N119" s="528"/>
      <c r="O119" s="528"/>
      <c r="P119" s="528"/>
      <c r="Q119" s="528"/>
      <c r="R119" s="528"/>
      <c r="S119" s="528"/>
      <c r="T119" s="528"/>
      <c r="U119" s="528"/>
      <c r="V119" s="527">
        <v>25</v>
      </c>
      <c r="W119" s="527">
        <v>6</v>
      </c>
      <c r="X119" s="527">
        <v>20</v>
      </c>
      <c r="Y119" s="527">
        <v>12</v>
      </c>
      <c r="Z119" s="527">
        <v>2</v>
      </c>
      <c r="AA119" s="527">
        <v>20</v>
      </c>
      <c r="AB119" s="528"/>
      <c r="AC119" s="528"/>
      <c r="AD119" s="527">
        <v>2</v>
      </c>
      <c r="AE119" s="527">
        <v>30</v>
      </c>
      <c r="AF119" s="527">
        <v>67</v>
      </c>
      <c r="AG119" s="527">
        <v>46</v>
      </c>
      <c r="AH119" s="527">
        <v>41</v>
      </c>
      <c r="AI119" s="527">
        <v>36</v>
      </c>
      <c r="AJ119" s="527">
        <v>55</v>
      </c>
      <c r="AK119" s="527">
        <v>21</v>
      </c>
      <c r="AL119" s="527">
        <v>22</v>
      </c>
      <c r="AM119" s="527">
        <v>35</v>
      </c>
      <c r="AN119" s="527">
        <v>36</v>
      </c>
      <c r="AO119" s="527">
        <v>24</v>
      </c>
      <c r="AP119" s="527">
        <v>15</v>
      </c>
      <c r="AQ119" s="527">
        <v>12</v>
      </c>
      <c r="AR119" s="527">
        <v>10</v>
      </c>
      <c r="AS119" s="527">
        <v>23</v>
      </c>
      <c r="AT119" s="527">
        <v>13</v>
      </c>
      <c r="AU119" s="527">
        <v>24</v>
      </c>
      <c r="AV119" s="527">
        <v>26</v>
      </c>
      <c r="AW119" s="527">
        <v>45</v>
      </c>
      <c r="AX119" s="527">
        <v>1</v>
      </c>
    </row>
    <row r="120" spans="1:50">
      <c r="A120" s="526" t="s">
        <v>1005</v>
      </c>
      <c r="B120" s="526" t="s">
        <v>478</v>
      </c>
      <c r="C120" s="526" t="s">
        <v>954</v>
      </c>
      <c r="D120" s="526" t="s">
        <v>690</v>
      </c>
      <c r="E120" s="526" t="s">
        <v>1006</v>
      </c>
      <c r="F120" s="61" t="str">
        <f>IF(D120="","",VLOOKUP(D120,'UG SKU Categorization'!$A$1:$C$204,3,0))</f>
        <v>Fortified Foods</v>
      </c>
      <c r="G120" s="527">
        <v>1121</v>
      </c>
      <c r="H120" s="528"/>
      <c r="I120" s="528"/>
      <c r="J120" s="528"/>
      <c r="K120" s="528"/>
      <c r="L120" s="528"/>
      <c r="M120" s="528"/>
      <c r="N120" s="528"/>
      <c r="O120" s="528"/>
      <c r="P120" s="528"/>
      <c r="Q120" s="528"/>
      <c r="R120" s="528"/>
      <c r="S120" s="528"/>
      <c r="T120" s="528"/>
      <c r="U120" s="528"/>
      <c r="V120" s="528"/>
      <c r="W120" s="528"/>
      <c r="X120" s="528"/>
      <c r="Y120" s="528"/>
      <c r="Z120" s="528"/>
      <c r="AA120" s="528"/>
      <c r="AB120" s="528"/>
      <c r="AC120" s="528"/>
      <c r="AD120" s="528"/>
      <c r="AE120" s="528"/>
      <c r="AF120" s="528"/>
      <c r="AG120" s="528"/>
      <c r="AH120" s="527">
        <v>72</v>
      </c>
      <c r="AI120" s="527">
        <v>18</v>
      </c>
      <c r="AJ120" s="527">
        <v>210</v>
      </c>
      <c r="AK120" s="527">
        <v>22</v>
      </c>
      <c r="AL120" s="527">
        <v>162</v>
      </c>
      <c r="AM120" s="527">
        <v>4</v>
      </c>
      <c r="AN120" s="527">
        <v>230</v>
      </c>
      <c r="AO120" s="527">
        <v>70</v>
      </c>
      <c r="AP120" s="527">
        <v>142</v>
      </c>
      <c r="AQ120" s="527">
        <v>68</v>
      </c>
      <c r="AR120" s="527">
        <v>22</v>
      </c>
      <c r="AS120" s="527">
        <v>16</v>
      </c>
      <c r="AT120" s="527">
        <v>18</v>
      </c>
      <c r="AU120" s="527">
        <v>27</v>
      </c>
      <c r="AV120" s="527">
        <v>40</v>
      </c>
      <c r="AW120" s="528"/>
      <c r="AX120" s="528"/>
    </row>
    <row r="121" spans="1:50">
      <c r="A121" s="526" t="s">
        <v>1005</v>
      </c>
      <c r="B121" s="526" t="s">
        <v>478</v>
      </c>
      <c r="C121" s="526" t="s">
        <v>954</v>
      </c>
      <c r="D121" s="526" t="s">
        <v>1237</v>
      </c>
      <c r="E121" s="526" t="s">
        <v>1238</v>
      </c>
      <c r="F121" s="61" t="str">
        <f>IF(D121="","",VLOOKUP(D121,'UG SKU Categorization'!$A$1:$C$204,3,0))</f>
        <v>Fortified Foods</v>
      </c>
      <c r="G121" s="527">
        <v>4</v>
      </c>
      <c r="H121" s="528"/>
      <c r="I121" s="528"/>
      <c r="J121" s="528"/>
      <c r="K121" s="528"/>
      <c r="L121" s="528"/>
      <c r="M121" s="528"/>
      <c r="N121" s="528"/>
      <c r="O121" s="528"/>
      <c r="P121" s="528"/>
      <c r="Q121" s="528"/>
      <c r="R121" s="528"/>
      <c r="S121" s="528"/>
      <c r="T121" s="528"/>
      <c r="U121" s="528"/>
      <c r="V121" s="528"/>
      <c r="W121" s="528"/>
      <c r="X121" s="528"/>
      <c r="Y121" s="528"/>
      <c r="Z121" s="528"/>
      <c r="AA121" s="528"/>
      <c r="AB121" s="528"/>
      <c r="AC121" s="528"/>
      <c r="AD121" s="528"/>
      <c r="AE121" s="528"/>
      <c r="AF121" s="528"/>
      <c r="AG121" s="528"/>
      <c r="AH121" s="528"/>
      <c r="AI121" s="528"/>
      <c r="AJ121" s="528"/>
      <c r="AK121" s="528"/>
      <c r="AL121" s="528"/>
      <c r="AM121" s="528"/>
      <c r="AN121" s="528"/>
      <c r="AO121" s="528"/>
      <c r="AP121" s="528"/>
      <c r="AQ121" s="528"/>
      <c r="AR121" s="528"/>
      <c r="AS121" s="528"/>
      <c r="AT121" s="528"/>
      <c r="AU121" s="528"/>
      <c r="AV121" s="528"/>
      <c r="AW121" s="527">
        <v>4</v>
      </c>
      <c r="AX121" s="528"/>
    </row>
    <row r="122" spans="1:50">
      <c r="A122" s="526" t="s">
        <v>1005</v>
      </c>
      <c r="B122" s="526" t="s">
        <v>478</v>
      </c>
      <c r="C122" s="526" t="s">
        <v>954</v>
      </c>
      <c r="D122" s="526" t="s">
        <v>1452</v>
      </c>
      <c r="E122" s="526" t="s">
        <v>1454</v>
      </c>
      <c r="F122" s="61" t="str">
        <f>IF(D122="","",VLOOKUP(D122,'UG SKU Categorization'!$A$1:$C$204,3,0))</f>
        <v>Fortified Foods</v>
      </c>
      <c r="G122" s="527">
        <v>7123</v>
      </c>
      <c r="H122" s="528"/>
      <c r="I122" s="528"/>
      <c r="J122" s="528"/>
      <c r="K122" s="528"/>
      <c r="L122" s="528"/>
      <c r="M122" s="528"/>
      <c r="N122" s="528"/>
      <c r="O122" s="528"/>
      <c r="P122" s="528"/>
      <c r="Q122" s="528"/>
      <c r="R122" s="528"/>
      <c r="S122" s="528"/>
      <c r="T122" s="528"/>
      <c r="U122" s="528"/>
      <c r="V122" s="528"/>
      <c r="W122" s="528"/>
      <c r="X122" s="528"/>
      <c r="Y122" s="528"/>
      <c r="Z122" s="528"/>
      <c r="AA122" s="528"/>
      <c r="AB122" s="528"/>
      <c r="AC122" s="528"/>
      <c r="AD122" s="528"/>
      <c r="AE122" s="528"/>
      <c r="AF122" s="528"/>
      <c r="AG122" s="528"/>
      <c r="AH122" s="528"/>
      <c r="AI122" s="528"/>
      <c r="AJ122" s="528"/>
      <c r="AK122" s="528"/>
      <c r="AL122" s="528"/>
      <c r="AM122" s="528"/>
      <c r="AN122" s="527">
        <v>486</v>
      </c>
      <c r="AO122" s="527">
        <v>451</v>
      </c>
      <c r="AP122" s="527">
        <v>287</v>
      </c>
      <c r="AQ122" s="527">
        <v>756</v>
      </c>
      <c r="AR122" s="527">
        <v>428</v>
      </c>
      <c r="AS122" s="527">
        <v>444</v>
      </c>
      <c r="AT122" s="527">
        <v>468</v>
      </c>
      <c r="AU122" s="527">
        <v>811</v>
      </c>
      <c r="AV122" s="527">
        <v>940</v>
      </c>
      <c r="AW122" s="527">
        <v>2052</v>
      </c>
      <c r="AX122" s="528"/>
    </row>
    <row r="123" spans="1:50">
      <c r="A123" s="526" t="s">
        <v>1005</v>
      </c>
      <c r="B123" s="526" t="s">
        <v>478</v>
      </c>
      <c r="C123" s="526" t="s">
        <v>954</v>
      </c>
      <c r="D123" s="526" t="s">
        <v>2465</v>
      </c>
      <c r="E123" s="526" t="s">
        <v>2466</v>
      </c>
      <c r="F123" s="61" t="str">
        <f>IF(D123="","",VLOOKUP(D123,'UG SKU Categorization'!$A$1:$C$204,3,0))</f>
        <v>Fortified Foods</v>
      </c>
      <c r="G123" s="527">
        <v>23</v>
      </c>
      <c r="H123" s="528"/>
      <c r="I123" s="528"/>
      <c r="J123" s="528"/>
      <c r="K123" s="528"/>
      <c r="L123" s="528"/>
      <c r="M123" s="528"/>
      <c r="N123" s="528"/>
      <c r="O123" s="528"/>
      <c r="P123" s="528"/>
      <c r="Q123" s="528"/>
      <c r="R123" s="528"/>
      <c r="S123" s="528"/>
      <c r="T123" s="528"/>
      <c r="U123" s="528"/>
      <c r="V123" s="528"/>
      <c r="W123" s="528"/>
      <c r="X123" s="528"/>
      <c r="Y123" s="528"/>
      <c r="Z123" s="528"/>
      <c r="AA123" s="528"/>
      <c r="AB123" s="528"/>
      <c r="AC123" s="528"/>
      <c r="AD123" s="528"/>
      <c r="AE123" s="528"/>
      <c r="AF123" s="528"/>
      <c r="AG123" s="528"/>
      <c r="AH123" s="528"/>
      <c r="AI123" s="528"/>
      <c r="AJ123" s="528"/>
      <c r="AK123" s="528"/>
      <c r="AL123" s="528"/>
      <c r="AM123" s="528"/>
      <c r="AN123" s="528"/>
      <c r="AO123" s="528"/>
      <c r="AP123" s="528"/>
      <c r="AQ123" s="528"/>
      <c r="AR123" s="528"/>
      <c r="AS123" s="528"/>
      <c r="AT123" s="528"/>
      <c r="AU123" s="528"/>
      <c r="AV123" s="528"/>
      <c r="AW123" s="527">
        <v>22</v>
      </c>
      <c r="AX123" s="527">
        <v>1</v>
      </c>
    </row>
    <row r="124" spans="1:50">
      <c r="A124" s="526" t="s">
        <v>1005</v>
      </c>
      <c r="B124" s="526" t="s">
        <v>478</v>
      </c>
      <c r="C124" s="526" t="s">
        <v>954</v>
      </c>
      <c r="D124" s="526" t="s">
        <v>641</v>
      </c>
      <c r="E124" s="526" t="s">
        <v>642</v>
      </c>
      <c r="F124" s="61" t="str">
        <f>IF(D124="","",VLOOKUP(D124,'UG SKU Categorization'!$A$1:$C$204,3,0))</f>
        <v>Diarrhea Treatment</v>
      </c>
      <c r="G124" s="527">
        <v>17531</v>
      </c>
      <c r="H124" s="527">
        <v>393</v>
      </c>
      <c r="I124" s="527">
        <v>238</v>
      </c>
      <c r="J124" s="527">
        <v>577</v>
      </c>
      <c r="K124" s="527">
        <v>404</v>
      </c>
      <c r="L124" s="527">
        <v>2285</v>
      </c>
      <c r="M124" s="527">
        <v>2652</v>
      </c>
      <c r="N124" s="527">
        <v>303</v>
      </c>
      <c r="O124" s="527">
        <v>543</v>
      </c>
      <c r="P124" s="527">
        <v>905</v>
      </c>
      <c r="Q124" s="527">
        <v>629</v>
      </c>
      <c r="R124" s="527">
        <v>151</v>
      </c>
      <c r="S124" s="527">
        <v>216</v>
      </c>
      <c r="T124" s="527">
        <v>335</v>
      </c>
      <c r="U124" s="527">
        <v>239</v>
      </c>
      <c r="V124" s="527">
        <v>558</v>
      </c>
      <c r="W124" s="527">
        <v>298</v>
      </c>
      <c r="X124" s="527">
        <v>371</v>
      </c>
      <c r="Y124" s="527">
        <v>390</v>
      </c>
      <c r="Z124" s="527">
        <v>246</v>
      </c>
      <c r="AA124" s="527">
        <v>265</v>
      </c>
      <c r="AB124" s="527">
        <v>238</v>
      </c>
      <c r="AC124" s="527">
        <v>152</v>
      </c>
      <c r="AD124" s="527">
        <v>306</v>
      </c>
      <c r="AE124" s="527">
        <v>693</v>
      </c>
      <c r="AF124" s="527">
        <v>456</v>
      </c>
      <c r="AG124" s="527">
        <v>246</v>
      </c>
      <c r="AH124" s="527">
        <v>110</v>
      </c>
      <c r="AI124" s="527">
        <v>382</v>
      </c>
      <c r="AJ124" s="527">
        <v>279</v>
      </c>
      <c r="AK124" s="527">
        <v>125</v>
      </c>
      <c r="AL124" s="527">
        <v>130</v>
      </c>
      <c r="AM124" s="527">
        <v>346</v>
      </c>
      <c r="AN124" s="527">
        <v>262</v>
      </c>
      <c r="AO124" s="527">
        <v>232</v>
      </c>
      <c r="AP124" s="527">
        <v>279</v>
      </c>
      <c r="AQ124" s="527">
        <v>227</v>
      </c>
      <c r="AR124" s="527">
        <v>208</v>
      </c>
      <c r="AS124" s="527">
        <v>249</v>
      </c>
      <c r="AT124" s="527">
        <v>291</v>
      </c>
      <c r="AU124" s="527">
        <v>132</v>
      </c>
      <c r="AV124" s="527">
        <v>62</v>
      </c>
      <c r="AW124" s="527">
        <v>127</v>
      </c>
      <c r="AX124" s="527">
        <v>1</v>
      </c>
    </row>
    <row r="125" spans="1:50">
      <c r="A125" s="526" t="s">
        <v>1005</v>
      </c>
      <c r="B125" s="526" t="s">
        <v>478</v>
      </c>
      <c r="C125" s="526" t="s">
        <v>954</v>
      </c>
      <c r="D125" s="526" t="s">
        <v>643</v>
      </c>
      <c r="E125" s="526" t="s">
        <v>644</v>
      </c>
      <c r="F125" s="61" t="str">
        <f>IF(D125="","",VLOOKUP(D125,'UG SKU Categorization'!$A$1:$C$204,3,0))</f>
        <v>Diarrhea Treatment</v>
      </c>
      <c r="G125" s="527">
        <v>1115</v>
      </c>
      <c r="H125" s="527">
        <v>22</v>
      </c>
      <c r="I125" s="527">
        <v>26</v>
      </c>
      <c r="J125" s="527">
        <v>52</v>
      </c>
      <c r="K125" s="527">
        <v>54</v>
      </c>
      <c r="L125" s="527">
        <v>59</v>
      </c>
      <c r="M125" s="527">
        <v>61</v>
      </c>
      <c r="N125" s="527">
        <v>32</v>
      </c>
      <c r="O125" s="527">
        <v>64</v>
      </c>
      <c r="P125" s="527">
        <v>225</v>
      </c>
      <c r="Q125" s="527">
        <v>212</v>
      </c>
      <c r="R125" s="527">
        <v>8</v>
      </c>
      <c r="S125" s="528"/>
      <c r="T125" s="528"/>
      <c r="U125" s="527">
        <v>1</v>
      </c>
      <c r="V125" s="527">
        <v>2</v>
      </c>
      <c r="W125" s="528"/>
      <c r="X125" s="527">
        <v>5</v>
      </c>
      <c r="Y125" s="527">
        <v>5</v>
      </c>
      <c r="Z125" s="527">
        <v>79</v>
      </c>
      <c r="AA125" s="527">
        <v>3</v>
      </c>
      <c r="AB125" s="527">
        <v>1</v>
      </c>
      <c r="AC125" s="528"/>
      <c r="AD125" s="527">
        <v>1</v>
      </c>
      <c r="AE125" s="527">
        <v>33</v>
      </c>
      <c r="AF125" s="527">
        <v>26</v>
      </c>
      <c r="AG125" s="527">
        <v>21</v>
      </c>
      <c r="AH125" s="527">
        <v>17</v>
      </c>
      <c r="AI125" s="527">
        <v>14</v>
      </c>
      <c r="AJ125" s="527">
        <v>7</v>
      </c>
      <c r="AK125" s="527">
        <v>2</v>
      </c>
      <c r="AL125" s="528"/>
      <c r="AM125" s="527">
        <v>6</v>
      </c>
      <c r="AN125" s="527">
        <v>17</v>
      </c>
      <c r="AO125" s="527">
        <v>8</v>
      </c>
      <c r="AP125" s="527">
        <v>23</v>
      </c>
      <c r="AQ125" s="527">
        <v>26</v>
      </c>
      <c r="AR125" s="528"/>
      <c r="AS125" s="527">
        <v>3</v>
      </c>
      <c r="AT125" s="528"/>
      <c r="AU125" s="528"/>
      <c r="AV125" s="528"/>
      <c r="AW125" s="528"/>
      <c r="AX125" s="528"/>
    </row>
    <row r="126" spans="1:50">
      <c r="A126" s="526" t="s">
        <v>1005</v>
      </c>
      <c r="B126" s="526" t="s">
        <v>478</v>
      </c>
      <c r="C126" s="526" t="s">
        <v>954</v>
      </c>
      <c r="D126" s="526" t="s">
        <v>645</v>
      </c>
      <c r="E126" s="526" t="s">
        <v>646</v>
      </c>
      <c r="F126" s="61" t="str">
        <f>IF(D126="","",VLOOKUP(D126,'UG SKU Categorization'!$A$1:$C$204,3,0))</f>
        <v>Water filtration and storage</v>
      </c>
      <c r="G126" s="527">
        <v>176</v>
      </c>
      <c r="H126" s="528"/>
      <c r="I126" s="527">
        <v>75</v>
      </c>
      <c r="J126" s="528"/>
      <c r="K126" s="528"/>
      <c r="L126" s="528"/>
      <c r="M126" s="528"/>
      <c r="N126" s="528"/>
      <c r="O126" s="528"/>
      <c r="P126" s="528"/>
      <c r="Q126" s="528"/>
      <c r="R126" s="528"/>
      <c r="S126" s="528"/>
      <c r="T126" s="527">
        <v>10</v>
      </c>
      <c r="U126" s="528"/>
      <c r="V126" s="528"/>
      <c r="W126" s="528"/>
      <c r="X126" s="528"/>
      <c r="Y126" s="528"/>
      <c r="Z126" s="528"/>
      <c r="AA126" s="528"/>
      <c r="AB126" s="528"/>
      <c r="AC126" s="528"/>
      <c r="AD126" s="528"/>
      <c r="AE126" s="528"/>
      <c r="AF126" s="527">
        <v>80</v>
      </c>
      <c r="AG126" s="528"/>
      <c r="AH126" s="528"/>
      <c r="AI126" s="528"/>
      <c r="AJ126" s="528"/>
      <c r="AK126" s="528"/>
      <c r="AL126" s="527">
        <v>11</v>
      </c>
      <c r="AM126" s="528"/>
      <c r="AN126" s="528"/>
      <c r="AO126" s="528"/>
      <c r="AP126" s="528"/>
      <c r="AQ126" s="528"/>
      <c r="AR126" s="528"/>
      <c r="AS126" s="528"/>
      <c r="AT126" s="528"/>
      <c r="AU126" s="528"/>
      <c r="AV126" s="528"/>
      <c r="AW126" s="528"/>
      <c r="AX126" s="528"/>
    </row>
    <row r="127" spans="1:50">
      <c r="A127" s="526" t="s">
        <v>1005</v>
      </c>
      <c r="B127" s="526" t="s">
        <v>478</v>
      </c>
      <c r="C127" s="526" t="s">
        <v>954</v>
      </c>
      <c r="D127" s="526" t="s">
        <v>647</v>
      </c>
      <c r="E127" s="526" t="s">
        <v>648</v>
      </c>
      <c r="F127" s="61" t="str">
        <f>IF(D127="","",VLOOKUP(D127,'UG SKU Categorization'!$A$1:$C$204,3,0))</f>
        <v>Water filtration and storage</v>
      </c>
      <c r="G127" s="527">
        <v>5</v>
      </c>
      <c r="H127" s="528"/>
      <c r="I127" s="528"/>
      <c r="J127" s="528"/>
      <c r="K127" s="527">
        <v>5</v>
      </c>
      <c r="L127" s="528"/>
      <c r="M127" s="528"/>
      <c r="N127" s="528"/>
      <c r="O127" s="528"/>
      <c r="P127" s="528"/>
      <c r="Q127" s="528"/>
      <c r="R127" s="528"/>
      <c r="S127" s="528"/>
      <c r="T127" s="528"/>
      <c r="U127" s="528"/>
      <c r="V127" s="528"/>
      <c r="W127" s="528"/>
      <c r="X127" s="528"/>
      <c r="Y127" s="528"/>
      <c r="Z127" s="528"/>
      <c r="AA127" s="528"/>
      <c r="AB127" s="528"/>
      <c r="AC127" s="528"/>
      <c r="AD127" s="528"/>
      <c r="AE127" s="528"/>
      <c r="AF127" s="528"/>
      <c r="AG127" s="528"/>
      <c r="AH127" s="528"/>
      <c r="AI127" s="528"/>
      <c r="AJ127" s="528"/>
      <c r="AK127" s="528"/>
      <c r="AL127" s="528"/>
      <c r="AM127" s="528"/>
      <c r="AN127" s="528"/>
      <c r="AO127" s="528"/>
      <c r="AP127" s="528"/>
      <c r="AQ127" s="528"/>
      <c r="AR127" s="528"/>
      <c r="AS127" s="528"/>
      <c r="AT127" s="528"/>
      <c r="AU127" s="528"/>
      <c r="AV127" s="528"/>
      <c r="AW127" s="528"/>
      <c r="AX127" s="528"/>
    </row>
    <row r="128" spans="1:50">
      <c r="A128" s="526" t="s">
        <v>1005</v>
      </c>
      <c r="B128" s="526" t="s">
        <v>478</v>
      </c>
      <c r="C128" s="526" t="s">
        <v>954</v>
      </c>
      <c r="D128" s="526" t="s">
        <v>649</v>
      </c>
      <c r="E128" s="526" t="s">
        <v>650</v>
      </c>
      <c r="F128" s="61" t="str">
        <f>IF(D128="","",VLOOKUP(D128,'UG SKU Categorization'!$A$1:$C$204,3,0))</f>
        <v>Water filtration and storage</v>
      </c>
      <c r="G128" s="527">
        <v>132</v>
      </c>
      <c r="H128" s="527">
        <v>2</v>
      </c>
      <c r="I128" s="527">
        <v>9</v>
      </c>
      <c r="J128" s="527">
        <v>3</v>
      </c>
      <c r="K128" s="527">
        <v>7</v>
      </c>
      <c r="L128" s="527">
        <v>1</v>
      </c>
      <c r="M128" s="527">
        <v>1</v>
      </c>
      <c r="N128" s="527">
        <v>2</v>
      </c>
      <c r="O128" s="527">
        <v>1</v>
      </c>
      <c r="P128" s="527">
        <v>1</v>
      </c>
      <c r="Q128" s="528"/>
      <c r="R128" s="527">
        <v>2</v>
      </c>
      <c r="S128" s="527">
        <v>2</v>
      </c>
      <c r="T128" s="528"/>
      <c r="U128" s="527">
        <v>2</v>
      </c>
      <c r="V128" s="527">
        <v>7</v>
      </c>
      <c r="W128" s="528"/>
      <c r="X128" s="528"/>
      <c r="Y128" s="527">
        <v>6</v>
      </c>
      <c r="Z128" s="528"/>
      <c r="AA128" s="527">
        <v>2</v>
      </c>
      <c r="AB128" s="528"/>
      <c r="AC128" s="528"/>
      <c r="AD128" s="527">
        <v>8</v>
      </c>
      <c r="AE128" s="527">
        <v>39</v>
      </c>
      <c r="AF128" s="527">
        <v>9</v>
      </c>
      <c r="AG128" s="527">
        <v>5</v>
      </c>
      <c r="AH128" s="527">
        <v>4</v>
      </c>
      <c r="AI128" s="527">
        <v>3</v>
      </c>
      <c r="AJ128" s="528"/>
      <c r="AK128" s="528"/>
      <c r="AL128" s="527">
        <v>4</v>
      </c>
      <c r="AM128" s="527">
        <v>1</v>
      </c>
      <c r="AN128" s="527">
        <v>1</v>
      </c>
      <c r="AO128" s="528"/>
      <c r="AP128" s="528"/>
      <c r="AQ128" s="527">
        <v>6</v>
      </c>
      <c r="AR128" s="527">
        <v>1</v>
      </c>
      <c r="AS128" s="527">
        <v>2</v>
      </c>
      <c r="AT128" s="527">
        <v>1</v>
      </c>
      <c r="AU128" s="528"/>
      <c r="AV128" s="528"/>
      <c r="AW128" s="528"/>
      <c r="AX128" s="528"/>
    </row>
    <row r="129" spans="1:50">
      <c r="A129" s="526" t="s">
        <v>1005</v>
      </c>
      <c r="B129" s="526" t="s">
        <v>478</v>
      </c>
      <c r="C129" s="526" t="s">
        <v>954</v>
      </c>
      <c r="D129" s="526" t="s">
        <v>413</v>
      </c>
      <c r="E129" s="526" t="s">
        <v>414</v>
      </c>
      <c r="F129" s="61" t="str">
        <f>IF(D129="","",VLOOKUP(D129,'UG SKU Categorization'!$A$1:$C$204,3,0))</f>
        <v>Hygiene</v>
      </c>
      <c r="G129" s="527">
        <v>604</v>
      </c>
      <c r="H129" s="527">
        <v>54</v>
      </c>
      <c r="I129" s="527">
        <v>79</v>
      </c>
      <c r="J129" s="527">
        <v>99</v>
      </c>
      <c r="K129" s="527">
        <v>17</v>
      </c>
      <c r="L129" s="527">
        <v>39</v>
      </c>
      <c r="M129" s="527">
        <v>11</v>
      </c>
      <c r="N129" s="527">
        <v>14</v>
      </c>
      <c r="O129" s="527">
        <v>15</v>
      </c>
      <c r="P129" s="527">
        <v>23</v>
      </c>
      <c r="Q129" s="527">
        <v>6</v>
      </c>
      <c r="R129" s="527">
        <v>20</v>
      </c>
      <c r="S129" s="527">
        <v>12</v>
      </c>
      <c r="T129" s="527">
        <v>9</v>
      </c>
      <c r="U129" s="527">
        <v>1</v>
      </c>
      <c r="V129" s="527">
        <v>4</v>
      </c>
      <c r="W129" s="527">
        <v>8</v>
      </c>
      <c r="X129" s="527">
        <v>36</v>
      </c>
      <c r="Y129" s="528"/>
      <c r="Z129" s="527">
        <v>11</v>
      </c>
      <c r="AA129" s="527">
        <v>18</v>
      </c>
      <c r="AB129" s="527">
        <v>15</v>
      </c>
      <c r="AC129" s="527">
        <v>2</v>
      </c>
      <c r="AD129" s="527">
        <v>6</v>
      </c>
      <c r="AE129" s="527">
        <v>13</v>
      </c>
      <c r="AF129" s="527">
        <v>36</v>
      </c>
      <c r="AG129" s="527">
        <v>8</v>
      </c>
      <c r="AH129" s="528"/>
      <c r="AI129" s="527">
        <v>2</v>
      </c>
      <c r="AJ129" s="527">
        <v>14</v>
      </c>
      <c r="AK129" s="527">
        <v>3</v>
      </c>
      <c r="AL129" s="527">
        <v>1</v>
      </c>
      <c r="AM129" s="527">
        <v>2</v>
      </c>
      <c r="AN129" s="528"/>
      <c r="AO129" s="528"/>
      <c r="AP129" s="528"/>
      <c r="AQ129" s="527">
        <v>2</v>
      </c>
      <c r="AR129" s="528"/>
      <c r="AS129" s="528"/>
      <c r="AT129" s="528"/>
      <c r="AU129" s="527">
        <v>16</v>
      </c>
      <c r="AV129" s="527">
        <v>7</v>
      </c>
      <c r="AW129" s="528"/>
      <c r="AX129" s="527">
        <v>1</v>
      </c>
    </row>
    <row r="130" spans="1:50">
      <c r="A130" s="526" t="s">
        <v>1005</v>
      </c>
      <c r="B130" s="526" t="s">
        <v>478</v>
      </c>
      <c r="C130" s="526" t="s">
        <v>954</v>
      </c>
      <c r="D130" s="526" t="s">
        <v>415</v>
      </c>
      <c r="E130" s="526" t="s">
        <v>416</v>
      </c>
      <c r="F130" s="61" t="str">
        <f>IF(D130="","",VLOOKUP(D130,'UG SKU Categorization'!$A$1:$C$204,3,0))</f>
        <v>Hygiene</v>
      </c>
      <c r="G130" s="527">
        <v>1534</v>
      </c>
      <c r="H130" s="527">
        <v>151</v>
      </c>
      <c r="I130" s="527">
        <v>76</v>
      </c>
      <c r="J130" s="527">
        <v>74</v>
      </c>
      <c r="K130" s="527">
        <v>103</v>
      </c>
      <c r="L130" s="527">
        <v>67</v>
      </c>
      <c r="M130" s="527">
        <v>18</v>
      </c>
      <c r="N130" s="527">
        <v>28</v>
      </c>
      <c r="O130" s="527">
        <v>41</v>
      </c>
      <c r="P130" s="527">
        <v>58</v>
      </c>
      <c r="Q130" s="527">
        <v>21</v>
      </c>
      <c r="R130" s="527">
        <v>25</v>
      </c>
      <c r="S130" s="527">
        <v>33</v>
      </c>
      <c r="T130" s="527">
        <v>37</v>
      </c>
      <c r="U130" s="527">
        <v>8</v>
      </c>
      <c r="V130" s="527">
        <v>22</v>
      </c>
      <c r="W130" s="527">
        <v>15</v>
      </c>
      <c r="X130" s="527">
        <v>55</v>
      </c>
      <c r="Y130" s="527">
        <v>13</v>
      </c>
      <c r="Z130" s="527">
        <v>16</v>
      </c>
      <c r="AA130" s="527">
        <v>47</v>
      </c>
      <c r="AB130" s="527">
        <v>27</v>
      </c>
      <c r="AC130" s="527">
        <v>68</v>
      </c>
      <c r="AD130" s="527">
        <v>48</v>
      </c>
      <c r="AE130" s="527">
        <v>42</v>
      </c>
      <c r="AF130" s="527">
        <v>75</v>
      </c>
      <c r="AG130" s="527">
        <v>61</v>
      </c>
      <c r="AH130" s="527">
        <v>7</v>
      </c>
      <c r="AI130" s="527">
        <v>13</v>
      </c>
      <c r="AJ130" s="527">
        <v>18</v>
      </c>
      <c r="AK130" s="527">
        <v>7</v>
      </c>
      <c r="AL130" s="527">
        <v>10</v>
      </c>
      <c r="AM130" s="527">
        <v>28</v>
      </c>
      <c r="AN130" s="527">
        <v>39</v>
      </c>
      <c r="AO130" s="527">
        <v>23</v>
      </c>
      <c r="AP130" s="527">
        <v>7</v>
      </c>
      <c r="AQ130" s="527">
        <v>80</v>
      </c>
      <c r="AR130" s="527">
        <v>16</v>
      </c>
      <c r="AS130" s="527">
        <v>29</v>
      </c>
      <c r="AT130" s="527">
        <v>3</v>
      </c>
      <c r="AU130" s="527">
        <v>2</v>
      </c>
      <c r="AV130" s="527">
        <v>4</v>
      </c>
      <c r="AW130" s="527">
        <v>17</v>
      </c>
      <c r="AX130" s="527">
        <v>2</v>
      </c>
    </row>
    <row r="131" spans="1:50">
      <c r="A131" s="526" t="s">
        <v>1005</v>
      </c>
      <c r="B131" s="526" t="s">
        <v>478</v>
      </c>
      <c r="C131" s="526" t="s">
        <v>954</v>
      </c>
      <c r="D131" s="526" t="s">
        <v>651</v>
      </c>
      <c r="E131" s="526" t="s">
        <v>652</v>
      </c>
      <c r="F131" s="61" t="str">
        <f>IF(D131="","",VLOOKUP(D131,'UG SKU Categorization'!$A$1:$C$204,3,0))</f>
        <v>Hygiene</v>
      </c>
      <c r="G131" s="527">
        <v>747</v>
      </c>
      <c r="H131" s="527">
        <v>7</v>
      </c>
      <c r="I131" s="527">
        <v>54</v>
      </c>
      <c r="J131" s="527">
        <v>31</v>
      </c>
      <c r="K131" s="527">
        <v>4</v>
      </c>
      <c r="L131" s="527">
        <v>8</v>
      </c>
      <c r="M131" s="527">
        <v>33</v>
      </c>
      <c r="N131" s="527">
        <v>10</v>
      </c>
      <c r="O131" s="527">
        <v>15</v>
      </c>
      <c r="P131" s="527">
        <v>15</v>
      </c>
      <c r="Q131" s="527">
        <v>17</v>
      </c>
      <c r="R131" s="527">
        <v>19</v>
      </c>
      <c r="S131" s="527">
        <v>16</v>
      </c>
      <c r="T131" s="527">
        <v>8</v>
      </c>
      <c r="U131" s="527">
        <v>34</v>
      </c>
      <c r="V131" s="527">
        <v>1</v>
      </c>
      <c r="W131" s="527">
        <v>3</v>
      </c>
      <c r="X131" s="527">
        <v>35</v>
      </c>
      <c r="Y131" s="527">
        <v>10</v>
      </c>
      <c r="Z131" s="527">
        <v>7</v>
      </c>
      <c r="AA131" s="527">
        <v>23</v>
      </c>
      <c r="AB131" s="527">
        <v>33</v>
      </c>
      <c r="AC131" s="527">
        <v>72</v>
      </c>
      <c r="AD131" s="527">
        <v>15</v>
      </c>
      <c r="AE131" s="527">
        <v>2</v>
      </c>
      <c r="AF131" s="527">
        <v>26</v>
      </c>
      <c r="AG131" s="527">
        <v>21</v>
      </c>
      <c r="AH131" s="527">
        <v>10</v>
      </c>
      <c r="AI131" s="527">
        <v>8</v>
      </c>
      <c r="AJ131" s="527">
        <v>5</v>
      </c>
      <c r="AK131" s="527">
        <v>8</v>
      </c>
      <c r="AL131" s="527">
        <v>9</v>
      </c>
      <c r="AM131" s="527">
        <v>19</v>
      </c>
      <c r="AN131" s="527">
        <v>11</v>
      </c>
      <c r="AO131" s="527">
        <v>17</v>
      </c>
      <c r="AP131" s="527">
        <v>1</v>
      </c>
      <c r="AQ131" s="527">
        <v>84</v>
      </c>
      <c r="AR131" s="527">
        <v>14</v>
      </c>
      <c r="AS131" s="527">
        <v>16</v>
      </c>
      <c r="AT131" s="527">
        <v>3</v>
      </c>
      <c r="AU131" s="527">
        <v>3</v>
      </c>
      <c r="AV131" s="527">
        <v>12</v>
      </c>
      <c r="AW131" s="527">
        <v>8</v>
      </c>
      <c r="AX131" s="528"/>
    </row>
    <row r="132" spans="1:50">
      <c r="A132" s="526" t="s">
        <v>1005</v>
      </c>
      <c r="B132" s="526" t="s">
        <v>478</v>
      </c>
      <c r="C132" s="526" t="s">
        <v>954</v>
      </c>
      <c r="D132" s="526" t="s">
        <v>691</v>
      </c>
      <c r="E132" s="526" t="s">
        <v>692</v>
      </c>
      <c r="F132" s="61" t="str">
        <f>IF(D132="","",VLOOKUP(D132,'UG SKU Categorization'!$A$1:$C$204,3,0))</f>
        <v>Soap</v>
      </c>
      <c r="G132" s="527">
        <v>5121</v>
      </c>
      <c r="H132" s="527">
        <v>2944</v>
      </c>
      <c r="I132" s="527">
        <v>174</v>
      </c>
      <c r="J132" s="527">
        <v>95</v>
      </c>
      <c r="K132" s="527">
        <v>42</v>
      </c>
      <c r="L132" s="527">
        <v>76</v>
      </c>
      <c r="M132" s="527">
        <v>27</v>
      </c>
      <c r="N132" s="527">
        <v>54</v>
      </c>
      <c r="O132" s="527">
        <v>65</v>
      </c>
      <c r="P132" s="527">
        <v>62</v>
      </c>
      <c r="Q132" s="527">
        <v>80</v>
      </c>
      <c r="R132" s="527">
        <v>190</v>
      </c>
      <c r="S132" s="527">
        <v>7</v>
      </c>
      <c r="T132" s="527">
        <v>32</v>
      </c>
      <c r="U132" s="527">
        <v>33</v>
      </c>
      <c r="V132" s="527">
        <v>31</v>
      </c>
      <c r="W132" s="527">
        <v>23</v>
      </c>
      <c r="X132" s="527">
        <v>46</v>
      </c>
      <c r="Y132" s="527">
        <v>16</v>
      </c>
      <c r="Z132" s="527">
        <v>58</v>
      </c>
      <c r="AA132" s="527">
        <v>34</v>
      </c>
      <c r="AB132" s="527">
        <v>11</v>
      </c>
      <c r="AC132" s="527">
        <v>867</v>
      </c>
      <c r="AD132" s="527">
        <v>28</v>
      </c>
      <c r="AE132" s="527">
        <v>1</v>
      </c>
      <c r="AF132" s="527">
        <v>28</v>
      </c>
      <c r="AG132" s="527">
        <v>7</v>
      </c>
      <c r="AH132" s="527">
        <v>1</v>
      </c>
      <c r="AI132" s="527">
        <v>8</v>
      </c>
      <c r="AJ132" s="528"/>
      <c r="AK132" s="527">
        <v>1</v>
      </c>
      <c r="AL132" s="528"/>
      <c r="AM132" s="527">
        <v>1</v>
      </c>
      <c r="AN132" s="528"/>
      <c r="AO132" s="528"/>
      <c r="AP132" s="528"/>
      <c r="AQ132" s="527">
        <v>42</v>
      </c>
      <c r="AR132" s="528"/>
      <c r="AS132" s="528"/>
      <c r="AT132" s="527">
        <v>27</v>
      </c>
      <c r="AU132" s="527">
        <v>1</v>
      </c>
      <c r="AV132" s="527">
        <v>6</v>
      </c>
      <c r="AW132" s="527">
        <v>2</v>
      </c>
      <c r="AX132" s="527">
        <v>1</v>
      </c>
    </row>
    <row r="133" spans="1:50">
      <c r="A133" s="526" t="s">
        <v>1005</v>
      </c>
      <c r="B133" s="526" t="s">
        <v>478</v>
      </c>
      <c r="C133" s="526" t="s">
        <v>954</v>
      </c>
      <c r="D133" s="526" t="s">
        <v>693</v>
      </c>
      <c r="E133" s="526" t="s">
        <v>694</v>
      </c>
      <c r="F133" s="61" t="str">
        <f>IF(D133="","",VLOOKUP(D133,'UG SKU Categorization'!$A$1:$C$204,3,0))</f>
        <v>Soap</v>
      </c>
      <c r="G133" s="527">
        <v>7878</v>
      </c>
      <c r="H133" s="527">
        <v>5680</v>
      </c>
      <c r="I133" s="527">
        <v>248</v>
      </c>
      <c r="J133" s="527">
        <v>194</v>
      </c>
      <c r="K133" s="527">
        <v>106</v>
      </c>
      <c r="L133" s="527">
        <v>138</v>
      </c>
      <c r="M133" s="527">
        <v>86</v>
      </c>
      <c r="N133" s="527">
        <v>105</v>
      </c>
      <c r="O133" s="527">
        <v>69</v>
      </c>
      <c r="P133" s="527">
        <v>78</v>
      </c>
      <c r="Q133" s="527">
        <v>40</v>
      </c>
      <c r="R133" s="527">
        <v>99</v>
      </c>
      <c r="S133" s="527">
        <v>14</v>
      </c>
      <c r="T133" s="527">
        <v>35</v>
      </c>
      <c r="U133" s="527">
        <v>34</v>
      </c>
      <c r="V133" s="527">
        <v>15</v>
      </c>
      <c r="W133" s="527">
        <v>4</v>
      </c>
      <c r="X133" s="527">
        <v>6</v>
      </c>
      <c r="Y133" s="527">
        <v>9</v>
      </c>
      <c r="Z133" s="527">
        <v>31</v>
      </c>
      <c r="AA133" s="527">
        <v>99</v>
      </c>
      <c r="AB133" s="527">
        <v>16</v>
      </c>
      <c r="AC133" s="527">
        <v>12</v>
      </c>
      <c r="AD133" s="527">
        <v>278</v>
      </c>
      <c r="AE133" s="527">
        <v>68</v>
      </c>
      <c r="AF133" s="527">
        <v>94</v>
      </c>
      <c r="AG133" s="527">
        <v>21</v>
      </c>
      <c r="AH133" s="527">
        <v>8</v>
      </c>
      <c r="AI133" s="527">
        <v>10</v>
      </c>
      <c r="AJ133" s="527">
        <v>11</v>
      </c>
      <c r="AK133" s="527">
        <v>2</v>
      </c>
      <c r="AL133" s="527">
        <v>5</v>
      </c>
      <c r="AM133" s="527">
        <v>17</v>
      </c>
      <c r="AN133" s="527">
        <v>3</v>
      </c>
      <c r="AO133" s="527">
        <v>1</v>
      </c>
      <c r="AP133" s="527">
        <v>1</v>
      </c>
      <c r="AQ133" s="527">
        <v>148</v>
      </c>
      <c r="AR133" s="527">
        <v>2</v>
      </c>
      <c r="AS133" s="528"/>
      <c r="AT133" s="527">
        <v>27</v>
      </c>
      <c r="AU133" s="527">
        <v>4</v>
      </c>
      <c r="AV133" s="527">
        <v>34</v>
      </c>
      <c r="AW133" s="527">
        <v>26</v>
      </c>
      <c r="AX133" s="528"/>
    </row>
    <row r="134" spans="1:50">
      <c r="A134" s="526" t="s">
        <v>1005</v>
      </c>
      <c r="B134" s="526" t="s">
        <v>478</v>
      </c>
      <c r="C134" s="526" t="s">
        <v>954</v>
      </c>
      <c r="D134" s="526" t="s">
        <v>581</v>
      </c>
      <c r="E134" s="526" t="s">
        <v>582</v>
      </c>
      <c r="F134" s="61" t="str">
        <f>IF(D134="","",VLOOKUP(D134,'UG SKU Categorization'!$A$1:$C$204,3,0))</f>
        <v>Hygiene</v>
      </c>
      <c r="G134" s="527">
        <v>722</v>
      </c>
      <c r="H134" s="527">
        <v>12</v>
      </c>
      <c r="I134" s="527">
        <v>25</v>
      </c>
      <c r="J134" s="527">
        <v>25</v>
      </c>
      <c r="K134" s="527">
        <v>58</v>
      </c>
      <c r="L134" s="527">
        <v>36</v>
      </c>
      <c r="M134" s="527">
        <v>7</v>
      </c>
      <c r="N134" s="527">
        <v>10</v>
      </c>
      <c r="O134" s="527">
        <v>15</v>
      </c>
      <c r="P134" s="527">
        <v>12</v>
      </c>
      <c r="Q134" s="527">
        <v>10</v>
      </c>
      <c r="R134" s="527">
        <v>3</v>
      </c>
      <c r="S134" s="527">
        <v>11</v>
      </c>
      <c r="T134" s="527">
        <v>49</v>
      </c>
      <c r="U134" s="527">
        <v>17</v>
      </c>
      <c r="V134" s="527">
        <v>10</v>
      </c>
      <c r="W134" s="527">
        <v>10</v>
      </c>
      <c r="X134" s="527">
        <v>7</v>
      </c>
      <c r="Y134" s="527">
        <v>13</v>
      </c>
      <c r="Z134" s="527">
        <v>5</v>
      </c>
      <c r="AA134" s="527">
        <v>8</v>
      </c>
      <c r="AB134" s="527">
        <v>9</v>
      </c>
      <c r="AC134" s="527">
        <v>14</v>
      </c>
      <c r="AD134" s="527">
        <v>4</v>
      </c>
      <c r="AE134" s="527">
        <v>38</v>
      </c>
      <c r="AF134" s="527">
        <v>22</v>
      </c>
      <c r="AG134" s="527">
        <v>74</v>
      </c>
      <c r="AH134" s="527">
        <v>5</v>
      </c>
      <c r="AI134" s="527">
        <v>9</v>
      </c>
      <c r="AJ134" s="527">
        <v>30</v>
      </c>
      <c r="AK134" s="527">
        <v>50</v>
      </c>
      <c r="AL134" s="527">
        <v>5</v>
      </c>
      <c r="AM134" s="527">
        <v>28</v>
      </c>
      <c r="AN134" s="527">
        <v>34</v>
      </c>
      <c r="AO134" s="527">
        <v>1</v>
      </c>
      <c r="AP134" s="527">
        <v>6</v>
      </c>
      <c r="AQ134" s="527">
        <v>16</v>
      </c>
      <c r="AR134" s="527">
        <v>2</v>
      </c>
      <c r="AS134" s="527">
        <v>3</v>
      </c>
      <c r="AT134" s="527">
        <v>3</v>
      </c>
      <c r="AU134" s="527">
        <v>11</v>
      </c>
      <c r="AV134" s="527">
        <v>9</v>
      </c>
      <c r="AW134" s="527">
        <v>5</v>
      </c>
      <c r="AX134" s="527">
        <v>1</v>
      </c>
    </row>
    <row r="135" spans="1:50">
      <c r="A135" s="526" t="s">
        <v>1005</v>
      </c>
      <c r="B135" s="526" t="s">
        <v>478</v>
      </c>
      <c r="C135" s="526" t="s">
        <v>954</v>
      </c>
      <c r="D135" s="526" t="s">
        <v>583</v>
      </c>
      <c r="E135" s="526" t="s">
        <v>584</v>
      </c>
      <c r="F135" s="61" t="str">
        <f>IF(D135="","",VLOOKUP(D135,'UG SKU Categorization'!$A$1:$C$204,3,0))</f>
        <v>Hygiene</v>
      </c>
      <c r="G135" s="527">
        <v>956</v>
      </c>
      <c r="H135" s="527">
        <v>21</v>
      </c>
      <c r="I135" s="527">
        <v>23</v>
      </c>
      <c r="J135" s="527">
        <v>21</v>
      </c>
      <c r="K135" s="527">
        <v>72</v>
      </c>
      <c r="L135" s="527">
        <v>38</v>
      </c>
      <c r="M135" s="527">
        <v>14</v>
      </c>
      <c r="N135" s="527">
        <v>13</v>
      </c>
      <c r="O135" s="527">
        <v>20</v>
      </c>
      <c r="P135" s="527">
        <v>24</v>
      </c>
      <c r="Q135" s="527">
        <v>6</v>
      </c>
      <c r="R135" s="527">
        <v>14</v>
      </c>
      <c r="S135" s="527">
        <v>28</v>
      </c>
      <c r="T135" s="527">
        <v>45</v>
      </c>
      <c r="U135" s="527">
        <v>17</v>
      </c>
      <c r="V135" s="527">
        <v>10</v>
      </c>
      <c r="W135" s="527">
        <v>20</v>
      </c>
      <c r="X135" s="527">
        <v>13</v>
      </c>
      <c r="Y135" s="527">
        <v>14</v>
      </c>
      <c r="Z135" s="527">
        <v>11</v>
      </c>
      <c r="AA135" s="527">
        <v>12</v>
      </c>
      <c r="AB135" s="527">
        <v>18</v>
      </c>
      <c r="AC135" s="527">
        <v>16</v>
      </c>
      <c r="AD135" s="527">
        <v>11</v>
      </c>
      <c r="AE135" s="527">
        <v>32</v>
      </c>
      <c r="AF135" s="527">
        <v>44</v>
      </c>
      <c r="AG135" s="527">
        <v>135</v>
      </c>
      <c r="AH135" s="527">
        <v>13</v>
      </c>
      <c r="AI135" s="527">
        <v>21</v>
      </c>
      <c r="AJ135" s="527">
        <v>38</v>
      </c>
      <c r="AK135" s="527">
        <v>4</v>
      </c>
      <c r="AL135" s="527">
        <v>10</v>
      </c>
      <c r="AM135" s="527">
        <v>44</v>
      </c>
      <c r="AN135" s="527">
        <v>31</v>
      </c>
      <c r="AO135" s="527">
        <v>2</v>
      </c>
      <c r="AP135" s="527">
        <v>13</v>
      </c>
      <c r="AQ135" s="527">
        <v>54</v>
      </c>
      <c r="AR135" s="527">
        <v>13</v>
      </c>
      <c r="AS135" s="527">
        <v>2</v>
      </c>
      <c r="AT135" s="527">
        <v>12</v>
      </c>
      <c r="AU135" s="527">
        <v>7</v>
      </c>
      <c r="AV135" s="528"/>
      <c r="AW135" s="528"/>
      <c r="AX135" s="528"/>
    </row>
    <row r="136" spans="1:50">
      <c r="A136" s="526" t="s">
        <v>1005</v>
      </c>
      <c r="B136" s="526" t="s">
        <v>478</v>
      </c>
      <c r="C136" s="526" t="s">
        <v>954</v>
      </c>
      <c r="D136" s="526" t="s">
        <v>585</v>
      </c>
      <c r="E136" s="526" t="s">
        <v>412</v>
      </c>
      <c r="F136" s="61" t="str">
        <f>IF(D136="","",VLOOKUP(D136,'UG SKU Categorization'!$A$1:$C$204,3,0))</f>
        <v>Hygiene</v>
      </c>
      <c r="G136" s="527">
        <v>2042</v>
      </c>
      <c r="H136" s="527">
        <v>39</v>
      </c>
      <c r="I136" s="527">
        <v>34</v>
      </c>
      <c r="J136" s="527">
        <v>41</v>
      </c>
      <c r="K136" s="527">
        <v>247</v>
      </c>
      <c r="L136" s="527">
        <v>23</v>
      </c>
      <c r="M136" s="527">
        <v>26</v>
      </c>
      <c r="N136" s="527">
        <v>26</v>
      </c>
      <c r="O136" s="527">
        <v>43</v>
      </c>
      <c r="P136" s="527">
        <v>59</v>
      </c>
      <c r="Q136" s="527">
        <v>18</v>
      </c>
      <c r="R136" s="527">
        <v>23</v>
      </c>
      <c r="S136" s="527">
        <v>171</v>
      </c>
      <c r="T136" s="527">
        <v>538</v>
      </c>
      <c r="U136" s="528"/>
      <c r="V136" s="527">
        <v>11</v>
      </c>
      <c r="W136" s="527">
        <v>16</v>
      </c>
      <c r="X136" s="527">
        <v>23</v>
      </c>
      <c r="Y136" s="527">
        <v>16</v>
      </c>
      <c r="Z136" s="527">
        <v>23</v>
      </c>
      <c r="AA136" s="527">
        <v>13</v>
      </c>
      <c r="AB136" s="527">
        <v>25</v>
      </c>
      <c r="AC136" s="527">
        <v>19</v>
      </c>
      <c r="AD136" s="527">
        <v>10</v>
      </c>
      <c r="AE136" s="527">
        <v>42</v>
      </c>
      <c r="AF136" s="527">
        <v>19</v>
      </c>
      <c r="AG136" s="527">
        <v>115</v>
      </c>
      <c r="AH136" s="527">
        <v>36</v>
      </c>
      <c r="AI136" s="527">
        <v>20</v>
      </c>
      <c r="AJ136" s="527">
        <v>17</v>
      </c>
      <c r="AK136" s="527">
        <v>5</v>
      </c>
      <c r="AL136" s="527">
        <v>4</v>
      </c>
      <c r="AM136" s="527">
        <v>72</v>
      </c>
      <c r="AN136" s="527">
        <v>67</v>
      </c>
      <c r="AO136" s="527">
        <v>17</v>
      </c>
      <c r="AP136" s="527">
        <v>26</v>
      </c>
      <c r="AQ136" s="527">
        <v>86</v>
      </c>
      <c r="AR136" s="527">
        <v>21</v>
      </c>
      <c r="AS136" s="527">
        <v>8</v>
      </c>
      <c r="AT136" s="527">
        <v>12</v>
      </c>
      <c r="AU136" s="527">
        <v>11</v>
      </c>
      <c r="AV136" s="527">
        <v>12</v>
      </c>
      <c r="AW136" s="527">
        <v>8</v>
      </c>
      <c r="AX136" s="528"/>
    </row>
    <row r="137" spans="1:50">
      <c r="A137" s="526" t="s">
        <v>1005</v>
      </c>
      <c r="B137" s="526" t="s">
        <v>478</v>
      </c>
      <c r="C137" s="526" t="s">
        <v>954</v>
      </c>
      <c r="D137" s="526" t="s">
        <v>653</v>
      </c>
      <c r="E137" s="526" t="s">
        <v>654</v>
      </c>
      <c r="F137" s="61" t="str">
        <f>IF(D137="","",VLOOKUP(D137,'UG SKU Categorization'!$A$1:$C$204,3,0))</f>
        <v>Hygiene</v>
      </c>
      <c r="G137" s="527">
        <v>2798</v>
      </c>
      <c r="H137" s="527">
        <v>668</v>
      </c>
      <c r="I137" s="527">
        <v>460</v>
      </c>
      <c r="J137" s="527">
        <v>74</v>
      </c>
      <c r="K137" s="527">
        <v>15</v>
      </c>
      <c r="L137" s="527">
        <v>40</v>
      </c>
      <c r="M137" s="527">
        <v>19</v>
      </c>
      <c r="N137" s="527">
        <v>40</v>
      </c>
      <c r="O137" s="527">
        <v>78</v>
      </c>
      <c r="P137" s="527">
        <v>175</v>
      </c>
      <c r="Q137" s="527">
        <v>42</v>
      </c>
      <c r="R137" s="527">
        <v>27</v>
      </c>
      <c r="S137" s="527">
        <v>12</v>
      </c>
      <c r="T137" s="527">
        <v>61</v>
      </c>
      <c r="U137" s="527">
        <v>35</v>
      </c>
      <c r="V137" s="527">
        <v>3</v>
      </c>
      <c r="W137" s="528"/>
      <c r="X137" s="527">
        <v>101</v>
      </c>
      <c r="Y137" s="527">
        <v>2</v>
      </c>
      <c r="Z137" s="527">
        <v>24</v>
      </c>
      <c r="AA137" s="527">
        <v>61</v>
      </c>
      <c r="AB137" s="527">
        <v>82</v>
      </c>
      <c r="AC137" s="527">
        <v>37</v>
      </c>
      <c r="AD137" s="527">
        <v>48</v>
      </c>
      <c r="AE137" s="528"/>
      <c r="AF137" s="527">
        <v>149</v>
      </c>
      <c r="AG137" s="527">
        <v>45</v>
      </c>
      <c r="AH137" s="527">
        <v>1</v>
      </c>
      <c r="AI137" s="528"/>
      <c r="AJ137" s="527">
        <v>44</v>
      </c>
      <c r="AK137" s="527">
        <v>11</v>
      </c>
      <c r="AL137" s="527">
        <v>12</v>
      </c>
      <c r="AM137" s="527">
        <v>5</v>
      </c>
      <c r="AN137" s="527">
        <v>34</v>
      </c>
      <c r="AO137" s="527">
        <v>40</v>
      </c>
      <c r="AP137" s="527">
        <v>80</v>
      </c>
      <c r="AQ137" s="527">
        <v>2</v>
      </c>
      <c r="AR137" s="527">
        <v>110</v>
      </c>
      <c r="AS137" s="527">
        <v>99</v>
      </c>
      <c r="AT137" s="527">
        <v>6</v>
      </c>
      <c r="AU137" s="527">
        <v>47</v>
      </c>
      <c r="AV137" s="527">
        <v>9</v>
      </c>
      <c r="AW137" s="528"/>
      <c r="AX137" s="528"/>
    </row>
    <row r="138" spans="1:50">
      <c r="A138" s="526" t="s">
        <v>1005</v>
      </c>
      <c r="B138" s="526" t="s">
        <v>478</v>
      </c>
      <c r="C138" s="526" t="s">
        <v>954</v>
      </c>
      <c r="D138" s="526" t="s">
        <v>655</v>
      </c>
      <c r="E138" s="526" t="s">
        <v>656</v>
      </c>
      <c r="F138" s="61" t="str">
        <f>IF(D138="","",VLOOKUP(D138,'UG SKU Categorization'!$A$1:$C$204,3,0))</f>
        <v>Diarrhea Treatment</v>
      </c>
      <c r="G138" s="527">
        <v>38</v>
      </c>
      <c r="H138" s="528"/>
      <c r="I138" s="527">
        <v>15</v>
      </c>
      <c r="J138" s="528"/>
      <c r="K138" s="527">
        <v>6</v>
      </c>
      <c r="L138" s="527">
        <v>1</v>
      </c>
      <c r="M138" s="528"/>
      <c r="N138" s="527">
        <v>6</v>
      </c>
      <c r="O138" s="527">
        <v>1</v>
      </c>
      <c r="P138" s="527">
        <v>1</v>
      </c>
      <c r="Q138" s="527">
        <v>3</v>
      </c>
      <c r="R138" s="528"/>
      <c r="S138" s="528"/>
      <c r="T138" s="528"/>
      <c r="U138" s="528"/>
      <c r="V138" s="528"/>
      <c r="W138" s="528"/>
      <c r="X138" s="528"/>
      <c r="Y138" s="528"/>
      <c r="Z138" s="528"/>
      <c r="AA138" s="528"/>
      <c r="AB138" s="527">
        <v>5</v>
      </c>
      <c r="AC138" s="528"/>
      <c r="AD138" s="528"/>
      <c r="AE138" s="528"/>
      <c r="AF138" s="528"/>
      <c r="AG138" s="528"/>
      <c r="AH138" s="528"/>
      <c r="AI138" s="528"/>
      <c r="AJ138" s="528"/>
      <c r="AK138" s="528"/>
      <c r="AL138" s="528"/>
      <c r="AM138" s="528"/>
      <c r="AN138" s="528"/>
      <c r="AO138" s="528"/>
      <c r="AP138" s="528"/>
      <c r="AQ138" s="528"/>
      <c r="AR138" s="528"/>
      <c r="AS138" s="528"/>
      <c r="AT138" s="528"/>
      <c r="AU138" s="528"/>
      <c r="AV138" s="528"/>
      <c r="AW138" s="528"/>
      <c r="AX138" s="528"/>
    </row>
    <row r="139" spans="1:50">
      <c r="A139" s="526" t="s">
        <v>1005</v>
      </c>
      <c r="B139" s="526" t="s">
        <v>478</v>
      </c>
      <c r="C139" s="526" t="s">
        <v>954</v>
      </c>
      <c r="D139" s="526" t="s">
        <v>657</v>
      </c>
      <c r="E139" s="526" t="s">
        <v>658</v>
      </c>
      <c r="F139" s="61" t="str">
        <f>IF(D139="","",VLOOKUP(D139,'UG SKU Categorization'!$A$1:$C$204,3,0))</f>
        <v>Diarrhea Treatment</v>
      </c>
      <c r="G139" s="527">
        <v>3047</v>
      </c>
      <c r="H139" s="527">
        <v>1</v>
      </c>
      <c r="I139" s="527">
        <v>15</v>
      </c>
      <c r="J139" s="527">
        <v>3</v>
      </c>
      <c r="K139" s="528"/>
      <c r="L139" s="527">
        <v>6</v>
      </c>
      <c r="M139" s="527">
        <v>6</v>
      </c>
      <c r="N139" s="527">
        <v>7</v>
      </c>
      <c r="O139" s="528"/>
      <c r="P139" s="527">
        <v>3</v>
      </c>
      <c r="Q139" s="527">
        <v>12</v>
      </c>
      <c r="R139" s="527">
        <v>41</v>
      </c>
      <c r="S139" s="527">
        <v>46</v>
      </c>
      <c r="T139" s="527">
        <v>22</v>
      </c>
      <c r="U139" s="527">
        <v>115</v>
      </c>
      <c r="V139" s="527">
        <v>383</v>
      </c>
      <c r="W139" s="527">
        <v>118</v>
      </c>
      <c r="X139" s="527">
        <v>41</v>
      </c>
      <c r="Y139" s="527">
        <v>18</v>
      </c>
      <c r="Z139" s="527">
        <v>165</v>
      </c>
      <c r="AA139" s="527">
        <v>23</v>
      </c>
      <c r="AB139" s="527">
        <v>81</v>
      </c>
      <c r="AC139" s="527">
        <v>92</v>
      </c>
      <c r="AD139" s="527">
        <v>36</v>
      </c>
      <c r="AE139" s="527">
        <v>145</v>
      </c>
      <c r="AF139" s="527">
        <v>70</v>
      </c>
      <c r="AG139" s="527">
        <v>134</v>
      </c>
      <c r="AH139" s="527">
        <v>147</v>
      </c>
      <c r="AI139" s="527">
        <v>27</v>
      </c>
      <c r="AJ139" s="527">
        <v>517</v>
      </c>
      <c r="AK139" s="527">
        <v>38</v>
      </c>
      <c r="AL139" s="528"/>
      <c r="AM139" s="527">
        <v>470</v>
      </c>
      <c r="AN139" s="527">
        <v>44</v>
      </c>
      <c r="AO139" s="527">
        <v>53</v>
      </c>
      <c r="AP139" s="527">
        <v>20</v>
      </c>
      <c r="AQ139" s="527">
        <v>47</v>
      </c>
      <c r="AR139" s="527">
        <v>13</v>
      </c>
      <c r="AS139" s="527">
        <v>26</v>
      </c>
      <c r="AT139" s="527">
        <v>59</v>
      </c>
      <c r="AU139" s="527">
        <v>3</v>
      </c>
      <c r="AV139" s="528"/>
      <c r="AW139" s="528"/>
      <c r="AX139" s="528"/>
    </row>
    <row r="140" spans="1:50">
      <c r="A140" s="526" t="s">
        <v>1005</v>
      </c>
      <c r="B140" s="526" t="s">
        <v>478</v>
      </c>
      <c r="C140" s="526" t="s">
        <v>954</v>
      </c>
      <c r="D140" s="526" t="s">
        <v>659</v>
      </c>
      <c r="E140" s="526" t="s">
        <v>660</v>
      </c>
      <c r="F140" s="61" t="str">
        <f>IF(D140="","",VLOOKUP(D140,'UG SKU Categorization'!$A$1:$C$204,3,0))</f>
        <v>Other</v>
      </c>
      <c r="G140" s="527">
        <v>1131</v>
      </c>
      <c r="H140" s="527">
        <v>62</v>
      </c>
      <c r="I140" s="527">
        <v>24</v>
      </c>
      <c r="J140" s="527">
        <v>31</v>
      </c>
      <c r="K140" s="527">
        <v>16</v>
      </c>
      <c r="L140" s="527">
        <v>22</v>
      </c>
      <c r="M140" s="527">
        <v>20</v>
      </c>
      <c r="N140" s="527">
        <v>27</v>
      </c>
      <c r="O140" s="527">
        <v>12</v>
      </c>
      <c r="P140" s="527">
        <v>17</v>
      </c>
      <c r="Q140" s="527">
        <v>29</v>
      </c>
      <c r="R140" s="527">
        <v>10</v>
      </c>
      <c r="S140" s="527">
        <v>20</v>
      </c>
      <c r="T140" s="527">
        <v>18</v>
      </c>
      <c r="U140" s="527">
        <v>32</v>
      </c>
      <c r="V140" s="527">
        <v>18</v>
      </c>
      <c r="W140" s="527">
        <v>20</v>
      </c>
      <c r="X140" s="527">
        <v>21</v>
      </c>
      <c r="Y140" s="527">
        <v>23</v>
      </c>
      <c r="Z140" s="527">
        <v>10</v>
      </c>
      <c r="AA140" s="527">
        <v>22</v>
      </c>
      <c r="AB140" s="527">
        <v>13</v>
      </c>
      <c r="AC140" s="527">
        <v>12</v>
      </c>
      <c r="AD140" s="527">
        <v>12</v>
      </c>
      <c r="AE140" s="527">
        <v>50</v>
      </c>
      <c r="AF140" s="527">
        <v>125</v>
      </c>
      <c r="AG140" s="527">
        <v>83</v>
      </c>
      <c r="AH140" s="527">
        <v>34</v>
      </c>
      <c r="AI140" s="527">
        <v>53</v>
      </c>
      <c r="AJ140" s="527">
        <v>51</v>
      </c>
      <c r="AK140" s="527">
        <v>10</v>
      </c>
      <c r="AL140" s="527">
        <v>2</v>
      </c>
      <c r="AM140" s="527">
        <v>32</v>
      </c>
      <c r="AN140" s="527">
        <v>11</v>
      </c>
      <c r="AO140" s="527">
        <v>26</v>
      </c>
      <c r="AP140" s="527">
        <v>20</v>
      </c>
      <c r="AQ140" s="527">
        <v>20</v>
      </c>
      <c r="AR140" s="527">
        <v>12</v>
      </c>
      <c r="AS140" s="527">
        <v>10</v>
      </c>
      <c r="AT140" s="527">
        <v>33</v>
      </c>
      <c r="AU140" s="527">
        <v>21</v>
      </c>
      <c r="AV140" s="527">
        <v>20</v>
      </c>
      <c r="AW140" s="527">
        <v>23</v>
      </c>
      <c r="AX140" s="527">
        <v>4</v>
      </c>
    </row>
    <row r="141" spans="1:50">
      <c r="A141" s="526" t="s">
        <v>1005</v>
      </c>
      <c r="B141" s="526" t="s">
        <v>478</v>
      </c>
      <c r="C141" s="526" t="s">
        <v>954</v>
      </c>
      <c r="D141" s="526" t="s">
        <v>417</v>
      </c>
      <c r="E141" s="526" t="s">
        <v>418</v>
      </c>
      <c r="F141" s="61" t="str">
        <f>IF(D141="","",VLOOKUP(D141,'UG SKU Categorization'!$A$1:$C$204,3,0))</f>
        <v>Hygiene</v>
      </c>
      <c r="G141" s="527">
        <v>160</v>
      </c>
      <c r="H141" s="527">
        <v>1</v>
      </c>
      <c r="I141" s="527">
        <v>21</v>
      </c>
      <c r="J141" s="527">
        <v>1</v>
      </c>
      <c r="K141" s="528"/>
      <c r="L141" s="527">
        <v>9</v>
      </c>
      <c r="M141" s="528"/>
      <c r="N141" s="528"/>
      <c r="O141" s="527">
        <v>4</v>
      </c>
      <c r="P141" s="527">
        <v>6</v>
      </c>
      <c r="Q141" s="527">
        <v>4</v>
      </c>
      <c r="R141" s="527">
        <v>19</v>
      </c>
      <c r="S141" s="527">
        <v>7</v>
      </c>
      <c r="T141" s="527">
        <v>3</v>
      </c>
      <c r="U141" s="527">
        <v>11</v>
      </c>
      <c r="V141" s="527">
        <v>2</v>
      </c>
      <c r="W141" s="528"/>
      <c r="X141" s="527">
        <v>2</v>
      </c>
      <c r="Y141" s="527">
        <v>1</v>
      </c>
      <c r="Z141" s="527">
        <v>6</v>
      </c>
      <c r="AA141" s="527">
        <v>3</v>
      </c>
      <c r="AB141" s="527">
        <v>2</v>
      </c>
      <c r="AC141" s="528"/>
      <c r="AD141" s="528"/>
      <c r="AE141" s="527">
        <v>6</v>
      </c>
      <c r="AF141" s="527">
        <v>4</v>
      </c>
      <c r="AG141" s="528"/>
      <c r="AH141" s="528"/>
      <c r="AI141" s="527">
        <v>16</v>
      </c>
      <c r="AJ141" s="527">
        <v>2</v>
      </c>
      <c r="AK141" s="527">
        <v>1</v>
      </c>
      <c r="AL141" s="527">
        <v>3</v>
      </c>
      <c r="AM141" s="528"/>
      <c r="AN141" s="528"/>
      <c r="AO141" s="527">
        <v>2</v>
      </c>
      <c r="AP141" s="528"/>
      <c r="AQ141" s="527">
        <v>1</v>
      </c>
      <c r="AR141" s="528"/>
      <c r="AS141" s="527">
        <v>7</v>
      </c>
      <c r="AT141" s="528"/>
      <c r="AU141" s="527">
        <v>1</v>
      </c>
      <c r="AV141" s="527">
        <v>12</v>
      </c>
      <c r="AW141" s="527">
        <v>3</v>
      </c>
      <c r="AX141" s="528"/>
    </row>
    <row r="142" spans="1:50">
      <c r="A142" s="526" t="s">
        <v>1005</v>
      </c>
      <c r="B142" s="526" t="s">
        <v>478</v>
      </c>
      <c r="C142" s="526" t="s">
        <v>954</v>
      </c>
      <c r="D142" s="526" t="s">
        <v>661</v>
      </c>
      <c r="E142" s="526" t="s">
        <v>662</v>
      </c>
      <c r="F142" s="61" t="str">
        <f>IF(D142="","",VLOOKUP(D142,'UG SKU Categorization'!$A$1:$C$204,3,0))</f>
        <v>Hygiene</v>
      </c>
      <c r="G142" s="527">
        <v>1054</v>
      </c>
      <c r="H142" s="528"/>
      <c r="I142" s="527">
        <v>45</v>
      </c>
      <c r="J142" s="527">
        <v>40</v>
      </c>
      <c r="K142" s="527">
        <v>27</v>
      </c>
      <c r="L142" s="527">
        <v>47</v>
      </c>
      <c r="M142" s="527">
        <v>11</v>
      </c>
      <c r="N142" s="527">
        <v>9</v>
      </c>
      <c r="O142" s="527">
        <v>16</v>
      </c>
      <c r="P142" s="527">
        <v>64</v>
      </c>
      <c r="Q142" s="527">
        <v>22</v>
      </c>
      <c r="R142" s="527">
        <v>36</v>
      </c>
      <c r="S142" s="527">
        <v>17</v>
      </c>
      <c r="T142" s="527">
        <v>54</v>
      </c>
      <c r="U142" s="527">
        <v>39</v>
      </c>
      <c r="V142" s="527">
        <v>1</v>
      </c>
      <c r="W142" s="527">
        <v>27</v>
      </c>
      <c r="X142" s="527">
        <v>66</v>
      </c>
      <c r="Y142" s="527">
        <v>42</v>
      </c>
      <c r="Z142" s="527">
        <v>9</v>
      </c>
      <c r="AA142" s="528"/>
      <c r="AB142" s="527">
        <v>2</v>
      </c>
      <c r="AC142" s="527">
        <v>74</v>
      </c>
      <c r="AD142" s="527">
        <v>4</v>
      </c>
      <c r="AE142" s="527">
        <v>2</v>
      </c>
      <c r="AF142" s="527">
        <v>32</v>
      </c>
      <c r="AG142" s="527">
        <v>35</v>
      </c>
      <c r="AH142" s="527">
        <v>26</v>
      </c>
      <c r="AI142" s="527">
        <v>26</v>
      </c>
      <c r="AJ142" s="527">
        <v>14</v>
      </c>
      <c r="AK142" s="527">
        <v>26</v>
      </c>
      <c r="AL142" s="528"/>
      <c r="AM142" s="528"/>
      <c r="AN142" s="527">
        <v>28</v>
      </c>
      <c r="AO142" s="527">
        <v>29</v>
      </c>
      <c r="AP142" s="527">
        <v>1</v>
      </c>
      <c r="AQ142" s="527">
        <v>88</v>
      </c>
      <c r="AR142" s="527">
        <v>18</v>
      </c>
      <c r="AS142" s="527">
        <v>18</v>
      </c>
      <c r="AT142" s="527">
        <v>33</v>
      </c>
      <c r="AU142" s="527">
        <v>6</v>
      </c>
      <c r="AV142" s="527">
        <v>10</v>
      </c>
      <c r="AW142" s="527">
        <v>10</v>
      </c>
      <c r="AX142" s="528"/>
    </row>
    <row r="143" spans="1:50">
      <c r="A143" s="526" t="s">
        <v>1005</v>
      </c>
      <c r="B143" s="526" t="s">
        <v>478</v>
      </c>
      <c r="C143" s="526" t="s">
        <v>954</v>
      </c>
      <c r="D143" s="526" t="s">
        <v>695</v>
      </c>
      <c r="E143" s="526" t="s">
        <v>696</v>
      </c>
      <c r="F143" s="61" t="str">
        <f>IF(D143="","",VLOOKUP(D143,'UG SKU Categorization'!$A$1:$C$204,3,0))</f>
        <v>Soap</v>
      </c>
      <c r="G143" s="527">
        <v>3127</v>
      </c>
      <c r="H143" s="528"/>
      <c r="I143" s="527">
        <v>906</v>
      </c>
      <c r="J143" s="527">
        <v>75</v>
      </c>
      <c r="K143" s="527">
        <v>51</v>
      </c>
      <c r="L143" s="527">
        <v>37</v>
      </c>
      <c r="M143" s="527">
        <v>23</v>
      </c>
      <c r="N143" s="527">
        <v>61</v>
      </c>
      <c r="O143" s="527">
        <v>314</v>
      </c>
      <c r="P143" s="527">
        <v>149</v>
      </c>
      <c r="Q143" s="527">
        <v>46</v>
      </c>
      <c r="R143" s="527">
        <v>68</v>
      </c>
      <c r="S143" s="527">
        <v>46</v>
      </c>
      <c r="T143" s="527">
        <v>112</v>
      </c>
      <c r="U143" s="527">
        <v>98</v>
      </c>
      <c r="V143" s="527">
        <v>219</v>
      </c>
      <c r="W143" s="527">
        <v>81</v>
      </c>
      <c r="X143" s="527">
        <v>75</v>
      </c>
      <c r="Y143" s="527">
        <v>54</v>
      </c>
      <c r="Z143" s="527">
        <v>129</v>
      </c>
      <c r="AA143" s="527">
        <v>38</v>
      </c>
      <c r="AB143" s="527">
        <v>39</v>
      </c>
      <c r="AC143" s="527">
        <v>38</v>
      </c>
      <c r="AD143" s="527">
        <v>45</v>
      </c>
      <c r="AE143" s="527">
        <v>77</v>
      </c>
      <c r="AF143" s="527">
        <v>57</v>
      </c>
      <c r="AG143" s="527">
        <v>41</v>
      </c>
      <c r="AH143" s="527">
        <v>40</v>
      </c>
      <c r="AI143" s="527">
        <v>15</v>
      </c>
      <c r="AJ143" s="527">
        <v>19</v>
      </c>
      <c r="AK143" s="527">
        <v>11</v>
      </c>
      <c r="AL143" s="527">
        <v>14</v>
      </c>
      <c r="AM143" s="527">
        <v>21</v>
      </c>
      <c r="AN143" s="527">
        <v>9</v>
      </c>
      <c r="AO143" s="527">
        <v>8</v>
      </c>
      <c r="AP143" s="527">
        <v>3</v>
      </c>
      <c r="AQ143" s="527">
        <v>42</v>
      </c>
      <c r="AR143" s="527">
        <v>6</v>
      </c>
      <c r="AS143" s="528"/>
      <c r="AT143" s="527">
        <v>33</v>
      </c>
      <c r="AU143" s="527">
        <v>13</v>
      </c>
      <c r="AV143" s="527">
        <v>7</v>
      </c>
      <c r="AW143" s="527">
        <v>7</v>
      </c>
      <c r="AX143" s="528"/>
    </row>
    <row r="144" spans="1:50">
      <c r="A144" s="526" t="s">
        <v>1005</v>
      </c>
      <c r="B144" s="526" t="s">
        <v>478</v>
      </c>
      <c r="C144" s="526" t="s">
        <v>954</v>
      </c>
      <c r="D144" s="526" t="s">
        <v>419</v>
      </c>
      <c r="E144" s="526" t="s">
        <v>420</v>
      </c>
      <c r="F144" s="61" t="str">
        <f>IF(D144="","",VLOOKUP(D144,'UG SKU Categorization'!$A$1:$C$204,3,0))</f>
        <v>Hygiene</v>
      </c>
      <c r="G144" s="527">
        <v>271</v>
      </c>
      <c r="H144" s="528"/>
      <c r="I144" s="528"/>
      <c r="J144" s="528"/>
      <c r="K144" s="528"/>
      <c r="L144" s="528"/>
      <c r="M144" s="527">
        <v>204</v>
      </c>
      <c r="N144" s="527">
        <v>19</v>
      </c>
      <c r="O144" s="527">
        <v>31</v>
      </c>
      <c r="P144" s="527">
        <v>1</v>
      </c>
      <c r="Q144" s="527">
        <v>1</v>
      </c>
      <c r="R144" s="527">
        <v>10</v>
      </c>
      <c r="S144" s="528"/>
      <c r="T144" s="527">
        <v>5</v>
      </c>
      <c r="U144" s="528"/>
      <c r="V144" s="528"/>
      <c r="W144" s="528"/>
      <c r="X144" s="528"/>
      <c r="Y144" s="528"/>
      <c r="Z144" s="528"/>
      <c r="AA144" s="528"/>
      <c r="AB144" s="528"/>
      <c r="AC144" s="528"/>
      <c r="AD144" s="528"/>
      <c r="AE144" s="528"/>
      <c r="AF144" s="528"/>
      <c r="AG144" s="528"/>
      <c r="AH144" s="528"/>
      <c r="AI144" s="528"/>
      <c r="AJ144" s="528"/>
      <c r="AK144" s="528"/>
      <c r="AL144" s="528"/>
      <c r="AM144" s="528"/>
      <c r="AN144" s="528"/>
      <c r="AO144" s="528"/>
      <c r="AP144" s="528"/>
      <c r="AQ144" s="528"/>
      <c r="AR144" s="528"/>
      <c r="AS144" s="528"/>
      <c r="AT144" s="528"/>
      <c r="AU144" s="528"/>
      <c r="AV144" s="528"/>
      <c r="AW144" s="528"/>
      <c r="AX144" s="528"/>
    </row>
    <row r="145" spans="1:50">
      <c r="A145" s="526" t="s">
        <v>1005</v>
      </c>
      <c r="B145" s="526" t="s">
        <v>478</v>
      </c>
      <c r="C145" s="526" t="s">
        <v>954</v>
      </c>
      <c r="D145" s="526" t="s">
        <v>421</v>
      </c>
      <c r="E145" s="526" t="s">
        <v>422</v>
      </c>
      <c r="F145" s="61" t="str">
        <f>IF(D145="","",VLOOKUP(D145,'UG SKU Categorization'!$A$1:$C$204,3,0))</f>
        <v>Hygiene</v>
      </c>
      <c r="G145" s="527">
        <v>1605</v>
      </c>
      <c r="H145" s="528"/>
      <c r="I145" s="528"/>
      <c r="J145" s="528"/>
      <c r="K145" s="528"/>
      <c r="L145" s="528"/>
      <c r="M145" s="528"/>
      <c r="N145" s="527">
        <v>6</v>
      </c>
      <c r="O145" s="527">
        <v>11</v>
      </c>
      <c r="P145" s="527">
        <v>1</v>
      </c>
      <c r="Q145" s="527">
        <v>2</v>
      </c>
      <c r="R145" s="527">
        <v>1</v>
      </c>
      <c r="S145" s="528"/>
      <c r="T145" s="527">
        <v>64</v>
      </c>
      <c r="U145" s="527">
        <v>28</v>
      </c>
      <c r="V145" s="527">
        <v>32</v>
      </c>
      <c r="W145" s="527">
        <v>8</v>
      </c>
      <c r="X145" s="527">
        <v>30</v>
      </c>
      <c r="Y145" s="527">
        <v>4</v>
      </c>
      <c r="Z145" s="527">
        <v>10</v>
      </c>
      <c r="AA145" s="527">
        <v>3</v>
      </c>
      <c r="AB145" s="527">
        <v>9</v>
      </c>
      <c r="AC145" s="527">
        <v>2</v>
      </c>
      <c r="AD145" s="527">
        <v>1</v>
      </c>
      <c r="AE145" s="527">
        <v>77</v>
      </c>
      <c r="AF145" s="527">
        <v>118</v>
      </c>
      <c r="AG145" s="527">
        <v>64</v>
      </c>
      <c r="AH145" s="527">
        <v>7</v>
      </c>
      <c r="AI145" s="527">
        <v>13</v>
      </c>
      <c r="AJ145" s="527">
        <v>5</v>
      </c>
      <c r="AK145" s="527">
        <v>39</v>
      </c>
      <c r="AL145" s="527">
        <v>27</v>
      </c>
      <c r="AM145" s="527">
        <v>13</v>
      </c>
      <c r="AN145" s="527">
        <v>47</v>
      </c>
      <c r="AO145" s="527">
        <v>12</v>
      </c>
      <c r="AP145" s="528"/>
      <c r="AQ145" s="527">
        <v>45</v>
      </c>
      <c r="AR145" s="527">
        <v>10</v>
      </c>
      <c r="AS145" s="527">
        <v>12</v>
      </c>
      <c r="AT145" s="527">
        <v>10</v>
      </c>
      <c r="AU145" s="527">
        <v>6</v>
      </c>
      <c r="AV145" s="527">
        <v>144</v>
      </c>
      <c r="AW145" s="527">
        <v>646</v>
      </c>
      <c r="AX145" s="527">
        <v>98</v>
      </c>
    </row>
    <row r="146" spans="1:50">
      <c r="A146" s="526" t="s">
        <v>1005</v>
      </c>
      <c r="B146" s="526" t="s">
        <v>478</v>
      </c>
      <c r="C146" s="526" t="s">
        <v>954</v>
      </c>
      <c r="D146" s="526" t="s">
        <v>697</v>
      </c>
      <c r="E146" s="526" t="s">
        <v>698</v>
      </c>
      <c r="F146" s="61" t="str">
        <f>IF(D146="","",VLOOKUP(D146,'UG SKU Categorization'!$A$1:$C$204,3,0))</f>
        <v>Soap</v>
      </c>
      <c r="G146" s="527">
        <v>417</v>
      </c>
      <c r="H146" s="528"/>
      <c r="I146" s="528"/>
      <c r="J146" s="528"/>
      <c r="K146" s="528"/>
      <c r="L146" s="528"/>
      <c r="M146" s="528"/>
      <c r="N146" s="528"/>
      <c r="O146" s="528"/>
      <c r="P146" s="528"/>
      <c r="Q146" s="528"/>
      <c r="R146" s="528"/>
      <c r="S146" s="527">
        <v>13</v>
      </c>
      <c r="T146" s="527">
        <v>10</v>
      </c>
      <c r="U146" s="527">
        <v>2</v>
      </c>
      <c r="V146" s="527">
        <v>10</v>
      </c>
      <c r="W146" s="527">
        <v>5</v>
      </c>
      <c r="X146" s="527">
        <v>10</v>
      </c>
      <c r="Y146" s="527">
        <v>14</v>
      </c>
      <c r="Z146" s="527">
        <v>31</v>
      </c>
      <c r="AA146" s="527">
        <v>25</v>
      </c>
      <c r="AB146" s="527">
        <v>11</v>
      </c>
      <c r="AC146" s="527">
        <v>32</v>
      </c>
      <c r="AD146" s="527">
        <v>10</v>
      </c>
      <c r="AE146" s="527">
        <v>14</v>
      </c>
      <c r="AF146" s="527">
        <v>45</v>
      </c>
      <c r="AG146" s="527">
        <v>14</v>
      </c>
      <c r="AH146" s="527">
        <v>14</v>
      </c>
      <c r="AI146" s="527">
        <v>6</v>
      </c>
      <c r="AJ146" s="527">
        <v>7</v>
      </c>
      <c r="AK146" s="527">
        <v>6</v>
      </c>
      <c r="AL146" s="527">
        <v>5</v>
      </c>
      <c r="AM146" s="527">
        <v>17</v>
      </c>
      <c r="AN146" s="527">
        <v>9</v>
      </c>
      <c r="AO146" s="527">
        <v>9</v>
      </c>
      <c r="AP146" s="527">
        <v>3</v>
      </c>
      <c r="AQ146" s="527">
        <v>10</v>
      </c>
      <c r="AR146" s="527">
        <v>9</v>
      </c>
      <c r="AS146" s="527">
        <v>6</v>
      </c>
      <c r="AT146" s="527">
        <v>25</v>
      </c>
      <c r="AU146" s="527">
        <v>28</v>
      </c>
      <c r="AV146" s="527">
        <v>5</v>
      </c>
      <c r="AW146" s="527">
        <v>11</v>
      </c>
      <c r="AX146" s="527">
        <v>1</v>
      </c>
    </row>
    <row r="147" spans="1:50">
      <c r="A147" s="526" t="s">
        <v>1005</v>
      </c>
      <c r="B147" s="526" t="s">
        <v>478</v>
      </c>
      <c r="C147" s="526" t="s">
        <v>954</v>
      </c>
      <c r="D147" s="526" t="s">
        <v>663</v>
      </c>
      <c r="E147" s="526" t="s">
        <v>664</v>
      </c>
      <c r="F147" s="61" t="str">
        <f>IF(D147="","",VLOOKUP(D147,'UG SKU Categorization'!$A$1:$C$204,3,0))</f>
        <v>Water filtration and storage</v>
      </c>
      <c r="G147" s="527">
        <v>7</v>
      </c>
      <c r="H147" s="528"/>
      <c r="I147" s="528"/>
      <c r="J147" s="528"/>
      <c r="K147" s="528"/>
      <c r="L147" s="528"/>
      <c r="M147" s="528"/>
      <c r="N147" s="528"/>
      <c r="O147" s="528"/>
      <c r="P147" s="528"/>
      <c r="Q147" s="528"/>
      <c r="R147" s="528"/>
      <c r="S147" s="528"/>
      <c r="T147" s="528"/>
      <c r="U147" s="528"/>
      <c r="V147" s="528"/>
      <c r="W147" s="528"/>
      <c r="X147" s="528"/>
      <c r="Y147" s="528"/>
      <c r="Z147" s="528"/>
      <c r="AA147" s="528"/>
      <c r="AB147" s="528"/>
      <c r="AC147" s="528"/>
      <c r="AD147" s="528"/>
      <c r="AE147" s="528"/>
      <c r="AF147" s="528"/>
      <c r="AG147" s="528"/>
      <c r="AH147" s="528"/>
      <c r="AI147" s="527">
        <v>1</v>
      </c>
      <c r="AJ147" s="528"/>
      <c r="AK147" s="528"/>
      <c r="AL147" s="528"/>
      <c r="AM147" s="528"/>
      <c r="AN147" s="528"/>
      <c r="AO147" s="528"/>
      <c r="AP147" s="528"/>
      <c r="AQ147" s="527">
        <v>6</v>
      </c>
      <c r="AR147" s="528"/>
      <c r="AS147" s="528"/>
      <c r="AT147" s="528"/>
      <c r="AU147" s="528"/>
      <c r="AV147" s="528"/>
      <c r="AW147" s="528"/>
      <c r="AX147" s="528"/>
    </row>
    <row r="148" spans="1:50">
      <c r="A148" s="526" t="s">
        <v>1005</v>
      </c>
      <c r="B148" s="526" t="s">
        <v>478</v>
      </c>
      <c r="C148" s="526" t="s">
        <v>954</v>
      </c>
      <c r="D148" s="526" t="s">
        <v>665</v>
      </c>
      <c r="E148" s="526" t="s">
        <v>666</v>
      </c>
      <c r="F148" s="61" t="str">
        <f>IF(D148="","",VLOOKUP(D148,'UG SKU Categorization'!$A$1:$C$204,3,0))</f>
        <v>Diarrhea Treatment</v>
      </c>
      <c r="G148" s="527">
        <v>606</v>
      </c>
      <c r="H148" s="528"/>
      <c r="I148" s="528"/>
      <c r="J148" s="528"/>
      <c r="K148" s="528"/>
      <c r="L148" s="528"/>
      <c r="M148" s="528"/>
      <c r="N148" s="528"/>
      <c r="O148" s="528"/>
      <c r="P148" s="528"/>
      <c r="Q148" s="528"/>
      <c r="R148" s="528"/>
      <c r="S148" s="528"/>
      <c r="T148" s="528"/>
      <c r="U148" s="528"/>
      <c r="V148" s="528"/>
      <c r="W148" s="528"/>
      <c r="X148" s="528"/>
      <c r="Y148" s="528"/>
      <c r="Z148" s="528"/>
      <c r="AA148" s="528"/>
      <c r="AB148" s="528"/>
      <c r="AC148" s="528"/>
      <c r="AD148" s="528"/>
      <c r="AE148" s="528"/>
      <c r="AF148" s="528"/>
      <c r="AG148" s="527">
        <v>123</v>
      </c>
      <c r="AH148" s="527">
        <v>20</v>
      </c>
      <c r="AI148" s="527">
        <v>15</v>
      </c>
      <c r="AJ148" s="527">
        <v>15</v>
      </c>
      <c r="AK148" s="527">
        <v>10</v>
      </c>
      <c r="AL148" s="527">
        <v>90</v>
      </c>
      <c r="AM148" s="527">
        <v>51</v>
      </c>
      <c r="AN148" s="527">
        <v>25</v>
      </c>
      <c r="AO148" s="527">
        <v>50</v>
      </c>
      <c r="AP148" s="528"/>
      <c r="AQ148" s="527">
        <v>5</v>
      </c>
      <c r="AR148" s="527">
        <v>15</v>
      </c>
      <c r="AS148" s="527">
        <v>45</v>
      </c>
      <c r="AT148" s="527">
        <v>82</v>
      </c>
      <c r="AU148" s="527">
        <v>25</v>
      </c>
      <c r="AV148" s="527">
        <v>10</v>
      </c>
      <c r="AW148" s="527">
        <v>25</v>
      </c>
      <c r="AX148" s="528"/>
    </row>
    <row r="149" spans="1:50">
      <c r="A149" s="526" t="s">
        <v>1005</v>
      </c>
      <c r="B149" s="526" t="s">
        <v>478</v>
      </c>
      <c r="C149" s="526" t="s">
        <v>954</v>
      </c>
      <c r="D149" s="526" t="s">
        <v>1976</v>
      </c>
      <c r="E149" s="526" t="s">
        <v>1978</v>
      </c>
      <c r="F149" s="61" t="str">
        <f>IF(D149="","",VLOOKUP(D149,'UG SKU Categorization'!$A$1:$C$204,3,0))</f>
        <v>Diarrhea Treatment</v>
      </c>
      <c r="G149" s="527">
        <v>83</v>
      </c>
      <c r="H149" s="528"/>
      <c r="I149" s="528"/>
      <c r="J149" s="528"/>
      <c r="K149" s="528"/>
      <c r="L149" s="528"/>
      <c r="M149" s="528"/>
      <c r="N149" s="528"/>
      <c r="O149" s="528"/>
      <c r="P149" s="528"/>
      <c r="Q149" s="528"/>
      <c r="R149" s="528"/>
      <c r="S149" s="528"/>
      <c r="T149" s="528"/>
      <c r="U149" s="528"/>
      <c r="V149" s="528"/>
      <c r="W149" s="528"/>
      <c r="X149" s="528"/>
      <c r="Y149" s="528"/>
      <c r="Z149" s="528"/>
      <c r="AA149" s="528"/>
      <c r="AB149" s="528"/>
      <c r="AC149" s="528"/>
      <c r="AD149" s="528"/>
      <c r="AE149" s="528"/>
      <c r="AF149" s="528"/>
      <c r="AG149" s="528"/>
      <c r="AH149" s="528"/>
      <c r="AI149" s="528"/>
      <c r="AJ149" s="528"/>
      <c r="AK149" s="528"/>
      <c r="AL149" s="528"/>
      <c r="AM149" s="528"/>
      <c r="AN149" s="528"/>
      <c r="AO149" s="528"/>
      <c r="AP149" s="528"/>
      <c r="AQ149" s="528"/>
      <c r="AR149" s="528"/>
      <c r="AS149" s="528"/>
      <c r="AT149" s="528"/>
      <c r="AU149" s="527">
        <v>44</v>
      </c>
      <c r="AV149" s="527">
        <v>18</v>
      </c>
      <c r="AW149" s="527">
        <v>20</v>
      </c>
      <c r="AX149" s="527">
        <v>1</v>
      </c>
    </row>
    <row r="150" spans="1:50">
      <c r="A150" s="526" t="s">
        <v>1005</v>
      </c>
      <c r="B150" s="526" t="s">
        <v>478</v>
      </c>
      <c r="C150" s="526" t="s">
        <v>954</v>
      </c>
      <c r="D150" s="526" t="s">
        <v>667</v>
      </c>
      <c r="E150" s="526" t="s">
        <v>668</v>
      </c>
      <c r="F150" s="61" t="str">
        <f>IF(D150="","",VLOOKUP(D150,'UG SKU Categorization'!$A$1:$C$204,3,0))</f>
        <v>Other Health</v>
      </c>
      <c r="G150" s="527">
        <v>1278</v>
      </c>
      <c r="H150" s="527">
        <v>34</v>
      </c>
      <c r="I150" s="528"/>
      <c r="J150" s="528"/>
      <c r="K150" s="527">
        <v>30</v>
      </c>
      <c r="L150" s="527">
        <v>68</v>
      </c>
      <c r="M150" s="527">
        <v>37</v>
      </c>
      <c r="N150" s="527">
        <v>40</v>
      </c>
      <c r="O150" s="527">
        <v>45</v>
      </c>
      <c r="P150" s="527">
        <v>42</v>
      </c>
      <c r="Q150" s="527">
        <v>37</v>
      </c>
      <c r="R150" s="527">
        <v>29</v>
      </c>
      <c r="S150" s="527">
        <v>34</v>
      </c>
      <c r="T150" s="527">
        <v>23</v>
      </c>
      <c r="U150" s="527">
        <v>40</v>
      </c>
      <c r="V150" s="527">
        <v>54</v>
      </c>
      <c r="W150" s="527">
        <v>24</v>
      </c>
      <c r="X150" s="527">
        <v>34</v>
      </c>
      <c r="Y150" s="527">
        <v>28</v>
      </c>
      <c r="Z150" s="527">
        <v>18</v>
      </c>
      <c r="AA150" s="527">
        <v>24</v>
      </c>
      <c r="AB150" s="527">
        <v>28</v>
      </c>
      <c r="AC150" s="527">
        <v>26</v>
      </c>
      <c r="AD150" s="527">
        <v>23</v>
      </c>
      <c r="AE150" s="527">
        <v>75</v>
      </c>
      <c r="AF150" s="527">
        <v>83</v>
      </c>
      <c r="AG150" s="527">
        <v>41</v>
      </c>
      <c r="AH150" s="527">
        <v>32</v>
      </c>
      <c r="AI150" s="527">
        <v>20</v>
      </c>
      <c r="AJ150" s="527">
        <v>41</v>
      </c>
      <c r="AK150" s="527">
        <v>11</v>
      </c>
      <c r="AL150" s="527">
        <v>5</v>
      </c>
      <c r="AM150" s="527">
        <v>16</v>
      </c>
      <c r="AN150" s="527">
        <v>17</v>
      </c>
      <c r="AO150" s="527">
        <v>22</v>
      </c>
      <c r="AP150" s="527">
        <v>14</v>
      </c>
      <c r="AQ150" s="527">
        <v>42</v>
      </c>
      <c r="AR150" s="527">
        <v>13</v>
      </c>
      <c r="AS150" s="527">
        <v>19</v>
      </c>
      <c r="AT150" s="527">
        <v>23</v>
      </c>
      <c r="AU150" s="527">
        <v>27</v>
      </c>
      <c r="AV150" s="527">
        <v>21</v>
      </c>
      <c r="AW150" s="527">
        <v>35</v>
      </c>
      <c r="AX150" s="527">
        <v>3</v>
      </c>
    </row>
    <row r="151" spans="1:50">
      <c r="A151" s="526" t="s">
        <v>1005</v>
      </c>
      <c r="B151" s="526" t="s">
        <v>478</v>
      </c>
      <c r="C151" s="526" t="s">
        <v>954</v>
      </c>
      <c r="D151" s="526" t="s">
        <v>669</v>
      </c>
      <c r="E151" s="526" t="s">
        <v>670</v>
      </c>
      <c r="F151" s="61" t="str">
        <f>IF(D151="","",VLOOKUP(D151,'UG SKU Categorization'!$A$1:$C$204,3,0))</f>
        <v>Other Health</v>
      </c>
      <c r="G151" s="527">
        <v>495</v>
      </c>
      <c r="H151" s="527">
        <v>21</v>
      </c>
      <c r="I151" s="527">
        <v>21</v>
      </c>
      <c r="J151" s="527">
        <v>69</v>
      </c>
      <c r="K151" s="527">
        <v>4</v>
      </c>
      <c r="L151" s="527">
        <v>7</v>
      </c>
      <c r="M151" s="527">
        <v>13</v>
      </c>
      <c r="N151" s="527">
        <v>10</v>
      </c>
      <c r="O151" s="527">
        <v>4</v>
      </c>
      <c r="P151" s="527">
        <v>13</v>
      </c>
      <c r="Q151" s="527">
        <v>14</v>
      </c>
      <c r="R151" s="527">
        <v>9</v>
      </c>
      <c r="S151" s="527">
        <v>22</v>
      </c>
      <c r="T151" s="527">
        <v>15</v>
      </c>
      <c r="U151" s="527">
        <v>4</v>
      </c>
      <c r="V151" s="527">
        <v>9</v>
      </c>
      <c r="W151" s="527">
        <v>3</v>
      </c>
      <c r="X151" s="527">
        <v>26</v>
      </c>
      <c r="Y151" s="527">
        <v>6</v>
      </c>
      <c r="Z151" s="527">
        <v>9</v>
      </c>
      <c r="AA151" s="527">
        <v>7</v>
      </c>
      <c r="AB151" s="527">
        <v>3</v>
      </c>
      <c r="AC151" s="528"/>
      <c r="AD151" s="527">
        <v>4</v>
      </c>
      <c r="AE151" s="527">
        <v>24</v>
      </c>
      <c r="AF151" s="527">
        <v>39</v>
      </c>
      <c r="AG151" s="527">
        <v>31</v>
      </c>
      <c r="AH151" s="527">
        <v>8</v>
      </c>
      <c r="AI151" s="527">
        <v>4</v>
      </c>
      <c r="AJ151" s="527">
        <v>16</v>
      </c>
      <c r="AK151" s="527">
        <v>6</v>
      </c>
      <c r="AL151" s="527">
        <v>4</v>
      </c>
      <c r="AM151" s="527">
        <v>2</v>
      </c>
      <c r="AN151" s="527">
        <v>3</v>
      </c>
      <c r="AO151" s="527">
        <v>17</v>
      </c>
      <c r="AP151" s="527">
        <v>3</v>
      </c>
      <c r="AQ151" s="527">
        <v>15</v>
      </c>
      <c r="AR151" s="528"/>
      <c r="AS151" s="527">
        <v>5</v>
      </c>
      <c r="AT151" s="527">
        <v>10</v>
      </c>
      <c r="AU151" s="527">
        <v>10</v>
      </c>
      <c r="AV151" s="527">
        <v>3</v>
      </c>
      <c r="AW151" s="527">
        <v>2</v>
      </c>
      <c r="AX151" s="528"/>
    </row>
    <row r="152" spans="1:50">
      <c r="A152" s="526" t="s">
        <v>1005</v>
      </c>
      <c r="B152" s="526" t="s">
        <v>478</v>
      </c>
      <c r="C152" s="526" t="s">
        <v>954</v>
      </c>
      <c r="D152" s="526" t="s">
        <v>671</v>
      </c>
      <c r="E152" s="526" t="s">
        <v>672</v>
      </c>
      <c r="F152" s="61" t="str">
        <f>IF(D152="","",VLOOKUP(D152,'UG SKU Categorization'!$A$1:$C$204,3,0))</f>
        <v>Other Health</v>
      </c>
      <c r="G152" s="527">
        <v>554</v>
      </c>
      <c r="H152" s="527">
        <v>37</v>
      </c>
      <c r="I152" s="527">
        <v>24</v>
      </c>
      <c r="J152" s="527">
        <v>31</v>
      </c>
      <c r="K152" s="527">
        <v>25</v>
      </c>
      <c r="L152" s="527">
        <v>10</v>
      </c>
      <c r="M152" s="527">
        <v>14</v>
      </c>
      <c r="N152" s="527">
        <v>16</v>
      </c>
      <c r="O152" s="527">
        <v>16</v>
      </c>
      <c r="P152" s="527">
        <v>15</v>
      </c>
      <c r="Q152" s="527">
        <v>14</v>
      </c>
      <c r="R152" s="527">
        <v>10</v>
      </c>
      <c r="S152" s="527">
        <v>14</v>
      </c>
      <c r="T152" s="527">
        <v>32</v>
      </c>
      <c r="U152" s="527">
        <v>11</v>
      </c>
      <c r="V152" s="527">
        <v>14</v>
      </c>
      <c r="W152" s="527">
        <v>16</v>
      </c>
      <c r="X152" s="527">
        <v>16</v>
      </c>
      <c r="Y152" s="527">
        <v>23</v>
      </c>
      <c r="Z152" s="527">
        <v>6</v>
      </c>
      <c r="AA152" s="527">
        <v>11</v>
      </c>
      <c r="AB152" s="527">
        <v>11</v>
      </c>
      <c r="AC152" s="527">
        <v>3</v>
      </c>
      <c r="AD152" s="527">
        <v>3</v>
      </c>
      <c r="AE152" s="527">
        <v>42</v>
      </c>
      <c r="AF152" s="527">
        <v>38</v>
      </c>
      <c r="AG152" s="527">
        <v>25</v>
      </c>
      <c r="AH152" s="527">
        <v>16</v>
      </c>
      <c r="AI152" s="527">
        <v>10</v>
      </c>
      <c r="AJ152" s="527">
        <v>6</v>
      </c>
      <c r="AK152" s="527">
        <v>8</v>
      </c>
      <c r="AL152" s="527">
        <v>3</v>
      </c>
      <c r="AM152" s="527">
        <v>4</v>
      </c>
      <c r="AN152" s="527">
        <v>2</v>
      </c>
      <c r="AO152" s="528"/>
      <c r="AP152" s="528"/>
      <c r="AQ152" s="527">
        <v>11</v>
      </c>
      <c r="AR152" s="527">
        <v>1</v>
      </c>
      <c r="AS152" s="527">
        <v>1</v>
      </c>
      <c r="AT152" s="527">
        <v>3</v>
      </c>
      <c r="AU152" s="527">
        <v>6</v>
      </c>
      <c r="AV152" s="527">
        <v>1</v>
      </c>
      <c r="AW152" s="527">
        <v>2</v>
      </c>
      <c r="AX152" s="527">
        <v>3</v>
      </c>
    </row>
    <row r="153" spans="1:50">
      <c r="A153" s="526" t="s">
        <v>1005</v>
      </c>
      <c r="B153" s="526" t="s">
        <v>478</v>
      </c>
      <c r="C153" s="526" t="s">
        <v>954</v>
      </c>
      <c r="D153" s="526" t="s">
        <v>673</v>
      </c>
      <c r="E153" s="526" t="s">
        <v>674</v>
      </c>
      <c r="F153" s="61" t="str">
        <f>IF(D153="","",VLOOKUP(D153,'UG SKU Categorization'!$A$1:$C$204,3,0))</f>
        <v>Other Health</v>
      </c>
      <c r="G153" s="527">
        <v>680</v>
      </c>
      <c r="H153" s="527">
        <v>13</v>
      </c>
      <c r="I153" s="527">
        <v>21</v>
      </c>
      <c r="J153" s="527">
        <v>32</v>
      </c>
      <c r="K153" s="527">
        <v>10</v>
      </c>
      <c r="L153" s="527">
        <v>8</v>
      </c>
      <c r="M153" s="527">
        <v>19</v>
      </c>
      <c r="N153" s="527">
        <v>10</v>
      </c>
      <c r="O153" s="527">
        <v>64</v>
      </c>
      <c r="P153" s="527">
        <v>20</v>
      </c>
      <c r="Q153" s="527">
        <v>146</v>
      </c>
      <c r="R153" s="527">
        <v>18</v>
      </c>
      <c r="S153" s="527">
        <v>8</v>
      </c>
      <c r="T153" s="527">
        <v>13</v>
      </c>
      <c r="U153" s="527">
        <v>14</v>
      </c>
      <c r="V153" s="527">
        <v>24</v>
      </c>
      <c r="W153" s="527">
        <v>11</v>
      </c>
      <c r="X153" s="527">
        <v>21</v>
      </c>
      <c r="Y153" s="527">
        <v>8</v>
      </c>
      <c r="Z153" s="527">
        <v>19</v>
      </c>
      <c r="AA153" s="527">
        <v>14</v>
      </c>
      <c r="AB153" s="527">
        <v>6</v>
      </c>
      <c r="AC153" s="527">
        <v>17</v>
      </c>
      <c r="AD153" s="527">
        <v>9</v>
      </c>
      <c r="AE153" s="527">
        <v>6</v>
      </c>
      <c r="AF153" s="527">
        <v>49</v>
      </c>
      <c r="AG153" s="527">
        <v>24</v>
      </c>
      <c r="AH153" s="527">
        <v>17</v>
      </c>
      <c r="AI153" s="527">
        <v>13</v>
      </c>
      <c r="AJ153" s="527">
        <v>13</v>
      </c>
      <c r="AK153" s="527">
        <v>1</v>
      </c>
      <c r="AL153" s="528"/>
      <c r="AM153" s="528"/>
      <c r="AN153" s="528"/>
      <c r="AO153" s="528"/>
      <c r="AP153" s="528"/>
      <c r="AQ153" s="527">
        <v>5</v>
      </c>
      <c r="AR153" s="528"/>
      <c r="AS153" s="528"/>
      <c r="AT153" s="527">
        <v>6</v>
      </c>
      <c r="AU153" s="527">
        <v>7</v>
      </c>
      <c r="AV153" s="527">
        <v>10</v>
      </c>
      <c r="AW153" s="527">
        <v>3</v>
      </c>
      <c r="AX153" s="527">
        <v>1</v>
      </c>
    </row>
    <row r="154" spans="1:50">
      <c r="A154" s="526" t="s">
        <v>1005</v>
      </c>
      <c r="B154" s="526" t="s">
        <v>478</v>
      </c>
      <c r="C154" s="526" t="s">
        <v>954</v>
      </c>
      <c r="D154" s="526" t="s">
        <v>675</v>
      </c>
      <c r="E154" s="526" t="s">
        <v>676</v>
      </c>
      <c r="F154" s="61" t="str">
        <f>IF(D154="","",VLOOKUP(D154,'UG SKU Categorization'!$A$1:$C$204,3,0))</f>
        <v>Other Health</v>
      </c>
      <c r="G154" s="527">
        <v>132</v>
      </c>
      <c r="H154" s="527">
        <v>7</v>
      </c>
      <c r="I154" s="527">
        <v>10</v>
      </c>
      <c r="J154" s="527">
        <v>41</v>
      </c>
      <c r="K154" s="527">
        <v>18</v>
      </c>
      <c r="L154" s="527">
        <v>3</v>
      </c>
      <c r="M154" s="527">
        <v>7</v>
      </c>
      <c r="N154" s="527">
        <v>3</v>
      </c>
      <c r="O154" s="527">
        <v>6</v>
      </c>
      <c r="P154" s="527">
        <v>17</v>
      </c>
      <c r="Q154" s="527">
        <v>3</v>
      </c>
      <c r="R154" s="527">
        <v>9</v>
      </c>
      <c r="S154" s="527">
        <v>6</v>
      </c>
      <c r="T154" s="527">
        <v>2</v>
      </c>
      <c r="U154" s="528"/>
      <c r="V154" s="528"/>
      <c r="W154" s="528"/>
      <c r="X154" s="528"/>
      <c r="Y154" s="528"/>
      <c r="Z154" s="528"/>
      <c r="AA154" s="528"/>
      <c r="AB154" s="528"/>
      <c r="AC154" s="528"/>
      <c r="AD154" s="528"/>
      <c r="AE154" s="528"/>
      <c r="AF154" s="528"/>
      <c r="AG154" s="528"/>
      <c r="AH154" s="528"/>
      <c r="AI154" s="528"/>
      <c r="AJ154" s="528"/>
      <c r="AK154" s="528"/>
      <c r="AL154" s="528"/>
      <c r="AM154" s="528"/>
      <c r="AN154" s="528"/>
      <c r="AO154" s="528"/>
      <c r="AP154" s="528"/>
      <c r="AQ154" s="528"/>
      <c r="AR154" s="528"/>
      <c r="AS154" s="528"/>
      <c r="AT154" s="528"/>
      <c r="AU154" s="528"/>
      <c r="AV154" s="528"/>
      <c r="AW154" s="528"/>
      <c r="AX154" s="528"/>
    </row>
    <row r="155" spans="1:50">
      <c r="A155" s="526" t="s">
        <v>1005</v>
      </c>
      <c r="B155" s="526" t="s">
        <v>478</v>
      </c>
      <c r="C155" s="526" t="s">
        <v>954</v>
      </c>
      <c r="D155" s="526" t="s">
        <v>677</v>
      </c>
      <c r="E155" s="526" t="s">
        <v>2460</v>
      </c>
      <c r="F155" s="61" t="str">
        <f>IF(D155="","",VLOOKUP(D155,'UG SKU Categorization'!$A$1:$C$204,3,0))</f>
        <v>Soap</v>
      </c>
      <c r="G155" s="527">
        <v>3</v>
      </c>
      <c r="H155" s="528"/>
      <c r="I155" s="527">
        <v>3</v>
      </c>
      <c r="J155" s="528"/>
      <c r="K155" s="528"/>
      <c r="L155" s="528"/>
      <c r="M155" s="528"/>
      <c r="N155" s="528"/>
      <c r="O155" s="528"/>
      <c r="P155" s="528"/>
      <c r="Q155" s="528"/>
      <c r="R155" s="528"/>
      <c r="S155" s="528"/>
      <c r="T155" s="528"/>
      <c r="U155" s="528"/>
      <c r="V155" s="528"/>
      <c r="W155" s="528"/>
      <c r="X155" s="528"/>
      <c r="Y155" s="528"/>
      <c r="Z155" s="528"/>
      <c r="AA155" s="528"/>
      <c r="AB155" s="528"/>
      <c r="AC155" s="528"/>
      <c r="AD155" s="528"/>
      <c r="AE155" s="528"/>
      <c r="AF155" s="528"/>
      <c r="AG155" s="528"/>
      <c r="AH155" s="528"/>
      <c r="AI155" s="528"/>
      <c r="AJ155" s="528"/>
      <c r="AK155" s="528"/>
      <c r="AL155" s="528"/>
      <c r="AM155" s="528"/>
      <c r="AN155" s="528"/>
      <c r="AO155" s="528"/>
      <c r="AP155" s="528"/>
      <c r="AQ155" s="528"/>
      <c r="AR155" s="528"/>
      <c r="AS155" s="528"/>
      <c r="AT155" s="528"/>
      <c r="AU155" s="528"/>
      <c r="AV155" s="528"/>
      <c r="AW155" s="528"/>
      <c r="AX155" s="528"/>
    </row>
    <row r="156" spans="1:50">
      <c r="A156" s="526" t="s">
        <v>1005</v>
      </c>
      <c r="B156" s="526" t="s">
        <v>478</v>
      </c>
      <c r="C156" s="526" t="s">
        <v>954</v>
      </c>
      <c r="D156" s="526" t="s">
        <v>678</v>
      </c>
      <c r="E156" s="526" t="s">
        <v>2461</v>
      </c>
      <c r="F156" s="61" t="str">
        <f>IF(D156="","",VLOOKUP(D156,'UG SKU Categorization'!$A$1:$C$204,3,0))</f>
        <v>Soap</v>
      </c>
      <c r="G156" s="527">
        <v>7</v>
      </c>
      <c r="H156" s="528"/>
      <c r="I156" s="527">
        <v>5</v>
      </c>
      <c r="J156" s="528"/>
      <c r="K156" s="528"/>
      <c r="L156" s="527">
        <v>2</v>
      </c>
      <c r="M156" s="528"/>
      <c r="N156" s="528"/>
      <c r="O156" s="528"/>
      <c r="P156" s="528"/>
      <c r="Q156" s="528"/>
      <c r="R156" s="528"/>
      <c r="S156" s="528"/>
      <c r="T156" s="528"/>
      <c r="U156" s="528"/>
      <c r="V156" s="528"/>
      <c r="W156" s="528"/>
      <c r="X156" s="528"/>
      <c r="Y156" s="528"/>
      <c r="Z156" s="528"/>
      <c r="AA156" s="528"/>
      <c r="AB156" s="528"/>
      <c r="AC156" s="528"/>
      <c r="AD156" s="528"/>
      <c r="AE156" s="528"/>
      <c r="AF156" s="528"/>
      <c r="AG156" s="528"/>
      <c r="AH156" s="528"/>
      <c r="AI156" s="528"/>
      <c r="AJ156" s="528"/>
      <c r="AK156" s="528"/>
      <c r="AL156" s="528"/>
      <c r="AM156" s="528"/>
      <c r="AN156" s="528"/>
      <c r="AO156" s="528"/>
      <c r="AP156" s="528"/>
      <c r="AQ156" s="528"/>
      <c r="AR156" s="528"/>
      <c r="AS156" s="528"/>
      <c r="AT156" s="528"/>
      <c r="AU156" s="528"/>
      <c r="AV156" s="528"/>
      <c r="AW156" s="528"/>
      <c r="AX156" s="528"/>
    </row>
    <row r="157" spans="1:50">
      <c r="A157" s="526" t="s">
        <v>1005</v>
      </c>
      <c r="B157" s="526" t="s">
        <v>478</v>
      </c>
      <c r="C157" s="526" t="s">
        <v>954</v>
      </c>
      <c r="D157" s="526" t="s">
        <v>679</v>
      </c>
      <c r="E157" s="526" t="s">
        <v>680</v>
      </c>
      <c r="F157" s="61" t="str">
        <f>IF(D157="","",VLOOKUP(D157,'UG SKU Categorization'!$A$1:$C$204,3,0))</f>
        <v>Soap</v>
      </c>
      <c r="G157" s="527">
        <v>4002</v>
      </c>
      <c r="H157" s="527">
        <v>107</v>
      </c>
      <c r="I157" s="527">
        <v>308</v>
      </c>
      <c r="J157" s="527">
        <v>448</v>
      </c>
      <c r="K157" s="527">
        <v>389</v>
      </c>
      <c r="L157" s="527">
        <v>633</v>
      </c>
      <c r="M157" s="527">
        <v>251</v>
      </c>
      <c r="N157" s="527">
        <v>1406</v>
      </c>
      <c r="O157" s="527">
        <v>33</v>
      </c>
      <c r="P157" s="527">
        <v>28</v>
      </c>
      <c r="Q157" s="527">
        <v>50</v>
      </c>
      <c r="R157" s="527">
        <v>10</v>
      </c>
      <c r="S157" s="527">
        <v>56</v>
      </c>
      <c r="T157" s="527">
        <v>9</v>
      </c>
      <c r="U157" s="527">
        <v>6</v>
      </c>
      <c r="V157" s="527">
        <v>5</v>
      </c>
      <c r="W157" s="527">
        <v>1</v>
      </c>
      <c r="X157" s="527">
        <v>62</v>
      </c>
      <c r="Y157" s="527">
        <v>7</v>
      </c>
      <c r="Z157" s="527">
        <v>3</v>
      </c>
      <c r="AA157" s="527">
        <v>2</v>
      </c>
      <c r="AB157" s="527">
        <v>8</v>
      </c>
      <c r="AC157" s="527">
        <v>10</v>
      </c>
      <c r="AD157" s="527">
        <v>1</v>
      </c>
      <c r="AE157" s="527">
        <v>3</v>
      </c>
      <c r="AF157" s="527">
        <v>13</v>
      </c>
      <c r="AG157" s="527">
        <v>3</v>
      </c>
      <c r="AH157" s="527">
        <v>4</v>
      </c>
      <c r="AI157" s="527">
        <v>2</v>
      </c>
      <c r="AJ157" s="527">
        <v>2</v>
      </c>
      <c r="AK157" s="527">
        <v>1</v>
      </c>
      <c r="AL157" s="527">
        <v>1</v>
      </c>
      <c r="AM157" s="527">
        <v>1</v>
      </c>
      <c r="AN157" s="527">
        <v>28</v>
      </c>
      <c r="AO157" s="527">
        <v>3</v>
      </c>
      <c r="AP157" s="528"/>
      <c r="AQ157" s="527">
        <v>22</v>
      </c>
      <c r="AR157" s="528"/>
      <c r="AS157" s="527">
        <v>2</v>
      </c>
      <c r="AT157" s="528"/>
      <c r="AU157" s="527">
        <v>4</v>
      </c>
      <c r="AV157" s="528"/>
      <c r="AW157" s="527">
        <v>80</v>
      </c>
      <c r="AX157" s="528"/>
    </row>
    <row r="158" spans="1:50">
      <c r="A158" s="526" t="s">
        <v>1005</v>
      </c>
      <c r="B158" s="526" t="s">
        <v>478</v>
      </c>
      <c r="C158" s="526" t="s">
        <v>954</v>
      </c>
      <c r="D158" s="526" t="s">
        <v>423</v>
      </c>
      <c r="E158" s="526" t="s">
        <v>424</v>
      </c>
      <c r="F158" s="61" t="str">
        <f>IF(D158="","",VLOOKUP(D158,'UG SKU Categorization'!$A$1:$C$204,3,0))</f>
        <v>Solar</v>
      </c>
      <c r="G158" s="527">
        <v>6</v>
      </c>
      <c r="H158" s="528"/>
      <c r="I158" s="528"/>
      <c r="J158" s="527">
        <v>2</v>
      </c>
      <c r="K158" s="528"/>
      <c r="L158" s="528"/>
      <c r="M158" s="527">
        <v>1</v>
      </c>
      <c r="N158" s="528"/>
      <c r="O158" s="527">
        <v>1</v>
      </c>
      <c r="P158" s="528"/>
      <c r="Q158" s="527">
        <v>1</v>
      </c>
      <c r="R158" s="528"/>
      <c r="S158" s="527">
        <v>1</v>
      </c>
      <c r="T158" s="528"/>
      <c r="U158" s="528"/>
      <c r="V158" s="528"/>
      <c r="W158" s="528"/>
      <c r="X158" s="528"/>
      <c r="Y158" s="528"/>
      <c r="Z158" s="528"/>
      <c r="AA158" s="528"/>
      <c r="AB158" s="528"/>
      <c r="AC158" s="528"/>
      <c r="AD158" s="528"/>
      <c r="AE158" s="528"/>
      <c r="AF158" s="528"/>
      <c r="AG158" s="528"/>
      <c r="AH158" s="528"/>
      <c r="AI158" s="528"/>
      <c r="AJ158" s="528"/>
      <c r="AK158" s="528"/>
      <c r="AL158" s="528"/>
      <c r="AM158" s="528"/>
      <c r="AN158" s="528"/>
      <c r="AO158" s="528"/>
      <c r="AP158" s="528"/>
      <c r="AQ158" s="528"/>
      <c r="AR158" s="528"/>
      <c r="AS158" s="528"/>
      <c r="AT158" s="528"/>
      <c r="AU158" s="528"/>
      <c r="AV158" s="528"/>
      <c r="AW158" s="528"/>
      <c r="AX158" s="528"/>
    </row>
    <row r="159" spans="1:50">
      <c r="A159" s="526" t="s">
        <v>1005</v>
      </c>
      <c r="B159" s="526" t="s">
        <v>478</v>
      </c>
      <c r="C159" s="526" t="s">
        <v>954</v>
      </c>
      <c r="D159" s="526" t="s">
        <v>699</v>
      </c>
      <c r="E159" s="526" t="s">
        <v>700</v>
      </c>
      <c r="F159" s="61" t="str">
        <f>IF(D159="","",VLOOKUP(D159,'UG SKU Categorization'!$A$1:$C$204,3,0))</f>
        <v>Cookstoves</v>
      </c>
      <c r="G159" s="527">
        <v>6614</v>
      </c>
      <c r="H159" s="528"/>
      <c r="I159" s="528"/>
      <c r="J159" s="528"/>
      <c r="K159" s="528"/>
      <c r="L159" s="528"/>
      <c r="M159" s="528"/>
      <c r="N159" s="527">
        <v>97</v>
      </c>
      <c r="O159" s="527">
        <v>75</v>
      </c>
      <c r="P159" s="527">
        <v>65</v>
      </c>
      <c r="Q159" s="527">
        <v>224</v>
      </c>
      <c r="R159" s="527">
        <v>197</v>
      </c>
      <c r="S159" s="527">
        <v>288</v>
      </c>
      <c r="T159" s="527">
        <v>137</v>
      </c>
      <c r="U159" s="527">
        <v>117</v>
      </c>
      <c r="V159" s="527">
        <v>193</v>
      </c>
      <c r="W159" s="527">
        <v>46</v>
      </c>
      <c r="X159" s="527">
        <v>85</v>
      </c>
      <c r="Y159" s="527">
        <v>17</v>
      </c>
      <c r="Z159" s="527">
        <v>58</v>
      </c>
      <c r="AA159" s="527">
        <v>64</v>
      </c>
      <c r="AB159" s="527">
        <v>88</v>
      </c>
      <c r="AC159" s="527">
        <v>105</v>
      </c>
      <c r="AD159" s="527">
        <v>133</v>
      </c>
      <c r="AE159" s="527">
        <v>457</v>
      </c>
      <c r="AF159" s="527">
        <v>207</v>
      </c>
      <c r="AG159" s="527">
        <v>894</v>
      </c>
      <c r="AH159" s="527">
        <v>739</v>
      </c>
      <c r="AI159" s="527">
        <v>527</v>
      </c>
      <c r="AJ159" s="527">
        <v>717</v>
      </c>
      <c r="AK159" s="527">
        <v>514</v>
      </c>
      <c r="AL159" s="527">
        <v>85</v>
      </c>
      <c r="AM159" s="527">
        <v>29</v>
      </c>
      <c r="AN159" s="527">
        <v>27</v>
      </c>
      <c r="AO159" s="527">
        <v>18</v>
      </c>
      <c r="AP159" s="527">
        <v>33</v>
      </c>
      <c r="AQ159" s="527">
        <v>311</v>
      </c>
      <c r="AR159" s="527">
        <v>8</v>
      </c>
      <c r="AS159" s="527">
        <v>4</v>
      </c>
      <c r="AT159" s="527">
        <v>11</v>
      </c>
      <c r="AU159" s="527">
        <v>21</v>
      </c>
      <c r="AV159" s="527">
        <v>9</v>
      </c>
      <c r="AW159" s="527">
        <v>14</v>
      </c>
      <c r="AX159" s="528"/>
    </row>
    <row r="160" spans="1:50">
      <c r="A160" s="526" t="s">
        <v>1005</v>
      </c>
      <c r="B160" s="526" t="s">
        <v>478</v>
      </c>
      <c r="C160" s="526" t="s">
        <v>954</v>
      </c>
      <c r="D160" s="526" t="s">
        <v>701</v>
      </c>
      <c r="E160" s="526" t="s">
        <v>702</v>
      </c>
      <c r="F160" s="61" t="str">
        <f>IF(D160="","",VLOOKUP(D160,'UG SKU Categorization'!$A$1:$C$204,3,0))</f>
        <v>Cookstoves</v>
      </c>
      <c r="G160" s="527">
        <v>3760</v>
      </c>
      <c r="H160" s="528"/>
      <c r="I160" s="528"/>
      <c r="J160" s="528"/>
      <c r="K160" s="528"/>
      <c r="L160" s="528"/>
      <c r="M160" s="528"/>
      <c r="N160" s="527">
        <v>108</v>
      </c>
      <c r="O160" s="527">
        <v>50</v>
      </c>
      <c r="P160" s="527">
        <v>56</v>
      </c>
      <c r="Q160" s="527">
        <v>221</v>
      </c>
      <c r="R160" s="527">
        <v>174</v>
      </c>
      <c r="S160" s="527">
        <v>287</v>
      </c>
      <c r="T160" s="527">
        <v>95</v>
      </c>
      <c r="U160" s="527">
        <v>94</v>
      </c>
      <c r="V160" s="527">
        <v>100</v>
      </c>
      <c r="W160" s="527">
        <v>61</v>
      </c>
      <c r="X160" s="527">
        <v>69</v>
      </c>
      <c r="Y160" s="527">
        <v>29</v>
      </c>
      <c r="Z160" s="527">
        <v>47</v>
      </c>
      <c r="AA160" s="527">
        <v>49</v>
      </c>
      <c r="AB160" s="527">
        <v>56</v>
      </c>
      <c r="AC160" s="527">
        <v>51</v>
      </c>
      <c r="AD160" s="527">
        <v>72</v>
      </c>
      <c r="AE160" s="527">
        <v>287</v>
      </c>
      <c r="AF160" s="527">
        <v>113</v>
      </c>
      <c r="AG160" s="527">
        <v>246</v>
      </c>
      <c r="AH160" s="527">
        <v>417</v>
      </c>
      <c r="AI160" s="527">
        <v>223</v>
      </c>
      <c r="AJ160" s="527">
        <v>228</v>
      </c>
      <c r="AK160" s="527">
        <v>180</v>
      </c>
      <c r="AL160" s="527">
        <v>47</v>
      </c>
      <c r="AM160" s="527">
        <v>40</v>
      </c>
      <c r="AN160" s="527">
        <v>27</v>
      </c>
      <c r="AO160" s="527">
        <v>22</v>
      </c>
      <c r="AP160" s="527">
        <v>28</v>
      </c>
      <c r="AQ160" s="527">
        <v>204</v>
      </c>
      <c r="AR160" s="527">
        <v>4</v>
      </c>
      <c r="AS160" s="527">
        <v>7</v>
      </c>
      <c r="AT160" s="527">
        <v>11</v>
      </c>
      <c r="AU160" s="527">
        <v>29</v>
      </c>
      <c r="AV160" s="527">
        <v>12</v>
      </c>
      <c r="AW160" s="527">
        <v>16</v>
      </c>
      <c r="AX160" s="528"/>
    </row>
    <row r="161" spans="1:50">
      <c r="A161" s="526" t="s">
        <v>1005</v>
      </c>
      <c r="B161" s="526" t="s">
        <v>478</v>
      </c>
      <c r="C161" s="526" t="s">
        <v>954</v>
      </c>
      <c r="D161" s="526" t="s">
        <v>425</v>
      </c>
      <c r="E161" s="526" t="s">
        <v>426</v>
      </c>
      <c r="F161" s="61" t="str">
        <f>IF(D161="","",VLOOKUP(D161,'UG SKU Categorization'!$A$1:$C$204,3,0))</f>
        <v>Solar</v>
      </c>
      <c r="G161" s="527">
        <v>7</v>
      </c>
      <c r="H161" s="528"/>
      <c r="I161" s="528"/>
      <c r="J161" s="528"/>
      <c r="K161" s="528"/>
      <c r="L161" s="528"/>
      <c r="M161" s="528"/>
      <c r="N161" s="527">
        <v>2</v>
      </c>
      <c r="O161" s="528"/>
      <c r="P161" s="528"/>
      <c r="Q161" s="528"/>
      <c r="R161" s="528"/>
      <c r="S161" s="528"/>
      <c r="T161" s="528"/>
      <c r="U161" s="528"/>
      <c r="V161" s="528"/>
      <c r="W161" s="528"/>
      <c r="X161" s="528"/>
      <c r="Y161" s="528"/>
      <c r="Z161" s="528"/>
      <c r="AA161" s="528"/>
      <c r="AB161" s="528"/>
      <c r="AC161" s="528"/>
      <c r="AD161" s="528"/>
      <c r="AE161" s="528"/>
      <c r="AF161" s="528"/>
      <c r="AG161" s="528"/>
      <c r="AH161" s="528"/>
      <c r="AI161" s="528"/>
      <c r="AJ161" s="528"/>
      <c r="AK161" s="528"/>
      <c r="AL161" s="528"/>
      <c r="AM161" s="528"/>
      <c r="AN161" s="528"/>
      <c r="AO161" s="528"/>
      <c r="AP161" s="528"/>
      <c r="AQ161" s="528"/>
      <c r="AR161" s="528"/>
      <c r="AS161" s="528"/>
      <c r="AT161" s="527">
        <v>2</v>
      </c>
      <c r="AU161" s="527">
        <v>2</v>
      </c>
      <c r="AV161" s="528"/>
      <c r="AW161" s="527">
        <v>1</v>
      </c>
      <c r="AX161" s="528"/>
    </row>
    <row r="162" spans="1:50">
      <c r="A162" s="526" t="s">
        <v>1005</v>
      </c>
      <c r="B162" s="526" t="s">
        <v>478</v>
      </c>
      <c r="C162" s="526" t="s">
        <v>954</v>
      </c>
      <c r="D162" s="526" t="s">
        <v>682</v>
      </c>
      <c r="E162" s="526" t="s">
        <v>683</v>
      </c>
      <c r="F162" s="61" t="str">
        <f>IF(D162="","",VLOOKUP(D162,'UG SKU Categorization'!$A$1:$C$204,3,0))</f>
        <v>Other</v>
      </c>
      <c r="G162" s="527">
        <v>293</v>
      </c>
      <c r="H162" s="527">
        <v>20</v>
      </c>
      <c r="I162" s="527">
        <v>28</v>
      </c>
      <c r="J162" s="527">
        <v>17</v>
      </c>
      <c r="K162" s="527">
        <v>3</v>
      </c>
      <c r="L162" s="527">
        <v>12</v>
      </c>
      <c r="M162" s="527">
        <v>5</v>
      </c>
      <c r="N162" s="527">
        <v>12</v>
      </c>
      <c r="O162" s="527">
        <v>5</v>
      </c>
      <c r="P162" s="528"/>
      <c r="Q162" s="528"/>
      <c r="R162" s="528"/>
      <c r="S162" s="528"/>
      <c r="T162" s="527">
        <v>7</v>
      </c>
      <c r="U162" s="527">
        <v>14</v>
      </c>
      <c r="V162" s="528"/>
      <c r="W162" s="527">
        <v>1</v>
      </c>
      <c r="X162" s="527">
        <v>18</v>
      </c>
      <c r="Y162" s="527">
        <v>8</v>
      </c>
      <c r="Z162" s="527">
        <v>3</v>
      </c>
      <c r="AA162" s="527">
        <v>4</v>
      </c>
      <c r="AB162" s="527">
        <v>18</v>
      </c>
      <c r="AC162" s="527">
        <v>1</v>
      </c>
      <c r="AD162" s="527">
        <v>7</v>
      </c>
      <c r="AE162" s="527">
        <v>16</v>
      </c>
      <c r="AF162" s="527">
        <v>11</v>
      </c>
      <c r="AG162" s="527">
        <v>8</v>
      </c>
      <c r="AH162" s="527">
        <v>4</v>
      </c>
      <c r="AI162" s="527">
        <v>4</v>
      </c>
      <c r="AJ162" s="527">
        <v>5</v>
      </c>
      <c r="AK162" s="527">
        <v>7</v>
      </c>
      <c r="AL162" s="528"/>
      <c r="AM162" s="527">
        <v>3</v>
      </c>
      <c r="AN162" s="527">
        <v>4</v>
      </c>
      <c r="AO162" s="527">
        <v>2</v>
      </c>
      <c r="AP162" s="528"/>
      <c r="AQ162" s="527">
        <v>19</v>
      </c>
      <c r="AR162" s="527">
        <v>1</v>
      </c>
      <c r="AS162" s="528"/>
      <c r="AT162" s="527">
        <v>6</v>
      </c>
      <c r="AU162" s="527">
        <v>8</v>
      </c>
      <c r="AV162" s="527">
        <v>1</v>
      </c>
      <c r="AW162" s="527">
        <v>11</v>
      </c>
      <c r="AX162" s="528"/>
    </row>
    <row r="163" spans="1:50">
      <c r="A163" s="526" t="s">
        <v>1005</v>
      </c>
      <c r="B163" s="526" t="s">
        <v>478</v>
      </c>
      <c r="C163" s="526" t="s">
        <v>954</v>
      </c>
      <c r="D163" s="526" t="s">
        <v>684</v>
      </c>
      <c r="E163" s="526" t="s">
        <v>685</v>
      </c>
      <c r="F163" s="61" t="str">
        <f>IF(D163="","",VLOOKUP(D163,'UG SKU Categorization'!$A$1:$C$204,3,0))</f>
        <v>Soap</v>
      </c>
      <c r="G163" s="527">
        <v>174</v>
      </c>
      <c r="H163" s="527">
        <v>7</v>
      </c>
      <c r="I163" s="527">
        <v>23</v>
      </c>
      <c r="J163" s="527">
        <v>10</v>
      </c>
      <c r="K163" s="528"/>
      <c r="L163" s="528"/>
      <c r="M163" s="527">
        <v>4</v>
      </c>
      <c r="N163" s="527">
        <v>1</v>
      </c>
      <c r="O163" s="527">
        <v>4</v>
      </c>
      <c r="P163" s="527">
        <v>7</v>
      </c>
      <c r="Q163" s="528"/>
      <c r="R163" s="528"/>
      <c r="S163" s="527">
        <v>5</v>
      </c>
      <c r="T163" s="527">
        <v>5</v>
      </c>
      <c r="U163" s="527">
        <v>3</v>
      </c>
      <c r="V163" s="528"/>
      <c r="W163" s="528"/>
      <c r="X163" s="527">
        <v>5</v>
      </c>
      <c r="Y163" s="527">
        <v>3</v>
      </c>
      <c r="Z163" s="527">
        <v>2</v>
      </c>
      <c r="AA163" s="527">
        <v>9</v>
      </c>
      <c r="AB163" s="528"/>
      <c r="AC163" s="527">
        <v>3</v>
      </c>
      <c r="AD163" s="527">
        <v>16</v>
      </c>
      <c r="AE163" s="527">
        <v>15</v>
      </c>
      <c r="AF163" s="527">
        <v>5</v>
      </c>
      <c r="AG163" s="527">
        <v>2</v>
      </c>
      <c r="AH163" s="527">
        <v>12</v>
      </c>
      <c r="AI163" s="528"/>
      <c r="AJ163" s="527">
        <v>1</v>
      </c>
      <c r="AK163" s="528"/>
      <c r="AL163" s="528"/>
      <c r="AM163" s="528"/>
      <c r="AN163" s="528"/>
      <c r="AO163" s="528"/>
      <c r="AP163" s="528"/>
      <c r="AQ163" s="527">
        <v>17</v>
      </c>
      <c r="AR163" s="527">
        <v>3</v>
      </c>
      <c r="AS163" s="528"/>
      <c r="AT163" s="527">
        <v>1</v>
      </c>
      <c r="AU163" s="527">
        <v>2</v>
      </c>
      <c r="AV163" s="528"/>
      <c r="AW163" s="527">
        <v>9</v>
      </c>
      <c r="AX163" s="528"/>
    </row>
    <row r="164" spans="1:50">
      <c r="A164" s="526" t="s">
        <v>1005</v>
      </c>
      <c r="B164" s="526" t="s">
        <v>478</v>
      </c>
      <c r="C164" s="526" t="s">
        <v>954</v>
      </c>
      <c r="D164" s="526" t="s">
        <v>427</v>
      </c>
      <c r="E164" s="526" t="s">
        <v>428</v>
      </c>
      <c r="F164" s="61" t="str">
        <f>IF(D164="","",VLOOKUP(D164,'UG SKU Categorization'!$A$1:$C$204,3,0))</f>
        <v>Solar</v>
      </c>
      <c r="G164" s="527">
        <v>66</v>
      </c>
      <c r="H164" s="527">
        <v>6</v>
      </c>
      <c r="I164" s="527">
        <v>2</v>
      </c>
      <c r="J164" s="527">
        <v>4</v>
      </c>
      <c r="K164" s="527">
        <v>9</v>
      </c>
      <c r="L164" s="527">
        <v>4</v>
      </c>
      <c r="M164" s="527">
        <v>3</v>
      </c>
      <c r="N164" s="527">
        <v>8</v>
      </c>
      <c r="O164" s="527">
        <v>3</v>
      </c>
      <c r="P164" s="527">
        <v>2</v>
      </c>
      <c r="Q164" s="527">
        <v>8</v>
      </c>
      <c r="R164" s="527">
        <v>5</v>
      </c>
      <c r="S164" s="527">
        <v>7</v>
      </c>
      <c r="T164" s="527">
        <v>2</v>
      </c>
      <c r="U164" s="527">
        <v>2</v>
      </c>
      <c r="V164" s="528"/>
      <c r="W164" s="528"/>
      <c r="X164" s="528"/>
      <c r="Y164" s="528"/>
      <c r="Z164" s="528"/>
      <c r="AA164" s="528"/>
      <c r="AB164" s="528"/>
      <c r="AC164" s="528"/>
      <c r="AD164" s="528"/>
      <c r="AE164" s="528"/>
      <c r="AF164" s="528"/>
      <c r="AG164" s="528"/>
      <c r="AH164" s="528"/>
      <c r="AI164" s="528"/>
      <c r="AJ164" s="528"/>
      <c r="AK164" s="528"/>
      <c r="AL164" s="528"/>
      <c r="AM164" s="528"/>
      <c r="AN164" s="528"/>
      <c r="AO164" s="528"/>
      <c r="AP164" s="528"/>
      <c r="AQ164" s="528"/>
      <c r="AR164" s="528"/>
      <c r="AS164" s="528"/>
      <c r="AT164" s="528"/>
      <c r="AU164" s="527">
        <v>1</v>
      </c>
      <c r="AV164" s="528"/>
      <c r="AW164" s="528"/>
      <c r="AX164" s="528"/>
    </row>
    <row r="165" spans="1:50">
      <c r="A165" s="526" t="s">
        <v>1005</v>
      </c>
      <c r="B165" s="526" t="s">
        <v>478</v>
      </c>
      <c r="C165" s="526" t="s">
        <v>954</v>
      </c>
      <c r="D165" s="526" t="s">
        <v>686</v>
      </c>
      <c r="E165" s="526" t="s">
        <v>687</v>
      </c>
      <c r="F165" s="61" t="str">
        <f>IF(D165="","",VLOOKUP(D165,'UG SKU Categorization'!$A$1:$C$204,3,0))</f>
        <v>Other</v>
      </c>
      <c r="G165" s="527">
        <v>135</v>
      </c>
      <c r="H165" s="527">
        <v>16</v>
      </c>
      <c r="I165" s="527">
        <v>2</v>
      </c>
      <c r="J165" s="527">
        <v>9</v>
      </c>
      <c r="K165" s="527">
        <v>5</v>
      </c>
      <c r="L165" s="527">
        <v>10</v>
      </c>
      <c r="M165" s="527">
        <v>6</v>
      </c>
      <c r="N165" s="528"/>
      <c r="O165" s="527">
        <v>2</v>
      </c>
      <c r="P165" s="527">
        <v>5</v>
      </c>
      <c r="Q165" s="527">
        <v>10</v>
      </c>
      <c r="R165" s="527">
        <v>4</v>
      </c>
      <c r="S165" s="527">
        <v>4</v>
      </c>
      <c r="T165" s="527">
        <v>4</v>
      </c>
      <c r="U165" s="527">
        <v>3</v>
      </c>
      <c r="V165" s="527">
        <v>1</v>
      </c>
      <c r="W165" s="527">
        <v>3</v>
      </c>
      <c r="X165" s="527">
        <v>5</v>
      </c>
      <c r="Y165" s="527">
        <v>3</v>
      </c>
      <c r="Z165" s="527">
        <v>10</v>
      </c>
      <c r="AA165" s="527">
        <v>8</v>
      </c>
      <c r="AB165" s="527">
        <v>7</v>
      </c>
      <c r="AC165" s="527">
        <v>5</v>
      </c>
      <c r="AD165" s="527">
        <v>5</v>
      </c>
      <c r="AE165" s="527">
        <v>3</v>
      </c>
      <c r="AF165" s="528"/>
      <c r="AG165" s="528"/>
      <c r="AH165" s="527">
        <v>3</v>
      </c>
      <c r="AI165" s="528"/>
      <c r="AJ165" s="528"/>
      <c r="AK165" s="528"/>
      <c r="AL165" s="528"/>
      <c r="AM165" s="528"/>
      <c r="AN165" s="528"/>
      <c r="AO165" s="528"/>
      <c r="AP165" s="528"/>
      <c r="AQ165" s="527">
        <v>1</v>
      </c>
      <c r="AR165" s="528"/>
      <c r="AS165" s="527">
        <v>1</v>
      </c>
      <c r="AT165" s="528"/>
      <c r="AU165" s="528"/>
      <c r="AV165" s="528"/>
      <c r="AW165" s="528"/>
      <c r="AX165" s="528"/>
    </row>
    <row r="166" spans="1:50">
      <c r="A166" s="526" t="s">
        <v>1005</v>
      </c>
      <c r="B166" s="526" t="s">
        <v>478</v>
      </c>
      <c r="C166" s="526" t="s">
        <v>954</v>
      </c>
      <c r="D166" s="526" t="s">
        <v>429</v>
      </c>
      <c r="E166" s="526" t="s">
        <v>430</v>
      </c>
      <c r="F166" s="61" t="str">
        <f>IF(D166="","",VLOOKUP(D166,'UG SKU Categorization'!$A$1:$C$204,3,0))</f>
        <v>Solar</v>
      </c>
      <c r="G166" s="527">
        <v>7</v>
      </c>
      <c r="H166" s="528"/>
      <c r="I166" s="528"/>
      <c r="J166" s="527">
        <v>1</v>
      </c>
      <c r="K166" s="527">
        <v>1</v>
      </c>
      <c r="L166" s="528"/>
      <c r="M166" s="528"/>
      <c r="N166" s="528"/>
      <c r="O166" s="528"/>
      <c r="P166" s="528"/>
      <c r="Q166" s="527">
        <v>1</v>
      </c>
      <c r="R166" s="528"/>
      <c r="S166" s="527">
        <v>3</v>
      </c>
      <c r="T166" s="528"/>
      <c r="U166" s="528"/>
      <c r="V166" s="528"/>
      <c r="W166" s="527">
        <v>1</v>
      </c>
      <c r="X166" s="528"/>
      <c r="Y166" s="528"/>
      <c r="Z166" s="528"/>
      <c r="AA166" s="528"/>
      <c r="AB166" s="528"/>
      <c r="AC166" s="528"/>
      <c r="AD166" s="528"/>
      <c r="AE166" s="528"/>
      <c r="AF166" s="528"/>
      <c r="AG166" s="528"/>
      <c r="AH166" s="528"/>
      <c r="AI166" s="528"/>
      <c r="AJ166" s="528"/>
      <c r="AK166" s="528"/>
      <c r="AL166" s="528"/>
      <c r="AM166" s="528"/>
      <c r="AN166" s="528"/>
      <c r="AO166" s="528"/>
      <c r="AP166" s="528"/>
      <c r="AQ166" s="528"/>
      <c r="AR166" s="528"/>
      <c r="AS166" s="528"/>
      <c r="AT166" s="528"/>
      <c r="AU166" s="528"/>
      <c r="AV166" s="528"/>
      <c r="AW166" s="528"/>
      <c r="AX166" s="528"/>
    </row>
    <row r="167" spans="1:50">
      <c r="A167" s="526" t="s">
        <v>1005</v>
      </c>
      <c r="B167" s="526" t="s">
        <v>478</v>
      </c>
      <c r="C167" s="526" t="s">
        <v>954</v>
      </c>
      <c r="D167" s="526" t="s">
        <v>431</v>
      </c>
      <c r="E167" s="526" t="s">
        <v>432</v>
      </c>
      <c r="F167" s="61" t="str">
        <f>IF(D167="","",VLOOKUP(D167,'UG SKU Categorization'!$A$1:$C$204,3,0))</f>
        <v>Solar</v>
      </c>
      <c r="G167" s="527">
        <v>6</v>
      </c>
      <c r="H167" s="528"/>
      <c r="I167" s="528"/>
      <c r="J167" s="527">
        <v>1</v>
      </c>
      <c r="K167" s="527">
        <v>1</v>
      </c>
      <c r="L167" s="528"/>
      <c r="M167" s="528"/>
      <c r="N167" s="528"/>
      <c r="O167" s="528"/>
      <c r="P167" s="528"/>
      <c r="Q167" s="527">
        <v>1</v>
      </c>
      <c r="R167" s="528"/>
      <c r="S167" s="527">
        <v>3</v>
      </c>
      <c r="T167" s="528"/>
      <c r="U167" s="528"/>
      <c r="V167" s="528"/>
      <c r="W167" s="528"/>
      <c r="X167" s="528"/>
      <c r="Y167" s="528"/>
      <c r="Z167" s="528"/>
      <c r="AA167" s="528"/>
      <c r="AB167" s="528"/>
      <c r="AC167" s="528"/>
      <c r="AD167" s="528"/>
      <c r="AE167" s="528"/>
      <c r="AF167" s="528"/>
      <c r="AG167" s="528"/>
      <c r="AH167" s="528"/>
      <c r="AI167" s="528"/>
      <c r="AJ167" s="528"/>
      <c r="AK167" s="528"/>
      <c r="AL167" s="528"/>
      <c r="AM167" s="528"/>
      <c r="AN167" s="528"/>
      <c r="AO167" s="528"/>
      <c r="AP167" s="528"/>
      <c r="AQ167" s="528"/>
      <c r="AR167" s="528"/>
      <c r="AS167" s="528"/>
      <c r="AT167" s="528"/>
      <c r="AU167" s="528"/>
      <c r="AV167" s="528"/>
      <c r="AW167" s="528"/>
      <c r="AX167" s="528"/>
    </row>
    <row r="168" spans="1:50">
      <c r="A168" s="526" t="s">
        <v>1005</v>
      </c>
      <c r="B168" s="526" t="s">
        <v>478</v>
      </c>
      <c r="C168" s="526" t="s">
        <v>954</v>
      </c>
      <c r="D168" s="526" t="s">
        <v>433</v>
      </c>
      <c r="E168" s="526" t="s">
        <v>434</v>
      </c>
      <c r="F168" s="61" t="str">
        <f>IF(D168="","",VLOOKUP(D168,'UG SKU Categorization'!$A$1:$C$204,3,0))</f>
        <v>Solar</v>
      </c>
      <c r="G168" s="527">
        <v>7</v>
      </c>
      <c r="H168" s="528"/>
      <c r="I168" s="528"/>
      <c r="J168" s="527">
        <v>1</v>
      </c>
      <c r="K168" s="527">
        <v>2</v>
      </c>
      <c r="L168" s="528"/>
      <c r="M168" s="528"/>
      <c r="N168" s="528"/>
      <c r="O168" s="528"/>
      <c r="P168" s="528"/>
      <c r="Q168" s="527">
        <v>1</v>
      </c>
      <c r="R168" s="528"/>
      <c r="S168" s="527">
        <v>3</v>
      </c>
      <c r="T168" s="528"/>
      <c r="U168" s="528"/>
      <c r="V168" s="528"/>
      <c r="W168" s="528"/>
      <c r="X168" s="528"/>
      <c r="Y168" s="528"/>
      <c r="Z168" s="528"/>
      <c r="AA168" s="528"/>
      <c r="AB168" s="528"/>
      <c r="AC168" s="528"/>
      <c r="AD168" s="528"/>
      <c r="AE168" s="528"/>
      <c r="AF168" s="528"/>
      <c r="AG168" s="528"/>
      <c r="AH168" s="528"/>
      <c r="AI168" s="528"/>
      <c r="AJ168" s="528"/>
      <c r="AK168" s="528"/>
      <c r="AL168" s="528"/>
      <c r="AM168" s="528"/>
      <c r="AN168" s="528"/>
      <c r="AO168" s="528"/>
      <c r="AP168" s="528"/>
      <c r="AQ168" s="528"/>
      <c r="AR168" s="528"/>
      <c r="AS168" s="528"/>
      <c r="AT168" s="528"/>
      <c r="AU168" s="528"/>
      <c r="AV168" s="528"/>
      <c r="AW168" s="528"/>
      <c r="AX168" s="528"/>
    </row>
    <row r="169" spans="1:50">
      <c r="A169" s="526" t="s">
        <v>1005</v>
      </c>
      <c r="B169" s="526" t="s">
        <v>478</v>
      </c>
      <c r="C169" s="526" t="s">
        <v>954</v>
      </c>
      <c r="D169" s="526" t="s">
        <v>435</v>
      </c>
      <c r="E169" s="526" t="s">
        <v>436</v>
      </c>
      <c r="F169" s="61" t="str">
        <f>IF(D169="","",VLOOKUP(D169,'UG SKU Categorization'!$A$1:$C$204,3,0))</f>
        <v>Solar</v>
      </c>
      <c r="G169" s="527">
        <v>6</v>
      </c>
      <c r="H169" s="528"/>
      <c r="I169" s="528"/>
      <c r="J169" s="527">
        <v>1</v>
      </c>
      <c r="K169" s="527">
        <v>1</v>
      </c>
      <c r="L169" s="528"/>
      <c r="M169" s="528"/>
      <c r="N169" s="528"/>
      <c r="O169" s="528"/>
      <c r="P169" s="528"/>
      <c r="Q169" s="527">
        <v>1</v>
      </c>
      <c r="R169" s="528"/>
      <c r="S169" s="527">
        <v>3</v>
      </c>
      <c r="T169" s="528"/>
      <c r="U169" s="528"/>
      <c r="V169" s="528"/>
      <c r="W169" s="528"/>
      <c r="X169" s="528"/>
      <c r="Y169" s="528"/>
      <c r="Z169" s="528"/>
      <c r="AA169" s="528"/>
      <c r="AB169" s="528"/>
      <c r="AC169" s="528"/>
      <c r="AD169" s="528"/>
      <c r="AE169" s="528"/>
      <c r="AF169" s="528"/>
      <c r="AG169" s="528"/>
      <c r="AH169" s="528"/>
      <c r="AI169" s="528"/>
      <c r="AJ169" s="528"/>
      <c r="AK169" s="528"/>
      <c r="AL169" s="528"/>
      <c r="AM169" s="528"/>
      <c r="AN169" s="528"/>
      <c r="AO169" s="528"/>
      <c r="AP169" s="528"/>
      <c r="AQ169" s="528"/>
      <c r="AR169" s="528"/>
      <c r="AS169" s="528"/>
      <c r="AT169" s="528"/>
      <c r="AU169" s="528"/>
      <c r="AV169" s="528"/>
      <c r="AW169" s="528"/>
      <c r="AX169" s="528"/>
    </row>
    <row r="170" spans="1:50">
      <c r="A170" s="526" t="s">
        <v>1005</v>
      </c>
      <c r="B170" s="526" t="s">
        <v>478</v>
      </c>
      <c r="C170" s="526" t="s">
        <v>954</v>
      </c>
      <c r="D170" s="526" t="s">
        <v>437</v>
      </c>
      <c r="E170" s="526" t="s">
        <v>438</v>
      </c>
      <c r="F170" s="61" t="str">
        <f>IF(D170="","",VLOOKUP(D170,'UG SKU Categorization'!$A$1:$C$204,3,0))</f>
        <v>Solar</v>
      </c>
      <c r="G170" s="527">
        <v>143</v>
      </c>
      <c r="H170" s="527">
        <v>140</v>
      </c>
      <c r="I170" s="528"/>
      <c r="J170" s="527">
        <v>2</v>
      </c>
      <c r="K170" s="528"/>
      <c r="L170" s="528"/>
      <c r="M170" s="528"/>
      <c r="N170" s="528"/>
      <c r="O170" s="528"/>
      <c r="P170" s="528"/>
      <c r="Q170" s="527">
        <v>1</v>
      </c>
      <c r="R170" s="528"/>
      <c r="S170" s="528"/>
      <c r="T170" s="528"/>
      <c r="U170" s="528"/>
      <c r="V170" s="528"/>
      <c r="W170" s="528"/>
      <c r="X170" s="528"/>
      <c r="Y170" s="528"/>
      <c r="Z170" s="528"/>
      <c r="AA170" s="528"/>
      <c r="AB170" s="528"/>
      <c r="AC170" s="528"/>
      <c r="AD170" s="528"/>
      <c r="AE170" s="528"/>
      <c r="AF170" s="528"/>
      <c r="AG170" s="528"/>
      <c r="AH170" s="528"/>
      <c r="AI170" s="528"/>
      <c r="AJ170" s="528"/>
      <c r="AK170" s="528"/>
      <c r="AL170" s="528"/>
      <c r="AM170" s="528"/>
      <c r="AN170" s="528"/>
      <c r="AO170" s="528"/>
      <c r="AP170" s="528"/>
      <c r="AQ170" s="528"/>
      <c r="AR170" s="528"/>
      <c r="AS170" s="528"/>
      <c r="AT170" s="528"/>
      <c r="AU170" s="528"/>
      <c r="AV170" s="528"/>
      <c r="AW170" s="528"/>
      <c r="AX170" s="528"/>
    </row>
    <row r="171" spans="1:50">
      <c r="A171" s="526" t="s">
        <v>1005</v>
      </c>
      <c r="B171" s="526" t="s">
        <v>478</v>
      </c>
      <c r="C171" s="526" t="s">
        <v>954</v>
      </c>
      <c r="D171" s="526" t="s">
        <v>479</v>
      </c>
      <c r="E171" s="526" t="s">
        <v>480</v>
      </c>
      <c r="F171" s="61" t="str">
        <f>IF(D171="","",VLOOKUP(D171,'UG SKU Categorization'!$A$1:$C$204,3,0))</f>
        <v>Soap</v>
      </c>
      <c r="G171" s="527">
        <v>30541</v>
      </c>
      <c r="H171" s="528"/>
      <c r="I171" s="527">
        <v>180</v>
      </c>
      <c r="J171" s="527">
        <v>2478</v>
      </c>
      <c r="K171" s="527">
        <v>5036</v>
      </c>
      <c r="L171" s="527">
        <v>3258</v>
      </c>
      <c r="M171" s="527">
        <v>380</v>
      </c>
      <c r="N171" s="527">
        <v>1585</v>
      </c>
      <c r="O171" s="527">
        <v>386</v>
      </c>
      <c r="P171" s="527">
        <v>2053</v>
      </c>
      <c r="Q171" s="527">
        <v>3132</v>
      </c>
      <c r="R171" s="527">
        <v>1140</v>
      </c>
      <c r="S171" s="527">
        <v>123</v>
      </c>
      <c r="T171" s="527">
        <v>20</v>
      </c>
      <c r="U171" s="527">
        <v>19</v>
      </c>
      <c r="V171" s="527">
        <v>190</v>
      </c>
      <c r="W171" s="527">
        <v>100</v>
      </c>
      <c r="X171" s="527">
        <v>81</v>
      </c>
      <c r="Y171" s="527">
        <v>167</v>
      </c>
      <c r="Z171" s="527">
        <v>531</v>
      </c>
      <c r="AA171" s="527">
        <v>92</v>
      </c>
      <c r="AB171" s="527">
        <v>141</v>
      </c>
      <c r="AC171" s="527">
        <v>153</v>
      </c>
      <c r="AD171" s="527">
        <v>46</v>
      </c>
      <c r="AE171" s="527">
        <v>113</v>
      </c>
      <c r="AF171" s="527">
        <v>67</v>
      </c>
      <c r="AG171" s="527">
        <v>535</v>
      </c>
      <c r="AH171" s="527">
        <v>568</v>
      </c>
      <c r="AI171" s="527">
        <v>1</v>
      </c>
      <c r="AJ171" s="527">
        <v>9</v>
      </c>
      <c r="AK171" s="527">
        <v>16</v>
      </c>
      <c r="AL171" s="527">
        <v>807</v>
      </c>
      <c r="AM171" s="527">
        <v>233</v>
      </c>
      <c r="AN171" s="527">
        <v>1026</v>
      </c>
      <c r="AO171" s="527">
        <v>1107</v>
      </c>
      <c r="AP171" s="527">
        <v>1230</v>
      </c>
      <c r="AQ171" s="527">
        <v>1090</v>
      </c>
      <c r="AR171" s="527">
        <v>125</v>
      </c>
      <c r="AS171" s="527">
        <v>73</v>
      </c>
      <c r="AT171" s="527">
        <v>35</v>
      </c>
      <c r="AU171" s="527">
        <v>1023</v>
      </c>
      <c r="AV171" s="527">
        <v>1178</v>
      </c>
      <c r="AW171" s="527">
        <v>13</v>
      </c>
      <c r="AX171" s="527">
        <v>1</v>
      </c>
    </row>
    <row r="172" spans="1:50">
      <c r="A172" s="526" t="s">
        <v>1005</v>
      </c>
      <c r="B172" s="526" t="s">
        <v>478</v>
      </c>
      <c r="C172" s="526" t="s">
        <v>954</v>
      </c>
      <c r="D172" s="526" t="s">
        <v>481</v>
      </c>
      <c r="E172" s="526" t="s">
        <v>482</v>
      </c>
      <c r="F172" s="61" t="str">
        <f>IF(D172="","",VLOOKUP(D172,'UG SKU Categorization'!$A$1:$C$204,3,0))</f>
        <v>Other</v>
      </c>
      <c r="G172" s="527">
        <v>537</v>
      </c>
      <c r="H172" s="528"/>
      <c r="I172" s="527">
        <v>19</v>
      </c>
      <c r="J172" s="527">
        <v>49</v>
      </c>
      <c r="K172" s="527">
        <v>23</v>
      </c>
      <c r="L172" s="527">
        <v>17</v>
      </c>
      <c r="M172" s="527">
        <v>16</v>
      </c>
      <c r="N172" s="527">
        <v>15</v>
      </c>
      <c r="O172" s="527">
        <v>17</v>
      </c>
      <c r="P172" s="527">
        <v>25</v>
      </c>
      <c r="Q172" s="527">
        <v>15</v>
      </c>
      <c r="R172" s="527">
        <v>10</v>
      </c>
      <c r="S172" s="527">
        <v>18</v>
      </c>
      <c r="T172" s="527">
        <v>17</v>
      </c>
      <c r="U172" s="527">
        <v>20</v>
      </c>
      <c r="V172" s="527">
        <v>12</v>
      </c>
      <c r="W172" s="527">
        <v>19</v>
      </c>
      <c r="X172" s="527">
        <v>13</v>
      </c>
      <c r="Y172" s="527">
        <v>12</v>
      </c>
      <c r="Z172" s="527">
        <v>31</v>
      </c>
      <c r="AA172" s="527">
        <v>26</v>
      </c>
      <c r="AB172" s="527">
        <v>4</v>
      </c>
      <c r="AC172" s="527">
        <v>18</v>
      </c>
      <c r="AD172" s="527">
        <v>12</v>
      </c>
      <c r="AE172" s="527">
        <v>19</v>
      </c>
      <c r="AF172" s="527">
        <v>41</v>
      </c>
      <c r="AG172" s="527">
        <v>19</v>
      </c>
      <c r="AH172" s="527">
        <v>17</v>
      </c>
      <c r="AI172" s="527">
        <v>19</v>
      </c>
      <c r="AJ172" s="527">
        <v>2</v>
      </c>
      <c r="AK172" s="528"/>
      <c r="AL172" s="528"/>
      <c r="AM172" s="528"/>
      <c r="AN172" s="528"/>
      <c r="AO172" s="528"/>
      <c r="AP172" s="528"/>
      <c r="AQ172" s="527">
        <v>12</v>
      </c>
      <c r="AR172" s="528"/>
      <c r="AS172" s="528"/>
      <c r="AT172" s="528"/>
      <c r="AU172" s="528"/>
      <c r="AV172" s="528"/>
      <c r="AW172" s="528"/>
      <c r="AX172" s="528"/>
    </row>
    <row r="173" spans="1:50">
      <c r="A173" s="526" t="s">
        <v>1005</v>
      </c>
      <c r="B173" s="526" t="s">
        <v>478</v>
      </c>
      <c r="C173" s="526" t="s">
        <v>954</v>
      </c>
      <c r="D173" s="526" t="s">
        <v>483</v>
      </c>
      <c r="E173" s="526" t="s">
        <v>484</v>
      </c>
      <c r="F173" s="61" t="str">
        <f>IF(D173="","",VLOOKUP(D173,'UG SKU Categorization'!$A$1:$C$204,3,0))</f>
        <v>Soap</v>
      </c>
      <c r="G173" s="527">
        <v>193</v>
      </c>
      <c r="H173" s="528"/>
      <c r="I173" s="527">
        <v>34</v>
      </c>
      <c r="J173" s="527">
        <v>9</v>
      </c>
      <c r="K173" s="527">
        <v>2</v>
      </c>
      <c r="L173" s="527">
        <v>10</v>
      </c>
      <c r="M173" s="528"/>
      <c r="N173" s="527">
        <v>8</v>
      </c>
      <c r="O173" s="528"/>
      <c r="P173" s="527">
        <v>9</v>
      </c>
      <c r="Q173" s="527">
        <v>39</v>
      </c>
      <c r="R173" s="527">
        <v>1</v>
      </c>
      <c r="S173" s="527">
        <v>7</v>
      </c>
      <c r="T173" s="528"/>
      <c r="U173" s="528"/>
      <c r="V173" s="527">
        <v>1</v>
      </c>
      <c r="W173" s="528"/>
      <c r="X173" s="528"/>
      <c r="Y173" s="527">
        <v>14</v>
      </c>
      <c r="Z173" s="527">
        <v>4</v>
      </c>
      <c r="AA173" s="527">
        <v>2</v>
      </c>
      <c r="AB173" s="527">
        <v>4</v>
      </c>
      <c r="AC173" s="527">
        <v>9</v>
      </c>
      <c r="AD173" s="527">
        <v>23</v>
      </c>
      <c r="AE173" s="527">
        <v>2</v>
      </c>
      <c r="AF173" s="527">
        <v>8</v>
      </c>
      <c r="AG173" s="527">
        <v>2</v>
      </c>
      <c r="AH173" s="528"/>
      <c r="AI173" s="528"/>
      <c r="AJ173" s="528"/>
      <c r="AK173" s="528"/>
      <c r="AL173" s="528"/>
      <c r="AM173" s="528"/>
      <c r="AN173" s="528"/>
      <c r="AO173" s="528"/>
      <c r="AP173" s="528"/>
      <c r="AQ173" s="527">
        <v>5</v>
      </c>
      <c r="AR173" s="528"/>
      <c r="AS173" s="528"/>
      <c r="AT173" s="528"/>
      <c r="AU173" s="528"/>
      <c r="AV173" s="528"/>
      <c r="AW173" s="528"/>
      <c r="AX173" s="528"/>
    </row>
    <row r="174" spans="1:50">
      <c r="A174" s="526" t="s">
        <v>1005</v>
      </c>
      <c r="B174" s="526" t="s">
        <v>478</v>
      </c>
      <c r="C174" s="526" t="s">
        <v>954</v>
      </c>
      <c r="D174" s="526" t="s">
        <v>485</v>
      </c>
      <c r="E174" s="526" t="s">
        <v>486</v>
      </c>
      <c r="F174" s="61" t="str">
        <f>IF(D174="","",VLOOKUP(D174,'UG SKU Categorization'!$A$1:$C$204,3,0))</f>
        <v>Soap</v>
      </c>
      <c r="G174" s="527">
        <v>266</v>
      </c>
      <c r="H174" s="528"/>
      <c r="I174" s="528"/>
      <c r="J174" s="528"/>
      <c r="K174" s="528"/>
      <c r="L174" s="528"/>
      <c r="M174" s="528"/>
      <c r="N174" s="528"/>
      <c r="O174" s="528"/>
      <c r="P174" s="528"/>
      <c r="Q174" s="528"/>
      <c r="R174" s="527">
        <v>15</v>
      </c>
      <c r="S174" s="527">
        <v>21</v>
      </c>
      <c r="T174" s="527">
        <v>11</v>
      </c>
      <c r="U174" s="527">
        <v>8</v>
      </c>
      <c r="V174" s="527">
        <v>5</v>
      </c>
      <c r="W174" s="527">
        <v>12</v>
      </c>
      <c r="X174" s="527">
        <v>8</v>
      </c>
      <c r="Y174" s="527">
        <v>6</v>
      </c>
      <c r="Z174" s="527">
        <v>2</v>
      </c>
      <c r="AA174" s="527">
        <v>13</v>
      </c>
      <c r="AB174" s="527">
        <v>3</v>
      </c>
      <c r="AC174" s="527">
        <v>3</v>
      </c>
      <c r="AD174" s="527">
        <v>3</v>
      </c>
      <c r="AE174" s="527">
        <v>1</v>
      </c>
      <c r="AF174" s="527">
        <v>0</v>
      </c>
      <c r="AG174" s="527">
        <v>8</v>
      </c>
      <c r="AH174" s="527">
        <v>0</v>
      </c>
      <c r="AI174" s="527">
        <v>4</v>
      </c>
      <c r="AJ174" s="527">
        <v>1</v>
      </c>
      <c r="AK174" s="527">
        <v>1</v>
      </c>
      <c r="AL174" s="527">
        <v>2</v>
      </c>
      <c r="AM174" s="528"/>
      <c r="AN174" s="527">
        <v>26</v>
      </c>
      <c r="AO174" s="527">
        <v>21</v>
      </c>
      <c r="AP174" s="527">
        <v>34</v>
      </c>
      <c r="AQ174" s="527">
        <v>23</v>
      </c>
      <c r="AR174" s="527">
        <v>35</v>
      </c>
      <c r="AS174" s="528"/>
      <c r="AT174" s="528"/>
      <c r="AU174" s="528"/>
      <c r="AV174" s="528"/>
      <c r="AW174" s="528"/>
      <c r="AX174" s="528"/>
    </row>
    <row r="175" spans="1:50">
      <c r="A175" s="526" t="s">
        <v>1005</v>
      </c>
      <c r="B175" s="526" t="s">
        <v>478</v>
      </c>
      <c r="C175" s="526" t="s">
        <v>954</v>
      </c>
      <c r="D175" s="526" t="s">
        <v>487</v>
      </c>
      <c r="E175" s="526" t="s">
        <v>488</v>
      </c>
      <c r="F175" s="61" t="str">
        <f>IF(D175="","",VLOOKUP(D175,'UG SKU Categorization'!$A$1:$C$204,3,0))</f>
        <v>Soap</v>
      </c>
      <c r="G175" s="527">
        <v>656</v>
      </c>
      <c r="H175" s="528"/>
      <c r="I175" s="528"/>
      <c r="J175" s="528"/>
      <c r="K175" s="528"/>
      <c r="L175" s="528"/>
      <c r="M175" s="528"/>
      <c r="N175" s="528"/>
      <c r="O175" s="528"/>
      <c r="P175" s="528"/>
      <c r="Q175" s="528"/>
      <c r="R175" s="527">
        <v>65</v>
      </c>
      <c r="S175" s="527">
        <v>68</v>
      </c>
      <c r="T175" s="527">
        <v>52</v>
      </c>
      <c r="U175" s="527">
        <v>44</v>
      </c>
      <c r="V175" s="527">
        <v>49</v>
      </c>
      <c r="W175" s="527">
        <v>27</v>
      </c>
      <c r="X175" s="527">
        <v>65</v>
      </c>
      <c r="Y175" s="527">
        <v>12</v>
      </c>
      <c r="Z175" s="527">
        <v>17</v>
      </c>
      <c r="AA175" s="527">
        <v>29</v>
      </c>
      <c r="AB175" s="527">
        <v>13</v>
      </c>
      <c r="AC175" s="527">
        <v>19</v>
      </c>
      <c r="AD175" s="527">
        <v>12</v>
      </c>
      <c r="AE175" s="527">
        <v>13</v>
      </c>
      <c r="AF175" s="527">
        <v>23</v>
      </c>
      <c r="AG175" s="527">
        <v>13</v>
      </c>
      <c r="AH175" s="527">
        <v>9</v>
      </c>
      <c r="AI175" s="527">
        <v>2</v>
      </c>
      <c r="AJ175" s="527">
        <v>13</v>
      </c>
      <c r="AK175" s="527">
        <v>7</v>
      </c>
      <c r="AL175" s="527">
        <v>8</v>
      </c>
      <c r="AM175" s="527">
        <v>4</v>
      </c>
      <c r="AN175" s="527">
        <v>3</v>
      </c>
      <c r="AO175" s="527">
        <v>6</v>
      </c>
      <c r="AP175" s="528"/>
      <c r="AQ175" s="527">
        <v>40</v>
      </c>
      <c r="AR175" s="527">
        <v>3</v>
      </c>
      <c r="AS175" s="527">
        <v>8</v>
      </c>
      <c r="AT175" s="527">
        <v>3</v>
      </c>
      <c r="AU175" s="527">
        <v>20</v>
      </c>
      <c r="AV175" s="527">
        <v>2</v>
      </c>
      <c r="AW175" s="527">
        <v>7</v>
      </c>
      <c r="AX175" s="528"/>
    </row>
    <row r="176" spans="1:50">
      <c r="A176" s="526" t="s">
        <v>1005</v>
      </c>
      <c r="B176" s="526" t="s">
        <v>478</v>
      </c>
      <c r="C176" s="526" t="s">
        <v>954</v>
      </c>
      <c r="D176" s="526" t="s">
        <v>439</v>
      </c>
      <c r="E176" s="526" t="s">
        <v>440</v>
      </c>
      <c r="F176" s="61" t="str">
        <f>IF(D176="","",VLOOKUP(D176,'UG SKU Categorization'!$A$1:$C$204,3,0))</f>
        <v>Solar</v>
      </c>
      <c r="G176" s="527">
        <v>27</v>
      </c>
      <c r="H176" s="528"/>
      <c r="I176" s="528"/>
      <c r="J176" s="528"/>
      <c r="K176" s="528"/>
      <c r="L176" s="528"/>
      <c r="M176" s="528"/>
      <c r="N176" s="528"/>
      <c r="O176" s="528"/>
      <c r="P176" s="528"/>
      <c r="Q176" s="528"/>
      <c r="R176" s="527">
        <v>2</v>
      </c>
      <c r="S176" s="527">
        <v>1</v>
      </c>
      <c r="T176" s="527">
        <v>1</v>
      </c>
      <c r="U176" s="527">
        <v>1</v>
      </c>
      <c r="V176" s="527">
        <v>1</v>
      </c>
      <c r="W176" s="528"/>
      <c r="X176" s="528"/>
      <c r="Y176" s="527">
        <v>1</v>
      </c>
      <c r="Z176" s="527">
        <v>2</v>
      </c>
      <c r="AA176" s="527">
        <v>3</v>
      </c>
      <c r="AB176" s="528"/>
      <c r="AC176" s="528"/>
      <c r="AD176" s="527">
        <v>1</v>
      </c>
      <c r="AE176" s="527">
        <v>4</v>
      </c>
      <c r="AF176" s="527">
        <v>2</v>
      </c>
      <c r="AG176" s="528"/>
      <c r="AH176" s="528"/>
      <c r="AI176" s="528"/>
      <c r="AJ176" s="528"/>
      <c r="AK176" s="528"/>
      <c r="AL176" s="528"/>
      <c r="AM176" s="527">
        <v>1</v>
      </c>
      <c r="AN176" s="528"/>
      <c r="AO176" s="528"/>
      <c r="AP176" s="528"/>
      <c r="AQ176" s="527">
        <v>7</v>
      </c>
      <c r="AR176" s="528"/>
      <c r="AS176" s="528"/>
      <c r="AT176" s="528"/>
      <c r="AU176" s="528"/>
      <c r="AV176" s="528"/>
      <c r="AW176" s="528"/>
      <c r="AX176" s="528"/>
    </row>
    <row r="177" spans="1:50">
      <c r="A177" s="526" t="s">
        <v>1005</v>
      </c>
      <c r="B177" s="526" t="s">
        <v>478</v>
      </c>
      <c r="C177" s="526" t="s">
        <v>954</v>
      </c>
      <c r="D177" s="526" t="s">
        <v>703</v>
      </c>
      <c r="E177" s="526" t="s">
        <v>704</v>
      </c>
      <c r="F177" s="61" t="str">
        <f>IF(D177="","",VLOOKUP(D177,'UG SKU Categorization'!$A$1:$C$204,3,0))</f>
        <v>Cookstoves</v>
      </c>
      <c r="G177" s="527">
        <v>29</v>
      </c>
      <c r="H177" s="528"/>
      <c r="I177" s="528"/>
      <c r="J177" s="528"/>
      <c r="K177" s="528"/>
      <c r="L177" s="528"/>
      <c r="M177" s="528"/>
      <c r="N177" s="528"/>
      <c r="O177" s="528"/>
      <c r="P177" s="528"/>
      <c r="Q177" s="528"/>
      <c r="R177" s="528"/>
      <c r="S177" s="527">
        <v>10</v>
      </c>
      <c r="T177" s="527">
        <v>3</v>
      </c>
      <c r="U177" s="527">
        <v>2</v>
      </c>
      <c r="V177" s="528"/>
      <c r="W177" s="527">
        <v>2</v>
      </c>
      <c r="X177" s="527">
        <v>3</v>
      </c>
      <c r="Y177" s="528"/>
      <c r="Z177" s="527">
        <v>2</v>
      </c>
      <c r="AA177" s="528"/>
      <c r="AB177" s="528"/>
      <c r="AC177" s="528"/>
      <c r="AD177" s="528"/>
      <c r="AE177" s="527">
        <v>1</v>
      </c>
      <c r="AF177" s="528"/>
      <c r="AG177" s="527">
        <v>1</v>
      </c>
      <c r="AH177" s="528"/>
      <c r="AI177" s="528"/>
      <c r="AJ177" s="528"/>
      <c r="AK177" s="528"/>
      <c r="AL177" s="527">
        <v>1</v>
      </c>
      <c r="AM177" s="528"/>
      <c r="AN177" s="527">
        <v>2</v>
      </c>
      <c r="AO177" s="527">
        <v>2</v>
      </c>
      <c r="AP177" s="528"/>
      <c r="AQ177" s="528"/>
      <c r="AR177" s="528"/>
      <c r="AS177" s="528"/>
      <c r="AT177" s="528"/>
      <c r="AU177" s="528"/>
      <c r="AV177" s="528"/>
      <c r="AW177" s="528"/>
      <c r="AX177" s="528"/>
    </row>
    <row r="178" spans="1:50">
      <c r="A178" s="526" t="s">
        <v>1005</v>
      </c>
      <c r="B178" s="526" t="s">
        <v>478</v>
      </c>
      <c r="C178" s="526" t="s">
        <v>954</v>
      </c>
      <c r="D178" s="526" t="s">
        <v>489</v>
      </c>
      <c r="E178" s="526" t="s">
        <v>490</v>
      </c>
      <c r="F178" s="61" t="str">
        <f>IF(D178="","",VLOOKUP(D178,'UG SKU Categorization'!$A$1:$C$204,3,0))</f>
        <v>Other</v>
      </c>
      <c r="G178" s="527">
        <v>29</v>
      </c>
      <c r="H178" s="528"/>
      <c r="I178" s="528"/>
      <c r="J178" s="528"/>
      <c r="K178" s="528"/>
      <c r="L178" s="528"/>
      <c r="M178" s="528"/>
      <c r="N178" s="528"/>
      <c r="O178" s="528"/>
      <c r="P178" s="528"/>
      <c r="Q178" s="528"/>
      <c r="R178" s="528"/>
      <c r="S178" s="528"/>
      <c r="T178" s="527">
        <v>4</v>
      </c>
      <c r="U178" s="527">
        <v>2</v>
      </c>
      <c r="V178" s="527">
        <v>1</v>
      </c>
      <c r="W178" s="527">
        <v>2</v>
      </c>
      <c r="X178" s="527">
        <v>1</v>
      </c>
      <c r="Y178" s="527">
        <v>2</v>
      </c>
      <c r="Z178" s="528"/>
      <c r="AA178" s="528"/>
      <c r="AB178" s="528"/>
      <c r="AC178" s="527">
        <v>1</v>
      </c>
      <c r="AD178" s="527">
        <v>2</v>
      </c>
      <c r="AE178" s="527">
        <v>2</v>
      </c>
      <c r="AF178" s="527">
        <v>1</v>
      </c>
      <c r="AG178" s="527">
        <v>1</v>
      </c>
      <c r="AH178" s="527">
        <v>4</v>
      </c>
      <c r="AI178" s="527">
        <v>1</v>
      </c>
      <c r="AJ178" s="528"/>
      <c r="AK178" s="527">
        <v>1</v>
      </c>
      <c r="AL178" s="528"/>
      <c r="AM178" s="528"/>
      <c r="AN178" s="527">
        <v>1</v>
      </c>
      <c r="AO178" s="528"/>
      <c r="AP178" s="528"/>
      <c r="AQ178" s="528"/>
      <c r="AR178" s="527">
        <v>1</v>
      </c>
      <c r="AS178" s="527">
        <v>2</v>
      </c>
      <c r="AT178" s="528"/>
      <c r="AU178" s="528"/>
      <c r="AV178" s="528"/>
      <c r="AW178" s="528"/>
      <c r="AX178" s="528"/>
    </row>
    <row r="179" spans="1:50">
      <c r="A179" s="526" t="s">
        <v>1005</v>
      </c>
      <c r="B179" s="526" t="s">
        <v>478</v>
      </c>
      <c r="C179" s="526" t="s">
        <v>954</v>
      </c>
      <c r="D179" s="526" t="s">
        <v>491</v>
      </c>
      <c r="E179" s="526" t="s">
        <v>492</v>
      </c>
      <c r="F179" s="61" t="str">
        <f>IF(D179="","",VLOOKUP(D179,'UG SKU Categorization'!$A$1:$C$204,3,0))</f>
        <v>Other</v>
      </c>
      <c r="G179" s="527">
        <v>30</v>
      </c>
      <c r="H179" s="528"/>
      <c r="I179" s="528"/>
      <c r="J179" s="528"/>
      <c r="K179" s="528"/>
      <c r="L179" s="528"/>
      <c r="M179" s="528"/>
      <c r="N179" s="528"/>
      <c r="O179" s="528"/>
      <c r="P179" s="528"/>
      <c r="Q179" s="528"/>
      <c r="R179" s="528"/>
      <c r="S179" s="528"/>
      <c r="T179" s="527">
        <v>4</v>
      </c>
      <c r="U179" s="528"/>
      <c r="V179" s="528"/>
      <c r="W179" s="528"/>
      <c r="X179" s="528"/>
      <c r="Y179" s="528"/>
      <c r="Z179" s="528"/>
      <c r="AA179" s="528"/>
      <c r="AB179" s="528"/>
      <c r="AC179" s="527">
        <v>2</v>
      </c>
      <c r="AD179" s="528"/>
      <c r="AE179" s="527">
        <v>4</v>
      </c>
      <c r="AF179" s="527">
        <v>4</v>
      </c>
      <c r="AG179" s="527">
        <v>4</v>
      </c>
      <c r="AH179" s="528"/>
      <c r="AI179" s="528"/>
      <c r="AJ179" s="528"/>
      <c r="AK179" s="528"/>
      <c r="AL179" s="528"/>
      <c r="AM179" s="528"/>
      <c r="AN179" s="527">
        <v>1</v>
      </c>
      <c r="AO179" s="528"/>
      <c r="AP179" s="528"/>
      <c r="AQ179" s="527">
        <v>1</v>
      </c>
      <c r="AR179" s="528"/>
      <c r="AS179" s="527">
        <v>2</v>
      </c>
      <c r="AT179" s="528"/>
      <c r="AU179" s="527">
        <v>4</v>
      </c>
      <c r="AV179" s="527">
        <v>4</v>
      </c>
      <c r="AW179" s="528"/>
      <c r="AX179" s="528"/>
    </row>
    <row r="180" spans="1:50">
      <c r="A180" s="526" t="s">
        <v>1005</v>
      </c>
      <c r="B180" s="526" t="s">
        <v>478</v>
      </c>
      <c r="C180" s="526" t="s">
        <v>954</v>
      </c>
      <c r="D180" s="526" t="s">
        <v>705</v>
      </c>
      <c r="E180" s="526" t="s">
        <v>706</v>
      </c>
      <c r="F180" s="61" t="str">
        <f>IF(D180="","",VLOOKUP(D180,'UG SKU Categorization'!$A$1:$C$204,3,0))</f>
        <v>Cookstoves</v>
      </c>
      <c r="G180" s="527">
        <v>80</v>
      </c>
      <c r="H180" s="528"/>
      <c r="I180" s="528"/>
      <c r="J180" s="528"/>
      <c r="K180" s="528"/>
      <c r="L180" s="528"/>
      <c r="M180" s="528"/>
      <c r="N180" s="528"/>
      <c r="O180" s="528"/>
      <c r="P180" s="528"/>
      <c r="Q180" s="528"/>
      <c r="R180" s="528"/>
      <c r="S180" s="528"/>
      <c r="T180" s="527">
        <v>4</v>
      </c>
      <c r="U180" s="527">
        <v>6</v>
      </c>
      <c r="V180" s="528"/>
      <c r="W180" s="527">
        <v>2</v>
      </c>
      <c r="X180" s="527">
        <v>7</v>
      </c>
      <c r="Y180" s="527">
        <v>1</v>
      </c>
      <c r="Z180" s="527">
        <v>1</v>
      </c>
      <c r="AA180" s="528"/>
      <c r="AB180" s="527">
        <v>1</v>
      </c>
      <c r="AC180" s="527">
        <v>2</v>
      </c>
      <c r="AD180" s="527">
        <v>1</v>
      </c>
      <c r="AE180" s="527">
        <v>11</v>
      </c>
      <c r="AF180" s="527">
        <v>4</v>
      </c>
      <c r="AG180" s="527">
        <v>13</v>
      </c>
      <c r="AH180" s="527">
        <v>17</v>
      </c>
      <c r="AI180" s="527">
        <v>2</v>
      </c>
      <c r="AJ180" s="527">
        <v>2</v>
      </c>
      <c r="AK180" s="528"/>
      <c r="AL180" s="528"/>
      <c r="AM180" s="528"/>
      <c r="AN180" s="528"/>
      <c r="AO180" s="528"/>
      <c r="AP180" s="528"/>
      <c r="AQ180" s="527">
        <v>6</v>
      </c>
      <c r="AR180" s="528"/>
      <c r="AS180" s="528"/>
      <c r="AT180" s="528"/>
      <c r="AU180" s="528"/>
      <c r="AV180" s="528"/>
      <c r="AW180" s="528"/>
      <c r="AX180" s="528"/>
    </row>
    <row r="181" spans="1:50">
      <c r="A181" s="526" t="s">
        <v>1005</v>
      </c>
      <c r="B181" s="526" t="s">
        <v>478</v>
      </c>
      <c r="C181" s="526" t="s">
        <v>954</v>
      </c>
      <c r="D181" s="526" t="s">
        <v>493</v>
      </c>
      <c r="E181" s="526" t="s">
        <v>494</v>
      </c>
      <c r="F181" s="61" t="str">
        <f>IF(D181="","",VLOOKUP(D181,'UG SKU Categorization'!$A$1:$C$204,3,0))</f>
        <v>Other</v>
      </c>
      <c r="G181" s="527">
        <v>74</v>
      </c>
      <c r="H181" s="528"/>
      <c r="I181" s="528"/>
      <c r="J181" s="528"/>
      <c r="K181" s="528"/>
      <c r="L181" s="528"/>
      <c r="M181" s="528"/>
      <c r="N181" s="528"/>
      <c r="O181" s="528"/>
      <c r="P181" s="528"/>
      <c r="Q181" s="528"/>
      <c r="R181" s="528"/>
      <c r="S181" s="528"/>
      <c r="T181" s="527">
        <v>15</v>
      </c>
      <c r="U181" s="527">
        <v>1</v>
      </c>
      <c r="V181" s="528"/>
      <c r="W181" s="527">
        <v>2</v>
      </c>
      <c r="X181" s="527">
        <v>2</v>
      </c>
      <c r="Y181" s="527">
        <v>3</v>
      </c>
      <c r="Z181" s="527">
        <v>1</v>
      </c>
      <c r="AA181" s="527">
        <v>2</v>
      </c>
      <c r="AB181" s="527">
        <v>3</v>
      </c>
      <c r="AC181" s="528"/>
      <c r="AD181" s="527">
        <v>1</v>
      </c>
      <c r="AE181" s="527">
        <v>6</v>
      </c>
      <c r="AF181" s="527">
        <v>12</v>
      </c>
      <c r="AG181" s="527">
        <v>2</v>
      </c>
      <c r="AH181" s="528"/>
      <c r="AI181" s="527">
        <v>6</v>
      </c>
      <c r="AJ181" s="527">
        <v>3</v>
      </c>
      <c r="AK181" s="528"/>
      <c r="AL181" s="527">
        <v>4</v>
      </c>
      <c r="AM181" s="527">
        <v>1</v>
      </c>
      <c r="AN181" s="527">
        <v>2</v>
      </c>
      <c r="AO181" s="528"/>
      <c r="AP181" s="527">
        <v>2</v>
      </c>
      <c r="AQ181" s="527">
        <v>5</v>
      </c>
      <c r="AR181" s="527">
        <v>1</v>
      </c>
      <c r="AS181" s="528"/>
      <c r="AT181" s="528"/>
      <c r="AU181" s="528"/>
      <c r="AV181" s="528"/>
      <c r="AW181" s="528"/>
      <c r="AX181" s="528"/>
    </row>
    <row r="182" spans="1:50">
      <c r="A182" s="526" t="s">
        <v>1005</v>
      </c>
      <c r="B182" s="526" t="s">
        <v>478</v>
      </c>
      <c r="C182" s="526" t="s">
        <v>954</v>
      </c>
      <c r="D182" s="526" t="s">
        <v>495</v>
      </c>
      <c r="E182" s="526" t="s">
        <v>496</v>
      </c>
      <c r="F182" s="61" t="str">
        <f>IF(D182="","",VLOOKUP(D182,'UG SKU Categorization'!$A$1:$C$204,3,0))</f>
        <v>Other</v>
      </c>
      <c r="G182" s="527">
        <v>20</v>
      </c>
      <c r="H182" s="528"/>
      <c r="I182" s="528"/>
      <c r="J182" s="528"/>
      <c r="K182" s="528"/>
      <c r="L182" s="528"/>
      <c r="M182" s="528"/>
      <c r="N182" s="528"/>
      <c r="O182" s="528"/>
      <c r="P182" s="528"/>
      <c r="Q182" s="528"/>
      <c r="R182" s="528"/>
      <c r="S182" s="528"/>
      <c r="T182" s="528"/>
      <c r="U182" s="527">
        <v>2</v>
      </c>
      <c r="V182" s="527">
        <v>1</v>
      </c>
      <c r="W182" s="528"/>
      <c r="X182" s="527">
        <v>1</v>
      </c>
      <c r="Y182" s="527">
        <v>1</v>
      </c>
      <c r="Z182" s="527">
        <v>1</v>
      </c>
      <c r="AA182" s="527">
        <v>1</v>
      </c>
      <c r="AB182" s="527">
        <v>1</v>
      </c>
      <c r="AC182" s="527">
        <v>3</v>
      </c>
      <c r="AD182" s="527">
        <v>1</v>
      </c>
      <c r="AE182" s="527">
        <v>1</v>
      </c>
      <c r="AF182" s="527">
        <v>1</v>
      </c>
      <c r="AG182" s="528"/>
      <c r="AH182" s="528"/>
      <c r="AI182" s="528"/>
      <c r="AJ182" s="528"/>
      <c r="AK182" s="527">
        <v>2</v>
      </c>
      <c r="AL182" s="528"/>
      <c r="AM182" s="528"/>
      <c r="AN182" s="527">
        <v>1</v>
      </c>
      <c r="AO182" s="527">
        <v>1</v>
      </c>
      <c r="AP182" s="528"/>
      <c r="AQ182" s="528"/>
      <c r="AR182" s="528"/>
      <c r="AS182" s="528"/>
      <c r="AT182" s="528"/>
      <c r="AU182" s="528"/>
      <c r="AV182" s="527">
        <v>2</v>
      </c>
      <c r="AW182" s="528"/>
      <c r="AX182" s="528"/>
    </row>
    <row r="183" spans="1:50">
      <c r="A183" s="526" t="s">
        <v>1005</v>
      </c>
      <c r="B183" s="526" t="s">
        <v>478</v>
      </c>
      <c r="C183" s="526" t="s">
        <v>954</v>
      </c>
      <c r="D183" s="526" t="s">
        <v>497</v>
      </c>
      <c r="E183" s="526" t="s">
        <v>498</v>
      </c>
      <c r="F183" s="61" t="str">
        <f>IF(D183="","",VLOOKUP(D183,'UG SKU Categorization'!$A$1:$C$204,3,0))</f>
        <v>Other</v>
      </c>
      <c r="G183" s="527">
        <v>18</v>
      </c>
      <c r="H183" s="528"/>
      <c r="I183" s="528"/>
      <c r="J183" s="528"/>
      <c r="K183" s="528"/>
      <c r="L183" s="528"/>
      <c r="M183" s="528"/>
      <c r="N183" s="528"/>
      <c r="O183" s="528"/>
      <c r="P183" s="528"/>
      <c r="Q183" s="528"/>
      <c r="R183" s="528"/>
      <c r="S183" s="528"/>
      <c r="T183" s="528"/>
      <c r="U183" s="527">
        <v>1</v>
      </c>
      <c r="V183" s="528"/>
      <c r="W183" s="528"/>
      <c r="X183" s="528"/>
      <c r="Y183" s="528"/>
      <c r="Z183" s="527">
        <v>1</v>
      </c>
      <c r="AA183" s="528"/>
      <c r="AB183" s="528"/>
      <c r="AC183" s="528"/>
      <c r="AD183" s="527">
        <v>2</v>
      </c>
      <c r="AE183" s="527">
        <v>6</v>
      </c>
      <c r="AF183" s="527">
        <v>2</v>
      </c>
      <c r="AG183" s="528"/>
      <c r="AH183" s="528"/>
      <c r="AI183" s="528"/>
      <c r="AJ183" s="528"/>
      <c r="AK183" s="528"/>
      <c r="AL183" s="528"/>
      <c r="AM183" s="528"/>
      <c r="AN183" s="528"/>
      <c r="AO183" s="528"/>
      <c r="AP183" s="528"/>
      <c r="AQ183" s="527">
        <v>4</v>
      </c>
      <c r="AR183" s="528"/>
      <c r="AS183" s="528"/>
      <c r="AT183" s="528"/>
      <c r="AU183" s="528"/>
      <c r="AV183" s="527">
        <v>2</v>
      </c>
      <c r="AW183" s="528"/>
      <c r="AX183" s="528"/>
    </row>
    <row r="184" spans="1:50">
      <c r="A184" s="526" t="s">
        <v>1005</v>
      </c>
      <c r="B184" s="526" t="s">
        <v>478</v>
      </c>
      <c r="C184" s="526" t="s">
        <v>954</v>
      </c>
      <c r="D184" s="526" t="s">
        <v>499</v>
      </c>
      <c r="E184" s="526" t="s">
        <v>500</v>
      </c>
      <c r="F184" s="61" t="str">
        <f>IF(D184="","",VLOOKUP(D184,'UG SKU Categorization'!$A$1:$C$204,3,0))</f>
        <v>Other</v>
      </c>
      <c r="G184" s="527">
        <v>8</v>
      </c>
      <c r="H184" s="528"/>
      <c r="I184" s="528"/>
      <c r="J184" s="528"/>
      <c r="K184" s="528"/>
      <c r="L184" s="528"/>
      <c r="M184" s="528"/>
      <c r="N184" s="528"/>
      <c r="O184" s="528"/>
      <c r="P184" s="528"/>
      <c r="Q184" s="528"/>
      <c r="R184" s="528"/>
      <c r="S184" s="528"/>
      <c r="T184" s="528"/>
      <c r="U184" s="528"/>
      <c r="V184" s="527">
        <v>1</v>
      </c>
      <c r="W184" s="528"/>
      <c r="X184" s="527">
        <v>1</v>
      </c>
      <c r="Y184" s="528"/>
      <c r="Z184" s="527">
        <v>2</v>
      </c>
      <c r="AA184" s="527">
        <v>1</v>
      </c>
      <c r="AB184" s="528"/>
      <c r="AC184" s="528"/>
      <c r="AD184" s="528"/>
      <c r="AE184" s="528"/>
      <c r="AF184" s="527">
        <v>1</v>
      </c>
      <c r="AG184" s="528"/>
      <c r="AH184" s="528"/>
      <c r="AI184" s="528"/>
      <c r="AJ184" s="528"/>
      <c r="AK184" s="528"/>
      <c r="AL184" s="528"/>
      <c r="AM184" s="528"/>
      <c r="AN184" s="528"/>
      <c r="AO184" s="528"/>
      <c r="AP184" s="528"/>
      <c r="AQ184" s="528"/>
      <c r="AR184" s="528"/>
      <c r="AS184" s="528"/>
      <c r="AT184" s="528"/>
      <c r="AU184" s="527">
        <v>2</v>
      </c>
      <c r="AV184" s="528"/>
      <c r="AW184" s="528"/>
      <c r="AX184" s="528"/>
    </row>
    <row r="185" spans="1:50">
      <c r="A185" s="526" t="s">
        <v>1005</v>
      </c>
      <c r="B185" s="526" t="s">
        <v>478</v>
      </c>
      <c r="C185" s="526" t="s">
        <v>954</v>
      </c>
      <c r="D185" s="526" t="s">
        <v>441</v>
      </c>
      <c r="E185" s="526" t="s">
        <v>442</v>
      </c>
      <c r="F185" s="61" t="str">
        <f>IF(D185="","",VLOOKUP(D185,'UG SKU Categorization'!$A$1:$C$204,3,0))</f>
        <v>Solar</v>
      </c>
      <c r="G185" s="527">
        <v>33</v>
      </c>
      <c r="H185" s="528"/>
      <c r="I185" s="528"/>
      <c r="J185" s="528"/>
      <c r="K185" s="528"/>
      <c r="L185" s="528"/>
      <c r="M185" s="528"/>
      <c r="N185" s="528"/>
      <c r="O185" s="528"/>
      <c r="P185" s="528"/>
      <c r="Q185" s="528"/>
      <c r="R185" s="528"/>
      <c r="S185" s="528"/>
      <c r="T185" s="528"/>
      <c r="U185" s="527">
        <v>1</v>
      </c>
      <c r="V185" s="528"/>
      <c r="W185" s="528"/>
      <c r="X185" s="527">
        <v>3</v>
      </c>
      <c r="Y185" s="527">
        <v>1</v>
      </c>
      <c r="Z185" s="527">
        <v>8</v>
      </c>
      <c r="AA185" s="527">
        <v>4</v>
      </c>
      <c r="AB185" s="527">
        <v>1</v>
      </c>
      <c r="AC185" s="528"/>
      <c r="AD185" s="528"/>
      <c r="AE185" s="527">
        <v>5</v>
      </c>
      <c r="AF185" s="527">
        <v>3</v>
      </c>
      <c r="AG185" s="528"/>
      <c r="AH185" s="528"/>
      <c r="AI185" s="528"/>
      <c r="AJ185" s="528"/>
      <c r="AK185" s="528"/>
      <c r="AL185" s="528"/>
      <c r="AM185" s="528"/>
      <c r="AN185" s="528"/>
      <c r="AO185" s="528"/>
      <c r="AP185" s="528"/>
      <c r="AQ185" s="527">
        <v>7</v>
      </c>
      <c r="AR185" s="528"/>
      <c r="AS185" s="528"/>
      <c r="AT185" s="528"/>
      <c r="AU185" s="528"/>
      <c r="AV185" s="528"/>
      <c r="AW185" s="528"/>
      <c r="AX185" s="528"/>
    </row>
    <row r="186" spans="1:50">
      <c r="A186" s="526" t="s">
        <v>1005</v>
      </c>
      <c r="B186" s="526" t="s">
        <v>478</v>
      </c>
      <c r="C186" s="526" t="s">
        <v>954</v>
      </c>
      <c r="D186" s="526" t="s">
        <v>707</v>
      </c>
      <c r="E186" s="526" t="s">
        <v>708</v>
      </c>
      <c r="F186" s="61" t="str">
        <f>IF(D186="","",VLOOKUP(D186,'UG SKU Categorization'!$A$1:$C$204,3,0))</f>
        <v>Cookstoves</v>
      </c>
      <c r="G186" s="527">
        <v>1151</v>
      </c>
      <c r="H186" s="528"/>
      <c r="I186" s="528"/>
      <c r="J186" s="528"/>
      <c r="K186" s="528"/>
      <c r="L186" s="528"/>
      <c r="M186" s="528"/>
      <c r="N186" s="528"/>
      <c r="O186" s="528"/>
      <c r="P186" s="528"/>
      <c r="Q186" s="528"/>
      <c r="R186" s="528"/>
      <c r="S186" s="528"/>
      <c r="T186" s="528"/>
      <c r="U186" s="528"/>
      <c r="V186" s="528"/>
      <c r="W186" s="528"/>
      <c r="X186" s="528"/>
      <c r="Y186" s="528"/>
      <c r="Z186" s="528"/>
      <c r="AA186" s="527">
        <v>44</v>
      </c>
      <c r="AB186" s="527">
        <v>38</v>
      </c>
      <c r="AC186" s="527">
        <v>66</v>
      </c>
      <c r="AD186" s="527">
        <v>49</v>
      </c>
      <c r="AE186" s="527">
        <v>165</v>
      </c>
      <c r="AF186" s="527">
        <v>58</v>
      </c>
      <c r="AG186" s="527">
        <v>82</v>
      </c>
      <c r="AH186" s="527">
        <v>67</v>
      </c>
      <c r="AI186" s="527">
        <v>78</v>
      </c>
      <c r="AJ186" s="527">
        <v>142</v>
      </c>
      <c r="AK186" s="527">
        <v>126</v>
      </c>
      <c r="AL186" s="527">
        <v>16</v>
      </c>
      <c r="AM186" s="527">
        <v>24</v>
      </c>
      <c r="AN186" s="527">
        <v>23</v>
      </c>
      <c r="AO186" s="527">
        <v>14</v>
      </c>
      <c r="AP186" s="527">
        <v>6</v>
      </c>
      <c r="AQ186" s="527">
        <v>103</v>
      </c>
      <c r="AR186" s="527">
        <v>3</v>
      </c>
      <c r="AS186" s="527">
        <v>12</v>
      </c>
      <c r="AT186" s="527">
        <v>8</v>
      </c>
      <c r="AU186" s="527">
        <v>21</v>
      </c>
      <c r="AV186" s="528"/>
      <c r="AW186" s="527">
        <v>6</v>
      </c>
      <c r="AX186" s="528"/>
    </row>
    <row r="187" spans="1:50">
      <c r="A187" s="526" t="s">
        <v>1005</v>
      </c>
      <c r="B187" s="526" t="s">
        <v>478</v>
      </c>
      <c r="C187" s="526" t="s">
        <v>954</v>
      </c>
      <c r="D187" s="526" t="s">
        <v>443</v>
      </c>
      <c r="E187" s="526" t="s">
        <v>444</v>
      </c>
      <c r="F187" s="61" t="str">
        <f>IF(D187="","",VLOOKUP(D187,'UG SKU Categorization'!$A$1:$C$204,3,0))</f>
        <v>Solar</v>
      </c>
      <c r="G187" s="527">
        <v>5</v>
      </c>
      <c r="H187" s="528"/>
      <c r="I187" s="528"/>
      <c r="J187" s="528"/>
      <c r="K187" s="528"/>
      <c r="L187" s="528"/>
      <c r="M187" s="528"/>
      <c r="N187" s="528"/>
      <c r="O187" s="528"/>
      <c r="P187" s="528"/>
      <c r="Q187" s="528"/>
      <c r="R187" s="528"/>
      <c r="S187" s="528"/>
      <c r="T187" s="528"/>
      <c r="U187" s="528"/>
      <c r="V187" s="528"/>
      <c r="W187" s="528"/>
      <c r="X187" s="528"/>
      <c r="Y187" s="528"/>
      <c r="Z187" s="528"/>
      <c r="AA187" s="528"/>
      <c r="AB187" s="528"/>
      <c r="AC187" s="528"/>
      <c r="AD187" s="527">
        <v>1</v>
      </c>
      <c r="AE187" s="528"/>
      <c r="AF187" s="527">
        <v>3</v>
      </c>
      <c r="AG187" s="528"/>
      <c r="AH187" s="528"/>
      <c r="AI187" s="528"/>
      <c r="AJ187" s="528"/>
      <c r="AK187" s="528"/>
      <c r="AL187" s="527">
        <v>1</v>
      </c>
      <c r="AM187" s="528"/>
      <c r="AN187" s="528"/>
      <c r="AO187" s="528"/>
      <c r="AP187" s="528"/>
      <c r="AQ187" s="528"/>
      <c r="AR187" s="528"/>
      <c r="AS187" s="528"/>
      <c r="AT187" s="528"/>
      <c r="AU187" s="528"/>
      <c r="AV187" s="528"/>
      <c r="AW187" s="528"/>
      <c r="AX187" s="528"/>
    </row>
    <row r="188" spans="1:50">
      <c r="A188" s="526" t="s">
        <v>1005</v>
      </c>
      <c r="B188" s="526" t="s">
        <v>478</v>
      </c>
      <c r="C188" s="526" t="s">
        <v>954</v>
      </c>
      <c r="D188" s="526" t="s">
        <v>445</v>
      </c>
      <c r="E188" s="526" t="s">
        <v>446</v>
      </c>
      <c r="F188" s="61" t="str">
        <f>IF(D188="","",VLOOKUP(D188,'UG SKU Categorization'!$A$1:$C$204,3,0))</f>
        <v>Solar</v>
      </c>
      <c r="G188" s="527">
        <v>11</v>
      </c>
      <c r="H188" s="528"/>
      <c r="I188" s="528"/>
      <c r="J188" s="528"/>
      <c r="K188" s="528"/>
      <c r="L188" s="528"/>
      <c r="M188" s="528"/>
      <c r="N188" s="528"/>
      <c r="O188" s="528"/>
      <c r="P188" s="528"/>
      <c r="Q188" s="528"/>
      <c r="R188" s="528"/>
      <c r="S188" s="528"/>
      <c r="T188" s="528"/>
      <c r="U188" s="528"/>
      <c r="V188" s="528"/>
      <c r="W188" s="528"/>
      <c r="X188" s="528"/>
      <c r="Y188" s="528"/>
      <c r="Z188" s="528"/>
      <c r="AA188" s="528"/>
      <c r="AB188" s="528"/>
      <c r="AC188" s="528"/>
      <c r="AD188" s="528"/>
      <c r="AE188" s="527">
        <v>1</v>
      </c>
      <c r="AF188" s="528"/>
      <c r="AG188" s="527">
        <v>1</v>
      </c>
      <c r="AH188" s="528"/>
      <c r="AI188" s="528"/>
      <c r="AJ188" s="527">
        <v>1</v>
      </c>
      <c r="AK188" s="528"/>
      <c r="AL188" s="527">
        <v>1</v>
      </c>
      <c r="AM188" s="527">
        <v>2</v>
      </c>
      <c r="AN188" s="528"/>
      <c r="AO188" s="528"/>
      <c r="AP188" s="528"/>
      <c r="AQ188" s="528"/>
      <c r="AR188" s="528"/>
      <c r="AS188" s="527">
        <v>1</v>
      </c>
      <c r="AT188" s="527">
        <v>1</v>
      </c>
      <c r="AU188" s="528"/>
      <c r="AV188" s="527">
        <v>1</v>
      </c>
      <c r="AW188" s="527">
        <v>1</v>
      </c>
      <c r="AX188" s="527">
        <v>1</v>
      </c>
    </row>
    <row r="189" spans="1:50">
      <c r="A189" s="526" t="s">
        <v>1005</v>
      </c>
      <c r="B189" s="526" t="s">
        <v>478</v>
      </c>
      <c r="C189" s="526" t="s">
        <v>954</v>
      </c>
      <c r="D189" s="526" t="s">
        <v>513</v>
      </c>
      <c r="E189" s="526" t="s">
        <v>514</v>
      </c>
      <c r="F189" s="61" t="str">
        <f>IF(D189="","",VLOOKUP(D189,'UG SKU Categorization'!$A$1:$C$204,3,0))</f>
        <v>Fuel</v>
      </c>
      <c r="G189" s="527">
        <v>1057</v>
      </c>
      <c r="H189" s="528"/>
      <c r="I189" s="528"/>
      <c r="J189" s="528"/>
      <c r="K189" s="528"/>
      <c r="L189" s="528"/>
      <c r="M189" s="528"/>
      <c r="N189" s="528"/>
      <c r="O189" s="528"/>
      <c r="P189" s="528"/>
      <c r="Q189" s="528"/>
      <c r="R189" s="528"/>
      <c r="S189" s="528"/>
      <c r="T189" s="528"/>
      <c r="U189" s="528"/>
      <c r="V189" s="528"/>
      <c r="W189" s="528"/>
      <c r="X189" s="528"/>
      <c r="Y189" s="528"/>
      <c r="Z189" s="528"/>
      <c r="AA189" s="528"/>
      <c r="AB189" s="528"/>
      <c r="AC189" s="528"/>
      <c r="AD189" s="528"/>
      <c r="AE189" s="528"/>
      <c r="AF189" s="527">
        <v>117</v>
      </c>
      <c r="AG189" s="527">
        <v>145</v>
      </c>
      <c r="AH189" s="527">
        <v>30</v>
      </c>
      <c r="AI189" s="527">
        <v>88</v>
      </c>
      <c r="AJ189" s="527">
        <v>133</v>
      </c>
      <c r="AK189" s="527">
        <v>108</v>
      </c>
      <c r="AL189" s="527">
        <v>10</v>
      </c>
      <c r="AM189" s="527">
        <v>33</v>
      </c>
      <c r="AN189" s="527">
        <v>113</v>
      </c>
      <c r="AO189" s="527">
        <v>44</v>
      </c>
      <c r="AP189" s="527">
        <v>33</v>
      </c>
      <c r="AQ189" s="527">
        <v>142</v>
      </c>
      <c r="AR189" s="527">
        <v>24</v>
      </c>
      <c r="AS189" s="527">
        <v>4</v>
      </c>
      <c r="AT189" s="527">
        <v>2</v>
      </c>
      <c r="AU189" s="527">
        <v>31</v>
      </c>
      <c r="AV189" s="528"/>
      <c r="AW189" s="528"/>
      <c r="AX189" s="528"/>
    </row>
    <row r="190" spans="1:50">
      <c r="A190" s="526" t="s">
        <v>1005</v>
      </c>
      <c r="B190" s="526" t="s">
        <v>478</v>
      </c>
      <c r="C190" s="526" t="s">
        <v>954</v>
      </c>
      <c r="D190" s="526" t="s">
        <v>1010</v>
      </c>
      <c r="E190" s="526" t="s">
        <v>1011</v>
      </c>
      <c r="F190" s="61" t="str">
        <f>IF(D190="","",VLOOKUP(D190,'UG SKU Categorization'!$A$1:$C$204,3,0))</f>
        <v>Solar</v>
      </c>
      <c r="G190" s="527">
        <v>77</v>
      </c>
      <c r="H190" s="528"/>
      <c r="I190" s="528"/>
      <c r="J190" s="528"/>
      <c r="K190" s="528"/>
      <c r="L190" s="528"/>
      <c r="M190" s="528"/>
      <c r="N190" s="528"/>
      <c r="O190" s="528"/>
      <c r="P190" s="528"/>
      <c r="Q190" s="528"/>
      <c r="R190" s="528"/>
      <c r="S190" s="528"/>
      <c r="T190" s="528"/>
      <c r="U190" s="528"/>
      <c r="V190" s="528"/>
      <c r="W190" s="528"/>
      <c r="X190" s="528"/>
      <c r="Y190" s="528"/>
      <c r="Z190" s="528"/>
      <c r="AA190" s="528"/>
      <c r="AB190" s="528"/>
      <c r="AC190" s="528"/>
      <c r="AD190" s="528"/>
      <c r="AE190" s="528"/>
      <c r="AF190" s="528"/>
      <c r="AG190" s="527">
        <v>2</v>
      </c>
      <c r="AH190" s="527">
        <v>4</v>
      </c>
      <c r="AI190" s="527">
        <v>1</v>
      </c>
      <c r="AJ190" s="527">
        <v>7</v>
      </c>
      <c r="AK190" s="527">
        <v>10</v>
      </c>
      <c r="AL190" s="527">
        <v>9</v>
      </c>
      <c r="AM190" s="527">
        <v>9</v>
      </c>
      <c r="AN190" s="527">
        <v>5</v>
      </c>
      <c r="AO190" s="527">
        <v>8</v>
      </c>
      <c r="AP190" s="527">
        <v>6</v>
      </c>
      <c r="AQ190" s="527">
        <v>4</v>
      </c>
      <c r="AR190" s="528"/>
      <c r="AS190" s="527">
        <v>5</v>
      </c>
      <c r="AT190" s="527">
        <v>3</v>
      </c>
      <c r="AU190" s="528"/>
      <c r="AV190" s="527">
        <v>4</v>
      </c>
      <c r="AW190" s="528"/>
      <c r="AX190" s="528"/>
    </row>
    <row r="191" spans="1:50">
      <c r="A191" s="526" t="s">
        <v>1005</v>
      </c>
      <c r="B191" s="526" t="s">
        <v>478</v>
      </c>
      <c r="C191" s="526" t="s">
        <v>954</v>
      </c>
      <c r="D191" s="526" t="s">
        <v>1012</v>
      </c>
      <c r="E191" s="526" t="s">
        <v>1013</v>
      </c>
      <c r="F191" s="61" t="str">
        <f>IF(D191="","",VLOOKUP(D191,'UG SKU Categorization'!$A$1:$C$204,3,0))</f>
        <v>Solar</v>
      </c>
      <c r="G191" s="527">
        <v>8</v>
      </c>
      <c r="H191" s="528"/>
      <c r="I191" s="528"/>
      <c r="J191" s="528"/>
      <c r="K191" s="528"/>
      <c r="L191" s="528"/>
      <c r="M191" s="528"/>
      <c r="N191" s="528"/>
      <c r="O191" s="528"/>
      <c r="P191" s="528"/>
      <c r="Q191" s="528"/>
      <c r="R191" s="528"/>
      <c r="S191" s="528"/>
      <c r="T191" s="528"/>
      <c r="U191" s="528"/>
      <c r="V191" s="528"/>
      <c r="W191" s="528"/>
      <c r="X191" s="528"/>
      <c r="Y191" s="528"/>
      <c r="Z191" s="528"/>
      <c r="AA191" s="528"/>
      <c r="AB191" s="528"/>
      <c r="AC191" s="528"/>
      <c r="AD191" s="528"/>
      <c r="AE191" s="528"/>
      <c r="AF191" s="528"/>
      <c r="AG191" s="528"/>
      <c r="AH191" s="527">
        <v>0</v>
      </c>
      <c r="AI191" s="528"/>
      <c r="AJ191" s="528"/>
      <c r="AK191" s="527">
        <v>3</v>
      </c>
      <c r="AL191" s="528"/>
      <c r="AM191" s="528"/>
      <c r="AN191" s="528"/>
      <c r="AO191" s="528"/>
      <c r="AP191" s="528"/>
      <c r="AQ191" s="527">
        <v>2</v>
      </c>
      <c r="AR191" s="527">
        <v>2</v>
      </c>
      <c r="AS191" s="528"/>
      <c r="AT191" s="528"/>
      <c r="AU191" s="527">
        <v>1</v>
      </c>
      <c r="AV191" s="528"/>
      <c r="AW191" s="528"/>
      <c r="AX191" s="528"/>
    </row>
    <row r="192" spans="1:50">
      <c r="A192" s="526" t="s">
        <v>1005</v>
      </c>
      <c r="B192" s="526" t="s">
        <v>478</v>
      </c>
      <c r="C192" s="526" t="s">
        <v>954</v>
      </c>
      <c r="D192" s="526" t="s">
        <v>1051</v>
      </c>
      <c r="E192" s="526" t="s">
        <v>1052</v>
      </c>
      <c r="F192" s="61" t="str">
        <f>IF(D192="","",VLOOKUP(D192,'UG SKU Categorization'!$A$1:$C$204,3,0))</f>
        <v>Cookstoves</v>
      </c>
      <c r="G192" s="527">
        <v>26</v>
      </c>
      <c r="H192" s="528"/>
      <c r="I192" s="528"/>
      <c r="J192" s="528"/>
      <c r="K192" s="528"/>
      <c r="L192" s="528"/>
      <c r="M192" s="528"/>
      <c r="N192" s="528"/>
      <c r="O192" s="528"/>
      <c r="P192" s="528"/>
      <c r="Q192" s="528"/>
      <c r="R192" s="528"/>
      <c r="S192" s="528"/>
      <c r="T192" s="528"/>
      <c r="U192" s="528"/>
      <c r="V192" s="528"/>
      <c r="W192" s="528"/>
      <c r="X192" s="528"/>
      <c r="Y192" s="528"/>
      <c r="Z192" s="528"/>
      <c r="AA192" s="528"/>
      <c r="AB192" s="528"/>
      <c r="AC192" s="528"/>
      <c r="AD192" s="528"/>
      <c r="AE192" s="528"/>
      <c r="AF192" s="528"/>
      <c r="AG192" s="528"/>
      <c r="AH192" s="528"/>
      <c r="AI192" s="528"/>
      <c r="AJ192" s="528"/>
      <c r="AK192" s="528"/>
      <c r="AL192" s="528"/>
      <c r="AM192" s="528"/>
      <c r="AN192" s="527">
        <v>3</v>
      </c>
      <c r="AO192" s="527">
        <v>2</v>
      </c>
      <c r="AP192" s="527">
        <v>1</v>
      </c>
      <c r="AQ192" s="527">
        <v>1</v>
      </c>
      <c r="AR192" s="528"/>
      <c r="AS192" s="527">
        <v>4</v>
      </c>
      <c r="AT192" s="527">
        <v>5</v>
      </c>
      <c r="AU192" s="527">
        <v>4</v>
      </c>
      <c r="AV192" s="527">
        <v>1</v>
      </c>
      <c r="AW192" s="527">
        <v>5</v>
      </c>
      <c r="AX192" s="528"/>
    </row>
    <row r="193" spans="1:50">
      <c r="A193" s="526" t="s">
        <v>1005</v>
      </c>
      <c r="B193" s="526" t="s">
        <v>478</v>
      </c>
      <c r="C193" s="526" t="s">
        <v>954</v>
      </c>
      <c r="D193" s="526" t="s">
        <v>1221</v>
      </c>
      <c r="E193" s="526" t="s">
        <v>1222</v>
      </c>
      <c r="F193" s="61" t="str">
        <f>IF(D193="","",VLOOKUP(D193,'UG SKU Categorization'!$A$1:$C$204,3,0))</f>
        <v>Cookstoves</v>
      </c>
      <c r="G193" s="527">
        <v>39</v>
      </c>
      <c r="H193" s="528"/>
      <c r="I193" s="528"/>
      <c r="J193" s="528"/>
      <c r="K193" s="528"/>
      <c r="L193" s="528"/>
      <c r="M193" s="528"/>
      <c r="N193" s="528"/>
      <c r="O193" s="528"/>
      <c r="P193" s="528"/>
      <c r="Q193" s="528"/>
      <c r="R193" s="528"/>
      <c r="S193" s="528"/>
      <c r="T193" s="528"/>
      <c r="U193" s="528"/>
      <c r="V193" s="528"/>
      <c r="W193" s="528"/>
      <c r="X193" s="528"/>
      <c r="Y193" s="528"/>
      <c r="Z193" s="528"/>
      <c r="AA193" s="528"/>
      <c r="AB193" s="528"/>
      <c r="AC193" s="528"/>
      <c r="AD193" s="528"/>
      <c r="AE193" s="528"/>
      <c r="AF193" s="528"/>
      <c r="AG193" s="528"/>
      <c r="AH193" s="528"/>
      <c r="AI193" s="528"/>
      <c r="AJ193" s="528"/>
      <c r="AK193" s="528"/>
      <c r="AL193" s="528"/>
      <c r="AM193" s="527">
        <v>2</v>
      </c>
      <c r="AN193" s="527">
        <v>2</v>
      </c>
      <c r="AO193" s="527">
        <v>2</v>
      </c>
      <c r="AP193" s="527">
        <v>2</v>
      </c>
      <c r="AQ193" s="527">
        <v>21</v>
      </c>
      <c r="AR193" s="528"/>
      <c r="AS193" s="527">
        <v>1</v>
      </c>
      <c r="AT193" s="528"/>
      <c r="AU193" s="527">
        <v>1</v>
      </c>
      <c r="AV193" s="527">
        <v>5</v>
      </c>
      <c r="AW193" s="527">
        <v>2</v>
      </c>
      <c r="AX193" s="527">
        <v>1</v>
      </c>
    </row>
    <row r="194" spans="1:50">
      <c r="A194" s="526" t="s">
        <v>1005</v>
      </c>
      <c r="B194" s="526" t="s">
        <v>478</v>
      </c>
      <c r="C194" s="526" t="s">
        <v>954</v>
      </c>
      <c r="D194" s="526" t="s">
        <v>1049</v>
      </c>
      <c r="E194" s="526" t="s">
        <v>1050</v>
      </c>
      <c r="F194" s="61" t="str">
        <f>IF(D194="","",VLOOKUP(D194,'UG SKU Categorization'!$A$1:$C$204,3,0))</f>
        <v>Solar</v>
      </c>
      <c r="G194" s="527">
        <v>78</v>
      </c>
      <c r="H194" s="528"/>
      <c r="I194" s="528"/>
      <c r="J194" s="528"/>
      <c r="K194" s="528"/>
      <c r="L194" s="528"/>
      <c r="M194" s="528"/>
      <c r="N194" s="528"/>
      <c r="O194" s="528"/>
      <c r="P194" s="528"/>
      <c r="Q194" s="528"/>
      <c r="R194" s="528"/>
      <c r="S194" s="528"/>
      <c r="T194" s="528"/>
      <c r="U194" s="528"/>
      <c r="V194" s="528"/>
      <c r="W194" s="528"/>
      <c r="X194" s="528"/>
      <c r="Y194" s="528"/>
      <c r="Z194" s="528"/>
      <c r="AA194" s="528"/>
      <c r="AB194" s="528"/>
      <c r="AC194" s="528"/>
      <c r="AD194" s="528"/>
      <c r="AE194" s="528"/>
      <c r="AF194" s="528"/>
      <c r="AG194" s="528"/>
      <c r="AH194" s="528"/>
      <c r="AI194" s="528"/>
      <c r="AJ194" s="528"/>
      <c r="AK194" s="527">
        <v>9</v>
      </c>
      <c r="AL194" s="527">
        <v>27</v>
      </c>
      <c r="AM194" s="527">
        <v>5</v>
      </c>
      <c r="AN194" s="527">
        <v>12</v>
      </c>
      <c r="AO194" s="528"/>
      <c r="AP194" s="527">
        <v>3</v>
      </c>
      <c r="AQ194" s="527">
        <v>3</v>
      </c>
      <c r="AR194" s="527">
        <v>1</v>
      </c>
      <c r="AS194" s="528"/>
      <c r="AT194" s="527">
        <v>2</v>
      </c>
      <c r="AU194" s="527">
        <v>6</v>
      </c>
      <c r="AV194" s="527">
        <v>2</v>
      </c>
      <c r="AW194" s="527">
        <v>8</v>
      </c>
      <c r="AX194" s="528"/>
    </row>
    <row r="195" spans="1:50">
      <c r="A195" s="526" t="s">
        <v>1005</v>
      </c>
      <c r="B195" s="526" t="s">
        <v>478</v>
      </c>
      <c r="C195" s="526" t="s">
        <v>954</v>
      </c>
      <c r="D195" s="526" t="s">
        <v>1453</v>
      </c>
      <c r="E195" s="526" t="s">
        <v>1455</v>
      </c>
      <c r="F195" s="61" t="str">
        <f>IF(D195="","",VLOOKUP(D195,'UG SKU Categorization'!$A$1:$C$204,3,0))</f>
        <v>Cookstoves</v>
      </c>
      <c r="G195" s="527">
        <v>3</v>
      </c>
      <c r="H195" s="528"/>
      <c r="I195" s="528"/>
      <c r="J195" s="528"/>
      <c r="K195" s="528"/>
      <c r="L195" s="528"/>
      <c r="M195" s="528"/>
      <c r="N195" s="528"/>
      <c r="O195" s="528"/>
      <c r="P195" s="528"/>
      <c r="Q195" s="528"/>
      <c r="R195" s="528"/>
      <c r="S195" s="528"/>
      <c r="T195" s="528"/>
      <c r="U195" s="528"/>
      <c r="V195" s="528"/>
      <c r="W195" s="528"/>
      <c r="X195" s="528"/>
      <c r="Y195" s="528"/>
      <c r="Z195" s="528"/>
      <c r="AA195" s="528"/>
      <c r="AB195" s="528"/>
      <c r="AC195" s="528"/>
      <c r="AD195" s="528"/>
      <c r="AE195" s="528"/>
      <c r="AF195" s="528"/>
      <c r="AG195" s="528"/>
      <c r="AH195" s="528"/>
      <c r="AI195" s="528"/>
      <c r="AJ195" s="528"/>
      <c r="AK195" s="528"/>
      <c r="AL195" s="528"/>
      <c r="AM195" s="528"/>
      <c r="AN195" s="528"/>
      <c r="AO195" s="528"/>
      <c r="AP195" s="528"/>
      <c r="AQ195" s="528"/>
      <c r="AR195" s="527">
        <v>1</v>
      </c>
      <c r="AS195" s="527">
        <v>1</v>
      </c>
      <c r="AT195" s="527">
        <v>1</v>
      </c>
      <c r="AU195" s="528"/>
      <c r="AV195" s="528"/>
      <c r="AW195" s="528"/>
      <c r="AX195" s="528"/>
    </row>
    <row r="196" spans="1:50">
      <c r="A196" s="526" t="s">
        <v>1005</v>
      </c>
      <c r="B196" s="526" t="s">
        <v>478</v>
      </c>
      <c r="C196" s="526" t="s">
        <v>954</v>
      </c>
      <c r="D196" s="526" t="s">
        <v>515</v>
      </c>
      <c r="E196" s="526" t="s">
        <v>516</v>
      </c>
      <c r="F196" s="61" t="str">
        <f>IF(D196="","",VLOOKUP(D196,'UG SKU Categorization'!$A$1:$C$204,3,0))</f>
        <v>Malaria Prevention</v>
      </c>
      <c r="G196" s="527">
        <v>3053</v>
      </c>
      <c r="H196" s="527">
        <v>43</v>
      </c>
      <c r="I196" s="527">
        <v>67</v>
      </c>
      <c r="J196" s="527">
        <v>335</v>
      </c>
      <c r="K196" s="527">
        <v>61</v>
      </c>
      <c r="L196" s="527">
        <v>341</v>
      </c>
      <c r="M196" s="527">
        <v>110</v>
      </c>
      <c r="N196" s="527">
        <v>57</v>
      </c>
      <c r="O196" s="527">
        <v>281</v>
      </c>
      <c r="P196" s="527">
        <v>116</v>
      </c>
      <c r="Q196" s="527">
        <v>172</v>
      </c>
      <c r="R196" s="527">
        <v>57</v>
      </c>
      <c r="S196" s="527">
        <v>72</v>
      </c>
      <c r="T196" s="527">
        <v>24</v>
      </c>
      <c r="U196" s="527">
        <v>38</v>
      </c>
      <c r="V196" s="527">
        <v>20</v>
      </c>
      <c r="W196" s="527">
        <v>43</v>
      </c>
      <c r="X196" s="527">
        <v>72</v>
      </c>
      <c r="Y196" s="527">
        <v>48</v>
      </c>
      <c r="Z196" s="527">
        <v>30</v>
      </c>
      <c r="AA196" s="527">
        <v>59</v>
      </c>
      <c r="AB196" s="527">
        <v>28</v>
      </c>
      <c r="AC196" s="527">
        <v>32</v>
      </c>
      <c r="AD196" s="527">
        <v>25</v>
      </c>
      <c r="AE196" s="527">
        <v>102</v>
      </c>
      <c r="AF196" s="527">
        <v>11</v>
      </c>
      <c r="AG196" s="527">
        <v>44</v>
      </c>
      <c r="AH196" s="527">
        <v>51</v>
      </c>
      <c r="AI196" s="527">
        <v>41</v>
      </c>
      <c r="AJ196" s="527">
        <v>20</v>
      </c>
      <c r="AK196" s="527">
        <v>1</v>
      </c>
      <c r="AL196" s="528"/>
      <c r="AM196" s="528"/>
      <c r="AN196" s="528"/>
      <c r="AO196" s="527">
        <v>8</v>
      </c>
      <c r="AP196" s="527">
        <v>20</v>
      </c>
      <c r="AQ196" s="527">
        <v>547</v>
      </c>
      <c r="AR196" s="527">
        <v>2</v>
      </c>
      <c r="AS196" s="527">
        <v>16</v>
      </c>
      <c r="AT196" s="527">
        <v>15</v>
      </c>
      <c r="AU196" s="527">
        <v>16</v>
      </c>
      <c r="AV196" s="527">
        <v>12</v>
      </c>
      <c r="AW196" s="527">
        <v>16</v>
      </c>
      <c r="AX196" s="528"/>
    </row>
    <row r="197" spans="1:50">
      <c r="A197" s="526" t="s">
        <v>1005</v>
      </c>
      <c r="B197" s="526" t="s">
        <v>478</v>
      </c>
      <c r="C197" s="526" t="s">
        <v>954</v>
      </c>
      <c r="D197" s="526" t="s">
        <v>517</v>
      </c>
      <c r="E197" s="526" t="s">
        <v>518</v>
      </c>
      <c r="F197" s="61" t="str">
        <f>IF(D197="","",VLOOKUP(D197,'UG SKU Categorization'!$A$1:$C$204,3,0))</f>
        <v>Malaria Prevention</v>
      </c>
      <c r="G197" s="527">
        <v>199</v>
      </c>
      <c r="H197" s="528"/>
      <c r="I197" s="527">
        <v>16</v>
      </c>
      <c r="J197" s="527">
        <v>3</v>
      </c>
      <c r="K197" s="527">
        <v>1</v>
      </c>
      <c r="L197" s="527">
        <v>3</v>
      </c>
      <c r="M197" s="527">
        <v>3</v>
      </c>
      <c r="N197" s="527">
        <v>1</v>
      </c>
      <c r="O197" s="527">
        <v>2</v>
      </c>
      <c r="P197" s="527">
        <v>3</v>
      </c>
      <c r="Q197" s="527">
        <v>2</v>
      </c>
      <c r="R197" s="527">
        <v>3</v>
      </c>
      <c r="S197" s="527">
        <v>5</v>
      </c>
      <c r="T197" s="527">
        <v>3</v>
      </c>
      <c r="U197" s="528"/>
      <c r="V197" s="527">
        <v>1</v>
      </c>
      <c r="W197" s="528"/>
      <c r="X197" s="527">
        <v>5</v>
      </c>
      <c r="Y197" s="528"/>
      <c r="Z197" s="527">
        <v>3</v>
      </c>
      <c r="AA197" s="527">
        <v>3</v>
      </c>
      <c r="AB197" s="527">
        <v>2</v>
      </c>
      <c r="AC197" s="527">
        <v>2</v>
      </c>
      <c r="AD197" s="528"/>
      <c r="AE197" s="527">
        <v>18</v>
      </c>
      <c r="AF197" s="527">
        <v>10</v>
      </c>
      <c r="AG197" s="527">
        <v>6</v>
      </c>
      <c r="AH197" s="527">
        <v>6</v>
      </c>
      <c r="AI197" s="527">
        <v>5</v>
      </c>
      <c r="AJ197" s="527">
        <v>7</v>
      </c>
      <c r="AK197" s="527">
        <v>5</v>
      </c>
      <c r="AL197" s="527">
        <v>2</v>
      </c>
      <c r="AM197" s="527">
        <v>7</v>
      </c>
      <c r="AN197" s="527">
        <v>1</v>
      </c>
      <c r="AO197" s="527">
        <v>5</v>
      </c>
      <c r="AP197" s="527">
        <v>1</v>
      </c>
      <c r="AQ197" s="527">
        <v>11</v>
      </c>
      <c r="AR197" s="528"/>
      <c r="AS197" s="527">
        <v>1</v>
      </c>
      <c r="AT197" s="527">
        <v>46</v>
      </c>
      <c r="AU197" s="527">
        <v>4</v>
      </c>
      <c r="AV197" s="528"/>
      <c r="AW197" s="527">
        <v>3</v>
      </c>
      <c r="AX197" s="528"/>
    </row>
    <row r="198" spans="1:50">
      <c r="A198" s="526" t="s">
        <v>1005</v>
      </c>
      <c r="B198" s="526" t="s">
        <v>478</v>
      </c>
      <c r="C198" s="526" t="s">
        <v>954</v>
      </c>
      <c r="D198" s="526" t="s">
        <v>519</v>
      </c>
      <c r="E198" s="526" t="s">
        <v>520</v>
      </c>
      <c r="F198" s="61" t="str">
        <f>IF(D198="","",VLOOKUP(D198,'UG SKU Categorization'!$A$1:$C$204,3,0))</f>
        <v>Malaria Treatment</v>
      </c>
      <c r="G198" s="527">
        <v>15503</v>
      </c>
      <c r="H198" s="527">
        <v>79</v>
      </c>
      <c r="I198" s="527">
        <v>105</v>
      </c>
      <c r="J198" s="527">
        <v>101</v>
      </c>
      <c r="K198" s="527">
        <v>74</v>
      </c>
      <c r="L198" s="527">
        <v>233</v>
      </c>
      <c r="M198" s="527">
        <v>55</v>
      </c>
      <c r="N198" s="527">
        <v>118</v>
      </c>
      <c r="O198" s="527">
        <v>205</v>
      </c>
      <c r="P198" s="527">
        <v>378</v>
      </c>
      <c r="Q198" s="527">
        <v>736</v>
      </c>
      <c r="R198" s="527">
        <v>505</v>
      </c>
      <c r="S198" s="527">
        <v>381</v>
      </c>
      <c r="T198" s="527">
        <v>353</v>
      </c>
      <c r="U198" s="527">
        <v>570</v>
      </c>
      <c r="V198" s="527">
        <v>413</v>
      </c>
      <c r="W198" s="527">
        <v>643</v>
      </c>
      <c r="X198" s="527">
        <v>357</v>
      </c>
      <c r="Y198" s="527">
        <v>321</v>
      </c>
      <c r="Z198" s="527">
        <v>1784</v>
      </c>
      <c r="AA198" s="527">
        <v>60</v>
      </c>
      <c r="AB198" s="527">
        <v>424</v>
      </c>
      <c r="AC198" s="527">
        <v>834</v>
      </c>
      <c r="AD198" s="527">
        <v>224</v>
      </c>
      <c r="AE198" s="527">
        <v>857</v>
      </c>
      <c r="AF198" s="527">
        <v>723</v>
      </c>
      <c r="AG198" s="527">
        <v>442</v>
      </c>
      <c r="AH198" s="527">
        <v>367</v>
      </c>
      <c r="AI198" s="527">
        <v>356</v>
      </c>
      <c r="AJ198" s="527">
        <v>388</v>
      </c>
      <c r="AK198" s="527">
        <v>478</v>
      </c>
      <c r="AL198" s="527">
        <v>353</v>
      </c>
      <c r="AM198" s="527">
        <v>311</v>
      </c>
      <c r="AN198" s="527">
        <v>280</v>
      </c>
      <c r="AO198" s="527">
        <v>215</v>
      </c>
      <c r="AP198" s="527">
        <v>217</v>
      </c>
      <c r="AQ198" s="527">
        <v>298</v>
      </c>
      <c r="AR198" s="527">
        <v>188</v>
      </c>
      <c r="AS198" s="527">
        <v>127</v>
      </c>
      <c r="AT198" s="527">
        <v>190</v>
      </c>
      <c r="AU198" s="527">
        <v>196</v>
      </c>
      <c r="AV198" s="527">
        <v>184</v>
      </c>
      <c r="AW198" s="527">
        <v>315</v>
      </c>
      <c r="AX198" s="527">
        <v>65</v>
      </c>
    </row>
    <row r="199" spans="1:50">
      <c r="A199" s="526" t="s">
        <v>1005</v>
      </c>
      <c r="B199" s="526" t="s">
        <v>478</v>
      </c>
      <c r="C199" s="526" t="s">
        <v>954</v>
      </c>
      <c r="D199" s="526" t="s">
        <v>521</v>
      </c>
      <c r="E199" s="526" t="s">
        <v>1150</v>
      </c>
      <c r="F199" s="61" t="str">
        <f>IF(D199="","",VLOOKUP(D199,'UG SKU Categorization'!$A$1:$C$204,3,0))</f>
        <v>Malaria Treatment</v>
      </c>
      <c r="G199" s="527">
        <v>88</v>
      </c>
      <c r="H199" s="527">
        <v>1</v>
      </c>
      <c r="I199" s="527">
        <v>18</v>
      </c>
      <c r="J199" s="527">
        <v>69</v>
      </c>
      <c r="K199" s="528"/>
      <c r="L199" s="528"/>
      <c r="M199" s="528"/>
      <c r="N199" s="528"/>
      <c r="O199" s="528"/>
      <c r="P199" s="528"/>
      <c r="Q199" s="528"/>
      <c r="R199" s="528"/>
      <c r="S199" s="528"/>
      <c r="T199" s="528"/>
      <c r="U199" s="528"/>
      <c r="V199" s="528"/>
      <c r="W199" s="528"/>
      <c r="X199" s="528"/>
      <c r="Y199" s="528"/>
      <c r="Z199" s="528"/>
      <c r="AA199" s="528"/>
      <c r="AB199" s="528"/>
      <c r="AC199" s="528"/>
      <c r="AD199" s="528"/>
      <c r="AE199" s="528"/>
      <c r="AF199" s="528"/>
      <c r="AG199" s="528"/>
      <c r="AH199" s="528"/>
      <c r="AI199" s="528"/>
      <c r="AJ199" s="528"/>
      <c r="AK199" s="528"/>
      <c r="AL199" s="528"/>
      <c r="AM199" s="528"/>
      <c r="AN199" s="528"/>
      <c r="AO199" s="528"/>
      <c r="AP199" s="528"/>
      <c r="AQ199" s="528"/>
      <c r="AR199" s="528"/>
      <c r="AS199" s="528"/>
      <c r="AT199" s="528"/>
      <c r="AU199" s="528"/>
      <c r="AV199" s="528"/>
      <c r="AW199" s="528"/>
      <c r="AX199" s="528"/>
    </row>
    <row r="200" spans="1:50">
      <c r="A200" s="526" t="s">
        <v>1005</v>
      </c>
      <c r="B200" s="526" t="s">
        <v>478</v>
      </c>
      <c r="C200" s="526" t="s">
        <v>954</v>
      </c>
      <c r="D200" s="526" t="s">
        <v>522</v>
      </c>
      <c r="E200" s="526" t="s">
        <v>523</v>
      </c>
      <c r="F200" s="61" t="str">
        <f>IF(D200="","",VLOOKUP(D200,'UG SKU Categorization'!$A$1:$C$204,3,0))</f>
        <v>Malaria Treatment</v>
      </c>
      <c r="G200" s="527">
        <v>1311</v>
      </c>
      <c r="H200" s="528"/>
      <c r="I200" s="528"/>
      <c r="J200" s="528"/>
      <c r="K200" s="528"/>
      <c r="L200" s="527">
        <v>30</v>
      </c>
      <c r="M200" s="527">
        <v>111</v>
      </c>
      <c r="N200" s="528"/>
      <c r="O200" s="528"/>
      <c r="P200" s="528"/>
      <c r="Q200" s="528"/>
      <c r="R200" s="528"/>
      <c r="S200" s="528"/>
      <c r="T200" s="528"/>
      <c r="U200" s="528"/>
      <c r="V200" s="528"/>
      <c r="W200" s="528"/>
      <c r="X200" s="528"/>
      <c r="Y200" s="528"/>
      <c r="Z200" s="528"/>
      <c r="AA200" s="527">
        <v>191</v>
      </c>
      <c r="AB200" s="527">
        <v>254</v>
      </c>
      <c r="AC200" s="527">
        <v>31</v>
      </c>
      <c r="AD200" s="527">
        <v>140</v>
      </c>
      <c r="AE200" s="527">
        <v>150</v>
      </c>
      <c r="AF200" s="527">
        <v>212</v>
      </c>
      <c r="AG200" s="527">
        <v>127</v>
      </c>
      <c r="AH200" s="527">
        <v>15</v>
      </c>
      <c r="AI200" s="527">
        <v>3</v>
      </c>
      <c r="AJ200" s="527">
        <v>4</v>
      </c>
      <c r="AK200" s="527">
        <v>16</v>
      </c>
      <c r="AL200" s="528"/>
      <c r="AM200" s="528"/>
      <c r="AN200" s="528"/>
      <c r="AO200" s="528"/>
      <c r="AP200" s="528"/>
      <c r="AQ200" s="527">
        <v>22</v>
      </c>
      <c r="AR200" s="527">
        <v>5</v>
      </c>
      <c r="AS200" s="528"/>
      <c r="AT200" s="528"/>
      <c r="AU200" s="528"/>
      <c r="AV200" s="528"/>
      <c r="AW200" s="528"/>
      <c r="AX200" s="528"/>
    </row>
    <row r="201" spans="1:50">
      <c r="A201" s="526" t="s">
        <v>1005</v>
      </c>
      <c r="B201" s="526" t="s">
        <v>478</v>
      </c>
      <c r="C201" s="526" t="s">
        <v>954</v>
      </c>
      <c r="D201" s="526" t="s">
        <v>524</v>
      </c>
      <c r="E201" s="526" t="s">
        <v>525</v>
      </c>
      <c r="F201" s="61" t="str">
        <f>IF(D201="","",VLOOKUP(D201,'UG SKU Categorization'!$A$1:$C$204,3,0))</f>
        <v>Malaria Prevention</v>
      </c>
      <c r="G201" s="527">
        <v>234</v>
      </c>
      <c r="H201" s="528"/>
      <c r="I201" s="528"/>
      <c r="J201" s="528"/>
      <c r="K201" s="528"/>
      <c r="L201" s="528"/>
      <c r="M201" s="528"/>
      <c r="N201" s="528"/>
      <c r="O201" s="528"/>
      <c r="P201" s="528"/>
      <c r="Q201" s="528"/>
      <c r="R201" s="528"/>
      <c r="S201" s="528"/>
      <c r="T201" s="528"/>
      <c r="U201" s="528"/>
      <c r="V201" s="528"/>
      <c r="W201" s="528"/>
      <c r="X201" s="528"/>
      <c r="Y201" s="528"/>
      <c r="Z201" s="527">
        <v>36</v>
      </c>
      <c r="AA201" s="527">
        <v>24</v>
      </c>
      <c r="AB201" s="527">
        <v>15</v>
      </c>
      <c r="AC201" s="527">
        <v>6</v>
      </c>
      <c r="AD201" s="528"/>
      <c r="AE201" s="527">
        <v>49</v>
      </c>
      <c r="AF201" s="527">
        <v>22</v>
      </c>
      <c r="AG201" s="527">
        <v>7</v>
      </c>
      <c r="AH201" s="527">
        <v>4</v>
      </c>
      <c r="AI201" s="527">
        <v>16</v>
      </c>
      <c r="AJ201" s="527">
        <v>25</v>
      </c>
      <c r="AK201" s="528"/>
      <c r="AL201" s="528"/>
      <c r="AM201" s="527">
        <v>2</v>
      </c>
      <c r="AN201" s="527">
        <v>22</v>
      </c>
      <c r="AO201" s="527">
        <v>1</v>
      </c>
      <c r="AP201" s="528"/>
      <c r="AQ201" s="527">
        <v>4</v>
      </c>
      <c r="AR201" s="527">
        <v>1</v>
      </c>
      <c r="AS201" s="528"/>
      <c r="AT201" s="528"/>
      <c r="AU201" s="528"/>
      <c r="AV201" s="528"/>
      <c r="AW201" s="528"/>
      <c r="AX201" s="528"/>
    </row>
    <row r="202" spans="1:50">
      <c r="A202" s="526" t="s">
        <v>1005</v>
      </c>
      <c r="B202" s="526" t="s">
        <v>478</v>
      </c>
      <c r="C202" s="526" t="s">
        <v>954</v>
      </c>
      <c r="D202" s="526" t="s">
        <v>526</v>
      </c>
      <c r="E202" s="526" t="s">
        <v>527</v>
      </c>
      <c r="F202" s="61" t="str">
        <f>IF(D202="","",VLOOKUP(D202,'UG SKU Categorization'!$A$1:$C$204,3,0))</f>
        <v>Other Health</v>
      </c>
      <c r="G202" s="527">
        <v>479</v>
      </c>
      <c r="H202" s="527">
        <v>18</v>
      </c>
      <c r="I202" s="527">
        <v>27</v>
      </c>
      <c r="J202" s="527">
        <v>24</v>
      </c>
      <c r="K202" s="527">
        <v>10</v>
      </c>
      <c r="L202" s="527">
        <v>6</v>
      </c>
      <c r="M202" s="527">
        <v>13</v>
      </c>
      <c r="N202" s="527">
        <v>11</v>
      </c>
      <c r="O202" s="527">
        <v>15</v>
      </c>
      <c r="P202" s="527">
        <v>10</v>
      </c>
      <c r="Q202" s="527">
        <v>22</v>
      </c>
      <c r="R202" s="527">
        <v>22</v>
      </c>
      <c r="S202" s="527">
        <v>18</v>
      </c>
      <c r="T202" s="527">
        <v>16</v>
      </c>
      <c r="U202" s="527">
        <v>17</v>
      </c>
      <c r="V202" s="527">
        <v>19</v>
      </c>
      <c r="W202" s="527">
        <v>15</v>
      </c>
      <c r="X202" s="527">
        <v>15</v>
      </c>
      <c r="Y202" s="527">
        <v>25</v>
      </c>
      <c r="Z202" s="527">
        <v>16</v>
      </c>
      <c r="AA202" s="527">
        <v>14</v>
      </c>
      <c r="AB202" s="527">
        <v>10</v>
      </c>
      <c r="AC202" s="527">
        <v>14</v>
      </c>
      <c r="AD202" s="527">
        <v>11</v>
      </c>
      <c r="AE202" s="527">
        <v>14</v>
      </c>
      <c r="AF202" s="527">
        <v>15</v>
      </c>
      <c r="AG202" s="527">
        <v>21</v>
      </c>
      <c r="AH202" s="527">
        <v>18</v>
      </c>
      <c r="AI202" s="527">
        <v>16</v>
      </c>
      <c r="AJ202" s="527">
        <v>17</v>
      </c>
      <c r="AK202" s="527">
        <v>6</v>
      </c>
      <c r="AL202" s="528"/>
      <c r="AM202" s="528"/>
      <c r="AN202" s="528"/>
      <c r="AO202" s="528"/>
      <c r="AP202" s="528"/>
      <c r="AQ202" s="527">
        <v>4</v>
      </c>
      <c r="AR202" s="528"/>
      <c r="AS202" s="528"/>
      <c r="AT202" s="528"/>
      <c r="AU202" s="528"/>
      <c r="AV202" s="528"/>
      <c r="AW202" s="528"/>
      <c r="AX202" s="528"/>
    </row>
    <row r="203" spans="1:50">
      <c r="A203" s="526" t="s">
        <v>1005</v>
      </c>
      <c r="B203" s="526" t="s">
        <v>478</v>
      </c>
      <c r="C203" s="526" t="s">
        <v>954</v>
      </c>
      <c r="D203" s="526" t="s">
        <v>528</v>
      </c>
      <c r="E203" s="526" t="s">
        <v>529</v>
      </c>
      <c r="F203" s="61" t="str">
        <f>IF(D203="","",VLOOKUP(D203,'UG SKU Categorization'!$A$1:$C$204,3,0))</f>
        <v>Other Health</v>
      </c>
      <c r="G203" s="527">
        <v>1784</v>
      </c>
      <c r="H203" s="527">
        <v>38</v>
      </c>
      <c r="I203" s="527">
        <v>56</v>
      </c>
      <c r="J203" s="527">
        <v>74</v>
      </c>
      <c r="K203" s="527">
        <v>54</v>
      </c>
      <c r="L203" s="527">
        <v>26</v>
      </c>
      <c r="M203" s="527">
        <v>47</v>
      </c>
      <c r="N203" s="527">
        <v>84</v>
      </c>
      <c r="O203" s="527">
        <v>75</v>
      </c>
      <c r="P203" s="527">
        <v>57</v>
      </c>
      <c r="Q203" s="527">
        <v>62</v>
      </c>
      <c r="R203" s="527">
        <v>60</v>
      </c>
      <c r="S203" s="527">
        <v>70</v>
      </c>
      <c r="T203" s="527">
        <v>60</v>
      </c>
      <c r="U203" s="527">
        <v>34</v>
      </c>
      <c r="V203" s="527">
        <v>62</v>
      </c>
      <c r="W203" s="527">
        <v>52</v>
      </c>
      <c r="X203" s="527">
        <v>54</v>
      </c>
      <c r="Y203" s="527">
        <v>43</v>
      </c>
      <c r="Z203" s="527">
        <v>25</v>
      </c>
      <c r="AA203" s="527">
        <v>15</v>
      </c>
      <c r="AB203" s="527">
        <v>31</v>
      </c>
      <c r="AC203" s="527">
        <v>45</v>
      </c>
      <c r="AD203" s="527">
        <v>30</v>
      </c>
      <c r="AE203" s="527">
        <v>74</v>
      </c>
      <c r="AF203" s="527">
        <v>88</v>
      </c>
      <c r="AG203" s="527">
        <v>58</v>
      </c>
      <c r="AH203" s="527">
        <v>39</v>
      </c>
      <c r="AI203" s="527">
        <v>51</v>
      </c>
      <c r="AJ203" s="527">
        <v>42</v>
      </c>
      <c r="AK203" s="527">
        <v>18</v>
      </c>
      <c r="AL203" s="528"/>
      <c r="AM203" s="528"/>
      <c r="AN203" s="527">
        <v>9</v>
      </c>
      <c r="AO203" s="527">
        <v>13</v>
      </c>
      <c r="AP203" s="527">
        <v>13</v>
      </c>
      <c r="AQ203" s="527">
        <v>29</v>
      </c>
      <c r="AR203" s="527">
        <v>5</v>
      </c>
      <c r="AS203" s="527">
        <v>20</v>
      </c>
      <c r="AT203" s="527">
        <v>39</v>
      </c>
      <c r="AU203" s="527">
        <v>66</v>
      </c>
      <c r="AV203" s="527">
        <v>38</v>
      </c>
      <c r="AW203" s="527">
        <v>25</v>
      </c>
      <c r="AX203" s="527">
        <v>3</v>
      </c>
    </row>
    <row r="204" spans="1:50">
      <c r="A204" s="526" t="s">
        <v>1005</v>
      </c>
      <c r="B204" s="526" t="s">
        <v>478</v>
      </c>
      <c r="C204" s="526" t="s">
        <v>954</v>
      </c>
      <c r="D204" s="526" t="s">
        <v>530</v>
      </c>
      <c r="E204" s="526" t="s">
        <v>531</v>
      </c>
      <c r="F204" s="61" t="str">
        <f>IF(D204="","",VLOOKUP(D204,'UG SKU Categorization'!$A$1:$C$204,3,0))</f>
        <v>Other Health</v>
      </c>
      <c r="G204" s="527">
        <v>584</v>
      </c>
      <c r="H204" s="527">
        <v>7</v>
      </c>
      <c r="I204" s="527">
        <v>27</v>
      </c>
      <c r="J204" s="527">
        <v>19</v>
      </c>
      <c r="K204" s="527">
        <v>14</v>
      </c>
      <c r="L204" s="527">
        <v>9</v>
      </c>
      <c r="M204" s="527">
        <v>9</v>
      </c>
      <c r="N204" s="527">
        <v>9</v>
      </c>
      <c r="O204" s="527">
        <v>96</v>
      </c>
      <c r="P204" s="527">
        <v>224</v>
      </c>
      <c r="Q204" s="527">
        <v>13</v>
      </c>
      <c r="R204" s="527">
        <v>3</v>
      </c>
      <c r="S204" s="527">
        <v>10</v>
      </c>
      <c r="T204" s="527">
        <v>5</v>
      </c>
      <c r="U204" s="527">
        <v>4</v>
      </c>
      <c r="V204" s="527">
        <v>5</v>
      </c>
      <c r="W204" s="527">
        <v>3</v>
      </c>
      <c r="X204" s="527">
        <v>5</v>
      </c>
      <c r="Y204" s="528"/>
      <c r="Z204" s="527">
        <v>4</v>
      </c>
      <c r="AA204" s="527">
        <v>3</v>
      </c>
      <c r="AB204" s="527">
        <v>9</v>
      </c>
      <c r="AC204" s="527">
        <v>3</v>
      </c>
      <c r="AD204" s="527">
        <v>7</v>
      </c>
      <c r="AE204" s="527">
        <v>23</v>
      </c>
      <c r="AF204" s="527">
        <v>29</v>
      </c>
      <c r="AG204" s="527">
        <v>9</v>
      </c>
      <c r="AH204" s="527">
        <v>18</v>
      </c>
      <c r="AI204" s="527">
        <v>3</v>
      </c>
      <c r="AJ204" s="527">
        <v>11</v>
      </c>
      <c r="AK204" s="527">
        <v>1</v>
      </c>
      <c r="AL204" s="528"/>
      <c r="AM204" s="528"/>
      <c r="AN204" s="528"/>
      <c r="AO204" s="528"/>
      <c r="AP204" s="528"/>
      <c r="AQ204" s="527">
        <v>2</v>
      </c>
      <c r="AR204" s="528"/>
      <c r="AS204" s="528"/>
      <c r="AT204" s="528"/>
      <c r="AU204" s="528"/>
      <c r="AV204" s="528"/>
      <c r="AW204" s="528"/>
      <c r="AX204" s="528"/>
    </row>
    <row r="205" spans="1:50">
      <c r="A205" s="526" t="s">
        <v>1005</v>
      </c>
      <c r="B205" s="526" t="s">
        <v>478</v>
      </c>
      <c r="C205" s="526" t="s">
        <v>954</v>
      </c>
      <c r="D205" s="526" t="s">
        <v>532</v>
      </c>
      <c r="E205" s="526" t="s">
        <v>533</v>
      </c>
      <c r="F205" s="61" t="str">
        <f>IF(D205="","",VLOOKUP(D205,'UG SKU Categorization'!$A$1:$C$204,3,0))</f>
        <v>Other Health</v>
      </c>
      <c r="G205" s="527">
        <v>457</v>
      </c>
      <c r="H205" s="527">
        <v>12</v>
      </c>
      <c r="I205" s="527">
        <v>24</v>
      </c>
      <c r="J205" s="528"/>
      <c r="K205" s="528"/>
      <c r="L205" s="527">
        <v>17</v>
      </c>
      <c r="M205" s="527">
        <v>7</v>
      </c>
      <c r="N205" s="527">
        <v>21</v>
      </c>
      <c r="O205" s="527">
        <v>35</v>
      </c>
      <c r="P205" s="527">
        <v>2</v>
      </c>
      <c r="Q205" s="527">
        <v>38</v>
      </c>
      <c r="R205" s="527">
        <v>13</v>
      </c>
      <c r="S205" s="527">
        <v>37</v>
      </c>
      <c r="T205" s="527">
        <v>17</v>
      </c>
      <c r="U205" s="527">
        <v>7</v>
      </c>
      <c r="V205" s="527">
        <v>8</v>
      </c>
      <c r="W205" s="527">
        <v>9</v>
      </c>
      <c r="X205" s="527">
        <v>26</v>
      </c>
      <c r="Y205" s="528"/>
      <c r="Z205" s="527">
        <v>27</v>
      </c>
      <c r="AA205" s="527">
        <v>18</v>
      </c>
      <c r="AB205" s="527">
        <v>6</v>
      </c>
      <c r="AC205" s="527">
        <v>11</v>
      </c>
      <c r="AD205" s="527">
        <v>10</v>
      </c>
      <c r="AE205" s="527">
        <v>24</v>
      </c>
      <c r="AF205" s="527">
        <v>16</v>
      </c>
      <c r="AG205" s="527">
        <v>10</v>
      </c>
      <c r="AH205" s="527">
        <v>5</v>
      </c>
      <c r="AI205" s="528"/>
      <c r="AJ205" s="528"/>
      <c r="AK205" s="528"/>
      <c r="AL205" s="528"/>
      <c r="AM205" s="528"/>
      <c r="AN205" s="527">
        <v>6</v>
      </c>
      <c r="AO205" s="527">
        <v>5</v>
      </c>
      <c r="AP205" s="527">
        <v>12</v>
      </c>
      <c r="AQ205" s="527">
        <v>5</v>
      </c>
      <c r="AR205" s="527">
        <v>1</v>
      </c>
      <c r="AS205" s="527">
        <v>9</v>
      </c>
      <c r="AT205" s="527">
        <v>11</v>
      </c>
      <c r="AU205" s="527">
        <v>2</v>
      </c>
      <c r="AV205" s="528"/>
      <c r="AW205" s="527">
        <v>5</v>
      </c>
      <c r="AX205" s="527">
        <v>1</v>
      </c>
    </row>
    <row r="206" spans="1:50">
      <c r="A206" s="526" t="s">
        <v>1005</v>
      </c>
      <c r="B206" s="526" t="s">
        <v>478</v>
      </c>
      <c r="C206" s="526" t="s">
        <v>954</v>
      </c>
      <c r="D206" s="526" t="s">
        <v>534</v>
      </c>
      <c r="E206" s="526" t="s">
        <v>535</v>
      </c>
      <c r="F206" s="61" t="str">
        <f>IF(D206="","",VLOOKUP(D206,'UG SKU Categorization'!$A$1:$C$204,3,0))</f>
        <v>Other Health</v>
      </c>
      <c r="G206" s="527">
        <v>472</v>
      </c>
      <c r="H206" s="527">
        <v>21</v>
      </c>
      <c r="I206" s="527">
        <v>24</v>
      </c>
      <c r="J206" s="527">
        <v>14</v>
      </c>
      <c r="K206" s="527">
        <v>11</v>
      </c>
      <c r="L206" s="527">
        <v>13</v>
      </c>
      <c r="M206" s="528"/>
      <c r="N206" s="527">
        <v>12</v>
      </c>
      <c r="O206" s="527">
        <v>40</v>
      </c>
      <c r="P206" s="527">
        <v>15</v>
      </c>
      <c r="Q206" s="527">
        <v>31</v>
      </c>
      <c r="R206" s="527">
        <v>19</v>
      </c>
      <c r="S206" s="527">
        <v>9</v>
      </c>
      <c r="T206" s="527">
        <v>30</v>
      </c>
      <c r="U206" s="527">
        <v>17</v>
      </c>
      <c r="V206" s="527">
        <v>22</v>
      </c>
      <c r="W206" s="527">
        <v>9</v>
      </c>
      <c r="X206" s="527">
        <v>19</v>
      </c>
      <c r="Y206" s="527">
        <v>16</v>
      </c>
      <c r="Z206" s="527">
        <v>11</v>
      </c>
      <c r="AA206" s="527">
        <v>13</v>
      </c>
      <c r="AB206" s="527">
        <v>19</v>
      </c>
      <c r="AC206" s="527">
        <v>20</v>
      </c>
      <c r="AD206" s="527">
        <v>11</v>
      </c>
      <c r="AE206" s="527">
        <v>9</v>
      </c>
      <c r="AF206" s="527">
        <v>28</v>
      </c>
      <c r="AG206" s="527">
        <v>5</v>
      </c>
      <c r="AH206" s="527">
        <v>9</v>
      </c>
      <c r="AI206" s="527">
        <v>11</v>
      </c>
      <c r="AJ206" s="527">
        <v>11</v>
      </c>
      <c r="AK206" s="528"/>
      <c r="AL206" s="528"/>
      <c r="AM206" s="528"/>
      <c r="AN206" s="528"/>
      <c r="AO206" s="528"/>
      <c r="AP206" s="528"/>
      <c r="AQ206" s="528"/>
      <c r="AR206" s="528"/>
      <c r="AS206" s="528"/>
      <c r="AT206" s="527">
        <v>3</v>
      </c>
      <c r="AU206" s="528"/>
      <c r="AV206" s="528"/>
      <c r="AW206" s="528"/>
      <c r="AX206" s="528"/>
    </row>
    <row r="207" spans="1:50">
      <c r="A207" s="526" t="s">
        <v>1005</v>
      </c>
      <c r="B207" s="526" t="s">
        <v>478</v>
      </c>
      <c r="C207" s="526" t="s">
        <v>954</v>
      </c>
      <c r="D207" s="526" t="s">
        <v>536</v>
      </c>
      <c r="E207" s="526" t="s">
        <v>537</v>
      </c>
      <c r="F207" s="61" t="str">
        <f>IF(D207="","",VLOOKUP(D207,'UG SKU Categorization'!$A$1:$C$204,3,0))</f>
        <v>Other Health</v>
      </c>
      <c r="G207" s="527">
        <v>643</v>
      </c>
      <c r="H207" s="527">
        <v>6</v>
      </c>
      <c r="I207" s="527">
        <v>20</v>
      </c>
      <c r="J207" s="527">
        <v>21</v>
      </c>
      <c r="K207" s="527">
        <v>21</v>
      </c>
      <c r="L207" s="527">
        <v>14</v>
      </c>
      <c r="M207" s="527">
        <v>15</v>
      </c>
      <c r="N207" s="527">
        <v>21</v>
      </c>
      <c r="O207" s="527">
        <v>25</v>
      </c>
      <c r="P207" s="527">
        <v>11</v>
      </c>
      <c r="Q207" s="527">
        <v>18</v>
      </c>
      <c r="R207" s="527">
        <v>10</v>
      </c>
      <c r="S207" s="527">
        <v>26</v>
      </c>
      <c r="T207" s="527">
        <v>16</v>
      </c>
      <c r="U207" s="527">
        <v>13</v>
      </c>
      <c r="V207" s="527">
        <v>16</v>
      </c>
      <c r="W207" s="527">
        <v>20</v>
      </c>
      <c r="X207" s="527">
        <v>29</v>
      </c>
      <c r="Y207" s="527">
        <v>26</v>
      </c>
      <c r="Z207" s="527">
        <v>10</v>
      </c>
      <c r="AA207" s="527">
        <v>14</v>
      </c>
      <c r="AB207" s="527">
        <v>19</v>
      </c>
      <c r="AC207" s="527">
        <v>19</v>
      </c>
      <c r="AD207" s="527">
        <v>16</v>
      </c>
      <c r="AE207" s="527">
        <v>38</v>
      </c>
      <c r="AF207" s="527">
        <v>31</v>
      </c>
      <c r="AG207" s="527">
        <v>20</v>
      </c>
      <c r="AH207" s="527">
        <v>23</v>
      </c>
      <c r="AI207" s="527">
        <v>12</v>
      </c>
      <c r="AJ207" s="527">
        <v>22</v>
      </c>
      <c r="AK207" s="527">
        <v>6</v>
      </c>
      <c r="AL207" s="527">
        <v>3</v>
      </c>
      <c r="AM207" s="527">
        <v>8</v>
      </c>
      <c r="AN207" s="527">
        <v>6</v>
      </c>
      <c r="AO207" s="527">
        <v>7</v>
      </c>
      <c r="AP207" s="527">
        <v>3</v>
      </c>
      <c r="AQ207" s="527">
        <v>6</v>
      </c>
      <c r="AR207" s="527">
        <v>2</v>
      </c>
      <c r="AS207" s="527">
        <v>3</v>
      </c>
      <c r="AT207" s="527">
        <v>11</v>
      </c>
      <c r="AU207" s="527">
        <v>9</v>
      </c>
      <c r="AV207" s="527">
        <v>5</v>
      </c>
      <c r="AW207" s="527">
        <v>22</v>
      </c>
      <c r="AX207" s="528"/>
    </row>
    <row r="208" spans="1:50">
      <c r="A208" s="526" t="s">
        <v>1005</v>
      </c>
      <c r="B208" s="526" t="s">
        <v>478</v>
      </c>
      <c r="C208" s="526" t="s">
        <v>954</v>
      </c>
      <c r="D208" s="526" t="s">
        <v>538</v>
      </c>
      <c r="E208" s="526" t="s">
        <v>539</v>
      </c>
      <c r="F208" s="61" t="str">
        <f>IF(D208="","",VLOOKUP(D208,'UG SKU Categorization'!$A$1:$C$204,3,0))</f>
        <v>Other Health</v>
      </c>
      <c r="G208" s="527">
        <v>46</v>
      </c>
      <c r="H208" s="527">
        <v>1</v>
      </c>
      <c r="I208" s="527">
        <v>15</v>
      </c>
      <c r="J208" s="527">
        <v>2</v>
      </c>
      <c r="K208" s="528"/>
      <c r="L208" s="528"/>
      <c r="M208" s="527">
        <v>1</v>
      </c>
      <c r="N208" s="527">
        <v>2</v>
      </c>
      <c r="O208" s="527">
        <v>2</v>
      </c>
      <c r="P208" s="527">
        <v>1</v>
      </c>
      <c r="Q208" s="527">
        <v>1</v>
      </c>
      <c r="R208" s="528"/>
      <c r="S208" s="527">
        <v>1</v>
      </c>
      <c r="T208" s="527">
        <v>3</v>
      </c>
      <c r="U208" s="527">
        <v>1</v>
      </c>
      <c r="V208" s="528"/>
      <c r="W208" s="528"/>
      <c r="X208" s="527">
        <v>1</v>
      </c>
      <c r="Y208" s="528"/>
      <c r="Z208" s="527">
        <v>1</v>
      </c>
      <c r="AA208" s="528"/>
      <c r="AB208" s="528"/>
      <c r="AC208" s="527">
        <v>3</v>
      </c>
      <c r="AD208" s="528"/>
      <c r="AE208" s="527">
        <v>1</v>
      </c>
      <c r="AF208" s="527">
        <v>2</v>
      </c>
      <c r="AG208" s="528"/>
      <c r="AH208" s="528"/>
      <c r="AI208" s="528"/>
      <c r="AJ208" s="528"/>
      <c r="AK208" s="528"/>
      <c r="AL208" s="527">
        <v>1</v>
      </c>
      <c r="AM208" s="527">
        <v>2</v>
      </c>
      <c r="AN208" s="527">
        <v>1</v>
      </c>
      <c r="AO208" s="528"/>
      <c r="AP208" s="527">
        <v>1</v>
      </c>
      <c r="AQ208" s="527">
        <v>1</v>
      </c>
      <c r="AR208" s="528"/>
      <c r="AS208" s="528"/>
      <c r="AT208" s="527">
        <v>1</v>
      </c>
      <c r="AU208" s="528"/>
      <c r="AV208" s="528"/>
      <c r="AW208" s="527">
        <v>1</v>
      </c>
      <c r="AX208" s="528"/>
    </row>
    <row r="209" spans="1:50">
      <c r="A209" s="526" t="s">
        <v>1005</v>
      </c>
      <c r="B209" s="526" t="s">
        <v>478</v>
      </c>
      <c r="C209" s="526" t="s">
        <v>954</v>
      </c>
      <c r="D209" s="526" t="s">
        <v>540</v>
      </c>
      <c r="E209" s="526" t="s">
        <v>541</v>
      </c>
      <c r="F209" s="61" t="str">
        <f>IF(D209="","",VLOOKUP(D209,'UG SKU Categorization'!$A$1:$C$204,3,0))</f>
        <v>Other Health</v>
      </c>
      <c r="G209" s="527">
        <v>945</v>
      </c>
      <c r="H209" s="527">
        <v>7</v>
      </c>
      <c r="I209" s="527">
        <v>30</v>
      </c>
      <c r="J209" s="527">
        <v>23</v>
      </c>
      <c r="K209" s="527">
        <v>22</v>
      </c>
      <c r="L209" s="527">
        <v>9</v>
      </c>
      <c r="M209" s="527">
        <v>19</v>
      </c>
      <c r="N209" s="527">
        <v>7</v>
      </c>
      <c r="O209" s="527">
        <v>32</v>
      </c>
      <c r="P209" s="527">
        <v>499</v>
      </c>
      <c r="Q209" s="527">
        <v>53</v>
      </c>
      <c r="R209" s="527">
        <v>24</v>
      </c>
      <c r="S209" s="528"/>
      <c r="T209" s="527">
        <v>15</v>
      </c>
      <c r="U209" s="527">
        <v>5</v>
      </c>
      <c r="V209" s="527">
        <v>6</v>
      </c>
      <c r="W209" s="527">
        <v>19</v>
      </c>
      <c r="X209" s="527">
        <v>11</v>
      </c>
      <c r="Y209" s="527">
        <v>22</v>
      </c>
      <c r="Z209" s="527">
        <v>19</v>
      </c>
      <c r="AA209" s="527">
        <v>13</v>
      </c>
      <c r="AB209" s="527">
        <v>30</v>
      </c>
      <c r="AC209" s="527">
        <v>11</v>
      </c>
      <c r="AD209" s="527">
        <v>2</v>
      </c>
      <c r="AE209" s="527">
        <v>15</v>
      </c>
      <c r="AF209" s="527">
        <v>15</v>
      </c>
      <c r="AG209" s="527">
        <v>34</v>
      </c>
      <c r="AH209" s="528"/>
      <c r="AI209" s="527">
        <v>3</v>
      </c>
      <c r="AJ209" s="528"/>
      <c r="AK209" s="528"/>
      <c r="AL209" s="528"/>
      <c r="AM209" s="528"/>
      <c r="AN209" s="528"/>
      <c r="AO209" s="528"/>
      <c r="AP209" s="528"/>
      <c r="AQ209" s="528"/>
      <c r="AR209" s="528"/>
      <c r="AS209" s="528"/>
      <c r="AT209" s="528"/>
      <c r="AU209" s="528"/>
      <c r="AV209" s="528"/>
      <c r="AW209" s="528"/>
      <c r="AX209" s="528"/>
    </row>
    <row r="210" spans="1:50">
      <c r="A210" s="526" t="s">
        <v>1005</v>
      </c>
      <c r="B210" s="526" t="s">
        <v>478</v>
      </c>
      <c r="C210" s="526" t="s">
        <v>954</v>
      </c>
      <c r="D210" s="526" t="s">
        <v>542</v>
      </c>
      <c r="E210" s="526" t="s">
        <v>543</v>
      </c>
      <c r="F210" s="61" t="str">
        <f>IF(D210="","",VLOOKUP(D210,'UG SKU Categorization'!$A$1:$C$204,3,0))</f>
        <v>Other Health</v>
      </c>
      <c r="G210" s="527">
        <v>161</v>
      </c>
      <c r="H210" s="527">
        <v>2</v>
      </c>
      <c r="I210" s="527">
        <v>2</v>
      </c>
      <c r="J210" s="527">
        <v>4</v>
      </c>
      <c r="K210" s="527">
        <v>1</v>
      </c>
      <c r="L210" s="527">
        <v>1</v>
      </c>
      <c r="M210" s="527">
        <v>2</v>
      </c>
      <c r="N210" s="527">
        <v>2</v>
      </c>
      <c r="O210" s="527">
        <v>3</v>
      </c>
      <c r="P210" s="528"/>
      <c r="Q210" s="527">
        <v>2</v>
      </c>
      <c r="R210" s="527">
        <v>1</v>
      </c>
      <c r="S210" s="527">
        <v>3</v>
      </c>
      <c r="T210" s="527">
        <v>2</v>
      </c>
      <c r="U210" s="528"/>
      <c r="V210" s="527">
        <v>1</v>
      </c>
      <c r="W210" s="527">
        <v>1</v>
      </c>
      <c r="X210" s="527">
        <v>2</v>
      </c>
      <c r="Y210" s="527">
        <v>3</v>
      </c>
      <c r="Z210" s="527">
        <v>2</v>
      </c>
      <c r="AA210" s="527">
        <v>2</v>
      </c>
      <c r="AB210" s="527">
        <v>1</v>
      </c>
      <c r="AC210" s="528"/>
      <c r="AD210" s="527">
        <v>1</v>
      </c>
      <c r="AE210" s="527">
        <v>4</v>
      </c>
      <c r="AF210" s="527">
        <v>2</v>
      </c>
      <c r="AG210" s="527">
        <v>1</v>
      </c>
      <c r="AH210" s="528"/>
      <c r="AI210" s="527">
        <v>5</v>
      </c>
      <c r="AJ210" s="527">
        <v>5</v>
      </c>
      <c r="AK210" s="527">
        <v>3</v>
      </c>
      <c r="AL210" s="527">
        <v>6</v>
      </c>
      <c r="AM210" s="527">
        <v>10</v>
      </c>
      <c r="AN210" s="527">
        <v>11</v>
      </c>
      <c r="AO210" s="527">
        <v>4</v>
      </c>
      <c r="AP210" s="527">
        <v>13</v>
      </c>
      <c r="AQ210" s="527">
        <v>17</v>
      </c>
      <c r="AR210" s="527">
        <v>5</v>
      </c>
      <c r="AS210" s="527">
        <v>4</v>
      </c>
      <c r="AT210" s="527">
        <v>7</v>
      </c>
      <c r="AU210" s="527">
        <v>9</v>
      </c>
      <c r="AV210" s="527">
        <v>3</v>
      </c>
      <c r="AW210" s="527">
        <v>14</v>
      </c>
      <c r="AX210" s="528"/>
    </row>
    <row r="211" spans="1:50">
      <c r="A211" s="526" t="s">
        <v>1005</v>
      </c>
      <c r="B211" s="526" t="s">
        <v>478</v>
      </c>
      <c r="C211" s="526" t="s">
        <v>954</v>
      </c>
      <c r="D211" s="526" t="s">
        <v>544</v>
      </c>
      <c r="E211" s="526" t="s">
        <v>545</v>
      </c>
      <c r="F211" s="61" t="str">
        <f>IF(D211="","",VLOOKUP(D211,'UG SKU Categorization'!$A$1:$C$204,3,0))</f>
        <v>Other Health</v>
      </c>
      <c r="G211" s="527">
        <v>70</v>
      </c>
      <c r="H211" s="527">
        <v>2</v>
      </c>
      <c r="I211" s="527">
        <v>17</v>
      </c>
      <c r="J211" s="527">
        <v>1</v>
      </c>
      <c r="K211" s="527">
        <v>4</v>
      </c>
      <c r="L211" s="528"/>
      <c r="M211" s="527">
        <v>4</v>
      </c>
      <c r="N211" s="528"/>
      <c r="O211" s="527">
        <v>1</v>
      </c>
      <c r="P211" s="527">
        <v>1</v>
      </c>
      <c r="Q211" s="527">
        <v>1</v>
      </c>
      <c r="R211" s="527">
        <v>2</v>
      </c>
      <c r="S211" s="527">
        <v>5</v>
      </c>
      <c r="T211" s="527">
        <v>3</v>
      </c>
      <c r="U211" s="528"/>
      <c r="V211" s="527">
        <v>1</v>
      </c>
      <c r="W211" s="527">
        <v>1</v>
      </c>
      <c r="X211" s="528"/>
      <c r="Y211" s="527">
        <v>3</v>
      </c>
      <c r="Z211" s="528"/>
      <c r="AA211" s="527">
        <v>1</v>
      </c>
      <c r="AB211" s="527">
        <v>2</v>
      </c>
      <c r="AC211" s="527">
        <v>4</v>
      </c>
      <c r="AD211" s="527">
        <v>1</v>
      </c>
      <c r="AE211" s="527">
        <v>7</v>
      </c>
      <c r="AF211" s="527">
        <v>5</v>
      </c>
      <c r="AG211" s="527">
        <v>1</v>
      </c>
      <c r="AH211" s="528"/>
      <c r="AI211" s="528"/>
      <c r="AJ211" s="527">
        <v>2</v>
      </c>
      <c r="AK211" s="528"/>
      <c r="AL211" s="528"/>
      <c r="AM211" s="528"/>
      <c r="AN211" s="528"/>
      <c r="AO211" s="528"/>
      <c r="AP211" s="528"/>
      <c r="AQ211" s="528"/>
      <c r="AR211" s="528"/>
      <c r="AS211" s="527">
        <v>1</v>
      </c>
      <c r="AT211" s="528"/>
      <c r="AU211" s="528"/>
      <c r="AV211" s="528"/>
      <c r="AW211" s="528"/>
      <c r="AX211" s="528"/>
    </row>
    <row r="212" spans="1:50">
      <c r="A212" s="526" t="s">
        <v>1005</v>
      </c>
      <c r="B212" s="526" t="s">
        <v>478</v>
      </c>
      <c r="C212" s="526" t="s">
        <v>954</v>
      </c>
      <c r="D212" s="526" t="s">
        <v>546</v>
      </c>
      <c r="E212" s="526" t="s">
        <v>547</v>
      </c>
      <c r="F212" s="61" t="str">
        <f>IF(D212="","",VLOOKUP(D212,'UG SKU Categorization'!$A$1:$C$204,3,0))</f>
        <v>Other Health</v>
      </c>
      <c r="G212" s="527">
        <v>444</v>
      </c>
      <c r="H212" s="527">
        <v>9</v>
      </c>
      <c r="I212" s="527">
        <v>4</v>
      </c>
      <c r="J212" s="527">
        <v>22</v>
      </c>
      <c r="K212" s="527">
        <v>29</v>
      </c>
      <c r="L212" s="527">
        <v>14</v>
      </c>
      <c r="M212" s="527">
        <v>10</v>
      </c>
      <c r="N212" s="527">
        <v>4</v>
      </c>
      <c r="O212" s="527">
        <v>44</v>
      </c>
      <c r="P212" s="527">
        <v>3</v>
      </c>
      <c r="Q212" s="527">
        <v>37</v>
      </c>
      <c r="R212" s="527">
        <v>6</v>
      </c>
      <c r="S212" s="527">
        <v>23</v>
      </c>
      <c r="T212" s="527">
        <v>10</v>
      </c>
      <c r="U212" s="527">
        <v>4</v>
      </c>
      <c r="V212" s="527">
        <v>10</v>
      </c>
      <c r="W212" s="527">
        <v>8</v>
      </c>
      <c r="X212" s="527">
        <v>22</v>
      </c>
      <c r="Y212" s="527">
        <v>4</v>
      </c>
      <c r="Z212" s="527">
        <v>6</v>
      </c>
      <c r="AA212" s="527">
        <v>8</v>
      </c>
      <c r="AB212" s="528"/>
      <c r="AC212" s="527">
        <v>9</v>
      </c>
      <c r="AD212" s="527">
        <v>9</v>
      </c>
      <c r="AE212" s="527">
        <v>21</v>
      </c>
      <c r="AF212" s="527">
        <v>22</v>
      </c>
      <c r="AG212" s="527">
        <v>14</v>
      </c>
      <c r="AH212" s="527">
        <v>7</v>
      </c>
      <c r="AI212" s="527">
        <v>9</v>
      </c>
      <c r="AJ212" s="527">
        <v>10</v>
      </c>
      <c r="AK212" s="527">
        <v>8</v>
      </c>
      <c r="AL212" s="527">
        <v>5</v>
      </c>
      <c r="AM212" s="527">
        <v>5</v>
      </c>
      <c r="AN212" s="527">
        <v>4</v>
      </c>
      <c r="AO212" s="527">
        <v>9</v>
      </c>
      <c r="AP212" s="527">
        <v>2</v>
      </c>
      <c r="AQ212" s="527">
        <v>4</v>
      </c>
      <c r="AR212" s="527">
        <v>7</v>
      </c>
      <c r="AS212" s="527">
        <v>6</v>
      </c>
      <c r="AT212" s="527">
        <v>8</v>
      </c>
      <c r="AU212" s="527">
        <v>2</v>
      </c>
      <c r="AV212" s="527">
        <v>4</v>
      </c>
      <c r="AW212" s="527">
        <v>2</v>
      </c>
      <c r="AX212" s="528"/>
    </row>
    <row r="213" spans="1:50">
      <c r="A213" s="526" t="s">
        <v>1005</v>
      </c>
      <c r="B213" s="526" t="s">
        <v>478</v>
      </c>
      <c r="C213" s="526" t="s">
        <v>954</v>
      </c>
      <c r="D213" s="526" t="s">
        <v>548</v>
      </c>
      <c r="E213" s="526" t="s">
        <v>549</v>
      </c>
      <c r="F213" s="61" t="str">
        <f>IF(D213="","",VLOOKUP(D213,'UG SKU Categorization'!$A$1:$C$204,3,0))</f>
        <v>Other Health</v>
      </c>
      <c r="G213" s="527">
        <v>422</v>
      </c>
      <c r="H213" s="528"/>
      <c r="I213" s="527">
        <v>23</v>
      </c>
      <c r="J213" s="527">
        <v>15</v>
      </c>
      <c r="K213" s="527">
        <v>11</v>
      </c>
      <c r="L213" s="527">
        <v>9</v>
      </c>
      <c r="M213" s="527">
        <v>2</v>
      </c>
      <c r="N213" s="528"/>
      <c r="O213" s="527">
        <v>6</v>
      </c>
      <c r="P213" s="527">
        <v>4</v>
      </c>
      <c r="Q213" s="527">
        <v>5</v>
      </c>
      <c r="R213" s="527">
        <v>17</v>
      </c>
      <c r="S213" s="527">
        <v>19</v>
      </c>
      <c r="T213" s="527">
        <v>7</v>
      </c>
      <c r="U213" s="527">
        <v>3</v>
      </c>
      <c r="V213" s="527">
        <v>12</v>
      </c>
      <c r="W213" s="527">
        <v>6</v>
      </c>
      <c r="X213" s="527">
        <v>10</v>
      </c>
      <c r="Y213" s="527">
        <v>9</v>
      </c>
      <c r="Z213" s="527">
        <v>12</v>
      </c>
      <c r="AA213" s="527">
        <v>7</v>
      </c>
      <c r="AB213" s="527">
        <v>5</v>
      </c>
      <c r="AC213" s="527">
        <v>19</v>
      </c>
      <c r="AD213" s="527">
        <v>8</v>
      </c>
      <c r="AE213" s="527">
        <v>32</v>
      </c>
      <c r="AF213" s="527">
        <v>42</v>
      </c>
      <c r="AG213" s="527">
        <v>10</v>
      </c>
      <c r="AH213" s="527">
        <v>10</v>
      </c>
      <c r="AI213" s="527">
        <v>12</v>
      </c>
      <c r="AJ213" s="527">
        <v>3</v>
      </c>
      <c r="AK213" s="527">
        <v>2</v>
      </c>
      <c r="AL213" s="527">
        <v>23</v>
      </c>
      <c r="AM213" s="527">
        <v>28</v>
      </c>
      <c r="AN213" s="527">
        <v>9</v>
      </c>
      <c r="AO213" s="527">
        <v>1</v>
      </c>
      <c r="AP213" s="527">
        <v>5</v>
      </c>
      <c r="AQ213" s="527">
        <v>11</v>
      </c>
      <c r="AR213" s="527">
        <v>2</v>
      </c>
      <c r="AS213" s="528"/>
      <c r="AT213" s="527">
        <v>4</v>
      </c>
      <c r="AU213" s="527">
        <v>9</v>
      </c>
      <c r="AV213" s="527">
        <v>5</v>
      </c>
      <c r="AW213" s="527">
        <v>3</v>
      </c>
      <c r="AX213" s="527">
        <v>2</v>
      </c>
    </row>
    <row r="214" spans="1:50">
      <c r="A214" s="526" t="s">
        <v>1005</v>
      </c>
      <c r="B214" s="526" t="s">
        <v>478</v>
      </c>
      <c r="C214" s="526" t="s">
        <v>954</v>
      </c>
      <c r="D214" s="526" t="s">
        <v>550</v>
      </c>
      <c r="E214" s="526" t="s">
        <v>551</v>
      </c>
      <c r="F214" s="61" t="str">
        <f>IF(D214="","",VLOOKUP(D214,'UG SKU Categorization'!$A$1:$C$204,3,0))</f>
        <v>Other Health</v>
      </c>
      <c r="G214" s="527">
        <v>967</v>
      </c>
      <c r="H214" s="528"/>
      <c r="I214" s="528"/>
      <c r="J214" s="528"/>
      <c r="K214" s="528"/>
      <c r="L214" s="527">
        <v>18</v>
      </c>
      <c r="M214" s="527">
        <v>23</v>
      </c>
      <c r="N214" s="527">
        <v>39</v>
      </c>
      <c r="O214" s="527">
        <v>56</v>
      </c>
      <c r="P214" s="527">
        <v>28</v>
      </c>
      <c r="Q214" s="527">
        <v>56</v>
      </c>
      <c r="R214" s="527">
        <v>47</v>
      </c>
      <c r="S214" s="527">
        <v>42</v>
      </c>
      <c r="T214" s="527">
        <v>45</v>
      </c>
      <c r="U214" s="527">
        <v>37</v>
      </c>
      <c r="V214" s="527">
        <v>28</v>
      </c>
      <c r="W214" s="527">
        <v>32</v>
      </c>
      <c r="X214" s="527">
        <v>76</v>
      </c>
      <c r="Y214" s="527">
        <v>25</v>
      </c>
      <c r="Z214" s="527">
        <v>34</v>
      </c>
      <c r="AA214" s="527">
        <v>26</v>
      </c>
      <c r="AB214" s="527">
        <v>23</v>
      </c>
      <c r="AC214" s="527">
        <v>50</v>
      </c>
      <c r="AD214" s="527">
        <v>28</v>
      </c>
      <c r="AE214" s="527">
        <v>117</v>
      </c>
      <c r="AF214" s="527">
        <v>77</v>
      </c>
      <c r="AG214" s="527">
        <v>52</v>
      </c>
      <c r="AH214" s="527">
        <v>1</v>
      </c>
      <c r="AI214" s="527">
        <v>5</v>
      </c>
      <c r="AJ214" s="528"/>
      <c r="AK214" s="528"/>
      <c r="AL214" s="528"/>
      <c r="AM214" s="528"/>
      <c r="AN214" s="528"/>
      <c r="AO214" s="528"/>
      <c r="AP214" s="528"/>
      <c r="AQ214" s="527">
        <v>2</v>
      </c>
      <c r="AR214" s="528"/>
      <c r="AS214" s="528"/>
      <c r="AT214" s="528"/>
      <c r="AU214" s="528"/>
      <c r="AV214" s="528"/>
      <c r="AW214" s="528"/>
      <c r="AX214" s="528"/>
    </row>
    <row r="215" spans="1:50">
      <c r="A215" s="526" t="s">
        <v>1005</v>
      </c>
      <c r="B215" s="526" t="s">
        <v>478</v>
      </c>
      <c r="C215" s="526" t="s">
        <v>954</v>
      </c>
      <c r="D215" s="526" t="s">
        <v>552</v>
      </c>
      <c r="E215" s="526" t="s">
        <v>553</v>
      </c>
      <c r="F215" s="61" t="str">
        <f>IF(D215="","",VLOOKUP(D215,'UG SKU Categorization'!$A$1:$C$204,3,0))</f>
        <v>Other Health</v>
      </c>
      <c r="G215" s="527">
        <v>659</v>
      </c>
      <c r="H215" s="528"/>
      <c r="I215" s="528"/>
      <c r="J215" s="528"/>
      <c r="K215" s="528"/>
      <c r="L215" s="528"/>
      <c r="M215" s="528"/>
      <c r="N215" s="528"/>
      <c r="O215" s="528"/>
      <c r="P215" s="528"/>
      <c r="Q215" s="528"/>
      <c r="R215" s="527">
        <v>3</v>
      </c>
      <c r="S215" s="527">
        <v>23</v>
      </c>
      <c r="T215" s="528"/>
      <c r="U215" s="527">
        <v>8</v>
      </c>
      <c r="V215" s="527">
        <v>3</v>
      </c>
      <c r="W215" s="528"/>
      <c r="X215" s="527">
        <v>31</v>
      </c>
      <c r="Y215" s="528"/>
      <c r="Z215" s="527">
        <v>5</v>
      </c>
      <c r="AA215" s="527">
        <v>1</v>
      </c>
      <c r="AB215" s="527">
        <v>8</v>
      </c>
      <c r="AC215" s="527">
        <v>31</v>
      </c>
      <c r="AD215" s="528"/>
      <c r="AE215" s="527">
        <v>69</v>
      </c>
      <c r="AF215" s="527">
        <v>66</v>
      </c>
      <c r="AG215" s="527">
        <v>27</v>
      </c>
      <c r="AH215" s="527">
        <v>48</v>
      </c>
      <c r="AI215" s="527">
        <v>43</v>
      </c>
      <c r="AJ215" s="527">
        <v>42</v>
      </c>
      <c r="AK215" s="527">
        <v>20</v>
      </c>
      <c r="AL215" s="527">
        <v>13</v>
      </c>
      <c r="AM215" s="527">
        <v>31</v>
      </c>
      <c r="AN215" s="527">
        <v>21</v>
      </c>
      <c r="AO215" s="527">
        <v>14</v>
      </c>
      <c r="AP215" s="527">
        <v>28</v>
      </c>
      <c r="AQ215" s="527">
        <v>27</v>
      </c>
      <c r="AR215" s="527">
        <v>11</v>
      </c>
      <c r="AS215" s="527">
        <v>13</v>
      </c>
      <c r="AT215" s="527">
        <v>24</v>
      </c>
      <c r="AU215" s="527">
        <v>16</v>
      </c>
      <c r="AV215" s="527">
        <v>7</v>
      </c>
      <c r="AW215" s="527">
        <v>26</v>
      </c>
      <c r="AX215" s="528"/>
    </row>
    <row r="216" spans="1:50">
      <c r="A216" s="526" t="s">
        <v>1005</v>
      </c>
      <c r="B216" s="526" t="s">
        <v>478</v>
      </c>
      <c r="C216" s="526" t="s">
        <v>954</v>
      </c>
      <c r="D216" s="526" t="s">
        <v>554</v>
      </c>
      <c r="E216" s="526" t="s">
        <v>555</v>
      </c>
      <c r="F216" s="61" t="str">
        <f>IF(D216="","",VLOOKUP(D216,'UG SKU Categorization'!$A$1:$C$204,3,0))</f>
        <v>Other Health</v>
      </c>
      <c r="G216" s="527">
        <v>269</v>
      </c>
      <c r="H216" s="528"/>
      <c r="I216" s="528"/>
      <c r="J216" s="528"/>
      <c r="K216" s="528"/>
      <c r="L216" s="528"/>
      <c r="M216" s="528"/>
      <c r="N216" s="528"/>
      <c r="O216" s="528"/>
      <c r="P216" s="528"/>
      <c r="Q216" s="528"/>
      <c r="R216" s="528"/>
      <c r="S216" s="528"/>
      <c r="T216" s="528"/>
      <c r="U216" s="528"/>
      <c r="V216" s="528"/>
      <c r="W216" s="527">
        <v>9</v>
      </c>
      <c r="X216" s="527">
        <v>17</v>
      </c>
      <c r="Y216" s="527">
        <v>21</v>
      </c>
      <c r="Z216" s="527">
        <v>13</v>
      </c>
      <c r="AA216" s="527">
        <v>13</v>
      </c>
      <c r="AB216" s="527">
        <v>13</v>
      </c>
      <c r="AC216" s="527">
        <v>19</v>
      </c>
      <c r="AD216" s="527">
        <v>25</v>
      </c>
      <c r="AE216" s="527">
        <v>57</v>
      </c>
      <c r="AF216" s="527">
        <v>35</v>
      </c>
      <c r="AG216" s="527">
        <v>39</v>
      </c>
      <c r="AH216" s="527">
        <v>3</v>
      </c>
      <c r="AI216" s="527">
        <v>1</v>
      </c>
      <c r="AJ216" s="528"/>
      <c r="AK216" s="528"/>
      <c r="AL216" s="528"/>
      <c r="AM216" s="528"/>
      <c r="AN216" s="528"/>
      <c r="AO216" s="528"/>
      <c r="AP216" s="528"/>
      <c r="AQ216" s="527">
        <v>4</v>
      </c>
      <c r="AR216" s="528"/>
      <c r="AS216" s="528"/>
      <c r="AT216" s="527">
        <v>0</v>
      </c>
      <c r="AU216" s="528"/>
      <c r="AV216" s="528"/>
      <c r="AW216" s="528"/>
      <c r="AX216" s="528"/>
    </row>
    <row r="217" spans="1:50">
      <c r="A217" s="526" t="s">
        <v>1005</v>
      </c>
      <c r="B217" s="526" t="s">
        <v>478</v>
      </c>
      <c r="C217" s="526" t="s">
        <v>954</v>
      </c>
      <c r="D217" s="526" t="s">
        <v>556</v>
      </c>
      <c r="E217" s="526" t="s">
        <v>557</v>
      </c>
      <c r="F217" s="61" t="str">
        <f>IF(D217="","",VLOOKUP(D217,'UG SKU Categorization'!$A$1:$C$204,3,0))</f>
        <v>Other Health</v>
      </c>
      <c r="G217" s="527">
        <v>752</v>
      </c>
      <c r="H217" s="528"/>
      <c r="I217" s="528"/>
      <c r="J217" s="528"/>
      <c r="K217" s="528"/>
      <c r="L217" s="528"/>
      <c r="M217" s="528"/>
      <c r="N217" s="528"/>
      <c r="O217" s="528"/>
      <c r="P217" s="528"/>
      <c r="Q217" s="528"/>
      <c r="R217" s="528"/>
      <c r="S217" s="528"/>
      <c r="T217" s="528"/>
      <c r="U217" s="528"/>
      <c r="V217" s="528"/>
      <c r="W217" s="528"/>
      <c r="X217" s="528"/>
      <c r="Y217" s="528"/>
      <c r="Z217" s="528"/>
      <c r="AA217" s="527">
        <v>3</v>
      </c>
      <c r="AB217" s="527">
        <v>8</v>
      </c>
      <c r="AC217" s="527">
        <v>10</v>
      </c>
      <c r="AD217" s="527">
        <v>10</v>
      </c>
      <c r="AE217" s="527">
        <v>13</v>
      </c>
      <c r="AF217" s="527">
        <v>22</v>
      </c>
      <c r="AG217" s="527">
        <v>11</v>
      </c>
      <c r="AH217" s="527">
        <v>9</v>
      </c>
      <c r="AI217" s="527">
        <v>20</v>
      </c>
      <c r="AJ217" s="527">
        <v>33</v>
      </c>
      <c r="AK217" s="527">
        <v>11</v>
      </c>
      <c r="AL217" s="527">
        <v>11</v>
      </c>
      <c r="AM217" s="527">
        <v>46</v>
      </c>
      <c r="AN217" s="527">
        <v>56</v>
      </c>
      <c r="AO217" s="527">
        <v>34</v>
      </c>
      <c r="AP217" s="527">
        <v>41</v>
      </c>
      <c r="AQ217" s="527">
        <v>66</v>
      </c>
      <c r="AR217" s="527">
        <v>54</v>
      </c>
      <c r="AS217" s="527">
        <v>29</v>
      </c>
      <c r="AT217" s="527">
        <v>57</v>
      </c>
      <c r="AU217" s="527">
        <v>58</v>
      </c>
      <c r="AV217" s="527">
        <v>52</v>
      </c>
      <c r="AW217" s="527">
        <v>85</v>
      </c>
      <c r="AX217" s="527">
        <v>13</v>
      </c>
    </row>
    <row r="218" spans="1:50">
      <c r="A218" s="526" t="s">
        <v>1005</v>
      </c>
      <c r="B218" s="526" t="s">
        <v>478</v>
      </c>
      <c r="C218" s="526" t="s">
        <v>954</v>
      </c>
      <c r="D218" s="526" t="s">
        <v>1856</v>
      </c>
      <c r="E218" s="526" t="s">
        <v>1857</v>
      </c>
      <c r="F218" s="61" t="str">
        <f>IF(D218="","",VLOOKUP(D218,'UG SKU Categorization'!$A$1:$C$204,3,0))</f>
        <v>Pneumonia Treatment</v>
      </c>
      <c r="G218" s="527">
        <v>101</v>
      </c>
      <c r="H218" s="528"/>
      <c r="I218" s="528"/>
      <c r="J218" s="528"/>
      <c r="K218" s="528"/>
      <c r="L218" s="528"/>
      <c r="M218" s="528"/>
      <c r="N218" s="528"/>
      <c r="O218" s="528"/>
      <c r="P218" s="528"/>
      <c r="Q218" s="528"/>
      <c r="R218" s="528"/>
      <c r="S218" s="528"/>
      <c r="T218" s="528"/>
      <c r="U218" s="528"/>
      <c r="V218" s="528"/>
      <c r="W218" s="528"/>
      <c r="X218" s="528"/>
      <c r="Y218" s="528"/>
      <c r="Z218" s="528"/>
      <c r="AA218" s="528"/>
      <c r="AB218" s="528"/>
      <c r="AC218" s="528"/>
      <c r="AD218" s="528"/>
      <c r="AE218" s="528"/>
      <c r="AF218" s="528"/>
      <c r="AG218" s="528"/>
      <c r="AH218" s="528"/>
      <c r="AI218" s="528"/>
      <c r="AJ218" s="528"/>
      <c r="AK218" s="528"/>
      <c r="AL218" s="528"/>
      <c r="AM218" s="528"/>
      <c r="AN218" s="528"/>
      <c r="AO218" s="528"/>
      <c r="AP218" s="528"/>
      <c r="AQ218" s="528"/>
      <c r="AR218" s="528"/>
      <c r="AS218" s="528"/>
      <c r="AT218" s="527">
        <v>40</v>
      </c>
      <c r="AU218" s="527">
        <v>36</v>
      </c>
      <c r="AV218" s="527">
        <v>12</v>
      </c>
      <c r="AW218" s="527">
        <v>12</v>
      </c>
      <c r="AX218" s="527">
        <v>1</v>
      </c>
    </row>
    <row r="219" spans="1:50">
      <c r="A219" s="526" t="s">
        <v>1005</v>
      </c>
      <c r="B219" s="526" t="s">
        <v>478</v>
      </c>
      <c r="C219" s="526" t="s">
        <v>954</v>
      </c>
      <c r="D219" s="526" t="s">
        <v>558</v>
      </c>
      <c r="E219" s="526" t="s">
        <v>559</v>
      </c>
      <c r="F219" s="61" t="str">
        <f>IF(D219="","",VLOOKUP(D219,'UG SKU Categorization'!$A$1:$C$204,3,0))</f>
        <v>Condoms / contraceptives</v>
      </c>
      <c r="G219" s="527">
        <v>5379</v>
      </c>
      <c r="H219" s="527">
        <v>334</v>
      </c>
      <c r="I219" s="527">
        <v>128</v>
      </c>
      <c r="J219" s="527">
        <v>380</v>
      </c>
      <c r="K219" s="527">
        <v>190</v>
      </c>
      <c r="L219" s="527">
        <v>180</v>
      </c>
      <c r="M219" s="527">
        <v>265</v>
      </c>
      <c r="N219" s="527">
        <v>2480</v>
      </c>
      <c r="O219" s="527">
        <v>649</v>
      </c>
      <c r="P219" s="527">
        <v>264</v>
      </c>
      <c r="Q219" s="527">
        <v>10</v>
      </c>
      <c r="R219" s="528"/>
      <c r="S219" s="528"/>
      <c r="T219" s="528"/>
      <c r="U219" s="528"/>
      <c r="V219" s="527">
        <v>3</v>
      </c>
      <c r="W219" s="528"/>
      <c r="X219" s="528"/>
      <c r="Y219" s="528"/>
      <c r="Z219" s="528"/>
      <c r="AA219" s="528"/>
      <c r="AB219" s="528"/>
      <c r="AC219" s="528"/>
      <c r="AD219" s="527">
        <v>59</v>
      </c>
      <c r="AE219" s="527">
        <v>144</v>
      </c>
      <c r="AF219" s="527">
        <v>12</v>
      </c>
      <c r="AG219" s="527">
        <v>35</v>
      </c>
      <c r="AH219" s="527">
        <v>4</v>
      </c>
      <c r="AI219" s="528"/>
      <c r="AJ219" s="528"/>
      <c r="AK219" s="528"/>
      <c r="AL219" s="527">
        <v>1</v>
      </c>
      <c r="AM219" s="527">
        <v>98</v>
      </c>
      <c r="AN219" s="527">
        <v>55</v>
      </c>
      <c r="AO219" s="527">
        <v>2</v>
      </c>
      <c r="AP219" s="527">
        <v>1</v>
      </c>
      <c r="AQ219" s="527">
        <v>20</v>
      </c>
      <c r="AR219" s="527">
        <v>1</v>
      </c>
      <c r="AS219" s="528"/>
      <c r="AT219" s="527">
        <v>1</v>
      </c>
      <c r="AU219" s="527">
        <v>17</v>
      </c>
      <c r="AV219" s="527">
        <v>31</v>
      </c>
      <c r="AW219" s="527">
        <v>15</v>
      </c>
      <c r="AX219" s="528"/>
    </row>
    <row r="220" spans="1:50">
      <c r="A220" s="526" t="s">
        <v>1005</v>
      </c>
      <c r="B220" s="526" t="s">
        <v>478</v>
      </c>
      <c r="C220" s="526" t="s">
        <v>954</v>
      </c>
      <c r="D220" s="526" t="s">
        <v>560</v>
      </c>
      <c r="E220" s="526" t="s">
        <v>1371</v>
      </c>
      <c r="F220" s="61" t="str">
        <f>IF(D220="","",VLOOKUP(D220,'UG SKU Categorization'!$A$1:$C$204,3,0))</f>
        <v>Pregnancy &amp; Delivery</v>
      </c>
      <c r="G220" s="527">
        <v>1</v>
      </c>
      <c r="H220" s="527">
        <v>1</v>
      </c>
      <c r="I220" s="528"/>
      <c r="J220" s="528"/>
      <c r="K220" s="528"/>
      <c r="L220" s="528"/>
      <c r="M220" s="528"/>
      <c r="N220" s="528"/>
      <c r="O220" s="528"/>
      <c r="P220" s="528"/>
      <c r="Q220" s="528"/>
      <c r="R220" s="528"/>
      <c r="S220" s="528"/>
      <c r="T220" s="528"/>
      <c r="U220" s="528"/>
      <c r="V220" s="528"/>
      <c r="W220" s="528"/>
      <c r="X220" s="528"/>
      <c r="Y220" s="528"/>
      <c r="Z220" s="528"/>
      <c r="AA220" s="528"/>
      <c r="AB220" s="528"/>
      <c r="AC220" s="528"/>
      <c r="AD220" s="528"/>
      <c r="AE220" s="528"/>
      <c r="AF220" s="528"/>
      <c r="AG220" s="528"/>
      <c r="AH220" s="528"/>
      <c r="AI220" s="528"/>
      <c r="AJ220" s="528"/>
      <c r="AK220" s="528"/>
      <c r="AL220" s="528"/>
      <c r="AM220" s="528"/>
      <c r="AN220" s="528"/>
      <c r="AO220" s="528"/>
      <c r="AP220" s="528"/>
      <c r="AQ220" s="528"/>
      <c r="AR220" s="528"/>
      <c r="AS220" s="528"/>
      <c r="AT220" s="528"/>
      <c r="AU220" s="528"/>
      <c r="AV220" s="528"/>
      <c r="AW220" s="528"/>
      <c r="AX220" s="528"/>
    </row>
    <row r="221" spans="1:50">
      <c r="A221" s="526" t="s">
        <v>1005</v>
      </c>
      <c r="B221" s="526" t="s">
        <v>478</v>
      </c>
      <c r="C221" s="526" t="s">
        <v>954</v>
      </c>
      <c r="D221" s="526" t="s">
        <v>560</v>
      </c>
      <c r="E221" s="526" t="s">
        <v>2462</v>
      </c>
      <c r="F221" s="61" t="str">
        <f>IF(D221="","",VLOOKUP(D221,'UG SKU Categorization'!$A$1:$C$204,3,0))</f>
        <v>Pregnancy &amp; Delivery</v>
      </c>
      <c r="G221" s="527">
        <v>43</v>
      </c>
      <c r="H221" s="528"/>
      <c r="I221" s="527">
        <v>6</v>
      </c>
      <c r="J221" s="527">
        <v>26</v>
      </c>
      <c r="K221" s="527">
        <v>7</v>
      </c>
      <c r="L221" s="527">
        <v>1</v>
      </c>
      <c r="M221" s="527">
        <v>1</v>
      </c>
      <c r="N221" s="527">
        <v>2</v>
      </c>
      <c r="O221" s="528"/>
      <c r="P221" s="528"/>
      <c r="Q221" s="528"/>
      <c r="R221" s="528"/>
      <c r="S221" s="528"/>
      <c r="T221" s="528"/>
      <c r="U221" s="528"/>
      <c r="V221" s="528"/>
      <c r="W221" s="528"/>
      <c r="X221" s="528"/>
      <c r="Y221" s="528"/>
      <c r="Z221" s="528"/>
      <c r="AA221" s="528"/>
      <c r="AB221" s="528"/>
      <c r="AC221" s="528"/>
      <c r="AD221" s="528"/>
      <c r="AE221" s="528"/>
      <c r="AF221" s="528"/>
      <c r="AG221" s="528"/>
      <c r="AH221" s="528"/>
      <c r="AI221" s="528"/>
      <c r="AJ221" s="528"/>
      <c r="AK221" s="528"/>
      <c r="AL221" s="528"/>
      <c r="AM221" s="528"/>
      <c r="AN221" s="528"/>
      <c r="AO221" s="528"/>
      <c r="AP221" s="528"/>
      <c r="AQ221" s="528"/>
      <c r="AR221" s="528"/>
      <c r="AS221" s="528"/>
      <c r="AT221" s="528"/>
      <c r="AU221" s="528"/>
      <c r="AV221" s="528"/>
      <c r="AW221" s="528"/>
      <c r="AX221" s="528"/>
    </row>
    <row r="222" spans="1:50">
      <c r="A222" s="526" t="s">
        <v>1005</v>
      </c>
      <c r="B222" s="526" t="s">
        <v>478</v>
      </c>
      <c r="C222" s="526" t="s">
        <v>954</v>
      </c>
      <c r="D222" s="526" t="s">
        <v>561</v>
      </c>
      <c r="E222" s="526" t="s">
        <v>562</v>
      </c>
      <c r="F222" s="61" t="str">
        <f>IF(D222="","",VLOOKUP(D222,'UG SKU Categorization'!$A$1:$C$204,3,0))</f>
        <v>Condoms / contraceptives</v>
      </c>
      <c r="G222" s="527">
        <v>3667</v>
      </c>
      <c r="H222" s="527">
        <v>54</v>
      </c>
      <c r="I222" s="527">
        <v>621</v>
      </c>
      <c r="J222" s="527">
        <v>732</v>
      </c>
      <c r="K222" s="528"/>
      <c r="L222" s="528"/>
      <c r="M222" s="527">
        <v>108</v>
      </c>
      <c r="N222" s="527">
        <v>24</v>
      </c>
      <c r="O222" s="527">
        <v>3</v>
      </c>
      <c r="P222" s="527">
        <v>288</v>
      </c>
      <c r="Q222" s="527">
        <v>116</v>
      </c>
      <c r="R222" s="527">
        <v>94</v>
      </c>
      <c r="S222" s="527">
        <v>28</v>
      </c>
      <c r="T222" s="527">
        <v>82</v>
      </c>
      <c r="U222" s="527">
        <v>51</v>
      </c>
      <c r="V222" s="527">
        <v>81</v>
      </c>
      <c r="W222" s="527">
        <v>33</v>
      </c>
      <c r="X222" s="527">
        <v>49</v>
      </c>
      <c r="Y222" s="527">
        <v>67</v>
      </c>
      <c r="Z222" s="527">
        <v>51</v>
      </c>
      <c r="AA222" s="527">
        <v>74</v>
      </c>
      <c r="AB222" s="527">
        <v>66</v>
      </c>
      <c r="AC222" s="527">
        <v>135</v>
      </c>
      <c r="AD222" s="527">
        <v>63</v>
      </c>
      <c r="AE222" s="527">
        <v>135</v>
      </c>
      <c r="AF222" s="527">
        <v>165</v>
      </c>
      <c r="AG222" s="527">
        <v>58</v>
      </c>
      <c r="AH222" s="527">
        <v>34</v>
      </c>
      <c r="AI222" s="527">
        <v>53</v>
      </c>
      <c r="AJ222" s="527">
        <v>69</v>
      </c>
      <c r="AK222" s="527">
        <v>33</v>
      </c>
      <c r="AL222" s="528"/>
      <c r="AM222" s="527">
        <v>27</v>
      </c>
      <c r="AN222" s="527">
        <v>39</v>
      </c>
      <c r="AO222" s="527">
        <v>15</v>
      </c>
      <c r="AP222" s="527">
        <v>33</v>
      </c>
      <c r="AQ222" s="527">
        <v>6</v>
      </c>
      <c r="AR222" s="527">
        <v>33</v>
      </c>
      <c r="AS222" s="527">
        <v>21</v>
      </c>
      <c r="AT222" s="527">
        <v>24</v>
      </c>
      <c r="AU222" s="527">
        <v>21</v>
      </c>
      <c r="AV222" s="527">
        <v>30</v>
      </c>
      <c r="AW222" s="527">
        <v>51</v>
      </c>
      <c r="AX222" s="528"/>
    </row>
    <row r="223" spans="1:50">
      <c r="A223" s="526" t="s">
        <v>1005</v>
      </c>
      <c r="B223" s="526" t="s">
        <v>478</v>
      </c>
      <c r="C223" s="526" t="s">
        <v>954</v>
      </c>
      <c r="D223" s="526" t="s">
        <v>563</v>
      </c>
      <c r="E223" s="526" t="s">
        <v>564</v>
      </c>
      <c r="F223" s="61" t="str">
        <f>IF(D223="","",VLOOKUP(D223,'UG SKU Categorization'!$A$1:$C$204,3,0))</f>
        <v>Pregnancy &amp; Delivery</v>
      </c>
      <c r="G223" s="527">
        <v>2963</v>
      </c>
      <c r="H223" s="527">
        <v>117</v>
      </c>
      <c r="I223" s="527">
        <v>82</v>
      </c>
      <c r="J223" s="527">
        <v>205</v>
      </c>
      <c r="K223" s="527">
        <v>188</v>
      </c>
      <c r="L223" s="527">
        <v>178</v>
      </c>
      <c r="M223" s="527">
        <v>170</v>
      </c>
      <c r="N223" s="527">
        <v>138</v>
      </c>
      <c r="O223" s="527">
        <v>134</v>
      </c>
      <c r="P223" s="527">
        <v>127</v>
      </c>
      <c r="Q223" s="527">
        <v>86</v>
      </c>
      <c r="R223" s="527">
        <v>34</v>
      </c>
      <c r="S223" s="527">
        <v>57</v>
      </c>
      <c r="T223" s="527">
        <v>104</v>
      </c>
      <c r="U223" s="527">
        <v>82</v>
      </c>
      <c r="V223" s="527">
        <v>45</v>
      </c>
      <c r="W223" s="527">
        <v>31</v>
      </c>
      <c r="X223" s="527">
        <v>83</v>
      </c>
      <c r="Y223" s="527">
        <v>49</v>
      </c>
      <c r="Z223" s="527">
        <v>85</v>
      </c>
      <c r="AA223" s="527">
        <v>51</v>
      </c>
      <c r="AB223" s="527">
        <v>42</v>
      </c>
      <c r="AC223" s="527">
        <v>39</v>
      </c>
      <c r="AD223" s="527">
        <v>11</v>
      </c>
      <c r="AE223" s="527">
        <v>124</v>
      </c>
      <c r="AF223" s="527">
        <v>172</v>
      </c>
      <c r="AG223" s="527">
        <v>68</v>
      </c>
      <c r="AH223" s="527">
        <v>79</v>
      </c>
      <c r="AI223" s="527">
        <v>17</v>
      </c>
      <c r="AJ223" s="527">
        <v>25</v>
      </c>
      <c r="AK223" s="527">
        <v>27</v>
      </c>
      <c r="AL223" s="527">
        <v>31</v>
      </c>
      <c r="AM223" s="527">
        <v>25</v>
      </c>
      <c r="AN223" s="527">
        <v>22</v>
      </c>
      <c r="AO223" s="527">
        <v>33</v>
      </c>
      <c r="AP223" s="527">
        <v>21</v>
      </c>
      <c r="AQ223" s="527">
        <v>17</v>
      </c>
      <c r="AR223" s="528"/>
      <c r="AS223" s="527">
        <v>22</v>
      </c>
      <c r="AT223" s="527">
        <v>81</v>
      </c>
      <c r="AU223" s="527">
        <v>26</v>
      </c>
      <c r="AV223" s="527">
        <v>13</v>
      </c>
      <c r="AW223" s="527">
        <v>16</v>
      </c>
      <c r="AX223" s="527">
        <v>6</v>
      </c>
    </row>
    <row r="224" spans="1:50">
      <c r="A224" s="526" t="s">
        <v>1005</v>
      </c>
      <c r="B224" s="526" t="s">
        <v>478</v>
      </c>
      <c r="C224" s="526" t="s">
        <v>954</v>
      </c>
      <c r="D224" s="526" t="s">
        <v>565</v>
      </c>
      <c r="E224" s="526" t="s">
        <v>566</v>
      </c>
      <c r="F224" s="61" t="str">
        <f>IF(D224="","",VLOOKUP(D224,'UG SKU Categorization'!$A$1:$C$204,3,0))</f>
        <v>Pregnancy &amp; Delivery</v>
      </c>
      <c r="G224" s="527">
        <v>2071</v>
      </c>
      <c r="H224" s="527">
        <v>48</v>
      </c>
      <c r="I224" s="527">
        <v>63</v>
      </c>
      <c r="J224" s="527">
        <v>59</v>
      </c>
      <c r="K224" s="527">
        <v>47</v>
      </c>
      <c r="L224" s="527">
        <v>35</v>
      </c>
      <c r="M224" s="527">
        <v>57</v>
      </c>
      <c r="N224" s="527">
        <v>54</v>
      </c>
      <c r="O224" s="527">
        <v>74</v>
      </c>
      <c r="P224" s="527">
        <v>41</v>
      </c>
      <c r="Q224" s="527">
        <v>46</v>
      </c>
      <c r="R224" s="527">
        <v>40</v>
      </c>
      <c r="S224" s="527">
        <v>37</v>
      </c>
      <c r="T224" s="527">
        <v>32</v>
      </c>
      <c r="U224" s="527">
        <v>41</v>
      </c>
      <c r="V224" s="527">
        <v>53</v>
      </c>
      <c r="W224" s="527">
        <v>30</v>
      </c>
      <c r="X224" s="527">
        <v>34</v>
      </c>
      <c r="Y224" s="527">
        <v>51</v>
      </c>
      <c r="Z224" s="527">
        <v>55</v>
      </c>
      <c r="AA224" s="527">
        <v>40</v>
      </c>
      <c r="AB224" s="527">
        <v>44</v>
      </c>
      <c r="AC224" s="527">
        <v>38</v>
      </c>
      <c r="AD224" s="527">
        <v>30</v>
      </c>
      <c r="AE224" s="527">
        <v>113</v>
      </c>
      <c r="AF224" s="527">
        <v>93</v>
      </c>
      <c r="AG224" s="527">
        <v>55</v>
      </c>
      <c r="AH224" s="527">
        <v>57</v>
      </c>
      <c r="AI224" s="527">
        <v>25</v>
      </c>
      <c r="AJ224" s="527">
        <v>46</v>
      </c>
      <c r="AK224" s="527">
        <v>48</v>
      </c>
      <c r="AL224" s="527">
        <v>57</v>
      </c>
      <c r="AM224" s="527">
        <v>45</v>
      </c>
      <c r="AN224" s="527">
        <v>47</v>
      </c>
      <c r="AO224" s="527">
        <v>43</v>
      </c>
      <c r="AP224" s="527">
        <v>41</v>
      </c>
      <c r="AQ224" s="527">
        <v>48</v>
      </c>
      <c r="AR224" s="527">
        <v>50</v>
      </c>
      <c r="AS224" s="527">
        <v>47</v>
      </c>
      <c r="AT224" s="527">
        <v>75</v>
      </c>
      <c r="AU224" s="527">
        <v>42</v>
      </c>
      <c r="AV224" s="527">
        <v>53</v>
      </c>
      <c r="AW224" s="527">
        <v>28</v>
      </c>
      <c r="AX224" s="527">
        <v>9</v>
      </c>
    </row>
    <row r="225" spans="1:50">
      <c r="A225" s="526" t="s">
        <v>1005</v>
      </c>
      <c r="B225" s="526" t="s">
        <v>478</v>
      </c>
      <c r="C225" s="526" t="s">
        <v>954</v>
      </c>
      <c r="D225" s="526" t="s">
        <v>567</v>
      </c>
      <c r="E225" s="526" t="s">
        <v>568</v>
      </c>
      <c r="F225" s="61" t="str">
        <f>IF(D225="","",VLOOKUP(D225,'UG SKU Categorization'!$A$1:$C$204,3,0))</f>
        <v>Pregnancy &amp; Delivery</v>
      </c>
      <c r="G225" s="527">
        <v>670</v>
      </c>
      <c r="H225" s="527">
        <v>12</v>
      </c>
      <c r="I225" s="527">
        <v>19</v>
      </c>
      <c r="J225" s="527">
        <v>59</v>
      </c>
      <c r="K225" s="527">
        <v>18</v>
      </c>
      <c r="L225" s="527">
        <v>16</v>
      </c>
      <c r="M225" s="527">
        <v>26</v>
      </c>
      <c r="N225" s="527">
        <v>10</v>
      </c>
      <c r="O225" s="527">
        <v>12</v>
      </c>
      <c r="P225" s="527">
        <v>18</v>
      </c>
      <c r="Q225" s="527">
        <v>19</v>
      </c>
      <c r="R225" s="527">
        <v>14</v>
      </c>
      <c r="S225" s="527">
        <v>11</v>
      </c>
      <c r="T225" s="527">
        <v>9</v>
      </c>
      <c r="U225" s="527">
        <v>25</v>
      </c>
      <c r="V225" s="527">
        <v>15</v>
      </c>
      <c r="W225" s="527">
        <v>16</v>
      </c>
      <c r="X225" s="527">
        <v>20</v>
      </c>
      <c r="Y225" s="527">
        <v>9</v>
      </c>
      <c r="Z225" s="527">
        <v>12</v>
      </c>
      <c r="AA225" s="527">
        <v>19</v>
      </c>
      <c r="AB225" s="527">
        <v>7</v>
      </c>
      <c r="AC225" s="527">
        <v>22</v>
      </c>
      <c r="AD225" s="527">
        <v>14</v>
      </c>
      <c r="AE225" s="527">
        <v>39</v>
      </c>
      <c r="AF225" s="527">
        <v>36</v>
      </c>
      <c r="AG225" s="527">
        <v>23</v>
      </c>
      <c r="AH225" s="527">
        <v>30</v>
      </c>
      <c r="AI225" s="527">
        <v>7</v>
      </c>
      <c r="AJ225" s="527">
        <v>25</v>
      </c>
      <c r="AK225" s="527">
        <v>4</v>
      </c>
      <c r="AL225" s="527">
        <v>20</v>
      </c>
      <c r="AM225" s="527">
        <v>14</v>
      </c>
      <c r="AN225" s="527">
        <v>8</v>
      </c>
      <c r="AO225" s="527">
        <v>9</v>
      </c>
      <c r="AP225" s="527">
        <v>9</v>
      </c>
      <c r="AQ225" s="527">
        <v>9</v>
      </c>
      <c r="AR225" s="527">
        <v>7</v>
      </c>
      <c r="AS225" s="527">
        <v>2</v>
      </c>
      <c r="AT225" s="527">
        <v>2</v>
      </c>
      <c r="AU225" s="527">
        <v>14</v>
      </c>
      <c r="AV225" s="527">
        <v>5</v>
      </c>
      <c r="AW225" s="527">
        <v>5</v>
      </c>
      <c r="AX225" s="528"/>
    </row>
    <row r="226" spans="1:50">
      <c r="A226" s="526" t="s">
        <v>1005</v>
      </c>
      <c r="B226" s="526" t="s">
        <v>478</v>
      </c>
      <c r="C226" s="526" t="s">
        <v>954</v>
      </c>
      <c r="D226" s="526" t="s">
        <v>569</v>
      </c>
      <c r="E226" s="526" t="s">
        <v>570</v>
      </c>
      <c r="F226" s="61" t="str">
        <f>IF(D226="","",VLOOKUP(D226,'UG SKU Categorization'!$A$1:$C$204,3,0))</f>
        <v>Pregnancy &amp; Delivery</v>
      </c>
      <c r="G226" s="527">
        <v>174</v>
      </c>
      <c r="H226" s="528"/>
      <c r="I226" s="528"/>
      <c r="J226" s="528"/>
      <c r="K226" s="528"/>
      <c r="L226" s="528"/>
      <c r="M226" s="528"/>
      <c r="N226" s="528"/>
      <c r="O226" s="528"/>
      <c r="P226" s="527">
        <v>3</v>
      </c>
      <c r="Q226" s="527">
        <v>3</v>
      </c>
      <c r="R226" s="527">
        <v>4</v>
      </c>
      <c r="S226" s="527">
        <v>2</v>
      </c>
      <c r="T226" s="527">
        <v>2</v>
      </c>
      <c r="U226" s="527">
        <v>4</v>
      </c>
      <c r="V226" s="527">
        <v>2</v>
      </c>
      <c r="W226" s="527">
        <v>6</v>
      </c>
      <c r="X226" s="527">
        <v>6</v>
      </c>
      <c r="Y226" s="527">
        <v>6</v>
      </c>
      <c r="Z226" s="527">
        <v>4</v>
      </c>
      <c r="AA226" s="527">
        <v>9</v>
      </c>
      <c r="AB226" s="527">
        <v>12</v>
      </c>
      <c r="AC226" s="527">
        <v>3</v>
      </c>
      <c r="AD226" s="527">
        <v>2</v>
      </c>
      <c r="AE226" s="527">
        <v>4</v>
      </c>
      <c r="AF226" s="527">
        <v>10</v>
      </c>
      <c r="AG226" s="527">
        <v>10</v>
      </c>
      <c r="AH226" s="527">
        <v>5</v>
      </c>
      <c r="AI226" s="527">
        <v>6</v>
      </c>
      <c r="AJ226" s="527">
        <v>1</v>
      </c>
      <c r="AK226" s="527">
        <v>2</v>
      </c>
      <c r="AL226" s="527">
        <v>7</v>
      </c>
      <c r="AM226" s="527">
        <v>5</v>
      </c>
      <c r="AN226" s="527">
        <v>2</v>
      </c>
      <c r="AO226" s="527">
        <v>2</v>
      </c>
      <c r="AP226" s="527">
        <v>5</v>
      </c>
      <c r="AQ226" s="528"/>
      <c r="AR226" s="528"/>
      <c r="AS226" s="527">
        <v>7</v>
      </c>
      <c r="AT226" s="527">
        <v>19</v>
      </c>
      <c r="AU226" s="527">
        <v>1</v>
      </c>
      <c r="AV226" s="527">
        <v>1</v>
      </c>
      <c r="AW226" s="527">
        <v>15</v>
      </c>
      <c r="AX226" s="527">
        <v>4</v>
      </c>
    </row>
    <row r="227" spans="1:50">
      <c r="A227" s="526" t="s">
        <v>1005</v>
      </c>
      <c r="B227" s="526" t="s">
        <v>478</v>
      </c>
      <c r="C227" s="526" t="s">
        <v>954</v>
      </c>
      <c r="D227" s="526" t="s">
        <v>571</v>
      </c>
      <c r="E227" s="526" t="s">
        <v>572</v>
      </c>
      <c r="F227" s="61" t="str">
        <f>IF(D227="","",VLOOKUP(D227,'UG SKU Categorization'!$A$1:$C$204,3,0))</f>
        <v>Condoms / contraceptives</v>
      </c>
      <c r="G227" s="527">
        <v>4708</v>
      </c>
      <c r="H227" s="528"/>
      <c r="I227" s="528"/>
      <c r="J227" s="528"/>
      <c r="K227" s="528"/>
      <c r="L227" s="528"/>
      <c r="M227" s="528"/>
      <c r="N227" s="528"/>
      <c r="O227" s="528"/>
      <c r="P227" s="528"/>
      <c r="Q227" s="528"/>
      <c r="R227" s="527">
        <v>299</v>
      </c>
      <c r="S227" s="527">
        <v>220</v>
      </c>
      <c r="T227" s="527">
        <v>60</v>
      </c>
      <c r="U227" s="527">
        <v>112</v>
      </c>
      <c r="V227" s="527">
        <v>90</v>
      </c>
      <c r="W227" s="527">
        <v>1151</v>
      </c>
      <c r="X227" s="527">
        <v>11</v>
      </c>
      <c r="Y227" s="527">
        <v>13</v>
      </c>
      <c r="Z227" s="527">
        <v>338</v>
      </c>
      <c r="AA227" s="527">
        <v>446</v>
      </c>
      <c r="AB227" s="527">
        <v>293</v>
      </c>
      <c r="AC227" s="527">
        <v>41</v>
      </c>
      <c r="AD227" s="527">
        <v>21</v>
      </c>
      <c r="AE227" s="527">
        <v>42</v>
      </c>
      <c r="AF227" s="527">
        <v>27</v>
      </c>
      <c r="AG227" s="527">
        <v>13</v>
      </c>
      <c r="AH227" s="527">
        <v>227</v>
      </c>
      <c r="AI227" s="527">
        <v>200</v>
      </c>
      <c r="AJ227" s="527">
        <v>218</v>
      </c>
      <c r="AK227" s="527">
        <v>125</v>
      </c>
      <c r="AL227" s="527">
        <v>24</v>
      </c>
      <c r="AM227" s="527">
        <v>69</v>
      </c>
      <c r="AN227" s="527">
        <v>20</v>
      </c>
      <c r="AO227" s="527">
        <v>20</v>
      </c>
      <c r="AP227" s="527">
        <v>28</v>
      </c>
      <c r="AQ227" s="527">
        <v>95</v>
      </c>
      <c r="AR227" s="527">
        <v>27</v>
      </c>
      <c r="AS227" s="527">
        <v>23</v>
      </c>
      <c r="AT227" s="527">
        <v>352</v>
      </c>
      <c r="AU227" s="527">
        <v>3</v>
      </c>
      <c r="AV227" s="527">
        <v>100</v>
      </c>
      <c r="AW227" s="528"/>
      <c r="AX227" s="528"/>
    </row>
    <row r="228" spans="1:50">
      <c r="A228" s="526" t="s">
        <v>1005</v>
      </c>
      <c r="B228" s="526" t="s">
        <v>478</v>
      </c>
      <c r="C228" s="526" t="s">
        <v>954</v>
      </c>
      <c r="D228" s="526" t="s">
        <v>573</v>
      </c>
      <c r="E228" s="526" t="s">
        <v>574</v>
      </c>
      <c r="F228" s="61" t="str">
        <f>IF(D228="","",VLOOKUP(D228,'UG SKU Categorization'!$A$1:$C$204,3,0))</f>
        <v>Other Health</v>
      </c>
      <c r="G228" s="527">
        <v>75</v>
      </c>
      <c r="H228" s="527">
        <v>1</v>
      </c>
      <c r="I228" s="527">
        <v>15</v>
      </c>
      <c r="J228" s="527">
        <v>1</v>
      </c>
      <c r="K228" s="528"/>
      <c r="L228" s="527">
        <v>1</v>
      </c>
      <c r="M228" s="527">
        <v>2</v>
      </c>
      <c r="N228" s="527">
        <v>2</v>
      </c>
      <c r="O228" s="527">
        <v>2</v>
      </c>
      <c r="P228" s="528"/>
      <c r="Q228" s="527">
        <v>4</v>
      </c>
      <c r="R228" s="527">
        <v>1</v>
      </c>
      <c r="S228" s="527">
        <v>4</v>
      </c>
      <c r="T228" s="527">
        <v>1</v>
      </c>
      <c r="U228" s="527">
        <v>1</v>
      </c>
      <c r="V228" s="527">
        <v>3</v>
      </c>
      <c r="W228" s="527">
        <v>5</v>
      </c>
      <c r="X228" s="527">
        <v>3</v>
      </c>
      <c r="Y228" s="527">
        <v>2</v>
      </c>
      <c r="Z228" s="527">
        <v>1</v>
      </c>
      <c r="AA228" s="527">
        <v>1</v>
      </c>
      <c r="AB228" s="527">
        <v>1</v>
      </c>
      <c r="AC228" s="528"/>
      <c r="AD228" s="528"/>
      <c r="AE228" s="527">
        <v>3</v>
      </c>
      <c r="AF228" s="527">
        <v>4</v>
      </c>
      <c r="AG228" s="527">
        <v>4</v>
      </c>
      <c r="AH228" s="527">
        <v>3</v>
      </c>
      <c r="AI228" s="527">
        <v>3</v>
      </c>
      <c r="AJ228" s="527">
        <v>1</v>
      </c>
      <c r="AK228" s="527">
        <v>2</v>
      </c>
      <c r="AL228" s="528"/>
      <c r="AM228" s="528"/>
      <c r="AN228" s="527">
        <v>2</v>
      </c>
      <c r="AO228" s="527">
        <v>1</v>
      </c>
      <c r="AP228" s="528"/>
      <c r="AQ228" s="527">
        <v>1</v>
      </c>
      <c r="AR228" s="528"/>
      <c r="AS228" s="528"/>
      <c r="AT228" s="528"/>
      <c r="AU228" s="528"/>
      <c r="AV228" s="528"/>
      <c r="AW228" s="528"/>
      <c r="AX228" s="528"/>
    </row>
    <row r="229" spans="1:50">
      <c r="A229" s="526" t="s">
        <v>1005</v>
      </c>
      <c r="B229" s="526" t="s">
        <v>478</v>
      </c>
      <c r="C229" s="526" t="s">
        <v>954</v>
      </c>
      <c r="D229" s="526" t="s">
        <v>575</v>
      </c>
      <c r="E229" s="526" t="s">
        <v>576</v>
      </c>
      <c r="F229" s="61" t="str">
        <f>IF(D229="","",VLOOKUP(D229,'UG SKU Categorization'!$A$1:$C$204,3,0))</f>
        <v>Other Health</v>
      </c>
      <c r="G229" s="527">
        <v>607</v>
      </c>
      <c r="H229" s="527">
        <v>20</v>
      </c>
      <c r="I229" s="527">
        <v>25</v>
      </c>
      <c r="J229" s="527">
        <v>32</v>
      </c>
      <c r="K229" s="527">
        <v>14</v>
      </c>
      <c r="L229" s="527">
        <v>13</v>
      </c>
      <c r="M229" s="527">
        <v>25</v>
      </c>
      <c r="N229" s="527">
        <v>21</v>
      </c>
      <c r="O229" s="527">
        <v>7</v>
      </c>
      <c r="P229" s="527">
        <v>16</v>
      </c>
      <c r="Q229" s="527">
        <v>26</v>
      </c>
      <c r="R229" s="527">
        <v>9</v>
      </c>
      <c r="S229" s="527">
        <v>19</v>
      </c>
      <c r="T229" s="527">
        <v>26</v>
      </c>
      <c r="U229" s="527">
        <v>5</v>
      </c>
      <c r="V229" s="527">
        <v>19</v>
      </c>
      <c r="W229" s="527">
        <v>9</v>
      </c>
      <c r="X229" s="527">
        <v>7</v>
      </c>
      <c r="Y229" s="527">
        <v>3</v>
      </c>
      <c r="Z229" s="527">
        <v>11</v>
      </c>
      <c r="AA229" s="527">
        <v>18</v>
      </c>
      <c r="AB229" s="527">
        <v>5</v>
      </c>
      <c r="AC229" s="527">
        <v>6</v>
      </c>
      <c r="AD229" s="527">
        <v>8</v>
      </c>
      <c r="AE229" s="527">
        <v>60</v>
      </c>
      <c r="AF229" s="527">
        <v>39</v>
      </c>
      <c r="AG229" s="527">
        <v>22</v>
      </c>
      <c r="AH229" s="527">
        <v>22</v>
      </c>
      <c r="AI229" s="527">
        <v>19</v>
      </c>
      <c r="AJ229" s="527">
        <v>32</v>
      </c>
      <c r="AK229" s="527">
        <v>8</v>
      </c>
      <c r="AL229" s="528"/>
      <c r="AM229" s="527">
        <v>4</v>
      </c>
      <c r="AN229" s="527">
        <v>15</v>
      </c>
      <c r="AO229" s="527">
        <v>6</v>
      </c>
      <c r="AP229" s="528"/>
      <c r="AQ229" s="527">
        <v>8</v>
      </c>
      <c r="AR229" s="527">
        <v>10</v>
      </c>
      <c r="AS229" s="527">
        <v>11</v>
      </c>
      <c r="AT229" s="527">
        <v>7</v>
      </c>
      <c r="AU229" s="528"/>
      <c r="AV229" s="528"/>
      <c r="AW229" s="528"/>
      <c r="AX229" s="528"/>
    </row>
    <row r="230" spans="1:50">
      <c r="A230" s="526" t="s">
        <v>1005</v>
      </c>
      <c r="B230" s="526" t="s">
        <v>478</v>
      </c>
      <c r="C230" s="526" t="s">
        <v>954</v>
      </c>
      <c r="D230" s="526" t="s">
        <v>577</v>
      </c>
      <c r="E230" s="526" t="s">
        <v>578</v>
      </c>
      <c r="F230" s="61" t="str">
        <f>IF(D230="","",VLOOKUP(D230,'UG SKU Categorization'!$A$1:$C$204,3,0))</f>
        <v>Other Health</v>
      </c>
      <c r="G230" s="527">
        <v>320</v>
      </c>
      <c r="H230" s="527">
        <v>15</v>
      </c>
      <c r="I230" s="527">
        <v>27</v>
      </c>
      <c r="J230" s="527">
        <v>45</v>
      </c>
      <c r="K230" s="527">
        <v>20</v>
      </c>
      <c r="L230" s="527">
        <v>37</v>
      </c>
      <c r="M230" s="527">
        <v>21</v>
      </c>
      <c r="N230" s="527">
        <v>12</v>
      </c>
      <c r="O230" s="527">
        <v>6</v>
      </c>
      <c r="P230" s="527">
        <v>3</v>
      </c>
      <c r="Q230" s="527">
        <v>2</v>
      </c>
      <c r="R230" s="527">
        <v>2</v>
      </c>
      <c r="S230" s="527">
        <v>1</v>
      </c>
      <c r="T230" s="527">
        <v>3</v>
      </c>
      <c r="U230" s="527">
        <v>1</v>
      </c>
      <c r="V230" s="527">
        <v>3</v>
      </c>
      <c r="W230" s="527">
        <v>3</v>
      </c>
      <c r="X230" s="527">
        <v>2</v>
      </c>
      <c r="Y230" s="527">
        <v>4</v>
      </c>
      <c r="Z230" s="528"/>
      <c r="AA230" s="527">
        <v>2</v>
      </c>
      <c r="AB230" s="528"/>
      <c r="AC230" s="528"/>
      <c r="AD230" s="527">
        <v>1</v>
      </c>
      <c r="AE230" s="527">
        <v>4</v>
      </c>
      <c r="AF230" s="527">
        <v>3</v>
      </c>
      <c r="AG230" s="527">
        <v>3</v>
      </c>
      <c r="AH230" s="527">
        <v>2</v>
      </c>
      <c r="AI230" s="527">
        <v>21</v>
      </c>
      <c r="AJ230" s="527">
        <v>17</v>
      </c>
      <c r="AK230" s="527">
        <v>12</v>
      </c>
      <c r="AL230" s="527">
        <v>15</v>
      </c>
      <c r="AM230" s="527">
        <v>19</v>
      </c>
      <c r="AN230" s="527">
        <v>12</v>
      </c>
      <c r="AO230" s="527">
        <v>2</v>
      </c>
      <c r="AP230" s="528"/>
      <c r="AQ230" s="528"/>
      <c r="AR230" s="528"/>
      <c r="AS230" s="528"/>
      <c r="AT230" s="528"/>
      <c r="AU230" s="528"/>
      <c r="AV230" s="528"/>
      <c r="AW230" s="528"/>
      <c r="AX230" s="528"/>
    </row>
    <row r="231" spans="1:50">
      <c r="A231" s="526" t="s">
        <v>1005</v>
      </c>
      <c r="B231" s="526" t="s">
        <v>478</v>
      </c>
      <c r="C231" s="526" t="s">
        <v>954</v>
      </c>
      <c r="D231" s="526" t="s">
        <v>577</v>
      </c>
      <c r="E231" s="526" t="s">
        <v>1543</v>
      </c>
      <c r="F231" s="61" t="str">
        <f>IF(D231="","",VLOOKUP(D231,'UG SKU Categorization'!$A$1:$C$204,3,0))</f>
        <v>Other Health</v>
      </c>
      <c r="G231" s="527">
        <v>1</v>
      </c>
      <c r="H231" s="528"/>
      <c r="I231" s="528"/>
      <c r="J231" s="528"/>
      <c r="K231" s="528"/>
      <c r="L231" s="528"/>
      <c r="M231" s="528"/>
      <c r="N231" s="528"/>
      <c r="O231" s="528"/>
      <c r="P231" s="528"/>
      <c r="Q231" s="528"/>
      <c r="R231" s="528"/>
      <c r="S231" s="528"/>
      <c r="T231" s="528"/>
      <c r="U231" s="528"/>
      <c r="V231" s="528"/>
      <c r="W231" s="528"/>
      <c r="X231" s="528"/>
      <c r="Y231" s="528"/>
      <c r="Z231" s="528"/>
      <c r="AA231" s="528"/>
      <c r="AB231" s="528"/>
      <c r="AC231" s="528"/>
      <c r="AD231" s="528"/>
      <c r="AE231" s="528"/>
      <c r="AF231" s="528"/>
      <c r="AG231" s="528"/>
      <c r="AH231" s="528"/>
      <c r="AI231" s="528"/>
      <c r="AJ231" s="528"/>
      <c r="AK231" s="528"/>
      <c r="AL231" s="528"/>
      <c r="AM231" s="528"/>
      <c r="AN231" s="528"/>
      <c r="AO231" s="528"/>
      <c r="AP231" s="528"/>
      <c r="AQ231" s="527">
        <v>1</v>
      </c>
      <c r="AR231" s="528"/>
      <c r="AS231" s="528"/>
      <c r="AT231" s="528"/>
      <c r="AU231" s="528"/>
      <c r="AV231" s="528"/>
      <c r="AW231" s="528"/>
      <c r="AX231" s="528"/>
    </row>
    <row r="232" spans="1:50">
      <c r="A232" s="526" t="s">
        <v>1005</v>
      </c>
      <c r="B232" s="526" t="s">
        <v>478</v>
      </c>
      <c r="C232" s="526" t="s">
        <v>954</v>
      </c>
      <c r="D232" s="526" t="s">
        <v>579</v>
      </c>
      <c r="E232" s="526" t="s">
        <v>580</v>
      </c>
      <c r="F232" s="61" t="str">
        <f>IF(D232="","",VLOOKUP(D232,'UG SKU Categorization'!$A$1:$C$204,3,0))</f>
        <v>Other Health</v>
      </c>
      <c r="G232" s="527">
        <v>583</v>
      </c>
      <c r="H232" s="528"/>
      <c r="I232" s="528"/>
      <c r="J232" s="527">
        <v>32</v>
      </c>
      <c r="K232" s="527">
        <v>24</v>
      </c>
      <c r="L232" s="527">
        <v>18</v>
      </c>
      <c r="M232" s="527">
        <v>16</v>
      </c>
      <c r="N232" s="527">
        <v>8</v>
      </c>
      <c r="O232" s="527">
        <v>23</v>
      </c>
      <c r="P232" s="527">
        <v>33</v>
      </c>
      <c r="Q232" s="527">
        <v>40</v>
      </c>
      <c r="R232" s="527">
        <v>21</v>
      </c>
      <c r="S232" s="527">
        <v>17</v>
      </c>
      <c r="T232" s="527">
        <v>21</v>
      </c>
      <c r="U232" s="527">
        <v>9</v>
      </c>
      <c r="V232" s="527">
        <v>29</v>
      </c>
      <c r="W232" s="527">
        <v>18</v>
      </c>
      <c r="X232" s="527">
        <v>29</v>
      </c>
      <c r="Y232" s="528"/>
      <c r="Z232" s="527">
        <v>6</v>
      </c>
      <c r="AA232" s="527">
        <v>18</v>
      </c>
      <c r="AB232" s="527">
        <v>9</v>
      </c>
      <c r="AC232" s="527">
        <v>18</v>
      </c>
      <c r="AD232" s="527">
        <v>16</v>
      </c>
      <c r="AE232" s="527">
        <v>53</v>
      </c>
      <c r="AF232" s="527">
        <v>35</v>
      </c>
      <c r="AG232" s="527">
        <v>20</v>
      </c>
      <c r="AH232" s="527">
        <v>21</v>
      </c>
      <c r="AI232" s="527">
        <v>9</v>
      </c>
      <c r="AJ232" s="527">
        <v>13</v>
      </c>
      <c r="AK232" s="527">
        <v>9</v>
      </c>
      <c r="AL232" s="528"/>
      <c r="AM232" s="527">
        <v>4</v>
      </c>
      <c r="AN232" s="527">
        <v>2</v>
      </c>
      <c r="AO232" s="527">
        <v>4</v>
      </c>
      <c r="AP232" s="528"/>
      <c r="AQ232" s="527">
        <v>4</v>
      </c>
      <c r="AR232" s="528"/>
      <c r="AS232" s="528"/>
      <c r="AT232" s="527">
        <v>4</v>
      </c>
      <c r="AU232" s="528"/>
      <c r="AV232" s="528"/>
      <c r="AW232" s="528"/>
      <c r="AX232" s="528"/>
    </row>
    <row r="233" spans="1:50">
      <c r="A233" s="526" t="s">
        <v>1005</v>
      </c>
      <c r="B233" s="526" t="s">
        <v>478</v>
      </c>
      <c r="C233" s="526" t="s">
        <v>954</v>
      </c>
      <c r="D233" s="526" t="s">
        <v>1633</v>
      </c>
      <c r="E233" s="526" t="s">
        <v>1634</v>
      </c>
      <c r="F233" s="61" t="str">
        <f>IF(D233="","",VLOOKUP(D233,'UG SKU Categorization'!$A$1:$C$204,3,0))</f>
        <v>Other Health</v>
      </c>
      <c r="G233" s="527">
        <v>39</v>
      </c>
      <c r="H233" s="528"/>
      <c r="I233" s="528"/>
      <c r="J233" s="528"/>
      <c r="K233" s="528"/>
      <c r="L233" s="528"/>
      <c r="M233" s="528"/>
      <c r="N233" s="528"/>
      <c r="O233" s="528"/>
      <c r="P233" s="528"/>
      <c r="Q233" s="528"/>
      <c r="R233" s="528"/>
      <c r="S233" s="528"/>
      <c r="T233" s="528"/>
      <c r="U233" s="528"/>
      <c r="V233" s="528"/>
      <c r="W233" s="528"/>
      <c r="X233" s="528"/>
      <c r="Y233" s="528"/>
      <c r="Z233" s="528"/>
      <c r="AA233" s="528"/>
      <c r="AB233" s="528"/>
      <c r="AC233" s="528"/>
      <c r="AD233" s="528"/>
      <c r="AE233" s="528"/>
      <c r="AF233" s="528"/>
      <c r="AG233" s="528"/>
      <c r="AH233" s="528"/>
      <c r="AI233" s="528"/>
      <c r="AJ233" s="528"/>
      <c r="AK233" s="528"/>
      <c r="AL233" s="528"/>
      <c r="AM233" s="528"/>
      <c r="AN233" s="528"/>
      <c r="AO233" s="528"/>
      <c r="AP233" s="528"/>
      <c r="AQ233" s="528"/>
      <c r="AR233" s="528"/>
      <c r="AS233" s="528"/>
      <c r="AT233" s="527">
        <v>11</v>
      </c>
      <c r="AU233" s="527">
        <v>9</v>
      </c>
      <c r="AV233" s="527">
        <v>15</v>
      </c>
      <c r="AW233" s="527">
        <v>4</v>
      </c>
      <c r="AX233" s="528"/>
    </row>
    <row r="234" spans="1:50">
      <c r="A234" s="526" t="s">
        <v>1005</v>
      </c>
      <c r="B234" s="526" t="s">
        <v>393</v>
      </c>
      <c r="C234" s="526" t="s">
        <v>393</v>
      </c>
      <c r="D234" s="526" t="s">
        <v>711</v>
      </c>
      <c r="E234" s="526" t="s">
        <v>712</v>
      </c>
      <c r="F234" s="61" t="str">
        <f>IF(D234="","",VLOOKUP(D234,'UG SKU Categorization'!$A$1:$C$204,3,0))</f>
        <v>Fortified Foods</v>
      </c>
      <c r="G234" s="527">
        <v>2</v>
      </c>
      <c r="H234" s="528"/>
      <c r="I234" s="528"/>
      <c r="J234" s="528"/>
      <c r="K234" s="528"/>
      <c r="L234" s="528"/>
      <c r="M234" s="528"/>
      <c r="N234" s="528"/>
      <c r="O234" s="528"/>
      <c r="P234" s="528"/>
      <c r="Q234" s="528"/>
      <c r="R234" s="528"/>
      <c r="S234" s="528"/>
      <c r="T234" s="528"/>
      <c r="U234" s="528"/>
      <c r="V234" s="528"/>
      <c r="W234" s="528"/>
      <c r="X234" s="528"/>
      <c r="Y234" s="528"/>
      <c r="Z234" s="528"/>
      <c r="AA234" s="528"/>
      <c r="AB234" s="528"/>
      <c r="AC234" s="528"/>
      <c r="AD234" s="528"/>
      <c r="AE234" s="528"/>
      <c r="AF234" s="528"/>
      <c r="AG234" s="528"/>
      <c r="AH234" s="528"/>
      <c r="AI234" s="528"/>
      <c r="AJ234" s="528"/>
      <c r="AK234" s="528"/>
      <c r="AL234" s="528"/>
      <c r="AM234" s="528"/>
      <c r="AN234" s="528"/>
      <c r="AO234" s="528"/>
      <c r="AP234" s="528"/>
      <c r="AQ234" s="528"/>
      <c r="AR234" s="528"/>
      <c r="AS234" s="527">
        <v>2</v>
      </c>
      <c r="AT234" s="528"/>
      <c r="AU234" s="528"/>
      <c r="AV234" s="528"/>
      <c r="AW234" s="528"/>
      <c r="AX234" s="528"/>
    </row>
    <row r="235" spans="1:50">
      <c r="A235" s="526" t="s">
        <v>1005</v>
      </c>
      <c r="B235" s="526" t="s">
        <v>393</v>
      </c>
      <c r="C235" s="526" t="s">
        <v>393</v>
      </c>
      <c r="D235" s="526" t="s">
        <v>713</v>
      </c>
      <c r="E235" s="526" t="s">
        <v>714</v>
      </c>
      <c r="F235" s="61" t="str">
        <f>IF(D235="","",VLOOKUP(D235,'UG SKU Categorization'!$A$1:$C$204,3,0))</f>
        <v>Fortified Foods</v>
      </c>
      <c r="G235" s="527">
        <v>207</v>
      </c>
      <c r="H235" s="528"/>
      <c r="I235" s="528"/>
      <c r="J235" s="528"/>
      <c r="K235" s="528"/>
      <c r="L235" s="528"/>
      <c r="M235" s="528"/>
      <c r="N235" s="528"/>
      <c r="O235" s="528"/>
      <c r="P235" s="528"/>
      <c r="Q235" s="528"/>
      <c r="R235" s="528"/>
      <c r="S235" s="528"/>
      <c r="T235" s="528"/>
      <c r="U235" s="528"/>
      <c r="V235" s="528"/>
      <c r="W235" s="528"/>
      <c r="X235" s="528"/>
      <c r="Y235" s="528"/>
      <c r="Z235" s="528"/>
      <c r="AA235" s="528"/>
      <c r="AB235" s="528"/>
      <c r="AC235" s="528"/>
      <c r="AD235" s="527">
        <v>5</v>
      </c>
      <c r="AE235" s="527">
        <v>0</v>
      </c>
      <c r="AF235" s="528"/>
      <c r="AG235" s="528"/>
      <c r="AH235" s="528"/>
      <c r="AI235" s="528"/>
      <c r="AJ235" s="528"/>
      <c r="AK235" s="528"/>
      <c r="AL235" s="528"/>
      <c r="AM235" s="528"/>
      <c r="AN235" s="528"/>
      <c r="AO235" s="528"/>
      <c r="AP235" s="528"/>
      <c r="AQ235" s="528"/>
      <c r="AR235" s="527">
        <v>100</v>
      </c>
      <c r="AS235" s="527">
        <v>2</v>
      </c>
      <c r="AT235" s="528"/>
      <c r="AU235" s="527">
        <v>100</v>
      </c>
      <c r="AV235" s="528"/>
      <c r="AW235" s="528"/>
      <c r="AX235" s="528"/>
    </row>
    <row r="236" spans="1:50">
      <c r="A236" s="526" t="s">
        <v>1005</v>
      </c>
      <c r="B236" s="526" t="s">
        <v>393</v>
      </c>
      <c r="C236" s="526" t="s">
        <v>393</v>
      </c>
      <c r="D236" s="526" t="s">
        <v>719</v>
      </c>
      <c r="E236" s="526" t="s">
        <v>720</v>
      </c>
      <c r="F236" s="61" t="str">
        <f>IF(D236="","",VLOOKUP(D236,'UG SKU Categorization'!$A$1:$C$204,3,0))</f>
        <v>Fortified Foods</v>
      </c>
      <c r="G236" s="527">
        <v>4</v>
      </c>
      <c r="H236" s="528"/>
      <c r="I236" s="528"/>
      <c r="J236" s="528"/>
      <c r="K236" s="528"/>
      <c r="L236" s="528"/>
      <c r="M236" s="528"/>
      <c r="N236" s="528"/>
      <c r="O236" s="528"/>
      <c r="P236" s="528"/>
      <c r="Q236" s="528"/>
      <c r="R236" s="528"/>
      <c r="S236" s="528"/>
      <c r="T236" s="528"/>
      <c r="U236" s="528"/>
      <c r="V236" s="528"/>
      <c r="W236" s="528"/>
      <c r="X236" s="528"/>
      <c r="Y236" s="528"/>
      <c r="Z236" s="528"/>
      <c r="AA236" s="528"/>
      <c r="AB236" s="528"/>
      <c r="AC236" s="528"/>
      <c r="AD236" s="528"/>
      <c r="AE236" s="527">
        <v>0</v>
      </c>
      <c r="AF236" s="528"/>
      <c r="AG236" s="528"/>
      <c r="AH236" s="528"/>
      <c r="AI236" s="528"/>
      <c r="AJ236" s="528"/>
      <c r="AK236" s="528"/>
      <c r="AL236" s="527">
        <v>2</v>
      </c>
      <c r="AM236" s="528"/>
      <c r="AN236" s="528"/>
      <c r="AO236" s="528"/>
      <c r="AP236" s="528"/>
      <c r="AQ236" s="528"/>
      <c r="AR236" s="528"/>
      <c r="AS236" s="527">
        <v>2</v>
      </c>
      <c r="AT236" s="528"/>
      <c r="AU236" s="528"/>
      <c r="AV236" s="528"/>
      <c r="AW236" s="528"/>
      <c r="AX236" s="528"/>
    </row>
    <row r="237" spans="1:50">
      <c r="A237" s="526" t="s">
        <v>1005</v>
      </c>
      <c r="B237" s="526" t="s">
        <v>393</v>
      </c>
      <c r="C237" s="526" t="s">
        <v>393</v>
      </c>
      <c r="D237" s="526" t="s">
        <v>1219</v>
      </c>
      <c r="E237" s="526" t="s">
        <v>1220</v>
      </c>
      <c r="F237" s="61" t="str">
        <f>IF(D237="","",VLOOKUP(D237,'UG SKU Categorization'!$A$1:$C$204,3,0))</f>
        <v>Fortified Foods</v>
      </c>
      <c r="G237" s="527">
        <v>5</v>
      </c>
      <c r="H237" s="528"/>
      <c r="I237" s="528"/>
      <c r="J237" s="528"/>
      <c r="K237" s="528"/>
      <c r="L237" s="528"/>
      <c r="M237" s="528"/>
      <c r="N237" s="528"/>
      <c r="O237" s="528"/>
      <c r="P237" s="528"/>
      <c r="Q237" s="528"/>
      <c r="R237" s="528"/>
      <c r="S237" s="528"/>
      <c r="T237" s="528"/>
      <c r="U237" s="528"/>
      <c r="V237" s="528"/>
      <c r="W237" s="528"/>
      <c r="X237" s="528"/>
      <c r="Y237" s="528"/>
      <c r="Z237" s="528"/>
      <c r="AA237" s="528"/>
      <c r="AB237" s="528"/>
      <c r="AC237" s="528"/>
      <c r="AD237" s="528"/>
      <c r="AE237" s="528"/>
      <c r="AF237" s="528"/>
      <c r="AG237" s="528"/>
      <c r="AH237" s="528"/>
      <c r="AI237" s="528"/>
      <c r="AJ237" s="528"/>
      <c r="AK237" s="528"/>
      <c r="AL237" s="527">
        <v>5</v>
      </c>
      <c r="AM237" s="528"/>
      <c r="AN237" s="528"/>
      <c r="AO237" s="528"/>
      <c r="AP237" s="528"/>
      <c r="AQ237" s="528"/>
      <c r="AR237" s="528"/>
      <c r="AS237" s="528"/>
      <c r="AT237" s="528"/>
      <c r="AU237" s="528"/>
      <c r="AV237" s="528"/>
      <c r="AW237" s="528"/>
      <c r="AX237" s="528"/>
    </row>
    <row r="238" spans="1:50">
      <c r="A238" s="526" t="s">
        <v>1005</v>
      </c>
      <c r="B238" s="526" t="s">
        <v>393</v>
      </c>
      <c r="C238" s="526" t="s">
        <v>393</v>
      </c>
      <c r="D238" s="526" t="s">
        <v>651</v>
      </c>
      <c r="E238" s="526" t="s">
        <v>652</v>
      </c>
      <c r="F238" s="61" t="str">
        <f>IF(D238="","",VLOOKUP(D238,'UG SKU Categorization'!$A$1:$C$204,3,0))</f>
        <v>Hygiene</v>
      </c>
      <c r="G238" s="527">
        <v>0</v>
      </c>
      <c r="H238" s="528"/>
      <c r="I238" s="528"/>
      <c r="J238" s="528"/>
      <c r="K238" s="528"/>
      <c r="L238" s="528"/>
      <c r="M238" s="528"/>
      <c r="N238" s="528"/>
      <c r="O238" s="528"/>
      <c r="P238" s="528"/>
      <c r="Q238" s="528"/>
      <c r="R238" s="528"/>
      <c r="S238" s="528"/>
      <c r="T238" s="528"/>
      <c r="U238" s="528"/>
      <c r="V238" s="528"/>
      <c r="W238" s="528"/>
      <c r="X238" s="528"/>
      <c r="Y238" s="528"/>
      <c r="Z238" s="528"/>
      <c r="AA238" s="528"/>
      <c r="AB238" s="528"/>
      <c r="AC238" s="528"/>
      <c r="AD238" s="528"/>
      <c r="AE238" s="527">
        <v>0</v>
      </c>
      <c r="AF238" s="528"/>
      <c r="AG238" s="528"/>
      <c r="AH238" s="528"/>
      <c r="AI238" s="528"/>
      <c r="AJ238" s="528"/>
      <c r="AK238" s="528"/>
      <c r="AL238" s="528"/>
      <c r="AM238" s="528"/>
      <c r="AN238" s="528"/>
      <c r="AO238" s="528"/>
      <c r="AP238" s="528"/>
      <c r="AQ238" s="528"/>
      <c r="AR238" s="528"/>
      <c r="AS238" s="528"/>
      <c r="AT238" s="528"/>
      <c r="AU238" s="528"/>
      <c r="AV238" s="528"/>
      <c r="AW238" s="528"/>
      <c r="AX238" s="528"/>
    </row>
    <row r="239" spans="1:50">
      <c r="A239" s="526" t="s">
        <v>1005</v>
      </c>
      <c r="B239" s="526" t="s">
        <v>393</v>
      </c>
      <c r="C239" s="526" t="s">
        <v>393</v>
      </c>
      <c r="D239" s="526" t="s">
        <v>583</v>
      </c>
      <c r="E239" s="526" t="s">
        <v>584</v>
      </c>
      <c r="F239" s="61" t="str">
        <f>IF(D239="","",VLOOKUP(D239,'UG SKU Categorization'!$A$1:$C$204,3,0))</f>
        <v>Hygiene</v>
      </c>
      <c r="G239" s="527">
        <v>0</v>
      </c>
      <c r="H239" s="528"/>
      <c r="I239" s="528"/>
      <c r="J239" s="528"/>
      <c r="K239" s="528"/>
      <c r="L239" s="528"/>
      <c r="M239" s="528"/>
      <c r="N239" s="528"/>
      <c r="O239" s="528"/>
      <c r="P239" s="528"/>
      <c r="Q239" s="528"/>
      <c r="R239" s="528"/>
      <c r="S239" s="528"/>
      <c r="T239" s="528"/>
      <c r="U239" s="528"/>
      <c r="V239" s="528"/>
      <c r="W239" s="528"/>
      <c r="X239" s="528"/>
      <c r="Y239" s="528"/>
      <c r="Z239" s="528"/>
      <c r="AA239" s="528"/>
      <c r="AB239" s="528"/>
      <c r="AC239" s="528"/>
      <c r="AD239" s="527">
        <v>0</v>
      </c>
      <c r="AE239" s="528"/>
      <c r="AF239" s="528"/>
      <c r="AG239" s="528"/>
      <c r="AH239" s="528"/>
      <c r="AI239" s="528"/>
      <c r="AJ239" s="528"/>
      <c r="AK239" s="528"/>
      <c r="AL239" s="528"/>
      <c r="AM239" s="528"/>
      <c r="AN239" s="528"/>
      <c r="AO239" s="528"/>
      <c r="AP239" s="528"/>
      <c r="AQ239" s="528"/>
      <c r="AR239" s="528"/>
      <c r="AS239" s="528"/>
      <c r="AT239" s="528"/>
      <c r="AU239" s="528"/>
      <c r="AV239" s="528"/>
      <c r="AW239" s="528"/>
      <c r="AX239" s="528"/>
    </row>
    <row r="240" spans="1:50">
      <c r="A240" s="526" t="s">
        <v>1005</v>
      </c>
      <c r="B240" s="526" t="s">
        <v>393</v>
      </c>
      <c r="C240" s="526" t="s">
        <v>393</v>
      </c>
      <c r="D240" s="526" t="s">
        <v>653</v>
      </c>
      <c r="E240" s="526" t="s">
        <v>654</v>
      </c>
      <c r="F240" s="61" t="str">
        <f>IF(D240="","",VLOOKUP(D240,'UG SKU Categorization'!$A$1:$C$204,3,0))</f>
        <v>Hygiene</v>
      </c>
      <c r="G240" s="527">
        <v>120</v>
      </c>
      <c r="H240" s="528"/>
      <c r="I240" s="528"/>
      <c r="J240" s="528"/>
      <c r="K240" s="528"/>
      <c r="L240" s="528"/>
      <c r="M240" s="528"/>
      <c r="N240" s="528"/>
      <c r="O240" s="528"/>
      <c r="P240" s="528"/>
      <c r="Q240" s="528"/>
      <c r="R240" s="528"/>
      <c r="S240" s="528"/>
      <c r="T240" s="528"/>
      <c r="U240" s="528"/>
      <c r="V240" s="528"/>
      <c r="W240" s="528"/>
      <c r="X240" s="528"/>
      <c r="Y240" s="528"/>
      <c r="Z240" s="528"/>
      <c r="AA240" s="528"/>
      <c r="AB240" s="528"/>
      <c r="AC240" s="528"/>
      <c r="AD240" s="528"/>
      <c r="AE240" s="528"/>
      <c r="AF240" s="528"/>
      <c r="AG240" s="528"/>
      <c r="AH240" s="528"/>
      <c r="AI240" s="528"/>
      <c r="AJ240" s="528"/>
      <c r="AK240" s="528"/>
      <c r="AL240" s="528"/>
      <c r="AM240" s="528"/>
      <c r="AN240" s="528"/>
      <c r="AO240" s="528"/>
      <c r="AP240" s="528"/>
      <c r="AQ240" s="528"/>
      <c r="AR240" s="527">
        <v>120</v>
      </c>
      <c r="AS240" s="528"/>
      <c r="AT240" s="528"/>
      <c r="AU240" s="528"/>
      <c r="AV240" s="528"/>
      <c r="AW240" s="528"/>
      <c r="AX240" s="528"/>
    </row>
    <row r="241" spans="1:50">
      <c r="A241" s="526" t="s">
        <v>1005</v>
      </c>
      <c r="B241" s="526" t="s">
        <v>393</v>
      </c>
      <c r="C241" s="526" t="s">
        <v>393</v>
      </c>
      <c r="D241" s="526" t="s">
        <v>421</v>
      </c>
      <c r="E241" s="526" t="s">
        <v>422</v>
      </c>
      <c r="F241" s="61" t="str">
        <f>IF(D241="","",VLOOKUP(D241,'UG SKU Categorization'!$A$1:$C$204,3,0))</f>
        <v>Hygiene</v>
      </c>
      <c r="G241" s="527">
        <v>0</v>
      </c>
      <c r="H241" s="528"/>
      <c r="I241" s="528"/>
      <c r="J241" s="528"/>
      <c r="K241" s="528"/>
      <c r="L241" s="528"/>
      <c r="M241" s="528"/>
      <c r="N241" s="528"/>
      <c r="O241" s="528"/>
      <c r="P241" s="528"/>
      <c r="Q241" s="528"/>
      <c r="R241" s="528"/>
      <c r="S241" s="528"/>
      <c r="T241" s="528"/>
      <c r="U241" s="528"/>
      <c r="V241" s="528"/>
      <c r="W241" s="528"/>
      <c r="X241" s="528"/>
      <c r="Y241" s="528"/>
      <c r="Z241" s="528"/>
      <c r="AA241" s="528"/>
      <c r="AB241" s="528"/>
      <c r="AC241" s="528"/>
      <c r="AD241" s="528"/>
      <c r="AE241" s="527">
        <v>0</v>
      </c>
      <c r="AF241" s="528"/>
      <c r="AG241" s="528"/>
      <c r="AH241" s="528"/>
      <c r="AI241" s="528"/>
      <c r="AJ241" s="528"/>
      <c r="AK241" s="528"/>
      <c r="AL241" s="528"/>
      <c r="AM241" s="528"/>
      <c r="AN241" s="528"/>
      <c r="AO241" s="528"/>
      <c r="AP241" s="528"/>
      <c r="AQ241" s="528"/>
      <c r="AR241" s="528"/>
      <c r="AS241" s="528"/>
      <c r="AT241" s="528"/>
      <c r="AU241" s="528"/>
      <c r="AV241" s="528"/>
      <c r="AW241" s="528"/>
      <c r="AX241" s="528"/>
    </row>
    <row r="242" spans="1:50">
      <c r="A242" s="526" t="s">
        <v>1005</v>
      </c>
      <c r="B242" s="526" t="s">
        <v>393</v>
      </c>
      <c r="C242" s="526" t="s">
        <v>393</v>
      </c>
      <c r="D242" s="526" t="s">
        <v>697</v>
      </c>
      <c r="E242" s="526" t="s">
        <v>698</v>
      </c>
      <c r="F242" s="61" t="str">
        <f>IF(D242="","",VLOOKUP(D242,'UG SKU Categorization'!$A$1:$C$204,3,0))</f>
        <v>Soap</v>
      </c>
      <c r="G242" s="527">
        <v>20</v>
      </c>
      <c r="H242" s="528"/>
      <c r="I242" s="528"/>
      <c r="J242" s="528"/>
      <c r="K242" s="528"/>
      <c r="L242" s="528"/>
      <c r="M242" s="528"/>
      <c r="N242" s="528"/>
      <c r="O242" s="528"/>
      <c r="P242" s="528"/>
      <c r="Q242" s="528"/>
      <c r="R242" s="528"/>
      <c r="S242" s="528"/>
      <c r="T242" s="528"/>
      <c r="U242" s="528"/>
      <c r="V242" s="528"/>
      <c r="W242" s="528"/>
      <c r="X242" s="528"/>
      <c r="Y242" s="528"/>
      <c r="Z242" s="528"/>
      <c r="AA242" s="528"/>
      <c r="AB242" s="528"/>
      <c r="AC242" s="528"/>
      <c r="AD242" s="528"/>
      <c r="AE242" s="528"/>
      <c r="AF242" s="528"/>
      <c r="AG242" s="528"/>
      <c r="AH242" s="528"/>
      <c r="AI242" s="528"/>
      <c r="AJ242" s="528"/>
      <c r="AK242" s="528"/>
      <c r="AL242" s="528"/>
      <c r="AM242" s="528"/>
      <c r="AN242" s="528"/>
      <c r="AO242" s="528"/>
      <c r="AP242" s="528"/>
      <c r="AQ242" s="528"/>
      <c r="AR242" s="527">
        <v>20</v>
      </c>
      <c r="AS242" s="528"/>
      <c r="AT242" s="528"/>
      <c r="AU242" s="528"/>
      <c r="AV242" s="528"/>
      <c r="AW242" s="528"/>
      <c r="AX242" s="528"/>
    </row>
    <row r="243" spans="1:50">
      <c r="A243" s="526" t="s">
        <v>1005</v>
      </c>
      <c r="B243" s="526" t="s">
        <v>393</v>
      </c>
      <c r="C243" s="526" t="s">
        <v>393</v>
      </c>
      <c r="D243" s="526" t="s">
        <v>675</v>
      </c>
      <c r="E243" s="526" t="s">
        <v>676</v>
      </c>
      <c r="F243" s="61" t="str">
        <f>IF(D243="","",VLOOKUP(D243,'UG SKU Categorization'!$A$1:$C$204,3,0))</f>
        <v>Other Health</v>
      </c>
      <c r="G243" s="527">
        <v>0</v>
      </c>
      <c r="H243" s="528"/>
      <c r="I243" s="528"/>
      <c r="J243" s="528"/>
      <c r="K243" s="528"/>
      <c r="L243" s="528"/>
      <c r="M243" s="528"/>
      <c r="N243" s="528"/>
      <c r="O243" s="528"/>
      <c r="P243" s="528"/>
      <c r="Q243" s="528"/>
      <c r="R243" s="528"/>
      <c r="S243" s="528"/>
      <c r="T243" s="528"/>
      <c r="U243" s="528"/>
      <c r="V243" s="528"/>
      <c r="W243" s="528"/>
      <c r="X243" s="528"/>
      <c r="Y243" s="528"/>
      <c r="Z243" s="528"/>
      <c r="AA243" s="528"/>
      <c r="AB243" s="528"/>
      <c r="AC243" s="528"/>
      <c r="AD243" s="528"/>
      <c r="AE243" s="527">
        <v>0</v>
      </c>
      <c r="AF243" s="528"/>
      <c r="AG243" s="528"/>
      <c r="AH243" s="528"/>
      <c r="AI243" s="528"/>
      <c r="AJ243" s="528"/>
      <c r="AK243" s="528"/>
      <c r="AL243" s="528"/>
      <c r="AM243" s="528"/>
      <c r="AN243" s="528"/>
      <c r="AO243" s="528"/>
      <c r="AP243" s="528"/>
      <c r="AQ243" s="528"/>
      <c r="AR243" s="528"/>
      <c r="AS243" s="528"/>
      <c r="AT243" s="528"/>
      <c r="AU243" s="528"/>
      <c r="AV243" s="528"/>
      <c r="AW243" s="528"/>
      <c r="AX243" s="528"/>
    </row>
    <row r="244" spans="1:50">
      <c r="A244" s="526" t="s">
        <v>1005</v>
      </c>
      <c r="B244" s="526" t="s">
        <v>393</v>
      </c>
      <c r="C244" s="526" t="s">
        <v>393</v>
      </c>
      <c r="D244" s="526" t="s">
        <v>701</v>
      </c>
      <c r="E244" s="526" t="s">
        <v>702</v>
      </c>
      <c r="F244" s="61" t="str">
        <f>IF(D244="","",VLOOKUP(D244,'UG SKU Categorization'!$A$1:$C$204,3,0))</f>
        <v>Cookstoves</v>
      </c>
      <c r="G244" s="527">
        <v>0</v>
      </c>
      <c r="H244" s="528"/>
      <c r="I244" s="528"/>
      <c r="J244" s="528"/>
      <c r="K244" s="528"/>
      <c r="L244" s="528"/>
      <c r="M244" s="528"/>
      <c r="N244" s="528"/>
      <c r="O244" s="528"/>
      <c r="P244" s="528"/>
      <c r="Q244" s="528"/>
      <c r="R244" s="528"/>
      <c r="S244" s="528"/>
      <c r="T244" s="528"/>
      <c r="U244" s="528"/>
      <c r="V244" s="528"/>
      <c r="W244" s="528"/>
      <c r="X244" s="528"/>
      <c r="Y244" s="528"/>
      <c r="Z244" s="528"/>
      <c r="AA244" s="528"/>
      <c r="AB244" s="528"/>
      <c r="AC244" s="528"/>
      <c r="AD244" s="528"/>
      <c r="AE244" s="527">
        <v>0</v>
      </c>
      <c r="AF244" s="528"/>
      <c r="AG244" s="528"/>
      <c r="AH244" s="528"/>
      <c r="AI244" s="528"/>
      <c r="AJ244" s="528"/>
      <c r="AK244" s="528"/>
      <c r="AL244" s="528"/>
      <c r="AM244" s="528"/>
      <c r="AN244" s="528"/>
      <c r="AO244" s="528"/>
      <c r="AP244" s="528"/>
      <c r="AQ244" s="528"/>
      <c r="AR244" s="528"/>
      <c r="AS244" s="528"/>
      <c r="AT244" s="528"/>
      <c r="AU244" s="528"/>
      <c r="AV244" s="528"/>
      <c r="AW244" s="528"/>
      <c r="AX244" s="528"/>
    </row>
    <row r="245" spans="1:50">
      <c r="A245" s="526" t="s">
        <v>1005</v>
      </c>
      <c r="B245" s="526" t="s">
        <v>393</v>
      </c>
      <c r="C245" s="526" t="s">
        <v>393</v>
      </c>
      <c r="D245" s="526" t="s">
        <v>479</v>
      </c>
      <c r="E245" s="526" t="s">
        <v>480</v>
      </c>
      <c r="F245" s="61" t="str">
        <f>IF(D245="","",VLOOKUP(D245,'UG SKU Categorization'!$A$1:$C$204,3,0))</f>
        <v>Soap</v>
      </c>
      <c r="G245" s="527">
        <v>12</v>
      </c>
      <c r="H245" s="528"/>
      <c r="I245" s="528"/>
      <c r="J245" s="528"/>
      <c r="K245" s="528"/>
      <c r="L245" s="528"/>
      <c r="M245" s="528"/>
      <c r="N245" s="528"/>
      <c r="O245" s="528"/>
      <c r="P245" s="528"/>
      <c r="Q245" s="528"/>
      <c r="R245" s="528"/>
      <c r="S245" s="528"/>
      <c r="T245" s="528"/>
      <c r="U245" s="528"/>
      <c r="V245" s="528"/>
      <c r="W245" s="528"/>
      <c r="X245" s="528"/>
      <c r="Y245" s="528"/>
      <c r="Z245" s="528"/>
      <c r="AA245" s="528"/>
      <c r="AB245" s="528"/>
      <c r="AC245" s="528"/>
      <c r="AD245" s="528"/>
      <c r="AE245" s="528"/>
      <c r="AF245" s="528"/>
      <c r="AG245" s="528"/>
      <c r="AH245" s="528"/>
      <c r="AI245" s="528"/>
      <c r="AJ245" s="528"/>
      <c r="AK245" s="528"/>
      <c r="AL245" s="528"/>
      <c r="AM245" s="528"/>
      <c r="AN245" s="528"/>
      <c r="AO245" s="528"/>
      <c r="AP245" s="528"/>
      <c r="AQ245" s="528"/>
      <c r="AR245" s="528"/>
      <c r="AS245" s="528"/>
      <c r="AT245" s="528"/>
      <c r="AU245" s="527">
        <v>12</v>
      </c>
      <c r="AV245" s="528"/>
      <c r="AW245" s="528"/>
      <c r="AX245" s="528"/>
    </row>
    <row r="246" spans="1:50">
      <c r="A246" s="526" t="s">
        <v>1005</v>
      </c>
      <c r="B246" s="526" t="s">
        <v>393</v>
      </c>
      <c r="C246" s="526" t="s">
        <v>393</v>
      </c>
      <c r="D246" s="526" t="s">
        <v>439</v>
      </c>
      <c r="E246" s="526" t="s">
        <v>440</v>
      </c>
      <c r="F246" s="61" t="str">
        <f>IF(D246="","",VLOOKUP(D246,'UG SKU Categorization'!$A$1:$C$204,3,0))</f>
        <v>Solar</v>
      </c>
      <c r="G246" s="527">
        <v>0</v>
      </c>
      <c r="H246" s="528"/>
      <c r="I246" s="528"/>
      <c r="J246" s="528"/>
      <c r="K246" s="528"/>
      <c r="L246" s="528"/>
      <c r="M246" s="528"/>
      <c r="N246" s="528"/>
      <c r="O246" s="528"/>
      <c r="P246" s="528"/>
      <c r="Q246" s="528"/>
      <c r="R246" s="528"/>
      <c r="S246" s="528"/>
      <c r="T246" s="528"/>
      <c r="U246" s="528"/>
      <c r="V246" s="528"/>
      <c r="W246" s="528"/>
      <c r="X246" s="528"/>
      <c r="Y246" s="528"/>
      <c r="Z246" s="528"/>
      <c r="AA246" s="528"/>
      <c r="AB246" s="528"/>
      <c r="AC246" s="528"/>
      <c r="AD246" s="528"/>
      <c r="AE246" s="527">
        <v>0</v>
      </c>
      <c r="AF246" s="528"/>
      <c r="AG246" s="528"/>
      <c r="AH246" s="528"/>
      <c r="AI246" s="528"/>
      <c r="AJ246" s="528"/>
      <c r="AK246" s="528"/>
      <c r="AL246" s="528"/>
      <c r="AM246" s="528"/>
      <c r="AN246" s="528"/>
      <c r="AO246" s="528"/>
      <c r="AP246" s="528"/>
      <c r="AQ246" s="528"/>
      <c r="AR246" s="528"/>
      <c r="AS246" s="528"/>
      <c r="AT246" s="528"/>
      <c r="AU246" s="528"/>
      <c r="AV246" s="528"/>
      <c r="AW246" s="528"/>
      <c r="AX246" s="528"/>
    </row>
    <row r="247" spans="1:50">
      <c r="A247" s="526" t="s">
        <v>1005</v>
      </c>
      <c r="B247" s="526" t="s">
        <v>393</v>
      </c>
      <c r="C247" s="526" t="s">
        <v>393</v>
      </c>
      <c r="D247" s="526" t="s">
        <v>705</v>
      </c>
      <c r="E247" s="526" t="s">
        <v>706</v>
      </c>
      <c r="F247" s="61" t="str">
        <f>IF(D247="","",VLOOKUP(D247,'UG SKU Categorization'!$A$1:$C$204,3,0))</f>
        <v>Cookstoves</v>
      </c>
      <c r="G247" s="527">
        <v>0</v>
      </c>
      <c r="H247" s="528"/>
      <c r="I247" s="528"/>
      <c r="J247" s="528"/>
      <c r="K247" s="528"/>
      <c r="L247" s="528"/>
      <c r="M247" s="528"/>
      <c r="N247" s="528"/>
      <c r="O247" s="528"/>
      <c r="P247" s="528"/>
      <c r="Q247" s="528"/>
      <c r="R247" s="528"/>
      <c r="S247" s="528"/>
      <c r="T247" s="528"/>
      <c r="U247" s="528"/>
      <c r="V247" s="528"/>
      <c r="W247" s="528"/>
      <c r="X247" s="528"/>
      <c r="Y247" s="528"/>
      <c r="Z247" s="528"/>
      <c r="AA247" s="528"/>
      <c r="AB247" s="528"/>
      <c r="AC247" s="528"/>
      <c r="AD247" s="527">
        <v>0</v>
      </c>
      <c r="AE247" s="527">
        <v>0</v>
      </c>
      <c r="AF247" s="528"/>
      <c r="AG247" s="528"/>
      <c r="AH247" s="528"/>
      <c r="AI247" s="528"/>
      <c r="AJ247" s="528"/>
      <c r="AK247" s="528"/>
      <c r="AL247" s="528"/>
      <c r="AM247" s="528"/>
      <c r="AN247" s="528"/>
      <c r="AO247" s="528"/>
      <c r="AP247" s="528"/>
      <c r="AQ247" s="528"/>
      <c r="AR247" s="528"/>
      <c r="AS247" s="528"/>
      <c r="AT247" s="528"/>
      <c r="AU247" s="528"/>
      <c r="AV247" s="528"/>
      <c r="AW247" s="528"/>
      <c r="AX247" s="528"/>
    </row>
    <row r="248" spans="1:50">
      <c r="A248" s="526" t="s">
        <v>1005</v>
      </c>
      <c r="B248" s="526" t="s">
        <v>393</v>
      </c>
      <c r="C248" s="526" t="s">
        <v>393</v>
      </c>
      <c r="D248" s="526" t="s">
        <v>441</v>
      </c>
      <c r="E248" s="526" t="s">
        <v>442</v>
      </c>
      <c r="F248" s="61" t="str">
        <f>IF(D248="","",VLOOKUP(D248,'UG SKU Categorization'!$A$1:$C$204,3,0))</f>
        <v>Solar</v>
      </c>
      <c r="G248" s="527">
        <v>1</v>
      </c>
      <c r="H248" s="528"/>
      <c r="I248" s="528"/>
      <c r="J248" s="528"/>
      <c r="K248" s="528"/>
      <c r="L248" s="528"/>
      <c r="M248" s="528"/>
      <c r="N248" s="528"/>
      <c r="O248" s="528"/>
      <c r="P248" s="528"/>
      <c r="Q248" s="528"/>
      <c r="R248" s="528"/>
      <c r="S248" s="528"/>
      <c r="T248" s="528"/>
      <c r="U248" s="528"/>
      <c r="V248" s="528"/>
      <c r="W248" s="528"/>
      <c r="X248" s="528"/>
      <c r="Y248" s="528"/>
      <c r="Z248" s="528"/>
      <c r="AA248" s="528"/>
      <c r="AB248" s="528"/>
      <c r="AC248" s="528"/>
      <c r="AD248" s="528"/>
      <c r="AE248" s="527">
        <v>1</v>
      </c>
      <c r="AF248" s="528"/>
      <c r="AG248" s="528"/>
      <c r="AH248" s="528"/>
      <c r="AI248" s="528"/>
      <c r="AJ248" s="528"/>
      <c r="AK248" s="528"/>
      <c r="AL248" s="528"/>
      <c r="AM248" s="528"/>
      <c r="AN248" s="528"/>
      <c r="AO248" s="528"/>
      <c r="AP248" s="528"/>
      <c r="AQ248" s="528"/>
      <c r="AR248" s="528"/>
      <c r="AS248" s="528"/>
      <c r="AT248" s="528"/>
      <c r="AU248" s="528"/>
      <c r="AV248" s="528"/>
      <c r="AW248" s="528"/>
      <c r="AX248" s="528"/>
    </row>
    <row r="249" spans="1:50">
      <c r="A249" s="526" t="s">
        <v>1005</v>
      </c>
      <c r="B249" s="526" t="s">
        <v>393</v>
      </c>
      <c r="C249" s="526" t="s">
        <v>393</v>
      </c>
      <c r="D249" s="526" t="s">
        <v>1010</v>
      </c>
      <c r="E249" s="526" t="s">
        <v>1011</v>
      </c>
      <c r="F249" s="61" t="str">
        <f>IF(D249="","",VLOOKUP(D249,'UG SKU Categorization'!$A$1:$C$204,3,0))</f>
        <v>Solar</v>
      </c>
      <c r="G249" s="527">
        <v>10</v>
      </c>
      <c r="H249" s="528"/>
      <c r="I249" s="528"/>
      <c r="J249" s="528"/>
      <c r="K249" s="528"/>
      <c r="L249" s="528"/>
      <c r="M249" s="528"/>
      <c r="N249" s="528"/>
      <c r="O249" s="528"/>
      <c r="P249" s="528"/>
      <c r="Q249" s="528"/>
      <c r="R249" s="528"/>
      <c r="S249" s="528"/>
      <c r="T249" s="528"/>
      <c r="U249" s="528"/>
      <c r="V249" s="528"/>
      <c r="W249" s="528"/>
      <c r="X249" s="528"/>
      <c r="Y249" s="528"/>
      <c r="Z249" s="528"/>
      <c r="AA249" s="528"/>
      <c r="AB249" s="528"/>
      <c r="AC249" s="528"/>
      <c r="AD249" s="528"/>
      <c r="AE249" s="528"/>
      <c r="AF249" s="528"/>
      <c r="AG249" s="528"/>
      <c r="AH249" s="528"/>
      <c r="AI249" s="527">
        <v>2</v>
      </c>
      <c r="AJ249" s="528"/>
      <c r="AK249" s="528"/>
      <c r="AL249" s="527">
        <v>1</v>
      </c>
      <c r="AM249" s="528"/>
      <c r="AN249" s="528"/>
      <c r="AO249" s="528"/>
      <c r="AP249" s="528"/>
      <c r="AQ249" s="528"/>
      <c r="AR249" s="527">
        <v>7</v>
      </c>
      <c r="AS249" s="528"/>
      <c r="AT249" s="528"/>
      <c r="AU249" s="528"/>
      <c r="AV249" s="528"/>
      <c r="AW249" s="528"/>
      <c r="AX249" s="528"/>
    </row>
    <row r="250" spans="1:50">
      <c r="A250" s="526" t="s">
        <v>1005</v>
      </c>
      <c r="B250" s="526" t="s">
        <v>393</v>
      </c>
      <c r="C250" s="526" t="s">
        <v>393</v>
      </c>
      <c r="D250" s="526" t="s">
        <v>1012</v>
      </c>
      <c r="E250" s="526" t="s">
        <v>1013</v>
      </c>
      <c r="F250" s="61" t="str">
        <f>IF(D250="","",VLOOKUP(D250,'UG SKU Categorization'!$A$1:$C$204,3,0))</f>
        <v>Solar</v>
      </c>
      <c r="G250" s="527">
        <v>2</v>
      </c>
      <c r="H250" s="528"/>
      <c r="I250" s="528"/>
      <c r="J250" s="528"/>
      <c r="K250" s="528"/>
      <c r="L250" s="528"/>
      <c r="M250" s="528"/>
      <c r="N250" s="528"/>
      <c r="O250" s="528"/>
      <c r="P250" s="528"/>
      <c r="Q250" s="528"/>
      <c r="R250" s="528"/>
      <c r="S250" s="528"/>
      <c r="T250" s="528"/>
      <c r="U250" s="528"/>
      <c r="V250" s="528"/>
      <c r="W250" s="528"/>
      <c r="X250" s="528"/>
      <c r="Y250" s="528"/>
      <c r="Z250" s="528"/>
      <c r="AA250" s="528"/>
      <c r="AB250" s="528"/>
      <c r="AC250" s="528"/>
      <c r="AD250" s="528"/>
      <c r="AE250" s="528"/>
      <c r="AF250" s="528"/>
      <c r="AG250" s="528"/>
      <c r="AH250" s="528"/>
      <c r="AI250" s="527">
        <v>2</v>
      </c>
      <c r="AJ250" s="528"/>
      <c r="AK250" s="528"/>
      <c r="AL250" s="528"/>
      <c r="AM250" s="528"/>
      <c r="AN250" s="528"/>
      <c r="AO250" s="528"/>
      <c r="AP250" s="528"/>
      <c r="AQ250" s="528"/>
      <c r="AR250" s="528"/>
      <c r="AS250" s="528"/>
      <c r="AT250" s="528"/>
      <c r="AU250" s="528"/>
      <c r="AV250" s="528"/>
      <c r="AW250" s="528"/>
      <c r="AX250" s="528"/>
    </row>
    <row r="251" spans="1:50">
      <c r="A251" s="526" t="s">
        <v>1005</v>
      </c>
      <c r="B251" s="526" t="s">
        <v>393</v>
      </c>
      <c r="C251" s="526" t="s">
        <v>393</v>
      </c>
      <c r="D251" s="526" t="s">
        <v>1049</v>
      </c>
      <c r="E251" s="526" t="s">
        <v>1050</v>
      </c>
      <c r="F251" s="61" t="str">
        <f>IF(D251="","",VLOOKUP(D251,'UG SKU Categorization'!$A$1:$C$204,3,0))</f>
        <v>Solar</v>
      </c>
      <c r="G251" s="527">
        <v>2</v>
      </c>
      <c r="H251" s="528"/>
      <c r="I251" s="528"/>
      <c r="J251" s="528"/>
      <c r="K251" s="528"/>
      <c r="L251" s="528"/>
      <c r="M251" s="528"/>
      <c r="N251" s="528"/>
      <c r="O251" s="528"/>
      <c r="P251" s="528"/>
      <c r="Q251" s="528"/>
      <c r="R251" s="528"/>
      <c r="S251" s="528"/>
      <c r="T251" s="528"/>
      <c r="U251" s="528"/>
      <c r="V251" s="528"/>
      <c r="W251" s="528"/>
      <c r="X251" s="528"/>
      <c r="Y251" s="528"/>
      <c r="Z251" s="528"/>
      <c r="AA251" s="528"/>
      <c r="AB251" s="528"/>
      <c r="AC251" s="528"/>
      <c r="AD251" s="528"/>
      <c r="AE251" s="528"/>
      <c r="AF251" s="528"/>
      <c r="AG251" s="528"/>
      <c r="AH251" s="528"/>
      <c r="AI251" s="528"/>
      <c r="AJ251" s="528"/>
      <c r="AK251" s="528"/>
      <c r="AL251" s="528"/>
      <c r="AM251" s="528"/>
      <c r="AN251" s="528"/>
      <c r="AO251" s="528"/>
      <c r="AP251" s="528"/>
      <c r="AQ251" s="528"/>
      <c r="AR251" s="527">
        <v>2</v>
      </c>
      <c r="AS251" s="528"/>
      <c r="AT251" s="528"/>
      <c r="AU251" s="528"/>
      <c r="AV251" s="528"/>
      <c r="AW251" s="528"/>
      <c r="AX251" s="528"/>
    </row>
    <row r="252" spans="1:50">
      <c r="A252" s="526" t="s">
        <v>1005</v>
      </c>
      <c r="B252" s="526" t="s">
        <v>393</v>
      </c>
      <c r="C252" s="526" t="s">
        <v>393</v>
      </c>
      <c r="D252" s="526" t="s">
        <v>519</v>
      </c>
      <c r="E252" s="526" t="s">
        <v>520</v>
      </c>
      <c r="F252" s="61" t="str">
        <f>IF(D252="","",VLOOKUP(D252,'UG SKU Categorization'!$A$1:$C$204,3,0))</f>
        <v>Malaria Treatment</v>
      </c>
      <c r="G252" s="527">
        <v>7</v>
      </c>
      <c r="H252" s="528"/>
      <c r="I252" s="528"/>
      <c r="J252" s="528"/>
      <c r="K252" s="528"/>
      <c r="L252" s="528"/>
      <c r="M252" s="528"/>
      <c r="N252" s="528"/>
      <c r="O252" s="528"/>
      <c r="P252" s="528"/>
      <c r="Q252" s="528"/>
      <c r="R252" s="528"/>
      <c r="S252" s="528"/>
      <c r="T252" s="528"/>
      <c r="U252" s="528"/>
      <c r="V252" s="528"/>
      <c r="W252" s="528"/>
      <c r="X252" s="528"/>
      <c r="Y252" s="528"/>
      <c r="Z252" s="528"/>
      <c r="AA252" s="528"/>
      <c r="AB252" s="528"/>
      <c r="AC252" s="528"/>
      <c r="AD252" s="528"/>
      <c r="AE252" s="527">
        <v>0</v>
      </c>
      <c r="AF252" s="528"/>
      <c r="AG252" s="528"/>
      <c r="AH252" s="528"/>
      <c r="AI252" s="528"/>
      <c r="AJ252" s="528"/>
      <c r="AK252" s="528"/>
      <c r="AL252" s="527">
        <v>4</v>
      </c>
      <c r="AM252" s="528"/>
      <c r="AN252" s="528"/>
      <c r="AO252" s="528"/>
      <c r="AP252" s="528"/>
      <c r="AQ252" s="528"/>
      <c r="AR252" s="528"/>
      <c r="AS252" s="528"/>
      <c r="AT252" s="528"/>
      <c r="AU252" s="527">
        <v>2</v>
      </c>
      <c r="AV252" s="527">
        <v>1</v>
      </c>
      <c r="AW252" s="528"/>
      <c r="AX252" s="528"/>
    </row>
    <row r="253" spans="1:50">
      <c r="A253" s="526" t="s">
        <v>1005</v>
      </c>
      <c r="B253" s="526" t="s">
        <v>393</v>
      </c>
      <c r="C253" s="526" t="s">
        <v>393</v>
      </c>
      <c r="D253" s="526" t="s">
        <v>522</v>
      </c>
      <c r="E253" s="526" t="s">
        <v>523</v>
      </c>
      <c r="F253" s="61" t="str">
        <f>IF(D253="","",VLOOKUP(D253,'UG SKU Categorization'!$A$1:$C$204,3,0))</f>
        <v>Malaria Treatment</v>
      </c>
      <c r="G253" s="527">
        <v>0</v>
      </c>
      <c r="H253" s="528"/>
      <c r="I253" s="528"/>
      <c r="J253" s="528"/>
      <c r="K253" s="528"/>
      <c r="L253" s="528"/>
      <c r="M253" s="528"/>
      <c r="N253" s="528"/>
      <c r="O253" s="528"/>
      <c r="P253" s="528"/>
      <c r="Q253" s="528"/>
      <c r="R253" s="528"/>
      <c r="S253" s="528"/>
      <c r="T253" s="528"/>
      <c r="U253" s="528"/>
      <c r="V253" s="528"/>
      <c r="W253" s="528"/>
      <c r="X253" s="528"/>
      <c r="Y253" s="528"/>
      <c r="Z253" s="528"/>
      <c r="AA253" s="528"/>
      <c r="AB253" s="528"/>
      <c r="AC253" s="528"/>
      <c r="AD253" s="528"/>
      <c r="AE253" s="527">
        <v>0</v>
      </c>
      <c r="AF253" s="528"/>
      <c r="AG253" s="528"/>
      <c r="AH253" s="528"/>
      <c r="AI253" s="528"/>
      <c r="AJ253" s="528"/>
      <c r="AK253" s="528"/>
      <c r="AL253" s="528"/>
      <c r="AM253" s="528"/>
      <c r="AN253" s="528"/>
      <c r="AO253" s="528"/>
      <c r="AP253" s="528"/>
      <c r="AQ253" s="528"/>
      <c r="AR253" s="528"/>
      <c r="AS253" s="528"/>
      <c r="AT253" s="528"/>
      <c r="AU253" s="528"/>
      <c r="AV253" s="528"/>
      <c r="AW253" s="528"/>
      <c r="AX253" s="528"/>
    </row>
    <row r="254" spans="1:50">
      <c r="A254" s="526" t="s">
        <v>1005</v>
      </c>
      <c r="B254" s="526" t="s">
        <v>393</v>
      </c>
      <c r="C254" s="526" t="s">
        <v>393</v>
      </c>
      <c r="D254" s="526" t="s">
        <v>526</v>
      </c>
      <c r="E254" s="526" t="s">
        <v>527</v>
      </c>
      <c r="F254" s="61" t="str">
        <f>IF(D254="","",VLOOKUP(D254,'UG SKU Categorization'!$A$1:$C$204,3,0))</f>
        <v>Other Health</v>
      </c>
      <c r="G254" s="527">
        <v>0</v>
      </c>
      <c r="H254" s="528"/>
      <c r="I254" s="528"/>
      <c r="J254" s="528"/>
      <c r="K254" s="528"/>
      <c r="L254" s="528"/>
      <c r="M254" s="528"/>
      <c r="N254" s="528"/>
      <c r="O254" s="528"/>
      <c r="P254" s="528"/>
      <c r="Q254" s="528"/>
      <c r="R254" s="528"/>
      <c r="S254" s="528"/>
      <c r="T254" s="528"/>
      <c r="U254" s="528"/>
      <c r="V254" s="528"/>
      <c r="W254" s="528"/>
      <c r="X254" s="528"/>
      <c r="Y254" s="528"/>
      <c r="Z254" s="528"/>
      <c r="AA254" s="528"/>
      <c r="AB254" s="528"/>
      <c r="AC254" s="528"/>
      <c r="AD254" s="527">
        <v>0</v>
      </c>
      <c r="AE254" s="528"/>
      <c r="AF254" s="528"/>
      <c r="AG254" s="528"/>
      <c r="AH254" s="528"/>
      <c r="AI254" s="528"/>
      <c r="AJ254" s="528"/>
      <c r="AK254" s="528"/>
      <c r="AL254" s="528"/>
      <c r="AM254" s="528"/>
      <c r="AN254" s="528"/>
      <c r="AO254" s="528"/>
      <c r="AP254" s="528"/>
      <c r="AQ254" s="528"/>
      <c r="AR254" s="528"/>
      <c r="AS254" s="528"/>
      <c r="AT254" s="528"/>
      <c r="AU254" s="528"/>
      <c r="AV254" s="528"/>
      <c r="AW254" s="528"/>
      <c r="AX254" s="528"/>
    </row>
    <row r="255" spans="1:50">
      <c r="A255" s="526" t="s">
        <v>1005</v>
      </c>
      <c r="B255" s="526" t="s">
        <v>393</v>
      </c>
      <c r="C255" s="526" t="s">
        <v>393</v>
      </c>
      <c r="D255" s="526" t="s">
        <v>550</v>
      </c>
      <c r="E255" s="526" t="s">
        <v>551</v>
      </c>
      <c r="F255" s="61" t="str">
        <f>IF(D255="","",VLOOKUP(D255,'UG SKU Categorization'!$A$1:$C$204,3,0))</f>
        <v>Other Health</v>
      </c>
      <c r="G255" s="527">
        <v>882</v>
      </c>
      <c r="H255" s="528"/>
      <c r="I255" s="528"/>
      <c r="J255" s="528"/>
      <c r="K255" s="528"/>
      <c r="L255" s="528"/>
      <c r="M255" s="528"/>
      <c r="N255" s="528"/>
      <c r="O255" s="528"/>
      <c r="P255" s="528"/>
      <c r="Q255" s="528"/>
      <c r="R255" s="528"/>
      <c r="S255" s="528"/>
      <c r="T255" s="528"/>
      <c r="U255" s="528"/>
      <c r="V255" s="528"/>
      <c r="W255" s="528"/>
      <c r="X255" s="528"/>
      <c r="Y255" s="528"/>
      <c r="Z255" s="528"/>
      <c r="AA255" s="528"/>
      <c r="AB255" s="528"/>
      <c r="AC255" s="528"/>
      <c r="AD255" s="528"/>
      <c r="AE255" s="528"/>
      <c r="AF255" s="528"/>
      <c r="AG255" s="528"/>
      <c r="AH255" s="528"/>
      <c r="AI255" s="528"/>
      <c r="AJ255" s="528"/>
      <c r="AK255" s="528"/>
      <c r="AL255" s="527">
        <v>441</v>
      </c>
      <c r="AM255" s="527">
        <v>441</v>
      </c>
      <c r="AN255" s="528"/>
      <c r="AO255" s="528"/>
      <c r="AP255" s="528"/>
      <c r="AQ255" s="528"/>
      <c r="AR255" s="528"/>
      <c r="AS255" s="528"/>
      <c r="AT255" s="528"/>
      <c r="AU255" s="528"/>
      <c r="AV255" s="528"/>
      <c r="AW255" s="528"/>
      <c r="AX255" s="528"/>
    </row>
    <row r="256" spans="1:50">
      <c r="A256" s="526" t="s">
        <v>1005</v>
      </c>
      <c r="B256" s="526" t="s">
        <v>393</v>
      </c>
      <c r="C256" s="526" t="s">
        <v>393</v>
      </c>
      <c r="D256" s="526" t="s">
        <v>554</v>
      </c>
      <c r="E256" s="526" t="s">
        <v>555</v>
      </c>
      <c r="F256" s="61" t="str">
        <f>IF(D256="","",VLOOKUP(D256,'UG SKU Categorization'!$A$1:$C$204,3,0))</f>
        <v>Other Health</v>
      </c>
      <c r="G256" s="527">
        <v>1022</v>
      </c>
      <c r="H256" s="528"/>
      <c r="I256" s="528"/>
      <c r="J256" s="528"/>
      <c r="K256" s="528"/>
      <c r="L256" s="528"/>
      <c r="M256" s="528"/>
      <c r="N256" s="528"/>
      <c r="O256" s="528"/>
      <c r="P256" s="528"/>
      <c r="Q256" s="528"/>
      <c r="R256" s="528"/>
      <c r="S256" s="528"/>
      <c r="T256" s="528"/>
      <c r="U256" s="528"/>
      <c r="V256" s="528"/>
      <c r="W256" s="528"/>
      <c r="X256" s="528"/>
      <c r="Y256" s="528"/>
      <c r="Z256" s="528"/>
      <c r="AA256" s="528"/>
      <c r="AB256" s="528"/>
      <c r="AC256" s="528"/>
      <c r="AD256" s="528"/>
      <c r="AE256" s="528"/>
      <c r="AF256" s="528"/>
      <c r="AG256" s="528"/>
      <c r="AH256" s="528"/>
      <c r="AI256" s="528"/>
      <c r="AJ256" s="528"/>
      <c r="AK256" s="528"/>
      <c r="AL256" s="527">
        <v>342</v>
      </c>
      <c r="AM256" s="527">
        <v>342</v>
      </c>
      <c r="AN256" s="527">
        <v>338</v>
      </c>
      <c r="AO256" s="528"/>
      <c r="AP256" s="528"/>
      <c r="AQ256" s="528"/>
      <c r="AR256" s="528"/>
      <c r="AS256" s="528"/>
      <c r="AT256" s="528"/>
      <c r="AU256" s="528"/>
      <c r="AV256" s="528"/>
      <c r="AW256" s="528"/>
      <c r="AX256" s="528"/>
    </row>
    <row r="257" spans="1:50">
      <c r="A257" s="526" t="s">
        <v>1005</v>
      </c>
      <c r="B257" s="526" t="s">
        <v>376</v>
      </c>
      <c r="C257" s="526" t="s">
        <v>954</v>
      </c>
      <c r="D257" s="526" t="s">
        <v>689</v>
      </c>
      <c r="E257" s="526" t="s">
        <v>689</v>
      </c>
      <c r="F257" s="61" t="str">
        <f>IF(D257="","",VLOOKUP(D257,'UG SKU Categorization'!$A$1:$C$204,3,0))</f>
        <v/>
      </c>
      <c r="G257" s="527">
        <v>3</v>
      </c>
      <c r="H257" s="528"/>
      <c r="I257" s="528"/>
      <c r="J257" s="528"/>
      <c r="K257" s="528"/>
      <c r="L257" s="528"/>
      <c r="M257" s="528"/>
      <c r="N257" s="528"/>
      <c r="O257" s="528"/>
      <c r="P257" s="528"/>
      <c r="Q257" s="528"/>
      <c r="R257" s="528"/>
      <c r="S257" s="528"/>
      <c r="T257" s="528"/>
      <c r="U257" s="528"/>
      <c r="V257" s="528"/>
      <c r="W257" s="528"/>
      <c r="X257" s="528"/>
      <c r="Y257" s="528"/>
      <c r="Z257" s="528"/>
      <c r="AA257" s="528"/>
      <c r="AB257" s="528"/>
      <c r="AC257" s="528"/>
      <c r="AD257" s="528"/>
      <c r="AE257" s="528"/>
      <c r="AF257" s="528"/>
      <c r="AG257" s="527">
        <v>1</v>
      </c>
      <c r="AH257" s="527">
        <v>2</v>
      </c>
      <c r="AI257" s="528"/>
      <c r="AJ257" s="528"/>
      <c r="AK257" s="528"/>
      <c r="AL257" s="528"/>
      <c r="AM257" s="528"/>
      <c r="AN257" s="528"/>
      <c r="AO257" s="528"/>
      <c r="AP257" s="528"/>
      <c r="AQ257" s="528"/>
      <c r="AR257" s="528"/>
      <c r="AS257" s="528"/>
      <c r="AT257" s="528"/>
      <c r="AU257" s="528"/>
      <c r="AV257" s="528"/>
      <c r="AW257" s="528"/>
      <c r="AX257" s="528"/>
    </row>
    <row r="258" spans="1:50">
      <c r="A258" s="526" t="s">
        <v>1005</v>
      </c>
      <c r="B258" s="526" t="s">
        <v>376</v>
      </c>
      <c r="C258" s="526" t="s">
        <v>954</v>
      </c>
      <c r="D258" s="526" t="s">
        <v>745</v>
      </c>
      <c r="E258" s="526" t="s">
        <v>746</v>
      </c>
      <c r="F258" s="61" t="str">
        <f>IF(D258="","",VLOOKUP(D258,'UG SKU Categorization'!$A$1:$C$204,3,0))</f>
        <v>Eyeglasses</v>
      </c>
      <c r="G258" s="527">
        <v>1</v>
      </c>
      <c r="H258" s="528"/>
      <c r="I258" s="528"/>
      <c r="J258" s="528"/>
      <c r="K258" s="528"/>
      <c r="L258" s="528"/>
      <c r="M258" s="528"/>
      <c r="N258" s="528"/>
      <c r="O258" s="528"/>
      <c r="P258" s="528"/>
      <c r="Q258" s="528"/>
      <c r="R258" s="528"/>
      <c r="S258" s="528"/>
      <c r="T258" s="528"/>
      <c r="U258" s="528"/>
      <c r="V258" s="528"/>
      <c r="W258" s="528"/>
      <c r="X258" s="528"/>
      <c r="Y258" s="528"/>
      <c r="Z258" s="528"/>
      <c r="AA258" s="528"/>
      <c r="AB258" s="528"/>
      <c r="AC258" s="528"/>
      <c r="AD258" s="528"/>
      <c r="AE258" s="528"/>
      <c r="AF258" s="528"/>
      <c r="AG258" s="528"/>
      <c r="AH258" s="527">
        <v>1</v>
      </c>
      <c r="AI258" s="528"/>
      <c r="AJ258" s="528"/>
      <c r="AK258" s="528"/>
      <c r="AL258" s="528"/>
      <c r="AM258" s="528"/>
      <c r="AN258" s="528"/>
      <c r="AO258" s="528"/>
      <c r="AP258" s="528"/>
      <c r="AQ258" s="528"/>
      <c r="AR258" s="528"/>
      <c r="AS258" s="528"/>
      <c r="AT258" s="528"/>
      <c r="AU258" s="528"/>
      <c r="AV258" s="528"/>
      <c r="AW258" s="528"/>
      <c r="AX258" s="528"/>
    </row>
    <row r="259" spans="1:50">
      <c r="A259" s="526" t="s">
        <v>1005</v>
      </c>
      <c r="B259" s="526" t="s">
        <v>376</v>
      </c>
      <c r="C259" s="526" t="s">
        <v>954</v>
      </c>
      <c r="D259" s="526" t="s">
        <v>753</v>
      </c>
      <c r="E259" s="526" t="s">
        <v>754</v>
      </c>
      <c r="F259" s="61" t="str">
        <f>IF(D259="","",VLOOKUP(D259,'UG SKU Categorization'!$A$1:$C$204,3,0))</f>
        <v>Eyeglasses</v>
      </c>
      <c r="G259" s="527">
        <v>2</v>
      </c>
      <c r="H259" s="528"/>
      <c r="I259" s="528"/>
      <c r="J259" s="528"/>
      <c r="K259" s="528"/>
      <c r="L259" s="528"/>
      <c r="M259" s="528"/>
      <c r="N259" s="528"/>
      <c r="O259" s="528"/>
      <c r="P259" s="528"/>
      <c r="Q259" s="528"/>
      <c r="R259" s="527">
        <v>1</v>
      </c>
      <c r="S259" s="528"/>
      <c r="T259" s="528"/>
      <c r="U259" s="528"/>
      <c r="V259" s="528"/>
      <c r="W259" s="528"/>
      <c r="X259" s="528"/>
      <c r="Y259" s="528"/>
      <c r="Z259" s="528"/>
      <c r="AA259" s="528"/>
      <c r="AB259" s="528"/>
      <c r="AC259" s="528"/>
      <c r="AD259" s="527">
        <v>1</v>
      </c>
      <c r="AE259" s="528"/>
      <c r="AF259" s="528"/>
      <c r="AG259" s="528"/>
      <c r="AH259" s="528"/>
      <c r="AI259" s="528"/>
      <c r="AJ259" s="528"/>
      <c r="AK259" s="528"/>
      <c r="AL259" s="528"/>
      <c r="AM259" s="528"/>
      <c r="AN259" s="528"/>
      <c r="AO259" s="528"/>
      <c r="AP259" s="528"/>
      <c r="AQ259" s="528"/>
      <c r="AR259" s="528"/>
      <c r="AS259" s="528"/>
      <c r="AT259" s="528"/>
      <c r="AU259" s="528"/>
      <c r="AV259" s="528"/>
      <c r="AW259" s="528"/>
      <c r="AX259" s="528"/>
    </row>
    <row r="260" spans="1:50">
      <c r="A260" s="526" t="s">
        <v>1005</v>
      </c>
      <c r="B260" s="526" t="s">
        <v>376</v>
      </c>
      <c r="C260" s="526" t="s">
        <v>954</v>
      </c>
      <c r="D260" s="526" t="s">
        <v>755</v>
      </c>
      <c r="E260" s="526" t="s">
        <v>756</v>
      </c>
      <c r="F260" s="61" t="str">
        <f>IF(D260="","",VLOOKUP(D260,'UG SKU Categorization'!$A$1:$C$204,3,0))</f>
        <v>Eyeglasses</v>
      </c>
      <c r="G260" s="527">
        <v>1</v>
      </c>
      <c r="H260" s="528"/>
      <c r="I260" s="528"/>
      <c r="J260" s="528"/>
      <c r="K260" s="528"/>
      <c r="L260" s="528"/>
      <c r="M260" s="528"/>
      <c r="N260" s="528"/>
      <c r="O260" s="528"/>
      <c r="P260" s="528"/>
      <c r="Q260" s="528"/>
      <c r="R260" s="528"/>
      <c r="S260" s="528"/>
      <c r="T260" s="528"/>
      <c r="U260" s="528"/>
      <c r="V260" s="528"/>
      <c r="W260" s="527">
        <v>1</v>
      </c>
      <c r="X260" s="528"/>
      <c r="Y260" s="528"/>
      <c r="Z260" s="528"/>
      <c r="AA260" s="528"/>
      <c r="AB260" s="528"/>
      <c r="AC260" s="528"/>
      <c r="AD260" s="528"/>
      <c r="AE260" s="528"/>
      <c r="AF260" s="528"/>
      <c r="AG260" s="528"/>
      <c r="AH260" s="528"/>
      <c r="AI260" s="528"/>
      <c r="AJ260" s="528"/>
      <c r="AK260" s="528"/>
      <c r="AL260" s="528"/>
      <c r="AM260" s="528"/>
      <c r="AN260" s="528"/>
      <c r="AO260" s="528"/>
      <c r="AP260" s="528"/>
      <c r="AQ260" s="528"/>
      <c r="AR260" s="528"/>
      <c r="AS260" s="528"/>
      <c r="AT260" s="528"/>
      <c r="AU260" s="528"/>
      <c r="AV260" s="528"/>
      <c r="AW260" s="528"/>
      <c r="AX260" s="528"/>
    </row>
    <row r="261" spans="1:50">
      <c r="A261" s="526" t="s">
        <v>1005</v>
      </c>
      <c r="B261" s="526" t="s">
        <v>376</v>
      </c>
      <c r="C261" s="526" t="s">
        <v>954</v>
      </c>
      <c r="D261" s="526" t="s">
        <v>763</v>
      </c>
      <c r="E261" s="526" t="s">
        <v>764</v>
      </c>
      <c r="F261" s="61" t="str">
        <f>IF(D261="","",VLOOKUP(D261,'UG SKU Categorization'!$A$1:$C$204,3,0))</f>
        <v>Eyeglasses</v>
      </c>
      <c r="G261" s="527">
        <v>2</v>
      </c>
      <c r="H261" s="528"/>
      <c r="I261" s="528"/>
      <c r="J261" s="528"/>
      <c r="K261" s="528"/>
      <c r="L261" s="528"/>
      <c r="M261" s="528"/>
      <c r="N261" s="528"/>
      <c r="O261" s="528"/>
      <c r="P261" s="528"/>
      <c r="Q261" s="528"/>
      <c r="R261" s="528"/>
      <c r="S261" s="528"/>
      <c r="T261" s="528"/>
      <c r="U261" s="528"/>
      <c r="V261" s="528"/>
      <c r="W261" s="528"/>
      <c r="X261" s="528"/>
      <c r="Y261" s="528"/>
      <c r="Z261" s="528"/>
      <c r="AA261" s="528"/>
      <c r="AB261" s="528"/>
      <c r="AC261" s="527">
        <v>2</v>
      </c>
      <c r="AD261" s="528"/>
      <c r="AE261" s="528"/>
      <c r="AF261" s="528"/>
      <c r="AG261" s="528"/>
      <c r="AH261" s="528"/>
      <c r="AI261" s="528"/>
      <c r="AJ261" s="528"/>
      <c r="AK261" s="528"/>
      <c r="AL261" s="528"/>
      <c r="AM261" s="528"/>
      <c r="AN261" s="528"/>
      <c r="AO261" s="528"/>
      <c r="AP261" s="528"/>
      <c r="AQ261" s="528"/>
      <c r="AR261" s="528"/>
      <c r="AS261" s="528"/>
      <c r="AT261" s="528"/>
      <c r="AU261" s="528"/>
      <c r="AV261" s="528"/>
      <c r="AW261" s="528"/>
      <c r="AX261" s="528"/>
    </row>
    <row r="262" spans="1:50">
      <c r="A262" s="526" t="s">
        <v>1005</v>
      </c>
      <c r="B262" s="526" t="s">
        <v>376</v>
      </c>
      <c r="C262" s="526" t="s">
        <v>954</v>
      </c>
      <c r="D262" s="526" t="s">
        <v>765</v>
      </c>
      <c r="E262" s="526" t="s">
        <v>766</v>
      </c>
      <c r="F262" s="61" t="str">
        <f>IF(D262="","",VLOOKUP(D262,'UG SKU Categorization'!$A$1:$C$204,3,0))</f>
        <v>Eyeglasses</v>
      </c>
      <c r="G262" s="527">
        <v>1</v>
      </c>
      <c r="H262" s="528"/>
      <c r="I262" s="528"/>
      <c r="J262" s="528"/>
      <c r="K262" s="528"/>
      <c r="L262" s="528"/>
      <c r="M262" s="528"/>
      <c r="N262" s="528"/>
      <c r="O262" s="528"/>
      <c r="P262" s="528"/>
      <c r="Q262" s="528"/>
      <c r="R262" s="527">
        <v>1</v>
      </c>
      <c r="S262" s="528"/>
      <c r="T262" s="528"/>
      <c r="U262" s="528"/>
      <c r="V262" s="528"/>
      <c r="W262" s="528"/>
      <c r="X262" s="528"/>
      <c r="Y262" s="528"/>
      <c r="Z262" s="528"/>
      <c r="AA262" s="528"/>
      <c r="AB262" s="528"/>
      <c r="AC262" s="528"/>
      <c r="AD262" s="528"/>
      <c r="AE262" s="528"/>
      <c r="AF262" s="528"/>
      <c r="AG262" s="528"/>
      <c r="AH262" s="528"/>
      <c r="AI262" s="528"/>
      <c r="AJ262" s="528"/>
      <c r="AK262" s="528"/>
      <c r="AL262" s="528"/>
      <c r="AM262" s="528"/>
      <c r="AN262" s="528"/>
      <c r="AO262" s="528"/>
      <c r="AP262" s="528"/>
      <c r="AQ262" s="528"/>
      <c r="AR262" s="528"/>
      <c r="AS262" s="528"/>
      <c r="AT262" s="528"/>
      <c r="AU262" s="528"/>
      <c r="AV262" s="528"/>
      <c r="AW262" s="528"/>
      <c r="AX262" s="528"/>
    </row>
    <row r="263" spans="1:50">
      <c r="A263" s="526" t="s">
        <v>1005</v>
      </c>
      <c r="B263" s="526" t="s">
        <v>376</v>
      </c>
      <c r="C263" s="526" t="s">
        <v>954</v>
      </c>
      <c r="D263" s="526" t="s">
        <v>595</v>
      </c>
      <c r="E263" s="526" t="s">
        <v>596</v>
      </c>
      <c r="F263" s="61" t="str">
        <f>IF(D263="","",VLOOKUP(D263,'UG SKU Categorization'!$A$1:$C$204,3,0))</f>
        <v>Eyeglasses</v>
      </c>
      <c r="G263" s="527">
        <v>3</v>
      </c>
      <c r="H263" s="528"/>
      <c r="I263" s="528"/>
      <c r="J263" s="528"/>
      <c r="K263" s="528"/>
      <c r="L263" s="528"/>
      <c r="M263" s="528"/>
      <c r="N263" s="528"/>
      <c r="O263" s="528"/>
      <c r="P263" s="528"/>
      <c r="Q263" s="528"/>
      <c r="R263" s="528"/>
      <c r="S263" s="528"/>
      <c r="T263" s="528"/>
      <c r="U263" s="528"/>
      <c r="V263" s="528"/>
      <c r="W263" s="528"/>
      <c r="X263" s="528"/>
      <c r="Y263" s="528"/>
      <c r="Z263" s="528"/>
      <c r="AA263" s="528"/>
      <c r="AB263" s="528"/>
      <c r="AC263" s="527">
        <v>3</v>
      </c>
      <c r="AD263" s="528"/>
      <c r="AE263" s="528"/>
      <c r="AF263" s="528"/>
      <c r="AG263" s="528"/>
      <c r="AH263" s="528"/>
      <c r="AI263" s="528"/>
      <c r="AJ263" s="528"/>
      <c r="AK263" s="528"/>
      <c r="AL263" s="528"/>
      <c r="AM263" s="528"/>
      <c r="AN263" s="528"/>
      <c r="AO263" s="528"/>
      <c r="AP263" s="528"/>
      <c r="AQ263" s="528"/>
      <c r="AR263" s="528"/>
      <c r="AS263" s="528"/>
      <c r="AT263" s="528"/>
      <c r="AU263" s="528"/>
      <c r="AV263" s="528"/>
      <c r="AW263" s="528"/>
      <c r="AX263" s="528"/>
    </row>
    <row r="264" spans="1:50">
      <c r="A264" s="526" t="s">
        <v>1005</v>
      </c>
      <c r="B264" s="526" t="s">
        <v>376</v>
      </c>
      <c r="C264" s="526" t="s">
        <v>954</v>
      </c>
      <c r="D264" s="526" t="s">
        <v>597</v>
      </c>
      <c r="E264" s="526" t="s">
        <v>598</v>
      </c>
      <c r="F264" s="61" t="str">
        <f>IF(D264="","",VLOOKUP(D264,'UG SKU Categorization'!$A$1:$C$204,3,0))</f>
        <v>Eyeglasses</v>
      </c>
      <c r="G264" s="527">
        <v>1</v>
      </c>
      <c r="H264" s="528"/>
      <c r="I264" s="528"/>
      <c r="J264" s="528"/>
      <c r="K264" s="528"/>
      <c r="L264" s="528"/>
      <c r="M264" s="528"/>
      <c r="N264" s="528"/>
      <c r="O264" s="528"/>
      <c r="P264" s="528"/>
      <c r="Q264" s="528"/>
      <c r="R264" s="528"/>
      <c r="S264" s="528"/>
      <c r="T264" s="528"/>
      <c r="U264" s="528"/>
      <c r="V264" s="528"/>
      <c r="W264" s="527">
        <v>1</v>
      </c>
      <c r="X264" s="528"/>
      <c r="Y264" s="528"/>
      <c r="Z264" s="528"/>
      <c r="AA264" s="528"/>
      <c r="AB264" s="528"/>
      <c r="AC264" s="528"/>
      <c r="AD264" s="528"/>
      <c r="AE264" s="528"/>
      <c r="AF264" s="528"/>
      <c r="AG264" s="528"/>
      <c r="AH264" s="528"/>
      <c r="AI264" s="528"/>
      <c r="AJ264" s="528"/>
      <c r="AK264" s="528"/>
      <c r="AL264" s="528"/>
      <c r="AM264" s="528"/>
      <c r="AN264" s="528"/>
      <c r="AO264" s="528"/>
      <c r="AP264" s="528"/>
      <c r="AQ264" s="528"/>
      <c r="AR264" s="528"/>
      <c r="AS264" s="528"/>
      <c r="AT264" s="528"/>
      <c r="AU264" s="528"/>
      <c r="AV264" s="528"/>
      <c r="AW264" s="528"/>
      <c r="AX264" s="528"/>
    </row>
    <row r="265" spans="1:50">
      <c r="A265" s="526" t="s">
        <v>1005</v>
      </c>
      <c r="B265" s="526" t="s">
        <v>376</v>
      </c>
      <c r="C265" s="526" t="s">
        <v>954</v>
      </c>
      <c r="D265" s="526" t="s">
        <v>599</v>
      </c>
      <c r="E265" s="526" t="s">
        <v>600</v>
      </c>
      <c r="F265" s="61" t="str">
        <f>IF(D265="","",VLOOKUP(D265,'UG SKU Categorization'!$A$1:$C$204,3,0))</f>
        <v>Eyeglasses</v>
      </c>
      <c r="G265" s="527">
        <v>2</v>
      </c>
      <c r="H265" s="528"/>
      <c r="I265" s="528"/>
      <c r="J265" s="528"/>
      <c r="K265" s="528"/>
      <c r="L265" s="528"/>
      <c r="M265" s="528"/>
      <c r="N265" s="528"/>
      <c r="O265" s="528"/>
      <c r="P265" s="528"/>
      <c r="Q265" s="528"/>
      <c r="R265" s="527">
        <v>1</v>
      </c>
      <c r="S265" s="528"/>
      <c r="T265" s="528"/>
      <c r="U265" s="528"/>
      <c r="V265" s="528"/>
      <c r="W265" s="527">
        <v>1</v>
      </c>
      <c r="X265" s="528"/>
      <c r="Y265" s="528"/>
      <c r="Z265" s="528"/>
      <c r="AA265" s="528"/>
      <c r="AB265" s="528"/>
      <c r="AC265" s="528"/>
      <c r="AD265" s="528"/>
      <c r="AE265" s="528"/>
      <c r="AF265" s="528"/>
      <c r="AG265" s="528"/>
      <c r="AH265" s="528"/>
      <c r="AI265" s="528"/>
      <c r="AJ265" s="528"/>
      <c r="AK265" s="528"/>
      <c r="AL265" s="528"/>
      <c r="AM265" s="528"/>
      <c r="AN265" s="528"/>
      <c r="AO265" s="528"/>
      <c r="AP265" s="528"/>
      <c r="AQ265" s="528"/>
      <c r="AR265" s="528"/>
      <c r="AS265" s="528"/>
      <c r="AT265" s="528"/>
      <c r="AU265" s="528"/>
      <c r="AV265" s="528"/>
      <c r="AW265" s="528"/>
      <c r="AX265" s="528"/>
    </row>
    <row r="266" spans="1:50">
      <c r="A266" s="526" t="s">
        <v>1005</v>
      </c>
      <c r="B266" s="526" t="s">
        <v>376</v>
      </c>
      <c r="C266" s="526" t="s">
        <v>954</v>
      </c>
      <c r="D266" s="526" t="s">
        <v>601</v>
      </c>
      <c r="E266" s="526" t="s">
        <v>602</v>
      </c>
      <c r="F266" s="61" t="str">
        <f>IF(D266="","",VLOOKUP(D266,'UG SKU Categorization'!$A$1:$C$204,3,0))</f>
        <v>Eyeglasses</v>
      </c>
      <c r="G266" s="527">
        <v>2</v>
      </c>
      <c r="H266" s="528"/>
      <c r="I266" s="528"/>
      <c r="J266" s="528"/>
      <c r="K266" s="528"/>
      <c r="L266" s="528"/>
      <c r="M266" s="528"/>
      <c r="N266" s="528"/>
      <c r="O266" s="528"/>
      <c r="P266" s="528"/>
      <c r="Q266" s="528"/>
      <c r="R266" s="527">
        <v>2</v>
      </c>
      <c r="S266" s="528"/>
      <c r="T266" s="528"/>
      <c r="U266" s="528"/>
      <c r="V266" s="528"/>
      <c r="W266" s="528"/>
      <c r="X266" s="528"/>
      <c r="Y266" s="528"/>
      <c r="Z266" s="528"/>
      <c r="AA266" s="528"/>
      <c r="AB266" s="528"/>
      <c r="AC266" s="528"/>
      <c r="AD266" s="528"/>
      <c r="AE266" s="528"/>
      <c r="AF266" s="528"/>
      <c r="AG266" s="528"/>
      <c r="AH266" s="528"/>
      <c r="AI266" s="528"/>
      <c r="AJ266" s="528"/>
      <c r="AK266" s="528"/>
      <c r="AL266" s="528"/>
      <c r="AM266" s="528"/>
      <c r="AN266" s="528"/>
      <c r="AO266" s="528"/>
      <c r="AP266" s="528"/>
      <c r="AQ266" s="528"/>
      <c r="AR266" s="528"/>
      <c r="AS266" s="528"/>
      <c r="AT266" s="528"/>
      <c r="AU266" s="528"/>
      <c r="AV266" s="528"/>
      <c r="AW266" s="528"/>
      <c r="AX266" s="528"/>
    </row>
    <row r="267" spans="1:50">
      <c r="A267" s="526" t="s">
        <v>1005</v>
      </c>
      <c r="B267" s="526" t="s">
        <v>376</v>
      </c>
      <c r="C267" s="526" t="s">
        <v>954</v>
      </c>
      <c r="D267" s="526" t="s">
        <v>605</v>
      </c>
      <c r="E267" s="526" t="s">
        <v>606</v>
      </c>
      <c r="F267" s="61" t="str">
        <f>IF(D267="","",VLOOKUP(D267,'UG SKU Categorization'!$A$1:$C$204,3,0))</f>
        <v>Eyeglasses</v>
      </c>
      <c r="G267" s="527">
        <v>3</v>
      </c>
      <c r="H267" s="528"/>
      <c r="I267" s="528"/>
      <c r="J267" s="528"/>
      <c r="K267" s="528"/>
      <c r="L267" s="528"/>
      <c r="M267" s="528"/>
      <c r="N267" s="528"/>
      <c r="O267" s="528"/>
      <c r="P267" s="528"/>
      <c r="Q267" s="528"/>
      <c r="R267" s="528"/>
      <c r="S267" s="528"/>
      <c r="T267" s="528"/>
      <c r="U267" s="528"/>
      <c r="V267" s="528"/>
      <c r="W267" s="528"/>
      <c r="X267" s="528"/>
      <c r="Y267" s="528"/>
      <c r="Z267" s="528"/>
      <c r="AA267" s="528"/>
      <c r="AB267" s="528"/>
      <c r="AC267" s="527">
        <v>3</v>
      </c>
      <c r="AD267" s="528"/>
      <c r="AE267" s="528"/>
      <c r="AF267" s="528"/>
      <c r="AG267" s="528"/>
      <c r="AH267" s="528"/>
      <c r="AI267" s="528"/>
      <c r="AJ267" s="528"/>
      <c r="AK267" s="528"/>
      <c r="AL267" s="528"/>
      <c r="AM267" s="528"/>
      <c r="AN267" s="528"/>
      <c r="AO267" s="528"/>
      <c r="AP267" s="528"/>
      <c r="AQ267" s="528"/>
      <c r="AR267" s="528"/>
      <c r="AS267" s="528"/>
      <c r="AT267" s="528"/>
      <c r="AU267" s="528"/>
      <c r="AV267" s="528"/>
      <c r="AW267" s="528"/>
      <c r="AX267" s="528"/>
    </row>
    <row r="268" spans="1:50">
      <c r="A268" s="526" t="s">
        <v>1005</v>
      </c>
      <c r="B268" s="526" t="s">
        <v>376</v>
      </c>
      <c r="C268" s="526" t="s">
        <v>954</v>
      </c>
      <c r="D268" s="526" t="s">
        <v>607</v>
      </c>
      <c r="E268" s="526" t="s">
        <v>608</v>
      </c>
      <c r="F268" s="61" t="str">
        <f>IF(D268="","",VLOOKUP(D268,'UG SKU Categorization'!$A$1:$C$204,3,0))</f>
        <v>Eyeglasses</v>
      </c>
      <c r="G268" s="527">
        <v>2</v>
      </c>
      <c r="H268" s="528"/>
      <c r="I268" s="528"/>
      <c r="J268" s="528"/>
      <c r="K268" s="528"/>
      <c r="L268" s="528"/>
      <c r="M268" s="528"/>
      <c r="N268" s="528"/>
      <c r="O268" s="528"/>
      <c r="P268" s="528"/>
      <c r="Q268" s="528"/>
      <c r="R268" s="527">
        <v>1</v>
      </c>
      <c r="S268" s="528"/>
      <c r="T268" s="528"/>
      <c r="U268" s="528"/>
      <c r="V268" s="528"/>
      <c r="W268" s="528"/>
      <c r="X268" s="528"/>
      <c r="Y268" s="528"/>
      <c r="Z268" s="528"/>
      <c r="AA268" s="528"/>
      <c r="AB268" s="528"/>
      <c r="AC268" s="528"/>
      <c r="AD268" s="528"/>
      <c r="AE268" s="528"/>
      <c r="AF268" s="528"/>
      <c r="AG268" s="528"/>
      <c r="AH268" s="528"/>
      <c r="AI268" s="528"/>
      <c r="AJ268" s="527">
        <v>1</v>
      </c>
      <c r="AK268" s="528"/>
      <c r="AL268" s="528"/>
      <c r="AM268" s="528"/>
      <c r="AN268" s="528"/>
      <c r="AO268" s="528"/>
      <c r="AP268" s="528"/>
      <c r="AQ268" s="528"/>
      <c r="AR268" s="528"/>
      <c r="AS268" s="528"/>
      <c r="AT268" s="528"/>
      <c r="AU268" s="528"/>
      <c r="AV268" s="528"/>
      <c r="AW268" s="528"/>
      <c r="AX268" s="528"/>
    </row>
    <row r="269" spans="1:50">
      <c r="A269" s="526" t="s">
        <v>1005</v>
      </c>
      <c r="B269" s="526" t="s">
        <v>376</v>
      </c>
      <c r="C269" s="526" t="s">
        <v>954</v>
      </c>
      <c r="D269" s="526" t="s">
        <v>613</v>
      </c>
      <c r="E269" s="526" t="s">
        <v>614</v>
      </c>
      <c r="F269" s="61" t="str">
        <f>IF(D269="","",VLOOKUP(D269,'UG SKU Categorization'!$A$1:$C$204,3,0))</f>
        <v>Eyeglasses</v>
      </c>
      <c r="G269" s="527">
        <v>2</v>
      </c>
      <c r="H269" s="528"/>
      <c r="I269" s="528"/>
      <c r="J269" s="528"/>
      <c r="K269" s="528"/>
      <c r="L269" s="528"/>
      <c r="M269" s="528"/>
      <c r="N269" s="528"/>
      <c r="O269" s="528"/>
      <c r="P269" s="528"/>
      <c r="Q269" s="528"/>
      <c r="R269" s="528"/>
      <c r="S269" s="528"/>
      <c r="T269" s="528"/>
      <c r="U269" s="528"/>
      <c r="V269" s="528"/>
      <c r="W269" s="528"/>
      <c r="X269" s="528"/>
      <c r="Y269" s="528"/>
      <c r="Z269" s="528"/>
      <c r="AA269" s="528"/>
      <c r="AB269" s="528"/>
      <c r="AC269" s="528"/>
      <c r="AD269" s="527">
        <v>2</v>
      </c>
      <c r="AE269" s="528"/>
      <c r="AF269" s="528"/>
      <c r="AG269" s="528"/>
      <c r="AH269" s="528"/>
      <c r="AI269" s="528"/>
      <c r="AJ269" s="528"/>
      <c r="AK269" s="528"/>
      <c r="AL269" s="528"/>
      <c r="AM269" s="528"/>
      <c r="AN269" s="528"/>
      <c r="AO269" s="528"/>
      <c r="AP269" s="528"/>
      <c r="AQ269" s="528"/>
      <c r="AR269" s="528"/>
      <c r="AS269" s="528"/>
      <c r="AT269" s="528"/>
      <c r="AU269" s="528"/>
      <c r="AV269" s="528"/>
      <c r="AW269" s="528"/>
      <c r="AX269" s="528"/>
    </row>
    <row r="270" spans="1:50">
      <c r="A270" s="526" t="s">
        <v>1005</v>
      </c>
      <c r="B270" s="526" t="s">
        <v>376</v>
      </c>
      <c r="C270" s="526" t="s">
        <v>954</v>
      </c>
      <c r="D270" s="526" t="s">
        <v>627</v>
      </c>
      <c r="E270" s="526" t="s">
        <v>628</v>
      </c>
      <c r="F270" s="61" t="str">
        <f>IF(D270="","",VLOOKUP(D270,'UG SKU Categorization'!$A$1:$C$204,3,0))</f>
        <v>Eyeglasses</v>
      </c>
      <c r="G270" s="527">
        <v>3</v>
      </c>
      <c r="H270" s="528"/>
      <c r="I270" s="528"/>
      <c r="J270" s="528"/>
      <c r="K270" s="528"/>
      <c r="L270" s="528"/>
      <c r="M270" s="528"/>
      <c r="N270" s="528"/>
      <c r="O270" s="528"/>
      <c r="P270" s="528"/>
      <c r="Q270" s="528"/>
      <c r="R270" s="527">
        <v>1</v>
      </c>
      <c r="S270" s="528"/>
      <c r="T270" s="528"/>
      <c r="U270" s="528"/>
      <c r="V270" s="528"/>
      <c r="W270" s="528"/>
      <c r="X270" s="528"/>
      <c r="Y270" s="528"/>
      <c r="Z270" s="528"/>
      <c r="AA270" s="528"/>
      <c r="AB270" s="528"/>
      <c r="AC270" s="527">
        <v>2</v>
      </c>
      <c r="AD270" s="528"/>
      <c r="AE270" s="528"/>
      <c r="AF270" s="528"/>
      <c r="AG270" s="528"/>
      <c r="AH270" s="528"/>
      <c r="AI270" s="528"/>
      <c r="AJ270" s="528"/>
      <c r="AK270" s="528"/>
      <c r="AL270" s="528"/>
      <c r="AM270" s="528"/>
      <c r="AN270" s="528"/>
      <c r="AO270" s="528"/>
      <c r="AP270" s="528"/>
      <c r="AQ270" s="528"/>
      <c r="AR270" s="528"/>
      <c r="AS270" s="528"/>
      <c r="AT270" s="528"/>
      <c r="AU270" s="528"/>
      <c r="AV270" s="528"/>
      <c r="AW270" s="528"/>
      <c r="AX270" s="528"/>
    </row>
    <row r="271" spans="1:50">
      <c r="A271" s="526" t="s">
        <v>1005</v>
      </c>
      <c r="B271" s="526" t="s">
        <v>376</v>
      </c>
      <c r="C271" s="526" t="s">
        <v>954</v>
      </c>
      <c r="D271" s="526" t="s">
        <v>637</v>
      </c>
      <c r="E271" s="526" t="s">
        <v>638</v>
      </c>
      <c r="F271" s="61" t="str">
        <f>IF(D271="","",VLOOKUP(D271,'UG SKU Categorization'!$A$1:$C$204,3,0))</f>
        <v>Eyeglasses</v>
      </c>
      <c r="G271" s="527">
        <v>38</v>
      </c>
      <c r="H271" s="528"/>
      <c r="I271" s="528"/>
      <c r="J271" s="528"/>
      <c r="K271" s="528"/>
      <c r="L271" s="528"/>
      <c r="M271" s="528"/>
      <c r="N271" s="528"/>
      <c r="O271" s="528"/>
      <c r="P271" s="528"/>
      <c r="Q271" s="528"/>
      <c r="R271" s="527">
        <v>5</v>
      </c>
      <c r="S271" s="528"/>
      <c r="T271" s="528"/>
      <c r="U271" s="528"/>
      <c r="V271" s="528"/>
      <c r="W271" s="527">
        <v>2</v>
      </c>
      <c r="X271" s="527">
        <v>6</v>
      </c>
      <c r="Y271" s="528"/>
      <c r="Z271" s="528"/>
      <c r="AA271" s="528"/>
      <c r="AB271" s="528"/>
      <c r="AC271" s="527">
        <v>8</v>
      </c>
      <c r="AD271" s="527">
        <v>14</v>
      </c>
      <c r="AE271" s="528"/>
      <c r="AF271" s="528"/>
      <c r="AG271" s="528"/>
      <c r="AH271" s="528"/>
      <c r="AI271" s="528"/>
      <c r="AJ271" s="527">
        <v>1</v>
      </c>
      <c r="AK271" s="528"/>
      <c r="AL271" s="528"/>
      <c r="AM271" s="528"/>
      <c r="AN271" s="528"/>
      <c r="AO271" s="528"/>
      <c r="AP271" s="528"/>
      <c r="AQ271" s="527">
        <v>2</v>
      </c>
      <c r="AR271" s="528"/>
      <c r="AS271" s="528"/>
      <c r="AT271" s="528"/>
      <c r="AU271" s="528"/>
      <c r="AV271" s="528"/>
      <c r="AW271" s="528"/>
      <c r="AX271" s="528"/>
    </row>
    <row r="272" spans="1:50">
      <c r="A272" s="526" t="s">
        <v>1005</v>
      </c>
      <c r="B272" s="526" t="s">
        <v>376</v>
      </c>
      <c r="C272" s="526" t="s">
        <v>954</v>
      </c>
      <c r="D272" s="526" t="s">
        <v>639</v>
      </c>
      <c r="E272" s="526" t="s">
        <v>640</v>
      </c>
      <c r="F272" s="61" t="str">
        <f>IF(D272="","",VLOOKUP(D272,'UG SKU Categorization'!$A$1:$C$204,3,0))</f>
        <v>Eyeglasses</v>
      </c>
      <c r="G272" s="527">
        <v>30</v>
      </c>
      <c r="H272" s="528"/>
      <c r="I272" s="528"/>
      <c r="J272" s="528"/>
      <c r="K272" s="528"/>
      <c r="L272" s="528"/>
      <c r="M272" s="528"/>
      <c r="N272" s="528"/>
      <c r="O272" s="528"/>
      <c r="P272" s="528"/>
      <c r="Q272" s="528"/>
      <c r="R272" s="527">
        <v>8</v>
      </c>
      <c r="S272" s="528"/>
      <c r="T272" s="528"/>
      <c r="U272" s="528"/>
      <c r="V272" s="528"/>
      <c r="W272" s="527">
        <v>3</v>
      </c>
      <c r="X272" s="528"/>
      <c r="Y272" s="528"/>
      <c r="Z272" s="528"/>
      <c r="AA272" s="528"/>
      <c r="AB272" s="528"/>
      <c r="AC272" s="527">
        <v>6</v>
      </c>
      <c r="AD272" s="527">
        <v>10</v>
      </c>
      <c r="AE272" s="528"/>
      <c r="AF272" s="528"/>
      <c r="AG272" s="528"/>
      <c r="AH272" s="528"/>
      <c r="AI272" s="528"/>
      <c r="AJ272" s="527">
        <v>1</v>
      </c>
      <c r="AK272" s="528"/>
      <c r="AL272" s="528"/>
      <c r="AM272" s="528"/>
      <c r="AN272" s="528"/>
      <c r="AO272" s="528"/>
      <c r="AP272" s="528"/>
      <c r="AQ272" s="527">
        <v>2</v>
      </c>
      <c r="AR272" s="528"/>
      <c r="AS272" s="528"/>
      <c r="AT272" s="528"/>
      <c r="AU272" s="528"/>
      <c r="AV272" s="528"/>
      <c r="AW272" s="528"/>
      <c r="AX272" s="528"/>
    </row>
    <row r="273" spans="1:50">
      <c r="A273" s="526" t="s">
        <v>1005</v>
      </c>
      <c r="B273" s="526" t="s">
        <v>376</v>
      </c>
      <c r="C273" s="526" t="s">
        <v>954</v>
      </c>
      <c r="D273" s="526" t="s">
        <v>709</v>
      </c>
      <c r="E273" s="526" t="s">
        <v>710</v>
      </c>
      <c r="F273" s="61" t="str">
        <f>IF(D273="","",VLOOKUP(D273,'UG SKU Categorization'!$A$1:$C$204,3,0))</f>
        <v>Fortified Foods</v>
      </c>
      <c r="G273" s="527">
        <v>662</v>
      </c>
      <c r="H273" s="528"/>
      <c r="I273" s="528"/>
      <c r="J273" s="528"/>
      <c r="K273" s="528"/>
      <c r="L273" s="527">
        <v>15</v>
      </c>
      <c r="M273" s="527">
        <v>14</v>
      </c>
      <c r="N273" s="527">
        <v>22</v>
      </c>
      <c r="O273" s="527">
        <v>18</v>
      </c>
      <c r="P273" s="527">
        <v>253</v>
      </c>
      <c r="Q273" s="527">
        <v>24</v>
      </c>
      <c r="R273" s="527">
        <v>21</v>
      </c>
      <c r="S273" s="527">
        <v>34</v>
      </c>
      <c r="T273" s="527">
        <v>20</v>
      </c>
      <c r="U273" s="527">
        <v>17</v>
      </c>
      <c r="V273" s="527">
        <v>13</v>
      </c>
      <c r="W273" s="527">
        <v>18</v>
      </c>
      <c r="X273" s="527">
        <v>19</v>
      </c>
      <c r="Y273" s="527">
        <v>18</v>
      </c>
      <c r="Z273" s="527">
        <v>5</v>
      </c>
      <c r="AA273" s="527">
        <v>12</v>
      </c>
      <c r="AB273" s="527">
        <v>5</v>
      </c>
      <c r="AC273" s="527">
        <v>1</v>
      </c>
      <c r="AD273" s="527">
        <v>4</v>
      </c>
      <c r="AE273" s="527">
        <v>27</v>
      </c>
      <c r="AF273" s="527">
        <v>64</v>
      </c>
      <c r="AG273" s="527">
        <v>0</v>
      </c>
      <c r="AH273" s="528"/>
      <c r="AI273" s="527">
        <v>1</v>
      </c>
      <c r="AJ273" s="527">
        <v>2</v>
      </c>
      <c r="AK273" s="527">
        <v>1</v>
      </c>
      <c r="AL273" s="527">
        <v>1</v>
      </c>
      <c r="AM273" s="528"/>
      <c r="AN273" s="528"/>
      <c r="AO273" s="527">
        <v>1</v>
      </c>
      <c r="AP273" s="527">
        <v>1</v>
      </c>
      <c r="AQ273" s="527">
        <v>29</v>
      </c>
      <c r="AR273" s="527">
        <v>2</v>
      </c>
      <c r="AS273" s="528"/>
      <c r="AT273" s="527">
        <v>0</v>
      </c>
      <c r="AU273" s="528"/>
      <c r="AV273" s="528"/>
      <c r="AW273" s="528"/>
      <c r="AX273" s="528"/>
    </row>
    <row r="274" spans="1:50">
      <c r="A274" s="526" t="s">
        <v>1005</v>
      </c>
      <c r="B274" s="526" t="s">
        <v>376</v>
      </c>
      <c r="C274" s="526" t="s">
        <v>954</v>
      </c>
      <c r="D274" s="526" t="s">
        <v>711</v>
      </c>
      <c r="E274" s="526" t="s">
        <v>712</v>
      </c>
      <c r="F274" s="61" t="str">
        <f>IF(D274="","",VLOOKUP(D274,'UG SKU Categorization'!$A$1:$C$204,3,0))</f>
        <v>Fortified Foods</v>
      </c>
      <c r="G274" s="527">
        <v>9367</v>
      </c>
      <c r="H274" s="528"/>
      <c r="I274" s="528"/>
      <c r="J274" s="528"/>
      <c r="K274" s="528"/>
      <c r="L274" s="527">
        <v>432</v>
      </c>
      <c r="M274" s="527">
        <v>410</v>
      </c>
      <c r="N274" s="527">
        <v>244</v>
      </c>
      <c r="O274" s="527">
        <v>285</v>
      </c>
      <c r="P274" s="527">
        <v>208</v>
      </c>
      <c r="Q274" s="527">
        <v>125</v>
      </c>
      <c r="R274" s="527">
        <v>373</v>
      </c>
      <c r="S274" s="527">
        <v>564</v>
      </c>
      <c r="T274" s="527">
        <v>246</v>
      </c>
      <c r="U274" s="527">
        <v>126</v>
      </c>
      <c r="V274" s="527">
        <v>205</v>
      </c>
      <c r="W274" s="527">
        <v>314</v>
      </c>
      <c r="X274" s="527">
        <v>413</v>
      </c>
      <c r="Y274" s="527">
        <v>375</v>
      </c>
      <c r="Z274" s="527">
        <v>539</v>
      </c>
      <c r="AA274" s="527">
        <v>323</v>
      </c>
      <c r="AB274" s="527">
        <v>338</v>
      </c>
      <c r="AC274" s="527">
        <v>237</v>
      </c>
      <c r="AD274" s="527">
        <v>148</v>
      </c>
      <c r="AE274" s="527">
        <v>244</v>
      </c>
      <c r="AF274" s="527">
        <v>140</v>
      </c>
      <c r="AG274" s="527">
        <v>181</v>
      </c>
      <c r="AH274" s="527">
        <v>171</v>
      </c>
      <c r="AI274" s="527">
        <v>131</v>
      </c>
      <c r="AJ274" s="527">
        <v>93</v>
      </c>
      <c r="AK274" s="527">
        <v>73</v>
      </c>
      <c r="AL274" s="527">
        <v>183</v>
      </c>
      <c r="AM274" s="527">
        <v>199</v>
      </c>
      <c r="AN274" s="527">
        <v>275</v>
      </c>
      <c r="AO274" s="527">
        <v>186</v>
      </c>
      <c r="AP274" s="527">
        <v>117</v>
      </c>
      <c r="AQ274" s="527">
        <v>510</v>
      </c>
      <c r="AR274" s="527">
        <v>48</v>
      </c>
      <c r="AS274" s="527">
        <v>75</v>
      </c>
      <c r="AT274" s="527">
        <v>65</v>
      </c>
      <c r="AU274" s="527">
        <v>122</v>
      </c>
      <c r="AV274" s="527">
        <v>249</v>
      </c>
      <c r="AW274" s="527">
        <v>336</v>
      </c>
      <c r="AX274" s="527">
        <v>63</v>
      </c>
    </row>
    <row r="275" spans="1:50">
      <c r="A275" s="526" t="s">
        <v>1005</v>
      </c>
      <c r="B275" s="526" t="s">
        <v>376</v>
      </c>
      <c r="C275" s="526" t="s">
        <v>954</v>
      </c>
      <c r="D275" s="526" t="s">
        <v>713</v>
      </c>
      <c r="E275" s="526" t="s">
        <v>714</v>
      </c>
      <c r="F275" s="61" t="str">
        <f>IF(D275="","",VLOOKUP(D275,'UG SKU Categorization'!$A$1:$C$204,3,0))</f>
        <v>Fortified Foods</v>
      </c>
      <c r="G275" s="527">
        <v>3514</v>
      </c>
      <c r="H275" s="528"/>
      <c r="I275" s="528"/>
      <c r="J275" s="528"/>
      <c r="K275" s="528"/>
      <c r="L275" s="527">
        <v>158</v>
      </c>
      <c r="M275" s="527">
        <v>59</v>
      </c>
      <c r="N275" s="527">
        <v>12</v>
      </c>
      <c r="O275" s="527">
        <v>114</v>
      </c>
      <c r="P275" s="527">
        <v>16</v>
      </c>
      <c r="Q275" s="527">
        <v>38</v>
      </c>
      <c r="R275" s="527">
        <v>24</v>
      </c>
      <c r="S275" s="527">
        <v>67</v>
      </c>
      <c r="T275" s="527">
        <v>12</v>
      </c>
      <c r="U275" s="527">
        <v>6</v>
      </c>
      <c r="V275" s="527">
        <v>16</v>
      </c>
      <c r="W275" s="527">
        <v>101</v>
      </c>
      <c r="X275" s="527">
        <v>135</v>
      </c>
      <c r="Y275" s="527">
        <v>135</v>
      </c>
      <c r="Z275" s="527">
        <v>392</v>
      </c>
      <c r="AA275" s="527">
        <v>118</v>
      </c>
      <c r="AB275" s="527">
        <v>243</v>
      </c>
      <c r="AC275" s="527">
        <v>442</v>
      </c>
      <c r="AD275" s="527">
        <v>155</v>
      </c>
      <c r="AE275" s="527">
        <v>174</v>
      </c>
      <c r="AF275" s="527">
        <v>97</v>
      </c>
      <c r="AG275" s="527">
        <v>4</v>
      </c>
      <c r="AH275" s="527">
        <v>23</v>
      </c>
      <c r="AI275" s="527">
        <v>90</v>
      </c>
      <c r="AJ275" s="527">
        <v>34</v>
      </c>
      <c r="AK275" s="527">
        <v>42</v>
      </c>
      <c r="AL275" s="527">
        <v>128</v>
      </c>
      <c r="AM275" s="527">
        <v>186</v>
      </c>
      <c r="AN275" s="527">
        <v>149</v>
      </c>
      <c r="AO275" s="527">
        <v>106</v>
      </c>
      <c r="AP275" s="527">
        <v>64</v>
      </c>
      <c r="AQ275" s="527">
        <v>112</v>
      </c>
      <c r="AR275" s="527">
        <v>16</v>
      </c>
      <c r="AS275" s="527">
        <v>25</v>
      </c>
      <c r="AT275" s="527">
        <v>3</v>
      </c>
      <c r="AU275" s="527">
        <v>3</v>
      </c>
      <c r="AV275" s="527">
        <v>5</v>
      </c>
      <c r="AW275" s="527">
        <v>9</v>
      </c>
      <c r="AX275" s="527">
        <v>1</v>
      </c>
    </row>
    <row r="276" spans="1:50">
      <c r="A276" s="526" t="s">
        <v>1005</v>
      </c>
      <c r="B276" s="526" t="s">
        <v>376</v>
      </c>
      <c r="C276" s="526" t="s">
        <v>954</v>
      </c>
      <c r="D276" s="526" t="s">
        <v>715</v>
      </c>
      <c r="E276" s="526" t="s">
        <v>716</v>
      </c>
      <c r="F276" s="61" t="str">
        <f>IF(D276="","",VLOOKUP(D276,'UG SKU Categorization'!$A$1:$C$204,3,0))</f>
        <v>Fortified Foods</v>
      </c>
      <c r="G276" s="527">
        <v>51</v>
      </c>
      <c r="H276" s="528"/>
      <c r="I276" s="528"/>
      <c r="J276" s="528"/>
      <c r="K276" s="528"/>
      <c r="L276" s="527">
        <v>5</v>
      </c>
      <c r="M276" s="527">
        <v>1</v>
      </c>
      <c r="N276" s="528"/>
      <c r="O276" s="527">
        <v>3</v>
      </c>
      <c r="P276" s="527">
        <v>3</v>
      </c>
      <c r="Q276" s="527">
        <v>9</v>
      </c>
      <c r="R276" s="528"/>
      <c r="S276" s="527">
        <v>5</v>
      </c>
      <c r="T276" s="528"/>
      <c r="U276" s="527">
        <v>4</v>
      </c>
      <c r="V276" s="527">
        <v>1</v>
      </c>
      <c r="W276" s="527">
        <v>7</v>
      </c>
      <c r="X276" s="527">
        <v>7</v>
      </c>
      <c r="Y276" s="527">
        <v>2</v>
      </c>
      <c r="Z276" s="528"/>
      <c r="AA276" s="528"/>
      <c r="AB276" s="527">
        <v>4</v>
      </c>
      <c r="AC276" s="528"/>
      <c r="AD276" s="528"/>
      <c r="AE276" s="528"/>
      <c r="AF276" s="528"/>
      <c r="AG276" s="528"/>
      <c r="AH276" s="528"/>
      <c r="AI276" s="528"/>
      <c r="AJ276" s="528"/>
      <c r="AK276" s="528"/>
      <c r="AL276" s="528"/>
      <c r="AM276" s="528"/>
      <c r="AN276" s="528"/>
      <c r="AO276" s="528"/>
      <c r="AP276" s="528"/>
      <c r="AQ276" s="528"/>
      <c r="AR276" s="528"/>
      <c r="AS276" s="528"/>
      <c r="AT276" s="528"/>
      <c r="AU276" s="528"/>
      <c r="AV276" s="528"/>
      <c r="AW276" s="528"/>
      <c r="AX276" s="528"/>
    </row>
    <row r="277" spans="1:50">
      <c r="A277" s="526" t="s">
        <v>1005</v>
      </c>
      <c r="B277" s="526" t="s">
        <v>376</v>
      </c>
      <c r="C277" s="526" t="s">
        <v>954</v>
      </c>
      <c r="D277" s="526" t="s">
        <v>717</v>
      </c>
      <c r="E277" s="526" t="s">
        <v>718</v>
      </c>
      <c r="F277" s="61" t="str">
        <f>IF(D277="","",VLOOKUP(D277,'UG SKU Categorization'!$A$1:$C$204,3,0))</f>
        <v>Fortified Foods</v>
      </c>
      <c r="G277" s="527">
        <v>6369</v>
      </c>
      <c r="H277" s="528"/>
      <c r="I277" s="528"/>
      <c r="J277" s="528"/>
      <c r="K277" s="528"/>
      <c r="L277" s="527">
        <v>146</v>
      </c>
      <c r="M277" s="527">
        <v>100</v>
      </c>
      <c r="N277" s="527">
        <v>240</v>
      </c>
      <c r="O277" s="527">
        <v>296</v>
      </c>
      <c r="P277" s="527">
        <v>235</v>
      </c>
      <c r="Q277" s="527">
        <v>199</v>
      </c>
      <c r="R277" s="527">
        <v>259</v>
      </c>
      <c r="S277" s="527">
        <v>443</v>
      </c>
      <c r="T277" s="527">
        <v>235</v>
      </c>
      <c r="U277" s="527">
        <v>182</v>
      </c>
      <c r="V277" s="527">
        <v>196</v>
      </c>
      <c r="W277" s="527">
        <v>162</v>
      </c>
      <c r="X277" s="527">
        <v>206</v>
      </c>
      <c r="Y277" s="527">
        <v>217</v>
      </c>
      <c r="Z277" s="527">
        <v>166</v>
      </c>
      <c r="AA277" s="527">
        <v>206</v>
      </c>
      <c r="AB277" s="527">
        <v>185</v>
      </c>
      <c r="AC277" s="527">
        <v>259</v>
      </c>
      <c r="AD277" s="527">
        <v>143</v>
      </c>
      <c r="AE277" s="527">
        <v>190</v>
      </c>
      <c r="AF277" s="527">
        <v>207</v>
      </c>
      <c r="AG277" s="527">
        <v>142</v>
      </c>
      <c r="AH277" s="527">
        <v>110</v>
      </c>
      <c r="AI277" s="527">
        <v>129</v>
      </c>
      <c r="AJ277" s="527">
        <v>239</v>
      </c>
      <c r="AK277" s="527">
        <v>108</v>
      </c>
      <c r="AL277" s="527">
        <v>124</v>
      </c>
      <c r="AM277" s="527">
        <v>135</v>
      </c>
      <c r="AN277" s="527">
        <v>134</v>
      </c>
      <c r="AO277" s="527">
        <v>106</v>
      </c>
      <c r="AP277" s="527">
        <v>147</v>
      </c>
      <c r="AQ277" s="527">
        <v>170</v>
      </c>
      <c r="AR277" s="527">
        <v>128</v>
      </c>
      <c r="AS277" s="527">
        <v>85</v>
      </c>
      <c r="AT277" s="527">
        <v>74</v>
      </c>
      <c r="AU277" s="527">
        <v>60</v>
      </c>
      <c r="AV277" s="528"/>
      <c r="AW277" s="528"/>
      <c r="AX277" s="528"/>
    </row>
    <row r="278" spans="1:50">
      <c r="A278" s="526" t="s">
        <v>1005</v>
      </c>
      <c r="B278" s="526" t="s">
        <v>376</v>
      </c>
      <c r="C278" s="526" t="s">
        <v>954</v>
      </c>
      <c r="D278" s="526" t="s">
        <v>719</v>
      </c>
      <c r="E278" s="526" t="s">
        <v>720</v>
      </c>
      <c r="F278" s="61" t="str">
        <f>IF(D278="","",VLOOKUP(D278,'UG SKU Categorization'!$A$1:$C$204,3,0))</f>
        <v>Fortified Foods</v>
      </c>
      <c r="G278" s="527">
        <v>8764</v>
      </c>
      <c r="H278" s="528"/>
      <c r="I278" s="528"/>
      <c r="J278" s="528"/>
      <c r="K278" s="528"/>
      <c r="L278" s="527">
        <v>529</v>
      </c>
      <c r="M278" s="527">
        <v>249</v>
      </c>
      <c r="N278" s="527">
        <v>205</v>
      </c>
      <c r="O278" s="527">
        <v>272</v>
      </c>
      <c r="P278" s="527">
        <v>197</v>
      </c>
      <c r="Q278" s="527">
        <v>228</v>
      </c>
      <c r="R278" s="527">
        <v>355</v>
      </c>
      <c r="S278" s="527">
        <v>389</v>
      </c>
      <c r="T278" s="527">
        <v>205</v>
      </c>
      <c r="U278" s="527">
        <v>304</v>
      </c>
      <c r="V278" s="527">
        <v>215</v>
      </c>
      <c r="W278" s="527">
        <v>297</v>
      </c>
      <c r="X278" s="527">
        <v>235</v>
      </c>
      <c r="Y278" s="527">
        <v>321</v>
      </c>
      <c r="Z278" s="527">
        <v>470</v>
      </c>
      <c r="AA278" s="527">
        <v>50</v>
      </c>
      <c r="AB278" s="527">
        <v>292</v>
      </c>
      <c r="AC278" s="527">
        <v>222</v>
      </c>
      <c r="AD278" s="527">
        <v>135</v>
      </c>
      <c r="AE278" s="527">
        <v>202</v>
      </c>
      <c r="AF278" s="527">
        <v>142</v>
      </c>
      <c r="AG278" s="527">
        <v>129</v>
      </c>
      <c r="AH278" s="527">
        <v>122</v>
      </c>
      <c r="AI278" s="527">
        <v>102</v>
      </c>
      <c r="AJ278" s="527">
        <v>129</v>
      </c>
      <c r="AK278" s="527">
        <v>80</v>
      </c>
      <c r="AL278" s="527">
        <v>176</v>
      </c>
      <c r="AM278" s="527">
        <v>177</v>
      </c>
      <c r="AN278" s="527">
        <v>330</v>
      </c>
      <c r="AO278" s="527">
        <v>170</v>
      </c>
      <c r="AP278" s="527">
        <v>153</v>
      </c>
      <c r="AQ278" s="527">
        <v>267</v>
      </c>
      <c r="AR278" s="527">
        <v>118</v>
      </c>
      <c r="AS278" s="527">
        <v>153</v>
      </c>
      <c r="AT278" s="527">
        <v>132</v>
      </c>
      <c r="AU278" s="527">
        <v>241</v>
      </c>
      <c r="AV278" s="527">
        <v>335</v>
      </c>
      <c r="AW278" s="527">
        <v>352</v>
      </c>
      <c r="AX278" s="527">
        <v>80</v>
      </c>
    </row>
    <row r="279" spans="1:50">
      <c r="A279" s="526" t="s">
        <v>1005</v>
      </c>
      <c r="B279" s="526" t="s">
        <v>376</v>
      </c>
      <c r="C279" s="526" t="s">
        <v>954</v>
      </c>
      <c r="D279" s="526" t="s">
        <v>721</v>
      </c>
      <c r="E279" s="526" t="s">
        <v>722</v>
      </c>
      <c r="F279" s="61" t="str">
        <f>IF(D279="","",VLOOKUP(D279,'UG SKU Categorization'!$A$1:$C$204,3,0))</f>
        <v>Fortified Foods</v>
      </c>
      <c r="G279" s="527">
        <v>38</v>
      </c>
      <c r="H279" s="528"/>
      <c r="I279" s="528"/>
      <c r="J279" s="528"/>
      <c r="K279" s="528"/>
      <c r="L279" s="527">
        <v>1</v>
      </c>
      <c r="M279" s="527">
        <v>4</v>
      </c>
      <c r="N279" s="527">
        <v>4</v>
      </c>
      <c r="O279" s="527">
        <v>2</v>
      </c>
      <c r="P279" s="528"/>
      <c r="Q279" s="527">
        <v>1</v>
      </c>
      <c r="R279" s="527">
        <v>2</v>
      </c>
      <c r="S279" s="527">
        <v>4</v>
      </c>
      <c r="T279" s="527">
        <v>4</v>
      </c>
      <c r="U279" s="527">
        <v>2</v>
      </c>
      <c r="V279" s="528"/>
      <c r="W279" s="527">
        <v>1</v>
      </c>
      <c r="X279" s="527">
        <v>6</v>
      </c>
      <c r="Y279" s="527">
        <v>5</v>
      </c>
      <c r="Z279" s="528"/>
      <c r="AA279" s="528"/>
      <c r="AB279" s="528"/>
      <c r="AC279" s="528"/>
      <c r="AD279" s="528"/>
      <c r="AE279" s="528"/>
      <c r="AF279" s="528"/>
      <c r="AG279" s="528"/>
      <c r="AH279" s="528"/>
      <c r="AI279" s="528"/>
      <c r="AJ279" s="528"/>
      <c r="AK279" s="528"/>
      <c r="AL279" s="528"/>
      <c r="AM279" s="528"/>
      <c r="AN279" s="528"/>
      <c r="AO279" s="528"/>
      <c r="AP279" s="528"/>
      <c r="AQ279" s="527">
        <v>2</v>
      </c>
      <c r="AR279" s="528"/>
      <c r="AS279" s="528"/>
      <c r="AT279" s="528"/>
      <c r="AU279" s="528"/>
      <c r="AV279" s="528"/>
      <c r="AW279" s="528"/>
      <c r="AX279" s="528"/>
    </row>
    <row r="280" spans="1:50">
      <c r="A280" s="526" t="s">
        <v>1005</v>
      </c>
      <c r="B280" s="526" t="s">
        <v>376</v>
      </c>
      <c r="C280" s="526" t="s">
        <v>954</v>
      </c>
      <c r="D280" s="526" t="s">
        <v>723</v>
      </c>
      <c r="E280" s="526" t="s">
        <v>724</v>
      </c>
      <c r="F280" s="61" t="str">
        <f>IF(D280="","",VLOOKUP(D280,'UG SKU Categorization'!$A$1:$C$204,3,0))</f>
        <v>Fortified Foods</v>
      </c>
      <c r="G280" s="527">
        <v>637</v>
      </c>
      <c r="H280" s="528"/>
      <c r="I280" s="528"/>
      <c r="J280" s="528"/>
      <c r="K280" s="528"/>
      <c r="L280" s="528"/>
      <c r="M280" s="528"/>
      <c r="N280" s="527">
        <v>33</v>
      </c>
      <c r="O280" s="527">
        <v>35</v>
      </c>
      <c r="P280" s="527">
        <v>4</v>
      </c>
      <c r="Q280" s="527">
        <v>27</v>
      </c>
      <c r="R280" s="527">
        <v>19</v>
      </c>
      <c r="S280" s="527">
        <v>36</v>
      </c>
      <c r="T280" s="527">
        <v>33</v>
      </c>
      <c r="U280" s="527">
        <v>18</v>
      </c>
      <c r="V280" s="527">
        <v>18</v>
      </c>
      <c r="W280" s="527">
        <v>46</v>
      </c>
      <c r="X280" s="527">
        <v>162</v>
      </c>
      <c r="Y280" s="527">
        <v>194</v>
      </c>
      <c r="Z280" s="527">
        <v>12</v>
      </c>
      <c r="AA280" s="528"/>
      <c r="AB280" s="528"/>
      <c r="AC280" s="528"/>
      <c r="AD280" s="528"/>
      <c r="AE280" s="528"/>
      <c r="AF280" s="528"/>
      <c r="AG280" s="528"/>
      <c r="AH280" s="528"/>
      <c r="AI280" s="528"/>
      <c r="AJ280" s="528"/>
      <c r="AK280" s="528"/>
      <c r="AL280" s="528"/>
      <c r="AM280" s="528"/>
      <c r="AN280" s="528"/>
      <c r="AO280" s="528"/>
      <c r="AP280" s="528"/>
      <c r="AQ280" s="528"/>
      <c r="AR280" s="528"/>
      <c r="AS280" s="528"/>
      <c r="AT280" s="528"/>
      <c r="AU280" s="528"/>
      <c r="AV280" s="528"/>
      <c r="AW280" s="528"/>
      <c r="AX280" s="528"/>
    </row>
    <row r="281" spans="1:50">
      <c r="A281" s="526" t="s">
        <v>1005</v>
      </c>
      <c r="B281" s="526" t="s">
        <v>376</v>
      </c>
      <c r="C281" s="526" t="s">
        <v>954</v>
      </c>
      <c r="D281" s="526" t="s">
        <v>725</v>
      </c>
      <c r="E281" s="526" t="s">
        <v>726</v>
      </c>
      <c r="F281" s="61" t="str">
        <f>IF(D281="","",VLOOKUP(D281,'UG SKU Categorization'!$A$1:$C$204,3,0))</f>
        <v>Fortified Foods</v>
      </c>
      <c r="G281" s="527">
        <v>236</v>
      </c>
      <c r="H281" s="528"/>
      <c r="I281" s="528"/>
      <c r="J281" s="528"/>
      <c r="K281" s="528"/>
      <c r="L281" s="528"/>
      <c r="M281" s="528"/>
      <c r="N281" s="527">
        <v>1</v>
      </c>
      <c r="O281" s="527">
        <v>20</v>
      </c>
      <c r="P281" s="527">
        <v>6</v>
      </c>
      <c r="Q281" s="527">
        <v>8</v>
      </c>
      <c r="R281" s="527">
        <v>5</v>
      </c>
      <c r="S281" s="527">
        <v>15</v>
      </c>
      <c r="T281" s="527">
        <v>1</v>
      </c>
      <c r="U281" s="528"/>
      <c r="V281" s="527">
        <v>8</v>
      </c>
      <c r="W281" s="527">
        <v>58</v>
      </c>
      <c r="X281" s="527">
        <v>108</v>
      </c>
      <c r="Y281" s="528"/>
      <c r="Z281" s="528"/>
      <c r="AA281" s="528"/>
      <c r="AB281" s="528"/>
      <c r="AC281" s="528"/>
      <c r="AD281" s="528"/>
      <c r="AE281" s="528"/>
      <c r="AF281" s="528"/>
      <c r="AG281" s="528"/>
      <c r="AH281" s="528"/>
      <c r="AI281" s="528"/>
      <c r="AJ281" s="528"/>
      <c r="AK281" s="528"/>
      <c r="AL281" s="528"/>
      <c r="AM281" s="528"/>
      <c r="AN281" s="528"/>
      <c r="AO281" s="528"/>
      <c r="AP281" s="528"/>
      <c r="AQ281" s="527">
        <v>6</v>
      </c>
      <c r="AR281" s="528"/>
      <c r="AS281" s="528"/>
      <c r="AT281" s="528"/>
      <c r="AU281" s="528"/>
      <c r="AV281" s="528"/>
      <c r="AW281" s="528"/>
      <c r="AX281" s="528"/>
    </row>
    <row r="282" spans="1:50">
      <c r="A282" s="526" t="s">
        <v>1005</v>
      </c>
      <c r="B282" s="526" t="s">
        <v>376</v>
      </c>
      <c r="C282" s="526" t="s">
        <v>954</v>
      </c>
      <c r="D282" s="526" t="s">
        <v>727</v>
      </c>
      <c r="E282" s="526" t="s">
        <v>728</v>
      </c>
      <c r="F282" s="61" t="str">
        <f>IF(D282="","",VLOOKUP(D282,'UG SKU Categorization'!$A$1:$C$204,3,0))</f>
        <v>Fortified Foods</v>
      </c>
      <c r="G282" s="527">
        <v>235</v>
      </c>
      <c r="H282" s="528"/>
      <c r="I282" s="528"/>
      <c r="J282" s="528"/>
      <c r="K282" s="528"/>
      <c r="L282" s="528"/>
      <c r="M282" s="528"/>
      <c r="N282" s="527">
        <v>5</v>
      </c>
      <c r="O282" s="527">
        <v>16</v>
      </c>
      <c r="P282" s="527">
        <v>10</v>
      </c>
      <c r="Q282" s="527">
        <v>18</v>
      </c>
      <c r="R282" s="527">
        <v>5</v>
      </c>
      <c r="S282" s="527">
        <v>9</v>
      </c>
      <c r="T282" s="527">
        <v>5</v>
      </c>
      <c r="U282" s="527">
        <v>4</v>
      </c>
      <c r="V282" s="527">
        <v>6</v>
      </c>
      <c r="W282" s="527">
        <v>39</v>
      </c>
      <c r="X282" s="527">
        <v>107</v>
      </c>
      <c r="Y282" s="527">
        <v>6</v>
      </c>
      <c r="Z282" s="528"/>
      <c r="AA282" s="528"/>
      <c r="AB282" s="528"/>
      <c r="AC282" s="528"/>
      <c r="AD282" s="528"/>
      <c r="AE282" s="528"/>
      <c r="AF282" s="528"/>
      <c r="AG282" s="528"/>
      <c r="AH282" s="528"/>
      <c r="AI282" s="528"/>
      <c r="AJ282" s="528"/>
      <c r="AK282" s="528"/>
      <c r="AL282" s="528"/>
      <c r="AM282" s="528"/>
      <c r="AN282" s="528"/>
      <c r="AO282" s="528"/>
      <c r="AP282" s="528"/>
      <c r="AQ282" s="527">
        <v>5</v>
      </c>
      <c r="AR282" s="528"/>
      <c r="AS282" s="528"/>
      <c r="AT282" s="528"/>
      <c r="AU282" s="528"/>
      <c r="AV282" s="528"/>
      <c r="AW282" s="528"/>
      <c r="AX282" s="528"/>
    </row>
    <row r="283" spans="1:50">
      <c r="A283" s="526" t="s">
        <v>1005</v>
      </c>
      <c r="B283" s="526" t="s">
        <v>376</v>
      </c>
      <c r="C283" s="526" t="s">
        <v>954</v>
      </c>
      <c r="D283" s="526" t="s">
        <v>729</v>
      </c>
      <c r="E283" s="526" t="s">
        <v>730</v>
      </c>
      <c r="F283" s="61" t="str">
        <f>IF(D283="","",VLOOKUP(D283,'UG SKU Categorization'!$A$1:$C$204,3,0))</f>
        <v>Fortified Foods</v>
      </c>
      <c r="G283" s="527">
        <v>220</v>
      </c>
      <c r="H283" s="528"/>
      <c r="I283" s="528"/>
      <c r="J283" s="528"/>
      <c r="K283" s="528"/>
      <c r="L283" s="528"/>
      <c r="M283" s="528"/>
      <c r="N283" s="527">
        <v>2</v>
      </c>
      <c r="O283" s="528"/>
      <c r="P283" s="528"/>
      <c r="Q283" s="528"/>
      <c r="R283" s="528"/>
      <c r="S283" s="528"/>
      <c r="T283" s="527">
        <v>2</v>
      </c>
      <c r="U283" s="527">
        <v>5</v>
      </c>
      <c r="V283" s="527">
        <v>8</v>
      </c>
      <c r="W283" s="527">
        <v>13</v>
      </c>
      <c r="X283" s="527">
        <v>64</v>
      </c>
      <c r="Y283" s="527">
        <v>10</v>
      </c>
      <c r="Z283" s="527">
        <v>77</v>
      </c>
      <c r="AA283" s="528"/>
      <c r="AB283" s="528"/>
      <c r="AC283" s="528"/>
      <c r="AD283" s="527">
        <v>2</v>
      </c>
      <c r="AE283" s="527">
        <v>19</v>
      </c>
      <c r="AF283" s="527">
        <v>6</v>
      </c>
      <c r="AG283" s="527">
        <v>2</v>
      </c>
      <c r="AH283" s="527">
        <v>1</v>
      </c>
      <c r="AI283" s="527">
        <v>1</v>
      </c>
      <c r="AJ283" s="527">
        <v>3</v>
      </c>
      <c r="AK283" s="527">
        <v>5</v>
      </c>
      <c r="AL283" s="528"/>
      <c r="AM283" s="528"/>
      <c r="AN283" s="528"/>
      <c r="AO283" s="528"/>
      <c r="AP283" s="528"/>
      <c r="AQ283" s="528"/>
      <c r="AR283" s="528"/>
      <c r="AS283" s="528"/>
      <c r="AT283" s="528"/>
      <c r="AU283" s="528"/>
      <c r="AV283" s="528"/>
      <c r="AW283" s="528"/>
      <c r="AX283" s="528"/>
    </row>
    <row r="284" spans="1:50">
      <c r="A284" s="526" t="s">
        <v>1005</v>
      </c>
      <c r="B284" s="526" t="s">
        <v>376</v>
      </c>
      <c r="C284" s="526" t="s">
        <v>954</v>
      </c>
      <c r="D284" s="526" t="s">
        <v>741</v>
      </c>
      <c r="E284" s="526" t="s">
        <v>742</v>
      </c>
      <c r="F284" s="61" t="str">
        <f>IF(D284="","",VLOOKUP(D284,'UG SKU Categorization'!$A$1:$C$204,3,0))</f>
        <v>Fortified Foods</v>
      </c>
      <c r="G284" s="527">
        <v>717</v>
      </c>
      <c r="H284" s="528"/>
      <c r="I284" s="528"/>
      <c r="J284" s="528"/>
      <c r="K284" s="528"/>
      <c r="L284" s="528"/>
      <c r="M284" s="528"/>
      <c r="N284" s="528"/>
      <c r="O284" s="528"/>
      <c r="P284" s="528"/>
      <c r="Q284" s="528"/>
      <c r="R284" s="528"/>
      <c r="S284" s="528"/>
      <c r="T284" s="528"/>
      <c r="U284" s="528"/>
      <c r="V284" s="527">
        <v>8</v>
      </c>
      <c r="W284" s="527">
        <v>14</v>
      </c>
      <c r="X284" s="527">
        <v>29</v>
      </c>
      <c r="Y284" s="527">
        <v>39</v>
      </c>
      <c r="Z284" s="527">
        <v>134</v>
      </c>
      <c r="AA284" s="527">
        <v>52</v>
      </c>
      <c r="AB284" s="527">
        <v>2</v>
      </c>
      <c r="AC284" s="528"/>
      <c r="AD284" s="527">
        <v>9</v>
      </c>
      <c r="AE284" s="527">
        <v>19</v>
      </c>
      <c r="AF284" s="527">
        <v>12</v>
      </c>
      <c r="AG284" s="527">
        <v>14</v>
      </c>
      <c r="AH284" s="527">
        <v>10</v>
      </c>
      <c r="AI284" s="527">
        <v>4</v>
      </c>
      <c r="AJ284" s="527">
        <v>22</v>
      </c>
      <c r="AK284" s="527">
        <v>11</v>
      </c>
      <c r="AL284" s="527">
        <v>48</v>
      </c>
      <c r="AM284" s="527">
        <v>0</v>
      </c>
      <c r="AN284" s="527">
        <v>32</v>
      </c>
      <c r="AO284" s="527">
        <v>21</v>
      </c>
      <c r="AP284" s="527">
        <v>17</v>
      </c>
      <c r="AQ284" s="527">
        <v>85</v>
      </c>
      <c r="AR284" s="527">
        <v>11</v>
      </c>
      <c r="AS284" s="527">
        <v>18</v>
      </c>
      <c r="AT284" s="527">
        <v>26</v>
      </c>
      <c r="AU284" s="527">
        <v>23</v>
      </c>
      <c r="AV284" s="527">
        <v>18</v>
      </c>
      <c r="AW284" s="527">
        <v>33</v>
      </c>
      <c r="AX284" s="527">
        <v>6</v>
      </c>
    </row>
    <row r="285" spans="1:50">
      <c r="A285" s="526" t="s">
        <v>1005</v>
      </c>
      <c r="B285" s="526" t="s">
        <v>376</v>
      </c>
      <c r="C285" s="526" t="s">
        <v>954</v>
      </c>
      <c r="D285" s="526" t="s">
        <v>690</v>
      </c>
      <c r="E285" s="526" t="s">
        <v>1006</v>
      </c>
      <c r="F285" s="61" t="str">
        <f>IF(D285="","",VLOOKUP(D285,'UG SKU Categorization'!$A$1:$C$204,3,0))</f>
        <v>Fortified Foods</v>
      </c>
      <c r="G285" s="527">
        <v>796</v>
      </c>
      <c r="H285" s="528"/>
      <c r="I285" s="528"/>
      <c r="J285" s="528"/>
      <c r="K285" s="528"/>
      <c r="L285" s="528"/>
      <c r="M285" s="528"/>
      <c r="N285" s="528"/>
      <c r="O285" s="528"/>
      <c r="P285" s="528"/>
      <c r="Q285" s="528"/>
      <c r="R285" s="528"/>
      <c r="S285" s="528"/>
      <c r="T285" s="528"/>
      <c r="U285" s="528"/>
      <c r="V285" s="528"/>
      <c r="W285" s="528"/>
      <c r="X285" s="528"/>
      <c r="Y285" s="528"/>
      <c r="Z285" s="528"/>
      <c r="AA285" s="528"/>
      <c r="AB285" s="528"/>
      <c r="AC285" s="528"/>
      <c r="AD285" s="528"/>
      <c r="AE285" s="528"/>
      <c r="AF285" s="528"/>
      <c r="AG285" s="528"/>
      <c r="AH285" s="527">
        <v>46</v>
      </c>
      <c r="AI285" s="527">
        <v>107</v>
      </c>
      <c r="AJ285" s="527">
        <v>45</v>
      </c>
      <c r="AK285" s="527">
        <v>20</v>
      </c>
      <c r="AL285" s="527">
        <v>23</v>
      </c>
      <c r="AM285" s="527">
        <v>30</v>
      </c>
      <c r="AN285" s="527">
        <v>179</v>
      </c>
      <c r="AO285" s="527">
        <v>111</v>
      </c>
      <c r="AP285" s="527">
        <v>130</v>
      </c>
      <c r="AQ285" s="527">
        <v>105</v>
      </c>
      <c r="AR285" s="528"/>
      <c r="AS285" s="528"/>
      <c r="AT285" s="528"/>
      <c r="AU285" s="528"/>
      <c r="AV285" s="528"/>
      <c r="AW285" s="528"/>
      <c r="AX285" s="528"/>
    </row>
    <row r="286" spans="1:50">
      <c r="A286" s="526" t="s">
        <v>1005</v>
      </c>
      <c r="B286" s="526" t="s">
        <v>376</v>
      </c>
      <c r="C286" s="526" t="s">
        <v>954</v>
      </c>
      <c r="D286" s="526" t="s">
        <v>1235</v>
      </c>
      <c r="E286" s="526" t="s">
        <v>1236</v>
      </c>
      <c r="F286" s="61" t="str">
        <f>IF(D286="","",VLOOKUP(D286,'UG SKU Categorization'!$A$1:$C$204,3,0))</f>
        <v>Fortified Foods</v>
      </c>
      <c r="G286" s="527">
        <v>19</v>
      </c>
      <c r="H286" s="528"/>
      <c r="I286" s="528"/>
      <c r="J286" s="528"/>
      <c r="K286" s="528"/>
      <c r="L286" s="528"/>
      <c r="M286" s="528"/>
      <c r="N286" s="528"/>
      <c r="O286" s="528"/>
      <c r="P286" s="528"/>
      <c r="Q286" s="528"/>
      <c r="R286" s="528"/>
      <c r="S286" s="528"/>
      <c r="T286" s="528"/>
      <c r="U286" s="528"/>
      <c r="V286" s="528"/>
      <c r="W286" s="528"/>
      <c r="X286" s="528"/>
      <c r="Y286" s="528"/>
      <c r="Z286" s="528"/>
      <c r="AA286" s="528"/>
      <c r="AB286" s="528"/>
      <c r="AC286" s="528"/>
      <c r="AD286" s="528"/>
      <c r="AE286" s="528"/>
      <c r="AF286" s="528"/>
      <c r="AG286" s="528"/>
      <c r="AH286" s="528"/>
      <c r="AI286" s="528"/>
      <c r="AJ286" s="528"/>
      <c r="AK286" s="528"/>
      <c r="AL286" s="528"/>
      <c r="AM286" s="527">
        <v>17</v>
      </c>
      <c r="AN286" s="528"/>
      <c r="AO286" s="527">
        <v>1</v>
      </c>
      <c r="AP286" s="528"/>
      <c r="AQ286" s="528"/>
      <c r="AR286" s="528"/>
      <c r="AS286" s="528"/>
      <c r="AT286" s="528"/>
      <c r="AU286" s="528"/>
      <c r="AV286" s="527">
        <v>1</v>
      </c>
      <c r="AW286" s="528"/>
      <c r="AX286" s="528"/>
    </row>
    <row r="287" spans="1:50">
      <c r="A287" s="526" t="s">
        <v>1005</v>
      </c>
      <c r="B287" s="526" t="s">
        <v>376</v>
      </c>
      <c r="C287" s="526" t="s">
        <v>954</v>
      </c>
      <c r="D287" s="526" t="s">
        <v>1237</v>
      </c>
      <c r="E287" s="526" t="s">
        <v>1238</v>
      </c>
      <c r="F287" s="61" t="str">
        <f>IF(D287="","",VLOOKUP(D287,'UG SKU Categorization'!$A$1:$C$204,3,0))</f>
        <v>Fortified Foods</v>
      </c>
      <c r="G287" s="527">
        <v>100</v>
      </c>
      <c r="H287" s="528"/>
      <c r="I287" s="528"/>
      <c r="J287" s="528"/>
      <c r="K287" s="528"/>
      <c r="L287" s="528"/>
      <c r="M287" s="528"/>
      <c r="N287" s="528"/>
      <c r="O287" s="528"/>
      <c r="P287" s="528"/>
      <c r="Q287" s="528"/>
      <c r="R287" s="528"/>
      <c r="S287" s="528"/>
      <c r="T287" s="528"/>
      <c r="U287" s="528"/>
      <c r="V287" s="528"/>
      <c r="W287" s="528"/>
      <c r="X287" s="528"/>
      <c r="Y287" s="528"/>
      <c r="Z287" s="528"/>
      <c r="AA287" s="528"/>
      <c r="AB287" s="528"/>
      <c r="AC287" s="528"/>
      <c r="AD287" s="528"/>
      <c r="AE287" s="528"/>
      <c r="AF287" s="528"/>
      <c r="AG287" s="528"/>
      <c r="AH287" s="528"/>
      <c r="AI287" s="528"/>
      <c r="AJ287" s="528"/>
      <c r="AK287" s="528"/>
      <c r="AL287" s="528"/>
      <c r="AM287" s="527">
        <v>100</v>
      </c>
      <c r="AN287" s="528"/>
      <c r="AO287" s="528"/>
      <c r="AP287" s="528"/>
      <c r="AQ287" s="528"/>
      <c r="AR287" s="528"/>
      <c r="AS287" s="528"/>
      <c r="AT287" s="528"/>
      <c r="AU287" s="528"/>
      <c r="AV287" s="528"/>
      <c r="AW287" s="528"/>
      <c r="AX287" s="528"/>
    </row>
    <row r="288" spans="1:50">
      <c r="A288" s="526" t="s">
        <v>1005</v>
      </c>
      <c r="B288" s="526" t="s">
        <v>376</v>
      </c>
      <c r="C288" s="526" t="s">
        <v>954</v>
      </c>
      <c r="D288" s="526" t="s">
        <v>1239</v>
      </c>
      <c r="E288" s="526" t="s">
        <v>1240</v>
      </c>
      <c r="F288" s="61" t="str">
        <f>IF(D288="","",VLOOKUP(D288,'UG SKU Categorization'!$A$1:$C$204,3,0))</f>
        <v>Fortified Foods</v>
      </c>
      <c r="G288" s="527">
        <v>91</v>
      </c>
      <c r="H288" s="528"/>
      <c r="I288" s="528"/>
      <c r="J288" s="528"/>
      <c r="K288" s="528"/>
      <c r="L288" s="528"/>
      <c r="M288" s="528"/>
      <c r="N288" s="528"/>
      <c r="O288" s="528"/>
      <c r="P288" s="528"/>
      <c r="Q288" s="528"/>
      <c r="R288" s="528"/>
      <c r="S288" s="528"/>
      <c r="T288" s="528"/>
      <c r="U288" s="528"/>
      <c r="V288" s="528"/>
      <c r="W288" s="528"/>
      <c r="X288" s="528"/>
      <c r="Y288" s="528"/>
      <c r="Z288" s="528"/>
      <c r="AA288" s="528"/>
      <c r="AB288" s="528"/>
      <c r="AC288" s="528"/>
      <c r="AD288" s="528"/>
      <c r="AE288" s="528"/>
      <c r="AF288" s="528"/>
      <c r="AG288" s="528"/>
      <c r="AH288" s="528"/>
      <c r="AI288" s="528"/>
      <c r="AJ288" s="528"/>
      <c r="AK288" s="528"/>
      <c r="AL288" s="528"/>
      <c r="AM288" s="527">
        <v>91</v>
      </c>
      <c r="AN288" s="528"/>
      <c r="AO288" s="528"/>
      <c r="AP288" s="528"/>
      <c r="AQ288" s="528"/>
      <c r="AR288" s="528"/>
      <c r="AS288" s="528"/>
      <c r="AT288" s="528"/>
      <c r="AU288" s="528"/>
      <c r="AV288" s="528"/>
      <c r="AW288" s="528"/>
      <c r="AX288" s="528"/>
    </row>
    <row r="289" spans="1:50">
      <c r="A289" s="526" t="s">
        <v>1005</v>
      </c>
      <c r="B289" s="526" t="s">
        <v>376</v>
      </c>
      <c r="C289" s="526" t="s">
        <v>954</v>
      </c>
      <c r="D289" s="526" t="s">
        <v>1219</v>
      </c>
      <c r="E289" s="526" t="s">
        <v>1220</v>
      </c>
      <c r="F289" s="61" t="str">
        <f>IF(D289="","",VLOOKUP(D289,'UG SKU Categorization'!$A$1:$C$204,3,0))</f>
        <v>Fortified Foods</v>
      </c>
      <c r="G289" s="527">
        <v>0</v>
      </c>
      <c r="H289" s="528"/>
      <c r="I289" s="528"/>
      <c r="J289" s="528"/>
      <c r="K289" s="528"/>
      <c r="L289" s="528"/>
      <c r="M289" s="528"/>
      <c r="N289" s="528"/>
      <c r="O289" s="528"/>
      <c r="P289" s="528"/>
      <c r="Q289" s="528"/>
      <c r="R289" s="528"/>
      <c r="S289" s="528"/>
      <c r="T289" s="528"/>
      <c r="U289" s="528"/>
      <c r="V289" s="528"/>
      <c r="W289" s="528"/>
      <c r="X289" s="528"/>
      <c r="Y289" s="528"/>
      <c r="Z289" s="528"/>
      <c r="AA289" s="528"/>
      <c r="AB289" s="528"/>
      <c r="AC289" s="528"/>
      <c r="AD289" s="528"/>
      <c r="AE289" s="528"/>
      <c r="AF289" s="528"/>
      <c r="AG289" s="528"/>
      <c r="AH289" s="528"/>
      <c r="AI289" s="528"/>
      <c r="AJ289" s="528"/>
      <c r="AK289" s="528"/>
      <c r="AL289" s="528"/>
      <c r="AM289" s="528"/>
      <c r="AN289" s="527">
        <v>0</v>
      </c>
      <c r="AO289" s="528"/>
      <c r="AP289" s="528"/>
      <c r="AQ289" s="528"/>
      <c r="AR289" s="528"/>
      <c r="AS289" s="528"/>
      <c r="AT289" s="528"/>
      <c r="AU289" s="528"/>
      <c r="AV289" s="528"/>
      <c r="AW289" s="528"/>
      <c r="AX289" s="528"/>
    </row>
    <row r="290" spans="1:50">
      <c r="A290" s="526" t="s">
        <v>1005</v>
      </c>
      <c r="B290" s="526" t="s">
        <v>376</v>
      </c>
      <c r="C290" s="526" t="s">
        <v>954</v>
      </c>
      <c r="D290" s="526" t="s">
        <v>1452</v>
      </c>
      <c r="E290" s="526" t="s">
        <v>1454</v>
      </c>
      <c r="F290" s="61" t="str">
        <f>IF(D290="","",VLOOKUP(D290,'UG SKU Categorization'!$A$1:$C$204,3,0))</f>
        <v>Fortified Foods</v>
      </c>
      <c r="G290" s="527">
        <v>3709</v>
      </c>
      <c r="H290" s="528"/>
      <c r="I290" s="528"/>
      <c r="J290" s="528"/>
      <c r="K290" s="528"/>
      <c r="L290" s="528"/>
      <c r="M290" s="528"/>
      <c r="N290" s="528"/>
      <c r="O290" s="528"/>
      <c r="P290" s="528"/>
      <c r="Q290" s="528"/>
      <c r="R290" s="528"/>
      <c r="S290" s="528"/>
      <c r="T290" s="528"/>
      <c r="U290" s="528"/>
      <c r="V290" s="528"/>
      <c r="W290" s="528"/>
      <c r="X290" s="528"/>
      <c r="Y290" s="528"/>
      <c r="Z290" s="528"/>
      <c r="AA290" s="528"/>
      <c r="AB290" s="528"/>
      <c r="AC290" s="528"/>
      <c r="AD290" s="528"/>
      <c r="AE290" s="528"/>
      <c r="AF290" s="528"/>
      <c r="AG290" s="528"/>
      <c r="AH290" s="528"/>
      <c r="AI290" s="528"/>
      <c r="AJ290" s="528"/>
      <c r="AK290" s="528"/>
      <c r="AL290" s="528"/>
      <c r="AM290" s="528"/>
      <c r="AN290" s="527">
        <v>104</v>
      </c>
      <c r="AO290" s="527">
        <v>214</v>
      </c>
      <c r="AP290" s="527">
        <v>276</v>
      </c>
      <c r="AQ290" s="527">
        <v>512</v>
      </c>
      <c r="AR290" s="527">
        <v>498</v>
      </c>
      <c r="AS290" s="527">
        <v>21</v>
      </c>
      <c r="AT290" s="528"/>
      <c r="AU290" s="527">
        <v>501</v>
      </c>
      <c r="AV290" s="527">
        <v>590</v>
      </c>
      <c r="AW290" s="527">
        <v>786</v>
      </c>
      <c r="AX290" s="527">
        <v>204</v>
      </c>
    </row>
    <row r="291" spans="1:50">
      <c r="A291" s="526" t="s">
        <v>1005</v>
      </c>
      <c r="B291" s="526" t="s">
        <v>376</v>
      </c>
      <c r="C291" s="526" t="s">
        <v>954</v>
      </c>
      <c r="D291" s="526" t="s">
        <v>2463</v>
      </c>
      <c r="E291" s="526" t="s">
        <v>2464</v>
      </c>
      <c r="F291" s="61" t="str">
        <f>IF(D291="","",VLOOKUP(D291,'UG SKU Categorization'!$A$1:$C$204,3,0))</f>
        <v>Fortified Foods</v>
      </c>
      <c r="G291" s="527">
        <v>129</v>
      </c>
      <c r="H291" s="528"/>
      <c r="I291" s="528"/>
      <c r="J291" s="528"/>
      <c r="K291" s="528"/>
      <c r="L291" s="528"/>
      <c r="M291" s="528"/>
      <c r="N291" s="528"/>
      <c r="O291" s="528"/>
      <c r="P291" s="528"/>
      <c r="Q291" s="528"/>
      <c r="R291" s="528"/>
      <c r="S291" s="528"/>
      <c r="T291" s="528"/>
      <c r="U291" s="528"/>
      <c r="V291" s="528"/>
      <c r="W291" s="528"/>
      <c r="X291" s="528"/>
      <c r="Y291" s="528"/>
      <c r="Z291" s="528"/>
      <c r="AA291" s="528"/>
      <c r="AB291" s="528"/>
      <c r="AC291" s="528"/>
      <c r="AD291" s="528"/>
      <c r="AE291" s="528"/>
      <c r="AF291" s="528"/>
      <c r="AG291" s="528"/>
      <c r="AH291" s="528"/>
      <c r="AI291" s="528"/>
      <c r="AJ291" s="528"/>
      <c r="AK291" s="528"/>
      <c r="AL291" s="528"/>
      <c r="AM291" s="528"/>
      <c r="AN291" s="528"/>
      <c r="AO291" s="528"/>
      <c r="AP291" s="528"/>
      <c r="AQ291" s="528"/>
      <c r="AR291" s="528"/>
      <c r="AS291" s="528"/>
      <c r="AT291" s="528"/>
      <c r="AU291" s="528"/>
      <c r="AV291" s="527">
        <v>115</v>
      </c>
      <c r="AW291" s="527">
        <v>9</v>
      </c>
      <c r="AX291" s="527">
        <v>5</v>
      </c>
    </row>
    <row r="292" spans="1:50">
      <c r="A292" s="526" t="s">
        <v>1005</v>
      </c>
      <c r="B292" s="526" t="s">
        <v>376</v>
      </c>
      <c r="C292" s="526" t="s">
        <v>954</v>
      </c>
      <c r="D292" s="526" t="s">
        <v>2465</v>
      </c>
      <c r="E292" s="526" t="s">
        <v>2466</v>
      </c>
      <c r="F292" s="61" t="str">
        <f>IF(D292="","",VLOOKUP(D292,'UG SKU Categorization'!$A$1:$C$204,3,0))</f>
        <v>Fortified Foods</v>
      </c>
      <c r="G292" s="527">
        <v>7</v>
      </c>
      <c r="H292" s="528"/>
      <c r="I292" s="528"/>
      <c r="J292" s="528"/>
      <c r="K292" s="528"/>
      <c r="L292" s="528"/>
      <c r="M292" s="528"/>
      <c r="N292" s="528"/>
      <c r="O292" s="528"/>
      <c r="P292" s="528"/>
      <c r="Q292" s="528"/>
      <c r="R292" s="528"/>
      <c r="S292" s="528"/>
      <c r="T292" s="528"/>
      <c r="U292" s="528"/>
      <c r="V292" s="528"/>
      <c r="W292" s="528"/>
      <c r="X292" s="528"/>
      <c r="Y292" s="528"/>
      <c r="Z292" s="528"/>
      <c r="AA292" s="528"/>
      <c r="AB292" s="528"/>
      <c r="AC292" s="528"/>
      <c r="AD292" s="528"/>
      <c r="AE292" s="528"/>
      <c r="AF292" s="528"/>
      <c r="AG292" s="528"/>
      <c r="AH292" s="528"/>
      <c r="AI292" s="528"/>
      <c r="AJ292" s="528"/>
      <c r="AK292" s="528"/>
      <c r="AL292" s="528"/>
      <c r="AM292" s="528"/>
      <c r="AN292" s="528"/>
      <c r="AO292" s="528"/>
      <c r="AP292" s="528"/>
      <c r="AQ292" s="528"/>
      <c r="AR292" s="528"/>
      <c r="AS292" s="528"/>
      <c r="AT292" s="528"/>
      <c r="AU292" s="528"/>
      <c r="AV292" s="528"/>
      <c r="AW292" s="527">
        <v>6</v>
      </c>
      <c r="AX292" s="527">
        <v>1</v>
      </c>
    </row>
    <row r="293" spans="1:50">
      <c r="A293" s="526" t="s">
        <v>1005</v>
      </c>
      <c r="B293" s="526" t="s">
        <v>376</v>
      </c>
      <c r="C293" s="526" t="s">
        <v>954</v>
      </c>
      <c r="D293" s="526" t="s">
        <v>641</v>
      </c>
      <c r="E293" s="526" t="s">
        <v>642</v>
      </c>
      <c r="F293" s="61" t="str">
        <f>IF(D293="","",VLOOKUP(D293,'UG SKU Categorization'!$A$1:$C$204,3,0))</f>
        <v>Diarrhea Treatment</v>
      </c>
      <c r="G293" s="527">
        <v>5536</v>
      </c>
      <c r="H293" s="528"/>
      <c r="I293" s="528"/>
      <c r="J293" s="528"/>
      <c r="K293" s="528"/>
      <c r="L293" s="527">
        <v>138</v>
      </c>
      <c r="M293" s="527">
        <v>340</v>
      </c>
      <c r="N293" s="527">
        <v>118</v>
      </c>
      <c r="O293" s="527">
        <v>89</v>
      </c>
      <c r="P293" s="527">
        <v>57</v>
      </c>
      <c r="Q293" s="527">
        <v>2230</v>
      </c>
      <c r="R293" s="527">
        <v>140</v>
      </c>
      <c r="S293" s="527">
        <v>76</v>
      </c>
      <c r="T293" s="527">
        <v>118</v>
      </c>
      <c r="U293" s="527">
        <v>93</v>
      </c>
      <c r="V293" s="527">
        <v>30</v>
      </c>
      <c r="W293" s="527">
        <v>68</v>
      </c>
      <c r="X293" s="527">
        <v>116</v>
      </c>
      <c r="Y293" s="527">
        <v>66</v>
      </c>
      <c r="Z293" s="527">
        <v>145</v>
      </c>
      <c r="AA293" s="527">
        <v>98</v>
      </c>
      <c r="AB293" s="527">
        <v>140</v>
      </c>
      <c r="AC293" s="527">
        <v>161</v>
      </c>
      <c r="AD293" s="527">
        <v>53</v>
      </c>
      <c r="AE293" s="527">
        <v>48</v>
      </c>
      <c r="AF293" s="527">
        <v>113</v>
      </c>
      <c r="AG293" s="527">
        <v>185</v>
      </c>
      <c r="AH293" s="527">
        <v>52</v>
      </c>
      <c r="AI293" s="527">
        <v>30</v>
      </c>
      <c r="AJ293" s="527">
        <v>26</v>
      </c>
      <c r="AK293" s="527">
        <v>61</v>
      </c>
      <c r="AL293" s="527">
        <v>44</v>
      </c>
      <c r="AM293" s="527">
        <v>50</v>
      </c>
      <c r="AN293" s="527">
        <v>143</v>
      </c>
      <c r="AO293" s="527">
        <v>82</v>
      </c>
      <c r="AP293" s="527">
        <v>63</v>
      </c>
      <c r="AQ293" s="527">
        <v>101</v>
      </c>
      <c r="AR293" s="527">
        <v>36</v>
      </c>
      <c r="AS293" s="527">
        <v>23</v>
      </c>
      <c r="AT293" s="527">
        <v>55</v>
      </c>
      <c r="AU293" s="527">
        <v>25</v>
      </c>
      <c r="AV293" s="527">
        <v>89</v>
      </c>
      <c r="AW293" s="527">
        <v>12</v>
      </c>
      <c r="AX293" s="527">
        <v>22</v>
      </c>
    </row>
    <row r="294" spans="1:50">
      <c r="A294" s="526" t="s">
        <v>1005</v>
      </c>
      <c r="B294" s="526" t="s">
        <v>376</v>
      </c>
      <c r="C294" s="526" t="s">
        <v>954</v>
      </c>
      <c r="D294" s="526" t="s">
        <v>643</v>
      </c>
      <c r="E294" s="526" t="s">
        <v>644</v>
      </c>
      <c r="F294" s="61" t="str">
        <f>IF(D294="","",VLOOKUP(D294,'UG SKU Categorization'!$A$1:$C$204,3,0))</f>
        <v>Diarrhea Treatment</v>
      </c>
      <c r="G294" s="527">
        <v>1528</v>
      </c>
      <c r="H294" s="528"/>
      <c r="I294" s="528"/>
      <c r="J294" s="528"/>
      <c r="K294" s="528"/>
      <c r="L294" s="527">
        <v>60</v>
      </c>
      <c r="M294" s="527">
        <v>24</v>
      </c>
      <c r="N294" s="527">
        <v>26</v>
      </c>
      <c r="O294" s="527">
        <v>15</v>
      </c>
      <c r="P294" s="527">
        <v>492</v>
      </c>
      <c r="Q294" s="527">
        <v>12</v>
      </c>
      <c r="R294" s="527">
        <v>14</v>
      </c>
      <c r="S294" s="527">
        <v>12</v>
      </c>
      <c r="T294" s="527">
        <v>27</v>
      </c>
      <c r="U294" s="527">
        <v>33</v>
      </c>
      <c r="V294" s="527">
        <v>20</v>
      </c>
      <c r="W294" s="527">
        <v>11</v>
      </c>
      <c r="X294" s="527">
        <v>21</v>
      </c>
      <c r="Y294" s="527">
        <v>52</v>
      </c>
      <c r="Z294" s="527">
        <v>69</v>
      </c>
      <c r="AA294" s="527">
        <v>41</v>
      </c>
      <c r="AB294" s="527">
        <v>41</v>
      </c>
      <c r="AC294" s="527">
        <v>52</v>
      </c>
      <c r="AD294" s="527">
        <v>36</v>
      </c>
      <c r="AE294" s="527">
        <v>49</v>
      </c>
      <c r="AF294" s="527">
        <v>34</v>
      </c>
      <c r="AG294" s="527">
        <v>22</v>
      </c>
      <c r="AH294" s="527">
        <v>23</v>
      </c>
      <c r="AI294" s="527">
        <v>8</v>
      </c>
      <c r="AJ294" s="527">
        <v>11</v>
      </c>
      <c r="AK294" s="527">
        <v>17</v>
      </c>
      <c r="AL294" s="527">
        <v>12</v>
      </c>
      <c r="AM294" s="527">
        <v>8</v>
      </c>
      <c r="AN294" s="527">
        <v>21</v>
      </c>
      <c r="AO294" s="527">
        <v>26</v>
      </c>
      <c r="AP294" s="527">
        <v>9</v>
      </c>
      <c r="AQ294" s="527">
        <v>60</v>
      </c>
      <c r="AR294" s="527">
        <v>9</v>
      </c>
      <c r="AS294" s="527">
        <v>8</v>
      </c>
      <c r="AT294" s="527">
        <v>15</v>
      </c>
      <c r="AU294" s="527">
        <v>16</v>
      </c>
      <c r="AV294" s="527">
        <v>116</v>
      </c>
      <c r="AW294" s="527">
        <v>4</v>
      </c>
      <c r="AX294" s="527">
        <v>2</v>
      </c>
    </row>
    <row r="295" spans="1:50">
      <c r="A295" s="526" t="s">
        <v>1005</v>
      </c>
      <c r="B295" s="526" t="s">
        <v>376</v>
      </c>
      <c r="C295" s="526" t="s">
        <v>954</v>
      </c>
      <c r="D295" s="526" t="s">
        <v>645</v>
      </c>
      <c r="E295" s="526" t="s">
        <v>646</v>
      </c>
      <c r="F295" s="61" t="str">
        <f>IF(D295="","",VLOOKUP(D295,'UG SKU Categorization'!$A$1:$C$204,3,0))</f>
        <v>Water filtration and storage</v>
      </c>
      <c r="G295" s="527">
        <v>176</v>
      </c>
      <c r="H295" s="528"/>
      <c r="I295" s="528"/>
      <c r="J295" s="528"/>
      <c r="K295" s="528"/>
      <c r="L295" s="528"/>
      <c r="M295" s="528"/>
      <c r="N295" s="527">
        <v>5</v>
      </c>
      <c r="O295" s="528"/>
      <c r="P295" s="528"/>
      <c r="Q295" s="527">
        <v>1</v>
      </c>
      <c r="R295" s="528"/>
      <c r="S295" s="527">
        <v>2</v>
      </c>
      <c r="T295" s="528"/>
      <c r="U295" s="527">
        <v>31</v>
      </c>
      <c r="V295" s="527">
        <v>10</v>
      </c>
      <c r="W295" s="527">
        <v>12</v>
      </c>
      <c r="X295" s="527">
        <v>16</v>
      </c>
      <c r="Y295" s="528"/>
      <c r="Z295" s="527">
        <v>10</v>
      </c>
      <c r="AA295" s="528"/>
      <c r="AB295" s="527">
        <v>12</v>
      </c>
      <c r="AC295" s="527">
        <v>26</v>
      </c>
      <c r="AD295" s="527">
        <v>2</v>
      </c>
      <c r="AE295" s="527">
        <v>28</v>
      </c>
      <c r="AF295" s="527">
        <v>2</v>
      </c>
      <c r="AG295" s="528"/>
      <c r="AH295" s="528"/>
      <c r="AI295" s="528"/>
      <c r="AJ295" s="527">
        <v>2</v>
      </c>
      <c r="AK295" s="527">
        <v>15</v>
      </c>
      <c r="AL295" s="528"/>
      <c r="AM295" s="528"/>
      <c r="AN295" s="527">
        <v>2</v>
      </c>
      <c r="AO295" s="528"/>
      <c r="AP295" s="528"/>
      <c r="AQ295" s="528"/>
      <c r="AR295" s="528"/>
      <c r="AS295" s="528"/>
      <c r="AT295" s="528"/>
      <c r="AU295" s="528"/>
      <c r="AV295" s="528"/>
      <c r="AW295" s="528"/>
      <c r="AX295" s="528"/>
    </row>
    <row r="296" spans="1:50">
      <c r="A296" s="526" t="s">
        <v>1005</v>
      </c>
      <c r="B296" s="526" t="s">
        <v>376</v>
      </c>
      <c r="C296" s="526" t="s">
        <v>954</v>
      </c>
      <c r="D296" s="526" t="s">
        <v>647</v>
      </c>
      <c r="E296" s="526" t="s">
        <v>648</v>
      </c>
      <c r="F296" s="61" t="str">
        <f>IF(D296="","",VLOOKUP(D296,'UG SKU Categorization'!$A$1:$C$204,3,0))</f>
        <v>Water filtration and storage</v>
      </c>
      <c r="G296" s="527">
        <v>1</v>
      </c>
      <c r="H296" s="528"/>
      <c r="I296" s="528"/>
      <c r="J296" s="528"/>
      <c r="K296" s="528"/>
      <c r="L296" s="528"/>
      <c r="M296" s="528"/>
      <c r="N296" s="528"/>
      <c r="O296" s="528"/>
      <c r="P296" s="528"/>
      <c r="Q296" s="528"/>
      <c r="R296" s="528"/>
      <c r="S296" s="527">
        <v>1</v>
      </c>
      <c r="T296" s="528"/>
      <c r="U296" s="528"/>
      <c r="V296" s="528"/>
      <c r="W296" s="528"/>
      <c r="X296" s="528"/>
      <c r="Y296" s="528"/>
      <c r="Z296" s="528"/>
      <c r="AA296" s="528"/>
      <c r="AB296" s="528"/>
      <c r="AC296" s="528"/>
      <c r="AD296" s="528"/>
      <c r="AE296" s="528"/>
      <c r="AF296" s="528"/>
      <c r="AG296" s="528"/>
      <c r="AH296" s="528"/>
      <c r="AI296" s="528"/>
      <c r="AJ296" s="528"/>
      <c r="AK296" s="528"/>
      <c r="AL296" s="528"/>
      <c r="AM296" s="528"/>
      <c r="AN296" s="528"/>
      <c r="AO296" s="528"/>
      <c r="AP296" s="528"/>
      <c r="AQ296" s="528"/>
      <c r="AR296" s="528"/>
      <c r="AS296" s="528"/>
      <c r="AT296" s="528"/>
      <c r="AU296" s="528"/>
      <c r="AV296" s="528"/>
      <c r="AW296" s="528"/>
      <c r="AX296" s="528"/>
    </row>
    <row r="297" spans="1:50">
      <c r="A297" s="526" t="s">
        <v>1005</v>
      </c>
      <c r="B297" s="526" t="s">
        <v>376</v>
      </c>
      <c r="C297" s="526" t="s">
        <v>954</v>
      </c>
      <c r="D297" s="526" t="s">
        <v>649</v>
      </c>
      <c r="E297" s="526" t="s">
        <v>650</v>
      </c>
      <c r="F297" s="61" t="str">
        <f>IF(D297="","",VLOOKUP(D297,'UG SKU Categorization'!$A$1:$C$204,3,0))</f>
        <v>Water filtration and storage</v>
      </c>
      <c r="G297" s="527">
        <v>267</v>
      </c>
      <c r="H297" s="528"/>
      <c r="I297" s="528"/>
      <c r="J297" s="528"/>
      <c r="K297" s="528"/>
      <c r="L297" s="527">
        <v>5</v>
      </c>
      <c r="M297" s="528"/>
      <c r="N297" s="527">
        <v>13</v>
      </c>
      <c r="O297" s="527">
        <v>1</v>
      </c>
      <c r="P297" s="527">
        <v>3</v>
      </c>
      <c r="Q297" s="527">
        <v>13</v>
      </c>
      <c r="R297" s="527">
        <v>14</v>
      </c>
      <c r="S297" s="527">
        <v>4</v>
      </c>
      <c r="T297" s="527">
        <v>13</v>
      </c>
      <c r="U297" s="527">
        <v>4</v>
      </c>
      <c r="V297" s="527">
        <v>2</v>
      </c>
      <c r="W297" s="527">
        <v>4</v>
      </c>
      <c r="X297" s="527">
        <v>19</v>
      </c>
      <c r="Y297" s="527">
        <v>5</v>
      </c>
      <c r="Z297" s="527">
        <v>57</v>
      </c>
      <c r="AA297" s="527">
        <v>3</v>
      </c>
      <c r="AB297" s="527">
        <v>2</v>
      </c>
      <c r="AC297" s="527">
        <v>2</v>
      </c>
      <c r="AD297" s="527">
        <v>2</v>
      </c>
      <c r="AE297" s="527">
        <v>5</v>
      </c>
      <c r="AF297" s="527">
        <v>9</v>
      </c>
      <c r="AG297" s="527">
        <v>3</v>
      </c>
      <c r="AH297" s="528"/>
      <c r="AI297" s="527">
        <v>1</v>
      </c>
      <c r="AJ297" s="527">
        <v>1</v>
      </c>
      <c r="AK297" s="527">
        <v>2</v>
      </c>
      <c r="AL297" s="527">
        <v>11</v>
      </c>
      <c r="AM297" s="527">
        <v>3</v>
      </c>
      <c r="AN297" s="527">
        <v>2</v>
      </c>
      <c r="AO297" s="527">
        <v>1</v>
      </c>
      <c r="AP297" s="527">
        <v>2</v>
      </c>
      <c r="AQ297" s="527">
        <v>32</v>
      </c>
      <c r="AR297" s="527">
        <v>3</v>
      </c>
      <c r="AS297" s="528"/>
      <c r="AT297" s="528"/>
      <c r="AU297" s="527">
        <v>2</v>
      </c>
      <c r="AV297" s="527">
        <v>21</v>
      </c>
      <c r="AW297" s="527">
        <v>3</v>
      </c>
      <c r="AX297" s="528"/>
    </row>
    <row r="298" spans="1:50">
      <c r="A298" s="526" t="s">
        <v>1005</v>
      </c>
      <c r="B298" s="526" t="s">
        <v>376</v>
      </c>
      <c r="C298" s="526" t="s">
        <v>954</v>
      </c>
      <c r="D298" s="526" t="s">
        <v>413</v>
      </c>
      <c r="E298" s="526" t="s">
        <v>414</v>
      </c>
      <c r="F298" s="61" t="str">
        <f>IF(D298="","",VLOOKUP(D298,'UG SKU Categorization'!$A$1:$C$204,3,0))</f>
        <v>Hygiene</v>
      </c>
      <c r="G298" s="527">
        <v>226</v>
      </c>
      <c r="H298" s="528"/>
      <c r="I298" s="528"/>
      <c r="J298" s="528"/>
      <c r="K298" s="528"/>
      <c r="L298" s="527">
        <v>19</v>
      </c>
      <c r="M298" s="527">
        <v>12</v>
      </c>
      <c r="N298" s="527">
        <v>23</v>
      </c>
      <c r="O298" s="527">
        <v>6</v>
      </c>
      <c r="P298" s="527">
        <v>4</v>
      </c>
      <c r="Q298" s="527">
        <v>5</v>
      </c>
      <c r="R298" s="527">
        <v>6</v>
      </c>
      <c r="S298" s="527">
        <v>9</v>
      </c>
      <c r="T298" s="527">
        <v>23</v>
      </c>
      <c r="U298" s="527">
        <v>8</v>
      </c>
      <c r="V298" s="527">
        <v>8</v>
      </c>
      <c r="W298" s="527">
        <v>6</v>
      </c>
      <c r="X298" s="527">
        <v>17</v>
      </c>
      <c r="Y298" s="527">
        <v>19</v>
      </c>
      <c r="Z298" s="527">
        <v>8</v>
      </c>
      <c r="AA298" s="527">
        <v>2</v>
      </c>
      <c r="AB298" s="527">
        <v>3</v>
      </c>
      <c r="AC298" s="528"/>
      <c r="AD298" s="528"/>
      <c r="AE298" s="528"/>
      <c r="AF298" s="527">
        <v>3</v>
      </c>
      <c r="AG298" s="527">
        <v>2</v>
      </c>
      <c r="AH298" s="527">
        <v>2</v>
      </c>
      <c r="AI298" s="527">
        <v>1</v>
      </c>
      <c r="AJ298" s="527">
        <v>7</v>
      </c>
      <c r="AK298" s="527">
        <v>0</v>
      </c>
      <c r="AL298" s="527">
        <v>11</v>
      </c>
      <c r="AM298" s="527">
        <v>8</v>
      </c>
      <c r="AN298" s="527">
        <v>4</v>
      </c>
      <c r="AO298" s="528"/>
      <c r="AP298" s="528"/>
      <c r="AQ298" s="527">
        <v>4</v>
      </c>
      <c r="AR298" s="528"/>
      <c r="AS298" s="528"/>
      <c r="AT298" s="528"/>
      <c r="AU298" s="528"/>
      <c r="AV298" s="527">
        <v>4</v>
      </c>
      <c r="AW298" s="527">
        <v>2</v>
      </c>
      <c r="AX298" s="528"/>
    </row>
    <row r="299" spans="1:50">
      <c r="A299" s="526" t="s">
        <v>1005</v>
      </c>
      <c r="B299" s="526" t="s">
        <v>376</v>
      </c>
      <c r="C299" s="526" t="s">
        <v>954</v>
      </c>
      <c r="D299" s="526" t="s">
        <v>415</v>
      </c>
      <c r="E299" s="526" t="s">
        <v>416</v>
      </c>
      <c r="F299" s="61" t="str">
        <f>IF(D299="","",VLOOKUP(D299,'UG SKU Categorization'!$A$1:$C$204,3,0))</f>
        <v>Hygiene</v>
      </c>
      <c r="G299" s="527">
        <v>487</v>
      </c>
      <c r="H299" s="528"/>
      <c r="I299" s="528"/>
      <c r="J299" s="528"/>
      <c r="K299" s="528"/>
      <c r="L299" s="527">
        <v>40</v>
      </c>
      <c r="M299" s="527">
        <v>4</v>
      </c>
      <c r="N299" s="527">
        <v>5</v>
      </c>
      <c r="O299" s="527">
        <v>9</v>
      </c>
      <c r="P299" s="527">
        <v>2</v>
      </c>
      <c r="Q299" s="527">
        <v>3</v>
      </c>
      <c r="R299" s="527">
        <v>10</v>
      </c>
      <c r="S299" s="527">
        <v>4</v>
      </c>
      <c r="T299" s="527">
        <v>5</v>
      </c>
      <c r="U299" s="527">
        <v>13</v>
      </c>
      <c r="V299" s="527">
        <v>3</v>
      </c>
      <c r="W299" s="527">
        <v>9</v>
      </c>
      <c r="X299" s="527">
        <v>7</v>
      </c>
      <c r="Y299" s="527">
        <v>9</v>
      </c>
      <c r="Z299" s="527">
        <v>26</v>
      </c>
      <c r="AA299" s="527">
        <v>33</v>
      </c>
      <c r="AB299" s="527">
        <v>6</v>
      </c>
      <c r="AC299" s="527">
        <v>1</v>
      </c>
      <c r="AD299" s="527">
        <v>15</v>
      </c>
      <c r="AE299" s="527">
        <v>19</v>
      </c>
      <c r="AF299" s="527">
        <v>43</v>
      </c>
      <c r="AG299" s="527">
        <v>35</v>
      </c>
      <c r="AH299" s="528"/>
      <c r="AI299" s="527">
        <v>6</v>
      </c>
      <c r="AJ299" s="527">
        <v>24</v>
      </c>
      <c r="AK299" s="527">
        <v>9</v>
      </c>
      <c r="AL299" s="527">
        <v>13</v>
      </c>
      <c r="AM299" s="527">
        <v>7</v>
      </c>
      <c r="AN299" s="527">
        <v>7</v>
      </c>
      <c r="AO299" s="527">
        <v>8</v>
      </c>
      <c r="AP299" s="527">
        <v>7</v>
      </c>
      <c r="AQ299" s="527">
        <v>36</v>
      </c>
      <c r="AR299" s="527">
        <v>17</v>
      </c>
      <c r="AS299" s="527">
        <v>4</v>
      </c>
      <c r="AT299" s="527">
        <v>5</v>
      </c>
      <c r="AU299" s="527">
        <v>9</v>
      </c>
      <c r="AV299" s="527">
        <v>19</v>
      </c>
      <c r="AW299" s="527">
        <v>15</v>
      </c>
      <c r="AX299" s="528"/>
    </row>
    <row r="300" spans="1:50">
      <c r="A300" s="526" t="s">
        <v>1005</v>
      </c>
      <c r="B300" s="526" t="s">
        <v>376</v>
      </c>
      <c r="C300" s="526" t="s">
        <v>954</v>
      </c>
      <c r="D300" s="526" t="s">
        <v>651</v>
      </c>
      <c r="E300" s="526" t="s">
        <v>652</v>
      </c>
      <c r="F300" s="61" t="str">
        <f>IF(D300="","",VLOOKUP(D300,'UG SKU Categorization'!$A$1:$C$204,3,0))</f>
        <v>Hygiene</v>
      </c>
      <c r="G300" s="527">
        <v>369</v>
      </c>
      <c r="H300" s="528"/>
      <c r="I300" s="528"/>
      <c r="J300" s="528"/>
      <c r="K300" s="528"/>
      <c r="L300" s="527">
        <v>11</v>
      </c>
      <c r="M300" s="527">
        <v>4</v>
      </c>
      <c r="N300" s="527">
        <v>11</v>
      </c>
      <c r="O300" s="527">
        <v>3</v>
      </c>
      <c r="P300" s="527">
        <v>7</v>
      </c>
      <c r="Q300" s="527">
        <v>2</v>
      </c>
      <c r="R300" s="527">
        <v>5</v>
      </c>
      <c r="S300" s="527">
        <v>15</v>
      </c>
      <c r="T300" s="527">
        <v>11</v>
      </c>
      <c r="U300" s="527">
        <v>6</v>
      </c>
      <c r="V300" s="527">
        <v>1</v>
      </c>
      <c r="W300" s="527">
        <v>15</v>
      </c>
      <c r="X300" s="527">
        <v>26</v>
      </c>
      <c r="Y300" s="527">
        <v>17</v>
      </c>
      <c r="Z300" s="527">
        <v>21</v>
      </c>
      <c r="AA300" s="527">
        <v>8</v>
      </c>
      <c r="AB300" s="527">
        <v>15</v>
      </c>
      <c r="AC300" s="527">
        <v>9</v>
      </c>
      <c r="AD300" s="527">
        <v>10</v>
      </c>
      <c r="AE300" s="527">
        <v>9</v>
      </c>
      <c r="AF300" s="527">
        <v>15</v>
      </c>
      <c r="AG300" s="527">
        <v>9</v>
      </c>
      <c r="AH300" s="527">
        <v>6</v>
      </c>
      <c r="AI300" s="527">
        <v>6</v>
      </c>
      <c r="AJ300" s="527">
        <v>11</v>
      </c>
      <c r="AK300" s="527">
        <v>6</v>
      </c>
      <c r="AL300" s="527">
        <v>3</v>
      </c>
      <c r="AM300" s="527">
        <v>6</v>
      </c>
      <c r="AN300" s="527">
        <v>13</v>
      </c>
      <c r="AO300" s="527">
        <v>4</v>
      </c>
      <c r="AP300" s="527">
        <v>5</v>
      </c>
      <c r="AQ300" s="527">
        <v>27</v>
      </c>
      <c r="AR300" s="527">
        <v>8</v>
      </c>
      <c r="AS300" s="527">
        <v>6</v>
      </c>
      <c r="AT300" s="527">
        <v>19</v>
      </c>
      <c r="AU300" s="527">
        <v>7</v>
      </c>
      <c r="AV300" s="527">
        <v>3</v>
      </c>
      <c r="AW300" s="527">
        <v>9</v>
      </c>
      <c r="AX300" s="528"/>
    </row>
    <row r="301" spans="1:50">
      <c r="A301" s="526" t="s">
        <v>1005</v>
      </c>
      <c r="B301" s="526" t="s">
        <v>376</v>
      </c>
      <c r="C301" s="526" t="s">
        <v>954</v>
      </c>
      <c r="D301" s="526" t="s">
        <v>691</v>
      </c>
      <c r="E301" s="526" t="s">
        <v>692</v>
      </c>
      <c r="F301" s="61" t="str">
        <f>IF(D301="","",VLOOKUP(D301,'UG SKU Categorization'!$A$1:$C$204,3,0))</f>
        <v>Soap</v>
      </c>
      <c r="G301" s="527">
        <v>1055</v>
      </c>
      <c r="H301" s="528"/>
      <c r="I301" s="528"/>
      <c r="J301" s="528"/>
      <c r="K301" s="528"/>
      <c r="L301" s="527">
        <v>33</v>
      </c>
      <c r="M301" s="527">
        <v>27</v>
      </c>
      <c r="N301" s="527">
        <v>25</v>
      </c>
      <c r="O301" s="527">
        <v>14</v>
      </c>
      <c r="P301" s="527">
        <v>37</v>
      </c>
      <c r="Q301" s="527">
        <v>12</v>
      </c>
      <c r="R301" s="527">
        <v>153</v>
      </c>
      <c r="S301" s="527">
        <v>66</v>
      </c>
      <c r="T301" s="527">
        <v>26</v>
      </c>
      <c r="U301" s="527">
        <v>20</v>
      </c>
      <c r="V301" s="527">
        <v>20</v>
      </c>
      <c r="W301" s="527">
        <v>2</v>
      </c>
      <c r="X301" s="527">
        <v>4</v>
      </c>
      <c r="Y301" s="527">
        <v>13</v>
      </c>
      <c r="Z301" s="527">
        <v>16</v>
      </c>
      <c r="AA301" s="527">
        <v>7</v>
      </c>
      <c r="AB301" s="527">
        <v>5</v>
      </c>
      <c r="AC301" s="527">
        <v>268</v>
      </c>
      <c r="AD301" s="527">
        <v>34</v>
      </c>
      <c r="AE301" s="527">
        <v>1</v>
      </c>
      <c r="AF301" s="527">
        <v>13</v>
      </c>
      <c r="AG301" s="527">
        <v>5</v>
      </c>
      <c r="AH301" s="527">
        <v>52</v>
      </c>
      <c r="AI301" s="527">
        <v>32</v>
      </c>
      <c r="AJ301" s="527">
        <v>18</v>
      </c>
      <c r="AK301" s="527">
        <v>31</v>
      </c>
      <c r="AL301" s="527">
        <v>50</v>
      </c>
      <c r="AM301" s="527">
        <v>39</v>
      </c>
      <c r="AN301" s="527">
        <v>25</v>
      </c>
      <c r="AO301" s="527">
        <v>2</v>
      </c>
      <c r="AP301" s="528"/>
      <c r="AQ301" s="527">
        <v>5</v>
      </c>
      <c r="AR301" s="528"/>
      <c r="AS301" s="528"/>
      <c r="AT301" s="528"/>
      <c r="AU301" s="528"/>
      <c r="AV301" s="528"/>
      <c r="AW301" s="528"/>
      <c r="AX301" s="528"/>
    </row>
    <row r="302" spans="1:50">
      <c r="A302" s="526" t="s">
        <v>1005</v>
      </c>
      <c r="B302" s="526" t="s">
        <v>376</v>
      </c>
      <c r="C302" s="526" t="s">
        <v>954</v>
      </c>
      <c r="D302" s="526" t="s">
        <v>693</v>
      </c>
      <c r="E302" s="526" t="s">
        <v>694</v>
      </c>
      <c r="F302" s="61" t="str">
        <f>IF(D302="","",VLOOKUP(D302,'UG SKU Categorization'!$A$1:$C$204,3,0))</f>
        <v>Soap</v>
      </c>
      <c r="G302" s="527">
        <v>6385</v>
      </c>
      <c r="H302" s="528"/>
      <c r="I302" s="528"/>
      <c r="J302" s="528"/>
      <c r="K302" s="528"/>
      <c r="L302" s="527">
        <v>133</v>
      </c>
      <c r="M302" s="527">
        <v>102</v>
      </c>
      <c r="N302" s="527">
        <v>396</v>
      </c>
      <c r="O302" s="527">
        <v>90</v>
      </c>
      <c r="P302" s="527">
        <v>193</v>
      </c>
      <c r="Q302" s="527">
        <v>252</v>
      </c>
      <c r="R302" s="527">
        <v>348</v>
      </c>
      <c r="S302" s="527">
        <v>385</v>
      </c>
      <c r="T302" s="527">
        <v>396</v>
      </c>
      <c r="U302" s="527">
        <v>259</v>
      </c>
      <c r="V302" s="527">
        <v>175</v>
      </c>
      <c r="W302" s="527">
        <v>228</v>
      </c>
      <c r="X302" s="527">
        <v>246</v>
      </c>
      <c r="Y302" s="527">
        <v>223</v>
      </c>
      <c r="Z302" s="527">
        <v>329</v>
      </c>
      <c r="AA302" s="527">
        <v>209</v>
      </c>
      <c r="AB302" s="527">
        <v>238</v>
      </c>
      <c r="AC302" s="527">
        <v>223</v>
      </c>
      <c r="AD302" s="527">
        <v>198</v>
      </c>
      <c r="AE302" s="527">
        <v>237</v>
      </c>
      <c r="AF302" s="527">
        <v>222</v>
      </c>
      <c r="AG302" s="527">
        <v>154</v>
      </c>
      <c r="AH302" s="527">
        <v>51</v>
      </c>
      <c r="AI302" s="527">
        <v>84</v>
      </c>
      <c r="AJ302" s="527">
        <v>107</v>
      </c>
      <c r="AK302" s="527">
        <v>77</v>
      </c>
      <c r="AL302" s="527">
        <v>89</v>
      </c>
      <c r="AM302" s="527">
        <v>86</v>
      </c>
      <c r="AN302" s="527">
        <v>134</v>
      </c>
      <c r="AO302" s="527">
        <v>101</v>
      </c>
      <c r="AP302" s="527">
        <v>84</v>
      </c>
      <c r="AQ302" s="527">
        <v>173</v>
      </c>
      <c r="AR302" s="527">
        <v>115</v>
      </c>
      <c r="AS302" s="527">
        <v>18</v>
      </c>
      <c r="AT302" s="527">
        <v>26</v>
      </c>
      <c r="AU302" s="527">
        <v>1</v>
      </c>
      <c r="AV302" s="527">
        <v>3</v>
      </c>
      <c r="AW302" s="528"/>
      <c r="AX302" s="528"/>
    </row>
    <row r="303" spans="1:50">
      <c r="A303" s="526" t="s">
        <v>1005</v>
      </c>
      <c r="B303" s="526" t="s">
        <v>376</v>
      </c>
      <c r="C303" s="526" t="s">
        <v>954</v>
      </c>
      <c r="D303" s="526" t="s">
        <v>581</v>
      </c>
      <c r="E303" s="526" t="s">
        <v>582</v>
      </c>
      <c r="F303" s="61" t="str">
        <f>IF(D303="","",VLOOKUP(D303,'UG SKU Categorization'!$A$1:$C$204,3,0))</f>
        <v>Hygiene</v>
      </c>
      <c r="G303" s="527">
        <v>209</v>
      </c>
      <c r="H303" s="528"/>
      <c r="I303" s="528"/>
      <c r="J303" s="528"/>
      <c r="K303" s="528"/>
      <c r="L303" s="527">
        <v>9</v>
      </c>
      <c r="M303" s="527">
        <v>13</v>
      </c>
      <c r="N303" s="527">
        <v>13</v>
      </c>
      <c r="O303" s="527">
        <v>1</v>
      </c>
      <c r="P303" s="527">
        <v>6</v>
      </c>
      <c r="Q303" s="528"/>
      <c r="R303" s="527">
        <v>9</v>
      </c>
      <c r="S303" s="527">
        <v>31</v>
      </c>
      <c r="T303" s="527">
        <v>13</v>
      </c>
      <c r="U303" s="527">
        <v>7</v>
      </c>
      <c r="V303" s="527">
        <v>5</v>
      </c>
      <c r="W303" s="527">
        <v>5</v>
      </c>
      <c r="X303" s="527">
        <v>9</v>
      </c>
      <c r="Y303" s="527">
        <v>3</v>
      </c>
      <c r="Z303" s="527">
        <v>1</v>
      </c>
      <c r="AA303" s="528"/>
      <c r="AB303" s="527">
        <v>1</v>
      </c>
      <c r="AC303" s="528"/>
      <c r="AD303" s="527">
        <v>4</v>
      </c>
      <c r="AE303" s="527">
        <v>2</v>
      </c>
      <c r="AF303" s="527">
        <v>2</v>
      </c>
      <c r="AG303" s="527">
        <v>3</v>
      </c>
      <c r="AH303" s="527">
        <v>2</v>
      </c>
      <c r="AI303" s="527">
        <v>1</v>
      </c>
      <c r="AJ303" s="527">
        <v>1</v>
      </c>
      <c r="AK303" s="528"/>
      <c r="AL303" s="527">
        <v>7</v>
      </c>
      <c r="AM303" s="527">
        <v>2</v>
      </c>
      <c r="AN303" s="527">
        <v>5</v>
      </c>
      <c r="AO303" s="527">
        <v>2</v>
      </c>
      <c r="AP303" s="527">
        <v>2</v>
      </c>
      <c r="AQ303" s="527">
        <v>6</v>
      </c>
      <c r="AR303" s="527">
        <v>0</v>
      </c>
      <c r="AS303" s="527">
        <v>5</v>
      </c>
      <c r="AT303" s="527">
        <v>7</v>
      </c>
      <c r="AU303" s="527">
        <v>8</v>
      </c>
      <c r="AV303" s="527">
        <v>9</v>
      </c>
      <c r="AW303" s="527">
        <v>13</v>
      </c>
      <c r="AX303" s="527">
        <v>2</v>
      </c>
    </row>
    <row r="304" spans="1:50">
      <c r="A304" s="526" t="s">
        <v>1005</v>
      </c>
      <c r="B304" s="526" t="s">
        <v>376</v>
      </c>
      <c r="C304" s="526" t="s">
        <v>954</v>
      </c>
      <c r="D304" s="526" t="s">
        <v>583</v>
      </c>
      <c r="E304" s="526" t="s">
        <v>584</v>
      </c>
      <c r="F304" s="61" t="str">
        <f>IF(D304="","",VLOOKUP(D304,'UG SKU Categorization'!$A$1:$C$204,3,0))</f>
        <v>Hygiene</v>
      </c>
      <c r="G304" s="527">
        <v>334</v>
      </c>
      <c r="H304" s="528"/>
      <c r="I304" s="528"/>
      <c r="J304" s="528"/>
      <c r="K304" s="528"/>
      <c r="L304" s="527">
        <v>8</v>
      </c>
      <c r="M304" s="527">
        <v>12</v>
      </c>
      <c r="N304" s="527">
        <v>17</v>
      </c>
      <c r="O304" s="527">
        <v>8</v>
      </c>
      <c r="P304" s="527">
        <v>5</v>
      </c>
      <c r="Q304" s="527">
        <v>6</v>
      </c>
      <c r="R304" s="527">
        <v>5</v>
      </c>
      <c r="S304" s="527">
        <v>28</v>
      </c>
      <c r="T304" s="527">
        <v>18</v>
      </c>
      <c r="U304" s="527">
        <v>21</v>
      </c>
      <c r="V304" s="527">
        <v>15</v>
      </c>
      <c r="W304" s="527">
        <v>7</v>
      </c>
      <c r="X304" s="527">
        <v>18</v>
      </c>
      <c r="Y304" s="527">
        <v>11</v>
      </c>
      <c r="Z304" s="527">
        <v>23</v>
      </c>
      <c r="AA304" s="527">
        <v>15</v>
      </c>
      <c r="AB304" s="527">
        <v>11</v>
      </c>
      <c r="AC304" s="527">
        <v>7</v>
      </c>
      <c r="AD304" s="527">
        <v>7</v>
      </c>
      <c r="AE304" s="527">
        <v>5</v>
      </c>
      <c r="AF304" s="527">
        <v>9</v>
      </c>
      <c r="AG304" s="527">
        <v>6</v>
      </c>
      <c r="AH304" s="527">
        <v>6</v>
      </c>
      <c r="AI304" s="527">
        <v>5</v>
      </c>
      <c r="AJ304" s="528"/>
      <c r="AK304" s="527">
        <v>1</v>
      </c>
      <c r="AL304" s="527">
        <v>10</v>
      </c>
      <c r="AM304" s="527">
        <v>2</v>
      </c>
      <c r="AN304" s="527">
        <v>2</v>
      </c>
      <c r="AO304" s="527">
        <v>1</v>
      </c>
      <c r="AP304" s="528"/>
      <c r="AQ304" s="527">
        <v>21</v>
      </c>
      <c r="AR304" s="527">
        <v>2</v>
      </c>
      <c r="AS304" s="527">
        <v>3</v>
      </c>
      <c r="AT304" s="527">
        <v>5</v>
      </c>
      <c r="AU304" s="527">
        <v>1</v>
      </c>
      <c r="AV304" s="527">
        <v>9</v>
      </c>
      <c r="AW304" s="527">
        <v>4</v>
      </c>
      <c r="AX304" s="528"/>
    </row>
    <row r="305" spans="1:50">
      <c r="A305" s="526" t="s">
        <v>1005</v>
      </c>
      <c r="B305" s="526" t="s">
        <v>376</v>
      </c>
      <c r="C305" s="526" t="s">
        <v>954</v>
      </c>
      <c r="D305" s="526" t="s">
        <v>585</v>
      </c>
      <c r="E305" s="526" t="s">
        <v>412</v>
      </c>
      <c r="F305" s="61" t="str">
        <f>IF(D305="","",VLOOKUP(D305,'UG SKU Categorization'!$A$1:$C$204,3,0))</f>
        <v>Hygiene</v>
      </c>
      <c r="G305" s="527">
        <v>760</v>
      </c>
      <c r="H305" s="528"/>
      <c r="I305" s="528"/>
      <c r="J305" s="528"/>
      <c r="K305" s="528"/>
      <c r="L305" s="527">
        <v>14</v>
      </c>
      <c r="M305" s="527">
        <v>18</v>
      </c>
      <c r="N305" s="527">
        <v>17</v>
      </c>
      <c r="O305" s="527">
        <v>19</v>
      </c>
      <c r="P305" s="527">
        <v>35</v>
      </c>
      <c r="Q305" s="527">
        <v>22</v>
      </c>
      <c r="R305" s="527">
        <v>10</v>
      </c>
      <c r="S305" s="527">
        <v>17</v>
      </c>
      <c r="T305" s="527">
        <v>18</v>
      </c>
      <c r="U305" s="527">
        <v>7</v>
      </c>
      <c r="V305" s="527">
        <v>11</v>
      </c>
      <c r="W305" s="527">
        <v>33</v>
      </c>
      <c r="X305" s="527">
        <v>22</v>
      </c>
      <c r="Y305" s="527">
        <v>25</v>
      </c>
      <c r="Z305" s="527">
        <v>35</v>
      </c>
      <c r="AA305" s="527">
        <v>37</v>
      </c>
      <c r="AB305" s="527">
        <v>30</v>
      </c>
      <c r="AC305" s="527">
        <v>34</v>
      </c>
      <c r="AD305" s="527">
        <v>41</v>
      </c>
      <c r="AE305" s="527">
        <v>45</v>
      </c>
      <c r="AF305" s="527">
        <v>37</v>
      </c>
      <c r="AG305" s="527">
        <v>24</v>
      </c>
      <c r="AH305" s="527">
        <v>25</v>
      </c>
      <c r="AI305" s="527">
        <v>30</v>
      </c>
      <c r="AJ305" s="527">
        <v>15</v>
      </c>
      <c r="AK305" s="527">
        <v>17</v>
      </c>
      <c r="AL305" s="527">
        <v>22</v>
      </c>
      <c r="AM305" s="527">
        <v>22</v>
      </c>
      <c r="AN305" s="527">
        <v>11</v>
      </c>
      <c r="AO305" s="527">
        <v>11</v>
      </c>
      <c r="AP305" s="527">
        <v>10</v>
      </c>
      <c r="AQ305" s="527">
        <v>22</v>
      </c>
      <c r="AR305" s="527">
        <v>4</v>
      </c>
      <c r="AS305" s="527">
        <v>6</v>
      </c>
      <c r="AT305" s="527">
        <v>1</v>
      </c>
      <c r="AU305" s="527">
        <v>2</v>
      </c>
      <c r="AV305" s="527">
        <v>3</v>
      </c>
      <c r="AW305" s="527">
        <v>7</v>
      </c>
      <c r="AX305" s="527">
        <v>1</v>
      </c>
    </row>
    <row r="306" spans="1:50">
      <c r="A306" s="526" t="s">
        <v>1005</v>
      </c>
      <c r="B306" s="526" t="s">
        <v>376</v>
      </c>
      <c r="C306" s="526" t="s">
        <v>954</v>
      </c>
      <c r="D306" s="526" t="s">
        <v>653</v>
      </c>
      <c r="E306" s="526" t="s">
        <v>654</v>
      </c>
      <c r="F306" s="61" t="str">
        <f>IF(D306="","",VLOOKUP(D306,'UG SKU Categorization'!$A$1:$C$204,3,0))</f>
        <v>Hygiene</v>
      </c>
      <c r="G306" s="527">
        <v>1510</v>
      </c>
      <c r="H306" s="528"/>
      <c r="I306" s="528"/>
      <c r="J306" s="528"/>
      <c r="K306" s="528"/>
      <c r="L306" s="527">
        <v>114</v>
      </c>
      <c r="M306" s="527">
        <v>1</v>
      </c>
      <c r="N306" s="527">
        <v>86</v>
      </c>
      <c r="O306" s="527">
        <v>4</v>
      </c>
      <c r="P306" s="527">
        <v>46</v>
      </c>
      <c r="Q306" s="527">
        <v>63</v>
      </c>
      <c r="R306" s="527">
        <v>10</v>
      </c>
      <c r="S306" s="527">
        <v>10</v>
      </c>
      <c r="T306" s="527">
        <v>86</v>
      </c>
      <c r="U306" s="527">
        <v>33</v>
      </c>
      <c r="V306" s="527">
        <v>13</v>
      </c>
      <c r="W306" s="528"/>
      <c r="X306" s="527">
        <v>84</v>
      </c>
      <c r="Y306" s="527">
        <v>47</v>
      </c>
      <c r="Z306" s="527">
        <v>39</v>
      </c>
      <c r="AA306" s="527">
        <v>49</v>
      </c>
      <c r="AB306" s="527">
        <v>90</v>
      </c>
      <c r="AC306" s="528"/>
      <c r="AD306" s="527">
        <v>10</v>
      </c>
      <c r="AE306" s="527">
        <v>30</v>
      </c>
      <c r="AF306" s="527">
        <v>78</v>
      </c>
      <c r="AG306" s="527">
        <v>75</v>
      </c>
      <c r="AH306" s="528"/>
      <c r="AI306" s="528"/>
      <c r="AJ306" s="527">
        <v>56</v>
      </c>
      <c r="AK306" s="527">
        <v>41</v>
      </c>
      <c r="AL306" s="527">
        <v>19</v>
      </c>
      <c r="AM306" s="527">
        <v>4</v>
      </c>
      <c r="AN306" s="527">
        <v>64</v>
      </c>
      <c r="AO306" s="528"/>
      <c r="AP306" s="527">
        <v>27</v>
      </c>
      <c r="AQ306" s="527">
        <v>114</v>
      </c>
      <c r="AR306" s="527">
        <v>55</v>
      </c>
      <c r="AS306" s="527">
        <v>54</v>
      </c>
      <c r="AT306" s="527">
        <v>10</v>
      </c>
      <c r="AU306" s="527">
        <v>13</v>
      </c>
      <c r="AV306" s="527">
        <v>63</v>
      </c>
      <c r="AW306" s="527">
        <v>22</v>
      </c>
      <c r="AX306" s="528"/>
    </row>
    <row r="307" spans="1:50">
      <c r="A307" s="526" t="s">
        <v>1005</v>
      </c>
      <c r="B307" s="526" t="s">
        <v>376</v>
      </c>
      <c r="C307" s="526" t="s">
        <v>954</v>
      </c>
      <c r="D307" s="526" t="s">
        <v>655</v>
      </c>
      <c r="E307" s="526" t="s">
        <v>656</v>
      </c>
      <c r="F307" s="61" t="str">
        <f>IF(D307="","",VLOOKUP(D307,'UG SKU Categorization'!$A$1:$C$204,3,0))</f>
        <v>Diarrhea Treatment</v>
      </c>
      <c r="G307" s="527">
        <v>7</v>
      </c>
      <c r="H307" s="528"/>
      <c r="I307" s="528"/>
      <c r="J307" s="528"/>
      <c r="K307" s="528"/>
      <c r="L307" s="528"/>
      <c r="M307" s="528"/>
      <c r="N307" s="528"/>
      <c r="O307" s="528"/>
      <c r="P307" s="528"/>
      <c r="Q307" s="528"/>
      <c r="R307" s="527">
        <v>5</v>
      </c>
      <c r="S307" s="527">
        <v>1</v>
      </c>
      <c r="T307" s="528"/>
      <c r="U307" s="528"/>
      <c r="V307" s="528"/>
      <c r="W307" s="528"/>
      <c r="X307" s="528"/>
      <c r="Y307" s="528"/>
      <c r="Z307" s="528"/>
      <c r="AA307" s="528"/>
      <c r="AB307" s="528"/>
      <c r="AC307" s="527">
        <v>1</v>
      </c>
      <c r="AD307" s="528"/>
      <c r="AE307" s="528"/>
      <c r="AF307" s="528"/>
      <c r="AG307" s="528"/>
      <c r="AH307" s="528"/>
      <c r="AI307" s="528"/>
      <c r="AJ307" s="528"/>
      <c r="AK307" s="528"/>
      <c r="AL307" s="528"/>
      <c r="AM307" s="528"/>
      <c r="AN307" s="528"/>
      <c r="AO307" s="528"/>
      <c r="AP307" s="528"/>
      <c r="AQ307" s="528"/>
      <c r="AR307" s="528"/>
      <c r="AS307" s="528"/>
      <c r="AT307" s="528"/>
      <c r="AU307" s="528"/>
      <c r="AV307" s="528"/>
      <c r="AW307" s="528"/>
      <c r="AX307" s="528"/>
    </row>
    <row r="308" spans="1:50">
      <c r="A308" s="526" t="s">
        <v>1005</v>
      </c>
      <c r="B308" s="526" t="s">
        <v>376</v>
      </c>
      <c r="C308" s="526" t="s">
        <v>954</v>
      </c>
      <c r="D308" s="526" t="s">
        <v>657</v>
      </c>
      <c r="E308" s="526" t="s">
        <v>658</v>
      </c>
      <c r="F308" s="61" t="str">
        <f>IF(D308="","",VLOOKUP(D308,'UG SKU Categorization'!$A$1:$C$204,3,0))</f>
        <v>Diarrhea Treatment</v>
      </c>
      <c r="G308" s="527">
        <v>1312</v>
      </c>
      <c r="H308" s="528"/>
      <c r="I308" s="528"/>
      <c r="J308" s="528"/>
      <c r="K308" s="528"/>
      <c r="L308" s="528"/>
      <c r="M308" s="528"/>
      <c r="N308" s="527">
        <v>2</v>
      </c>
      <c r="O308" s="528"/>
      <c r="P308" s="528"/>
      <c r="Q308" s="528"/>
      <c r="R308" s="528"/>
      <c r="S308" s="527">
        <v>6</v>
      </c>
      <c r="T308" s="527">
        <v>2</v>
      </c>
      <c r="U308" s="527">
        <v>502</v>
      </c>
      <c r="V308" s="528"/>
      <c r="W308" s="527">
        <v>30</v>
      </c>
      <c r="X308" s="527">
        <v>2</v>
      </c>
      <c r="Y308" s="527">
        <v>186</v>
      </c>
      <c r="Z308" s="527">
        <v>314</v>
      </c>
      <c r="AA308" s="527">
        <v>3</v>
      </c>
      <c r="AB308" s="528"/>
      <c r="AC308" s="527">
        <v>1</v>
      </c>
      <c r="AD308" s="527">
        <v>5</v>
      </c>
      <c r="AE308" s="528"/>
      <c r="AF308" s="528"/>
      <c r="AG308" s="528"/>
      <c r="AH308" s="527">
        <v>150</v>
      </c>
      <c r="AI308" s="528"/>
      <c r="AJ308" s="528"/>
      <c r="AK308" s="528"/>
      <c r="AL308" s="527">
        <v>100</v>
      </c>
      <c r="AM308" s="528"/>
      <c r="AN308" s="528"/>
      <c r="AO308" s="528"/>
      <c r="AP308" s="528"/>
      <c r="AQ308" s="528"/>
      <c r="AR308" s="528"/>
      <c r="AS308" s="528"/>
      <c r="AT308" s="528"/>
      <c r="AU308" s="528"/>
      <c r="AV308" s="528"/>
      <c r="AW308" s="527">
        <v>9</v>
      </c>
      <c r="AX308" s="528"/>
    </row>
    <row r="309" spans="1:50">
      <c r="A309" s="526" t="s">
        <v>1005</v>
      </c>
      <c r="B309" s="526" t="s">
        <v>376</v>
      </c>
      <c r="C309" s="526" t="s">
        <v>954</v>
      </c>
      <c r="D309" s="526" t="s">
        <v>659</v>
      </c>
      <c r="E309" s="526" t="s">
        <v>660</v>
      </c>
      <c r="F309" s="61" t="str">
        <f>IF(D309="","",VLOOKUP(D309,'UG SKU Categorization'!$A$1:$C$204,3,0))</f>
        <v>Other</v>
      </c>
      <c r="G309" s="527">
        <v>1253</v>
      </c>
      <c r="H309" s="528"/>
      <c r="I309" s="528"/>
      <c r="J309" s="528"/>
      <c r="K309" s="528"/>
      <c r="L309" s="527">
        <v>79</v>
      </c>
      <c r="M309" s="527">
        <v>21</v>
      </c>
      <c r="N309" s="527">
        <v>50</v>
      </c>
      <c r="O309" s="527">
        <v>14</v>
      </c>
      <c r="P309" s="527">
        <v>23</v>
      </c>
      <c r="Q309" s="527">
        <v>25</v>
      </c>
      <c r="R309" s="527">
        <v>34</v>
      </c>
      <c r="S309" s="527">
        <v>62</v>
      </c>
      <c r="T309" s="527">
        <v>50</v>
      </c>
      <c r="U309" s="527">
        <v>30</v>
      </c>
      <c r="V309" s="527">
        <v>16</v>
      </c>
      <c r="W309" s="527">
        <v>18</v>
      </c>
      <c r="X309" s="527">
        <v>41</v>
      </c>
      <c r="Y309" s="527">
        <v>45</v>
      </c>
      <c r="Z309" s="527">
        <v>63</v>
      </c>
      <c r="AA309" s="527">
        <v>1</v>
      </c>
      <c r="AB309" s="527">
        <v>22</v>
      </c>
      <c r="AC309" s="527">
        <v>43</v>
      </c>
      <c r="AD309" s="527">
        <v>21</v>
      </c>
      <c r="AE309" s="527">
        <v>20</v>
      </c>
      <c r="AF309" s="527">
        <v>20</v>
      </c>
      <c r="AG309" s="527">
        <v>12</v>
      </c>
      <c r="AH309" s="527">
        <v>21</v>
      </c>
      <c r="AI309" s="527">
        <v>15</v>
      </c>
      <c r="AJ309" s="527">
        <v>11</v>
      </c>
      <c r="AK309" s="527">
        <v>10</v>
      </c>
      <c r="AL309" s="527">
        <v>6</v>
      </c>
      <c r="AM309" s="527">
        <v>34</v>
      </c>
      <c r="AN309" s="527">
        <v>56</v>
      </c>
      <c r="AO309" s="527">
        <v>55</v>
      </c>
      <c r="AP309" s="527">
        <v>23</v>
      </c>
      <c r="AQ309" s="527">
        <v>154</v>
      </c>
      <c r="AR309" s="527">
        <v>35</v>
      </c>
      <c r="AS309" s="527">
        <v>25</v>
      </c>
      <c r="AT309" s="527">
        <v>14</v>
      </c>
      <c r="AU309" s="527">
        <v>26</v>
      </c>
      <c r="AV309" s="527">
        <v>23</v>
      </c>
      <c r="AW309" s="527">
        <v>32</v>
      </c>
      <c r="AX309" s="527">
        <v>3</v>
      </c>
    </row>
    <row r="310" spans="1:50">
      <c r="A310" s="526" t="s">
        <v>1005</v>
      </c>
      <c r="B310" s="526" t="s">
        <v>376</v>
      </c>
      <c r="C310" s="526" t="s">
        <v>954</v>
      </c>
      <c r="D310" s="526" t="s">
        <v>417</v>
      </c>
      <c r="E310" s="526" t="s">
        <v>418</v>
      </c>
      <c r="F310" s="61" t="str">
        <f>IF(D310="","",VLOOKUP(D310,'UG SKU Categorization'!$A$1:$C$204,3,0))</f>
        <v>Hygiene</v>
      </c>
      <c r="G310" s="527">
        <v>55</v>
      </c>
      <c r="H310" s="528"/>
      <c r="I310" s="528"/>
      <c r="J310" s="528"/>
      <c r="K310" s="528"/>
      <c r="L310" s="527">
        <v>1</v>
      </c>
      <c r="M310" s="528"/>
      <c r="N310" s="527">
        <v>8</v>
      </c>
      <c r="O310" s="528"/>
      <c r="P310" s="527">
        <v>2</v>
      </c>
      <c r="Q310" s="527">
        <v>2</v>
      </c>
      <c r="R310" s="528"/>
      <c r="S310" s="527">
        <v>1</v>
      </c>
      <c r="T310" s="527">
        <v>8</v>
      </c>
      <c r="U310" s="527">
        <v>3</v>
      </c>
      <c r="V310" s="527">
        <v>4</v>
      </c>
      <c r="W310" s="528"/>
      <c r="X310" s="527">
        <v>4</v>
      </c>
      <c r="Y310" s="527">
        <v>1</v>
      </c>
      <c r="Z310" s="527">
        <v>4</v>
      </c>
      <c r="AA310" s="527">
        <v>6</v>
      </c>
      <c r="AB310" s="528"/>
      <c r="AC310" s="528"/>
      <c r="AD310" s="527">
        <v>1</v>
      </c>
      <c r="AE310" s="528"/>
      <c r="AF310" s="528"/>
      <c r="AG310" s="528"/>
      <c r="AH310" s="528"/>
      <c r="AI310" s="527">
        <v>1</v>
      </c>
      <c r="AJ310" s="528"/>
      <c r="AK310" s="528"/>
      <c r="AL310" s="528"/>
      <c r="AM310" s="528"/>
      <c r="AN310" s="528"/>
      <c r="AO310" s="528"/>
      <c r="AP310" s="528"/>
      <c r="AQ310" s="527">
        <v>8</v>
      </c>
      <c r="AR310" s="528"/>
      <c r="AS310" s="528"/>
      <c r="AT310" s="528"/>
      <c r="AU310" s="528"/>
      <c r="AV310" s="527">
        <v>1</v>
      </c>
      <c r="AW310" s="528"/>
      <c r="AX310" s="528"/>
    </row>
    <row r="311" spans="1:50">
      <c r="A311" s="526" t="s">
        <v>1005</v>
      </c>
      <c r="B311" s="526" t="s">
        <v>376</v>
      </c>
      <c r="C311" s="526" t="s">
        <v>954</v>
      </c>
      <c r="D311" s="526" t="s">
        <v>661</v>
      </c>
      <c r="E311" s="526" t="s">
        <v>662</v>
      </c>
      <c r="F311" s="61" t="str">
        <f>IF(D311="","",VLOOKUP(D311,'UG SKU Categorization'!$A$1:$C$204,3,0))</f>
        <v>Hygiene</v>
      </c>
      <c r="G311" s="527">
        <v>451</v>
      </c>
      <c r="H311" s="528"/>
      <c r="I311" s="528"/>
      <c r="J311" s="528"/>
      <c r="K311" s="528"/>
      <c r="L311" s="527">
        <v>11</v>
      </c>
      <c r="M311" s="527">
        <v>5</v>
      </c>
      <c r="N311" s="527">
        <v>24</v>
      </c>
      <c r="O311" s="527">
        <v>6</v>
      </c>
      <c r="P311" s="527">
        <v>17</v>
      </c>
      <c r="Q311" s="527">
        <v>8</v>
      </c>
      <c r="R311" s="527">
        <v>2</v>
      </c>
      <c r="S311" s="527">
        <v>13</v>
      </c>
      <c r="T311" s="527">
        <v>24</v>
      </c>
      <c r="U311" s="527">
        <v>2</v>
      </c>
      <c r="V311" s="527">
        <v>6</v>
      </c>
      <c r="W311" s="527">
        <v>5</v>
      </c>
      <c r="X311" s="528"/>
      <c r="Y311" s="528"/>
      <c r="Z311" s="528"/>
      <c r="AA311" s="528"/>
      <c r="AB311" s="527">
        <v>1</v>
      </c>
      <c r="AC311" s="527">
        <v>2</v>
      </c>
      <c r="AD311" s="527">
        <v>1</v>
      </c>
      <c r="AE311" s="527">
        <v>1</v>
      </c>
      <c r="AF311" s="527">
        <v>7</v>
      </c>
      <c r="AG311" s="528"/>
      <c r="AH311" s="527">
        <v>3</v>
      </c>
      <c r="AI311" s="527">
        <v>3</v>
      </c>
      <c r="AJ311" s="527">
        <v>5</v>
      </c>
      <c r="AK311" s="527">
        <v>3</v>
      </c>
      <c r="AL311" s="528"/>
      <c r="AM311" s="527">
        <v>1</v>
      </c>
      <c r="AN311" s="527">
        <v>7</v>
      </c>
      <c r="AO311" s="527">
        <v>1</v>
      </c>
      <c r="AP311" s="527">
        <v>3</v>
      </c>
      <c r="AQ311" s="527">
        <v>241</v>
      </c>
      <c r="AR311" s="527">
        <v>6</v>
      </c>
      <c r="AS311" s="527">
        <v>16</v>
      </c>
      <c r="AT311" s="527">
        <v>12</v>
      </c>
      <c r="AU311" s="527">
        <v>2</v>
      </c>
      <c r="AV311" s="527">
        <v>8</v>
      </c>
      <c r="AW311" s="527">
        <v>4</v>
      </c>
      <c r="AX311" s="527">
        <v>1</v>
      </c>
    </row>
    <row r="312" spans="1:50">
      <c r="A312" s="526" t="s">
        <v>1005</v>
      </c>
      <c r="B312" s="526" t="s">
        <v>376</v>
      </c>
      <c r="C312" s="526" t="s">
        <v>954</v>
      </c>
      <c r="D312" s="526" t="s">
        <v>695</v>
      </c>
      <c r="E312" s="526" t="s">
        <v>696</v>
      </c>
      <c r="F312" s="61" t="str">
        <f>IF(D312="","",VLOOKUP(D312,'UG SKU Categorization'!$A$1:$C$204,3,0))</f>
        <v>Soap</v>
      </c>
      <c r="G312" s="527">
        <v>3316</v>
      </c>
      <c r="H312" s="528"/>
      <c r="I312" s="528"/>
      <c r="J312" s="528"/>
      <c r="K312" s="528"/>
      <c r="L312" s="527">
        <v>79</v>
      </c>
      <c r="M312" s="527">
        <v>22</v>
      </c>
      <c r="N312" s="527">
        <v>200</v>
      </c>
      <c r="O312" s="527">
        <v>25</v>
      </c>
      <c r="P312" s="527">
        <v>65</v>
      </c>
      <c r="Q312" s="527">
        <v>80</v>
      </c>
      <c r="R312" s="527">
        <v>116</v>
      </c>
      <c r="S312" s="527">
        <v>184</v>
      </c>
      <c r="T312" s="527">
        <v>200</v>
      </c>
      <c r="U312" s="527">
        <v>203</v>
      </c>
      <c r="V312" s="527">
        <v>186</v>
      </c>
      <c r="W312" s="527">
        <v>183</v>
      </c>
      <c r="X312" s="527">
        <v>149</v>
      </c>
      <c r="Y312" s="527">
        <v>119</v>
      </c>
      <c r="Z312" s="527">
        <v>124</v>
      </c>
      <c r="AA312" s="527">
        <v>84</v>
      </c>
      <c r="AB312" s="527">
        <v>56</v>
      </c>
      <c r="AC312" s="527">
        <v>66</v>
      </c>
      <c r="AD312" s="527">
        <v>77</v>
      </c>
      <c r="AE312" s="527">
        <v>101</v>
      </c>
      <c r="AF312" s="527">
        <v>97</v>
      </c>
      <c r="AG312" s="527">
        <v>79</v>
      </c>
      <c r="AH312" s="527">
        <v>67</v>
      </c>
      <c r="AI312" s="527">
        <v>85</v>
      </c>
      <c r="AJ312" s="527">
        <v>154</v>
      </c>
      <c r="AK312" s="527">
        <v>30</v>
      </c>
      <c r="AL312" s="527">
        <v>37</v>
      </c>
      <c r="AM312" s="527">
        <v>44</v>
      </c>
      <c r="AN312" s="527">
        <v>55</v>
      </c>
      <c r="AO312" s="527">
        <v>29</v>
      </c>
      <c r="AP312" s="527">
        <v>20</v>
      </c>
      <c r="AQ312" s="527">
        <v>56</v>
      </c>
      <c r="AR312" s="527">
        <v>25</v>
      </c>
      <c r="AS312" s="527">
        <v>36</v>
      </c>
      <c r="AT312" s="527">
        <v>23</v>
      </c>
      <c r="AU312" s="527">
        <v>51</v>
      </c>
      <c r="AV312" s="527">
        <v>45</v>
      </c>
      <c r="AW312" s="527">
        <v>45</v>
      </c>
      <c r="AX312" s="527">
        <v>19</v>
      </c>
    </row>
    <row r="313" spans="1:50">
      <c r="A313" s="526" t="s">
        <v>1005</v>
      </c>
      <c r="B313" s="526" t="s">
        <v>376</v>
      </c>
      <c r="C313" s="526" t="s">
        <v>954</v>
      </c>
      <c r="D313" s="526" t="s">
        <v>419</v>
      </c>
      <c r="E313" s="526" t="s">
        <v>420</v>
      </c>
      <c r="F313" s="61" t="str">
        <f>IF(D313="","",VLOOKUP(D313,'UG SKU Categorization'!$A$1:$C$204,3,0))</f>
        <v>Hygiene</v>
      </c>
      <c r="G313" s="527">
        <v>203</v>
      </c>
      <c r="H313" s="528"/>
      <c r="I313" s="528"/>
      <c r="J313" s="528"/>
      <c r="K313" s="528"/>
      <c r="L313" s="528"/>
      <c r="M313" s="527">
        <v>44</v>
      </c>
      <c r="N313" s="527">
        <v>10</v>
      </c>
      <c r="O313" s="528"/>
      <c r="P313" s="528"/>
      <c r="Q313" s="527">
        <v>5</v>
      </c>
      <c r="R313" s="527">
        <v>22</v>
      </c>
      <c r="S313" s="527">
        <v>13</v>
      </c>
      <c r="T313" s="527">
        <v>10</v>
      </c>
      <c r="U313" s="527">
        <v>6</v>
      </c>
      <c r="V313" s="527">
        <v>6</v>
      </c>
      <c r="W313" s="527">
        <v>2</v>
      </c>
      <c r="X313" s="527">
        <v>19</v>
      </c>
      <c r="Y313" s="527">
        <v>6</v>
      </c>
      <c r="Z313" s="527">
        <v>13</v>
      </c>
      <c r="AA313" s="527">
        <v>2</v>
      </c>
      <c r="AB313" s="527">
        <v>4</v>
      </c>
      <c r="AC313" s="528"/>
      <c r="AD313" s="527">
        <v>1</v>
      </c>
      <c r="AE313" s="527">
        <v>1</v>
      </c>
      <c r="AF313" s="527">
        <v>9</v>
      </c>
      <c r="AG313" s="527">
        <v>7</v>
      </c>
      <c r="AH313" s="527">
        <v>3</v>
      </c>
      <c r="AI313" s="527">
        <v>1</v>
      </c>
      <c r="AJ313" s="527">
        <v>0</v>
      </c>
      <c r="AK313" s="528"/>
      <c r="AL313" s="527">
        <v>2</v>
      </c>
      <c r="AM313" s="527">
        <v>5</v>
      </c>
      <c r="AN313" s="527">
        <v>4</v>
      </c>
      <c r="AO313" s="527">
        <v>3</v>
      </c>
      <c r="AP313" s="528"/>
      <c r="AQ313" s="527">
        <v>4</v>
      </c>
      <c r="AR313" s="528"/>
      <c r="AS313" s="527">
        <v>1</v>
      </c>
      <c r="AT313" s="528"/>
      <c r="AU313" s="528"/>
      <c r="AV313" s="528"/>
      <c r="AW313" s="528"/>
      <c r="AX313" s="528"/>
    </row>
    <row r="314" spans="1:50">
      <c r="A314" s="526" t="s">
        <v>1005</v>
      </c>
      <c r="B314" s="526" t="s">
        <v>376</v>
      </c>
      <c r="C314" s="526" t="s">
        <v>954</v>
      </c>
      <c r="D314" s="526" t="s">
        <v>421</v>
      </c>
      <c r="E314" s="526" t="s">
        <v>422</v>
      </c>
      <c r="F314" s="61" t="str">
        <f>IF(D314="","",VLOOKUP(D314,'UG SKU Categorization'!$A$1:$C$204,3,0))</f>
        <v>Hygiene</v>
      </c>
      <c r="G314" s="527">
        <v>145</v>
      </c>
      <c r="H314" s="528"/>
      <c r="I314" s="528"/>
      <c r="J314" s="528"/>
      <c r="K314" s="528"/>
      <c r="L314" s="528"/>
      <c r="M314" s="528"/>
      <c r="N314" s="527">
        <v>1</v>
      </c>
      <c r="O314" s="528"/>
      <c r="P314" s="528"/>
      <c r="Q314" s="528"/>
      <c r="R314" s="527">
        <v>2</v>
      </c>
      <c r="S314" s="527">
        <v>1</v>
      </c>
      <c r="T314" s="527">
        <v>1</v>
      </c>
      <c r="U314" s="527">
        <v>1</v>
      </c>
      <c r="V314" s="528"/>
      <c r="W314" s="527">
        <v>2</v>
      </c>
      <c r="X314" s="527">
        <v>16</v>
      </c>
      <c r="Y314" s="527">
        <v>6</v>
      </c>
      <c r="Z314" s="527">
        <v>19</v>
      </c>
      <c r="AA314" s="527">
        <v>1</v>
      </c>
      <c r="AB314" s="527">
        <v>1</v>
      </c>
      <c r="AC314" s="527">
        <v>4</v>
      </c>
      <c r="AD314" s="528"/>
      <c r="AE314" s="528"/>
      <c r="AF314" s="527">
        <v>4</v>
      </c>
      <c r="AG314" s="527">
        <v>1</v>
      </c>
      <c r="AH314" s="527">
        <v>4</v>
      </c>
      <c r="AI314" s="527">
        <v>1</v>
      </c>
      <c r="AJ314" s="527">
        <v>5</v>
      </c>
      <c r="AK314" s="527">
        <v>1</v>
      </c>
      <c r="AL314" s="527">
        <v>2</v>
      </c>
      <c r="AM314" s="527">
        <v>10</v>
      </c>
      <c r="AN314" s="527">
        <v>20</v>
      </c>
      <c r="AO314" s="527">
        <v>12</v>
      </c>
      <c r="AP314" s="528"/>
      <c r="AQ314" s="527">
        <v>18</v>
      </c>
      <c r="AR314" s="528"/>
      <c r="AS314" s="527">
        <v>2</v>
      </c>
      <c r="AT314" s="528"/>
      <c r="AU314" s="527">
        <v>4</v>
      </c>
      <c r="AV314" s="527">
        <v>2</v>
      </c>
      <c r="AW314" s="527">
        <v>4</v>
      </c>
      <c r="AX314" s="528"/>
    </row>
    <row r="315" spans="1:50">
      <c r="A315" s="526" t="s">
        <v>1005</v>
      </c>
      <c r="B315" s="526" t="s">
        <v>376</v>
      </c>
      <c r="C315" s="526" t="s">
        <v>954</v>
      </c>
      <c r="D315" s="526" t="s">
        <v>697</v>
      </c>
      <c r="E315" s="526" t="s">
        <v>698</v>
      </c>
      <c r="F315" s="61" t="str">
        <f>IF(D315="","",VLOOKUP(D315,'UG SKU Categorization'!$A$1:$C$204,3,0))</f>
        <v>Soap</v>
      </c>
      <c r="G315" s="527">
        <v>1637</v>
      </c>
      <c r="H315" s="528"/>
      <c r="I315" s="528"/>
      <c r="J315" s="528"/>
      <c r="K315" s="528"/>
      <c r="L315" s="528"/>
      <c r="M315" s="528"/>
      <c r="N315" s="527">
        <v>81</v>
      </c>
      <c r="O315" s="528"/>
      <c r="P315" s="528"/>
      <c r="Q315" s="528"/>
      <c r="R315" s="528"/>
      <c r="S315" s="527">
        <v>10</v>
      </c>
      <c r="T315" s="527">
        <v>80</v>
      </c>
      <c r="U315" s="527">
        <v>31</v>
      </c>
      <c r="V315" s="527">
        <v>53</v>
      </c>
      <c r="W315" s="527">
        <v>56</v>
      </c>
      <c r="X315" s="527">
        <v>23</v>
      </c>
      <c r="Y315" s="527">
        <v>27</v>
      </c>
      <c r="Z315" s="527">
        <v>43</v>
      </c>
      <c r="AA315" s="527">
        <v>48</v>
      </c>
      <c r="AB315" s="527">
        <v>51</v>
      </c>
      <c r="AC315" s="527">
        <v>61</v>
      </c>
      <c r="AD315" s="527">
        <v>28</v>
      </c>
      <c r="AE315" s="527">
        <v>59</v>
      </c>
      <c r="AF315" s="527">
        <v>79</v>
      </c>
      <c r="AG315" s="527">
        <v>50</v>
      </c>
      <c r="AH315" s="527">
        <v>60</v>
      </c>
      <c r="AI315" s="527">
        <v>86</v>
      </c>
      <c r="AJ315" s="527">
        <v>78</v>
      </c>
      <c r="AK315" s="527">
        <v>52</v>
      </c>
      <c r="AL315" s="527">
        <v>75</v>
      </c>
      <c r="AM315" s="527">
        <v>44</v>
      </c>
      <c r="AN315" s="527">
        <v>54</v>
      </c>
      <c r="AO315" s="527">
        <v>33</v>
      </c>
      <c r="AP315" s="527">
        <v>42</v>
      </c>
      <c r="AQ315" s="527">
        <v>94</v>
      </c>
      <c r="AR315" s="527">
        <v>57</v>
      </c>
      <c r="AS315" s="527">
        <v>33</v>
      </c>
      <c r="AT315" s="527">
        <v>30</v>
      </c>
      <c r="AU315" s="527">
        <v>66</v>
      </c>
      <c r="AV315" s="527">
        <v>51</v>
      </c>
      <c r="AW315" s="528"/>
      <c r="AX315" s="528"/>
    </row>
    <row r="316" spans="1:50">
      <c r="A316" s="526" t="s">
        <v>1005</v>
      </c>
      <c r="B316" s="526" t="s">
        <v>376</v>
      </c>
      <c r="C316" s="526" t="s">
        <v>954</v>
      </c>
      <c r="D316" s="526" t="s">
        <v>663</v>
      </c>
      <c r="E316" s="526" t="s">
        <v>664</v>
      </c>
      <c r="F316" s="61" t="str">
        <f>IF(D316="","",VLOOKUP(D316,'UG SKU Categorization'!$A$1:$C$204,3,0))</f>
        <v>Water filtration and storage</v>
      </c>
      <c r="G316" s="527">
        <v>1</v>
      </c>
      <c r="H316" s="528"/>
      <c r="I316" s="528"/>
      <c r="J316" s="528"/>
      <c r="K316" s="528"/>
      <c r="L316" s="528"/>
      <c r="M316" s="528"/>
      <c r="N316" s="528"/>
      <c r="O316" s="528"/>
      <c r="P316" s="528"/>
      <c r="Q316" s="528"/>
      <c r="R316" s="528"/>
      <c r="S316" s="528"/>
      <c r="T316" s="528"/>
      <c r="U316" s="528"/>
      <c r="V316" s="528"/>
      <c r="W316" s="528"/>
      <c r="X316" s="528"/>
      <c r="Y316" s="528"/>
      <c r="Z316" s="528"/>
      <c r="AA316" s="528"/>
      <c r="AB316" s="528"/>
      <c r="AC316" s="528"/>
      <c r="AD316" s="528"/>
      <c r="AE316" s="527">
        <v>1</v>
      </c>
      <c r="AF316" s="528"/>
      <c r="AG316" s="528"/>
      <c r="AH316" s="528"/>
      <c r="AI316" s="528"/>
      <c r="AJ316" s="528"/>
      <c r="AK316" s="528"/>
      <c r="AL316" s="528"/>
      <c r="AM316" s="528"/>
      <c r="AN316" s="528"/>
      <c r="AO316" s="528"/>
      <c r="AP316" s="528"/>
      <c r="AQ316" s="528"/>
      <c r="AR316" s="528"/>
      <c r="AS316" s="528"/>
      <c r="AT316" s="528"/>
      <c r="AU316" s="528"/>
      <c r="AV316" s="528"/>
      <c r="AW316" s="528"/>
      <c r="AX316" s="528"/>
    </row>
    <row r="317" spans="1:50">
      <c r="A317" s="526" t="s">
        <v>1005</v>
      </c>
      <c r="B317" s="526" t="s">
        <v>376</v>
      </c>
      <c r="C317" s="526" t="s">
        <v>954</v>
      </c>
      <c r="D317" s="526" t="s">
        <v>665</v>
      </c>
      <c r="E317" s="526" t="s">
        <v>666</v>
      </c>
      <c r="F317" s="61" t="str">
        <f>IF(D317="","",VLOOKUP(D317,'UG SKU Categorization'!$A$1:$C$204,3,0))</f>
        <v>Diarrhea Treatment</v>
      </c>
      <c r="G317" s="527">
        <v>152</v>
      </c>
      <c r="H317" s="528"/>
      <c r="I317" s="528"/>
      <c r="J317" s="528"/>
      <c r="K317" s="528"/>
      <c r="L317" s="528"/>
      <c r="M317" s="528"/>
      <c r="N317" s="528"/>
      <c r="O317" s="528"/>
      <c r="P317" s="528"/>
      <c r="Q317" s="528"/>
      <c r="R317" s="528"/>
      <c r="S317" s="528"/>
      <c r="T317" s="528"/>
      <c r="U317" s="528"/>
      <c r="V317" s="528"/>
      <c r="W317" s="528"/>
      <c r="X317" s="528"/>
      <c r="Y317" s="528"/>
      <c r="Z317" s="528"/>
      <c r="AA317" s="528"/>
      <c r="AB317" s="528"/>
      <c r="AC317" s="528"/>
      <c r="AD317" s="528"/>
      <c r="AE317" s="528"/>
      <c r="AF317" s="528"/>
      <c r="AG317" s="528"/>
      <c r="AH317" s="527">
        <v>5</v>
      </c>
      <c r="AI317" s="528"/>
      <c r="AJ317" s="528"/>
      <c r="AK317" s="527">
        <v>28</v>
      </c>
      <c r="AL317" s="527">
        <v>11</v>
      </c>
      <c r="AM317" s="528"/>
      <c r="AN317" s="527">
        <v>4</v>
      </c>
      <c r="AO317" s="528"/>
      <c r="AP317" s="528"/>
      <c r="AQ317" s="527">
        <v>10</v>
      </c>
      <c r="AR317" s="528"/>
      <c r="AS317" s="527">
        <v>2</v>
      </c>
      <c r="AT317" s="527">
        <v>16</v>
      </c>
      <c r="AU317" s="527">
        <v>6</v>
      </c>
      <c r="AV317" s="527">
        <v>60</v>
      </c>
      <c r="AW317" s="527">
        <v>9</v>
      </c>
      <c r="AX317" s="527">
        <v>1</v>
      </c>
    </row>
    <row r="318" spans="1:50">
      <c r="A318" s="526" t="s">
        <v>1005</v>
      </c>
      <c r="B318" s="526" t="s">
        <v>376</v>
      </c>
      <c r="C318" s="526" t="s">
        <v>954</v>
      </c>
      <c r="D318" s="526" t="s">
        <v>1976</v>
      </c>
      <c r="E318" s="526" t="s">
        <v>1978</v>
      </c>
      <c r="F318" s="61" t="str">
        <f>IF(D318="","",VLOOKUP(D318,'UG SKU Categorization'!$A$1:$C$204,3,0))</f>
        <v>Diarrhea Treatment</v>
      </c>
      <c r="G318" s="527">
        <v>67</v>
      </c>
      <c r="H318" s="528"/>
      <c r="I318" s="528"/>
      <c r="J318" s="528"/>
      <c r="K318" s="528"/>
      <c r="L318" s="528"/>
      <c r="M318" s="528"/>
      <c r="N318" s="528"/>
      <c r="O318" s="528"/>
      <c r="P318" s="528"/>
      <c r="Q318" s="528"/>
      <c r="R318" s="528"/>
      <c r="S318" s="528"/>
      <c r="T318" s="528"/>
      <c r="U318" s="528"/>
      <c r="V318" s="528"/>
      <c r="W318" s="528"/>
      <c r="X318" s="528"/>
      <c r="Y318" s="528"/>
      <c r="Z318" s="528"/>
      <c r="AA318" s="528"/>
      <c r="AB318" s="528"/>
      <c r="AC318" s="528"/>
      <c r="AD318" s="528"/>
      <c r="AE318" s="528"/>
      <c r="AF318" s="528"/>
      <c r="AG318" s="528"/>
      <c r="AH318" s="528"/>
      <c r="AI318" s="528"/>
      <c r="AJ318" s="528"/>
      <c r="AK318" s="528"/>
      <c r="AL318" s="528"/>
      <c r="AM318" s="528"/>
      <c r="AN318" s="528"/>
      <c r="AO318" s="528"/>
      <c r="AP318" s="528"/>
      <c r="AQ318" s="528"/>
      <c r="AR318" s="528"/>
      <c r="AS318" s="528"/>
      <c r="AT318" s="528"/>
      <c r="AU318" s="527">
        <v>41</v>
      </c>
      <c r="AV318" s="527">
        <v>15</v>
      </c>
      <c r="AW318" s="527">
        <v>6</v>
      </c>
      <c r="AX318" s="527">
        <v>5</v>
      </c>
    </row>
    <row r="319" spans="1:50">
      <c r="A319" s="526" t="s">
        <v>1005</v>
      </c>
      <c r="B319" s="526" t="s">
        <v>376</v>
      </c>
      <c r="C319" s="526" t="s">
        <v>954</v>
      </c>
      <c r="D319" s="526" t="s">
        <v>667</v>
      </c>
      <c r="E319" s="526" t="s">
        <v>668</v>
      </c>
      <c r="F319" s="61" t="str">
        <f>IF(D319="","",VLOOKUP(D319,'UG SKU Categorization'!$A$1:$C$204,3,0))</f>
        <v>Other Health</v>
      </c>
      <c r="G319" s="527">
        <v>562</v>
      </c>
      <c r="H319" s="528"/>
      <c r="I319" s="528"/>
      <c r="J319" s="528"/>
      <c r="K319" s="528"/>
      <c r="L319" s="527">
        <v>5</v>
      </c>
      <c r="M319" s="527">
        <v>3</v>
      </c>
      <c r="N319" s="527">
        <v>23</v>
      </c>
      <c r="O319" s="527">
        <v>6</v>
      </c>
      <c r="P319" s="527">
        <v>8</v>
      </c>
      <c r="Q319" s="527">
        <v>7</v>
      </c>
      <c r="R319" s="527">
        <v>12</v>
      </c>
      <c r="S319" s="527">
        <v>25</v>
      </c>
      <c r="T319" s="527">
        <v>24</v>
      </c>
      <c r="U319" s="527">
        <v>18</v>
      </c>
      <c r="V319" s="527">
        <v>14</v>
      </c>
      <c r="W319" s="527">
        <v>13</v>
      </c>
      <c r="X319" s="527">
        <v>17</v>
      </c>
      <c r="Y319" s="527">
        <v>20</v>
      </c>
      <c r="Z319" s="527">
        <v>16</v>
      </c>
      <c r="AA319" s="527">
        <v>15</v>
      </c>
      <c r="AB319" s="527">
        <v>13</v>
      </c>
      <c r="AC319" s="527">
        <v>17</v>
      </c>
      <c r="AD319" s="527">
        <v>12</v>
      </c>
      <c r="AE319" s="527">
        <v>13</v>
      </c>
      <c r="AF319" s="527">
        <v>21</v>
      </c>
      <c r="AG319" s="527">
        <v>13</v>
      </c>
      <c r="AH319" s="527">
        <v>14</v>
      </c>
      <c r="AI319" s="527">
        <v>14</v>
      </c>
      <c r="AJ319" s="527">
        <v>6</v>
      </c>
      <c r="AK319" s="527">
        <v>6</v>
      </c>
      <c r="AL319" s="527">
        <v>9</v>
      </c>
      <c r="AM319" s="527">
        <v>18</v>
      </c>
      <c r="AN319" s="527">
        <v>28</v>
      </c>
      <c r="AO319" s="527">
        <v>14</v>
      </c>
      <c r="AP319" s="527">
        <v>10</v>
      </c>
      <c r="AQ319" s="527">
        <v>26</v>
      </c>
      <c r="AR319" s="527">
        <v>11</v>
      </c>
      <c r="AS319" s="527">
        <v>7</v>
      </c>
      <c r="AT319" s="527">
        <v>8</v>
      </c>
      <c r="AU319" s="527">
        <v>11</v>
      </c>
      <c r="AV319" s="527">
        <v>46</v>
      </c>
      <c r="AW319" s="527">
        <v>16</v>
      </c>
      <c r="AX319" s="527">
        <v>3</v>
      </c>
    </row>
    <row r="320" spans="1:50">
      <c r="A320" s="526" t="s">
        <v>1005</v>
      </c>
      <c r="B320" s="526" t="s">
        <v>376</v>
      </c>
      <c r="C320" s="526" t="s">
        <v>954</v>
      </c>
      <c r="D320" s="526" t="s">
        <v>669</v>
      </c>
      <c r="E320" s="526" t="s">
        <v>670</v>
      </c>
      <c r="F320" s="61" t="str">
        <f>IF(D320="","",VLOOKUP(D320,'UG SKU Categorization'!$A$1:$C$204,3,0))</f>
        <v>Other Health</v>
      </c>
      <c r="G320" s="527">
        <v>493</v>
      </c>
      <c r="H320" s="528"/>
      <c r="I320" s="528"/>
      <c r="J320" s="528"/>
      <c r="K320" s="528"/>
      <c r="L320" s="527">
        <v>48</v>
      </c>
      <c r="M320" s="527">
        <v>12</v>
      </c>
      <c r="N320" s="527">
        <v>13</v>
      </c>
      <c r="O320" s="527">
        <v>13</v>
      </c>
      <c r="P320" s="527">
        <v>5</v>
      </c>
      <c r="Q320" s="527">
        <v>15</v>
      </c>
      <c r="R320" s="527">
        <v>12</v>
      </c>
      <c r="S320" s="527">
        <v>15</v>
      </c>
      <c r="T320" s="527">
        <v>13</v>
      </c>
      <c r="U320" s="527">
        <v>10</v>
      </c>
      <c r="V320" s="527">
        <v>12</v>
      </c>
      <c r="W320" s="527">
        <v>11</v>
      </c>
      <c r="X320" s="527">
        <v>24</v>
      </c>
      <c r="Y320" s="527">
        <v>20</v>
      </c>
      <c r="Z320" s="527">
        <v>28</v>
      </c>
      <c r="AA320" s="527">
        <v>11</v>
      </c>
      <c r="AB320" s="527">
        <v>7</v>
      </c>
      <c r="AC320" s="527">
        <v>16</v>
      </c>
      <c r="AD320" s="527">
        <v>7</v>
      </c>
      <c r="AE320" s="527">
        <v>14</v>
      </c>
      <c r="AF320" s="527">
        <v>10</v>
      </c>
      <c r="AG320" s="527">
        <v>8</v>
      </c>
      <c r="AH320" s="527">
        <v>4</v>
      </c>
      <c r="AI320" s="527">
        <v>4</v>
      </c>
      <c r="AJ320" s="527">
        <v>10</v>
      </c>
      <c r="AK320" s="527">
        <v>3</v>
      </c>
      <c r="AL320" s="527">
        <v>4</v>
      </c>
      <c r="AM320" s="527">
        <v>22</v>
      </c>
      <c r="AN320" s="527">
        <v>20</v>
      </c>
      <c r="AO320" s="527">
        <v>5</v>
      </c>
      <c r="AP320" s="527">
        <v>11</v>
      </c>
      <c r="AQ320" s="527">
        <v>35</v>
      </c>
      <c r="AR320" s="527">
        <v>7</v>
      </c>
      <c r="AS320" s="527">
        <v>7</v>
      </c>
      <c r="AT320" s="527">
        <v>7</v>
      </c>
      <c r="AU320" s="527">
        <v>11</v>
      </c>
      <c r="AV320" s="527">
        <v>6</v>
      </c>
      <c r="AW320" s="527">
        <v>8</v>
      </c>
      <c r="AX320" s="527">
        <v>5</v>
      </c>
    </row>
    <row r="321" spans="1:50">
      <c r="A321" s="526" t="s">
        <v>1005</v>
      </c>
      <c r="B321" s="526" t="s">
        <v>376</v>
      </c>
      <c r="C321" s="526" t="s">
        <v>954</v>
      </c>
      <c r="D321" s="526" t="s">
        <v>671</v>
      </c>
      <c r="E321" s="526" t="s">
        <v>672</v>
      </c>
      <c r="F321" s="61" t="str">
        <f>IF(D321="","",VLOOKUP(D321,'UG SKU Categorization'!$A$1:$C$204,3,0))</f>
        <v>Other Health</v>
      </c>
      <c r="G321" s="527">
        <v>342</v>
      </c>
      <c r="H321" s="528"/>
      <c r="I321" s="528"/>
      <c r="J321" s="528"/>
      <c r="K321" s="528"/>
      <c r="L321" s="527">
        <v>32</v>
      </c>
      <c r="M321" s="527">
        <v>5</v>
      </c>
      <c r="N321" s="527">
        <v>20</v>
      </c>
      <c r="O321" s="527">
        <v>9</v>
      </c>
      <c r="P321" s="527">
        <v>4</v>
      </c>
      <c r="Q321" s="527">
        <v>6</v>
      </c>
      <c r="R321" s="527">
        <v>15</v>
      </c>
      <c r="S321" s="527">
        <v>27</v>
      </c>
      <c r="T321" s="527">
        <v>20</v>
      </c>
      <c r="U321" s="527">
        <v>6</v>
      </c>
      <c r="V321" s="527">
        <v>6</v>
      </c>
      <c r="W321" s="527">
        <v>10</v>
      </c>
      <c r="X321" s="527">
        <v>30</v>
      </c>
      <c r="Y321" s="527">
        <v>26</v>
      </c>
      <c r="Z321" s="527">
        <v>16</v>
      </c>
      <c r="AA321" s="527">
        <v>6</v>
      </c>
      <c r="AB321" s="527">
        <v>5</v>
      </c>
      <c r="AC321" s="527">
        <v>7</v>
      </c>
      <c r="AD321" s="527">
        <v>3</v>
      </c>
      <c r="AE321" s="527">
        <v>9</v>
      </c>
      <c r="AF321" s="527">
        <v>10</v>
      </c>
      <c r="AG321" s="527">
        <v>4</v>
      </c>
      <c r="AH321" s="527">
        <v>2</v>
      </c>
      <c r="AI321" s="527">
        <v>4</v>
      </c>
      <c r="AJ321" s="527">
        <v>1</v>
      </c>
      <c r="AK321" s="527">
        <v>1</v>
      </c>
      <c r="AL321" s="528"/>
      <c r="AM321" s="527">
        <v>11</v>
      </c>
      <c r="AN321" s="527">
        <v>10</v>
      </c>
      <c r="AO321" s="527">
        <v>1</v>
      </c>
      <c r="AP321" s="527">
        <v>4</v>
      </c>
      <c r="AQ321" s="527">
        <v>12</v>
      </c>
      <c r="AR321" s="527">
        <v>3</v>
      </c>
      <c r="AS321" s="527">
        <v>7</v>
      </c>
      <c r="AT321" s="527">
        <v>1</v>
      </c>
      <c r="AU321" s="527">
        <v>4</v>
      </c>
      <c r="AV321" s="527">
        <v>3</v>
      </c>
      <c r="AW321" s="527">
        <v>1</v>
      </c>
      <c r="AX321" s="527">
        <v>1</v>
      </c>
    </row>
    <row r="322" spans="1:50">
      <c r="A322" s="526" t="s">
        <v>1005</v>
      </c>
      <c r="B322" s="526" t="s">
        <v>376</v>
      </c>
      <c r="C322" s="526" t="s">
        <v>954</v>
      </c>
      <c r="D322" s="526" t="s">
        <v>673</v>
      </c>
      <c r="E322" s="526" t="s">
        <v>674</v>
      </c>
      <c r="F322" s="61" t="str">
        <f>IF(D322="","",VLOOKUP(D322,'UG SKU Categorization'!$A$1:$C$204,3,0))</f>
        <v>Other Health</v>
      </c>
      <c r="G322" s="527">
        <v>310</v>
      </c>
      <c r="H322" s="528"/>
      <c r="I322" s="528"/>
      <c r="J322" s="528"/>
      <c r="K322" s="528"/>
      <c r="L322" s="527">
        <v>20</v>
      </c>
      <c r="M322" s="527">
        <v>12</v>
      </c>
      <c r="N322" s="527">
        <v>17</v>
      </c>
      <c r="O322" s="527">
        <v>3</v>
      </c>
      <c r="P322" s="527">
        <v>3</v>
      </c>
      <c r="Q322" s="527">
        <v>15</v>
      </c>
      <c r="R322" s="527">
        <v>9</v>
      </c>
      <c r="S322" s="527">
        <v>11</v>
      </c>
      <c r="T322" s="527">
        <v>19</v>
      </c>
      <c r="U322" s="527">
        <v>11</v>
      </c>
      <c r="V322" s="527">
        <v>10</v>
      </c>
      <c r="W322" s="527">
        <v>10</v>
      </c>
      <c r="X322" s="527">
        <v>10</v>
      </c>
      <c r="Y322" s="527">
        <v>7</v>
      </c>
      <c r="Z322" s="527">
        <v>15</v>
      </c>
      <c r="AA322" s="527">
        <v>8</v>
      </c>
      <c r="AB322" s="527">
        <v>5</v>
      </c>
      <c r="AC322" s="527">
        <v>4</v>
      </c>
      <c r="AD322" s="527">
        <v>6</v>
      </c>
      <c r="AE322" s="527">
        <v>3</v>
      </c>
      <c r="AF322" s="527">
        <v>8</v>
      </c>
      <c r="AG322" s="527">
        <v>3</v>
      </c>
      <c r="AH322" s="527">
        <v>4</v>
      </c>
      <c r="AI322" s="527">
        <v>3</v>
      </c>
      <c r="AJ322" s="527">
        <v>6</v>
      </c>
      <c r="AK322" s="527">
        <v>6</v>
      </c>
      <c r="AL322" s="527">
        <v>2</v>
      </c>
      <c r="AM322" s="527">
        <v>8</v>
      </c>
      <c r="AN322" s="527">
        <v>6</v>
      </c>
      <c r="AO322" s="527">
        <v>7</v>
      </c>
      <c r="AP322" s="527">
        <v>4</v>
      </c>
      <c r="AQ322" s="527">
        <v>8</v>
      </c>
      <c r="AR322" s="527">
        <v>9</v>
      </c>
      <c r="AS322" s="527">
        <v>7</v>
      </c>
      <c r="AT322" s="527">
        <v>6</v>
      </c>
      <c r="AU322" s="527">
        <v>10</v>
      </c>
      <c r="AV322" s="528"/>
      <c r="AW322" s="527">
        <v>9</v>
      </c>
      <c r="AX322" s="527">
        <v>6</v>
      </c>
    </row>
    <row r="323" spans="1:50">
      <c r="A323" s="526" t="s">
        <v>1005</v>
      </c>
      <c r="B323" s="526" t="s">
        <v>376</v>
      </c>
      <c r="C323" s="526" t="s">
        <v>954</v>
      </c>
      <c r="D323" s="526" t="s">
        <v>675</v>
      </c>
      <c r="E323" s="526" t="s">
        <v>676</v>
      </c>
      <c r="F323" s="61" t="str">
        <f>IF(D323="","",VLOOKUP(D323,'UG SKU Categorization'!$A$1:$C$204,3,0))</f>
        <v>Other Health</v>
      </c>
      <c r="G323" s="527">
        <v>23</v>
      </c>
      <c r="H323" s="528"/>
      <c r="I323" s="528"/>
      <c r="J323" s="528"/>
      <c r="K323" s="528"/>
      <c r="L323" s="527">
        <v>3</v>
      </c>
      <c r="M323" s="527">
        <v>4</v>
      </c>
      <c r="N323" s="528"/>
      <c r="O323" s="527">
        <v>6</v>
      </c>
      <c r="P323" s="527">
        <v>2</v>
      </c>
      <c r="Q323" s="527">
        <v>3</v>
      </c>
      <c r="R323" s="527">
        <v>5</v>
      </c>
      <c r="S323" s="528"/>
      <c r="T323" s="528"/>
      <c r="U323" s="528"/>
      <c r="V323" s="528"/>
      <c r="W323" s="528"/>
      <c r="X323" s="528"/>
      <c r="Y323" s="528"/>
      <c r="Z323" s="528"/>
      <c r="AA323" s="528"/>
      <c r="AB323" s="528"/>
      <c r="AC323" s="528"/>
      <c r="AD323" s="528"/>
      <c r="AE323" s="528"/>
      <c r="AF323" s="528"/>
      <c r="AG323" s="528"/>
      <c r="AH323" s="528"/>
      <c r="AI323" s="528"/>
      <c r="AJ323" s="528"/>
      <c r="AK323" s="528"/>
      <c r="AL323" s="528"/>
      <c r="AM323" s="528"/>
      <c r="AN323" s="528"/>
      <c r="AO323" s="528"/>
      <c r="AP323" s="528"/>
      <c r="AQ323" s="528"/>
      <c r="AR323" s="527">
        <v>0</v>
      </c>
      <c r="AS323" s="527">
        <v>0</v>
      </c>
      <c r="AT323" s="527">
        <v>0</v>
      </c>
      <c r="AU323" s="528"/>
      <c r="AV323" s="528"/>
      <c r="AW323" s="528"/>
      <c r="AX323" s="528"/>
    </row>
    <row r="324" spans="1:50">
      <c r="A324" s="526" t="s">
        <v>1005</v>
      </c>
      <c r="B324" s="526" t="s">
        <v>376</v>
      </c>
      <c r="C324" s="526" t="s">
        <v>954</v>
      </c>
      <c r="D324" s="526" t="s">
        <v>677</v>
      </c>
      <c r="E324" s="526" t="s">
        <v>1009</v>
      </c>
      <c r="F324" s="61" t="str">
        <f>IF(D324="","",VLOOKUP(D324,'UG SKU Categorization'!$A$1:$C$204,3,0))</f>
        <v>Soap</v>
      </c>
      <c r="G324" s="527">
        <v>1</v>
      </c>
      <c r="H324" s="528"/>
      <c r="I324" s="528"/>
      <c r="J324" s="528"/>
      <c r="K324" s="528"/>
      <c r="L324" s="528"/>
      <c r="M324" s="528"/>
      <c r="N324" s="528"/>
      <c r="O324" s="528"/>
      <c r="P324" s="528"/>
      <c r="Q324" s="528"/>
      <c r="R324" s="528"/>
      <c r="S324" s="528"/>
      <c r="T324" s="528"/>
      <c r="U324" s="528"/>
      <c r="V324" s="527">
        <v>1</v>
      </c>
      <c r="W324" s="528"/>
      <c r="X324" s="528"/>
      <c r="Y324" s="528"/>
      <c r="Z324" s="528"/>
      <c r="AA324" s="528"/>
      <c r="AB324" s="528"/>
      <c r="AC324" s="528"/>
      <c r="AD324" s="528"/>
      <c r="AE324" s="528"/>
      <c r="AF324" s="528"/>
      <c r="AG324" s="528"/>
      <c r="AH324" s="528"/>
      <c r="AI324" s="528"/>
      <c r="AJ324" s="528"/>
      <c r="AK324" s="528"/>
      <c r="AL324" s="528"/>
      <c r="AM324" s="528"/>
      <c r="AN324" s="528"/>
      <c r="AO324" s="528"/>
      <c r="AP324" s="528"/>
      <c r="AQ324" s="528"/>
      <c r="AR324" s="528"/>
      <c r="AS324" s="528"/>
      <c r="AT324" s="528"/>
      <c r="AU324" s="528"/>
      <c r="AV324" s="528"/>
      <c r="AW324" s="528"/>
      <c r="AX324" s="528"/>
    </row>
    <row r="325" spans="1:50">
      <c r="A325" s="526" t="s">
        <v>1005</v>
      </c>
      <c r="B325" s="526" t="s">
        <v>376</v>
      </c>
      <c r="C325" s="526" t="s">
        <v>954</v>
      </c>
      <c r="D325" s="526" t="s">
        <v>677</v>
      </c>
      <c r="E325" s="526" t="s">
        <v>2467</v>
      </c>
      <c r="F325" s="61" t="str">
        <f>IF(D325="","",VLOOKUP(D325,'UG SKU Categorization'!$A$1:$C$204,3,0))</f>
        <v>Soap</v>
      </c>
      <c r="G325" s="527">
        <v>60</v>
      </c>
      <c r="H325" s="528"/>
      <c r="I325" s="528"/>
      <c r="J325" s="528"/>
      <c r="K325" s="528"/>
      <c r="L325" s="528"/>
      <c r="M325" s="528"/>
      <c r="N325" s="527">
        <v>24</v>
      </c>
      <c r="O325" s="527">
        <v>1</v>
      </c>
      <c r="P325" s="527">
        <v>1</v>
      </c>
      <c r="Q325" s="528"/>
      <c r="R325" s="527">
        <v>2</v>
      </c>
      <c r="S325" s="527">
        <v>3</v>
      </c>
      <c r="T325" s="527">
        <v>24</v>
      </c>
      <c r="U325" s="528"/>
      <c r="V325" s="528"/>
      <c r="W325" s="528"/>
      <c r="X325" s="528"/>
      <c r="Y325" s="527">
        <v>1</v>
      </c>
      <c r="Z325" s="527">
        <v>2</v>
      </c>
      <c r="AA325" s="528"/>
      <c r="AB325" s="528"/>
      <c r="AC325" s="528"/>
      <c r="AD325" s="527">
        <v>2</v>
      </c>
      <c r="AE325" s="528"/>
      <c r="AF325" s="528"/>
      <c r="AG325" s="528"/>
      <c r="AH325" s="528"/>
      <c r="AI325" s="528"/>
      <c r="AJ325" s="528"/>
      <c r="AK325" s="528"/>
      <c r="AL325" s="528"/>
      <c r="AM325" s="528"/>
      <c r="AN325" s="528"/>
      <c r="AO325" s="528"/>
      <c r="AP325" s="528"/>
      <c r="AQ325" s="528"/>
      <c r="AR325" s="528"/>
      <c r="AS325" s="528"/>
      <c r="AT325" s="528"/>
      <c r="AU325" s="528"/>
      <c r="AV325" s="528"/>
      <c r="AW325" s="528"/>
      <c r="AX325" s="528"/>
    </row>
    <row r="326" spans="1:50">
      <c r="A326" s="526" t="s">
        <v>1005</v>
      </c>
      <c r="B326" s="526" t="s">
        <v>376</v>
      </c>
      <c r="C326" s="526" t="s">
        <v>954</v>
      </c>
      <c r="D326" s="526" t="s">
        <v>678</v>
      </c>
      <c r="E326" s="526" t="s">
        <v>1009</v>
      </c>
      <c r="F326" s="61" t="str">
        <f>IF(D326="","",VLOOKUP(D326,'UG SKU Categorization'!$A$1:$C$204,3,0))</f>
        <v>Soap</v>
      </c>
      <c r="G326" s="527">
        <v>3</v>
      </c>
      <c r="H326" s="528"/>
      <c r="I326" s="528"/>
      <c r="J326" s="528"/>
      <c r="K326" s="528"/>
      <c r="L326" s="528"/>
      <c r="M326" s="528"/>
      <c r="N326" s="528"/>
      <c r="O326" s="528"/>
      <c r="P326" s="528"/>
      <c r="Q326" s="528"/>
      <c r="R326" s="528"/>
      <c r="S326" s="528"/>
      <c r="T326" s="528"/>
      <c r="U326" s="528"/>
      <c r="V326" s="528"/>
      <c r="W326" s="528"/>
      <c r="X326" s="528"/>
      <c r="Y326" s="528"/>
      <c r="Z326" s="528"/>
      <c r="AA326" s="528"/>
      <c r="AB326" s="528"/>
      <c r="AC326" s="528"/>
      <c r="AD326" s="528"/>
      <c r="AE326" s="528"/>
      <c r="AF326" s="528"/>
      <c r="AG326" s="528"/>
      <c r="AH326" s="528"/>
      <c r="AI326" s="528"/>
      <c r="AJ326" s="527">
        <v>1</v>
      </c>
      <c r="AK326" s="528"/>
      <c r="AL326" s="527">
        <v>0</v>
      </c>
      <c r="AM326" s="527">
        <v>1</v>
      </c>
      <c r="AN326" s="528"/>
      <c r="AO326" s="528"/>
      <c r="AP326" s="528"/>
      <c r="AQ326" s="527">
        <v>1</v>
      </c>
      <c r="AR326" s="528"/>
      <c r="AS326" s="528"/>
      <c r="AT326" s="528"/>
      <c r="AU326" s="528"/>
      <c r="AV326" s="528"/>
      <c r="AW326" s="528"/>
      <c r="AX326" s="528"/>
    </row>
    <row r="327" spans="1:50">
      <c r="A327" s="526" t="s">
        <v>1005</v>
      </c>
      <c r="B327" s="526" t="s">
        <v>376</v>
      </c>
      <c r="C327" s="526" t="s">
        <v>954</v>
      </c>
      <c r="D327" s="526" t="s">
        <v>678</v>
      </c>
      <c r="E327" s="526" t="s">
        <v>2461</v>
      </c>
      <c r="F327" s="61" t="str">
        <f>IF(D327="","",VLOOKUP(D327,'UG SKU Categorization'!$A$1:$C$204,3,0))</f>
        <v>Soap</v>
      </c>
      <c r="G327" s="527">
        <v>4</v>
      </c>
      <c r="H327" s="528"/>
      <c r="I327" s="528"/>
      <c r="J327" s="528"/>
      <c r="K327" s="528"/>
      <c r="L327" s="527">
        <v>3</v>
      </c>
      <c r="M327" s="528"/>
      <c r="N327" s="528"/>
      <c r="O327" s="527">
        <v>1</v>
      </c>
      <c r="P327" s="528"/>
      <c r="Q327" s="528"/>
      <c r="R327" s="528"/>
      <c r="S327" s="528"/>
      <c r="T327" s="528"/>
      <c r="U327" s="528"/>
      <c r="V327" s="528"/>
      <c r="W327" s="528"/>
      <c r="X327" s="528"/>
      <c r="Y327" s="528"/>
      <c r="Z327" s="528"/>
      <c r="AA327" s="528"/>
      <c r="AB327" s="528"/>
      <c r="AC327" s="528"/>
      <c r="AD327" s="528"/>
      <c r="AE327" s="528"/>
      <c r="AF327" s="528"/>
      <c r="AG327" s="528"/>
      <c r="AH327" s="528"/>
      <c r="AI327" s="528"/>
      <c r="AJ327" s="528"/>
      <c r="AK327" s="528"/>
      <c r="AL327" s="528"/>
      <c r="AM327" s="528"/>
      <c r="AN327" s="528"/>
      <c r="AO327" s="528"/>
      <c r="AP327" s="528"/>
      <c r="AQ327" s="528"/>
      <c r="AR327" s="528"/>
      <c r="AS327" s="528"/>
      <c r="AT327" s="528"/>
      <c r="AU327" s="528"/>
      <c r="AV327" s="528"/>
      <c r="AW327" s="528"/>
      <c r="AX327" s="528"/>
    </row>
    <row r="328" spans="1:50">
      <c r="A328" s="526" t="s">
        <v>1005</v>
      </c>
      <c r="B328" s="526" t="s">
        <v>376</v>
      </c>
      <c r="C328" s="526" t="s">
        <v>954</v>
      </c>
      <c r="D328" s="526" t="s">
        <v>678</v>
      </c>
      <c r="E328" s="526" t="s">
        <v>2468</v>
      </c>
      <c r="F328" s="61" t="str">
        <f>IF(D328="","",VLOOKUP(D328,'UG SKU Categorization'!$A$1:$C$204,3,0))</f>
        <v>Soap</v>
      </c>
      <c r="G328" s="527">
        <v>63</v>
      </c>
      <c r="H328" s="528"/>
      <c r="I328" s="528"/>
      <c r="J328" s="528"/>
      <c r="K328" s="528"/>
      <c r="L328" s="528"/>
      <c r="M328" s="528"/>
      <c r="N328" s="527">
        <v>14</v>
      </c>
      <c r="O328" s="528"/>
      <c r="P328" s="528"/>
      <c r="Q328" s="528"/>
      <c r="R328" s="527">
        <v>8</v>
      </c>
      <c r="S328" s="527">
        <v>27</v>
      </c>
      <c r="T328" s="527">
        <v>14</v>
      </c>
      <c r="U328" s="528"/>
      <c r="V328" s="528"/>
      <c r="W328" s="528"/>
      <c r="X328" s="528"/>
      <c r="Y328" s="528"/>
      <c r="Z328" s="528"/>
      <c r="AA328" s="528"/>
      <c r="AB328" s="528"/>
      <c r="AC328" s="528"/>
      <c r="AD328" s="528"/>
      <c r="AE328" s="528"/>
      <c r="AF328" s="528"/>
      <c r="AG328" s="528"/>
      <c r="AH328" s="528"/>
      <c r="AI328" s="528"/>
      <c r="AJ328" s="528"/>
      <c r="AK328" s="528"/>
      <c r="AL328" s="528"/>
      <c r="AM328" s="528"/>
      <c r="AN328" s="528"/>
      <c r="AO328" s="528"/>
      <c r="AP328" s="528"/>
      <c r="AQ328" s="528"/>
      <c r="AR328" s="528"/>
      <c r="AS328" s="528"/>
      <c r="AT328" s="528"/>
      <c r="AU328" s="528"/>
      <c r="AV328" s="528"/>
      <c r="AW328" s="528"/>
      <c r="AX328" s="528"/>
    </row>
    <row r="329" spans="1:50">
      <c r="A329" s="526" t="s">
        <v>1005</v>
      </c>
      <c r="B329" s="526" t="s">
        <v>376</v>
      </c>
      <c r="C329" s="526" t="s">
        <v>954</v>
      </c>
      <c r="D329" s="526" t="s">
        <v>678</v>
      </c>
      <c r="E329" s="526" t="s">
        <v>2469</v>
      </c>
      <c r="F329" s="61" t="str">
        <f>IF(D329="","",VLOOKUP(D329,'UG SKU Categorization'!$A$1:$C$204,3,0))</f>
        <v>Soap</v>
      </c>
      <c r="G329" s="527">
        <v>12</v>
      </c>
      <c r="H329" s="528"/>
      <c r="I329" s="528"/>
      <c r="J329" s="528"/>
      <c r="K329" s="528"/>
      <c r="L329" s="528"/>
      <c r="M329" s="528"/>
      <c r="N329" s="528"/>
      <c r="O329" s="528"/>
      <c r="P329" s="528"/>
      <c r="Q329" s="527">
        <v>12</v>
      </c>
      <c r="R329" s="528"/>
      <c r="S329" s="528"/>
      <c r="T329" s="528"/>
      <c r="U329" s="528"/>
      <c r="V329" s="528"/>
      <c r="W329" s="528"/>
      <c r="X329" s="528"/>
      <c r="Y329" s="528"/>
      <c r="Z329" s="528"/>
      <c r="AA329" s="528"/>
      <c r="AB329" s="528"/>
      <c r="AC329" s="528"/>
      <c r="AD329" s="528"/>
      <c r="AE329" s="528"/>
      <c r="AF329" s="528"/>
      <c r="AG329" s="528"/>
      <c r="AH329" s="528"/>
      <c r="AI329" s="528"/>
      <c r="AJ329" s="528"/>
      <c r="AK329" s="528"/>
      <c r="AL329" s="528"/>
      <c r="AM329" s="528"/>
      <c r="AN329" s="528"/>
      <c r="AO329" s="528"/>
      <c r="AP329" s="528"/>
      <c r="AQ329" s="528"/>
      <c r="AR329" s="528"/>
      <c r="AS329" s="528"/>
      <c r="AT329" s="528"/>
      <c r="AU329" s="528"/>
      <c r="AV329" s="528"/>
      <c r="AW329" s="528"/>
      <c r="AX329" s="528"/>
    </row>
    <row r="330" spans="1:50">
      <c r="A330" s="526" t="s">
        <v>1005</v>
      </c>
      <c r="B330" s="526" t="s">
        <v>376</v>
      </c>
      <c r="C330" s="526" t="s">
        <v>954</v>
      </c>
      <c r="D330" s="526" t="s">
        <v>679</v>
      </c>
      <c r="E330" s="526" t="s">
        <v>680</v>
      </c>
      <c r="F330" s="61" t="str">
        <f>IF(D330="","",VLOOKUP(D330,'UG SKU Categorization'!$A$1:$C$204,3,0))</f>
        <v>Soap</v>
      </c>
      <c r="G330" s="527">
        <v>690</v>
      </c>
      <c r="H330" s="528"/>
      <c r="I330" s="528"/>
      <c r="J330" s="528"/>
      <c r="K330" s="528"/>
      <c r="L330" s="527">
        <v>97</v>
      </c>
      <c r="M330" s="527">
        <v>101</v>
      </c>
      <c r="N330" s="527">
        <v>16</v>
      </c>
      <c r="O330" s="527">
        <v>87</v>
      </c>
      <c r="P330" s="527">
        <v>10</v>
      </c>
      <c r="Q330" s="527">
        <v>15</v>
      </c>
      <c r="R330" s="527">
        <v>8</v>
      </c>
      <c r="S330" s="527">
        <v>21</v>
      </c>
      <c r="T330" s="527">
        <v>17</v>
      </c>
      <c r="U330" s="527">
        <v>13</v>
      </c>
      <c r="V330" s="527">
        <v>3</v>
      </c>
      <c r="W330" s="527">
        <v>4</v>
      </c>
      <c r="X330" s="527">
        <v>21</v>
      </c>
      <c r="Y330" s="527">
        <v>17</v>
      </c>
      <c r="Z330" s="527">
        <v>26</v>
      </c>
      <c r="AA330" s="527">
        <v>14</v>
      </c>
      <c r="AB330" s="527">
        <v>11</v>
      </c>
      <c r="AC330" s="527">
        <v>11</v>
      </c>
      <c r="AD330" s="527">
        <v>15</v>
      </c>
      <c r="AE330" s="527">
        <v>25</v>
      </c>
      <c r="AF330" s="527">
        <v>16</v>
      </c>
      <c r="AG330" s="527">
        <v>18</v>
      </c>
      <c r="AH330" s="527">
        <v>27</v>
      </c>
      <c r="AI330" s="527">
        <v>8</v>
      </c>
      <c r="AJ330" s="527">
        <v>7</v>
      </c>
      <c r="AK330" s="527">
        <v>7</v>
      </c>
      <c r="AL330" s="527">
        <v>8</v>
      </c>
      <c r="AM330" s="527">
        <v>8</v>
      </c>
      <c r="AN330" s="527">
        <v>12</v>
      </c>
      <c r="AO330" s="527">
        <v>4</v>
      </c>
      <c r="AP330" s="527">
        <v>6</v>
      </c>
      <c r="AQ330" s="527">
        <v>13</v>
      </c>
      <c r="AR330" s="527">
        <v>7</v>
      </c>
      <c r="AS330" s="527">
        <v>4</v>
      </c>
      <c r="AT330" s="527">
        <v>10</v>
      </c>
      <c r="AU330" s="527">
        <v>3</v>
      </c>
      <c r="AV330" s="528"/>
      <c r="AW330" s="528"/>
      <c r="AX330" s="528"/>
    </row>
    <row r="331" spans="1:50">
      <c r="A331" s="526" t="s">
        <v>1005</v>
      </c>
      <c r="B331" s="526" t="s">
        <v>376</v>
      </c>
      <c r="C331" s="526" t="s">
        <v>954</v>
      </c>
      <c r="D331" s="526" t="s">
        <v>423</v>
      </c>
      <c r="E331" s="526" t="s">
        <v>424</v>
      </c>
      <c r="F331" s="61" t="str">
        <f>IF(D331="","",VLOOKUP(D331,'UG SKU Categorization'!$A$1:$C$204,3,0))</f>
        <v>Solar</v>
      </c>
      <c r="G331" s="527">
        <v>15</v>
      </c>
      <c r="H331" s="528"/>
      <c r="I331" s="528"/>
      <c r="J331" s="528"/>
      <c r="K331" s="528"/>
      <c r="L331" s="528"/>
      <c r="M331" s="528"/>
      <c r="N331" s="527">
        <v>1</v>
      </c>
      <c r="O331" s="527">
        <v>2</v>
      </c>
      <c r="P331" s="527">
        <v>1</v>
      </c>
      <c r="Q331" s="528"/>
      <c r="R331" s="528"/>
      <c r="S331" s="527">
        <v>4</v>
      </c>
      <c r="T331" s="527">
        <v>1</v>
      </c>
      <c r="U331" s="527">
        <v>3</v>
      </c>
      <c r="V331" s="527">
        <v>1</v>
      </c>
      <c r="W331" s="528"/>
      <c r="X331" s="528"/>
      <c r="Y331" s="528"/>
      <c r="Z331" s="527">
        <v>2</v>
      </c>
      <c r="AA331" s="528"/>
      <c r="AB331" s="528"/>
      <c r="AC331" s="528"/>
      <c r="AD331" s="528"/>
      <c r="AE331" s="528"/>
      <c r="AF331" s="528"/>
      <c r="AG331" s="528"/>
      <c r="AH331" s="528"/>
      <c r="AI331" s="528"/>
      <c r="AJ331" s="528"/>
      <c r="AK331" s="528"/>
      <c r="AL331" s="528"/>
      <c r="AM331" s="528"/>
      <c r="AN331" s="528"/>
      <c r="AO331" s="528"/>
      <c r="AP331" s="528"/>
      <c r="AQ331" s="528"/>
      <c r="AR331" s="528"/>
      <c r="AS331" s="528"/>
      <c r="AT331" s="528"/>
      <c r="AU331" s="528"/>
      <c r="AV331" s="528"/>
      <c r="AW331" s="528"/>
      <c r="AX331" s="528"/>
    </row>
    <row r="332" spans="1:50">
      <c r="A332" s="526" t="s">
        <v>1005</v>
      </c>
      <c r="B332" s="526" t="s">
        <v>376</v>
      </c>
      <c r="C332" s="526" t="s">
        <v>954</v>
      </c>
      <c r="D332" s="526" t="s">
        <v>699</v>
      </c>
      <c r="E332" s="526" t="s">
        <v>700</v>
      </c>
      <c r="F332" s="61" t="str">
        <f>IF(D332="","",VLOOKUP(D332,'UG SKU Categorization'!$A$1:$C$204,3,0))</f>
        <v>Cookstoves</v>
      </c>
      <c r="G332" s="527">
        <v>5751</v>
      </c>
      <c r="H332" s="528"/>
      <c r="I332" s="528"/>
      <c r="J332" s="528"/>
      <c r="K332" s="528"/>
      <c r="L332" s="528"/>
      <c r="M332" s="528"/>
      <c r="N332" s="527">
        <v>161</v>
      </c>
      <c r="O332" s="527">
        <v>9</v>
      </c>
      <c r="P332" s="527">
        <v>6</v>
      </c>
      <c r="Q332" s="527">
        <v>68</v>
      </c>
      <c r="R332" s="527">
        <v>44</v>
      </c>
      <c r="S332" s="527">
        <v>221</v>
      </c>
      <c r="T332" s="527">
        <v>153</v>
      </c>
      <c r="U332" s="527">
        <v>101</v>
      </c>
      <c r="V332" s="527">
        <v>83</v>
      </c>
      <c r="W332" s="527">
        <v>96</v>
      </c>
      <c r="X332" s="527">
        <v>95</v>
      </c>
      <c r="Y332" s="527">
        <v>84</v>
      </c>
      <c r="Z332" s="527">
        <v>170</v>
      </c>
      <c r="AA332" s="527">
        <v>101</v>
      </c>
      <c r="AB332" s="527">
        <v>103</v>
      </c>
      <c r="AC332" s="527">
        <v>122</v>
      </c>
      <c r="AD332" s="527">
        <v>354</v>
      </c>
      <c r="AE332" s="527">
        <v>517</v>
      </c>
      <c r="AF332" s="527">
        <v>358</v>
      </c>
      <c r="AG332" s="527">
        <v>222</v>
      </c>
      <c r="AH332" s="527">
        <v>531</v>
      </c>
      <c r="AI332" s="527">
        <v>262</v>
      </c>
      <c r="AJ332" s="527">
        <v>468</v>
      </c>
      <c r="AK332" s="527">
        <v>450</v>
      </c>
      <c r="AL332" s="527">
        <v>165</v>
      </c>
      <c r="AM332" s="527">
        <v>120</v>
      </c>
      <c r="AN332" s="527">
        <v>67</v>
      </c>
      <c r="AO332" s="527">
        <v>114</v>
      </c>
      <c r="AP332" s="527">
        <v>74</v>
      </c>
      <c r="AQ332" s="527">
        <v>296</v>
      </c>
      <c r="AR332" s="527">
        <v>21</v>
      </c>
      <c r="AS332" s="527">
        <v>10</v>
      </c>
      <c r="AT332" s="527">
        <v>7</v>
      </c>
      <c r="AU332" s="527">
        <v>19</v>
      </c>
      <c r="AV332" s="527">
        <v>35</v>
      </c>
      <c r="AW332" s="527">
        <v>17</v>
      </c>
      <c r="AX332" s="527">
        <v>1</v>
      </c>
    </row>
    <row r="333" spans="1:50">
      <c r="A333" s="526" t="s">
        <v>1005</v>
      </c>
      <c r="B333" s="526" t="s">
        <v>376</v>
      </c>
      <c r="C333" s="526" t="s">
        <v>954</v>
      </c>
      <c r="D333" s="526" t="s">
        <v>701</v>
      </c>
      <c r="E333" s="526" t="s">
        <v>702</v>
      </c>
      <c r="F333" s="61" t="str">
        <f>IF(D333="","",VLOOKUP(D333,'UG SKU Categorization'!$A$1:$C$204,3,0))</f>
        <v>Cookstoves</v>
      </c>
      <c r="G333" s="527">
        <v>1998</v>
      </c>
      <c r="H333" s="528"/>
      <c r="I333" s="528"/>
      <c r="J333" s="528"/>
      <c r="K333" s="528"/>
      <c r="L333" s="528"/>
      <c r="M333" s="528"/>
      <c r="N333" s="527">
        <v>62</v>
      </c>
      <c r="O333" s="527">
        <v>2</v>
      </c>
      <c r="P333" s="527">
        <v>4</v>
      </c>
      <c r="Q333" s="527">
        <v>47</v>
      </c>
      <c r="R333" s="527">
        <v>91</v>
      </c>
      <c r="S333" s="527">
        <v>29</v>
      </c>
      <c r="T333" s="527">
        <v>82</v>
      </c>
      <c r="U333" s="527">
        <v>29</v>
      </c>
      <c r="V333" s="527">
        <v>40</v>
      </c>
      <c r="W333" s="527">
        <v>64</v>
      </c>
      <c r="X333" s="527">
        <v>53</v>
      </c>
      <c r="Y333" s="527">
        <v>38</v>
      </c>
      <c r="Z333" s="527">
        <v>149</v>
      </c>
      <c r="AA333" s="527">
        <v>37</v>
      </c>
      <c r="AB333" s="527">
        <v>59</v>
      </c>
      <c r="AC333" s="527">
        <v>37</v>
      </c>
      <c r="AD333" s="527">
        <v>96</v>
      </c>
      <c r="AE333" s="527">
        <v>95</v>
      </c>
      <c r="AF333" s="527">
        <v>165</v>
      </c>
      <c r="AG333" s="527">
        <v>91</v>
      </c>
      <c r="AH333" s="527">
        <v>122</v>
      </c>
      <c r="AI333" s="527">
        <v>100</v>
      </c>
      <c r="AJ333" s="527">
        <v>103</v>
      </c>
      <c r="AK333" s="527">
        <v>75</v>
      </c>
      <c r="AL333" s="527">
        <v>77</v>
      </c>
      <c r="AM333" s="527">
        <v>13</v>
      </c>
      <c r="AN333" s="527">
        <v>14</v>
      </c>
      <c r="AO333" s="527">
        <v>23</v>
      </c>
      <c r="AP333" s="527">
        <v>23</v>
      </c>
      <c r="AQ333" s="527">
        <v>135</v>
      </c>
      <c r="AR333" s="527">
        <v>2</v>
      </c>
      <c r="AS333" s="527">
        <v>13</v>
      </c>
      <c r="AT333" s="527">
        <v>3</v>
      </c>
      <c r="AU333" s="527">
        <v>10</v>
      </c>
      <c r="AV333" s="527">
        <v>7</v>
      </c>
      <c r="AW333" s="527">
        <v>7</v>
      </c>
      <c r="AX333" s="528"/>
    </row>
    <row r="334" spans="1:50">
      <c r="A334" s="526" t="s">
        <v>1005</v>
      </c>
      <c r="B334" s="526" t="s">
        <v>376</v>
      </c>
      <c r="C334" s="526" t="s">
        <v>954</v>
      </c>
      <c r="D334" s="526" t="s">
        <v>425</v>
      </c>
      <c r="E334" s="526" t="s">
        <v>426</v>
      </c>
      <c r="F334" s="61" t="str">
        <f>IF(D334="","",VLOOKUP(D334,'UG SKU Categorization'!$A$1:$C$204,3,0))</f>
        <v>Solar</v>
      </c>
      <c r="G334" s="527">
        <v>28</v>
      </c>
      <c r="H334" s="528"/>
      <c r="I334" s="528"/>
      <c r="J334" s="528"/>
      <c r="K334" s="528"/>
      <c r="L334" s="528"/>
      <c r="M334" s="528"/>
      <c r="N334" s="527">
        <v>1</v>
      </c>
      <c r="O334" s="528"/>
      <c r="P334" s="528"/>
      <c r="Q334" s="527">
        <v>1</v>
      </c>
      <c r="R334" s="527">
        <v>1</v>
      </c>
      <c r="S334" s="527">
        <v>3</v>
      </c>
      <c r="T334" s="527">
        <v>1</v>
      </c>
      <c r="U334" s="528"/>
      <c r="V334" s="528"/>
      <c r="W334" s="528"/>
      <c r="X334" s="528"/>
      <c r="Y334" s="528"/>
      <c r="Z334" s="528"/>
      <c r="AA334" s="528"/>
      <c r="AB334" s="528"/>
      <c r="AC334" s="528"/>
      <c r="AD334" s="528"/>
      <c r="AE334" s="528"/>
      <c r="AF334" s="528"/>
      <c r="AG334" s="527">
        <v>2</v>
      </c>
      <c r="AH334" s="527">
        <v>1</v>
      </c>
      <c r="AI334" s="528"/>
      <c r="AJ334" s="528"/>
      <c r="AK334" s="528"/>
      <c r="AL334" s="528"/>
      <c r="AM334" s="528"/>
      <c r="AN334" s="528"/>
      <c r="AO334" s="528"/>
      <c r="AP334" s="528"/>
      <c r="AQ334" s="527">
        <v>3</v>
      </c>
      <c r="AR334" s="528"/>
      <c r="AS334" s="527">
        <v>3</v>
      </c>
      <c r="AT334" s="527">
        <v>3</v>
      </c>
      <c r="AU334" s="527">
        <v>2</v>
      </c>
      <c r="AV334" s="527">
        <v>2</v>
      </c>
      <c r="AW334" s="527">
        <v>4</v>
      </c>
      <c r="AX334" s="527">
        <v>1</v>
      </c>
    </row>
    <row r="335" spans="1:50">
      <c r="A335" s="526" t="s">
        <v>1005</v>
      </c>
      <c r="B335" s="526" t="s">
        <v>376</v>
      </c>
      <c r="C335" s="526" t="s">
        <v>954</v>
      </c>
      <c r="D335" s="526" t="s">
        <v>681</v>
      </c>
      <c r="E335" s="526" t="s">
        <v>2470</v>
      </c>
      <c r="F335" s="61" t="str">
        <f>IF(D335="","",VLOOKUP(D335,'UG SKU Categorization'!$A$1:$C$204,3,0))</f>
        <v>Solar</v>
      </c>
      <c r="G335" s="527">
        <v>1</v>
      </c>
      <c r="H335" s="528"/>
      <c r="I335" s="528"/>
      <c r="J335" s="528"/>
      <c r="K335" s="528"/>
      <c r="L335" s="528"/>
      <c r="M335" s="528"/>
      <c r="N335" s="528"/>
      <c r="O335" s="528"/>
      <c r="P335" s="528"/>
      <c r="Q335" s="528"/>
      <c r="R335" s="527">
        <v>1</v>
      </c>
      <c r="S335" s="528"/>
      <c r="T335" s="528"/>
      <c r="U335" s="528"/>
      <c r="V335" s="528"/>
      <c r="W335" s="528"/>
      <c r="X335" s="528"/>
      <c r="Y335" s="528"/>
      <c r="Z335" s="528"/>
      <c r="AA335" s="528"/>
      <c r="AB335" s="528"/>
      <c r="AC335" s="528"/>
      <c r="AD335" s="528"/>
      <c r="AE335" s="528"/>
      <c r="AF335" s="528"/>
      <c r="AG335" s="528"/>
      <c r="AH335" s="528"/>
      <c r="AI335" s="528"/>
      <c r="AJ335" s="528"/>
      <c r="AK335" s="528"/>
      <c r="AL335" s="528"/>
      <c r="AM335" s="528"/>
      <c r="AN335" s="528"/>
      <c r="AO335" s="528"/>
      <c r="AP335" s="528"/>
      <c r="AQ335" s="528"/>
      <c r="AR335" s="528"/>
      <c r="AS335" s="528"/>
      <c r="AT335" s="528"/>
      <c r="AU335" s="528"/>
      <c r="AV335" s="528"/>
      <c r="AW335" s="528"/>
      <c r="AX335" s="528"/>
    </row>
    <row r="336" spans="1:50">
      <c r="A336" s="526" t="s">
        <v>1005</v>
      </c>
      <c r="B336" s="526" t="s">
        <v>376</v>
      </c>
      <c r="C336" s="526" t="s">
        <v>954</v>
      </c>
      <c r="D336" s="526" t="s">
        <v>681</v>
      </c>
      <c r="E336" s="526" t="s">
        <v>2471</v>
      </c>
      <c r="F336" s="61" t="str">
        <f>IF(D336="","",VLOOKUP(D336,'UG SKU Categorization'!$A$1:$C$204,3,0))</f>
        <v>Solar</v>
      </c>
      <c r="G336" s="527">
        <v>7</v>
      </c>
      <c r="H336" s="528"/>
      <c r="I336" s="528"/>
      <c r="J336" s="528"/>
      <c r="K336" s="528"/>
      <c r="L336" s="528"/>
      <c r="M336" s="528"/>
      <c r="N336" s="527">
        <v>1</v>
      </c>
      <c r="O336" s="528"/>
      <c r="P336" s="528"/>
      <c r="Q336" s="528"/>
      <c r="R336" s="527">
        <v>4</v>
      </c>
      <c r="S336" s="527">
        <v>1</v>
      </c>
      <c r="T336" s="527">
        <v>1</v>
      </c>
      <c r="U336" s="528"/>
      <c r="V336" s="528"/>
      <c r="W336" s="528"/>
      <c r="X336" s="528"/>
      <c r="Y336" s="528"/>
      <c r="Z336" s="528"/>
      <c r="AA336" s="528"/>
      <c r="AB336" s="528"/>
      <c r="AC336" s="528"/>
      <c r="AD336" s="528"/>
      <c r="AE336" s="528"/>
      <c r="AF336" s="528"/>
      <c r="AG336" s="528"/>
      <c r="AH336" s="528"/>
      <c r="AI336" s="528"/>
      <c r="AJ336" s="528"/>
      <c r="AK336" s="528"/>
      <c r="AL336" s="528"/>
      <c r="AM336" s="528"/>
      <c r="AN336" s="528"/>
      <c r="AO336" s="528"/>
      <c r="AP336" s="528"/>
      <c r="AQ336" s="528"/>
      <c r="AR336" s="528"/>
      <c r="AS336" s="528"/>
      <c r="AT336" s="528"/>
      <c r="AU336" s="528"/>
      <c r="AV336" s="528"/>
      <c r="AW336" s="528"/>
      <c r="AX336" s="528"/>
    </row>
    <row r="337" spans="1:50">
      <c r="A337" s="526" t="s">
        <v>1005</v>
      </c>
      <c r="B337" s="526" t="s">
        <v>376</v>
      </c>
      <c r="C337" s="526" t="s">
        <v>954</v>
      </c>
      <c r="D337" s="526" t="s">
        <v>682</v>
      </c>
      <c r="E337" s="526" t="s">
        <v>683</v>
      </c>
      <c r="F337" s="61" t="str">
        <f>IF(D337="","",VLOOKUP(D337,'UG SKU Categorization'!$A$1:$C$204,3,0))</f>
        <v>Other</v>
      </c>
      <c r="G337" s="527">
        <v>1550</v>
      </c>
      <c r="H337" s="528"/>
      <c r="I337" s="528"/>
      <c r="J337" s="528"/>
      <c r="K337" s="528"/>
      <c r="L337" s="527">
        <v>40</v>
      </c>
      <c r="M337" s="527">
        <v>18</v>
      </c>
      <c r="N337" s="527">
        <v>110</v>
      </c>
      <c r="O337" s="527">
        <v>18</v>
      </c>
      <c r="P337" s="527">
        <v>33</v>
      </c>
      <c r="Q337" s="527">
        <v>23</v>
      </c>
      <c r="R337" s="527">
        <v>23</v>
      </c>
      <c r="S337" s="527">
        <v>50</v>
      </c>
      <c r="T337" s="527">
        <v>102</v>
      </c>
      <c r="U337" s="527">
        <v>17</v>
      </c>
      <c r="V337" s="527">
        <v>57</v>
      </c>
      <c r="W337" s="527">
        <v>69</v>
      </c>
      <c r="X337" s="527">
        <v>117</v>
      </c>
      <c r="Y337" s="527">
        <v>89</v>
      </c>
      <c r="Z337" s="527">
        <v>69</v>
      </c>
      <c r="AA337" s="527">
        <v>41</v>
      </c>
      <c r="AB337" s="527">
        <v>48</v>
      </c>
      <c r="AC337" s="527">
        <v>46</v>
      </c>
      <c r="AD337" s="527">
        <v>49</v>
      </c>
      <c r="AE337" s="527">
        <v>39</v>
      </c>
      <c r="AF337" s="527">
        <v>57</v>
      </c>
      <c r="AG337" s="527">
        <v>40</v>
      </c>
      <c r="AH337" s="527">
        <v>15</v>
      </c>
      <c r="AI337" s="527">
        <v>18</v>
      </c>
      <c r="AJ337" s="527">
        <v>42</v>
      </c>
      <c r="AK337" s="527">
        <v>23</v>
      </c>
      <c r="AL337" s="527">
        <v>16</v>
      </c>
      <c r="AM337" s="527">
        <v>37</v>
      </c>
      <c r="AN337" s="527">
        <v>53</v>
      </c>
      <c r="AO337" s="527">
        <v>27</v>
      </c>
      <c r="AP337" s="527">
        <v>30</v>
      </c>
      <c r="AQ337" s="527">
        <v>36</v>
      </c>
      <c r="AR337" s="527">
        <v>23</v>
      </c>
      <c r="AS337" s="527">
        <v>16</v>
      </c>
      <c r="AT337" s="527">
        <v>9</v>
      </c>
      <c r="AU337" s="527">
        <v>28</v>
      </c>
      <c r="AV337" s="527">
        <v>20</v>
      </c>
      <c r="AW337" s="527">
        <v>2</v>
      </c>
      <c r="AX337" s="528"/>
    </row>
    <row r="338" spans="1:50">
      <c r="A338" s="526" t="s">
        <v>1005</v>
      </c>
      <c r="B338" s="526" t="s">
        <v>376</v>
      </c>
      <c r="C338" s="526" t="s">
        <v>954</v>
      </c>
      <c r="D338" s="526" t="s">
        <v>684</v>
      </c>
      <c r="E338" s="526" t="s">
        <v>685</v>
      </c>
      <c r="F338" s="61" t="str">
        <f>IF(D338="","",VLOOKUP(D338,'UG SKU Categorization'!$A$1:$C$204,3,0))</f>
        <v>Soap</v>
      </c>
      <c r="G338" s="527">
        <v>534</v>
      </c>
      <c r="H338" s="528"/>
      <c r="I338" s="528"/>
      <c r="J338" s="528"/>
      <c r="K338" s="528"/>
      <c r="L338" s="527">
        <v>29</v>
      </c>
      <c r="M338" s="527">
        <v>10</v>
      </c>
      <c r="N338" s="527">
        <v>35</v>
      </c>
      <c r="O338" s="527">
        <v>8</v>
      </c>
      <c r="P338" s="527">
        <v>8</v>
      </c>
      <c r="Q338" s="527">
        <v>3</v>
      </c>
      <c r="R338" s="527">
        <v>8</v>
      </c>
      <c r="S338" s="527">
        <v>27</v>
      </c>
      <c r="T338" s="527">
        <v>39</v>
      </c>
      <c r="U338" s="527">
        <v>23</v>
      </c>
      <c r="V338" s="527">
        <v>13</v>
      </c>
      <c r="W338" s="527">
        <v>23</v>
      </c>
      <c r="X338" s="527">
        <v>27</v>
      </c>
      <c r="Y338" s="527">
        <v>33</v>
      </c>
      <c r="Z338" s="527">
        <v>16</v>
      </c>
      <c r="AA338" s="527">
        <v>29</v>
      </c>
      <c r="AB338" s="527">
        <v>18</v>
      </c>
      <c r="AC338" s="527">
        <v>15</v>
      </c>
      <c r="AD338" s="527">
        <v>20</v>
      </c>
      <c r="AE338" s="527">
        <v>9</v>
      </c>
      <c r="AF338" s="527">
        <v>10</v>
      </c>
      <c r="AG338" s="527">
        <v>14</v>
      </c>
      <c r="AH338" s="527">
        <v>3</v>
      </c>
      <c r="AI338" s="527">
        <v>4</v>
      </c>
      <c r="AJ338" s="527">
        <v>12</v>
      </c>
      <c r="AK338" s="527">
        <v>7</v>
      </c>
      <c r="AL338" s="527">
        <v>3</v>
      </c>
      <c r="AM338" s="527">
        <v>5</v>
      </c>
      <c r="AN338" s="527">
        <v>8</v>
      </c>
      <c r="AO338" s="527">
        <v>10</v>
      </c>
      <c r="AP338" s="527">
        <v>11</v>
      </c>
      <c r="AQ338" s="527">
        <v>15</v>
      </c>
      <c r="AR338" s="527">
        <v>8</v>
      </c>
      <c r="AS338" s="528"/>
      <c r="AT338" s="528"/>
      <c r="AU338" s="527">
        <v>12</v>
      </c>
      <c r="AV338" s="527">
        <v>7</v>
      </c>
      <c r="AW338" s="527">
        <v>8</v>
      </c>
      <c r="AX338" s="527">
        <v>4</v>
      </c>
    </row>
    <row r="339" spans="1:50">
      <c r="A339" s="526" t="s">
        <v>1005</v>
      </c>
      <c r="B339" s="526" t="s">
        <v>376</v>
      </c>
      <c r="C339" s="526" t="s">
        <v>954</v>
      </c>
      <c r="D339" s="526" t="s">
        <v>427</v>
      </c>
      <c r="E339" s="526" t="s">
        <v>428</v>
      </c>
      <c r="F339" s="61" t="str">
        <f>IF(D339="","",VLOOKUP(D339,'UG SKU Categorization'!$A$1:$C$204,3,0))</f>
        <v>Solar</v>
      </c>
      <c r="G339" s="527">
        <v>78</v>
      </c>
      <c r="H339" s="528"/>
      <c r="I339" s="528"/>
      <c r="J339" s="528"/>
      <c r="K339" s="528"/>
      <c r="L339" s="527">
        <v>6</v>
      </c>
      <c r="M339" s="527">
        <v>6</v>
      </c>
      <c r="N339" s="527">
        <v>8</v>
      </c>
      <c r="O339" s="527">
        <v>4</v>
      </c>
      <c r="P339" s="527">
        <v>3</v>
      </c>
      <c r="Q339" s="527">
        <v>7</v>
      </c>
      <c r="R339" s="527">
        <v>14</v>
      </c>
      <c r="S339" s="527">
        <v>12</v>
      </c>
      <c r="T339" s="527">
        <v>8</v>
      </c>
      <c r="U339" s="527">
        <v>6</v>
      </c>
      <c r="V339" s="527">
        <v>1</v>
      </c>
      <c r="W339" s="527">
        <v>1</v>
      </c>
      <c r="X339" s="528"/>
      <c r="Y339" s="528"/>
      <c r="Z339" s="528"/>
      <c r="AA339" s="528"/>
      <c r="AB339" s="528"/>
      <c r="AC339" s="528"/>
      <c r="AD339" s="528"/>
      <c r="AE339" s="528"/>
      <c r="AF339" s="528"/>
      <c r="AG339" s="528"/>
      <c r="AH339" s="528"/>
      <c r="AI339" s="528"/>
      <c r="AJ339" s="528"/>
      <c r="AK339" s="528"/>
      <c r="AL339" s="528"/>
      <c r="AM339" s="528"/>
      <c r="AN339" s="528"/>
      <c r="AO339" s="528"/>
      <c r="AP339" s="528"/>
      <c r="AQ339" s="527">
        <v>2</v>
      </c>
      <c r="AR339" s="528"/>
      <c r="AS339" s="528"/>
      <c r="AT339" s="528"/>
      <c r="AU339" s="528"/>
      <c r="AV339" s="528"/>
      <c r="AW339" s="528"/>
      <c r="AX339" s="528"/>
    </row>
    <row r="340" spans="1:50">
      <c r="A340" s="526" t="s">
        <v>1005</v>
      </c>
      <c r="B340" s="526" t="s">
        <v>376</v>
      </c>
      <c r="C340" s="526" t="s">
        <v>954</v>
      </c>
      <c r="D340" s="526" t="s">
        <v>686</v>
      </c>
      <c r="E340" s="526" t="s">
        <v>687</v>
      </c>
      <c r="F340" s="61" t="str">
        <f>IF(D340="","",VLOOKUP(D340,'UG SKU Categorization'!$A$1:$C$204,3,0))</f>
        <v>Other</v>
      </c>
      <c r="G340" s="527">
        <v>41</v>
      </c>
      <c r="H340" s="528"/>
      <c r="I340" s="528"/>
      <c r="J340" s="528"/>
      <c r="K340" s="528"/>
      <c r="L340" s="527">
        <v>2</v>
      </c>
      <c r="M340" s="527">
        <v>1</v>
      </c>
      <c r="N340" s="527">
        <v>3</v>
      </c>
      <c r="O340" s="528"/>
      <c r="P340" s="527">
        <v>1</v>
      </c>
      <c r="Q340" s="527">
        <v>1</v>
      </c>
      <c r="R340" s="527">
        <v>1</v>
      </c>
      <c r="S340" s="528"/>
      <c r="T340" s="527">
        <v>2</v>
      </c>
      <c r="U340" s="528"/>
      <c r="V340" s="527">
        <v>1</v>
      </c>
      <c r="W340" s="527">
        <v>1</v>
      </c>
      <c r="X340" s="527">
        <v>4</v>
      </c>
      <c r="Y340" s="527">
        <v>7</v>
      </c>
      <c r="Z340" s="527">
        <v>5</v>
      </c>
      <c r="AA340" s="527">
        <v>1</v>
      </c>
      <c r="AB340" s="527">
        <v>3</v>
      </c>
      <c r="AC340" s="527">
        <v>1</v>
      </c>
      <c r="AD340" s="527">
        <v>2</v>
      </c>
      <c r="AE340" s="528"/>
      <c r="AF340" s="528"/>
      <c r="AG340" s="528"/>
      <c r="AH340" s="528"/>
      <c r="AI340" s="528"/>
      <c r="AJ340" s="527">
        <v>1</v>
      </c>
      <c r="AK340" s="528"/>
      <c r="AL340" s="528"/>
      <c r="AM340" s="528"/>
      <c r="AN340" s="527">
        <v>1</v>
      </c>
      <c r="AO340" s="527">
        <v>1</v>
      </c>
      <c r="AP340" s="528"/>
      <c r="AQ340" s="527">
        <v>1</v>
      </c>
      <c r="AR340" s="527">
        <v>1</v>
      </c>
      <c r="AS340" s="528"/>
      <c r="AT340" s="528"/>
      <c r="AU340" s="528"/>
      <c r="AV340" s="528"/>
      <c r="AW340" s="528"/>
      <c r="AX340" s="528"/>
    </row>
    <row r="341" spans="1:50">
      <c r="A341" s="526" t="s">
        <v>1005</v>
      </c>
      <c r="B341" s="526" t="s">
        <v>376</v>
      </c>
      <c r="C341" s="526" t="s">
        <v>954</v>
      </c>
      <c r="D341" s="526" t="s">
        <v>429</v>
      </c>
      <c r="E341" s="526" t="s">
        <v>430</v>
      </c>
      <c r="F341" s="61" t="str">
        <f>IF(D341="","",VLOOKUP(D341,'UG SKU Categorization'!$A$1:$C$204,3,0))</f>
        <v>Solar</v>
      </c>
      <c r="G341" s="527">
        <v>7</v>
      </c>
      <c r="H341" s="528"/>
      <c r="I341" s="528"/>
      <c r="J341" s="528"/>
      <c r="K341" s="528"/>
      <c r="L341" s="528"/>
      <c r="M341" s="528"/>
      <c r="N341" s="527">
        <v>1</v>
      </c>
      <c r="O341" s="528"/>
      <c r="P341" s="527">
        <v>1</v>
      </c>
      <c r="Q341" s="527">
        <v>1</v>
      </c>
      <c r="R341" s="527">
        <v>2</v>
      </c>
      <c r="S341" s="528"/>
      <c r="T341" s="527">
        <v>1</v>
      </c>
      <c r="U341" s="528"/>
      <c r="V341" s="527">
        <v>1</v>
      </c>
      <c r="W341" s="528"/>
      <c r="X341" s="528"/>
      <c r="Y341" s="528"/>
      <c r="Z341" s="528"/>
      <c r="AA341" s="528"/>
      <c r="AB341" s="528"/>
      <c r="AC341" s="528"/>
      <c r="AD341" s="528"/>
      <c r="AE341" s="528"/>
      <c r="AF341" s="528"/>
      <c r="AG341" s="528"/>
      <c r="AH341" s="528"/>
      <c r="AI341" s="528"/>
      <c r="AJ341" s="528"/>
      <c r="AK341" s="528"/>
      <c r="AL341" s="528"/>
      <c r="AM341" s="528"/>
      <c r="AN341" s="528"/>
      <c r="AO341" s="528"/>
      <c r="AP341" s="528"/>
      <c r="AQ341" s="528"/>
      <c r="AR341" s="528"/>
      <c r="AS341" s="528"/>
      <c r="AT341" s="528"/>
      <c r="AU341" s="528"/>
      <c r="AV341" s="528"/>
      <c r="AW341" s="528"/>
      <c r="AX341" s="528"/>
    </row>
    <row r="342" spans="1:50">
      <c r="A342" s="526" t="s">
        <v>1005</v>
      </c>
      <c r="B342" s="526" t="s">
        <v>376</v>
      </c>
      <c r="C342" s="526" t="s">
        <v>954</v>
      </c>
      <c r="D342" s="526" t="s">
        <v>431</v>
      </c>
      <c r="E342" s="526" t="s">
        <v>432</v>
      </c>
      <c r="F342" s="61" t="str">
        <f>IF(D342="","",VLOOKUP(D342,'UG SKU Categorization'!$A$1:$C$204,3,0))</f>
        <v>Solar</v>
      </c>
      <c r="G342" s="527">
        <v>7</v>
      </c>
      <c r="H342" s="528"/>
      <c r="I342" s="528"/>
      <c r="J342" s="528"/>
      <c r="K342" s="528"/>
      <c r="L342" s="528"/>
      <c r="M342" s="528"/>
      <c r="N342" s="527">
        <v>1</v>
      </c>
      <c r="O342" s="528"/>
      <c r="P342" s="527">
        <v>1</v>
      </c>
      <c r="Q342" s="527">
        <v>1</v>
      </c>
      <c r="R342" s="527">
        <v>2</v>
      </c>
      <c r="S342" s="527">
        <v>1</v>
      </c>
      <c r="T342" s="527">
        <v>1</v>
      </c>
      <c r="U342" s="528"/>
      <c r="V342" s="528"/>
      <c r="W342" s="528"/>
      <c r="X342" s="528"/>
      <c r="Y342" s="528"/>
      <c r="Z342" s="528"/>
      <c r="AA342" s="528"/>
      <c r="AB342" s="528"/>
      <c r="AC342" s="528"/>
      <c r="AD342" s="528"/>
      <c r="AE342" s="528"/>
      <c r="AF342" s="528"/>
      <c r="AG342" s="528"/>
      <c r="AH342" s="528"/>
      <c r="AI342" s="528"/>
      <c r="AJ342" s="528"/>
      <c r="AK342" s="528"/>
      <c r="AL342" s="528"/>
      <c r="AM342" s="528"/>
      <c r="AN342" s="528"/>
      <c r="AO342" s="528"/>
      <c r="AP342" s="528"/>
      <c r="AQ342" s="528"/>
      <c r="AR342" s="528"/>
      <c r="AS342" s="528"/>
      <c r="AT342" s="528"/>
      <c r="AU342" s="528"/>
      <c r="AV342" s="528"/>
      <c r="AW342" s="528"/>
      <c r="AX342" s="528"/>
    </row>
    <row r="343" spans="1:50">
      <c r="A343" s="526" t="s">
        <v>1005</v>
      </c>
      <c r="B343" s="526" t="s">
        <v>376</v>
      </c>
      <c r="C343" s="526" t="s">
        <v>954</v>
      </c>
      <c r="D343" s="526" t="s">
        <v>433</v>
      </c>
      <c r="E343" s="526" t="s">
        <v>434</v>
      </c>
      <c r="F343" s="61" t="str">
        <f>IF(D343="","",VLOOKUP(D343,'UG SKU Categorization'!$A$1:$C$204,3,0))</f>
        <v>Solar</v>
      </c>
      <c r="G343" s="527">
        <v>7</v>
      </c>
      <c r="H343" s="528"/>
      <c r="I343" s="528"/>
      <c r="J343" s="528"/>
      <c r="K343" s="528"/>
      <c r="L343" s="528"/>
      <c r="M343" s="528"/>
      <c r="N343" s="527">
        <v>1</v>
      </c>
      <c r="O343" s="528"/>
      <c r="P343" s="527">
        <v>1</v>
      </c>
      <c r="Q343" s="527">
        <v>2</v>
      </c>
      <c r="R343" s="527">
        <v>2</v>
      </c>
      <c r="S343" s="528"/>
      <c r="T343" s="527">
        <v>1</v>
      </c>
      <c r="U343" s="528"/>
      <c r="V343" s="528"/>
      <c r="W343" s="528"/>
      <c r="X343" s="528"/>
      <c r="Y343" s="528"/>
      <c r="Z343" s="528"/>
      <c r="AA343" s="528"/>
      <c r="AB343" s="528"/>
      <c r="AC343" s="528"/>
      <c r="AD343" s="528"/>
      <c r="AE343" s="528"/>
      <c r="AF343" s="528"/>
      <c r="AG343" s="528"/>
      <c r="AH343" s="528"/>
      <c r="AI343" s="528"/>
      <c r="AJ343" s="528"/>
      <c r="AK343" s="528"/>
      <c r="AL343" s="528"/>
      <c r="AM343" s="528"/>
      <c r="AN343" s="528"/>
      <c r="AO343" s="528"/>
      <c r="AP343" s="528"/>
      <c r="AQ343" s="528"/>
      <c r="AR343" s="528"/>
      <c r="AS343" s="528"/>
      <c r="AT343" s="528"/>
      <c r="AU343" s="528"/>
      <c r="AV343" s="528"/>
      <c r="AW343" s="528"/>
      <c r="AX343" s="528"/>
    </row>
    <row r="344" spans="1:50">
      <c r="A344" s="526" t="s">
        <v>1005</v>
      </c>
      <c r="B344" s="526" t="s">
        <v>376</v>
      </c>
      <c r="C344" s="526" t="s">
        <v>954</v>
      </c>
      <c r="D344" s="526" t="s">
        <v>435</v>
      </c>
      <c r="E344" s="526" t="s">
        <v>436</v>
      </c>
      <c r="F344" s="61" t="str">
        <f>IF(D344="","",VLOOKUP(D344,'UG SKU Categorization'!$A$1:$C$204,3,0))</f>
        <v>Solar</v>
      </c>
      <c r="G344" s="527">
        <v>7</v>
      </c>
      <c r="H344" s="528"/>
      <c r="I344" s="528"/>
      <c r="J344" s="528"/>
      <c r="K344" s="528"/>
      <c r="L344" s="528"/>
      <c r="M344" s="528"/>
      <c r="N344" s="527">
        <v>1</v>
      </c>
      <c r="O344" s="528"/>
      <c r="P344" s="527">
        <v>1</v>
      </c>
      <c r="Q344" s="527">
        <v>2</v>
      </c>
      <c r="R344" s="527">
        <v>2</v>
      </c>
      <c r="S344" s="528"/>
      <c r="T344" s="527">
        <v>1</v>
      </c>
      <c r="U344" s="528"/>
      <c r="V344" s="528"/>
      <c r="W344" s="528"/>
      <c r="X344" s="528"/>
      <c r="Y344" s="528"/>
      <c r="Z344" s="528"/>
      <c r="AA344" s="528"/>
      <c r="AB344" s="528"/>
      <c r="AC344" s="528"/>
      <c r="AD344" s="528"/>
      <c r="AE344" s="528"/>
      <c r="AF344" s="528"/>
      <c r="AG344" s="528"/>
      <c r="AH344" s="528"/>
      <c r="AI344" s="528"/>
      <c r="AJ344" s="528"/>
      <c r="AK344" s="528"/>
      <c r="AL344" s="528"/>
      <c r="AM344" s="528"/>
      <c r="AN344" s="528"/>
      <c r="AO344" s="528"/>
      <c r="AP344" s="528"/>
      <c r="AQ344" s="528"/>
      <c r="AR344" s="528"/>
      <c r="AS344" s="528"/>
      <c r="AT344" s="528"/>
      <c r="AU344" s="528"/>
      <c r="AV344" s="528"/>
      <c r="AW344" s="528"/>
      <c r="AX344" s="528"/>
    </row>
    <row r="345" spans="1:50">
      <c r="A345" s="526" t="s">
        <v>1005</v>
      </c>
      <c r="B345" s="526" t="s">
        <v>376</v>
      </c>
      <c r="C345" s="526" t="s">
        <v>954</v>
      </c>
      <c r="D345" s="526" t="s">
        <v>437</v>
      </c>
      <c r="E345" s="526" t="s">
        <v>438</v>
      </c>
      <c r="F345" s="61" t="str">
        <f>IF(D345="","",VLOOKUP(D345,'UG SKU Categorization'!$A$1:$C$204,3,0))</f>
        <v>Solar</v>
      </c>
      <c r="G345" s="527">
        <v>6</v>
      </c>
      <c r="H345" s="528"/>
      <c r="I345" s="528"/>
      <c r="J345" s="528"/>
      <c r="K345" s="528"/>
      <c r="L345" s="528"/>
      <c r="M345" s="528"/>
      <c r="N345" s="527">
        <v>1</v>
      </c>
      <c r="O345" s="528"/>
      <c r="P345" s="527">
        <v>1</v>
      </c>
      <c r="Q345" s="527">
        <v>1</v>
      </c>
      <c r="R345" s="527">
        <v>2</v>
      </c>
      <c r="S345" s="528"/>
      <c r="T345" s="527">
        <v>1</v>
      </c>
      <c r="U345" s="528"/>
      <c r="V345" s="528"/>
      <c r="W345" s="528"/>
      <c r="X345" s="528"/>
      <c r="Y345" s="528"/>
      <c r="Z345" s="528"/>
      <c r="AA345" s="528"/>
      <c r="AB345" s="528"/>
      <c r="AC345" s="528"/>
      <c r="AD345" s="528"/>
      <c r="AE345" s="528"/>
      <c r="AF345" s="528"/>
      <c r="AG345" s="528"/>
      <c r="AH345" s="528"/>
      <c r="AI345" s="528"/>
      <c r="AJ345" s="528"/>
      <c r="AK345" s="528"/>
      <c r="AL345" s="528"/>
      <c r="AM345" s="528"/>
      <c r="AN345" s="528"/>
      <c r="AO345" s="528"/>
      <c r="AP345" s="528"/>
      <c r="AQ345" s="528"/>
      <c r="AR345" s="528"/>
      <c r="AS345" s="528"/>
      <c r="AT345" s="528"/>
      <c r="AU345" s="528"/>
      <c r="AV345" s="528"/>
      <c r="AW345" s="528"/>
      <c r="AX345" s="528"/>
    </row>
    <row r="346" spans="1:50">
      <c r="A346" s="526" t="s">
        <v>1005</v>
      </c>
      <c r="B346" s="526" t="s">
        <v>376</v>
      </c>
      <c r="C346" s="526" t="s">
        <v>954</v>
      </c>
      <c r="D346" s="526" t="s">
        <v>479</v>
      </c>
      <c r="E346" s="526" t="s">
        <v>480</v>
      </c>
      <c r="F346" s="61" t="str">
        <f>IF(D346="","",VLOOKUP(D346,'UG SKU Categorization'!$A$1:$C$204,3,0))</f>
        <v>Soap</v>
      </c>
      <c r="G346" s="527">
        <v>2791</v>
      </c>
      <c r="H346" s="528"/>
      <c r="I346" s="528"/>
      <c r="J346" s="528"/>
      <c r="K346" s="528"/>
      <c r="L346" s="528"/>
      <c r="M346" s="527">
        <v>44</v>
      </c>
      <c r="N346" s="527">
        <v>48</v>
      </c>
      <c r="O346" s="527">
        <v>87</v>
      </c>
      <c r="P346" s="527">
        <v>17</v>
      </c>
      <c r="Q346" s="527">
        <v>110</v>
      </c>
      <c r="R346" s="527">
        <v>106</v>
      </c>
      <c r="S346" s="527">
        <v>67</v>
      </c>
      <c r="T346" s="527">
        <v>48</v>
      </c>
      <c r="U346" s="527">
        <v>32</v>
      </c>
      <c r="V346" s="527">
        <v>21</v>
      </c>
      <c r="W346" s="527">
        <v>44</v>
      </c>
      <c r="X346" s="527">
        <v>52</v>
      </c>
      <c r="Y346" s="527">
        <v>41</v>
      </c>
      <c r="Z346" s="527">
        <v>46</v>
      </c>
      <c r="AA346" s="527">
        <v>41</v>
      </c>
      <c r="AB346" s="527">
        <v>38</v>
      </c>
      <c r="AC346" s="527">
        <v>70</v>
      </c>
      <c r="AD346" s="527">
        <v>45</v>
      </c>
      <c r="AE346" s="527">
        <v>34</v>
      </c>
      <c r="AF346" s="527">
        <v>55</v>
      </c>
      <c r="AG346" s="527">
        <v>59</v>
      </c>
      <c r="AH346" s="527">
        <v>1179</v>
      </c>
      <c r="AI346" s="527">
        <v>13</v>
      </c>
      <c r="AJ346" s="527">
        <v>24</v>
      </c>
      <c r="AK346" s="527">
        <v>32</v>
      </c>
      <c r="AL346" s="527">
        <v>36</v>
      </c>
      <c r="AM346" s="527">
        <v>37</v>
      </c>
      <c r="AN346" s="527">
        <v>32</v>
      </c>
      <c r="AO346" s="527">
        <v>21</v>
      </c>
      <c r="AP346" s="527">
        <v>30</v>
      </c>
      <c r="AQ346" s="527">
        <v>82</v>
      </c>
      <c r="AR346" s="527">
        <v>26</v>
      </c>
      <c r="AS346" s="527">
        <v>31</v>
      </c>
      <c r="AT346" s="527">
        <v>14</v>
      </c>
      <c r="AU346" s="527">
        <v>43</v>
      </c>
      <c r="AV346" s="527">
        <v>58</v>
      </c>
      <c r="AW346" s="527">
        <v>23</v>
      </c>
      <c r="AX346" s="527">
        <v>5</v>
      </c>
    </row>
    <row r="347" spans="1:50">
      <c r="A347" s="526" t="s">
        <v>1005</v>
      </c>
      <c r="B347" s="526" t="s">
        <v>376</v>
      </c>
      <c r="C347" s="526" t="s">
        <v>954</v>
      </c>
      <c r="D347" s="526" t="s">
        <v>481</v>
      </c>
      <c r="E347" s="526" t="s">
        <v>482</v>
      </c>
      <c r="F347" s="61" t="str">
        <f>IF(D347="","",VLOOKUP(D347,'UG SKU Categorization'!$A$1:$C$204,3,0))</f>
        <v>Other</v>
      </c>
      <c r="G347" s="527">
        <v>213</v>
      </c>
      <c r="H347" s="528"/>
      <c r="I347" s="528"/>
      <c r="J347" s="528"/>
      <c r="K347" s="528"/>
      <c r="L347" s="527">
        <v>16</v>
      </c>
      <c r="M347" s="527">
        <v>5</v>
      </c>
      <c r="N347" s="527">
        <v>6</v>
      </c>
      <c r="O347" s="527">
        <v>1</v>
      </c>
      <c r="P347" s="527">
        <v>2</v>
      </c>
      <c r="Q347" s="527">
        <v>1</v>
      </c>
      <c r="R347" s="527">
        <v>18</v>
      </c>
      <c r="S347" s="527">
        <v>13</v>
      </c>
      <c r="T347" s="527">
        <v>6</v>
      </c>
      <c r="U347" s="527">
        <v>11</v>
      </c>
      <c r="V347" s="527">
        <v>9</v>
      </c>
      <c r="W347" s="528"/>
      <c r="X347" s="527">
        <v>13</v>
      </c>
      <c r="Y347" s="528"/>
      <c r="Z347" s="527">
        <v>6</v>
      </c>
      <c r="AA347" s="527">
        <v>8</v>
      </c>
      <c r="AB347" s="527">
        <v>3</v>
      </c>
      <c r="AC347" s="527">
        <v>16</v>
      </c>
      <c r="AD347" s="527">
        <v>7</v>
      </c>
      <c r="AE347" s="527">
        <v>7</v>
      </c>
      <c r="AF347" s="527">
        <v>1</v>
      </c>
      <c r="AG347" s="527">
        <v>3</v>
      </c>
      <c r="AH347" s="527">
        <v>3</v>
      </c>
      <c r="AI347" s="527">
        <v>2</v>
      </c>
      <c r="AJ347" s="527">
        <v>1</v>
      </c>
      <c r="AK347" s="528"/>
      <c r="AL347" s="527">
        <v>3</v>
      </c>
      <c r="AM347" s="527">
        <v>5</v>
      </c>
      <c r="AN347" s="527">
        <v>4</v>
      </c>
      <c r="AO347" s="527">
        <v>5</v>
      </c>
      <c r="AP347" s="527">
        <v>7</v>
      </c>
      <c r="AQ347" s="527">
        <v>9</v>
      </c>
      <c r="AR347" s="527">
        <v>7</v>
      </c>
      <c r="AS347" s="527">
        <v>4</v>
      </c>
      <c r="AT347" s="527">
        <v>3</v>
      </c>
      <c r="AU347" s="527">
        <v>3</v>
      </c>
      <c r="AV347" s="527">
        <v>4</v>
      </c>
      <c r="AW347" s="527">
        <v>1</v>
      </c>
      <c r="AX347" s="528"/>
    </row>
    <row r="348" spans="1:50">
      <c r="A348" s="526" t="s">
        <v>1005</v>
      </c>
      <c r="B348" s="526" t="s">
        <v>376</v>
      </c>
      <c r="C348" s="526" t="s">
        <v>954</v>
      </c>
      <c r="D348" s="526" t="s">
        <v>483</v>
      </c>
      <c r="E348" s="526" t="s">
        <v>484</v>
      </c>
      <c r="F348" s="61" t="str">
        <f>IF(D348="","",VLOOKUP(D348,'UG SKU Categorization'!$A$1:$C$204,3,0))</f>
        <v>Soap</v>
      </c>
      <c r="G348" s="527">
        <v>154</v>
      </c>
      <c r="H348" s="528"/>
      <c r="I348" s="528"/>
      <c r="J348" s="528"/>
      <c r="K348" s="528"/>
      <c r="L348" s="527">
        <v>12</v>
      </c>
      <c r="M348" s="527">
        <v>4</v>
      </c>
      <c r="N348" s="527">
        <v>39</v>
      </c>
      <c r="O348" s="528"/>
      <c r="P348" s="527">
        <v>4</v>
      </c>
      <c r="Q348" s="527">
        <v>2</v>
      </c>
      <c r="R348" s="528"/>
      <c r="S348" s="527">
        <v>3</v>
      </c>
      <c r="T348" s="527">
        <v>39</v>
      </c>
      <c r="U348" s="527">
        <v>3</v>
      </c>
      <c r="V348" s="527">
        <v>1</v>
      </c>
      <c r="W348" s="527">
        <v>1</v>
      </c>
      <c r="X348" s="527">
        <v>22</v>
      </c>
      <c r="Y348" s="527">
        <v>8</v>
      </c>
      <c r="Z348" s="528"/>
      <c r="AA348" s="527">
        <v>2</v>
      </c>
      <c r="AB348" s="527">
        <v>7</v>
      </c>
      <c r="AC348" s="527">
        <v>2</v>
      </c>
      <c r="AD348" s="528"/>
      <c r="AE348" s="528"/>
      <c r="AF348" s="528"/>
      <c r="AG348" s="528"/>
      <c r="AH348" s="528"/>
      <c r="AI348" s="528"/>
      <c r="AJ348" s="528"/>
      <c r="AK348" s="528"/>
      <c r="AL348" s="528"/>
      <c r="AM348" s="528"/>
      <c r="AN348" s="528"/>
      <c r="AO348" s="528"/>
      <c r="AP348" s="528"/>
      <c r="AQ348" s="527">
        <v>5</v>
      </c>
      <c r="AR348" s="528"/>
      <c r="AS348" s="528"/>
      <c r="AT348" s="528"/>
      <c r="AU348" s="528"/>
      <c r="AV348" s="528"/>
      <c r="AW348" s="528"/>
      <c r="AX348" s="528"/>
    </row>
    <row r="349" spans="1:50">
      <c r="A349" s="526" t="s">
        <v>1005</v>
      </c>
      <c r="B349" s="526" t="s">
        <v>376</v>
      </c>
      <c r="C349" s="526" t="s">
        <v>954</v>
      </c>
      <c r="D349" s="526" t="s">
        <v>485</v>
      </c>
      <c r="E349" s="526" t="s">
        <v>486</v>
      </c>
      <c r="F349" s="61" t="str">
        <f>IF(D349="","",VLOOKUP(D349,'UG SKU Categorization'!$A$1:$C$204,3,0))</f>
        <v>Soap</v>
      </c>
      <c r="G349" s="527">
        <v>110</v>
      </c>
      <c r="H349" s="528"/>
      <c r="I349" s="528"/>
      <c r="J349" s="528"/>
      <c r="K349" s="528"/>
      <c r="L349" s="528"/>
      <c r="M349" s="528"/>
      <c r="N349" s="527">
        <v>4</v>
      </c>
      <c r="O349" s="528"/>
      <c r="P349" s="528"/>
      <c r="Q349" s="528"/>
      <c r="R349" s="527">
        <v>3</v>
      </c>
      <c r="S349" s="527">
        <v>10</v>
      </c>
      <c r="T349" s="527">
        <v>4</v>
      </c>
      <c r="U349" s="527">
        <v>3</v>
      </c>
      <c r="V349" s="527">
        <v>1</v>
      </c>
      <c r="W349" s="527">
        <v>1</v>
      </c>
      <c r="X349" s="527">
        <v>3</v>
      </c>
      <c r="Y349" s="527">
        <v>8</v>
      </c>
      <c r="Z349" s="527">
        <v>6</v>
      </c>
      <c r="AA349" s="527">
        <v>3</v>
      </c>
      <c r="AB349" s="527">
        <v>1</v>
      </c>
      <c r="AC349" s="527">
        <v>1</v>
      </c>
      <c r="AD349" s="527">
        <v>1</v>
      </c>
      <c r="AE349" s="528"/>
      <c r="AF349" s="527">
        <v>2</v>
      </c>
      <c r="AG349" s="527">
        <v>4</v>
      </c>
      <c r="AH349" s="528"/>
      <c r="AI349" s="527">
        <v>2</v>
      </c>
      <c r="AJ349" s="527">
        <v>8</v>
      </c>
      <c r="AK349" s="527">
        <v>0</v>
      </c>
      <c r="AL349" s="527">
        <v>0</v>
      </c>
      <c r="AM349" s="527">
        <v>1</v>
      </c>
      <c r="AN349" s="527">
        <v>9</v>
      </c>
      <c r="AO349" s="527">
        <v>1</v>
      </c>
      <c r="AP349" s="528"/>
      <c r="AQ349" s="527">
        <v>10</v>
      </c>
      <c r="AR349" s="527">
        <v>5</v>
      </c>
      <c r="AS349" s="527">
        <v>5</v>
      </c>
      <c r="AT349" s="527">
        <v>1</v>
      </c>
      <c r="AU349" s="527">
        <v>1</v>
      </c>
      <c r="AV349" s="527">
        <v>8</v>
      </c>
      <c r="AW349" s="527">
        <v>3</v>
      </c>
      <c r="AX349" s="527">
        <v>1</v>
      </c>
    </row>
    <row r="350" spans="1:50">
      <c r="A350" s="526" t="s">
        <v>1005</v>
      </c>
      <c r="B350" s="526" t="s">
        <v>376</v>
      </c>
      <c r="C350" s="526" t="s">
        <v>954</v>
      </c>
      <c r="D350" s="526" t="s">
        <v>487</v>
      </c>
      <c r="E350" s="526" t="s">
        <v>488</v>
      </c>
      <c r="F350" s="61" t="str">
        <f>IF(D350="","",VLOOKUP(D350,'UG SKU Categorization'!$A$1:$C$204,3,0))</f>
        <v>Soap</v>
      </c>
      <c r="G350" s="527">
        <v>288</v>
      </c>
      <c r="H350" s="528"/>
      <c r="I350" s="528"/>
      <c r="J350" s="528"/>
      <c r="K350" s="528"/>
      <c r="L350" s="528"/>
      <c r="M350" s="528"/>
      <c r="N350" s="527">
        <v>17</v>
      </c>
      <c r="O350" s="528"/>
      <c r="P350" s="528"/>
      <c r="Q350" s="528"/>
      <c r="R350" s="528"/>
      <c r="S350" s="527">
        <v>7</v>
      </c>
      <c r="T350" s="527">
        <v>11</v>
      </c>
      <c r="U350" s="527">
        <v>7</v>
      </c>
      <c r="V350" s="527">
        <v>13</v>
      </c>
      <c r="W350" s="527">
        <v>14</v>
      </c>
      <c r="X350" s="527">
        <v>15</v>
      </c>
      <c r="Y350" s="527">
        <v>10</v>
      </c>
      <c r="Z350" s="527">
        <v>4</v>
      </c>
      <c r="AA350" s="527">
        <v>11</v>
      </c>
      <c r="AB350" s="527">
        <v>10</v>
      </c>
      <c r="AC350" s="527">
        <v>4</v>
      </c>
      <c r="AD350" s="527">
        <v>3</v>
      </c>
      <c r="AE350" s="527">
        <v>7</v>
      </c>
      <c r="AF350" s="527">
        <v>26</v>
      </c>
      <c r="AG350" s="527">
        <v>16</v>
      </c>
      <c r="AH350" s="527">
        <v>1</v>
      </c>
      <c r="AI350" s="527">
        <v>3</v>
      </c>
      <c r="AJ350" s="527">
        <v>30</v>
      </c>
      <c r="AK350" s="527">
        <v>6</v>
      </c>
      <c r="AL350" s="527">
        <v>2</v>
      </c>
      <c r="AM350" s="527">
        <v>2</v>
      </c>
      <c r="AN350" s="527">
        <v>13</v>
      </c>
      <c r="AO350" s="528"/>
      <c r="AP350" s="527">
        <v>5</v>
      </c>
      <c r="AQ350" s="527">
        <v>23</v>
      </c>
      <c r="AR350" s="527">
        <v>2</v>
      </c>
      <c r="AS350" s="527">
        <v>1</v>
      </c>
      <c r="AT350" s="527">
        <v>1</v>
      </c>
      <c r="AU350" s="527">
        <v>3</v>
      </c>
      <c r="AV350" s="527">
        <v>17</v>
      </c>
      <c r="AW350" s="527">
        <v>4</v>
      </c>
      <c r="AX350" s="528"/>
    </row>
    <row r="351" spans="1:50">
      <c r="A351" s="526" t="s">
        <v>1005</v>
      </c>
      <c r="B351" s="526" t="s">
        <v>376</v>
      </c>
      <c r="C351" s="526" t="s">
        <v>954</v>
      </c>
      <c r="D351" s="526" t="s">
        <v>439</v>
      </c>
      <c r="E351" s="526" t="s">
        <v>440</v>
      </c>
      <c r="F351" s="61" t="str">
        <f>IF(D351="","",VLOOKUP(D351,'UG SKU Categorization'!$A$1:$C$204,3,0))</f>
        <v>Solar</v>
      </c>
      <c r="G351" s="527">
        <v>56</v>
      </c>
      <c r="H351" s="528"/>
      <c r="I351" s="528"/>
      <c r="J351" s="528"/>
      <c r="K351" s="528"/>
      <c r="L351" s="528"/>
      <c r="M351" s="528"/>
      <c r="N351" s="527">
        <v>1</v>
      </c>
      <c r="O351" s="528"/>
      <c r="P351" s="528"/>
      <c r="Q351" s="528"/>
      <c r="R351" s="527">
        <v>1</v>
      </c>
      <c r="S351" s="527">
        <v>7</v>
      </c>
      <c r="T351" s="527">
        <v>1</v>
      </c>
      <c r="U351" s="527">
        <v>1</v>
      </c>
      <c r="V351" s="528"/>
      <c r="W351" s="527">
        <v>3</v>
      </c>
      <c r="X351" s="527">
        <v>2</v>
      </c>
      <c r="Y351" s="527">
        <v>2</v>
      </c>
      <c r="Z351" s="527">
        <v>11</v>
      </c>
      <c r="AA351" s="527">
        <v>6</v>
      </c>
      <c r="AB351" s="527">
        <v>4</v>
      </c>
      <c r="AC351" s="527">
        <v>2</v>
      </c>
      <c r="AD351" s="527">
        <v>5</v>
      </c>
      <c r="AE351" s="527">
        <v>2</v>
      </c>
      <c r="AF351" s="527">
        <v>1</v>
      </c>
      <c r="AG351" s="527">
        <v>2</v>
      </c>
      <c r="AH351" s="527">
        <v>0</v>
      </c>
      <c r="AI351" s="528"/>
      <c r="AJ351" s="528"/>
      <c r="AK351" s="528"/>
      <c r="AL351" s="528"/>
      <c r="AM351" s="528"/>
      <c r="AN351" s="528"/>
      <c r="AO351" s="528"/>
      <c r="AP351" s="528"/>
      <c r="AQ351" s="527">
        <v>3</v>
      </c>
      <c r="AR351" s="528"/>
      <c r="AS351" s="528"/>
      <c r="AT351" s="528"/>
      <c r="AU351" s="528"/>
      <c r="AV351" s="527">
        <v>1</v>
      </c>
      <c r="AW351" s="527">
        <v>1</v>
      </c>
      <c r="AX351" s="528"/>
    </row>
    <row r="352" spans="1:50">
      <c r="A352" s="526" t="s">
        <v>1005</v>
      </c>
      <c r="B352" s="526" t="s">
        <v>376</v>
      </c>
      <c r="C352" s="526" t="s">
        <v>954</v>
      </c>
      <c r="D352" s="526" t="s">
        <v>703</v>
      </c>
      <c r="E352" s="526" t="s">
        <v>704</v>
      </c>
      <c r="F352" s="61" t="str">
        <f>IF(D352="","",VLOOKUP(D352,'UG SKU Categorization'!$A$1:$C$204,3,0))</f>
        <v>Cookstoves</v>
      </c>
      <c r="G352" s="527">
        <v>52</v>
      </c>
      <c r="H352" s="528"/>
      <c r="I352" s="528"/>
      <c r="J352" s="528"/>
      <c r="K352" s="528"/>
      <c r="L352" s="528"/>
      <c r="M352" s="528"/>
      <c r="N352" s="527">
        <v>5</v>
      </c>
      <c r="O352" s="528"/>
      <c r="P352" s="528"/>
      <c r="Q352" s="528"/>
      <c r="R352" s="528"/>
      <c r="S352" s="527">
        <v>4</v>
      </c>
      <c r="T352" s="527">
        <v>5</v>
      </c>
      <c r="U352" s="527">
        <v>7</v>
      </c>
      <c r="V352" s="527">
        <v>2</v>
      </c>
      <c r="W352" s="527">
        <v>5</v>
      </c>
      <c r="X352" s="527">
        <v>1</v>
      </c>
      <c r="Y352" s="527">
        <v>1</v>
      </c>
      <c r="Z352" s="527">
        <v>6</v>
      </c>
      <c r="AA352" s="527">
        <v>1</v>
      </c>
      <c r="AB352" s="527">
        <v>1</v>
      </c>
      <c r="AC352" s="528"/>
      <c r="AD352" s="528"/>
      <c r="AE352" s="527">
        <v>4</v>
      </c>
      <c r="AF352" s="527">
        <v>4</v>
      </c>
      <c r="AG352" s="527">
        <v>4</v>
      </c>
      <c r="AH352" s="528"/>
      <c r="AI352" s="528"/>
      <c r="AJ352" s="528"/>
      <c r="AK352" s="528"/>
      <c r="AL352" s="528"/>
      <c r="AM352" s="528"/>
      <c r="AN352" s="528"/>
      <c r="AO352" s="528"/>
      <c r="AP352" s="528"/>
      <c r="AQ352" s="527">
        <v>2</v>
      </c>
      <c r="AR352" s="528"/>
      <c r="AS352" s="528"/>
      <c r="AT352" s="528"/>
      <c r="AU352" s="528"/>
      <c r="AV352" s="528"/>
      <c r="AW352" s="528"/>
      <c r="AX352" s="528"/>
    </row>
    <row r="353" spans="1:50">
      <c r="A353" s="526" t="s">
        <v>1005</v>
      </c>
      <c r="B353" s="526" t="s">
        <v>376</v>
      </c>
      <c r="C353" s="526" t="s">
        <v>954</v>
      </c>
      <c r="D353" s="526" t="s">
        <v>489</v>
      </c>
      <c r="E353" s="526" t="s">
        <v>490</v>
      </c>
      <c r="F353" s="61" t="str">
        <f>IF(D353="","",VLOOKUP(D353,'UG SKU Categorization'!$A$1:$C$204,3,0))</f>
        <v>Other</v>
      </c>
      <c r="G353" s="527">
        <v>21</v>
      </c>
      <c r="H353" s="528"/>
      <c r="I353" s="528"/>
      <c r="J353" s="528"/>
      <c r="K353" s="528"/>
      <c r="L353" s="528"/>
      <c r="M353" s="528"/>
      <c r="N353" s="527">
        <v>3</v>
      </c>
      <c r="O353" s="528"/>
      <c r="P353" s="528"/>
      <c r="Q353" s="528"/>
      <c r="R353" s="528"/>
      <c r="S353" s="528"/>
      <c r="T353" s="527">
        <v>3</v>
      </c>
      <c r="U353" s="527">
        <v>1</v>
      </c>
      <c r="V353" s="527">
        <v>2</v>
      </c>
      <c r="W353" s="528"/>
      <c r="X353" s="527">
        <v>1</v>
      </c>
      <c r="Y353" s="528"/>
      <c r="Z353" s="528"/>
      <c r="AA353" s="528"/>
      <c r="AB353" s="528"/>
      <c r="AC353" s="528"/>
      <c r="AD353" s="528"/>
      <c r="AE353" s="527">
        <v>1</v>
      </c>
      <c r="AF353" s="527">
        <v>1</v>
      </c>
      <c r="AG353" s="527">
        <v>1</v>
      </c>
      <c r="AH353" s="527">
        <v>1</v>
      </c>
      <c r="AI353" s="527">
        <v>1</v>
      </c>
      <c r="AJ353" s="528"/>
      <c r="AK353" s="528"/>
      <c r="AL353" s="528"/>
      <c r="AM353" s="527">
        <v>2</v>
      </c>
      <c r="AN353" s="528"/>
      <c r="AO353" s="528"/>
      <c r="AP353" s="528"/>
      <c r="AQ353" s="527">
        <v>3</v>
      </c>
      <c r="AR353" s="528"/>
      <c r="AS353" s="528"/>
      <c r="AT353" s="528"/>
      <c r="AU353" s="528"/>
      <c r="AV353" s="527">
        <v>1</v>
      </c>
      <c r="AW353" s="528"/>
      <c r="AX353" s="528"/>
    </row>
    <row r="354" spans="1:50">
      <c r="A354" s="526" t="s">
        <v>1005</v>
      </c>
      <c r="B354" s="526" t="s">
        <v>376</v>
      </c>
      <c r="C354" s="526" t="s">
        <v>954</v>
      </c>
      <c r="D354" s="526" t="s">
        <v>491</v>
      </c>
      <c r="E354" s="526" t="s">
        <v>492</v>
      </c>
      <c r="F354" s="61" t="str">
        <f>IF(D354="","",VLOOKUP(D354,'UG SKU Categorization'!$A$1:$C$204,3,0))</f>
        <v>Other</v>
      </c>
      <c r="G354" s="527">
        <v>15</v>
      </c>
      <c r="H354" s="528"/>
      <c r="I354" s="528"/>
      <c r="J354" s="528"/>
      <c r="K354" s="528"/>
      <c r="L354" s="528"/>
      <c r="M354" s="528"/>
      <c r="N354" s="527">
        <v>1</v>
      </c>
      <c r="O354" s="528"/>
      <c r="P354" s="528"/>
      <c r="Q354" s="528"/>
      <c r="R354" s="528"/>
      <c r="S354" s="528"/>
      <c r="T354" s="527">
        <v>1</v>
      </c>
      <c r="U354" s="528"/>
      <c r="V354" s="527">
        <v>2</v>
      </c>
      <c r="W354" s="528"/>
      <c r="X354" s="528"/>
      <c r="Y354" s="527">
        <v>1</v>
      </c>
      <c r="Z354" s="528"/>
      <c r="AA354" s="528"/>
      <c r="AB354" s="527">
        <v>1</v>
      </c>
      <c r="AC354" s="528"/>
      <c r="AD354" s="527">
        <v>1</v>
      </c>
      <c r="AE354" s="528"/>
      <c r="AF354" s="528"/>
      <c r="AG354" s="527">
        <v>1</v>
      </c>
      <c r="AH354" s="528"/>
      <c r="AI354" s="527">
        <v>1</v>
      </c>
      <c r="AJ354" s="528"/>
      <c r="AK354" s="528"/>
      <c r="AL354" s="528"/>
      <c r="AM354" s="528"/>
      <c r="AN354" s="528"/>
      <c r="AO354" s="528"/>
      <c r="AP354" s="528"/>
      <c r="AQ354" s="527">
        <v>1</v>
      </c>
      <c r="AR354" s="528"/>
      <c r="AS354" s="528"/>
      <c r="AT354" s="527">
        <v>1</v>
      </c>
      <c r="AU354" s="527">
        <v>1</v>
      </c>
      <c r="AV354" s="527">
        <v>1</v>
      </c>
      <c r="AW354" s="527">
        <v>2</v>
      </c>
      <c r="AX354" s="528"/>
    </row>
    <row r="355" spans="1:50">
      <c r="A355" s="526" t="s">
        <v>1005</v>
      </c>
      <c r="B355" s="526" t="s">
        <v>376</v>
      </c>
      <c r="C355" s="526" t="s">
        <v>954</v>
      </c>
      <c r="D355" s="526" t="s">
        <v>705</v>
      </c>
      <c r="E355" s="526" t="s">
        <v>706</v>
      </c>
      <c r="F355" s="61" t="str">
        <f>IF(D355="","",VLOOKUP(D355,'UG SKU Categorization'!$A$1:$C$204,3,0))</f>
        <v>Cookstoves</v>
      </c>
      <c r="G355" s="527">
        <v>232</v>
      </c>
      <c r="H355" s="528"/>
      <c r="I355" s="528"/>
      <c r="J355" s="528"/>
      <c r="K355" s="528"/>
      <c r="L355" s="528"/>
      <c r="M355" s="528"/>
      <c r="N355" s="527">
        <v>13</v>
      </c>
      <c r="O355" s="528"/>
      <c r="P355" s="528"/>
      <c r="Q355" s="528"/>
      <c r="R355" s="528"/>
      <c r="S355" s="528"/>
      <c r="T355" s="527">
        <v>13</v>
      </c>
      <c r="U355" s="527">
        <v>6</v>
      </c>
      <c r="V355" s="527">
        <v>3</v>
      </c>
      <c r="W355" s="527">
        <v>6</v>
      </c>
      <c r="X355" s="527">
        <v>8</v>
      </c>
      <c r="Y355" s="527">
        <v>7</v>
      </c>
      <c r="Z355" s="527">
        <v>55</v>
      </c>
      <c r="AA355" s="527">
        <v>1</v>
      </c>
      <c r="AB355" s="527">
        <v>8</v>
      </c>
      <c r="AC355" s="527">
        <v>11</v>
      </c>
      <c r="AD355" s="527">
        <v>11</v>
      </c>
      <c r="AE355" s="527">
        <v>11</v>
      </c>
      <c r="AF355" s="528"/>
      <c r="AG355" s="527">
        <v>13</v>
      </c>
      <c r="AH355" s="527">
        <v>21</v>
      </c>
      <c r="AI355" s="527">
        <v>16</v>
      </c>
      <c r="AJ355" s="527">
        <v>7</v>
      </c>
      <c r="AK355" s="527">
        <v>6</v>
      </c>
      <c r="AL355" s="527">
        <v>8</v>
      </c>
      <c r="AM355" s="528"/>
      <c r="AN355" s="527">
        <v>1</v>
      </c>
      <c r="AO355" s="528"/>
      <c r="AP355" s="528"/>
      <c r="AQ355" s="527">
        <v>7</v>
      </c>
      <c r="AR355" s="528"/>
      <c r="AS355" s="528"/>
      <c r="AT355" s="528"/>
      <c r="AU355" s="528"/>
      <c r="AV355" s="528"/>
      <c r="AW355" s="528"/>
      <c r="AX355" s="528"/>
    </row>
    <row r="356" spans="1:50">
      <c r="A356" s="526" t="s">
        <v>1005</v>
      </c>
      <c r="B356" s="526" t="s">
        <v>376</v>
      </c>
      <c r="C356" s="526" t="s">
        <v>954</v>
      </c>
      <c r="D356" s="526" t="s">
        <v>493</v>
      </c>
      <c r="E356" s="526" t="s">
        <v>494</v>
      </c>
      <c r="F356" s="61" t="str">
        <f>IF(D356="","",VLOOKUP(D356,'UG SKU Categorization'!$A$1:$C$204,3,0))</f>
        <v>Other</v>
      </c>
      <c r="G356" s="527">
        <v>80</v>
      </c>
      <c r="H356" s="528"/>
      <c r="I356" s="528"/>
      <c r="J356" s="528"/>
      <c r="K356" s="528"/>
      <c r="L356" s="528"/>
      <c r="M356" s="528"/>
      <c r="N356" s="527">
        <v>12</v>
      </c>
      <c r="O356" s="528"/>
      <c r="P356" s="528"/>
      <c r="Q356" s="528"/>
      <c r="R356" s="528"/>
      <c r="S356" s="528"/>
      <c r="T356" s="527">
        <v>12</v>
      </c>
      <c r="U356" s="527">
        <v>5</v>
      </c>
      <c r="V356" s="527">
        <v>4</v>
      </c>
      <c r="W356" s="527">
        <v>4</v>
      </c>
      <c r="X356" s="527">
        <v>1</v>
      </c>
      <c r="Y356" s="527">
        <v>2</v>
      </c>
      <c r="Z356" s="527">
        <v>2</v>
      </c>
      <c r="AA356" s="527">
        <v>2</v>
      </c>
      <c r="AB356" s="528"/>
      <c r="AC356" s="528"/>
      <c r="AD356" s="528"/>
      <c r="AE356" s="528"/>
      <c r="AF356" s="528"/>
      <c r="AG356" s="528"/>
      <c r="AH356" s="527">
        <v>1</v>
      </c>
      <c r="AI356" s="528"/>
      <c r="AJ356" s="528"/>
      <c r="AK356" s="528"/>
      <c r="AL356" s="527">
        <v>7</v>
      </c>
      <c r="AM356" s="528"/>
      <c r="AN356" s="527">
        <v>3</v>
      </c>
      <c r="AO356" s="528"/>
      <c r="AP356" s="527">
        <v>4</v>
      </c>
      <c r="AQ356" s="527">
        <v>4</v>
      </c>
      <c r="AR356" s="528"/>
      <c r="AS356" s="527">
        <v>3</v>
      </c>
      <c r="AT356" s="527">
        <v>1</v>
      </c>
      <c r="AU356" s="527">
        <v>5</v>
      </c>
      <c r="AV356" s="527">
        <v>5</v>
      </c>
      <c r="AW356" s="527">
        <v>3</v>
      </c>
      <c r="AX356" s="528"/>
    </row>
    <row r="357" spans="1:50">
      <c r="A357" s="526" t="s">
        <v>1005</v>
      </c>
      <c r="B357" s="526" t="s">
        <v>376</v>
      </c>
      <c r="C357" s="526" t="s">
        <v>954</v>
      </c>
      <c r="D357" s="526" t="s">
        <v>495</v>
      </c>
      <c r="E357" s="526" t="s">
        <v>496</v>
      </c>
      <c r="F357" s="61" t="str">
        <f>IF(D357="","",VLOOKUP(D357,'UG SKU Categorization'!$A$1:$C$204,3,0))</f>
        <v>Other</v>
      </c>
      <c r="G357" s="527">
        <v>13</v>
      </c>
      <c r="H357" s="528"/>
      <c r="I357" s="528"/>
      <c r="J357" s="528"/>
      <c r="K357" s="528"/>
      <c r="L357" s="528"/>
      <c r="M357" s="528"/>
      <c r="N357" s="528"/>
      <c r="O357" s="528"/>
      <c r="P357" s="528"/>
      <c r="Q357" s="528"/>
      <c r="R357" s="528"/>
      <c r="S357" s="528"/>
      <c r="T357" s="528"/>
      <c r="U357" s="528"/>
      <c r="V357" s="528"/>
      <c r="W357" s="528"/>
      <c r="X357" s="528"/>
      <c r="Y357" s="528"/>
      <c r="Z357" s="527">
        <v>3</v>
      </c>
      <c r="AA357" s="527">
        <v>1</v>
      </c>
      <c r="AB357" s="528"/>
      <c r="AC357" s="527">
        <v>1</v>
      </c>
      <c r="AD357" s="528"/>
      <c r="AE357" s="527">
        <v>1</v>
      </c>
      <c r="AF357" s="527">
        <v>1</v>
      </c>
      <c r="AG357" s="528"/>
      <c r="AH357" s="528"/>
      <c r="AI357" s="527">
        <v>1</v>
      </c>
      <c r="AJ357" s="528"/>
      <c r="AK357" s="528"/>
      <c r="AL357" s="528"/>
      <c r="AM357" s="528"/>
      <c r="AN357" s="528"/>
      <c r="AO357" s="527">
        <v>1</v>
      </c>
      <c r="AP357" s="527">
        <v>1</v>
      </c>
      <c r="AQ357" s="527">
        <v>2</v>
      </c>
      <c r="AR357" s="527">
        <v>1</v>
      </c>
      <c r="AS357" s="528"/>
      <c r="AT357" s="528"/>
      <c r="AU357" s="528"/>
      <c r="AV357" s="528"/>
      <c r="AW357" s="528"/>
      <c r="AX357" s="528"/>
    </row>
    <row r="358" spans="1:50">
      <c r="A358" s="526" t="s">
        <v>1005</v>
      </c>
      <c r="B358" s="526" t="s">
        <v>376</v>
      </c>
      <c r="C358" s="526" t="s">
        <v>954</v>
      </c>
      <c r="D358" s="526" t="s">
        <v>497</v>
      </c>
      <c r="E358" s="526" t="s">
        <v>498</v>
      </c>
      <c r="F358" s="61" t="str">
        <f>IF(D358="","",VLOOKUP(D358,'UG SKU Categorization'!$A$1:$C$204,3,0))</f>
        <v>Other</v>
      </c>
      <c r="G358" s="527">
        <v>20</v>
      </c>
      <c r="H358" s="528"/>
      <c r="I358" s="528"/>
      <c r="J358" s="528"/>
      <c r="K358" s="528"/>
      <c r="L358" s="528"/>
      <c r="M358" s="528"/>
      <c r="N358" s="528"/>
      <c r="O358" s="528"/>
      <c r="P358" s="528"/>
      <c r="Q358" s="528"/>
      <c r="R358" s="528"/>
      <c r="S358" s="528"/>
      <c r="T358" s="528"/>
      <c r="U358" s="528"/>
      <c r="V358" s="528"/>
      <c r="W358" s="528"/>
      <c r="X358" s="528"/>
      <c r="Y358" s="528"/>
      <c r="Z358" s="527">
        <v>2</v>
      </c>
      <c r="AA358" s="527">
        <v>2</v>
      </c>
      <c r="AB358" s="527">
        <v>1</v>
      </c>
      <c r="AC358" s="527">
        <v>2</v>
      </c>
      <c r="AD358" s="528"/>
      <c r="AE358" s="528"/>
      <c r="AF358" s="527">
        <v>1</v>
      </c>
      <c r="AG358" s="528"/>
      <c r="AH358" s="528"/>
      <c r="AI358" s="528"/>
      <c r="AJ358" s="528"/>
      <c r="AK358" s="527">
        <v>1</v>
      </c>
      <c r="AL358" s="527">
        <v>1</v>
      </c>
      <c r="AM358" s="528"/>
      <c r="AN358" s="527">
        <v>4</v>
      </c>
      <c r="AO358" s="528"/>
      <c r="AP358" s="527">
        <v>2</v>
      </c>
      <c r="AQ358" s="527">
        <v>2</v>
      </c>
      <c r="AR358" s="527">
        <v>2</v>
      </c>
      <c r="AS358" s="528"/>
      <c r="AT358" s="528"/>
      <c r="AU358" s="528"/>
      <c r="AV358" s="528"/>
      <c r="AW358" s="528"/>
      <c r="AX358" s="528"/>
    </row>
    <row r="359" spans="1:50">
      <c r="A359" s="526" t="s">
        <v>1005</v>
      </c>
      <c r="B359" s="526" t="s">
        <v>376</v>
      </c>
      <c r="C359" s="526" t="s">
        <v>954</v>
      </c>
      <c r="D359" s="526" t="s">
        <v>441</v>
      </c>
      <c r="E359" s="526" t="s">
        <v>442</v>
      </c>
      <c r="F359" s="61" t="str">
        <f>IF(D359="","",VLOOKUP(D359,'UG SKU Categorization'!$A$1:$C$204,3,0))</f>
        <v>Solar</v>
      </c>
      <c r="G359" s="527">
        <v>88</v>
      </c>
      <c r="H359" s="528"/>
      <c r="I359" s="528"/>
      <c r="J359" s="528"/>
      <c r="K359" s="528"/>
      <c r="L359" s="528"/>
      <c r="M359" s="528"/>
      <c r="N359" s="528"/>
      <c r="O359" s="528"/>
      <c r="P359" s="528"/>
      <c r="Q359" s="528"/>
      <c r="R359" s="528"/>
      <c r="S359" s="528"/>
      <c r="T359" s="528"/>
      <c r="U359" s="527">
        <v>1</v>
      </c>
      <c r="V359" s="528"/>
      <c r="W359" s="527">
        <v>2</v>
      </c>
      <c r="X359" s="527">
        <v>6</v>
      </c>
      <c r="Y359" s="527">
        <v>12</v>
      </c>
      <c r="Z359" s="527">
        <v>10</v>
      </c>
      <c r="AA359" s="527">
        <v>7</v>
      </c>
      <c r="AB359" s="527">
        <v>5</v>
      </c>
      <c r="AC359" s="528"/>
      <c r="AD359" s="527">
        <v>7</v>
      </c>
      <c r="AE359" s="527">
        <v>6</v>
      </c>
      <c r="AF359" s="527">
        <v>4</v>
      </c>
      <c r="AG359" s="527">
        <v>2</v>
      </c>
      <c r="AH359" s="527">
        <v>2</v>
      </c>
      <c r="AI359" s="527">
        <v>1</v>
      </c>
      <c r="AJ359" s="528"/>
      <c r="AK359" s="527">
        <v>0</v>
      </c>
      <c r="AL359" s="527">
        <v>3</v>
      </c>
      <c r="AM359" s="527">
        <v>2</v>
      </c>
      <c r="AN359" s="527">
        <v>5</v>
      </c>
      <c r="AO359" s="527">
        <v>0</v>
      </c>
      <c r="AP359" s="528"/>
      <c r="AQ359" s="527">
        <v>12</v>
      </c>
      <c r="AR359" s="528"/>
      <c r="AS359" s="527">
        <v>1</v>
      </c>
      <c r="AT359" s="528"/>
      <c r="AU359" s="528"/>
      <c r="AV359" s="528"/>
      <c r="AW359" s="528"/>
      <c r="AX359" s="528"/>
    </row>
    <row r="360" spans="1:50">
      <c r="A360" s="526" t="s">
        <v>1005</v>
      </c>
      <c r="B360" s="526" t="s">
        <v>376</v>
      </c>
      <c r="C360" s="526" t="s">
        <v>954</v>
      </c>
      <c r="D360" s="526" t="s">
        <v>509</v>
      </c>
      <c r="E360" s="526" t="s">
        <v>510</v>
      </c>
      <c r="F360" s="61" t="str">
        <f>IF(D360="","",VLOOKUP(D360,'UG SKU Categorization'!$A$1:$C$204,3,0))</f>
        <v>Solar</v>
      </c>
      <c r="G360" s="527">
        <v>1</v>
      </c>
      <c r="H360" s="528"/>
      <c r="I360" s="528"/>
      <c r="J360" s="528"/>
      <c r="K360" s="528"/>
      <c r="L360" s="528"/>
      <c r="M360" s="528"/>
      <c r="N360" s="528"/>
      <c r="O360" s="528"/>
      <c r="P360" s="528"/>
      <c r="Q360" s="528"/>
      <c r="R360" s="528"/>
      <c r="S360" s="528"/>
      <c r="T360" s="528"/>
      <c r="U360" s="528"/>
      <c r="V360" s="528"/>
      <c r="W360" s="528"/>
      <c r="X360" s="528"/>
      <c r="Y360" s="528"/>
      <c r="Z360" s="528"/>
      <c r="AA360" s="527">
        <v>1</v>
      </c>
      <c r="AB360" s="528"/>
      <c r="AC360" s="528"/>
      <c r="AD360" s="528"/>
      <c r="AE360" s="528"/>
      <c r="AF360" s="528"/>
      <c r="AG360" s="528"/>
      <c r="AH360" s="528"/>
      <c r="AI360" s="528"/>
      <c r="AJ360" s="528"/>
      <c r="AK360" s="528"/>
      <c r="AL360" s="528"/>
      <c r="AM360" s="528"/>
      <c r="AN360" s="528"/>
      <c r="AO360" s="528"/>
      <c r="AP360" s="528"/>
      <c r="AQ360" s="528"/>
      <c r="AR360" s="528"/>
      <c r="AS360" s="528"/>
      <c r="AT360" s="528"/>
      <c r="AU360" s="528"/>
      <c r="AV360" s="528"/>
      <c r="AW360" s="528"/>
      <c r="AX360" s="528"/>
    </row>
    <row r="361" spans="1:50">
      <c r="A361" s="526" t="s">
        <v>1005</v>
      </c>
      <c r="B361" s="526" t="s">
        <v>376</v>
      </c>
      <c r="C361" s="526" t="s">
        <v>954</v>
      </c>
      <c r="D361" s="526" t="s">
        <v>707</v>
      </c>
      <c r="E361" s="526" t="s">
        <v>708</v>
      </c>
      <c r="F361" s="61" t="str">
        <f>IF(D361="","",VLOOKUP(D361,'UG SKU Categorization'!$A$1:$C$204,3,0))</f>
        <v>Cookstoves</v>
      </c>
      <c r="G361" s="527">
        <v>536</v>
      </c>
      <c r="H361" s="528"/>
      <c r="I361" s="528"/>
      <c r="J361" s="528"/>
      <c r="K361" s="528"/>
      <c r="L361" s="528"/>
      <c r="M361" s="528"/>
      <c r="N361" s="528"/>
      <c r="O361" s="528"/>
      <c r="P361" s="528"/>
      <c r="Q361" s="528"/>
      <c r="R361" s="528"/>
      <c r="S361" s="528"/>
      <c r="T361" s="528"/>
      <c r="U361" s="528"/>
      <c r="V361" s="528"/>
      <c r="W361" s="528"/>
      <c r="X361" s="528"/>
      <c r="Y361" s="528"/>
      <c r="Z361" s="528"/>
      <c r="AA361" s="527">
        <v>23</v>
      </c>
      <c r="AB361" s="527">
        <v>27</v>
      </c>
      <c r="AC361" s="527">
        <v>17</v>
      </c>
      <c r="AD361" s="527">
        <v>33</v>
      </c>
      <c r="AE361" s="527">
        <v>55</v>
      </c>
      <c r="AF361" s="527">
        <v>72</v>
      </c>
      <c r="AG361" s="527">
        <v>23</v>
      </c>
      <c r="AH361" s="527">
        <v>58</v>
      </c>
      <c r="AI361" s="527">
        <v>34</v>
      </c>
      <c r="AJ361" s="527">
        <v>40</v>
      </c>
      <c r="AK361" s="527">
        <v>21</v>
      </c>
      <c r="AL361" s="527">
        <v>42</v>
      </c>
      <c r="AM361" s="527">
        <v>4</v>
      </c>
      <c r="AN361" s="527">
        <v>5</v>
      </c>
      <c r="AO361" s="527">
        <v>15</v>
      </c>
      <c r="AP361" s="527">
        <v>6</v>
      </c>
      <c r="AQ361" s="527">
        <v>46</v>
      </c>
      <c r="AR361" s="527">
        <v>5</v>
      </c>
      <c r="AS361" s="527">
        <v>2</v>
      </c>
      <c r="AT361" s="527">
        <v>1</v>
      </c>
      <c r="AU361" s="528"/>
      <c r="AV361" s="527">
        <v>3</v>
      </c>
      <c r="AW361" s="527">
        <v>2</v>
      </c>
      <c r="AX361" s="528"/>
    </row>
    <row r="362" spans="1:50">
      <c r="A362" s="526" t="s">
        <v>1005</v>
      </c>
      <c r="B362" s="526" t="s">
        <v>376</v>
      </c>
      <c r="C362" s="526" t="s">
        <v>954</v>
      </c>
      <c r="D362" s="526" t="s">
        <v>511</v>
      </c>
      <c r="E362" s="526" t="s">
        <v>512</v>
      </c>
      <c r="F362" s="61" t="str">
        <f>IF(D362="","",VLOOKUP(D362,'UG SKU Categorization'!$A$1:$C$204,3,0))</f>
        <v>Solar</v>
      </c>
      <c r="G362" s="527">
        <v>2</v>
      </c>
      <c r="H362" s="528"/>
      <c r="I362" s="528"/>
      <c r="J362" s="528"/>
      <c r="K362" s="528"/>
      <c r="L362" s="528"/>
      <c r="M362" s="528"/>
      <c r="N362" s="528"/>
      <c r="O362" s="528"/>
      <c r="P362" s="528"/>
      <c r="Q362" s="528"/>
      <c r="R362" s="528"/>
      <c r="S362" s="528"/>
      <c r="T362" s="528"/>
      <c r="U362" s="528"/>
      <c r="V362" s="528"/>
      <c r="W362" s="528"/>
      <c r="X362" s="528"/>
      <c r="Y362" s="528"/>
      <c r="Z362" s="528"/>
      <c r="AA362" s="528"/>
      <c r="AB362" s="528"/>
      <c r="AC362" s="528"/>
      <c r="AD362" s="528"/>
      <c r="AE362" s="528"/>
      <c r="AF362" s="528"/>
      <c r="AG362" s="527">
        <v>1</v>
      </c>
      <c r="AH362" s="528"/>
      <c r="AI362" s="528"/>
      <c r="AJ362" s="528"/>
      <c r="AK362" s="528"/>
      <c r="AL362" s="528"/>
      <c r="AM362" s="528"/>
      <c r="AN362" s="528"/>
      <c r="AO362" s="528"/>
      <c r="AP362" s="528"/>
      <c r="AQ362" s="527">
        <v>1</v>
      </c>
      <c r="AR362" s="528"/>
      <c r="AS362" s="528"/>
      <c r="AT362" s="528"/>
      <c r="AU362" s="528"/>
      <c r="AV362" s="528"/>
      <c r="AW362" s="528"/>
      <c r="AX362" s="528"/>
    </row>
    <row r="363" spans="1:50">
      <c r="A363" s="526" t="s">
        <v>1005</v>
      </c>
      <c r="B363" s="526" t="s">
        <v>376</v>
      </c>
      <c r="C363" s="526" t="s">
        <v>954</v>
      </c>
      <c r="D363" s="526" t="s">
        <v>443</v>
      </c>
      <c r="E363" s="526" t="s">
        <v>444</v>
      </c>
      <c r="F363" s="61" t="str">
        <f>IF(D363="","",VLOOKUP(D363,'UG SKU Categorization'!$A$1:$C$204,3,0))</f>
        <v>Solar</v>
      </c>
      <c r="G363" s="527">
        <v>1</v>
      </c>
      <c r="H363" s="528"/>
      <c r="I363" s="528"/>
      <c r="J363" s="528"/>
      <c r="K363" s="528"/>
      <c r="L363" s="528"/>
      <c r="M363" s="528"/>
      <c r="N363" s="528"/>
      <c r="O363" s="528"/>
      <c r="P363" s="528"/>
      <c r="Q363" s="528"/>
      <c r="R363" s="528"/>
      <c r="S363" s="528"/>
      <c r="T363" s="528"/>
      <c r="U363" s="528"/>
      <c r="V363" s="528"/>
      <c r="W363" s="528"/>
      <c r="X363" s="528"/>
      <c r="Y363" s="528"/>
      <c r="Z363" s="528"/>
      <c r="AA363" s="528"/>
      <c r="AB363" s="528"/>
      <c r="AC363" s="528"/>
      <c r="AD363" s="528"/>
      <c r="AE363" s="528"/>
      <c r="AF363" s="528"/>
      <c r="AG363" s="527">
        <v>1</v>
      </c>
      <c r="AH363" s="528"/>
      <c r="AI363" s="528"/>
      <c r="AJ363" s="528"/>
      <c r="AK363" s="528"/>
      <c r="AL363" s="528"/>
      <c r="AM363" s="528"/>
      <c r="AN363" s="528"/>
      <c r="AO363" s="528"/>
      <c r="AP363" s="528"/>
      <c r="AQ363" s="528"/>
      <c r="AR363" s="528"/>
      <c r="AS363" s="528"/>
      <c r="AT363" s="528"/>
      <c r="AU363" s="528"/>
      <c r="AV363" s="528"/>
      <c r="AW363" s="528"/>
      <c r="AX363" s="528"/>
    </row>
    <row r="364" spans="1:50">
      <c r="A364" s="526" t="s">
        <v>1005</v>
      </c>
      <c r="B364" s="526" t="s">
        <v>376</v>
      </c>
      <c r="C364" s="526" t="s">
        <v>954</v>
      </c>
      <c r="D364" s="526" t="s">
        <v>445</v>
      </c>
      <c r="E364" s="526" t="s">
        <v>446</v>
      </c>
      <c r="F364" s="61" t="str">
        <f>IF(D364="","",VLOOKUP(D364,'UG SKU Categorization'!$A$1:$C$204,3,0))</f>
        <v>Solar</v>
      </c>
      <c r="G364" s="527">
        <v>12</v>
      </c>
      <c r="H364" s="528"/>
      <c r="I364" s="528"/>
      <c r="J364" s="528"/>
      <c r="K364" s="528"/>
      <c r="L364" s="528"/>
      <c r="M364" s="528"/>
      <c r="N364" s="528"/>
      <c r="O364" s="528"/>
      <c r="P364" s="528"/>
      <c r="Q364" s="528"/>
      <c r="R364" s="528"/>
      <c r="S364" s="528"/>
      <c r="T364" s="528"/>
      <c r="U364" s="528"/>
      <c r="V364" s="528"/>
      <c r="W364" s="528"/>
      <c r="X364" s="528"/>
      <c r="Y364" s="528"/>
      <c r="Z364" s="528"/>
      <c r="AA364" s="528"/>
      <c r="AB364" s="528"/>
      <c r="AC364" s="528"/>
      <c r="AD364" s="528"/>
      <c r="AE364" s="527">
        <v>4</v>
      </c>
      <c r="AF364" s="527">
        <v>3</v>
      </c>
      <c r="AG364" s="528"/>
      <c r="AH364" s="528"/>
      <c r="AI364" s="528"/>
      <c r="AJ364" s="527">
        <v>1</v>
      </c>
      <c r="AK364" s="528"/>
      <c r="AL364" s="528"/>
      <c r="AM364" s="528"/>
      <c r="AN364" s="528"/>
      <c r="AO364" s="527">
        <v>1</v>
      </c>
      <c r="AP364" s="528"/>
      <c r="AQ364" s="527">
        <v>2</v>
      </c>
      <c r="AR364" s="528"/>
      <c r="AS364" s="528"/>
      <c r="AT364" s="528"/>
      <c r="AU364" s="528"/>
      <c r="AV364" s="528"/>
      <c r="AW364" s="527">
        <v>1</v>
      </c>
      <c r="AX364" s="528"/>
    </row>
    <row r="365" spans="1:50">
      <c r="A365" s="526" t="s">
        <v>1005</v>
      </c>
      <c r="B365" s="526" t="s">
        <v>376</v>
      </c>
      <c r="C365" s="526" t="s">
        <v>954</v>
      </c>
      <c r="D365" s="526" t="s">
        <v>513</v>
      </c>
      <c r="E365" s="526" t="s">
        <v>514</v>
      </c>
      <c r="F365" s="61" t="str">
        <f>IF(D365="","",VLOOKUP(D365,'UG SKU Categorization'!$A$1:$C$204,3,0))</f>
        <v>Fuel</v>
      </c>
      <c r="G365" s="527">
        <v>1090</v>
      </c>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7">
        <v>167</v>
      </c>
      <c r="AG365" s="527">
        <v>53</v>
      </c>
      <c r="AH365" s="527">
        <v>87</v>
      </c>
      <c r="AI365" s="527">
        <v>37</v>
      </c>
      <c r="AJ365" s="527">
        <v>58</v>
      </c>
      <c r="AK365" s="527">
        <v>9</v>
      </c>
      <c r="AL365" s="527">
        <v>98</v>
      </c>
      <c r="AM365" s="527">
        <v>79</v>
      </c>
      <c r="AN365" s="527">
        <v>44</v>
      </c>
      <c r="AO365" s="527">
        <v>96</v>
      </c>
      <c r="AP365" s="527">
        <v>42</v>
      </c>
      <c r="AQ365" s="527">
        <v>189</v>
      </c>
      <c r="AR365" s="527">
        <v>60</v>
      </c>
      <c r="AS365" s="527">
        <v>14</v>
      </c>
      <c r="AT365" s="527">
        <v>1</v>
      </c>
      <c r="AU365" s="527">
        <v>13</v>
      </c>
      <c r="AV365" s="527">
        <v>24</v>
      </c>
      <c r="AW365" s="527">
        <v>12</v>
      </c>
      <c r="AX365" s="528"/>
    </row>
    <row r="366" spans="1:50">
      <c r="A366" s="526" t="s">
        <v>1005</v>
      </c>
      <c r="B366" s="526" t="s">
        <v>376</v>
      </c>
      <c r="C366" s="526" t="s">
        <v>954</v>
      </c>
      <c r="D366" s="526" t="s">
        <v>1010</v>
      </c>
      <c r="E366" s="526" t="s">
        <v>1011</v>
      </c>
      <c r="F366" s="61" t="str">
        <f>IF(D366="","",VLOOKUP(D366,'UG SKU Categorization'!$A$1:$C$204,3,0))</f>
        <v>Solar</v>
      </c>
      <c r="G366" s="527">
        <v>57</v>
      </c>
      <c r="H366" s="528"/>
      <c r="I366" s="528"/>
      <c r="J366" s="528"/>
      <c r="K366" s="528"/>
      <c r="L366" s="528"/>
      <c r="M366" s="528"/>
      <c r="N366" s="528"/>
      <c r="O366" s="528"/>
      <c r="P366" s="528"/>
      <c r="Q366" s="528"/>
      <c r="R366" s="528"/>
      <c r="S366" s="528"/>
      <c r="T366" s="528"/>
      <c r="U366" s="528"/>
      <c r="V366" s="528"/>
      <c r="W366" s="528"/>
      <c r="X366" s="528"/>
      <c r="Y366" s="528"/>
      <c r="Z366" s="528"/>
      <c r="AA366" s="528"/>
      <c r="AB366" s="528"/>
      <c r="AC366" s="528"/>
      <c r="AD366" s="528"/>
      <c r="AE366" s="528"/>
      <c r="AF366" s="528"/>
      <c r="AG366" s="528"/>
      <c r="AH366" s="527">
        <v>3</v>
      </c>
      <c r="AI366" s="527">
        <v>3</v>
      </c>
      <c r="AJ366" s="527">
        <v>5</v>
      </c>
      <c r="AK366" s="527">
        <v>6</v>
      </c>
      <c r="AL366" s="527">
        <v>6</v>
      </c>
      <c r="AM366" s="528"/>
      <c r="AN366" s="527">
        <v>5</v>
      </c>
      <c r="AO366" s="527">
        <v>3</v>
      </c>
      <c r="AP366" s="527">
        <v>1</v>
      </c>
      <c r="AQ366" s="527">
        <v>14</v>
      </c>
      <c r="AR366" s="527">
        <v>1</v>
      </c>
      <c r="AS366" s="527">
        <v>1</v>
      </c>
      <c r="AT366" s="527">
        <v>1</v>
      </c>
      <c r="AU366" s="527">
        <v>3</v>
      </c>
      <c r="AV366" s="527">
        <v>2</v>
      </c>
      <c r="AW366" s="527">
        <v>3</v>
      </c>
      <c r="AX366" s="528"/>
    </row>
    <row r="367" spans="1:50">
      <c r="A367" s="526" t="s">
        <v>1005</v>
      </c>
      <c r="B367" s="526" t="s">
        <v>376</v>
      </c>
      <c r="C367" s="526" t="s">
        <v>954</v>
      </c>
      <c r="D367" s="526" t="s">
        <v>1012</v>
      </c>
      <c r="E367" s="526" t="s">
        <v>1013</v>
      </c>
      <c r="F367" s="61" t="str">
        <f>IF(D367="","",VLOOKUP(D367,'UG SKU Categorization'!$A$1:$C$204,3,0))</f>
        <v>Solar</v>
      </c>
      <c r="G367" s="527">
        <v>20</v>
      </c>
      <c r="H367" s="528"/>
      <c r="I367" s="528"/>
      <c r="J367" s="528"/>
      <c r="K367" s="528"/>
      <c r="L367" s="528"/>
      <c r="M367" s="528"/>
      <c r="N367" s="528"/>
      <c r="O367" s="528"/>
      <c r="P367" s="528"/>
      <c r="Q367" s="528"/>
      <c r="R367" s="528"/>
      <c r="S367" s="528"/>
      <c r="T367" s="528"/>
      <c r="U367" s="528"/>
      <c r="V367" s="528"/>
      <c r="W367" s="528"/>
      <c r="X367" s="528"/>
      <c r="Y367" s="528"/>
      <c r="Z367" s="528"/>
      <c r="AA367" s="528"/>
      <c r="AB367" s="528"/>
      <c r="AC367" s="528"/>
      <c r="AD367" s="528"/>
      <c r="AE367" s="528"/>
      <c r="AF367" s="528"/>
      <c r="AG367" s="528"/>
      <c r="AH367" s="528"/>
      <c r="AI367" s="527">
        <v>3</v>
      </c>
      <c r="AJ367" s="528"/>
      <c r="AK367" s="527">
        <v>1</v>
      </c>
      <c r="AL367" s="527">
        <v>2</v>
      </c>
      <c r="AM367" s="527">
        <v>4</v>
      </c>
      <c r="AN367" s="527">
        <v>1</v>
      </c>
      <c r="AO367" s="528"/>
      <c r="AP367" s="527">
        <v>3</v>
      </c>
      <c r="AQ367" s="527">
        <v>4</v>
      </c>
      <c r="AR367" s="528"/>
      <c r="AS367" s="528"/>
      <c r="AT367" s="528"/>
      <c r="AU367" s="527">
        <v>2</v>
      </c>
      <c r="AV367" s="528"/>
      <c r="AW367" s="528"/>
      <c r="AX367" s="528"/>
    </row>
    <row r="368" spans="1:50">
      <c r="A368" s="526" t="s">
        <v>1005</v>
      </c>
      <c r="B368" s="526" t="s">
        <v>376</v>
      </c>
      <c r="C368" s="526" t="s">
        <v>954</v>
      </c>
      <c r="D368" s="526" t="s">
        <v>1051</v>
      </c>
      <c r="E368" s="526" t="s">
        <v>1052</v>
      </c>
      <c r="F368" s="61" t="str">
        <f>IF(D368="","",VLOOKUP(D368,'UG SKU Categorization'!$A$1:$C$204,3,0))</f>
        <v>Cookstoves</v>
      </c>
      <c r="G368" s="527">
        <v>238</v>
      </c>
      <c r="H368" s="528"/>
      <c r="I368" s="528"/>
      <c r="J368" s="528"/>
      <c r="K368" s="528"/>
      <c r="L368" s="528"/>
      <c r="M368" s="528"/>
      <c r="N368" s="528"/>
      <c r="O368" s="528"/>
      <c r="P368" s="528"/>
      <c r="Q368" s="528"/>
      <c r="R368" s="528"/>
      <c r="S368" s="528"/>
      <c r="T368" s="528"/>
      <c r="U368" s="528"/>
      <c r="V368" s="528"/>
      <c r="W368" s="528"/>
      <c r="X368" s="528"/>
      <c r="Y368" s="528"/>
      <c r="Z368" s="528"/>
      <c r="AA368" s="528"/>
      <c r="AB368" s="528"/>
      <c r="AC368" s="528"/>
      <c r="AD368" s="528"/>
      <c r="AE368" s="528"/>
      <c r="AF368" s="528"/>
      <c r="AG368" s="528"/>
      <c r="AH368" s="528"/>
      <c r="AI368" s="528"/>
      <c r="AJ368" s="528"/>
      <c r="AK368" s="528"/>
      <c r="AL368" s="527">
        <v>48</v>
      </c>
      <c r="AM368" s="528"/>
      <c r="AN368" s="527">
        <v>81</v>
      </c>
      <c r="AO368" s="527">
        <v>73</v>
      </c>
      <c r="AP368" s="527">
        <v>22</v>
      </c>
      <c r="AQ368" s="527">
        <v>11</v>
      </c>
      <c r="AR368" s="527">
        <v>1</v>
      </c>
      <c r="AS368" s="528"/>
      <c r="AT368" s="528"/>
      <c r="AU368" s="528"/>
      <c r="AV368" s="527">
        <v>1</v>
      </c>
      <c r="AW368" s="528"/>
      <c r="AX368" s="528"/>
    </row>
    <row r="369" spans="1:50">
      <c r="A369" s="526" t="s">
        <v>1005</v>
      </c>
      <c r="B369" s="526" t="s">
        <v>376</v>
      </c>
      <c r="C369" s="526" t="s">
        <v>954</v>
      </c>
      <c r="D369" s="526" t="s">
        <v>1221</v>
      </c>
      <c r="E369" s="526" t="s">
        <v>1222</v>
      </c>
      <c r="F369" s="61" t="str">
        <f>IF(D369="","",VLOOKUP(D369,'UG SKU Categorization'!$A$1:$C$204,3,0))</f>
        <v>Cookstoves</v>
      </c>
      <c r="G369" s="527">
        <v>143</v>
      </c>
      <c r="H369" s="528"/>
      <c r="I369" s="528"/>
      <c r="J369" s="528"/>
      <c r="K369" s="528"/>
      <c r="L369" s="528"/>
      <c r="M369" s="528"/>
      <c r="N369" s="528"/>
      <c r="O369" s="528"/>
      <c r="P369" s="528"/>
      <c r="Q369" s="528"/>
      <c r="R369" s="528"/>
      <c r="S369" s="528"/>
      <c r="T369" s="528"/>
      <c r="U369" s="528"/>
      <c r="V369" s="528"/>
      <c r="W369" s="528"/>
      <c r="X369" s="528"/>
      <c r="Y369" s="528"/>
      <c r="Z369" s="528"/>
      <c r="AA369" s="528"/>
      <c r="AB369" s="528"/>
      <c r="AC369" s="528"/>
      <c r="AD369" s="528"/>
      <c r="AE369" s="528"/>
      <c r="AF369" s="528"/>
      <c r="AG369" s="528"/>
      <c r="AH369" s="528"/>
      <c r="AI369" s="528"/>
      <c r="AJ369" s="528"/>
      <c r="AK369" s="528"/>
      <c r="AL369" s="527">
        <v>48</v>
      </c>
      <c r="AM369" s="527">
        <v>15</v>
      </c>
      <c r="AN369" s="527">
        <v>20</v>
      </c>
      <c r="AO369" s="527">
        <v>29</v>
      </c>
      <c r="AP369" s="527">
        <v>7</v>
      </c>
      <c r="AQ369" s="527">
        <v>14</v>
      </c>
      <c r="AR369" s="527">
        <v>1</v>
      </c>
      <c r="AS369" s="528"/>
      <c r="AT369" s="527">
        <v>1</v>
      </c>
      <c r="AU369" s="527">
        <v>1</v>
      </c>
      <c r="AV369" s="527">
        <v>3</v>
      </c>
      <c r="AW369" s="528"/>
      <c r="AX369" s="528"/>
    </row>
    <row r="370" spans="1:50">
      <c r="A370" s="526" t="s">
        <v>1005</v>
      </c>
      <c r="B370" s="526" t="s">
        <v>376</v>
      </c>
      <c r="C370" s="526" t="s">
        <v>954</v>
      </c>
      <c r="D370" s="526" t="s">
        <v>1049</v>
      </c>
      <c r="E370" s="526" t="s">
        <v>1050</v>
      </c>
      <c r="F370" s="61" t="str">
        <f>IF(D370="","",VLOOKUP(D370,'UG SKU Categorization'!$A$1:$C$204,3,0))</f>
        <v>Solar</v>
      </c>
      <c r="G370" s="527">
        <v>94</v>
      </c>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E370" s="528"/>
      <c r="AF370" s="528"/>
      <c r="AG370" s="528"/>
      <c r="AH370" s="528"/>
      <c r="AI370" s="528"/>
      <c r="AJ370" s="528"/>
      <c r="AK370" s="527">
        <v>6</v>
      </c>
      <c r="AL370" s="527">
        <v>18</v>
      </c>
      <c r="AM370" s="527">
        <v>10</v>
      </c>
      <c r="AN370" s="527">
        <v>5</v>
      </c>
      <c r="AO370" s="527">
        <v>6</v>
      </c>
      <c r="AP370" s="527">
        <v>2</v>
      </c>
      <c r="AQ370" s="527">
        <v>11</v>
      </c>
      <c r="AR370" s="527">
        <v>2</v>
      </c>
      <c r="AS370" s="527">
        <v>3</v>
      </c>
      <c r="AT370" s="527">
        <v>1</v>
      </c>
      <c r="AU370" s="527">
        <v>8</v>
      </c>
      <c r="AV370" s="527">
        <v>8</v>
      </c>
      <c r="AW370" s="527">
        <v>13</v>
      </c>
      <c r="AX370" s="527">
        <v>1</v>
      </c>
    </row>
    <row r="371" spans="1:50">
      <c r="A371" s="526" t="s">
        <v>1005</v>
      </c>
      <c r="B371" s="526" t="s">
        <v>376</v>
      </c>
      <c r="C371" s="526" t="s">
        <v>954</v>
      </c>
      <c r="D371" s="526" t="s">
        <v>1453</v>
      </c>
      <c r="E371" s="526" t="s">
        <v>1455</v>
      </c>
      <c r="F371" s="61" t="str">
        <f>IF(D371="","",VLOOKUP(D371,'UG SKU Categorization'!$A$1:$C$204,3,0))</f>
        <v>Cookstoves</v>
      </c>
      <c r="G371" s="527">
        <v>22</v>
      </c>
      <c r="H371" s="528"/>
      <c r="I371" s="528"/>
      <c r="J371" s="528"/>
      <c r="K371" s="528"/>
      <c r="L371" s="528"/>
      <c r="M371" s="528"/>
      <c r="N371" s="528"/>
      <c r="O371" s="528"/>
      <c r="P371" s="528"/>
      <c r="Q371" s="528"/>
      <c r="R371" s="528"/>
      <c r="S371" s="528"/>
      <c r="T371" s="528"/>
      <c r="U371" s="528"/>
      <c r="V371" s="528"/>
      <c r="W371" s="528"/>
      <c r="X371" s="528"/>
      <c r="Y371" s="528"/>
      <c r="Z371" s="528"/>
      <c r="AA371" s="528"/>
      <c r="AB371" s="528"/>
      <c r="AC371" s="528"/>
      <c r="AD371" s="528"/>
      <c r="AE371" s="528"/>
      <c r="AF371" s="528"/>
      <c r="AG371" s="528"/>
      <c r="AH371" s="528"/>
      <c r="AI371" s="528"/>
      <c r="AJ371" s="528"/>
      <c r="AK371" s="528"/>
      <c r="AL371" s="528"/>
      <c r="AM371" s="528"/>
      <c r="AN371" s="528"/>
      <c r="AO371" s="527">
        <v>7</v>
      </c>
      <c r="AP371" s="527">
        <v>3</v>
      </c>
      <c r="AQ371" s="527">
        <v>9</v>
      </c>
      <c r="AR371" s="528"/>
      <c r="AS371" s="528"/>
      <c r="AT371" s="528"/>
      <c r="AU371" s="527">
        <v>1</v>
      </c>
      <c r="AV371" s="527">
        <v>1</v>
      </c>
      <c r="AW371" s="527">
        <v>1</v>
      </c>
      <c r="AX371" s="528"/>
    </row>
    <row r="372" spans="1:50">
      <c r="A372" s="526" t="s">
        <v>1005</v>
      </c>
      <c r="B372" s="526" t="s">
        <v>376</v>
      </c>
      <c r="C372" s="526" t="s">
        <v>954</v>
      </c>
      <c r="D372" s="526" t="s">
        <v>515</v>
      </c>
      <c r="E372" s="526" t="s">
        <v>516</v>
      </c>
      <c r="F372" s="61" t="str">
        <f>IF(D372="","",VLOOKUP(D372,'UG SKU Categorization'!$A$1:$C$204,3,0))</f>
        <v>Malaria Prevention</v>
      </c>
      <c r="G372" s="527">
        <v>1022</v>
      </c>
      <c r="H372" s="528"/>
      <c r="I372" s="528"/>
      <c r="J372" s="528"/>
      <c r="K372" s="528"/>
      <c r="L372" s="527">
        <v>62</v>
      </c>
      <c r="M372" s="527">
        <v>23</v>
      </c>
      <c r="N372" s="527">
        <v>37</v>
      </c>
      <c r="O372" s="527">
        <v>15</v>
      </c>
      <c r="P372" s="527">
        <v>114</v>
      </c>
      <c r="Q372" s="527">
        <v>190</v>
      </c>
      <c r="R372" s="527">
        <v>31</v>
      </c>
      <c r="S372" s="527">
        <v>87</v>
      </c>
      <c r="T372" s="527">
        <v>37</v>
      </c>
      <c r="U372" s="527">
        <v>8</v>
      </c>
      <c r="V372" s="527">
        <v>12</v>
      </c>
      <c r="W372" s="527">
        <v>20</v>
      </c>
      <c r="X372" s="527">
        <v>27</v>
      </c>
      <c r="Y372" s="527">
        <v>33</v>
      </c>
      <c r="Z372" s="527">
        <v>97</v>
      </c>
      <c r="AA372" s="527">
        <v>20</v>
      </c>
      <c r="AB372" s="527">
        <v>16</v>
      </c>
      <c r="AC372" s="527">
        <v>39</v>
      </c>
      <c r="AD372" s="527">
        <v>16</v>
      </c>
      <c r="AE372" s="527">
        <v>22</v>
      </c>
      <c r="AF372" s="527">
        <v>13</v>
      </c>
      <c r="AG372" s="527">
        <v>7</v>
      </c>
      <c r="AH372" s="527">
        <v>12</v>
      </c>
      <c r="AI372" s="527">
        <v>18</v>
      </c>
      <c r="AJ372" s="527">
        <v>0</v>
      </c>
      <c r="AK372" s="527">
        <v>13</v>
      </c>
      <c r="AL372" s="527">
        <v>8</v>
      </c>
      <c r="AM372" s="527">
        <v>12</v>
      </c>
      <c r="AN372" s="527">
        <v>11</v>
      </c>
      <c r="AO372" s="528"/>
      <c r="AP372" s="527">
        <v>1</v>
      </c>
      <c r="AQ372" s="527">
        <v>8</v>
      </c>
      <c r="AR372" s="527">
        <v>5</v>
      </c>
      <c r="AS372" s="528"/>
      <c r="AT372" s="528"/>
      <c r="AU372" s="527">
        <v>4</v>
      </c>
      <c r="AV372" s="527">
        <v>4</v>
      </c>
      <c r="AW372" s="528"/>
      <c r="AX372" s="528"/>
    </row>
    <row r="373" spans="1:50">
      <c r="A373" s="526" t="s">
        <v>1005</v>
      </c>
      <c r="B373" s="526" t="s">
        <v>376</v>
      </c>
      <c r="C373" s="526" t="s">
        <v>954</v>
      </c>
      <c r="D373" s="526" t="s">
        <v>517</v>
      </c>
      <c r="E373" s="526" t="s">
        <v>518</v>
      </c>
      <c r="F373" s="61" t="str">
        <f>IF(D373="","",VLOOKUP(D373,'UG SKU Categorization'!$A$1:$C$204,3,0))</f>
        <v>Malaria Prevention</v>
      </c>
      <c r="G373" s="527">
        <v>450</v>
      </c>
      <c r="H373" s="528"/>
      <c r="I373" s="528"/>
      <c r="J373" s="528"/>
      <c r="K373" s="528"/>
      <c r="L373" s="527">
        <v>4</v>
      </c>
      <c r="M373" s="527">
        <v>1</v>
      </c>
      <c r="N373" s="527">
        <v>42</v>
      </c>
      <c r="O373" s="527">
        <v>71</v>
      </c>
      <c r="P373" s="527">
        <v>2</v>
      </c>
      <c r="Q373" s="527">
        <v>6</v>
      </c>
      <c r="R373" s="527">
        <v>57</v>
      </c>
      <c r="S373" s="527">
        <v>52</v>
      </c>
      <c r="T373" s="527">
        <v>42</v>
      </c>
      <c r="U373" s="527">
        <v>5</v>
      </c>
      <c r="V373" s="527">
        <v>5</v>
      </c>
      <c r="W373" s="527">
        <v>16</v>
      </c>
      <c r="X373" s="527">
        <v>26</v>
      </c>
      <c r="Y373" s="527">
        <v>6</v>
      </c>
      <c r="Z373" s="527">
        <v>14</v>
      </c>
      <c r="AA373" s="527">
        <v>10</v>
      </c>
      <c r="AB373" s="527">
        <v>3</v>
      </c>
      <c r="AC373" s="527">
        <v>11</v>
      </c>
      <c r="AD373" s="527">
        <v>11</v>
      </c>
      <c r="AE373" s="527">
        <v>11</v>
      </c>
      <c r="AF373" s="527">
        <v>9</v>
      </c>
      <c r="AG373" s="527">
        <v>8</v>
      </c>
      <c r="AH373" s="527">
        <v>2</v>
      </c>
      <c r="AI373" s="527">
        <v>3</v>
      </c>
      <c r="AJ373" s="527">
        <v>3</v>
      </c>
      <c r="AK373" s="527">
        <v>2</v>
      </c>
      <c r="AL373" s="527">
        <v>8</v>
      </c>
      <c r="AM373" s="527">
        <v>6</v>
      </c>
      <c r="AN373" s="527">
        <v>5</v>
      </c>
      <c r="AO373" s="527">
        <v>4</v>
      </c>
      <c r="AP373" s="528"/>
      <c r="AQ373" s="527">
        <v>4</v>
      </c>
      <c r="AR373" s="528"/>
      <c r="AS373" s="528"/>
      <c r="AT373" s="528"/>
      <c r="AU373" s="528"/>
      <c r="AV373" s="528"/>
      <c r="AW373" s="528"/>
      <c r="AX373" s="527">
        <v>1</v>
      </c>
    </row>
    <row r="374" spans="1:50">
      <c r="A374" s="526" t="s">
        <v>1005</v>
      </c>
      <c r="B374" s="526" t="s">
        <v>376</v>
      </c>
      <c r="C374" s="526" t="s">
        <v>954</v>
      </c>
      <c r="D374" s="526" t="s">
        <v>519</v>
      </c>
      <c r="E374" s="526" t="s">
        <v>520</v>
      </c>
      <c r="F374" s="61" t="str">
        <f>IF(D374="","",VLOOKUP(D374,'UG SKU Categorization'!$A$1:$C$204,3,0))</f>
        <v>Malaria Treatment</v>
      </c>
      <c r="G374" s="527">
        <v>17620</v>
      </c>
      <c r="H374" s="528"/>
      <c r="I374" s="528"/>
      <c r="J374" s="528"/>
      <c r="K374" s="528"/>
      <c r="L374" s="527">
        <v>118</v>
      </c>
      <c r="M374" s="527">
        <v>151</v>
      </c>
      <c r="N374" s="527">
        <v>861</v>
      </c>
      <c r="O374" s="527">
        <v>148</v>
      </c>
      <c r="P374" s="527">
        <v>221</v>
      </c>
      <c r="Q374" s="527">
        <v>542</v>
      </c>
      <c r="R374" s="527">
        <v>740</v>
      </c>
      <c r="S374" s="527">
        <v>1033</v>
      </c>
      <c r="T374" s="527">
        <v>875</v>
      </c>
      <c r="U374" s="527">
        <v>617</v>
      </c>
      <c r="V374" s="527">
        <v>685</v>
      </c>
      <c r="W374" s="527">
        <v>880</v>
      </c>
      <c r="X374" s="527">
        <v>913</v>
      </c>
      <c r="Y374" s="527">
        <v>2849</v>
      </c>
      <c r="Z374" s="527">
        <v>209</v>
      </c>
      <c r="AA374" s="528"/>
      <c r="AB374" s="527">
        <v>360</v>
      </c>
      <c r="AC374" s="527">
        <v>1491</v>
      </c>
      <c r="AD374" s="527">
        <v>334</v>
      </c>
      <c r="AE374" s="527">
        <v>47</v>
      </c>
      <c r="AF374" s="527">
        <v>247</v>
      </c>
      <c r="AG374" s="527">
        <v>476</v>
      </c>
      <c r="AH374" s="527">
        <v>335</v>
      </c>
      <c r="AI374" s="527">
        <v>313</v>
      </c>
      <c r="AJ374" s="527">
        <v>260</v>
      </c>
      <c r="AK374" s="527">
        <v>303</v>
      </c>
      <c r="AL374" s="527">
        <v>246</v>
      </c>
      <c r="AM374" s="527">
        <v>214</v>
      </c>
      <c r="AN374" s="527">
        <v>266</v>
      </c>
      <c r="AO374" s="527">
        <v>188</v>
      </c>
      <c r="AP374" s="527">
        <v>203</v>
      </c>
      <c r="AQ374" s="527">
        <v>346</v>
      </c>
      <c r="AR374" s="527">
        <v>154</v>
      </c>
      <c r="AS374" s="527">
        <v>109</v>
      </c>
      <c r="AT374" s="527">
        <v>152</v>
      </c>
      <c r="AU374" s="527">
        <v>142</v>
      </c>
      <c r="AV374" s="527">
        <v>214</v>
      </c>
      <c r="AW374" s="527">
        <v>266</v>
      </c>
      <c r="AX374" s="527">
        <v>106</v>
      </c>
    </row>
    <row r="375" spans="1:50">
      <c r="A375" s="526" t="s">
        <v>1005</v>
      </c>
      <c r="B375" s="526" t="s">
        <v>376</v>
      </c>
      <c r="C375" s="526" t="s">
        <v>954</v>
      </c>
      <c r="D375" s="526" t="s">
        <v>522</v>
      </c>
      <c r="E375" s="526" t="s">
        <v>523</v>
      </c>
      <c r="F375" s="61" t="str">
        <f>IF(D375="","",VLOOKUP(D375,'UG SKU Categorization'!$A$1:$C$204,3,0))</f>
        <v>Malaria Treatment</v>
      </c>
      <c r="G375" s="527">
        <v>3089</v>
      </c>
      <c r="H375" s="528"/>
      <c r="I375" s="528"/>
      <c r="J375" s="528"/>
      <c r="K375" s="528"/>
      <c r="L375" s="528"/>
      <c r="M375" s="528"/>
      <c r="N375" s="528"/>
      <c r="O375" s="528"/>
      <c r="P375" s="528"/>
      <c r="Q375" s="528"/>
      <c r="R375" s="528"/>
      <c r="S375" s="528"/>
      <c r="T375" s="528"/>
      <c r="U375" s="528"/>
      <c r="V375" s="528"/>
      <c r="W375" s="528"/>
      <c r="X375" s="528"/>
      <c r="Y375" s="528"/>
      <c r="Z375" s="527">
        <v>452</v>
      </c>
      <c r="AA375" s="527">
        <v>539</v>
      </c>
      <c r="AB375" s="527">
        <v>831</v>
      </c>
      <c r="AC375" s="527">
        <v>389</v>
      </c>
      <c r="AD375" s="527">
        <v>55</v>
      </c>
      <c r="AE375" s="527">
        <v>419</v>
      </c>
      <c r="AF375" s="527">
        <v>317</v>
      </c>
      <c r="AG375" s="527">
        <v>29</v>
      </c>
      <c r="AH375" s="528"/>
      <c r="AI375" s="527">
        <v>2</v>
      </c>
      <c r="AJ375" s="527">
        <v>10</v>
      </c>
      <c r="AK375" s="528"/>
      <c r="AL375" s="528"/>
      <c r="AM375" s="528"/>
      <c r="AN375" s="528"/>
      <c r="AO375" s="528"/>
      <c r="AP375" s="528"/>
      <c r="AQ375" s="527">
        <v>42</v>
      </c>
      <c r="AR375" s="528"/>
      <c r="AS375" s="528"/>
      <c r="AT375" s="528"/>
      <c r="AU375" s="528"/>
      <c r="AV375" s="527">
        <v>3</v>
      </c>
      <c r="AW375" s="527">
        <v>1</v>
      </c>
      <c r="AX375" s="528"/>
    </row>
    <row r="376" spans="1:50">
      <c r="A376" s="526" t="s">
        <v>1005</v>
      </c>
      <c r="B376" s="526" t="s">
        <v>376</v>
      </c>
      <c r="C376" s="526" t="s">
        <v>954</v>
      </c>
      <c r="D376" s="526" t="s">
        <v>524</v>
      </c>
      <c r="E376" s="526" t="s">
        <v>525</v>
      </c>
      <c r="F376" s="61" t="str">
        <f>IF(D376="","",VLOOKUP(D376,'UG SKU Categorization'!$A$1:$C$204,3,0))</f>
        <v>Malaria Prevention</v>
      </c>
      <c r="G376" s="527">
        <v>335</v>
      </c>
      <c r="H376" s="528"/>
      <c r="I376" s="528"/>
      <c r="J376" s="528"/>
      <c r="K376" s="528"/>
      <c r="L376" s="528"/>
      <c r="M376" s="528"/>
      <c r="N376" s="528"/>
      <c r="O376" s="528"/>
      <c r="P376" s="528"/>
      <c r="Q376" s="528"/>
      <c r="R376" s="528"/>
      <c r="S376" s="528"/>
      <c r="T376" s="528"/>
      <c r="U376" s="528"/>
      <c r="V376" s="528"/>
      <c r="W376" s="528"/>
      <c r="X376" s="528"/>
      <c r="Y376" s="528"/>
      <c r="Z376" s="527">
        <v>86</v>
      </c>
      <c r="AA376" s="527">
        <v>52</v>
      </c>
      <c r="AB376" s="527">
        <v>32</v>
      </c>
      <c r="AC376" s="527">
        <v>37</v>
      </c>
      <c r="AD376" s="527">
        <v>15</v>
      </c>
      <c r="AE376" s="527">
        <v>33</v>
      </c>
      <c r="AF376" s="527">
        <v>9</v>
      </c>
      <c r="AG376" s="527">
        <v>7</v>
      </c>
      <c r="AH376" s="527">
        <v>1</v>
      </c>
      <c r="AI376" s="527">
        <v>4</v>
      </c>
      <c r="AJ376" s="527">
        <v>3</v>
      </c>
      <c r="AK376" s="527">
        <v>0</v>
      </c>
      <c r="AL376" s="527">
        <v>4</v>
      </c>
      <c r="AM376" s="527">
        <v>7</v>
      </c>
      <c r="AN376" s="527">
        <v>15</v>
      </c>
      <c r="AO376" s="527">
        <v>4</v>
      </c>
      <c r="AP376" s="527">
        <v>4</v>
      </c>
      <c r="AQ376" s="527">
        <v>11</v>
      </c>
      <c r="AR376" s="527">
        <v>1</v>
      </c>
      <c r="AS376" s="527">
        <v>4</v>
      </c>
      <c r="AT376" s="528"/>
      <c r="AU376" s="527">
        <v>2</v>
      </c>
      <c r="AV376" s="527">
        <v>1</v>
      </c>
      <c r="AW376" s="527">
        <v>3</v>
      </c>
      <c r="AX376" s="528"/>
    </row>
    <row r="377" spans="1:50">
      <c r="A377" s="526" t="s">
        <v>1005</v>
      </c>
      <c r="B377" s="526" t="s">
        <v>376</v>
      </c>
      <c r="C377" s="526" t="s">
        <v>954</v>
      </c>
      <c r="D377" s="526" t="s">
        <v>526</v>
      </c>
      <c r="E377" s="526" t="s">
        <v>527</v>
      </c>
      <c r="F377" s="61" t="str">
        <f>IF(D377="","",VLOOKUP(D377,'UG SKU Categorization'!$A$1:$C$204,3,0))</f>
        <v>Other Health</v>
      </c>
      <c r="G377" s="527">
        <v>394</v>
      </c>
      <c r="H377" s="528"/>
      <c r="I377" s="528"/>
      <c r="J377" s="528"/>
      <c r="K377" s="528"/>
      <c r="L377" s="527">
        <v>15</v>
      </c>
      <c r="M377" s="527">
        <v>7</v>
      </c>
      <c r="N377" s="527">
        <v>20</v>
      </c>
      <c r="O377" s="527">
        <v>7</v>
      </c>
      <c r="P377" s="527">
        <v>9</v>
      </c>
      <c r="Q377" s="527">
        <v>12</v>
      </c>
      <c r="R377" s="527">
        <v>10</v>
      </c>
      <c r="S377" s="527">
        <v>23</v>
      </c>
      <c r="T377" s="527">
        <v>20</v>
      </c>
      <c r="U377" s="527">
        <v>13</v>
      </c>
      <c r="V377" s="527">
        <v>17</v>
      </c>
      <c r="W377" s="527">
        <v>17</v>
      </c>
      <c r="X377" s="527">
        <v>14</v>
      </c>
      <c r="Y377" s="527">
        <v>29</v>
      </c>
      <c r="Z377" s="527">
        <v>27</v>
      </c>
      <c r="AA377" s="527">
        <v>15</v>
      </c>
      <c r="AB377" s="527">
        <v>12</v>
      </c>
      <c r="AC377" s="527">
        <v>25</v>
      </c>
      <c r="AD377" s="527">
        <v>10</v>
      </c>
      <c r="AE377" s="527">
        <v>17</v>
      </c>
      <c r="AF377" s="527">
        <v>14</v>
      </c>
      <c r="AG377" s="527">
        <v>6</v>
      </c>
      <c r="AH377" s="527">
        <v>7</v>
      </c>
      <c r="AI377" s="527">
        <v>10</v>
      </c>
      <c r="AJ377" s="527">
        <v>12</v>
      </c>
      <c r="AK377" s="527">
        <v>11</v>
      </c>
      <c r="AL377" s="527">
        <v>9</v>
      </c>
      <c r="AM377" s="528"/>
      <c r="AN377" s="528"/>
      <c r="AO377" s="528"/>
      <c r="AP377" s="528"/>
      <c r="AQ377" s="527">
        <v>6</v>
      </c>
      <c r="AR377" s="528"/>
      <c r="AS377" s="528"/>
      <c r="AT377" s="528"/>
      <c r="AU377" s="528"/>
      <c r="AV377" s="528"/>
      <c r="AW377" s="528"/>
      <c r="AX377" s="528"/>
    </row>
    <row r="378" spans="1:50">
      <c r="A378" s="526" t="s">
        <v>1005</v>
      </c>
      <c r="B378" s="526" t="s">
        <v>376</v>
      </c>
      <c r="C378" s="526" t="s">
        <v>954</v>
      </c>
      <c r="D378" s="526" t="s">
        <v>528</v>
      </c>
      <c r="E378" s="526" t="s">
        <v>529</v>
      </c>
      <c r="F378" s="61" t="str">
        <f>IF(D378="","",VLOOKUP(D378,'UG SKU Categorization'!$A$1:$C$204,3,0))</f>
        <v>Other Health</v>
      </c>
      <c r="G378" s="527">
        <v>1291</v>
      </c>
      <c r="H378" s="528"/>
      <c r="I378" s="528"/>
      <c r="J378" s="528"/>
      <c r="K378" s="528"/>
      <c r="L378" s="527">
        <v>62</v>
      </c>
      <c r="M378" s="527">
        <v>44</v>
      </c>
      <c r="N378" s="527">
        <v>54</v>
      </c>
      <c r="O378" s="527">
        <v>27</v>
      </c>
      <c r="P378" s="527">
        <v>25</v>
      </c>
      <c r="Q378" s="527">
        <v>57</v>
      </c>
      <c r="R378" s="527">
        <v>70</v>
      </c>
      <c r="S378" s="527">
        <v>65</v>
      </c>
      <c r="T378" s="527">
        <v>54</v>
      </c>
      <c r="U378" s="527">
        <v>25</v>
      </c>
      <c r="V378" s="527">
        <v>20</v>
      </c>
      <c r="W378" s="527">
        <v>38</v>
      </c>
      <c r="X378" s="527">
        <v>35</v>
      </c>
      <c r="Y378" s="527">
        <v>70</v>
      </c>
      <c r="Z378" s="527">
        <v>35</v>
      </c>
      <c r="AA378" s="527">
        <v>43</v>
      </c>
      <c r="AB378" s="527">
        <v>49</v>
      </c>
      <c r="AC378" s="527">
        <v>66</v>
      </c>
      <c r="AD378" s="527">
        <v>38</v>
      </c>
      <c r="AE378" s="527">
        <v>20</v>
      </c>
      <c r="AF378" s="527">
        <v>26</v>
      </c>
      <c r="AG378" s="527">
        <v>29</v>
      </c>
      <c r="AH378" s="527">
        <v>20</v>
      </c>
      <c r="AI378" s="527">
        <v>25</v>
      </c>
      <c r="AJ378" s="527">
        <v>15</v>
      </c>
      <c r="AK378" s="527">
        <v>16</v>
      </c>
      <c r="AL378" s="527">
        <v>16</v>
      </c>
      <c r="AM378" s="527">
        <v>9</v>
      </c>
      <c r="AN378" s="527">
        <v>22</v>
      </c>
      <c r="AO378" s="527">
        <v>12</v>
      </c>
      <c r="AP378" s="527">
        <v>5</v>
      </c>
      <c r="AQ378" s="527">
        <v>24</v>
      </c>
      <c r="AR378" s="527">
        <v>6</v>
      </c>
      <c r="AS378" s="527">
        <v>8</v>
      </c>
      <c r="AT378" s="527">
        <v>17</v>
      </c>
      <c r="AU378" s="527">
        <v>19</v>
      </c>
      <c r="AV378" s="527">
        <v>53</v>
      </c>
      <c r="AW378" s="527">
        <v>72</v>
      </c>
      <c r="AX378" s="528"/>
    </row>
    <row r="379" spans="1:50">
      <c r="A379" s="526" t="s">
        <v>1005</v>
      </c>
      <c r="B379" s="526" t="s">
        <v>376</v>
      </c>
      <c r="C379" s="526" t="s">
        <v>954</v>
      </c>
      <c r="D379" s="526" t="s">
        <v>530</v>
      </c>
      <c r="E379" s="526" t="s">
        <v>531</v>
      </c>
      <c r="F379" s="61" t="str">
        <f>IF(D379="","",VLOOKUP(D379,'UG SKU Categorization'!$A$1:$C$204,3,0))</f>
        <v>Other Health</v>
      </c>
      <c r="G379" s="527">
        <v>218</v>
      </c>
      <c r="H379" s="528"/>
      <c r="I379" s="528"/>
      <c r="J379" s="528"/>
      <c r="K379" s="528"/>
      <c r="L379" s="527">
        <v>13</v>
      </c>
      <c r="M379" s="527">
        <v>14</v>
      </c>
      <c r="N379" s="527">
        <v>9</v>
      </c>
      <c r="O379" s="527">
        <v>13</v>
      </c>
      <c r="P379" s="527">
        <v>13</v>
      </c>
      <c r="Q379" s="527">
        <v>11</v>
      </c>
      <c r="R379" s="527">
        <v>13</v>
      </c>
      <c r="S379" s="527">
        <v>9</v>
      </c>
      <c r="T379" s="527">
        <v>9</v>
      </c>
      <c r="U379" s="527">
        <v>3</v>
      </c>
      <c r="V379" s="527">
        <v>4</v>
      </c>
      <c r="W379" s="527">
        <v>8</v>
      </c>
      <c r="X379" s="527">
        <v>8</v>
      </c>
      <c r="Y379" s="527">
        <v>14</v>
      </c>
      <c r="Z379" s="527">
        <v>11</v>
      </c>
      <c r="AA379" s="527">
        <v>6</v>
      </c>
      <c r="AB379" s="527">
        <v>4</v>
      </c>
      <c r="AC379" s="527">
        <v>11</v>
      </c>
      <c r="AD379" s="527">
        <v>5</v>
      </c>
      <c r="AE379" s="527">
        <v>5</v>
      </c>
      <c r="AF379" s="527">
        <v>5</v>
      </c>
      <c r="AG379" s="527">
        <v>8</v>
      </c>
      <c r="AH379" s="527">
        <v>1</v>
      </c>
      <c r="AI379" s="528"/>
      <c r="AJ379" s="527">
        <v>3</v>
      </c>
      <c r="AK379" s="527">
        <v>2</v>
      </c>
      <c r="AL379" s="527">
        <v>1</v>
      </c>
      <c r="AM379" s="527">
        <v>2</v>
      </c>
      <c r="AN379" s="527">
        <v>3</v>
      </c>
      <c r="AO379" s="527">
        <v>1</v>
      </c>
      <c r="AP379" s="528"/>
      <c r="AQ379" s="527">
        <v>3</v>
      </c>
      <c r="AR379" s="527">
        <v>2</v>
      </c>
      <c r="AS379" s="527">
        <v>2</v>
      </c>
      <c r="AT379" s="528"/>
      <c r="AU379" s="528"/>
      <c r="AV379" s="527">
        <v>2</v>
      </c>
      <c r="AW379" s="528"/>
      <c r="AX379" s="528"/>
    </row>
    <row r="380" spans="1:50">
      <c r="A380" s="526" t="s">
        <v>1005</v>
      </c>
      <c r="B380" s="526" t="s">
        <v>376</v>
      </c>
      <c r="C380" s="526" t="s">
        <v>954</v>
      </c>
      <c r="D380" s="526" t="s">
        <v>532</v>
      </c>
      <c r="E380" s="526" t="s">
        <v>533</v>
      </c>
      <c r="F380" s="61" t="str">
        <f>IF(D380="","",VLOOKUP(D380,'UG SKU Categorization'!$A$1:$C$204,3,0))</f>
        <v>Other Health</v>
      </c>
      <c r="G380" s="527">
        <v>225</v>
      </c>
      <c r="H380" s="528"/>
      <c r="I380" s="528"/>
      <c r="J380" s="528"/>
      <c r="K380" s="528"/>
      <c r="L380" s="527">
        <v>3</v>
      </c>
      <c r="M380" s="527">
        <v>9</v>
      </c>
      <c r="N380" s="527">
        <v>15</v>
      </c>
      <c r="O380" s="527">
        <v>1</v>
      </c>
      <c r="P380" s="527">
        <v>5</v>
      </c>
      <c r="Q380" s="528"/>
      <c r="R380" s="527">
        <v>25</v>
      </c>
      <c r="S380" s="527">
        <v>15</v>
      </c>
      <c r="T380" s="527">
        <v>15</v>
      </c>
      <c r="U380" s="527">
        <v>6</v>
      </c>
      <c r="V380" s="527">
        <v>4</v>
      </c>
      <c r="W380" s="527">
        <v>6</v>
      </c>
      <c r="X380" s="527">
        <v>8</v>
      </c>
      <c r="Y380" s="527">
        <v>12</v>
      </c>
      <c r="Z380" s="527">
        <v>11</v>
      </c>
      <c r="AA380" s="527">
        <v>7</v>
      </c>
      <c r="AB380" s="527">
        <v>3</v>
      </c>
      <c r="AC380" s="527">
        <v>6</v>
      </c>
      <c r="AD380" s="527">
        <v>1</v>
      </c>
      <c r="AE380" s="527">
        <v>8</v>
      </c>
      <c r="AF380" s="527">
        <v>7</v>
      </c>
      <c r="AG380" s="527">
        <v>8</v>
      </c>
      <c r="AH380" s="527">
        <v>3</v>
      </c>
      <c r="AI380" s="527">
        <v>12</v>
      </c>
      <c r="AJ380" s="527">
        <v>2</v>
      </c>
      <c r="AK380" s="527">
        <v>3</v>
      </c>
      <c r="AL380" s="528"/>
      <c r="AM380" s="528"/>
      <c r="AN380" s="527">
        <v>2</v>
      </c>
      <c r="AO380" s="528"/>
      <c r="AP380" s="527">
        <v>22</v>
      </c>
      <c r="AQ380" s="528"/>
      <c r="AR380" s="527">
        <v>4</v>
      </c>
      <c r="AS380" s="527">
        <v>1</v>
      </c>
      <c r="AT380" s="527">
        <v>1</v>
      </c>
      <c r="AU380" s="528"/>
      <c r="AV380" s="528"/>
      <c r="AW380" s="528"/>
      <c r="AX380" s="528"/>
    </row>
    <row r="381" spans="1:50">
      <c r="A381" s="526" t="s">
        <v>1005</v>
      </c>
      <c r="B381" s="526" t="s">
        <v>376</v>
      </c>
      <c r="C381" s="526" t="s">
        <v>954</v>
      </c>
      <c r="D381" s="526" t="s">
        <v>534</v>
      </c>
      <c r="E381" s="526" t="s">
        <v>535</v>
      </c>
      <c r="F381" s="61" t="str">
        <f>IF(D381="","",VLOOKUP(D381,'UG SKU Categorization'!$A$1:$C$204,3,0))</f>
        <v>Other Health</v>
      </c>
      <c r="G381" s="527">
        <v>481</v>
      </c>
      <c r="H381" s="528"/>
      <c r="I381" s="528"/>
      <c r="J381" s="528"/>
      <c r="K381" s="528"/>
      <c r="L381" s="527">
        <v>44</v>
      </c>
      <c r="M381" s="528"/>
      <c r="N381" s="527">
        <v>27</v>
      </c>
      <c r="O381" s="527">
        <v>7</v>
      </c>
      <c r="P381" s="527">
        <v>2</v>
      </c>
      <c r="Q381" s="527">
        <v>10</v>
      </c>
      <c r="R381" s="527">
        <v>9</v>
      </c>
      <c r="S381" s="527">
        <v>16</v>
      </c>
      <c r="T381" s="527">
        <v>29</v>
      </c>
      <c r="U381" s="527">
        <v>6</v>
      </c>
      <c r="V381" s="527">
        <v>13</v>
      </c>
      <c r="W381" s="527">
        <v>10</v>
      </c>
      <c r="X381" s="527">
        <v>12</v>
      </c>
      <c r="Y381" s="527">
        <v>33</v>
      </c>
      <c r="Z381" s="527">
        <v>34</v>
      </c>
      <c r="AA381" s="527">
        <v>16</v>
      </c>
      <c r="AB381" s="527">
        <v>14</v>
      </c>
      <c r="AC381" s="527">
        <v>5</v>
      </c>
      <c r="AD381" s="527">
        <v>14</v>
      </c>
      <c r="AE381" s="527">
        <v>17</v>
      </c>
      <c r="AF381" s="527">
        <v>10</v>
      </c>
      <c r="AG381" s="527">
        <v>12</v>
      </c>
      <c r="AH381" s="527">
        <v>6</v>
      </c>
      <c r="AI381" s="527">
        <v>9</v>
      </c>
      <c r="AJ381" s="527">
        <v>2</v>
      </c>
      <c r="AK381" s="527">
        <v>6</v>
      </c>
      <c r="AL381" s="527">
        <v>6</v>
      </c>
      <c r="AM381" s="527">
        <v>4</v>
      </c>
      <c r="AN381" s="527">
        <v>18</v>
      </c>
      <c r="AO381" s="527">
        <v>2</v>
      </c>
      <c r="AP381" s="527">
        <v>11</v>
      </c>
      <c r="AQ381" s="527">
        <v>25</v>
      </c>
      <c r="AR381" s="527">
        <v>2</v>
      </c>
      <c r="AS381" s="527">
        <v>13</v>
      </c>
      <c r="AT381" s="527">
        <v>4</v>
      </c>
      <c r="AU381" s="527">
        <v>20</v>
      </c>
      <c r="AV381" s="527">
        <v>8</v>
      </c>
      <c r="AW381" s="527">
        <v>4</v>
      </c>
      <c r="AX381" s="527">
        <v>1</v>
      </c>
    </row>
    <row r="382" spans="1:50">
      <c r="A382" s="526" t="s">
        <v>1005</v>
      </c>
      <c r="B382" s="526" t="s">
        <v>376</v>
      </c>
      <c r="C382" s="526" t="s">
        <v>954</v>
      </c>
      <c r="D382" s="526" t="s">
        <v>536</v>
      </c>
      <c r="E382" s="526" t="s">
        <v>537</v>
      </c>
      <c r="F382" s="61" t="str">
        <f>IF(D382="","",VLOOKUP(D382,'UG SKU Categorization'!$A$1:$C$204,3,0))</f>
        <v>Other Health</v>
      </c>
      <c r="G382" s="527">
        <v>234</v>
      </c>
      <c r="H382" s="528"/>
      <c r="I382" s="528"/>
      <c r="J382" s="528"/>
      <c r="K382" s="528"/>
      <c r="L382" s="527">
        <v>17</v>
      </c>
      <c r="M382" s="527">
        <v>21</v>
      </c>
      <c r="N382" s="527">
        <v>6</v>
      </c>
      <c r="O382" s="527">
        <v>14</v>
      </c>
      <c r="P382" s="527">
        <v>1</v>
      </c>
      <c r="Q382" s="527">
        <v>8</v>
      </c>
      <c r="R382" s="527">
        <v>13</v>
      </c>
      <c r="S382" s="527">
        <v>14</v>
      </c>
      <c r="T382" s="527">
        <v>6</v>
      </c>
      <c r="U382" s="527">
        <v>5</v>
      </c>
      <c r="V382" s="527">
        <v>1</v>
      </c>
      <c r="W382" s="527">
        <v>8</v>
      </c>
      <c r="X382" s="527">
        <v>8</v>
      </c>
      <c r="Y382" s="527">
        <v>13</v>
      </c>
      <c r="Z382" s="527">
        <v>20</v>
      </c>
      <c r="AA382" s="527">
        <v>8</v>
      </c>
      <c r="AB382" s="527">
        <v>6</v>
      </c>
      <c r="AC382" s="527">
        <v>11</v>
      </c>
      <c r="AD382" s="527">
        <v>11</v>
      </c>
      <c r="AE382" s="527">
        <v>3</v>
      </c>
      <c r="AF382" s="527">
        <v>3</v>
      </c>
      <c r="AG382" s="527">
        <v>8</v>
      </c>
      <c r="AH382" s="527">
        <v>5</v>
      </c>
      <c r="AI382" s="527">
        <v>3</v>
      </c>
      <c r="AJ382" s="527">
        <v>3</v>
      </c>
      <c r="AK382" s="527">
        <v>2</v>
      </c>
      <c r="AL382" s="527">
        <v>2</v>
      </c>
      <c r="AM382" s="527">
        <v>2</v>
      </c>
      <c r="AN382" s="528"/>
      <c r="AO382" s="527">
        <v>1</v>
      </c>
      <c r="AP382" s="527">
        <v>1</v>
      </c>
      <c r="AQ382" s="527">
        <v>2</v>
      </c>
      <c r="AR382" s="527">
        <v>4</v>
      </c>
      <c r="AS382" s="528"/>
      <c r="AT382" s="528"/>
      <c r="AU382" s="527">
        <v>3</v>
      </c>
      <c r="AV382" s="528"/>
      <c r="AW382" s="527">
        <v>1</v>
      </c>
      <c r="AX382" s="528"/>
    </row>
    <row r="383" spans="1:50">
      <c r="A383" s="526" t="s">
        <v>1005</v>
      </c>
      <c r="B383" s="526" t="s">
        <v>376</v>
      </c>
      <c r="C383" s="526" t="s">
        <v>954</v>
      </c>
      <c r="D383" s="526" t="s">
        <v>538</v>
      </c>
      <c r="E383" s="526" t="s">
        <v>539</v>
      </c>
      <c r="F383" s="61" t="str">
        <f>IF(D383="","",VLOOKUP(D383,'UG SKU Categorization'!$A$1:$C$204,3,0))</f>
        <v>Other Health</v>
      </c>
      <c r="G383" s="527">
        <v>21</v>
      </c>
      <c r="H383" s="528"/>
      <c r="I383" s="528"/>
      <c r="J383" s="528"/>
      <c r="K383" s="528"/>
      <c r="L383" s="528"/>
      <c r="M383" s="527">
        <v>2</v>
      </c>
      <c r="N383" s="528"/>
      <c r="O383" s="528"/>
      <c r="P383" s="528"/>
      <c r="Q383" s="527">
        <v>1</v>
      </c>
      <c r="R383" s="528"/>
      <c r="S383" s="528"/>
      <c r="T383" s="528"/>
      <c r="U383" s="528"/>
      <c r="V383" s="527">
        <v>1</v>
      </c>
      <c r="W383" s="528"/>
      <c r="X383" s="528"/>
      <c r="Y383" s="527">
        <v>1</v>
      </c>
      <c r="Z383" s="527">
        <v>4</v>
      </c>
      <c r="AA383" s="528"/>
      <c r="AB383" s="528"/>
      <c r="AC383" s="527">
        <v>2</v>
      </c>
      <c r="AD383" s="528"/>
      <c r="AE383" s="528"/>
      <c r="AF383" s="527">
        <v>1</v>
      </c>
      <c r="AG383" s="527">
        <v>3</v>
      </c>
      <c r="AH383" s="527">
        <v>1</v>
      </c>
      <c r="AI383" s="528"/>
      <c r="AJ383" s="528"/>
      <c r="AK383" s="528"/>
      <c r="AL383" s="528"/>
      <c r="AM383" s="528"/>
      <c r="AN383" s="527">
        <v>1</v>
      </c>
      <c r="AO383" s="527">
        <v>1</v>
      </c>
      <c r="AP383" s="528"/>
      <c r="AQ383" s="527">
        <v>3</v>
      </c>
      <c r="AR383" s="528"/>
      <c r="AS383" s="528"/>
      <c r="AT383" s="528"/>
      <c r="AU383" s="528"/>
      <c r="AV383" s="528"/>
      <c r="AW383" s="528"/>
      <c r="AX383" s="528"/>
    </row>
    <row r="384" spans="1:50">
      <c r="A384" s="526" t="s">
        <v>1005</v>
      </c>
      <c r="B384" s="526" t="s">
        <v>376</v>
      </c>
      <c r="C384" s="526" t="s">
        <v>954</v>
      </c>
      <c r="D384" s="526" t="s">
        <v>540</v>
      </c>
      <c r="E384" s="526" t="s">
        <v>541</v>
      </c>
      <c r="F384" s="61" t="str">
        <f>IF(D384="","",VLOOKUP(D384,'UG SKU Categorization'!$A$1:$C$204,3,0))</f>
        <v>Other Health</v>
      </c>
      <c r="G384" s="527">
        <v>872</v>
      </c>
      <c r="H384" s="528"/>
      <c r="I384" s="528"/>
      <c r="J384" s="528"/>
      <c r="K384" s="528"/>
      <c r="L384" s="527">
        <v>67</v>
      </c>
      <c r="M384" s="527">
        <v>61</v>
      </c>
      <c r="N384" s="527">
        <v>1</v>
      </c>
      <c r="O384" s="527">
        <v>42</v>
      </c>
      <c r="P384" s="527">
        <v>602</v>
      </c>
      <c r="Q384" s="527">
        <v>35</v>
      </c>
      <c r="R384" s="528"/>
      <c r="S384" s="527">
        <v>1</v>
      </c>
      <c r="T384" s="527">
        <v>1</v>
      </c>
      <c r="U384" s="527">
        <v>2</v>
      </c>
      <c r="V384" s="527">
        <v>50</v>
      </c>
      <c r="W384" s="527">
        <v>1</v>
      </c>
      <c r="X384" s="527">
        <v>1</v>
      </c>
      <c r="Y384" s="527">
        <v>1</v>
      </c>
      <c r="Z384" s="528"/>
      <c r="AA384" s="527">
        <v>2</v>
      </c>
      <c r="AB384" s="527">
        <v>2</v>
      </c>
      <c r="AC384" s="528"/>
      <c r="AD384" s="527">
        <v>3</v>
      </c>
      <c r="AE384" s="528"/>
      <c r="AF384" s="528"/>
      <c r="AG384" s="528"/>
      <c r="AH384" s="528"/>
      <c r="AI384" s="528"/>
      <c r="AJ384" s="528"/>
      <c r="AK384" s="528"/>
      <c r="AL384" s="528"/>
      <c r="AM384" s="528"/>
      <c r="AN384" s="528"/>
      <c r="AO384" s="528"/>
      <c r="AP384" s="528"/>
      <c r="AQ384" s="528"/>
      <c r="AR384" s="528"/>
      <c r="AS384" s="528"/>
      <c r="AT384" s="528"/>
      <c r="AU384" s="528"/>
      <c r="AV384" s="528"/>
      <c r="AW384" s="528"/>
      <c r="AX384" s="528"/>
    </row>
    <row r="385" spans="1:50">
      <c r="A385" s="526" t="s">
        <v>1005</v>
      </c>
      <c r="B385" s="526" t="s">
        <v>376</v>
      </c>
      <c r="C385" s="526" t="s">
        <v>954</v>
      </c>
      <c r="D385" s="526" t="s">
        <v>542</v>
      </c>
      <c r="E385" s="526" t="s">
        <v>543</v>
      </c>
      <c r="F385" s="61" t="str">
        <f>IF(D385="","",VLOOKUP(D385,'UG SKU Categorization'!$A$1:$C$204,3,0))</f>
        <v>Other Health</v>
      </c>
      <c r="G385" s="527">
        <v>260</v>
      </c>
      <c r="H385" s="528"/>
      <c r="I385" s="528"/>
      <c r="J385" s="528"/>
      <c r="K385" s="528"/>
      <c r="L385" s="527">
        <v>8</v>
      </c>
      <c r="M385" s="527">
        <v>1</v>
      </c>
      <c r="N385" s="527">
        <v>3</v>
      </c>
      <c r="O385" s="527">
        <v>1</v>
      </c>
      <c r="P385" s="528"/>
      <c r="Q385" s="527">
        <v>2</v>
      </c>
      <c r="R385" s="527">
        <v>6</v>
      </c>
      <c r="S385" s="527">
        <v>8</v>
      </c>
      <c r="T385" s="527">
        <v>4</v>
      </c>
      <c r="U385" s="527">
        <v>2</v>
      </c>
      <c r="V385" s="528"/>
      <c r="W385" s="527">
        <v>2</v>
      </c>
      <c r="X385" s="527">
        <v>8</v>
      </c>
      <c r="Y385" s="527">
        <v>3</v>
      </c>
      <c r="Z385" s="527">
        <v>6</v>
      </c>
      <c r="AA385" s="527">
        <v>3</v>
      </c>
      <c r="AB385" s="527">
        <v>2</v>
      </c>
      <c r="AC385" s="527">
        <v>3</v>
      </c>
      <c r="AD385" s="527">
        <v>2</v>
      </c>
      <c r="AE385" s="527">
        <v>2</v>
      </c>
      <c r="AF385" s="527">
        <v>3</v>
      </c>
      <c r="AG385" s="527">
        <v>2</v>
      </c>
      <c r="AH385" s="528"/>
      <c r="AI385" s="527">
        <v>4</v>
      </c>
      <c r="AJ385" s="527">
        <v>7</v>
      </c>
      <c r="AK385" s="527">
        <v>10</v>
      </c>
      <c r="AL385" s="527">
        <v>9</v>
      </c>
      <c r="AM385" s="527">
        <v>8</v>
      </c>
      <c r="AN385" s="527">
        <v>27</v>
      </c>
      <c r="AO385" s="527">
        <v>12</v>
      </c>
      <c r="AP385" s="527">
        <v>13</v>
      </c>
      <c r="AQ385" s="527">
        <v>37</v>
      </c>
      <c r="AR385" s="528"/>
      <c r="AS385" s="527">
        <v>8</v>
      </c>
      <c r="AT385" s="527">
        <v>9</v>
      </c>
      <c r="AU385" s="527">
        <v>14</v>
      </c>
      <c r="AV385" s="527">
        <v>12</v>
      </c>
      <c r="AW385" s="527">
        <v>15</v>
      </c>
      <c r="AX385" s="527">
        <v>4</v>
      </c>
    </row>
    <row r="386" spans="1:50">
      <c r="A386" s="526" t="s">
        <v>1005</v>
      </c>
      <c r="B386" s="526" t="s">
        <v>376</v>
      </c>
      <c r="C386" s="526" t="s">
        <v>954</v>
      </c>
      <c r="D386" s="526" t="s">
        <v>544</v>
      </c>
      <c r="E386" s="526" t="s">
        <v>545</v>
      </c>
      <c r="F386" s="61" t="str">
        <f>IF(D386="","",VLOOKUP(D386,'UG SKU Categorization'!$A$1:$C$204,3,0))</f>
        <v>Other Health</v>
      </c>
      <c r="G386" s="527">
        <v>91</v>
      </c>
      <c r="H386" s="528"/>
      <c r="I386" s="528"/>
      <c r="J386" s="528"/>
      <c r="K386" s="528"/>
      <c r="L386" s="527">
        <v>1</v>
      </c>
      <c r="M386" s="528"/>
      <c r="N386" s="527">
        <v>8</v>
      </c>
      <c r="O386" s="527">
        <v>2</v>
      </c>
      <c r="P386" s="528"/>
      <c r="Q386" s="527">
        <v>3</v>
      </c>
      <c r="R386" s="527">
        <v>5</v>
      </c>
      <c r="S386" s="527">
        <v>10</v>
      </c>
      <c r="T386" s="527">
        <v>3</v>
      </c>
      <c r="U386" s="527">
        <v>4</v>
      </c>
      <c r="V386" s="527">
        <v>2</v>
      </c>
      <c r="W386" s="527">
        <v>2</v>
      </c>
      <c r="X386" s="527">
        <v>9</v>
      </c>
      <c r="Y386" s="527">
        <v>7</v>
      </c>
      <c r="Z386" s="527">
        <v>5</v>
      </c>
      <c r="AA386" s="527">
        <v>2</v>
      </c>
      <c r="AB386" s="527">
        <v>2</v>
      </c>
      <c r="AC386" s="527">
        <v>1</v>
      </c>
      <c r="AD386" s="527">
        <v>1</v>
      </c>
      <c r="AE386" s="527">
        <v>5</v>
      </c>
      <c r="AF386" s="527">
        <v>6</v>
      </c>
      <c r="AG386" s="528"/>
      <c r="AH386" s="527">
        <v>2</v>
      </c>
      <c r="AI386" s="528"/>
      <c r="AJ386" s="527">
        <v>3</v>
      </c>
      <c r="AK386" s="527">
        <v>0</v>
      </c>
      <c r="AL386" s="528"/>
      <c r="AM386" s="527">
        <v>2</v>
      </c>
      <c r="AN386" s="528"/>
      <c r="AO386" s="527">
        <v>1</v>
      </c>
      <c r="AP386" s="527">
        <v>1</v>
      </c>
      <c r="AQ386" s="527">
        <v>2</v>
      </c>
      <c r="AR386" s="528"/>
      <c r="AS386" s="527">
        <v>1</v>
      </c>
      <c r="AT386" s="528"/>
      <c r="AU386" s="528"/>
      <c r="AV386" s="528"/>
      <c r="AW386" s="528"/>
      <c r="AX386" s="528"/>
    </row>
    <row r="387" spans="1:50">
      <c r="A387" s="526" t="s">
        <v>1005</v>
      </c>
      <c r="B387" s="526" t="s">
        <v>376</v>
      </c>
      <c r="C387" s="526" t="s">
        <v>954</v>
      </c>
      <c r="D387" s="526" t="s">
        <v>546</v>
      </c>
      <c r="E387" s="526" t="s">
        <v>547</v>
      </c>
      <c r="F387" s="61" t="str">
        <f>IF(D387="","",VLOOKUP(D387,'UG SKU Categorization'!$A$1:$C$204,3,0))</f>
        <v>Other Health</v>
      </c>
      <c r="G387" s="527">
        <v>319</v>
      </c>
      <c r="H387" s="528"/>
      <c r="I387" s="528"/>
      <c r="J387" s="528"/>
      <c r="K387" s="528"/>
      <c r="L387" s="527">
        <v>26</v>
      </c>
      <c r="M387" s="527">
        <v>5</v>
      </c>
      <c r="N387" s="527">
        <v>19</v>
      </c>
      <c r="O387" s="527">
        <v>12</v>
      </c>
      <c r="P387" s="527">
        <v>2</v>
      </c>
      <c r="Q387" s="527">
        <v>11</v>
      </c>
      <c r="R387" s="527">
        <v>11</v>
      </c>
      <c r="S387" s="527">
        <v>18</v>
      </c>
      <c r="T387" s="527">
        <v>19</v>
      </c>
      <c r="U387" s="527">
        <v>3</v>
      </c>
      <c r="V387" s="527">
        <v>12</v>
      </c>
      <c r="W387" s="527">
        <v>14</v>
      </c>
      <c r="X387" s="527">
        <v>25</v>
      </c>
      <c r="Y387" s="527">
        <v>17</v>
      </c>
      <c r="Z387" s="527">
        <v>15</v>
      </c>
      <c r="AA387" s="527">
        <v>4</v>
      </c>
      <c r="AB387" s="527">
        <v>9</v>
      </c>
      <c r="AC387" s="527">
        <v>7</v>
      </c>
      <c r="AD387" s="527">
        <v>6</v>
      </c>
      <c r="AE387" s="527">
        <v>2</v>
      </c>
      <c r="AF387" s="527">
        <v>5</v>
      </c>
      <c r="AG387" s="527">
        <v>7</v>
      </c>
      <c r="AH387" s="527">
        <v>7</v>
      </c>
      <c r="AI387" s="527">
        <v>11</v>
      </c>
      <c r="AJ387" s="527">
        <v>3</v>
      </c>
      <c r="AK387" s="527">
        <v>2</v>
      </c>
      <c r="AL387" s="527">
        <v>5</v>
      </c>
      <c r="AM387" s="527">
        <v>7</v>
      </c>
      <c r="AN387" s="527">
        <v>4</v>
      </c>
      <c r="AO387" s="527">
        <v>3</v>
      </c>
      <c r="AP387" s="527">
        <v>13</v>
      </c>
      <c r="AQ387" s="527">
        <v>1</v>
      </c>
      <c r="AR387" s="528"/>
      <c r="AS387" s="527">
        <v>3</v>
      </c>
      <c r="AT387" s="527">
        <v>2</v>
      </c>
      <c r="AU387" s="527">
        <v>1</v>
      </c>
      <c r="AV387" s="527">
        <v>3</v>
      </c>
      <c r="AW387" s="527">
        <v>2</v>
      </c>
      <c r="AX387" s="527">
        <v>1</v>
      </c>
    </row>
    <row r="388" spans="1:50">
      <c r="A388" s="526" t="s">
        <v>1005</v>
      </c>
      <c r="B388" s="526" t="s">
        <v>376</v>
      </c>
      <c r="C388" s="526" t="s">
        <v>954</v>
      </c>
      <c r="D388" s="526" t="s">
        <v>548</v>
      </c>
      <c r="E388" s="526" t="s">
        <v>549</v>
      </c>
      <c r="F388" s="61" t="str">
        <f>IF(D388="","",VLOOKUP(D388,'UG SKU Categorization'!$A$1:$C$204,3,0))</f>
        <v>Other Health</v>
      </c>
      <c r="G388" s="527">
        <v>358</v>
      </c>
      <c r="H388" s="528"/>
      <c r="I388" s="528"/>
      <c r="J388" s="528"/>
      <c r="K388" s="528"/>
      <c r="L388" s="527">
        <v>33</v>
      </c>
      <c r="M388" s="527">
        <v>4</v>
      </c>
      <c r="N388" s="527">
        <v>11</v>
      </c>
      <c r="O388" s="527">
        <v>19</v>
      </c>
      <c r="P388" s="527">
        <v>8</v>
      </c>
      <c r="Q388" s="527">
        <v>8</v>
      </c>
      <c r="R388" s="527">
        <v>11</v>
      </c>
      <c r="S388" s="527">
        <v>9</v>
      </c>
      <c r="T388" s="527">
        <v>16</v>
      </c>
      <c r="U388" s="527">
        <v>10</v>
      </c>
      <c r="V388" s="527">
        <v>11</v>
      </c>
      <c r="W388" s="527">
        <v>15</v>
      </c>
      <c r="X388" s="527">
        <v>12</v>
      </c>
      <c r="Y388" s="527">
        <v>14</v>
      </c>
      <c r="Z388" s="527">
        <v>21</v>
      </c>
      <c r="AA388" s="527">
        <v>11</v>
      </c>
      <c r="AB388" s="527">
        <v>2</v>
      </c>
      <c r="AC388" s="527">
        <v>18</v>
      </c>
      <c r="AD388" s="527">
        <v>5</v>
      </c>
      <c r="AE388" s="527">
        <v>11</v>
      </c>
      <c r="AF388" s="527">
        <v>8</v>
      </c>
      <c r="AG388" s="527">
        <v>7</v>
      </c>
      <c r="AH388" s="527">
        <v>3</v>
      </c>
      <c r="AI388" s="527">
        <v>7</v>
      </c>
      <c r="AJ388" s="527">
        <v>5</v>
      </c>
      <c r="AK388" s="527">
        <v>10</v>
      </c>
      <c r="AL388" s="527">
        <v>13</v>
      </c>
      <c r="AM388" s="527">
        <v>10</v>
      </c>
      <c r="AN388" s="527">
        <v>9</v>
      </c>
      <c r="AO388" s="527">
        <v>5</v>
      </c>
      <c r="AP388" s="527">
        <v>4</v>
      </c>
      <c r="AQ388" s="527">
        <v>16</v>
      </c>
      <c r="AR388" s="527">
        <v>1</v>
      </c>
      <c r="AS388" s="527">
        <v>1</v>
      </c>
      <c r="AT388" s="527">
        <v>1</v>
      </c>
      <c r="AU388" s="527">
        <v>4</v>
      </c>
      <c r="AV388" s="527">
        <v>5</v>
      </c>
      <c r="AW388" s="528"/>
      <c r="AX388" s="528"/>
    </row>
    <row r="389" spans="1:50">
      <c r="A389" s="526" t="s">
        <v>1005</v>
      </c>
      <c r="B389" s="526" t="s">
        <v>376</v>
      </c>
      <c r="C389" s="526" t="s">
        <v>954</v>
      </c>
      <c r="D389" s="526" t="s">
        <v>550</v>
      </c>
      <c r="E389" s="526" t="s">
        <v>551</v>
      </c>
      <c r="F389" s="61" t="str">
        <f>IF(D389="","",VLOOKUP(D389,'UG SKU Categorization'!$A$1:$C$204,3,0))</f>
        <v>Other Health</v>
      </c>
      <c r="G389" s="527">
        <v>806</v>
      </c>
      <c r="H389" s="528"/>
      <c r="I389" s="528"/>
      <c r="J389" s="528"/>
      <c r="K389" s="528"/>
      <c r="L389" s="528"/>
      <c r="M389" s="527">
        <v>29</v>
      </c>
      <c r="N389" s="527">
        <v>29</v>
      </c>
      <c r="O389" s="527">
        <v>17</v>
      </c>
      <c r="P389" s="527">
        <v>10</v>
      </c>
      <c r="Q389" s="527">
        <v>36</v>
      </c>
      <c r="R389" s="527">
        <v>46</v>
      </c>
      <c r="S389" s="527">
        <v>28</v>
      </c>
      <c r="T389" s="527">
        <v>29</v>
      </c>
      <c r="U389" s="527">
        <v>24</v>
      </c>
      <c r="V389" s="527">
        <v>9</v>
      </c>
      <c r="W389" s="527">
        <v>38</v>
      </c>
      <c r="X389" s="527">
        <v>55</v>
      </c>
      <c r="Y389" s="527">
        <v>63</v>
      </c>
      <c r="Z389" s="527">
        <v>78</v>
      </c>
      <c r="AA389" s="527">
        <v>38</v>
      </c>
      <c r="AB389" s="527">
        <v>53</v>
      </c>
      <c r="AC389" s="527">
        <v>76</v>
      </c>
      <c r="AD389" s="527">
        <v>41</v>
      </c>
      <c r="AE389" s="527">
        <v>41</v>
      </c>
      <c r="AF389" s="527">
        <v>29</v>
      </c>
      <c r="AG389" s="527">
        <v>33</v>
      </c>
      <c r="AH389" s="527">
        <v>2</v>
      </c>
      <c r="AI389" s="528"/>
      <c r="AJ389" s="528"/>
      <c r="AK389" s="528"/>
      <c r="AL389" s="528"/>
      <c r="AM389" s="528"/>
      <c r="AN389" s="528"/>
      <c r="AO389" s="528"/>
      <c r="AP389" s="528"/>
      <c r="AQ389" s="527">
        <v>2</v>
      </c>
      <c r="AR389" s="528"/>
      <c r="AS389" s="528"/>
      <c r="AT389" s="528"/>
      <c r="AU389" s="528"/>
      <c r="AV389" s="528"/>
      <c r="AW389" s="528"/>
      <c r="AX389" s="528"/>
    </row>
    <row r="390" spans="1:50">
      <c r="A390" s="526" t="s">
        <v>1005</v>
      </c>
      <c r="B390" s="526" t="s">
        <v>376</v>
      </c>
      <c r="C390" s="526" t="s">
        <v>954</v>
      </c>
      <c r="D390" s="526" t="s">
        <v>552</v>
      </c>
      <c r="E390" s="526" t="s">
        <v>553</v>
      </c>
      <c r="F390" s="61" t="str">
        <f>IF(D390="","",VLOOKUP(D390,'UG SKU Categorization'!$A$1:$C$204,3,0))</f>
        <v>Other Health</v>
      </c>
      <c r="G390" s="527">
        <v>1054</v>
      </c>
      <c r="H390" s="528"/>
      <c r="I390" s="528"/>
      <c r="J390" s="528"/>
      <c r="K390" s="528"/>
      <c r="L390" s="528"/>
      <c r="M390" s="528"/>
      <c r="N390" s="527">
        <v>48</v>
      </c>
      <c r="O390" s="528"/>
      <c r="P390" s="528"/>
      <c r="Q390" s="528"/>
      <c r="R390" s="527">
        <v>41</v>
      </c>
      <c r="S390" s="527">
        <v>22</v>
      </c>
      <c r="T390" s="527">
        <v>48</v>
      </c>
      <c r="U390" s="527">
        <v>30</v>
      </c>
      <c r="V390" s="527">
        <v>3</v>
      </c>
      <c r="W390" s="527">
        <v>31</v>
      </c>
      <c r="X390" s="527">
        <v>47</v>
      </c>
      <c r="Y390" s="527">
        <v>90</v>
      </c>
      <c r="Z390" s="527">
        <v>84</v>
      </c>
      <c r="AA390" s="527">
        <v>57</v>
      </c>
      <c r="AB390" s="527">
        <v>42</v>
      </c>
      <c r="AC390" s="527">
        <v>64</v>
      </c>
      <c r="AD390" s="527">
        <v>63</v>
      </c>
      <c r="AE390" s="527">
        <v>46</v>
      </c>
      <c r="AF390" s="527">
        <v>17</v>
      </c>
      <c r="AG390" s="527">
        <v>22</v>
      </c>
      <c r="AH390" s="527">
        <v>27</v>
      </c>
      <c r="AI390" s="527">
        <v>19</v>
      </c>
      <c r="AJ390" s="527">
        <v>6</v>
      </c>
      <c r="AK390" s="527">
        <v>9</v>
      </c>
      <c r="AL390" s="527">
        <v>13</v>
      </c>
      <c r="AM390" s="527">
        <v>35</v>
      </c>
      <c r="AN390" s="527">
        <v>26</v>
      </c>
      <c r="AO390" s="527">
        <v>21</v>
      </c>
      <c r="AP390" s="527">
        <v>18</v>
      </c>
      <c r="AQ390" s="527">
        <v>24</v>
      </c>
      <c r="AR390" s="527">
        <v>19</v>
      </c>
      <c r="AS390" s="527">
        <v>6</v>
      </c>
      <c r="AT390" s="527">
        <v>7</v>
      </c>
      <c r="AU390" s="527">
        <v>18</v>
      </c>
      <c r="AV390" s="527">
        <v>14</v>
      </c>
      <c r="AW390" s="527">
        <v>33</v>
      </c>
      <c r="AX390" s="527">
        <v>4</v>
      </c>
    </row>
    <row r="391" spans="1:50">
      <c r="A391" s="526" t="s">
        <v>1005</v>
      </c>
      <c r="B391" s="526" t="s">
        <v>376</v>
      </c>
      <c r="C391" s="526" t="s">
        <v>954</v>
      </c>
      <c r="D391" s="526" t="s">
        <v>554</v>
      </c>
      <c r="E391" s="526" t="s">
        <v>555</v>
      </c>
      <c r="F391" s="61" t="str">
        <f>IF(D391="","",VLOOKUP(D391,'UG SKU Categorization'!$A$1:$C$204,3,0))</f>
        <v>Other Health</v>
      </c>
      <c r="G391" s="527">
        <v>263</v>
      </c>
      <c r="H391" s="528"/>
      <c r="I391" s="528"/>
      <c r="J391" s="528"/>
      <c r="K391" s="528"/>
      <c r="L391" s="528"/>
      <c r="M391" s="528"/>
      <c r="N391" s="528"/>
      <c r="O391" s="528"/>
      <c r="P391" s="528"/>
      <c r="Q391" s="528"/>
      <c r="R391" s="528"/>
      <c r="S391" s="528"/>
      <c r="T391" s="528"/>
      <c r="U391" s="528"/>
      <c r="V391" s="528"/>
      <c r="W391" s="527">
        <v>15</v>
      </c>
      <c r="X391" s="527">
        <v>22</v>
      </c>
      <c r="Y391" s="527">
        <v>31</v>
      </c>
      <c r="Z391" s="527">
        <v>38</v>
      </c>
      <c r="AA391" s="527">
        <v>24</v>
      </c>
      <c r="AB391" s="527">
        <v>10</v>
      </c>
      <c r="AC391" s="527">
        <v>33</v>
      </c>
      <c r="AD391" s="527">
        <v>23</v>
      </c>
      <c r="AE391" s="527">
        <v>19</v>
      </c>
      <c r="AF391" s="527">
        <v>18</v>
      </c>
      <c r="AG391" s="527">
        <v>25</v>
      </c>
      <c r="AH391" s="528"/>
      <c r="AI391" s="527">
        <v>1</v>
      </c>
      <c r="AJ391" s="528"/>
      <c r="AK391" s="528"/>
      <c r="AL391" s="528"/>
      <c r="AM391" s="528"/>
      <c r="AN391" s="528"/>
      <c r="AO391" s="528"/>
      <c r="AP391" s="528"/>
      <c r="AQ391" s="527">
        <v>4</v>
      </c>
      <c r="AR391" s="528"/>
      <c r="AS391" s="528"/>
      <c r="AT391" s="528"/>
      <c r="AU391" s="528"/>
      <c r="AV391" s="528"/>
      <c r="AW391" s="528"/>
      <c r="AX391" s="528"/>
    </row>
    <row r="392" spans="1:50">
      <c r="A392" s="526" t="s">
        <v>1005</v>
      </c>
      <c r="B392" s="526" t="s">
        <v>376</v>
      </c>
      <c r="C392" s="526" t="s">
        <v>954</v>
      </c>
      <c r="D392" s="526" t="s">
        <v>556</v>
      </c>
      <c r="E392" s="526" t="s">
        <v>557</v>
      </c>
      <c r="F392" s="61" t="str">
        <f>IF(D392="","",VLOOKUP(D392,'UG SKU Categorization'!$A$1:$C$204,3,0))</f>
        <v>Other Health</v>
      </c>
      <c r="G392" s="527">
        <v>1040</v>
      </c>
      <c r="H392" s="528"/>
      <c r="I392" s="528"/>
      <c r="J392" s="528"/>
      <c r="K392" s="528"/>
      <c r="L392" s="528"/>
      <c r="M392" s="528"/>
      <c r="N392" s="528"/>
      <c r="O392" s="528"/>
      <c r="P392" s="528"/>
      <c r="Q392" s="528"/>
      <c r="R392" s="528"/>
      <c r="S392" s="528"/>
      <c r="T392" s="528"/>
      <c r="U392" s="528"/>
      <c r="V392" s="528"/>
      <c r="W392" s="528"/>
      <c r="X392" s="528"/>
      <c r="Y392" s="528"/>
      <c r="Z392" s="528"/>
      <c r="AA392" s="527">
        <v>8</v>
      </c>
      <c r="AB392" s="527">
        <v>16</v>
      </c>
      <c r="AC392" s="527">
        <v>19</v>
      </c>
      <c r="AD392" s="527">
        <v>12</v>
      </c>
      <c r="AE392" s="527">
        <v>21</v>
      </c>
      <c r="AF392" s="527">
        <v>15</v>
      </c>
      <c r="AG392" s="527">
        <v>26</v>
      </c>
      <c r="AH392" s="527">
        <v>35</v>
      </c>
      <c r="AI392" s="527">
        <v>44</v>
      </c>
      <c r="AJ392" s="527">
        <v>25</v>
      </c>
      <c r="AK392" s="527">
        <v>31</v>
      </c>
      <c r="AL392" s="527">
        <v>10</v>
      </c>
      <c r="AM392" s="527">
        <v>45</v>
      </c>
      <c r="AN392" s="527">
        <v>103</v>
      </c>
      <c r="AO392" s="527">
        <v>80</v>
      </c>
      <c r="AP392" s="527">
        <v>65</v>
      </c>
      <c r="AQ392" s="527">
        <v>85</v>
      </c>
      <c r="AR392" s="527">
        <v>57</v>
      </c>
      <c r="AS392" s="527">
        <v>17</v>
      </c>
      <c r="AT392" s="527">
        <v>47</v>
      </c>
      <c r="AU392" s="527">
        <v>77</v>
      </c>
      <c r="AV392" s="527">
        <v>103</v>
      </c>
      <c r="AW392" s="527">
        <v>73</v>
      </c>
      <c r="AX392" s="527">
        <v>26</v>
      </c>
    </row>
    <row r="393" spans="1:50">
      <c r="A393" s="526" t="s">
        <v>1005</v>
      </c>
      <c r="B393" s="526" t="s">
        <v>376</v>
      </c>
      <c r="C393" s="526" t="s">
        <v>954</v>
      </c>
      <c r="D393" s="526" t="s">
        <v>1856</v>
      </c>
      <c r="E393" s="526" t="s">
        <v>1857</v>
      </c>
      <c r="F393" s="61" t="str">
        <f>IF(D393="","",VLOOKUP(D393,'UG SKU Categorization'!$A$1:$C$204,3,0))</f>
        <v>Pneumonia Treatment</v>
      </c>
      <c r="G393" s="527">
        <v>65</v>
      </c>
      <c r="H393" s="528"/>
      <c r="I393" s="528"/>
      <c r="J393" s="528"/>
      <c r="K393" s="528"/>
      <c r="L393" s="528"/>
      <c r="M393" s="528"/>
      <c r="N393" s="528"/>
      <c r="O393" s="528"/>
      <c r="P393" s="528"/>
      <c r="Q393" s="528"/>
      <c r="R393" s="528"/>
      <c r="S393" s="528"/>
      <c r="T393" s="528"/>
      <c r="U393" s="528"/>
      <c r="V393" s="528"/>
      <c r="W393" s="528"/>
      <c r="X393" s="528"/>
      <c r="Y393" s="528"/>
      <c r="Z393" s="528"/>
      <c r="AA393" s="528"/>
      <c r="AB393" s="528"/>
      <c r="AC393" s="528"/>
      <c r="AD393" s="528"/>
      <c r="AE393" s="528"/>
      <c r="AF393" s="528"/>
      <c r="AG393" s="528"/>
      <c r="AH393" s="528"/>
      <c r="AI393" s="528"/>
      <c r="AJ393" s="528"/>
      <c r="AK393" s="528"/>
      <c r="AL393" s="528"/>
      <c r="AM393" s="528"/>
      <c r="AN393" s="528"/>
      <c r="AO393" s="528"/>
      <c r="AP393" s="528"/>
      <c r="AQ393" s="528"/>
      <c r="AR393" s="528"/>
      <c r="AS393" s="528"/>
      <c r="AT393" s="527">
        <v>5</v>
      </c>
      <c r="AU393" s="527">
        <v>12</v>
      </c>
      <c r="AV393" s="527">
        <v>12</v>
      </c>
      <c r="AW393" s="527">
        <v>30</v>
      </c>
      <c r="AX393" s="527">
        <v>6</v>
      </c>
    </row>
    <row r="394" spans="1:50">
      <c r="A394" s="526" t="s">
        <v>1005</v>
      </c>
      <c r="B394" s="526" t="s">
        <v>376</v>
      </c>
      <c r="C394" s="526" t="s">
        <v>954</v>
      </c>
      <c r="D394" s="526" t="s">
        <v>558</v>
      </c>
      <c r="E394" s="526" t="s">
        <v>559</v>
      </c>
      <c r="F394" s="61" t="str">
        <f>IF(D394="","",VLOOKUP(D394,'UG SKU Categorization'!$A$1:$C$204,3,0))</f>
        <v>Condoms / contraceptives</v>
      </c>
      <c r="G394" s="527">
        <v>256</v>
      </c>
      <c r="H394" s="528"/>
      <c r="I394" s="528"/>
      <c r="J394" s="528"/>
      <c r="K394" s="528"/>
      <c r="L394" s="527">
        <v>77</v>
      </c>
      <c r="M394" s="527">
        <v>33</v>
      </c>
      <c r="N394" s="528"/>
      <c r="O394" s="527">
        <v>20</v>
      </c>
      <c r="P394" s="527">
        <v>60</v>
      </c>
      <c r="Q394" s="528"/>
      <c r="R394" s="527">
        <v>1</v>
      </c>
      <c r="S394" s="528"/>
      <c r="T394" s="528"/>
      <c r="U394" s="528"/>
      <c r="V394" s="527">
        <v>5</v>
      </c>
      <c r="W394" s="528"/>
      <c r="X394" s="528"/>
      <c r="Y394" s="528"/>
      <c r="Z394" s="528"/>
      <c r="AA394" s="528"/>
      <c r="AB394" s="528"/>
      <c r="AC394" s="528"/>
      <c r="AD394" s="528"/>
      <c r="AE394" s="528"/>
      <c r="AF394" s="528"/>
      <c r="AG394" s="527">
        <v>1</v>
      </c>
      <c r="AH394" s="527">
        <v>59</v>
      </c>
      <c r="AI394" s="528"/>
      <c r="AJ394" s="528"/>
      <c r="AK394" s="528"/>
      <c r="AL394" s="528"/>
      <c r="AM394" s="528"/>
      <c r="AN394" s="528"/>
      <c r="AO394" s="528"/>
      <c r="AP394" s="528"/>
      <c r="AQ394" s="528"/>
      <c r="AR394" s="528"/>
      <c r="AS394" s="528"/>
      <c r="AT394" s="528"/>
      <c r="AU394" s="528"/>
      <c r="AV394" s="528"/>
      <c r="AW394" s="528"/>
      <c r="AX394" s="528"/>
    </row>
    <row r="395" spans="1:50">
      <c r="A395" s="526" t="s">
        <v>1005</v>
      </c>
      <c r="B395" s="526" t="s">
        <v>376</v>
      </c>
      <c r="C395" s="526" t="s">
        <v>954</v>
      </c>
      <c r="D395" s="526" t="s">
        <v>560</v>
      </c>
      <c r="E395" s="526" t="s">
        <v>2462</v>
      </c>
      <c r="F395" s="61" t="str">
        <f>IF(D395="","",VLOOKUP(D395,'UG SKU Categorization'!$A$1:$C$204,3,0))</f>
        <v>Pregnancy &amp; Delivery</v>
      </c>
      <c r="G395" s="527">
        <v>25</v>
      </c>
      <c r="H395" s="528"/>
      <c r="I395" s="528"/>
      <c r="J395" s="528"/>
      <c r="K395" s="528"/>
      <c r="L395" s="527">
        <v>2</v>
      </c>
      <c r="M395" s="527">
        <v>1</v>
      </c>
      <c r="N395" s="528"/>
      <c r="O395" s="527">
        <v>5</v>
      </c>
      <c r="P395" s="527">
        <v>2</v>
      </c>
      <c r="Q395" s="527">
        <v>2</v>
      </c>
      <c r="R395" s="527">
        <v>5</v>
      </c>
      <c r="S395" s="527">
        <v>8</v>
      </c>
      <c r="T395" s="528"/>
      <c r="U395" s="528"/>
      <c r="V395" s="528"/>
      <c r="W395" s="528"/>
      <c r="X395" s="528"/>
      <c r="Y395" s="528"/>
      <c r="Z395" s="528"/>
      <c r="AA395" s="528"/>
      <c r="AB395" s="528"/>
      <c r="AC395" s="528"/>
      <c r="AD395" s="528"/>
      <c r="AE395" s="528"/>
      <c r="AF395" s="528"/>
      <c r="AG395" s="528"/>
      <c r="AH395" s="528"/>
      <c r="AI395" s="528"/>
      <c r="AJ395" s="528"/>
      <c r="AK395" s="528"/>
      <c r="AL395" s="528"/>
      <c r="AM395" s="528"/>
      <c r="AN395" s="528"/>
      <c r="AO395" s="528"/>
      <c r="AP395" s="528"/>
      <c r="AQ395" s="528"/>
      <c r="AR395" s="528"/>
      <c r="AS395" s="528"/>
      <c r="AT395" s="528"/>
      <c r="AU395" s="528"/>
      <c r="AV395" s="528"/>
      <c r="AW395" s="528"/>
      <c r="AX395" s="528"/>
    </row>
    <row r="396" spans="1:50">
      <c r="A396" s="526" t="s">
        <v>1005</v>
      </c>
      <c r="B396" s="526" t="s">
        <v>376</v>
      </c>
      <c r="C396" s="526" t="s">
        <v>954</v>
      </c>
      <c r="D396" s="526" t="s">
        <v>561</v>
      </c>
      <c r="E396" s="526" t="s">
        <v>562</v>
      </c>
      <c r="F396" s="61" t="str">
        <f>IF(D396="","",VLOOKUP(D396,'UG SKU Categorization'!$A$1:$C$204,3,0))</f>
        <v>Condoms / contraceptives</v>
      </c>
      <c r="G396" s="527">
        <v>415</v>
      </c>
      <c r="H396" s="528"/>
      <c r="I396" s="528"/>
      <c r="J396" s="528"/>
      <c r="K396" s="528"/>
      <c r="L396" s="527">
        <v>6</v>
      </c>
      <c r="M396" s="527">
        <v>30</v>
      </c>
      <c r="N396" s="527">
        <v>29</v>
      </c>
      <c r="O396" s="527">
        <v>36</v>
      </c>
      <c r="P396" s="527">
        <v>14</v>
      </c>
      <c r="Q396" s="527">
        <v>15</v>
      </c>
      <c r="R396" s="527">
        <v>13</v>
      </c>
      <c r="S396" s="527">
        <v>16</v>
      </c>
      <c r="T396" s="527">
        <v>29</v>
      </c>
      <c r="U396" s="527">
        <v>17</v>
      </c>
      <c r="V396" s="527">
        <v>23</v>
      </c>
      <c r="W396" s="527">
        <v>11</v>
      </c>
      <c r="X396" s="527">
        <v>16</v>
      </c>
      <c r="Y396" s="527">
        <v>16</v>
      </c>
      <c r="Z396" s="527">
        <v>14</v>
      </c>
      <c r="AA396" s="527">
        <v>7</v>
      </c>
      <c r="AB396" s="527">
        <v>1</v>
      </c>
      <c r="AC396" s="527">
        <v>23</v>
      </c>
      <c r="AD396" s="527">
        <v>1</v>
      </c>
      <c r="AE396" s="527">
        <v>12</v>
      </c>
      <c r="AF396" s="527">
        <v>4</v>
      </c>
      <c r="AG396" s="527">
        <v>5</v>
      </c>
      <c r="AH396" s="527">
        <v>10</v>
      </c>
      <c r="AI396" s="527">
        <v>9</v>
      </c>
      <c r="AJ396" s="527">
        <v>5</v>
      </c>
      <c r="AK396" s="527">
        <v>4</v>
      </c>
      <c r="AL396" s="527">
        <v>3</v>
      </c>
      <c r="AM396" s="527">
        <v>4</v>
      </c>
      <c r="AN396" s="527">
        <v>8</v>
      </c>
      <c r="AO396" s="527">
        <v>10</v>
      </c>
      <c r="AP396" s="528"/>
      <c r="AQ396" s="527">
        <v>4</v>
      </c>
      <c r="AR396" s="528"/>
      <c r="AS396" s="528"/>
      <c r="AT396" s="527">
        <v>1</v>
      </c>
      <c r="AU396" s="527">
        <v>6</v>
      </c>
      <c r="AV396" s="527">
        <v>7</v>
      </c>
      <c r="AW396" s="527">
        <v>4</v>
      </c>
      <c r="AX396" s="527">
        <v>2</v>
      </c>
    </row>
    <row r="397" spans="1:50">
      <c r="A397" s="526" t="s">
        <v>1005</v>
      </c>
      <c r="B397" s="526" t="s">
        <v>376</v>
      </c>
      <c r="C397" s="526" t="s">
        <v>954</v>
      </c>
      <c r="D397" s="526" t="s">
        <v>563</v>
      </c>
      <c r="E397" s="526" t="s">
        <v>564</v>
      </c>
      <c r="F397" s="61" t="str">
        <f>IF(D397="","",VLOOKUP(D397,'UG SKU Categorization'!$A$1:$C$204,3,0))</f>
        <v>Pregnancy &amp; Delivery</v>
      </c>
      <c r="G397" s="527">
        <v>708</v>
      </c>
      <c r="H397" s="528"/>
      <c r="I397" s="528"/>
      <c r="J397" s="528"/>
      <c r="K397" s="528"/>
      <c r="L397" s="527">
        <v>53</v>
      </c>
      <c r="M397" s="527">
        <v>21</v>
      </c>
      <c r="N397" s="527">
        <v>32</v>
      </c>
      <c r="O397" s="527">
        <v>31</v>
      </c>
      <c r="P397" s="527">
        <v>31</v>
      </c>
      <c r="Q397" s="527">
        <v>29</v>
      </c>
      <c r="R397" s="527">
        <v>25</v>
      </c>
      <c r="S397" s="527">
        <v>37</v>
      </c>
      <c r="T397" s="527">
        <v>32</v>
      </c>
      <c r="U397" s="527">
        <v>21</v>
      </c>
      <c r="V397" s="527">
        <v>7</v>
      </c>
      <c r="W397" s="527">
        <v>11</v>
      </c>
      <c r="X397" s="527">
        <v>2</v>
      </c>
      <c r="Y397" s="527">
        <v>22</v>
      </c>
      <c r="Z397" s="527">
        <v>17</v>
      </c>
      <c r="AA397" s="527">
        <v>41</v>
      </c>
      <c r="AB397" s="527">
        <v>27</v>
      </c>
      <c r="AC397" s="527">
        <v>31</v>
      </c>
      <c r="AD397" s="527">
        <v>24</v>
      </c>
      <c r="AE397" s="527">
        <v>11</v>
      </c>
      <c r="AF397" s="527">
        <v>10</v>
      </c>
      <c r="AG397" s="527">
        <v>8</v>
      </c>
      <c r="AH397" s="527">
        <v>12</v>
      </c>
      <c r="AI397" s="527">
        <v>3</v>
      </c>
      <c r="AJ397" s="527">
        <v>8</v>
      </c>
      <c r="AK397" s="527">
        <v>9</v>
      </c>
      <c r="AL397" s="527">
        <v>5</v>
      </c>
      <c r="AM397" s="527">
        <v>13</v>
      </c>
      <c r="AN397" s="527">
        <v>11</v>
      </c>
      <c r="AO397" s="527">
        <v>17</v>
      </c>
      <c r="AP397" s="527">
        <v>1</v>
      </c>
      <c r="AQ397" s="527">
        <v>29</v>
      </c>
      <c r="AR397" s="527">
        <v>8</v>
      </c>
      <c r="AS397" s="527">
        <v>4</v>
      </c>
      <c r="AT397" s="527">
        <v>2</v>
      </c>
      <c r="AU397" s="527">
        <v>12</v>
      </c>
      <c r="AV397" s="527">
        <v>34</v>
      </c>
      <c r="AW397" s="527">
        <v>13</v>
      </c>
      <c r="AX397" s="527">
        <v>4</v>
      </c>
    </row>
    <row r="398" spans="1:50">
      <c r="A398" s="526" t="s">
        <v>1005</v>
      </c>
      <c r="B398" s="526" t="s">
        <v>376</v>
      </c>
      <c r="C398" s="526" t="s">
        <v>954</v>
      </c>
      <c r="D398" s="526" t="s">
        <v>565</v>
      </c>
      <c r="E398" s="526" t="s">
        <v>566</v>
      </c>
      <c r="F398" s="61" t="str">
        <f>IF(D398="","",VLOOKUP(D398,'UG SKU Categorization'!$A$1:$C$204,3,0))</f>
        <v>Pregnancy &amp; Delivery</v>
      </c>
      <c r="G398" s="527">
        <v>704</v>
      </c>
      <c r="H398" s="528"/>
      <c r="I398" s="528"/>
      <c r="J398" s="528"/>
      <c r="K398" s="528"/>
      <c r="L398" s="527">
        <v>12</v>
      </c>
      <c r="M398" s="527">
        <v>12</v>
      </c>
      <c r="N398" s="527">
        <v>19</v>
      </c>
      <c r="O398" s="527">
        <v>7</v>
      </c>
      <c r="P398" s="527">
        <v>5</v>
      </c>
      <c r="Q398" s="527">
        <v>7</v>
      </c>
      <c r="R398" s="527">
        <v>14</v>
      </c>
      <c r="S398" s="527">
        <v>18</v>
      </c>
      <c r="T398" s="527">
        <v>20</v>
      </c>
      <c r="U398" s="527">
        <v>17</v>
      </c>
      <c r="V398" s="527">
        <v>13</v>
      </c>
      <c r="W398" s="527">
        <v>10</v>
      </c>
      <c r="X398" s="527">
        <v>25</v>
      </c>
      <c r="Y398" s="527">
        <v>29</v>
      </c>
      <c r="Z398" s="527">
        <v>21</v>
      </c>
      <c r="AA398" s="527">
        <v>22</v>
      </c>
      <c r="AB398" s="527">
        <v>19</v>
      </c>
      <c r="AC398" s="527">
        <v>14</v>
      </c>
      <c r="AD398" s="527">
        <v>13</v>
      </c>
      <c r="AE398" s="527">
        <v>16</v>
      </c>
      <c r="AF398" s="527">
        <v>8</v>
      </c>
      <c r="AG398" s="527">
        <v>12</v>
      </c>
      <c r="AH398" s="527">
        <v>12</v>
      </c>
      <c r="AI398" s="527">
        <v>15</v>
      </c>
      <c r="AJ398" s="527">
        <v>5</v>
      </c>
      <c r="AK398" s="527">
        <v>7</v>
      </c>
      <c r="AL398" s="527">
        <v>16</v>
      </c>
      <c r="AM398" s="527">
        <v>38</v>
      </c>
      <c r="AN398" s="527">
        <v>39</v>
      </c>
      <c r="AO398" s="527">
        <v>33</v>
      </c>
      <c r="AP398" s="527">
        <v>23</v>
      </c>
      <c r="AQ398" s="527">
        <v>43</v>
      </c>
      <c r="AR398" s="527">
        <v>19</v>
      </c>
      <c r="AS398" s="527">
        <v>24</v>
      </c>
      <c r="AT398" s="527">
        <v>10</v>
      </c>
      <c r="AU398" s="527">
        <v>16</v>
      </c>
      <c r="AV398" s="527">
        <v>53</v>
      </c>
      <c r="AW398" s="527">
        <v>16</v>
      </c>
      <c r="AX398" s="527">
        <v>2</v>
      </c>
    </row>
    <row r="399" spans="1:50">
      <c r="A399" s="526" t="s">
        <v>1005</v>
      </c>
      <c r="B399" s="526" t="s">
        <v>376</v>
      </c>
      <c r="C399" s="526" t="s">
        <v>954</v>
      </c>
      <c r="D399" s="526" t="s">
        <v>567</v>
      </c>
      <c r="E399" s="526" t="s">
        <v>568</v>
      </c>
      <c r="F399" s="61" t="str">
        <f>IF(D399="","",VLOOKUP(D399,'UG SKU Categorization'!$A$1:$C$204,3,0))</f>
        <v>Pregnancy &amp; Delivery</v>
      </c>
      <c r="G399" s="527">
        <v>525</v>
      </c>
      <c r="H399" s="528"/>
      <c r="I399" s="528"/>
      <c r="J399" s="528"/>
      <c r="K399" s="528"/>
      <c r="L399" s="527">
        <v>21</v>
      </c>
      <c r="M399" s="527">
        <v>9</v>
      </c>
      <c r="N399" s="527">
        <v>27</v>
      </c>
      <c r="O399" s="527">
        <v>9</v>
      </c>
      <c r="P399" s="527">
        <v>3</v>
      </c>
      <c r="Q399" s="527">
        <v>9</v>
      </c>
      <c r="R399" s="527">
        <v>15</v>
      </c>
      <c r="S399" s="527">
        <v>14</v>
      </c>
      <c r="T399" s="527">
        <v>27</v>
      </c>
      <c r="U399" s="527">
        <v>16</v>
      </c>
      <c r="V399" s="527">
        <v>17</v>
      </c>
      <c r="W399" s="527">
        <v>17</v>
      </c>
      <c r="X399" s="527">
        <v>28</v>
      </c>
      <c r="Y399" s="527">
        <v>23</v>
      </c>
      <c r="Z399" s="527">
        <v>16</v>
      </c>
      <c r="AA399" s="527">
        <v>19</v>
      </c>
      <c r="AB399" s="527">
        <v>9</v>
      </c>
      <c r="AC399" s="527">
        <v>19</v>
      </c>
      <c r="AD399" s="527">
        <v>5</v>
      </c>
      <c r="AE399" s="527">
        <v>8</v>
      </c>
      <c r="AF399" s="527">
        <v>19</v>
      </c>
      <c r="AG399" s="527">
        <v>7</v>
      </c>
      <c r="AH399" s="527">
        <v>20</v>
      </c>
      <c r="AI399" s="527">
        <v>14</v>
      </c>
      <c r="AJ399" s="527">
        <v>13</v>
      </c>
      <c r="AK399" s="527">
        <v>5</v>
      </c>
      <c r="AL399" s="527">
        <v>3</v>
      </c>
      <c r="AM399" s="527">
        <v>13</v>
      </c>
      <c r="AN399" s="527">
        <v>20</v>
      </c>
      <c r="AO399" s="527">
        <v>5</v>
      </c>
      <c r="AP399" s="527">
        <v>13</v>
      </c>
      <c r="AQ399" s="527">
        <v>6</v>
      </c>
      <c r="AR399" s="527">
        <v>5</v>
      </c>
      <c r="AS399" s="527">
        <v>4</v>
      </c>
      <c r="AT399" s="527">
        <v>8</v>
      </c>
      <c r="AU399" s="527">
        <v>6</v>
      </c>
      <c r="AV399" s="527">
        <v>33</v>
      </c>
      <c r="AW399" s="527">
        <v>19</v>
      </c>
      <c r="AX399" s="527">
        <v>1</v>
      </c>
    </row>
    <row r="400" spans="1:50">
      <c r="A400" s="526" t="s">
        <v>1005</v>
      </c>
      <c r="B400" s="526" t="s">
        <v>376</v>
      </c>
      <c r="C400" s="526" t="s">
        <v>954</v>
      </c>
      <c r="D400" s="526" t="s">
        <v>569</v>
      </c>
      <c r="E400" s="526" t="s">
        <v>570</v>
      </c>
      <c r="F400" s="61" t="str">
        <f>IF(D400="","",VLOOKUP(D400,'UG SKU Categorization'!$A$1:$C$204,3,0))</f>
        <v>Pregnancy &amp; Delivery</v>
      </c>
      <c r="G400" s="527">
        <v>136</v>
      </c>
      <c r="H400" s="528"/>
      <c r="I400" s="528"/>
      <c r="J400" s="528"/>
      <c r="K400" s="528"/>
      <c r="L400" s="528"/>
      <c r="M400" s="528"/>
      <c r="N400" s="527">
        <v>4</v>
      </c>
      <c r="O400" s="528"/>
      <c r="P400" s="527">
        <v>2</v>
      </c>
      <c r="Q400" s="527">
        <v>1</v>
      </c>
      <c r="R400" s="527">
        <v>2</v>
      </c>
      <c r="S400" s="527">
        <v>3</v>
      </c>
      <c r="T400" s="527">
        <v>4</v>
      </c>
      <c r="U400" s="527">
        <v>5</v>
      </c>
      <c r="V400" s="527">
        <v>4</v>
      </c>
      <c r="W400" s="527">
        <v>2</v>
      </c>
      <c r="X400" s="527">
        <v>3</v>
      </c>
      <c r="Y400" s="527">
        <v>5</v>
      </c>
      <c r="Z400" s="527">
        <v>6</v>
      </c>
      <c r="AA400" s="527">
        <v>7</v>
      </c>
      <c r="AB400" s="527">
        <v>11</v>
      </c>
      <c r="AC400" s="527">
        <v>7</v>
      </c>
      <c r="AD400" s="527">
        <v>5</v>
      </c>
      <c r="AE400" s="527">
        <v>1</v>
      </c>
      <c r="AF400" s="527">
        <v>4</v>
      </c>
      <c r="AG400" s="527">
        <v>3</v>
      </c>
      <c r="AH400" s="527">
        <v>4</v>
      </c>
      <c r="AI400" s="527">
        <v>4</v>
      </c>
      <c r="AJ400" s="527">
        <v>3</v>
      </c>
      <c r="AK400" s="528"/>
      <c r="AL400" s="527">
        <v>1</v>
      </c>
      <c r="AM400" s="527">
        <v>1</v>
      </c>
      <c r="AN400" s="527">
        <v>5</v>
      </c>
      <c r="AO400" s="527">
        <v>4</v>
      </c>
      <c r="AP400" s="527">
        <v>4</v>
      </c>
      <c r="AQ400" s="527">
        <v>10</v>
      </c>
      <c r="AR400" s="527">
        <v>6</v>
      </c>
      <c r="AS400" s="527">
        <v>1</v>
      </c>
      <c r="AT400" s="528"/>
      <c r="AU400" s="527">
        <v>2</v>
      </c>
      <c r="AV400" s="527">
        <v>4</v>
      </c>
      <c r="AW400" s="527">
        <v>7</v>
      </c>
      <c r="AX400" s="527">
        <v>1</v>
      </c>
    </row>
    <row r="401" spans="1:50">
      <c r="A401" s="526" t="s">
        <v>1005</v>
      </c>
      <c r="B401" s="526" t="s">
        <v>376</v>
      </c>
      <c r="C401" s="526" t="s">
        <v>954</v>
      </c>
      <c r="D401" s="526" t="s">
        <v>571</v>
      </c>
      <c r="E401" s="526" t="s">
        <v>572</v>
      </c>
      <c r="F401" s="61" t="str">
        <f>IF(D401="","",VLOOKUP(D401,'UG SKU Categorization'!$A$1:$C$204,3,0))</f>
        <v>Condoms / contraceptives</v>
      </c>
      <c r="G401" s="527">
        <v>336</v>
      </c>
      <c r="H401" s="528"/>
      <c r="I401" s="528"/>
      <c r="J401" s="528"/>
      <c r="K401" s="528"/>
      <c r="L401" s="528"/>
      <c r="M401" s="528"/>
      <c r="N401" s="527">
        <v>1</v>
      </c>
      <c r="O401" s="528"/>
      <c r="P401" s="528"/>
      <c r="Q401" s="528"/>
      <c r="R401" s="527">
        <v>3</v>
      </c>
      <c r="S401" s="527">
        <v>3</v>
      </c>
      <c r="T401" s="527">
        <v>1</v>
      </c>
      <c r="U401" s="528"/>
      <c r="V401" s="528"/>
      <c r="W401" s="527">
        <v>81</v>
      </c>
      <c r="X401" s="527">
        <v>2</v>
      </c>
      <c r="Y401" s="527">
        <v>1</v>
      </c>
      <c r="Z401" s="527">
        <v>1</v>
      </c>
      <c r="AA401" s="527">
        <v>3</v>
      </c>
      <c r="AB401" s="527">
        <v>12</v>
      </c>
      <c r="AC401" s="528"/>
      <c r="AD401" s="527">
        <v>1</v>
      </c>
      <c r="AE401" s="528"/>
      <c r="AF401" s="527">
        <v>2</v>
      </c>
      <c r="AG401" s="527">
        <v>3</v>
      </c>
      <c r="AH401" s="527">
        <v>40</v>
      </c>
      <c r="AI401" s="528"/>
      <c r="AJ401" s="527">
        <v>1</v>
      </c>
      <c r="AK401" s="528"/>
      <c r="AL401" s="527">
        <v>60</v>
      </c>
      <c r="AM401" s="528"/>
      <c r="AN401" s="527">
        <v>1</v>
      </c>
      <c r="AO401" s="528"/>
      <c r="AP401" s="527">
        <v>4</v>
      </c>
      <c r="AQ401" s="527">
        <v>20</v>
      </c>
      <c r="AR401" s="527">
        <v>1</v>
      </c>
      <c r="AS401" s="527">
        <v>9</v>
      </c>
      <c r="AT401" s="527">
        <v>2</v>
      </c>
      <c r="AU401" s="527">
        <v>84</v>
      </c>
      <c r="AV401" s="528"/>
      <c r="AW401" s="528"/>
      <c r="AX401" s="528"/>
    </row>
    <row r="402" spans="1:50">
      <c r="A402" s="526" t="s">
        <v>1005</v>
      </c>
      <c r="B402" s="526" t="s">
        <v>376</v>
      </c>
      <c r="C402" s="526" t="s">
        <v>954</v>
      </c>
      <c r="D402" s="526" t="s">
        <v>573</v>
      </c>
      <c r="E402" s="526" t="s">
        <v>574</v>
      </c>
      <c r="F402" s="61" t="str">
        <f>IF(D402="","",VLOOKUP(D402,'UG SKU Categorization'!$A$1:$C$204,3,0))</f>
        <v>Other Health</v>
      </c>
      <c r="G402" s="527">
        <v>37</v>
      </c>
      <c r="H402" s="528"/>
      <c r="I402" s="528"/>
      <c r="J402" s="528"/>
      <c r="K402" s="528"/>
      <c r="L402" s="528"/>
      <c r="M402" s="527">
        <v>1</v>
      </c>
      <c r="N402" s="527">
        <v>1</v>
      </c>
      <c r="O402" s="527">
        <v>1</v>
      </c>
      <c r="P402" s="528"/>
      <c r="Q402" s="527">
        <v>4</v>
      </c>
      <c r="R402" s="527">
        <v>2</v>
      </c>
      <c r="S402" s="527">
        <v>3</v>
      </c>
      <c r="T402" s="527">
        <v>1</v>
      </c>
      <c r="U402" s="527">
        <v>1</v>
      </c>
      <c r="V402" s="527">
        <v>3</v>
      </c>
      <c r="W402" s="527">
        <v>5</v>
      </c>
      <c r="X402" s="527">
        <v>5</v>
      </c>
      <c r="Y402" s="527">
        <v>1</v>
      </c>
      <c r="Z402" s="528"/>
      <c r="AA402" s="528"/>
      <c r="AB402" s="527">
        <v>1</v>
      </c>
      <c r="AC402" s="527">
        <v>2</v>
      </c>
      <c r="AD402" s="527">
        <v>1</v>
      </c>
      <c r="AE402" s="527">
        <v>1</v>
      </c>
      <c r="AF402" s="528"/>
      <c r="AG402" s="527">
        <v>2</v>
      </c>
      <c r="AH402" s="528"/>
      <c r="AI402" s="528"/>
      <c r="AJ402" s="528"/>
      <c r="AK402" s="527">
        <v>2</v>
      </c>
      <c r="AL402" s="528"/>
      <c r="AM402" s="528"/>
      <c r="AN402" s="528"/>
      <c r="AO402" s="528"/>
      <c r="AP402" s="528"/>
      <c r="AQ402" s="528"/>
      <c r="AR402" s="528"/>
      <c r="AS402" s="528"/>
      <c r="AT402" s="528"/>
      <c r="AU402" s="528"/>
      <c r="AV402" s="528"/>
      <c r="AW402" s="528"/>
      <c r="AX402" s="528"/>
    </row>
    <row r="403" spans="1:50">
      <c r="A403" s="526" t="s">
        <v>1005</v>
      </c>
      <c r="B403" s="526" t="s">
        <v>376</v>
      </c>
      <c r="C403" s="526" t="s">
        <v>954</v>
      </c>
      <c r="D403" s="526" t="s">
        <v>575</v>
      </c>
      <c r="E403" s="526" t="s">
        <v>576</v>
      </c>
      <c r="F403" s="61" t="str">
        <f>IF(D403="","",VLOOKUP(D403,'UG SKU Categorization'!$A$1:$C$204,3,0))</f>
        <v>Other Health</v>
      </c>
      <c r="G403" s="527">
        <v>158</v>
      </c>
      <c r="H403" s="528"/>
      <c r="I403" s="528"/>
      <c r="J403" s="528"/>
      <c r="K403" s="528"/>
      <c r="L403" s="527">
        <v>32</v>
      </c>
      <c r="M403" s="527">
        <v>12</v>
      </c>
      <c r="N403" s="527">
        <v>3</v>
      </c>
      <c r="O403" s="527">
        <v>7</v>
      </c>
      <c r="P403" s="527">
        <v>1</v>
      </c>
      <c r="Q403" s="527">
        <v>3</v>
      </c>
      <c r="R403" s="527">
        <v>34</v>
      </c>
      <c r="S403" s="527">
        <v>5</v>
      </c>
      <c r="T403" s="527">
        <v>3</v>
      </c>
      <c r="U403" s="527">
        <v>1</v>
      </c>
      <c r="V403" s="527">
        <v>1</v>
      </c>
      <c r="W403" s="528"/>
      <c r="X403" s="527">
        <v>3</v>
      </c>
      <c r="Y403" s="527">
        <v>6</v>
      </c>
      <c r="Z403" s="527">
        <v>10</v>
      </c>
      <c r="AA403" s="527">
        <v>4</v>
      </c>
      <c r="AB403" s="527">
        <v>1</v>
      </c>
      <c r="AC403" s="528"/>
      <c r="AD403" s="528"/>
      <c r="AE403" s="527">
        <v>18</v>
      </c>
      <c r="AF403" s="527">
        <v>2</v>
      </c>
      <c r="AG403" s="528"/>
      <c r="AH403" s="527">
        <v>1</v>
      </c>
      <c r="AI403" s="527">
        <v>3</v>
      </c>
      <c r="AJ403" s="528"/>
      <c r="AK403" s="528"/>
      <c r="AL403" s="528"/>
      <c r="AM403" s="528"/>
      <c r="AN403" s="527">
        <v>2</v>
      </c>
      <c r="AO403" s="527">
        <v>2</v>
      </c>
      <c r="AP403" s="527">
        <v>1</v>
      </c>
      <c r="AQ403" s="527">
        <v>1</v>
      </c>
      <c r="AR403" s="528"/>
      <c r="AS403" s="528"/>
      <c r="AT403" s="528"/>
      <c r="AU403" s="528"/>
      <c r="AV403" s="528"/>
      <c r="AW403" s="527">
        <v>2</v>
      </c>
      <c r="AX403" s="528"/>
    </row>
    <row r="404" spans="1:50">
      <c r="A404" s="526" t="s">
        <v>1005</v>
      </c>
      <c r="B404" s="526" t="s">
        <v>376</v>
      </c>
      <c r="C404" s="526" t="s">
        <v>954</v>
      </c>
      <c r="D404" s="526" t="s">
        <v>577</v>
      </c>
      <c r="E404" s="526" t="s">
        <v>578</v>
      </c>
      <c r="F404" s="61" t="str">
        <f>IF(D404="","",VLOOKUP(D404,'UG SKU Categorization'!$A$1:$C$204,3,0))</f>
        <v>Other Health</v>
      </c>
      <c r="G404" s="527">
        <v>236</v>
      </c>
      <c r="H404" s="528"/>
      <c r="I404" s="528"/>
      <c r="J404" s="528"/>
      <c r="K404" s="528"/>
      <c r="L404" s="527">
        <v>20</v>
      </c>
      <c r="M404" s="527">
        <v>25</v>
      </c>
      <c r="N404" s="527">
        <v>3</v>
      </c>
      <c r="O404" s="527">
        <v>118</v>
      </c>
      <c r="P404" s="527">
        <v>1</v>
      </c>
      <c r="Q404" s="527">
        <v>3</v>
      </c>
      <c r="R404" s="527">
        <v>8</v>
      </c>
      <c r="S404" s="527">
        <v>1</v>
      </c>
      <c r="T404" s="527">
        <v>3</v>
      </c>
      <c r="U404" s="527">
        <v>1</v>
      </c>
      <c r="V404" s="527">
        <v>5</v>
      </c>
      <c r="W404" s="528"/>
      <c r="X404" s="527">
        <v>3</v>
      </c>
      <c r="Y404" s="527">
        <v>6</v>
      </c>
      <c r="Z404" s="527">
        <v>2</v>
      </c>
      <c r="AA404" s="527">
        <v>3</v>
      </c>
      <c r="AB404" s="527">
        <v>2</v>
      </c>
      <c r="AC404" s="527">
        <v>2</v>
      </c>
      <c r="AD404" s="527">
        <v>3</v>
      </c>
      <c r="AE404" s="528"/>
      <c r="AF404" s="527">
        <v>5</v>
      </c>
      <c r="AG404" s="527">
        <v>1</v>
      </c>
      <c r="AH404" s="528"/>
      <c r="AI404" s="528"/>
      <c r="AJ404" s="527">
        <v>0</v>
      </c>
      <c r="AK404" s="528"/>
      <c r="AL404" s="528"/>
      <c r="AM404" s="527">
        <v>3</v>
      </c>
      <c r="AN404" s="527">
        <v>7</v>
      </c>
      <c r="AO404" s="527">
        <v>8</v>
      </c>
      <c r="AP404" s="527">
        <v>1</v>
      </c>
      <c r="AQ404" s="528"/>
      <c r="AR404" s="528"/>
      <c r="AS404" s="528"/>
      <c r="AT404" s="528"/>
      <c r="AU404" s="528"/>
      <c r="AV404" s="528"/>
      <c r="AW404" s="528"/>
      <c r="AX404" s="528"/>
    </row>
    <row r="405" spans="1:50">
      <c r="A405" s="526" t="s">
        <v>1005</v>
      </c>
      <c r="B405" s="526" t="s">
        <v>376</v>
      </c>
      <c r="C405" s="526" t="s">
        <v>954</v>
      </c>
      <c r="D405" s="526" t="s">
        <v>577</v>
      </c>
      <c r="E405" s="526" t="s">
        <v>1543</v>
      </c>
      <c r="F405" s="61" t="str">
        <f>IF(D405="","",VLOOKUP(D405,'UG SKU Categorization'!$A$1:$C$204,3,0))</f>
        <v>Other Health</v>
      </c>
      <c r="G405" s="527">
        <v>18</v>
      </c>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528"/>
      <c r="AF405" s="528"/>
      <c r="AG405" s="528"/>
      <c r="AH405" s="528"/>
      <c r="AI405" s="528"/>
      <c r="AJ405" s="528"/>
      <c r="AK405" s="528"/>
      <c r="AL405" s="528"/>
      <c r="AM405" s="528"/>
      <c r="AN405" s="528"/>
      <c r="AO405" s="528"/>
      <c r="AP405" s="527">
        <v>16</v>
      </c>
      <c r="AQ405" s="527">
        <v>2</v>
      </c>
      <c r="AR405" s="528"/>
      <c r="AS405" s="528"/>
      <c r="AT405" s="528"/>
      <c r="AU405" s="528"/>
      <c r="AV405" s="528"/>
      <c r="AW405" s="528"/>
      <c r="AX405" s="528"/>
    </row>
    <row r="406" spans="1:50">
      <c r="A406" s="526" t="s">
        <v>1005</v>
      </c>
      <c r="B406" s="526" t="s">
        <v>376</v>
      </c>
      <c r="C406" s="526" t="s">
        <v>954</v>
      </c>
      <c r="D406" s="526" t="s">
        <v>579</v>
      </c>
      <c r="E406" s="526" t="s">
        <v>580</v>
      </c>
      <c r="F406" s="61" t="str">
        <f>IF(D406="","",VLOOKUP(D406,'UG SKU Categorization'!$A$1:$C$204,3,0))</f>
        <v>Other Health</v>
      </c>
      <c r="G406" s="527">
        <v>260</v>
      </c>
      <c r="H406" s="528"/>
      <c r="I406" s="528"/>
      <c r="J406" s="528"/>
      <c r="K406" s="528"/>
      <c r="L406" s="527">
        <v>22</v>
      </c>
      <c r="M406" s="527">
        <v>7</v>
      </c>
      <c r="N406" s="527">
        <v>11</v>
      </c>
      <c r="O406" s="527">
        <v>10</v>
      </c>
      <c r="P406" s="527">
        <v>8</v>
      </c>
      <c r="Q406" s="527">
        <v>11</v>
      </c>
      <c r="R406" s="527">
        <v>10</v>
      </c>
      <c r="S406" s="527">
        <v>16</v>
      </c>
      <c r="T406" s="527">
        <v>11</v>
      </c>
      <c r="U406" s="527">
        <v>6</v>
      </c>
      <c r="V406" s="527">
        <v>1</v>
      </c>
      <c r="W406" s="527">
        <v>4</v>
      </c>
      <c r="X406" s="527">
        <v>12</v>
      </c>
      <c r="Y406" s="527">
        <v>12</v>
      </c>
      <c r="Z406" s="527">
        <v>21</v>
      </c>
      <c r="AA406" s="527">
        <v>5</v>
      </c>
      <c r="AB406" s="527">
        <v>6</v>
      </c>
      <c r="AC406" s="527">
        <v>7</v>
      </c>
      <c r="AD406" s="527">
        <v>9</v>
      </c>
      <c r="AE406" s="527">
        <v>7</v>
      </c>
      <c r="AF406" s="528"/>
      <c r="AG406" s="527">
        <v>13</v>
      </c>
      <c r="AH406" s="527">
        <v>5</v>
      </c>
      <c r="AI406" s="527">
        <v>4</v>
      </c>
      <c r="AJ406" s="527">
        <v>6</v>
      </c>
      <c r="AK406" s="527">
        <v>4</v>
      </c>
      <c r="AL406" s="528"/>
      <c r="AM406" s="527">
        <v>3</v>
      </c>
      <c r="AN406" s="527">
        <v>2</v>
      </c>
      <c r="AO406" s="527">
        <v>3</v>
      </c>
      <c r="AP406" s="527">
        <v>13</v>
      </c>
      <c r="AQ406" s="527">
        <v>4</v>
      </c>
      <c r="AR406" s="527">
        <v>1</v>
      </c>
      <c r="AS406" s="528"/>
      <c r="AT406" s="527">
        <v>1</v>
      </c>
      <c r="AU406" s="527">
        <v>2</v>
      </c>
      <c r="AV406" s="528"/>
      <c r="AW406" s="527">
        <v>2</v>
      </c>
      <c r="AX406" s="527">
        <v>1</v>
      </c>
    </row>
    <row r="407" spans="1:50">
      <c r="A407" s="526" t="s">
        <v>1005</v>
      </c>
      <c r="B407" s="526" t="s">
        <v>376</v>
      </c>
      <c r="C407" s="526" t="s">
        <v>954</v>
      </c>
      <c r="D407" s="526" t="s">
        <v>1582</v>
      </c>
      <c r="E407" s="526" t="s">
        <v>1583</v>
      </c>
      <c r="F407" s="61" t="str">
        <f>IF(D407="","",VLOOKUP(D407,'UG SKU Categorization'!$A$1:$C$204,3,0))</f>
        <v>Other Health</v>
      </c>
      <c r="G407" s="527">
        <v>34</v>
      </c>
      <c r="H407" s="528"/>
      <c r="I407" s="528"/>
      <c r="J407" s="528"/>
      <c r="K407" s="528"/>
      <c r="L407" s="528"/>
      <c r="M407" s="528"/>
      <c r="N407" s="528"/>
      <c r="O407" s="528"/>
      <c r="P407" s="528"/>
      <c r="Q407" s="528"/>
      <c r="R407" s="528"/>
      <c r="S407" s="528"/>
      <c r="T407" s="528"/>
      <c r="U407" s="528"/>
      <c r="V407" s="528"/>
      <c r="W407" s="528"/>
      <c r="X407" s="528"/>
      <c r="Y407" s="528"/>
      <c r="Z407" s="528"/>
      <c r="AA407" s="528"/>
      <c r="AB407" s="528"/>
      <c r="AC407" s="528"/>
      <c r="AD407" s="528"/>
      <c r="AE407" s="528"/>
      <c r="AF407" s="528"/>
      <c r="AG407" s="528"/>
      <c r="AH407" s="528"/>
      <c r="AI407" s="528"/>
      <c r="AJ407" s="528"/>
      <c r="AK407" s="528"/>
      <c r="AL407" s="528"/>
      <c r="AM407" s="528"/>
      <c r="AN407" s="528"/>
      <c r="AO407" s="528"/>
      <c r="AP407" s="528"/>
      <c r="AQ407" s="527">
        <v>26</v>
      </c>
      <c r="AR407" s="527">
        <v>8</v>
      </c>
      <c r="AS407" s="528"/>
      <c r="AT407" s="528"/>
      <c r="AU407" s="528"/>
      <c r="AV407" s="528"/>
      <c r="AW407" s="528"/>
      <c r="AX407" s="528"/>
    </row>
    <row r="408" spans="1:50">
      <c r="A408" s="526" t="s">
        <v>1005</v>
      </c>
      <c r="B408" s="526" t="s">
        <v>775</v>
      </c>
      <c r="C408" s="526" t="s">
        <v>956</v>
      </c>
      <c r="D408" s="526" t="s">
        <v>1495</v>
      </c>
      <c r="E408" s="526" t="s">
        <v>1497</v>
      </c>
      <c r="F408" s="61" t="str">
        <f>IF(D408="","",VLOOKUP(D408,'UG SKU Categorization'!$A$1:$C$204,3,0))</f>
        <v>Starter Kit</v>
      </c>
      <c r="G408" s="527">
        <v>1</v>
      </c>
      <c r="H408" s="528"/>
      <c r="I408" s="528"/>
      <c r="J408" s="528"/>
      <c r="K408" s="528"/>
      <c r="L408" s="528"/>
      <c r="M408" s="528"/>
      <c r="N408" s="528"/>
      <c r="O408" s="528"/>
      <c r="P408" s="528"/>
      <c r="Q408" s="528"/>
      <c r="R408" s="528"/>
      <c r="S408" s="528"/>
      <c r="T408" s="528"/>
      <c r="U408" s="528"/>
      <c r="V408" s="528"/>
      <c r="W408" s="528"/>
      <c r="X408" s="528"/>
      <c r="Y408" s="528"/>
      <c r="Z408" s="528"/>
      <c r="AA408" s="528"/>
      <c r="AB408" s="528"/>
      <c r="AC408" s="528"/>
      <c r="AD408" s="528"/>
      <c r="AE408" s="528"/>
      <c r="AF408" s="528"/>
      <c r="AG408" s="528"/>
      <c r="AH408" s="528"/>
      <c r="AI408" s="528"/>
      <c r="AJ408" s="528"/>
      <c r="AK408" s="528"/>
      <c r="AL408" s="528"/>
      <c r="AM408" s="528"/>
      <c r="AN408" s="528"/>
      <c r="AO408" s="527">
        <v>1</v>
      </c>
      <c r="AP408" s="528"/>
      <c r="AQ408" s="528"/>
      <c r="AR408" s="528"/>
      <c r="AS408" s="528"/>
      <c r="AT408" s="528"/>
      <c r="AU408" s="528"/>
      <c r="AV408" s="528"/>
      <c r="AW408" s="528"/>
      <c r="AX408" s="528"/>
    </row>
    <row r="409" spans="1:50">
      <c r="A409" s="526" t="s">
        <v>1005</v>
      </c>
      <c r="B409" s="526" t="s">
        <v>775</v>
      </c>
      <c r="C409" s="526" t="s">
        <v>956</v>
      </c>
      <c r="D409" s="526" t="s">
        <v>1033</v>
      </c>
      <c r="E409" s="526" t="s">
        <v>1034</v>
      </c>
      <c r="F409" s="61" t="str">
        <f>IF(D409="","",VLOOKUP(D409,'UG SKU Categorization'!$A$1:$C$204,3,0))</f>
        <v>Starter Kit</v>
      </c>
      <c r="G409" s="527">
        <v>23</v>
      </c>
      <c r="H409" s="528"/>
      <c r="I409" s="528"/>
      <c r="J409" s="528"/>
      <c r="K409" s="528"/>
      <c r="L409" s="528"/>
      <c r="M409" s="528"/>
      <c r="N409" s="528"/>
      <c r="O409" s="528"/>
      <c r="P409" s="528"/>
      <c r="Q409" s="528"/>
      <c r="R409" s="528"/>
      <c r="S409" s="528"/>
      <c r="T409" s="528"/>
      <c r="U409" s="528"/>
      <c r="V409" s="528"/>
      <c r="W409" s="528"/>
      <c r="X409" s="528"/>
      <c r="Y409" s="528"/>
      <c r="Z409" s="528"/>
      <c r="AA409" s="528"/>
      <c r="AB409" s="528"/>
      <c r="AC409" s="528"/>
      <c r="AD409" s="528"/>
      <c r="AE409" s="528"/>
      <c r="AF409" s="528"/>
      <c r="AG409" s="528"/>
      <c r="AH409" s="528"/>
      <c r="AI409" s="528"/>
      <c r="AJ409" s="528"/>
      <c r="AK409" s="528"/>
      <c r="AL409" s="527">
        <v>4</v>
      </c>
      <c r="AM409" s="527">
        <v>6</v>
      </c>
      <c r="AN409" s="527">
        <v>3</v>
      </c>
      <c r="AO409" s="527">
        <v>5</v>
      </c>
      <c r="AP409" s="527">
        <v>2</v>
      </c>
      <c r="AQ409" s="527">
        <v>2</v>
      </c>
      <c r="AR409" s="528"/>
      <c r="AS409" s="527">
        <v>1</v>
      </c>
      <c r="AT409" s="528"/>
      <c r="AU409" s="528"/>
      <c r="AV409" s="528"/>
      <c r="AW409" s="528"/>
      <c r="AX409" s="528"/>
    </row>
    <row r="410" spans="1:50">
      <c r="A410" s="526" t="s">
        <v>1005</v>
      </c>
      <c r="B410" s="526" t="s">
        <v>775</v>
      </c>
      <c r="C410" s="526" t="s">
        <v>956</v>
      </c>
      <c r="D410" s="526" t="s">
        <v>1037</v>
      </c>
      <c r="E410" s="526" t="s">
        <v>1038</v>
      </c>
      <c r="F410" s="61" t="str">
        <f>IF(D410="","",VLOOKUP(D410,'UG SKU Categorization'!$A$1:$C$204,3,0))</f>
        <v>Starter Kit</v>
      </c>
      <c r="G410" s="527">
        <v>4</v>
      </c>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E410" s="528"/>
      <c r="AF410" s="528"/>
      <c r="AG410" s="528"/>
      <c r="AH410" s="528"/>
      <c r="AI410" s="528"/>
      <c r="AJ410" s="528"/>
      <c r="AK410" s="528"/>
      <c r="AL410" s="528"/>
      <c r="AM410" s="528"/>
      <c r="AN410" s="528"/>
      <c r="AO410" s="527">
        <v>1</v>
      </c>
      <c r="AP410" s="527">
        <v>1</v>
      </c>
      <c r="AQ410" s="528"/>
      <c r="AR410" s="528"/>
      <c r="AS410" s="527">
        <v>2</v>
      </c>
      <c r="AT410" s="528"/>
      <c r="AU410" s="528"/>
      <c r="AV410" s="528"/>
      <c r="AW410" s="528"/>
      <c r="AX410" s="528"/>
    </row>
    <row r="411" spans="1:50">
      <c r="A411" s="526" t="s">
        <v>1005</v>
      </c>
      <c r="B411" s="526" t="s">
        <v>775</v>
      </c>
      <c r="C411" s="526" t="s">
        <v>956</v>
      </c>
      <c r="D411" s="526" t="s">
        <v>711</v>
      </c>
      <c r="E411" s="526" t="s">
        <v>712</v>
      </c>
      <c r="F411" s="61" t="str">
        <f>IF(D411="","",VLOOKUP(D411,'UG SKU Categorization'!$A$1:$C$204,3,0))</f>
        <v>Fortified Foods</v>
      </c>
      <c r="G411" s="527">
        <v>7447</v>
      </c>
      <c r="H411" s="528"/>
      <c r="I411" s="528"/>
      <c r="J411" s="528"/>
      <c r="K411" s="528"/>
      <c r="L411" s="528"/>
      <c r="M411" s="528"/>
      <c r="N411" s="528"/>
      <c r="O411" s="528"/>
      <c r="P411" s="528"/>
      <c r="Q411" s="528"/>
      <c r="R411" s="528"/>
      <c r="S411" s="528"/>
      <c r="T411" s="528"/>
      <c r="U411" s="528"/>
      <c r="V411" s="528"/>
      <c r="W411" s="528"/>
      <c r="X411" s="528"/>
      <c r="Y411" s="528"/>
      <c r="Z411" s="528"/>
      <c r="AA411" s="528"/>
      <c r="AB411" s="528"/>
      <c r="AC411" s="528"/>
      <c r="AD411" s="528"/>
      <c r="AE411" s="527">
        <v>467</v>
      </c>
      <c r="AF411" s="527">
        <v>27</v>
      </c>
      <c r="AG411" s="527">
        <v>406</v>
      </c>
      <c r="AH411" s="527">
        <v>626</v>
      </c>
      <c r="AI411" s="527">
        <v>682</v>
      </c>
      <c r="AJ411" s="527">
        <v>685</v>
      </c>
      <c r="AK411" s="527">
        <v>516</v>
      </c>
      <c r="AL411" s="527">
        <v>650</v>
      </c>
      <c r="AM411" s="527">
        <v>596</v>
      </c>
      <c r="AN411" s="527">
        <v>262</v>
      </c>
      <c r="AO411" s="527">
        <v>252</v>
      </c>
      <c r="AP411" s="527">
        <v>259</v>
      </c>
      <c r="AQ411" s="527">
        <v>219</v>
      </c>
      <c r="AR411" s="527">
        <v>209</v>
      </c>
      <c r="AS411" s="527">
        <v>349</v>
      </c>
      <c r="AT411" s="527">
        <v>321</v>
      </c>
      <c r="AU411" s="527">
        <v>391</v>
      </c>
      <c r="AV411" s="527">
        <v>183</v>
      </c>
      <c r="AW411" s="527">
        <v>341</v>
      </c>
      <c r="AX411" s="527">
        <v>6</v>
      </c>
    </row>
    <row r="412" spans="1:50">
      <c r="A412" s="526" t="s">
        <v>1005</v>
      </c>
      <c r="B412" s="526" t="s">
        <v>775</v>
      </c>
      <c r="C412" s="526" t="s">
        <v>956</v>
      </c>
      <c r="D412" s="526" t="s">
        <v>713</v>
      </c>
      <c r="E412" s="526" t="s">
        <v>714</v>
      </c>
      <c r="F412" s="61" t="str">
        <f>IF(D412="","",VLOOKUP(D412,'UG SKU Categorization'!$A$1:$C$204,3,0))</f>
        <v>Fortified Foods</v>
      </c>
      <c r="G412" s="527">
        <v>1411</v>
      </c>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E412" s="527">
        <v>137</v>
      </c>
      <c r="AF412" s="527">
        <v>100</v>
      </c>
      <c r="AG412" s="527">
        <v>168</v>
      </c>
      <c r="AH412" s="527">
        <v>180</v>
      </c>
      <c r="AI412" s="527">
        <v>165</v>
      </c>
      <c r="AJ412" s="527">
        <v>169</v>
      </c>
      <c r="AK412" s="527">
        <v>125</v>
      </c>
      <c r="AL412" s="527">
        <v>111</v>
      </c>
      <c r="AM412" s="527">
        <v>79</v>
      </c>
      <c r="AN412" s="527">
        <v>28</v>
      </c>
      <c r="AO412" s="527">
        <v>33</v>
      </c>
      <c r="AP412" s="527">
        <v>16</v>
      </c>
      <c r="AQ412" s="527">
        <v>41</v>
      </c>
      <c r="AR412" s="527">
        <v>17</v>
      </c>
      <c r="AS412" s="527">
        <v>24</v>
      </c>
      <c r="AT412" s="527">
        <v>14</v>
      </c>
      <c r="AU412" s="527">
        <v>4</v>
      </c>
      <c r="AV412" s="528"/>
      <c r="AW412" s="528"/>
      <c r="AX412" s="528"/>
    </row>
    <row r="413" spans="1:50">
      <c r="A413" s="526" t="s">
        <v>1005</v>
      </c>
      <c r="B413" s="526" t="s">
        <v>775</v>
      </c>
      <c r="C413" s="526" t="s">
        <v>956</v>
      </c>
      <c r="D413" s="526" t="s">
        <v>719</v>
      </c>
      <c r="E413" s="526" t="s">
        <v>720</v>
      </c>
      <c r="F413" s="61" t="str">
        <f>IF(D413="","",VLOOKUP(D413,'UG SKU Categorization'!$A$1:$C$204,3,0))</f>
        <v>Fortified Foods</v>
      </c>
      <c r="G413" s="527">
        <v>6457</v>
      </c>
      <c r="H413" s="528"/>
      <c r="I413" s="528"/>
      <c r="J413" s="528"/>
      <c r="K413" s="528"/>
      <c r="L413" s="528"/>
      <c r="M413" s="528"/>
      <c r="N413" s="528"/>
      <c r="O413" s="528"/>
      <c r="P413" s="528"/>
      <c r="Q413" s="528"/>
      <c r="R413" s="528"/>
      <c r="S413" s="528"/>
      <c r="T413" s="528"/>
      <c r="U413" s="528"/>
      <c r="V413" s="528"/>
      <c r="W413" s="528"/>
      <c r="X413" s="528"/>
      <c r="Y413" s="528"/>
      <c r="Z413" s="528"/>
      <c r="AA413" s="528"/>
      <c r="AB413" s="528"/>
      <c r="AC413" s="528"/>
      <c r="AD413" s="528"/>
      <c r="AE413" s="527">
        <v>275</v>
      </c>
      <c r="AF413" s="528"/>
      <c r="AG413" s="527">
        <v>472</v>
      </c>
      <c r="AH413" s="527">
        <v>566</v>
      </c>
      <c r="AI413" s="527">
        <v>438</v>
      </c>
      <c r="AJ413" s="527">
        <v>588</v>
      </c>
      <c r="AK413" s="527">
        <v>526</v>
      </c>
      <c r="AL413" s="527">
        <v>540</v>
      </c>
      <c r="AM413" s="527">
        <v>360</v>
      </c>
      <c r="AN413" s="527">
        <v>284</v>
      </c>
      <c r="AO413" s="527">
        <v>251</v>
      </c>
      <c r="AP413" s="527">
        <v>247</v>
      </c>
      <c r="AQ413" s="527">
        <v>204</v>
      </c>
      <c r="AR413" s="527">
        <v>287</v>
      </c>
      <c r="AS413" s="527">
        <v>375</v>
      </c>
      <c r="AT413" s="527">
        <v>255</v>
      </c>
      <c r="AU413" s="527">
        <v>313</v>
      </c>
      <c r="AV413" s="527">
        <v>241</v>
      </c>
      <c r="AW413" s="527">
        <v>231</v>
      </c>
      <c r="AX413" s="527">
        <v>4</v>
      </c>
    </row>
    <row r="414" spans="1:50">
      <c r="A414" s="526" t="s">
        <v>1005</v>
      </c>
      <c r="B414" s="526" t="s">
        <v>775</v>
      </c>
      <c r="C414" s="526" t="s">
        <v>956</v>
      </c>
      <c r="D414" s="526" t="s">
        <v>729</v>
      </c>
      <c r="E414" s="526" t="s">
        <v>730</v>
      </c>
      <c r="F414" s="61" t="str">
        <f>IF(D414="","",VLOOKUP(D414,'UG SKU Categorization'!$A$1:$C$204,3,0))</f>
        <v>Fortified Foods</v>
      </c>
      <c r="G414" s="527">
        <v>50</v>
      </c>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528"/>
      <c r="AF414" s="528"/>
      <c r="AG414" s="528"/>
      <c r="AH414" s="527">
        <v>4</v>
      </c>
      <c r="AI414" s="527">
        <v>43</v>
      </c>
      <c r="AJ414" s="527">
        <v>3</v>
      </c>
      <c r="AK414" s="528"/>
      <c r="AL414" s="528"/>
      <c r="AM414" s="528"/>
      <c r="AN414" s="528"/>
      <c r="AO414" s="528"/>
      <c r="AP414" s="528"/>
      <c r="AQ414" s="528"/>
      <c r="AR414" s="528"/>
      <c r="AS414" s="528"/>
      <c r="AT414" s="528"/>
      <c r="AU414" s="528"/>
      <c r="AV414" s="528"/>
      <c r="AW414" s="528"/>
      <c r="AX414" s="528"/>
    </row>
    <row r="415" spans="1:50">
      <c r="A415" s="526" t="s">
        <v>1005</v>
      </c>
      <c r="B415" s="526" t="s">
        <v>775</v>
      </c>
      <c r="C415" s="526" t="s">
        <v>956</v>
      </c>
      <c r="D415" s="526" t="s">
        <v>690</v>
      </c>
      <c r="E415" s="526" t="s">
        <v>1006</v>
      </c>
      <c r="F415" s="61" t="str">
        <f>IF(D415="","",VLOOKUP(D415,'UG SKU Categorization'!$A$1:$C$204,3,0))</f>
        <v>Fortified Foods</v>
      </c>
      <c r="G415" s="527">
        <v>2710</v>
      </c>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528"/>
      <c r="AF415" s="528"/>
      <c r="AG415" s="528"/>
      <c r="AH415" s="528"/>
      <c r="AI415" s="527">
        <v>75</v>
      </c>
      <c r="AJ415" s="527">
        <v>348</v>
      </c>
      <c r="AK415" s="528"/>
      <c r="AL415" s="528"/>
      <c r="AM415" s="527">
        <v>250</v>
      </c>
      <c r="AN415" s="527">
        <v>393</v>
      </c>
      <c r="AO415" s="527">
        <v>402</v>
      </c>
      <c r="AP415" s="527">
        <v>234</v>
      </c>
      <c r="AQ415" s="527">
        <v>65</v>
      </c>
      <c r="AR415" s="527">
        <v>257</v>
      </c>
      <c r="AS415" s="527">
        <v>295</v>
      </c>
      <c r="AT415" s="527">
        <v>159</v>
      </c>
      <c r="AU415" s="527">
        <v>172</v>
      </c>
      <c r="AV415" s="527">
        <v>60</v>
      </c>
      <c r="AW415" s="528"/>
      <c r="AX415" s="528"/>
    </row>
    <row r="416" spans="1:50">
      <c r="A416" s="526" t="s">
        <v>1005</v>
      </c>
      <c r="B416" s="526" t="s">
        <v>775</v>
      </c>
      <c r="C416" s="526" t="s">
        <v>956</v>
      </c>
      <c r="D416" s="526" t="s">
        <v>1235</v>
      </c>
      <c r="E416" s="526" t="s">
        <v>1236</v>
      </c>
      <c r="F416" s="61" t="str">
        <f>IF(D416="","",VLOOKUP(D416,'UG SKU Categorization'!$A$1:$C$204,3,0))</f>
        <v>Fortified Foods</v>
      </c>
      <c r="G416" s="527">
        <v>193</v>
      </c>
      <c r="H416" s="528"/>
      <c r="I416" s="528"/>
      <c r="J416" s="528"/>
      <c r="K416" s="528"/>
      <c r="L416" s="528"/>
      <c r="M416" s="528"/>
      <c r="N416" s="528"/>
      <c r="O416" s="528"/>
      <c r="P416" s="528"/>
      <c r="Q416" s="528"/>
      <c r="R416" s="528"/>
      <c r="S416" s="528"/>
      <c r="T416" s="528"/>
      <c r="U416" s="528"/>
      <c r="V416" s="528"/>
      <c r="W416" s="528"/>
      <c r="X416" s="528"/>
      <c r="Y416" s="528"/>
      <c r="Z416" s="528"/>
      <c r="AA416" s="528"/>
      <c r="AB416" s="528"/>
      <c r="AC416" s="528"/>
      <c r="AD416" s="528"/>
      <c r="AE416" s="528"/>
      <c r="AF416" s="528"/>
      <c r="AG416" s="528"/>
      <c r="AH416" s="528"/>
      <c r="AI416" s="528"/>
      <c r="AJ416" s="528"/>
      <c r="AK416" s="528"/>
      <c r="AL416" s="528"/>
      <c r="AM416" s="527">
        <v>65</v>
      </c>
      <c r="AN416" s="527">
        <v>53</v>
      </c>
      <c r="AO416" s="527">
        <v>43</v>
      </c>
      <c r="AP416" s="527">
        <v>30</v>
      </c>
      <c r="AQ416" s="527">
        <v>2</v>
      </c>
      <c r="AR416" s="528"/>
      <c r="AS416" s="528"/>
      <c r="AT416" s="528"/>
      <c r="AU416" s="528"/>
      <c r="AV416" s="528"/>
      <c r="AW416" s="528"/>
      <c r="AX416" s="528"/>
    </row>
    <row r="417" spans="1:50">
      <c r="A417" s="526" t="s">
        <v>1005</v>
      </c>
      <c r="B417" s="526" t="s">
        <v>775</v>
      </c>
      <c r="C417" s="526" t="s">
        <v>956</v>
      </c>
      <c r="D417" s="526" t="s">
        <v>1239</v>
      </c>
      <c r="E417" s="526" t="s">
        <v>1240</v>
      </c>
      <c r="F417" s="61" t="str">
        <f>IF(D417="","",VLOOKUP(D417,'UG SKU Categorization'!$A$1:$C$204,3,0))</f>
        <v>Fortified Foods</v>
      </c>
      <c r="G417" s="527">
        <v>184</v>
      </c>
      <c r="H417" s="528"/>
      <c r="I417" s="528"/>
      <c r="J417" s="528"/>
      <c r="K417" s="528"/>
      <c r="L417" s="528"/>
      <c r="M417" s="528"/>
      <c r="N417" s="528"/>
      <c r="O417" s="528"/>
      <c r="P417" s="528"/>
      <c r="Q417" s="528"/>
      <c r="R417" s="528"/>
      <c r="S417" s="528"/>
      <c r="T417" s="528"/>
      <c r="U417" s="528"/>
      <c r="V417" s="528"/>
      <c r="W417" s="528"/>
      <c r="X417" s="528"/>
      <c r="Y417" s="528"/>
      <c r="Z417" s="528"/>
      <c r="AA417" s="528"/>
      <c r="AB417" s="528"/>
      <c r="AC417" s="528"/>
      <c r="AD417" s="528"/>
      <c r="AE417" s="528"/>
      <c r="AF417" s="528"/>
      <c r="AG417" s="528"/>
      <c r="AH417" s="528"/>
      <c r="AI417" s="528"/>
      <c r="AJ417" s="528"/>
      <c r="AK417" s="528"/>
      <c r="AL417" s="528"/>
      <c r="AM417" s="527">
        <v>91</v>
      </c>
      <c r="AN417" s="527">
        <v>54</v>
      </c>
      <c r="AO417" s="527">
        <v>39</v>
      </c>
      <c r="AP417" s="528"/>
      <c r="AQ417" s="528"/>
      <c r="AR417" s="528"/>
      <c r="AS417" s="528"/>
      <c r="AT417" s="528"/>
      <c r="AU417" s="528"/>
      <c r="AV417" s="528"/>
      <c r="AW417" s="528"/>
      <c r="AX417" s="528"/>
    </row>
    <row r="418" spans="1:50">
      <c r="A418" s="526" t="s">
        <v>1005</v>
      </c>
      <c r="B418" s="526" t="s">
        <v>775</v>
      </c>
      <c r="C418" s="526" t="s">
        <v>956</v>
      </c>
      <c r="D418" s="526" t="s">
        <v>1219</v>
      </c>
      <c r="E418" s="526" t="s">
        <v>1220</v>
      </c>
      <c r="F418" s="61" t="str">
        <f>IF(D418="","",VLOOKUP(D418,'UG SKU Categorization'!$A$1:$C$204,3,0))</f>
        <v>Fortified Foods</v>
      </c>
      <c r="G418" s="527">
        <v>30</v>
      </c>
      <c r="H418" s="528"/>
      <c r="I418" s="528"/>
      <c r="J418" s="528"/>
      <c r="K418" s="528"/>
      <c r="L418" s="528"/>
      <c r="M418" s="528"/>
      <c r="N418" s="528"/>
      <c r="O418" s="528"/>
      <c r="P418" s="528"/>
      <c r="Q418" s="528"/>
      <c r="R418" s="528"/>
      <c r="S418" s="528"/>
      <c r="T418" s="528"/>
      <c r="U418" s="528"/>
      <c r="V418" s="528"/>
      <c r="W418" s="528"/>
      <c r="X418" s="528"/>
      <c r="Y418" s="528"/>
      <c r="Z418" s="528"/>
      <c r="AA418" s="528"/>
      <c r="AB418" s="528"/>
      <c r="AC418" s="528"/>
      <c r="AD418" s="528"/>
      <c r="AE418" s="528"/>
      <c r="AF418" s="528"/>
      <c r="AG418" s="528"/>
      <c r="AH418" s="528"/>
      <c r="AI418" s="528"/>
      <c r="AJ418" s="528"/>
      <c r="AK418" s="528"/>
      <c r="AL418" s="528"/>
      <c r="AM418" s="527">
        <v>30</v>
      </c>
      <c r="AN418" s="528"/>
      <c r="AO418" s="528"/>
      <c r="AP418" s="528"/>
      <c r="AQ418" s="528"/>
      <c r="AR418" s="528"/>
      <c r="AS418" s="528"/>
      <c r="AT418" s="528"/>
      <c r="AU418" s="528"/>
      <c r="AV418" s="528"/>
      <c r="AW418" s="528"/>
      <c r="AX418" s="528"/>
    </row>
    <row r="419" spans="1:50">
      <c r="A419" s="526" t="s">
        <v>1005</v>
      </c>
      <c r="B419" s="526" t="s">
        <v>775</v>
      </c>
      <c r="C419" s="526" t="s">
        <v>956</v>
      </c>
      <c r="D419" s="526" t="s">
        <v>1452</v>
      </c>
      <c r="E419" s="526" t="s">
        <v>1454</v>
      </c>
      <c r="F419" s="61" t="str">
        <f>IF(D419="","",VLOOKUP(D419,'UG SKU Categorization'!$A$1:$C$204,3,0))</f>
        <v>Fortified Foods</v>
      </c>
      <c r="G419" s="527">
        <v>4784</v>
      </c>
      <c r="H419" s="528"/>
      <c r="I419" s="528"/>
      <c r="J419" s="528"/>
      <c r="K419" s="528"/>
      <c r="L419" s="528"/>
      <c r="M419" s="528"/>
      <c r="N419" s="528"/>
      <c r="O419" s="528"/>
      <c r="P419" s="528"/>
      <c r="Q419" s="528"/>
      <c r="R419" s="528"/>
      <c r="S419" s="528"/>
      <c r="T419" s="528"/>
      <c r="U419" s="528"/>
      <c r="V419" s="528"/>
      <c r="W419" s="528"/>
      <c r="X419" s="528"/>
      <c r="Y419" s="528"/>
      <c r="Z419" s="528"/>
      <c r="AA419" s="528"/>
      <c r="AB419" s="528"/>
      <c r="AC419" s="528"/>
      <c r="AD419" s="528"/>
      <c r="AE419" s="528"/>
      <c r="AF419" s="528"/>
      <c r="AG419" s="528"/>
      <c r="AH419" s="528"/>
      <c r="AI419" s="528"/>
      <c r="AJ419" s="528"/>
      <c r="AK419" s="528"/>
      <c r="AL419" s="528"/>
      <c r="AM419" s="528"/>
      <c r="AN419" s="527">
        <v>453</v>
      </c>
      <c r="AO419" s="527">
        <v>1227</v>
      </c>
      <c r="AP419" s="527">
        <v>358</v>
      </c>
      <c r="AQ419" s="527">
        <v>254</v>
      </c>
      <c r="AR419" s="527">
        <v>609</v>
      </c>
      <c r="AS419" s="527">
        <v>414</v>
      </c>
      <c r="AT419" s="527">
        <v>393</v>
      </c>
      <c r="AU419" s="527">
        <v>292</v>
      </c>
      <c r="AV419" s="527">
        <v>382</v>
      </c>
      <c r="AW419" s="527">
        <v>318</v>
      </c>
      <c r="AX419" s="527">
        <v>84</v>
      </c>
    </row>
    <row r="420" spans="1:50">
      <c r="A420" s="526" t="s">
        <v>1005</v>
      </c>
      <c r="B420" s="526" t="s">
        <v>775</v>
      </c>
      <c r="C420" s="526" t="s">
        <v>956</v>
      </c>
      <c r="D420" s="526" t="s">
        <v>2465</v>
      </c>
      <c r="E420" s="526" t="s">
        <v>2466</v>
      </c>
      <c r="F420" s="61" t="str">
        <f>IF(D420="","",VLOOKUP(D420,'UG SKU Categorization'!$A$1:$C$204,3,0))</f>
        <v>Fortified Foods</v>
      </c>
      <c r="G420" s="527">
        <v>5</v>
      </c>
      <c r="H420" s="528"/>
      <c r="I420" s="528"/>
      <c r="J420" s="528"/>
      <c r="K420" s="528"/>
      <c r="L420" s="528"/>
      <c r="M420" s="528"/>
      <c r="N420" s="528"/>
      <c r="O420" s="528"/>
      <c r="P420" s="528"/>
      <c r="Q420" s="528"/>
      <c r="R420" s="528"/>
      <c r="S420" s="528"/>
      <c r="T420" s="528"/>
      <c r="U420" s="528"/>
      <c r="V420" s="528"/>
      <c r="W420" s="528"/>
      <c r="X420" s="528"/>
      <c r="Y420" s="528"/>
      <c r="Z420" s="528"/>
      <c r="AA420" s="528"/>
      <c r="AB420" s="528"/>
      <c r="AC420" s="528"/>
      <c r="AD420" s="528"/>
      <c r="AE420" s="528"/>
      <c r="AF420" s="528"/>
      <c r="AG420" s="528"/>
      <c r="AH420" s="528"/>
      <c r="AI420" s="528"/>
      <c r="AJ420" s="528"/>
      <c r="AK420" s="528"/>
      <c r="AL420" s="528"/>
      <c r="AM420" s="528"/>
      <c r="AN420" s="528"/>
      <c r="AO420" s="528"/>
      <c r="AP420" s="528"/>
      <c r="AQ420" s="528"/>
      <c r="AR420" s="528"/>
      <c r="AS420" s="528"/>
      <c r="AT420" s="528"/>
      <c r="AU420" s="528"/>
      <c r="AV420" s="528"/>
      <c r="AW420" s="528"/>
      <c r="AX420" s="527">
        <v>5</v>
      </c>
    </row>
    <row r="421" spans="1:50">
      <c r="A421" s="526" t="s">
        <v>1005</v>
      </c>
      <c r="B421" s="526" t="s">
        <v>775</v>
      </c>
      <c r="C421" s="526" t="s">
        <v>956</v>
      </c>
      <c r="D421" s="526" t="s">
        <v>641</v>
      </c>
      <c r="E421" s="526" t="s">
        <v>642</v>
      </c>
      <c r="F421" s="61" t="str">
        <f>IF(D421="","",VLOOKUP(D421,'UG SKU Categorization'!$A$1:$C$204,3,0))</f>
        <v>Diarrhea Treatment</v>
      </c>
      <c r="G421" s="527">
        <v>173</v>
      </c>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527">
        <v>56</v>
      </c>
      <c r="AF421" s="527">
        <v>2</v>
      </c>
      <c r="AG421" s="527">
        <v>28</v>
      </c>
      <c r="AH421" s="527">
        <v>6</v>
      </c>
      <c r="AI421" s="527">
        <v>20</v>
      </c>
      <c r="AJ421" s="528"/>
      <c r="AK421" s="527">
        <v>7</v>
      </c>
      <c r="AL421" s="527">
        <v>10</v>
      </c>
      <c r="AM421" s="528"/>
      <c r="AN421" s="528"/>
      <c r="AO421" s="527">
        <v>3</v>
      </c>
      <c r="AP421" s="527">
        <v>25</v>
      </c>
      <c r="AQ421" s="528"/>
      <c r="AR421" s="528"/>
      <c r="AS421" s="527">
        <v>15</v>
      </c>
      <c r="AT421" s="528"/>
      <c r="AU421" s="527">
        <v>1</v>
      </c>
      <c r="AV421" s="528"/>
      <c r="AW421" s="528"/>
      <c r="AX421" s="528"/>
    </row>
    <row r="422" spans="1:50">
      <c r="A422" s="526" t="s">
        <v>1005</v>
      </c>
      <c r="B422" s="526" t="s">
        <v>775</v>
      </c>
      <c r="C422" s="526" t="s">
        <v>956</v>
      </c>
      <c r="D422" s="526" t="s">
        <v>643</v>
      </c>
      <c r="E422" s="526" t="s">
        <v>644</v>
      </c>
      <c r="F422" s="61" t="str">
        <f>IF(D422="","",VLOOKUP(D422,'UG SKU Categorization'!$A$1:$C$204,3,0))</f>
        <v>Diarrhea Treatment</v>
      </c>
      <c r="G422" s="527">
        <v>66</v>
      </c>
      <c r="H422" s="528"/>
      <c r="I422" s="528"/>
      <c r="J422" s="528"/>
      <c r="K422" s="528"/>
      <c r="L422" s="528"/>
      <c r="M422" s="528"/>
      <c r="N422" s="528"/>
      <c r="O422" s="528"/>
      <c r="P422" s="528"/>
      <c r="Q422" s="528"/>
      <c r="R422" s="528"/>
      <c r="S422" s="528"/>
      <c r="T422" s="528"/>
      <c r="U422" s="528"/>
      <c r="V422" s="528"/>
      <c r="W422" s="528"/>
      <c r="X422" s="528"/>
      <c r="Y422" s="528"/>
      <c r="Z422" s="528"/>
      <c r="AA422" s="528"/>
      <c r="AB422" s="528"/>
      <c r="AC422" s="528"/>
      <c r="AD422" s="528"/>
      <c r="AE422" s="527">
        <v>19</v>
      </c>
      <c r="AF422" s="528"/>
      <c r="AG422" s="527">
        <v>11</v>
      </c>
      <c r="AH422" s="527">
        <v>5</v>
      </c>
      <c r="AI422" s="527">
        <v>8</v>
      </c>
      <c r="AJ422" s="527">
        <v>3</v>
      </c>
      <c r="AK422" s="527">
        <v>1</v>
      </c>
      <c r="AL422" s="527">
        <v>4</v>
      </c>
      <c r="AM422" s="527">
        <v>3</v>
      </c>
      <c r="AN422" s="528"/>
      <c r="AO422" s="527">
        <v>2</v>
      </c>
      <c r="AP422" s="527">
        <v>3</v>
      </c>
      <c r="AQ422" s="528"/>
      <c r="AR422" s="528"/>
      <c r="AS422" s="528"/>
      <c r="AT422" s="528"/>
      <c r="AU422" s="527">
        <v>5</v>
      </c>
      <c r="AV422" s="528"/>
      <c r="AW422" s="527">
        <v>2</v>
      </c>
      <c r="AX422" s="528"/>
    </row>
    <row r="423" spans="1:50">
      <c r="A423" s="526" t="s">
        <v>1005</v>
      </c>
      <c r="B423" s="526" t="s">
        <v>775</v>
      </c>
      <c r="C423" s="526" t="s">
        <v>956</v>
      </c>
      <c r="D423" s="526" t="s">
        <v>649</v>
      </c>
      <c r="E423" s="526" t="s">
        <v>650</v>
      </c>
      <c r="F423" s="61" t="str">
        <f>IF(D423="","",VLOOKUP(D423,'UG SKU Categorization'!$A$1:$C$204,3,0))</f>
        <v>Water filtration and storage</v>
      </c>
      <c r="G423" s="527">
        <v>29</v>
      </c>
      <c r="H423" s="528"/>
      <c r="I423" s="528"/>
      <c r="J423" s="528"/>
      <c r="K423" s="528"/>
      <c r="L423" s="528"/>
      <c r="M423" s="528"/>
      <c r="N423" s="528"/>
      <c r="O423" s="528"/>
      <c r="P423" s="528"/>
      <c r="Q423" s="528"/>
      <c r="R423" s="528"/>
      <c r="S423" s="528"/>
      <c r="T423" s="528"/>
      <c r="U423" s="528"/>
      <c r="V423" s="528"/>
      <c r="W423" s="528"/>
      <c r="X423" s="528"/>
      <c r="Y423" s="528"/>
      <c r="Z423" s="528"/>
      <c r="AA423" s="528"/>
      <c r="AB423" s="528"/>
      <c r="AC423" s="528"/>
      <c r="AD423" s="528"/>
      <c r="AE423" s="528"/>
      <c r="AF423" s="527">
        <v>2</v>
      </c>
      <c r="AG423" s="527">
        <v>7</v>
      </c>
      <c r="AH423" s="527">
        <v>2</v>
      </c>
      <c r="AI423" s="527">
        <v>2</v>
      </c>
      <c r="AJ423" s="527">
        <v>2</v>
      </c>
      <c r="AK423" s="527">
        <v>1</v>
      </c>
      <c r="AL423" s="528"/>
      <c r="AM423" s="528"/>
      <c r="AN423" s="527">
        <v>1</v>
      </c>
      <c r="AO423" s="527">
        <v>1</v>
      </c>
      <c r="AP423" s="527">
        <v>6</v>
      </c>
      <c r="AQ423" s="528"/>
      <c r="AR423" s="528"/>
      <c r="AS423" s="527">
        <v>1</v>
      </c>
      <c r="AT423" s="527">
        <v>1</v>
      </c>
      <c r="AU423" s="527">
        <v>2</v>
      </c>
      <c r="AV423" s="528"/>
      <c r="AW423" s="527">
        <v>1</v>
      </c>
      <c r="AX423" s="528"/>
    </row>
    <row r="424" spans="1:50">
      <c r="A424" s="526" t="s">
        <v>1005</v>
      </c>
      <c r="B424" s="526" t="s">
        <v>775</v>
      </c>
      <c r="C424" s="526" t="s">
        <v>956</v>
      </c>
      <c r="D424" s="526" t="s">
        <v>413</v>
      </c>
      <c r="E424" s="526" t="s">
        <v>414</v>
      </c>
      <c r="F424" s="61" t="str">
        <f>IF(D424="","",VLOOKUP(D424,'UG SKU Categorization'!$A$1:$C$204,3,0))</f>
        <v>Hygiene</v>
      </c>
      <c r="G424" s="527">
        <v>229</v>
      </c>
      <c r="H424" s="528"/>
      <c r="I424" s="528"/>
      <c r="J424" s="528"/>
      <c r="K424" s="528"/>
      <c r="L424" s="528"/>
      <c r="M424" s="528"/>
      <c r="N424" s="528"/>
      <c r="O424" s="528"/>
      <c r="P424" s="528"/>
      <c r="Q424" s="528"/>
      <c r="R424" s="528"/>
      <c r="S424" s="528"/>
      <c r="T424" s="528"/>
      <c r="U424" s="528"/>
      <c r="V424" s="528"/>
      <c r="W424" s="528"/>
      <c r="X424" s="528"/>
      <c r="Y424" s="528"/>
      <c r="Z424" s="528"/>
      <c r="AA424" s="528"/>
      <c r="AB424" s="528"/>
      <c r="AC424" s="528"/>
      <c r="AD424" s="528"/>
      <c r="AE424" s="527">
        <v>2</v>
      </c>
      <c r="AF424" s="527">
        <v>25</v>
      </c>
      <c r="AG424" s="527">
        <v>2</v>
      </c>
      <c r="AH424" s="527">
        <v>49</v>
      </c>
      <c r="AI424" s="527">
        <v>1</v>
      </c>
      <c r="AJ424" s="527">
        <v>14</v>
      </c>
      <c r="AK424" s="527">
        <v>1</v>
      </c>
      <c r="AL424" s="528"/>
      <c r="AM424" s="527">
        <v>2</v>
      </c>
      <c r="AN424" s="527">
        <v>35</v>
      </c>
      <c r="AO424" s="527">
        <v>98</v>
      </c>
      <c r="AP424" s="528"/>
      <c r="AQ424" s="528"/>
      <c r="AR424" s="528"/>
      <c r="AS424" s="528"/>
      <c r="AT424" s="528"/>
      <c r="AU424" s="528"/>
      <c r="AV424" s="528"/>
      <c r="AW424" s="528"/>
      <c r="AX424" s="528"/>
    </row>
    <row r="425" spans="1:50">
      <c r="A425" s="526" t="s">
        <v>1005</v>
      </c>
      <c r="B425" s="526" t="s">
        <v>775</v>
      </c>
      <c r="C425" s="526" t="s">
        <v>956</v>
      </c>
      <c r="D425" s="526" t="s">
        <v>415</v>
      </c>
      <c r="E425" s="526" t="s">
        <v>416</v>
      </c>
      <c r="F425" s="61" t="str">
        <f>IF(D425="","",VLOOKUP(D425,'UG SKU Categorization'!$A$1:$C$204,3,0))</f>
        <v>Hygiene</v>
      </c>
      <c r="G425" s="527">
        <v>286</v>
      </c>
      <c r="H425" s="528"/>
      <c r="I425" s="528"/>
      <c r="J425" s="528"/>
      <c r="K425" s="528"/>
      <c r="L425" s="528"/>
      <c r="M425" s="528"/>
      <c r="N425" s="528"/>
      <c r="O425" s="528"/>
      <c r="P425" s="528"/>
      <c r="Q425" s="528"/>
      <c r="R425" s="528"/>
      <c r="S425" s="528"/>
      <c r="T425" s="528"/>
      <c r="U425" s="528"/>
      <c r="V425" s="528"/>
      <c r="W425" s="528"/>
      <c r="X425" s="528"/>
      <c r="Y425" s="528"/>
      <c r="Z425" s="528"/>
      <c r="AA425" s="528"/>
      <c r="AB425" s="528"/>
      <c r="AC425" s="528"/>
      <c r="AD425" s="528"/>
      <c r="AE425" s="527">
        <v>2</v>
      </c>
      <c r="AF425" s="527">
        <v>24</v>
      </c>
      <c r="AG425" s="528"/>
      <c r="AH425" s="527">
        <v>11</v>
      </c>
      <c r="AI425" s="527">
        <v>1</v>
      </c>
      <c r="AJ425" s="527">
        <v>4</v>
      </c>
      <c r="AK425" s="527">
        <v>1</v>
      </c>
      <c r="AL425" s="528"/>
      <c r="AM425" s="528"/>
      <c r="AN425" s="527">
        <v>2</v>
      </c>
      <c r="AO425" s="527">
        <v>71</v>
      </c>
      <c r="AP425" s="527">
        <v>38</v>
      </c>
      <c r="AQ425" s="527">
        <v>2</v>
      </c>
      <c r="AR425" s="527">
        <v>105</v>
      </c>
      <c r="AS425" s="528"/>
      <c r="AT425" s="527">
        <v>25</v>
      </c>
      <c r="AU425" s="528"/>
      <c r="AV425" s="528"/>
      <c r="AW425" s="528"/>
      <c r="AX425" s="528"/>
    </row>
    <row r="426" spans="1:50">
      <c r="A426" s="526" t="s">
        <v>1005</v>
      </c>
      <c r="B426" s="526" t="s">
        <v>775</v>
      </c>
      <c r="C426" s="526" t="s">
        <v>956</v>
      </c>
      <c r="D426" s="526" t="s">
        <v>691</v>
      </c>
      <c r="E426" s="526" t="s">
        <v>692</v>
      </c>
      <c r="F426" s="61" t="str">
        <f>IF(D426="","",VLOOKUP(D426,'UG SKU Categorization'!$A$1:$C$204,3,0))</f>
        <v>Soap</v>
      </c>
      <c r="G426" s="527">
        <v>120</v>
      </c>
      <c r="H426" s="528"/>
      <c r="I426" s="528"/>
      <c r="J426" s="528"/>
      <c r="K426" s="528"/>
      <c r="L426" s="528"/>
      <c r="M426" s="528"/>
      <c r="N426" s="528"/>
      <c r="O426" s="528"/>
      <c r="P426" s="528"/>
      <c r="Q426" s="528"/>
      <c r="R426" s="528"/>
      <c r="S426" s="528"/>
      <c r="T426" s="528"/>
      <c r="U426" s="528"/>
      <c r="V426" s="528"/>
      <c r="W426" s="528"/>
      <c r="X426" s="528"/>
      <c r="Y426" s="528"/>
      <c r="Z426" s="528"/>
      <c r="AA426" s="528"/>
      <c r="AB426" s="528"/>
      <c r="AC426" s="528"/>
      <c r="AD426" s="528"/>
      <c r="AE426" s="527">
        <v>8</v>
      </c>
      <c r="AF426" s="527">
        <v>22</v>
      </c>
      <c r="AG426" s="527">
        <v>6</v>
      </c>
      <c r="AH426" s="527">
        <v>54</v>
      </c>
      <c r="AI426" s="527">
        <v>4</v>
      </c>
      <c r="AJ426" s="528"/>
      <c r="AK426" s="528"/>
      <c r="AL426" s="528"/>
      <c r="AM426" s="528"/>
      <c r="AN426" s="528"/>
      <c r="AO426" s="528"/>
      <c r="AP426" s="528"/>
      <c r="AQ426" s="528"/>
      <c r="AR426" s="528"/>
      <c r="AS426" s="527">
        <v>1</v>
      </c>
      <c r="AT426" s="528"/>
      <c r="AU426" s="527">
        <v>25</v>
      </c>
      <c r="AV426" s="528"/>
      <c r="AW426" s="528"/>
      <c r="AX426" s="528"/>
    </row>
    <row r="427" spans="1:50">
      <c r="A427" s="526" t="s">
        <v>1005</v>
      </c>
      <c r="B427" s="526" t="s">
        <v>775</v>
      </c>
      <c r="C427" s="526" t="s">
        <v>956</v>
      </c>
      <c r="D427" s="526" t="s">
        <v>693</v>
      </c>
      <c r="E427" s="526" t="s">
        <v>694</v>
      </c>
      <c r="F427" s="61" t="str">
        <f>IF(D427="","",VLOOKUP(D427,'UG SKU Categorization'!$A$1:$C$204,3,0))</f>
        <v>Soap</v>
      </c>
      <c r="G427" s="527">
        <v>551</v>
      </c>
      <c r="H427" s="528"/>
      <c r="I427" s="528"/>
      <c r="J427" s="528"/>
      <c r="K427" s="528"/>
      <c r="L427" s="528"/>
      <c r="M427" s="528"/>
      <c r="N427" s="528"/>
      <c r="O427" s="528"/>
      <c r="P427" s="528"/>
      <c r="Q427" s="528"/>
      <c r="R427" s="528"/>
      <c r="S427" s="528"/>
      <c r="T427" s="528"/>
      <c r="U427" s="528"/>
      <c r="V427" s="528"/>
      <c r="W427" s="528"/>
      <c r="X427" s="528"/>
      <c r="Y427" s="528"/>
      <c r="Z427" s="528"/>
      <c r="AA427" s="528"/>
      <c r="AB427" s="528"/>
      <c r="AC427" s="528"/>
      <c r="AD427" s="528"/>
      <c r="AE427" s="527">
        <v>138</v>
      </c>
      <c r="AF427" s="527">
        <v>36</v>
      </c>
      <c r="AG427" s="527">
        <v>63</v>
      </c>
      <c r="AH427" s="527">
        <v>17</v>
      </c>
      <c r="AI427" s="527">
        <v>34</v>
      </c>
      <c r="AJ427" s="527">
        <v>54</v>
      </c>
      <c r="AK427" s="527">
        <v>27</v>
      </c>
      <c r="AL427" s="527">
        <v>39</v>
      </c>
      <c r="AM427" s="527">
        <v>6</v>
      </c>
      <c r="AN427" s="527">
        <v>43</v>
      </c>
      <c r="AO427" s="527">
        <v>6</v>
      </c>
      <c r="AP427" s="527">
        <v>14</v>
      </c>
      <c r="AQ427" s="528"/>
      <c r="AR427" s="527">
        <v>20</v>
      </c>
      <c r="AS427" s="527">
        <v>1</v>
      </c>
      <c r="AT427" s="527">
        <v>13</v>
      </c>
      <c r="AU427" s="527">
        <v>2</v>
      </c>
      <c r="AV427" s="527">
        <v>13</v>
      </c>
      <c r="AW427" s="527">
        <v>25</v>
      </c>
      <c r="AX427" s="528"/>
    </row>
    <row r="428" spans="1:50">
      <c r="A428" s="526" t="s">
        <v>1005</v>
      </c>
      <c r="B428" s="526" t="s">
        <v>775</v>
      </c>
      <c r="C428" s="526" t="s">
        <v>956</v>
      </c>
      <c r="D428" s="526" t="s">
        <v>417</v>
      </c>
      <c r="E428" s="526" t="s">
        <v>418</v>
      </c>
      <c r="F428" s="61" t="str">
        <f>IF(D428="","",VLOOKUP(D428,'UG SKU Categorization'!$A$1:$C$204,3,0))</f>
        <v>Hygiene</v>
      </c>
      <c r="G428" s="527">
        <v>34</v>
      </c>
      <c r="H428" s="528"/>
      <c r="I428" s="528"/>
      <c r="J428" s="528"/>
      <c r="K428" s="528"/>
      <c r="L428" s="528"/>
      <c r="M428" s="528"/>
      <c r="N428" s="528"/>
      <c r="O428" s="528"/>
      <c r="P428" s="528"/>
      <c r="Q428" s="528"/>
      <c r="R428" s="528"/>
      <c r="S428" s="528"/>
      <c r="T428" s="528"/>
      <c r="U428" s="528"/>
      <c r="V428" s="528"/>
      <c r="W428" s="528"/>
      <c r="X428" s="528"/>
      <c r="Y428" s="528"/>
      <c r="Z428" s="528"/>
      <c r="AA428" s="528"/>
      <c r="AB428" s="528"/>
      <c r="AC428" s="528"/>
      <c r="AD428" s="528"/>
      <c r="AE428" s="527">
        <v>2</v>
      </c>
      <c r="AF428" s="527">
        <v>1</v>
      </c>
      <c r="AG428" s="527">
        <v>1</v>
      </c>
      <c r="AH428" s="528"/>
      <c r="AI428" s="528"/>
      <c r="AJ428" s="527">
        <v>2</v>
      </c>
      <c r="AK428" s="528"/>
      <c r="AL428" s="528"/>
      <c r="AM428" s="528"/>
      <c r="AN428" s="528"/>
      <c r="AO428" s="527">
        <v>8</v>
      </c>
      <c r="AP428" s="528"/>
      <c r="AQ428" s="527">
        <v>18</v>
      </c>
      <c r="AR428" s="527">
        <v>1</v>
      </c>
      <c r="AS428" s="527">
        <v>1</v>
      </c>
      <c r="AT428" s="528"/>
      <c r="AU428" s="528"/>
      <c r="AV428" s="528"/>
      <c r="AW428" s="528"/>
      <c r="AX428" s="528"/>
    </row>
    <row r="429" spans="1:50">
      <c r="A429" s="526" t="s">
        <v>1005</v>
      </c>
      <c r="B429" s="526" t="s">
        <v>775</v>
      </c>
      <c r="C429" s="526" t="s">
        <v>956</v>
      </c>
      <c r="D429" s="526" t="s">
        <v>695</v>
      </c>
      <c r="E429" s="526" t="s">
        <v>696</v>
      </c>
      <c r="F429" s="61" t="str">
        <f>IF(D429="","",VLOOKUP(D429,'UG SKU Categorization'!$A$1:$C$204,3,0))</f>
        <v>Soap</v>
      </c>
      <c r="G429" s="527">
        <v>999</v>
      </c>
      <c r="H429" s="528"/>
      <c r="I429" s="528"/>
      <c r="J429" s="528"/>
      <c r="K429" s="528"/>
      <c r="L429" s="528"/>
      <c r="M429" s="528"/>
      <c r="N429" s="528"/>
      <c r="O429" s="528"/>
      <c r="P429" s="528"/>
      <c r="Q429" s="528"/>
      <c r="R429" s="528"/>
      <c r="S429" s="528"/>
      <c r="T429" s="528"/>
      <c r="U429" s="528"/>
      <c r="V429" s="528"/>
      <c r="W429" s="528"/>
      <c r="X429" s="528"/>
      <c r="Y429" s="528"/>
      <c r="Z429" s="528"/>
      <c r="AA429" s="528"/>
      <c r="AB429" s="528"/>
      <c r="AC429" s="528"/>
      <c r="AD429" s="528"/>
      <c r="AE429" s="527">
        <v>92</v>
      </c>
      <c r="AF429" s="527">
        <v>27</v>
      </c>
      <c r="AG429" s="527">
        <v>24</v>
      </c>
      <c r="AH429" s="527">
        <v>404</v>
      </c>
      <c r="AI429" s="527">
        <v>18</v>
      </c>
      <c r="AJ429" s="527">
        <v>38</v>
      </c>
      <c r="AK429" s="527">
        <v>101</v>
      </c>
      <c r="AL429" s="527">
        <v>24</v>
      </c>
      <c r="AM429" s="527">
        <v>1</v>
      </c>
      <c r="AN429" s="527">
        <v>25</v>
      </c>
      <c r="AO429" s="527">
        <v>130</v>
      </c>
      <c r="AP429" s="527">
        <v>25</v>
      </c>
      <c r="AQ429" s="528"/>
      <c r="AR429" s="527">
        <v>3</v>
      </c>
      <c r="AS429" s="527">
        <v>2</v>
      </c>
      <c r="AT429" s="527">
        <v>6</v>
      </c>
      <c r="AU429" s="527">
        <v>77</v>
      </c>
      <c r="AV429" s="527">
        <v>2</v>
      </c>
      <c r="AW429" s="528"/>
      <c r="AX429" s="528"/>
    </row>
    <row r="430" spans="1:50">
      <c r="A430" s="526" t="s">
        <v>1005</v>
      </c>
      <c r="B430" s="526" t="s">
        <v>775</v>
      </c>
      <c r="C430" s="526" t="s">
        <v>956</v>
      </c>
      <c r="D430" s="526" t="s">
        <v>419</v>
      </c>
      <c r="E430" s="526" t="s">
        <v>420</v>
      </c>
      <c r="F430" s="61" t="str">
        <f>IF(D430="","",VLOOKUP(D430,'UG SKU Categorization'!$A$1:$C$204,3,0))</f>
        <v>Hygiene</v>
      </c>
      <c r="G430" s="527">
        <v>1</v>
      </c>
      <c r="H430" s="528"/>
      <c r="I430" s="528"/>
      <c r="J430" s="528"/>
      <c r="K430" s="528"/>
      <c r="L430" s="528"/>
      <c r="M430" s="528"/>
      <c r="N430" s="528"/>
      <c r="O430" s="528"/>
      <c r="P430" s="528"/>
      <c r="Q430" s="528"/>
      <c r="R430" s="528"/>
      <c r="S430" s="528"/>
      <c r="T430" s="528"/>
      <c r="U430" s="528"/>
      <c r="V430" s="528"/>
      <c r="W430" s="528"/>
      <c r="X430" s="528"/>
      <c r="Y430" s="528"/>
      <c r="Z430" s="528"/>
      <c r="AA430" s="528"/>
      <c r="AB430" s="528"/>
      <c r="AC430" s="528"/>
      <c r="AD430" s="528"/>
      <c r="AE430" s="527">
        <v>1</v>
      </c>
      <c r="AF430" s="528"/>
      <c r="AG430" s="528"/>
      <c r="AH430" s="528"/>
      <c r="AI430" s="528"/>
      <c r="AJ430" s="528"/>
      <c r="AK430" s="528"/>
      <c r="AL430" s="528"/>
      <c r="AM430" s="528"/>
      <c r="AN430" s="528"/>
      <c r="AO430" s="528"/>
      <c r="AP430" s="528"/>
      <c r="AQ430" s="528"/>
      <c r="AR430" s="528"/>
      <c r="AS430" s="528"/>
      <c r="AT430" s="528"/>
      <c r="AU430" s="528"/>
      <c r="AV430" s="528"/>
      <c r="AW430" s="528"/>
      <c r="AX430" s="528"/>
    </row>
    <row r="431" spans="1:50">
      <c r="A431" s="526" t="s">
        <v>1005</v>
      </c>
      <c r="B431" s="526" t="s">
        <v>775</v>
      </c>
      <c r="C431" s="526" t="s">
        <v>956</v>
      </c>
      <c r="D431" s="526" t="s">
        <v>421</v>
      </c>
      <c r="E431" s="526" t="s">
        <v>422</v>
      </c>
      <c r="F431" s="61" t="str">
        <f>IF(D431="","",VLOOKUP(D431,'UG SKU Categorization'!$A$1:$C$204,3,0))</f>
        <v>Hygiene</v>
      </c>
      <c r="G431" s="527">
        <v>424</v>
      </c>
      <c r="H431" s="528"/>
      <c r="I431" s="528"/>
      <c r="J431" s="528"/>
      <c r="K431" s="528"/>
      <c r="L431" s="528"/>
      <c r="M431" s="528"/>
      <c r="N431" s="528"/>
      <c r="O431" s="528"/>
      <c r="P431" s="528"/>
      <c r="Q431" s="528"/>
      <c r="R431" s="528"/>
      <c r="S431" s="528"/>
      <c r="T431" s="528"/>
      <c r="U431" s="528"/>
      <c r="V431" s="528"/>
      <c r="W431" s="528"/>
      <c r="X431" s="528"/>
      <c r="Y431" s="528"/>
      <c r="Z431" s="528"/>
      <c r="AA431" s="528"/>
      <c r="AB431" s="528"/>
      <c r="AC431" s="528"/>
      <c r="AD431" s="528"/>
      <c r="AE431" s="527">
        <v>21</v>
      </c>
      <c r="AF431" s="527">
        <v>39</v>
      </c>
      <c r="AG431" s="527">
        <v>126</v>
      </c>
      <c r="AH431" s="527">
        <v>48</v>
      </c>
      <c r="AI431" s="527">
        <v>21</v>
      </c>
      <c r="AJ431" s="527">
        <v>12</v>
      </c>
      <c r="AK431" s="527">
        <v>5</v>
      </c>
      <c r="AL431" s="527">
        <v>4</v>
      </c>
      <c r="AM431" s="527">
        <v>97</v>
      </c>
      <c r="AN431" s="527">
        <v>14</v>
      </c>
      <c r="AO431" s="527">
        <v>6</v>
      </c>
      <c r="AP431" s="527">
        <v>2</v>
      </c>
      <c r="AQ431" s="527">
        <v>1</v>
      </c>
      <c r="AR431" s="527">
        <v>1</v>
      </c>
      <c r="AS431" s="527">
        <v>8</v>
      </c>
      <c r="AT431" s="527">
        <v>11</v>
      </c>
      <c r="AU431" s="527">
        <v>2</v>
      </c>
      <c r="AV431" s="527">
        <v>4</v>
      </c>
      <c r="AW431" s="527">
        <v>2</v>
      </c>
      <c r="AX431" s="528"/>
    </row>
    <row r="432" spans="1:50">
      <c r="A432" s="526" t="s">
        <v>1005</v>
      </c>
      <c r="B432" s="526" t="s">
        <v>775</v>
      </c>
      <c r="C432" s="526" t="s">
        <v>956</v>
      </c>
      <c r="D432" s="526" t="s">
        <v>697</v>
      </c>
      <c r="E432" s="526" t="s">
        <v>698</v>
      </c>
      <c r="F432" s="61" t="str">
        <f>IF(D432="","",VLOOKUP(D432,'UG SKU Categorization'!$A$1:$C$204,3,0))</f>
        <v>Soap</v>
      </c>
      <c r="G432" s="527">
        <v>27125</v>
      </c>
      <c r="H432" s="528"/>
      <c r="I432" s="528"/>
      <c r="J432" s="528"/>
      <c r="K432" s="528"/>
      <c r="L432" s="528"/>
      <c r="M432" s="528"/>
      <c r="N432" s="528"/>
      <c r="O432" s="528"/>
      <c r="P432" s="528"/>
      <c r="Q432" s="528"/>
      <c r="R432" s="528"/>
      <c r="S432" s="528"/>
      <c r="T432" s="528"/>
      <c r="U432" s="528"/>
      <c r="V432" s="528"/>
      <c r="W432" s="528"/>
      <c r="X432" s="528"/>
      <c r="Y432" s="528"/>
      <c r="Z432" s="528"/>
      <c r="AA432" s="528"/>
      <c r="AB432" s="528"/>
      <c r="AC432" s="528"/>
      <c r="AD432" s="528"/>
      <c r="AE432" s="527">
        <v>304</v>
      </c>
      <c r="AF432" s="527">
        <v>152</v>
      </c>
      <c r="AG432" s="527">
        <v>736</v>
      </c>
      <c r="AH432" s="527">
        <v>3383</v>
      </c>
      <c r="AI432" s="527">
        <v>1871</v>
      </c>
      <c r="AJ432" s="527">
        <v>2940</v>
      </c>
      <c r="AK432" s="527">
        <v>2517</v>
      </c>
      <c r="AL432" s="527">
        <v>1357</v>
      </c>
      <c r="AM432" s="527">
        <v>923</v>
      </c>
      <c r="AN432" s="527">
        <v>1510</v>
      </c>
      <c r="AO432" s="527">
        <v>1127</v>
      </c>
      <c r="AP432" s="527">
        <v>1045</v>
      </c>
      <c r="AQ432" s="527">
        <v>823</v>
      </c>
      <c r="AR432" s="527">
        <v>485</v>
      </c>
      <c r="AS432" s="527">
        <v>994</v>
      </c>
      <c r="AT432" s="527">
        <v>2582</v>
      </c>
      <c r="AU432" s="527">
        <v>1489</v>
      </c>
      <c r="AV432" s="527">
        <v>1652</v>
      </c>
      <c r="AW432" s="527">
        <v>1075</v>
      </c>
      <c r="AX432" s="527">
        <v>160</v>
      </c>
    </row>
    <row r="433" spans="1:50">
      <c r="A433" s="526" t="s">
        <v>1005</v>
      </c>
      <c r="B433" s="526" t="s">
        <v>775</v>
      </c>
      <c r="C433" s="526" t="s">
        <v>956</v>
      </c>
      <c r="D433" s="526" t="s">
        <v>665</v>
      </c>
      <c r="E433" s="526" t="s">
        <v>666</v>
      </c>
      <c r="F433" s="61" t="str">
        <f>IF(D433="","",VLOOKUP(D433,'UG SKU Categorization'!$A$1:$C$204,3,0))</f>
        <v>Diarrhea Treatment</v>
      </c>
      <c r="G433" s="527">
        <v>90</v>
      </c>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28"/>
      <c r="AF433" s="528"/>
      <c r="AG433" s="528"/>
      <c r="AH433" s="528"/>
      <c r="AI433" s="527">
        <v>15</v>
      </c>
      <c r="AJ433" s="527">
        <v>4</v>
      </c>
      <c r="AK433" s="527">
        <v>21</v>
      </c>
      <c r="AL433" s="527">
        <v>28</v>
      </c>
      <c r="AM433" s="527">
        <v>4</v>
      </c>
      <c r="AN433" s="527">
        <v>1</v>
      </c>
      <c r="AO433" s="528"/>
      <c r="AP433" s="528"/>
      <c r="AQ433" s="528"/>
      <c r="AR433" s="528"/>
      <c r="AS433" s="528"/>
      <c r="AT433" s="528"/>
      <c r="AU433" s="527">
        <v>3</v>
      </c>
      <c r="AV433" s="528"/>
      <c r="AW433" s="527">
        <v>14</v>
      </c>
      <c r="AX433" s="528"/>
    </row>
    <row r="434" spans="1:50">
      <c r="A434" s="526" t="s">
        <v>1005</v>
      </c>
      <c r="B434" s="526" t="s">
        <v>775</v>
      </c>
      <c r="C434" s="526" t="s">
        <v>956</v>
      </c>
      <c r="D434" s="526" t="s">
        <v>1976</v>
      </c>
      <c r="E434" s="526" t="s">
        <v>1978</v>
      </c>
      <c r="F434" s="61" t="str">
        <f>IF(D434="","",VLOOKUP(D434,'UG SKU Categorization'!$A$1:$C$204,3,0))</f>
        <v>Diarrhea Treatment</v>
      </c>
      <c r="G434" s="527">
        <v>9</v>
      </c>
      <c r="H434" s="528"/>
      <c r="I434" s="528"/>
      <c r="J434" s="528"/>
      <c r="K434" s="528"/>
      <c r="L434" s="528"/>
      <c r="M434" s="528"/>
      <c r="N434" s="528"/>
      <c r="O434" s="528"/>
      <c r="P434" s="528"/>
      <c r="Q434" s="528"/>
      <c r="R434" s="528"/>
      <c r="S434" s="528"/>
      <c r="T434" s="528"/>
      <c r="U434" s="528"/>
      <c r="V434" s="528"/>
      <c r="W434" s="528"/>
      <c r="X434" s="528"/>
      <c r="Y434" s="528"/>
      <c r="Z434" s="528"/>
      <c r="AA434" s="528"/>
      <c r="AB434" s="528"/>
      <c r="AC434" s="528"/>
      <c r="AD434" s="528"/>
      <c r="AE434" s="528"/>
      <c r="AF434" s="528"/>
      <c r="AG434" s="528"/>
      <c r="AH434" s="528"/>
      <c r="AI434" s="528"/>
      <c r="AJ434" s="528"/>
      <c r="AK434" s="528"/>
      <c r="AL434" s="528"/>
      <c r="AM434" s="528"/>
      <c r="AN434" s="528"/>
      <c r="AO434" s="528"/>
      <c r="AP434" s="528"/>
      <c r="AQ434" s="528"/>
      <c r="AR434" s="528"/>
      <c r="AS434" s="528"/>
      <c r="AT434" s="528"/>
      <c r="AU434" s="527">
        <v>4</v>
      </c>
      <c r="AV434" s="527">
        <v>2</v>
      </c>
      <c r="AW434" s="527">
        <v>2</v>
      </c>
      <c r="AX434" s="527">
        <v>1</v>
      </c>
    </row>
    <row r="435" spans="1:50">
      <c r="A435" s="526" t="s">
        <v>1005</v>
      </c>
      <c r="B435" s="526" t="s">
        <v>775</v>
      </c>
      <c r="C435" s="526" t="s">
        <v>956</v>
      </c>
      <c r="D435" s="526" t="s">
        <v>699</v>
      </c>
      <c r="E435" s="526" t="s">
        <v>700</v>
      </c>
      <c r="F435" s="61" t="str">
        <f>IF(D435="","",VLOOKUP(D435,'UG SKU Categorization'!$A$1:$C$204,3,0))</f>
        <v>Cookstoves</v>
      </c>
      <c r="G435" s="527">
        <v>7075</v>
      </c>
      <c r="H435" s="528"/>
      <c r="I435" s="528"/>
      <c r="J435" s="528"/>
      <c r="K435" s="528"/>
      <c r="L435" s="528"/>
      <c r="M435" s="528"/>
      <c r="N435" s="528"/>
      <c r="O435" s="528"/>
      <c r="P435" s="528"/>
      <c r="Q435" s="528"/>
      <c r="R435" s="528"/>
      <c r="S435" s="528"/>
      <c r="T435" s="528"/>
      <c r="U435" s="528"/>
      <c r="V435" s="528"/>
      <c r="W435" s="528"/>
      <c r="X435" s="528"/>
      <c r="Y435" s="528"/>
      <c r="Z435" s="528"/>
      <c r="AA435" s="528"/>
      <c r="AB435" s="528"/>
      <c r="AC435" s="528"/>
      <c r="AD435" s="528"/>
      <c r="AE435" s="527">
        <v>1497</v>
      </c>
      <c r="AF435" s="527">
        <v>698</v>
      </c>
      <c r="AG435" s="527">
        <v>661</v>
      </c>
      <c r="AH435" s="527">
        <v>672</v>
      </c>
      <c r="AI435" s="527">
        <v>435</v>
      </c>
      <c r="AJ435" s="527">
        <v>577</v>
      </c>
      <c r="AK435" s="527">
        <v>451</v>
      </c>
      <c r="AL435" s="527">
        <v>265</v>
      </c>
      <c r="AM435" s="527">
        <v>298</v>
      </c>
      <c r="AN435" s="527">
        <v>207</v>
      </c>
      <c r="AO435" s="527">
        <v>143</v>
      </c>
      <c r="AP435" s="527">
        <v>183</v>
      </c>
      <c r="AQ435" s="527">
        <v>312</v>
      </c>
      <c r="AR435" s="527">
        <v>141</v>
      </c>
      <c r="AS435" s="527">
        <v>171</v>
      </c>
      <c r="AT435" s="527">
        <v>84</v>
      </c>
      <c r="AU435" s="527">
        <v>112</v>
      </c>
      <c r="AV435" s="527">
        <v>74</v>
      </c>
      <c r="AW435" s="527">
        <v>92</v>
      </c>
      <c r="AX435" s="527">
        <v>2</v>
      </c>
    </row>
    <row r="436" spans="1:50">
      <c r="A436" s="526" t="s">
        <v>1005</v>
      </c>
      <c r="B436" s="526" t="s">
        <v>775</v>
      </c>
      <c r="C436" s="526" t="s">
        <v>956</v>
      </c>
      <c r="D436" s="526" t="s">
        <v>701</v>
      </c>
      <c r="E436" s="526" t="s">
        <v>702</v>
      </c>
      <c r="F436" s="61" t="str">
        <f>IF(D436="","",VLOOKUP(D436,'UG SKU Categorization'!$A$1:$C$204,3,0))</f>
        <v>Cookstoves</v>
      </c>
      <c r="G436" s="527">
        <v>2670</v>
      </c>
      <c r="H436" s="528"/>
      <c r="I436" s="528"/>
      <c r="J436" s="528"/>
      <c r="K436" s="528"/>
      <c r="L436" s="528"/>
      <c r="M436" s="528"/>
      <c r="N436" s="528"/>
      <c r="O436" s="528"/>
      <c r="P436" s="528"/>
      <c r="Q436" s="528"/>
      <c r="R436" s="528"/>
      <c r="S436" s="528"/>
      <c r="T436" s="528"/>
      <c r="U436" s="528"/>
      <c r="V436" s="528"/>
      <c r="W436" s="528"/>
      <c r="X436" s="528"/>
      <c r="Y436" s="528"/>
      <c r="Z436" s="528"/>
      <c r="AA436" s="528"/>
      <c r="AB436" s="528"/>
      <c r="AC436" s="528"/>
      <c r="AD436" s="528"/>
      <c r="AE436" s="527">
        <v>438</v>
      </c>
      <c r="AF436" s="527">
        <v>229</v>
      </c>
      <c r="AG436" s="527">
        <v>306</v>
      </c>
      <c r="AH436" s="527">
        <v>297</v>
      </c>
      <c r="AI436" s="527">
        <v>176</v>
      </c>
      <c r="AJ436" s="527">
        <v>235</v>
      </c>
      <c r="AK436" s="527">
        <v>149</v>
      </c>
      <c r="AL436" s="527">
        <v>116</v>
      </c>
      <c r="AM436" s="527">
        <v>82</v>
      </c>
      <c r="AN436" s="527">
        <v>90</v>
      </c>
      <c r="AO436" s="527">
        <v>31</v>
      </c>
      <c r="AP436" s="527">
        <v>86</v>
      </c>
      <c r="AQ436" s="527">
        <v>166</v>
      </c>
      <c r="AR436" s="527">
        <v>43</v>
      </c>
      <c r="AS436" s="527">
        <v>74</v>
      </c>
      <c r="AT436" s="527">
        <v>19</v>
      </c>
      <c r="AU436" s="527">
        <v>55</v>
      </c>
      <c r="AV436" s="527">
        <v>30</v>
      </c>
      <c r="AW436" s="527">
        <v>48</v>
      </c>
      <c r="AX436" s="528"/>
    </row>
    <row r="437" spans="1:50">
      <c r="A437" s="526" t="s">
        <v>1005</v>
      </c>
      <c r="B437" s="526" t="s">
        <v>775</v>
      </c>
      <c r="C437" s="526" t="s">
        <v>956</v>
      </c>
      <c r="D437" s="526" t="s">
        <v>479</v>
      </c>
      <c r="E437" s="526" t="s">
        <v>480</v>
      </c>
      <c r="F437" s="61" t="str">
        <f>IF(D437="","",VLOOKUP(D437,'UG SKU Categorization'!$A$1:$C$204,3,0))</f>
        <v>Soap</v>
      </c>
      <c r="G437" s="527">
        <v>75986</v>
      </c>
      <c r="H437" s="528"/>
      <c r="I437" s="528"/>
      <c r="J437" s="528"/>
      <c r="K437" s="528"/>
      <c r="L437" s="528"/>
      <c r="M437" s="528"/>
      <c r="N437" s="528"/>
      <c r="O437" s="528"/>
      <c r="P437" s="528"/>
      <c r="Q437" s="528"/>
      <c r="R437" s="528"/>
      <c r="S437" s="528"/>
      <c r="T437" s="528"/>
      <c r="U437" s="528"/>
      <c r="V437" s="528"/>
      <c r="W437" s="528"/>
      <c r="X437" s="528"/>
      <c r="Y437" s="528"/>
      <c r="Z437" s="528"/>
      <c r="AA437" s="528"/>
      <c r="AB437" s="528"/>
      <c r="AC437" s="528"/>
      <c r="AD437" s="528"/>
      <c r="AE437" s="527">
        <v>862</v>
      </c>
      <c r="AF437" s="527">
        <v>600</v>
      </c>
      <c r="AG437" s="527">
        <v>471</v>
      </c>
      <c r="AH437" s="527">
        <v>1614</v>
      </c>
      <c r="AI437" s="527">
        <v>1677</v>
      </c>
      <c r="AJ437" s="527">
        <v>3710</v>
      </c>
      <c r="AK437" s="527">
        <v>6771</v>
      </c>
      <c r="AL437" s="527">
        <v>10533</v>
      </c>
      <c r="AM437" s="527">
        <v>9578</v>
      </c>
      <c r="AN437" s="527">
        <v>3890</v>
      </c>
      <c r="AO437" s="527">
        <v>3809</v>
      </c>
      <c r="AP437" s="527">
        <v>2761</v>
      </c>
      <c r="AQ437" s="527">
        <v>1550</v>
      </c>
      <c r="AR437" s="527">
        <v>3235</v>
      </c>
      <c r="AS437" s="527">
        <v>3493</v>
      </c>
      <c r="AT437" s="527">
        <v>5556</v>
      </c>
      <c r="AU437" s="527">
        <v>5550</v>
      </c>
      <c r="AV437" s="527">
        <v>5714</v>
      </c>
      <c r="AW437" s="527">
        <v>4612</v>
      </c>
      <c r="AX437" s="528"/>
    </row>
    <row r="438" spans="1:50">
      <c r="A438" s="526" t="s">
        <v>1005</v>
      </c>
      <c r="B438" s="526" t="s">
        <v>775</v>
      </c>
      <c r="C438" s="526" t="s">
        <v>956</v>
      </c>
      <c r="D438" s="526" t="s">
        <v>439</v>
      </c>
      <c r="E438" s="526" t="s">
        <v>440</v>
      </c>
      <c r="F438" s="61" t="str">
        <f>IF(D438="","",VLOOKUP(D438,'UG SKU Categorization'!$A$1:$C$204,3,0))</f>
        <v>Solar</v>
      </c>
      <c r="G438" s="527">
        <v>1</v>
      </c>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E438" s="528"/>
      <c r="AF438" s="528"/>
      <c r="AG438" s="528"/>
      <c r="AH438" s="528"/>
      <c r="AI438" s="528"/>
      <c r="AJ438" s="528"/>
      <c r="AK438" s="528"/>
      <c r="AL438" s="528"/>
      <c r="AM438" s="528"/>
      <c r="AN438" s="528"/>
      <c r="AO438" s="528"/>
      <c r="AP438" s="528"/>
      <c r="AQ438" s="528"/>
      <c r="AR438" s="528"/>
      <c r="AS438" s="528"/>
      <c r="AT438" s="528"/>
      <c r="AU438" s="528"/>
      <c r="AV438" s="528"/>
      <c r="AW438" s="527">
        <v>1</v>
      </c>
      <c r="AX438" s="528"/>
    </row>
    <row r="439" spans="1:50">
      <c r="A439" s="526" t="s">
        <v>1005</v>
      </c>
      <c r="B439" s="526" t="s">
        <v>775</v>
      </c>
      <c r="C439" s="526" t="s">
        <v>956</v>
      </c>
      <c r="D439" s="526" t="s">
        <v>705</v>
      </c>
      <c r="E439" s="526" t="s">
        <v>706</v>
      </c>
      <c r="F439" s="61" t="str">
        <f>IF(D439="","",VLOOKUP(D439,'UG SKU Categorization'!$A$1:$C$204,3,0))</f>
        <v>Cookstoves</v>
      </c>
      <c r="G439" s="527">
        <v>57</v>
      </c>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27">
        <v>15</v>
      </c>
      <c r="AF439" s="527">
        <v>7</v>
      </c>
      <c r="AG439" s="527">
        <v>13</v>
      </c>
      <c r="AH439" s="527">
        <v>8</v>
      </c>
      <c r="AI439" s="528"/>
      <c r="AJ439" s="527">
        <v>1</v>
      </c>
      <c r="AK439" s="527">
        <v>5</v>
      </c>
      <c r="AL439" s="527">
        <v>2</v>
      </c>
      <c r="AM439" s="527">
        <v>1</v>
      </c>
      <c r="AN439" s="527">
        <v>5</v>
      </c>
      <c r="AO439" s="528"/>
      <c r="AP439" s="528"/>
      <c r="AQ439" s="528"/>
      <c r="AR439" s="528"/>
      <c r="AS439" s="528"/>
      <c r="AT439" s="528"/>
      <c r="AU439" s="528"/>
      <c r="AV439" s="528"/>
      <c r="AW439" s="528"/>
      <c r="AX439" s="528"/>
    </row>
    <row r="440" spans="1:50">
      <c r="A440" s="526" t="s">
        <v>1005</v>
      </c>
      <c r="B440" s="526" t="s">
        <v>775</v>
      </c>
      <c r="C440" s="526" t="s">
        <v>956</v>
      </c>
      <c r="D440" s="526" t="s">
        <v>441</v>
      </c>
      <c r="E440" s="526" t="s">
        <v>442</v>
      </c>
      <c r="F440" s="61" t="str">
        <f>IF(D440="","",VLOOKUP(D440,'UG SKU Categorization'!$A$1:$C$204,3,0))</f>
        <v>Solar</v>
      </c>
      <c r="G440" s="527">
        <v>25</v>
      </c>
      <c r="H440" s="528"/>
      <c r="I440" s="528"/>
      <c r="J440" s="528"/>
      <c r="K440" s="528"/>
      <c r="L440" s="528"/>
      <c r="M440" s="528"/>
      <c r="N440" s="528"/>
      <c r="O440" s="528"/>
      <c r="P440" s="528"/>
      <c r="Q440" s="528"/>
      <c r="R440" s="528"/>
      <c r="S440" s="528"/>
      <c r="T440" s="528"/>
      <c r="U440" s="528"/>
      <c r="V440" s="528"/>
      <c r="W440" s="528"/>
      <c r="X440" s="528"/>
      <c r="Y440" s="528"/>
      <c r="Z440" s="528"/>
      <c r="AA440" s="528"/>
      <c r="AB440" s="528"/>
      <c r="AC440" s="528"/>
      <c r="AD440" s="528"/>
      <c r="AE440" s="527">
        <v>4</v>
      </c>
      <c r="AF440" s="527">
        <v>1</v>
      </c>
      <c r="AG440" s="527">
        <v>1</v>
      </c>
      <c r="AH440" s="527">
        <v>1</v>
      </c>
      <c r="AI440" s="527">
        <v>3</v>
      </c>
      <c r="AJ440" s="527">
        <v>3</v>
      </c>
      <c r="AK440" s="527">
        <v>1</v>
      </c>
      <c r="AL440" s="528"/>
      <c r="AM440" s="527">
        <v>2</v>
      </c>
      <c r="AN440" s="528"/>
      <c r="AO440" s="528"/>
      <c r="AP440" s="528"/>
      <c r="AQ440" s="527">
        <v>1</v>
      </c>
      <c r="AR440" s="527">
        <v>1</v>
      </c>
      <c r="AS440" s="527">
        <v>1</v>
      </c>
      <c r="AT440" s="527">
        <v>2</v>
      </c>
      <c r="AU440" s="527">
        <v>2</v>
      </c>
      <c r="AV440" s="528"/>
      <c r="AW440" s="527">
        <v>2</v>
      </c>
      <c r="AX440" s="528"/>
    </row>
    <row r="441" spans="1:50">
      <c r="A441" s="526" t="s">
        <v>1005</v>
      </c>
      <c r="B441" s="526" t="s">
        <v>775</v>
      </c>
      <c r="C441" s="526" t="s">
        <v>956</v>
      </c>
      <c r="D441" s="526" t="s">
        <v>707</v>
      </c>
      <c r="E441" s="526" t="s">
        <v>708</v>
      </c>
      <c r="F441" s="61" t="str">
        <f>IF(D441="","",VLOOKUP(D441,'UG SKU Categorization'!$A$1:$C$204,3,0))</f>
        <v>Cookstoves</v>
      </c>
      <c r="G441" s="527">
        <v>1199</v>
      </c>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27">
        <v>293</v>
      </c>
      <c r="AF441" s="527">
        <v>117</v>
      </c>
      <c r="AG441" s="527">
        <v>123</v>
      </c>
      <c r="AH441" s="527">
        <v>117</v>
      </c>
      <c r="AI441" s="527">
        <v>67</v>
      </c>
      <c r="AJ441" s="527">
        <v>98</v>
      </c>
      <c r="AK441" s="527">
        <v>82</v>
      </c>
      <c r="AL441" s="527">
        <v>38</v>
      </c>
      <c r="AM441" s="527">
        <v>46</v>
      </c>
      <c r="AN441" s="527">
        <v>46</v>
      </c>
      <c r="AO441" s="527">
        <v>15</v>
      </c>
      <c r="AP441" s="527">
        <v>28</v>
      </c>
      <c r="AQ441" s="527">
        <v>55</v>
      </c>
      <c r="AR441" s="527">
        <v>11</v>
      </c>
      <c r="AS441" s="527">
        <v>18</v>
      </c>
      <c r="AT441" s="527">
        <v>8</v>
      </c>
      <c r="AU441" s="527">
        <v>18</v>
      </c>
      <c r="AV441" s="527">
        <v>8</v>
      </c>
      <c r="AW441" s="527">
        <v>11</v>
      </c>
      <c r="AX441" s="528"/>
    </row>
    <row r="442" spans="1:50">
      <c r="A442" s="526" t="s">
        <v>1005</v>
      </c>
      <c r="B442" s="526" t="s">
        <v>775</v>
      </c>
      <c r="C442" s="526" t="s">
        <v>956</v>
      </c>
      <c r="D442" s="526" t="s">
        <v>511</v>
      </c>
      <c r="E442" s="526" t="s">
        <v>512</v>
      </c>
      <c r="F442" s="61" t="str">
        <f>IF(D442="","",VLOOKUP(D442,'UG SKU Categorization'!$A$1:$C$204,3,0))</f>
        <v>Solar</v>
      </c>
      <c r="G442" s="527">
        <v>1</v>
      </c>
      <c r="H442" s="528"/>
      <c r="I442" s="528"/>
      <c r="J442" s="528"/>
      <c r="K442" s="528"/>
      <c r="L442" s="528"/>
      <c r="M442" s="528"/>
      <c r="N442" s="528"/>
      <c r="O442" s="528"/>
      <c r="P442" s="528"/>
      <c r="Q442" s="528"/>
      <c r="R442" s="528"/>
      <c r="S442" s="528"/>
      <c r="T442" s="528"/>
      <c r="U442" s="528"/>
      <c r="V442" s="528"/>
      <c r="W442" s="528"/>
      <c r="X442" s="528"/>
      <c r="Y442" s="528"/>
      <c r="Z442" s="528"/>
      <c r="AA442" s="528"/>
      <c r="AB442" s="528"/>
      <c r="AC442" s="528"/>
      <c r="AD442" s="528"/>
      <c r="AE442" s="528"/>
      <c r="AF442" s="528"/>
      <c r="AG442" s="528"/>
      <c r="AH442" s="527">
        <v>1</v>
      </c>
      <c r="AI442" s="528"/>
      <c r="AJ442" s="528"/>
      <c r="AK442" s="528"/>
      <c r="AL442" s="528"/>
      <c r="AM442" s="528"/>
      <c r="AN442" s="528"/>
      <c r="AO442" s="528"/>
      <c r="AP442" s="528"/>
      <c r="AQ442" s="528"/>
      <c r="AR442" s="528"/>
      <c r="AS442" s="528"/>
      <c r="AT442" s="528"/>
      <c r="AU442" s="528"/>
      <c r="AV442" s="528"/>
      <c r="AW442" s="528"/>
      <c r="AX442" s="528"/>
    </row>
    <row r="443" spans="1:50">
      <c r="A443" s="526" t="s">
        <v>1005</v>
      </c>
      <c r="B443" s="526" t="s">
        <v>775</v>
      </c>
      <c r="C443" s="526" t="s">
        <v>956</v>
      </c>
      <c r="D443" s="526" t="s">
        <v>443</v>
      </c>
      <c r="E443" s="526" t="s">
        <v>444</v>
      </c>
      <c r="F443" s="61" t="str">
        <f>IF(D443="","",VLOOKUP(D443,'UG SKU Categorization'!$A$1:$C$204,3,0))</f>
        <v>Solar</v>
      </c>
      <c r="G443" s="527">
        <v>3</v>
      </c>
      <c r="H443" s="528"/>
      <c r="I443" s="528"/>
      <c r="J443" s="528"/>
      <c r="K443" s="528"/>
      <c r="L443" s="528"/>
      <c r="M443" s="528"/>
      <c r="N443" s="528"/>
      <c r="O443" s="528"/>
      <c r="P443" s="528"/>
      <c r="Q443" s="528"/>
      <c r="R443" s="528"/>
      <c r="S443" s="528"/>
      <c r="T443" s="528"/>
      <c r="U443" s="528"/>
      <c r="V443" s="528"/>
      <c r="W443" s="528"/>
      <c r="X443" s="528"/>
      <c r="Y443" s="528"/>
      <c r="Z443" s="528"/>
      <c r="AA443" s="528"/>
      <c r="AB443" s="528"/>
      <c r="AC443" s="528"/>
      <c r="AD443" s="528"/>
      <c r="AE443" s="528"/>
      <c r="AF443" s="528"/>
      <c r="AG443" s="527">
        <v>2</v>
      </c>
      <c r="AH443" s="528"/>
      <c r="AI443" s="528"/>
      <c r="AJ443" s="528"/>
      <c r="AK443" s="528"/>
      <c r="AL443" s="528"/>
      <c r="AM443" s="528"/>
      <c r="AN443" s="527">
        <v>1</v>
      </c>
      <c r="AO443" s="528"/>
      <c r="AP443" s="528"/>
      <c r="AQ443" s="528"/>
      <c r="AR443" s="528"/>
      <c r="AS443" s="528"/>
      <c r="AT443" s="528"/>
      <c r="AU443" s="528"/>
      <c r="AV443" s="528"/>
      <c r="AW443" s="528"/>
      <c r="AX443" s="528"/>
    </row>
    <row r="444" spans="1:50">
      <c r="A444" s="526" t="s">
        <v>1005</v>
      </c>
      <c r="B444" s="526" t="s">
        <v>775</v>
      </c>
      <c r="C444" s="526" t="s">
        <v>956</v>
      </c>
      <c r="D444" s="526" t="s">
        <v>445</v>
      </c>
      <c r="E444" s="526" t="s">
        <v>446</v>
      </c>
      <c r="F444" s="61" t="str">
        <f>IF(D444="","",VLOOKUP(D444,'UG SKU Categorization'!$A$1:$C$204,3,0))</f>
        <v>Solar</v>
      </c>
      <c r="G444" s="527">
        <v>12</v>
      </c>
      <c r="H444" s="528"/>
      <c r="I444" s="528"/>
      <c r="J444" s="528"/>
      <c r="K444" s="528"/>
      <c r="L444" s="528"/>
      <c r="M444" s="528"/>
      <c r="N444" s="528"/>
      <c r="O444" s="528"/>
      <c r="P444" s="528"/>
      <c r="Q444" s="528"/>
      <c r="R444" s="528"/>
      <c r="S444" s="528"/>
      <c r="T444" s="528"/>
      <c r="U444" s="528"/>
      <c r="V444" s="528"/>
      <c r="W444" s="528"/>
      <c r="X444" s="528"/>
      <c r="Y444" s="528"/>
      <c r="Z444" s="528"/>
      <c r="AA444" s="528"/>
      <c r="AB444" s="528"/>
      <c r="AC444" s="528"/>
      <c r="AD444" s="528"/>
      <c r="AE444" s="527">
        <v>2</v>
      </c>
      <c r="AF444" s="527">
        <v>2</v>
      </c>
      <c r="AG444" s="527">
        <v>1</v>
      </c>
      <c r="AH444" s="528"/>
      <c r="AI444" s="528"/>
      <c r="AJ444" s="528"/>
      <c r="AK444" s="528"/>
      <c r="AL444" s="528"/>
      <c r="AM444" s="528"/>
      <c r="AN444" s="527">
        <v>1</v>
      </c>
      <c r="AO444" s="528"/>
      <c r="AP444" s="527">
        <v>2</v>
      </c>
      <c r="AQ444" s="528"/>
      <c r="AR444" s="528"/>
      <c r="AS444" s="527">
        <v>3</v>
      </c>
      <c r="AT444" s="528"/>
      <c r="AU444" s="528"/>
      <c r="AV444" s="527">
        <v>1</v>
      </c>
      <c r="AW444" s="528"/>
      <c r="AX444" s="528"/>
    </row>
    <row r="445" spans="1:50">
      <c r="A445" s="526" t="s">
        <v>1005</v>
      </c>
      <c r="B445" s="526" t="s">
        <v>775</v>
      </c>
      <c r="C445" s="526" t="s">
        <v>956</v>
      </c>
      <c r="D445" s="526" t="s">
        <v>513</v>
      </c>
      <c r="E445" s="526" t="s">
        <v>514</v>
      </c>
      <c r="F445" s="61" t="str">
        <f>IF(D445="","",VLOOKUP(D445,'UG SKU Categorization'!$A$1:$C$204,3,0))</f>
        <v>Fuel</v>
      </c>
      <c r="G445" s="527">
        <v>1156</v>
      </c>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27">
        <v>509</v>
      </c>
      <c r="AF445" s="527">
        <v>46</v>
      </c>
      <c r="AG445" s="527">
        <v>58</v>
      </c>
      <c r="AH445" s="527">
        <v>28</v>
      </c>
      <c r="AI445" s="527">
        <v>33</v>
      </c>
      <c r="AJ445" s="527">
        <v>157</v>
      </c>
      <c r="AK445" s="527">
        <v>14</v>
      </c>
      <c r="AL445" s="527">
        <v>50</v>
      </c>
      <c r="AM445" s="527">
        <v>21</v>
      </c>
      <c r="AN445" s="527">
        <v>51</v>
      </c>
      <c r="AO445" s="527">
        <v>47</v>
      </c>
      <c r="AP445" s="527">
        <v>2</v>
      </c>
      <c r="AQ445" s="527">
        <v>38</v>
      </c>
      <c r="AR445" s="527">
        <v>60</v>
      </c>
      <c r="AS445" s="527">
        <v>24</v>
      </c>
      <c r="AT445" s="527">
        <v>2</v>
      </c>
      <c r="AU445" s="527">
        <v>13</v>
      </c>
      <c r="AV445" s="527">
        <v>2</v>
      </c>
      <c r="AW445" s="527">
        <v>1</v>
      </c>
      <c r="AX445" s="528"/>
    </row>
    <row r="446" spans="1:50">
      <c r="A446" s="526" t="s">
        <v>1005</v>
      </c>
      <c r="B446" s="526" t="s">
        <v>775</v>
      </c>
      <c r="C446" s="526" t="s">
        <v>956</v>
      </c>
      <c r="D446" s="526" t="s">
        <v>1010</v>
      </c>
      <c r="E446" s="526" t="s">
        <v>1011</v>
      </c>
      <c r="F446" s="61" t="str">
        <f>IF(D446="","",VLOOKUP(D446,'UG SKU Categorization'!$A$1:$C$204,3,0))</f>
        <v>Solar</v>
      </c>
      <c r="G446" s="527">
        <v>18</v>
      </c>
      <c r="H446" s="528"/>
      <c r="I446" s="528"/>
      <c r="J446" s="528"/>
      <c r="K446" s="528"/>
      <c r="L446" s="528"/>
      <c r="M446" s="528"/>
      <c r="N446" s="528"/>
      <c r="O446" s="528"/>
      <c r="P446" s="528"/>
      <c r="Q446" s="528"/>
      <c r="R446" s="528"/>
      <c r="S446" s="528"/>
      <c r="T446" s="528"/>
      <c r="U446" s="528"/>
      <c r="V446" s="528"/>
      <c r="W446" s="528"/>
      <c r="X446" s="528"/>
      <c r="Y446" s="528"/>
      <c r="Z446" s="528"/>
      <c r="AA446" s="528"/>
      <c r="AB446" s="528"/>
      <c r="AC446" s="528"/>
      <c r="AD446" s="528"/>
      <c r="AE446" s="528"/>
      <c r="AF446" s="528"/>
      <c r="AG446" s="527">
        <v>1</v>
      </c>
      <c r="AH446" s="527">
        <v>2</v>
      </c>
      <c r="AI446" s="527">
        <v>1</v>
      </c>
      <c r="AJ446" s="528"/>
      <c r="AK446" s="527">
        <v>1</v>
      </c>
      <c r="AL446" s="527">
        <v>2</v>
      </c>
      <c r="AM446" s="528"/>
      <c r="AN446" s="528"/>
      <c r="AO446" s="527">
        <v>1</v>
      </c>
      <c r="AP446" s="527">
        <v>2</v>
      </c>
      <c r="AQ446" s="527">
        <v>2</v>
      </c>
      <c r="AR446" s="527">
        <v>2</v>
      </c>
      <c r="AS446" s="527">
        <v>1</v>
      </c>
      <c r="AT446" s="528"/>
      <c r="AU446" s="528"/>
      <c r="AV446" s="528"/>
      <c r="AW446" s="527">
        <v>3</v>
      </c>
      <c r="AX446" s="528"/>
    </row>
    <row r="447" spans="1:50">
      <c r="A447" s="526" t="s">
        <v>1005</v>
      </c>
      <c r="B447" s="526" t="s">
        <v>775</v>
      </c>
      <c r="C447" s="526" t="s">
        <v>956</v>
      </c>
      <c r="D447" s="526" t="s">
        <v>1012</v>
      </c>
      <c r="E447" s="526" t="s">
        <v>1013</v>
      </c>
      <c r="F447" s="61" t="str">
        <f>IF(D447="","",VLOOKUP(D447,'UG SKU Categorization'!$A$1:$C$204,3,0))</f>
        <v>Solar</v>
      </c>
      <c r="G447" s="527">
        <v>15</v>
      </c>
      <c r="H447" s="528"/>
      <c r="I447" s="528"/>
      <c r="J447" s="528"/>
      <c r="K447" s="528"/>
      <c r="L447" s="528"/>
      <c r="M447" s="528"/>
      <c r="N447" s="528"/>
      <c r="O447" s="528"/>
      <c r="P447" s="528"/>
      <c r="Q447" s="528"/>
      <c r="R447" s="528"/>
      <c r="S447" s="528"/>
      <c r="T447" s="528"/>
      <c r="U447" s="528"/>
      <c r="V447" s="528"/>
      <c r="W447" s="528"/>
      <c r="X447" s="528"/>
      <c r="Y447" s="528"/>
      <c r="Z447" s="528"/>
      <c r="AA447" s="528"/>
      <c r="AB447" s="528"/>
      <c r="AC447" s="528"/>
      <c r="AD447" s="528"/>
      <c r="AE447" s="528"/>
      <c r="AF447" s="528"/>
      <c r="AG447" s="527">
        <v>1</v>
      </c>
      <c r="AH447" s="528"/>
      <c r="AI447" s="528"/>
      <c r="AJ447" s="527">
        <v>2</v>
      </c>
      <c r="AK447" s="527">
        <v>1</v>
      </c>
      <c r="AL447" s="527">
        <v>4</v>
      </c>
      <c r="AM447" s="527">
        <v>1</v>
      </c>
      <c r="AN447" s="528"/>
      <c r="AO447" s="527">
        <v>1</v>
      </c>
      <c r="AP447" s="527">
        <v>1</v>
      </c>
      <c r="AQ447" s="528"/>
      <c r="AR447" s="527">
        <v>1</v>
      </c>
      <c r="AS447" s="527">
        <v>1</v>
      </c>
      <c r="AT447" s="527">
        <v>2</v>
      </c>
      <c r="AU447" s="528"/>
      <c r="AV447" s="528"/>
      <c r="AW447" s="528"/>
      <c r="AX447" s="528"/>
    </row>
    <row r="448" spans="1:50">
      <c r="A448" s="526" t="s">
        <v>1005</v>
      </c>
      <c r="B448" s="526" t="s">
        <v>775</v>
      </c>
      <c r="C448" s="526" t="s">
        <v>956</v>
      </c>
      <c r="D448" s="526" t="s">
        <v>1051</v>
      </c>
      <c r="E448" s="526" t="s">
        <v>1052</v>
      </c>
      <c r="F448" s="61" t="str">
        <f>IF(D448="","",VLOOKUP(D448,'UG SKU Categorization'!$A$1:$C$204,3,0))</f>
        <v>Cookstoves</v>
      </c>
      <c r="G448" s="527">
        <v>83</v>
      </c>
      <c r="H448" s="528"/>
      <c r="I448" s="528"/>
      <c r="J448" s="528"/>
      <c r="K448" s="528"/>
      <c r="L448" s="528"/>
      <c r="M448" s="528"/>
      <c r="N448" s="528"/>
      <c r="O448" s="528"/>
      <c r="P448" s="528"/>
      <c r="Q448" s="528"/>
      <c r="R448" s="528"/>
      <c r="S448" s="528"/>
      <c r="T448" s="528"/>
      <c r="U448" s="528"/>
      <c r="V448" s="528"/>
      <c r="W448" s="528"/>
      <c r="X448" s="528"/>
      <c r="Y448" s="528"/>
      <c r="Z448" s="528"/>
      <c r="AA448" s="528"/>
      <c r="AB448" s="528"/>
      <c r="AC448" s="528"/>
      <c r="AD448" s="528"/>
      <c r="AE448" s="528"/>
      <c r="AF448" s="528"/>
      <c r="AG448" s="528"/>
      <c r="AH448" s="528"/>
      <c r="AI448" s="528"/>
      <c r="AJ448" s="528"/>
      <c r="AK448" s="528"/>
      <c r="AL448" s="528"/>
      <c r="AM448" s="527">
        <v>13</v>
      </c>
      <c r="AN448" s="527">
        <v>52</v>
      </c>
      <c r="AO448" s="527">
        <v>17</v>
      </c>
      <c r="AP448" s="527">
        <v>1</v>
      </c>
      <c r="AQ448" s="528"/>
      <c r="AR448" s="528"/>
      <c r="AS448" s="528"/>
      <c r="AT448" s="528"/>
      <c r="AU448" s="528"/>
      <c r="AV448" s="528"/>
      <c r="AW448" s="528"/>
      <c r="AX448" s="528"/>
    </row>
    <row r="449" spans="1:50">
      <c r="A449" s="526" t="s">
        <v>1005</v>
      </c>
      <c r="B449" s="526" t="s">
        <v>775</v>
      </c>
      <c r="C449" s="526" t="s">
        <v>956</v>
      </c>
      <c r="D449" s="526" t="s">
        <v>1221</v>
      </c>
      <c r="E449" s="526" t="s">
        <v>1222</v>
      </c>
      <c r="F449" s="61" t="str">
        <f>IF(D449="","",VLOOKUP(D449,'UG SKU Categorization'!$A$1:$C$204,3,0))</f>
        <v>Cookstoves</v>
      </c>
      <c r="G449" s="527">
        <v>66</v>
      </c>
      <c r="H449" s="528"/>
      <c r="I449" s="528"/>
      <c r="J449" s="528"/>
      <c r="K449" s="528"/>
      <c r="L449" s="528"/>
      <c r="M449" s="528"/>
      <c r="N449" s="528"/>
      <c r="O449" s="528"/>
      <c r="P449" s="528"/>
      <c r="Q449" s="528"/>
      <c r="R449" s="528"/>
      <c r="S449" s="528"/>
      <c r="T449" s="528"/>
      <c r="U449" s="528"/>
      <c r="V449" s="528"/>
      <c r="W449" s="528"/>
      <c r="X449" s="528"/>
      <c r="Y449" s="528"/>
      <c r="Z449" s="528"/>
      <c r="AA449" s="528"/>
      <c r="AB449" s="528"/>
      <c r="AC449" s="528"/>
      <c r="AD449" s="528"/>
      <c r="AE449" s="528"/>
      <c r="AF449" s="528"/>
      <c r="AG449" s="528"/>
      <c r="AH449" s="528"/>
      <c r="AI449" s="528"/>
      <c r="AJ449" s="528"/>
      <c r="AK449" s="528"/>
      <c r="AL449" s="528"/>
      <c r="AM449" s="527">
        <v>10</v>
      </c>
      <c r="AN449" s="527">
        <v>11</v>
      </c>
      <c r="AO449" s="527">
        <v>4</v>
      </c>
      <c r="AP449" s="527">
        <v>8</v>
      </c>
      <c r="AQ449" s="527">
        <v>1</v>
      </c>
      <c r="AR449" s="527">
        <v>7</v>
      </c>
      <c r="AS449" s="527">
        <v>9</v>
      </c>
      <c r="AT449" s="527">
        <v>4</v>
      </c>
      <c r="AU449" s="528"/>
      <c r="AV449" s="527">
        <v>11</v>
      </c>
      <c r="AW449" s="527">
        <v>1</v>
      </c>
      <c r="AX449" s="528"/>
    </row>
    <row r="450" spans="1:50">
      <c r="A450" s="526" t="s">
        <v>1005</v>
      </c>
      <c r="B450" s="526" t="s">
        <v>775</v>
      </c>
      <c r="C450" s="526" t="s">
        <v>956</v>
      </c>
      <c r="D450" s="526" t="s">
        <v>1049</v>
      </c>
      <c r="E450" s="526" t="s">
        <v>1050</v>
      </c>
      <c r="F450" s="61" t="str">
        <f>IF(D450="","",VLOOKUP(D450,'UG SKU Categorization'!$A$1:$C$204,3,0))</f>
        <v>Solar</v>
      </c>
      <c r="G450" s="527">
        <v>43</v>
      </c>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E450" s="528"/>
      <c r="AF450" s="528"/>
      <c r="AG450" s="528"/>
      <c r="AH450" s="528"/>
      <c r="AI450" s="528"/>
      <c r="AJ450" s="528"/>
      <c r="AK450" s="527">
        <v>6</v>
      </c>
      <c r="AL450" s="527">
        <v>9</v>
      </c>
      <c r="AM450" s="527">
        <v>2</v>
      </c>
      <c r="AN450" s="528"/>
      <c r="AO450" s="527">
        <v>1</v>
      </c>
      <c r="AP450" s="528"/>
      <c r="AQ450" s="528"/>
      <c r="AR450" s="527">
        <v>3</v>
      </c>
      <c r="AS450" s="527">
        <v>1</v>
      </c>
      <c r="AT450" s="527">
        <v>4</v>
      </c>
      <c r="AU450" s="527">
        <v>7</v>
      </c>
      <c r="AV450" s="527">
        <v>3</v>
      </c>
      <c r="AW450" s="527">
        <v>6</v>
      </c>
      <c r="AX450" s="527">
        <v>1</v>
      </c>
    </row>
    <row r="451" spans="1:50">
      <c r="A451" s="526" t="s">
        <v>1005</v>
      </c>
      <c r="B451" s="526" t="s">
        <v>775</v>
      </c>
      <c r="C451" s="526" t="s">
        <v>956</v>
      </c>
      <c r="D451" s="526" t="s">
        <v>1453</v>
      </c>
      <c r="E451" s="526" t="s">
        <v>1455</v>
      </c>
      <c r="F451" s="61" t="str">
        <f>IF(D451="","",VLOOKUP(D451,'UG SKU Categorization'!$A$1:$C$204,3,0))</f>
        <v>Cookstoves</v>
      </c>
      <c r="G451" s="527">
        <v>5</v>
      </c>
      <c r="H451" s="528"/>
      <c r="I451" s="528"/>
      <c r="J451" s="528"/>
      <c r="K451" s="528"/>
      <c r="L451" s="528"/>
      <c r="M451" s="528"/>
      <c r="N451" s="528"/>
      <c r="O451" s="528"/>
      <c r="P451" s="528"/>
      <c r="Q451" s="528"/>
      <c r="R451" s="528"/>
      <c r="S451" s="528"/>
      <c r="T451" s="528"/>
      <c r="U451" s="528"/>
      <c r="V451" s="528"/>
      <c r="W451" s="528"/>
      <c r="X451" s="528"/>
      <c r="Y451" s="528"/>
      <c r="Z451" s="528"/>
      <c r="AA451" s="528"/>
      <c r="AB451" s="528"/>
      <c r="AC451" s="528"/>
      <c r="AD451" s="528"/>
      <c r="AE451" s="528"/>
      <c r="AF451" s="528"/>
      <c r="AG451" s="528"/>
      <c r="AH451" s="528"/>
      <c r="AI451" s="528"/>
      <c r="AJ451" s="528"/>
      <c r="AK451" s="528"/>
      <c r="AL451" s="528"/>
      <c r="AM451" s="528"/>
      <c r="AN451" s="527">
        <v>1</v>
      </c>
      <c r="AO451" s="527">
        <v>1</v>
      </c>
      <c r="AP451" s="527">
        <v>1</v>
      </c>
      <c r="AQ451" s="527">
        <v>1</v>
      </c>
      <c r="AR451" s="528"/>
      <c r="AS451" s="528"/>
      <c r="AT451" s="528"/>
      <c r="AU451" s="527">
        <v>1</v>
      </c>
      <c r="AV451" s="528"/>
      <c r="AW451" s="528"/>
      <c r="AX451" s="528"/>
    </row>
    <row r="452" spans="1:50">
      <c r="A452" s="526" t="s">
        <v>1005</v>
      </c>
      <c r="B452" s="526" t="s">
        <v>775</v>
      </c>
      <c r="C452" s="526" t="s">
        <v>956</v>
      </c>
      <c r="D452" s="526" t="s">
        <v>517</v>
      </c>
      <c r="E452" s="526" t="s">
        <v>518</v>
      </c>
      <c r="F452" s="61" t="str">
        <f>IF(D452="","",VLOOKUP(D452,'UG SKU Categorization'!$A$1:$C$204,3,0))</f>
        <v>Malaria Prevention</v>
      </c>
      <c r="G452" s="527">
        <v>44</v>
      </c>
      <c r="H452" s="528"/>
      <c r="I452" s="528"/>
      <c r="J452" s="528"/>
      <c r="K452" s="528"/>
      <c r="L452" s="528"/>
      <c r="M452" s="528"/>
      <c r="N452" s="528"/>
      <c r="O452" s="528"/>
      <c r="P452" s="528"/>
      <c r="Q452" s="528"/>
      <c r="R452" s="528"/>
      <c r="S452" s="528"/>
      <c r="T452" s="528"/>
      <c r="U452" s="528"/>
      <c r="V452" s="528"/>
      <c r="W452" s="528"/>
      <c r="X452" s="528"/>
      <c r="Y452" s="528"/>
      <c r="Z452" s="528"/>
      <c r="AA452" s="528"/>
      <c r="AB452" s="528"/>
      <c r="AC452" s="528"/>
      <c r="AD452" s="528"/>
      <c r="AE452" s="527">
        <v>14</v>
      </c>
      <c r="AF452" s="527">
        <v>1</v>
      </c>
      <c r="AG452" s="527">
        <v>9</v>
      </c>
      <c r="AH452" s="527">
        <v>4</v>
      </c>
      <c r="AI452" s="527">
        <v>7</v>
      </c>
      <c r="AJ452" s="527">
        <v>1</v>
      </c>
      <c r="AK452" s="527">
        <v>2</v>
      </c>
      <c r="AL452" s="527">
        <v>2</v>
      </c>
      <c r="AM452" s="528"/>
      <c r="AN452" s="528"/>
      <c r="AO452" s="527">
        <v>1</v>
      </c>
      <c r="AP452" s="528"/>
      <c r="AQ452" s="527">
        <v>3</v>
      </c>
      <c r="AR452" s="528"/>
      <c r="AS452" s="528"/>
      <c r="AT452" s="528"/>
      <c r="AU452" s="528"/>
      <c r="AV452" s="528"/>
      <c r="AW452" s="528"/>
      <c r="AX452" s="528"/>
    </row>
    <row r="453" spans="1:50">
      <c r="A453" s="526" t="s">
        <v>1005</v>
      </c>
      <c r="B453" s="526" t="s">
        <v>775</v>
      </c>
      <c r="C453" s="526" t="s">
        <v>956</v>
      </c>
      <c r="D453" s="526" t="s">
        <v>524</v>
      </c>
      <c r="E453" s="526" t="s">
        <v>525</v>
      </c>
      <c r="F453" s="61" t="str">
        <f>IF(D453="","",VLOOKUP(D453,'UG SKU Categorization'!$A$1:$C$204,3,0))</f>
        <v>Malaria Prevention</v>
      </c>
      <c r="G453" s="527">
        <v>143</v>
      </c>
      <c r="H453" s="528"/>
      <c r="I453" s="528"/>
      <c r="J453" s="528"/>
      <c r="K453" s="528"/>
      <c r="L453" s="528"/>
      <c r="M453" s="528"/>
      <c r="N453" s="528"/>
      <c r="O453" s="528"/>
      <c r="P453" s="528"/>
      <c r="Q453" s="528"/>
      <c r="R453" s="528"/>
      <c r="S453" s="528"/>
      <c r="T453" s="528"/>
      <c r="U453" s="528"/>
      <c r="V453" s="528"/>
      <c r="W453" s="528"/>
      <c r="X453" s="528"/>
      <c r="Y453" s="528"/>
      <c r="Z453" s="528"/>
      <c r="AA453" s="528"/>
      <c r="AB453" s="528"/>
      <c r="AC453" s="528"/>
      <c r="AD453" s="528"/>
      <c r="AE453" s="527">
        <v>9</v>
      </c>
      <c r="AF453" s="527">
        <v>3</v>
      </c>
      <c r="AG453" s="527">
        <v>32</v>
      </c>
      <c r="AH453" s="527">
        <v>52</v>
      </c>
      <c r="AI453" s="527">
        <v>16</v>
      </c>
      <c r="AJ453" s="527">
        <v>5</v>
      </c>
      <c r="AK453" s="527">
        <v>6</v>
      </c>
      <c r="AL453" s="528"/>
      <c r="AM453" s="527">
        <v>1</v>
      </c>
      <c r="AN453" s="528"/>
      <c r="AO453" s="527">
        <v>6</v>
      </c>
      <c r="AP453" s="527">
        <v>1</v>
      </c>
      <c r="AQ453" s="528"/>
      <c r="AR453" s="528"/>
      <c r="AS453" s="528"/>
      <c r="AT453" s="527">
        <v>4</v>
      </c>
      <c r="AU453" s="527">
        <v>4</v>
      </c>
      <c r="AV453" s="527">
        <v>3</v>
      </c>
      <c r="AW453" s="527">
        <v>1</v>
      </c>
      <c r="AX453" s="528"/>
    </row>
    <row r="454" spans="1:50">
      <c r="A454" s="526" t="s">
        <v>1005</v>
      </c>
      <c r="B454" s="526" t="s">
        <v>775</v>
      </c>
      <c r="C454" s="526" t="s">
        <v>956</v>
      </c>
      <c r="D454" s="526" t="s">
        <v>526</v>
      </c>
      <c r="E454" s="526" t="s">
        <v>527</v>
      </c>
      <c r="F454" s="61" t="str">
        <f>IF(D454="","",VLOOKUP(D454,'UG SKU Categorization'!$A$1:$C$204,3,0))</f>
        <v>Other Health</v>
      </c>
      <c r="G454" s="527">
        <v>6</v>
      </c>
      <c r="H454" s="528"/>
      <c r="I454" s="528"/>
      <c r="J454" s="528"/>
      <c r="K454" s="528"/>
      <c r="L454" s="528"/>
      <c r="M454" s="528"/>
      <c r="N454" s="528"/>
      <c r="O454" s="528"/>
      <c r="P454" s="528"/>
      <c r="Q454" s="528"/>
      <c r="R454" s="528"/>
      <c r="S454" s="528"/>
      <c r="T454" s="528"/>
      <c r="U454" s="528"/>
      <c r="V454" s="528"/>
      <c r="W454" s="528"/>
      <c r="X454" s="528"/>
      <c r="Y454" s="528"/>
      <c r="Z454" s="528"/>
      <c r="AA454" s="528"/>
      <c r="AB454" s="528"/>
      <c r="AC454" s="528"/>
      <c r="AD454" s="528"/>
      <c r="AE454" s="527">
        <v>1</v>
      </c>
      <c r="AF454" s="528"/>
      <c r="AG454" s="528"/>
      <c r="AH454" s="527">
        <v>2</v>
      </c>
      <c r="AI454" s="527">
        <v>2</v>
      </c>
      <c r="AJ454" s="528"/>
      <c r="AK454" s="528"/>
      <c r="AL454" s="528"/>
      <c r="AM454" s="527">
        <v>1</v>
      </c>
      <c r="AN454" s="528"/>
      <c r="AO454" s="528"/>
      <c r="AP454" s="528"/>
      <c r="AQ454" s="528"/>
      <c r="AR454" s="528"/>
      <c r="AS454" s="528"/>
      <c r="AT454" s="528"/>
      <c r="AU454" s="528"/>
      <c r="AV454" s="528"/>
      <c r="AW454" s="528"/>
      <c r="AX454" s="528"/>
    </row>
    <row r="455" spans="1:50">
      <c r="A455" s="526" t="s">
        <v>1005</v>
      </c>
      <c r="B455" s="526" t="s">
        <v>775</v>
      </c>
      <c r="C455" s="526" t="s">
        <v>956</v>
      </c>
      <c r="D455" s="526" t="s">
        <v>556</v>
      </c>
      <c r="E455" s="526" t="s">
        <v>557</v>
      </c>
      <c r="F455" s="61" t="str">
        <f>IF(D455="","",VLOOKUP(D455,'UG SKU Categorization'!$A$1:$C$204,3,0))</f>
        <v>Other Health</v>
      </c>
      <c r="G455" s="527">
        <v>485</v>
      </c>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E455" s="527">
        <v>49</v>
      </c>
      <c r="AF455" s="527">
        <v>8</v>
      </c>
      <c r="AG455" s="527">
        <v>43</v>
      </c>
      <c r="AH455" s="527">
        <v>8</v>
      </c>
      <c r="AI455" s="527">
        <v>30</v>
      </c>
      <c r="AJ455" s="527">
        <v>6</v>
      </c>
      <c r="AK455" s="527">
        <v>20</v>
      </c>
      <c r="AL455" s="527">
        <v>17</v>
      </c>
      <c r="AM455" s="527">
        <v>30</v>
      </c>
      <c r="AN455" s="527">
        <v>24</v>
      </c>
      <c r="AO455" s="527">
        <v>18</v>
      </c>
      <c r="AP455" s="527">
        <v>18</v>
      </c>
      <c r="AQ455" s="527">
        <v>31</v>
      </c>
      <c r="AR455" s="527">
        <v>38</v>
      </c>
      <c r="AS455" s="527">
        <v>20</v>
      </c>
      <c r="AT455" s="527">
        <v>38</v>
      </c>
      <c r="AU455" s="527">
        <v>30</v>
      </c>
      <c r="AV455" s="527">
        <v>17</v>
      </c>
      <c r="AW455" s="527">
        <v>39</v>
      </c>
      <c r="AX455" s="527">
        <v>1</v>
      </c>
    </row>
    <row r="456" spans="1:50">
      <c r="A456" s="526" t="s">
        <v>1005</v>
      </c>
      <c r="B456" s="526" t="s">
        <v>775</v>
      </c>
      <c r="C456" s="526" t="s">
        <v>956</v>
      </c>
      <c r="D456" s="526" t="s">
        <v>563</v>
      </c>
      <c r="E456" s="526" t="s">
        <v>564</v>
      </c>
      <c r="F456" s="61" t="str">
        <f>IF(D456="","",VLOOKUP(D456,'UG SKU Categorization'!$A$1:$C$204,3,0))</f>
        <v>Pregnancy &amp; Delivery</v>
      </c>
      <c r="G456" s="527">
        <v>26</v>
      </c>
      <c r="H456" s="528"/>
      <c r="I456" s="528"/>
      <c r="J456" s="528"/>
      <c r="K456" s="528"/>
      <c r="L456" s="528"/>
      <c r="M456" s="528"/>
      <c r="N456" s="528"/>
      <c r="O456" s="528"/>
      <c r="P456" s="528"/>
      <c r="Q456" s="528"/>
      <c r="R456" s="528"/>
      <c r="S456" s="528"/>
      <c r="T456" s="528"/>
      <c r="U456" s="528"/>
      <c r="V456" s="528"/>
      <c r="W456" s="528"/>
      <c r="X456" s="528"/>
      <c r="Y456" s="528"/>
      <c r="Z456" s="528"/>
      <c r="AA456" s="528"/>
      <c r="AB456" s="528"/>
      <c r="AC456" s="528"/>
      <c r="AD456" s="528"/>
      <c r="AE456" s="528"/>
      <c r="AF456" s="528"/>
      <c r="AG456" s="528"/>
      <c r="AH456" s="528"/>
      <c r="AI456" s="527">
        <v>2</v>
      </c>
      <c r="AJ456" s="528"/>
      <c r="AK456" s="528"/>
      <c r="AL456" s="527">
        <v>4</v>
      </c>
      <c r="AM456" s="528"/>
      <c r="AN456" s="528"/>
      <c r="AO456" s="528"/>
      <c r="AP456" s="528"/>
      <c r="AQ456" s="527">
        <v>16</v>
      </c>
      <c r="AR456" s="528"/>
      <c r="AS456" s="528"/>
      <c r="AT456" s="528"/>
      <c r="AU456" s="528"/>
      <c r="AV456" s="527">
        <v>4</v>
      </c>
      <c r="AW456" s="528"/>
      <c r="AX456" s="528"/>
    </row>
    <row r="457" spans="1:50">
      <c r="A457" s="526" t="s">
        <v>1005</v>
      </c>
      <c r="B457" s="526" t="s">
        <v>775</v>
      </c>
      <c r="C457" s="526" t="s">
        <v>956</v>
      </c>
      <c r="D457" s="526" t="s">
        <v>565</v>
      </c>
      <c r="E457" s="526" t="s">
        <v>566</v>
      </c>
      <c r="F457" s="61" t="str">
        <f>IF(D457="","",VLOOKUP(D457,'UG SKU Categorization'!$A$1:$C$204,3,0))</f>
        <v>Pregnancy &amp; Delivery</v>
      </c>
      <c r="G457" s="527">
        <v>127</v>
      </c>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E457" s="527">
        <v>10</v>
      </c>
      <c r="AF457" s="527">
        <v>4</v>
      </c>
      <c r="AG457" s="527">
        <v>10</v>
      </c>
      <c r="AH457" s="527">
        <v>20</v>
      </c>
      <c r="AI457" s="527">
        <v>21</v>
      </c>
      <c r="AJ457" s="527">
        <v>6</v>
      </c>
      <c r="AK457" s="527">
        <v>9</v>
      </c>
      <c r="AL457" s="527">
        <v>5</v>
      </c>
      <c r="AM457" s="527">
        <v>8</v>
      </c>
      <c r="AN457" s="527">
        <v>3</v>
      </c>
      <c r="AO457" s="527">
        <v>7</v>
      </c>
      <c r="AP457" s="527">
        <v>4</v>
      </c>
      <c r="AQ457" s="527">
        <v>5</v>
      </c>
      <c r="AR457" s="528"/>
      <c r="AS457" s="528"/>
      <c r="AT457" s="527">
        <v>4</v>
      </c>
      <c r="AU457" s="527">
        <v>1</v>
      </c>
      <c r="AV457" s="527">
        <v>3</v>
      </c>
      <c r="AW457" s="527">
        <v>6</v>
      </c>
      <c r="AX457" s="527">
        <v>1</v>
      </c>
    </row>
    <row r="458" spans="1:50">
      <c r="A458" s="526" t="s">
        <v>1005</v>
      </c>
      <c r="B458" s="526" t="s">
        <v>775</v>
      </c>
      <c r="C458" s="526" t="s">
        <v>956</v>
      </c>
      <c r="D458" s="526" t="s">
        <v>567</v>
      </c>
      <c r="E458" s="526" t="s">
        <v>568</v>
      </c>
      <c r="F458" s="61" t="str">
        <f>IF(D458="","",VLOOKUP(D458,'UG SKU Categorization'!$A$1:$C$204,3,0))</f>
        <v>Pregnancy &amp; Delivery</v>
      </c>
      <c r="G458" s="527">
        <v>34</v>
      </c>
      <c r="H458" s="528"/>
      <c r="I458" s="528"/>
      <c r="J458" s="528"/>
      <c r="K458" s="528"/>
      <c r="L458" s="528"/>
      <c r="M458" s="528"/>
      <c r="N458" s="528"/>
      <c r="O458" s="528"/>
      <c r="P458" s="528"/>
      <c r="Q458" s="528"/>
      <c r="R458" s="528"/>
      <c r="S458" s="528"/>
      <c r="T458" s="528"/>
      <c r="U458" s="528"/>
      <c r="V458" s="528"/>
      <c r="W458" s="528"/>
      <c r="X458" s="528"/>
      <c r="Y458" s="528"/>
      <c r="Z458" s="528"/>
      <c r="AA458" s="528"/>
      <c r="AB458" s="528"/>
      <c r="AC458" s="528"/>
      <c r="AD458" s="528"/>
      <c r="AE458" s="527">
        <v>2</v>
      </c>
      <c r="AF458" s="527">
        <v>2</v>
      </c>
      <c r="AG458" s="527">
        <v>2</v>
      </c>
      <c r="AH458" s="527">
        <v>1</v>
      </c>
      <c r="AI458" s="527">
        <v>8</v>
      </c>
      <c r="AJ458" s="527">
        <v>11</v>
      </c>
      <c r="AK458" s="527">
        <v>2</v>
      </c>
      <c r="AL458" s="527">
        <v>1</v>
      </c>
      <c r="AM458" s="528"/>
      <c r="AN458" s="528"/>
      <c r="AO458" s="527">
        <v>1</v>
      </c>
      <c r="AP458" s="527">
        <v>1</v>
      </c>
      <c r="AQ458" s="527">
        <v>1</v>
      </c>
      <c r="AR458" s="527">
        <v>1</v>
      </c>
      <c r="AS458" s="528"/>
      <c r="AT458" s="527">
        <v>1</v>
      </c>
      <c r="AU458" s="528"/>
      <c r="AV458" s="528"/>
      <c r="AW458" s="528"/>
      <c r="AX458" s="528"/>
    </row>
    <row r="459" spans="1:50">
      <c r="A459" s="526" t="s">
        <v>1005</v>
      </c>
      <c r="B459" s="526" t="s">
        <v>775</v>
      </c>
      <c r="C459" s="526" t="s">
        <v>956</v>
      </c>
      <c r="D459" s="526" t="s">
        <v>571</v>
      </c>
      <c r="E459" s="526" t="s">
        <v>572</v>
      </c>
      <c r="F459" s="61" t="str">
        <f>IF(D459="","",VLOOKUP(D459,'UG SKU Categorization'!$A$1:$C$204,3,0))</f>
        <v>Condoms / contraceptives</v>
      </c>
      <c r="G459" s="527">
        <v>224</v>
      </c>
      <c r="H459" s="528"/>
      <c r="I459" s="528"/>
      <c r="J459" s="528"/>
      <c r="K459" s="528"/>
      <c r="L459" s="528"/>
      <c r="M459" s="528"/>
      <c r="N459" s="528"/>
      <c r="O459" s="528"/>
      <c r="P459" s="528"/>
      <c r="Q459" s="528"/>
      <c r="R459" s="528"/>
      <c r="S459" s="528"/>
      <c r="T459" s="528"/>
      <c r="U459" s="528"/>
      <c r="V459" s="528"/>
      <c r="W459" s="528"/>
      <c r="X459" s="528"/>
      <c r="Y459" s="528"/>
      <c r="Z459" s="528"/>
      <c r="AA459" s="528"/>
      <c r="AB459" s="528"/>
      <c r="AC459" s="528"/>
      <c r="AD459" s="528"/>
      <c r="AE459" s="527">
        <v>6</v>
      </c>
      <c r="AF459" s="527">
        <v>20</v>
      </c>
      <c r="AG459" s="527">
        <v>8</v>
      </c>
      <c r="AH459" s="527">
        <v>4</v>
      </c>
      <c r="AI459" s="527">
        <v>23</v>
      </c>
      <c r="AJ459" s="527">
        <v>23</v>
      </c>
      <c r="AK459" s="527">
        <v>2</v>
      </c>
      <c r="AL459" s="527">
        <v>1</v>
      </c>
      <c r="AM459" s="528"/>
      <c r="AN459" s="527">
        <v>21</v>
      </c>
      <c r="AO459" s="527">
        <v>22</v>
      </c>
      <c r="AP459" s="527">
        <v>25</v>
      </c>
      <c r="AQ459" s="528"/>
      <c r="AR459" s="528"/>
      <c r="AS459" s="528"/>
      <c r="AT459" s="527">
        <v>7</v>
      </c>
      <c r="AU459" s="527">
        <v>42</v>
      </c>
      <c r="AV459" s="528"/>
      <c r="AW459" s="527">
        <v>20</v>
      </c>
      <c r="AX459" s="528"/>
    </row>
    <row r="460" spans="1:50">
      <c r="A460" s="526" t="s">
        <v>1005</v>
      </c>
      <c r="B460" s="526" t="s">
        <v>775</v>
      </c>
      <c r="C460" s="526" t="s">
        <v>956</v>
      </c>
      <c r="D460" s="526" t="s">
        <v>575</v>
      </c>
      <c r="E460" s="526" t="s">
        <v>576</v>
      </c>
      <c r="F460" s="61" t="str">
        <f>IF(D460="","",VLOOKUP(D460,'UG SKU Categorization'!$A$1:$C$204,3,0))</f>
        <v>Other Health</v>
      </c>
      <c r="G460" s="527">
        <v>17</v>
      </c>
      <c r="H460" s="528"/>
      <c r="I460" s="528"/>
      <c r="J460" s="528"/>
      <c r="K460" s="528"/>
      <c r="L460" s="528"/>
      <c r="M460" s="528"/>
      <c r="N460" s="528"/>
      <c r="O460" s="528"/>
      <c r="P460" s="528"/>
      <c r="Q460" s="528"/>
      <c r="R460" s="528"/>
      <c r="S460" s="528"/>
      <c r="T460" s="528"/>
      <c r="U460" s="528"/>
      <c r="V460" s="528"/>
      <c r="W460" s="528"/>
      <c r="X460" s="528"/>
      <c r="Y460" s="528"/>
      <c r="Z460" s="528"/>
      <c r="AA460" s="528"/>
      <c r="AB460" s="528"/>
      <c r="AC460" s="528"/>
      <c r="AD460" s="528"/>
      <c r="AE460" s="528"/>
      <c r="AF460" s="528"/>
      <c r="AG460" s="527">
        <v>2</v>
      </c>
      <c r="AH460" s="527">
        <v>3</v>
      </c>
      <c r="AI460" s="527">
        <v>5</v>
      </c>
      <c r="AJ460" s="527">
        <v>1</v>
      </c>
      <c r="AK460" s="527">
        <v>1</v>
      </c>
      <c r="AL460" s="528"/>
      <c r="AM460" s="528"/>
      <c r="AN460" s="528"/>
      <c r="AO460" s="527">
        <v>1</v>
      </c>
      <c r="AP460" s="528"/>
      <c r="AQ460" s="528"/>
      <c r="AR460" s="527">
        <v>2</v>
      </c>
      <c r="AS460" s="528"/>
      <c r="AT460" s="528"/>
      <c r="AU460" s="528"/>
      <c r="AV460" s="528"/>
      <c r="AW460" s="527">
        <v>2</v>
      </c>
      <c r="AX460" s="528"/>
    </row>
    <row r="461" spans="1:50">
      <c r="A461" s="526" t="s">
        <v>1005</v>
      </c>
      <c r="B461" s="526" t="s">
        <v>775</v>
      </c>
      <c r="C461" s="526" t="s">
        <v>956</v>
      </c>
      <c r="D461" s="526" t="s">
        <v>577</v>
      </c>
      <c r="E461" s="526" t="s">
        <v>578</v>
      </c>
      <c r="F461" s="61" t="str">
        <f>IF(D461="","",VLOOKUP(D461,'UG SKU Categorization'!$A$1:$C$204,3,0))</f>
        <v>Other Health</v>
      </c>
      <c r="G461" s="527">
        <v>1</v>
      </c>
      <c r="H461" s="528"/>
      <c r="I461" s="528"/>
      <c r="J461" s="528"/>
      <c r="K461" s="528"/>
      <c r="L461" s="528"/>
      <c r="M461" s="528"/>
      <c r="N461" s="528"/>
      <c r="O461" s="528"/>
      <c r="P461" s="528"/>
      <c r="Q461" s="528"/>
      <c r="R461" s="528"/>
      <c r="S461" s="528"/>
      <c r="T461" s="528"/>
      <c r="U461" s="528"/>
      <c r="V461" s="528"/>
      <c r="W461" s="528"/>
      <c r="X461" s="528"/>
      <c r="Y461" s="528"/>
      <c r="Z461" s="528"/>
      <c r="AA461" s="528"/>
      <c r="AB461" s="528"/>
      <c r="AC461" s="528"/>
      <c r="AD461" s="528"/>
      <c r="AE461" s="527">
        <v>1</v>
      </c>
      <c r="AF461" s="528"/>
      <c r="AG461" s="528"/>
      <c r="AH461" s="528"/>
      <c r="AI461" s="528"/>
      <c r="AJ461" s="528"/>
      <c r="AK461" s="528"/>
      <c r="AL461" s="528"/>
      <c r="AM461" s="528"/>
      <c r="AN461" s="528"/>
      <c r="AO461" s="528"/>
      <c r="AP461" s="528"/>
      <c r="AQ461" s="528"/>
      <c r="AR461" s="528"/>
      <c r="AS461" s="528"/>
      <c r="AT461" s="528"/>
      <c r="AU461" s="528"/>
      <c r="AV461" s="528"/>
      <c r="AW461" s="528"/>
      <c r="AX461" s="528"/>
    </row>
    <row r="462" spans="1:50">
      <c r="A462" s="526" t="s">
        <v>1005</v>
      </c>
      <c r="B462" s="526" t="s">
        <v>775</v>
      </c>
      <c r="C462" s="526" t="s">
        <v>956</v>
      </c>
      <c r="D462" s="526" t="s">
        <v>577</v>
      </c>
      <c r="E462" s="526" t="s">
        <v>1543</v>
      </c>
      <c r="F462" s="61" t="str">
        <f>IF(D462="","",VLOOKUP(D462,'UG SKU Categorization'!$A$1:$C$204,3,0))</f>
        <v>Other Health</v>
      </c>
      <c r="G462" s="527">
        <v>1</v>
      </c>
      <c r="H462" s="528"/>
      <c r="I462" s="528"/>
      <c r="J462" s="528"/>
      <c r="K462" s="528"/>
      <c r="L462" s="528"/>
      <c r="M462" s="528"/>
      <c r="N462" s="528"/>
      <c r="O462" s="528"/>
      <c r="P462" s="528"/>
      <c r="Q462" s="528"/>
      <c r="R462" s="528"/>
      <c r="S462" s="528"/>
      <c r="T462" s="528"/>
      <c r="U462" s="528"/>
      <c r="V462" s="528"/>
      <c r="W462" s="528"/>
      <c r="X462" s="528"/>
      <c r="Y462" s="528"/>
      <c r="Z462" s="528"/>
      <c r="AA462" s="528"/>
      <c r="AB462" s="528"/>
      <c r="AC462" s="528"/>
      <c r="AD462" s="528"/>
      <c r="AE462" s="528"/>
      <c r="AF462" s="528"/>
      <c r="AG462" s="528"/>
      <c r="AH462" s="528"/>
      <c r="AI462" s="528"/>
      <c r="AJ462" s="528"/>
      <c r="AK462" s="528"/>
      <c r="AL462" s="528"/>
      <c r="AM462" s="528"/>
      <c r="AN462" s="528"/>
      <c r="AO462" s="528"/>
      <c r="AP462" s="528"/>
      <c r="AQ462" s="528"/>
      <c r="AR462" s="528"/>
      <c r="AS462" s="528"/>
      <c r="AT462" s="527">
        <v>1</v>
      </c>
      <c r="AU462" s="528"/>
      <c r="AV462" s="528"/>
      <c r="AW462" s="528"/>
      <c r="AX462" s="528"/>
    </row>
    <row r="463" spans="1:50">
      <c r="A463" s="526" t="s">
        <v>1005</v>
      </c>
      <c r="B463" s="526" t="s">
        <v>775</v>
      </c>
      <c r="C463" s="526" t="s">
        <v>956</v>
      </c>
      <c r="D463" s="526" t="s">
        <v>579</v>
      </c>
      <c r="E463" s="526" t="s">
        <v>580</v>
      </c>
      <c r="F463" s="61" t="str">
        <f>IF(D463="","",VLOOKUP(D463,'UG SKU Categorization'!$A$1:$C$204,3,0))</f>
        <v>Other Health</v>
      </c>
      <c r="G463" s="527">
        <v>21</v>
      </c>
      <c r="H463" s="528"/>
      <c r="I463" s="528"/>
      <c r="J463" s="528"/>
      <c r="K463" s="528"/>
      <c r="L463" s="528"/>
      <c r="M463" s="528"/>
      <c r="N463" s="528"/>
      <c r="O463" s="528"/>
      <c r="P463" s="528"/>
      <c r="Q463" s="528"/>
      <c r="R463" s="528"/>
      <c r="S463" s="528"/>
      <c r="T463" s="528"/>
      <c r="U463" s="528"/>
      <c r="V463" s="528"/>
      <c r="W463" s="528"/>
      <c r="X463" s="528"/>
      <c r="Y463" s="528"/>
      <c r="Z463" s="528"/>
      <c r="AA463" s="528"/>
      <c r="AB463" s="528"/>
      <c r="AC463" s="528"/>
      <c r="AD463" s="528"/>
      <c r="AE463" s="527">
        <v>3</v>
      </c>
      <c r="AF463" s="527">
        <v>4</v>
      </c>
      <c r="AG463" s="527">
        <v>3</v>
      </c>
      <c r="AH463" s="528"/>
      <c r="AI463" s="527">
        <v>8</v>
      </c>
      <c r="AJ463" s="527">
        <v>2</v>
      </c>
      <c r="AK463" s="528"/>
      <c r="AL463" s="528"/>
      <c r="AM463" s="527">
        <v>1</v>
      </c>
      <c r="AN463" s="528"/>
      <c r="AO463" s="528"/>
      <c r="AP463" s="528"/>
      <c r="AQ463" s="528"/>
      <c r="AR463" s="528"/>
      <c r="AS463" s="528"/>
      <c r="AT463" s="528"/>
      <c r="AU463" s="528"/>
      <c r="AV463" s="528"/>
      <c r="AW463" s="528"/>
      <c r="AX463" s="528"/>
    </row>
    <row r="464" spans="1:50">
      <c r="A464" s="526" t="s">
        <v>1005</v>
      </c>
      <c r="B464" s="526" t="s">
        <v>383</v>
      </c>
      <c r="C464" s="526" t="s">
        <v>954</v>
      </c>
      <c r="D464" s="526" t="s">
        <v>743</v>
      </c>
      <c r="E464" s="526" t="s">
        <v>744</v>
      </c>
      <c r="F464" s="61" t="str">
        <f>IF(D464="","",VLOOKUP(D464,'UG SKU Categorization'!$A$1:$C$204,3,0))</f>
        <v>Eyeglasses</v>
      </c>
      <c r="G464" s="527">
        <v>6</v>
      </c>
      <c r="H464" s="528"/>
      <c r="I464" s="528"/>
      <c r="J464" s="528"/>
      <c r="K464" s="528"/>
      <c r="L464" s="528"/>
      <c r="M464" s="528"/>
      <c r="N464" s="528"/>
      <c r="O464" s="527">
        <v>2</v>
      </c>
      <c r="P464" s="527">
        <v>1</v>
      </c>
      <c r="Q464" s="527">
        <v>1</v>
      </c>
      <c r="R464" s="527">
        <v>1</v>
      </c>
      <c r="S464" s="528"/>
      <c r="T464" s="528"/>
      <c r="U464" s="528"/>
      <c r="V464" s="528"/>
      <c r="W464" s="528"/>
      <c r="X464" s="528"/>
      <c r="Y464" s="528"/>
      <c r="Z464" s="528"/>
      <c r="AA464" s="528"/>
      <c r="AB464" s="528"/>
      <c r="AC464" s="528"/>
      <c r="AD464" s="528"/>
      <c r="AE464" s="528"/>
      <c r="AF464" s="528"/>
      <c r="AG464" s="528"/>
      <c r="AH464" s="528"/>
      <c r="AI464" s="528"/>
      <c r="AJ464" s="528"/>
      <c r="AK464" s="528"/>
      <c r="AL464" s="528"/>
      <c r="AM464" s="528"/>
      <c r="AN464" s="528"/>
      <c r="AO464" s="528"/>
      <c r="AP464" s="528"/>
      <c r="AQ464" s="528"/>
      <c r="AR464" s="527">
        <v>1</v>
      </c>
      <c r="AS464" s="528"/>
      <c r="AT464" s="528"/>
      <c r="AU464" s="528"/>
      <c r="AV464" s="528"/>
      <c r="AW464" s="528"/>
      <c r="AX464" s="528"/>
    </row>
    <row r="465" spans="1:50">
      <c r="A465" s="526" t="s">
        <v>1005</v>
      </c>
      <c r="B465" s="526" t="s">
        <v>383</v>
      </c>
      <c r="C465" s="526" t="s">
        <v>954</v>
      </c>
      <c r="D465" s="526" t="s">
        <v>745</v>
      </c>
      <c r="E465" s="526" t="s">
        <v>746</v>
      </c>
      <c r="F465" s="61" t="str">
        <f>IF(D465="","",VLOOKUP(D465,'UG SKU Categorization'!$A$1:$C$204,3,0))</f>
        <v>Eyeglasses</v>
      </c>
      <c r="G465" s="527">
        <v>8</v>
      </c>
      <c r="H465" s="528"/>
      <c r="I465" s="528"/>
      <c r="J465" s="528"/>
      <c r="K465" s="528"/>
      <c r="L465" s="528"/>
      <c r="M465" s="528"/>
      <c r="N465" s="528"/>
      <c r="O465" s="528"/>
      <c r="P465" s="527">
        <v>1</v>
      </c>
      <c r="Q465" s="528"/>
      <c r="R465" s="527">
        <v>3</v>
      </c>
      <c r="S465" s="528"/>
      <c r="T465" s="528"/>
      <c r="U465" s="527">
        <v>1</v>
      </c>
      <c r="V465" s="528"/>
      <c r="W465" s="528"/>
      <c r="X465" s="528"/>
      <c r="Y465" s="528"/>
      <c r="Z465" s="528"/>
      <c r="AA465" s="528"/>
      <c r="AB465" s="528"/>
      <c r="AC465" s="527">
        <v>1</v>
      </c>
      <c r="AD465" s="528"/>
      <c r="AE465" s="527">
        <v>1</v>
      </c>
      <c r="AF465" s="528"/>
      <c r="AG465" s="528"/>
      <c r="AH465" s="528"/>
      <c r="AI465" s="528"/>
      <c r="AJ465" s="528"/>
      <c r="AK465" s="528"/>
      <c r="AL465" s="528"/>
      <c r="AM465" s="528"/>
      <c r="AN465" s="528"/>
      <c r="AO465" s="528"/>
      <c r="AP465" s="528"/>
      <c r="AQ465" s="528"/>
      <c r="AR465" s="527">
        <v>1</v>
      </c>
      <c r="AS465" s="528"/>
      <c r="AT465" s="528"/>
      <c r="AU465" s="528"/>
      <c r="AV465" s="528"/>
      <c r="AW465" s="528"/>
      <c r="AX465" s="528"/>
    </row>
    <row r="466" spans="1:50">
      <c r="A466" s="526" t="s">
        <v>1005</v>
      </c>
      <c r="B466" s="526" t="s">
        <v>383</v>
      </c>
      <c r="C466" s="526" t="s">
        <v>954</v>
      </c>
      <c r="D466" s="526" t="s">
        <v>747</v>
      </c>
      <c r="E466" s="526" t="s">
        <v>748</v>
      </c>
      <c r="F466" s="61" t="str">
        <f>IF(D466="","",VLOOKUP(D466,'UG SKU Categorization'!$A$1:$C$204,3,0))</f>
        <v>Eyeglasses</v>
      </c>
      <c r="G466" s="527">
        <v>2</v>
      </c>
      <c r="H466" s="528"/>
      <c r="I466" s="528"/>
      <c r="J466" s="528"/>
      <c r="K466" s="528"/>
      <c r="L466" s="528"/>
      <c r="M466" s="528"/>
      <c r="N466" s="528"/>
      <c r="O466" s="528"/>
      <c r="P466" s="527">
        <v>1</v>
      </c>
      <c r="Q466" s="528"/>
      <c r="R466" s="528"/>
      <c r="S466" s="528"/>
      <c r="T466" s="528"/>
      <c r="U466" s="528"/>
      <c r="V466" s="528"/>
      <c r="W466" s="528"/>
      <c r="X466" s="528"/>
      <c r="Y466" s="528"/>
      <c r="Z466" s="527">
        <v>1</v>
      </c>
      <c r="AA466" s="528"/>
      <c r="AB466" s="528"/>
      <c r="AC466" s="528"/>
      <c r="AD466" s="528"/>
      <c r="AE466" s="528"/>
      <c r="AF466" s="528"/>
      <c r="AG466" s="528"/>
      <c r="AH466" s="528"/>
      <c r="AI466" s="528"/>
      <c r="AJ466" s="528"/>
      <c r="AK466" s="528"/>
      <c r="AL466" s="528"/>
      <c r="AM466" s="528"/>
      <c r="AN466" s="528"/>
      <c r="AO466" s="528"/>
      <c r="AP466" s="528"/>
      <c r="AQ466" s="528"/>
      <c r="AR466" s="528"/>
      <c r="AS466" s="528"/>
      <c r="AT466" s="528"/>
      <c r="AU466" s="528"/>
      <c r="AV466" s="528"/>
      <c r="AW466" s="528"/>
      <c r="AX466" s="528"/>
    </row>
    <row r="467" spans="1:50">
      <c r="A467" s="526" t="s">
        <v>1005</v>
      </c>
      <c r="B467" s="526" t="s">
        <v>383</v>
      </c>
      <c r="C467" s="526" t="s">
        <v>954</v>
      </c>
      <c r="D467" s="526" t="s">
        <v>749</v>
      </c>
      <c r="E467" s="526" t="s">
        <v>750</v>
      </c>
      <c r="F467" s="61" t="str">
        <f>IF(D467="","",VLOOKUP(D467,'UG SKU Categorization'!$A$1:$C$204,3,0))</f>
        <v>Eyeglasses</v>
      </c>
      <c r="G467" s="527">
        <v>1</v>
      </c>
      <c r="H467" s="528"/>
      <c r="I467" s="528"/>
      <c r="J467" s="528"/>
      <c r="K467" s="528"/>
      <c r="L467" s="528"/>
      <c r="M467" s="528"/>
      <c r="N467" s="528"/>
      <c r="O467" s="528"/>
      <c r="P467" s="528"/>
      <c r="Q467" s="528"/>
      <c r="R467" s="528"/>
      <c r="S467" s="528"/>
      <c r="T467" s="528"/>
      <c r="U467" s="527">
        <v>1</v>
      </c>
      <c r="V467" s="528"/>
      <c r="W467" s="528"/>
      <c r="X467" s="528"/>
      <c r="Y467" s="528"/>
      <c r="Z467" s="528"/>
      <c r="AA467" s="528"/>
      <c r="AB467" s="528"/>
      <c r="AC467" s="528"/>
      <c r="AD467" s="528"/>
      <c r="AE467" s="528"/>
      <c r="AF467" s="528"/>
      <c r="AG467" s="528"/>
      <c r="AH467" s="528"/>
      <c r="AI467" s="528"/>
      <c r="AJ467" s="528"/>
      <c r="AK467" s="528"/>
      <c r="AL467" s="528"/>
      <c r="AM467" s="528"/>
      <c r="AN467" s="528"/>
      <c r="AO467" s="528"/>
      <c r="AP467" s="528"/>
      <c r="AQ467" s="528"/>
      <c r="AR467" s="528"/>
      <c r="AS467" s="528"/>
      <c r="AT467" s="528"/>
      <c r="AU467" s="528"/>
      <c r="AV467" s="528"/>
      <c r="AW467" s="528"/>
      <c r="AX467" s="528"/>
    </row>
    <row r="468" spans="1:50">
      <c r="A468" s="526" t="s">
        <v>1005</v>
      </c>
      <c r="B468" s="526" t="s">
        <v>383</v>
      </c>
      <c r="C468" s="526" t="s">
        <v>954</v>
      </c>
      <c r="D468" s="526" t="s">
        <v>753</v>
      </c>
      <c r="E468" s="526" t="s">
        <v>754</v>
      </c>
      <c r="F468" s="61" t="str">
        <f>IF(D468="","",VLOOKUP(D468,'UG SKU Categorization'!$A$1:$C$204,3,0))</f>
        <v>Eyeglasses</v>
      </c>
      <c r="G468" s="527">
        <v>8</v>
      </c>
      <c r="H468" s="528"/>
      <c r="I468" s="528"/>
      <c r="J468" s="528"/>
      <c r="K468" s="528"/>
      <c r="L468" s="528"/>
      <c r="M468" s="528"/>
      <c r="N468" s="528"/>
      <c r="O468" s="528"/>
      <c r="P468" s="528"/>
      <c r="Q468" s="527">
        <v>2</v>
      </c>
      <c r="R468" s="527">
        <v>2</v>
      </c>
      <c r="S468" s="528"/>
      <c r="T468" s="528"/>
      <c r="U468" s="528"/>
      <c r="V468" s="528"/>
      <c r="W468" s="528"/>
      <c r="X468" s="528"/>
      <c r="Y468" s="528"/>
      <c r="Z468" s="528"/>
      <c r="AA468" s="527">
        <v>2</v>
      </c>
      <c r="AB468" s="528"/>
      <c r="AC468" s="528"/>
      <c r="AD468" s="528"/>
      <c r="AE468" s="527">
        <v>1</v>
      </c>
      <c r="AF468" s="528"/>
      <c r="AG468" s="528"/>
      <c r="AH468" s="528"/>
      <c r="AI468" s="528"/>
      <c r="AJ468" s="528"/>
      <c r="AK468" s="528"/>
      <c r="AL468" s="528"/>
      <c r="AM468" s="528"/>
      <c r="AN468" s="528"/>
      <c r="AO468" s="528"/>
      <c r="AP468" s="528"/>
      <c r="AQ468" s="527">
        <v>1</v>
      </c>
      <c r="AR468" s="528"/>
      <c r="AS468" s="528"/>
      <c r="AT468" s="528"/>
      <c r="AU468" s="528"/>
      <c r="AV468" s="528"/>
      <c r="AW468" s="528"/>
      <c r="AX468" s="528"/>
    </row>
    <row r="469" spans="1:50">
      <c r="A469" s="526" t="s">
        <v>1005</v>
      </c>
      <c r="B469" s="526" t="s">
        <v>383</v>
      </c>
      <c r="C469" s="526" t="s">
        <v>954</v>
      </c>
      <c r="D469" s="526" t="s">
        <v>755</v>
      </c>
      <c r="E469" s="526" t="s">
        <v>756</v>
      </c>
      <c r="F469" s="61" t="str">
        <f>IF(D469="","",VLOOKUP(D469,'UG SKU Categorization'!$A$1:$C$204,3,0))</f>
        <v>Eyeglasses</v>
      </c>
      <c r="G469" s="527">
        <v>3</v>
      </c>
      <c r="H469" s="528"/>
      <c r="I469" s="528"/>
      <c r="J469" s="528"/>
      <c r="K469" s="528"/>
      <c r="L469" s="528"/>
      <c r="M469" s="528"/>
      <c r="N469" s="528"/>
      <c r="O469" s="528"/>
      <c r="P469" s="528"/>
      <c r="Q469" s="528"/>
      <c r="R469" s="527">
        <v>2</v>
      </c>
      <c r="S469" s="528"/>
      <c r="T469" s="528"/>
      <c r="U469" s="528"/>
      <c r="V469" s="528"/>
      <c r="W469" s="528"/>
      <c r="X469" s="528"/>
      <c r="Y469" s="528"/>
      <c r="Z469" s="528"/>
      <c r="AA469" s="528"/>
      <c r="AB469" s="528"/>
      <c r="AC469" s="527">
        <v>1</v>
      </c>
      <c r="AD469" s="528"/>
      <c r="AE469" s="528"/>
      <c r="AF469" s="528"/>
      <c r="AG469" s="528"/>
      <c r="AH469" s="528"/>
      <c r="AI469" s="528"/>
      <c r="AJ469" s="528"/>
      <c r="AK469" s="528"/>
      <c r="AL469" s="528"/>
      <c r="AM469" s="528"/>
      <c r="AN469" s="528"/>
      <c r="AO469" s="528"/>
      <c r="AP469" s="528"/>
      <c r="AQ469" s="528"/>
      <c r="AR469" s="528"/>
      <c r="AS469" s="528"/>
      <c r="AT469" s="528"/>
      <c r="AU469" s="528"/>
      <c r="AV469" s="528"/>
      <c r="AW469" s="528"/>
      <c r="AX469" s="528"/>
    </row>
    <row r="470" spans="1:50">
      <c r="A470" s="526" t="s">
        <v>1005</v>
      </c>
      <c r="B470" s="526" t="s">
        <v>383</v>
      </c>
      <c r="C470" s="526" t="s">
        <v>954</v>
      </c>
      <c r="D470" s="526" t="s">
        <v>757</v>
      </c>
      <c r="E470" s="526" t="s">
        <v>758</v>
      </c>
      <c r="F470" s="61" t="str">
        <f>IF(D470="","",VLOOKUP(D470,'UG SKU Categorization'!$A$1:$C$204,3,0))</f>
        <v>Eyeglasses</v>
      </c>
      <c r="G470" s="527">
        <v>3</v>
      </c>
      <c r="H470" s="528"/>
      <c r="I470" s="528"/>
      <c r="J470" s="528"/>
      <c r="K470" s="528"/>
      <c r="L470" s="528"/>
      <c r="M470" s="528"/>
      <c r="N470" s="528"/>
      <c r="O470" s="528"/>
      <c r="P470" s="527">
        <v>1</v>
      </c>
      <c r="Q470" s="528"/>
      <c r="R470" s="528"/>
      <c r="S470" s="528"/>
      <c r="T470" s="528"/>
      <c r="U470" s="528"/>
      <c r="V470" s="528"/>
      <c r="W470" s="528"/>
      <c r="X470" s="528"/>
      <c r="Y470" s="528"/>
      <c r="Z470" s="527">
        <v>1</v>
      </c>
      <c r="AA470" s="528"/>
      <c r="AB470" s="528"/>
      <c r="AC470" s="528"/>
      <c r="AD470" s="528"/>
      <c r="AE470" s="528"/>
      <c r="AF470" s="528"/>
      <c r="AG470" s="528"/>
      <c r="AH470" s="528"/>
      <c r="AI470" s="528"/>
      <c r="AJ470" s="528"/>
      <c r="AK470" s="528"/>
      <c r="AL470" s="528"/>
      <c r="AM470" s="528"/>
      <c r="AN470" s="528"/>
      <c r="AO470" s="528"/>
      <c r="AP470" s="528"/>
      <c r="AQ470" s="528"/>
      <c r="AR470" s="527">
        <v>1</v>
      </c>
      <c r="AS470" s="528"/>
      <c r="AT470" s="528"/>
      <c r="AU470" s="528"/>
      <c r="AV470" s="528"/>
      <c r="AW470" s="528"/>
      <c r="AX470" s="528"/>
    </row>
    <row r="471" spans="1:50">
      <c r="A471" s="526" t="s">
        <v>1005</v>
      </c>
      <c r="B471" s="526" t="s">
        <v>383</v>
      </c>
      <c r="C471" s="526" t="s">
        <v>954</v>
      </c>
      <c r="D471" s="526" t="s">
        <v>759</v>
      </c>
      <c r="E471" s="526" t="s">
        <v>760</v>
      </c>
      <c r="F471" s="61" t="str">
        <f>IF(D471="","",VLOOKUP(D471,'UG SKU Categorization'!$A$1:$C$204,3,0))</f>
        <v>Eyeglasses</v>
      </c>
      <c r="G471" s="527">
        <v>2</v>
      </c>
      <c r="H471" s="528"/>
      <c r="I471" s="528"/>
      <c r="J471" s="528"/>
      <c r="K471" s="528"/>
      <c r="L471" s="528"/>
      <c r="M471" s="528"/>
      <c r="N471" s="528"/>
      <c r="O471" s="528"/>
      <c r="P471" s="528"/>
      <c r="Q471" s="528"/>
      <c r="R471" s="528"/>
      <c r="S471" s="528"/>
      <c r="T471" s="528"/>
      <c r="U471" s="527">
        <v>1</v>
      </c>
      <c r="V471" s="528"/>
      <c r="W471" s="528"/>
      <c r="X471" s="528"/>
      <c r="Y471" s="528"/>
      <c r="Z471" s="528"/>
      <c r="AA471" s="528"/>
      <c r="AB471" s="528"/>
      <c r="AC471" s="528"/>
      <c r="AD471" s="528"/>
      <c r="AE471" s="527">
        <v>1</v>
      </c>
      <c r="AF471" s="528"/>
      <c r="AG471" s="528"/>
      <c r="AH471" s="528"/>
      <c r="AI471" s="528"/>
      <c r="AJ471" s="528"/>
      <c r="AK471" s="528"/>
      <c r="AL471" s="528"/>
      <c r="AM471" s="528"/>
      <c r="AN471" s="528"/>
      <c r="AO471" s="528"/>
      <c r="AP471" s="528"/>
      <c r="AQ471" s="528"/>
      <c r="AR471" s="528"/>
      <c r="AS471" s="528"/>
      <c r="AT471" s="528"/>
      <c r="AU471" s="528"/>
      <c r="AV471" s="528"/>
      <c r="AW471" s="528"/>
      <c r="AX471" s="528"/>
    </row>
    <row r="472" spans="1:50">
      <c r="A472" s="526" t="s">
        <v>1005</v>
      </c>
      <c r="B472" s="526" t="s">
        <v>383</v>
      </c>
      <c r="C472" s="526" t="s">
        <v>954</v>
      </c>
      <c r="D472" s="526" t="s">
        <v>761</v>
      </c>
      <c r="E472" s="526" t="s">
        <v>762</v>
      </c>
      <c r="F472" s="61" t="str">
        <f>IF(D472="","",VLOOKUP(D472,'UG SKU Categorization'!$A$1:$C$204,3,0))</f>
        <v>Eyeglasses</v>
      </c>
      <c r="G472" s="527">
        <v>1</v>
      </c>
      <c r="H472" s="528"/>
      <c r="I472" s="528"/>
      <c r="J472" s="528"/>
      <c r="K472" s="528"/>
      <c r="L472" s="528"/>
      <c r="M472" s="528"/>
      <c r="N472" s="528"/>
      <c r="O472" s="528"/>
      <c r="P472" s="528"/>
      <c r="Q472" s="528"/>
      <c r="R472" s="528"/>
      <c r="S472" s="528"/>
      <c r="T472" s="528"/>
      <c r="U472" s="528"/>
      <c r="V472" s="528"/>
      <c r="W472" s="528"/>
      <c r="X472" s="528"/>
      <c r="Y472" s="528"/>
      <c r="Z472" s="528"/>
      <c r="AA472" s="528"/>
      <c r="AB472" s="528"/>
      <c r="AC472" s="528"/>
      <c r="AD472" s="528"/>
      <c r="AE472" s="528"/>
      <c r="AF472" s="528"/>
      <c r="AG472" s="528"/>
      <c r="AH472" s="528"/>
      <c r="AI472" s="528"/>
      <c r="AJ472" s="528"/>
      <c r="AK472" s="528"/>
      <c r="AL472" s="528"/>
      <c r="AM472" s="528"/>
      <c r="AN472" s="528"/>
      <c r="AO472" s="528"/>
      <c r="AP472" s="528"/>
      <c r="AQ472" s="528"/>
      <c r="AR472" s="527">
        <v>1</v>
      </c>
      <c r="AS472" s="528"/>
      <c r="AT472" s="528"/>
      <c r="AU472" s="528"/>
      <c r="AV472" s="528"/>
      <c r="AW472" s="528"/>
      <c r="AX472" s="528"/>
    </row>
    <row r="473" spans="1:50">
      <c r="A473" s="526" t="s">
        <v>1005</v>
      </c>
      <c r="B473" s="526" t="s">
        <v>383</v>
      </c>
      <c r="C473" s="526" t="s">
        <v>954</v>
      </c>
      <c r="D473" s="526" t="s">
        <v>763</v>
      </c>
      <c r="E473" s="526" t="s">
        <v>764</v>
      </c>
      <c r="F473" s="61" t="str">
        <f>IF(D473="","",VLOOKUP(D473,'UG SKU Categorization'!$A$1:$C$204,3,0))</f>
        <v>Eyeglasses</v>
      </c>
      <c r="G473" s="527">
        <v>7</v>
      </c>
      <c r="H473" s="528"/>
      <c r="I473" s="528"/>
      <c r="J473" s="528"/>
      <c r="K473" s="528"/>
      <c r="L473" s="528"/>
      <c r="M473" s="528"/>
      <c r="N473" s="528"/>
      <c r="O473" s="527">
        <v>2</v>
      </c>
      <c r="P473" s="528"/>
      <c r="Q473" s="528"/>
      <c r="R473" s="527">
        <v>1</v>
      </c>
      <c r="S473" s="528"/>
      <c r="T473" s="528"/>
      <c r="U473" s="528"/>
      <c r="V473" s="528"/>
      <c r="W473" s="528"/>
      <c r="X473" s="528"/>
      <c r="Y473" s="528"/>
      <c r="Z473" s="528"/>
      <c r="AA473" s="528"/>
      <c r="AB473" s="528"/>
      <c r="AC473" s="528"/>
      <c r="AD473" s="528"/>
      <c r="AE473" s="527">
        <v>2</v>
      </c>
      <c r="AF473" s="528"/>
      <c r="AG473" s="528"/>
      <c r="AH473" s="528"/>
      <c r="AI473" s="528"/>
      <c r="AJ473" s="528"/>
      <c r="AK473" s="528"/>
      <c r="AL473" s="528"/>
      <c r="AM473" s="528"/>
      <c r="AN473" s="528"/>
      <c r="AO473" s="528"/>
      <c r="AP473" s="528"/>
      <c r="AQ473" s="528"/>
      <c r="AR473" s="527">
        <v>2</v>
      </c>
      <c r="AS473" s="528"/>
      <c r="AT473" s="528"/>
      <c r="AU473" s="528"/>
      <c r="AV473" s="528"/>
      <c r="AW473" s="528"/>
      <c r="AX473" s="528"/>
    </row>
    <row r="474" spans="1:50">
      <c r="A474" s="526" t="s">
        <v>1005</v>
      </c>
      <c r="B474" s="526" t="s">
        <v>383</v>
      </c>
      <c r="C474" s="526" t="s">
        <v>954</v>
      </c>
      <c r="D474" s="526" t="s">
        <v>765</v>
      </c>
      <c r="E474" s="526" t="s">
        <v>766</v>
      </c>
      <c r="F474" s="61" t="str">
        <f>IF(D474="","",VLOOKUP(D474,'UG SKU Categorization'!$A$1:$C$204,3,0))</f>
        <v>Eyeglasses</v>
      </c>
      <c r="G474" s="527">
        <v>6</v>
      </c>
      <c r="H474" s="528"/>
      <c r="I474" s="528"/>
      <c r="J474" s="528"/>
      <c r="K474" s="528"/>
      <c r="L474" s="528"/>
      <c r="M474" s="528"/>
      <c r="N474" s="528"/>
      <c r="O474" s="528"/>
      <c r="P474" s="528"/>
      <c r="Q474" s="528"/>
      <c r="R474" s="527">
        <v>3</v>
      </c>
      <c r="S474" s="528"/>
      <c r="T474" s="528"/>
      <c r="U474" s="528"/>
      <c r="V474" s="528"/>
      <c r="W474" s="527">
        <v>1</v>
      </c>
      <c r="X474" s="528"/>
      <c r="Y474" s="528"/>
      <c r="Z474" s="528"/>
      <c r="AA474" s="528"/>
      <c r="AB474" s="528"/>
      <c r="AC474" s="528"/>
      <c r="AD474" s="528"/>
      <c r="AE474" s="528"/>
      <c r="AF474" s="528"/>
      <c r="AG474" s="528"/>
      <c r="AH474" s="528"/>
      <c r="AI474" s="528"/>
      <c r="AJ474" s="528"/>
      <c r="AK474" s="528"/>
      <c r="AL474" s="528"/>
      <c r="AM474" s="528"/>
      <c r="AN474" s="528"/>
      <c r="AO474" s="528"/>
      <c r="AP474" s="528"/>
      <c r="AQ474" s="528"/>
      <c r="AR474" s="527">
        <v>2</v>
      </c>
      <c r="AS474" s="528"/>
      <c r="AT474" s="528"/>
      <c r="AU474" s="528"/>
      <c r="AV474" s="528"/>
      <c r="AW474" s="528"/>
      <c r="AX474" s="528"/>
    </row>
    <row r="475" spans="1:50">
      <c r="A475" s="526" t="s">
        <v>1005</v>
      </c>
      <c r="B475" s="526" t="s">
        <v>383</v>
      </c>
      <c r="C475" s="526" t="s">
        <v>954</v>
      </c>
      <c r="D475" s="526" t="s">
        <v>767</v>
      </c>
      <c r="E475" s="526" t="s">
        <v>768</v>
      </c>
      <c r="F475" s="61" t="str">
        <f>IF(D475="","",VLOOKUP(D475,'UG SKU Categorization'!$A$1:$C$204,3,0))</f>
        <v>Eyeglasses</v>
      </c>
      <c r="G475" s="527">
        <v>3</v>
      </c>
      <c r="H475" s="528"/>
      <c r="I475" s="528"/>
      <c r="J475" s="528"/>
      <c r="K475" s="528"/>
      <c r="L475" s="528"/>
      <c r="M475" s="528"/>
      <c r="N475" s="528"/>
      <c r="O475" s="528"/>
      <c r="P475" s="528"/>
      <c r="Q475" s="528"/>
      <c r="R475" s="527">
        <v>2</v>
      </c>
      <c r="S475" s="528"/>
      <c r="T475" s="528"/>
      <c r="U475" s="527">
        <v>1</v>
      </c>
      <c r="V475" s="528"/>
      <c r="W475" s="528"/>
      <c r="X475" s="528"/>
      <c r="Y475" s="528"/>
      <c r="Z475" s="528"/>
      <c r="AA475" s="528"/>
      <c r="AB475" s="528"/>
      <c r="AC475" s="528"/>
      <c r="AD475" s="528"/>
      <c r="AE475" s="528"/>
      <c r="AF475" s="528"/>
      <c r="AG475" s="528"/>
      <c r="AH475" s="528"/>
      <c r="AI475" s="528"/>
      <c r="AJ475" s="528"/>
      <c r="AK475" s="528"/>
      <c r="AL475" s="528"/>
      <c r="AM475" s="528"/>
      <c r="AN475" s="528"/>
      <c r="AO475" s="528"/>
      <c r="AP475" s="528"/>
      <c r="AQ475" s="528"/>
      <c r="AR475" s="528"/>
      <c r="AS475" s="528"/>
      <c r="AT475" s="528"/>
      <c r="AU475" s="528"/>
      <c r="AV475" s="528"/>
      <c r="AW475" s="528"/>
      <c r="AX475" s="528"/>
    </row>
    <row r="476" spans="1:50">
      <c r="A476" s="526" t="s">
        <v>1005</v>
      </c>
      <c r="B476" s="526" t="s">
        <v>383</v>
      </c>
      <c r="C476" s="526" t="s">
        <v>954</v>
      </c>
      <c r="D476" s="526" t="s">
        <v>769</v>
      </c>
      <c r="E476" s="526" t="s">
        <v>770</v>
      </c>
      <c r="F476" s="61" t="str">
        <f>IF(D476="","",VLOOKUP(D476,'UG SKU Categorization'!$A$1:$C$204,3,0))</f>
        <v>Eyeglasses</v>
      </c>
      <c r="G476" s="527">
        <v>1</v>
      </c>
      <c r="H476" s="528"/>
      <c r="I476" s="528"/>
      <c r="J476" s="528"/>
      <c r="K476" s="528"/>
      <c r="L476" s="528"/>
      <c r="M476" s="528"/>
      <c r="N476" s="528"/>
      <c r="O476" s="528"/>
      <c r="P476" s="528"/>
      <c r="Q476" s="528"/>
      <c r="R476" s="528"/>
      <c r="S476" s="528"/>
      <c r="T476" s="528"/>
      <c r="U476" s="528"/>
      <c r="V476" s="528"/>
      <c r="W476" s="528"/>
      <c r="X476" s="528"/>
      <c r="Y476" s="528"/>
      <c r="Z476" s="528"/>
      <c r="AA476" s="528"/>
      <c r="AB476" s="528"/>
      <c r="AC476" s="528"/>
      <c r="AD476" s="528"/>
      <c r="AE476" s="528"/>
      <c r="AF476" s="528"/>
      <c r="AG476" s="528"/>
      <c r="AH476" s="528"/>
      <c r="AI476" s="527">
        <v>1</v>
      </c>
      <c r="AJ476" s="528"/>
      <c r="AK476" s="528"/>
      <c r="AL476" s="528"/>
      <c r="AM476" s="528"/>
      <c r="AN476" s="528"/>
      <c r="AO476" s="528"/>
      <c r="AP476" s="528"/>
      <c r="AQ476" s="528"/>
      <c r="AR476" s="528"/>
      <c r="AS476" s="528"/>
      <c r="AT476" s="528"/>
      <c r="AU476" s="528"/>
      <c r="AV476" s="528"/>
      <c r="AW476" s="528"/>
      <c r="AX476" s="528"/>
    </row>
    <row r="477" spans="1:50">
      <c r="A477" s="526" t="s">
        <v>1005</v>
      </c>
      <c r="B477" s="526" t="s">
        <v>383</v>
      </c>
      <c r="C477" s="526" t="s">
        <v>954</v>
      </c>
      <c r="D477" s="526" t="s">
        <v>773</v>
      </c>
      <c r="E477" s="526" t="s">
        <v>586</v>
      </c>
      <c r="F477" s="61" t="str">
        <f>IF(D477="","",VLOOKUP(D477,'UG SKU Categorization'!$A$1:$C$204,3,0))</f>
        <v>Eyeglasses</v>
      </c>
      <c r="G477" s="527">
        <v>9</v>
      </c>
      <c r="H477" s="528"/>
      <c r="I477" s="528"/>
      <c r="J477" s="528"/>
      <c r="K477" s="528"/>
      <c r="L477" s="528"/>
      <c r="M477" s="528"/>
      <c r="N477" s="528"/>
      <c r="O477" s="528"/>
      <c r="P477" s="528"/>
      <c r="Q477" s="528"/>
      <c r="R477" s="527">
        <v>1</v>
      </c>
      <c r="S477" s="528"/>
      <c r="T477" s="528"/>
      <c r="U477" s="528"/>
      <c r="V477" s="528"/>
      <c r="W477" s="528"/>
      <c r="X477" s="528"/>
      <c r="Y477" s="528"/>
      <c r="Z477" s="528"/>
      <c r="AA477" s="528"/>
      <c r="AB477" s="528"/>
      <c r="AC477" s="528"/>
      <c r="AD477" s="528"/>
      <c r="AE477" s="527">
        <v>5</v>
      </c>
      <c r="AF477" s="528"/>
      <c r="AG477" s="528"/>
      <c r="AH477" s="528"/>
      <c r="AI477" s="528"/>
      <c r="AJ477" s="528"/>
      <c r="AK477" s="528"/>
      <c r="AL477" s="528"/>
      <c r="AM477" s="528"/>
      <c r="AN477" s="528"/>
      <c r="AO477" s="528"/>
      <c r="AP477" s="528"/>
      <c r="AQ477" s="527">
        <v>1</v>
      </c>
      <c r="AR477" s="527">
        <v>1</v>
      </c>
      <c r="AS477" s="527">
        <v>1</v>
      </c>
      <c r="AT477" s="528"/>
      <c r="AU477" s="528"/>
      <c r="AV477" s="528"/>
      <c r="AW477" s="528"/>
      <c r="AX477" s="528"/>
    </row>
    <row r="478" spans="1:50">
      <c r="A478" s="526" t="s">
        <v>1005</v>
      </c>
      <c r="B478" s="526" t="s">
        <v>383</v>
      </c>
      <c r="C478" s="526" t="s">
        <v>954</v>
      </c>
      <c r="D478" s="526" t="s">
        <v>587</v>
      </c>
      <c r="E478" s="526" t="s">
        <v>588</v>
      </c>
      <c r="F478" s="61" t="str">
        <f>IF(D478="","",VLOOKUP(D478,'UG SKU Categorization'!$A$1:$C$204,3,0))</f>
        <v>Eyeglasses</v>
      </c>
      <c r="G478" s="527">
        <v>2</v>
      </c>
      <c r="H478" s="528"/>
      <c r="I478" s="528"/>
      <c r="J478" s="528"/>
      <c r="K478" s="528"/>
      <c r="L478" s="528"/>
      <c r="M478" s="528"/>
      <c r="N478" s="528"/>
      <c r="O478" s="528"/>
      <c r="P478" s="528"/>
      <c r="Q478" s="528"/>
      <c r="R478" s="528"/>
      <c r="S478" s="528"/>
      <c r="T478" s="528"/>
      <c r="U478" s="528"/>
      <c r="V478" s="528"/>
      <c r="W478" s="528"/>
      <c r="X478" s="528"/>
      <c r="Y478" s="528"/>
      <c r="Z478" s="527">
        <v>1</v>
      </c>
      <c r="AA478" s="528"/>
      <c r="AB478" s="528"/>
      <c r="AC478" s="527">
        <v>1</v>
      </c>
      <c r="AD478" s="528"/>
      <c r="AE478" s="528"/>
      <c r="AF478" s="528"/>
      <c r="AG478" s="528"/>
      <c r="AH478" s="528"/>
      <c r="AI478" s="528"/>
      <c r="AJ478" s="528"/>
      <c r="AK478" s="528"/>
      <c r="AL478" s="528"/>
      <c r="AM478" s="528"/>
      <c r="AN478" s="528"/>
      <c r="AO478" s="528"/>
      <c r="AP478" s="528"/>
      <c r="AQ478" s="528"/>
      <c r="AR478" s="528"/>
      <c r="AS478" s="528"/>
      <c r="AT478" s="528"/>
      <c r="AU478" s="528"/>
      <c r="AV478" s="528"/>
      <c r="AW478" s="528"/>
      <c r="AX478" s="528"/>
    </row>
    <row r="479" spans="1:50">
      <c r="A479" s="526" t="s">
        <v>1005</v>
      </c>
      <c r="B479" s="526" t="s">
        <v>383</v>
      </c>
      <c r="C479" s="526" t="s">
        <v>954</v>
      </c>
      <c r="D479" s="526" t="s">
        <v>591</v>
      </c>
      <c r="E479" s="526" t="s">
        <v>592</v>
      </c>
      <c r="F479" s="61" t="str">
        <f>IF(D479="","",VLOOKUP(D479,'UG SKU Categorization'!$A$1:$C$204,3,0))</f>
        <v>Eyeglasses</v>
      </c>
      <c r="G479" s="527">
        <v>1</v>
      </c>
      <c r="H479" s="528"/>
      <c r="I479" s="528"/>
      <c r="J479" s="528"/>
      <c r="K479" s="528"/>
      <c r="L479" s="528"/>
      <c r="M479" s="528"/>
      <c r="N479" s="528"/>
      <c r="O479" s="528"/>
      <c r="P479" s="528"/>
      <c r="Q479" s="528"/>
      <c r="R479" s="528"/>
      <c r="S479" s="528"/>
      <c r="T479" s="528"/>
      <c r="U479" s="527">
        <v>1</v>
      </c>
      <c r="V479" s="528"/>
      <c r="W479" s="528"/>
      <c r="X479" s="528"/>
      <c r="Y479" s="528"/>
      <c r="Z479" s="528"/>
      <c r="AA479" s="528"/>
      <c r="AB479" s="528"/>
      <c r="AC479" s="528"/>
      <c r="AD479" s="528"/>
      <c r="AE479" s="528"/>
      <c r="AF479" s="528"/>
      <c r="AG479" s="528"/>
      <c r="AH479" s="528"/>
      <c r="AI479" s="528"/>
      <c r="AJ479" s="528"/>
      <c r="AK479" s="528"/>
      <c r="AL479" s="528"/>
      <c r="AM479" s="528"/>
      <c r="AN479" s="528"/>
      <c r="AO479" s="528"/>
      <c r="AP479" s="528"/>
      <c r="AQ479" s="528"/>
      <c r="AR479" s="528"/>
      <c r="AS479" s="528"/>
      <c r="AT479" s="528"/>
      <c r="AU479" s="528"/>
      <c r="AV479" s="528"/>
      <c r="AW479" s="528"/>
      <c r="AX479" s="528"/>
    </row>
    <row r="480" spans="1:50">
      <c r="A480" s="526" t="s">
        <v>1005</v>
      </c>
      <c r="B480" s="526" t="s">
        <v>383</v>
      </c>
      <c r="C480" s="526" t="s">
        <v>954</v>
      </c>
      <c r="D480" s="526" t="s">
        <v>595</v>
      </c>
      <c r="E480" s="526" t="s">
        <v>596</v>
      </c>
      <c r="F480" s="61" t="str">
        <f>IF(D480="","",VLOOKUP(D480,'UG SKU Categorization'!$A$1:$C$204,3,0))</f>
        <v>Eyeglasses</v>
      </c>
      <c r="G480" s="527">
        <v>10</v>
      </c>
      <c r="H480" s="528"/>
      <c r="I480" s="528"/>
      <c r="J480" s="528"/>
      <c r="K480" s="528"/>
      <c r="L480" s="528"/>
      <c r="M480" s="528"/>
      <c r="N480" s="528"/>
      <c r="O480" s="528"/>
      <c r="P480" s="527">
        <v>1</v>
      </c>
      <c r="Q480" s="528"/>
      <c r="R480" s="528"/>
      <c r="S480" s="528"/>
      <c r="T480" s="528"/>
      <c r="U480" s="528"/>
      <c r="V480" s="528"/>
      <c r="W480" s="528"/>
      <c r="X480" s="528"/>
      <c r="Y480" s="528"/>
      <c r="Z480" s="527">
        <v>1</v>
      </c>
      <c r="AA480" s="528"/>
      <c r="AB480" s="528"/>
      <c r="AC480" s="527">
        <v>2</v>
      </c>
      <c r="AD480" s="528"/>
      <c r="AE480" s="527">
        <v>2</v>
      </c>
      <c r="AF480" s="528"/>
      <c r="AG480" s="528"/>
      <c r="AH480" s="528"/>
      <c r="AI480" s="528"/>
      <c r="AJ480" s="528"/>
      <c r="AK480" s="528"/>
      <c r="AL480" s="528"/>
      <c r="AM480" s="528"/>
      <c r="AN480" s="528"/>
      <c r="AO480" s="528"/>
      <c r="AP480" s="528"/>
      <c r="AQ480" s="527">
        <v>4</v>
      </c>
      <c r="AR480" s="528"/>
      <c r="AS480" s="528"/>
      <c r="AT480" s="528"/>
      <c r="AU480" s="528"/>
      <c r="AV480" s="528"/>
      <c r="AW480" s="528"/>
      <c r="AX480" s="528"/>
    </row>
    <row r="481" spans="1:50">
      <c r="A481" s="526" t="s">
        <v>1005</v>
      </c>
      <c r="B481" s="526" t="s">
        <v>383</v>
      </c>
      <c r="C481" s="526" t="s">
        <v>954</v>
      </c>
      <c r="D481" s="526" t="s">
        <v>597</v>
      </c>
      <c r="E481" s="526" t="s">
        <v>598</v>
      </c>
      <c r="F481" s="61" t="str">
        <f>IF(D481="","",VLOOKUP(D481,'UG SKU Categorization'!$A$1:$C$204,3,0))</f>
        <v>Eyeglasses</v>
      </c>
      <c r="G481" s="527">
        <v>9</v>
      </c>
      <c r="H481" s="528"/>
      <c r="I481" s="528"/>
      <c r="J481" s="528"/>
      <c r="K481" s="528"/>
      <c r="L481" s="528"/>
      <c r="M481" s="528"/>
      <c r="N481" s="528"/>
      <c r="O481" s="527">
        <v>2</v>
      </c>
      <c r="P481" s="528"/>
      <c r="Q481" s="528"/>
      <c r="R481" s="527">
        <v>1</v>
      </c>
      <c r="S481" s="528"/>
      <c r="T481" s="527">
        <v>2</v>
      </c>
      <c r="U481" s="528"/>
      <c r="V481" s="528"/>
      <c r="W481" s="528"/>
      <c r="X481" s="528"/>
      <c r="Y481" s="528"/>
      <c r="Z481" s="527">
        <v>2</v>
      </c>
      <c r="AA481" s="528"/>
      <c r="AB481" s="528"/>
      <c r="AC481" s="527">
        <v>1</v>
      </c>
      <c r="AD481" s="528"/>
      <c r="AE481" s="527">
        <v>1</v>
      </c>
      <c r="AF481" s="528"/>
      <c r="AG481" s="528"/>
      <c r="AH481" s="528"/>
      <c r="AI481" s="528"/>
      <c r="AJ481" s="528"/>
      <c r="AK481" s="528"/>
      <c r="AL481" s="528"/>
      <c r="AM481" s="528"/>
      <c r="AN481" s="528"/>
      <c r="AO481" s="528"/>
      <c r="AP481" s="528"/>
      <c r="AQ481" s="528"/>
      <c r="AR481" s="528"/>
      <c r="AS481" s="527">
        <v>0</v>
      </c>
      <c r="AT481" s="528"/>
      <c r="AU481" s="528"/>
      <c r="AV481" s="528"/>
      <c r="AW481" s="528"/>
      <c r="AX481" s="528"/>
    </row>
    <row r="482" spans="1:50">
      <c r="A482" s="526" t="s">
        <v>1005</v>
      </c>
      <c r="B482" s="526" t="s">
        <v>383</v>
      </c>
      <c r="C482" s="526" t="s">
        <v>954</v>
      </c>
      <c r="D482" s="526" t="s">
        <v>599</v>
      </c>
      <c r="E482" s="526" t="s">
        <v>600</v>
      </c>
      <c r="F482" s="61" t="str">
        <f>IF(D482="","",VLOOKUP(D482,'UG SKU Categorization'!$A$1:$C$204,3,0))</f>
        <v>Eyeglasses</v>
      </c>
      <c r="G482" s="527">
        <v>6</v>
      </c>
      <c r="H482" s="528"/>
      <c r="I482" s="528"/>
      <c r="J482" s="528"/>
      <c r="K482" s="528"/>
      <c r="L482" s="528"/>
      <c r="M482" s="528"/>
      <c r="N482" s="528"/>
      <c r="O482" s="527">
        <v>1</v>
      </c>
      <c r="P482" s="528"/>
      <c r="Q482" s="527">
        <v>2</v>
      </c>
      <c r="R482" s="528"/>
      <c r="S482" s="528"/>
      <c r="T482" s="528"/>
      <c r="U482" s="528"/>
      <c r="V482" s="528"/>
      <c r="W482" s="528"/>
      <c r="X482" s="528"/>
      <c r="Y482" s="528"/>
      <c r="Z482" s="527">
        <v>3</v>
      </c>
      <c r="AA482" s="528"/>
      <c r="AB482" s="528"/>
      <c r="AC482" s="528"/>
      <c r="AD482" s="528"/>
      <c r="AE482" s="528"/>
      <c r="AF482" s="528"/>
      <c r="AG482" s="528"/>
      <c r="AH482" s="528"/>
      <c r="AI482" s="528"/>
      <c r="AJ482" s="528"/>
      <c r="AK482" s="528"/>
      <c r="AL482" s="528"/>
      <c r="AM482" s="528"/>
      <c r="AN482" s="528"/>
      <c r="AO482" s="528"/>
      <c r="AP482" s="528"/>
      <c r="AQ482" s="528"/>
      <c r="AR482" s="528"/>
      <c r="AS482" s="528"/>
      <c r="AT482" s="528"/>
      <c r="AU482" s="528"/>
      <c r="AV482" s="528"/>
      <c r="AW482" s="528"/>
      <c r="AX482" s="528"/>
    </row>
    <row r="483" spans="1:50">
      <c r="A483" s="526" t="s">
        <v>1005</v>
      </c>
      <c r="B483" s="526" t="s">
        <v>383</v>
      </c>
      <c r="C483" s="526" t="s">
        <v>954</v>
      </c>
      <c r="D483" s="526" t="s">
        <v>601</v>
      </c>
      <c r="E483" s="526" t="s">
        <v>602</v>
      </c>
      <c r="F483" s="61" t="str">
        <f>IF(D483="","",VLOOKUP(D483,'UG SKU Categorization'!$A$1:$C$204,3,0))</f>
        <v>Eyeglasses</v>
      </c>
      <c r="G483" s="527">
        <v>2</v>
      </c>
      <c r="H483" s="528"/>
      <c r="I483" s="528"/>
      <c r="J483" s="528"/>
      <c r="K483" s="528"/>
      <c r="L483" s="528"/>
      <c r="M483" s="528"/>
      <c r="N483" s="528"/>
      <c r="O483" s="528"/>
      <c r="P483" s="528"/>
      <c r="Q483" s="527">
        <v>1</v>
      </c>
      <c r="R483" s="527">
        <v>1</v>
      </c>
      <c r="S483" s="528"/>
      <c r="T483" s="528"/>
      <c r="U483" s="528"/>
      <c r="V483" s="528"/>
      <c r="W483" s="528"/>
      <c r="X483" s="528"/>
      <c r="Y483" s="528"/>
      <c r="Z483" s="528"/>
      <c r="AA483" s="528"/>
      <c r="AB483" s="528"/>
      <c r="AC483" s="528"/>
      <c r="AD483" s="528"/>
      <c r="AE483" s="528"/>
      <c r="AF483" s="528"/>
      <c r="AG483" s="528"/>
      <c r="AH483" s="528"/>
      <c r="AI483" s="528"/>
      <c r="AJ483" s="528"/>
      <c r="AK483" s="528"/>
      <c r="AL483" s="528"/>
      <c r="AM483" s="528"/>
      <c r="AN483" s="528"/>
      <c r="AO483" s="528"/>
      <c r="AP483" s="528"/>
      <c r="AQ483" s="528"/>
      <c r="AR483" s="528"/>
      <c r="AS483" s="528"/>
      <c r="AT483" s="528"/>
      <c r="AU483" s="528"/>
      <c r="AV483" s="528"/>
      <c r="AW483" s="528"/>
      <c r="AX483" s="528"/>
    </row>
    <row r="484" spans="1:50">
      <c r="A484" s="526" t="s">
        <v>1005</v>
      </c>
      <c r="B484" s="526" t="s">
        <v>383</v>
      </c>
      <c r="C484" s="526" t="s">
        <v>954</v>
      </c>
      <c r="D484" s="526" t="s">
        <v>603</v>
      </c>
      <c r="E484" s="526" t="s">
        <v>604</v>
      </c>
      <c r="F484" s="61" t="str">
        <f>IF(D484="","",VLOOKUP(D484,'UG SKU Categorization'!$A$1:$C$204,3,0))</f>
        <v>Eyeglasses</v>
      </c>
      <c r="G484" s="527">
        <v>1</v>
      </c>
      <c r="H484" s="528"/>
      <c r="I484" s="528"/>
      <c r="J484" s="528"/>
      <c r="K484" s="528"/>
      <c r="L484" s="528"/>
      <c r="M484" s="528"/>
      <c r="N484" s="528"/>
      <c r="O484" s="528"/>
      <c r="P484" s="528"/>
      <c r="Q484" s="528"/>
      <c r="R484" s="528"/>
      <c r="S484" s="528"/>
      <c r="T484" s="528"/>
      <c r="U484" s="528"/>
      <c r="V484" s="528"/>
      <c r="W484" s="528"/>
      <c r="X484" s="528"/>
      <c r="Y484" s="528"/>
      <c r="Z484" s="527">
        <v>1</v>
      </c>
      <c r="AA484" s="528"/>
      <c r="AB484" s="528"/>
      <c r="AC484" s="528"/>
      <c r="AD484" s="528"/>
      <c r="AE484" s="528"/>
      <c r="AF484" s="528"/>
      <c r="AG484" s="528"/>
      <c r="AH484" s="528"/>
      <c r="AI484" s="528"/>
      <c r="AJ484" s="528"/>
      <c r="AK484" s="528"/>
      <c r="AL484" s="528"/>
      <c r="AM484" s="528"/>
      <c r="AN484" s="528"/>
      <c r="AO484" s="528"/>
      <c r="AP484" s="528"/>
      <c r="AQ484" s="528"/>
      <c r="AR484" s="528"/>
      <c r="AS484" s="528"/>
      <c r="AT484" s="528"/>
      <c r="AU484" s="528"/>
      <c r="AV484" s="528"/>
      <c r="AW484" s="528"/>
      <c r="AX484" s="528"/>
    </row>
    <row r="485" spans="1:50">
      <c r="A485" s="526" t="s">
        <v>1005</v>
      </c>
      <c r="B485" s="526" t="s">
        <v>383</v>
      </c>
      <c r="C485" s="526" t="s">
        <v>954</v>
      </c>
      <c r="D485" s="526" t="s">
        <v>605</v>
      </c>
      <c r="E485" s="526" t="s">
        <v>606</v>
      </c>
      <c r="F485" s="61" t="str">
        <f>IF(D485="","",VLOOKUP(D485,'UG SKU Categorization'!$A$1:$C$204,3,0))</f>
        <v>Eyeglasses</v>
      </c>
      <c r="G485" s="527">
        <v>4</v>
      </c>
      <c r="H485" s="528"/>
      <c r="I485" s="528"/>
      <c r="J485" s="528"/>
      <c r="K485" s="528"/>
      <c r="L485" s="528"/>
      <c r="M485" s="528"/>
      <c r="N485" s="528"/>
      <c r="O485" s="528"/>
      <c r="P485" s="528"/>
      <c r="Q485" s="528"/>
      <c r="R485" s="527">
        <v>2</v>
      </c>
      <c r="S485" s="528"/>
      <c r="T485" s="527">
        <v>1</v>
      </c>
      <c r="U485" s="528"/>
      <c r="V485" s="528"/>
      <c r="W485" s="528"/>
      <c r="X485" s="528"/>
      <c r="Y485" s="528"/>
      <c r="Z485" s="528"/>
      <c r="AA485" s="528"/>
      <c r="AB485" s="528"/>
      <c r="AC485" s="528"/>
      <c r="AD485" s="528"/>
      <c r="AE485" s="527">
        <v>1</v>
      </c>
      <c r="AF485" s="528"/>
      <c r="AG485" s="528"/>
      <c r="AH485" s="528"/>
      <c r="AI485" s="528"/>
      <c r="AJ485" s="528"/>
      <c r="AK485" s="528"/>
      <c r="AL485" s="528"/>
      <c r="AM485" s="528"/>
      <c r="AN485" s="528"/>
      <c r="AO485" s="528"/>
      <c r="AP485" s="528"/>
      <c r="AQ485" s="528"/>
      <c r="AR485" s="528"/>
      <c r="AS485" s="528"/>
      <c r="AT485" s="528"/>
      <c r="AU485" s="528"/>
      <c r="AV485" s="528"/>
      <c r="AW485" s="528"/>
      <c r="AX485" s="528"/>
    </row>
    <row r="486" spans="1:50">
      <c r="A486" s="526" t="s">
        <v>1005</v>
      </c>
      <c r="B486" s="526" t="s">
        <v>383</v>
      </c>
      <c r="C486" s="526" t="s">
        <v>954</v>
      </c>
      <c r="D486" s="526" t="s">
        <v>607</v>
      </c>
      <c r="E486" s="526" t="s">
        <v>608</v>
      </c>
      <c r="F486" s="61" t="str">
        <f>IF(D486="","",VLOOKUP(D486,'UG SKU Categorization'!$A$1:$C$204,3,0))</f>
        <v>Eyeglasses</v>
      </c>
      <c r="G486" s="527">
        <v>4</v>
      </c>
      <c r="H486" s="528"/>
      <c r="I486" s="528"/>
      <c r="J486" s="528"/>
      <c r="K486" s="528"/>
      <c r="L486" s="528"/>
      <c r="M486" s="528"/>
      <c r="N486" s="528"/>
      <c r="O486" s="528"/>
      <c r="P486" s="528"/>
      <c r="Q486" s="527">
        <v>1</v>
      </c>
      <c r="R486" s="528"/>
      <c r="S486" s="528"/>
      <c r="T486" s="528"/>
      <c r="U486" s="528"/>
      <c r="V486" s="528"/>
      <c r="W486" s="528"/>
      <c r="X486" s="528"/>
      <c r="Y486" s="528"/>
      <c r="Z486" s="528"/>
      <c r="AA486" s="527">
        <v>1</v>
      </c>
      <c r="AB486" s="527">
        <v>1</v>
      </c>
      <c r="AC486" s="527">
        <v>1</v>
      </c>
      <c r="AD486" s="528"/>
      <c r="AE486" s="528"/>
      <c r="AF486" s="528"/>
      <c r="AG486" s="528"/>
      <c r="AH486" s="528"/>
      <c r="AI486" s="528"/>
      <c r="AJ486" s="528"/>
      <c r="AK486" s="528"/>
      <c r="AL486" s="528"/>
      <c r="AM486" s="528"/>
      <c r="AN486" s="528"/>
      <c r="AO486" s="528"/>
      <c r="AP486" s="528"/>
      <c r="AQ486" s="528"/>
      <c r="AR486" s="528"/>
      <c r="AS486" s="527">
        <v>0</v>
      </c>
      <c r="AT486" s="528"/>
      <c r="AU486" s="528"/>
      <c r="AV486" s="528"/>
      <c r="AW486" s="528"/>
      <c r="AX486" s="528"/>
    </row>
    <row r="487" spans="1:50">
      <c r="A487" s="526" t="s">
        <v>1005</v>
      </c>
      <c r="B487" s="526" t="s">
        <v>383</v>
      </c>
      <c r="C487" s="526" t="s">
        <v>954</v>
      </c>
      <c r="D487" s="526" t="s">
        <v>609</v>
      </c>
      <c r="E487" s="526" t="s">
        <v>610</v>
      </c>
      <c r="F487" s="61" t="str">
        <f>IF(D487="","",VLOOKUP(D487,'UG SKU Categorization'!$A$1:$C$204,3,0))</f>
        <v>Eyeglasses</v>
      </c>
      <c r="G487" s="527">
        <v>4</v>
      </c>
      <c r="H487" s="528"/>
      <c r="I487" s="528"/>
      <c r="J487" s="528"/>
      <c r="K487" s="528"/>
      <c r="L487" s="528"/>
      <c r="M487" s="528"/>
      <c r="N487" s="528"/>
      <c r="O487" s="527">
        <v>1</v>
      </c>
      <c r="P487" s="528"/>
      <c r="Q487" s="527">
        <v>1</v>
      </c>
      <c r="R487" s="528"/>
      <c r="S487" s="528"/>
      <c r="T487" s="528"/>
      <c r="U487" s="528"/>
      <c r="V487" s="528"/>
      <c r="W487" s="528"/>
      <c r="X487" s="528"/>
      <c r="Y487" s="528"/>
      <c r="Z487" s="527">
        <v>1</v>
      </c>
      <c r="AA487" s="527">
        <v>1</v>
      </c>
      <c r="AB487" s="528"/>
      <c r="AC487" s="528"/>
      <c r="AD487" s="528"/>
      <c r="AE487" s="528"/>
      <c r="AF487" s="528"/>
      <c r="AG487" s="528"/>
      <c r="AH487" s="528"/>
      <c r="AI487" s="528"/>
      <c r="AJ487" s="528"/>
      <c r="AK487" s="528"/>
      <c r="AL487" s="528"/>
      <c r="AM487" s="528"/>
      <c r="AN487" s="528"/>
      <c r="AO487" s="528"/>
      <c r="AP487" s="528"/>
      <c r="AQ487" s="528"/>
      <c r="AR487" s="528"/>
      <c r="AS487" s="528"/>
      <c r="AT487" s="528"/>
      <c r="AU487" s="528"/>
      <c r="AV487" s="528"/>
      <c r="AW487" s="528"/>
      <c r="AX487" s="528"/>
    </row>
    <row r="488" spans="1:50">
      <c r="A488" s="526" t="s">
        <v>1005</v>
      </c>
      <c r="B488" s="526" t="s">
        <v>383</v>
      </c>
      <c r="C488" s="526" t="s">
        <v>954</v>
      </c>
      <c r="D488" s="526" t="s">
        <v>613</v>
      </c>
      <c r="E488" s="526" t="s">
        <v>614</v>
      </c>
      <c r="F488" s="61" t="str">
        <f>IF(D488="","",VLOOKUP(D488,'UG SKU Categorization'!$A$1:$C$204,3,0))</f>
        <v>Eyeglasses</v>
      </c>
      <c r="G488" s="527">
        <v>1</v>
      </c>
      <c r="H488" s="528"/>
      <c r="I488" s="528"/>
      <c r="J488" s="528"/>
      <c r="K488" s="528"/>
      <c r="L488" s="528"/>
      <c r="M488" s="528"/>
      <c r="N488" s="528"/>
      <c r="O488" s="528"/>
      <c r="P488" s="528"/>
      <c r="Q488" s="528"/>
      <c r="R488" s="528"/>
      <c r="S488" s="528"/>
      <c r="T488" s="528"/>
      <c r="U488" s="528"/>
      <c r="V488" s="528"/>
      <c r="W488" s="528"/>
      <c r="X488" s="528"/>
      <c r="Y488" s="528"/>
      <c r="Z488" s="528"/>
      <c r="AA488" s="528"/>
      <c r="AB488" s="528"/>
      <c r="AC488" s="528"/>
      <c r="AD488" s="528"/>
      <c r="AE488" s="528"/>
      <c r="AF488" s="528"/>
      <c r="AG488" s="528"/>
      <c r="AH488" s="528"/>
      <c r="AI488" s="528"/>
      <c r="AJ488" s="528"/>
      <c r="AK488" s="528"/>
      <c r="AL488" s="528"/>
      <c r="AM488" s="528"/>
      <c r="AN488" s="528"/>
      <c r="AO488" s="528"/>
      <c r="AP488" s="528"/>
      <c r="AQ488" s="527">
        <v>1</v>
      </c>
      <c r="AR488" s="528"/>
      <c r="AS488" s="528"/>
      <c r="AT488" s="528"/>
      <c r="AU488" s="528"/>
      <c r="AV488" s="528"/>
      <c r="AW488" s="528"/>
      <c r="AX488" s="528"/>
    </row>
    <row r="489" spans="1:50">
      <c r="A489" s="526" t="s">
        <v>1005</v>
      </c>
      <c r="B489" s="526" t="s">
        <v>383</v>
      </c>
      <c r="C489" s="526" t="s">
        <v>954</v>
      </c>
      <c r="D489" s="526" t="s">
        <v>615</v>
      </c>
      <c r="E489" s="526" t="s">
        <v>616</v>
      </c>
      <c r="F489" s="61" t="str">
        <f>IF(D489="","",VLOOKUP(D489,'UG SKU Categorization'!$A$1:$C$204,3,0))</f>
        <v>Eyeglasses</v>
      </c>
      <c r="G489" s="527">
        <v>7</v>
      </c>
      <c r="H489" s="528"/>
      <c r="I489" s="528"/>
      <c r="J489" s="528"/>
      <c r="K489" s="528"/>
      <c r="L489" s="528"/>
      <c r="M489" s="528"/>
      <c r="N489" s="528"/>
      <c r="O489" s="528"/>
      <c r="P489" s="528"/>
      <c r="Q489" s="528"/>
      <c r="R489" s="527">
        <v>1</v>
      </c>
      <c r="S489" s="528"/>
      <c r="T489" s="527">
        <v>2</v>
      </c>
      <c r="U489" s="528"/>
      <c r="V489" s="528"/>
      <c r="W489" s="528"/>
      <c r="X489" s="528"/>
      <c r="Y489" s="528"/>
      <c r="Z489" s="528"/>
      <c r="AA489" s="528"/>
      <c r="AB489" s="528"/>
      <c r="AC489" s="527">
        <v>1</v>
      </c>
      <c r="AD489" s="528"/>
      <c r="AE489" s="527">
        <v>1</v>
      </c>
      <c r="AF489" s="528"/>
      <c r="AG489" s="528"/>
      <c r="AH489" s="528"/>
      <c r="AI489" s="527">
        <v>1</v>
      </c>
      <c r="AJ489" s="528"/>
      <c r="AK489" s="528"/>
      <c r="AL489" s="528"/>
      <c r="AM489" s="528"/>
      <c r="AN489" s="528"/>
      <c r="AO489" s="528"/>
      <c r="AP489" s="528"/>
      <c r="AQ489" s="527">
        <v>1</v>
      </c>
      <c r="AR489" s="528"/>
      <c r="AS489" s="528"/>
      <c r="AT489" s="528"/>
      <c r="AU489" s="528"/>
      <c r="AV489" s="528"/>
      <c r="AW489" s="528"/>
      <c r="AX489" s="528"/>
    </row>
    <row r="490" spans="1:50">
      <c r="A490" s="526" t="s">
        <v>1005</v>
      </c>
      <c r="B490" s="526" t="s">
        <v>383</v>
      </c>
      <c r="C490" s="526" t="s">
        <v>954</v>
      </c>
      <c r="D490" s="526" t="s">
        <v>617</v>
      </c>
      <c r="E490" s="526" t="s">
        <v>618</v>
      </c>
      <c r="F490" s="61" t="str">
        <f>IF(D490="","",VLOOKUP(D490,'UG SKU Categorization'!$A$1:$C$204,3,0))</f>
        <v>Eyeglasses</v>
      </c>
      <c r="G490" s="527">
        <v>7</v>
      </c>
      <c r="H490" s="528"/>
      <c r="I490" s="528"/>
      <c r="J490" s="528"/>
      <c r="K490" s="528"/>
      <c r="L490" s="528"/>
      <c r="M490" s="528"/>
      <c r="N490" s="528"/>
      <c r="O490" s="527">
        <v>1</v>
      </c>
      <c r="P490" s="527">
        <v>1</v>
      </c>
      <c r="Q490" s="528"/>
      <c r="R490" s="528"/>
      <c r="S490" s="528"/>
      <c r="T490" s="528"/>
      <c r="U490" s="528"/>
      <c r="V490" s="528"/>
      <c r="W490" s="528"/>
      <c r="X490" s="528"/>
      <c r="Y490" s="528"/>
      <c r="Z490" s="528"/>
      <c r="AA490" s="528"/>
      <c r="AB490" s="528"/>
      <c r="AC490" s="527">
        <v>2</v>
      </c>
      <c r="AD490" s="528"/>
      <c r="AE490" s="527">
        <v>3</v>
      </c>
      <c r="AF490" s="528"/>
      <c r="AG490" s="528"/>
      <c r="AH490" s="528"/>
      <c r="AI490" s="528"/>
      <c r="AJ490" s="528"/>
      <c r="AK490" s="528"/>
      <c r="AL490" s="528"/>
      <c r="AM490" s="528"/>
      <c r="AN490" s="528"/>
      <c r="AO490" s="528"/>
      <c r="AP490" s="528"/>
      <c r="AQ490" s="528"/>
      <c r="AR490" s="528"/>
      <c r="AS490" s="528"/>
      <c r="AT490" s="528"/>
      <c r="AU490" s="528"/>
      <c r="AV490" s="528"/>
      <c r="AW490" s="528"/>
      <c r="AX490" s="528"/>
    </row>
    <row r="491" spans="1:50">
      <c r="A491" s="526" t="s">
        <v>1005</v>
      </c>
      <c r="B491" s="526" t="s">
        <v>383</v>
      </c>
      <c r="C491" s="526" t="s">
        <v>954</v>
      </c>
      <c r="D491" s="526" t="s">
        <v>619</v>
      </c>
      <c r="E491" s="526" t="s">
        <v>620</v>
      </c>
      <c r="F491" s="61" t="str">
        <f>IF(D491="","",VLOOKUP(D491,'UG SKU Categorization'!$A$1:$C$204,3,0))</f>
        <v>Eyeglasses</v>
      </c>
      <c r="G491" s="527">
        <v>4</v>
      </c>
      <c r="H491" s="528"/>
      <c r="I491" s="528"/>
      <c r="J491" s="528"/>
      <c r="K491" s="528"/>
      <c r="L491" s="528"/>
      <c r="M491" s="528"/>
      <c r="N491" s="528"/>
      <c r="O491" s="527">
        <v>1</v>
      </c>
      <c r="P491" s="528"/>
      <c r="Q491" s="528"/>
      <c r="R491" s="528"/>
      <c r="S491" s="528"/>
      <c r="T491" s="528"/>
      <c r="U491" s="528"/>
      <c r="V491" s="528"/>
      <c r="W491" s="528"/>
      <c r="X491" s="528"/>
      <c r="Y491" s="528"/>
      <c r="Z491" s="528"/>
      <c r="AA491" s="527">
        <v>1</v>
      </c>
      <c r="AB491" s="528"/>
      <c r="AC491" s="528"/>
      <c r="AD491" s="528"/>
      <c r="AE491" s="527">
        <v>1</v>
      </c>
      <c r="AF491" s="528"/>
      <c r="AG491" s="528"/>
      <c r="AH491" s="528"/>
      <c r="AI491" s="528"/>
      <c r="AJ491" s="528"/>
      <c r="AK491" s="528"/>
      <c r="AL491" s="528"/>
      <c r="AM491" s="528"/>
      <c r="AN491" s="528"/>
      <c r="AO491" s="528"/>
      <c r="AP491" s="528"/>
      <c r="AQ491" s="527">
        <v>1</v>
      </c>
      <c r="AR491" s="528"/>
      <c r="AS491" s="528"/>
      <c r="AT491" s="528"/>
      <c r="AU491" s="528"/>
      <c r="AV491" s="528"/>
      <c r="AW491" s="528"/>
      <c r="AX491" s="528"/>
    </row>
    <row r="492" spans="1:50">
      <c r="A492" s="526" t="s">
        <v>1005</v>
      </c>
      <c r="B492" s="526" t="s">
        <v>383</v>
      </c>
      <c r="C492" s="526" t="s">
        <v>954</v>
      </c>
      <c r="D492" s="526" t="s">
        <v>621</v>
      </c>
      <c r="E492" s="526" t="s">
        <v>622</v>
      </c>
      <c r="F492" s="61" t="str">
        <f>IF(D492="","",VLOOKUP(D492,'UG SKU Categorization'!$A$1:$C$204,3,0))</f>
        <v>Eyeglasses</v>
      </c>
      <c r="G492" s="527">
        <v>4</v>
      </c>
      <c r="H492" s="528"/>
      <c r="I492" s="528"/>
      <c r="J492" s="528"/>
      <c r="K492" s="528"/>
      <c r="L492" s="528"/>
      <c r="M492" s="528"/>
      <c r="N492" s="528"/>
      <c r="O492" s="528"/>
      <c r="P492" s="527">
        <v>1</v>
      </c>
      <c r="Q492" s="527">
        <v>1</v>
      </c>
      <c r="R492" s="528"/>
      <c r="S492" s="528"/>
      <c r="T492" s="528"/>
      <c r="U492" s="528"/>
      <c r="V492" s="528"/>
      <c r="W492" s="528"/>
      <c r="X492" s="528"/>
      <c r="Y492" s="528"/>
      <c r="Z492" s="527">
        <v>1</v>
      </c>
      <c r="AA492" s="528"/>
      <c r="AB492" s="528"/>
      <c r="AC492" s="528"/>
      <c r="AD492" s="528"/>
      <c r="AE492" s="527">
        <v>1</v>
      </c>
      <c r="AF492" s="528"/>
      <c r="AG492" s="528"/>
      <c r="AH492" s="528"/>
      <c r="AI492" s="528"/>
      <c r="AJ492" s="528"/>
      <c r="AK492" s="528"/>
      <c r="AL492" s="528"/>
      <c r="AM492" s="528"/>
      <c r="AN492" s="528"/>
      <c r="AO492" s="528"/>
      <c r="AP492" s="528"/>
      <c r="AQ492" s="528"/>
      <c r="AR492" s="528"/>
      <c r="AS492" s="528"/>
      <c r="AT492" s="528"/>
      <c r="AU492" s="528"/>
      <c r="AV492" s="528"/>
      <c r="AW492" s="528"/>
      <c r="AX492" s="528"/>
    </row>
    <row r="493" spans="1:50">
      <c r="A493" s="526" t="s">
        <v>1005</v>
      </c>
      <c r="B493" s="526" t="s">
        <v>383</v>
      </c>
      <c r="C493" s="526" t="s">
        <v>954</v>
      </c>
      <c r="D493" s="526" t="s">
        <v>623</v>
      </c>
      <c r="E493" s="526" t="s">
        <v>624</v>
      </c>
      <c r="F493" s="61" t="str">
        <f>IF(D493="","",VLOOKUP(D493,'UG SKU Categorization'!$A$1:$C$204,3,0))</f>
        <v>Eyeglasses</v>
      </c>
      <c r="G493" s="527">
        <v>5</v>
      </c>
      <c r="H493" s="528"/>
      <c r="I493" s="528"/>
      <c r="J493" s="528"/>
      <c r="K493" s="528"/>
      <c r="L493" s="528"/>
      <c r="M493" s="528"/>
      <c r="N493" s="528"/>
      <c r="O493" s="527">
        <v>2</v>
      </c>
      <c r="P493" s="528"/>
      <c r="Q493" s="528"/>
      <c r="R493" s="528"/>
      <c r="S493" s="528"/>
      <c r="T493" s="527">
        <v>1</v>
      </c>
      <c r="U493" s="528"/>
      <c r="V493" s="528"/>
      <c r="W493" s="528"/>
      <c r="X493" s="528"/>
      <c r="Y493" s="528"/>
      <c r="Z493" s="528"/>
      <c r="AA493" s="528"/>
      <c r="AB493" s="528"/>
      <c r="AC493" s="528"/>
      <c r="AD493" s="528"/>
      <c r="AE493" s="527">
        <v>2</v>
      </c>
      <c r="AF493" s="528"/>
      <c r="AG493" s="528"/>
      <c r="AH493" s="528"/>
      <c r="AI493" s="528"/>
      <c r="AJ493" s="528"/>
      <c r="AK493" s="528"/>
      <c r="AL493" s="528"/>
      <c r="AM493" s="528"/>
      <c r="AN493" s="528"/>
      <c r="AO493" s="528"/>
      <c r="AP493" s="528"/>
      <c r="AQ493" s="528"/>
      <c r="AR493" s="528"/>
      <c r="AS493" s="528"/>
      <c r="AT493" s="528"/>
      <c r="AU493" s="528"/>
      <c r="AV493" s="528"/>
      <c r="AW493" s="528"/>
      <c r="AX493" s="528"/>
    </row>
    <row r="494" spans="1:50">
      <c r="A494" s="526" t="s">
        <v>1005</v>
      </c>
      <c r="B494" s="526" t="s">
        <v>383</v>
      </c>
      <c r="C494" s="526" t="s">
        <v>954</v>
      </c>
      <c r="D494" s="526" t="s">
        <v>625</v>
      </c>
      <c r="E494" s="526" t="s">
        <v>626</v>
      </c>
      <c r="F494" s="61" t="str">
        <f>IF(D494="","",VLOOKUP(D494,'UG SKU Categorization'!$A$1:$C$204,3,0))</f>
        <v>Eyeglasses</v>
      </c>
      <c r="G494" s="527">
        <v>2</v>
      </c>
      <c r="H494" s="528"/>
      <c r="I494" s="528"/>
      <c r="J494" s="528"/>
      <c r="K494" s="528"/>
      <c r="L494" s="528"/>
      <c r="M494" s="528"/>
      <c r="N494" s="528"/>
      <c r="O494" s="528"/>
      <c r="P494" s="528"/>
      <c r="Q494" s="528"/>
      <c r="R494" s="528"/>
      <c r="S494" s="528"/>
      <c r="T494" s="528"/>
      <c r="U494" s="527">
        <v>1</v>
      </c>
      <c r="V494" s="528"/>
      <c r="W494" s="528"/>
      <c r="X494" s="528"/>
      <c r="Y494" s="528"/>
      <c r="Z494" s="528"/>
      <c r="AA494" s="528"/>
      <c r="AB494" s="528"/>
      <c r="AC494" s="528"/>
      <c r="AD494" s="528"/>
      <c r="AE494" s="527">
        <v>1</v>
      </c>
      <c r="AF494" s="528"/>
      <c r="AG494" s="528"/>
      <c r="AH494" s="528"/>
      <c r="AI494" s="528"/>
      <c r="AJ494" s="528"/>
      <c r="AK494" s="528"/>
      <c r="AL494" s="528"/>
      <c r="AM494" s="528"/>
      <c r="AN494" s="528"/>
      <c r="AO494" s="528"/>
      <c r="AP494" s="528"/>
      <c r="AQ494" s="528"/>
      <c r="AR494" s="528"/>
      <c r="AS494" s="528"/>
      <c r="AT494" s="528"/>
      <c r="AU494" s="528"/>
      <c r="AV494" s="528"/>
      <c r="AW494" s="528"/>
      <c r="AX494" s="528"/>
    </row>
    <row r="495" spans="1:50">
      <c r="A495" s="526" t="s">
        <v>1005</v>
      </c>
      <c r="B495" s="526" t="s">
        <v>383</v>
      </c>
      <c r="C495" s="526" t="s">
        <v>954</v>
      </c>
      <c r="D495" s="526" t="s">
        <v>627</v>
      </c>
      <c r="E495" s="526" t="s">
        <v>628</v>
      </c>
      <c r="F495" s="61" t="str">
        <f>IF(D495="","",VLOOKUP(D495,'UG SKU Categorization'!$A$1:$C$204,3,0))</f>
        <v>Eyeglasses</v>
      </c>
      <c r="G495" s="527">
        <v>14</v>
      </c>
      <c r="H495" s="528"/>
      <c r="I495" s="528"/>
      <c r="J495" s="528"/>
      <c r="K495" s="528"/>
      <c r="L495" s="528"/>
      <c r="M495" s="528"/>
      <c r="N495" s="528"/>
      <c r="O495" s="528"/>
      <c r="P495" s="528"/>
      <c r="Q495" s="528"/>
      <c r="R495" s="528"/>
      <c r="S495" s="528"/>
      <c r="T495" s="528"/>
      <c r="U495" s="528"/>
      <c r="V495" s="528"/>
      <c r="W495" s="528"/>
      <c r="X495" s="528"/>
      <c r="Y495" s="528"/>
      <c r="Z495" s="528"/>
      <c r="AA495" s="528"/>
      <c r="AB495" s="528"/>
      <c r="AC495" s="527">
        <v>1</v>
      </c>
      <c r="AD495" s="528"/>
      <c r="AE495" s="527">
        <v>3</v>
      </c>
      <c r="AF495" s="528"/>
      <c r="AG495" s="528"/>
      <c r="AH495" s="528"/>
      <c r="AI495" s="527">
        <v>6</v>
      </c>
      <c r="AJ495" s="528"/>
      <c r="AK495" s="528"/>
      <c r="AL495" s="528"/>
      <c r="AM495" s="528"/>
      <c r="AN495" s="528"/>
      <c r="AO495" s="528"/>
      <c r="AP495" s="528"/>
      <c r="AQ495" s="528"/>
      <c r="AR495" s="528"/>
      <c r="AS495" s="527">
        <v>4</v>
      </c>
      <c r="AT495" s="528"/>
      <c r="AU495" s="528"/>
      <c r="AV495" s="528"/>
      <c r="AW495" s="528"/>
      <c r="AX495" s="528"/>
    </row>
    <row r="496" spans="1:50">
      <c r="A496" s="526" t="s">
        <v>1005</v>
      </c>
      <c r="B496" s="526" t="s">
        <v>383</v>
      </c>
      <c r="C496" s="526" t="s">
        <v>954</v>
      </c>
      <c r="D496" s="526" t="s">
        <v>629</v>
      </c>
      <c r="E496" s="526" t="s">
        <v>630</v>
      </c>
      <c r="F496" s="61" t="str">
        <f>IF(D496="","",VLOOKUP(D496,'UG SKU Categorization'!$A$1:$C$204,3,0))</f>
        <v>Eyeglasses</v>
      </c>
      <c r="G496" s="527">
        <v>8</v>
      </c>
      <c r="H496" s="528"/>
      <c r="I496" s="528"/>
      <c r="J496" s="528"/>
      <c r="K496" s="528"/>
      <c r="L496" s="528"/>
      <c r="M496" s="528"/>
      <c r="N496" s="528"/>
      <c r="O496" s="527">
        <v>1</v>
      </c>
      <c r="P496" s="528"/>
      <c r="Q496" s="527">
        <v>1</v>
      </c>
      <c r="R496" s="527">
        <v>1</v>
      </c>
      <c r="S496" s="528"/>
      <c r="T496" s="528"/>
      <c r="U496" s="528"/>
      <c r="V496" s="528"/>
      <c r="W496" s="528"/>
      <c r="X496" s="528"/>
      <c r="Y496" s="528"/>
      <c r="Z496" s="528"/>
      <c r="AA496" s="528"/>
      <c r="AB496" s="528"/>
      <c r="AC496" s="528"/>
      <c r="AD496" s="528"/>
      <c r="AE496" s="527">
        <v>4</v>
      </c>
      <c r="AF496" s="528"/>
      <c r="AG496" s="528"/>
      <c r="AH496" s="528"/>
      <c r="AI496" s="528"/>
      <c r="AJ496" s="528"/>
      <c r="AK496" s="528"/>
      <c r="AL496" s="528"/>
      <c r="AM496" s="528"/>
      <c r="AN496" s="528"/>
      <c r="AO496" s="528"/>
      <c r="AP496" s="528"/>
      <c r="AQ496" s="527">
        <v>1</v>
      </c>
      <c r="AR496" s="528"/>
      <c r="AS496" s="528"/>
      <c r="AT496" s="528"/>
      <c r="AU496" s="528"/>
      <c r="AV496" s="528"/>
      <c r="AW496" s="528"/>
      <c r="AX496" s="528"/>
    </row>
    <row r="497" spans="1:50">
      <c r="A497" s="526" t="s">
        <v>1005</v>
      </c>
      <c r="B497" s="526" t="s">
        <v>383</v>
      </c>
      <c r="C497" s="526" t="s">
        <v>954</v>
      </c>
      <c r="D497" s="526" t="s">
        <v>631</v>
      </c>
      <c r="E497" s="526" t="s">
        <v>632</v>
      </c>
      <c r="F497" s="61" t="str">
        <f>IF(D497="","",VLOOKUP(D497,'UG SKU Categorization'!$A$1:$C$204,3,0))</f>
        <v>Eyeglasses</v>
      </c>
      <c r="G497" s="527">
        <v>5</v>
      </c>
      <c r="H497" s="528"/>
      <c r="I497" s="528"/>
      <c r="J497" s="528"/>
      <c r="K497" s="528"/>
      <c r="L497" s="528"/>
      <c r="M497" s="528"/>
      <c r="N497" s="528"/>
      <c r="O497" s="528"/>
      <c r="P497" s="528"/>
      <c r="Q497" s="528"/>
      <c r="R497" s="527">
        <v>1</v>
      </c>
      <c r="S497" s="528"/>
      <c r="T497" s="527">
        <v>1</v>
      </c>
      <c r="U497" s="528"/>
      <c r="V497" s="528"/>
      <c r="W497" s="528"/>
      <c r="X497" s="528"/>
      <c r="Y497" s="528"/>
      <c r="Z497" s="528"/>
      <c r="AA497" s="528"/>
      <c r="AB497" s="528"/>
      <c r="AC497" s="528"/>
      <c r="AD497" s="528"/>
      <c r="AE497" s="527">
        <v>2</v>
      </c>
      <c r="AF497" s="528"/>
      <c r="AG497" s="528"/>
      <c r="AH497" s="528"/>
      <c r="AI497" s="528"/>
      <c r="AJ497" s="528"/>
      <c r="AK497" s="528"/>
      <c r="AL497" s="528"/>
      <c r="AM497" s="528"/>
      <c r="AN497" s="528"/>
      <c r="AO497" s="528"/>
      <c r="AP497" s="528"/>
      <c r="AQ497" s="527">
        <v>1</v>
      </c>
      <c r="AR497" s="528"/>
      <c r="AS497" s="528"/>
      <c r="AT497" s="528"/>
      <c r="AU497" s="528"/>
      <c r="AV497" s="528"/>
      <c r="AW497" s="528"/>
      <c r="AX497" s="528"/>
    </row>
    <row r="498" spans="1:50">
      <c r="A498" s="526" t="s">
        <v>1005</v>
      </c>
      <c r="B498" s="526" t="s">
        <v>383</v>
      </c>
      <c r="C498" s="526" t="s">
        <v>954</v>
      </c>
      <c r="D498" s="526" t="s">
        <v>633</v>
      </c>
      <c r="E498" s="526" t="s">
        <v>634</v>
      </c>
      <c r="F498" s="61" t="str">
        <f>IF(D498="","",VLOOKUP(D498,'UG SKU Categorization'!$A$1:$C$204,3,0))</f>
        <v>Eyeglasses</v>
      </c>
      <c r="G498" s="527">
        <v>1</v>
      </c>
      <c r="H498" s="528"/>
      <c r="I498" s="528"/>
      <c r="J498" s="528"/>
      <c r="K498" s="528"/>
      <c r="L498" s="528"/>
      <c r="M498" s="528"/>
      <c r="N498" s="528"/>
      <c r="O498" s="528"/>
      <c r="P498" s="528"/>
      <c r="Q498" s="528"/>
      <c r="R498" s="528"/>
      <c r="S498" s="528"/>
      <c r="T498" s="527">
        <v>1</v>
      </c>
      <c r="U498" s="528"/>
      <c r="V498" s="528"/>
      <c r="W498" s="528"/>
      <c r="X498" s="528"/>
      <c r="Y498" s="528"/>
      <c r="Z498" s="528"/>
      <c r="AA498" s="528"/>
      <c r="AB498" s="528"/>
      <c r="AC498" s="528"/>
      <c r="AD498" s="528"/>
      <c r="AE498" s="528"/>
      <c r="AF498" s="528"/>
      <c r="AG498" s="528"/>
      <c r="AH498" s="528"/>
      <c r="AI498" s="528"/>
      <c r="AJ498" s="528"/>
      <c r="AK498" s="528"/>
      <c r="AL498" s="528"/>
      <c r="AM498" s="528"/>
      <c r="AN498" s="528"/>
      <c r="AO498" s="528"/>
      <c r="AP498" s="528"/>
      <c r="AQ498" s="528"/>
      <c r="AR498" s="528"/>
      <c r="AS498" s="528"/>
      <c r="AT498" s="528"/>
      <c r="AU498" s="528"/>
      <c r="AV498" s="528"/>
      <c r="AW498" s="528"/>
      <c r="AX498" s="528"/>
    </row>
    <row r="499" spans="1:50">
      <c r="A499" s="526" t="s">
        <v>1005</v>
      </c>
      <c r="B499" s="526" t="s">
        <v>383</v>
      </c>
      <c r="C499" s="526" t="s">
        <v>954</v>
      </c>
      <c r="D499" s="526" t="s">
        <v>635</v>
      </c>
      <c r="E499" s="526" t="s">
        <v>636</v>
      </c>
      <c r="F499" s="61" t="str">
        <f>IF(D499="","",VLOOKUP(D499,'UG SKU Categorization'!$A$1:$C$204,3,0))</f>
        <v>Eyeglasses</v>
      </c>
      <c r="G499" s="527">
        <v>3</v>
      </c>
      <c r="H499" s="528"/>
      <c r="I499" s="528"/>
      <c r="J499" s="528"/>
      <c r="K499" s="528"/>
      <c r="L499" s="528"/>
      <c r="M499" s="528"/>
      <c r="N499" s="528"/>
      <c r="O499" s="528"/>
      <c r="P499" s="528"/>
      <c r="Q499" s="527">
        <v>1</v>
      </c>
      <c r="R499" s="527">
        <v>1</v>
      </c>
      <c r="S499" s="528"/>
      <c r="T499" s="528"/>
      <c r="U499" s="528"/>
      <c r="V499" s="528"/>
      <c r="W499" s="528"/>
      <c r="X499" s="528"/>
      <c r="Y499" s="528"/>
      <c r="Z499" s="528"/>
      <c r="AA499" s="528"/>
      <c r="AB499" s="528"/>
      <c r="AC499" s="528"/>
      <c r="AD499" s="528"/>
      <c r="AE499" s="527">
        <v>1</v>
      </c>
      <c r="AF499" s="528"/>
      <c r="AG499" s="528"/>
      <c r="AH499" s="528"/>
      <c r="AI499" s="528"/>
      <c r="AJ499" s="528"/>
      <c r="AK499" s="528"/>
      <c r="AL499" s="528"/>
      <c r="AM499" s="528"/>
      <c r="AN499" s="528"/>
      <c r="AO499" s="528"/>
      <c r="AP499" s="528"/>
      <c r="AQ499" s="528"/>
      <c r="AR499" s="528"/>
      <c r="AS499" s="528"/>
      <c r="AT499" s="528"/>
      <c r="AU499" s="528"/>
      <c r="AV499" s="528"/>
      <c r="AW499" s="528"/>
      <c r="AX499" s="528"/>
    </row>
    <row r="500" spans="1:50">
      <c r="A500" s="526" t="s">
        <v>1005</v>
      </c>
      <c r="B500" s="526" t="s">
        <v>383</v>
      </c>
      <c r="C500" s="526" t="s">
        <v>954</v>
      </c>
      <c r="D500" s="526" t="s">
        <v>637</v>
      </c>
      <c r="E500" s="526" t="s">
        <v>638</v>
      </c>
      <c r="F500" s="61" t="str">
        <f>IF(D500="","",VLOOKUP(D500,'UG SKU Categorization'!$A$1:$C$204,3,0))</f>
        <v>Eyeglasses</v>
      </c>
      <c r="G500" s="527">
        <v>161</v>
      </c>
      <c r="H500" s="528"/>
      <c r="I500" s="528"/>
      <c r="J500" s="528"/>
      <c r="K500" s="528"/>
      <c r="L500" s="528"/>
      <c r="M500" s="528"/>
      <c r="N500" s="528"/>
      <c r="O500" s="527">
        <v>18</v>
      </c>
      <c r="P500" s="527">
        <v>8</v>
      </c>
      <c r="Q500" s="527">
        <v>11</v>
      </c>
      <c r="R500" s="527">
        <v>22</v>
      </c>
      <c r="S500" s="528"/>
      <c r="T500" s="527">
        <v>11</v>
      </c>
      <c r="U500" s="527">
        <v>4</v>
      </c>
      <c r="V500" s="528"/>
      <c r="W500" s="528"/>
      <c r="X500" s="528"/>
      <c r="Y500" s="528"/>
      <c r="Z500" s="527">
        <v>11</v>
      </c>
      <c r="AA500" s="527">
        <v>4</v>
      </c>
      <c r="AB500" s="527">
        <v>2</v>
      </c>
      <c r="AC500" s="527">
        <v>15</v>
      </c>
      <c r="AD500" s="528"/>
      <c r="AE500" s="527">
        <v>33</v>
      </c>
      <c r="AF500" s="528"/>
      <c r="AG500" s="528"/>
      <c r="AH500" s="528"/>
      <c r="AI500" s="527">
        <v>11</v>
      </c>
      <c r="AJ500" s="528"/>
      <c r="AK500" s="528"/>
      <c r="AL500" s="528"/>
      <c r="AM500" s="528"/>
      <c r="AN500" s="528"/>
      <c r="AO500" s="528"/>
      <c r="AP500" s="528"/>
      <c r="AQ500" s="527">
        <v>11</v>
      </c>
      <c r="AR500" s="528"/>
      <c r="AS500" s="528"/>
      <c r="AT500" s="528"/>
      <c r="AU500" s="528"/>
      <c r="AV500" s="528"/>
      <c r="AW500" s="528"/>
      <c r="AX500" s="528"/>
    </row>
    <row r="501" spans="1:50">
      <c r="A501" s="526" t="s">
        <v>1005</v>
      </c>
      <c r="B501" s="526" t="s">
        <v>383</v>
      </c>
      <c r="C501" s="526" t="s">
        <v>954</v>
      </c>
      <c r="D501" s="526" t="s">
        <v>639</v>
      </c>
      <c r="E501" s="526" t="s">
        <v>640</v>
      </c>
      <c r="F501" s="61" t="str">
        <f>IF(D501="","",VLOOKUP(D501,'UG SKU Categorization'!$A$1:$C$204,3,0))</f>
        <v>Eyeglasses</v>
      </c>
      <c r="G501" s="527">
        <v>244</v>
      </c>
      <c r="H501" s="528"/>
      <c r="I501" s="528"/>
      <c r="J501" s="528"/>
      <c r="K501" s="528"/>
      <c r="L501" s="528"/>
      <c r="M501" s="528"/>
      <c r="N501" s="528"/>
      <c r="O501" s="527">
        <v>18</v>
      </c>
      <c r="P501" s="527">
        <v>9</v>
      </c>
      <c r="Q501" s="527">
        <v>11</v>
      </c>
      <c r="R501" s="527">
        <v>22</v>
      </c>
      <c r="S501" s="528"/>
      <c r="T501" s="527">
        <v>10</v>
      </c>
      <c r="U501" s="527">
        <v>4</v>
      </c>
      <c r="V501" s="528"/>
      <c r="W501" s="528"/>
      <c r="X501" s="528"/>
      <c r="Y501" s="528"/>
      <c r="Z501" s="527">
        <v>11</v>
      </c>
      <c r="AA501" s="527">
        <v>4</v>
      </c>
      <c r="AB501" s="527">
        <v>1</v>
      </c>
      <c r="AC501" s="527">
        <v>15</v>
      </c>
      <c r="AD501" s="528"/>
      <c r="AE501" s="527">
        <v>34</v>
      </c>
      <c r="AF501" s="528"/>
      <c r="AG501" s="528"/>
      <c r="AH501" s="528"/>
      <c r="AI501" s="527">
        <v>13</v>
      </c>
      <c r="AJ501" s="528"/>
      <c r="AK501" s="528"/>
      <c r="AL501" s="528"/>
      <c r="AM501" s="528"/>
      <c r="AN501" s="528"/>
      <c r="AO501" s="528"/>
      <c r="AP501" s="528"/>
      <c r="AQ501" s="527">
        <v>11</v>
      </c>
      <c r="AR501" s="527">
        <v>42</v>
      </c>
      <c r="AS501" s="527">
        <v>39</v>
      </c>
      <c r="AT501" s="528"/>
      <c r="AU501" s="528"/>
      <c r="AV501" s="528"/>
      <c r="AW501" s="528"/>
      <c r="AX501" s="528"/>
    </row>
    <row r="502" spans="1:50">
      <c r="A502" s="526" t="s">
        <v>1005</v>
      </c>
      <c r="B502" s="526" t="s">
        <v>383</v>
      </c>
      <c r="C502" s="526" t="s">
        <v>954</v>
      </c>
      <c r="D502" s="526" t="s">
        <v>709</v>
      </c>
      <c r="E502" s="526" t="s">
        <v>710</v>
      </c>
      <c r="F502" s="61" t="str">
        <f>IF(D502="","",VLOOKUP(D502,'UG SKU Categorization'!$A$1:$C$204,3,0))</f>
        <v>Fortified Foods</v>
      </c>
      <c r="G502" s="527">
        <v>2208</v>
      </c>
      <c r="H502" s="527">
        <v>142</v>
      </c>
      <c r="I502" s="527">
        <v>112</v>
      </c>
      <c r="J502" s="527">
        <v>78</v>
      </c>
      <c r="K502" s="527">
        <v>39</v>
      </c>
      <c r="L502" s="527">
        <v>81</v>
      </c>
      <c r="M502" s="527">
        <v>58</v>
      </c>
      <c r="N502" s="527">
        <v>79</v>
      </c>
      <c r="O502" s="527">
        <v>96</v>
      </c>
      <c r="P502" s="527">
        <v>223</v>
      </c>
      <c r="Q502" s="527">
        <v>49</v>
      </c>
      <c r="R502" s="527">
        <v>78</v>
      </c>
      <c r="S502" s="527">
        <v>103</v>
      </c>
      <c r="T502" s="527">
        <v>82</v>
      </c>
      <c r="U502" s="527">
        <v>46</v>
      </c>
      <c r="V502" s="527">
        <v>44</v>
      </c>
      <c r="W502" s="527">
        <v>82</v>
      </c>
      <c r="X502" s="527">
        <v>98</v>
      </c>
      <c r="Y502" s="527">
        <v>66</v>
      </c>
      <c r="Z502" s="527">
        <v>107</v>
      </c>
      <c r="AA502" s="527">
        <v>45</v>
      </c>
      <c r="AB502" s="527">
        <v>35</v>
      </c>
      <c r="AC502" s="527">
        <v>30</v>
      </c>
      <c r="AD502" s="527">
        <v>78</v>
      </c>
      <c r="AE502" s="527">
        <v>51</v>
      </c>
      <c r="AF502" s="527">
        <v>32</v>
      </c>
      <c r="AG502" s="527">
        <v>19</v>
      </c>
      <c r="AH502" s="527">
        <v>37</v>
      </c>
      <c r="AI502" s="527">
        <v>13</v>
      </c>
      <c r="AJ502" s="527">
        <v>26</v>
      </c>
      <c r="AK502" s="527">
        <v>30</v>
      </c>
      <c r="AL502" s="527">
        <v>26</v>
      </c>
      <c r="AM502" s="527">
        <v>19</v>
      </c>
      <c r="AN502" s="527">
        <v>25</v>
      </c>
      <c r="AO502" s="527">
        <v>13</v>
      </c>
      <c r="AP502" s="527">
        <v>15</v>
      </c>
      <c r="AQ502" s="527">
        <v>20</v>
      </c>
      <c r="AR502" s="527">
        <v>6</v>
      </c>
      <c r="AS502" s="527">
        <v>3</v>
      </c>
      <c r="AT502" s="527">
        <v>4</v>
      </c>
      <c r="AU502" s="527">
        <v>6</v>
      </c>
      <c r="AV502" s="527">
        <v>12</v>
      </c>
      <c r="AW502" s="528"/>
      <c r="AX502" s="528"/>
    </row>
    <row r="503" spans="1:50">
      <c r="A503" s="526" t="s">
        <v>1005</v>
      </c>
      <c r="B503" s="526" t="s">
        <v>383</v>
      </c>
      <c r="C503" s="526" t="s">
        <v>954</v>
      </c>
      <c r="D503" s="526" t="s">
        <v>711</v>
      </c>
      <c r="E503" s="526" t="s">
        <v>712</v>
      </c>
      <c r="F503" s="61" t="str">
        <f>IF(D503="","",VLOOKUP(D503,'UG SKU Categorization'!$A$1:$C$204,3,0))</f>
        <v>Fortified Foods</v>
      </c>
      <c r="G503" s="527">
        <v>4187</v>
      </c>
      <c r="H503" s="527">
        <v>115</v>
      </c>
      <c r="I503" s="527">
        <v>61</v>
      </c>
      <c r="J503" s="527">
        <v>98</v>
      </c>
      <c r="K503" s="527">
        <v>81</v>
      </c>
      <c r="L503" s="527">
        <v>85</v>
      </c>
      <c r="M503" s="527">
        <v>76</v>
      </c>
      <c r="N503" s="527">
        <v>255</v>
      </c>
      <c r="O503" s="527">
        <v>183</v>
      </c>
      <c r="P503" s="527">
        <v>100</v>
      </c>
      <c r="Q503" s="527">
        <v>97</v>
      </c>
      <c r="R503" s="527">
        <v>141</v>
      </c>
      <c r="S503" s="527">
        <v>99</v>
      </c>
      <c r="T503" s="527">
        <v>69</v>
      </c>
      <c r="U503" s="527">
        <v>61</v>
      </c>
      <c r="V503" s="527">
        <v>80</v>
      </c>
      <c r="W503" s="527">
        <v>173</v>
      </c>
      <c r="X503" s="527">
        <v>173</v>
      </c>
      <c r="Y503" s="527">
        <v>181</v>
      </c>
      <c r="Z503" s="527">
        <v>123</v>
      </c>
      <c r="AA503" s="527">
        <v>102</v>
      </c>
      <c r="AB503" s="527">
        <v>91</v>
      </c>
      <c r="AC503" s="527">
        <v>97</v>
      </c>
      <c r="AD503" s="527">
        <v>72</v>
      </c>
      <c r="AE503" s="527">
        <v>51</v>
      </c>
      <c r="AF503" s="527">
        <v>102</v>
      </c>
      <c r="AG503" s="527">
        <v>130</v>
      </c>
      <c r="AH503" s="527">
        <v>95</v>
      </c>
      <c r="AI503" s="527">
        <v>88</v>
      </c>
      <c r="AJ503" s="527">
        <v>187</v>
      </c>
      <c r="AK503" s="527">
        <v>98</v>
      </c>
      <c r="AL503" s="527">
        <v>123</v>
      </c>
      <c r="AM503" s="527">
        <v>117</v>
      </c>
      <c r="AN503" s="527">
        <v>105</v>
      </c>
      <c r="AO503" s="527">
        <v>52</v>
      </c>
      <c r="AP503" s="527">
        <v>78</v>
      </c>
      <c r="AQ503" s="527">
        <v>83</v>
      </c>
      <c r="AR503" s="527">
        <v>58</v>
      </c>
      <c r="AS503" s="527">
        <v>21</v>
      </c>
      <c r="AT503" s="527">
        <v>33</v>
      </c>
      <c r="AU503" s="527">
        <v>47</v>
      </c>
      <c r="AV503" s="527">
        <v>41</v>
      </c>
      <c r="AW503" s="527">
        <v>65</v>
      </c>
      <c r="AX503" s="528"/>
    </row>
    <row r="504" spans="1:50">
      <c r="A504" s="526" t="s">
        <v>1005</v>
      </c>
      <c r="B504" s="526" t="s">
        <v>383</v>
      </c>
      <c r="C504" s="526" t="s">
        <v>954</v>
      </c>
      <c r="D504" s="526" t="s">
        <v>713</v>
      </c>
      <c r="E504" s="526" t="s">
        <v>714</v>
      </c>
      <c r="F504" s="61" t="str">
        <f>IF(D504="","",VLOOKUP(D504,'UG SKU Categorization'!$A$1:$C$204,3,0))</f>
        <v>Fortified Foods</v>
      </c>
      <c r="G504" s="527">
        <v>2540</v>
      </c>
      <c r="H504" s="527">
        <v>5</v>
      </c>
      <c r="I504" s="527">
        <v>8</v>
      </c>
      <c r="J504" s="527">
        <v>1</v>
      </c>
      <c r="K504" s="527">
        <v>3</v>
      </c>
      <c r="L504" s="527">
        <v>8</v>
      </c>
      <c r="M504" s="527">
        <v>13</v>
      </c>
      <c r="N504" s="527">
        <v>188</v>
      </c>
      <c r="O504" s="527">
        <v>215</v>
      </c>
      <c r="P504" s="527">
        <v>24</v>
      </c>
      <c r="Q504" s="527">
        <v>8</v>
      </c>
      <c r="R504" s="527">
        <v>10</v>
      </c>
      <c r="S504" s="527">
        <v>39</v>
      </c>
      <c r="T504" s="527">
        <v>2</v>
      </c>
      <c r="U504" s="527">
        <v>3</v>
      </c>
      <c r="V504" s="527">
        <v>24</v>
      </c>
      <c r="W504" s="527">
        <v>225</v>
      </c>
      <c r="X504" s="527">
        <v>263</v>
      </c>
      <c r="Y504" s="527">
        <v>295</v>
      </c>
      <c r="Z504" s="527">
        <v>331</v>
      </c>
      <c r="AA504" s="527">
        <v>131</v>
      </c>
      <c r="AB504" s="527">
        <v>224</v>
      </c>
      <c r="AC504" s="527">
        <v>4</v>
      </c>
      <c r="AD504" s="527">
        <v>38</v>
      </c>
      <c r="AE504" s="527">
        <v>6</v>
      </c>
      <c r="AF504" s="527">
        <v>81</v>
      </c>
      <c r="AG504" s="527">
        <v>10</v>
      </c>
      <c r="AH504" s="527">
        <v>72</v>
      </c>
      <c r="AI504" s="527">
        <v>55</v>
      </c>
      <c r="AJ504" s="527">
        <v>30</v>
      </c>
      <c r="AK504" s="527">
        <v>35</v>
      </c>
      <c r="AL504" s="527">
        <v>56</v>
      </c>
      <c r="AM504" s="527">
        <v>44</v>
      </c>
      <c r="AN504" s="527">
        <v>30</v>
      </c>
      <c r="AO504" s="527">
        <v>22</v>
      </c>
      <c r="AP504" s="527">
        <v>9</v>
      </c>
      <c r="AQ504" s="527">
        <v>22</v>
      </c>
      <c r="AR504" s="527">
        <v>1</v>
      </c>
      <c r="AS504" s="528"/>
      <c r="AT504" s="527">
        <v>1</v>
      </c>
      <c r="AU504" s="527">
        <v>2</v>
      </c>
      <c r="AV504" s="527">
        <v>2</v>
      </c>
      <c r="AW504" s="528"/>
      <c r="AX504" s="528"/>
    </row>
    <row r="505" spans="1:50">
      <c r="A505" s="526" t="s">
        <v>1005</v>
      </c>
      <c r="B505" s="526" t="s">
        <v>383</v>
      </c>
      <c r="C505" s="526" t="s">
        <v>954</v>
      </c>
      <c r="D505" s="526" t="s">
        <v>715</v>
      </c>
      <c r="E505" s="526" t="s">
        <v>716</v>
      </c>
      <c r="F505" s="61" t="str">
        <f>IF(D505="","",VLOOKUP(D505,'UG SKU Categorization'!$A$1:$C$204,3,0))</f>
        <v>Fortified Foods</v>
      </c>
      <c r="G505" s="527">
        <v>157</v>
      </c>
      <c r="H505" s="528"/>
      <c r="I505" s="528"/>
      <c r="J505" s="528"/>
      <c r="K505" s="527">
        <v>2</v>
      </c>
      <c r="L505" s="527">
        <v>10</v>
      </c>
      <c r="M505" s="527">
        <v>2</v>
      </c>
      <c r="N505" s="527">
        <v>26</v>
      </c>
      <c r="O505" s="527">
        <v>12</v>
      </c>
      <c r="P505" s="527">
        <v>23</v>
      </c>
      <c r="Q505" s="527">
        <v>17</v>
      </c>
      <c r="R505" s="527">
        <v>22</v>
      </c>
      <c r="S505" s="528"/>
      <c r="T505" s="527">
        <v>2</v>
      </c>
      <c r="U505" s="528"/>
      <c r="V505" s="528"/>
      <c r="W505" s="527">
        <v>18</v>
      </c>
      <c r="X505" s="528"/>
      <c r="Y505" s="527">
        <v>5</v>
      </c>
      <c r="Z505" s="527">
        <v>2</v>
      </c>
      <c r="AA505" s="527">
        <v>9</v>
      </c>
      <c r="AB505" s="527">
        <v>7</v>
      </c>
      <c r="AC505" s="528"/>
      <c r="AD505" s="528"/>
      <c r="AE505" s="528"/>
      <c r="AF505" s="528"/>
      <c r="AG505" s="528"/>
      <c r="AH505" s="528"/>
      <c r="AI505" s="528"/>
      <c r="AJ505" s="528"/>
      <c r="AK505" s="528"/>
      <c r="AL505" s="528"/>
      <c r="AM505" s="528"/>
      <c r="AN505" s="528"/>
      <c r="AO505" s="528"/>
      <c r="AP505" s="528"/>
      <c r="AQ505" s="528"/>
      <c r="AR505" s="528"/>
      <c r="AS505" s="528"/>
      <c r="AT505" s="528"/>
      <c r="AU505" s="528"/>
      <c r="AV505" s="528"/>
      <c r="AW505" s="528"/>
      <c r="AX505" s="528"/>
    </row>
    <row r="506" spans="1:50">
      <c r="A506" s="526" t="s">
        <v>1005</v>
      </c>
      <c r="B506" s="526" t="s">
        <v>383</v>
      </c>
      <c r="C506" s="526" t="s">
        <v>954</v>
      </c>
      <c r="D506" s="526" t="s">
        <v>717</v>
      </c>
      <c r="E506" s="526" t="s">
        <v>718</v>
      </c>
      <c r="F506" s="61" t="str">
        <f>IF(D506="","",VLOOKUP(D506,'UG SKU Categorization'!$A$1:$C$204,3,0))</f>
        <v>Fortified Foods</v>
      </c>
      <c r="G506" s="527">
        <v>19966</v>
      </c>
      <c r="H506" s="527">
        <v>794</v>
      </c>
      <c r="I506" s="527">
        <v>1226</v>
      </c>
      <c r="J506" s="527">
        <v>634</v>
      </c>
      <c r="K506" s="527">
        <v>328</v>
      </c>
      <c r="L506" s="527">
        <v>387</v>
      </c>
      <c r="M506" s="527">
        <v>313</v>
      </c>
      <c r="N506" s="527">
        <v>853</v>
      </c>
      <c r="O506" s="527">
        <v>1294</v>
      </c>
      <c r="P506" s="527">
        <v>705</v>
      </c>
      <c r="Q506" s="527">
        <v>713</v>
      </c>
      <c r="R506" s="527">
        <v>1598</v>
      </c>
      <c r="S506" s="527">
        <v>539</v>
      </c>
      <c r="T506" s="527">
        <v>592</v>
      </c>
      <c r="U506" s="527">
        <v>403</v>
      </c>
      <c r="V506" s="527">
        <v>451</v>
      </c>
      <c r="W506" s="527">
        <v>670</v>
      </c>
      <c r="X506" s="527">
        <v>451</v>
      </c>
      <c r="Y506" s="527">
        <v>745</v>
      </c>
      <c r="Z506" s="527">
        <v>470</v>
      </c>
      <c r="AA506" s="527">
        <v>566</v>
      </c>
      <c r="AB506" s="527">
        <v>480</v>
      </c>
      <c r="AC506" s="527">
        <v>560</v>
      </c>
      <c r="AD506" s="527">
        <v>570</v>
      </c>
      <c r="AE506" s="527">
        <v>450</v>
      </c>
      <c r="AF506" s="527">
        <v>515</v>
      </c>
      <c r="AG506" s="527">
        <v>240</v>
      </c>
      <c r="AH506" s="527">
        <v>284</v>
      </c>
      <c r="AI506" s="527">
        <v>400</v>
      </c>
      <c r="AJ506" s="527">
        <v>375</v>
      </c>
      <c r="AK506" s="527">
        <v>349</v>
      </c>
      <c r="AL506" s="527">
        <v>685</v>
      </c>
      <c r="AM506" s="527">
        <v>215</v>
      </c>
      <c r="AN506" s="527">
        <v>231</v>
      </c>
      <c r="AO506" s="527">
        <v>360</v>
      </c>
      <c r="AP506" s="527">
        <v>280</v>
      </c>
      <c r="AQ506" s="527">
        <v>200</v>
      </c>
      <c r="AR506" s="528"/>
      <c r="AS506" s="527">
        <v>40</v>
      </c>
      <c r="AT506" s="528"/>
      <c r="AU506" s="528"/>
      <c r="AV506" s="528"/>
      <c r="AW506" s="528"/>
      <c r="AX506" s="528"/>
    </row>
    <row r="507" spans="1:50">
      <c r="A507" s="526" t="s">
        <v>1005</v>
      </c>
      <c r="B507" s="526" t="s">
        <v>383</v>
      </c>
      <c r="C507" s="526" t="s">
        <v>954</v>
      </c>
      <c r="D507" s="526" t="s">
        <v>719</v>
      </c>
      <c r="E507" s="526" t="s">
        <v>720</v>
      </c>
      <c r="F507" s="61" t="str">
        <f>IF(D507="","",VLOOKUP(D507,'UG SKU Categorization'!$A$1:$C$204,3,0))</f>
        <v>Fortified Foods</v>
      </c>
      <c r="G507" s="527">
        <v>3002</v>
      </c>
      <c r="H507" s="527">
        <v>59</v>
      </c>
      <c r="I507" s="527">
        <v>61</v>
      </c>
      <c r="J507" s="527">
        <v>49</v>
      </c>
      <c r="K507" s="527">
        <v>33</v>
      </c>
      <c r="L507" s="527">
        <v>55</v>
      </c>
      <c r="M507" s="527">
        <v>44</v>
      </c>
      <c r="N507" s="527">
        <v>289</v>
      </c>
      <c r="O507" s="527">
        <v>200</v>
      </c>
      <c r="P507" s="527">
        <v>125</v>
      </c>
      <c r="Q507" s="527">
        <v>75</v>
      </c>
      <c r="R507" s="527">
        <v>94</v>
      </c>
      <c r="S507" s="527">
        <v>72</v>
      </c>
      <c r="T507" s="527">
        <v>64</v>
      </c>
      <c r="U507" s="527">
        <v>43</v>
      </c>
      <c r="V507" s="527">
        <v>85</v>
      </c>
      <c r="W507" s="527">
        <v>124</v>
      </c>
      <c r="X507" s="527">
        <v>124</v>
      </c>
      <c r="Y507" s="527">
        <v>82</v>
      </c>
      <c r="Z507" s="527">
        <v>71</v>
      </c>
      <c r="AA507" s="527">
        <v>67</v>
      </c>
      <c r="AB507" s="527">
        <v>34</v>
      </c>
      <c r="AC507" s="527">
        <v>40</v>
      </c>
      <c r="AD507" s="527">
        <v>55</v>
      </c>
      <c r="AE507" s="527">
        <v>46</v>
      </c>
      <c r="AF507" s="527">
        <v>42</v>
      </c>
      <c r="AG507" s="527">
        <v>4</v>
      </c>
      <c r="AH507" s="527">
        <v>113</v>
      </c>
      <c r="AI507" s="527">
        <v>228</v>
      </c>
      <c r="AJ507" s="527">
        <v>50</v>
      </c>
      <c r="AK507" s="527">
        <v>122</v>
      </c>
      <c r="AL507" s="527">
        <v>62</v>
      </c>
      <c r="AM507" s="527">
        <v>78</v>
      </c>
      <c r="AN507" s="527">
        <v>63</v>
      </c>
      <c r="AO507" s="527">
        <v>16</v>
      </c>
      <c r="AP507" s="527">
        <v>37</v>
      </c>
      <c r="AQ507" s="527">
        <v>44</v>
      </c>
      <c r="AR507" s="527">
        <v>15</v>
      </c>
      <c r="AS507" s="527">
        <v>23</v>
      </c>
      <c r="AT507" s="527">
        <v>29</v>
      </c>
      <c r="AU507" s="527">
        <v>13</v>
      </c>
      <c r="AV507" s="527">
        <v>39</v>
      </c>
      <c r="AW507" s="527">
        <v>33</v>
      </c>
      <c r="AX507" s="528"/>
    </row>
    <row r="508" spans="1:50">
      <c r="A508" s="526" t="s">
        <v>1005</v>
      </c>
      <c r="B508" s="526" t="s">
        <v>383</v>
      </c>
      <c r="C508" s="526" t="s">
        <v>954</v>
      </c>
      <c r="D508" s="526" t="s">
        <v>721</v>
      </c>
      <c r="E508" s="526" t="s">
        <v>722</v>
      </c>
      <c r="F508" s="61" t="str">
        <f>IF(D508="","",VLOOKUP(D508,'UG SKU Categorization'!$A$1:$C$204,3,0))</f>
        <v>Fortified Foods</v>
      </c>
      <c r="G508" s="527">
        <v>273</v>
      </c>
      <c r="H508" s="527">
        <v>11</v>
      </c>
      <c r="I508" s="527">
        <v>18</v>
      </c>
      <c r="J508" s="527">
        <v>25</v>
      </c>
      <c r="K508" s="527">
        <v>8</v>
      </c>
      <c r="L508" s="527">
        <v>8</v>
      </c>
      <c r="M508" s="527">
        <v>12</v>
      </c>
      <c r="N508" s="527">
        <v>23</v>
      </c>
      <c r="O508" s="527">
        <v>11</v>
      </c>
      <c r="P508" s="527">
        <v>32</v>
      </c>
      <c r="Q508" s="527">
        <v>33</v>
      </c>
      <c r="R508" s="527">
        <v>19</v>
      </c>
      <c r="S508" s="527">
        <v>8</v>
      </c>
      <c r="T508" s="527">
        <v>8</v>
      </c>
      <c r="U508" s="527">
        <v>3</v>
      </c>
      <c r="V508" s="527">
        <v>6</v>
      </c>
      <c r="W508" s="527">
        <v>25</v>
      </c>
      <c r="X508" s="527">
        <v>4</v>
      </c>
      <c r="Y508" s="527">
        <v>10</v>
      </c>
      <c r="Z508" s="527">
        <v>3</v>
      </c>
      <c r="AA508" s="527">
        <v>3</v>
      </c>
      <c r="AB508" s="527">
        <v>3</v>
      </c>
      <c r="AC508" s="528"/>
      <c r="AD508" s="528"/>
      <c r="AE508" s="528"/>
      <c r="AF508" s="528"/>
      <c r="AG508" s="528"/>
      <c r="AH508" s="528"/>
      <c r="AI508" s="528"/>
      <c r="AJ508" s="528"/>
      <c r="AK508" s="528"/>
      <c r="AL508" s="528"/>
      <c r="AM508" s="528"/>
      <c r="AN508" s="528"/>
      <c r="AO508" s="528"/>
      <c r="AP508" s="528"/>
      <c r="AQ508" s="528"/>
      <c r="AR508" s="528"/>
      <c r="AS508" s="528"/>
      <c r="AT508" s="528"/>
      <c r="AU508" s="528"/>
      <c r="AV508" s="528"/>
      <c r="AW508" s="528"/>
      <c r="AX508" s="528"/>
    </row>
    <row r="509" spans="1:50">
      <c r="A509" s="526" t="s">
        <v>1005</v>
      </c>
      <c r="B509" s="526" t="s">
        <v>383</v>
      </c>
      <c r="C509" s="526" t="s">
        <v>954</v>
      </c>
      <c r="D509" s="526" t="s">
        <v>723</v>
      </c>
      <c r="E509" s="526" t="s">
        <v>724</v>
      </c>
      <c r="F509" s="61" t="str">
        <f>IF(D509="","",VLOOKUP(D509,'UG SKU Categorization'!$A$1:$C$204,3,0))</f>
        <v>Fortified Foods</v>
      </c>
      <c r="G509" s="527">
        <v>191</v>
      </c>
      <c r="H509" s="528"/>
      <c r="I509" s="528"/>
      <c r="J509" s="528"/>
      <c r="K509" s="528"/>
      <c r="L509" s="528"/>
      <c r="M509" s="528"/>
      <c r="N509" s="528"/>
      <c r="O509" s="528"/>
      <c r="P509" s="527">
        <v>1</v>
      </c>
      <c r="Q509" s="527">
        <v>12</v>
      </c>
      <c r="R509" s="527">
        <v>10</v>
      </c>
      <c r="S509" s="527">
        <v>2</v>
      </c>
      <c r="T509" s="527">
        <v>9</v>
      </c>
      <c r="U509" s="527">
        <v>10</v>
      </c>
      <c r="V509" s="527">
        <v>21</v>
      </c>
      <c r="W509" s="527">
        <v>58</v>
      </c>
      <c r="X509" s="527">
        <v>68</v>
      </c>
      <c r="Y509" s="528"/>
      <c r="Z509" s="528"/>
      <c r="AA509" s="528"/>
      <c r="AB509" s="528"/>
      <c r="AC509" s="528"/>
      <c r="AD509" s="528"/>
      <c r="AE509" s="528"/>
      <c r="AF509" s="528"/>
      <c r="AG509" s="528"/>
      <c r="AH509" s="528"/>
      <c r="AI509" s="528"/>
      <c r="AJ509" s="528"/>
      <c r="AK509" s="528"/>
      <c r="AL509" s="528"/>
      <c r="AM509" s="528"/>
      <c r="AN509" s="528"/>
      <c r="AO509" s="528"/>
      <c r="AP509" s="528"/>
      <c r="AQ509" s="528"/>
      <c r="AR509" s="528"/>
      <c r="AS509" s="528"/>
      <c r="AT509" s="528"/>
      <c r="AU509" s="528"/>
      <c r="AV509" s="528"/>
      <c r="AW509" s="528"/>
      <c r="AX509" s="528"/>
    </row>
    <row r="510" spans="1:50">
      <c r="A510" s="526" t="s">
        <v>1005</v>
      </c>
      <c r="B510" s="526" t="s">
        <v>383</v>
      </c>
      <c r="C510" s="526" t="s">
        <v>954</v>
      </c>
      <c r="D510" s="526" t="s">
        <v>725</v>
      </c>
      <c r="E510" s="526" t="s">
        <v>726</v>
      </c>
      <c r="F510" s="61" t="str">
        <f>IF(D510="","",VLOOKUP(D510,'UG SKU Categorization'!$A$1:$C$204,3,0))</f>
        <v>Fortified Foods</v>
      </c>
      <c r="G510" s="527">
        <v>34</v>
      </c>
      <c r="H510" s="528"/>
      <c r="I510" s="528"/>
      <c r="J510" s="528"/>
      <c r="K510" s="528"/>
      <c r="L510" s="528"/>
      <c r="M510" s="528"/>
      <c r="N510" s="528"/>
      <c r="O510" s="528"/>
      <c r="P510" s="527">
        <v>9</v>
      </c>
      <c r="Q510" s="527">
        <v>12</v>
      </c>
      <c r="R510" s="527">
        <v>2</v>
      </c>
      <c r="S510" s="528"/>
      <c r="T510" s="527">
        <v>1</v>
      </c>
      <c r="U510" s="527">
        <v>1</v>
      </c>
      <c r="V510" s="528"/>
      <c r="W510" s="527">
        <v>9</v>
      </c>
      <c r="X510" s="528"/>
      <c r="Y510" s="528"/>
      <c r="Z510" s="528"/>
      <c r="AA510" s="528"/>
      <c r="AB510" s="528"/>
      <c r="AC510" s="528"/>
      <c r="AD510" s="528"/>
      <c r="AE510" s="528"/>
      <c r="AF510" s="528"/>
      <c r="AG510" s="528"/>
      <c r="AH510" s="528"/>
      <c r="AI510" s="528"/>
      <c r="AJ510" s="528"/>
      <c r="AK510" s="528"/>
      <c r="AL510" s="528"/>
      <c r="AM510" s="528"/>
      <c r="AN510" s="528"/>
      <c r="AO510" s="528"/>
      <c r="AP510" s="528"/>
      <c r="AQ510" s="528"/>
      <c r="AR510" s="528"/>
      <c r="AS510" s="528"/>
      <c r="AT510" s="528"/>
      <c r="AU510" s="528"/>
      <c r="AV510" s="528"/>
      <c r="AW510" s="528"/>
      <c r="AX510" s="528"/>
    </row>
    <row r="511" spans="1:50">
      <c r="A511" s="526" t="s">
        <v>1005</v>
      </c>
      <c r="B511" s="526" t="s">
        <v>383</v>
      </c>
      <c r="C511" s="526" t="s">
        <v>954</v>
      </c>
      <c r="D511" s="526" t="s">
        <v>727</v>
      </c>
      <c r="E511" s="526" t="s">
        <v>728</v>
      </c>
      <c r="F511" s="61" t="str">
        <f>IF(D511="","",VLOOKUP(D511,'UG SKU Categorization'!$A$1:$C$204,3,0))</f>
        <v>Fortified Foods</v>
      </c>
      <c r="G511" s="527">
        <v>71</v>
      </c>
      <c r="H511" s="528"/>
      <c r="I511" s="528"/>
      <c r="J511" s="528"/>
      <c r="K511" s="528"/>
      <c r="L511" s="528"/>
      <c r="M511" s="528"/>
      <c r="N511" s="528"/>
      <c r="O511" s="528"/>
      <c r="P511" s="527">
        <v>7</v>
      </c>
      <c r="Q511" s="527">
        <v>5</v>
      </c>
      <c r="R511" s="527">
        <v>2</v>
      </c>
      <c r="S511" s="528"/>
      <c r="T511" s="527">
        <v>1</v>
      </c>
      <c r="U511" s="527">
        <v>1</v>
      </c>
      <c r="V511" s="527">
        <v>2</v>
      </c>
      <c r="W511" s="527">
        <v>31</v>
      </c>
      <c r="X511" s="527">
        <v>22</v>
      </c>
      <c r="Y511" s="528"/>
      <c r="Z511" s="528"/>
      <c r="AA511" s="528"/>
      <c r="AB511" s="528"/>
      <c r="AC511" s="528"/>
      <c r="AD511" s="528"/>
      <c r="AE511" s="528"/>
      <c r="AF511" s="528"/>
      <c r="AG511" s="528"/>
      <c r="AH511" s="528"/>
      <c r="AI511" s="528"/>
      <c r="AJ511" s="528"/>
      <c r="AK511" s="528"/>
      <c r="AL511" s="528"/>
      <c r="AM511" s="528"/>
      <c r="AN511" s="528"/>
      <c r="AO511" s="528"/>
      <c r="AP511" s="528"/>
      <c r="AQ511" s="528"/>
      <c r="AR511" s="528"/>
      <c r="AS511" s="528"/>
      <c r="AT511" s="528"/>
      <c r="AU511" s="528"/>
      <c r="AV511" s="528"/>
      <c r="AW511" s="528"/>
      <c r="AX511" s="528"/>
    </row>
    <row r="512" spans="1:50">
      <c r="A512" s="526" t="s">
        <v>1005</v>
      </c>
      <c r="B512" s="526" t="s">
        <v>383</v>
      </c>
      <c r="C512" s="526" t="s">
        <v>954</v>
      </c>
      <c r="D512" s="526" t="s">
        <v>729</v>
      </c>
      <c r="E512" s="526" t="s">
        <v>730</v>
      </c>
      <c r="F512" s="61" t="str">
        <f>IF(D512="","",VLOOKUP(D512,'UG SKU Categorization'!$A$1:$C$204,3,0))</f>
        <v>Fortified Foods</v>
      </c>
      <c r="G512" s="527">
        <v>216</v>
      </c>
      <c r="H512" s="528"/>
      <c r="I512" s="528"/>
      <c r="J512" s="528"/>
      <c r="K512" s="528"/>
      <c r="L512" s="528"/>
      <c r="M512" s="528"/>
      <c r="N512" s="528"/>
      <c r="O512" s="528"/>
      <c r="P512" s="528"/>
      <c r="Q512" s="528"/>
      <c r="R512" s="528"/>
      <c r="S512" s="528"/>
      <c r="T512" s="527">
        <v>43</v>
      </c>
      <c r="U512" s="527">
        <v>39</v>
      </c>
      <c r="V512" s="527">
        <v>15</v>
      </c>
      <c r="W512" s="527">
        <v>3</v>
      </c>
      <c r="X512" s="527">
        <v>1</v>
      </c>
      <c r="Y512" s="527">
        <v>2</v>
      </c>
      <c r="Z512" s="527">
        <v>9</v>
      </c>
      <c r="AA512" s="527">
        <v>8</v>
      </c>
      <c r="AB512" s="527">
        <v>3</v>
      </c>
      <c r="AC512" s="527">
        <v>9</v>
      </c>
      <c r="AD512" s="528"/>
      <c r="AE512" s="527">
        <v>6</v>
      </c>
      <c r="AF512" s="527">
        <v>13</v>
      </c>
      <c r="AG512" s="527">
        <v>21</v>
      </c>
      <c r="AH512" s="527">
        <v>17</v>
      </c>
      <c r="AI512" s="527">
        <v>18</v>
      </c>
      <c r="AJ512" s="527">
        <v>5</v>
      </c>
      <c r="AK512" s="527">
        <v>4</v>
      </c>
      <c r="AL512" s="528"/>
      <c r="AM512" s="528"/>
      <c r="AN512" s="528"/>
      <c r="AO512" s="528"/>
      <c r="AP512" s="528"/>
      <c r="AQ512" s="528"/>
      <c r="AR512" s="528"/>
      <c r="AS512" s="528"/>
      <c r="AT512" s="528"/>
      <c r="AU512" s="528"/>
      <c r="AV512" s="528"/>
      <c r="AW512" s="528"/>
      <c r="AX512" s="528"/>
    </row>
    <row r="513" spans="1:50">
      <c r="A513" s="526" t="s">
        <v>1005</v>
      </c>
      <c r="B513" s="526" t="s">
        <v>383</v>
      </c>
      <c r="C513" s="526" t="s">
        <v>954</v>
      </c>
      <c r="D513" s="526" t="s">
        <v>731</v>
      </c>
      <c r="E513" s="526" t="s">
        <v>732</v>
      </c>
      <c r="F513" s="61" t="str">
        <f>IF(D513="","",VLOOKUP(D513,'UG SKU Categorization'!$A$1:$C$204,3,0))</f>
        <v>Fortified Foods</v>
      </c>
      <c r="G513" s="527">
        <v>15</v>
      </c>
      <c r="H513" s="528"/>
      <c r="I513" s="528"/>
      <c r="J513" s="528"/>
      <c r="K513" s="528"/>
      <c r="L513" s="528"/>
      <c r="M513" s="528"/>
      <c r="N513" s="528"/>
      <c r="O513" s="528"/>
      <c r="P513" s="528"/>
      <c r="Q513" s="528"/>
      <c r="R513" s="528"/>
      <c r="S513" s="528"/>
      <c r="T513" s="528"/>
      <c r="U513" s="527">
        <v>2</v>
      </c>
      <c r="V513" s="527">
        <v>12</v>
      </c>
      <c r="W513" s="527">
        <v>1</v>
      </c>
      <c r="X513" s="528"/>
      <c r="Y513" s="528"/>
      <c r="Z513" s="528"/>
      <c r="AA513" s="528"/>
      <c r="AB513" s="528"/>
      <c r="AC513" s="528"/>
      <c r="AD513" s="528"/>
      <c r="AE513" s="528"/>
      <c r="AF513" s="528"/>
      <c r="AG513" s="528"/>
      <c r="AH513" s="528"/>
      <c r="AI513" s="528"/>
      <c r="AJ513" s="528"/>
      <c r="AK513" s="528"/>
      <c r="AL513" s="528"/>
      <c r="AM513" s="528"/>
      <c r="AN513" s="528"/>
      <c r="AO513" s="528"/>
      <c r="AP513" s="528"/>
      <c r="AQ513" s="528"/>
      <c r="AR513" s="528"/>
      <c r="AS513" s="528"/>
      <c r="AT513" s="528"/>
      <c r="AU513" s="528"/>
      <c r="AV513" s="528"/>
      <c r="AW513" s="528"/>
      <c r="AX513" s="528"/>
    </row>
    <row r="514" spans="1:50">
      <c r="A514" s="526" t="s">
        <v>1005</v>
      </c>
      <c r="B514" s="526" t="s">
        <v>383</v>
      </c>
      <c r="C514" s="526" t="s">
        <v>954</v>
      </c>
      <c r="D514" s="526" t="s">
        <v>733</v>
      </c>
      <c r="E514" s="526" t="s">
        <v>734</v>
      </c>
      <c r="F514" s="61" t="str">
        <f>IF(D514="","",VLOOKUP(D514,'UG SKU Categorization'!$A$1:$C$204,3,0))</f>
        <v>Fortified Foods</v>
      </c>
      <c r="G514" s="527">
        <v>3</v>
      </c>
      <c r="H514" s="528"/>
      <c r="I514" s="528"/>
      <c r="J514" s="528"/>
      <c r="K514" s="528"/>
      <c r="L514" s="528"/>
      <c r="M514" s="528"/>
      <c r="N514" s="528"/>
      <c r="O514" s="528"/>
      <c r="P514" s="528"/>
      <c r="Q514" s="528"/>
      <c r="R514" s="528"/>
      <c r="S514" s="528"/>
      <c r="T514" s="528"/>
      <c r="U514" s="527">
        <v>2</v>
      </c>
      <c r="V514" s="527">
        <v>1</v>
      </c>
      <c r="W514" s="528"/>
      <c r="X514" s="528"/>
      <c r="Y514" s="528"/>
      <c r="Z514" s="528"/>
      <c r="AA514" s="528"/>
      <c r="AB514" s="528"/>
      <c r="AC514" s="528"/>
      <c r="AD514" s="528"/>
      <c r="AE514" s="528"/>
      <c r="AF514" s="528"/>
      <c r="AG514" s="528"/>
      <c r="AH514" s="528"/>
      <c r="AI514" s="528"/>
      <c r="AJ514" s="528"/>
      <c r="AK514" s="528"/>
      <c r="AL514" s="528"/>
      <c r="AM514" s="528"/>
      <c r="AN514" s="528"/>
      <c r="AO514" s="528"/>
      <c r="AP514" s="528"/>
      <c r="AQ514" s="528"/>
      <c r="AR514" s="528"/>
      <c r="AS514" s="528"/>
      <c r="AT514" s="528"/>
      <c r="AU514" s="528"/>
      <c r="AV514" s="528"/>
      <c r="AW514" s="528"/>
      <c r="AX514" s="528"/>
    </row>
    <row r="515" spans="1:50">
      <c r="A515" s="526" t="s">
        <v>1005</v>
      </c>
      <c r="B515" s="526" t="s">
        <v>383</v>
      </c>
      <c r="C515" s="526" t="s">
        <v>954</v>
      </c>
      <c r="D515" s="526" t="s">
        <v>735</v>
      </c>
      <c r="E515" s="526" t="s">
        <v>736</v>
      </c>
      <c r="F515" s="61" t="str">
        <f>IF(D515="","",VLOOKUP(D515,'UG SKU Categorization'!$A$1:$C$204,3,0))</f>
        <v>Fortified Foods</v>
      </c>
      <c r="G515" s="527">
        <v>14</v>
      </c>
      <c r="H515" s="528"/>
      <c r="I515" s="528"/>
      <c r="J515" s="528"/>
      <c r="K515" s="528"/>
      <c r="L515" s="528"/>
      <c r="M515" s="528"/>
      <c r="N515" s="528"/>
      <c r="O515" s="528"/>
      <c r="P515" s="528"/>
      <c r="Q515" s="528"/>
      <c r="R515" s="528"/>
      <c r="S515" s="528"/>
      <c r="T515" s="528"/>
      <c r="U515" s="527">
        <v>7</v>
      </c>
      <c r="V515" s="527">
        <v>7</v>
      </c>
      <c r="W515" s="528"/>
      <c r="X515" s="528"/>
      <c r="Y515" s="528"/>
      <c r="Z515" s="528"/>
      <c r="AA515" s="528"/>
      <c r="AB515" s="528"/>
      <c r="AC515" s="528"/>
      <c r="AD515" s="528"/>
      <c r="AE515" s="528"/>
      <c r="AF515" s="528"/>
      <c r="AG515" s="528"/>
      <c r="AH515" s="528"/>
      <c r="AI515" s="528"/>
      <c r="AJ515" s="528"/>
      <c r="AK515" s="528"/>
      <c r="AL515" s="528"/>
      <c r="AM515" s="528"/>
      <c r="AN515" s="528"/>
      <c r="AO515" s="528"/>
      <c r="AP515" s="528"/>
      <c r="AQ515" s="528"/>
      <c r="AR515" s="528"/>
      <c r="AS515" s="528"/>
      <c r="AT515" s="528"/>
      <c r="AU515" s="528"/>
      <c r="AV515" s="528"/>
      <c r="AW515" s="528"/>
      <c r="AX515" s="528"/>
    </row>
    <row r="516" spans="1:50">
      <c r="A516" s="526" t="s">
        <v>1005</v>
      </c>
      <c r="B516" s="526" t="s">
        <v>383</v>
      </c>
      <c r="C516" s="526" t="s">
        <v>954</v>
      </c>
      <c r="D516" s="526" t="s">
        <v>737</v>
      </c>
      <c r="E516" s="526" t="s">
        <v>738</v>
      </c>
      <c r="F516" s="61" t="str">
        <f>IF(D516="","",VLOOKUP(D516,'UG SKU Categorization'!$A$1:$C$204,3,0))</f>
        <v>Fortified Foods</v>
      </c>
      <c r="G516" s="527">
        <v>14</v>
      </c>
      <c r="H516" s="528"/>
      <c r="I516" s="528"/>
      <c r="J516" s="528"/>
      <c r="K516" s="528"/>
      <c r="L516" s="528"/>
      <c r="M516" s="528"/>
      <c r="N516" s="528"/>
      <c r="O516" s="528"/>
      <c r="P516" s="528"/>
      <c r="Q516" s="528"/>
      <c r="R516" s="528"/>
      <c r="S516" s="528"/>
      <c r="T516" s="528"/>
      <c r="U516" s="527">
        <v>6</v>
      </c>
      <c r="V516" s="527">
        <v>3</v>
      </c>
      <c r="W516" s="527">
        <v>2</v>
      </c>
      <c r="X516" s="528"/>
      <c r="Y516" s="527">
        <v>2</v>
      </c>
      <c r="Z516" s="527">
        <v>1</v>
      </c>
      <c r="AA516" s="528"/>
      <c r="AB516" s="528"/>
      <c r="AC516" s="528"/>
      <c r="AD516" s="528"/>
      <c r="AE516" s="528"/>
      <c r="AF516" s="528"/>
      <c r="AG516" s="528"/>
      <c r="AH516" s="528"/>
      <c r="AI516" s="528"/>
      <c r="AJ516" s="528"/>
      <c r="AK516" s="528"/>
      <c r="AL516" s="528"/>
      <c r="AM516" s="528"/>
      <c r="AN516" s="528"/>
      <c r="AO516" s="528"/>
      <c r="AP516" s="528"/>
      <c r="AQ516" s="528"/>
      <c r="AR516" s="528"/>
      <c r="AS516" s="528"/>
      <c r="AT516" s="528"/>
      <c r="AU516" s="528"/>
      <c r="AV516" s="528"/>
      <c r="AW516" s="528"/>
      <c r="AX516" s="528"/>
    </row>
    <row r="517" spans="1:50">
      <c r="A517" s="526" t="s">
        <v>1005</v>
      </c>
      <c r="B517" s="526" t="s">
        <v>383</v>
      </c>
      <c r="C517" s="526" t="s">
        <v>954</v>
      </c>
      <c r="D517" s="526" t="s">
        <v>739</v>
      </c>
      <c r="E517" s="526" t="s">
        <v>740</v>
      </c>
      <c r="F517" s="61" t="str">
        <f>IF(D517="","",VLOOKUP(D517,'UG SKU Categorization'!$A$1:$C$204,3,0))</f>
        <v>Fortified Foods</v>
      </c>
      <c r="G517" s="527">
        <v>14</v>
      </c>
      <c r="H517" s="528"/>
      <c r="I517" s="528"/>
      <c r="J517" s="528"/>
      <c r="K517" s="528"/>
      <c r="L517" s="528"/>
      <c r="M517" s="528"/>
      <c r="N517" s="528"/>
      <c r="O517" s="528"/>
      <c r="P517" s="528"/>
      <c r="Q517" s="528"/>
      <c r="R517" s="528"/>
      <c r="S517" s="528"/>
      <c r="T517" s="528"/>
      <c r="U517" s="527">
        <v>3</v>
      </c>
      <c r="V517" s="527">
        <v>1</v>
      </c>
      <c r="W517" s="527">
        <v>4</v>
      </c>
      <c r="X517" s="527">
        <v>3</v>
      </c>
      <c r="Y517" s="527">
        <v>2</v>
      </c>
      <c r="Z517" s="527">
        <v>1</v>
      </c>
      <c r="AA517" s="528"/>
      <c r="AB517" s="528"/>
      <c r="AC517" s="528"/>
      <c r="AD517" s="528"/>
      <c r="AE517" s="528"/>
      <c r="AF517" s="527">
        <v>0</v>
      </c>
      <c r="AG517" s="528"/>
      <c r="AH517" s="528"/>
      <c r="AI517" s="528"/>
      <c r="AJ517" s="528"/>
      <c r="AK517" s="528"/>
      <c r="AL517" s="528"/>
      <c r="AM517" s="528"/>
      <c r="AN517" s="528"/>
      <c r="AO517" s="528"/>
      <c r="AP517" s="528"/>
      <c r="AQ517" s="528"/>
      <c r="AR517" s="528"/>
      <c r="AS517" s="528"/>
      <c r="AT517" s="528"/>
      <c r="AU517" s="528"/>
      <c r="AV517" s="528"/>
      <c r="AW517" s="528"/>
      <c r="AX517" s="528"/>
    </row>
    <row r="518" spans="1:50">
      <c r="A518" s="526" t="s">
        <v>1005</v>
      </c>
      <c r="B518" s="526" t="s">
        <v>383</v>
      </c>
      <c r="C518" s="526" t="s">
        <v>954</v>
      </c>
      <c r="D518" s="526" t="s">
        <v>741</v>
      </c>
      <c r="E518" s="526" t="s">
        <v>742</v>
      </c>
      <c r="F518" s="61" t="str">
        <f>IF(D518="","",VLOOKUP(D518,'UG SKU Categorization'!$A$1:$C$204,3,0))</f>
        <v>Fortified Foods</v>
      </c>
      <c r="G518" s="527">
        <v>268</v>
      </c>
      <c r="H518" s="528"/>
      <c r="I518" s="528"/>
      <c r="J518" s="528"/>
      <c r="K518" s="528"/>
      <c r="L518" s="528"/>
      <c r="M518" s="528"/>
      <c r="N518" s="528"/>
      <c r="O518" s="528"/>
      <c r="P518" s="528"/>
      <c r="Q518" s="528"/>
      <c r="R518" s="528"/>
      <c r="S518" s="528"/>
      <c r="T518" s="528"/>
      <c r="U518" s="528"/>
      <c r="V518" s="527">
        <v>2</v>
      </c>
      <c r="W518" s="527">
        <v>15</v>
      </c>
      <c r="X518" s="527">
        <v>23</v>
      </c>
      <c r="Y518" s="527">
        <v>13</v>
      </c>
      <c r="Z518" s="527">
        <v>21</v>
      </c>
      <c r="AA518" s="527">
        <v>1</v>
      </c>
      <c r="AB518" s="527">
        <v>14</v>
      </c>
      <c r="AC518" s="528"/>
      <c r="AD518" s="527">
        <v>11</v>
      </c>
      <c r="AE518" s="527">
        <v>6</v>
      </c>
      <c r="AF518" s="527">
        <v>19</v>
      </c>
      <c r="AG518" s="527">
        <v>21</v>
      </c>
      <c r="AH518" s="527">
        <v>16</v>
      </c>
      <c r="AI518" s="527">
        <v>19</v>
      </c>
      <c r="AJ518" s="527">
        <v>7</v>
      </c>
      <c r="AK518" s="527">
        <v>7</v>
      </c>
      <c r="AL518" s="527">
        <v>31</v>
      </c>
      <c r="AM518" s="527">
        <v>6</v>
      </c>
      <c r="AN518" s="527">
        <v>4</v>
      </c>
      <c r="AO518" s="527">
        <v>5</v>
      </c>
      <c r="AP518" s="527">
        <v>11</v>
      </c>
      <c r="AQ518" s="527">
        <v>7</v>
      </c>
      <c r="AR518" s="527">
        <v>1</v>
      </c>
      <c r="AS518" s="527">
        <v>2</v>
      </c>
      <c r="AT518" s="528"/>
      <c r="AU518" s="528"/>
      <c r="AV518" s="527">
        <v>2</v>
      </c>
      <c r="AW518" s="527">
        <v>4</v>
      </c>
      <c r="AX518" s="528"/>
    </row>
    <row r="519" spans="1:50">
      <c r="A519" s="526" t="s">
        <v>1005</v>
      </c>
      <c r="B519" s="526" t="s">
        <v>383</v>
      </c>
      <c r="C519" s="526" t="s">
        <v>954</v>
      </c>
      <c r="D519" s="526" t="s">
        <v>690</v>
      </c>
      <c r="E519" s="526" t="s">
        <v>1006</v>
      </c>
      <c r="F519" s="61" t="str">
        <f>IF(D519="","",VLOOKUP(D519,'UG SKU Categorization'!$A$1:$C$204,3,0))</f>
        <v>Fortified Foods</v>
      </c>
      <c r="G519" s="527">
        <v>586</v>
      </c>
      <c r="H519" s="528"/>
      <c r="I519" s="528"/>
      <c r="J519" s="528"/>
      <c r="K519" s="528"/>
      <c r="L519" s="528"/>
      <c r="M519" s="528"/>
      <c r="N519" s="528"/>
      <c r="O519" s="528"/>
      <c r="P519" s="528"/>
      <c r="Q519" s="528"/>
      <c r="R519" s="528"/>
      <c r="S519" s="528"/>
      <c r="T519" s="528"/>
      <c r="U519" s="528"/>
      <c r="V519" s="528"/>
      <c r="W519" s="528"/>
      <c r="X519" s="528"/>
      <c r="Y519" s="528"/>
      <c r="Z519" s="528"/>
      <c r="AA519" s="528"/>
      <c r="AB519" s="528"/>
      <c r="AC519" s="528"/>
      <c r="AD519" s="528"/>
      <c r="AE519" s="528"/>
      <c r="AF519" s="528"/>
      <c r="AG519" s="528"/>
      <c r="AH519" s="527">
        <v>123</v>
      </c>
      <c r="AI519" s="527">
        <v>62</v>
      </c>
      <c r="AJ519" s="527">
        <v>148</v>
      </c>
      <c r="AK519" s="527">
        <v>14</v>
      </c>
      <c r="AL519" s="527">
        <v>2</v>
      </c>
      <c r="AM519" s="527">
        <v>6</v>
      </c>
      <c r="AN519" s="527">
        <v>17</v>
      </c>
      <c r="AO519" s="527">
        <v>10</v>
      </c>
      <c r="AP519" s="527">
        <v>49</v>
      </c>
      <c r="AQ519" s="527">
        <v>102</v>
      </c>
      <c r="AR519" s="527">
        <v>15</v>
      </c>
      <c r="AS519" s="527">
        <v>12</v>
      </c>
      <c r="AT519" s="528"/>
      <c r="AU519" s="528"/>
      <c r="AV519" s="527">
        <v>12</v>
      </c>
      <c r="AW519" s="527">
        <v>14</v>
      </c>
      <c r="AX519" s="528"/>
    </row>
    <row r="520" spans="1:50">
      <c r="A520" s="526" t="s">
        <v>1005</v>
      </c>
      <c r="B520" s="526" t="s">
        <v>383</v>
      </c>
      <c r="C520" s="526" t="s">
        <v>954</v>
      </c>
      <c r="D520" s="526" t="s">
        <v>1239</v>
      </c>
      <c r="E520" s="526" t="s">
        <v>1240</v>
      </c>
      <c r="F520" s="61" t="str">
        <f>IF(D520="","",VLOOKUP(D520,'UG SKU Categorization'!$A$1:$C$204,3,0))</f>
        <v>Fortified Foods</v>
      </c>
      <c r="G520" s="527">
        <v>2</v>
      </c>
      <c r="H520" s="528"/>
      <c r="I520" s="528"/>
      <c r="J520" s="528"/>
      <c r="K520" s="528"/>
      <c r="L520" s="528"/>
      <c r="M520" s="528"/>
      <c r="N520" s="528"/>
      <c r="O520" s="528"/>
      <c r="P520" s="528"/>
      <c r="Q520" s="528"/>
      <c r="R520" s="528"/>
      <c r="S520" s="528"/>
      <c r="T520" s="528"/>
      <c r="U520" s="528"/>
      <c r="V520" s="528"/>
      <c r="W520" s="528"/>
      <c r="X520" s="528"/>
      <c r="Y520" s="528"/>
      <c r="Z520" s="528"/>
      <c r="AA520" s="528"/>
      <c r="AB520" s="528"/>
      <c r="AC520" s="528"/>
      <c r="AD520" s="528"/>
      <c r="AE520" s="528"/>
      <c r="AF520" s="528"/>
      <c r="AG520" s="528"/>
      <c r="AH520" s="528"/>
      <c r="AI520" s="528"/>
      <c r="AJ520" s="528"/>
      <c r="AK520" s="528"/>
      <c r="AL520" s="528"/>
      <c r="AM520" s="528"/>
      <c r="AN520" s="528"/>
      <c r="AO520" s="528"/>
      <c r="AP520" s="527">
        <v>2</v>
      </c>
      <c r="AQ520" s="528"/>
      <c r="AR520" s="528"/>
      <c r="AS520" s="528"/>
      <c r="AT520" s="528"/>
      <c r="AU520" s="528"/>
      <c r="AV520" s="528"/>
      <c r="AW520" s="528"/>
      <c r="AX520" s="528"/>
    </row>
    <row r="521" spans="1:50">
      <c r="A521" s="526" t="s">
        <v>1005</v>
      </c>
      <c r="B521" s="526" t="s">
        <v>383</v>
      </c>
      <c r="C521" s="526" t="s">
        <v>954</v>
      </c>
      <c r="D521" s="526" t="s">
        <v>1452</v>
      </c>
      <c r="E521" s="526" t="s">
        <v>1454</v>
      </c>
      <c r="F521" s="61" t="str">
        <f>IF(D521="","",VLOOKUP(D521,'UG SKU Categorization'!$A$1:$C$204,3,0))</f>
        <v>Fortified Foods</v>
      </c>
      <c r="G521" s="527">
        <v>1834</v>
      </c>
      <c r="H521" s="528"/>
      <c r="I521" s="528"/>
      <c r="J521" s="528"/>
      <c r="K521" s="528"/>
      <c r="L521" s="528"/>
      <c r="M521" s="528"/>
      <c r="N521" s="528"/>
      <c r="O521" s="528"/>
      <c r="P521" s="528"/>
      <c r="Q521" s="528"/>
      <c r="R521" s="528"/>
      <c r="S521" s="528"/>
      <c r="T521" s="528"/>
      <c r="U521" s="528"/>
      <c r="V521" s="528"/>
      <c r="W521" s="528"/>
      <c r="X521" s="528"/>
      <c r="Y521" s="528"/>
      <c r="Z521" s="528"/>
      <c r="AA521" s="528"/>
      <c r="AB521" s="528"/>
      <c r="AC521" s="528"/>
      <c r="AD521" s="528"/>
      <c r="AE521" s="528"/>
      <c r="AF521" s="528"/>
      <c r="AG521" s="528"/>
      <c r="AH521" s="528"/>
      <c r="AI521" s="528"/>
      <c r="AJ521" s="528"/>
      <c r="AK521" s="528"/>
      <c r="AL521" s="528"/>
      <c r="AM521" s="528"/>
      <c r="AN521" s="527">
        <v>156</v>
      </c>
      <c r="AO521" s="527">
        <v>119</v>
      </c>
      <c r="AP521" s="527">
        <v>207</v>
      </c>
      <c r="AQ521" s="527">
        <v>390</v>
      </c>
      <c r="AR521" s="527">
        <v>151</v>
      </c>
      <c r="AS521" s="527">
        <v>69</v>
      </c>
      <c r="AT521" s="527">
        <v>78</v>
      </c>
      <c r="AU521" s="527">
        <v>41</v>
      </c>
      <c r="AV521" s="527">
        <v>58</v>
      </c>
      <c r="AW521" s="527">
        <v>565</v>
      </c>
      <c r="AX521" s="528"/>
    </row>
    <row r="522" spans="1:50">
      <c r="A522" s="526" t="s">
        <v>1005</v>
      </c>
      <c r="B522" s="526" t="s">
        <v>383</v>
      </c>
      <c r="C522" s="526" t="s">
        <v>954</v>
      </c>
      <c r="D522" s="526" t="s">
        <v>2463</v>
      </c>
      <c r="E522" s="526" t="s">
        <v>2464</v>
      </c>
      <c r="F522" s="61" t="str">
        <f>IF(D522="","",VLOOKUP(D522,'UG SKU Categorization'!$A$1:$C$204,3,0))</f>
        <v>Fortified Foods</v>
      </c>
      <c r="G522" s="527">
        <v>3</v>
      </c>
      <c r="H522" s="528"/>
      <c r="I522" s="528"/>
      <c r="J522" s="528"/>
      <c r="K522" s="528"/>
      <c r="L522" s="528"/>
      <c r="M522" s="528"/>
      <c r="N522" s="528"/>
      <c r="O522" s="528"/>
      <c r="P522" s="528"/>
      <c r="Q522" s="528"/>
      <c r="R522" s="528"/>
      <c r="S522" s="528"/>
      <c r="T522" s="528"/>
      <c r="U522" s="528"/>
      <c r="V522" s="528"/>
      <c r="W522" s="528"/>
      <c r="X522" s="528"/>
      <c r="Y522" s="528"/>
      <c r="Z522" s="528"/>
      <c r="AA522" s="528"/>
      <c r="AB522" s="528"/>
      <c r="AC522" s="528"/>
      <c r="AD522" s="528"/>
      <c r="AE522" s="528"/>
      <c r="AF522" s="528"/>
      <c r="AG522" s="528"/>
      <c r="AH522" s="528"/>
      <c r="AI522" s="528"/>
      <c r="AJ522" s="528"/>
      <c r="AK522" s="528"/>
      <c r="AL522" s="528"/>
      <c r="AM522" s="528"/>
      <c r="AN522" s="528"/>
      <c r="AO522" s="528"/>
      <c r="AP522" s="528"/>
      <c r="AQ522" s="528"/>
      <c r="AR522" s="528"/>
      <c r="AS522" s="528"/>
      <c r="AT522" s="528"/>
      <c r="AU522" s="528"/>
      <c r="AV522" s="528"/>
      <c r="AW522" s="527">
        <v>3</v>
      </c>
      <c r="AX522" s="528"/>
    </row>
    <row r="523" spans="1:50">
      <c r="A523" s="526" t="s">
        <v>1005</v>
      </c>
      <c r="B523" s="526" t="s">
        <v>383</v>
      </c>
      <c r="C523" s="526" t="s">
        <v>954</v>
      </c>
      <c r="D523" s="526" t="s">
        <v>2465</v>
      </c>
      <c r="E523" s="526" t="s">
        <v>2466</v>
      </c>
      <c r="F523" s="61" t="str">
        <f>IF(D523="","",VLOOKUP(D523,'UG SKU Categorization'!$A$1:$C$204,3,0))</f>
        <v>Fortified Foods</v>
      </c>
      <c r="G523" s="527">
        <v>3</v>
      </c>
      <c r="H523" s="528"/>
      <c r="I523" s="528"/>
      <c r="J523" s="528"/>
      <c r="K523" s="528"/>
      <c r="L523" s="528"/>
      <c r="M523" s="528"/>
      <c r="N523" s="528"/>
      <c r="O523" s="528"/>
      <c r="P523" s="528"/>
      <c r="Q523" s="528"/>
      <c r="R523" s="528"/>
      <c r="S523" s="528"/>
      <c r="T523" s="528"/>
      <c r="U523" s="528"/>
      <c r="V523" s="528"/>
      <c r="W523" s="528"/>
      <c r="X523" s="528"/>
      <c r="Y523" s="528"/>
      <c r="Z523" s="528"/>
      <c r="AA523" s="528"/>
      <c r="AB523" s="528"/>
      <c r="AC523" s="528"/>
      <c r="AD523" s="528"/>
      <c r="AE523" s="528"/>
      <c r="AF523" s="528"/>
      <c r="AG523" s="528"/>
      <c r="AH523" s="528"/>
      <c r="AI523" s="528"/>
      <c r="AJ523" s="528"/>
      <c r="AK523" s="528"/>
      <c r="AL523" s="528"/>
      <c r="AM523" s="528"/>
      <c r="AN523" s="528"/>
      <c r="AO523" s="528"/>
      <c r="AP523" s="528"/>
      <c r="AQ523" s="528"/>
      <c r="AR523" s="528"/>
      <c r="AS523" s="528"/>
      <c r="AT523" s="528"/>
      <c r="AU523" s="528"/>
      <c r="AV523" s="528"/>
      <c r="AW523" s="527">
        <v>3</v>
      </c>
      <c r="AX523" s="528"/>
    </row>
    <row r="524" spans="1:50">
      <c r="A524" s="526" t="s">
        <v>1005</v>
      </c>
      <c r="B524" s="526" t="s">
        <v>383</v>
      </c>
      <c r="C524" s="526" t="s">
        <v>954</v>
      </c>
      <c r="D524" s="526" t="s">
        <v>641</v>
      </c>
      <c r="E524" s="526" t="s">
        <v>642</v>
      </c>
      <c r="F524" s="61" t="str">
        <f>IF(D524="","",VLOOKUP(D524,'UG SKU Categorization'!$A$1:$C$204,3,0))</f>
        <v>Diarrhea Treatment</v>
      </c>
      <c r="G524" s="527">
        <v>2327</v>
      </c>
      <c r="H524" s="527">
        <v>69</v>
      </c>
      <c r="I524" s="527">
        <v>45</v>
      </c>
      <c r="J524" s="527">
        <v>46</v>
      </c>
      <c r="K524" s="527">
        <v>36</v>
      </c>
      <c r="L524" s="527">
        <v>63</v>
      </c>
      <c r="M524" s="527">
        <v>172</v>
      </c>
      <c r="N524" s="527">
        <v>122</v>
      </c>
      <c r="O524" s="527">
        <v>92</v>
      </c>
      <c r="P524" s="527">
        <v>58</v>
      </c>
      <c r="Q524" s="527">
        <v>100</v>
      </c>
      <c r="R524" s="527">
        <v>54</v>
      </c>
      <c r="S524" s="527">
        <v>80</v>
      </c>
      <c r="T524" s="527">
        <v>71</v>
      </c>
      <c r="U524" s="527">
        <v>77</v>
      </c>
      <c r="V524" s="527">
        <v>41</v>
      </c>
      <c r="W524" s="527">
        <v>201</v>
      </c>
      <c r="X524" s="527">
        <v>45</v>
      </c>
      <c r="Y524" s="527">
        <v>88</v>
      </c>
      <c r="Z524" s="527">
        <v>67</v>
      </c>
      <c r="AA524" s="527">
        <v>47</v>
      </c>
      <c r="AB524" s="527">
        <v>51</v>
      </c>
      <c r="AC524" s="527">
        <v>20</v>
      </c>
      <c r="AD524" s="527">
        <v>60</v>
      </c>
      <c r="AE524" s="527">
        <v>17</v>
      </c>
      <c r="AF524" s="527">
        <v>49</v>
      </c>
      <c r="AG524" s="527">
        <v>108</v>
      </c>
      <c r="AH524" s="527">
        <v>3</v>
      </c>
      <c r="AI524" s="527">
        <v>1</v>
      </c>
      <c r="AJ524" s="528"/>
      <c r="AK524" s="527">
        <v>5</v>
      </c>
      <c r="AL524" s="527">
        <v>5</v>
      </c>
      <c r="AM524" s="527">
        <v>7</v>
      </c>
      <c r="AN524" s="527">
        <v>28</v>
      </c>
      <c r="AO524" s="527">
        <v>139</v>
      </c>
      <c r="AP524" s="527">
        <v>103</v>
      </c>
      <c r="AQ524" s="527">
        <v>72</v>
      </c>
      <c r="AR524" s="527">
        <v>36</v>
      </c>
      <c r="AS524" s="527">
        <v>25</v>
      </c>
      <c r="AT524" s="527">
        <v>2</v>
      </c>
      <c r="AU524" s="527">
        <v>16</v>
      </c>
      <c r="AV524" s="527">
        <v>1</v>
      </c>
      <c r="AW524" s="527">
        <v>5</v>
      </c>
      <c r="AX524" s="528"/>
    </row>
    <row r="525" spans="1:50">
      <c r="A525" s="526" t="s">
        <v>1005</v>
      </c>
      <c r="B525" s="526" t="s">
        <v>383</v>
      </c>
      <c r="C525" s="526" t="s">
        <v>954</v>
      </c>
      <c r="D525" s="526" t="s">
        <v>643</v>
      </c>
      <c r="E525" s="526" t="s">
        <v>644</v>
      </c>
      <c r="F525" s="61" t="str">
        <f>IF(D525="","",VLOOKUP(D525,'UG SKU Categorization'!$A$1:$C$204,3,0))</f>
        <v>Diarrhea Treatment</v>
      </c>
      <c r="G525" s="527">
        <v>815</v>
      </c>
      <c r="H525" s="527">
        <v>5</v>
      </c>
      <c r="I525" s="527">
        <v>2</v>
      </c>
      <c r="J525" s="527">
        <v>15</v>
      </c>
      <c r="K525" s="527">
        <v>8</v>
      </c>
      <c r="L525" s="527">
        <v>8</v>
      </c>
      <c r="M525" s="527">
        <v>22</v>
      </c>
      <c r="N525" s="527">
        <v>19</v>
      </c>
      <c r="O525" s="527">
        <v>10</v>
      </c>
      <c r="P525" s="527">
        <v>253</v>
      </c>
      <c r="Q525" s="527">
        <v>59</v>
      </c>
      <c r="R525" s="527">
        <v>8</v>
      </c>
      <c r="S525" s="527">
        <v>100</v>
      </c>
      <c r="T525" s="527">
        <v>12</v>
      </c>
      <c r="U525" s="527">
        <v>3</v>
      </c>
      <c r="V525" s="527">
        <v>9</v>
      </c>
      <c r="W525" s="527">
        <v>47</v>
      </c>
      <c r="X525" s="527">
        <v>15</v>
      </c>
      <c r="Y525" s="527">
        <v>17</v>
      </c>
      <c r="Z525" s="527">
        <v>23</v>
      </c>
      <c r="AA525" s="527">
        <v>7</v>
      </c>
      <c r="AB525" s="527">
        <v>7</v>
      </c>
      <c r="AC525" s="527">
        <v>11</v>
      </c>
      <c r="AD525" s="527">
        <v>15</v>
      </c>
      <c r="AE525" s="527">
        <v>5</v>
      </c>
      <c r="AF525" s="527">
        <v>14</v>
      </c>
      <c r="AG525" s="527">
        <v>9</v>
      </c>
      <c r="AH525" s="527">
        <v>0</v>
      </c>
      <c r="AI525" s="527">
        <v>12</v>
      </c>
      <c r="AJ525" s="527">
        <v>1</v>
      </c>
      <c r="AK525" s="527">
        <v>9</v>
      </c>
      <c r="AL525" s="527">
        <v>8</v>
      </c>
      <c r="AM525" s="527">
        <v>13</v>
      </c>
      <c r="AN525" s="527">
        <v>7</v>
      </c>
      <c r="AO525" s="527">
        <v>36</v>
      </c>
      <c r="AP525" s="527">
        <v>10</v>
      </c>
      <c r="AQ525" s="527">
        <v>2</v>
      </c>
      <c r="AR525" s="527">
        <v>3</v>
      </c>
      <c r="AS525" s="527">
        <v>9</v>
      </c>
      <c r="AT525" s="527">
        <v>2</v>
      </c>
      <c r="AU525" s="528"/>
      <c r="AV525" s="528"/>
      <c r="AW525" s="528"/>
      <c r="AX525" s="528"/>
    </row>
    <row r="526" spans="1:50">
      <c r="A526" s="526" t="s">
        <v>1005</v>
      </c>
      <c r="B526" s="526" t="s">
        <v>383</v>
      </c>
      <c r="C526" s="526" t="s">
        <v>954</v>
      </c>
      <c r="D526" s="526" t="s">
        <v>645</v>
      </c>
      <c r="E526" s="526" t="s">
        <v>646</v>
      </c>
      <c r="F526" s="61" t="str">
        <f>IF(D526="","",VLOOKUP(D526,'UG SKU Categorization'!$A$1:$C$204,3,0))</f>
        <v>Water filtration and storage</v>
      </c>
      <c r="G526" s="527">
        <v>529</v>
      </c>
      <c r="H526" s="527">
        <v>20</v>
      </c>
      <c r="I526" s="527">
        <v>45</v>
      </c>
      <c r="J526" s="527">
        <v>10</v>
      </c>
      <c r="K526" s="527">
        <v>13</v>
      </c>
      <c r="L526" s="527">
        <v>20</v>
      </c>
      <c r="M526" s="527">
        <v>20</v>
      </c>
      <c r="N526" s="527">
        <v>70</v>
      </c>
      <c r="O526" s="528"/>
      <c r="P526" s="527">
        <v>10</v>
      </c>
      <c r="Q526" s="527">
        <v>20</v>
      </c>
      <c r="R526" s="527">
        <v>55</v>
      </c>
      <c r="S526" s="527">
        <v>20</v>
      </c>
      <c r="T526" s="527">
        <v>50</v>
      </c>
      <c r="U526" s="528"/>
      <c r="V526" s="527">
        <v>30</v>
      </c>
      <c r="W526" s="528"/>
      <c r="X526" s="528"/>
      <c r="Y526" s="528"/>
      <c r="Z526" s="527">
        <v>40</v>
      </c>
      <c r="AA526" s="527">
        <v>10</v>
      </c>
      <c r="AB526" s="528"/>
      <c r="AC526" s="528"/>
      <c r="AD526" s="528"/>
      <c r="AE526" s="528"/>
      <c r="AF526" s="528"/>
      <c r="AG526" s="527">
        <v>96</v>
      </c>
      <c r="AH526" s="528"/>
      <c r="AI526" s="528"/>
      <c r="AJ526" s="528"/>
      <c r="AK526" s="528"/>
      <c r="AL526" s="528"/>
      <c r="AM526" s="528"/>
      <c r="AN526" s="528"/>
      <c r="AO526" s="528"/>
      <c r="AP526" s="528"/>
      <c r="AQ526" s="528"/>
      <c r="AR526" s="528"/>
      <c r="AS526" s="528"/>
      <c r="AT526" s="528"/>
      <c r="AU526" s="528"/>
      <c r="AV526" s="528"/>
      <c r="AW526" s="528"/>
      <c r="AX526" s="528"/>
    </row>
    <row r="527" spans="1:50">
      <c r="A527" s="526" t="s">
        <v>1005</v>
      </c>
      <c r="B527" s="526" t="s">
        <v>383</v>
      </c>
      <c r="C527" s="526" t="s">
        <v>954</v>
      </c>
      <c r="D527" s="526" t="s">
        <v>647</v>
      </c>
      <c r="E527" s="526" t="s">
        <v>648</v>
      </c>
      <c r="F527" s="61" t="str">
        <f>IF(D527="","",VLOOKUP(D527,'UG SKU Categorization'!$A$1:$C$204,3,0))</f>
        <v>Water filtration and storage</v>
      </c>
      <c r="G527" s="527">
        <v>5</v>
      </c>
      <c r="H527" s="528"/>
      <c r="I527" s="528"/>
      <c r="J527" s="528"/>
      <c r="K527" s="528"/>
      <c r="L527" s="528"/>
      <c r="M527" s="527">
        <v>5</v>
      </c>
      <c r="N527" s="528"/>
      <c r="O527" s="528"/>
      <c r="P527" s="528"/>
      <c r="Q527" s="528"/>
      <c r="R527" s="528"/>
      <c r="S527" s="528"/>
      <c r="T527" s="528"/>
      <c r="U527" s="528"/>
      <c r="V527" s="528"/>
      <c r="W527" s="528"/>
      <c r="X527" s="528"/>
      <c r="Y527" s="528"/>
      <c r="Z527" s="528"/>
      <c r="AA527" s="528"/>
      <c r="AB527" s="528"/>
      <c r="AC527" s="528"/>
      <c r="AD527" s="528"/>
      <c r="AE527" s="528"/>
      <c r="AF527" s="528"/>
      <c r="AG527" s="528"/>
      <c r="AH527" s="528"/>
      <c r="AI527" s="528"/>
      <c r="AJ527" s="528"/>
      <c r="AK527" s="528"/>
      <c r="AL527" s="528"/>
      <c r="AM527" s="528"/>
      <c r="AN527" s="528"/>
      <c r="AO527" s="528"/>
      <c r="AP527" s="528"/>
      <c r="AQ527" s="528"/>
      <c r="AR527" s="528"/>
      <c r="AS527" s="528"/>
      <c r="AT527" s="528"/>
      <c r="AU527" s="528"/>
      <c r="AV527" s="528"/>
      <c r="AW527" s="528"/>
      <c r="AX527" s="528"/>
    </row>
    <row r="528" spans="1:50">
      <c r="A528" s="526" t="s">
        <v>1005</v>
      </c>
      <c r="B528" s="526" t="s">
        <v>383</v>
      </c>
      <c r="C528" s="526" t="s">
        <v>954</v>
      </c>
      <c r="D528" s="526" t="s">
        <v>649</v>
      </c>
      <c r="E528" s="526" t="s">
        <v>650</v>
      </c>
      <c r="F528" s="61" t="str">
        <f>IF(D528="","",VLOOKUP(D528,'UG SKU Categorization'!$A$1:$C$204,3,0))</f>
        <v>Water filtration and storage</v>
      </c>
      <c r="G528" s="527">
        <v>165</v>
      </c>
      <c r="H528" s="527">
        <v>3</v>
      </c>
      <c r="I528" s="527">
        <v>6</v>
      </c>
      <c r="J528" s="527">
        <v>6</v>
      </c>
      <c r="K528" s="527">
        <v>8</v>
      </c>
      <c r="L528" s="527">
        <v>12</v>
      </c>
      <c r="M528" s="527">
        <v>6</v>
      </c>
      <c r="N528" s="527">
        <v>23</v>
      </c>
      <c r="O528" s="527">
        <v>7</v>
      </c>
      <c r="P528" s="528"/>
      <c r="Q528" s="527">
        <v>2</v>
      </c>
      <c r="R528" s="527">
        <v>5</v>
      </c>
      <c r="S528" s="527">
        <v>3</v>
      </c>
      <c r="T528" s="527">
        <v>4</v>
      </c>
      <c r="U528" s="527">
        <v>4</v>
      </c>
      <c r="V528" s="527">
        <v>20</v>
      </c>
      <c r="W528" s="527">
        <v>3</v>
      </c>
      <c r="X528" s="527">
        <v>4</v>
      </c>
      <c r="Y528" s="527">
        <v>8</v>
      </c>
      <c r="Z528" s="528"/>
      <c r="AA528" s="527">
        <v>2</v>
      </c>
      <c r="AB528" s="527">
        <v>4</v>
      </c>
      <c r="AC528" s="527">
        <v>3</v>
      </c>
      <c r="AD528" s="528"/>
      <c r="AE528" s="527">
        <v>4</v>
      </c>
      <c r="AF528" s="528"/>
      <c r="AG528" s="527">
        <v>3</v>
      </c>
      <c r="AH528" s="527">
        <v>3</v>
      </c>
      <c r="AI528" s="527">
        <v>2</v>
      </c>
      <c r="AJ528" s="527">
        <v>1</v>
      </c>
      <c r="AK528" s="527">
        <v>1</v>
      </c>
      <c r="AL528" s="527">
        <v>6</v>
      </c>
      <c r="AM528" s="528"/>
      <c r="AN528" s="528"/>
      <c r="AO528" s="528"/>
      <c r="AP528" s="527">
        <v>1</v>
      </c>
      <c r="AQ528" s="527">
        <v>5</v>
      </c>
      <c r="AR528" s="527">
        <v>1</v>
      </c>
      <c r="AS528" s="527">
        <v>2</v>
      </c>
      <c r="AT528" s="528"/>
      <c r="AU528" s="527">
        <v>1</v>
      </c>
      <c r="AV528" s="528"/>
      <c r="AW528" s="527">
        <v>2</v>
      </c>
      <c r="AX528" s="528"/>
    </row>
    <row r="529" spans="1:50">
      <c r="A529" s="526" t="s">
        <v>1005</v>
      </c>
      <c r="B529" s="526" t="s">
        <v>383</v>
      </c>
      <c r="C529" s="526" t="s">
        <v>954</v>
      </c>
      <c r="D529" s="526" t="s">
        <v>413</v>
      </c>
      <c r="E529" s="526" t="s">
        <v>414</v>
      </c>
      <c r="F529" s="61" t="str">
        <f>IF(D529="","",VLOOKUP(D529,'UG SKU Categorization'!$A$1:$C$204,3,0))</f>
        <v>Hygiene</v>
      </c>
      <c r="G529" s="527">
        <v>604</v>
      </c>
      <c r="H529" s="527">
        <v>98</v>
      </c>
      <c r="I529" s="527">
        <v>38</v>
      </c>
      <c r="J529" s="527">
        <v>32</v>
      </c>
      <c r="K529" s="527">
        <v>35</v>
      </c>
      <c r="L529" s="527">
        <v>29</v>
      </c>
      <c r="M529" s="527">
        <v>3</v>
      </c>
      <c r="N529" s="527">
        <v>18</v>
      </c>
      <c r="O529" s="527">
        <v>19</v>
      </c>
      <c r="P529" s="527">
        <v>7</v>
      </c>
      <c r="Q529" s="527">
        <v>15</v>
      </c>
      <c r="R529" s="527">
        <v>3</v>
      </c>
      <c r="S529" s="527">
        <v>2</v>
      </c>
      <c r="T529" s="527">
        <v>26</v>
      </c>
      <c r="U529" s="527">
        <v>1</v>
      </c>
      <c r="V529" s="527">
        <v>1</v>
      </c>
      <c r="W529" s="527">
        <v>26</v>
      </c>
      <c r="X529" s="527">
        <v>13</v>
      </c>
      <c r="Y529" s="527">
        <v>8</v>
      </c>
      <c r="Z529" s="527">
        <v>3</v>
      </c>
      <c r="AA529" s="527">
        <v>10</v>
      </c>
      <c r="AB529" s="527">
        <v>2</v>
      </c>
      <c r="AC529" s="527">
        <v>6</v>
      </c>
      <c r="AD529" s="527">
        <v>3</v>
      </c>
      <c r="AE529" s="527">
        <v>5</v>
      </c>
      <c r="AF529" s="527">
        <v>7</v>
      </c>
      <c r="AG529" s="527">
        <v>19</v>
      </c>
      <c r="AH529" s="528"/>
      <c r="AI529" s="527">
        <v>1</v>
      </c>
      <c r="AJ529" s="527">
        <v>1</v>
      </c>
      <c r="AK529" s="527">
        <v>1</v>
      </c>
      <c r="AL529" s="527">
        <v>1</v>
      </c>
      <c r="AM529" s="527">
        <v>3</v>
      </c>
      <c r="AN529" s="528"/>
      <c r="AO529" s="527">
        <v>3</v>
      </c>
      <c r="AP529" s="527">
        <v>17</v>
      </c>
      <c r="AQ529" s="527">
        <v>31</v>
      </c>
      <c r="AR529" s="527">
        <v>1</v>
      </c>
      <c r="AS529" s="528"/>
      <c r="AT529" s="528"/>
      <c r="AU529" s="527">
        <v>64</v>
      </c>
      <c r="AV529" s="527">
        <v>51</v>
      </c>
      <c r="AW529" s="527">
        <v>1</v>
      </c>
      <c r="AX529" s="528"/>
    </row>
    <row r="530" spans="1:50">
      <c r="A530" s="526" t="s">
        <v>1005</v>
      </c>
      <c r="B530" s="526" t="s">
        <v>383</v>
      </c>
      <c r="C530" s="526" t="s">
        <v>954</v>
      </c>
      <c r="D530" s="526" t="s">
        <v>415</v>
      </c>
      <c r="E530" s="526" t="s">
        <v>416</v>
      </c>
      <c r="F530" s="61" t="str">
        <f>IF(D530="","",VLOOKUP(D530,'UG SKU Categorization'!$A$1:$C$204,3,0))</f>
        <v>Hygiene</v>
      </c>
      <c r="G530" s="527">
        <v>1431</v>
      </c>
      <c r="H530" s="527">
        <v>146</v>
      </c>
      <c r="I530" s="527">
        <v>60</v>
      </c>
      <c r="J530" s="527">
        <v>95</v>
      </c>
      <c r="K530" s="527">
        <v>49</v>
      </c>
      <c r="L530" s="527">
        <v>37</v>
      </c>
      <c r="M530" s="527">
        <v>19</v>
      </c>
      <c r="N530" s="527">
        <v>36</v>
      </c>
      <c r="O530" s="527">
        <v>45</v>
      </c>
      <c r="P530" s="527">
        <v>84</v>
      </c>
      <c r="Q530" s="527">
        <v>60</v>
      </c>
      <c r="R530" s="527">
        <v>19</v>
      </c>
      <c r="S530" s="527">
        <v>28</v>
      </c>
      <c r="T530" s="527">
        <v>54</v>
      </c>
      <c r="U530" s="527">
        <v>21</v>
      </c>
      <c r="V530" s="527">
        <v>21</v>
      </c>
      <c r="W530" s="527">
        <v>37</v>
      </c>
      <c r="X530" s="527">
        <v>49</v>
      </c>
      <c r="Y530" s="527">
        <v>24</v>
      </c>
      <c r="Z530" s="527">
        <v>15</v>
      </c>
      <c r="AA530" s="527">
        <v>49</v>
      </c>
      <c r="AB530" s="527">
        <v>13</v>
      </c>
      <c r="AC530" s="527">
        <v>20</v>
      </c>
      <c r="AD530" s="527">
        <v>35</v>
      </c>
      <c r="AE530" s="527">
        <v>10</v>
      </c>
      <c r="AF530" s="527">
        <v>30</v>
      </c>
      <c r="AG530" s="527">
        <v>13</v>
      </c>
      <c r="AH530" s="527">
        <v>13</v>
      </c>
      <c r="AI530" s="527">
        <v>3</v>
      </c>
      <c r="AJ530" s="527">
        <v>11</v>
      </c>
      <c r="AK530" s="527">
        <v>23</v>
      </c>
      <c r="AL530" s="527">
        <v>15</v>
      </c>
      <c r="AM530" s="527">
        <v>7</v>
      </c>
      <c r="AN530" s="527">
        <v>8</v>
      </c>
      <c r="AO530" s="527">
        <v>45</v>
      </c>
      <c r="AP530" s="527">
        <v>103</v>
      </c>
      <c r="AQ530" s="527">
        <v>43</v>
      </c>
      <c r="AR530" s="527">
        <v>7</v>
      </c>
      <c r="AS530" s="527">
        <v>6</v>
      </c>
      <c r="AT530" s="527">
        <v>5</v>
      </c>
      <c r="AU530" s="527">
        <v>20</v>
      </c>
      <c r="AV530" s="527">
        <v>47</v>
      </c>
      <c r="AW530" s="527">
        <v>6</v>
      </c>
      <c r="AX530" s="528"/>
    </row>
    <row r="531" spans="1:50">
      <c r="A531" s="526" t="s">
        <v>1005</v>
      </c>
      <c r="B531" s="526" t="s">
        <v>383</v>
      </c>
      <c r="C531" s="526" t="s">
        <v>954</v>
      </c>
      <c r="D531" s="526" t="s">
        <v>651</v>
      </c>
      <c r="E531" s="526" t="s">
        <v>652</v>
      </c>
      <c r="F531" s="61" t="str">
        <f>IF(D531="","",VLOOKUP(D531,'UG SKU Categorization'!$A$1:$C$204,3,0))</f>
        <v>Hygiene</v>
      </c>
      <c r="G531" s="527">
        <v>892</v>
      </c>
      <c r="H531" s="527">
        <v>69</v>
      </c>
      <c r="I531" s="527">
        <v>17</v>
      </c>
      <c r="J531" s="527">
        <v>7</v>
      </c>
      <c r="K531" s="527">
        <v>57</v>
      </c>
      <c r="L531" s="527">
        <v>16</v>
      </c>
      <c r="M531" s="527">
        <v>1</v>
      </c>
      <c r="N531" s="527">
        <v>33</v>
      </c>
      <c r="O531" s="527">
        <v>6</v>
      </c>
      <c r="P531" s="527">
        <v>19</v>
      </c>
      <c r="Q531" s="527">
        <v>8</v>
      </c>
      <c r="R531" s="527">
        <v>31</v>
      </c>
      <c r="S531" s="527">
        <v>15</v>
      </c>
      <c r="T531" s="527">
        <v>4</v>
      </c>
      <c r="U531" s="527">
        <v>16</v>
      </c>
      <c r="V531" s="527">
        <v>5</v>
      </c>
      <c r="W531" s="527">
        <v>80</v>
      </c>
      <c r="X531" s="527">
        <v>40</v>
      </c>
      <c r="Y531" s="527">
        <v>15</v>
      </c>
      <c r="Z531" s="527">
        <v>14</v>
      </c>
      <c r="AA531" s="527">
        <v>32</v>
      </c>
      <c r="AB531" s="527">
        <v>30</v>
      </c>
      <c r="AC531" s="527">
        <v>10</v>
      </c>
      <c r="AD531" s="527">
        <v>23</v>
      </c>
      <c r="AE531" s="527">
        <v>21</v>
      </c>
      <c r="AF531" s="527">
        <v>14</v>
      </c>
      <c r="AG531" s="527">
        <v>9</v>
      </c>
      <c r="AH531" s="527">
        <v>8</v>
      </c>
      <c r="AI531" s="527">
        <v>8</v>
      </c>
      <c r="AJ531" s="527">
        <v>18</v>
      </c>
      <c r="AK531" s="527">
        <v>13</v>
      </c>
      <c r="AL531" s="527">
        <v>26</v>
      </c>
      <c r="AM531" s="527">
        <v>18</v>
      </c>
      <c r="AN531" s="527">
        <v>8</v>
      </c>
      <c r="AO531" s="527">
        <v>113</v>
      </c>
      <c r="AP531" s="527">
        <v>5</v>
      </c>
      <c r="AQ531" s="527">
        <v>17</v>
      </c>
      <c r="AR531" s="527">
        <v>9</v>
      </c>
      <c r="AS531" s="527">
        <v>26</v>
      </c>
      <c r="AT531" s="527">
        <v>6</v>
      </c>
      <c r="AU531" s="527">
        <v>1</v>
      </c>
      <c r="AV531" s="527">
        <v>23</v>
      </c>
      <c r="AW531" s="527">
        <v>1</v>
      </c>
      <c r="AX531" s="528"/>
    </row>
    <row r="532" spans="1:50">
      <c r="A532" s="526" t="s">
        <v>1005</v>
      </c>
      <c r="B532" s="526" t="s">
        <v>383</v>
      </c>
      <c r="C532" s="526" t="s">
        <v>954</v>
      </c>
      <c r="D532" s="526" t="s">
        <v>691</v>
      </c>
      <c r="E532" s="526" t="s">
        <v>692</v>
      </c>
      <c r="F532" s="61" t="str">
        <f>IF(D532="","",VLOOKUP(D532,'UG SKU Categorization'!$A$1:$C$204,3,0))</f>
        <v>Soap</v>
      </c>
      <c r="G532" s="527">
        <v>2935</v>
      </c>
      <c r="H532" s="527">
        <v>213</v>
      </c>
      <c r="I532" s="527">
        <v>149</v>
      </c>
      <c r="J532" s="527">
        <v>42</v>
      </c>
      <c r="K532" s="527">
        <v>67</v>
      </c>
      <c r="L532" s="527">
        <v>39</v>
      </c>
      <c r="M532" s="527">
        <v>26</v>
      </c>
      <c r="N532" s="527">
        <v>214</v>
      </c>
      <c r="O532" s="527">
        <v>331</v>
      </c>
      <c r="P532" s="527">
        <v>175</v>
      </c>
      <c r="Q532" s="527">
        <v>109</v>
      </c>
      <c r="R532" s="527">
        <v>140</v>
      </c>
      <c r="S532" s="527">
        <v>86</v>
      </c>
      <c r="T532" s="527">
        <v>73</v>
      </c>
      <c r="U532" s="527">
        <v>69</v>
      </c>
      <c r="V532" s="527">
        <v>72</v>
      </c>
      <c r="W532" s="527">
        <v>137</v>
      </c>
      <c r="X532" s="527">
        <v>60</v>
      </c>
      <c r="Y532" s="527">
        <v>91</v>
      </c>
      <c r="Z532" s="527">
        <v>54</v>
      </c>
      <c r="AA532" s="527">
        <v>30</v>
      </c>
      <c r="AB532" s="527">
        <v>24</v>
      </c>
      <c r="AC532" s="527">
        <v>252</v>
      </c>
      <c r="AD532" s="527">
        <v>12</v>
      </c>
      <c r="AE532" s="527">
        <v>26</v>
      </c>
      <c r="AF532" s="527">
        <v>9</v>
      </c>
      <c r="AG532" s="527">
        <v>35</v>
      </c>
      <c r="AH532" s="527">
        <v>22</v>
      </c>
      <c r="AI532" s="527">
        <v>13</v>
      </c>
      <c r="AJ532" s="527">
        <v>32</v>
      </c>
      <c r="AK532" s="527">
        <v>31</v>
      </c>
      <c r="AL532" s="527">
        <v>31</v>
      </c>
      <c r="AM532" s="527">
        <v>38</v>
      </c>
      <c r="AN532" s="527">
        <v>24</v>
      </c>
      <c r="AO532" s="527">
        <v>16</v>
      </c>
      <c r="AP532" s="527">
        <v>17</v>
      </c>
      <c r="AQ532" s="527">
        <v>14</v>
      </c>
      <c r="AR532" s="527">
        <v>28</v>
      </c>
      <c r="AS532" s="527">
        <v>14</v>
      </c>
      <c r="AT532" s="527">
        <v>19</v>
      </c>
      <c r="AU532" s="527">
        <v>15</v>
      </c>
      <c r="AV532" s="527">
        <v>32</v>
      </c>
      <c r="AW532" s="527">
        <v>54</v>
      </c>
      <c r="AX532" s="528"/>
    </row>
    <row r="533" spans="1:50">
      <c r="A533" s="526" t="s">
        <v>1005</v>
      </c>
      <c r="B533" s="526" t="s">
        <v>383</v>
      </c>
      <c r="C533" s="526" t="s">
        <v>954</v>
      </c>
      <c r="D533" s="526" t="s">
        <v>693</v>
      </c>
      <c r="E533" s="526" t="s">
        <v>694</v>
      </c>
      <c r="F533" s="61" t="str">
        <f>IF(D533="","",VLOOKUP(D533,'UG SKU Categorization'!$A$1:$C$204,3,0))</f>
        <v>Soap</v>
      </c>
      <c r="G533" s="527">
        <v>9444</v>
      </c>
      <c r="H533" s="527">
        <v>663</v>
      </c>
      <c r="I533" s="527">
        <v>320</v>
      </c>
      <c r="J533" s="527">
        <v>411</v>
      </c>
      <c r="K533" s="527">
        <v>271</v>
      </c>
      <c r="L533" s="527">
        <v>294</v>
      </c>
      <c r="M533" s="527">
        <v>324</v>
      </c>
      <c r="N533" s="527">
        <v>342</v>
      </c>
      <c r="O533" s="527">
        <v>214</v>
      </c>
      <c r="P533" s="527">
        <v>282</v>
      </c>
      <c r="Q533" s="527">
        <v>330</v>
      </c>
      <c r="R533" s="527">
        <v>405</v>
      </c>
      <c r="S533" s="527">
        <v>390</v>
      </c>
      <c r="T533" s="527">
        <v>448</v>
      </c>
      <c r="U533" s="527">
        <v>381</v>
      </c>
      <c r="V533" s="527">
        <v>240</v>
      </c>
      <c r="W533" s="527">
        <v>410</v>
      </c>
      <c r="X533" s="527">
        <v>328</v>
      </c>
      <c r="Y533" s="527">
        <v>371</v>
      </c>
      <c r="Z533" s="527">
        <v>269</v>
      </c>
      <c r="AA533" s="527">
        <v>233</v>
      </c>
      <c r="AB533" s="527">
        <v>229</v>
      </c>
      <c r="AC533" s="527">
        <v>193</v>
      </c>
      <c r="AD533" s="527">
        <v>183</v>
      </c>
      <c r="AE533" s="527">
        <v>229</v>
      </c>
      <c r="AF533" s="527">
        <v>132</v>
      </c>
      <c r="AG533" s="527">
        <v>149</v>
      </c>
      <c r="AH533" s="527">
        <v>116</v>
      </c>
      <c r="AI533" s="527">
        <v>161</v>
      </c>
      <c r="AJ533" s="527">
        <v>148</v>
      </c>
      <c r="AK533" s="527">
        <v>105</v>
      </c>
      <c r="AL533" s="527">
        <v>102</v>
      </c>
      <c r="AM533" s="527">
        <v>76</v>
      </c>
      <c r="AN533" s="527">
        <v>114</v>
      </c>
      <c r="AO533" s="527">
        <v>61</v>
      </c>
      <c r="AP533" s="527">
        <v>110</v>
      </c>
      <c r="AQ533" s="527">
        <v>163</v>
      </c>
      <c r="AR533" s="527">
        <v>80</v>
      </c>
      <c r="AS533" s="527">
        <v>73</v>
      </c>
      <c r="AT533" s="527">
        <v>53</v>
      </c>
      <c r="AU533" s="527">
        <v>37</v>
      </c>
      <c r="AV533" s="527">
        <v>4</v>
      </c>
      <c r="AW533" s="528"/>
      <c r="AX533" s="528"/>
    </row>
    <row r="534" spans="1:50">
      <c r="A534" s="526" t="s">
        <v>1005</v>
      </c>
      <c r="B534" s="526" t="s">
        <v>383</v>
      </c>
      <c r="C534" s="526" t="s">
        <v>954</v>
      </c>
      <c r="D534" s="526" t="s">
        <v>581</v>
      </c>
      <c r="E534" s="526" t="s">
        <v>582</v>
      </c>
      <c r="F534" s="61" t="str">
        <f>IF(D534="","",VLOOKUP(D534,'UG SKU Categorization'!$A$1:$C$204,3,0))</f>
        <v>Hygiene</v>
      </c>
      <c r="G534" s="527">
        <v>420</v>
      </c>
      <c r="H534" s="527">
        <v>27</v>
      </c>
      <c r="I534" s="527">
        <v>8</v>
      </c>
      <c r="J534" s="527">
        <v>20</v>
      </c>
      <c r="K534" s="527">
        <v>13</v>
      </c>
      <c r="L534" s="527">
        <v>15</v>
      </c>
      <c r="M534" s="527">
        <v>20</v>
      </c>
      <c r="N534" s="527">
        <v>33</v>
      </c>
      <c r="O534" s="527">
        <v>6</v>
      </c>
      <c r="P534" s="527">
        <v>21</v>
      </c>
      <c r="Q534" s="527">
        <v>4</v>
      </c>
      <c r="R534" s="527">
        <v>6</v>
      </c>
      <c r="S534" s="527">
        <v>11</v>
      </c>
      <c r="T534" s="527">
        <v>8</v>
      </c>
      <c r="U534" s="527">
        <v>8</v>
      </c>
      <c r="V534" s="527">
        <v>6</v>
      </c>
      <c r="W534" s="527">
        <v>26</v>
      </c>
      <c r="X534" s="527">
        <v>9</v>
      </c>
      <c r="Y534" s="527">
        <v>19</v>
      </c>
      <c r="Z534" s="527">
        <v>10</v>
      </c>
      <c r="AA534" s="527">
        <v>15</v>
      </c>
      <c r="AB534" s="527">
        <v>3</v>
      </c>
      <c r="AC534" s="527">
        <v>4</v>
      </c>
      <c r="AD534" s="527">
        <v>13</v>
      </c>
      <c r="AE534" s="527">
        <v>4</v>
      </c>
      <c r="AF534" s="527">
        <v>20</v>
      </c>
      <c r="AG534" s="527">
        <v>13</v>
      </c>
      <c r="AH534" s="527">
        <v>7</v>
      </c>
      <c r="AI534" s="527">
        <v>6</v>
      </c>
      <c r="AJ534" s="527">
        <v>6</v>
      </c>
      <c r="AK534" s="527">
        <v>12</v>
      </c>
      <c r="AL534" s="527">
        <v>8</v>
      </c>
      <c r="AM534" s="527">
        <v>11</v>
      </c>
      <c r="AN534" s="527">
        <v>4</v>
      </c>
      <c r="AO534" s="527">
        <v>1</v>
      </c>
      <c r="AP534" s="527">
        <v>1</v>
      </c>
      <c r="AQ534" s="527">
        <v>14</v>
      </c>
      <c r="AR534" s="527">
        <v>1</v>
      </c>
      <c r="AS534" s="528"/>
      <c r="AT534" s="527">
        <v>0</v>
      </c>
      <c r="AU534" s="527">
        <v>1</v>
      </c>
      <c r="AV534" s="527">
        <v>2</v>
      </c>
      <c r="AW534" s="527">
        <v>4</v>
      </c>
      <c r="AX534" s="528"/>
    </row>
    <row r="535" spans="1:50">
      <c r="A535" s="526" t="s">
        <v>1005</v>
      </c>
      <c r="B535" s="526" t="s">
        <v>383</v>
      </c>
      <c r="C535" s="526" t="s">
        <v>954</v>
      </c>
      <c r="D535" s="526" t="s">
        <v>583</v>
      </c>
      <c r="E535" s="526" t="s">
        <v>584</v>
      </c>
      <c r="F535" s="61" t="str">
        <f>IF(D535="","",VLOOKUP(D535,'UG SKU Categorization'!$A$1:$C$204,3,0))</f>
        <v>Hygiene</v>
      </c>
      <c r="G535" s="527">
        <v>696</v>
      </c>
      <c r="H535" s="527">
        <v>28</v>
      </c>
      <c r="I535" s="527">
        <v>12</v>
      </c>
      <c r="J535" s="527">
        <v>17</v>
      </c>
      <c r="K535" s="527">
        <v>6</v>
      </c>
      <c r="L535" s="527">
        <v>8</v>
      </c>
      <c r="M535" s="527">
        <v>7</v>
      </c>
      <c r="N535" s="527">
        <v>38</v>
      </c>
      <c r="O535" s="527">
        <v>34</v>
      </c>
      <c r="P535" s="527">
        <v>22</v>
      </c>
      <c r="Q535" s="527">
        <v>20</v>
      </c>
      <c r="R535" s="527">
        <v>38</v>
      </c>
      <c r="S535" s="527">
        <v>34</v>
      </c>
      <c r="T535" s="527">
        <v>38</v>
      </c>
      <c r="U535" s="527">
        <v>12</v>
      </c>
      <c r="V535" s="527">
        <v>24</v>
      </c>
      <c r="W535" s="527">
        <v>40</v>
      </c>
      <c r="X535" s="527">
        <v>23</v>
      </c>
      <c r="Y535" s="527">
        <v>11</v>
      </c>
      <c r="Z535" s="527">
        <v>22</v>
      </c>
      <c r="AA535" s="527">
        <v>13</v>
      </c>
      <c r="AB535" s="527">
        <v>20</v>
      </c>
      <c r="AC535" s="527">
        <v>10</v>
      </c>
      <c r="AD535" s="527">
        <v>17</v>
      </c>
      <c r="AE535" s="527">
        <v>13</v>
      </c>
      <c r="AF535" s="527">
        <v>22</v>
      </c>
      <c r="AG535" s="527">
        <v>20</v>
      </c>
      <c r="AH535" s="527">
        <v>9</v>
      </c>
      <c r="AI535" s="527">
        <v>17</v>
      </c>
      <c r="AJ535" s="527">
        <v>8</v>
      </c>
      <c r="AK535" s="527">
        <v>8</v>
      </c>
      <c r="AL535" s="527">
        <v>13</v>
      </c>
      <c r="AM535" s="527">
        <v>5</v>
      </c>
      <c r="AN535" s="527">
        <v>7</v>
      </c>
      <c r="AO535" s="527">
        <v>4</v>
      </c>
      <c r="AP535" s="527">
        <v>19</v>
      </c>
      <c r="AQ535" s="527">
        <v>16</v>
      </c>
      <c r="AR535" s="527">
        <v>8</v>
      </c>
      <c r="AS535" s="527">
        <v>9</v>
      </c>
      <c r="AT535" s="527">
        <v>4</v>
      </c>
      <c r="AU535" s="527">
        <v>4</v>
      </c>
      <c r="AV535" s="527">
        <v>4</v>
      </c>
      <c r="AW535" s="527">
        <v>12</v>
      </c>
      <c r="AX535" s="528"/>
    </row>
    <row r="536" spans="1:50">
      <c r="A536" s="526" t="s">
        <v>1005</v>
      </c>
      <c r="B536" s="526" t="s">
        <v>383</v>
      </c>
      <c r="C536" s="526" t="s">
        <v>954</v>
      </c>
      <c r="D536" s="526" t="s">
        <v>585</v>
      </c>
      <c r="E536" s="526" t="s">
        <v>412</v>
      </c>
      <c r="F536" s="61" t="str">
        <f>IF(D536="","",VLOOKUP(D536,'UG SKU Categorization'!$A$1:$C$204,3,0))</f>
        <v>Hygiene</v>
      </c>
      <c r="G536" s="527">
        <v>1035</v>
      </c>
      <c r="H536" s="527">
        <v>19</v>
      </c>
      <c r="I536" s="527">
        <v>17</v>
      </c>
      <c r="J536" s="527">
        <v>12</v>
      </c>
      <c r="K536" s="527">
        <v>35</v>
      </c>
      <c r="L536" s="527">
        <v>23</v>
      </c>
      <c r="M536" s="527">
        <v>19</v>
      </c>
      <c r="N536" s="527">
        <v>40</v>
      </c>
      <c r="O536" s="527">
        <v>35</v>
      </c>
      <c r="P536" s="527">
        <v>13</v>
      </c>
      <c r="Q536" s="527">
        <v>16</v>
      </c>
      <c r="R536" s="527">
        <v>41</v>
      </c>
      <c r="S536" s="527">
        <v>32</v>
      </c>
      <c r="T536" s="527">
        <v>30</v>
      </c>
      <c r="U536" s="527">
        <v>22</v>
      </c>
      <c r="V536" s="527">
        <v>21</v>
      </c>
      <c r="W536" s="527">
        <v>33</v>
      </c>
      <c r="X536" s="527">
        <v>16</v>
      </c>
      <c r="Y536" s="527">
        <v>18</v>
      </c>
      <c r="Z536" s="527">
        <v>11</v>
      </c>
      <c r="AA536" s="527">
        <v>19</v>
      </c>
      <c r="AB536" s="527">
        <v>9</v>
      </c>
      <c r="AC536" s="527">
        <v>12</v>
      </c>
      <c r="AD536" s="527">
        <v>29</v>
      </c>
      <c r="AE536" s="527">
        <v>23</v>
      </c>
      <c r="AF536" s="527">
        <v>18</v>
      </c>
      <c r="AG536" s="527">
        <v>32</v>
      </c>
      <c r="AH536" s="527">
        <v>15</v>
      </c>
      <c r="AI536" s="527">
        <v>25</v>
      </c>
      <c r="AJ536" s="527">
        <v>19</v>
      </c>
      <c r="AK536" s="527">
        <v>12</v>
      </c>
      <c r="AL536" s="527">
        <v>19</v>
      </c>
      <c r="AM536" s="527">
        <v>58</v>
      </c>
      <c r="AN536" s="527">
        <v>17</v>
      </c>
      <c r="AO536" s="527">
        <v>62</v>
      </c>
      <c r="AP536" s="527">
        <v>41</v>
      </c>
      <c r="AQ536" s="527">
        <v>61</v>
      </c>
      <c r="AR536" s="527">
        <v>43</v>
      </c>
      <c r="AS536" s="527">
        <v>10</v>
      </c>
      <c r="AT536" s="527">
        <v>2</v>
      </c>
      <c r="AU536" s="527">
        <v>4</v>
      </c>
      <c r="AV536" s="527">
        <v>35</v>
      </c>
      <c r="AW536" s="527">
        <v>17</v>
      </c>
      <c r="AX536" s="528"/>
    </row>
    <row r="537" spans="1:50">
      <c r="A537" s="526" t="s">
        <v>1005</v>
      </c>
      <c r="B537" s="526" t="s">
        <v>383</v>
      </c>
      <c r="C537" s="526" t="s">
        <v>954</v>
      </c>
      <c r="D537" s="526" t="s">
        <v>653</v>
      </c>
      <c r="E537" s="526" t="s">
        <v>654</v>
      </c>
      <c r="F537" s="61" t="str">
        <f>IF(D537="","",VLOOKUP(D537,'UG SKU Categorization'!$A$1:$C$204,3,0))</f>
        <v>Hygiene</v>
      </c>
      <c r="G537" s="527">
        <v>3163</v>
      </c>
      <c r="H537" s="527">
        <v>298</v>
      </c>
      <c r="I537" s="527">
        <v>160</v>
      </c>
      <c r="J537" s="527">
        <v>12</v>
      </c>
      <c r="K537" s="527">
        <v>28</v>
      </c>
      <c r="L537" s="527">
        <v>169</v>
      </c>
      <c r="M537" s="527">
        <v>43</v>
      </c>
      <c r="N537" s="527">
        <v>20</v>
      </c>
      <c r="O537" s="527">
        <v>96</v>
      </c>
      <c r="P537" s="527">
        <v>264</v>
      </c>
      <c r="Q537" s="527">
        <v>31</v>
      </c>
      <c r="R537" s="527">
        <v>55</v>
      </c>
      <c r="S537" s="527">
        <v>4</v>
      </c>
      <c r="T537" s="527">
        <v>200</v>
      </c>
      <c r="U537" s="527">
        <v>130</v>
      </c>
      <c r="V537" s="527">
        <v>6</v>
      </c>
      <c r="W537" s="527">
        <v>32</v>
      </c>
      <c r="X537" s="527">
        <v>232</v>
      </c>
      <c r="Y537" s="527">
        <v>48</v>
      </c>
      <c r="Z537" s="527">
        <v>33</v>
      </c>
      <c r="AA537" s="527">
        <v>83</v>
      </c>
      <c r="AB537" s="527">
        <v>303</v>
      </c>
      <c r="AC537" s="527">
        <v>12</v>
      </c>
      <c r="AD537" s="528"/>
      <c r="AE537" s="527">
        <v>36</v>
      </c>
      <c r="AF537" s="527">
        <v>148</v>
      </c>
      <c r="AG537" s="527">
        <v>61</v>
      </c>
      <c r="AH537" s="527">
        <v>25</v>
      </c>
      <c r="AI537" s="527">
        <v>4</v>
      </c>
      <c r="AJ537" s="527">
        <v>86</v>
      </c>
      <c r="AK537" s="527">
        <v>72</v>
      </c>
      <c r="AL537" s="527">
        <v>6</v>
      </c>
      <c r="AM537" s="527">
        <v>23</v>
      </c>
      <c r="AN537" s="527">
        <v>76</v>
      </c>
      <c r="AO537" s="527">
        <v>40</v>
      </c>
      <c r="AP537" s="527">
        <v>16</v>
      </c>
      <c r="AQ537" s="527">
        <v>124</v>
      </c>
      <c r="AR537" s="527">
        <v>85</v>
      </c>
      <c r="AS537" s="527">
        <v>62</v>
      </c>
      <c r="AT537" s="527">
        <v>21</v>
      </c>
      <c r="AU537" s="527">
        <v>11</v>
      </c>
      <c r="AV537" s="527">
        <v>8</v>
      </c>
      <c r="AW537" s="528"/>
      <c r="AX537" s="528"/>
    </row>
    <row r="538" spans="1:50">
      <c r="A538" s="526" t="s">
        <v>1005</v>
      </c>
      <c r="B538" s="526" t="s">
        <v>383</v>
      </c>
      <c r="C538" s="526" t="s">
        <v>954</v>
      </c>
      <c r="D538" s="526" t="s">
        <v>655</v>
      </c>
      <c r="E538" s="526" t="s">
        <v>656</v>
      </c>
      <c r="F538" s="61" t="str">
        <f>IF(D538="","",VLOOKUP(D538,'UG SKU Categorization'!$A$1:$C$204,3,0))</f>
        <v>Diarrhea Treatment</v>
      </c>
      <c r="G538" s="527">
        <v>30</v>
      </c>
      <c r="H538" s="528"/>
      <c r="I538" s="527">
        <v>3</v>
      </c>
      <c r="J538" s="527">
        <v>1</v>
      </c>
      <c r="K538" s="528"/>
      <c r="L538" s="527">
        <v>2</v>
      </c>
      <c r="M538" s="528"/>
      <c r="N538" s="527">
        <v>14</v>
      </c>
      <c r="O538" s="527">
        <v>2</v>
      </c>
      <c r="P538" s="527">
        <v>1</v>
      </c>
      <c r="Q538" s="528"/>
      <c r="R538" s="528"/>
      <c r="S538" s="527">
        <v>2</v>
      </c>
      <c r="T538" s="528"/>
      <c r="U538" s="527">
        <v>2</v>
      </c>
      <c r="V538" s="527">
        <v>3</v>
      </c>
      <c r="W538" s="528"/>
      <c r="X538" s="528"/>
      <c r="Y538" s="528"/>
      <c r="Z538" s="528"/>
      <c r="AA538" s="528"/>
      <c r="AB538" s="528"/>
      <c r="AC538" s="528"/>
      <c r="AD538" s="528"/>
      <c r="AE538" s="528"/>
      <c r="AF538" s="528"/>
      <c r="AG538" s="528"/>
      <c r="AH538" s="528"/>
      <c r="AI538" s="528"/>
      <c r="AJ538" s="528"/>
      <c r="AK538" s="528"/>
      <c r="AL538" s="528"/>
      <c r="AM538" s="528"/>
      <c r="AN538" s="528"/>
      <c r="AO538" s="528"/>
      <c r="AP538" s="528"/>
      <c r="AQ538" s="528"/>
      <c r="AR538" s="528"/>
      <c r="AS538" s="528"/>
      <c r="AT538" s="528"/>
      <c r="AU538" s="528"/>
      <c r="AV538" s="528"/>
      <c r="AW538" s="528"/>
      <c r="AX538" s="528"/>
    </row>
    <row r="539" spans="1:50">
      <c r="A539" s="526" t="s">
        <v>1005</v>
      </c>
      <c r="B539" s="526" t="s">
        <v>383</v>
      </c>
      <c r="C539" s="526" t="s">
        <v>954</v>
      </c>
      <c r="D539" s="526" t="s">
        <v>657</v>
      </c>
      <c r="E539" s="526" t="s">
        <v>658</v>
      </c>
      <c r="F539" s="61" t="str">
        <f>IF(D539="","",VLOOKUP(D539,'UG SKU Categorization'!$A$1:$C$204,3,0))</f>
        <v>Diarrhea Treatment</v>
      </c>
      <c r="G539" s="527">
        <v>416</v>
      </c>
      <c r="H539" s="527">
        <v>1</v>
      </c>
      <c r="I539" s="527">
        <v>6</v>
      </c>
      <c r="J539" s="527">
        <v>2</v>
      </c>
      <c r="K539" s="527">
        <v>2</v>
      </c>
      <c r="L539" s="527">
        <v>5</v>
      </c>
      <c r="M539" s="527">
        <v>6</v>
      </c>
      <c r="N539" s="527">
        <v>22</v>
      </c>
      <c r="O539" s="527">
        <v>8</v>
      </c>
      <c r="P539" s="527">
        <v>5</v>
      </c>
      <c r="Q539" s="527">
        <v>9</v>
      </c>
      <c r="R539" s="528"/>
      <c r="S539" s="528"/>
      <c r="T539" s="528"/>
      <c r="U539" s="528"/>
      <c r="V539" s="528"/>
      <c r="W539" s="528"/>
      <c r="X539" s="528"/>
      <c r="Y539" s="528"/>
      <c r="Z539" s="528"/>
      <c r="AA539" s="528"/>
      <c r="AB539" s="528"/>
      <c r="AC539" s="528"/>
      <c r="AD539" s="528"/>
      <c r="AE539" s="528"/>
      <c r="AF539" s="528"/>
      <c r="AG539" s="528"/>
      <c r="AH539" s="527">
        <v>140</v>
      </c>
      <c r="AI539" s="528"/>
      <c r="AJ539" s="528"/>
      <c r="AK539" s="527">
        <v>200</v>
      </c>
      <c r="AL539" s="528"/>
      <c r="AM539" s="528"/>
      <c r="AN539" s="528"/>
      <c r="AO539" s="528"/>
      <c r="AP539" s="528"/>
      <c r="AQ539" s="528"/>
      <c r="AR539" s="528"/>
      <c r="AS539" s="528"/>
      <c r="AT539" s="527">
        <v>5</v>
      </c>
      <c r="AU539" s="527">
        <v>5</v>
      </c>
      <c r="AV539" s="528"/>
      <c r="AW539" s="528"/>
      <c r="AX539" s="528"/>
    </row>
    <row r="540" spans="1:50">
      <c r="A540" s="526" t="s">
        <v>1005</v>
      </c>
      <c r="B540" s="526" t="s">
        <v>383</v>
      </c>
      <c r="C540" s="526" t="s">
        <v>954</v>
      </c>
      <c r="D540" s="526" t="s">
        <v>659</v>
      </c>
      <c r="E540" s="526" t="s">
        <v>660</v>
      </c>
      <c r="F540" s="61" t="str">
        <f>IF(D540="","",VLOOKUP(D540,'UG SKU Categorization'!$A$1:$C$204,3,0))</f>
        <v>Other</v>
      </c>
      <c r="G540" s="527">
        <v>404</v>
      </c>
      <c r="H540" s="527">
        <v>14</v>
      </c>
      <c r="I540" s="527">
        <v>14</v>
      </c>
      <c r="J540" s="527">
        <v>22</v>
      </c>
      <c r="K540" s="527">
        <v>5</v>
      </c>
      <c r="L540" s="527">
        <v>8</v>
      </c>
      <c r="M540" s="527">
        <v>20</v>
      </c>
      <c r="N540" s="527">
        <v>43</v>
      </c>
      <c r="O540" s="527">
        <v>13</v>
      </c>
      <c r="P540" s="527">
        <v>7</v>
      </c>
      <c r="Q540" s="527">
        <v>12</v>
      </c>
      <c r="R540" s="527">
        <v>15</v>
      </c>
      <c r="S540" s="527">
        <v>5</v>
      </c>
      <c r="T540" s="527">
        <v>6</v>
      </c>
      <c r="U540" s="527">
        <v>8</v>
      </c>
      <c r="V540" s="527">
        <v>5</v>
      </c>
      <c r="W540" s="527">
        <v>34</v>
      </c>
      <c r="X540" s="527">
        <v>15</v>
      </c>
      <c r="Y540" s="527">
        <v>6</v>
      </c>
      <c r="Z540" s="527">
        <v>13</v>
      </c>
      <c r="AA540" s="527">
        <v>11</v>
      </c>
      <c r="AB540" s="527">
        <v>5</v>
      </c>
      <c r="AC540" s="527">
        <v>4</v>
      </c>
      <c r="AD540" s="527">
        <v>8</v>
      </c>
      <c r="AE540" s="527">
        <v>9</v>
      </c>
      <c r="AF540" s="527">
        <v>11</v>
      </c>
      <c r="AG540" s="527">
        <v>4</v>
      </c>
      <c r="AH540" s="527">
        <v>8</v>
      </c>
      <c r="AI540" s="527">
        <v>7</v>
      </c>
      <c r="AJ540" s="527">
        <v>8</v>
      </c>
      <c r="AK540" s="527">
        <v>10</v>
      </c>
      <c r="AL540" s="527">
        <v>4</v>
      </c>
      <c r="AM540" s="527">
        <v>8</v>
      </c>
      <c r="AN540" s="527">
        <v>7</v>
      </c>
      <c r="AO540" s="527">
        <v>7</v>
      </c>
      <c r="AP540" s="527">
        <v>2</v>
      </c>
      <c r="AQ540" s="527">
        <v>4</v>
      </c>
      <c r="AR540" s="527">
        <v>4</v>
      </c>
      <c r="AS540" s="527">
        <v>4</v>
      </c>
      <c r="AT540" s="527">
        <v>3</v>
      </c>
      <c r="AU540" s="527">
        <v>6</v>
      </c>
      <c r="AV540" s="527">
        <v>4</v>
      </c>
      <c r="AW540" s="527">
        <v>1</v>
      </c>
      <c r="AX540" s="528"/>
    </row>
    <row r="541" spans="1:50">
      <c r="A541" s="526" t="s">
        <v>1005</v>
      </c>
      <c r="B541" s="526" t="s">
        <v>383</v>
      </c>
      <c r="C541" s="526" t="s">
        <v>954</v>
      </c>
      <c r="D541" s="526" t="s">
        <v>417</v>
      </c>
      <c r="E541" s="526" t="s">
        <v>418</v>
      </c>
      <c r="F541" s="61" t="str">
        <f>IF(D541="","",VLOOKUP(D541,'UG SKU Categorization'!$A$1:$C$204,3,0))</f>
        <v>Hygiene</v>
      </c>
      <c r="G541" s="527">
        <v>262</v>
      </c>
      <c r="H541" s="527">
        <v>3</v>
      </c>
      <c r="I541" s="527">
        <v>1</v>
      </c>
      <c r="J541" s="527">
        <v>5</v>
      </c>
      <c r="K541" s="528"/>
      <c r="L541" s="528"/>
      <c r="M541" s="527">
        <v>4</v>
      </c>
      <c r="N541" s="527">
        <v>14</v>
      </c>
      <c r="O541" s="527">
        <v>8</v>
      </c>
      <c r="P541" s="527">
        <v>7</v>
      </c>
      <c r="Q541" s="527">
        <v>14</v>
      </c>
      <c r="R541" s="527">
        <v>6</v>
      </c>
      <c r="S541" s="527">
        <v>3</v>
      </c>
      <c r="T541" s="527">
        <v>10</v>
      </c>
      <c r="U541" s="527">
        <v>18</v>
      </c>
      <c r="V541" s="527">
        <v>4</v>
      </c>
      <c r="W541" s="527">
        <v>5</v>
      </c>
      <c r="X541" s="528"/>
      <c r="Y541" s="528"/>
      <c r="Z541" s="527">
        <v>5</v>
      </c>
      <c r="AA541" s="527">
        <v>6</v>
      </c>
      <c r="AB541" s="527">
        <v>6</v>
      </c>
      <c r="AC541" s="527">
        <v>2</v>
      </c>
      <c r="AD541" s="527">
        <v>4</v>
      </c>
      <c r="AE541" s="527">
        <v>7</v>
      </c>
      <c r="AF541" s="527">
        <v>12</v>
      </c>
      <c r="AG541" s="527">
        <v>6</v>
      </c>
      <c r="AH541" s="527">
        <v>6</v>
      </c>
      <c r="AI541" s="527">
        <v>3</v>
      </c>
      <c r="AJ541" s="527">
        <v>11</v>
      </c>
      <c r="AK541" s="527">
        <v>6</v>
      </c>
      <c r="AL541" s="527">
        <v>8</v>
      </c>
      <c r="AM541" s="527">
        <v>4</v>
      </c>
      <c r="AN541" s="527">
        <v>12</v>
      </c>
      <c r="AO541" s="527">
        <v>4</v>
      </c>
      <c r="AP541" s="527">
        <v>15</v>
      </c>
      <c r="AQ541" s="527">
        <v>5</v>
      </c>
      <c r="AR541" s="527">
        <v>9</v>
      </c>
      <c r="AS541" s="527">
        <v>4</v>
      </c>
      <c r="AT541" s="527">
        <v>4</v>
      </c>
      <c r="AU541" s="527">
        <v>8</v>
      </c>
      <c r="AV541" s="527">
        <v>9</v>
      </c>
      <c r="AW541" s="527">
        <v>4</v>
      </c>
      <c r="AX541" s="528"/>
    </row>
    <row r="542" spans="1:50">
      <c r="A542" s="526" t="s">
        <v>1005</v>
      </c>
      <c r="B542" s="526" t="s">
        <v>383</v>
      </c>
      <c r="C542" s="526" t="s">
        <v>954</v>
      </c>
      <c r="D542" s="526" t="s">
        <v>661</v>
      </c>
      <c r="E542" s="526" t="s">
        <v>662</v>
      </c>
      <c r="F542" s="61" t="str">
        <f>IF(D542="","",VLOOKUP(D542,'UG SKU Categorization'!$A$1:$C$204,3,0))</f>
        <v>Hygiene</v>
      </c>
      <c r="G542" s="527">
        <v>1669</v>
      </c>
      <c r="H542" s="528"/>
      <c r="I542" s="527">
        <v>40</v>
      </c>
      <c r="J542" s="527">
        <v>18</v>
      </c>
      <c r="K542" s="527">
        <v>30</v>
      </c>
      <c r="L542" s="527">
        <v>44</v>
      </c>
      <c r="M542" s="527">
        <v>41</v>
      </c>
      <c r="N542" s="527">
        <v>42</v>
      </c>
      <c r="O542" s="527">
        <v>33</v>
      </c>
      <c r="P542" s="527">
        <v>55</v>
      </c>
      <c r="Q542" s="527">
        <v>45</v>
      </c>
      <c r="R542" s="527">
        <v>9</v>
      </c>
      <c r="S542" s="527">
        <v>18</v>
      </c>
      <c r="T542" s="527">
        <v>29</v>
      </c>
      <c r="U542" s="527">
        <v>35</v>
      </c>
      <c r="V542" s="527">
        <v>21</v>
      </c>
      <c r="W542" s="527">
        <v>39</v>
      </c>
      <c r="X542" s="528"/>
      <c r="Y542" s="528"/>
      <c r="Z542" s="528"/>
      <c r="AA542" s="528"/>
      <c r="AB542" s="527">
        <v>1</v>
      </c>
      <c r="AC542" s="527">
        <v>28</v>
      </c>
      <c r="AD542" s="527">
        <v>7</v>
      </c>
      <c r="AE542" s="527">
        <v>9</v>
      </c>
      <c r="AF542" s="527">
        <v>18</v>
      </c>
      <c r="AG542" s="527">
        <v>4</v>
      </c>
      <c r="AH542" s="527">
        <v>32</v>
      </c>
      <c r="AI542" s="527">
        <v>3</v>
      </c>
      <c r="AJ542" s="527">
        <v>13</v>
      </c>
      <c r="AK542" s="527">
        <v>11</v>
      </c>
      <c r="AL542" s="527">
        <v>60</v>
      </c>
      <c r="AM542" s="527">
        <v>130</v>
      </c>
      <c r="AN542" s="527">
        <v>78</v>
      </c>
      <c r="AO542" s="527">
        <v>370</v>
      </c>
      <c r="AP542" s="527">
        <v>77</v>
      </c>
      <c r="AQ542" s="527">
        <v>220</v>
      </c>
      <c r="AR542" s="527">
        <v>20</v>
      </c>
      <c r="AS542" s="527">
        <v>5</v>
      </c>
      <c r="AT542" s="527">
        <v>33</v>
      </c>
      <c r="AU542" s="527">
        <v>31</v>
      </c>
      <c r="AV542" s="527">
        <v>15</v>
      </c>
      <c r="AW542" s="527">
        <v>5</v>
      </c>
      <c r="AX542" s="528"/>
    </row>
    <row r="543" spans="1:50">
      <c r="A543" s="526" t="s">
        <v>1005</v>
      </c>
      <c r="B543" s="526" t="s">
        <v>383</v>
      </c>
      <c r="C543" s="526" t="s">
        <v>954</v>
      </c>
      <c r="D543" s="526" t="s">
        <v>695</v>
      </c>
      <c r="E543" s="526" t="s">
        <v>696</v>
      </c>
      <c r="F543" s="61" t="str">
        <f>IF(D543="","",VLOOKUP(D543,'UG SKU Categorization'!$A$1:$C$204,3,0))</f>
        <v>Soap</v>
      </c>
      <c r="G543" s="527">
        <v>2320</v>
      </c>
      <c r="H543" s="528"/>
      <c r="I543" s="527">
        <v>41</v>
      </c>
      <c r="J543" s="527">
        <v>4</v>
      </c>
      <c r="K543" s="527">
        <v>27</v>
      </c>
      <c r="L543" s="527">
        <v>2</v>
      </c>
      <c r="M543" s="527">
        <v>26</v>
      </c>
      <c r="N543" s="527">
        <v>129</v>
      </c>
      <c r="O543" s="527">
        <v>98</v>
      </c>
      <c r="P543" s="527">
        <v>161</v>
      </c>
      <c r="Q543" s="527">
        <v>140</v>
      </c>
      <c r="R543" s="527">
        <v>196</v>
      </c>
      <c r="S543" s="527">
        <v>76</v>
      </c>
      <c r="T543" s="527">
        <v>132</v>
      </c>
      <c r="U543" s="527">
        <v>176</v>
      </c>
      <c r="V543" s="527">
        <v>141</v>
      </c>
      <c r="W543" s="527">
        <v>132</v>
      </c>
      <c r="X543" s="527">
        <v>99</v>
      </c>
      <c r="Y543" s="527">
        <v>120</v>
      </c>
      <c r="Z543" s="527">
        <v>63</v>
      </c>
      <c r="AA543" s="527">
        <v>63</v>
      </c>
      <c r="AB543" s="527">
        <v>61</v>
      </c>
      <c r="AC543" s="527">
        <v>62</v>
      </c>
      <c r="AD543" s="527">
        <v>32</v>
      </c>
      <c r="AE543" s="527">
        <v>55</v>
      </c>
      <c r="AF543" s="527">
        <v>33</v>
      </c>
      <c r="AG543" s="527">
        <v>7</v>
      </c>
      <c r="AH543" s="527">
        <v>57</v>
      </c>
      <c r="AI543" s="527">
        <v>12</v>
      </c>
      <c r="AJ543" s="527">
        <v>20</v>
      </c>
      <c r="AK543" s="527">
        <v>36</v>
      </c>
      <c r="AL543" s="527">
        <v>8</v>
      </c>
      <c r="AM543" s="527">
        <v>9</v>
      </c>
      <c r="AN543" s="527">
        <v>9</v>
      </c>
      <c r="AO543" s="528"/>
      <c r="AP543" s="527">
        <v>5</v>
      </c>
      <c r="AQ543" s="527">
        <v>44</v>
      </c>
      <c r="AR543" s="527">
        <v>1</v>
      </c>
      <c r="AS543" s="527">
        <v>5</v>
      </c>
      <c r="AT543" s="528"/>
      <c r="AU543" s="527">
        <v>4</v>
      </c>
      <c r="AV543" s="527">
        <v>8</v>
      </c>
      <c r="AW543" s="527">
        <v>26</v>
      </c>
      <c r="AX543" s="528"/>
    </row>
    <row r="544" spans="1:50">
      <c r="A544" s="526" t="s">
        <v>1005</v>
      </c>
      <c r="B544" s="526" t="s">
        <v>383</v>
      </c>
      <c r="C544" s="526" t="s">
        <v>954</v>
      </c>
      <c r="D544" s="526" t="s">
        <v>419</v>
      </c>
      <c r="E544" s="526" t="s">
        <v>420</v>
      </c>
      <c r="F544" s="61" t="str">
        <f>IF(D544="","",VLOOKUP(D544,'UG SKU Categorization'!$A$1:$C$204,3,0))</f>
        <v>Hygiene</v>
      </c>
      <c r="G544" s="527">
        <v>140</v>
      </c>
      <c r="H544" s="528"/>
      <c r="I544" s="528"/>
      <c r="J544" s="528"/>
      <c r="K544" s="528"/>
      <c r="L544" s="527">
        <v>37</v>
      </c>
      <c r="M544" s="527">
        <v>16</v>
      </c>
      <c r="N544" s="527">
        <v>50</v>
      </c>
      <c r="O544" s="527">
        <v>21</v>
      </c>
      <c r="P544" s="527">
        <v>10</v>
      </c>
      <c r="Q544" s="528"/>
      <c r="R544" s="528"/>
      <c r="S544" s="528"/>
      <c r="T544" s="527">
        <v>1</v>
      </c>
      <c r="U544" s="528"/>
      <c r="V544" s="528"/>
      <c r="W544" s="527">
        <v>1</v>
      </c>
      <c r="X544" s="527">
        <v>1</v>
      </c>
      <c r="Y544" s="528"/>
      <c r="Z544" s="528"/>
      <c r="AA544" s="528"/>
      <c r="AB544" s="528"/>
      <c r="AC544" s="528"/>
      <c r="AD544" s="527">
        <v>1</v>
      </c>
      <c r="AE544" s="528"/>
      <c r="AF544" s="527">
        <v>1</v>
      </c>
      <c r="AG544" s="528"/>
      <c r="AH544" s="528"/>
      <c r="AI544" s="528"/>
      <c r="AJ544" s="528"/>
      <c r="AK544" s="528"/>
      <c r="AL544" s="528"/>
      <c r="AM544" s="527">
        <v>1</v>
      </c>
      <c r="AN544" s="528"/>
      <c r="AO544" s="528"/>
      <c r="AP544" s="528"/>
      <c r="AQ544" s="528"/>
      <c r="AR544" s="528"/>
      <c r="AS544" s="528"/>
      <c r="AT544" s="528"/>
      <c r="AU544" s="528"/>
      <c r="AV544" s="528"/>
      <c r="AW544" s="528"/>
      <c r="AX544" s="528"/>
    </row>
    <row r="545" spans="1:50">
      <c r="A545" s="526" t="s">
        <v>1005</v>
      </c>
      <c r="B545" s="526" t="s">
        <v>383</v>
      </c>
      <c r="C545" s="526" t="s">
        <v>954</v>
      </c>
      <c r="D545" s="526" t="s">
        <v>421</v>
      </c>
      <c r="E545" s="526" t="s">
        <v>422</v>
      </c>
      <c r="F545" s="61" t="str">
        <f>IF(D545="","",VLOOKUP(D545,'UG SKU Categorization'!$A$1:$C$204,3,0))</f>
        <v>Hygiene</v>
      </c>
      <c r="G545" s="527">
        <v>434</v>
      </c>
      <c r="H545" s="528"/>
      <c r="I545" s="528"/>
      <c r="J545" s="528"/>
      <c r="K545" s="528"/>
      <c r="L545" s="528"/>
      <c r="M545" s="528"/>
      <c r="N545" s="527">
        <v>1</v>
      </c>
      <c r="O545" s="527">
        <v>8</v>
      </c>
      <c r="P545" s="528"/>
      <c r="Q545" s="528"/>
      <c r="R545" s="528"/>
      <c r="S545" s="528"/>
      <c r="T545" s="528"/>
      <c r="U545" s="527">
        <v>81</v>
      </c>
      <c r="V545" s="527">
        <v>2</v>
      </c>
      <c r="W545" s="527">
        <v>7</v>
      </c>
      <c r="X545" s="527">
        <v>10</v>
      </c>
      <c r="Y545" s="527">
        <v>10</v>
      </c>
      <c r="Z545" s="527">
        <v>4</v>
      </c>
      <c r="AA545" s="527">
        <v>7</v>
      </c>
      <c r="AB545" s="527">
        <v>1</v>
      </c>
      <c r="AC545" s="527">
        <v>3</v>
      </c>
      <c r="AD545" s="527">
        <v>5</v>
      </c>
      <c r="AE545" s="527">
        <v>4</v>
      </c>
      <c r="AF545" s="527">
        <v>12</v>
      </c>
      <c r="AG545" s="527">
        <v>38</v>
      </c>
      <c r="AH545" s="527">
        <v>5</v>
      </c>
      <c r="AI545" s="527">
        <v>7</v>
      </c>
      <c r="AJ545" s="527">
        <v>6</v>
      </c>
      <c r="AK545" s="527">
        <v>4</v>
      </c>
      <c r="AL545" s="528"/>
      <c r="AM545" s="527">
        <v>6</v>
      </c>
      <c r="AN545" s="527">
        <v>2</v>
      </c>
      <c r="AO545" s="527">
        <v>1</v>
      </c>
      <c r="AP545" s="527">
        <v>10</v>
      </c>
      <c r="AQ545" s="527">
        <v>9</v>
      </c>
      <c r="AR545" s="527">
        <v>2</v>
      </c>
      <c r="AS545" s="527">
        <v>1</v>
      </c>
      <c r="AT545" s="527">
        <v>62</v>
      </c>
      <c r="AU545" s="528"/>
      <c r="AV545" s="527">
        <v>26</v>
      </c>
      <c r="AW545" s="527">
        <v>100</v>
      </c>
      <c r="AX545" s="528"/>
    </row>
    <row r="546" spans="1:50">
      <c r="A546" s="526" t="s">
        <v>1005</v>
      </c>
      <c r="B546" s="526" t="s">
        <v>383</v>
      </c>
      <c r="C546" s="526" t="s">
        <v>954</v>
      </c>
      <c r="D546" s="526" t="s">
        <v>697</v>
      </c>
      <c r="E546" s="526" t="s">
        <v>698</v>
      </c>
      <c r="F546" s="61" t="str">
        <f>IF(D546="","",VLOOKUP(D546,'UG SKU Categorization'!$A$1:$C$204,3,0))</f>
        <v>Soap</v>
      </c>
      <c r="G546" s="527">
        <v>2966</v>
      </c>
      <c r="H546" s="528"/>
      <c r="I546" s="528"/>
      <c r="J546" s="528"/>
      <c r="K546" s="528"/>
      <c r="L546" s="528"/>
      <c r="M546" s="528"/>
      <c r="N546" s="528"/>
      <c r="O546" s="528"/>
      <c r="P546" s="528"/>
      <c r="Q546" s="528"/>
      <c r="R546" s="528"/>
      <c r="S546" s="527">
        <v>21</v>
      </c>
      <c r="T546" s="527">
        <v>57</v>
      </c>
      <c r="U546" s="527">
        <v>15</v>
      </c>
      <c r="V546" s="527">
        <v>17</v>
      </c>
      <c r="W546" s="527">
        <v>37</v>
      </c>
      <c r="X546" s="527">
        <v>146</v>
      </c>
      <c r="Y546" s="527">
        <v>176</v>
      </c>
      <c r="Z546" s="527">
        <v>154</v>
      </c>
      <c r="AA546" s="527">
        <v>135</v>
      </c>
      <c r="AB546" s="527">
        <v>135</v>
      </c>
      <c r="AC546" s="527">
        <v>97</v>
      </c>
      <c r="AD546" s="527">
        <v>121</v>
      </c>
      <c r="AE546" s="527">
        <v>109</v>
      </c>
      <c r="AF546" s="527">
        <v>115</v>
      </c>
      <c r="AG546" s="527">
        <v>116</v>
      </c>
      <c r="AH546" s="527">
        <v>108</v>
      </c>
      <c r="AI546" s="527">
        <v>175</v>
      </c>
      <c r="AJ546" s="527">
        <v>199</v>
      </c>
      <c r="AK546" s="527">
        <v>145</v>
      </c>
      <c r="AL546" s="527">
        <v>134</v>
      </c>
      <c r="AM546" s="527">
        <v>102</v>
      </c>
      <c r="AN546" s="527">
        <v>80</v>
      </c>
      <c r="AO546" s="527">
        <v>50</v>
      </c>
      <c r="AP546" s="527">
        <v>75</v>
      </c>
      <c r="AQ546" s="527">
        <v>98</v>
      </c>
      <c r="AR546" s="527">
        <v>47</v>
      </c>
      <c r="AS546" s="527">
        <v>60</v>
      </c>
      <c r="AT546" s="527">
        <v>49</v>
      </c>
      <c r="AU546" s="527">
        <v>47</v>
      </c>
      <c r="AV546" s="527">
        <v>74</v>
      </c>
      <c r="AW546" s="527">
        <v>72</v>
      </c>
      <c r="AX546" s="528"/>
    </row>
    <row r="547" spans="1:50">
      <c r="A547" s="526" t="s">
        <v>1005</v>
      </c>
      <c r="B547" s="526" t="s">
        <v>383</v>
      </c>
      <c r="C547" s="526" t="s">
        <v>954</v>
      </c>
      <c r="D547" s="526" t="s">
        <v>663</v>
      </c>
      <c r="E547" s="526" t="s">
        <v>664</v>
      </c>
      <c r="F547" s="61" t="str">
        <f>IF(D547="","",VLOOKUP(D547,'UG SKU Categorization'!$A$1:$C$204,3,0))</f>
        <v>Water filtration and storage</v>
      </c>
      <c r="G547" s="527">
        <v>2</v>
      </c>
      <c r="H547" s="528"/>
      <c r="I547" s="528"/>
      <c r="J547" s="528"/>
      <c r="K547" s="528"/>
      <c r="L547" s="528"/>
      <c r="M547" s="528"/>
      <c r="N547" s="528"/>
      <c r="O547" s="528"/>
      <c r="P547" s="528"/>
      <c r="Q547" s="528"/>
      <c r="R547" s="528"/>
      <c r="S547" s="528"/>
      <c r="T547" s="528"/>
      <c r="U547" s="528"/>
      <c r="V547" s="528"/>
      <c r="W547" s="528"/>
      <c r="X547" s="528"/>
      <c r="Y547" s="528"/>
      <c r="Z547" s="528"/>
      <c r="AA547" s="528"/>
      <c r="AB547" s="528"/>
      <c r="AC547" s="528"/>
      <c r="AD547" s="528"/>
      <c r="AE547" s="527">
        <v>1</v>
      </c>
      <c r="AF547" s="528"/>
      <c r="AG547" s="528"/>
      <c r="AH547" s="527">
        <v>1</v>
      </c>
      <c r="AI547" s="528"/>
      <c r="AJ547" s="528"/>
      <c r="AK547" s="528"/>
      <c r="AL547" s="528"/>
      <c r="AM547" s="528"/>
      <c r="AN547" s="528"/>
      <c r="AO547" s="528"/>
      <c r="AP547" s="528"/>
      <c r="AQ547" s="528"/>
      <c r="AR547" s="528"/>
      <c r="AS547" s="528"/>
      <c r="AT547" s="528"/>
      <c r="AU547" s="528"/>
      <c r="AV547" s="528"/>
      <c r="AW547" s="528"/>
      <c r="AX547" s="528"/>
    </row>
    <row r="548" spans="1:50">
      <c r="A548" s="526" t="s">
        <v>1005</v>
      </c>
      <c r="B548" s="526" t="s">
        <v>383</v>
      </c>
      <c r="C548" s="526" t="s">
        <v>954</v>
      </c>
      <c r="D548" s="526" t="s">
        <v>665</v>
      </c>
      <c r="E548" s="526" t="s">
        <v>666</v>
      </c>
      <c r="F548" s="61" t="str">
        <f>IF(D548="","",VLOOKUP(D548,'UG SKU Categorization'!$A$1:$C$204,3,0))</f>
        <v>Diarrhea Treatment</v>
      </c>
      <c r="G548" s="527">
        <v>720</v>
      </c>
      <c r="H548" s="528"/>
      <c r="I548" s="528"/>
      <c r="J548" s="528"/>
      <c r="K548" s="528"/>
      <c r="L548" s="528"/>
      <c r="M548" s="528"/>
      <c r="N548" s="528"/>
      <c r="O548" s="528"/>
      <c r="P548" s="528"/>
      <c r="Q548" s="528"/>
      <c r="R548" s="528"/>
      <c r="S548" s="528"/>
      <c r="T548" s="528"/>
      <c r="U548" s="528"/>
      <c r="V548" s="528"/>
      <c r="W548" s="528"/>
      <c r="X548" s="528"/>
      <c r="Y548" s="528"/>
      <c r="Z548" s="528"/>
      <c r="AA548" s="528"/>
      <c r="AB548" s="528"/>
      <c r="AC548" s="528"/>
      <c r="AD548" s="528"/>
      <c r="AE548" s="528"/>
      <c r="AF548" s="528"/>
      <c r="AG548" s="528"/>
      <c r="AH548" s="527">
        <v>107</v>
      </c>
      <c r="AI548" s="527">
        <v>80</v>
      </c>
      <c r="AJ548" s="527">
        <v>39</v>
      </c>
      <c r="AK548" s="527">
        <v>50</v>
      </c>
      <c r="AL548" s="527">
        <v>40</v>
      </c>
      <c r="AM548" s="527">
        <v>96</v>
      </c>
      <c r="AN548" s="527">
        <v>21</v>
      </c>
      <c r="AO548" s="527">
        <v>125</v>
      </c>
      <c r="AP548" s="527">
        <v>4</v>
      </c>
      <c r="AQ548" s="527">
        <v>17</v>
      </c>
      <c r="AR548" s="527">
        <v>56</v>
      </c>
      <c r="AS548" s="527">
        <v>37</v>
      </c>
      <c r="AT548" s="527">
        <v>20</v>
      </c>
      <c r="AU548" s="528"/>
      <c r="AV548" s="527">
        <v>10</v>
      </c>
      <c r="AW548" s="527">
        <v>18</v>
      </c>
      <c r="AX548" s="528"/>
    </row>
    <row r="549" spans="1:50">
      <c r="A549" s="526" t="s">
        <v>1005</v>
      </c>
      <c r="B549" s="526" t="s">
        <v>383</v>
      </c>
      <c r="C549" s="526" t="s">
        <v>954</v>
      </c>
      <c r="D549" s="526" t="s">
        <v>1976</v>
      </c>
      <c r="E549" s="526" t="s">
        <v>1978</v>
      </c>
      <c r="F549" s="61" t="str">
        <f>IF(D549="","",VLOOKUP(D549,'UG SKU Categorization'!$A$1:$C$204,3,0))</f>
        <v>Diarrhea Treatment</v>
      </c>
      <c r="G549" s="527">
        <v>32</v>
      </c>
      <c r="H549" s="528"/>
      <c r="I549" s="528"/>
      <c r="J549" s="528"/>
      <c r="K549" s="528"/>
      <c r="L549" s="528"/>
      <c r="M549" s="528"/>
      <c r="N549" s="528"/>
      <c r="O549" s="528"/>
      <c r="P549" s="528"/>
      <c r="Q549" s="528"/>
      <c r="R549" s="528"/>
      <c r="S549" s="528"/>
      <c r="T549" s="528"/>
      <c r="U549" s="528"/>
      <c r="V549" s="528"/>
      <c r="W549" s="528"/>
      <c r="X549" s="528"/>
      <c r="Y549" s="528"/>
      <c r="Z549" s="528"/>
      <c r="AA549" s="528"/>
      <c r="AB549" s="528"/>
      <c r="AC549" s="528"/>
      <c r="AD549" s="528"/>
      <c r="AE549" s="528"/>
      <c r="AF549" s="528"/>
      <c r="AG549" s="528"/>
      <c r="AH549" s="528"/>
      <c r="AI549" s="528"/>
      <c r="AJ549" s="528"/>
      <c r="AK549" s="528"/>
      <c r="AL549" s="528"/>
      <c r="AM549" s="528"/>
      <c r="AN549" s="528"/>
      <c r="AO549" s="528"/>
      <c r="AP549" s="528"/>
      <c r="AQ549" s="528"/>
      <c r="AR549" s="528"/>
      <c r="AS549" s="528"/>
      <c r="AT549" s="528"/>
      <c r="AU549" s="527">
        <v>17</v>
      </c>
      <c r="AV549" s="527">
        <v>6</v>
      </c>
      <c r="AW549" s="527">
        <v>9</v>
      </c>
      <c r="AX549" s="528"/>
    </row>
    <row r="550" spans="1:50">
      <c r="A550" s="526" t="s">
        <v>1005</v>
      </c>
      <c r="B550" s="526" t="s">
        <v>383</v>
      </c>
      <c r="C550" s="526" t="s">
        <v>954</v>
      </c>
      <c r="D550" s="526" t="s">
        <v>667</v>
      </c>
      <c r="E550" s="526" t="s">
        <v>668</v>
      </c>
      <c r="F550" s="61" t="str">
        <f>IF(D550="","",VLOOKUP(D550,'UG SKU Categorization'!$A$1:$C$204,3,0))</f>
        <v>Other Health</v>
      </c>
      <c r="G550" s="527">
        <v>906</v>
      </c>
      <c r="H550" s="527">
        <v>49</v>
      </c>
      <c r="I550" s="527">
        <v>44</v>
      </c>
      <c r="J550" s="527">
        <v>41</v>
      </c>
      <c r="K550" s="528"/>
      <c r="L550" s="527">
        <v>39</v>
      </c>
      <c r="M550" s="527">
        <v>17</v>
      </c>
      <c r="N550" s="527">
        <v>70</v>
      </c>
      <c r="O550" s="527">
        <v>50</v>
      </c>
      <c r="P550" s="527">
        <v>22</v>
      </c>
      <c r="Q550" s="527">
        <v>20</v>
      </c>
      <c r="R550" s="527">
        <v>20</v>
      </c>
      <c r="S550" s="527">
        <v>26</v>
      </c>
      <c r="T550" s="527">
        <v>19</v>
      </c>
      <c r="U550" s="527">
        <v>12</v>
      </c>
      <c r="V550" s="527">
        <v>9</v>
      </c>
      <c r="W550" s="527">
        <v>40</v>
      </c>
      <c r="X550" s="527">
        <v>18</v>
      </c>
      <c r="Y550" s="527">
        <v>11</v>
      </c>
      <c r="Z550" s="527">
        <v>14</v>
      </c>
      <c r="AA550" s="527">
        <v>18</v>
      </c>
      <c r="AB550" s="527">
        <v>13</v>
      </c>
      <c r="AC550" s="527">
        <v>16</v>
      </c>
      <c r="AD550" s="527">
        <v>19</v>
      </c>
      <c r="AE550" s="527">
        <v>16</v>
      </c>
      <c r="AF550" s="527">
        <v>18</v>
      </c>
      <c r="AG550" s="527">
        <v>11</v>
      </c>
      <c r="AH550" s="527">
        <v>11</v>
      </c>
      <c r="AI550" s="527">
        <v>17</v>
      </c>
      <c r="AJ550" s="527">
        <v>15</v>
      </c>
      <c r="AK550" s="527">
        <v>19</v>
      </c>
      <c r="AL550" s="527">
        <v>17</v>
      </c>
      <c r="AM550" s="527">
        <v>18</v>
      </c>
      <c r="AN550" s="527">
        <v>15</v>
      </c>
      <c r="AO550" s="527">
        <v>25</v>
      </c>
      <c r="AP550" s="527">
        <v>10</v>
      </c>
      <c r="AQ550" s="527">
        <v>25</v>
      </c>
      <c r="AR550" s="527">
        <v>18</v>
      </c>
      <c r="AS550" s="527">
        <v>11</v>
      </c>
      <c r="AT550" s="527">
        <v>13</v>
      </c>
      <c r="AU550" s="527">
        <v>20</v>
      </c>
      <c r="AV550" s="527">
        <v>15</v>
      </c>
      <c r="AW550" s="527">
        <v>25</v>
      </c>
      <c r="AX550" s="528"/>
    </row>
    <row r="551" spans="1:50">
      <c r="A551" s="526" t="s">
        <v>1005</v>
      </c>
      <c r="B551" s="526" t="s">
        <v>383</v>
      </c>
      <c r="C551" s="526" t="s">
        <v>954</v>
      </c>
      <c r="D551" s="526" t="s">
        <v>669</v>
      </c>
      <c r="E551" s="526" t="s">
        <v>670</v>
      </c>
      <c r="F551" s="61" t="str">
        <f>IF(D551="","",VLOOKUP(D551,'UG SKU Categorization'!$A$1:$C$204,3,0))</f>
        <v>Other Health</v>
      </c>
      <c r="G551" s="527">
        <v>355</v>
      </c>
      <c r="H551" s="527">
        <v>15</v>
      </c>
      <c r="I551" s="527">
        <v>8</v>
      </c>
      <c r="J551" s="527">
        <v>23</v>
      </c>
      <c r="K551" s="527">
        <v>15</v>
      </c>
      <c r="L551" s="527">
        <v>18</v>
      </c>
      <c r="M551" s="527">
        <v>13</v>
      </c>
      <c r="N551" s="527">
        <v>29</v>
      </c>
      <c r="O551" s="527">
        <v>17</v>
      </c>
      <c r="P551" s="527">
        <v>8</v>
      </c>
      <c r="Q551" s="527">
        <v>8</v>
      </c>
      <c r="R551" s="527">
        <v>13</v>
      </c>
      <c r="S551" s="527">
        <v>3</v>
      </c>
      <c r="T551" s="527">
        <v>7</v>
      </c>
      <c r="U551" s="527">
        <v>8</v>
      </c>
      <c r="V551" s="527">
        <v>1</v>
      </c>
      <c r="W551" s="527">
        <v>27</v>
      </c>
      <c r="X551" s="527">
        <v>11</v>
      </c>
      <c r="Y551" s="527">
        <v>2</v>
      </c>
      <c r="Z551" s="527">
        <v>11</v>
      </c>
      <c r="AA551" s="527">
        <v>20</v>
      </c>
      <c r="AB551" s="527">
        <v>2</v>
      </c>
      <c r="AC551" s="527">
        <v>8</v>
      </c>
      <c r="AD551" s="527">
        <v>7</v>
      </c>
      <c r="AE551" s="527">
        <v>1</v>
      </c>
      <c r="AF551" s="527">
        <v>2</v>
      </c>
      <c r="AG551" s="527">
        <v>12</v>
      </c>
      <c r="AH551" s="527">
        <v>2</v>
      </c>
      <c r="AI551" s="527">
        <v>7</v>
      </c>
      <c r="AJ551" s="527">
        <v>6</v>
      </c>
      <c r="AK551" s="527">
        <v>9</v>
      </c>
      <c r="AL551" s="527">
        <v>3</v>
      </c>
      <c r="AM551" s="527">
        <v>11</v>
      </c>
      <c r="AN551" s="527">
        <v>1</v>
      </c>
      <c r="AO551" s="527">
        <v>9</v>
      </c>
      <c r="AP551" s="527">
        <v>2</v>
      </c>
      <c r="AQ551" s="527">
        <v>2</v>
      </c>
      <c r="AR551" s="527">
        <v>4</v>
      </c>
      <c r="AS551" s="527">
        <v>2</v>
      </c>
      <c r="AT551" s="527">
        <v>3</v>
      </c>
      <c r="AU551" s="527">
        <v>2</v>
      </c>
      <c r="AV551" s="528"/>
      <c r="AW551" s="527">
        <v>3</v>
      </c>
      <c r="AX551" s="528"/>
    </row>
    <row r="552" spans="1:50">
      <c r="A552" s="526" t="s">
        <v>1005</v>
      </c>
      <c r="B552" s="526" t="s">
        <v>383</v>
      </c>
      <c r="C552" s="526" t="s">
        <v>954</v>
      </c>
      <c r="D552" s="526" t="s">
        <v>671</v>
      </c>
      <c r="E552" s="526" t="s">
        <v>672</v>
      </c>
      <c r="F552" s="61" t="str">
        <f>IF(D552="","",VLOOKUP(D552,'UG SKU Categorization'!$A$1:$C$204,3,0))</f>
        <v>Other Health</v>
      </c>
      <c r="G552" s="527">
        <v>422</v>
      </c>
      <c r="H552" s="527">
        <v>13</v>
      </c>
      <c r="I552" s="527">
        <v>9</v>
      </c>
      <c r="J552" s="527">
        <v>14</v>
      </c>
      <c r="K552" s="527">
        <v>21</v>
      </c>
      <c r="L552" s="527">
        <v>14</v>
      </c>
      <c r="M552" s="527">
        <v>15</v>
      </c>
      <c r="N552" s="527">
        <v>32</v>
      </c>
      <c r="O552" s="527">
        <v>16</v>
      </c>
      <c r="P552" s="527">
        <v>16</v>
      </c>
      <c r="Q552" s="527">
        <v>9</v>
      </c>
      <c r="R552" s="527">
        <v>4</v>
      </c>
      <c r="S552" s="527">
        <v>3</v>
      </c>
      <c r="T552" s="527">
        <v>10</v>
      </c>
      <c r="U552" s="527">
        <v>13</v>
      </c>
      <c r="V552" s="527">
        <v>7</v>
      </c>
      <c r="W552" s="527">
        <v>36</v>
      </c>
      <c r="X552" s="527">
        <v>20</v>
      </c>
      <c r="Y552" s="527">
        <v>4</v>
      </c>
      <c r="Z552" s="527">
        <v>12</v>
      </c>
      <c r="AA552" s="527">
        <v>14</v>
      </c>
      <c r="AB552" s="527">
        <v>6</v>
      </c>
      <c r="AC552" s="527">
        <v>15</v>
      </c>
      <c r="AD552" s="527">
        <v>2</v>
      </c>
      <c r="AE552" s="527">
        <v>7</v>
      </c>
      <c r="AF552" s="527">
        <v>12</v>
      </c>
      <c r="AG552" s="527">
        <v>10</v>
      </c>
      <c r="AH552" s="527">
        <v>7</v>
      </c>
      <c r="AI552" s="527">
        <v>15</v>
      </c>
      <c r="AJ552" s="527">
        <v>9</v>
      </c>
      <c r="AK552" s="527">
        <v>7</v>
      </c>
      <c r="AL552" s="527">
        <v>4</v>
      </c>
      <c r="AM552" s="527">
        <v>9</v>
      </c>
      <c r="AN552" s="527">
        <v>3</v>
      </c>
      <c r="AO552" s="527">
        <v>2</v>
      </c>
      <c r="AP552" s="527">
        <v>1</v>
      </c>
      <c r="AQ552" s="527">
        <v>1</v>
      </c>
      <c r="AR552" s="527">
        <v>7</v>
      </c>
      <c r="AS552" s="527">
        <v>6</v>
      </c>
      <c r="AT552" s="527">
        <v>5</v>
      </c>
      <c r="AU552" s="527">
        <v>6</v>
      </c>
      <c r="AV552" s="527">
        <v>2</v>
      </c>
      <c r="AW552" s="527">
        <v>4</v>
      </c>
      <c r="AX552" s="528"/>
    </row>
    <row r="553" spans="1:50">
      <c r="A553" s="526" t="s">
        <v>1005</v>
      </c>
      <c r="B553" s="526" t="s">
        <v>383</v>
      </c>
      <c r="C553" s="526" t="s">
        <v>954</v>
      </c>
      <c r="D553" s="526" t="s">
        <v>673</v>
      </c>
      <c r="E553" s="526" t="s">
        <v>674</v>
      </c>
      <c r="F553" s="61" t="str">
        <f>IF(D553="","",VLOOKUP(D553,'UG SKU Categorization'!$A$1:$C$204,3,0))</f>
        <v>Other Health</v>
      </c>
      <c r="G553" s="527">
        <v>277</v>
      </c>
      <c r="H553" s="527">
        <v>7</v>
      </c>
      <c r="I553" s="527">
        <v>8</v>
      </c>
      <c r="J553" s="527">
        <v>7</v>
      </c>
      <c r="K553" s="527">
        <v>6</v>
      </c>
      <c r="L553" s="527">
        <v>4</v>
      </c>
      <c r="M553" s="527">
        <v>9</v>
      </c>
      <c r="N553" s="527">
        <v>46</v>
      </c>
      <c r="O553" s="527">
        <v>6</v>
      </c>
      <c r="P553" s="527">
        <v>7</v>
      </c>
      <c r="Q553" s="527">
        <v>10</v>
      </c>
      <c r="R553" s="527">
        <v>16</v>
      </c>
      <c r="S553" s="527">
        <v>2</v>
      </c>
      <c r="T553" s="527">
        <v>7</v>
      </c>
      <c r="U553" s="527">
        <v>7</v>
      </c>
      <c r="V553" s="527">
        <v>3</v>
      </c>
      <c r="W553" s="527">
        <v>27</v>
      </c>
      <c r="X553" s="527">
        <v>13</v>
      </c>
      <c r="Y553" s="527">
        <v>2</v>
      </c>
      <c r="Z553" s="528"/>
      <c r="AA553" s="527">
        <v>8</v>
      </c>
      <c r="AB553" s="527">
        <v>3</v>
      </c>
      <c r="AC553" s="527">
        <v>2</v>
      </c>
      <c r="AD553" s="527">
        <v>1</v>
      </c>
      <c r="AE553" s="527">
        <v>1</v>
      </c>
      <c r="AF553" s="527">
        <v>5</v>
      </c>
      <c r="AG553" s="527">
        <v>2</v>
      </c>
      <c r="AH553" s="527">
        <v>3</v>
      </c>
      <c r="AI553" s="527">
        <v>3</v>
      </c>
      <c r="AJ553" s="527">
        <v>3</v>
      </c>
      <c r="AK553" s="527">
        <v>11</v>
      </c>
      <c r="AL553" s="527">
        <v>9</v>
      </c>
      <c r="AM553" s="527">
        <v>2</v>
      </c>
      <c r="AN553" s="527">
        <v>2</v>
      </c>
      <c r="AO553" s="527">
        <v>7</v>
      </c>
      <c r="AP553" s="527">
        <v>2</v>
      </c>
      <c r="AQ553" s="527">
        <v>8</v>
      </c>
      <c r="AR553" s="527">
        <v>1</v>
      </c>
      <c r="AS553" s="527">
        <v>6</v>
      </c>
      <c r="AT553" s="528"/>
      <c r="AU553" s="527">
        <v>4</v>
      </c>
      <c r="AV553" s="527">
        <v>1</v>
      </c>
      <c r="AW553" s="527">
        <v>6</v>
      </c>
      <c r="AX553" s="528"/>
    </row>
    <row r="554" spans="1:50">
      <c r="A554" s="526" t="s">
        <v>1005</v>
      </c>
      <c r="B554" s="526" t="s">
        <v>383</v>
      </c>
      <c r="C554" s="526" t="s">
        <v>954</v>
      </c>
      <c r="D554" s="526" t="s">
        <v>675</v>
      </c>
      <c r="E554" s="526" t="s">
        <v>676</v>
      </c>
      <c r="F554" s="61" t="str">
        <f>IF(D554="","",VLOOKUP(D554,'UG SKU Categorization'!$A$1:$C$204,3,0))</f>
        <v>Other Health</v>
      </c>
      <c r="G554" s="527">
        <v>74</v>
      </c>
      <c r="H554" s="527">
        <v>7</v>
      </c>
      <c r="I554" s="527">
        <v>2</v>
      </c>
      <c r="J554" s="527">
        <v>2</v>
      </c>
      <c r="K554" s="527">
        <v>12</v>
      </c>
      <c r="L554" s="527">
        <v>5</v>
      </c>
      <c r="M554" s="527">
        <v>2</v>
      </c>
      <c r="N554" s="527">
        <v>2</v>
      </c>
      <c r="O554" s="527">
        <v>1</v>
      </c>
      <c r="P554" s="527">
        <v>3</v>
      </c>
      <c r="Q554" s="527">
        <v>4</v>
      </c>
      <c r="R554" s="528"/>
      <c r="S554" s="527">
        <v>3</v>
      </c>
      <c r="T554" s="527">
        <v>4</v>
      </c>
      <c r="U554" s="527">
        <v>1</v>
      </c>
      <c r="V554" s="527">
        <v>1</v>
      </c>
      <c r="W554" s="527">
        <v>3</v>
      </c>
      <c r="X554" s="527">
        <v>5</v>
      </c>
      <c r="Y554" s="527">
        <v>2</v>
      </c>
      <c r="Z554" s="528"/>
      <c r="AA554" s="527">
        <v>3</v>
      </c>
      <c r="AB554" s="527">
        <v>1</v>
      </c>
      <c r="AC554" s="527">
        <v>1</v>
      </c>
      <c r="AD554" s="527">
        <v>2</v>
      </c>
      <c r="AE554" s="527">
        <v>2</v>
      </c>
      <c r="AF554" s="527">
        <v>3</v>
      </c>
      <c r="AG554" s="527">
        <v>2</v>
      </c>
      <c r="AH554" s="528"/>
      <c r="AI554" s="527">
        <v>1</v>
      </c>
      <c r="AJ554" s="528"/>
      <c r="AK554" s="528"/>
      <c r="AL554" s="528"/>
      <c r="AM554" s="528"/>
      <c r="AN554" s="528"/>
      <c r="AO554" s="528"/>
      <c r="AP554" s="528"/>
      <c r="AQ554" s="528"/>
      <c r="AR554" s="528"/>
      <c r="AS554" s="528"/>
      <c r="AT554" s="528"/>
      <c r="AU554" s="528"/>
      <c r="AV554" s="528"/>
      <c r="AW554" s="528"/>
      <c r="AX554" s="528"/>
    </row>
    <row r="555" spans="1:50">
      <c r="A555" s="526" t="s">
        <v>1005</v>
      </c>
      <c r="B555" s="526" t="s">
        <v>383</v>
      </c>
      <c r="C555" s="526" t="s">
        <v>954</v>
      </c>
      <c r="D555" s="526" t="s">
        <v>677</v>
      </c>
      <c r="E555" s="526" t="s">
        <v>2472</v>
      </c>
      <c r="F555" s="61" t="str">
        <f>IF(D555="","",VLOOKUP(D555,'UG SKU Categorization'!$A$1:$C$204,3,0))</f>
        <v>Soap</v>
      </c>
      <c r="G555" s="527">
        <v>2</v>
      </c>
      <c r="H555" s="528"/>
      <c r="I555" s="528"/>
      <c r="J555" s="528"/>
      <c r="K555" s="528"/>
      <c r="L555" s="528"/>
      <c r="M555" s="528"/>
      <c r="N555" s="528"/>
      <c r="O555" s="528"/>
      <c r="P555" s="528"/>
      <c r="Q555" s="528"/>
      <c r="R555" s="528"/>
      <c r="S555" s="528"/>
      <c r="T555" s="528"/>
      <c r="U555" s="528"/>
      <c r="V555" s="528"/>
      <c r="W555" s="528"/>
      <c r="X555" s="528"/>
      <c r="Y555" s="528"/>
      <c r="Z555" s="527">
        <v>2</v>
      </c>
      <c r="AA555" s="528"/>
      <c r="AB555" s="528"/>
      <c r="AC555" s="528"/>
      <c r="AD555" s="528"/>
      <c r="AE555" s="528"/>
      <c r="AF555" s="528"/>
      <c r="AG555" s="528"/>
      <c r="AH555" s="528"/>
      <c r="AI555" s="528"/>
      <c r="AJ555" s="528"/>
      <c r="AK555" s="528"/>
      <c r="AL555" s="528"/>
      <c r="AM555" s="528"/>
      <c r="AN555" s="528"/>
      <c r="AO555" s="528"/>
      <c r="AP555" s="528"/>
      <c r="AQ555" s="528"/>
      <c r="AR555" s="528"/>
      <c r="AS555" s="528"/>
      <c r="AT555" s="528"/>
      <c r="AU555" s="528"/>
      <c r="AV555" s="528"/>
      <c r="AW555" s="528"/>
      <c r="AX555" s="528"/>
    </row>
    <row r="556" spans="1:50">
      <c r="A556" s="526" t="s">
        <v>1005</v>
      </c>
      <c r="B556" s="526" t="s">
        <v>383</v>
      </c>
      <c r="C556" s="526" t="s">
        <v>954</v>
      </c>
      <c r="D556" s="526" t="s">
        <v>677</v>
      </c>
      <c r="E556" s="526" t="s">
        <v>2473</v>
      </c>
      <c r="F556" s="61" t="str">
        <f>IF(D556="","",VLOOKUP(D556,'UG SKU Categorization'!$A$1:$C$204,3,0))</f>
        <v>Soap</v>
      </c>
      <c r="G556" s="527">
        <v>1</v>
      </c>
      <c r="H556" s="528"/>
      <c r="I556" s="528"/>
      <c r="J556" s="528"/>
      <c r="K556" s="528"/>
      <c r="L556" s="528"/>
      <c r="M556" s="528"/>
      <c r="N556" s="528"/>
      <c r="O556" s="528"/>
      <c r="P556" s="528"/>
      <c r="Q556" s="528"/>
      <c r="R556" s="528"/>
      <c r="S556" s="528"/>
      <c r="T556" s="528"/>
      <c r="U556" s="528"/>
      <c r="V556" s="527">
        <v>1</v>
      </c>
      <c r="W556" s="528"/>
      <c r="X556" s="528"/>
      <c r="Y556" s="528"/>
      <c r="Z556" s="528"/>
      <c r="AA556" s="528"/>
      <c r="AB556" s="528"/>
      <c r="AC556" s="528"/>
      <c r="AD556" s="528"/>
      <c r="AE556" s="528"/>
      <c r="AF556" s="528"/>
      <c r="AG556" s="528"/>
      <c r="AH556" s="528"/>
      <c r="AI556" s="528"/>
      <c r="AJ556" s="528"/>
      <c r="AK556" s="528"/>
      <c r="AL556" s="528"/>
      <c r="AM556" s="528"/>
      <c r="AN556" s="528"/>
      <c r="AO556" s="528"/>
      <c r="AP556" s="528"/>
      <c r="AQ556" s="528"/>
      <c r="AR556" s="528"/>
      <c r="AS556" s="528"/>
      <c r="AT556" s="528"/>
      <c r="AU556" s="528"/>
      <c r="AV556" s="528"/>
      <c r="AW556" s="528"/>
      <c r="AX556" s="528"/>
    </row>
    <row r="557" spans="1:50">
      <c r="A557" s="526" t="s">
        <v>1005</v>
      </c>
      <c r="B557" s="526" t="s">
        <v>383</v>
      </c>
      <c r="C557" s="526" t="s">
        <v>954</v>
      </c>
      <c r="D557" s="526" t="s">
        <v>677</v>
      </c>
      <c r="E557" s="526" t="s">
        <v>2460</v>
      </c>
      <c r="F557" s="61" t="str">
        <f>IF(D557="","",VLOOKUP(D557,'UG SKU Categorization'!$A$1:$C$204,3,0))</f>
        <v>Soap</v>
      </c>
      <c r="G557" s="527">
        <v>9</v>
      </c>
      <c r="H557" s="528"/>
      <c r="I557" s="527">
        <v>1</v>
      </c>
      <c r="J557" s="527">
        <v>7</v>
      </c>
      <c r="K557" s="528"/>
      <c r="L557" s="528"/>
      <c r="M557" s="528"/>
      <c r="N557" s="527">
        <v>1</v>
      </c>
      <c r="O557" s="528"/>
      <c r="P557" s="528"/>
      <c r="Q557" s="528"/>
      <c r="R557" s="528"/>
      <c r="S557" s="528"/>
      <c r="T557" s="528"/>
      <c r="U557" s="528"/>
      <c r="V557" s="528"/>
      <c r="W557" s="528"/>
      <c r="X557" s="528"/>
      <c r="Y557" s="528"/>
      <c r="Z557" s="528"/>
      <c r="AA557" s="528"/>
      <c r="AB557" s="528"/>
      <c r="AC557" s="528"/>
      <c r="AD557" s="528"/>
      <c r="AE557" s="528"/>
      <c r="AF557" s="528"/>
      <c r="AG557" s="528"/>
      <c r="AH557" s="528"/>
      <c r="AI557" s="528"/>
      <c r="AJ557" s="528"/>
      <c r="AK557" s="528"/>
      <c r="AL557" s="528"/>
      <c r="AM557" s="528"/>
      <c r="AN557" s="528"/>
      <c r="AO557" s="528"/>
      <c r="AP557" s="528"/>
      <c r="AQ557" s="528"/>
      <c r="AR557" s="528"/>
      <c r="AS557" s="528"/>
      <c r="AT557" s="528"/>
      <c r="AU557" s="528"/>
      <c r="AV557" s="528"/>
      <c r="AW557" s="528"/>
      <c r="AX557" s="528"/>
    </row>
    <row r="558" spans="1:50">
      <c r="A558" s="526" t="s">
        <v>1005</v>
      </c>
      <c r="B558" s="526" t="s">
        <v>383</v>
      </c>
      <c r="C558" s="526" t="s">
        <v>954</v>
      </c>
      <c r="D558" s="526" t="s">
        <v>678</v>
      </c>
      <c r="E558" s="526" t="s">
        <v>2461</v>
      </c>
      <c r="F558" s="61" t="str">
        <f>IF(D558="","",VLOOKUP(D558,'UG SKU Categorization'!$A$1:$C$204,3,0))</f>
        <v>Soap</v>
      </c>
      <c r="G558" s="527">
        <v>1</v>
      </c>
      <c r="H558" s="528"/>
      <c r="I558" s="528"/>
      <c r="J558" s="528"/>
      <c r="K558" s="528"/>
      <c r="L558" s="527">
        <v>1</v>
      </c>
      <c r="M558" s="528"/>
      <c r="N558" s="528"/>
      <c r="O558" s="528"/>
      <c r="P558" s="528"/>
      <c r="Q558" s="528"/>
      <c r="R558" s="528"/>
      <c r="S558" s="528"/>
      <c r="T558" s="528"/>
      <c r="U558" s="528"/>
      <c r="V558" s="528"/>
      <c r="W558" s="528"/>
      <c r="X558" s="528"/>
      <c r="Y558" s="528"/>
      <c r="Z558" s="528"/>
      <c r="AA558" s="528"/>
      <c r="AB558" s="528"/>
      <c r="AC558" s="528"/>
      <c r="AD558" s="528"/>
      <c r="AE558" s="528"/>
      <c r="AF558" s="528"/>
      <c r="AG558" s="528"/>
      <c r="AH558" s="528"/>
      <c r="AI558" s="528"/>
      <c r="AJ558" s="528"/>
      <c r="AK558" s="528"/>
      <c r="AL558" s="528"/>
      <c r="AM558" s="528"/>
      <c r="AN558" s="528"/>
      <c r="AO558" s="528"/>
      <c r="AP558" s="528"/>
      <c r="AQ558" s="528"/>
      <c r="AR558" s="528"/>
      <c r="AS558" s="528"/>
      <c r="AT558" s="528"/>
      <c r="AU558" s="528"/>
      <c r="AV558" s="528"/>
      <c r="AW558" s="528"/>
      <c r="AX558" s="528"/>
    </row>
    <row r="559" spans="1:50">
      <c r="A559" s="526" t="s">
        <v>1005</v>
      </c>
      <c r="B559" s="526" t="s">
        <v>383</v>
      </c>
      <c r="C559" s="526" t="s">
        <v>954</v>
      </c>
      <c r="D559" s="526" t="s">
        <v>679</v>
      </c>
      <c r="E559" s="526" t="s">
        <v>680</v>
      </c>
      <c r="F559" s="61" t="str">
        <f>IF(D559="","",VLOOKUP(D559,'UG SKU Categorization'!$A$1:$C$204,3,0))</f>
        <v>Soap</v>
      </c>
      <c r="G559" s="527">
        <v>1841</v>
      </c>
      <c r="H559" s="527">
        <v>360</v>
      </c>
      <c r="I559" s="527">
        <v>198</v>
      </c>
      <c r="J559" s="527">
        <v>90</v>
      </c>
      <c r="K559" s="527">
        <v>146</v>
      </c>
      <c r="L559" s="527">
        <v>450</v>
      </c>
      <c r="M559" s="527">
        <v>90</v>
      </c>
      <c r="N559" s="527">
        <v>137</v>
      </c>
      <c r="O559" s="527">
        <v>5</v>
      </c>
      <c r="P559" s="527">
        <v>5</v>
      </c>
      <c r="Q559" s="527">
        <v>9</v>
      </c>
      <c r="R559" s="527">
        <v>8</v>
      </c>
      <c r="S559" s="527">
        <v>24</v>
      </c>
      <c r="T559" s="527">
        <v>8</v>
      </c>
      <c r="U559" s="527">
        <v>11</v>
      </c>
      <c r="V559" s="527">
        <v>5</v>
      </c>
      <c r="W559" s="527">
        <v>24</v>
      </c>
      <c r="X559" s="527">
        <v>14</v>
      </c>
      <c r="Y559" s="527">
        <v>17</v>
      </c>
      <c r="Z559" s="527">
        <v>26</v>
      </c>
      <c r="AA559" s="527">
        <v>4</v>
      </c>
      <c r="AB559" s="527">
        <v>5</v>
      </c>
      <c r="AC559" s="527">
        <v>4</v>
      </c>
      <c r="AD559" s="527">
        <v>10</v>
      </c>
      <c r="AE559" s="527">
        <v>28</v>
      </c>
      <c r="AF559" s="527">
        <v>8</v>
      </c>
      <c r="AG559" s="527">
        <v>8</v>
      </c>
      <c r="AH559" s="527">
        <v>3</v>
      </c>
      <c r="AI559" s="527">
        <v>8</v>
      </c>
      <c r="AJ559" s="527">
        <v>13</v>
      </c>
      <c r="AK559" s="527">
        <v>1</v>
      </c>
      <c r="AL559" s="528"/>
      <c r="AM559" s="527">
        <v>26</v>
      </c>
      <c r="AN559" s="527">
        <v>23</v>
      </c>
      <c r="AO559" s="528"/>
      <c r="AP559" s="527">
        <v>22</v>
      </c>
      <c r="AQ559" s="527">
        <v>5</v>
      </c>
      <c r="AR559" s="527">
        <v>1</v>
      </c>
      <c r="AS559" s="527">
        <v>3</v>
      </c>
      <c r="AT559" s="527">
        <v>1</v>
      </c>
      <c r="AU559" s="527">
        <v>41</v>
      </c>
      <c r="AV559" s="528"/>
      <c r="AW559" s="528"/>
      <c r="AX559" s="528"/>
    </row>
    <row r="560" spans="1:50">
      <c r="A560" s="526" t="s">
        <v>1005</v>
      </c>
      <c r="B560" s="526" t="s">
        <v>383</v>
      </c>
      <c r="C560" s="526" t="s">
        <v>954</v>
      </c>
      <c r="D560" s="526" t="s">
        <v>423</v>
      </c>
      <c r="E560" s="526" t="s">
        <v>424</v>
      </c>
      <c r="F560" s="61" t="str">
        <f>IF(D560="","",VLOOKUP(D560,'UG SKU Categorization'!$A$1:$C$204,3,0))</f>
        <v>Solar</v>
      </c>
      <c r="G560" s="527">
        <v>20</v>
      </c>
      <c r="H560" s="527">
        <v>1</v>
      </c>
      <c r="I560" s="528"/>
      <c r="J560" s="528"/>
      <c r="K560" s="527">
        <v>2</v>
      </c>
      <c r="L560" s="527">
        <v>2</v>
      </c>
      <c r="M560" s="527">
        <v>1</v>
      </c>
      <c r="N560" s="527">
        <v>4</v>
      </c>
      <c r="O560" s="527">
        <v>3</v>
      </c>
      <c r="P560" s="528"/>
      <c r="Q560" s="527">
        <v>2</v>
      </c>
      <c r="R560" s="527">
        <v>1</v>
      </c>
      <c r="S560" s="527">
        <v>2</v>
      </c>
      <c r="T560" s="528"/>
      <c r="U560" s="528"/>
      <c r="V560" s="528"/>
      <c r="W560" s="528"/>
      <c r="X560" s="528"/>
      <c r="Y560" s="528"/>
      <c r="Z560" s="528"/>
      <c r="AA560" s="528"/>
      <c r="AB560" s="528"/>
      <c r="AC560" s="528"/>
      <c r="AD560" s="528"/>
      <c r="AE560" s="528"/>
      <c r="AF560" s="528"/>
      <c r="AG560" s="528"/>
      <c r="AH560" s="528"/>
      <c r="AI560" s="528"/>
      <c r="AJ560" s="528"/>
      <c r="AK560" s="528"/>
      <c r="AL560" s="528"/>
      <c r="AM560" s="528"/>
      <c r="AN560" s="528"/>
      <c r="AO560" s="528"/>
      <c r="AP560" s="528"/>
      <c r="AQ560" s="527">
        <v>2</v>
      </c>
      <c r="AR560" s="528"/>
      <c r="AS560" s="528"/>
      <c r="AT560" s="528"/>
      <c r="AU560" s="528"/>
      <c r="AV560" s="528"/>
      <c r="AW560" s="528"/>
      <c r="AX560" s="528"/>
    </row>
    <row r="561" spans="1:50">
      <c r="A561" s="526" t="s">
        <v>1005</v>
      </c>
      <c r="B561" s="526" t="s">
        <v>383</v>
      </c>
      <c r="C561" s="526" t="s">
        <v>954</v>
      </c>
      <c r="D561" s="526" t="s">
        <v>699</v>
      </c>
      <c r="E561" s="526" t="s">
        <v>700</v>
      </c>
      <c r="F561" s="61" t="str">
        <f>IF(D561="","",VLOOKUP(D561,'UG SKU Categorization'!$A$1:$C$204,3,0))</f>
        <v>Cookstoves</v>
      </c>
      <c r="G561" s="527">
        <v>1758</v>
      </c>
      <c r="H561" s="528"/>
      <c r="I561" s="528"/>
      <c r="J561" s="528"/>
      <c r="K561" s="528"/>
      <c r="L561" s="528"/>
      <c r="M561" s="528"/>
      <c r="N561" s="527">
        <v>24</v>
      </c>
      <c r="O561" s="527">
        <v>20</v>
      </c>
      <c r="P561" s="527">
        <v>12</v>
      </c>
      <c r="Q561" s="527">
        <v>21</v>
      </c>
      <c r="R561" s="527">
        <v>12</v>
      </c>
      <c r="S561" s="527">
        <v>13</v>
      </c>
      <c r="T561" s="527">
        <v>40</v>
      </c>
      <c r="U561" s="527">
        <v>5</v>
      </c>
      <c r="V561" s="527">
        <v>19</v>
      </c>
      <c r="W561" s="527">
        <v>27</v>
      </c>
      <c r="X561" s="527">
        <v>19</v>
      </c>
      <c r="Y561" s="527">
        <v>19</v>
      </c>
      <c r="Z561" s="527">
        <v>52</v>
      </c>
      <c r="AA561" s="527">
        <v>65</v>
      </c>
      <c r="AB561" s="527">
        <v>65</v>
      </c>
      <c r="AC561" s="527">
        <v>104</v>
      </c>
      <c r="AD561" s="527">
        <v>145</v>
      </c>
      <c r="AE561" s="527">
        <v>204</v>
      </c>
      <c r="AF561" s="527">
        <v>104</v>
      </c>
      <c r="AG561" s="527">
        <v>185</v>
      </c>
      <c r="AH561" s="527">
        <v>204</v>
      </c>
      <c r="AI561" s="527">
        <v>91</v>
      </c>
      <c r="AJ561" s="527">
        <v>113</v>
      </c>
      <c r="AK561" s="527">
        <v>95</v>
      </c>
      <c r="AL561" s="527">
        <v>18</v>
      </c>
      <c r="AM561" s="527">
        <v>10</v>
      </c>
      <c r="AN561" s="527">
        <v>9</v>
      </c>
      <c r="AO561" s="527">
        <v>8</v>
      </c>
      <c r="AP561" s="527">
        <v>2</v>
      </c>
      <c r="AQ561" s="527">
        <v>35</v>
      </c>
      <c r="AR561" s="527">
        <v>6</v>
      </c>
      <c r="AS561" s="527">
        <v>3</v>
      </c>
      <c r="AT561" s="528"/>
      <c r="AU561" s="527">
        <v>8</v>
      </c>
      <c r="AV561" s="528"/>
      <c r="AW561" s="527">
        <v>1</v>
      </c>
      <c r="AX561" s="528"/>
    </row>
    <row r="562" spans="1:50">
      <c r="A562" s="526" t="s">
        <v>1005</v>
      </c>
      <c r="B562" s="526" t="s">
        <v>383</v>
      </c>
      <c r="C562" s="526" t="s">
        <v>954</v>
      </c>
      <c r="D562" s="526" t="s">
        <v>701</v>
      </c>
      <c r="E562" s="526" t="s">
        <v>702</v>
      </c>
      <c r="F562" s="61" t="str">
        <f>IF(D562="","",VLOOKUP(D562,'UG SKU Categorization'!$A$1:$C$204,3,0))</f>
        <v>Cookstoves</v>
      </c>
      <c r="G562" s="527">
        <v>816</v>
      </c>
      <c r="H562" s="528"/>
      <c r="I562" s="528"/>
      <c r="J562" s="528"/>
      <c r="K562" s="528"/>
      <c r="L562" s="528"/>
      <c r="M562" s="528"/>
      <c r="N562" s="528"/>
      <c r="O562" s="528"/>
      <c r="P562" s="527">
        <v>1</v>
      </c>
      <c r="Q562" s="527">
        <v>15</v>
      </c>
      <c r="R562" s="527">
        <v>10</v>
      </c>
      <c r="S562" s="527">
        <v>8</v>
      </c>
      <c r="T562" s="527">
        <v>25</v>
      </c>
      <c r="U562" s="527">
        <v>3</v>
      </c>
      <c r="V562" s="527">
        <v>15</v>
      </c>
      <c r="W562" s="527">
        <v>14</v>
      </c>
      <c r="X562" s="527">
        <v>9</v>
      </c>
      <c r="Y562" s="527">
        <v>11</v>
      </c>
      <c r="Z562" s="527">
        <v>29</v>
      </c>
      <c r="AA562" s="527">
        <v>34</v>
      </c>
      <c r="AB562" s="527">
        <v>33</v>
      </c>
      <c r="AC562" s="527">
        <v>33</v>
      </c>
      <c r="AD562" s="527">
        <v>54</v>
      </c>
      <c r="AE562" s="527">
        <v>75</v>
      </c>
      <c r="AF562" s="527">
        <v>46</v>
      </c>
      <c r="AG562" s="527">
        <v>79</v>
      </c>
      <c r="AH562" s="527">
        <v>97</v>
      </c>
      <c r="AI562" s="527">
        <v>83</v>
      </c>
      <c r="AJ562" s="527">
        <v>33</v>
      </c>
      <c r="AK562" s="527">
        <v>66</v>
      </c>
      <c r="AL562" s="527">
        <v>12</v>
      </c>
      <c r="AM562" s="527">
        <v>9</v>
      </c>
      <c r="AN562" s="527">
        <v>2</v>
      </c>
      <c r="AO562" s="527">
        <v>1</v>
      </c>
      <c r="AP562" s="527">
        <v>4</v>
      </c>
      <c r="AQ562" s="527">
        <v>8</v>
      </c>
      <c r="AR562" s="527">
        <v>1</v>
      </c>
      <c r="AS562" s="527">
        <v>2</v>
      </c>
      <c r="AT562" s="527">
        <v>2</v>
      </c>
      <c r="AU562" s="527">
        <v>1</v>
      </c>
      <c r="AV562" s="528"/>
      <c r="AW562" s="527">
        <v>1</v>
      </c>
      <c r="AX562" s="528"/>
    </row>
    <row r="563" spans="1:50">
      <c r="A563" s="526" t="s">
        <v>1005</v>
      </c>
      <c r="B563" s="526" t="s">
        <v>383</v>
      </c>
      <c r="C563" s="526" t="s">
        <v>954</v>
      </c>
      <c r="D563" s="526" t="s">
        <v>682</v>
      </c>
      <c r="E563" s="526" t="s">
        <v>683</v>
      </c>
      <c r="F563" s="61" t="str">
        <f>IF(D563="","",VLOOKUP(D563,'UG SKU Categorization'!$A$1:$C$204,3,0))</f>
        <v>Other</v>
      </c>
      <c r="G563" s="527">
        <v>1733</v>
      </c>
      <c r="H563" s="527">
        <v>40</v>
      </c>
      <c r="I563" s="527">
        <v>20</v>
      </c>
      <c r="J563" s="527">
        <v>26</v>
      </c>
      <c r="K563" s="527">
        <v>9</v>
      </c>
      <c r="L563" s="527">
        <v>37</v>
      </c>
      <c r="M563" s="527">
        <v>32</v>
      </c>
      <c r="N563" s="527">
        <v>76</v>
      </c>
      <c r="O563" s="527">
        <v>69</v>
      </c>
      <c r="P563" s="527">
        <v>73</v>
      </c>
      <c r="Q563" s="527">
        <v>23</v>
      </c>
      <c r="R563" s="527">
        <v>61</v>
      </c>
      <c r="S563" s="527">
        <v>46</v>
      </c>
      <c r="T563" s="527">
        <v>46</v>
      </c>
      <c r="U563" s="527">
        <v>24</v>
      </c>
      <c r="V563" s="527">
        <v>31</v>
      </c>
      <c r="W563" s="527">
        <v>67</v>
      </c>
      <c r="X563" s="527">
        <v>64</v>
      </c>
      <c r="Y563" s="527">
        <v>47</v>
      </c>
      <c r="Z563" s="527">
        <v>60</v>
      </c>
      <c r="AA563" s="527">
        <v>79</v>
      </c>
      <c r="AB563" s="527">
        <v>76</v>
      </c>
      <c r="AC563" s="527">
        <v>62</v>
      </c>
      <c r="AD563" s="527">
        <v>49</v>
      </c>
      <c r="AE563" s="527">
        <v>36</v>
      </c>
      <c r="AF563" s="527">
        <v>50</v>
      </c>
      <c r="AG563" s="527">
        <v>41</v>
      </c>
      <c r="AH563" s="527">
        <v>27</v>
      </c>
      <c r="AI563" s="527">
        <v>27</v>
      </c>
      <c r="AJ563" s="527">
        <v>49</v>
      </c>
      <c r="AK563" s="527">
        <v>62</v>
      </c>
      <c r="AL563" s="527">
        <v>55</v>
      </c>
      <c r="AM563" s="527">
        <v>51</v>
      </c>
      <c r="AN563" s="527">
        <v>27</v>
      </c>
      <c r="AO563" s="527">
        <v>20</v>
      </c>
      <c r="AP563" s="527">
        <v>28</v>
      </c>
      <c r="AQ563" s="527">
        <v>33</v>
      </c>
      <c r="AR563" s="527">
        <v>29</v>
      </c>
      <c r="AS563" s="527">
        <v>12</v>
      </c>
      <c r="AT563" s="527">
        <v>10</v>
      </c>
      <c r="AU563" s="527">
        <v>22</v>
      </c>
      <c r="AV563" s="527">
        <v>27</v>
      </c>
      <c r="AW563" s="527">
        <v>10</v>
      </c>
      <c r="AX563" s="528"/>
    </row>
    <row r="564" spans="1:50">
      <c r="A564" s="526" t="s">
        <v>1005</v>
      </c>
      <c r="B564" s="526" t="s">
        <v>383</v>
      </c>
      <c r="C564" s="526" t="s">
        <v>954</v>
      </c>
      <c r="D564" s="526" t="s">
        <v>684</v>
      </c>
      <c r="E564" s="526" t="s">
        <v>685</v>
      </c>
      <c r="F564" s="61" t="str">
        <f>IF(D564="","",VLOOKUP(D564,'UG SKU Categorization'!$A$1:$C$204,3,0))</f>
        <v>Soap</v>
      </c>
      <c r="G564" s="527">
        <v>602</v>
      </c>
      <c r="H564" s="527">
        <v>7</v>
      </c>
      <c r="I564" s="527">
        <v>9</v>
      </c>
      <c r="J564" s="527">
        <v>15</v>
      </c>
      <c r="K564" s="527">
        <v>4</v>
      </c>
      <c r="L564" s="527">
        <v>14</v>
      </c>
      <c r="M564" s="527">
        <v>7</v>
      </c>
      <c r="N564" s="527">
        <v>45</v>
      </c>
      <c r="O564" s="527">
        <v>18</v>
      </c>
      <c r="P564" s="527">
        <v>37</v>
      </c>
      <c r="Q564" s="527">
        <v>6</v>
      </c>
      <c r="R564" s="527">
        <v>29</v>
      </c>
      <c r="S564" s="527">
        <v>31</v>
      </c>
      <c r="T564" s="527">
        <v>10</v>
      </c>
      <c r="U564" s="527">
        <v>7</v>
      </c>
      <c r="V564" s="527">
        <v>7</v>
      </c>
      <c r="W564" s="527">
        <v>41</v>
      </c>
      <c r="X564" s="527">
        <v>25</v>
      </c>
      <c r="Y564" s="527">
        <v>10</v>
      </c>
      <c r="Z564" s="527">
        <v>26</v>
      </c>
      <c r="AA564" s="527">
        <v>15</v>
      </c>
      <c r="AB564" s="527">
        <v>8</v>
      </c>
      <c r="AC564" s="527">
        <v>11</v>
      </c>
      <c r="AD564" s="527">
        <v>13</v>
      </c>
      <c r="AE564" s="527">
        <v>6</v>
      </c>
      <c r="AF564" s="527">
        <v>19</v>
      </c>
      <c r="AG564" s="527">
        <v>4</v>
      </c>
      <c r="AH564" s="527">
        <v>9</v>
      </c>
      <c r="AI564" s="527">
        <v>11</v>
      </c>
      <c r="AJ564" s="527">
        <v>7</v>
      </c>
      <c r="AK564" s="527">
        <v>18</v>
      </c>
      <c r="AL564" s="527">
        <v>65</v>
      </c>
      <c r="AM564" s="527">
        <v>9</v>
      </c>
      <c r="AN564" s="527">
        <v>8</v>
      </c>
      <c r="AO564" s="527">
        <v>6</v>
      </c>
      <c r="AP564" s="527">
        <v>4</v>
      </c>
      <c r="AQ564" s="527">
        <v>15</v>
      </c>
      <c r="AR564" s="527">
        <v>7</v>
      </c>
      <c r="AS564" s="527">
        <v>7</v>
      </c>
      <c r="AT564" s="527">
        <v>3</v>
      </c>
      <c r="AU564" s="527">
        <v>2</v>
      </c>
      <c r="AV564" s="527">
        <v>5</v>
      </c>
      <c r="AW564" s="527">
        <v>2</v>
      </c>
      <c r="AX564" s="528"/>
    </row>
    <row r="565" spans="1:50">
      <c r="A565" s="526" t="s">
        <v>1005</v>
      </c>
      <c r="B565" s="526" t="s">
        <v>383</v>
      </c>
      <c r="C565" s="526" t="s">
        <v>954</v>
      </c>
      <c r="D565" s="526" t="s">
        <v>427</v>
      </c>
      <c r="E565" s="526" t="s">
        <v>428</v>
      </c>
      <c r="F565" s="61" t="str">
        <f>IF(D565="","",VLOOKUP(D565,'UG SKU Categorization'!$A$1:$C$204,3,0))</f>
        <v>Solar</v>
      </c>
      <c r="G565" s="527">
        <v>232</v>
      </c>
      <c r="H565" s="527">
        <v>16</v>
      </c>
      <c r="I565" s="527">
        <v>13</v>
      </c>
      <c r="J565" s="527">
        <v>18</v>
      </c>
      <c r="K565" s="527">
        <v>14</v>
      </c>
      <c r="L565" s="527">
        <v>19</v>
      </c>
      <c r="M565" s="527">
        <v>20</v>
      </c>
      <c r="N565" s="527">
        <v>39</v>
      </c>
      <c r="O565" s="527">
        <v>21</v>
      </c>
      <c r="P565" s="527">
        <v>12</v>
      </c>
      <c r="Q565" s="527">
        <v>10</v>
      </c>
      <c r="R565" s="527">
        <v>15</v>
      </c>
      <c r="S565" s="527">
        <v>14</v>
      </c>
      <c r="T565" s="527">
        <v>15</v>
      </c>
      <c r="U565" s="527">
        <v>6</v>
      </c>
      <c r="V565" s="528"/>
      <c r="W565" s="528"/>
      <c r="X565" s="528"/>
      <c r="Y565" s="528"/>
      <c r="Z565" s="528"/>
      <c r="AA565" s="528"/>
      <c r="AB565" s="528"/>
      <c r="AC565" s="528"/>
      <c r="AD565" s="528"/>
      <c r="AE565" s="528"/>
      <c r="AF565" s="528"/>
      <c r="AG565" s="528"/>
      <c r="AH565" s="528"/>
      <c r="AI565" s="528"/>
      <c r="AJ565" s="528"/>
      <c r="AK565" s="528"/>
      <c r="AL565" s="528"/>
      <c r="AM565" s="528"/>
      <c r="AN565" s="528"/>
      <c r="AO565" s="528"/>
      <c r="AP565" s="528"/>
      <c r="AQ565" s="528"/>
      <c r="AR565" s="528"/>
      <c r="AS565" s="528"/>
      <c r="AT565" s="528"/>
      <c r="AU565" s="528"/>
      <c r="AV565" s="528"/>
      <c r="AW565" s="528"/>
      <c r="AX565" s="528"/>
    </row>
    <row r="566" spans="1:50">
      <c r="A566" s="526" t="s">
        <v>1005</v>
      </c>
      <c r="B566" s="526" t="s">
        <v>383</v>
      </c>
      <c r="C566" s="526" t="s">
        <v>954</v>
      </c>
      <c r="D566" s="526" t="s">
        <v>686</v>
      </c>
      <c r="E566" s="526" t="s">
        <v>687</v>
      </c>
      <c r="F566" s="61" t="str">
        <f>IF(D566="","",VLOOKUP(D566,'UG SKU Categorization'!$A$1:$C$204,3,0))</f>
        <v>Other</v>
      </c>
      <c r="G566" s="527">
        <v>122</v>
      </c>
      <c r="H566" s="527">
        <v>1</v>
      </c>
      <c r="I566" s="527">
        <v>2</v>
      </c>
      <c r="J566" s="527">
        <v>5</v>
      </c>
      <c r="K566" s="527">
        <v>2</v>
      </c>
      <c r="L566" s="527">
        <v>14</v>
      </c>
      <c r="M566" s="527">
        <v>2</v>
      </c>
      <c r="N566" s="527">
        <v>5</v>
      </c>
      <c r="O566" s="527">
        <v>3</v>
      </c>
      <c r="P566" s="527">
        <v>2</v>
      </c>
      <c r="Q566" s="527">
        <v>3</v>
      </c>
      <c r="R566" s="527">
        <v>6</v>
      </c>
      <c r="S566" s="527">
        <v>2</v>
      </c>
      <c r="T566" s="527">
        <v>4</v>
      </c>
      <c r="U566" s="527">
        <v>5</v>
      </c>
      <c r="V566" s="527">
        <v>4</v>
      </c>
      <c r="W566" s="527">
        <v>5</v>
      </c>
      <c r="X566" s="527">
        <v>3</v>
      </c>
      <c r="Y566" s="527">
        <v>3</v>
      </c>
      <c r="Z566" s="527">
        <v>16</v>
      </c>
      <c r="AA566" s="528"/>
      <c r="AB566" s="527">
        <v>3</v>
      </c>
      <c r="AC566" s="527">
        <v>3</v>
      </c>
      <c r="AD566" s="527">
        <v>5</v>
      </c>
      <c r="AE566" s="527">
        <v>5</v>
      </c>
      <c r="AF566" s="527">
        <v>3</v>
      </c>
      <c r="AG566" s="527">
        <v>1</v>
      </c>
      <c r="AH566" s="527">
        <v>5</v>
      </c>
      <c r="AI566" s="527">
        <v>3</v>
      </c>
      <c r="AJ566" s="527">
        <v>7</v>
      </c>
      <c r="AK566" s="528"/>
      <c r="AL566" s="528"/>
      <c r="AM566" s="528"/>
      <c r="AN566" s="528"/>
      <c r="AO566" s="528"/>
      <c r="AP566" s="528"/>
      <c r="AQ566" s="528"/>
      <c r="AR566" s="528"/>
      <c r="AS566" s="528"/>
      <c r="AT566" s="528"/>
      <c r="AU566" s="528"/>
      <c r="AV566" s="528"/>
      <c r="AW566" s="528"/>
      <c r="AX566" s="528"/>
    </row>
    <row r="567" spans="1:50">
      <c r="A567" s="526" t="s">
        <v>1005</v>
      </c>
      <c r="B567" s="526" t="s">
        <v>383</v>
      </c>
      <c r="C567" s="526" t="s">
        <v>954</v>
      </c>
      <c r="D567" s="526" t="s">
        <v>429</v>
      </c>
      <c r="E567" s="526" t="s">
        <v>430</v>
      </c>
      <c r="F567" s="61" t="str">
        <f>IF(D567="","",VLOOKUP(D567,'UG SKU Categorization'!$A$1:$C$204,3,0))</f>
        <v>Solar</v>
      </c>
      <c r="G567" s="527">
        <v>11</v>
      </c>
      <c r="H567" s="527">
        <v>1</v>
      </c>
      <c r="I567" s="528"/>
      <c r="J567" s="528"/>
      <c r="K567" s="527">
        <v>1</v>
      </c>
      <c r="L567" s="527">
        <v>1</v>
      </c>
      <c r="M567" s="527">
        <v>1</v>
      </c>
      <c r="N567" s="528"/>
      <c r="O567" s="527">
        <v>3</v>
      </c>
      <c r="P567" s="527">
        <v>3</v>
      </c>
      <c r="Q567" s="528"/>
      <c r="R567" s="528"/>
      <c r="S567" s="527">
        <v>1</v>
      </c>
      <c r="T567" s="528"/>
      <c r="U567" s="528"/>
      <c r="V567" s="528"/>
      <c r="W567" s="528"/>
      <c r="X567" s="528"/>
      <c r="Y567" s="528"/>
      <c r="Z567" s="528"/>
      <c r="AA567" s="528"/>
      <c r="AB567" s="528"/>
      <c r="AC567" s="528"/>
      <c r="AD567" s="528"/>
      <c r="AE567" s="528"/>
      <c r="AF567" s="528"/>
      <c r="AG567" s="528"/>
      <c r="AH567" s="528"/>
      <c r="AI567" s="528"/>
      <c r="AJ567" s="528"/>
      <c r="AK567" s="528"/>
      <c r="AL567" s="528"/>
      <c r="AM567" s="528"/>
      <c r="AN567" s="528"/>
      <c r="AO567" s="528"/>
      <c r="AP567" s="528"/>
      <c r="AQ567" s="528"/>
      <c r="AR567" s="528"/>
      <c r="AS567" s="528"/>
      <c r="AT567" s="528"/>
      <c r="AU567" s="528"/>
      <c r="AV567" s="528"/>
      <c r="AW567" s="528"/>
      <c r="AX567" s="528"/>
    </row>
    <row r="568" spans="1:50">
      <c r="A568" s="526" t="s">
        <v>1005</v>
      </c>
      <c r="B568" s="526" t="s">
        <v>383</v>
      </c>
      <c r="C568" s="526" t="s">
        <v>954</v>
      </c>
      <c r="D568" s="526" t="s">
        <v>431</v>
      </c>
      <c r="E568" s="526" t="s">
        <v>432</v>
      </c>
      <c r="F568" s="61" t="str">
        <f>IF(D568="","",VLOOKUP(D568,'UG SKU Categorization'!$A$1:$C$204,3,0))</f>
        <v>Solar</v>
      </c>
      <c r="G568" s="527">
        <v>9</v>
      </c>
      <c r="H568" s="527">
        <v>1</v>
      </c>
      <c r="I568" s="528"/>
      <c r="J568" s="528"/>
      <c r="K568" s="527">
        <v>1</v>
      </c>
      <c r="L568" s="527">
        <v>1</v>
      </c>
      <c r="M568" s="528"/>
      <c r="N568" s="528"/>
      <c r="O568" s="527">
        <v>1</v>
      </c>
      <c r="P568" s="527">
        <v>4</v>
      </c>
      <c r="Q568" s="528"/>
      <c r="R568" s="528"/>
      <c r="S568" s="527">
        <v>1</v>
      </c>
      <c r="T568" s="528"/>
      <c r="U568" s="528"/>
      <c r="V568" s="528"/>
      <c r="W568" s="528"/>
      <c r="X568" s="528"/>
      <c r="Y568" s="528"/>
      <c r="Z568" s="528"/>
      <c r="AA568" s="528"/>
      <c r="AB568" s="528"/>
      <c r="AC568" s="528"/>
      <c r="AD568" s="528"/>
      <c r="AE568" s="528"/>
      <c r="AF568" s="528"/>
      <c r="AG568" s="528"/>
      <c r="AH568" s="528"/>
      <c r="AI568" s="528"/>
      <c r="AJ568" s="528"/>
      <c r="AK568" s="528"/>
      <c r="AL568" s="528"/>
      <c r="AM568" s="528"/>
      <c r="AN568" s="528"/>
      <c r="AO568" s="528"/>
      <c r="AP568" s="528"/>
      <c r="AQ568" s="528"/>
      <c r="AR568" s="528"/>
      <c r="AS568" s="528"/>
      <c r="AT568" s="528"/>
      <c r="AU568" s="528"/>
      <c r="AV568" s="528"/>
      <c r="AW568" s="528"/>
      <c r="AX568" s="528"/>
    </row>
    <row r="569" spans="1:50">
      <c r="A569" s="526" t="s">
        <v>1005</v>
      </c>
      <c r="B569" s="526" t="s">
        <v>383</v>
      </c>
      <c r="C569" s="526" t="s">
        <v>954</v>
      </c>
      <c r="D569" s="526" t="s">
        <v>433</v>
      </c>
      <c r="E569" s="526" t="s">
        <v>434</v>
      </c>
      <c r="F569" s="61" t="str">
        <f>IF(D569="","",VLOOKUP(D569,'UG SKU Categorization'!$A$1:$C$204,3,0))</f>
        <v>Solar</v>
      </c>
      <c r="G569" s="527">
        <v>7</v>
      </c>
      <c r="H569" s="527">
        <v>1</v>
      </c>
      <c r="I569" s="528"/>
      <c r="J569" s="528"/>
      <c r="K569" s="527">
        <v>1</v>
      </c>
      <c r="L569" s="527">
        <v>2</v>
      </c>
      <c r="M569" s="528"/>
      <c r="N569" s="528"/>
      <c r="O569" s="527">
        <v>1</v>
      </c>
      <c r="P569" s="527">
        <v>1</v>
      </c>
      <c r="Q569" s="528"/>
      <c r="R569" s="528"/>
      <c r="S569" s="527">
        <v>1</v>
      </c>
      <c r="T569" s="528"/>
      <c r="U569" s="528"/>
      <c r="V569" s="528"/>
      <c r="W569" s="528"/>
      <c r="X569" s="528"/>
      <c r="Y569" s="528"/>
      <c r="Z569" s="528"/>
      <c r="AA569" s="528"/>
      <c r="AB569" s="528"/>
      <c r="AC569" s="528"/>
      <c r="AD569" s="528"/>
      <c r="AE569" s="528"/>
      <c r="AF569" s="528"/>
      <c r="AG569" s="528"/>
      <c r="AH569" s="528"/>
      <c r="AI569" s="528"/>
      <c r="AJ569" s="528"/>
      <c r="AK569" s="528"/>
      <c r="AL569" s="528"/>
      <c r="AM569" s="528"/>
      <c r="AN569" s="528"/>
      <c r="AO569" s="528"/>
      <c r="AP569" s="528"/>
      <c r="AQ569" s="528"/>
      <c r="AR569" s="528"/>
      <c r="AS569" s="528"/>
      <c r="AT569" s="528"/>
      <c r="AU569" s="528"/>
      <c r="AV569" s="528"/>
      <c r="AW569" s="528"/>
      <c r="AX569" s="528"/>
    </row>
    <row r="570" spans="1:50">
      <c r="A570" s="526" t="s">
        <v>1005</v>
      </c>
      <c r="B570" s="526" t="s">
        <v>383</v>
      </c>
      <c r="C570" s="526" t="s">
        <v>954</v>
      </c>
      <c r="D570" s="526" t="s">
        <v>435</v>
      </c>
      <c r="E570" s="526" t="s">
        <v>436</v>
      </c>
      <c r="F570" s="61" t="str">
        <f>IF(D570="","",VLOOKUP(D570,'UG SKU Categorization'!$A$1:$C$204,3,0))</f>
        <v>Solar</v>
      </c>
      <c r="G570" s="527">
        <v>8</v>
      </c>
      <c r="H570" s="527">
        <v>2</v>
      </c>
      <c r="I570" s="528"/>
      <c r="J570" s="528"/>
      <c r="K570" s="527">
        <v>1</v>
      </c>
      <c r="L570" s="527">
        <v>1</v>
      </c>
      <c r="M570" s="528"/>
      <c r="N570" s="528"/>
      <c r="O570" s="527">
        <v>1</v>
      </c>
      <c r="P570" s="527">
        <v>2</v>
      </c>
      <c r="Q570" s="528"/>
      <c r="R570" s="528"/>
      <c r="S570" s="527">
        <v>1</v>
      </c>
      <c r="T570" s="528"/>
      <c r="U570" s="528"/>
      <c r="V570" s="528"/>
      <c r="W570" s="528"/>
      <c r="X570" s="528"/>
      <c r="Y570" s="528"/>
      <c r="Z570" s="528"/>
      <c r="AA570" s="528"/>
      <c r="AB570" s="528"/>
      <c r="AC570" s="528"/>
      <c r="AD570" s="528"/>
      <c r="AE570" s="528"/>
      <c r="AF570" s="528"/>
      <c r="AG570" s="528"/>
      <c r="AH570" s="528"/>
      <c r="AI570" s="528"/>
      <c r="AJ570" s="528"/>
      <c r="AK570" s="528"/>
      <c r="AL570" s="528"/>
      <c r="AM570" s="528"/>
      <c r="AN570" s="528"/>
      <c r="AO570" s="528"/>
      <c r="AP570" s="528"/>
      <c r="AQ570" s="528"/>
      <c r="AR570" s="528"/>
      <c r="AS570" s="528"/>
      <c r="AT570" s="528"/>
      <c r="AU570" s="528"/>
      <c r="AV570" s="528"/>
      <c r="AW570" s="528"/>
      <c r="AX570" s="528"/>
    </row>
    <row r="571" spans="1:50">
      <c r="A571" s="526" t="s">
        <v>1005</v>
      </c>
      <c r="B571" s="526" t="s">
        <v>383</v>
      </c>
      <c r="C571" s="526" t="s">
        <v>954</v>
      </c>
      <c r="D571" s="526" t="s">
        <v>437</v>
      </c>
      <c r="E571" s="526" t="s">
        <v>438</v>
      </c>
      <c r="F571" s="61" t="str">
        <f>IF(D571="","",VLOOKUP(D571,'UG SKU Categorization'!$A$1:$C$204,3,0))</f>
        <v>Solar</v>
      </c>
      <c r="G571" s="527">
        <v>112</v>
      </c>
      <c r="H571" s="527">
        <v>72</v>
      </c>
      <c r="I571" s="527">
        <v>3</v>
      </c>
      <c r="J571" s="528"/>
      <c r="K571" s="528"/>
      <c r="L571" s="527">
        <v>3</v>
      </c>
      <c r="M571" s="527">
        <v>3</v>
      </c>
      <c r="N571" s="528"/>
      <c r="O571" s="527">
        <v>11</v>
      </c>
      <c r="P571" s="527">
        <v>4</v>
      </c>
      <c r="Q571" s="527">
        <v>4</v>
      </c>
      <c r="R571" s="527">
        <v>7</v>
      </c>
      <c r="S571" s="527">
        <v>1</v>
      </c>
      <c r="T571" s="527">
        <v>1</v>
      </c>
      <c r="U571" s="528"/>
      <c r="V571" s="528"/>
      <c r="W571" s="527">
        <v>1</v>
      </c>
      <c r="X571" s="528"/>
      <c r="Y571" s="527">
        <v>1</v>
      </c>
      <c r="Z571" s="528"/>
      <c r="AA571" s="528"/>
      <c r="AB571" s="528"/>
      <c r="AC571" s="528"/>
      <c r="AD571" s="528"/>
      <c r="AE571" s="528"/>
      <c r="AF571" s="528"/>
      <c r="AG571" s="528"/>
      <c r="AH571" s="528"/>
      <c r="AI571" s="528"/>
      <c r="AJ571" s="528"/>
      <c r="AK571" s="528"/>
      <c r="AL571" s="528"/>
      <c r="AM571" s="528"/>
      <c r="AN571" s="527">
        <v>1</v>
      </c>
      <c r="AO571" s="528"/>
      <c r="AP571" s="528"/>
      <c r="AQ571" s="528"/>
      <c r="AR571" s="528"/>
      <c r="AS571" s="528"/>
      <c r="AT571" s="528"/>
      <c r="AU571" s="528"/>
      <c r="AV571" s="528"/>
      <c r="AW571" s="528"/>
      <c r="AX571" s="528"/>
    </row>
    <row r="572" spans="1:50">
      <c r="A572" s="526" t="s">
        <v>1005</v>
      </c>
      <c r="B572" s="526" t="s">
        <v>383</v>
      </c>
      <c r="C572" s="526" t="s">
        <v>954</v>
      </c>
      <c r="D572" s="526" t="s">
        <v>479</v>
      </c>
      <c r="E572" s="526" t="s">
        <v>480</v>
      </c>
      <c r="F572" s="61" t="str">
        <f>IF(D572="","",VLOOKUP(D572,'UG SKU Categorization'!$A$1:$C$204,3,0))</f>
        <v>Soap</v>
      </c>
      <c r="G572" s="527">
        <v>9979</v>
      </c>
      <c r="H572" s="528"/>
      <c r="I572" s="527">
        <v>348</v>
      </c>
      <c r="J572" s="527">
        <v>168</v>
      </c>
      <c r="K572" s="527">
        <v>714</v>
      </c>
      <c r="L572" s="527">
        <v>258</v>
      </c>
      <c r="M572" s="527">
        <v>108</v>
      </c>
      <c r="N572" s="527">
        <v>658</v>
      </c>
      <c r="O572" s="527">
        <v>161</v>
      </c>
      <c r="P572" s="527">
        <v>133</v>
      </c>
      <c r="Q572" s="527">
        <v>170</v>
      </c>
      <c r="R572" s="527">
        <v>616</v>
      </c>
      <c r="S572" s="527">
        <v>142</v>
      </c>
      <c r="T572" s="527">
        <v>73</v>
      </c>
      <c r="U572" s="527">
        <v>46</v>
      </c>
      <c r="V572" s="527">
        <v>123</v>
      </c>
      <c r="W572" s="527">
        <v>96</v>
      </c>
      <c r="X572" s="527">
        <v>81</v>
      </c>
      <c r="Y572" s="527">
        <v>93</v>
      </c>
      <c r="Z572" s="527">
        <v>74</v>
      </c>
      <c r="AA572" s="527">
        <v>56</v>
      </c>
      <c r="AB572" s="527">
        <v>74</v>
      </c>
      <c r="AC572" s="527">
        <v>53</v>
      </c>
      <c r="AD572" s="527">
        <v>73</v>
      </c>
      <c r="AE572" s="527">
        <v>62</v>
      </c>
      <c r="AF572" s="527">
        <v>87</v>
      </c>
      <c r="AG572" s="527">
        <v>125</v>
      </c>
      <c r="AH572" s="527">
        <v>166</v>
      </c>
      <c r="AI572" s="527">
        <v>116</v>
      </c>
      <c r="AJ572" s="527">
        <v>93</v>
      </c>
      <c r="AK572" s="527">
        <v>79</v>
      </c>
      <c r="AL572" s="527">
        <v>1318</v>
      </c>
      <c r="AM572" s="527">
        <v>309</v>
      </c>
      <c r="AN572" s="527">
        <v>257</v>
      </c>
      <c r="AO572" s="527">
        <v>472</v>
      </c>
      <c r="AP572" s="527">
        <v>431</v>
      </c>
      <c r="AQ572" s="527">
        <v>306</v>
      </c>
      <c r="AR572" s="527">
        <v>304</v>
      </c>
      <c r="AS572" s="527">
        <v>135</v>
      </c>
      <c r="AT572" s="527">
        <v>182</v>
      </c>
      <c r="AU572" s="527">
        <v>501</v>
      </c>
      <c r="AV572" s="527">
        <v>685</v>
      </c>
      <c r="AW572" s="527">
        <v>33</v>
      </c>
      <c r="AX572" s="528"/>
    </row>
    <row r="573" spans="1:50">
      <c r="A573" s="526" t="s">
        <v>1005</v>
      </c>
      <c r="B573" s="526" t="s">
        <v>383</v>
      </c>
      <c r="C573" s="526" t="s">
        <v>954</v>
      </c>
      <c r="D573" s="526" t="s">
        <v>481</v>
      </c>
      <c r="E573" s="526" t="s">
        <v>482</v>
      </c>
      <c r="F573" s="61" t="str">
        <f>IF(D573="","",VLOOKUP(D573,'UG SKU Categorization'!$A$1:$C$204,3,0))</f>
        <v>Other</v>
      </c>
      <c r="G573" s="527">
        <v>249</v>
      </c>
      <c r="H573" s="527">
        <v>4</v>
      </c>
      <c r="I573" s="527">
        <v>18</v>
      </c>
      <c r="J573" s="527">
        <v>3</v>
      </c>
      <c r="K573" s="527">
        <v>2</v>
      </c>
      <c r="L573" s="527">
        <v>7</v>
      </c>
      <c r="M573" s="527">
        <v>2</v>
      </c>
      <c r="N573" s="527">
        <v>21</v>
      </c>
      <c r="O573" s="527">
        <v>7</v>
      </c>
      <c r="P573" s="527">
        <v>8</v>
      </c>
      <c r="Q573" s="528"/>
      <c r="R573" s="527">
        <v>6</v>
      </c>
      <c r="S573" s="527">
        <v>1</v>
      </c>
      <c r="T573" s="527">
        <v>12</v>
      </c>
      <c r="U573" s="527">
        <v>9</v>
      </c>
      <c r="V573" s="527">
        <v>3</v>
      </c>
      <c r="W573" s="527">
        <v>23</v>
      </c>
      <c r="X573" s="527">
        <v>11</v>
      </c>
      <c r="Y573" s="527">
        <v>5</v>
      </c>
      <c r="Z573" s="527">
        <v>17</v>
      </c>
      <c r="AA573" s="527">
        <v>1</v>
      </c>
      <c r="AB573" s="527">
        <v>2</v>
      </c>
      <c r="AC573" s="527">
        <v>2</v>
      </c>
      <c r="AD573" s="527">
        <v>5</v>
      </c>
      <c r="AE573" s="527">
        <v>1</v>
      </c>
      <c r="AF573" s="527">
        <v>18</v>
      </c>
      <c r="AG573" s="528"/>
      <c r="AH573" s="527">
        <v>5</v>
      </c>
      <c r="AI573" s="527">
        <v>3</v>
      </c>
      <c r="AJ573" s="527">
        <v>3</v>
      </c>
      <c r="AK573" s="527">
        <v>9</v>
      </c>
      <c r="AL573" s="527">
        <v>6</v>
      </c>
      <c r="AM573" s="527">
        <v>11</v>
      </c>
      <c r="AN573" s="527">
        <v>5</v>
      </c>
      <c r="AO573" s="527">
        <v>2</v>
      </c>
      <c r="AP573" s="527">
        <v>1</v>
      </c>
      <c r="AQ573" s="527">
        <v>10</v>
      </c>
      <c r="AR573" s="527">
        <v>4</v>
      </c>
      <c r="AS573" s="528"/>
      <c r="AT573" s="527">
        <v>2</v>
      </c>
      <c r="AU573" s="528"/>
      <c r="AV573" s="528"/>
      <c r="AW573" s="528"/>
      <c r="AX573" s="528"/>
    </row>
    <row r="574" spans="1:50">
      <c r="A574" s="526" t="s">
        <v>1005</v>
      </c>
      <c r="B574" s="526" t="s">
        <v>383</v>
      </c>
      <c r="C574" s="526" t="s">
        <v>954</v>
      </c>
      <c r="D574" s="526" t="s">
        <v>483</v>
      </c>
      <c r="E574" s="526" t="s">
        <v>484</v>
      </c>
      <c r="F574" s="61" t="str">
        <f>IF(D574="","",VLOOKUP(D574,'UG SKU Categorization'!$A$1:$C$204,3,0))</f>
        <v>Soap</v>
      </c>
      <c r="G574" s="527">
        <v>315</v>
      </c>
      <c r="H574" s="528"/>
      <c r="I574" s="527">
        <v>21</v>
      </c>
      <c r="J574" s="527">
        <v>4</v>
      </c>
      <c r="K574" s="527">
        <v>2</v>
      </c>
      <c r="L574" s="527">
        <v>59</v>
      </c>
      <c r="M574" s="527">
        <v>1</v>
      </c>
      <c r="N574" s="527">
        <v>44</v>
      </c>
      <c r="O574" s="527">
        <v>4</v>
      </c>
      <c r="P574" s="527">
        <v>50</v>
      </c>
      <c r="Q574" s="527">
        <v>3</v>
      </c>
      <c r="R574" s="528"/>
      <c r="S574" s="527">
        <v>2</v>
      </c>
      <c r="T574" s="527">
        <v>17</v>
      </c>
      <c r="U574" s="527">
        <v>10</v>
      </c>
      <c r="V574" s="527">
        <v>8</v>
      </c>
      <c r="W574" s="527">
        <v>29</v>
      </c>
      <c r="X574" s="527">
        <v>21</v>
      </c>
      <c r="Y574" s="527">
        <v>11</v>
      </c>
      <c r="Z574" s="527">
        <v>7</v>
      </c>
      <c r="AA574" s="527">
        <v>22</v>
      </c>
      <c r="AB574" s="528"/>
      <c r="AC574" s="528"/>
      <c r="AD574" s="528"/>
      <c r="AE574" s="528"/>
      <c r="AF574" s="528"/>
      <c r="AG574" s="528"/>
      <c r="AH574" s="528"/>
      <c r="AI574" s="528"/>
      <c r="AJ574" s="528"/>
      <c r="AK574" s="528"/>
      <c r="AL574" s="528"/>
      <c r="AM574" s="528"/>
      <c r="AN574" s="528"/>
      <c r="AO574" s="528"/>
      <c r="AP574" s="528"/>
      <c r="AQ574" s="528"/>
      <c r="AR574" s="528"/>
      <c r="AS574" s="528"/>
      <c r="AT574" s="528"/>
      <c r="AU574" s="528"/>
      <c r="AV574" s="528"/>
      <c r="AW574" s="528"/>
      <c r="AX574" s="528"/>
    </row>
    <row r="575" spans="1:50">
      <c r="A575" s="526" t="s">
        <v>1005</v>
      </c>
      <c r="B575" s="526" t="s">
        <v>383</v>
      </c>
      <c r="C575" s="526" t="s">
        <v>954</v>
      </c>
      <c r="D575" s="526" t="s">
        <v>485</v>
      </c>
      <c r="E575" s="526" t="s">
        <v>486</v>
      </c>
      <c r="F575" s="61" t="str">
        <f>IF(D575="","",VLOOKUP(D575,'UG SKU Categorization'!$A$1:$C$204,3,0))</f>
        <v>Soap</v>
      </c>
      <c r="G575" s="527">
        <v>228</v>
      </c>
      <c r="H575" s="528"/>
      <c r="I575" s="528"/>
      <c r="J575" s="528"/>
      <c r="K575" s="528"/>
      <c r="L575" s="528"/>
      <c r="M575" s="528"/>
      <c r="N575" s="528"/>
      <c r="O575" s="528"/>
      <c r="P575" s="528"/>
      <c r="Q575" s="528"/>
      <c r="R575" s="527">
        <v>12</v>
      </c>
      <c r="S575" s="527">
        <v>5</v>
      </c>
      <c r="T575" s="527">
        <v>8</v>
      </c>
      <c r="U575" s="527">
        <v>9</v>
      </c>
      <c r="V575" s="527">
        <v>3</v>
      </c>
      <c r="W575" s="527">
        <v>3</v>
      </c>
      <c r="X575" s="527">
        <v>7</v>
      </c>
      <c r="Y575" s="527">
        <v>6</v>
      </c>
      <c r="Z575" s="527">
        <v>8</v>
      </c>
      <c r="AA575" s="527">
        <v>12</v>
      </c>
      <c r="AB575" s="527">
        <v>4</v>
      </c>
      <c r="AC575" s="527">
        <v>2</v>
      </c>
      <c r="AD575" s="527">
        <v>2</v>
      </c>
      <c r="AE575" s="527">
        <v>2</v>
      </c>
      <c r="AF575" s="527">
        <v>4</v>
      </c>
      <c r="AG575" s="527">
        <v>1</v>
      </c>
      <c r="AH575" s="527">
        <v>7</v>
      </c>
      <c r="AI575" s="527">
        <v>7</v>
      </c>
      <c r="AJ575" s="527">
        <v>1</v>
      </c>
      <c r="AK575" s="527">
        <v>2</v>
      </c>
      <c r="AL575" s="527">
        <v>3</v>
      </c>
      <c r="AM575" s="527">
        <v>27</v>
      </c>
      <c r="AN575" s="527">
        <v>5</v>
      </c>
      <c r="AO575" s="527">
        <v>24</v>
      </c>
      <c r="AP575" s="528"/>
      <c r="AQ575" s="527">
        <v>41</v>
      </c>
      <c r="AR575" s="528"/>
      <c r="AS575" s="527">
        <v>1</v>
      </c>
      <c r="AT575" s="528"/>
      <c r="AU575" s="527">
        <v>22</v>
      </c>
      <c r="AV575" s="528"/>
      <c r="AW575" s="528"/>
      <c r="AX575" s="528"/>
    </row>
    <row r="576" spans="1:50">
      <c r="A576" s="526" t="s">
        <v>1005</v>
      </c>
      <c r="B576" s="526" t="s">
        <v>383</v>
      </c>
      <c r="C576" s="526" t="s">
        <v>954</v>
      </c>
      <c r="D576" s="526" t="s">
        <v>487</v>
      </c>
      <c r="E576" s="526" t="s">
        <v>488</v>
      </c>
      <c r="F576" s="61" t="str">
        <f>IF(D576="","",VLOOKUP(D576,'UG SKU Categorization'!$A$1:$C$204,3,0))</f>
        <v>Soap</v>
      </c>
      <c r="G576" s="527">
        <v>692</v>
      </c>
      <c r="H576" s="528"/>
      <c r="I576" s="528"/>
      <c r="J576" s="528"/>
      <c r="K576" s="528"/>
      <c r="L576" s="528"/>
      <c r="M576" s="528"/>
      <c r="N576" s="528"/>
      <c r="O576" s="528"/>
      <c r="P576" s="528"/>
      <c r="Q576" s="528"/>
      <c r="R576" s="527">
        <v>36</v>
      </c>
      <c r="S576" s="527">
        <v>17</v>
      </c>
      <c r="T576" s="527">
        <v>44</v>
      </c>
      <c r="U576" s="527">
        <v>27</v>
      </c>
      <c r="V576" s="527">
        <v>12</v>
      </c>
      <c r="W576" s="527">
        <v>23</v>
      </c>
      <c r="X576" s="527">
        <v>46</v>
      </c>
      <c r="Y576" s="528"/>
      <c r="Z576" s="527">
        <v>11</v>
      </c>
      <c r="AA576" s="527">
        <v>51</v>
      </c>
      <c r="AB576" s="527">
        <v>52</v>
      </c>
      <c r="AC576" s="527">
        <v>16</v>
      </c>
      <c r="AD576" s="527">
        <v>32</v>
      </c>
      <c r="AE576" s="527">
        <v>13</v>
      </c>
      <c r="AF576" s="527">
        <v>15</v>
      </c>
      <c r="AG576" s="527">
        <v>29</v>
      </c>
      <c r="AH576" s="527">
        <v>24</v>
      </c>
      <c r="AI576" s="527">
        <v>21</v>
      </c>
      <c r="AJ576" s="527">
        <v>39</v>
      </c>
      <c r="AK576" s="527">
        <v>40</v>
      </c>
      <c r="AL576" s="527">
        <v>21</v>
      </c>
      <c r="AM576" s="527">
        <v>20</v>
      </c>
      <c r="AN576" s="527">
        <v>39</v>
      </c>
      <c r="AO576" s="527">
        <v>10</v>
      </c>
      <c r="AP576" s="527">
        <v>14</v>
      </c>
      <c r="AQ576" s="527">
        <v>21</v>
      </c>
      <c r="AR576" s="527">
        <v>18</v>
      </c>
      <c r="AS576" s="527">
        <v>1</v>
      </c>
      <c r="AT576" s="528"/>
      <c r="AU576" s="528"/>
      <c r="AV576" s="528"/>
      <c r="AW576" s="528"/>
      <c r="AX576" s="528"/>
    </row>
    <row r="577" spans="1:50">
      <c r="A577" s="526" t="s">
        <v>1005</v>
      </c>
      <c r="B577" s="526" t="s">
        <v>383</v>
      </c>
      <c r="C577" s="526" t="s">
        <v>954</v>
      </c>
      <c r="D577" s="526" t="s">
        <v>439</v>
      </c>
      <c r="E577" s="526" t="s">
        <v>440</v>
      </c>
      <c r="F577" s="61" t="str">
        <f>IF(D577="","",VLOOKUP(D577,'UG SKU Categorization'!$A$1:$C$204,3,0))</f>
        <v>Solar</v>
      </c>
      <c r="G577" s="527">
        <v>33</v>
      </c>
      <c r="H577" s="528"/>
      <c r="I577" s="528"/>
      <c r="J577" s="528"/>
      <c r="K577" s="528"/>
      <c r="L577" s="528"/>
      <c r="M577" s="528"/>
      <c r="N577" s="528"/>
      <c r="O577" s="528"/>
      <c r="P577" s="528"/>
      <c r="Q577" s="528"/>
      <c r="R577" s="527">
        <v>7</v>
      </c>
      <c r="S577" s="527">
        <v>5</v>
      </c>
      <c r="T577" s="527">
        <v>2</v>
      </c>
      <c r="U577" s="527">
        <v>2</v>
      </c>
      <c r="V577" s="527">
        <v>3</v>
      </c>
      <c r="W577" s="527">
        <v>1</v>
      </c>
      <c r="X577" s="527">
        <v>2</v>
      </c>
      <c r="Y577" s="528"/>
      <c r="Z577" s="527">
        <v>2</v>
      </c>
      <c r="AA577" s="527">
        <v>1</v>
      </c>
      <c r="AB577" s="527">
        <v>2</v>
      </c>
      <c r="AC577" s="528"/>
      <c r="AD577" s="528"/>
      <c r="AE577" s="527">
        <v>3</v>
      </c>
      <c r="AF577" s="528"/>
      <c r="AG577" s="528"/>
      <c r="AH577" s="527">
        <v>0</v>
      </c>
      <c r="AI577" s="528"/>
      <c r="AJ577" s="527">
        <v>1</v>
      </c>
      <c r="AK577" s="528"/>
      <c r="AL577" s="527">
        <v>1</v>
      </c>
      <c r="AM577" s="528"/>
      <c r="AN577" s="528"/>
      <c r="AO577" s="527">
        <v>1</v>
      </c>
      <c r="AP577" s="528"/>
      <c r="AQ577" s="528"/>
      <c r="AR577" s="528"/>
      <c r="AS577" s="528"/>
      <c r="AT577" s="528"/>
      <c r="AU577" s="528"/>
      <c r="AV577" s="528"/>
      <c r="AW577" s="528"/>
      <c r="AX577" s="528"/>
    </row>
    <row r="578" spans="1:50">
      <c r="A578" s="526" t="s">
        <v>1005</v>
      </c>
      <c r="B578" s="526" t="s">
        <v>383</v>
      </c>
      <c r="C578" s="526" t="s">
        <v>954</v>
      </c>
      <c r="D578" s="526" t="s">
        <v>703</v>
      </c>
      <c r="E578" s="526" t="s">
        <v>704</v>
      </c>
      <c r="F578" s="61" t="str">
        <f>IF(D578="","",VLOOKUP(D578,'UG SKU Categorization'!$A$1:$C$204,3,0))</f>
        <v>Cookstoves</v>
      </c>
      <c r="G578" s="527">
        <v>33</v>
      </c>
      <c r="H578" s="528"/>
      <c r="I578" s="528"/>
      <c r="J578" s="528"/>
      <c r="K578" s="528"/>
      <c r="L578" s="528"/>
      <c r="M578" s="528"/>
      <c r="N578" s="528"/>
      <c r="O578" s="528"/>
      <c r="P578" s="528"/>
      <c r="Q578" s="528"/>
      <c r="R578" s="527">
        <v>8</v>
      </c>
      <c r="S578" s="527">
        <v>6</v>
      </c>
      <c r="T578" s="528"/>
      <c r="U578" s="527">
        <v>1</v>
      </c>
      <c r="V578" s="527">
        <v>2</v>
      </c>
      <c r="W578" s="528"/>
      <c r="X578" s="527">
        <v>3</v>
      </c>
      <c r="Y578" s="527">
        <v>1</v>
      </c>
      <c r="Z578" s="527">
        <v>1</v>
      </c>
      <c r="AA578" s="527">
        <v>2</v>
      </c>
      <c r="AB578" s="528"/>
      <c r="AC578" s="528"/>
      <c r="AD578" s="528"/>
      <c r="AE578" s="527">
        <v>1</v>
      </c>
      <c r="AF578" s="528"/>
      <c r="AG578" s="528"/>
      <c r="AH578" s="528"/>
      <c r="AI578" s="527">
        <v>1</v>
      </c>
      <c r="AJ578" s="528"/>
      <c r="AK578" s="527">
        <v>4</v>
      </c>
      <c r="AL578" s="528"/>
      <c r="AM578" s="528"/>
      <c r="AN578" s="527">
        <v>3</v>
      </c>
      <c r="AO578" s="528"/>
      <c r="AP578" s="528"/>
      <c r="AQ578" s="528"/>
      <c r="AR578" s="528"/>
      <c r="AS578" s="528"/>
      <c r="AT578" s="528"/>
      <c r="AU578" s="528"/>
      <c r="AV578" s="528"/>
      <c r="AW578" s="528"/>
      <c r="AX578" s="528"/>
    </row>
    <row r="579" spans="1:50">
      <c r="A579" s="526" t="s">
        <v>1005</v>
      </c>
      <c r="B579" s="526" t="s">
        <v>383</v>
      </c>
      <c r="C579" s="526" t="s">
        <v>954</v>
      </c>
      <c r="D579" s="526" t="s">
        <v>489</v>
      </c>
      <c r="E579" s="526" t="s">
        <v>490</v>
      </c>
      <c r="F579" s="61" t="str">
        <f>IF(D579="","",VLOOKUP(D579,'UG SKU Categorization'!$A$1:$C$204,3,0))</f>
        <v>Other</v>
      </c>
      <c r="G579" s="527">
        <v>53</v>
      </c>
      <c r="H579" s="528"/>
      <c r="I579" s="528"/>
      <c r="J579" s="528"/>
      <c r="K579" s="528"/>
      <c r="L579" s="528"/>
      <c r="M579" s="528"/>
      <c r="N579" s="528"/>
      <c r="O579" s="528"/>
      <c r="P579" s="528"/>
      <c r="Q579" s="528"/>
      <c r="R579" s="528"/>
      <c r="S579" s="528"/>
      <c r="T579" s="527">
        <v>11</v>
      </c>
      <c r="U579" s="528"/>
      <c r="V579" s="528"/>
      <c r="W579" s="527">
        <v>3</v>
      </c>
      <c r="X579" s="527">
        <v>2</v>
      </c>
      <c r="Y579" s="527">
        <v>4</v>
      </c>
      <c r="Z579" s="527">
        <v>2</v>
      </c>
      <c r="AA579" s="528"/>
      <c r="AB579" s="528"/>
      <c r="AC579" s="527">
        <v>2</v>
      </c>
      <c r="AD579" s="527">
        <v>3</v>
      </c>
      <c r="AE579" s="527">
        <v>2</v>
      </c>
      <c r="AF579" s="527">
        <v>1</v>
      </c>
      <c r="AG579" s="527">
        <v>3</v>
      </c>
      <c r="AH579" s="527">
        <v>1</v>
      </c>
      <c r="AI579" s="527">
        <v>5</v>
      </c>
      <c r="AJ579" s="527">
        <v>3</v>
      </c>
      <c r="AK579" s="527">
        <v>1</v>
      </c>
      <c r="AL579" s="527">
        <v>3</v>
      </c>
      <c r="AM579" s="527">
        <v>2</v>
      </c>
      <c r="AN579" s="527">
        <v>3</v>
      </c>
      <c r="AO579" s="527">
        <v>1</v>
      </c>
      <c r="AP579" s="527">
        <v>1</v>
      </c>
      <c r="AQ579" s="528"/>
      <c r="AR579" s="528"/>
      <c r="AS579" s="528"/>
      <c r="AT579" s="528"/>
      <c r="AU579" s="528"/>
      <c r="AV579" s="528"/>
      <c r="AW579" s="528"/>
      <c r="AX579" s="528"/>
    </row>
    <row r="580" spans="1:50">
      <c r="A580" s="526" t="s">
        <v>1005</v>
      </c>
      <c r="B580" s="526" t="s">
        <v>383</v>
      </c>
      <c r="C580" s="526" t="s">
        <v>954</v>
      </c>
      <c r="D580" s="526" t="s">
        <v>491</v>
      </c>
      <c r="E580" s="526" t="s">
        <v>492</v>
      </c>
      <c r="F580" s="61" t="str">
        <f>IF(D580="","",VLOOKUP(D580,'UG SKU Categorization'!$A$1:$C$204,3,0))</f>
        <v>Other</v>
      </c>
      <c r="G580" s="527">
        <v>45</v>
      </c>
      <c r="H580" s="528"/>
      <c r="I580" s="528"/>
      <c r="J580" s="528"/>
      <c r="K580" s="528"/>
      <c r="L580" s="528"/>
      <c r="M580" s="528"/>
      <c r="N580" s="528"/>
      <c r="O580" s="528"/>
      <c r="P580" s="528"/>
      <c r="Q580" s="528"/>
      <c r="R580" s="528"/>
      <c r="S580" s="528"/>
      <c r="T580" s="527">
        <v>4</v>
      </c>
      <c r="U580" s="528"/>
      <c r="V580" s="528"/>
      <c r="W580" s="528"/>
      <c r="X580" s="527">
        <v>12</v>
      </c>
      <c r="Y580" s="527">
        <v>1</v>
      </c>
      <c r="Z580" s="527">
        <v>3</v>
      </c>
      <c r="AA580" s="527">
        <v>1</v>
      </c>
      <c r="AB580" s="528"/>
      <c r="AC580" s="527">
        <v>1</v>
      </c>
      <c r="AD580" s="527">
        <v>3</v>
      </c>
      <c r="AE580" s="527">
        <v>1</v>
      </c>
      <c r="AF580" s="527">
        <v>4</v>
      </c>
      <c r="AG580" s="527">
        <v>2</v>
      </c>
      <c r="AH580" s="527">
        <v>1</v>
      </c>
      <c r="AI580" s="527">
        <v>2</v>
      </c>
      <c r="AJ580" s="527">
        <v>1</v>
      </c>
      <c r="AK580" s="527">
        <v>3</v>
      </c>
      <c r="AL580" s="528"/>
      <c r="AM580" s="527">
        <v>4</v>
      </c>
      <c r="AN580" s="528"/>
      <c r="AO580" s="528"/>
      <c r="AP580" s="528"/>
      <c r="AQ580" s="527">
        <v>2</v>
      </c>
      <c r="AR580" s="528"/>
      <c r="AS580" s="528"/>
      <c r="AT580" s="528"/>
      <c r="AU580" s="528"/>
      <c r="AV580" s="528"/>
      <c r="AW580" s="528"/>
      <c r="AX580" s="528"/>
    </row>
    <row r="581" spans="1:50">
      <c r="A581" s="526" t="s">
        <v>1005</v>
      </c>
      <c r="B581" s="526" t="s">
        <v>383</v>
      </c>
      <c r="C581" s="526" t="s">
        <v>954</v>
      </c>
      <c r="D581" s="526" t="s">
        <v>705</v>
      </c>
      <c r="E581" s="526" t="s">
        <v>706</v>
      </c>
      <c r="F581" s="61" t="str">
        <f>IF(D581="","",VLOOKUP(D581,'UG SKU Categorization'!$A$1:$C$204,3,0))</f>
        <v>Cookstoves</v>
      </c>
      <c r="G581" s="527">
        <v>70</v>
      </c>
      <c r="H581" s="528"/>
      <c r="I581" s="528"/>
      <c r="J581" s="528"/>
      <c r="K581" s="528"/>
      <c r="L581" s="528"/>
      <c r="M581" s="528"/>
      <c r="N581" s="528"/>
      <c r="O581" s="528"/>
      <c r="P581" s="528"/>
      <c r="Q581" s="528"/>
      <c r="R581" s="528"/>
      <c r="S581" s="528"/>
      <c r="T581" s="527">
        <v>1</v>
      </c>
      <c r="U581" s="527">
        <v>1</v>
      </c>
      <c r="V581" s="527">
        <v>6</v>
      </c>
      <c r="W581" s="527">
        <v>3</v>
      </c>
      <c r="X581" s="527">
        <v>2</v>
      </c>
      <c r="Y581" s="527">
        <v>11</v>
      </c>
      <c r="Z581" s="527">
        <v>9</v>
      </c>
      <c r="AA581" s="527">
        <v>6</v>
      </c>
      <c r="AB581" s="527">
        <v>3</v>
      </c>
      <c r="AC581" s="528"/>
      <c r="AD581" s="527">
        <v>2</v>
      </c>
      <c r="AE581" s="527">
        <v>2</v>
      </c>
      <c r="AF581" s="527">
        <v>1</v>
      </c>
      <c r="AG581" s="527">
        <v>3</v>
      </c>
      <c r="AH581" s="527">
        <v>5</v>
      </c>
      <c r="AI581" s="527">
        <v>1</v>
      </c>
      <c r="AJ581" s="527">
        <v>1</v>
      </c>
      <c r="AK581" s="527">
        <v>2</v>
      </c>
      <c r="AL581" s="528"/>
      <c r="AM581" s="528"/>
      <c r="AN581" s="527">
        <v>11</v>
      </c>
      <c r="AO581" s="528"/>
      <c r="AP581" s="528"/>
      <c r="AQ581" s="528"/>
      <c r="AR581" s="528"/>
      <c r="AS581" s="528"/>
      <c r="AT581" s="528"/>
      <c r="AU581" s="528"/>
      <c r="AV581" s="528"/>
      <c r="AW581" s="528"/>
      <c r="AX581" s="528"/>
    </row>
    <row r="582" spans="1:50">
      <c r="A582" s="526" t="s">
        <v>1005</v>
      </c>
      <c r="B582" s="526" t="s">
        <v>383</v>
      </c>
      <c r="C582" s="526" t="s">
        <v>954</v>
      </c>
      <c r="D582" s="526" t="s">
        <v>493</v>
      </c>
      <c r="E582" s="526" t="s">
        <v>494</v>
      </c>
      <c r="F582" s="61" t="str">
        <f>IF(D582="","",VLOOKUP(D582,'UG SKU Categorization'!$A$1:$C$204,3,0))</f>
        <v>Other</v>
      </c>
      <c r="G582" s="527">
        <v>52</v>
      </c>
      <c r="H582" s="528"/>
      <c r="I582" s="528"/>
      <c r="J582" s="528"/>
      <c r="K582" s="528"/>
      <c r="L582" s="528"/>
      <c r="M582" s="528"/>
      <c r="N582" s="528"/>
      <c r="O582" s="528"/>
      <c r="P582" s="528"/>
      <c r="Q582" s="528"/>
      <c r="R582" s="528"/>
      <c r="S582" s="528"/>
      <c r="T582" s="527">
        <v>3</v>
      </c>
      <c r="U582" s="527">
        <v>2</v>
      </c>
      <c r="V582" s="527">
        <v>2</v>
      </c>
      <c r="W582" s="527">
        <v>1</v>
      </c>
      <c r="X582" s="527">
        <v>4</v>
      </c>
      <c r="Y582" s="527">
        <v>2</v>
      </c>
      <c r="Z582" s="528"/>
      <c r="AA582" s="527">
        <v>5</v>
      </c>
      <c r="AB582" s="527">
        <v>4</v>
      </c>
      <c r="AC582" s="528"/>
      <c r="AD582" s="528"/>
      <c r="AE582" s="528"/>
      <c r="AF582" s="528"/>
      <c r="AG582" s="528"/>
      <c r="AH582" s="527">
        <v>2</v>
      </c>
      <c r="AI582" s="527">
        <v>5</v>
      </c>
      <c r="AJ582" s="527">
        <v>7</v>
      </c>
      <c r="AK582" s="527">
        <v>1</v>
      </c>
      <c r="AL582" s="527">
        <v>2</v>
      </c>
      <c r="AM582" s="527">
        <v>1</v>
      </c>
      <c r="AN582" s="527">
        <v>2</v>
      </c>
      <c r="AO582" s="528"/>
      <c r="AP582" s="527">
        <v>2</v>
      </c>
      <c r="AQ582" s="528"/>
      <c r="AR582" s="527">
        <v>1</v>
      </c>
      <c r="AS582" s="528"/>
      <c r="AT582" s="527">
        <v>1</v>
      </c>
      <c r="AU582" s="528"/>
      <c r="AV582" s="527">
        <v>4</v>
      </c>
      <c r="AW582" s="527">
        <v>1</v>
      </c>
      <c r="AX582" s="528"/>
    </row>
    <row r="583" spans="1:50">
      <c r="A583" s="526" t="s">
        <v>1005</v>
      </c>
      <c r="B583" s="526" t="s">
        <v>383</v>
      </c>
      <c r="C583" s="526" t="s">
        <v>954</v>
      </c>
      <c r="D583" s="526" t="s">
        <v>495</v>
      </c>
      <c r="E583" s="526" t="s">
        <v>496</v>
      </c>
      <c r="F583" s="61" t="str">
        <f>IF(D583="","",VLOOKUP(D583,'UG SKU Categorization'!$A$1:$C$204,3,0))</f>
        <v>Other</v>
      </c>
      <c r="G583" s="527">
        <v>5</v>
      </c>
      <c r="H583" s="528"/>
      <c r="I583" s="528"/>
      <c r="J583" s="528"/>
      <c r="K583" s="528"/>
      <c r="L583" s="528"/>
      <c r="M583" s="528"/>
      <c r="N583" s="528"/>
      <c r="O583" s="528"/>
      <c r="P583" s="528"/>
      <c r="Q583" s="528"/>
      <c r="R583" s="528"/>
      <c r="S583" s="528"/>
      <c r="T583" s="528"/>
      <c r="U583" s="528"/>
      <c r="V583" s="528"/>
      <c r="W583" s="528"/>
      <c r="X583" s="528"/>
      <c r="Y583" s="527">
        <v>1</v>
      </c>
      <c r="Z583" s="528"/>
      <c r="AA583" s="528"/>
      <c r="AB583" s="528"/>
      <c r="AC583" s="528"/>
      <c r="AD583" s="527">
        <v>1</v>
      </c>
      <c r="AE583" s="528"/>
      <c r="AF583" s="527">
        <v>1</v>
      </c>
      <c r="AG583" s="528"/>
      <c r="AH583" s="528"/>
      <c r="AI583" s="527">
        <v>1</v>
      </c>
      <c r="AJ583" s="528"/>
      <c r="AK583" s="528"/>
      <c r="AL583" s="528"/>
      <c r="AM583" s="528"/>
      <c r="AN583" s="528"/>
      <c r="AO583" s="528"/>
      <c r="AP583" s="528"/>
      <c r="AQ583" s="527">
        <v>1</v>
      </c>
      <c r="AR583" s="528"/>
      <c r="AS583" s="528"/>
      <c r="AT583" s="528"/>
      <c r="AU583" s="528"/>
      <c r="AV583" s="528"/>
      <c r="AW583" s="528"/>
      <c r="AX583" s="528"/>
    </row>
    <row r="584" spans="1:50">
      <c r="A584" s="526" t="s">
        <v>1005</v>
      </c>
      <c r="B584" s="526" t="s">
        <v>383</v>
      </c>
      <c r="C584" s="526" t="s">
        <v>954</v>
      </c>
      <c r="D584" s="526" t="s">
        <v>497</v>
      </c>
      <c r="E584" s="526" t="s">
        <v>498</v>
      </c>
      <c r="F584" s="61" t="str">
        <f>IF(D584="","",VLOOKUP(D584,'UG SKU Categorization'!$A$1:$C$204,3,0))</f>
        <v>Other</v>
      </c>
      <c r="G584" s="527">
        <v>30</v>
      </c>
      <c r="H584" s="528"/>
      <c r="I584" s="528"/>
      <c r="J584" s="528"/>
      <c r="K584" s="528"/>
      <c r="L584" s="528"/>
      <c r="M584" s="528"/>
      <c r="N584" s="528"/>
      <c r="O584" s="528"/>
      <c r="P584" s="528"/>
      <c r="Q584" s="528"/>
      <c r="R584" s="528"/>
      <c r="S584" s="528"/>
      <c r="T584" s="528"/>
      <c r="U584" s="527">
        <v>1</v>
      </c>
      <c r="V584" s="527">
        <v>1</v>
      </c>
      <c r="W584" s="528"/>
      <c r="X584" s="528"/>
      <c r="Y584" s="527">
        <v>2</v>
      </c>
      <c r="Z584" s="527">
        <v>2</v>
      </c>
      <c r="AA584" s="527">
        <v>1</v>
      </c>
      <c r="AB584" s="528"/>
      <c r="AC584" s="528"/>
      <c r="AD584" s="527">
        <v>2</v>
      </c>
      <c r="AE584" s="527">
        <v>1</v>
      </c>
      <c r="AF584" s="527">
        <v>4</v>
      </c>
      <c r="AG584" s="527">
        <v>2</v>
      </c>
      <c r="AH584" s="528"/>
      <c r="AI584" s="527">
        <v>2</v>
      </c>
      <c r="AJ584" s="528"/>
      <c r="AK584" s="527">
        <v>4</v>
      </c>
      <c r="AL584" s="527">
        <v>1</v>
      </c>
      <c r="AM584" s="527">
        <v>2</v>
      </c>
      <c r="AN584" s="528"/>
      <c r="AO584" s="528"/>
      <c r="AP584" s="528"/>
      <c r="AQ584" s="527">
        <v>5</v>
      </c>
      <c r="AR584" s="528"/>
      <c r="AS584" s="528"/>
      <c r="AT584" s="528"/>
      <c r="AU584" s="528"/>
      <c r="AV584" s="528"/>
      <c r="AW584" s="528"/>
      <c r="AX584" s="528"/>
    </row>
    <row r="585" spans="1:50">
      <c r="A585" s="526" t="s">
        <v>1005</v>
      </c>
      <c r="B585" s="526" t="s">
        <v>383</v>
      </c>
      <c r="C585" s="526" t="s">
        <v>954</v>
      </c>
      <c r="D585" s="526" t="s">
        <v>503</v>
      </c>
      <c r="E585" s="526" t="s">
        <v>504</v>
      </c>
      <c r="F585" s="61" t="str">
        <f>IF(D585="","",VLOOKUP(D585,'UG SKU Categorization'!$A$1:$C$204,3,0))</f>
        <v>Solar</v>
      </c>
      <c r="G585" s="527">
        <v>2</v>
      </c>
      <c r="H585" s="528"/>
      <c r="I585" s="528"/>
      <c r="J585" s="528"/>
      <c r="K585" s="528"/>
      <c r="L585" s="528"/>
      <c r="M585" s="528"/>
      <c r="N585" s="528"/>
      <c r="O585" s="528"/>
      <c r="P585" s="528"/>
      <c r="Q585" s="528"/>
      <c r="R585" s="528"/>
      <c r="S585" s="528"/>
      <c r="T585" s="528"/>
      <c r="U585" s="527">
        <v>1</v>
      </c>
      <c r="V585" s="527">
        <v>1</v>
      </c>
      <c r="W585" s="528"/>
      <c r="X585" s="528"/>
      <c r="Y585" s="528"/>
      <c r="Z585" s="528"/>
      <c r="AA585" s="528"/>
      <c r="AB585" s="528"/>
      <c r="AC585" s="528"/>
      <c r="AD585" s="528"/>
      <c r="AE585" s="528"/>
      <c r="AF585" s="528"/>
      <c r="AG585" s="528"/>
      <c r="AH585" s="528"/>
      <c r="AI585" s="528"/>
      <c r="AJ585" s="528"/>
      <c r="AK585" s="528"/>
      <c r="AL585" s="528"/>
      <c r="AM585" s="528"/>
      <c r="AN585" s="528"/>
      <c r="AO585" s="528"/>
      <c r="AP585" s="528"/>
      <c r="AQ585" s="528"/>
      <c r="AR585" s="528"/>
      <c r="AS585" s="528"/>
      <c r="AT585" s="528"/>
      <c r="AU585" s="528"/>
      <c r="AV585" s="528"/>
      <c r="AW585" s="528"/>
      <c r="AX585" s="528"/>
    </row>
    <row r="586" spans="1:50">
      <c r="A586" s="526" t="s">
        <v>1005</v>
      </c>
      <c r="B586" s="526" t="s">
        <v>383</v>
      </c>
      <c r="C586" s="526" t="s">
        <v>954</v>
      </c>
      <c r="D586" s="526" t="s">
        <v>505</v>
      </c>
      <c r="E586" s="526" t="s">
        <v>506</v>
      </c>
      <c r="F586" s="61" t="str">
        <f>IF(D586="","",VLOOKUP(D586,'UG SKU Categorization'!$A$1:$C$204,3,0))</f>
        <v>Solar</v>
      </c>
      <c r="G586" s="527">
        <v>5</v>
      </c>
      <c r="H586" s="528"/>
      <c r="I586" s="528"/>
      <c r="J586" s="528"/>
      <c r="K586" s="528"/>
      <c r="L586" s="528"/>
      <c r="M586" s="528"/>
      <c r="N586" s="528"/>
      <c r="O586" s="528"/>
      <c r="P586" s="528"/>
      <c r="Q586" s="528"/>
      <c r="R586" s="528"/>
      <c r="S586" s="528"/>
      <c r="T586" s="528"/>
      <c r="U586" s="527">
        <v>2</v>
      </c>
      <c r="V586" s="527">
        <v>1</v>
      </c>
      <c r="W586" s="527">
        <v>1</v>
      </c>
      <c r="X586" s="527">
        <v>1</v>
      </c>
      <c r="Y586" s="528"/>
      <c r="Z586" s="528"/>
      <c r="AA586" s="528"/>
      <c r="AB586" s="528"/>
      <c r="AC586" s="528"/>
      <c r="AD586" s="528"/>
      <c r="AE586" s="528"/>
      <c r="AF586" s="528"/>
      <c r="AG586" s="528"/>
      <c r="AH586" s="528"/>
      <c r="AI586" s="528"/>
      <c r="AJ586" s="528"/>
      <c r="AK586" s="528"/>
      <c r="AL586" s="528"/>
      <c r="AM586" s="528"/>
      <c r="AN586" s="528"/>
      <c r="AO586" s="528"/>
      <c r="AP586" s="528"/>
      <c r="AQ586" s="528"/>
      <c r="AR586" s="528"/>
      <c r="AS586" s="528"/>
      <c r="AT586" s="528"/>
      <c r="AU586" s="528"/>
      <c r="AV586" s="528"/>
      <c r="AW586" s="528"/>
      <c r="AX586" s="528"/>
    </row>
    <row r="587" spans="1:50">
      <c r="A587" s="526" t="s">
        <v>1005</v>
      </c>
      <c r="B587" s="526" t="s">
        <v>383</v>
      </c>
      <c r="C587" s="526" t="s">
        <v>954</v>
      </c>
      <c r="D587" s="526" t="s">
        <v>441</v>
      </c>
      <c r="E587" s="526" t="s">
        <v>442</v>
      </c>
      <c r="F587" s="61" t="str">
        <f>IF(D587="","",VLOOKUP(D587,'UG SKU Categorization'!$A$1:$C$204,3,0))</f>
        <v>Solar</v>
      </c>
      <c r="G587" s="527">
        <v>105</v>
      </c>
      <c r="H587" s="528"/>
      <c r="I587" s="528"/>
      <c r="J587" s="528"/>
      <c r="K587" s="528"/>
      <c r="L587" s="528"/>
      <c r="M587" s="528"/>
      <c r="N587" s="528"/>
      <c r="O587" s="528"/>
      <c r="P587" s="528"/>
      <c r="Q587" s="528"/>
      <c r="R587" s="528"/>
      <c r="S587" s="528"/>
      <c r="T587" s="528"/>
      <c r="U587" s="527">
        <v>3</v>
      </c>
      <c r="V587" s="527">
        <v>5</v>
      </c>
      <c r="W587" s="527">
        <v>5</v>
      </c>
      <c r="X587" s="527">
        <v>8</v>
      </c>
      <c r="Y587" s="527">
        <v>6</v>
      </c>
      <c r="Z587" s="527">
        <v>9</v>
      </c>
      <c r="AA587" s="527">
        <v>9</v>
      </c>
      <c r="AB587" s="527">
        <v>3</v>
      </c>
      <c r="AC587" s="527">
        <v>7</v>
      </c>
      <c r="AD587" s="527">
        <v>2</v>
      </c>
      <c r="AE587" s="527">
        <v>7</v>
      </c>
      <c r="AF587" s="527">
        <v>6</v>
      </c>
      <c r="AG587" s="527">
        <v>0</v>
      </c>
      <c r="AH587" s="528"/>
      <c r="AI587" s="527">
        <v>4</v>
      </c>
      <c r="AJ587" s="527">
        <v>1</v>
      </c>
      <c r="AK587" s="527">
        <v>3</v>
      </c>
      <c r="AL587" s="527">
        <v>4</v>
      </c>
      <c r="AM587" s="527">
        <v>3</v>
      </c>
      <c r="AN587" s="527">
        <v>4</v>
      </c>
      <c r="AO587" s="527">
        <v>3</v>
      </c>
      <c r="AP587" s="528"/>
      <c r="AQ587" s="527">
        <v>7</v>
      </c>
      <c r="AR587" s="528"/>
      <c r="AS587" s="527">
        <v>3</v>
      </c>
      <c r="AT587" s="527">
        <v>1</v>
      </c>
      <c r="AU587" s="527">
        <v>1</v>
      </c>
      <c r="AV587" s="528"/>
      <c r="AW587" s="527">
        <v>1</v>
      </c>
      <c r="AX587" s="528"/>
    </row>
    <row r="588" spans="1:50">
      <c r="A588" s="526" t="s">
        <v>1005</v>
      </c>
      <c r="B588" s="526" t="s">
        <v>383</v>
      </c>
      <c r="C588" s="526" t="s">
        <v>954</v>
      </c>
      <c r="D588" s="526" t="s">
        <v>707</v>
      </c>
      <c r="E588" s="526" t="s">
        <v>708</v>
      </c>
      <c r="F588" s="61" t="str">
        <f>IF(D588="","",VLOOKUP(D588,'UG SKU Categorization'!$A$1:$C$204,3,0))</f>
        <v>Cookstoves</v>
      </c>
      <c r="G588" s="527">
        <v>301</v>
      </c>
      <c r="H588" s="528"/>
      <c r="I588" s="528"/>
      <c r="J588" s="528"/>
      <c r="K588" s="528"/>
      <c r="L588" s="528"/>
      <c r="M588" s="528"/>
      <c r="N588" s="528"/>
      <c r="O588" s="528"/>
      <c r="P588" s="528"/>
      <c r="Q588" s="528"/>
      <c r="R588" s="528"/>
      <c r="S588" s="528"/>
      <c r="T588" s="528"/>
      <c r="U588" s="528"/>
      <c r="V588" s="528"/>
      <c r="W588" s="528"/>
      <c r="X588" s="528"/>
      <c r="Y588" s="528"/>
      <c r="Z588" s="528"/>
      <c r="AA588" s="527">
        <v>21</v>
      </c>
      <c r="AB588" s="527">
        <v>26</v>
      </c>
      <c r="AC588" s="527">
        <v>7</v>
      </c>
      <c r="AD588" s="527">
        <v>20</v>
      </c>
      <c r="AE588" s="527">
        <v>35</v>
      </c>
      <c r="AF588" s="527">
        <v>18</v>
      </c>
      <c r="AG588" s="527">
        <v>44</v>
      </c>
      <c r="AH588" s="527">
        <v>28</v>
      </c>
      <c r="AI588" s="527">
        <v>51</v>
      </c>
      <c r="AJ588" s="527">
        <v>19</v>
      </c>
      <c r="AK588" s="527">
        <v>10</v>
      </c>
      <c r="AL588" s="527">
        <v>2</v>
      </c>
      <c r="AM588" s="527">
        <v>2</v>
      </c>
      <c r="AN588" s="527">
        <v>1</v>
      </c>
      <c r="AO588" s="528"/>
      <c r="AP588" s="527">
        <v>1</v>
      </c>
      <c r="AQ588" s="527">
        <v>6</v>
      </c>
      <c r="AR588" s="527">
        <v>3</v>
      </c>
      <c r="AS588" s="528"/>
      <c r="AT588" s="528"/>
      <c r="AU588" s="527">
        <v>1</v>
      </c>
      <c r="AV588" s="527">
        <v>2</v>
      </c>
      <c r="AW588" s="527">
        <v>4</v>
      </c>
      <c r="AX588" s="528"/>
    </row>
    <row r="589" spans="1:50">
      <c r="A589" s="526" t="s">
        <v>1005</v>
      </c>
      <c r="B589" s="526" t="s">
        <v>383</v>
      </c>
      <c r="C589" s="526" t="s">
        <v>954</v>
      </c>
      <c r="D589" s="526" t="s">
        <v>443</v>
      </c>
      <c r="E589" s="526" t="s">
        <v>444</v>
      </c>
      <c r="F589" s="61" t="str">
        <f>IF(D589="","",VLOOKUP(D589,'UG SKU Categorization'!$A$1:$C$204,3,0))</f>
        <v>Solar</v>
      </c>
      <c r="G589" s="527">
        <v>1</v>
      </c>
      <c r="H589" s="528"/>
      <c r="I589" s="528"/>
      <c r="J589" s="528"/>
      <c r="K589" s="528"/>
      <c r="L589" s="528"/>
      <c r="M589" s="528"/>
      <c r="N589" s="528"/>
      <c r="O589" s="528"/>
      <c r="P589" s="528"/>
      <c r="Q589" s="528"/>
      <c r="R589" s="528"/>
      <c r="S589" s="528"/>
      <c r="T589" s="528"/>
      <c r="U589" s="528"/>
      <c r="V589" s="528"/>
      <c r="W589" s="528"/>
      <c r="X589" s="528"/>
      <c r="Y589" s="528"/>
      <c r="Z589" s="528"/>
      <c r="AA589" s="528"/>
      <c r="AB589" s="528"/>
      <c r="AC589" s="528"/>
      <c r="AD589" s="528"/>
      <c r="AE589" s="528"/>
      <c r="AF589" s="528"/>
      <c r="AG589" s="528"/>
      <c r="AH589" s="528"/>
      <c r="AI589" s="528"/>
      <c r="AJ589" s="528"/>
      <c r="AK589" s="528"/>
      <c r="AL589" s="528"/>
      <c r="AM589" s="527">
        <v>1</v>
      </c>
      <c r="AN589" s="528"/>
      <c r="AO589" s="528"/>
      <c r="AP589" s="528"/>
      <c r="AQ589" s="528"/>
      <c r="AR589" s="528"/>
      <c r="AS589" s="528"/>
      <c r="AT589" s="528"/>
      <c r="AU589" s="528"/>
      <c r="AV589" s="528"/>
      <c r="AW589" s="528"/>
      <c r="AX589" s="528"/>
    </row>
    <row r="590" spans="1:50">
      <c r="A590" s="526" t="s">
        <v>1005</v>
      </c>
      <c r="B590" s="526" t="s">
        <v>383</v>
      </c>
      <c r="C590" s="526" t="s">
        <v>954</v>
      </c>
      <c r="D590" s="526" t="s">
        <v>445</v>
      </c>
      <c r="E590" s="526" t="s">
        <v>446</v>
      </c>
      <c r="F590" s="61" t="str">
        <f>IF(D590="","",VLOOKUP(D590,'UG SKU Categorization'!$A$1:$C$204,3,0))</f>
        <v>Solar</v>
      </c>
      <c r="G590" s="527">
        <v>4</v>
      </c>
      <c r="H590" s="528"/>
      <c r="I590" s="528"/>
      <c r="J590" s="528"/>
      <c r="K590" s="528"/>
      <c r="L590" s="528"/>
      <c r="M590" s="528"/>
      <c r="N590" s="528"/>
      <c r="O590" s="528"/>
      <c r="P590" s="528"/>
      <c r="Q590" s="528"/>
      <c r="R590" s="528"/>
      <c r="S590" s="528"/>
      <c r="T590" s="528"/>
      <c r="U590" s="528"/>
      <c r="V590" s="528"/>
      <c r="W590" s="528"/>
      <c r="X590" s="528"/>
      <c r="Y590" s="528"/>
      <c r="Z590" s="528"/>
      <c r="AA590" s="528"/>
      <c r="AB590" s="528"/>
      <c r="AC590" s="528"/>
      <c r="AD590" s="528"/>
      <c r="AE590" s="528"/>
      <c r="AF590" s="528"/>
      <c r="AG590" s="528"/>
      <c r="AH590" s="528"/>
      <c r="AI590" s="528"/>
      <c r="AJ590" s="527">
        <v>2</v>
      </c>
      <c r="AK590" s="528"/>
      <c r="AL590" s="528"/>
      <c r="AM590" s="528"/>
      <c r="AN590" s="528"/>
      <c r="AO590" s="528"/>
      <c r="AP590" s="528"/>
      <c r="AQ590" s="528"/>
      <c r="AR590" s="528"/>
      <c r="AS590" s="528"/>
      <c r="AT590" s="528"/>
      <c r="AU590" s="527">
        <v>1</v>
      </c>
      <c r="AV590" s="527">
        <v>1</v>
      </c>
      <c r="AW590" s="528"/>
      <c r="AX590" s="528"/>
    </row>
    <row r="591" spans="1:50">
      <c r="A591" s="526" t="s">
        <v>1005</v>
      </c>
      <c r="B591" s="526" t="s">
        <v>383</v>
      </c>
      <c r="C591" s="526" t="s">
        <v>954</v>
      </c>
      <c r="D591" s="526" t="s">
        <v>513</v>
      </c>
      <c r="E591" s="526" t="s">
        <v>514</v>
      </c>
      <c r="F591" s="61" t="str">
        <f>IF(D591="","",VLOOKUP(D591,'UG SKU Categorization'!$A$1:$C$204,3,0))</f>
        <v>Fuel</v>
      </c>
      <c r="G591" s="527">
        <v>686</v>
      </c>
      <c r="H591" s="528"/>
      <c r="I591" s="528"/>
      <c r="J591" s="528"/>
      <c r="K591" s="528"/>
      <c r="L591" s="528"/>
      <c r="M591" s="528"/>
      <c r="N591" s="528"/>
      <c r="O591" s="528"/>
      <c r="P591" s="528"/>
      <c r="Q591" s="528"/>
      <c r="R591" s="528"/>
      <c r="S591" s="528"/>
      <c r="T591" s="528"/>
      <c r="U591" s="528"/>
      <c r="V591" s="528"/>
      <c r="W591" s="528"/>
      <c r="X591" s="528"/>
      <c r="Y591" s="528"/>
      <c r="Z591" s="528"/>
      <c r="AA591" s="528"/>
      <c r="AB591" s="528"/>
      <c r="AC591" s="528"/>
      <c r="AD591" s="528"/>
      <c r="AE591" s="528"/>
      <c r="AF591" s="528"/>
      <c r="AG591" s="527">
        <v>9</v>
      </c>
      <c r="AH591" s="527">
        <v>35</v>
      </c>
      <c r="AI591" s="527">
        <v>61</v>
      </c>
      <c r="AJ591" s="527">
        <v>39</v>
      </c>
      <c r="AK591" s="527">
        <v>43</v>
      </c>
      <c r="AL591" s="527">
        <v>21</v>
      </c>
      <c r="AM591" s="527">
        <v>3</v>
      </c>
      <c r="AN591" s="527">
        <v>25</v>
      </c>
      <c r="AO591" s="527">
        <v>33</v>
      </c>
      <c r="AP591" s="527">
        <v>138</v>
      </c>
      <c r="AQ591" s="527">
        <v>72</v>
      </c>
      <c r="AR591" s="527">
        <v>56</v>
      </c>
      <c r="AS591" s="527">
        <v>12</v>
      </c>
      <c r="AT591" s="527">
        <v>14</v>
      </c>
      <c r="AU591" s="527">
        <v>29</v>
      </c>
      <c r="AV591" s="527">
        <v>48</v>
      </c>
      <c r="AW591" s="527">
        <v>48</v>
      </c>
      <c r="AX591" s="528"/>
    </row>
    <row r="592" spans="1:50">
      <c r="A592" s="526" t="s">
        <v>1005</v>
      </c>
      <c r="B592" s="526" t="s">
        <v>383</v>
      </c>
      <c r="C592" s="526" t="s">
        <v>954</v>
      </c>
      <c r="D592" s="526" t="s">
        <v>1010</v>
      </c>
      <c r="E592" s="526" t="s">
        <v>1011</v>
      </c>
      <c r="F592" s="61" t="str">
        <f>IF(D592="","",VLOOKUP(D592,'UG SKU Categorization'!$A$1:$C$204,3,0))</f>
        <v>Solar</v>
      </c>
      <c r="G592" s="527">
        <v>25</v>
      </c>
      <c r="H592" s="528"/>
      <c r="I592" s="528"/>
      <c r="J592" s="528"/>
      <c r="K592" s="528"/>
      <c r="L592" s="528"/>
      <c r="M592" s="528"/>
      <c r="N592" s="528"/>
      <c r="O592" s="528"/>
      <c r="P592" s="528"/>
      <c r="Q592" s="528"/>
      <c r="R592" s="528"/>
      <c r="S592" s="528"/>
      <c r="T592" s="528"/>
      <c r="U592" s="528"/>
      <c r="V592" s="528"/>
      <c r="W592" s="528"/>
      <c r="X592" s="528"/>
      <c r="Y592" s="528"/>
      <c r="Z592" s="528"/>
      <c r="AA592" s="528"/>
      <c r="AB592" s="528"/>
      <c r="AC592" s="528"/>
      <c r="AD592" s="528"/>
      <c r="AE592" s="528"/>
      <c r="AF592" s="528"/>
      <c r="AG592" s="528"/>
      <c r="AH592" s="527">
        <v>3</v>
      </c>
      <c r="AI592" s="528"/>
      <c r="AJ592" s="527">
        <v>3</v>
      </c>
      <c r="AK592" s="527">
        <v>1</v>
      </c>
      <c r="AL592" s="527">
        <v>1</v>
      </c>
      <c r="AM592" s="527">
        <v>1</v>
      </c>
      <c r="AN592" s="527">
        <v>1</v>
      </c>
      <c r="AO592" s="527">
        <v>2</v>
      </c>
      <c r="AP592" s="527">
        <v>2</v>
      </c>
      <c r="AQ592" s="527">
        <v>5</v>
      </c>
      <c r="AR592" s="527">
        <v>2</v>
      </c>
      <c r="AS592" s="527">
        <v>1</v>
      </c>
      <c r="AT592" s="528"/>
      <c r="AU592" s="528"/>
      <c r="AV592" s="527">
        <v>1</v>
      </c>
      <c r="AW592" s="527">
        <v>2</v>
      </c>
      <c r="AX592" s="528"/>
    </row>
    <row r="593" spans="1:50">
      <c r="A593" s="526" t="s">
        <v>1005</v>
      </c>
      <c r="B593" s="526" t="s">
        <v>383</v>
      </c>
      <c r="C593" s="526" t="s">
        <v>954</v>
      </c>
      <c r="D593" s="526" t="s">
        <v>1012</v>
      </c>
      <c r="E593" s="526" t="s">
        <v>1013</v>
      </c>
      <c r="F593" s="61" t="str">
        <f>IF(D593="","",VLOOKUP(D593,'UG SKU Categorization'!$A$1:$C$204,3,0))</f>
        <v>Solar</v>
      </c>
      <c r="G593" s="527">
        <v>1</v>
      </c>
      <c r="H593" s="528"/>
      <c r="I593" s="528"/>
      <c r="J593" s="528"/>
      <c r="K593" s="528"/>
      <c r="L593" s="528"/>
      <c r="M593" s="528"/>
      <c r="N593" s="528"/>
      <c r="O593" s="528"/>
      <c r="P593" s="528"/>
      <c r="Q593" s="528"/>
      <c r="R593" s="528"/>
      <c r="S593" s="528"/>
      <c r="T593" s="528"/>
      <c r="U593" s="528"/>
      <c r="V593" s="528"/>
      <c r="W593" s="528"/>
      <c r="X593" s="528"/>
      <c r="Y593" s="528"/>
      <c r="Z593" s="528"/>
      <c r="AA593" s="528"/>
      <c r="AB593" s="528"/>
      <c r="AC593" s="528"/>
      <c r="AD593" s="528"/>
      <c r="AE593" s="528"/>
      <c r="AF593" s="528"/>
      <c r="AG593" s="528"/>
      <c r="AH593" s="528"/>
      <c r="AI593" s="528"/>
      <c r="AJ593" s="528"/>
      <c r="AK593" s="528"/>
      <c r="AL593" s="528"/>
      <c r="AM593" s="528"/>
      <c r="AN593" s="528"/>
      <c r="AO593" s="527">
        <v>1</v>
      </c>
      <c r="AP593" s="528"/>
      <c r="AQ593" s="528"/>
      <c r="AR593" s="528"/>
      <c r="AS593" s="528"/>
      <c r="AT593" s="528"/>
      <c r="AU593" s="528"/>
      <c r="AV593" s="528"/>
      <c r="AW593" s="528"/>
      <c r="AX593" s="528"/>
    </row>
    <row r="594" spans="1:50">
      <c r="A594" s="526" t="s">
        <v>1005</v>
      </c>
      <c r="B594" s="526" t="s">
        <v>383</v>
      </c>
      <c r="C594" s="526" t="s">
        <v>954</v>
      </c>
      <c r="D594" s="526" t="s">
        <v>1051</v>
      </c>
      <c r="E594" s="526" t="s">
        <v>1052</v>
      </c>
      <c r="F594" s="61" t="str">
        <f>IF(D594="","",VLOOKUP(D594,'UG SKU Categorization'!$A$1:$C$204,3,0))</f>
        <v>Cookstoves</v>
      </c>
      <c r="G594" s="527">
        <v>5</v>
      </c>
      <c r="H594" s="528"/>
      <c r="I594" s="528"/>
      <c r="J594" s="528"/>
      <c r="K594" s="528"/>
      <c r="L594" s="528"/>
      <c r="M594" s="528"/>
      <c r="N594" s="528"/>
      <c r="O594" s="528"/>
      <c r="P594" s="528"/>
      <c r="Q594" s="528"/>
      <c r="R594" s="528"/>
      <c r="S594" s="528"/>
      <c r="T594" s="528"/>
      <c r="U594" s="528"/>
      <c r="V594" s="528"/>
      <c r="W594" s="528"/>
      <c r="X594" s="528"/>
      <c r="Y594" s="528"/>
      <c r="Z594" s="528"/>
      <c r="AA594" s="528"/>
      <c r="AB594" s="528"/>
      <c r="AC594" s="528"/>
      <c r="AD594" s="528"/>
      <c r="AE594" s="528"/>
      <c r="AF594" s="528"/>
      <c r="AG594" s="528"/>
      <c r="AH594" s="528"/>
      <c r="AI594" s="528"/>
      <c r="AJ594" s="528"/>
      <c r="AK594" s="528"/>
      <c r="AL594" s="528"/>
      <c r="AM594" s="528"/>
      <c r="AN594" s="528"/>
      <c r="AO594" s="528"/>
      <c r="AP594" s="528"/>
      <c r="AQ594" s="527">
        <v>2</v>
      </c>
      <c r="AR594" s="528"/>
      <c r="AS594" s="528"/>
      <c r="AT594" s="527">
        <v>1</v>
      </c>
      <c r="AU594" s="528"/>
      <c r="AV594" s="527">
        <v>1</v>
      </c>
      <c r="AW594" s="527">
        <v>1</v>
      </c>
      <c r="AX594" s="528"/>
    </row>
    <row r="595" spans="1:50">
      <c r="A595" s="526" t="s">
        <v>1005</v>
      </c>
      <c r="B595" s="526" t="s">
        <v>383</v>
      </c>
      <c r="C595" s="526" t="s">
        <v>954</v>
      </c>
      <c r="D595" s="526" t="s">
        <v>1221</v>
      </c>
      <c r="E595" s="526" t="s">
        <v>1222</v>
      </c>
      <c r="F595" s="61" t="str">
        <f>IF(D595="","",VLOOKUP(D595,'UG SKU Categorization'!$A$1:$C$204,3,0))</f>
        <v>Cookstoves</v>
      </c>
      <c r="G595" s="527">
        <v>1</v>
      </c>
      <c r="H595" s="528"/>
      <c r="I595" s="528"/>
      <c r="J595" s="528"/>
      <c r="K595" s="528"/>
      <c r="L595" s="528"/>
      <c r="M595" s="528"/>
      <c r="N595" s="528"/>
      <c r="O595" s="528"/>
      <c r="P595" s="528"/>
      <c r="Q595" s="528"/>
      <c r="R595" s="528"/>
      <c r="S595" s="528"/>
      <c r="T595" s="528"/>
      <c r="U595" s="528"/>
      <c r="V595" s="528"/>
      <c r="W595" s="528"/>
      <c r="X595" s="528"/>
      <c r="Y595" s="528"/>
      <c r="Z595" s="528"/>
      <c r="AA595" s="528"/>
      <c r="AB595" s="528"/>
      <c r="AC595" s="528"/>
      <c r="AD595" s="528"/>
      <c r="AE595" s="528"/>
      <c r="AF595" s="528"/>
      <c r="AG595" s="528"/>
      <c r="AH595" s="528"/>
      <c r="AI595" s="528"/>
      <c r="AJ595" s="528"/>
      <c r="AK595" s="528"/>
      <c r="AL595" s="528"/>
      <c r="AM595" s="528"/>
      <c r="AN595" s="528"/>
      <c r="AO595" s="528"/>
      <c r="AP595" s="528"/>
      <c r="AQ595" s="527">
        <v>0</v>
      </c>
      <c r="AR595" s="528"/>
      <c r="AS595" s="528"/>
      <c r="AT595" s="528"/>
      <c r="AU595" s="528"/>
      <c r="AV595" s="527">
        <v>1</v>
      </c>
      <c r="AW595" s="528"/>
      <c r="AX595" s="528"/>
    </row>
    <row r="596" spans="1:50">
      <c r="A596" s="526" t="s">
        <v>1005</v>
      </c>
      <c r="B596" s="526" t="s">
        <v>383</v>
      </c>
      <c r="C596" s="526" t="s">
        <v>954</v>
      </c>
      <c r="D596" s="526" t="s">
        <v>1049</v>
      </c>
      <c r="E596" s="526" t="s">
        <v>1050</v>
      </c>
      <c r="F596" s="61" t="str">
        <f>IF(D596="","",VLOOKUP(D596,'UG SKU Categorization'!$A$1:$C$204,3,0))</f>
        <v>Solar</v>
      </c>
      <c r="G596" s="527">
        <v>27</v>
      </c>
      <c r="H596" s="528"/>
      <c r="I596" s="528"/>
      <c r="J596" s="528"/>
      <c r="K596" s="528"/>
      <c r="L596" s="528"/>
      <c r="M596" s="528"/>
      <c r="N596" s="528"/>
      <c r="O596" s="528"/>
      <c r="P596" s="528"/>
      <c r="Q596" s="528"/>
      <c r="R596" s="528"/>
      <c r="S596" s="528"/>
      <c r="T596" s="528"/>
      <c r="U596" s="528"/>
      <c r="V596" s="528"/>
      <c r="W596" s="528"/>
      <c r="X596" s="528"/>
      <c r="Y596" s="528"/>
      <c r="Z596" s="528"/>
      <c r="AA596" s="528"/>
      <c r="AB596" s="528"/>
      <c r="AC596" s="528"/>
      <c r="AD596" s="528"/>
      <c r="AE596" s="528"/>
      <c r="AF596" s="528"/>
      <c r="AG596" s="528"/>
      <c r="AH596" s="528"/>
      <c r="AI596" s="528"/>
      <c r="AJ596" s="528"/>
      <c r="AK596" s="527">
        <v>2</v>
      </c>
      <c r="AL596" s="527">
        <v>1</v>
      </c>
      <c r="AM596" s="527">
        <v>9</v>
      </c>
      <c r="AN596" s="527">
        <v>1</v>
      </c>
      <c r="AO596" s="527">
        <v>4</v>
      </c>
      <c r="AP596" s="527">
        <v>1</v>
      </c>
      <c r="AQ596" s="527">
        <v>1</v>
      </c>
      <c r="AR596" s="528"/>
      <c r="AS596" s="528"/>
      <c r="AT596" s="527">
        <v>2</v>
      </c>
      <c r="AU596" s="527">
        <v>3</v>
      </c>
      <c r="AV596" s="527">
        <v>2</v>
      </c>
      <c r="AW596" s="527">
        <v>1</v>
      </c>
      <c r="AX596" s="528"/>
    </row>
    <row r="597" spans="1:50">
      <c r="A597" s="526" t="s">
        <v>1005</v>
      </c>
      <c r="B597" s="526" t="s">
        <v>383</v>
      </c>
      <c r="C597" s="526" t="s">
        <v>954</v>
      </c>
      <c r="D597" s="526" t="s">
        <v>1453</v>
      </c>
      <c r="E597" s="526" t="s">
        <v>1455</v>
      </c>
      <c r="F597" s="61" t="str">
        <f>IF(D597="","",VLOOKUP(D597,'UG SKU Categorization'!$A$1:$C$204,3,0))</f>
        <v>Cookstoves</v>
      </c>
      <c r="G597" s="527">
        <v>3</v>
      </c>
      <c r="H597" s="528"/>
      <c r="I597" s="528"/>
      <c r="J597" s="528"/>
      <c r="K597" s="528"/>
      <c r="L597" s="528"/>
      <c r="M597" s="528"/>
      <c r="N597" s="528"/>
      <c r="O597" s="528"/>
      <c r="P597" s="528"/>
      <c r="Q597" s="528"/>
      <c r="R597" s="528"/>
      <c r="S597" s="528"/>
      <c r="T597" s="528"/>
      <c r="U597" s="528"/>
      <c r="V597" s="528"/>
      <c r="W597" s="528"/>
      <c r="X597" s="528"/>
      <c r="Y597" s="528"/>
      <c r="Z597" s="528"/>
      <c r="AA597" s="528"/>
      <c r="AB597" s="528"/>
      <c r="AC597" s="528"/>
      <c r="AD597" s="528"/>
      <c r="AE597" s="528"/>
      <c r="AF597" s="528"/>
      <c r="AG597" s="528"/>
      <c r="AH597" s="528"/>
      <c r="AI597" s="528"/>
      <c r="AJ597" s="528"/>
      <c r="AK597" s="528"/>
      <c r="AL597" s="528"/>
      <c r="AM597" s="528"/>
      <c r="AN597" s="528"/>
      <c r="AO597" s="528"/>
      <c r="AP597" s="528"/>
      <c r="AQ597" s="527">
        <v>2</v>
      </c>
      <c r="AR597" s="528"/>
      <c r="AS597" s="528"/>
      <c r="AT597" s="528"/>
      <c r="AU597" s="527">
        <v>1</v>
      </c>
      <c r="AV597" s="528"/>
      <c r="AW597" s="528"/>
      <c r="AX597" s="528"/>
    </row>
    <row r="598" spans="1:50">
      <c r="A598" s="526" t="s">
        <v>1005</v>
      </c>
      <c r="B598" s="526" t="s">
        <v>383</v>
      </c>
      <c r="C598" s="526" t="s">
        <v>954</v>
      </c>
      <c r="D598" s="526" t="s">
        <v>515</v>
      </c>
      <c r="E598" s="526" t="s">
        <v>516</v>
      </c>
      <c r="F598" s="61" t="str">
        <f>IF(D598="","",VLOOKUP(D598,'UG SKU Categorization'!$A$1:$C$204,3,0))</f>
        <v>Malaria Prevention</v>
      </c>
      <c r="G598" s="527">
        <v>1185</v>
      </c>
      <c r="H598" s="527">
        <v>31</v>
      </c>
      <c r="I598" s="527">
        <v>30</v>
      </c>
      <c r="J598" s="527">
        <v>46</v>
      </c>
      <c r="K598" s="527">
        <v>32</v>
      </c>
      <c r="L598" s="527">
        <v>62</v>
      </c>
      <c r="M598" s="527">
        <v>56</v>
      </c>
      <c r="N598" s="527">
        <v>78</v>
      </c>
      <c r="O598" s="527">
        <v>61</v>
      </c>
      <c r="P598" s="527">
        <v>25</v>
      </c>
      <c r="Q598" s="527">
        <v>38</v>
      </c>
      <c r="R598" s="527">
        <v>81</v>
      </c>
      <c r="S598" s="527">
        <v>25</v>
      </c>
      <c r="T598" s="527">
        <v>18</v>
      </c>
      <c r="U598" s="527">
        <v>12</v>
      </c>
      <c r="V598" s="527">
        <v>31</v>
      </c>
      <c r="W598" s="527">
        <v>195</v>
      </c>
      <c r="X598" s="527">
        <v>36</v>
      </c>
      <c r="Y598" s="527">
        <v>32</v>
      </c>
      <c r="Z598" s="527">
        <v>33</v>
      </c>
      <c r="AA598" s="527">
        <v>28</v>
      </c>
      <c r="AB598" s="527">
        <v>5</v>
      </c>
      <c r="AC598" s="527">
        <v>19</v>
      </c>
      <c r="AD598" s="527">
        <v>21</v>
      </c>
      <c r="AE598" s="527">
        <v>25</v>
      </c>
      <c r="AF598" s="527">
        <v>11</v>
      </c>
      <c r="AG598" s="527">
        <v>19</v>
      </c>
      <c r="AH598" s="527">
        <v>16</v>
      </c>
      <c r="AI598" s="527">
        <v>12</v>
      </c>
      <c r="AJ598" s="527">
        <v>8</v>
      </c>
      <c r="AK598" s="527">
        <v>13</v>
      </c>
      <c r="AL598" s="527">
        <v>17</v>
      </c>
      <c r="AM598" s="527">
        <v>15</v>
      </c>
      <c r="AN598" s="527">
        <v>2</v>
      </c>
      <c r="AO598" s="527">
        <v>6</v>
      </c>
      <c r="AP598" s="527">
        <v>4</v>
      </c>
      <c r="AQ598" s="527">
        <v>7</v>
      </c>
      <c r="AR598" s="527">
        <v>7</v>
      </c>
      <c r="AS598" s="527">
        <v>1</v>
      </c>
      <c r="AT598" s="528"/>
      <c r="AU598" s="527">
        <v>2</v>
      </c>
      <c r="AV598" s="527">
        <v>7</v>
      </c>
      <c r="AW598" s="527">
        <v>18</v>
      </c>
      <c r="AX598" s="528"/>
    </row>
    <row r="599" spans="1:50">
      <c r="A599" s="526" t="s">
        <v>1005</v>
      </c>
      <c r="B599" s="526" t="s">
        <v>383</v>
      </c>
      <c r="C599" s="526" t="s">
        <v>954</v>
      </c>
      <c r="D599" s="526" t="s">
        <v>517</v>
      </c>
      <c r="E599" s="526" t="s">
        <v>518</v>
      </c>
      <c r="F599" s="61" t="str">
        <f>IF(D599="","",VLOOKUP(D599,'UG SKU Categorization'!$A$1:$C$204,3,0))</f>
        <v>Malaria Prevention</v>
      </c>
      <c r="G599" s="527">
        <v>96</v>
      </c>
      <c r="H599" s="527">
        <v>1</v>
      </c>
      <c r="I599" s="527">
        <v>1</v>
      </c>
      <c r="J599" s="527">
        <v>1</v>
      </c>
      <c r="K599" s="528"/>
      <c r="L599" s="527">
        <v>3</v>
      </c>
      <c r="M599" s="527">
        <v>2</v>
      </c>
      <c r="N599" s="527">
        <v>18</v>
      </c>
      <c r="O599" s="527">
        <v>5</v>
      </c>
      <c r="P599" s="527">
        <v>6</v>
      </c>
      <c r="Q599" s="527">
        <v>4</v>
      </c>
      <c r="R599" s="527">
        <v>5</v>
      </c>
      <c r="S599" s="527">
        <v>4</v>
      </c>
      <c r="T599" s="527">
        <v>4</v>
      </c>
      <c r="U599" s="528"/>
      <c r="V599" s="527">
        <v>2</v>
      </c>
      <c r="W599" s="527">
        <v>2</v>
      </c>
      <c r="X599" s="527">
        <v>1</v>
      </c>
      <c r="Y599" s="527">
        <v>2</v>
      </c>
      <c r="Z599" s="527">
        <v>1</v>
      </c>
      <c r="AA599" s="527">
        <v>6</v>
      </c>
      <c r="AB599" s="527">
        <v>1</v>
      </c>
      <c r="AC599" s="527">
        <v>2</v>
      </c>
      <c r="AD599" s="527">
        <v>2</v>
      </c>
      <c r="AE599" s="527">
        <v>1</v>
      </c>
      <c r="AF599" s="527">
        <v>6</v>
      </c>
      <c r="AG599" s="528"/>
      <c r="AH599" s="527">
        <v>1</v>
      </c>
      <c r="AI599" s="528"/>
      <c r="AJ599" s="527">
        <v>1</v>
      </c>
      <c r="AK599" s="527">
        <v>7</v>
      </c>
      <c r="AL599" s="528"/>
      <c r="AM599" s="527">
        <v>1</v>
      </c>
      <c r="AN599" s="527">
        <v>3</v>
      </c>
      <c r="AO599" s="527">
        <v>1</v>
      </c>
      <c r="AP599" s="528"/>
      <c r="AQ599" s="527">
        <v>2</v>
      </c>
      <c r="AR599" s="528"/>
      <c r="AS599" s="528"/>
      <c r="AT599" s="528"/>
      <c r="AU599" s="528"/>
      <c r="AV599" s="528"/>
      <c r="AW599" s="528"/>
      <c r="AX599" s="528"/>
    </row>
    <row r="600" spans="1:50">
      <c r="A600" s="526" t="s">
        <v>1005</v>
      </c>
      <c r="B600" s="526" t="s">
        <v>383</v>
      </c>
      <c r="C600" s="526" t="s">
        <v>954</v>
      </c>
      <c r="D600" s="526" t="s">
        <v>519</v>
      </c>
      <c r="E600" s="526" t="s">
        <v>520</v>
      </c>
      <c r="F600" s="61" t="str">
        <f>IF(D600="","",VLOOKUP(D600,'UG SKU Categorization'!$A$1:$C$204,3,0))</f>
        <v>Malaria Treatment</v>
      </c>
      <c r="G600" s="527">
        <v>13372</v>
      </c>
      <c r="H600" s="527">
        <v>140</v>
      </c>
      <c r="I600" s="527">
        <v>86</v>
      </c>
      <c r="J600" s="527">
        <v>101</v>
      </c>
      <c r="K600" s="527">
        <v>76</v>
      </c>
      <c r="L600" s="527">
        <v>201</v>
      </c>
      <c r="M600" s="527">
        <v>203</v>
      </c>
      <c r="N600" s="527">
        <v>363</v>
      </c>
      <c r="O600" s="527">
        <v>393</v>
      </c>
      <c r="P600" s="527">
        <v>255</v>
      </c>
      <c r="Q600" s="527">
        <v>487</v>
      </c>
      <c r="R600" s="527">
        <v>448</v>
      </c>
      <c r="S600" s="527">
        <v>456</v>
      </c>
      <c r="T600" s="527">
        <v>405</v>
      </c>
      <c r="U600" s="527">
        <v>234</v>
      </c>
      <c r="V600" s="527">
        <v>163</v>
      </c>
      <c r="W600" s="527">
        <v>478</v>
      </c>
      <c r="X600" s="527">
        <v>352</v>
      </c>
      <c r="Y600" s="527">
        <v>489</v>
      </c>
      <c r="Z600" s="527">
        <v>480</v>
      </c>
      <c r="AA600" s="527">
        <v>342</v>
      </c>
      <c r="AB600" s="527">
        <v>308</v>
      </c>
      <c r="AC600" s="527">
        <v>290</v>
      </c>
      <c r="AD600" s="527">
        <v>449</v>
      </c>
      <c r="AE600" s="527">
        <v>194</v>
      </c>
      <c r="AF600" s="527">
        <v>471</v>
      </c>
      <c r="AG600" s="527">
        <v>440</v>
      </c>
      <c r="AH600" s="527">
        <v>333</v>
      </c>
      <c r="AI600" s="527">
        <v>335</v>
      </c>
      <c r="AJ600" s="527">
        <v>468</v>
      </c>
      <c r="AK600" s="527">
        <v>357</v>
      </c>
      <c r="AL600" s="527">
        <v>326</v>
      </c>
      <c r="AM600" s="527">
        <v>259</v>
      </c>
      <c r="AN600" s="527">
        <v>175</v>
      </c>
      <c r="AO600" s="527">
        <v>261</v>
      </c>
      <c r="AP600" s="527">
        <v>325</v>
      </c>
      <c r="AQ600" s="527">
        <v>458</v>
      </c>
      <c r="AR600" s="527">
        <v>273</v>
      </c>
      <c r="AS600" s="527">
        <v>181</v>
      </c>
      <c r="AT600" s="527">
        <v>223</v>
      </c>
      <c r="AU600" s="527">
        <v>281</v>
      </c>
      <c r="AV600" s="527">
        <v>329</v>
      </c>
      <c r="AW600" s="527">
        <v>484</v>
      </c>
      <c r="AX600" s="528"/>
    </row>
    <row r="601" spans="1:50">
      <c r="A601" s="526" t="s">
        <v>1005</v>
      </c>
      <c r="B601" s="526" t="s">
        <v>383</v>
      </c>
      <c r="C601" s="526" t="s">
        <v>954</v>
      </c>
      <c r="D601" s="526" t="s">
        <v>521</v>
      </c>
      <c r="E601" s="526" t="s">
        <v>1150</v>
      </c>
      <c r="F601" s="61" t="str">
        <f>IF(D601="","",VLOOKUP(D601,'UG SKU Categorization'!$A$1:$C$204,3,0))</f>
        <v>Malaria Treatment</v>
      </c>
      <c r="G601" s="527">
        <v>6</v>
      </c>
      <c r="H601" s="528"/>
      <c r="I601" s="528"/>
      <c r="J601" s="527">
        <v>6</v>
      </c>
      <c r="K601" s="528"/>
      <c r="L601" s="528"/>
      <c r="M601" s="528"/>
      <c r="N601" s="528"/>
      <c r="O601" s="528"/>
      <c r="P601" s="528"/>
      <c r="Q601" s="528"/>
      <c r="R601" s="528"/>
      <c r="S601" s="528"/>
      <c r="T601" s="528"/>
      <c r="U601" s="528"/>
      <c r="V601" s="528"/>
      <c r="W601" s="528"/>
      <c r="X601" s="528"/>
      <c r="Y601" s="528"/>
      <c r="Z601" s="528"/>
      <c r="AA601" s="528"/>
      <c r="AB601" s="528"/>
      <c r="AC601" s="528"/>
      <c r="AD601" s="528"/>
      <c r="AE601" s="528"/>
      <c r="AF601" s="528"/>
      <c r="AG601" s="528"/>
      <c r="AH601" s="528"/>
      <c r="AI601" s="528"/>
      <c r="AJ601" s="528"/>
      <c r="AK601" s="528"/>
      <c r="AL601" s="528"/>
      <c r="AM601" s="528"/>
      <c r="AN601" s="528"/>
      <c r="AO601" s="528"/>
      <c r="AP601" s="528"/>
      <c r="AQ601" s="528"/>
      <c r="AR601" s="528"/>
      <c r="AS601" s="528"/>
      <c r="AT601" s="528"/>
      <c r="AU601" s="528"/>
      <c r="AV601" s="528"/>
      <c r="AW601" s="528"/>
      <c r="AX601" s="528"/>
    </row>
    <row r="602" spans="1:50">
      <c r="A602" s="526" t="s">
        <v>1005</v>
      </c>
      <c r="B602" s="526" t="s">
        <v>383</v>
      </c>
      <c r="C602" s="526" t="s">
        <v>954</v>
      </c>
      <c r="D602" s="526" t="s">
        <v>522</v>
      </c>
      <c r="E602" s="526" t="s">
        <v>523</v>
      </c>
      <c r="F602" s="61" t="str">
        <f>IF(D602="","",VLOOKUP(D602,'UG SKU Categorization'!$A$1:$C$204,3,0))</f>
        <v>Malaria Treatment</v>
      </c>
      <c r="G602" s="527">
        <v>497</v>
      </c>
      <c r="H602" s="528"/>
      <c r="I602" s="528"/>
      <c r="J602" s="528"/>
      <c r="K602" s="527">
        <v>16</v>
      </c>
      <c r="L602" s="527">
        <v>29</v>
      </c>
      <c r="M602" s="527">
        <v>73</v>
      </c>
      <c r="N602" s="527">
        <v>5</v>
      </c>
      <c r="O602" s="528"/>
      <c r="P602" s="528"/>
      <c r="Q602" s="528"/>
      <c r="R602" s="528"/>
      <c r="S602" s="528"/>
      <c r="T602" s="528"/>
      <c r="U602" s="528"/>
      <c r="V602" s="528"/>
      <c r="W602" s="528"/>
      <c r="X602" s="528"/>
      <c r="Y602" s="528"/>
      <c r="Z602" s="528"/>
      <c r="AA602" s="528"/>
      <c r="AB602" s="528"/>
      <c r="AC602" s="527">
        <v>57</v>
      </c>
      <c r="AD602" s="527">
        <v>5</v>
      </c>
      <c r="AE602" s="527">
        <v>304</v>
      </c>
      <c r="AF602" s="528"/>
      <c r="AG602" s="528"/>
      <c r="AH602" s="528"/>
      <c r="AI602" s="527">
        <v>4</v>
      </c>
      <c r="AJ602" s="528"/>
      <c r="AK602" s="527">
        <v>0</v>
      </c>
      <c r="AL602" s="528"/>
      <c r="AM602" s="528"/>
      <c r="AN602" s="527">
        <v>0</v>
      </c>
      <c r="AO602" s="528"/>
      <c r="AP602" s="528"/>
      <c r="AQ602" s="527">
        <v>4</v>
      </c>
      <c r="AR602" s="528"/>
      <c r="AS602" s="528"/>
      <c r="AT602" s="528"/>
      <c r="AU602" s="528"/>
      <c r="AV602" s="528"/>
      <c r="AW602" s="528"/>
      <c r="AX602" s="528"/>
    </row>
    <row r="603" spans="1:50">
      <c r="A603" s="526" t="s">
        <v>1005</v>
      </c>
      <c r="B603" s="526" t="s">
        <v>383</v>
      </c>
      <c r="C603" s="526" t="s">
        <v>954</v>
      </c>
      <c r="D603" s="526" t="s">
        <v>524</v>
      </c>
      <c r="E603" s="526" t="s">
        <v>525</v>
      </c>
      <c r="F603" s="61" t="str">
        <f>IF(D603="","",VLOOKUP(D603,'UG SKU Categorization'!$A$1:$C$204,3,0))</f>
        <v>Malaria Prevention</v>
      </c>
      <c r="G603" s="527">
        <v>114</v>
      </c>
      <c r="H603" s="528"/>
      <c r="I603" s="528"/>
      <c r="J603" s="528"/>
      <c r="K603" s="528"/>
      <c r="L603" s="528"/>
      <c r="M603" s="528"/>
      <c r="N603" s="528"/>
      <c r="O603" s="528"/>
      <c r="P603" s="528"/>
      <c r="Q603" s="528"/>
      <c r="R603" s="528"/>
      <c r="S603" s="528"/>
      <c r="T603" s="528"/>
      <c r="U603" s="528"/>
      <c r="V603" s="528"/>
      <c r="W603" s="528"/>
      <c r="X603" s="528"/>
      <c r="Y603" s="528"/>
      <c r="Z603" s="527">
        <v>47</v>
      </c>
      <c r="AA603" s="527">
        <v>9</v>
      </c>
      <c r="AB603" s="527">
        <v>6</v>
      </c>
      <c r="AC603" s="527">
        <v>13</v>
      </c>
      <c r="AD603" s="527">
        <v>13</v>
      </c>
      <c r="AE603" s="527">
        <v>6</v>
      </c>
      <c r="AF603" s="527">
        <v>8</v>
      </c>
      <c r="AG603" s="527">
        <v>2</v>
      </c>
      <c r="AH603" s="527">
        <v>1</v>
      </c>
      <c r="AI603" s="527">
        <v>1</v>
      </c>
      <c r="AJ603" s="528"/>
      <c r="AK603" s="528"/>
      <c r="AL603" s="527">
        <v>4</v>
      </c>
      <c r="AM603" s="527">
        <v>1</v>
      </c>
      <c r="AN603" s="527">
        <v>1</v>
      </c>
      <c r="AO603" s="527">
        <v>1</v>
      </c>
      <c r="AP603" s="528"/>
      <c r="AQ603" s="528"/>
      <c r="AR603" s="528"/>
      <c r="AS603" s="527">
        <v>1</v>
      </c>
      <c r="AT603" s="528"/>
      <c r="AU603" s="528"/>
      <c r="AV603" s="528"/>
      <c r="AW603" s="528"/>
      <c r="AX603" s="528"/>
    </row>
    <row r="604" spans="1:50">
      <c r="A604" s="526" t="s">
        <v>1005</v>
      </c>
      <c r="B604" s="526" t="s">
        <v>383</v>
      </c>
      <c r="C604" s="526" t="s">
        <v>954</v>
      </c>
      <c r="D604" s="526" t="s">
        <v>526</v>
      </c>
      <c r="E604" s="526" t="s">
        <v>527</v>
      </c>
      <c r="F604" s="61" t="str">
        <f>IF(D604="","",VLOOKUP(D604,'UG SKU Categorization'!$A$1:$C$204,3,0))</f>
        <v>Other Health</v>
      </c>
      <c r="G604" s="527">
        <v>659</v>
      </c>
      <c r="H604" s="527">
        <v>27</v>
      </c>
      <c r="I604" s="527">
        <v>18</v>
      </c>
      <c r="J604" s="527">
        <v>24</v>
      </c>
      <c r="K604" s="527">
        <v>16</v>
      </c>
      <c r="L604" s="527">
        <v>20</v>
      </c>
      <c r="M604" s="527">
        <v>23</v>
      </c>
      <c r="N604" s="527">
        <v>31</v>
      </c>
      <c r="O604" s="527">
        <v>23</v>
      </c>
      <c r="P604" s="527">
        <v>18</v>
      </c>
      <c r="Q604" s="527">
        <v>22</v>
      </c>
      <c r="R604" s="527">
        <v>19</v>
      </c>
      <c r="S604" s="527">
        <v>24</v>
      </c>
      <c r="T604" s="527">
        <v>23</v>
      </c>
      <c r="U604" s="527">
        <v>17</v>
      </c>
      <c r="V604" s="527">
        <v>18</v>
      </c>
      <c r="W604" s="527">
        <v>40</v>
      </c>
      <c r="X604" s="527">
        <v>19</v>
      </c>
      <c r="Y604" s="527">
        <v>28</v>
      </c>
      <c r="Z604" s="527">
        <v>19</v>
      </c>
      <c r="AA604" s="527">
        <v>16</v>
      </c>
      <c r="AB604" s="527">
        <v>16</v>
      </c>
      <c r="AC604" s="527">
        <v>13</v>
      </c>
      <c r="AD604" s="527">
        <v>25</v>
      </c>
      <c r="AE604" s="527">
        <v>17</v>
      </c>
      <c r="AF604" s="527">
        <v>19</v>
      </c>
      <c r="AG604" s="527">
        <v>19</v>
      </c>
      <c r="AH604" s="527">
        <v>16</v>
      </c>
      <c r="AI604" s="527">
        <v>16</v>
      </c>
      <c r="AJ604" s="527">
        <v>24</v>
      </c>
      <c r="AK604" s="527">
        <v>21</v>
      </c>
      <c r="AL604" s="527">
        <v>13</v>
      </c>
      <c r="AM604" s="527">
        <v>8</v>
      </c>
      <c r="AN604" s="528"/>
      <c r="AO604" s="528"/>
      <c r="AP604" s="528"/>
      <c r="AQ604" s="527">
        <v>7</v>
      </c>
      <c r="AR604" s="528"/>
      <c r="AS604" s="528"/>
      <c r="AT604" s="528"/>
      <c r="AU604" s="528"/>
      <c r="AV604" s="528"/>
      <c r="AW604" s="528"/>
      <c r="AX604" s="528"/>
    </row>
    <row r="605" spans="1:50">
      <c r="A605" s="526" t="s">
        <v>1005</v>
      </c>
      <c r="B605" s="526" t="s">
        <v>383</v>
      </c>
      <c r="C605" s="526" t="s">
        <v>954</v>
      </c>
      <c r="D605" s="526" t="s">
        <v>528</v>
      </c>
      <c r="E605" s="526" t="s">
        <v>529</v>
      </c>
      <c r="F605" s="61" t="str">
        <f>IF(D605="","",VLOOKUP(D605,'UG SKU Categorization'!$A$1:$C$204,3,0))</f>
        <v>Other Health</v>
      </c>
      <c r="G605" s="527">
        <v>1236</v>
      </c>
      <c r="H605" s="527">
        <v>63</v>
      </c>
      <c r="I605" s="527">
        <v>46</v>
      </c>
      <c r="J605" s="527">
        <v>66</v>
      </c>
      <c r="K605" s="527">
        <v>30</v>
      </c>
      <c r="L605" s="527">
        <v>30</v>
      </c>
      <c r="M605" s="527">
        <v>40</v>
      </c>
      <c r="N605" s="527">
        <v>88</v>
      </c>
      <c r="O605" s="527">
        <v>82</v>
      </c>
      <c r="P605" s="527">
        <v>35</v>
      </c>
      <c r="Q605" s="527">
        <v>52</v>
      </c>
      <c r="R605" s="527">
        <v>62</v>
      </c>
      <c r="S605" s="527">
        <v>35</v>
      </c>
      <c r="T605" s="527">
        <v>21</v>
      </c>
      <c r="U605" s="527">
        <v>33</v>
      </c>
      <c r="V605" s="527">
        <v>32</v>
      </c>
      <c r="W605" s="527">
        <v>79</v>
      </c>
      <c r="X605" s="527">
        <v>21</v>
      </c>
      <c r="Y605" s="527">
        <v>33</v>
      </c>
      <c r="Z605" s="527">
        <v>19</v>
      </c>
      <c r="AA605" s="527">
        <v>10</v>
      </c>
      <c r="AB605" s="527">
        <v>11</v>
      </c>
      <c r="AC605" s="527">
        <v>16</v>
      </c>
      <c r="AD605" s="527">
        <v>27</v>
      </c>
      <c r="AE605" s="527">
        <v>9</v>
      </c>
      <c r="AF605" s="527">
        <v>18</v>
      </c>
      <c r="AG605" s="527">
        <v>27</v>
      </c>
      <c r="AH605" s="527">
        <v>24</v>
      </c>
      <c r="AI605" s="527">
        <v>24</v>
      </c>
      <c r="AJ605" s="527">
        <v>25</v>
      </c>
      <c r="AK605" s="527">
        <v>17</v>
      </c>
      <c r="AL605" s="527">
        <v>17</v>
      </c>
      <c r="AM605" s="527">
        <v>10</v>
      </c>
      <c r="AN605" s="527">
        <v>6</v>
      </c>
      <c r="AO605" s="527">
        <v>14</v>
      </c>
      <c r="AP605" s="527">
        <v>11</v>
      </c>
      <c r="AQ605" s="527">
        <v>32</v>
      </c>
      <c r="AR605" s="527">
        <v>9</v>
      </c>
      <c r="AS605" s="527">
        <v>11</v>
      </c>
      <c r="AT605" s="527">
        <v>12</v>
      </c>
      <c r="AU605" s="527">
        <v>14</v>
      </c>
      <c r="AV605" s="527">
        <v>9</v>
      </c>
      <c r="AW605" s="527">
        <v>16</v>
      </c>
      <c r="AX605" s="528"/>
    </row>
    <row r="606" spans="1:50">
      <c r="A606" s="526" t="s">
        <v>1005</v>
      </c>
      <c r="B606" s="526" t="s">
        <v>383</v>
      </c>
      <c r="C606" s="526" t="s">
        <v>954</v>
      </c>
      <c r="D606" s="526" t="s">
        <v>530</v>
      </c>
      <c r="E606" s="526" t="s">
        <v>531</v>
      </c>
      <c r="F606" s="61" t="str">
        <f>IF(D606="","",VLOOKUP(D606,'UG SKU Categorization'!$A$1:$C$204,3,0))</f>
        <v>Other Health</v>
      </c>
      <c r="G606" s="527">
        <v>259</v>
      </c>
      <c r="H606" s="527">
        <v>12</v>
      </c>
      <c r="I606" s="527">
        <v>9</v>
      </c>
      <c r="J606" s="527">
        <v>17</v>
      </c>
      <c r="K606" s="527">
        <v>7</v>
      </c>
      <c r="L606" s="527">
        <v>6</v>
      </c>
      <c r="M606" s="527">
        <v>4</v>
      </c>
      <c r="N606" s="527">
        <v>41</v>
      </c>
      <c r="O606" s="527">
        <v>20</v>
      </c>
      <c r="P606" s="527">
        <v>4</v>
      </c>
      <c r="Q606" s="527">
        <v>3</v>
      </c>
      <c r="R606" s="527">
        <v>4</v>
      </c>
      <c r="S606" s="527">
        <v>1</v>
      </c>
      <c r="T606" s="527">
        <v>1</v>
      </c>
      <c r="U606" s="527">
        <v>8</v>
      </c>
      <c r="V606" s="527">
        <v>1</v>
      </c>
      <c r="W606" s="527">
        <v>38</v>
      </c>
      <c r="X606" s="527">
        <v>2</v>
      </c>
      <c r="Y606" s="527">
        <v>5</v>
      </c>
      <c r="Z606" s="527">
        <v>4</v>
      </c>
      <c r="AA606" s="527">
        <v>4</v>
      </c>
      <c r="AB606" s="527">
        <v>6</v>
      </c>
      <c r="AC606" s="527">
        <v>4</v>
      </c>
      <c r="AD606" s="527">
        <v>4</v>
      </c>
      <c r="AE606" s="527">
        <v>6</v>
      </c>
      <c r="AF606" s="527">
        <v>2</v>
      </c>
      <c r="AG606" s="527">
        <v>2</v>
      </c>
      <c r="AH606" s="527">
        <v>4</v>
      </c>
      <c r="AI606" s="527">
        <v>3</v>
      </c>
      <c r="AJ606" s="527">
        <v>3</v>
      </c>
      <c r="AK606" s="527">
        <v>4</v>
      </c>
      <c r="AL606" s="527">
        <v>3</v>
      </c>
      <c r="AM606" s="527">
        <v>3</v>
      </c>
      <c r="AN606" s="528"/>
      <c r="AO606" s="528"/>
      <c r="AP606" s="527">
        <v>7</v>
      </c>
      <c r="AQ606" s="527">
        <v>3</v>
      </c>
      <c r="AR606" s="527">
        <v>4</v>
      </c>
      <c r="AS606" s="527">
        <v>4</v>
      </c>
      <c r="AT606" s="527">
        <v>1</v>
      </c>
      <c r="AU606" s="527">
        <v>4</v>
      </c>
      <c r="AV606" s="527">
        <v>1</v>
      </c>
      <c r="AW606" s="528"/>
      <c r="AX606" s="528"/>
    </row>
    <row r="607" spans="1:50">
      <c r="A607" s="526" t="s">
        <v>1005</v>
      </c>
      <c r="B607" s="526" t="s">
        <v>383</v>
      </c>
      <c r="C607" s="526" t="s">
        <v>954</v>
      </c>
      <c r="D607" s="526" t="s">
        <v>532</v>
      </c>
      <c r="E607" s="526" t="s">
        <v>533</v>
      </c>
      <c r="F607" s="61" t="str">
        <f>IF(D607="","",VLOOKUP(D607,'UG SKU Categorization'!$A$1:$C$204,3,0))</f>
        <v>Other Health</v>
      </c>
      <c r="G607" s="527">
        <v>254</v>
      </c>
      <c r="H607" s="527">
        <v>5</v>
      </c>
      <c r="I607" s="527">
        <v>8</v>
      </c>
      <c r="J607" s="527">
        <v>3</v>
      </c>
      <c r="K607" s="527">
        <v>16</v>
      </c>
      <c r="L607" s="527">
        <v>3</v>
      </c>
      <c r="M607" s="527">
        <v>8</v>
      </c>
      <c r="N607" s="527">
        <v>10</v>
      </c>
      <c r="O607" s="527">
        <v>12</v>
      </c>
      <c r="P607" s="527">
        <v>5</v>
      </c>
      <c r="Q607" s="527">
        <v>4</v>
      </c>
      <c r="R607" s="527">
        <v>8</v>
      </c>
      <c r="S607" s="527">
        <v>10</v>
      </c>
      <c r="T607" s="527">
        <v>13</v>
      </c>
      <c r="U607" s="527">
        <v>11</v>
      </c>
      <c r="V607" s="527">
        <v>5</v>
      </c>
      <c r="W607" s="527">
        <v>24</v>
      </c>
      <c r="X607" s="527">
        <v>11</v>
      </c>
      <c r="Y607" s="527">
        <v>4</v>
      </c>
      <c r="Z607" s="527">
        <v>7</v>
      </c>
      <c r="AA607" s="527">
        <v>7</v>
      </c>
      <c r="AB607" s="527">
        <v>6</v>
      </c>
      <c r="AC607" s="527">
        <v>5</v>
      </c>
      <c r="AD607" s="527">
        <v>5</v>
      </c>
      <c r="AE607" s="527">
        <v>4</v>
      </c>
      <c r="AF607" s="527">
        <v>6</v>
      </c>
      <c r="AG607" s="527">
        <v>2</v>
      </c>
      <c r="AH607" s="527">
        <v>2</v>
      </c>
      <c r="AI607" s="527">
        <v>3</v>
      </c>
      <c r="AJ607" s="527">
        <v>7</v>
      </c>
      <c r="AK607" s="527">
        <v>1</v>
      </c>
      <c r="AL607" s="527">
        <v>3</v>
      </c>
      <c r="AM607" s="527">
        <v>9</v>
      </c>
      <c r="AN607" s="527">
        <v>4</v>
      </c>
      <c r="AO607" s="527">
        <v>2</v>
      </c>
      <c r="AP607" s="527">
        <v>2</v>
      </c>
      <c r="AQ607" s="527">
        <v>4</v>
      </c>
      <c r="AR607" s="527">
        <v>3</v>
      </c>
      <c r="AS607" s="528"/>
      <c r="AT607" s="527">
        <v>4</v>
      </c>
      <c r="AU607" s="527">
        <v>4</v>
      </c>
      <c r="AV607" s="528"/>
      <c r="AW607" s="527">
        <v>4</v>
      </c>
      <c r="AX607" s="528"/>
    </row>
    <row r="608" spans="1:50">
      <c r="A608" s="526" t="s">
        <v>1005</v>
      </c>
      <c r="B608" s="526" t="s">
        <v>383</v>
      </c>
      <c r="C608" s="526" t="s">
        <v>954</v>
      </c>
      <c r="D608" s="526" t="s">
        <v>534</v>
      </c>
      <c r="E608" s="526" t="s">
        <v>535</v>
      </c>
      <c r="F608" s="61" t="str">
        <f>IF(D608="","",VLOOKUP(D608,'UG SKU Categorization'!$A$1:$C$204,3,0))</f>
        <v>Other Health</v>
      </c>
      <c r="G608" s="527">
        <v>288</v>
      </c>
      <c r="H608" s="527">
        <v>23</v>
      </c>
      <c r="I608" s="527">
        <v>7</v>
      </c>
      <c r="J608" s="527">
        <v>15</v>
      </c>
      <c r="K608" s="527">
        <v>20</v>
      </c>
      <c r="L608" s="527">
        <v>8</v>
      </c>
      <c r="M608" s="527">
        <v>4</v>
      </c>
      <c r="N608" s="527">
        <v>10</v>
      </c>
      <c r="O608" s="527">
        <v>20</v>
      </c>
      <c r="P608" s="527">
        <v>18</v>
      </c>
      <c r="Q608" s="527">
        <v>7</v>
      </c>
      <c r="R608" s="527">
        <v>9</v>
      </c>
      <c r="S608" s="527">
        <v>8</v>
      </c>
      <c r="T608" s="527">
        <v>3</v>
      </c>
      <c r="U608" s="527">
        <v>4</v>
      </c>
      <c r="V608" s="527">
        <v>6</v>
      </c>
      <c r="W608" s="527">
        <v>16</v>
      </c>
      <c r="X608" s="527">
        <v>23</v>
      </c>
      <c r="Y608" s="527">
        <v>6</v>
      </c>
      <c r="Z608" s="527">
        <v>8</v>
      </c>
      <c r="AA608" s="527">
        <v>3</v>
      </c>
      <c r="AB608" s="527">
        <v>2</v>
      </c>
      <c r="AC608" s="527">
        <v>5</v>
      </c>
      <c r="AD608" s="527">
        <v>5</v>
      </c>
      <c r="AE608" s="527">
        <v>12</v>
      </c>
      <c r="AF608" s="527">
        <v>2</v>
      </c>
      <c r="AG608" s="527">
        <v>12</v>
      </c>
      <c r="AH608" s="527">
        <v>6</v>
      </c>
      <c r="AI608" s="527">
        <v>3</v>
      </c>
      <c r="AJ608" s="527">
        <v>4</v>
      </c>
      <c r="AK608" s="527">
        <v>2</v>
      </c>
      <c r="AL608" s="528"/>
      <c r="AM608" s="527">
        <v>4</v>
      </c>
      <c r="AN608" s="528"/>
      <c r="AO608" s="527">
        <v>2</v>
      </c>
      <c r="AP608" s="528"/>
      <c r="AQ608" s="527">
        <v>4</v>
      </c>
      <c r="AR608" s="527">
        <v>1</v>
      </c>
      <c r="AS608" s="527">
        <v>3</v>
      </c>
      <c r="AT608" s="528"/>
      <c r="AU608" s="528"/>
      <c r="AV608" s="528"/>
      <c r="AW608" s="527">
        <v>3</v>
      </c>
      <c r="AX608" s="528"/>
    </row>
    <row r="609" spans="1:50">
      <c r="A609" s="526" t="s">
        <v>1005</v>
      </c>
      <c r="B609" s="526" t="s">
        <v>383</v>
      </c>
      <c r="C609" s="526" t="s">
        <v>954</v>
      </c>
      <c r="D609" s="526" t="s">
        <v>536</v>
      </c>
      <c r="E609" s="526" t="s">
        <v>537</v>
      </c>
      <c r="F609" s="61" t="str">
        <f>IF(D609="","",VLOOKUP(D609,'UG SKU Categorization'!$A$1:$C$204,3,0))</f>
        <v>Other Health</v>
      </c>
      <c r="G609" s="527">
        <v>231</v>
      </c>
      <c r="H609" s="527">
        <v>5</v>
      </c>
      <c r="I609" s="527">
        <v>7</v>
      </c>
      <c r="J609" s="527">
        <v>3</v>
      </c>
      <c r="K609" s="527">
        <v>2</v>
      </c>
      <c r="L609" s="527">
        <v>5</v>
      </c>
      <c r="M609" s="527">
        <v>10</v>
      </c>
      <c r="N609" s="527">
        <v>41</v>
      </c>
      <c r="O609" s="527">
        <v>12</v>
      </c>
      <c r="P609" s="527">
        <v>4</v>
      </c>
      <c r="Q609" s="527">
        <v>5</v>
      </c>
      <c r="R609" s="527">
        <v>5</v>
      </c>
      <c r="S609" s="527">
        <v>7</v>
      </c>
      <c r="T609" s="527">
        <v>2</v>
      </c>
      <c r="U609" s="527">
        <v>7</v>
      </c>
      <c r="V609" s="527">
        <v>4</v>
      </c>
      <c r="W609" s="527">
        <v>45</v>
      </c>
      <c r="X609" s="527">
        <v>8</v>
      </c>
      <c r="Y609" s="527">
        <v>5</v>
      </c>
      <c r="Z609" s="527">
        <v>1</v>
      </c>
      <c r="AA609" s="527">
        <v>1</v>
      </c>
      <c r="AB609" s="527">
        <v>3</v>
      </c>
      <c r="AC609" s="527">
        <v>6</v>
      </c>
      <c r="AD609" s="527">
        <v>3</v>
      </c>
      <c r="AE609" s="527">
        <v>4</v>
      </c>
      <c r="AF609" s="528"/>
      <c r="AG609" s="528"/>
      <c r="AH609" s="527">
        <v>7</v>
      </c>
      <c r="AI609" s="527">
        <v>3</v>
      </c>
      <c r="AJ609" s="527">
        <v>1</v>
      </c>
      <c r="AK609" s="527">
        <v>14</v>
      </c>
      <c r="AL609" s="527">
        <v>1</v>
      </c>
      <c r="AM609" s="527">
        <v>1</v>
      </c>
      <c r="AN609" s="527">
        <v>3</v>
      </c>
      <c r="AO609" s="527">
        <v>1</v>
      </c>
      <c r="AP609" s="528"/>
      <c r="AQ609" s="527">
        <v>4</v>
      </c>
      <c r="AR609" s="528"/>
      <c r="AS609" s="528"/>
      <c r="AT609" s="528"/>
      <c r="AU609" s="528"/>
      <c r="AV609" s="528"/>
      <c r="AW609" s="527">
        <v>1</v>
      </c>
      <c r="AX609" s="528"/>
    </row>
    <row r="610" spans="1:50">
      <c r="A610" s="526" t="s">
        <v>1005</v>
      </c>
      <c r="B610" s="526" t="s">
        <v>383</v>
      </c>
      <c r="C610" s="526" t="s">
        <v>954</v>
      </c>
      <c r="D610" s="526" t="s">
        <v>538</v>
      </c>
      <c r="E610" s="526" t="s">
        <v>539</v>
      </c>
      <c r="F610" s="61" t="str">
        <f>IF(D610="","",VLOOKUP(D610,'UG SKU Categorization'!$A$1:$C$204,3,0))</f>
        <v>Other Health</v>
      </c>
      <c r="G610" s="527">
        <v>59</v>
      </c>
      <c r="H610" s="527">
        <v>1</v>
      </c>
      <c r="I610" s="527">
        <v>1</v>
      </c>
      <c r="J610" s="528"/>
      <c r="K610" s="528"/>
      <c r="L610" s="527">
        <v>1</v>
      </c>
      <c r="M610" s="528"/>
      <c r="N610" s="527">
        <v>15</v>
      </c>
      <c r="O610" s="528"/>
      <c r="P610" s="527">
        <v>1</v>
      </c>
      <c r="Q610" s="528"/>
      <c r="R610" s="527">
        <v>2</v>
      </c>
      <c r="S610" s="528"/>
      <c r="T610" s="527">
        <v>1</v>
      </c>
      <c r="U610" s="528"/>
      <c r="V610" s="527">
        <v>2</v>
      </c>
      <c r="W610" s="527">
        <v>18</v>
      </c>
      <c r="X610" s="527">
        <v>1</v>
      </c>
      <c r="Y610" s="527">
        <v>2</v>
      </c>
      <c r="Z610" s="527">
        <v>1</v>
      </c>
      <c r="AA610" s="527">
        <v>2</v>
      </c>
      <c r="AB610" s="527">
        <v>1</v>
      </c>
      <c r="AC610" s="527">
        <v>2</v>
      </c>
      <c r="AD610" s="527">
        <v>1</v>
      </c>
      <c r="AE610" s="528"/>
      <c r="AF610" s="528"/>
      <c r="AG610" s="528"/>
      <c r="AH610" s="528"/>
      <c r="AI610" s="528"/>
      <c r="AJ610" s="527">
        <v>1</v>
      </c>
      <c r="AK610" s="528"/>
      <c r="AL610" s="528"/>
      <c r="AM610" s="527">
        <v>1</v>
      </c>
      <c r="AN610" s="527">
        <v>1</v>
      </c>
      <c r="AO610" s="528"/>
      <c r="AP610" s="528"/>
      <c r="AQ610" s="527">
        <v>2</v>
      </c>
      <c r="AR610" s="528"/>
      <c r="AS610" s="528"/>
      <c r="AT610" s="528"/>
      <c r="AU610" s="528"/>
      <c r="AV610" s="527">
        <v>1</v>
      </c>
      <c r="AW610" s="527">
        <v>1</v>
      </c>
      <c r="AX610" s="528"/>
    </row>
    <row r="611" spans="1:50">
      <c r="A611" s="526" t="s">
        <v>1005</v>
      </c>
      <c r="B611" s="526" t="s">
        <v>383</v>
      </c>
      <c r="C611" s="526" t="s">
        <v>954</v>
      </c>
      <c r="D611" s="526" t="s">
        <v>540</v>
      </c>
      <c r="E611" s="526" t="s">
        <v>541</v>
      </c>
      <c r="F611" s="61" t="str">
        <f>IF(D611="","",VLOOKUP(D611,'UG SKU Categorization'!$A$1:$C$204,3,0))</f>
        <v>Other Health</v>
      </c>
      <c r="G611" s="527">
        <v>1009</v>
      </c>
      <c r="H611" s="527">
        <v>40</v>
      </c>
      <c r="I611" s="527">
        <v>35</v>
      </c>
      <c r="J611" s="527">
        <v>34</v>
      </c>
      <c r="K611" s="527">
        <v>38</v>
      </c>
      <c r="L611" s="527">
        <v>33</v>
      </c>
      <c r="M611" s="527">
        <v>49</v>
      </c>
      <c r="N611" s="527">
        <v>95</v>
      </c>
      <c r="O611" s="527">
        <v>96</v>
      </c>
      <c r="P611" s="527">
        <v>280</v>
      </c>
      <c r="Q611" s="527">
        <v>173</v>
      </c>
      <c r="R611" s="528"/>
      <c r="S611" s="527">
        <v>86</v>
      </c>
      <c r="T611" s="527">
        <v>45</v>
      </c>
      <c r="U611" s="528"/>
      <c r="V611" s="528"/>
      <c r="W611" s="528"/>
      <c r="X611" s="527">
        <v>2</v>
      </c>
      <c r="Y611" s="528"/>
      <c r="Z611" s="528"/>
      <c r="AA611" s="528"/>
      <c r="AB611" s="528"/>
      <c r="AC611" s="528"/>
      <c r="AD611" s="528"/>
      <c r="AE611" s="528"/>
      <c r="AF611" s="527">
        <v>3</v>
      </c>
      <c r="AG611" s="528"/>
      <c r="AH611" s="528"/>
      <c r="AI611" s="528"/>
      <c r="AJ611" s="528"/>
      <c r="AK611" s="528"/>
      <c r="AL611" s="528"/>
      <c r="AM611" s="528"/>
      <c r="AN611" s="528"/>
      <c r="AO611" s="528"/>
      <c r="AP611" s="528"/>
      <c r="AQ611" s="528"/>
      <c r="AR611" s="528"/>
      <c r="AS611" s="528"/>
      <c r="AT611" s="528"/>
      <c r="AU611" s="528"/>
      <c r="AV611" s="528"/>
      <c r="AW611" s="528"/>
      <c r="AX611" s="528"/>
    </row>
    <row r="612" spans="1:50">
      <c r="A612" s="526" t="s">
        <v>1005</v>
      </c>
      <c r="B612" s="526" t="s">
        <v>383</v>
      </c>
      <c r="C612" s="526" t="s">
        <v>954</v>
      </c>
      <c r="D612" s="526" t="s">
        <v>542</v>
      </c>
      <c r="E612" s="526" t="s">
        <v>543</v>
      </c>
      <c r="F612" s="61" t="str">
        <f>IF(D612="","",VLOOKUP(D612,'UG SKU Categorization'!$A$1:$C$204,3,0))</f>
        <v>Other Health</v>
      </c>
      <c r="G612" s="527">
        <v>479</v>
      </c>
      <c r="H612" s="527">
        <v>1</v>
      </c>
      <c r="I612" s="527">
        <v>4</v>
      </c>
      <c r="J612" s="527">
        <v>3</v>
      </c>
      <c r="K612" s="527">
        <v>3</v>
      </c>
      <c r="L612" s="527">
        <v>3</v>
      </c>
      <c r="M612" s="527">
        <v>4</v>
      </c>
      <c r="N612" s="527">
        <v>5</v>
      </c>
      <c r="O612" s="527">
        <v>5</v>
      </c>
      <c r="P612" s="527">
        <v>5</v>
      </c>
      <c r="Q612" s="527">
        <v>5</v>
      </c>
      <c r="R612" s="527">
        <v>3</v>
      </c>
      <c r="S612" s="527">
        <v>3</v>
      </c>
      <c r="T612" s="527">
        <v>5</v>
      </c>
      <c r="U612" s="527">
        <v>3</v>
      </c>
      <c r="V612" s="527">
        <v>3</v>
      </c>
      <c r="W612" s="527">
        <v>5</v>
      </c>
      <c r="X612" s="527">
        <v>5</v>
      </c>
      <c r="Y612" s="527">
        <v>4</v>
      </c>
      <c r="Z612" s="527">
        <v>4</v>
      </c>
      <c r="AA612" s="527">
        <v>4</v>
      </c>
      <c r="AB612" s="527">
        <v>6</v>
      </c>
      <c r="AC612" s="527">
        <v>2</v>
      </c>
      <c r="AD612" s="527">
        <v>4</v>
      </c>
      <c r="AE612" s="527">
        <v>4</v>
      </c>
      <c r="AF612" s="527">
        <v>6</v>
      </c>
      <c r="AG612" s="527">
        <v>2</v>
      </c>
      <c r="AH612" s="527">
        <v>1</v>
      </c>
      <c r="AI612" s="527">
        <v>14</v>
      </c>
      <c r="AJ612" s="527">
        <v>31</v>
      </c>
      <c r="AK612" s="527">
        <v>16</v>
      </c>
      <c r="AL612" s="527">
        <v>19</v>
      </c>
      <c r="AM612" s="527">
        <v>19</v>
      </c>
      <c r="AN612" s="527">
        <v>24</v>
      </c>
      <c r="AO612" s="527">
        <v>24</v>
      </c>
      <c r="AP612" s="527">
        <v>37</v>
      </c>
      <c r="AQ612" s="527">
        <v>37</v>
      </c>
      <c r="AR612" s="527">
        <v>34</v>
      </c>
      <c r="AS612" s="527">
        <v>30</v>
      </c>
      <c r="AT612" s="527">
        <v>32</v>
      </c>
      <c r="AU612" s="527">
        <v>19</v>
      </c>
      <c r="AV612" s="527">
        <v>27</v>
      </c>
      <c r="AW612" s="527">
        <v>14</v>
      </c>
      <c r="AX612" s="528"/>
    </row>
    <row r="613" spans="1:50">
      <c r="A613" s="526" t="s">
        <v>1005</v>
      </c>
      <c r="B613" s="526" t="s">
        <v>383</v>
      </c>
      <c r="C613" s="526" t="s">
        <v>954</v>
      </c>
      <c r="D613" s="526" t="s">
        <v>544</v>
      </c>
      <c r="E613" s="526" t="s">
        <v>545</v>
      </c>
      <c r="F613" s="61" t="str">
        <f>IF(D613="","",VLOOKUP(D613,'UG SKU Categorization'!$A$1:$C$204,3,0))</f>
        <v>Other Health</v>
      </c>
      <c r="G613" s="527">
        <v>31</v>
      </c>
      <c r="H613" s="527">
        <v>1</v>
      </c>
      <c r="I613" s="528"/>
      <c r="J613" s="528"/>
      <c r="K613" s="528"/>
      <c r="L613" s="528"/>
      <c r="M613" s="527">
        <v>1</v>
      </c>
      <c r="N613" s="527">
        <v>14</v>
      </c>
      <c r="O613" s="527">
        <v>1</v>
      </c>
      <c r="P613" s="528"/>
      <c r="Q613" s="528"/>
      <c r="R613" s="528"/>
      <c r="S613" s="528"/>
      <c r="T613" s="528"/>
      <c r="U613" s="528"/>
      <c r="V613" s="528"/>
      <c r="W613" s="527">
        <v>3</v>
      </c>
      <c r="X613" s="527">
        <v>2</v>
      </c>
      <c r="Y613" s="527">
        <v>2</v>
      </c>
      <c r="Z613" s="528"/>
      <c r="AA613" s="528"/>
      <c r="AB613" s="527">
        <v>1</v>
      </c>
      <c r="AC613" s="527">
        <v>2</v>
      </c>
      <c r="AD613" s="528"/>
      <c r="AE613" s="527">
        <v>1</v>
      </c>
      <c r="AF613" s="528"/>
      <c r="AG613" s="527">
        <v>2</v>
      </c>
      <c r="AH613" s="528"/>
      <c r="AI613" s="528"/>
      <c r="AJ613" s="528"/>
      <c r="AK613" s="527">
        <v>1</v>
      </c>
      <c r="AL613" s="528"/>
      <c r="AM613" s="528"/>
      <c r="AN613" s="528"/>
      <c r="AO613" s="528"/>
      <c r="AP613" s="528"/>
      <c r="AQ613" s="528"/>
      <c r="AR613" s="528"/>
      <c r="AS613" s="528"/>
      <c r="AT613" s="528"/>
      <c r="AU613" s="528"/>
      <c r="AV613" s="528"/>
      <c r="AW613" s="528"/>
      <c r="AX613" s="528"/>
    </row>
    <row r="614" spans="1:50">
      <c r="A614" s="526" t="s">
        <v>1005</v>
      </c>
      <c r="B614" s="526" t="s">
        <v>383</v>
      </c>
      <c r="C614" s="526" t="s">
        <v>954</v>
      </c>
      <c r="D614" s="526" t="s">
        <v>546</v>
      </c>
      <c r="E614" s="526" t="s">
        <v>547</v>
      </c>
      <c r="F614" s="61" t="str">
        <f>IF(D614="","",VLOOKUP(D614,'UG SKU Categorization'!$A$1:$C$204,3,0))</f>
        <v>Other Health</v>
      </c>
      <c r="G614" s="527">
        <v>461</v>
      </c>
      <c r="H614" s="527">
        <v>8</v>
      </c>
      <c r="I614" s="527">
        <v>7</v>
      </c>
      <c r="J614" s="527">
        <v>8</v>
      </c>
      <c r="K614" s="527">
        <v>8</v>
      </c>
      <c r="L614" s="527">
        <v>15</v>
      </c>
      <c r="M614" s="527">
        <v>8</v>
      </c>
      <c r="N614" s="527">
        <v>28</v>
      </c>
      <c r="O614" s="527">
        <v>35</v>
      </c>
      <c r="P614" s="527">
        <v>17</v>
      </c>
      <c r="Q614" s="527">
        <v>21</v>
      </c>
      <c r="R614" s="527">
        <v>16</v>
      </c>
      <c r="S614" s="527">
        <v>9</v>
      </c>
      <c r="T614" s="527">
        <v>15</v>
      </c>
      <c r="U614" s="527">
        <v>9</v>
      </c>
      <c r="V614" s="527">
        <v>10</v>
      </c>
      <c r="W614" s="527">
        <v>12</v>
      </c>
      <c r="X614" s="527">
        <v>16</v>
      </c>
      <c r="Y614" s="527">
        <v>9</v>
      </c>
      <c r="Z614" s="527">
        <v>10</v>
      </c>
      <c r="AA614" s="527">
        <v>19</v>
      </c>
      <c r="AB614" s="527">
        <v>7</v>
      </c>
      <c r="AC614" s="527">
        <v>10</v>
      </c>
      <c r="AD614" s="527">
        <v>21</v>
      </c>
      <c r="AE614" s="527">
        <v>8</v>
      </c>
      <c r="AF614" s="527">
        <v>11</v>
      </c>
      <c r="AG614" s="527">
        <v>3</v>
      </c>
      <c r="AH614" s="527">
        <v>10</v>
      </c>
      <c r="AI614" s="527">
        <v>3</v>
      </c>
      <c r="AJ614" s="527">
        <v>8</v>
      </c>
      <c r="AK614" s="527">
        <v>9</v>
      </c>
      <c r="AL614" s="527">
        <v>8</v>
      </c>
      <c r="AM614" s="527">
        <v>7</v>
      </c>
      <c r="AN614" s="527">
        <v>5</v>
      </c>
      <c r="AO614" s="527">
        <v>10</v>
      </c>
      <c r="AP614" s="527">
        <v>10</v>
      </c>
      <c r="AQ614" s="527">
        <v>9</v>
      </c>
      <c r="AR614" s="527">
        <v>3</v>
      </c>
      <c r="AS614" s="527">
        <v>5</v>
      </c>
      <c r="AT614" s="527">
        <v>8</v>
      </c>
      <c r="AU614" s="527">
        <v>5</v>
      </c>
      <c r="AV614" s="527">
        <v>8</v>
      </c>
      <c r="AW614" s="527">
        <v>13</v>
      </c>
      <c r="AX614" s="528"/>
    </row>
    <row r="615" spans="1:50">
      <c r="A615" s="526" t="s">
        <v>1005</v>
      </c>
      <c r="B615" s="526" t="s">
        <v>383</v>
      </c>
      <c r="C615" s="526" t="s">
        <v>954</v>
      </c>
      <c r="D615" s="526" t="s">
        <v>548</v>
      </c>
      <c r="E615" s="526" t="s">
        <v>549</v>
      </c>
      <c r="F615" s="61" t="str">
        <f>IF(D615="","",VLOOKUP(D615,'UG SKU Categorization'!$A$1:$C$204,3,0))</f>
        <v>Other Health</v>
      </c>
      <c r="G615" s="527">
        <v>786</v>
      </c>
      <c r="H615" s="528"/>
      <c r="I615" s="527">
        <v>22</v>
      </c>
      <c r="J615" s="527">
        <v>4</v>
      </c>
      <c r="K615" s="527">
        <v>15</v>
      </c>
      <c r="L615" s="527">
        <v>18</v>
      </c>
      <c r="M615" s="527">
        <v>10</v>
      </c>
      <c r="N615" s="527">
        <v>32</v>
      </c>
      <c r="O615" s="527">
        <v>29</v>
      </c>
      <c r="P615" s="527">
        <v>32</v>
      </c>
      <c r="Q615" s="527">
        <v>18</v>
      </c>
      <c r="R615" s="527">
        <v>27</v>
      </c>
      <c r="S615" s="527">
        <v>9</v>
      </c>
      <c r="T615" s="527">
        <v>18</v>
      </c>
      <c r="U615" s="527">
        <v>12</v>
      </c>
      <c r="V615" s="527">
        <v>7</v>
      </c>
      <c r="W615" s="527">
        <v>43</v>
      </c>
      <c r="X615" s="527">
        <v>25</v>
      </c>
      <c r="Y615" s="527">
        <v>26</v>
      </c>
      <c r="Z615" s="527">
        <v>21</v>
      </c>
      <c r="AA615" s="527">
        <v>22</v>
      </c>
      <c r="AB615" s="527">
        <v>21</v>
      </c>
      <c r="AC615" s="527">
        <v>27</v>
      </c>
      <c r="AD615" s="527">
        <v>29</v>
      </c>
      <c r="AE615" s="527">
        <v>20</v>
      </c>
      <c r="AF615" s="527">
        <v>23</v>
      </c>
      <c r="AG615" s="527">
        <v>16</v>
      </c>
      <c r="AH615" s="527">
        <v>13</v>
      </c>
      <c r="AI615" s="527">
        <v>37</v>
      </c>
      <c r="AJ615" s="527">
        <v>17</v>
      </c>
      <c r="AK615" s="527">
        <v>14</v>
      </c>
      <c r="AL615" s="527">
        <v>14</v>
      </c>
      <c r="AM615" s="527">
        <v>23</v>
      </c>
      <c r="AN615" s="527">
        <v>8</v>
      </c>
      <c r="AO615" s="527">
        <v>8</v>
      </c>
      <c r="AP615" s="527">
        <v>24</v>
      </c>
      <c r="AQ615" s="527">
        <v>29</v>
      </c>
      <c r="AR615" s="527">
        <v>19</v>
      </c>
      <c r="AS615" s="527">
        <v>14</v>
      </c>
      <c r="AT615" s="527">
        <v>18</v>
      </c>
      <c r="AU615" s="527">
        <v>17</v>
      </c>
      <c r="AV615" s="527">
        <v>5</v>
      </c>
      <c r="AW615" s="528"/>
      <c r="AX615" s="528"/>
    </row>
    <row r="616" spans="1:50">
      <c r="A616" s="526" t="s">
        <v>1005</v>
      </c>
      <c r="B616" s="526" t="s">
        <v>383</v>
      </c>
      <c r="C616" s="526" t="s">
        <v>954</v>
      </c>
      <c r="D616" s="526" t="s">
        <v>550</v>
      </c>
      <c r="E616" s="526" t="s">
        <v>551</v>
      </c>
      <c r="F616" s="61" t="str">
        <f>IF(D616="","",VLOOKUP(D616,'UG SKU Categorization'!$A$1:$C$204,3,0))</f>
        <v>Other Health</v>
      </c>
      <c r="G616" s="527">
        <v>266</v>
      </c>
      <c r="H616" s="528"/>
      <c r="I616" s="528"/>
      <c r="J616" s="528"/>
      <c r="K616" s="527">
        <v>7</v>
      </c>
      <c r="L616" s="527">
        <v>16</v>
      </c>
      <c r="M616" s="527">
        <v>23</v>
      </c>
      <c r="N616" s="527">
        <v>25</v>
      </c>
      <c r="O616" s="527">
        <v>26</v>
      </c>
      <c r="P616" s="527">
        <v>20</v>
      </c>
      <c r="Q616" s="527">
        <v>8</v>
      </c>
      <c r="R616" s="527">
        <v>16</v>
      </c>
      <c r="S616" s="527">
        <v>7</v>
      </c>
      <c r="T616" s="527">
        <v>8</v>
      </c>
      <c r="U616" s="527">
        <v>8</v>
      </c>
      <c r="V616" s="527">
        <v>2</v>
      </c>
      <c r="W616" s="527">
        <v>20</v>
      </c>
      <c r="X616" s="527">
        <v>11</v>
      </c>
      <c r="Y616" s="527">
        <v>20</v>
      </c>
      <c r="Z616" s="527">
        <v>12</v>
      </c>
      <c r="AA616" s="527">
        <v>4</v>
      </c>
      <c r="AB616" s="527">
        <v>3</v>
      </c>
      <c r="AC616" s="527">
        <v>6</v>
      </c>
      <c r="AD616" s="527">
        <v>10</v>
      </c>
      <c r="AE616" s="527">
        <v>7</v>
      </c>
      <c r="AF616" s="528"/>
      <c r="AG616" s="527">
        <v>6</v>
      </c>
      <c r="AH616" s="527">
        <v>1</v>
      </c>
      <c r="AI616" s="528"/>
      <c r="AJ616" s="528"/>
      <c r="AK616" s="528"/>
      <c r="AL616" s="528"/>
      <c r="AM616" s="528"/>
      <c r="AN616" s="528"/>
      <c r="AO616" s="528"/>
      <c r="AP616" s="528"/>
      <c r="AQ616" s="528"/>
      <c r="AR616" s="528"/>
      <c r="AS616" s="528"/>
      <c r="AT616" s="528"/>
      <c r="AU616" s="528"/>
      <c r="AV616" s="528"/>
      <c r="AW616" s="528"/>
      <c r="AX616" s="528"/>
    </row>
    <row r="617" spans="1:50">
      <c r="A617" s="526" t="s">
        <v>1005</v>
      </c>
      <c r="B617" s="526" t="s">
        <v>383</v>
      </c>
      <c r="C617" s="526" t="s">
        <v>954</v>
      </c>
      <c r="D617" s="526" t="s">
        <v>552</v>
      </c>
      <c r="E617" s="526" t="s">
        <v>553</v>
      </c>
      <c r="F617" s="61" t="str">
        <f>IF(D617="","",VLOOKUP(D617,'UG SKU Categorization'!$A$1:$C$204,3,0))</f>
        <v>Other Health</v>
      </c>
      <c r="G617" s="527">
        <v>1649</v>
      </c>
      <c r="H617" s="528"/>
      <c r="I617" s="528"/>
      <c r="J617" s="528"/>
      <c r="K617" s="528"/>
      <c r="L617" s="528"/>
      <c r="M617" s="528"/>
      <c r="N617" s="528"/>
      <c r="O617" s="528"/>
      <c r="P617" s="528"/>
      <c r="Q617" s="528"/>
      <c r="R617" s="527">
        <v>92</v>
      </c>
      <c r="S617" s="527">
        <v>68</v>
      </c>
      <c r="T617" s="528"/>
      <c r="U617" s="527">
        <v>44</v>
      </c>
      <c r="V617" s="527">
        <v>41</v>
      </c>
      <c r="W617" s="527">
        <v>72</v>
      </c>
      <c r="X617" s="527">
        <v>51</v>
      </c>
      <c r="Y617" s="527">
        <v>90</v>
      </c>
      <c r="Z617" s="527">
        <v>48</v>
      </c>
      <c r="AA617" s="527">
        <v>53</v>
      </c>
      <c r="AB617" s="527">
        <v>47</v>
      </c>
      <c r="AC617" s="527">
        <v>93</v>
      </c>
      <c r="AD617" s="527">
        <v>80</v>
      </c>
      <c r="AE617" s="527">
        <v>66</v>
      </c>
      <c r="AF617" s="527">
        <v>47</v>
      </c>
      <c r="AG617" s="527">
        <v>63</v>
      </c>
      <c r="AH617" s="527">
        <v>45</v>
      </c>
      <c r="AI617" s="527">
        <v>38</v>
      </c>
      <c r="AJ617" s="527">
        <v>18</v>
      </c>
      <c r="AK617" s="527">
        <v>72</v>
      </c>
      <c r="AL617" s="527">
        <v>58</v>
      </c>
      <c r="AM617" s="527">
        <v>33</v>
      </c>
      <c r="AN617" s="527">
        <v>3</v>
      </c>
      <c r="AO617" s="527">
        <v>33</v>
      </c>
      <c r="AP617" s="527">
        <v>41</v>
      </c>
      <c r="AQ617" s="527">
        <v>74</v>
      </c>
      <c r="AR617" s="527">
        <v>34</v>
      </c>
      <c r="AS617" s="527">
        <v>22</v>
      </c>
      <c r="AT617" s="527">
        <v>46</v>
      </c>
      <c r="AU617" s="527">
        <v>37</v>
      </c>
      <c r="AV617" s="527">
        <v>39</v>
      </c>
      <c r="AW617" s="527">
        <v>101</v>
      </c>
      <c r="AX617" s="528"/>
    </row>
    <row r="618" spans="1:50">
      <c r="A618" s="526" t="s">
        <v>1005</v>
      </c>
      <c r="B618" s="526" t="s">
        <v>383</v>
      </c>
      <c r="C618" s="526" t="s">
        <v>954</v>
      </c>
      <c r="D618" s="526" t="s">
        <v>554</v>
      </c>
      <c r="E618" s="526" t="s">
        <v>555</v>
      </c>
      <c r="F618" s="61" t="str">
        <f>IF(D618="","",VLOOKUP(D618,'UG SKU Categorization'!$A$1:$C$204,3,0))</f>
        <v>Other Health</v>
      </c>
      <c r="G618" s="527">
        <v>253</v>
      </c>
      <c r="H618" s="528"/>
      <c r="I618" s="528"/>
      <c r="J618" s="528"/>
      <c r="K618" s="528"/>
      <c r="L618" s="528"/>
      <c r="M618" s="528"/>
      <c r="N618" s="528"/>
      <c r="O618" s="528"/>
      <c r="P618" s="528"/>
      <c r="Q618" s="528"/>
      <c r="R618" s="528"/>
      <c r="S618" s="528"/>
      <c r="T618" s="528"/>
      <c r="U618" s="528"/>
      <c r="V618" s="528"/>
      <c r="W618" s="527">
        <v>24</v>
      </c>
      <c r="X618" s="527">
        <v>16</v>
      </c>
      <c r="Y618" s="527">
        <v>33</v>
      </c>
      <c r="Z618" s="527">
        <v>22</v>
      </c>
      <c r="AA618" s="527">
        <v>18</v>
      </c>
      <c r="AB618" s="527">
        <v>14</v>
      </c>
      <c r="AC618" s="527">
        <v>25</v>
      </c>
      <c r="AD618" s="527">
        <v>28</v>
      </c>
      <c r="AE618" s="527">
        <v>23</v>
      </c>
      <c r="AF618" s="527">
        <v>21</v>
      </c>
      <c r="AG618" s="527">
        <v>23</v>
      </c>
      <c r="AH618" s="527">
        <v>5</v>
      </c>
      <c r="AI618" s="528"/>
      <c r="AJ618" s="528"/>
      <c r="AK618" s="528"/>
      <c r="AL618" s="528"/>
      <c r="AM618" s="528"/>
      <c r="AN618" s="528"/>
      <c r="AO618" s="528"/>
      <c r="AP618" s="528"/>
      <c r="AQ618" s="527">
        <v>1</v>
      </c>
      <c r="AR618" s="528"/>
      <c r="AS618" s="528"/>
      <c r="AT618" s="528"/>
      <c r="AU618" s="528"/>
      <c r="AV618" s="528"/>
      <c r="AW618" s="528"/>
      <c r="AX618" s="528"/>
    </row>
    <row r="619" spans="1:50">
      <c r="A619" s="526" t="s">
        <v>1005</v>
      </c>
      <c r="B619" s="526" t="s">
        <v>383</v>
      </c>
      <c r="C619" s="526" t="s">
        <v>954</v>
      </c>
      <c r="D619" s="526" t="s">
        <v>556</v>
      </c>
      <c r="E619" s="526" t="s">
        <v>557</v>
      </c>
      <c r="F619" s="61" t="str">
        <f>IF(D619="","",VLOOKUP(D619,'UG SKU Categorization'!$A$1:$C$204,3,0))</f>
        <v>Other Health</v>
      </c>
      <c r="G619" s="527">
        <v>1146</v>
      </c>
      <c r="H619" s="528"/>
      <c r="I619" s="528"/>
      <c r="J619" s="528"/>
      <c r="K619" s="528"/>
      <c r="L619" s="528"/>
      <c r="M619" s="528"/>
      <c r="N619" s="528"/>
      <c r="O619" s="528"/>
      <c r="P619" s="528"/>
      <c r="Q619" s="528"/>
      <c r="R619" s="528"/>
      <c r="S619" s="528"/>
      <c r="T619" s="528"/>
      <c r="U619" s="528"/>
      <c r="V619" s="528"/>
      <c r="W619" s="528"/>
      <c r="X619" s="528"/>
      <c r="Y619" s="528"/>
      <c r="Z619" s="528"/>
      <c r="AA619" s="527">
        <v>3</v>
      </c>
      <c r="AB619" s="527">
        <v>21</v>
      </c>
      <c r="AC619" s="527">
        <v>14</v>
      </c>
      <c r="AD619" s="527">
        <v>17</v>
      </c>
      <c r="AE619" s="527">
        <v>11</v>
      </c>
      <c r="AF619" s="527">
        <v>12</v>
      </c>
      <c r="AG619" s="527">
        <v>4</v>
      </c>
      <c r="AH619" s="527">
        <v>1</v>
      </c>
      <c r="AI619" s="527">
        <v>3</v>
      </c>
      <c r="AJ619" s="527">
        <v>12</v>
      </c>
      <c r="AK619" s="527">
        <v>6</v>
      </c>
      <c r="AL619" s="527">
        <v>15</v>
      </c>
      <c r="AM619" s="527">
        <v>50</v>
      </c>
      <c r="AN619" s="527">
        <v>42</v>
      </c>
      <c r="AO619" s="527">
        <v>87</v>
      </c>
      <c r="AP619" s="527">
        <v>108</v>
      </c>
      <c r="AQ619" s="527">
        <v>131</v>
      </c>
      <c r="AR619" s="527">
        <v>112</v>
      </c>
      <c r="AS619" s="527">
        <v>77</v>
      </c>
      <c r="AT619" s="527">
        <v>82</v>
      </c>
      <c r="AU619" s="527">
        <v>109</v>
      </c>
      <c r="AV619" s="527">
        <v>95</v>
      </c>
      <c r="AW619" s="527">
        <v>134</v>
      </c>
      <c r="AX619" s="528"/>
    </row>
    <row r="620" spans="1:50">
      <c r="A620" s="526" t="s">
        <v>1005</v>
      </c>
      <c r="B620" s="526" t="s">
        <v>383</v>
      </c>
      <c r="C620" s="526" t="s">
        <v>954</v>
      </c>
      <c r="D620" s="526" t="s">
        <v>1856</v>
      </c>
      <c r="E620" s="526" t="s">
        <v>1857</v>
      </c>
      <c r="F620" s="61" t="str">
        <f>IF(D620="","",VLOOKUP(D620,'UG SKU Categorization'!$A$1:$C$204,3,0))</f>
        <v>Pneumonia Treatment</v>
      </c>
      <c r="G620" s="527">
        <v>24</v>
      </c>
      <c r="H620" s="528"/>
      <c r="I620" s="528"/>
      <c r="J620" s="528"/>
      <c r="K620" s="528"/>
      <c r="L620" s="528"/>
      <c r="M620" s="528"/>
      <c r="N620" s="528"/>
      <c r="O620" s="528"/>
      <c r="P620" s="528"/>
      <c r="Q620" s="528"/>
      <c r="R620" s="528"/>
      <c r="S620" s="528"/>
      <c r="T620" s="528"/>
      <c r="U620" s="528"/>
      <c r="V620" s="528"/>
      <c r="W620" s="528"/>
      <c r="X620" s="528"/>
      <c r="Y620" s="528"/>
      <c r="Z620" s="528"/>
      <c r="AA620" s="528"/>
      <c r="AB620" s="528"/>
      <c r="AC620" s="528"/>
      <c r="AD620" s="528"/>
      <c r="AE620" s="528"/>
      <c r="AF620" s="528"/>
      <c r="AG620" s="528"/>
      <c r="AH620" s="528"/>
      <c r="AI620" s="528"/>
      <c r="AJ620" s="528"/>
      <c r="AK620" s="528"/>
      <c r="AL620" s="528"/>
      <c r="AM620" s="528"/>
      <c r="AN620" s="528"/>
      <c r="AO620" s="528"/>
      <c r="AP620" s="528"/>
      <c r="AQ620" s="528"/>
      <c r="AR620" s="528"/>
      <c r="AS620" s="528"/>
      <c r="AT620" s="527">
        <v>8</v>
      </c>
      <c r="AU620" s="527">
        <v>5</v>
      </c>
      <c r="AV620" s="527">
        <v>2</v>
      </c>
      <c r="AW620" s="527">
        <v>9</v>
      </c>
      <c r="AX620" s="528"/>
    </row>
    <row r="621" spans="1:50">
      <c r="A621" s="526" t="s">
        <v>1005</v>
      </c>
      <c r="B621" s="526" t="s">
        <v>383</v>
      </c>
      <c r="C621" s="526" t="s">
        <v>954</v>
      </c>
      <c r="D621" s="526" t="s">
        <v>558</v>
      </c>
      <c r="E621" s="526" t="s">
        <v>559</v>
      </c>
      <c r="F621" s="61" t="str">
        <f>IF(D621="","",VLOOKUP(D621,'UG SKU Categorization'!$A$1:$C$204,3,0))</f>
        <v>Condoms / contraceptives</v>
      </c>
      <c r="G621" s="527">
        <v>1196</v>
      </c>
      <c r="H621" s="527">
        <v>36</v>
      </c>
      <c r="I621" s="527">
        <v>64</v>
      </c>
      <c r="J621" s="527">
        <v>54</v>
      </c>
      <c r="K621" s="527">
        <v>74</v>
      </c>
      <c r="L621" s="527">
        <v>102</v>
      </c>
      <c r="M621" s="527">
        <v>32</v>
      </c>
      <c r="N621" s="527">
        <v>122</v>
      </c>
      <c r="O621" s="527">
        <v>489</v>
      </c>
      <c r="P621" s="527">
        <v>102</v>
      </c>
      <c r="Q621" s="527">
        <v>1</v>
      </c>
      <c r="R621" s="528"/>
      <c r="S621" s="528"/>
      <c r="T621" s="528"/>
      <c r="U621" s="528"/>
      <c r="V621" s="528"/>
      <c r="W621" s="528"/>
      <c r="X621" s="528"/>
      <c r="Y621" s="528"/>
      <c r="Z621" s="528"/>
      <c r="AA621" s="528"/>
      <c r="AB621" s="528"/>
      <c r="AC621" s="528"/>
      <c r="AD621" s="528"/>
      <c r="AE621" s="528"/>
      <c r="AF621" s="528"/>
      <c r="AG621" s="528"/>
      <c r="AH621" s="527">
        <v>60</v>
      </c>
      <c r="AI621" s="527">
        <v>1</v>
      </c>
      <c r="AJ621" s="528"/>
      <c r="AK621" s="527">
        <v>59</v>
      </c>
      <c r="AL621" s="528"/>
      <c r="AM621" s="528"/>
      <c r="AN621" s="528"/>
      <c r="AO621" s="528"/>
      <c r="AP621" s="528"/>
      <c r="AQ621" s="528"/>
      <c r="AR621" s="528"/>
      <c r="AS621" s="528"/>
      <c r="AT621" s="528"/>
      <c r="AU621" s="528"/>
      <c r="AV621" s="528"/>
      <c r="AW621" s="528"/>
      <c r="AX621" s="528"/>
    </row>
    <row r="622" spans="1:50">
      <c r="A622" s="526" t="s">
        <v>1005</v>
      </c>
      <c r="B622" s="526" t="s">
        <v>383</v>
      </c>
      <c r="C622" s="526" t="s">
        <v>954</v>
      </c>
      <c r="D622" s="526" t="s">
        <v>561</v>
      </c>
      <c r="E622" s="526" t="s">
        <v>562</v>
      </c>
      <c r="F622" s="61" t="str">
        <f>IF(D622="","",VLOOKUP(D622,'UG SKU Categorization'!$A$1:$C$204,3,0))</f>
        <v>Condoms / contraceptives</v>
      </c>
      <c r="G622" s="527">
        <v>1510</v>
      </c>
      <c r="H622" s="527">
        <v>29</v>
      </c>
      <c r="I622" s="527">
        <v>50</v>
      </c>
      <c r="J622" s="527">
        <v>58</v>
      </c>
      <c r="K622" s="527">
        <v>74</v>
      </c>
      <c r="L622" s="527">
        <v>34</v>
      </c>
      <c r="M622" s="527">
        <v>30</v>
      </c>
      <c r="N622" s="527">
        <v>90</v>
      </c>
      <c r="O622" s="528"/>
      <c r="P622" s="527">
        <v>58</v>
      </c>
      <c r="Q622" s="527">
        <v>37</v>
      </c>
      <c r="R622" s="527">
        <v>54</v>
      </c>
      <c r="S622" s="527">
        <v>21</v>
      </c>
      <c r="T622" s="527">
        <v>37</v>
      </c>
      <c r="U622" s="527">
        <v>23</v>
      </c>
      <c r="V622" s="527">
        <v>47</v>
      </c>
      <c r="W622" s="527">
        <v>45</v>
      </c>
      <c r="X622" s="527">
        <v>40</v>
      </c>
      <c r="Y622" s="527">
        <v>21</v>
      </c>
      <c r="Z622" s="527">
        <v>44</v>
      </c>
      <c r="AA622" s="527">
        <v>40</v>
      </c>
      <c r="AB622" s="527">
        <v>29</v>
      </c>
      <c r="AC622" s="527">
        <v>18</v>
      </c>
      <c r="AD622" s="527">
        <v>48</v>
      </c>
      <c r="AE622" s="527">
        <v>21</v>
      </c>
      <c r="AF622" s="527">
        <v>61</v>
      </c>
      <c r="AG622" s="527">
        <v>35</v>
      </c>
      <c r="AH622" s="527">
        <v>43</v>
      </c>
      <c r="AI622" s="527">
        <v>26</v>
      </c>
      <c r="AJ622" s="527">
        <v>44</v>
      </c>
      <c r="AK622" s="527">
        <v>32</v>
      </c>
      <c r="AL622" s="527">
        <v>40</v>
      </c>
      <c r="AM622" s="527">
        <v>44</v>
      </c>
      <c r="AN622" s="527">
        <v>18</v>
      </c>
      <c r="AO622" s="527">
        <v>24</v>
      </c>
      <c r="AP622" s="527">
        <v>31</v>
      </c>
      <c r="AQ622" s="527">
        <v>52</v>
      </c>
      <c r="AR622" s="527">
        <v>24</v>
      </c>
      <c r="AS622" s="527">
        <v>30</v>
      </c>
      <c r="AT622" s="527">
        <v>30</v>
      </c>
      <c r="AU622" s="527">
        <v>3</v>
      </c>
      <c r="AV622" s="527">
        <v>10</v>
      </c>
      <c r="AW622" s="527">
        <v>15</v>
      </c>
      <c r="AX622" s="528"/>
    </row>
    <row r="623" spans="1:50">
      <c r="A623" s="526" t="s">
        <v>1005</v>
      </c>
      <c r="B623" s="526" t="s">
        <v>383</v>
      </c>
      <c r="C623" s="526" t="s">
        <v>954</v>
      </c>
      <c r="D623" s="526" t="s">
        <v>563</v>
      </c>
      <c r="E623" s="526" t="s">
        <v>564</v>
      </c>
      <c r="F623" s="61" t="str">
        <f>IF(D623="","",VLOOKUP(D623,'UG SKU Categorization'!$A$1:$C$204,3,0))</f>
        <v>Pregnancy &amp; Delivery</v>
      </c>
      <c r="G623" s="527">
        <v>1345</v>
      </c>
      <c r="H623" s="527">
        <v>33</v>
      </c>
      <c r="I623" s="527">
        <v>67</v>
      </c>
      <c r="J623" s="527">
        <v>54</v>
      </c>
      <c r="K623" s="527">
        <v>77</v>
      </c>
      <c r="L623" s="527">
        <v>63</v>
      </c>
      <c r="M623" s="527">
        <v>77</v>
      </c>
      <c r="N623" s="527">
        <v>71</v>
      </c>
      <c r="O623" s="527">
        <v>56</v>
      </c>
      <c r="P623" s="527">
        <v>52</v>
      </c>
      <c r="Q623" s="527">
        <v>39</v>
      </c>
      <c r="R623" s="527">
        <v>37</v>
      </c>
      <c r="S623" s="527">
        <v>8</v>
      </c>
      <c r="T623" s="527">
        <v>32</v>
      </c>
      <c r="U623" s="527">
        <v>44</v>
      </c>
      <c r="V623" s="527">
        <v>35</v>
      </c>
      <c r="W623" s="527">
        <v>70</v>
      </c>
      <c r="X623" s="527">
        <v>43</v>
      </c>
      <c r="Y623" s="527">
        <v>45</v>
      </c>
      <c r="Z623" s="527">
        <v>38</v>
      </c>
      <c r="AA623" s="527">
        <v>20</v>
      </c>
      <c r="AB623" s="527">
        <v>30</v>
      </c>
      <c r="AC623" s="527">
        <v>30</v>
      </c>
      <c r="AD623" s="527">
        <v>8</v>
      </c>
      <c r="AE623" s="527">
        <v>18</v>
      </c>
      <c r="AF623" s="527">
        <v>64</v>
      </c>
      <c r="AG623" s="527">
        <v>15</v>
      </c>
      <c r="AH623" s="527">
        <v>11</v>
      </c>
      <c r="AI623" s="527">
        <v>4</v>
      </c>
      <c r="AJ623" s="527">
        <v>37</v>
      </c>
      <c r="AK623" s="527">
        <v>17</v>
      </c>
      <c r="AL623" s="527">
        <v>27</v>
      </c>
      <c r="AM623" s="527">
        <v>7</v>
      </c>
      <c r="AN623" s="527">
        <v>17</v>
      </c>
      <c r="AO623" s="527">
        <v>12</v>
      </c>
      <c r="AP623" s="527">
        <v>15</v>
      </c>
      <c r="AQ623" s="527">
        <v>4</v>
      </c>
      <c r="AR623" s="527">
        <v>9</v>
      </c>
      <c r="AS623" s="527">
        <v>13</v>
      </c>
      <c r="AT623" s="527">
        <v>16</v>
      </c>
      <c r="AU623" s="527">
        <v>21</v>
      </c>
      <c r="AV623" s="528"/>
      <c r="AW623" s="527">
        <v>9</v>
      </c>
      <c r="AX623" s="528"/>
    </row>
    <row r="624" spans="1:50">
      <c r="A624" s="526" t="s">
        <v>1005</v>
      </c>
      <c r="B624" s="526" t="s">
        <v>383</v>
      </c>
      <c r="C624" s="526" t="s">
        <v>954</v>
      </c>
      <c r="D624" s="526" t="s">
        <v>565</v>
      </c>
      <c r="E624" s="526" t="s">
        <v>566</v>
      </c>
      <c r="F624" s="61" t="str">
        <f>IF(D624="","",VLOOKUP(D624,'UG SKU Categorization'!$A$1:$C$204,3,0))</f>
        <v>Pregnancy &amp; Delivery</v>
      </c>
      <c r="G624" s="527">
        <v>1023</v>
      </c>
      <c r="H624" s="527">
        <v>21</v>
      </c>
      <c r="I624" s="527">
        <v>37</v>
      </c>
      <c r="J624" s="527">
        <v>49</v>
      </c>
      <c r="K624" s="527">
        <v>17</v>
      </c>
      <c r="L624" s="527">
        <v>30</v>
      </c>
      <c r="M624" s="527">
        <v>26</v>
      </c>
      <c r="N624" s="527">
        <v>52</v>
      </c>
      <c r="O624" s="527">
        <v>33</v>
      </c>
      <c r="P624" s="527">
        <v>26</v>
      </c>
      <c r="Q624" s="527">
        <v>14</v>
      </c>
      <c r="R624" s="527">
        <v>14</v>
      </c>
      <c r="S624" s="527">
        <v>18</v>
      </c>
      <c r="T624" s="527">
        <v>22</v>
      </c>
      <c r="U624" s="527">
        <v>33</v>
      </c>
      <c r="V624" s="527">
        <v>27</v>
      </c>
      <c r="W624" s="527">
        <v>50</v>
      </c>
      <c r="X624" s="527">
        <v>18</v>
      </c>
      <c r="Y624" s="527">
        <v>32</v>
      </c>
      <c r="Z624" s="527">
        <v>30</v>
      </c>
      <c r="AA624" s="527">
        <v>30</v>
      </c>
      <c r="AB624" s="527">
        <v>26</v>
      </c>
      <c r="AC624" s="527">
        <v>19</v>
      </c>
      <c r="AD624" s="527">
        <v>24</v>
      </c>
      <c r="AE624" s="527">
        <v>26</v>
      </c>
      <c r="AF624" s="527">
        <v>29</v>
      </c>
      <c r="AG624" s="527">
        <v>20</v>
      </c>
      <c r="AH624" s="527">
        <v>21</v>
      </c>
      <c r="AI624" s="527">
        <v>20</v>
      </c>
      <c r="AJ624" s="527">
        <v>22</v>
      </c>
      <c r="AK624" s="527">
        <v>14</v>
      </c>
      <c r="AL624" s="527">
        <v>20</v>
      </c>
      <c r="AM624" s="527">
        <v>17</v>
      </c>
      <c r="AN624" s="527">
        <v>15</v>
      </c>
      <c r="AO624" s="527">
        <v>18</v>
      </c>
      <c r="AP624" s="527">
        <v>15</v>
      </c>
      <c r="AQ624" s="527">
        <v>26</v>
      </c>
      <c r="AR624" s="527">
        <v>13</v>
      </c>
      <c r="AS624" s="527">
        <v>20</v>
      </c>
      <c r="AT624" s="527">
        <v>26</v>
      </c>
      <c r="AU624" s="527">
        <v>22</v>
      </c>
      <c r="AV624" s="527">
        <v>9</v>
      </c>
      <c r="AW624" s="527">
        <v>22</v>
      </c>
      <c r="AX624" s="528"/>
    </row>
    <row r="625" spans="1:50">
      <c r="A625" s="526" t="s">
        <v>1005</v>
      </c>
      <c r="B625" s="526" t="s">
        <v>383</v>
      </c>
      <c r="C625" s="526" t="s">
        <v>954</v>
      </c>
      <c r="D625" s="526" t="s">
        <v>567</v>
      </c>
      <c r="E625" s="526" t="s">
        <v>568</v>
      </c>
      <c r="F625" s="61" t="str">
        <f>IF(D625="","",VLOOKUP(D625,'UG SKU Categorization'!$A$1:$C$204,3,0))</f>
        <v>Pregnancy &amp; Delivery</v>
      </c>
      <c r="G625" s="527">
        <v>359</v>
      </c>
      <c r="H625" s="527">
        <v>11</v>
      </c>
      <c r="I625" s="527">
        <v>8</v>
      </c>
      <c r="J625" s="527">
        <v>6</v>
      </c>
      <c r="K625" s="527">
        <v>15</v>
      </c>
      <c r="L625" s="527">
        <v>3</v>
      </c>
      <c r="M625" s="527">
        <v>10</v>
      </c>
      <c r="N625" s="527">
        <v>24</v>
      </c>
      <c r="O625" s="527">
        <v>5</v>
      </c>
      <c r="P625" s="527">
        <v>12</v>
      </c>
      <c r="Q625" s="527">
        <v>8</v>
      </c>
      <c r="R625" s="527">
        <v>9</v>
      </c>
      <c r="S625" s="527">
        <v>1</v>
      </c>
      <c r="T625" s="527">
        <v>7</v>
      </c>
      <c r="U625" s="527">
        <v>8</v>
      </c>
      <c r="V625" s="527">
        <v>10</v>
      </c>
      <c r="W625" s="527">
        <v>27</v>
      </c>
      <c r="X625" s="527">
        <v>11</v>
      </c>
      <c r="Y625" s="527">
        <v>9</v>
      </c>
      <c r="Z625" s="527">
        <v>17</v>
      </c>
      <c r="AA625" s="527">
        <v>9</v>
      </c>
      <c r="AB625" s="527">
        <v>12</v>
      </c>
      <c r="AC625" s="527">
        <v>5</v>
      </c>
      <c r="AD625" s="527">
        <v>1</v>
      </c>
      <c r="AE625" s="527">
        <v>2</v>
      </c>
      <c r="AF625" s="527">
        <v>11</v>
      </c>
      <c r="AG625" s="527">
        <v>20</v>
      </c>
      <c r="AH625" s="527">
        <v>8</v>
      </c>
      <c r="AI625" s="527">
        <v>9</v>
      </c>
      <c r="AJ625" s="527">
        <v>5</v>
      </c>
      <c r="AK625" s="527">
        <v>12</v>
      </c>
      <c r="AL625" s="527">
        <v>11</v>
      </c>
      <c r="AM625" s="527">
        <v>8</v>
      </c>
      <c r="AN625" s="527">
        <v>2</v>
      </c>
      <c r="AO625" s="527">
        <v>6</v>
      </c>
      <c r="AP625" s="527">
        <v>3</v>
      </c>
      <c r="AQ625" s="527">
        <v>5</v>
      </c>
      <c r="AR625" s="527">
        <v>2</v>
      </c>
      <c r="AS625" s="527">
        <v>8</v>
      </c>
      <c r="AT625" s="527">
        <v>7</v>
      </c>
      <c r="AU625" s="527">
        <v>6</v>
      </c>
      <c r="AV625" s="528"/>
      <c r="AW625" s="527">
        <v>6</v>
      </c>
      <c r="AX625" s="528"/>
    </row>
    <row r="626" spans="1:50">
      <c r="A626" s="526" t="s">
        <v>1005</v>
      </c>
      <c r="B626" s="526" t="s">
        <v>383</v>
      </c>
      <c r="C626" s="526" t="s">
        <v>954</v>
      </c>
      <c r="D626" s="526" t="s">
        <v>569</v>
      </c>
      <c r="E626" s="526" t="s">
        <v>570</v>
      </c>
      <c r="F626" s="61" t="str">
        <f>IF(D626="","",VLOOKUP(D626,'UG SKU Categorization'!$A$1:$C$204,3,0))</f>
        <v>Pregnancy &amp; Delivery</v>
      </c>
      <c r="G626" s="527">
        <v>18</v>
      </c>
      <c r="H626" s="528"/>
      <c r="I626" s="528"/>
      <c r="J626" s="528"/>
      <c r="K626" s="528"/>
      <c r="L626" s="528"/>
      <c r="M626" s="528"/>
      <c r="N626" s="528"/>
      <c r="O626" s="528"/>
      <c r="P626" s="528"/>
      <c r="Q626" s="527">
        <v>2</v>
      </c>
      <c r="R626" s="527">
        <v>1</v>
      </c>
      <c r="S626" s="528"/>
      <c r="T626" s="528"/>
      <c r="U626" s="527">
        <v>1</v>
      </c>
      <c r="V626" s="528"/>
      <c r="W626" s="528"/>
      <c r="X626" s="528"/>
      <c r="Y626" s="527">
        <v>1</v>
      </c>
      <c r="Z626" s="527">
        <v>3</v>
      </c>
      <c r="AA626" s="528"/>
      <c r="AB626" s="528"/>
      <c r="AC626" s="527">
        <v>1</v>
      </c>
      <c r="AD626" s="527">
        <v>1</v>
      </c>
      <c r="AE626" s="528"/>
      <c r="AF626" s="528"/>
      <c r="AG626" s="527">
        <v>2</v>
      </c>
      <c r="AH626" s="528"/>
      <c r="AI626" s="528"/>
      <c r="AJ626" s="527">
        <v>1</v>
      </c>
      <c r="AK626" s="528"/>
      <c r="AL626" s="528"/>
      <c r="AM626" s="527">
        <v>2</v>
      </c>
      <c r="AN626" s="528"/>
      <c r="AO626" s="527">
        <v>1</v>
      </c>
      <c r="AP626" s="528"/>
      <c r="AQ626" s="527">
        <v>1</v>
      </c>
      <c r="AR626" s="528"/>
      <c r="AS626" s="527">
        <v>1</v>
      </c>
      <c r="AT626" s="528"/>
      <c r="AU626" s="528"/>
      <c r="AV626" s="528"/>
      <c r="AW626" s="528"/>
      <c r="AX626" s="528"/>
    </row>
    <row r="627" spans="1:50">
      <c r="A627" s="526" t="s">
        <v>1005</v>
      </c>
      <c r="B627" s="526" t="s">
        <v>383</v>
      </c>
      <c r="C627" s="526" t="s">
        <v>954</v>
      </c>
      <c r="D627" s="526" t="s">
        <v>571</v>
      </c>
      <c r="E627" s="526" t="s">
        <v>572</v>
      </c>
      <c r="F627" s="61" t="str">
        <f>IF(D627="","",VLOOKUP(D627,'UG SKU Categorization'!$A$1:$C$204,3,0))</f>
        <v>Condoms / contraceptives</v>
      </c>
      <c r="G627" s="527">
        <v>882</v>
      </c>
      <c r="H627" s="528"/>
      <c r="I627" s="528"/>
      <c r="J627" s="528"/>
      <c r="K627" s="528"/>
      <c r="L627" s="528"/>
      <c r="M627" s="528"/>
      <c r="N627" s="528"/>
      <c r="O627" s="528"/>
      <c r="P627" s="528"/>
      <c r="Q627" s="528"/>
      <c r="R627" s="527">
        <v>2</v>
      </c>
      <c r="S627" s="527">
        <v>3</v>
      </c>
      <c r="T627" s="527">
        <v>2</v>
      </c>
      <c r="U627" s="527">
        <v>1</v>
      </c>
      <c r="V627" s="527">
        <v>2</v>
      </c>
      <c r="W627" s="527">
        <v>18</v>
      </c>
      <c r="X627" s="527">
        <v>2</v>
      </c>
      <c r="Y627" s="527">
        <v>5</v>
      </c>
      <c r="Z627" s="528"/>
      <c r="AA627" s="527">
        <v>2</v>
      </c>
      <c r="AB627" s="527">
        <v>2</v>
      </c>
      <c r="AC627" s="528"/>
      <c r="AD627" s="527">
        <v>1</v>
      </c>
      <c r="AE627" s="528"/>
      <c r="AF627" s="528"/>
      <c r="AG627" s="528"/>
      <c r="AH627" s="527">
        <v>80</v>
      </c>
      <c r="AI627" s="527">
        <v>1</v>
      </c>
      <c r="AJ627" s="527">
        <v>80</v>
      </c>
      <c r="AK627" s="527">
        <v>482</v>
      </c>
      <c r="AL627" s="527">
        <v>105</v>
      </c>
      <c r="AM627" s="527">
        <v>1</v>
      </c>
      <c r="AN627" s="527">
        <v>1</v>
      </c>
      <c r="AO627" s="528"/>
      <c r="AP627" s="528"/>
      <c r="AQ627" s="527">
        <v>4</v>
      </c>
      <c r="AR627" s="528"/>
      <c r="AS627" s="527">
        <v>3</v>
      </c>
      <c r="AT627" s="527">
        <v>81</v>
      </c>
      <c r="AU627" s="527">
        <v>3</v>
      </c>
      <c r="AV627" s="528"/>
      <c r="AW627" s="527">
        <v>1</v>
      </c>
      <c r="AX627" s="528"/>
    </row>
    <row r="628" spans="1:50">
      <c r="A628" s="526" t="s">
        <v>1005</v>
      </c>
      <c r="B628" s="526" t="s">
        <v>383</v>
      </c>
      <c r="C628" s="526" t="s">
        <v>954</v>
      </c>
      <c r="D628" s="526" t="s">
        <v>573</v>
      </c>
      <c r="E628" s="526" t="s">
        <v>574</v>
      </c>
      <c r="F628" s="61" t="str">
        <f>IF(D628="","",VLOOKUP(D628,'UG SKU Categorization'!$A$1:$C$204,3,0))</f>
        <v>Other Health</v>
      </c>
      <c r="G628" s="527">
        <v>71</v>
      </c>
      <c r="H628" s="527">
        <v>2</v>
      </c>
      <c r="I628" s="528"/>
      <c r="J628" s="527">
        <v>2</v>
      </c>
      <c r="K628" s="527">
        <v>1</v>
      </c>
      <c r="L628" s="527">
        <v>1</v>
      </c>
      <c r="M628" s="527">
        <v>1</v>
      </c>
      <c r="N628" s="527">
        <v>15</v>
      </c>
      <c r="O628" s="527">
        <v>2</v>
      </c>
      <c r="P628" s="527">
        <v>4</v>
      </c>
      <c r="Q628" s="528"/>
      <c r="R628" s="528"/>
      <c r="S628" s="528"/>
      <c r="T628" s="527">
        <v>1</v>
      </c>
      <c r="U628" s="528"/>
      <c r="V628" s="527">
        <v>1</v>
      </c>
      <c r="W628" s="527">
        <v>18</v>
      </c>
      <c r="X628" s="527">
        <v>1</v>
      </c>
      <c r="Y628" s="527">
        <v>3</v>
      </c>
      <c r="Z628" s="527">
        <v>2</v>
      </c>
      <c r="AA628" s="527">
        <v>2</v>
      </c>
      <c r="AB628" s="527">
        <v>1</v>
      </c>
      <c r="AC628" s="527">
        <v>1</v>
      </c>
      <c r="AD628" s="528"/>
      <c r="AE628" s="527">
        <v>1</v>
      </c>
      <c r="AF628" s="527">
        <v>1</v>
      </c>
      <c r="AG628" s="528"/>
      <c r="AH628" s="528"/>
      <c r="AI628" s="527">
        <v>2</v>
      </c>
      <c r="AJ628" s="528"/>
      <c r="AK628" s="527">
        <v>2</v>
      </c>
      <c r="AL628" s="528"/>
      <c r="AM628" s="527">
        <v>2</v>
      </c>
      <c r="AN628" s="528"/>
      <c r="AO628" s="527">
        <v>1</v>
      </c>
      <c r="AP628" s="527">
        <v>1</v>
      </c>
      <c r="AQ628" s="527">
        <v>1</v>
      </c>
      <c r="AR628" s="528"/>
      <c r="AS628" s="528"/>
      <c r="AT628" s="528"/>
      <c r="AU628" s="528"/>
      <c r="AV628" s="527">
        <v>1</v>
      </c>
      <c r="AW628" s="527">
        <v>1</v>
      </c>
      <c r="AX628" s="528"/>
    </row>
    <row r="629" spans="1:50">
      <c r="A629" s="526" t="s">
        <v>1005</v>
      </c>
      <c r="B629" s="526" t="s">
        <v>383</v>
      </c>
      <c r="C629" s="526" t="s">
        <v>954</v>
      </c>
      <c r="D629" s="526" t="s">
        <v>575</v>
      </c>
      <c r="E629" s="526" t="s">
        <v>576</v>
      </c>
      <c r="F629" s="61" t="str">
        <f>IF(D629="","",VLOOKUP(D629,'UG SKU Categorization'!$A$1:$C$204,3,0))</f>
        <v>Other Health</v>
      </c>
      <c r="G629" s="527">
        <v>302</v>
      </c>
      <c r="H629" s="527">
        <v>6</v>
      </c>
      <c r="I629" s="527">
        <v>7</v>
      </c>
      <c r="J629" s="527">
        <v>5</v>
      </c>
      <c r="K629" s="527">
        <v>2</v>
      </c>
      <c r="L629" s="527">
        <v>7</v>
      </c>
      <c r="M629" s="527">
        <v>11</v>
      </c>
      <c r="N629" s="527">
        <v>29</v>
      </c>
      <c r="O629" s="527">
        <v>11</v>
      </c>
      <c r="P629" s="527">
        <v>6</v>
      </c>
      <c r="Q629" s="527">
        <v>9</v>
      </c>
      <c r="R629" s="527">
        <v>6</v>
      </c>
      <c r="S629" s="527">
        <v>5</v>
      </c>
      <c r="T629" s="527">
        <v>10</v>
      </c>
      <c r="U629" s="527">
        <v>7</v>
      </c>
      <c r="V629" s="527">
        <v>8</v>
      </c>
      <c r="W629" s="527">
        <v>42</v>
      </c>
      <c r="X629" s="527">
        <v>10</v>
      </c>
      <c r="Y629" s="527">
        <v>15</v>
      </c>
      <c r="Z629" s="527">
        <v>7</v>
      </c>
      <c r="AA629" s="527">
        <v>9</v>
      </c>
      <c r="AB629" s="527">
        <v>4</v>
      </c>
      <c r="AC629" s="527">
        <v>3</v>
      </c>
      <c r="AD629" s="527">
        <v>1</v>
      </c>
      <c r="AE629" s="527">
        <v>1</v>
      </c>
      <c r="AF629" s="527">
        <v>4</v>
      </c>
      <c r="AG629" s="527">
        <v>8</v>
      </c>
      <c r="AH629" s="527">
        <v>9</v>
      </c>
      <c r="AI629" s="527">
        <v>4</v>
      </c>
      <c r="AJ629" s="527">
        <v>3</v>
      </c>
      <c r="AK629" s="527">
        <v>3</v>
      </c>
      <c r="AL629" s="527">
        <v>2</v>
      </c>
      <c r="AM629" s="527">
        <v>7</v>
      </c>
      <c r="AN629" s="527">
        <v>2</v>
      </c>
      <c r="AO629" s="527">
        <v>3</v>
      </c>
      <c r="AP629" s="527">
        <v>5</v>
      </c>
      <c r="AQ629" s="527">
        <v>4</v>
      </c>
      <c r="AR629" s="527">
        <v>7</v>
      </c>
      <c r="AS629" s="527">
        <v>3</v>
      </c>
      <c r="AT629" s="527">
        <v>5</v>
      </c>
      <c r="AU629" s="527">
        <v>6</v>
      </c>
      <c r="AV629" s="527">
        <v>1</v>
      </c>
      <c r="AW629" s="527">
        <v>5</v>
      </c>
      <c r="AX629" s="528"/>
    </row>
    <row r="630" spans="1:50">
      <c r="A630" s="526" t="s">
        <v>1005</v>
      </c>
      <c r="B630" s="526" t="s">
        <v>383</v>
      </c>
      <c r="C630" s="526" t="s">
        <v>954</v>
      </c>
      <c r="D630" s="526" t="s">
        <v>577</v>
      </c>
      <c r="E630" s="526" t="s">
        <v>578</v>
      </c>
      <c r="F630" s="61" t="str">
        <f>IF(D630="","",VLOOKUP(D630,'UG SKU Categorization'!$A$1:$C$204,3,0))</f>
        <v>Other Health</v>
      </c>
      <c r="G630" s="527">
        <v>236</v>
      </c>
      <c r="H630" s="527">
        <v>19</v>
      </c>
      <c r="I630" s="527">
        <v>16</v>
      </c>
      <c r="J630" s="527">
        <v>22</v>
      </c>
      <c r="K630" s="527">
        <v>20</v>
      </c>
      <c r="L630" s="527">
        <v>18</v>
      </c>
      <c r="M630" s="527">
        <v>32</v>
      </c>
      <c r="N630" s="527">
        <v>35</v>
      </c>
      <c r="O630" s="527">
        <v>5</v>
      </c>
      <c r="P630" s="528"/>
      <c r="Q630" s="527">
        <v>2</v>
      </c>
      <c r="R630" s="527">
        <v>2</v>
      </c>
      <c r="S630" s="528"/>
      <c r="T630" s="527">
        <v>2</v>
      </c>
      <c r="U630" s="527">
        <v>1</v>
      </c>
      <c r="V630" s="528"/>
      <c r="W630" s="527">
        <v>6</v>
      </c>
      <c r="X630" s="527">
        <v>3</v>
      </c>
      <c r="Y630" s="527">
        <v>2</v>
      </c>
      <c r="Z630" s="527">
        <v>4</v>
      </c>
      <c r="AA630" s="527">
        <v>2</v>
      </c>
      <c r="AB630" s="528"/>
      <c r="AC630" s="527">
        <v>1</v>
      </c>
      <c r="AD630" s="527">
        <v>2</v>
      </c>
      <c r="AE630" s="527">
        <v>1</v>
      </c>
      <c r="AF630" s="527">
        <v>2</v>
      </c>
      <c r="AG630" s="527">
        <v>1</v>
      </c>
      <c r="AH630" s="528"/>
      <c r="AI630" s="527">
        <v>2</v>
      </c>
      <c r="AJ630" s="527">
        <v>1</v>
      </c>
      <c r="AK630" s="527">
        <v>2</v>
      </c>
      <c r="AL630" s="527">
        <v>3</v>
      </c>
      <c r="AM630" s="527">
        <v>13</v>
      </c>
      <c r="AN630" s="527">
        <v>5</v>
      </c>
      <c r="AO630" s="527">
        <v>3</v>
      </c>
      <c r="AP630" s="527">
        <v>9</v>
      </c>
      <c r="AQ630" s="528"/>
      <c r="AR630" s="528"/>
      <c r="AS630" s="528"/>
      <c r="AT630" s="528"/>
      <c r="AU630" s="528"/>
      <c r="AV630" s="528"/>
      <c r="AW630" s="528"/>
      <c r="AX630" s="528"/>
    </row>
    <row r="631" spans="1:50">
      <c r="A631" s="526" t="s">
        <v>1005</v>
      </c>
      <c r="B631" s="526" t="s">
        <v>383</v>
      </c>
      <c r="C631" s="526" t="s">
        <v>954</v>
      </c>
      <c r="D631" s="526" t="s">
        <v>577</v>
      </c>
      <c r="E631" s="526" t="s">
        <v>1543</v>
      </c>
      <c r="F631" s="61" t="str">
        <f>IF(D631="","",VLOOKUP(D631,'UG SKU Categorization'!$A$1:$C$204,3,0))</f>
        <v>Other Health</v>
      </c>
      <c r="G631" s="527">
        <v>9</v>
      </c>
      <c r="H631" s="528"/>
      <c r="I631" s="528"/>
      <c r="J631" s="528"/>
      <c r="K631" s="528"/>
      <c r="L631" s="528"/>
      <c r="M631" s="528"/>
      <c r="N631" s="528"/>
      <c r="O631" s="528"/>
      <c r="P631" s="528"/>
      <c r="Q631" s="528"/>
      <c r="R631" s="528"/>
      <c r="S631" s="528"/>
      <c r="T631" s="528"/>
      <c r="U631" s="528"/>
      <c r="V631" s="528"/>
      <c r="W631" s="528"/>
      <c r="X631" s="528"/>
      <c r="Y631" s="528"/>
      <c r="Z631" s="528"/>
      <c r="AA631" s="528"/>
      <c r="AB631" s="528"/>
      <c r="AC631" s="528"/>
      <c r="AD631" s="528"/>
      <c r="AE631" s="528"/>
      <c r="AF631" s="528"/>
      <c r="AG631" s="528"/>
      <c r="AH631" s="528"/>
      <c r="AI631" s="528"/>
      <c r="AJ631" s="528"/>
      <c r="AK631" s="528"/>
      <c r="AL631" s="528"/>
      <c r="AM631" s="528"/>
      <c r="AN631" s="528"/>
      <c r="AO631" s="528"/>
      <c r="AP631" s="527">
        <v>9</v>
      </c>
      <c r="AQ631" s="528"/>
      <c r="AR631" s="528"/>
      <c r="AS631" s="528"/>
      <c r="AT631" s="528"/>
      <c r="AU631" s="528"/>
      <c r="AV631" s="528"/>
      <c r="AW631" s="528"/>
      <c r="AX631" s="528"/>
    </row>
    <row r="632" spans="1:50">
      <c r="A632" s="526" t="s">
        <v>1005</v>
      </c>
      <c r="B632" s="526" t="s">
        <v>383</v>
      </c>
      <c r="C632" s="526" t="s">
        <v>954</v>
      </c>
      <c r="D632" s="526" t="s">
        <v>579</v>
      </c>
      <c r="E632" s="526" t="s">
        <v>580</v>
      </c>
      <c r="F632" s="61" t="str">
        <f>IF(D632="","",VLOOKUP(D632,'UG SKU Categorization'!$A$1:$C$204,3,0))</f>
        <v>Other Health</v>
      </c>
      <c r="G632" s="527">
        <v>126</v>
      </c>
      <c r="H632" s="528"/>
      <c r="I632" s="528"/>
      <c r="J632" s="527">
        <v>6</v>
      </c>
      <c r="K632" s="527">
        <v>1</v>
      </c>
      <c r="L632" s="527">
        <v>10</v>
      </c>
      <c r="M632" s="527">
        <v>4</v>
      </c>
      <c r="N632" s="527">
        <v>13</v>
      </c>
      <c r="O632" s="527">
        <v>8</v>
      </c>
      <c r="P632" s="527">
        <v>3</v>
      </c>
      <c r="Q632" s="527">
        <v>13</v>
      </c>
      <c r="R632" s="527">
        <v>5</v>
      </c>
      <c r="S632" s="527">
        <v>4</v>
      </c>
      <c r="T632" s="527">
        <v>3</v>
      </c>
      <c r="U632" s="527">
        <v>1</v>
      </c>
      <c r="V632" s="527">
        <v>3</v>
      </c>
      <c r="W632" s="527">
        <v>6</v>
      </c>
      <c r="X632" s="527">
        <v>3</v>
      </c>
      <c r="Y632" s="527">
        <v>1</v>
      </c>
      <c r="Z632" s="527">
        <v>4</v>
      </c>
      <c r="AA632" s="527">
        <v>4</v>
      </c>
      <c r="AB632" s="528"/>
      <c r="AC632" s="527">
        <v>2</v>
      </c>
      <c r="AD632" s="527">
        <v>9</v>
      </c>
      <c r="AE632" s="527">
        <v>2</v>
      </c>
      <c r="AF632" s="527">
        <v>3</v>
      </c>
      <c r="AG632" s="527">
        <v>1</v>
      </c>
      <c r="AH632" s="527">
        <v>1</v>
      </c>
      <c r="AI632" s="527">
        <v>2</v>
      </c>
      <c r="AJ632" s="527">
        <v>1</v>
      </c>
      <c r="AK632" s="527">
        <v>2</v>
      </c>
      <c r="AL632" s="527">
        <v>3</v>
      </c>
      <c r="AM632" s="527">
        <v>2</v>
      </c>
      <c r="AN632" s="528"/>
      <c r="AO632" s="527">
        <v>2</v>
      </c>
      <c r="AP632" s="528"/>
      <c r="AQ632" s="527">
        <v>2</v>
      </c>
      <c r="AR632" s="527">
        <v>2</v>
      </c>
      <c r="AS632" s="527">
        <v>0</v>
      </c>
      <c r="AT632" s="528"/>
      <c r="AU632" s="528"/>
      <c r="AV632" s="528"/>
      <c r="AW632" s="528"/>
      <c r="AX632" s="528"/>
    </row>
    <row r="633" spans="1:50">
      <c r="A633" s="526" t="s">
        <v>1005</v>
      </c>
      <c r="B633" s="526" t="s">
        <v>383</v>
      </c>
      <c r="C633" s="526" t="s">
        <v>954</v>
      </c>
      <c r="D633" s="526" t="s">
        <v>1582</v>
      </c>
      <c r="E633" s="526" t="s">
        <v>1583</v>
      </c>
      <c r="F633" s="61" t="str">
        <f>IF(D633="","",VLOOKUP(D633,'UG SKU Categorization'!$A$1:$C$204,3,0))</f>
        <v>Other Health</v>
      </c>
      <c r="G633" s="527">
        <v>35</v>
      </c>
      <c r="H633" s="528"/>
      <c r="I633" s="528"/>
      <c r="J633" s="528"/>
      <c r="K633" s="528"/>
      <c r="L633" s="528"/>
      <c r="M633" s="528"/>
      <c r="N633" s="528"/>
      <c r="O633" s="528"/>
      <c r="P633" s="528"/>
      <c r="Q633" s="528"/>
      <c r="R633" s="528"/>
      <c r="S633" s="528"/>
      <c r="T633" s="528"/>
      <c r="U633" s="528"/>
      <c r="V633" s="528"/>
      <c r="W633" s="528"/>
      <c r="X633" s="528"/>
      <c r="Y633" s="528"/>
      <c r="Z633" s="528"/>
      <c r="AA633" s="528"/>
      <c r="AB633" s="528"/>
      <c r="AC633" s="528"/>
      <c r="AD633" s="528"/>
      <c r="AE633" s="528"/>
      <c r="AF633" s="528"/>
      <c r="AG633" s="528"/>
      <c r="AH633" s="528"/>
      <c r="AI633" s="528"/>
      <c r="AJ633" s="528"/>
      <c r="AK633" s="528"/>
      <c r="AL633" s="528"/>
      <c r="AM633" s="528"/>
      <c r="AN633" s="528"/>
      <c r="AO633" s="528"/>
      <c r="AP633" s="528"/>
      <c r="AQ633" s="527">
        <v>4</v>
      </c>
      <c r="AR633" s="527">
        <v>10</v>
      </c>
      <c r="AS633" s="527">
        <v>2</v>
      </c>
      <c r="AT633" s="527">
        <v>12</v>
      </c>
      <c r="AU633" s="527">
        <v>7</v>
      </c>
      <c r="AV633" s="528"/>
      <c r="AW633" s="528"/>
      <c r="AX633" s="528"/>
    </row>
    <row r="634" spans="1:50">
      <c r="A634" s="526" t="s">
        <v>1005</v>
      </c>
      <c r="B634" s="526" t="s">
        <v>383</v>
      </c>
      <c r="C634" s="526" t="s">
        <v>954</v>
      </c>
      <c r="D634" s="526" t="s">
        <v>1633</v>
      </c>
      <c r="E634" s="526" t="s">
        <v>1634</v>
      </c>
      <c r="F634" s="61" t="str">
        <f>IF(D634="","",VLOOKUP(D634,'UG SKU Categorization'!$A$1:$C$204,3,0))</f>
        <v>Other Health</v>
      </c>
      <c r="G634" s="527">
        <v>1</v>
      </c>
      <c r="H634" s="528"/>
      <c r="I634" s="528"/>
      <c r="J634" s="528"/>
      <c r="K634" s="528"/>
      <c r="L634" s="528"/>
      <c r="M634" s="528"/>
      <c r="N634" s="528"/>
      <c r="O634" s="528"/>
      <c r="P634" s="528"/>
      <c r="Q634" s="528"/>
      <c r="R634" s="528"/>
      <c r="S634" s="528"/>
      <c r="T634" s="528"/>
      <c r="U634" s="528"/>
      <c r="V634" s="528"/>
      <c r="W634" s="528"/>
      <c r="X634" s="528"/>
      <c r="Y634" s="528"/>
      <c r="Z634" s="528"/>
      <c r="AA634" s="528"/>
      <c r="AB634" s="528"/>
      <c r="AC634" s="528"/>
      <c r="AD634" s="528"/>
      <c r="AE634" s="528"/>
      <c r="AF634" s="528"/>
      <c r="AG634" s="528"/>
      <c r="AH634" s="528"/>
      <c r="AI634" s="528"/>
      <c r="AJ634" s="528"/>
      <c r="AK634" s="528"/>
      <c r="AL634" s="528"/>
      <c r="AM634" s="528"/>
      <c r="AN634" s="528"/>
      <c r="AO634" s="528"/>
      <c r="AP634" s="528"/>
      <c r="AQ634" s="528"/>
      <c r="AR634" s="528"/>
      <c r="AS634" s="528"/>
      <c r="AT634" s="527">
        <v>1</v>
      </c>
      <c r="AU634" s="528"/>
      <c r="AV634" s="528"/>
      <c r="AW634" s="528"/>
      <c r="AX634" s="528"/>
    </row>
    <row r="635" spans="1:50">
      <c r="A635" s="526" t="s">
        <v>1005</v>
      </c>
      <c r="B635" s="526" t="s">
        <v>973</v>
      </c>
      <c r="C635" s="526" t="s">
        <v>956</v>
      </c>
      <c r="D635" s="526" t="s">
        <v>689</v>
      </c>
      <c r="E635" s="526" t="s">
        <v>689</v>
      </c>
      <c r="F635" s="61" t="str">
        <f>IF(D635="","",VLOOKUP(D635,'UG SKU Categorization'!$A$1:$C$204,3,0))</f>
        <v/>
      </c>
      <c r="G635" s="527">
        <v>2</v>
      </c>
      <c r="H635" s="528"/>
      <c r="I635" s="528"/>
      <c r="J635" s="528"/>
      <c r="K635" s="528"/>
      <c r="L635" s="528"/>
      <c r="M635" s="528"/>
      <c r="N635" s="528"/>
      <c r="O635" s="528"/>
      <c r="P635" s="528"/>
      <c r="Q635" s="528"/>
      <c r="R635" s="528"/>
      <c r="S635" s="528"/>
      <c r="T635" s="528"/>
      <c r="U635" s="528"/>
      <c r="V635" s="528"/>
      <c r="W635" s="528"/>
      <c r="X635" s="528"/>
      <c r="Y635" s="528"/>
      <c r="Z635" s="528"/>
      <c r="AA635" s="528"/>
      <c r="AB635" s="528"/>
      <c r="AC635" s="528"/>
      <c r="AD635" s="528"/>
      <c r="AE635" s="528"/>
      <c r="AF635" s="528"/>
      <c r="AG635" s="528"/>
      <c r="AH635" s="528"/>
      <c r="AI635" s="528"/>
      <c r="AJ635" s="528"/>
      <c r="AK635" s="527">
        <v>2</v>
      </c>
      <c r="AL635" s="528"/>
      <c r="AM635" s="528"/>
      <c r="AN635" s="528"/>
      <c r="AO635" s="528"/>
      <c r="AP635" s="528"/>
      <c r="AQ635" s="528"/>
      <c r="AR635" s="528"/>
      <c r="AS635" s="528"/>
      <c r="AT635" s="528"/>
      <c r="AU635" s="528"/>
      <c r="AV635" s="528"/>
      <c r="AW635" s="528"/>
      <c r="AX635" s="528"/>
    </row>
    <row r="636" spans="1:50">
      <c r="A636" s="526" t="s">
        <v>1005</v>
      </c>
      <c r="B636" s="526" t="s">
        <v>973</v>
      </c>
      <c r="C636" s="526" t="s">
        <v>956</v>
      </c>
      <c r="D636" s="526" t="s">
        <v>1495</v>
      </c>
      <c r="E636" s="526" t="s">
        <v>1497</v>
      </c>
      <c r="F636" s="61" t="str">
        <f>IF(D636="","",VLOOKUP(D636,'UG SKU Categorization'!$A$1:$C$204,3,0))</f>
        <v>Starter Kit</v>
      </c>
      <c r="G636" s="527">
        <v>1</v>
      </c>
      <c r="H636" s="528"/>
      <c r="I636" s="528"/>
      <c r="J636" s="528"/>
      <c r="K636" s="528"/>
      <c r="L636" s="528"/>
      <c r="M636" s="528"/>
      <c r="N636" s="528"/>
      <c r="O636" s="528"/>
      <c r="P636" s="528"/>
      <c r="Q636" s="528"/>
      <c r="R636" s="528"/>
      <c r="S636" s="528"/>
      <c r="T636" s="528"/>
      <c r="U636" s="528"/>
      <c r="V636" s="528"/>
      <c r="W636" s="528"/>
      <c r="X636" s="528"/>
      <c r="Y636" s="528"/>
      <c r="Z636" s="528"/>
      <c r="AA636" s="528"/>
      <c r="AB636" s="528"/>
      <c r="AC636" s="528"/>
      <c r="AD636" s="528"/>
      <c r="AE636" s="528"/>
      <c r="AF636" s="528"/>
      <c r="AG636" s="528"/>
      <c r="AH636" s="528"/>
      <c r="AI636" s="528"/>
      <c r="AJ636" s="528"/>
      <c r="AK636" s="528"/>
      <c r="AL636" s="528"/>
      <c r="AM636" s="528"/>
      <c r="AN636" s="528"/>
      <c r="AO636" s="527">
        <v>0</v>
      </c>
      <c r="AP636" s="527">
        <v>1</v>
      </c>
      <c r="AQ636" s="528"/>
      <c r="AR636" s="528"/>
      <c r="AS636" s="528"/>
      <c r="AT636" s="528"/>
      <c r="AU636" s="528"/>
      <c r="AV636" s="528"/>
      <c r="AW636" s="528"/>
      <c r="AX636" s="528"/>
    </row>
    <row r="637" spans="1:50">
      <c r="A637" s="526" t="s">
        <v>1005</v>
      </c>
      <c r="B637" s="526" t="s">
        <v>973</v>
      </c>
      <c r="C637" s="526" t="s">
        <v>956</v>
      </c>
      <c r="D637" s="526" t="s">
        <v>1033</v>
      </c>
      <c r="E637" s="526" t="s">
        <v>1034</v>
      </c>
      <c r="F637" s="61" t="str">
        <f>IF(D637="","",VLOOKUP(D637,'UG SKU Categorization'!$A$1:$C$204,3,0))</f>
        <v>Starter Kit</v>
      </c>
      <c r="G637" s="527">
        <v>47</v>
      </c>
      <c r="H637" s="528"/>
      <c r="I637" s="528"/>
      <c r="J637" s="528"/>
      <c r="K637" s="528"/>
      <c r="L637" s="528"/>
      <c r="M637" s="528"/>
      <c r="N637" s="528"/>
      <c r="O637" s="528"/>
      <c r="P637" s="528"/>
      <c r="Q637" s="528"/>
      <c r="R637" s="528"/>
      <c r="S637" s="528"/>
      <c r="T637" s="528"/>
      <c r="U637" s="528"/>
      <c r="V637" s="528"/>
      <c r="W637" s="528"/>
      <c r="X637" s="528"/>
      <c r="Y637" s="528"/>
      <c r="Z637" s="528"/>
      <c r="AA637" s="528"/>
      <c r="AB637" s="528"/>
      <c r="AC637" s="528"/>
      <c r="AD637" s="528"/>
      <c r="AE637" s="528"/>
      <c r="AF637" s="528"/>
      <c r="AG637" s="528"/>
      <c r="AH637" s="528"/>
      <c r="AI637" s="528"/>
      <c r="AJ637" s="527">
        <v>9</v>
      </c>
      <c r="AK637" s="527">
        <v>6</v>
      </c>
      <c r="AL637" s="527">
        <v>9</v>
      </c>
      <c r="AM637" s="527">
        <v>2</v>
      </c>
      <c r="AN637" s="527">
        <v>8</v>
      </c>
      <c r="AO637" s="527">
        <v>8</v>
      </c>
      <c r="AP637" s="527">
        <v>2</v>
      </c>
      <c r="AQ637" s="527">
        <v>1</v>
      </c>
      <c r="AR637" s="527">
        <v>2</v>
      </c>
      <c r="AS637" s="528"/>
      <c r="AT637" s="528"/>
      <c r="AU637" s="528"/>
      <c r="AV637" s="528"/>
      <c r="AW637" s="528"/>
      <c r="AX637" s="528"/>
    </row>
    <row r="638" spans="1:50">
      <c r="A638" s="526" t="s">
        <v>1005</v>
      </c>
      <c r="B638" s="526" t="s">
        <v>973</v>
      </c>
      <c r="C638" s="526" t="s">
        <v>956</v>
      </c>
      <c r="D638" s="526" t="s">
        <v>1035</v>
      </c>
      <c r="E638" s="526" t="s">
        <v>1036</v>
      </c>
      <c r="F638" s="61" t="str">
        <f>IF(D638="","",VLOOKUP(D638,'UG SKU Categorization'!$A$1:$C$204,3,0))</f>
        <v>Starter Kit</v>
      </c>
      <c r="G638" s="527">
        <v>1</v>
      </c>
      <c r="H638" s="528"/>
      <c r="I638" s="528"/>
      <c r="J638" s="528"/>
      <c r="K638" s="528"/>
      <c r="L638" s="528"/>
      <c r="M638" s="528"/>
      <c r="N638" s="528"/>
      <c r="O638" s="528"/>
      <c r="P638" s="528"/>
      <c r="Q638" s="528"/>
      <c r="R638" s="528"/>
      <c r="S638" s="528"/>
      <c r="T638" s="528"/>
      <c r="U638" s="528"/>
      <c r="V638" s="528"/>
      <c r="W638" s="528"/>
      <c r="X638" s="528"/>
      <c r="Y638" s="528"/>
      <c r="Z638" s="528"/>
      <c r="AA638" s="528"/>
      <c r="AB638" s="528"/>
      <c r="AC638" s="528"/>
      <c r="AD638" s="528"/>
      <c r="AE638" s="528"/>
      <c r="AF638" s="528"/>
      <c r="AG638" s="528"/>
      <c r="AH638" s="528"/>
      <c r="AI638" s="528"/>
      <c r="AJ638" s="527">
        <v>1</v>
      </c>
      <c r="AK638" s="528"/>
      <c r="AL638" s="528"/>
      <c r="AM638" s="528"/>
      <c r="AN638" s="528"/>
      <c r="AO638" s="528"/>
      <c r="AP638" s="528"/>
      <c r="AQ638" s="528"/>
      <c r="AR638" s="528"/>
      <c r="AS638" s="528"/>
      <c r="AT638" s="528"/>
      <c r="AU638" s="528"/>
      <c r="AV638" s="528"/>
      <c r="AW638" s="528"/>
      <c r="AX638" s="528"/>
    </row>
    <row r="639" spans="1:50">
      <c r="A639" s="526" t="s">
        <v>1005</v>
      </c>
      <c r="B639" s="526" t="s">
        <v>973</v>
      </c>
      <c r="C639" s="526" t="s">
        <v>956</v>
      </c>
      <c r="D639" s="526" t="s">
        <v>1037</v>
      </c>
      <c r="E639" s="526" t="s">
        <v>1038</v>
      </c>
      <c r="F639" s="61" t="str">
        <f>IF(D639="","",VLOOKUP(D639,'UG SKU Categorization'!$A$1:$C$204,3,0))</f>
        <v>Starter Kit</v>
      </c>
      <c r="G639" s="527">
        <v>2</v>
      </c>
      <c r="H639" s="528"/>
      <c r="I639" s="528"/>
      <c r="J639" s="528"/>
      <c r="K639" s="528"/>
      <c r="L639" s="528"/>
      <c r="M639" s="528"/>
      <c r="N639" s="528"/>
      <c r="O639" s="528"/>
      <c r="P639" s="528"/>
      <c r="Q639" s="528"/>
      <c r="R639" s="528"/>
      <c r="S639" s="528"/>
      <c r="T639" s="528"/>
      <c r="U639" s="528"/>
      <c r="V639" s="528"/>
      <c r="W639" s="528"/>
      <c r="X639" s="528"/>
      <c r="Y639" s="528"/>
      <c r="Z639" s="528"/>
      <c r="AA639" s="528"/>
      <c r="AB639" s="528"/>
      <c r="AC639" s="528"/>
      <c r="AD639" s="528"/>
      <c r="AE639" s="528"/>
      <c r="AF639" s="528"/>
      <c r="AG639" s="528"/>
      <c r="AH639" s="528"/>
      <c r="AI639" s="528"/>
      <c r="AJ639" s="527">
        <v>1</v>
      </c>
      <c r="AK639" s="528"/>
      <c r="AL639" s="528"/>
      <c r="AM639" s="528"/>
      <c r="AN639" s="527">
        <v>1</v>
      </c>
      <c r="AO639" s="528"/>
      <c r="AP639" s="528"/>
      <c r="AQ639" s="528"/>
      <c r="AR639" s="528"/>
      <c r="AS639" s="528"/>
      <c r="AT639" s="528"/>
      <c r="AU639" s="528"/>
      <c r="AV639" s="528"/>
      <c r="AW639" s="528"/>
      <c r="AX639" s="528"/>
    </row>
    <row r="640" spans="1:50">
      <c r="A640" s="526" t="s">
        <v>1005</v>
      </c>
      <c r="B640" s="526" t="s">
        <v>973</v>
      </c>
      <c r="C640" s="526" t="s">
        <v>956</v>
      </c>
      <c r="D640" s="526" t="s">
        <v>711</v>
      </c>
      <c r="E640" s="526" t="s">
        <v>712</v>
      </c>
      <c r="F640" s="61" t="str">
        <f>IF(D640="","",VLOOKUP(D640,'UG SKU Categorization'!$A$1:$C$204,3,0))</f>
        <v>Fortified Foods</v>
      </c>
      <c r="G640" s="527">
        <v>4943</v>
      </c>
      <c r="H640" s="528"/>
      <c r="I640" s="528"/>
      <c r="J640" s="528"/>
      <c r="K640" s="528"/>
      <c r="L640" s="528"/>
      <c r="M640" s="528"/>
      <c r="N640" s="528"/>
      <c r="O640" s="528"/>
      <c r="P640" s="528"/>
      <c r="Q640" s="528"/>
      <c r="R640" s="528"/>
      <c r="S640" s="528"/>
      <c r="T640" s="528"/>
      <c r="U640" s="528"/>
      <c r="V640" s="528"/>
      <c r="W640" s="528"/>
      <c r="X640" s="528"/>
      <c r="Y640" s="528"/>
      <c r="Z640" s="528"/>
      <c r="AA640" s="528"/>
      <c r="AB640" s="528"/>
      <c r="AC640" s="528"/>
      <c r="AD640" s="528"/>
      <c r="AE640" s="528"/>
      <c r="AF640" s="528"/>
      <c r="AG640" s="528"/>
      <c r="AH640" s="528"/>
      <c r="AI640" s="527">
        <v>311</v>
      </c>
      <c r="AJ640" s="527">
        <v>314</v>
      </c>
      <c r="AK640" s="527">
        <v>322</v>
      </c>
      <c r="AL640" s="527">
        <v>748</v>
      </c>
      <c r="AM640" s="527">
        <v>652</v>
      </c>
      <c r="AN640" s="527">
        <v>572</v>
      </c>
      <c r="AO640" s="527">
        <v>476</v>
      </c>
      <c r="AP640" s="527">
        <v>369</v>
      </c>
      <c r="AQ640" s="527">
        <v>449</v>
      </c>
      <c r="AR640" s="527">
        <v>219</v>
      </c>
      <c r="AS640" s="527">
        <v>135</v>
      </c>
      <c r="AT640" s="527">
        <v>183</v>
      </c>
      <c r="AU640" s="527">
        <v>73</v>
      </c>
      <c r="AV640" s="527">
        <v>67</v>
      </c>
      <c r="AW640" s="527">
        <v>21</v>
      </c>
      <c r="AX640" s="527">
        <v>32</v>
      </c>
    </row>
    <row r="641" spans="1:50">
      <c r="A641" s="526" t="s">
        <v>1005</v>
      </c>
      <c r="B641" s="526" t="s">
        <v>973</v>
      </c>
      <c r="C641" s="526" t="s">
        <v>956</v>
      </c>
      <c r="D641" s="526" t="s">
        <v>713</v>
      </c>
      <c r="E641" s="526" t="s">
        <v>714</v>
      </c>
      <c r="F641" s="61" t="str">
        <f>IF(D641="","",VLOOKUP(D641,'UG SKU Categorization'!$A$1:$C$204,3,0))</f>
        <v>Fortified Foods</v>
      </c>
      <c r="G641" s="527">
        <v>672</v>
      </c>
      <c r="H641" s="528"/>
      <c r="I641" s="528"/>
      <c r="J641" s="528"/>
      <c r="K641" s="528"/>
      <c r="L641" s="528"/>
      <c r="M641" s="528"/>
      <c r="N641" s="528"/>
      <c r="O641" s="528"/>
      <c r="P641" s="528"/>
      <c r="Q641" s="528"/>
      <c r="R641" s="528"/>
      <c r="S641" s="528"/>
      <c r="T641" s="528"/>
      <c r="U641" s="528"/>
      <c r="V641" s="528"/>
      <c r="W641" s="528"/>
      <c r="X641" s="528"/>
      <c r="Y641" s="528"/>
      <c r="Z641" s="528"/>
      <c r="AA641" s="528"/>
      <c r="AB641" s="528"/>
      <c r="AC641" s="528"/>
      <c r="AD641" s="528"/>
      <c r="AE641" s="528"/>
      <c r="AF641" s="528"/>
      <c r="AG641" s="528"/>
      <c r="AH641" s="528"/>
      <c r="AI641" s="527">
        <v>166</v>
      </c>
      <c r="AJ641" s="527">
        <v>23</v>
      </c>
      <c r="AK641" s="527">
        <v>22</v>
      </c>
      <c r="AL641" s="527">
        <v>79</v>
      </c>
      <c r="AM641" s="527">
        <v>56</v>
      </c>
      <c r="AN641" s="527">
        <v>77</v>
      </c>
      <c r="AO641" s="527">
        <v>65</v>
      </c>
      <c r="AP641" s="527">
        <v>63</v>
      </c>
      <c r="AQ641" s="527">
        <v>86</v>
      </c>
      <c r="AR641" s="527">
        <v>20</v>
      </c>
      <c r="AS641" s="527">
        <v>8</v>
      </c>
      <c r="AT641" s="527">
        <v>7</v>
      </c>
      <c r="AU641" s="528"/>
      <c r="AV641" s="528"/>
      <c r="AW641" s="528"/>
      <c r="AX641" s="528"/>
    </row>
    <row r="642" spans="1:50">
      <c r="A642" s="526" t="s">
        <v>1005</v>
      </c>
      <c r="B642" s="526" t="s">
        <v>973</v>
      </c>
      <c r="C642" s="526" t="s">
        <v>956</v>
      </c>
      <c r="D642" s="526" t="s">
        <v>719</v>
      </c>
      <c r="E642" s="526" t="s">
        <v>720</v>
      </c>
      <c r="F642" s="61" t="str">
        <f>IF(D642="","",VLOOKUP(D642,'UG SKU Categorization'!$A$1:$C$204,3,0))</f>
        <v>Fortified Foods</v>
      </c>
      <c r="G642" s="527">
        <v>2890</v>
      </c>
      <c r="H642" s="528"/>
      <c r="I642" s="528"/>
      <c r="J642" s="528"/>
      <c r="K642" s="528"/>
      <c r="L642" s="528"/>
      <c r="M642" s="528"/>
      <c r="N642" s="528"/>
      <c r="O642" s="528"/>
      <c r="P642" s="528"/>
      <c r="Q642" s="528"/>
      <c r="R642" s="528"/>
      <c r="S642" s="528"/>
      <c r="T642" s="528"/>
      <c r="U642" s="528"/>
      <c r="V642" s="528"/>
      <c r="W642" s="528"/>
      <c r="X642" s="528"/>
      <c r="Y642" s="528"/>
      <c r="Z642" s="528"/>
      <c r="AA642" s="528"/>
      <c r="AB642" s="528"/>
      <c r="AC642" s="528"/>
      <c r="AD642" s="528"/>
      <c r="AE642" s="528"/>
      <c r="AF642" s="528"/>
      <c r="AG642" s="528"/>
      <c r="AH642" s="528"/>
      <c r="AI642" s="527">
        <v>220</v>
      </c>
      <c r="AJ642" s="527">
        <v>129</v>
      </c>
      <c r="AK642" s="527">
        <v>180</v>
      </c>
      <c r="AL642" s="527">
        <v>361</v>
      </c>
      <c r="AM642" s="527">
        <v>428</v>
      </c>
      <c r="AN642" s="527">
        <v>339</v>
      </c>
      <c r="AO642" s="527">
        <v>305</v>
      </c>
      <c r="AP642" s="527">
        <v>209</v>
      </c>
      <c r="AQ642" s="527">
        <v>336</v>
      </c>
      <c r="AR642" s="527">
        <v>83</v>
      </c>
      <c r="AS642" s="527">
        <v>103</v>
      </c>
      <c r="AT642" s="527">
        <v>119</v>
      </c>
      <c r="AU642" s="527">
        <v>32</v>
      </c>
      <c r="AV642" s="527">
        <v>15</v>
      </c>
      <c r="AW642" s="527">
        <v>20</v>
      </c>
      <c r="AX642" s="527">
        <v>11</v>
      </c>
    </row>
    <row r="643" spans="1:50">
      <c r="A643" s="526" t="s">
        <v>1005</v>
      </c>
      <c r="B643" s="526" t="s">
        <v>973</v>
      </c>
      <c r="C643" s="526" t="s">
        <v>956</v>
      </c>
      <c r="D643" s="526" t="s">
        <v>729</v>
      </c>
      <c r="E643" s="526" t="s">
        <v>730</v>
      </c>
      <c r="F643" s="61" t="str">
        <f>IF(D643="","",VLOOKUP(D643,'UG SKU Categorization'!$A$1:$C$204,3,0))</f>
        <v>Fortified Foods</v>
      </c>
      <c r="G643" s="527">
        <v>136</v>
      </c>
      <c r="H643" s="528"/>
      <c r="I643" s="528"/>
      <c r="J643" s="528"/>
      <c r="K643" s="528"/>
      <c r="L643" s="528"/>
      <c r="M643" s="528"/>
      <c r="N643" s="528"/>
      <c r="O643" s="528"/>
      <c r="P643" s="528"/>
      <c r="Q643" s="528"/>
      <c r="R643" s="528"/>
      <c r="S643" s="528"/>
      <c r="T643" s="528"/>
      <c r="U643" s="528"/>
      <c r="V643" s="528"/>
      <c r="W643" s="528"/>
      <c r="X643" s="528"/>
      <c r="Y643" s="528"/>
      <c r="Z643" s="528"/>
      <c r="AA643" s="528"/>
      <c r="AB643" s="528"/>
      <c r="AC643" s="528"/>
      <c r="AD643" s="528"/>
      <c r="AE643" s="528"/>
      <c r="AF643" s="528"/>
      <c r="AG643" s="528"/>
      <c r="AH643" s="528"/>
      <c r="AI643" s="527">
        <v>97</v>
      </c>
      <c r="AJ643" s="527">
        <v>39</v>
      </c>
      <c r="AK643" s="528"/>
      <c r="AL643" s="528"/>
      <c r="AM643" s="528"/>
      <c r="AN643" s="528"/>
      <c r="AO643" s="528"/>
      <c r="AP643" s="528"/>
      <c r="AQ643" s="528"/>
      <c r="AR643" s="528"/>
      <c r="AS643" s="528"/>
      <c r="AT643" s="528"/>
      <c r="AU643" s="528"/>
      <c r="AV643" s="528"/>
      <c r="AW643" s="528"/>
      <c r="AX643" s="528"/>
    </row>
    <row r="644" spans="1:50">
      <c r="A644" s="526" t="s">
        <v>1005</v>
      </c>
      <c r="B644" s="526" t="s">
        <v>973</v>
      </c>
      <c r="C644" s="526" t="s">
        <v>956</v>
      </c>
      <c r="D644" s="526" t="s">
        <v>690</v>
      </c>
      <c r="E644" s="526" t="s">
        <v>1006</v>
      </c>
      <c r="F644" s="61" t="str">
        <f>IF(D644="","",VLOOKUP(D644,'UG SKU Categorization'!$A$1:$C$204,3,0))</f>
        <v>Fortified Foods</v>
      </c>
      <c r="G644" s="527">
        <v>920</v>
      </c>
      <c r="H644" s="528"/>
      <c r="I644" s="528"/>
      <c r="J644" s="528"/>
      <c r="K644" s="528"/>
      <c r="L644" s="528"/>
      <c r="M644" s="528"/>
      <c r="N644" s="528"/>
      <c r="O644" s="528"/>
      <c r="P644" s="528"/>
      <c r="Q644" s="528"/>
      <c r="R644" s="528"/>
      <c r="S644" s="528"/>
      <c r="T644" s="528"/>
      <c r="U644" s="528"/>
      <c r="V644" s="528"/>
      <c r="W644" s="528"/>
      <c r="X644" s="528"/>
      <c r="Y644" s="528"/>
      <c r="Z644" s="528"/>
      <c r="AA644" s="528"/>
      <c r="AB644" s="528"/>
      <c r="AC644" s="528"/>
      <c r="AD644" s="528"/>
      <c r="AE644" s="528"/>
      <c r="AF644" s="528"/>
      <c r="AG644" s="528"/>
      <c r="AH644" s="528"/>
      <c r="AI644" s="528"/>
      <c r="AJ644" s="528"/>
      <c r="AK644" s="527">
        <v>106</v>
      </c>
      <c r="AL644" s="527">
        <v>128</v>
      </c>
      <c r="AM644" s="527">
        <v>67</v>
      </c>
      <c r="AN644" s="527">
        <v>282</v>
      </c>
      <c r="AO644" s="527">
        <v>136</v>
      </c>
      <c r="AP644" s="527">
        <v>19</v>
      </c>
      <c r="AQ644" s="527">
        <v>115</v>
      </c>
      <c r="AR644" s="527">
        <v>1</v>
      </c>
      <c r="AS644" s="527">
        <v>59</v>
      </c>
      <c r="AT644" s="527">
        <v>6</v>
      </c>
      <c r="AU644" s="528"/>
      <c r="AV644" s="528"/>
      <c r="AW644" s="527">
        <v>1</v>
      </c>
      <c r="AX644" s="528"/>
    </row>
    <row r="645" spans="1:50">
      <c r="A645" s="526" t="s">
        <v>1005</v>
      </c>
      <c r="B645" s="526" t="s">
        <v>973</v>
      </c>
      <c r="C645" s="526" t="s">
        <v>956</v>
      </c>
      <c r="D645" s="526" t="s">
        <v>1235</v>
      </c>
      <c r="E645" s="526" t="s">
        <v>1236</v>
      </c>
      <c r="F645" s="61" t="str">
        <f>IF(D645="","",VLOOKUP(D645,'UG SKU Categorization'!$A$1:$C$204,3,0))</f>
        <v>Fortified Foods</v>
      </c>
      <c r="G645" s="527">
        <v>2</v>
      </c>
      <c r="H645" s="528"/>
      <c r="I645" s="528"/>
      <c r="J645" s="528"/>
      <c r="K645" s="528"/>
      <c r="L645" s="528"/>
      <c r="M645" s="528"/>
      <c r="N645" s="528"/>
      <c r="O645" s="528"/>
      <c r="P645" s="528"/>
      <c r="Q645" s="528"/>
      <c r="R645" s="528"/>
      <c r="S645" s="528"/>
      <c r="T645" s="528"/>
      <c r="U645" s="528"/>
      <c r="V645" s="528"/>
      <c r="W645" s="528"/>
      <c r="X645" s="528"/>
      <c r="Y645" s="528"/>
      <c r="Z645" s="528"/>
      <c r="AA645" s="528"/>
      <c r="AB645" s="528"/>
      <c r="AC645" s="528"/>
      <c r="AD645" s="528"/>
      <c r="AE645" s="528"/>
      <c r="AF645" s="528"/>
      <c r="AG645" s="528"/>
      <c r="AH645" s="528"/>
      <c r="AI645" s="528"/>
      <c r="AJ645" s="528"/>
      <c r="AK645" s="528"/>
      <c r="AL645" s="528"/>
      <c r="AM645" s="527">
        <v>2</v>
      </c>
      <c r="AN645" s="528"/>
      <c r="AO645" s="528"/>
      <c r="AP645" s="528"/>
      <c r="AQ645" s="528"/>
      <c r="AR645" s="528"/>
      <c r="AS645" s="528"/>
      <c r="AT645" s="528"/>
      <c r="AU645" s="528"/>
      <c r="AV645" s="528"/>
      <c r="AW645" s="528"/>
      <c r="AX645" s="528"/>
    </row>
    <row r="646" spans="1:50">
      <c r="A646" s="526" t="s">
        <v>1005</v>
      </c>
      <c r="B646" s="526" t="s">
        <v>973</v>
      </c>
      <c r="C646" s="526" t="s">
        <v>956</v>
      </c>
      <c r="D646" s="526" t="s">
        <v>1237</v>
      </c>
      <c r="E646" s="526" t="s">
        <v>1238</v>
      </c>
      <c r="F646" s="61" t="str">
        <f>IF(D646="","",VLOOKUP(D646,'UG SKU Categorization'!$A$1:$C$204,3,0))</f>
        <v>Fortified Foods</v>
      </c>
      <c r="G646" s="527">
        <v>1</v>
      </c>
      <c r="H646" s="528"/>
      <c r="I646" s="528"/>
      <c r="J646" s="528"/>
      <c r="K646" s="528"/>
      <c r="L646" s="528"/>
      <c r="M646" s="528"/>
      <c r="N646" s="528"/>
      <c r="O646" s="528"/>
      <c r="P646" s="528"/>
      <c r="Q646" s="528"/>
      <c r="R646" s="528"/>
      <c r="S646" s="528"/>
      <c r="T646" s="528"/>
      <c r="U646" s="528"/>
      <c r="V646" s="528"/>
      <c r="W646" s="528"/>
      <c r="X646" s="528"/>
      <c r="Y646" s="528"/>
      <c r="Z646" s="528"/>
      <c r="AA646" s="528"/>
      <c r="AB646" s="528"/>
      <c r="AC646" s="528"/>
      <c r="AD646" s="528"/>
      <c r="AE646" s="528"/>
      <c r="AF646" s="528"/>
      <c r="AG646" s="528"/>
      <c r="AH646" s="528"/>
      <c r="AI646" s="528"/>
      <c r="AJ646" s="528"/>
      <c r="AK646" s="528"/>
      <c r="AL646" s="528"/>
      <c r="AM646" s="528"/>
      <c r="AN646" s="528"/>
      <c r="AO646" s="528"/>
      <c r="AP646" s="528"/>
      <c r="AQ646" s="527">
        <v>1</v>
      </c>
      <c r="AR646" s="528"/>
      <c r="AS646" s="528"/>
      <c r="AT646" s="528"/>
      <c r="AU646" s="528"/>
      <c r="AV646" s="528"/>
      <c r="AW646" s="528"/>
      <c r="AX646" s="528"/>
    </row>
    <row r="647" spans="1:50">
      <c r="A647" s="526" t="s">
        <v>1005</v>
      </c>
      <c r="B647" s="526" t="s">
        <v>973</v>
      </c>
      <c r="C647" s="526" t="s">
        <v>956</v>
      </c>
      <c r="D647" s="526" t="s">
        <v>1452</v>
      </c>
      <c r="E647" s="526" t="s">
        <v>1454</v>
      </c>
      <c r="F647" s="61" t="str">
        <f>IF(D647="","",VLOOKUP(D647,'UG SKU Categorization'!$A$1:$C$204,3,0))</f>
        <v>Fortified Foods</v>
      </c>
      <c r="G647" s="527">
        <v>3383</v>
      </c>
      <c r="H647" s="528"/>
      <c r="I647" s="528"/>
      <c r="J647" s="528"/>
      <c r="K647" s="528"/>
      <c r="L647" s="528"/>
      <c r="M647" s="528"/>
      <c r="N647" s="528"/>
      <c r="O647" s="528"/>
      <c r="P647" s="528"/>
      <c r="Q647" s="528"/>
      <c r="R647" s="528"/>
      <c r="S647" s="528"/>
      <c r="T647" s="528"/>
      <c r="U647" s="528"/>
      <c r="V647" s="528"/>
      <c r="W647" s="528"/>
      <c r="X647" s="528"/>
      <c r="Y647" s="528"/>
      <c r="Z647" s="528"/>
      <c r="AA647" s="528"/>
      <c r="AB647" s="528"/>
      <c r="AC647" s="528"/>
      <c r="AD647" s="528"/>
      <c r="AE647" s="528"/>
      <c r="AF647" s="528"/>
      <c r="AG647" s="528"/>
      <c r="AH647" s="528"/>
      <c r="AI647" s="528"/>
      <c r="AJ647" s="528"/>
      <c r="AK647" s="528"/>
      <c r="AL647" s="528"/>
      <c r="AM647" s="528"/>
      <c r="AN647" s="527">
        <v>768</v>
      </c>
      <c r="AO647" s="527">
        <v>1144</v>
      </c>
      <c r="AP647" s="527">
        <v>181</v>
      </c>
      <c r="AQ647" s="527">
        <v>261</v>
      </c>
      <c r="AR647" s="527">
        <v>50</v>
      </c>
      <c r="AS647" s="527">
        <v>146</v>
      </c>
      <c r="AT647" s="527">
        <v>117</v>
      </c>
      <c r="AU647" s="527">
        <v>119</v>
      </c>
      <c r="AV647" s="527">
        <v>24</v>
      </c>
      <c r="AW647" s="527">
        <v>560</v>
      </c>
      <c r="AX647" s="527">
        <v>13</v>
      </c>
    </row>
    <row r="648" spans="1:50">
      <c r="A648" s="526" t="s">
        <v>1005</v>
      </c>
      <c r="B648" s="526" t="s">
        <v>973</v>
      </c>
      <c r="C648" s="526" t="s">
        <v>956</v>
      </c>
      <c r="D648" s="526" t="s">
        <v>641</v>
      </c>
      <c r="E648" s="526" t="s">
        <v>642</v>
      </c>
      <c r="F648" s="61" t="str">
        <f>IF(D648="","",VLOOKUP(D648,'UG SKU Categorization'!$A$1:$C$204,3,0))</f>
        <v>Diarrhea Treatment</v>
      </c>
      <c r="G648" s="527">
        <v>499</v>
      </c>
      <c r="H648" s="528"/>
      <c r="I648" s="528"/>
      <c r="J648" s="528"/>
      <c r="K648" s="528"/>
      <c r="L648" s="528"/>
      <c r="M648" s="528"/>
      <c r="N648" s="528"/>
      <c r="O648" s="528"/>
      <c r="P648" s="528"/>
      <c r="Q648" s="528"/>
      <c r="R648" s="528"/>
      <c r="S648" s="528"/>
      <c r="T648" s="528"/>
      <c r="U648" s="528"/>
      <c r="V648" s="528"/>
      <c r="W648" s="528"/>
      <c r="X648" s="528"/>
      <c r="Y648" s="528"/>
      <c r="Z648" s="528"/>
      <c r="AA648" s="528"/>
      <c r="AB648" s="528"/>
      <c r="AC648" s="528"/>
      <c r="AD648" s="528"/>
      <c r="AE648" s="528"/>
      <c r="AF648" s="528"/>
      <c r="AG648" s="528"/>
      <c r="AH648" s="528"/>
      <c r="AI648" s="527">
        <v>16</v>
      </c>
      <c r="AJ648" s="527">
        <v>2</v>
      </c>
      <c r="AK648" s="527">
        <v>10</v>
      </c>
      <c r="AL648" s="527">
        <v>40</v>
      </c>
      <c r="AM648" s="527">
        <v>5</v>
      </c>
      <c r="AN648" s="527">
        <v>31</v>
      </c>
      <c r="AO648" s="527">
        <v>62</v>
      </c>
      <c r="AP648" s="527">
        <v>24</v>
      </c>
      <c r="AQ648" s="527">
        <v>78</v>
      </c>
      <c r="AR648" s="528"/>
      <c r="AS648" s="527">
        <v>40</v>
      </c>
      <c r="AT648" s="527">
        <v>25</v>
      </c>
      <c r="AU648" s="527">
        <v>106</v>
      </c>
      <c r="AV648" s="527">
        <v>25</v>
      </c>
      <c r="AW648" s="527">
        <v>25</v>
      </c>
      <c r="AX648" s="527">
        <v>10</v>
      </c>
    </row>
    <row r="649" spans="1:50">
      <c r="A649" s="526" t="s">
        <v>1005</v>
      </c>
      <c r="B649" s="526" t="s">
        <v>973</v>
      </c>
      <c r="C649" s="526" t="s">
        <v>956</v>
      </c>
      <c r="D649" s="526" t="s">
        <v>643</v>
      </c>
      <c r="E649" s="526" t="s">
        <v>644</v>
      </c>
      <c r="F649" s="61" t="str">
        <f>IF(D649="","",VLOOKUP(D649,'UG SKU Categorization'!$A$1:$C$204,3,0))</f>
        <v>Diarrhea Treatment</v>
      </c>
      <c r="G649" s="527">
        <v>57</v>
      </c>
      <c r="H649" s="528"/>
      <c r="I649" s="528"/>
      <c r="J649" s="528"/>
      <c r="K649" s="528"/>
      <c r="L649" s="528"/>
      <c r="M649" s="528"/>
      <c r="N649" s="528"/>
      <c r="O649" s="528"/>
      <c r="P649" s="528"/>
      <c r="Q649" s="528"/>
      <c r="R649" s="528"/>
      <c r="S649" s="528"/>
      <c r="T649" s="528"/>
      <c r="U649" s="528"/>
      <c r="V649" s="528"/>
      <c r="W649" s="528"/>
      <c r="X649" s="528"/>
      <c r="Y649" s="528"/>
      <c r="Z649" s="528"/>
      <c r="AA649" s="528"/>
      <c r="AB649" s="528"/>
      <c r="AC649" s="528"/>
      <c r="AD649" s="528"/>
      <c r="AE649" s="528"/>
      <c r="AF649" s="528"/>
      <c r="AG649" s="528"/>
      <c r="AH649" s="528"/>
      <c r="AI649" s="528"/>
      <c r="AJ649" s="527">
        <v>12</v>
      </c>
      <c r="AK649" s="527">
        <v>1</v>
      </c>
      <c r="AL649" s="528"/>
      <c r="AM649" s="528"/>
      <c r="AN649" s="528"/>
      <c r="AO649" s="527">
        <v>10</v>
      </c>
      <c r="AP649" s="527">
        <v>21</v>
      </c>
      <c r="AQ649" s="527">
        <v>10</v>
      </c>
      <c r="AR649" s="528"/>
      <c r="AS649" s="527">
        <v>3</v>
      </c>
      <c r="AT649" s="528"/>
      <c r="AU649" s="528"/>
      <c r="AV649" s="528"/>
      <c r="AW649" s="528"/>
      <c r="AX649" s="528"/>
    </row>
    <row r="650" spans="1:50">
      <c r="A650" s="526" t="s">
        <v>1005</v>
      </c>
      <c r="B650" s="526" t="s">
        <v>973</v>
      </c>
      <c r="C650" s="526" t="s">
        <v>956</v>
      </c>
      <c r="D650" s="526" t="s">
        <v>649</v>
      </c>
      <c r="E650" s="526" t="s">
        <v>650</v>
      </c>
      <c r="F650" s="61" t="str">
        <f>IF(D650="","",VLOOKUP(D650,'UG SKU Categorization'!$A$1:$C$204,3,0))</f>
        <v>Water filtration and storage</v>
      </c>
      <c r="G650" s="527">
        <v>40</v>
      </c>
      <c r="H650" s="528"/>
      <c r="I650" s="528"/>
      <c r="J650" s="528"/>
      <c r="K650" s="528"/>
      <c r="L650" s="528"/>
      <c r="M650" s="528"/>
      <c r="N650" s="528"/>
      <c r="O650" s="528"/>
      <c r="P650" s="528"/>
      <c r="Q650" s="528"/>
      <c r="R650" s="528"/>
      <c r="S650" s="528"/>
      <c r="T650" s="528"/>
      <c r="U650" s="528"/>
      <c r="V650" s="528"/>
      <c r="W650" s="528"/>
      <c r="X650" s="528"/>
      <c r="Y650" s="528"/>
      <c r="Z650" s="528"/>
      <c r="AA650" s="528"/>
      <c r="AB650" s="528"/>
      <c r="AC650" s="528"/>
      <c r="AD650" s="528"/>
      <c r="AE650" s="528"/>
      <c r="AF650" s="528"/>
      <c r="AG650" s="528"/>
      <c r="AH650" s="528"/>
      <c r="AI650" s="527">
        <v>3</v>
      </c>
      <c r="AJ650" s="528"/>
      <c r="AK650" s="527">
        <v>6</v>
      </c>
      <c r="AL650" s="527">
        <v>2</v>
      </c>
      <c r="AM650" s="527">
        <v>1</v>
      </c>
      <c r="AN650" s="527">
        <v>6</v>
      </c>
      <c r="AO650" s="527">
        <v>5</v>
      </c>
      <c r="AP650" s="527">
        <v>2</v>
      </c>
      <c r="AQ650" s="527">
        <v>8</v>
      </c>
      <c r="AR650" s="528"/>
      <c r="AS650" s="527">
        <v>1</v>
      </c>
      <c r="AT650" s="527">
        <v>6</v>
      </c>
      <c r="AU650" s="528"/>
      <c r="AV650" s="528"/>
      <c r="AW650" s="528"/>
      <c r="AX650" s="528"/>
    </row>
    <row r="651" spans="1:50">
      <c r="A651" s="526" t="s">
        <v>1005</v>
      </c>
      <c r="B651" s="526" t="s">
        <v>973</v>
      </c>
      <c r="C651" s="526" t="s">
        <v>956</v>
      </c>
      <c r="D651" s="526" t="s">
        <v>413</v>
      </c>
      <c r="E651" s="526" t="s">
        <v>414</v>
      </c>
      <c r="F651" s="61" t="str">
        <f>IF(D651="","",VLOOKUP(D651,'UG SKU Categorization'!$A$1:$C$204,3,0))</f>
        <v>Hygiene</v>
      </c>
      <c r="G651" s="527">
        <v>174</v>
      </c>
      <c r="H651" s="528"/>
      <c r="I651" s="528"/>
      <c r="J651" s="528"/>
      <c r="K651" s="528"/>
      <c r="L651" s="528"/>
      <c r="M651" s="528"/>
      <c r="N651" s="528"/>
      <c r="O651" s="528"/>
      <c r="P651" s="528"/>
      <c r="Q651" s="528"/>
      <c r="R651" s="528"/>
      <c r="S651" s="528"/>
      <c r="T651" s="528"/>
      <c r="U651" s="528"/>
      <c r="V651" s="528"/>
      <c r="W651" s="528"/>
      <c r="X651" s="528"/>
      <c r="Y651" s="528"/>
      <c r="Z651" s="528"/>
      <c r="AA651" s="528"/>
      <c r="AB651" s="528"/>
      <c r="AC651" s="528"/>
      <c r="AD651" s="528"/>
      <c r="AE651" s="528"/>
      <c r="AF651" s="528"/>
      <c r="AG651" s="528"/>
      <c r="AH651" s="528"/>
      <c r="AI651" s="528"/>
      <c r="AJ651" s="527">
        <v>5</v>
      </c>
      <c r="AK651" s="527">
        <v>1</v>
      </c>
      <c r="AL651" s="527">
        <v>5</v>
      </c>
      <c r="AM651" s="527">
        <v>23</v>
      </c>
      <c r="AN651" s="527">
        <v>6</v>
      </c>
      <c r="AO651" s="527">
        <v>1</v>
      </c>
      <c r="AP651" s="527">
        <v>16</v>
      </c>
      <c r="AQ651" s="527">
        <v>22</v>
      </c>
      <c r="AR651" s="528"/>
      <c r="AS651" s="528"/>
      <c r="AT651" s="527">
        <v>32</v>
      </c>
      <c r="AU651" s="527">
        <v>16</v>
      </c>
      <c r="AV651" s="527">
        <v>32</v>
      </c>
      <c r="AW651" s="527">
        <v>15</v>
      </c>
      <c r="AX651" s="528"/>
    </row>
    <row r="652" spans="1:50">
      <c r="A652" s="526" t="s">
        <v>1005</v>
      </c>
      <c r="B652" s="526" t="s">
        <v>973</v>
      </c>
      <c r="C652" s="526" t="s">
        <v>956</v>
      </c>
      <c r="D652" s="526" t="s">
        <v>415</v>
      </c>
      <c r="E652" s="526" t="s">
        <v>416</v>
      </c>
      <c r="F652" s="61" t="str">
        <f>IF(D652="","",VLOOKUP(D652,'UG SKU Categorization'!$A$1:$C$204,3,0))</f>
        <v>Hygiene</v>
      </c>
      <c r="G652" s="527">
        <v>190</v>
      </c>
      <c r="H652" s="528"/>
      <c r="I652" s="528"/>
      <c r="J652" s="528"/>
      <c r="K652" s="528"/>
      <c r="L652" s="528"/>
      <c r="M652" s="528"/>
      <c r="N652" s="528"/>
      <c r="O652" s="528"/>
      <c r="P652" s="528"/>
      <c r="Q652" s="528"/>
      <c r="R652" s="528"/>
      <c r="S652" s="528"/>
      <c r="T652" s="528"/>
      <c r="U652" s="528"/>
      <c r="V652" s="528"/>
      <c r="W652" s="528"/>
      <c r="X652" s="528"/>
      <c r="Y652" s="528"/>
      <c r="Z652" s="528"/>
      <c r="AA652" s="528"/>
      <c r="AB652" s="528"/>
      <c r="AC652" s="528"/>
      <c r="AD652" s="528"/>
      <c r="AE652" s="528"/>
      <c r="AF652" s="528"/>
      <c r="AG652" s="528"/>
      <c r="AH652" s="528"/>
      <c r="AI652" s="528"/>
      <c r="AJ652" s="527">
        <v>5</v>
      </c>
      <c r="AK652" s="527">
        <v>3</v>
      </c>
      <c r="AL652" s="527">
        <v>11</v>
      </c>
      <c r="AM652" s="527">
        <v>18</v>
      </c>
      <c r="AN652" s="527">
        <v>15</v>
      </c>
      <c r="AO652" s="527">
        <v>2</v>
      </c>
      <c r="AP652" s="527">
        <v>15</v>
      </c>
      <c r="AQ652" s="528"/>
      <c r="AR652" s="527">
        <v>18</v>
      </c>
      <c r="AS652" s="527">
        <v>6</v>
      </c>
      <c r="AT652" s="527">
        <v>20</v>
      </c>
      <c r="AU652" s="527">
        <v>47</v>
      </c>
      <c r="AV652" s="527">
        <v>9</v>
      </c>
      <c r="AW652" s="527">
        <v>21</v>
      </c>
      <c r="AX652" s="528"/>
    </row>
    <row r="653" spans="1:50">
      <c r="A653" s="526" t="s">
        <v>1005</v>
      </c>
      <c r="B653" s="526" t="s">
        <v>973</v>
      </c>
      <c r="C653" s="526" t="s">
        <v>956</v>
      </c>
      <c r="D653" s="526" t="s">
        <v>691</v>
      </c>
      <c r="E653" s="526" t="s">
        <v>692</v>
      </c>
      <c r="F653" s="61" t="str">
        <f>IF(D653="","",VLOOKUP(D653,'UG SKU Categorization'!$A$1:$C$204,3,0))</f>
        <v>Soap</v>
      </c>
      <c r="G653" s="527">
        <v>33</v>
      </c>
      <c r="H653" s="528"/>
      <c r="I653" s="528"/>
      <c r="J653" s="528"/>
      <c r="K653" s="528"/>
      <c r="L653" s="528"/>
      <c r="M653" s="528"/>
      <c r="N653" s="528"/>
      <c r="O653" s="528"/>
      <c r="P653" s="528"/>
      <c r="Q653" s="528"/>
      <c r="R653" s="528"/>
      <c r="S653" s="528"/>
      <c r="T653" s="528"/>
      <c r="U653" s="528"/>
      <c r="V653" s="528"/>
      <c r="W653" s="528"/>
      <c r="X653" s="528"/>
      <c r="Y653" s="528"/>
      <c r="Z653" s="528"/>
      <c r="AA653" s="528"/>
      <c r="AB653" s="528"/>
      <c r="AC653" s="528"/>
      <c r="AD653" s="528"/>
      <c r="AE653" s="528"/>
      <c r="AF653" s="528"/>
      <c r="AG653" s="528"/>
      <c r="AH653" s="528"/>
      <c r="AI653" s="528"/>
      <c r="AJ653" s="527">
        <v>1</v>
      </c>
      <c r="AK653" s="528"/>
      <c r="AL653" s="527">
        <v>1</v>
      </c>
      <c r="AM653" s="527">
        <v>3</v>
      </c>
      <c r="AN653" s="527">
        <v>2</v>
      </c>
      <c r="AO653" s="528"/>
      <c r="AP653" s="527">
        <v>1</v>
      </c>
      <c r="AQ653" s="527">
        <v>25</v>
      </c>
      <c r="AR653" s="528"/>
      <c r="AS653" s="528"/>
      <c r="AT653" s="528"/>
      <c r="AU653" s="528"/>
      <c r="AV653" s="528"/>
      <c r="AW653" s="528"/>
      <c r="AX653" s="528"/>
    </row>
    <row r="654" spans="1:50">
      <c r="A654" s="526" t="s">
        <v>1005</v>
      </c>
      <c r="B654" s="526" t="s">
        <v>973</v>
      </c>
      <c r="C654" s="526" t="s">
        <v>956</v>
      </c>
      <c r="D654" s="526" t="s">
        <v>693</v>
      </c>
      <c r="E654" s="526" t="s">
        <v>694</v>
      </c>
      <c r="F654" s="61" t="str">
        <f>IF(D654="","",VLOOKUP(D654,'UG SKU Categorization'!$A$1:$C$204,3,0))</f>
        <v>Soap</v>
      </c>
      <c r="G654" s="527">
        <v>70</v>
      </c>
      <c r="H654" s="528"/>
      <c r="I654" s="528"/>
      <c r="J654" s="528"/>
      <c r="K654" s="528"/>
      <c r="L654" s="528"/>
      <c r="M654" s="528"/>
      <c r="N654" s="528"/>
      <c r="O654" s="528"/>
      <c r="P654" s="528"/>
      <c r="Q654" s="528"/>
      <c r="R654" s="528"/>
      <c r="S654" s="528"/>
      <c r="T654" s="528"/>
      <c r="U654" s="528"/>
      <c r="V654" s="528"/>
      <c r="W654" s="528"/>
      <c r="X654" s="528"/>
      <c r="Y654" s="528"/>
      <c r="Z654" s="528"/>
      <c r="AA654" s="528"/>
      <c r="AB654" s="528"/>
      <c r="AC654" s="528"/>
      <c r="AD654" s="528"/>
      <c r="AE654" s="528"/>
      <c r="AF654" s="528"/>
      <c r="AG654" s="528"/>
      <c r="AH654" s="528"/>
      <c r="AI654" s="528"/>
      <c r="AJ654" s="527">
        <v>1</v>
      </c>
      <c r="AK654" s="528"/>
      <c r="AL654" s="527">
        <v>13</v>
      </c>
      <c r="AM654" s="527">
        <v>1</v>
      </c>
      <c r="AN654" s="528"/>
      <c r="AO654" s="528"/>
      <c r="AP654" s="527">
        <v>2</v>
      </c>
      <c r="AQ654" s="527">
        <v>27</v>
      </c>
      <c r="AR654" s="527">
        <v>25</v>
      </c>
      <c r="AS654" s="527">
        <v>1</v>
      </c>
      <c r="AT654" s="528"/>
      <c r="AU654" s="528"/>
      <c r="AV654" s="528"/>
      <c r="AW654" s="528"/>
      <c r="AX654" s="528"/>
    </row>
    <row r="655" spans="1:50">
      <c r="A655" s="526" t="s">
        <v>1005</v>
      </c>
      <c r="B655" s="526" t="s">
        <v>973</v>
      </c>
      <c r="C655" s="526" t="s">
        <v>956</v>
      </c>
      <c r="D655" s="526" t="s">
        <v>581</v>
      </c>
      <c r="E655" s="526" t="s">
        <v>582</v>
      </c>
      <c r="F655" s="61" t="str">
        <f>IF(D655="","",VLOOKUP(D655,'UG SKU Categorization'!$A$1:$C$204,3,0))</f>
        <v>Hygiene</v>
      </c>
      <c r="G655" s="527">
        <v>36</v>
      </c>
      <c r="H655" s="528"/>
      <c r="I655" s="528"/>
      <c r="J655" s="528"/>
      <c r="K655" s="528"/>
      <c r="L655" s="528"/>
      <c r="M655" s="528"/>
      <c r="N655" s="528"/>
      <c r="O655" s="528"/>
      <c r="P655" s="528"/>
      <c r="Q655" s="528"/>
      <c r="R655" s="528"/>
      <c r="S655" s="528"/>
      <c r="T655" s="528"/>
      <c r="U655" s="528"/>
      <c r="V655" s="528"/>
      <c r="W655" s="528"/>
      <c r="X655" s="528"/>
      <c r="Y655" s="528"/>
      <c r="Z655" s="528"/>
      <c r="AA655" s="528"/>
      <c r="AB655" s="528"/>
      <c r="AC655" s="528"/>
      <c r="AD655" s="528"/>
      <c r="AE655" s="528"/>
      <c r="AF655" s="528"/>
      <c r="AG655" s="528"/>
      <c r="AH655" s="528"/>
      <c r="AI655" s="527">
        <v>2</v>
      </c>
      <c r="AJ655" s="528"/>
      <c r="AK655" s="528"/>
      <c r="AL655" s="527">
        <v>7</v>
      </c>
      <c r="AM655" s="527">
        <v>26</v>
      </c>
      <c r="AN655" s="528"/>
      <c r="AO655" s="528"/>
      <c r="AP655" s="528"/>
      <c r="AQ655" s="528"/>
      <c r="AR655" s="528"/>
      <c r="AS655" s="528"/>
      <c r="AT655" s="528"/>
      <c r="AU655" s="527">
        <v>1</v>
      </c>
      <c r="AV655" s="528"/>
      <c r="AW655" s="528"/>
      <c r="AX655" s="528"/>
    </row>
    <row r="656" spans="1:50">
      <c r="A656" s="526" t="s">
        <v>1005</v>
      </c>
      <c r="B656" s="526" t="s">
        <v>973</v>
      </c>
      <c r="C656" s="526" t="s">
        <v>956</v>
      </c>
      <c r="D656" s="526" t="s">
        <v>583</v>
      </c>
      <c r="E656" s="526" t="s">
        <v>584</v>
      </c>
      <c r="F656" s="61" t="str">
        <f>IF(D656="","",VLOOKUP(D656,'UG SKU Categorization'!$A$1:$C$204,3,0))</f>
        <v>Hygiene</v>
      </c>
      <c r="G656" s="527">
        <v>263</v>
      </c>
      <c r="H656" s="528"/>
      <c r="I656" s="528"/>
      <c r="J656" s="528"/>
      <c r="K656" s="528"/>
      <c r="L656" s="528"/>
      <c r="M656" s="528"/>
      <c r="N656" s="528"/>
      <c r="O656" s="528"/>
      <c r="P656" s="528"/>
      <c r="Q656" s="528"/>
      <c r="R656" s="528"/>
      <c r="S656" s="528"/>
      <c r="T656" s="528"/>
      <c r="U656" s="528"/>
      <c r="V656" s="528"/>
      <c r="W656" s="528"/>
      <c r="X656" s="528"/>
      <c r="Y656" s="528"/>
      <c r="Z656" s="528"/>
      <c r="AA656" s="528"/>
      <c r="AB656" s="528"/>
      <c r="AC656" s="528"/>
      <c r="AD656" s="528"/>
      <c r="AE656" s="528"/>
      <c r="AF656" s="528"/>
      <c r="AG656" s="528"/>
      <c r="AH656" s="528"/>
      <c r="AI656" s="528"/>
      <c r="AJ656" s="527">
        <v>2</v>
      </c>
      <c r="AK656" s="528"/>
      <c r="AL656" s="527">
        <v>11</v>
      </c>
      <c r="AM656" s="527">
        <v>93</v>
      </c>
      <c r="AN656" s="527">
        <v>13</v>
      </c>
      <c r="AO656" s="527">
        <v>23</v>
      </c>
      <c r="AP656" s="527">
        <v>8</v>
      </c>
      <c r="AQ656" s="527">
        <v>68</v>
      </c>
      <c r="AR656" s="527">
        <v>1</v>
      </c>
      <c r="AS656" s="527">
        <v>9</v>
      </c>
      <c r="AT656" s="527">
        <v>13</v>
      </c>
      <c r="AU656" s="527">
        <v>9</v>
      </c>
      <c r="AV656" s="527">
        <v>13</v>
      </c>
      <c r="AW656" s="528"/>
      <c r="AX656" s="528"/>
    </row>
    <row r="657" spans="1:50">
      <c r="A657" s="526" t="s">
        <v>1005</v>
      </c>
      <c r="B657" s="526" t="s">
        <v>973</v>
      </c>
      <c r="C657" s="526" t="s">
        <v>956</v>
      </c>
      <c r="D657" s="526" t="s">
        <v>585</v>
      </c>
      <c r="E657" s="526" t="s">
        <v>412</v>
      </c>
      <c r="F657" s="61" t="str">
        <f>IF(D657="","",VLOOKUP(D657,'UG SKU Categorization'!$A$1:$C$204,3,0))</f>
        <v>Hygiene</v>
      </c>
      <c r="G657" s="527">
        <v>767</v>
      </c>
      <c r="H657" s="528"/>
      <c r="I657" s="528"/>
      <c r="J657" s="528"/>
      <c r="K657" s="528"/>
      <c r="L657" s="528"/>
      <c r="M657" s="528"/>
      <c r="N657" s="528"/>
      <c r="O657" s="528"/>
      <c r="P657" s="528"/>
      <c r="Q657" s="528"/>
      <c r="R657" s="528"/>
      <c r="S657" s="528"/>
      <c r="T657" s="528"/>
      <c r="U657" s="528"/>
      <c r="V657" s="528"/>
      <c r="W657" s="528"/>
      <c r="X657" s="528"/>
      <c r="Y657" s="528"/>
      <c r="Z657" s="528"/>
      <c r="AA657" s="528"/>
      <c r="AB657" s="528"/>
      <c r="AC657" s="528"/>
      <c r="AD657" s="528"/>
      <c r="AE657" s="528"/>
      <c r="AF657" s="528"/>
      <c r="AG657" s="528"/>
      <c r="AH657" s="528"/>
      <c r="AI657" s="528"/>
      <c r="AJ657" s="527">
        <v>1</v>
      </c>
      <c r="AK657" s="527">
        <v>10</v>
      </c>
      <c r="AL657" s="527">
        <v>15</v>
      </c>
      <c r="AM657" s="527">
        <v>149</v>
      </c>
      <c r="AN657" s="527">
        <v>54</v>
      </c>
      <c r="AO657" s="527">
        <v>64</v>
      </c>
      <c r="AP657" s="527">
        <v>49</v>
      </c>
      <c r="AQ657" s="527">
        <v>172</v>
      </c>
      <c r="AR657" s="527">
        <v>45</v>
      </c>
      <c r="AS657" s="527">
        <v>47</v>
      </c>
      <c r="AT657" s="527">
        <v>36</v>
      </c>
      <c r="AU657" s="527">
        <v>38</v>
      </c>
      <c r="AV657" s="527">
        <v>47</v>
      </c>
      <c r="AW657" s="527">
        <v>31</v>
      </c>
      <c r="AX657" s="527">
        <v>9</v>
      </c>
    </row>
    <row r="658" spans="1:50">
      <c r="A658" s="526" t="s">
        <v>1005</v>
      </c>
      <c r="B658" s="526" t="s">
        <v>973</v>
      </c>
      <c r="C658" s="526" t="s">
        <v>956</v>
      </c>
      <c r="D658" s="526" t="s">
        <v>417</v>
      </c>
      <c r="E658" s="526" t="s">
        <v>418</v>
      </c>
      <c r="F658" s="61" t="str">
        <f>IF(D658="","",VLOOKUP(D658,'UG SKU Categorization'!$A$1:$C$204,3,0))</f>
        <v>Hygiene</v>
      </c>
      <c r="G658" s="527">
        <v>6</v>
      </c>
      <c r="H658" s="528"/>
      <c r="I658" s="528"/>
      <c r="J658" s="528"/>
      <c r="K658" s="528"/>
      <c r="L658" s="528"/>
      <c r="M658" s="528"/>
      <c r="N658" s="528"/>
      <c r="O658" s="528"/>
      <c r="P658" s="528"/>
      <c r="Q658" s="528"/>
      <c r="R658" s="528"/>
      <c r="S658" s="528"/>
      <c r="T658" s="528"/>
      <c r="U658" s="528"/>
      <c r="V658" s="528"/>
      <c r="W658" s="528"/>
      <c r="X658" s="528"/>
      <c r="Y658" s="528"/>
      <c r="Z658" s="528"/>
      <c r="AA658" s="528"/>
      <c r="AB658" s="528"/>
      <c r="AC658" s="528"/>
      <c r="AD658" s="528"/>
      <c r="AE658" s="528"/>
      <c r="AF658" s="528"/>
      <c r="AG658" s="528"/>
      <c r="AH658" s="528"/>
      <c r="AI658" s="528"/>
      <c r="AJ658" s="528"/>
      <c r="AK658" s="528"/>
      <c r="AL658" s="527">
        <v>1</v>
      </c>
      <c r="AM658" s="527">
        <v>1</v>
      </c>
      <c r="AN658" s="527">
        <v>3</v>
      </c>
      <c r="AO658" s="528"/>
      <c r="AP658" s="528"/>
      <c r="AQ658" s="528"/>
      <c r="AR658" s="527">
        <v>1</v>
      </c>
      <c r="AS658" s="528"/>
      <c r="AT658" s="528"/>
      <c r="AU658" s="528"/>
      <c r="AV658" s="528"/>
      <c r="AW658" s="528"/>
      <c r="AX658" s="528"/>
    </row>
    <row r="659" spans="1:50">
      <c r="A659" s="526" t="s">
        <v>1005</v>
      </c>
      <c r="B659" s="526" t="s">
        <v>973</v>
      </c>
      <c r="C659" s="526" t="s">
        <v>956</v>
      </c>
      <c r="D659" s="526" t="s">
        <v>695</v>
      </c>
      <c r="E659" s="526" t="s">
        <v>696</v>
      </c>
      <c r="F659" s="61" t="str">
        <f>IF(D659="","",VLOOKUP(D659,'UG SKU Categorization'!$A$1:$C$204,3,0))</f>
        <v>Soap</v>
      </c>
      <c r="G659" s="527">
        <v>121</v>
      </c>
      <c r="H659" s="528"/>
      <c r="I659" s="528"/>
      <c r="J659" s="528"/>
      <c r="K659" s="528"/>
      <c r="L659" s="528"/>
      <c r="M659" s="528"/>
      <c r="N659" s="528"/>
      <c r="O659" s="528"/>
      <c r="P659" s="528"/>
      <c r="Q659" s="528"/>
      <c r="R659" s="528"/>
      <c r="S659" s="528"/>
      <c r="T659" s="528"/>
      <c r="U659" s="528"/>
      <c r="V659" s="528"/>
      <c r="W659" s="528"/>
      <c r="X659" s="528"/>
      <c r="Y659" s="528"/>
      <c r="Z659" s="528"/>
      <c r="AA659" s="528"/>
      <c r="AB659" s="528"/>
      <c r="AC659" s="528"/>
      <c r="AD659" s="528"/>
      <c r="AE659" s="528"/>
      <c r="AF659" s="528"/>
      <c r="AG659" s="528"/>
      <c r="AH659" s="528"/>
      <c r="AI659" s="528"/>
      <c r="AJ659" s="528"/>
      <c r="AK659" s="527">
        <v>3</v>
      </c>
      <c r="AL659" s="527">
        <v>1</v>
      </c>
      <c r="AM659" s="527">
        <v>30</v>
      </c>
      <c r="AN659" s="528"/>
      <c r="AO659" s="527">
        <v>29</v>
      </c>
      <c r="AP659" s="528"/>
      <c r="AQ659" s="528"/>
      <c r="AR659" s="527">
        <v>25</v>
      </c>
      <c r="AS659" s="527">
        <v>5</v>
      </c>
      <c r="AT659" s="528"/>
      <c r="AU659" s="528"/>
      <c r="AV659" s="527">
        <v>28</v>
      </c>
      <c r="AW659" s="528"/>
      <c r="AX659" s="528"/>
    </row>
    <row r="660" spans="1:50">
      <c r="A660" s="526" t="s">
        <v>1005</v>
      </c>
      <c r="B660" s="526" t="s">
        <v>973</v>
      </c>
      <c r="C660" s="526" t="s">
        <v>956</v>
      </c>
      <c r="D660" s="526" t="s">
        <v>421</v>
      </c>
      <c r="E660" s="526" t="s">
        <v>422</v>
      </c>
      <c r="F660" s="61" t="str">
        <f>IF(D660="","",VLOOKUP(D660,'UG SKU Categorization'!$A$1:$C$204,3,0))</f>
        <v>Hygiene</v>
      </c>
      <c r="G660" s="527">
        <v>256</v>
      </c>
      <c r="H660" s="528"/>
      <c r="I660" s="528"/>
      <c r="J660" s="528"/>
      <c r="K660" s="528"/>
      <c r="L660" s="528"/>
      <c r="M660" s="528"/>
      <c r="N660" s="528"/>
      <c r="O660" s="528"/>
      <c r="P660" s="528"/>
      <c r="Q660" s="528"/>
      <c r="R660" s="528"/>
      <c r="S660" s="528"/>
      <c r="T660" s="528"/>
      <c r="U660" s="528"/>
      <c r="V660" s="528"/>
      <c r="W660" s="528"/>
      <c r="X660" s="528"/>
      <c r="Y660" s="528"/>
      <c r="Z660" s="528"/>
      <c r="AA660" s="528"/>
      <c r="AB660" s="528"/>
      <c r="AC660" s="528"/>
      <c r="AD660" s="528"/>
      <c r="AE660" s="528"/>
      <c r="AF660" s="528"/>
      <c r="AG660" s="528"/>
      <c r="AH660" s="528"/>
      <c r="AI660" s="528"/>
      <c r="AJ660" s="527">
        <v>15</v>
      </c>
      <c r="AK660" s="527">
        <v>10</v>
      </c>
      <c r="AL660" s="527">
        <v>7</v>
      </c>
      <c r="AM660" s="527">
        <v>4</v>
      </c>
      <c r="AN660" s="527">
        <v>14</v>
      </c>
      <c r="AO660" s="527">
        <v>5</v>
      </c>
      <c r="AP660" s="527">
        <v>12</v>
      </c>
      <c r="AQ660" s="527">
        <v>4</v>
      </c>
      <c r="AR660" s="527">
        <v>1</v>
      </c>
      <c r="AS660" s="527">
        <v>3</v>
      </c>
      <c r="AT660" s="528"/>
      <c r="AU660" s="528"/>
      <c r="AV660" s="527">
        <v>81</v>
      </c>
      <c r="AW660" s="527">
        <v>100</v>
      </c>
      <c r="AX660" s="528"/>
    </row>
    <row r="661" spans="1:50">
      <c r="A661" s="526" t="s">
        <v>1005</v>
      </c>
      <c r="B661" s="526" t="s">
        <v>973</v>
      </c>
      <c r="C661" s="526" t="s">
        <v>956</v>
      </c>
      <c r="D661" s="526" t="s">
        <v>697</v>
      </c>
      <c r="E661" s="526" t="s">
        <v>698</v>
      </c>
      <c r="F661" s="61" t="str">
        <f>IF(D661="","",VLOOKUP(D661,'UG SKU Categorization'!$A$1:$C$204,3,0))</f>
        <v>Soap</v>
      </c>
      <c r="G661" s="527">
        <v>504</v>
      </c>
      <c r="H661" s="528"/>
      <c r="I661" s="528"/>
      <c r="J661" s="528"/>
      <c r="K661" s="528"/>
      <c r="L661" s="528"/>
      <c r="M661" s="528"/>
      <c r="N661" s="528"/>
      <c r="O661" s="528"/>
      <c r="P661" s="528"/>
      <c r="Q661" s="528"/>
      <c r="R661" s="528"/>
      <c r="S661" s="528"/>
      <c r="T661" s="528"/>
      <c r="U661" s="528"/>
      <c r="V661" s="528"/>
      <c r="W661" s="528"/>
      <c r="X661" s="528"/>
      <c r="Y661" s="528"/>
      <c r="Z661" s="528"/>
      <c r="AA661" s="528"/>
      <c r="AB661" s="528"/>
      <c r="AC661" s="528"/>
      <c r="AD661" s="528"/>
      <c r="AE661" s="528"/>
      <c r="AF661" s="528"/>
      <c r="AG661" s="528"/>
      <c r="AH661" s="528"/>
      <c r="AI661" s="527">
        <v>32</v>
      </c>
      <c r="AJ661" s="527">
        <v>9</v>
      </c>
      <c r="AK661" s="527">
        <v>24</v>
      </c>
      <c r="AL661" s="527">
        <v>27</v>
      </c>
      <c r="AM661" s="527">
        <v>50</v>
      </c>
      <c r="AN661" s="527">
        <v>25</v>
      </c>
      <c r="AO661" s="527">
        <v>28</v>
      </c>
      <c r="AP661" s="527">
        <v>26</v>
      </c>
      <c r="AQ661" s="527">
        <v>36</v>
      </c>
      <c r="AR661" s="527">
        <v>53</v>
      </c>
      <c r="AS661" s="527">
        <v>26</v>
      </c>
      <c r="AT661" s="527">
        <v>42</v>
      </c>
      <c r="AU661" s="527">
        <v>21</v>
      </c>
      <c r="AV661" s="527">
        <v>5</v>
      </c>
      <c r="AW661" s="527">
        <v>98</v>
      </c>
      <c r="AX661" s="527">
        <v>2</v>
      </c>
    </row>
    <row r="662" spans="1:50">
      <c r="A662" s="526" t="s">
        <v>1005</v>
      </c>
      <c r="B662" s="526" t="s">
        <v>973</v>
      </c>
      <c r="C662" s="526" t="s">
        <v>956</v>
      </c>
      <c r="D662" s="526" t="s">
        <v>665</v>
      </c>
      <c r="E662" s="526" t="s">
        <v>666</v>
      </c>
      <c r="F662" s="61" t="str">
        <f>IF(D662="","",VLOOKUP(D662,'UG SKU Categorization'!$A$1:$C$204,3,0))</f>
        <v>Diarrhea Treatment</v>
      </c>
      <c r="G662" s="527">
        <v>546</v>
      </c>
      <c r="H662" s="528"/>
      <c r="I662" s="528"/>
      <c r="J662" s="528"/>
      <c r="K662" s="528"/>
      <c r="L662" s="528"/>
      <c r="M662" s="528"/>
      <c r="N662" s="528"/>
      <c r="O662" s="528"/>
      <c r="P662" s="528"/>
      <c r="Q662" s="528"/>
      <c r="R662" s="528"/>
      <c r="S662" s="528"/>
      <c r="T662" s="528"/>
      <c r="U662" s="528"/>
      <c r="V662" s="528"/>
      <c r="W662" s="528"/>
      <c r="X662" s="528"/>
      <c r="Y662" s="528"/>
      <c r="Z662" s="528"/>
      <c r="AA662" s="528"/>
      <c r="AB662" s="528"/>
      <c r="AC662" s="528"/>
      <c r="AD662" s="528"/>
      <c r="AE662" s="528"/>
      <c r="AF662" s="528"/>
      <c r="AG662" s="528"/>
      <c r="AH662" s="528"/>
      <c r="AI662" s="527">
        <v>236</v>
      </c>
      <c r="AJ662" s="527">
        <v>8</v>
      </c>
      <c r="AK662" s="527">
        <v>10</v>
      </c>
      <c r="AL662" s="527">
        <v>76</v>
      </c>
      <c r="AM662" s="527">
        <v>41</v>
      </c>
      <c r="AN662" s="527">
        <v>49</v>
      </c>
      <c r="AO662" s="527">
        <v>36</v>
      </c>
      <c r="AP662" s="527">
        <v>51</v>
      </c>
      <c r="AQ662" s="527">
        <v>28</v>
      </c>
      <c r="AR662" s="527">
        <v>1</v>
      </c>
      <c r="AS662" s="527">
        <v>10</v>
      </c>
      <c r="AT662" s="528"/>
      <c r="AU662" s="528"/>
      <c r="AV662" s="528"/>
      <c r="AW662" s="528"/>
      <c r="AX662" s="528"/>
    </row>
    <row r="663" spans="1:50">
      <c r="A663" s="526" t="s">
        <v>1005</v>
      </c>
      <c r="B663" s="526" t="s">
        <v>973</v>
      </c>
      <c r="C663" s="526" t="s">
        <v>956</v>
      </c>
      <c r="D663" s="526" t="s">
        <v>1976</v>
      </c>
      <c r="E663" s="526" t="s">
        <v>1978</v>
      </c>
      <c r="F663" s="61" t="str">
        <f>IF(D663="","",VLOOKUP(D663,'UG SKU Categorization'!$A$1:$C$204,3,0))</f>
        <v>Diarrhea Treatment</v>
      </c>
      <c r="G663" s="527">
        <v>1</v>
      </c>
      <c r="H663" s="528"/>
      <c r="I663" s="528"/>
      <c r="J663" s="528"/>
      <c r="K663" s="528"/>
      <c r="L663" s="528"/>
      <c r="M663" s="528"/>
      <c r="N663" s="528"/>
      <c r="O663" s="528"/>
      <c r="P663" s="528"/>
      <c r="Q663" s="528"/>
      <c r="R663" s="528"/>
      <c r="S663" s="528"/>
      <c r="T663" s="528"/>
      <c r="U663" s="528"/>
      <c r="V663" s="528"/>
      <c r="W663" s="528"/>
      <c r="X663" s="528"/>
      <c r="Y663" s="528"/>
      <c r="Z663" s="528"/>
      <c r="AA663" s="528"/>
      <c r="AB663" s="528"/>
      <c r="AC663" s="528"/>
      <c r="AD663" s="528"/>
      <c r="AE663" s="528"/>
      <c r="AF663" s="528"/>
      <c r="AG663" s="528"/>
      <c r="AH663" s="528"/>
      <c r="AI663" s="528"/>
      <c r="AJ663" s="528"/>
      <c r="AK663" s="528"/>
      <c r="AL663" s="528"/>
      <c r="AM663" s="528"/>
      <c r="AN663" s="528"/>
      <c r="AO663" s="528"/>
      <c r="AP663" s="528"/>
      <c r="AQ663" s="528"/>
      <c r="AR663" s="528"/>
      <c r="AS663" s="528"/>
      <c r="AT663" s="528"/>
      <c r="AU663" s="527">
        <v>1</v>
      </c>
      <c r="AV663" s="528"/>
      <c r="AW663" s="528"/>
      <c r="AX663" s="528"/>
    </row>
    <row r="664" spans="1:50">
      <c r="A664" s="526" t="s">
        <v>1005</v>
      </c>
      <c r="B664" s="526" t="s">
        <v>973</v>
      </c>
      <c r="C664" s="526" t="s">
        <v>956</v>
      </c>
      <c r="D664" s="526" t="s">
        <v>699</v>
      </c>
      <c r="E664" s="526" t="s">
        <v>700</v>
      </c>
      <c r="F664" s="61" t="str">
        <f>IF(D664="","",VLOOKUP(D664,'UG SKU Categorization'!$A$1:$C$204,3,0))</f>
        <v>Cookstoves</v>
      </c>
      <c r="G664" s="527">
        <v>968</v>
      </c>
      <c r="H664" s="528"/>
      <c r="I664" s="528"/>
      <c r="J664" s="528"/>
      <c r="K664" s="528"/>
      <c r="L664" s="528"/>
      <c r="M664" s="528"/>
      <c r="N664" s="528"/>
      <c r="O664" s="528"/>
      <c r="P664" s="528"/>
      <c r="Q664" s="528"/>
      <c r="R664" s="528"/>
      <c r="S664" s="528"/>
      <c r="T664" s="528"/>
      <c r="U664" s="528"/>
      <c r="V664" s="528"/>
      <c r="W664" s="528"/>
      <c r="X664" s="528"/>
      <c r="Y664" s="528"/>
      <c r="Z664" s="528"/>
      <c r="AA664" s="528"/>
      <c r="AB664" s="528"/>
      <c r="AC664" s="528"/>
      <c r="AD664" s="528"/>
      <c r="AE664" s="528"/>
      <c r="AF664" s="528"/>
      <c r="AG664" s="528"/>
      <c r="AH664" s="528"/>
      <c r="AI664" s="527">
        <v>142</v>
      </c>
      <c r="AJ664" s="527">
        <v>178</v>
      </c>
      <c r="AK664" s="527">
        <v>205</v>
      </c>
      <c r="AL664" s="527">
        <v>199</v>
      </c>
      <c r="AM664" s="527">
        <v>57</v>
      </c>
      <c r="AN664" s="527">
        <v>32</v>
      </c>
      <c r="AO664" s="527">
        <v>42</v>
      </c>
      <c r="AP664" s="527">
        <v>17</v>
      </c>
      <c r="AQ664" s="527">
        <v>40</v>
      </c>
      <c r="AR664" s="527">
        <v>12</v>
      </c>
      <c r="AS664" s="527">
        <v>5</v>
      </c>
      <c r="AT664" s="527">
        <v>7</v>
      </c>
      <c r="AU664" s="527">
        <v>15</v>
      </c>
      <c r="AV664" s="527">
        <v>7</v>
      </c>
      <c r="AW664" s="527">
        <v>7</v>
      </c>
      <c r="AX664" s="527">
        <v>3</v>
      </c>
    </row>
    <row r="665" spans="1:50">
      <c r="A665" s="526" t="s">
        <v>1005</v>
      </c>
      <c r="B665" s="526" t="s">
        <v>973</v>
      </c>
      <c r="C665" s="526" t="s">
        <v>956</v>
      </c>
      <c r="D665" s="526" t="s">
        <v>701</v>
      </c>
      <c r="E665" s="526" t="s">
        <v>702</v>
      </c>
      <c r="F665" s="61" t="str">
        <f>IF(D665="","",VLOOKUP(D665,'UG SKU Categorization'!$A$1:$C$204,3,0))</f>
        <v>Cookstoves</v>
      </c>
      <c r="G665" s="527">
        <v>630</v>
      </c>
      <c r="H665" s="528"/>
      <c r="I665" s="528"/>
      <c r="J665" s="528"/>
      <c r="K665" s="528"/>
      <c r="L665" s="528"/>
      <c r="M665" s="528"/>
      <c r="N665" s="528"/>
      <c r="O665" s="528"/>
      <c r="P665" s="528"/>
      <c r="Q665" s="528"/>
      <c r="R665" s="528"/>
      <c r="S665" s="528"/>
      <c r="T665" s="528"/>
      <c r="U665" s="528"/>
      <c r="V665" s="528"/>
      <c r="W665" s="528"/>
      <c r="X665" s="528"/>
      <c r="Y665" s="528"/>
      <c r="Z665" s="528"/>
      <c r="AA665" s="528"/>
      <c r="AB665" s="528"/>
      <c r="AC665" s="528"/>
      <c r="AD665" s="528"/>
      <c r="AE665" s="528"/>
      <c r="AF665" s="528"/>
      <c r="AG665" s="528"/>
      <c r="AH665" s="528"/>
      <c r="AI665" s="527">
        <v>68</v>
      </c>
      <c r="AJ665" s="527">
        <v>143</v>
      </c>
      <c r="AK665" s="527">
        <v>100</v>
      </c>
      <c r="AL665" s="527">
        <v>127</v>
      </c>
      <c r="AM665" s="527">
        <v>50</v>
      </c>
      <c r="AN665" s="527">
        <v>27</v>
      </c>
      <c r="AO665" s="527">
        <v>34</v>
      </c>
      <c r="AP665" s="527">
        <v>9</v>
      </c>
      <c r="AQ665" s="527">
        <v>28</v>
      </c>
      <c r="AR665" s="527">
        <v>8</v>
      </c>
      <c r="AS665" s="527">
        <v>10</v>
      </c>
      <c r="AT665" s="527">
        <v>4</v>
      </c>
      <c r="AU665" s="527">
        <v>16</v>
      </c>
      <c r="AV665" s="527">
        <v>4</v>
      </c>
      <c r="AW665" s="527">
        <v>1</v>
      </c>
      <c r="AX665" s="527">
        <v>1</v>
      </c>
    </row>
    <row r="666" spans="1:50">
      <c r="A666" s="526" t="s">
        <v>1005</v>
      </c>
      <c r="B666" s="526" t="s">
        <v>973</v>
      </c>
      <c r="C666" s="526" t="s">
        <v>956</v>
      </c>
      <c r="D666" s="526" t="s">
        <v>427</v>
      </c>
      <c r="E666" s="526" t="s">
        <v>428</v>
      </c>
      <c r="F666" s="61" t="str">
        <f>IF(D666="","",VLOOKUP(D666,'UG SKU Categorization'!$A$1:$C$204,3,0))</f>
        <v>Solar</v>
      </c>
      <c r="G666" s="527">
        <v>1</v>
      </c>
      <c r="H666" s="528"/>
      <c r="I666" s="528"/>
      <c r="J666" s="528"/>
      <c r="K666" s="528"/>
      <c r="L666" s="528"/>
      <c r="M666" s="528"/>
      <c r="N666" s="528"/>
      <c r="O666" s="528"/>
      <c r="P666" s="528"/>
      <c r="Q666" s="528"/>
      <c r="R666" s="528"/>
      <c r="S666" s="528"/>
      <c r="T666" s="528"/>
      <c r="U666" s="528"/>
      <c r="V666" s="528"/>
      <c r="W666" s="528"/>
      <c r="X666" s="528"/>
      <c r="Y666" s="528"/>
      <c r="Z666" s="528"/>
      <c r="AA666" s="528"/>
      <c r="AB666" s="528"/>
      <c r="AC666" s="528"/>
      <c r="AD666" s="528"/>
      <c r="AE666" s="528"/>
      <c r="AF666" s="528"/>
      <c r="AG666" s="528"/>
      <c r="AH666" s="528"/>
      <c r="AI666" s="528"/>
      <c r="AJ666" s="528"/>
      <c r="AK666" s="528"/>
      <c r="AL666" s="528"/>
      <c r="AM666" s="528"/>
      <c r="AN666" s="528"/>
      <c r="AO666" s="528"/>
      <c r="AP666" s="528"/>
      <c r="AQ666" s="527">
        <v>1</v>
      </c>
      <c r="AR666" s="528"/>
      <c r="AS666" s="528"/>
      <c r="AT666" s="528"/>
      <c r="AU666" s="528"/>
      <c r="AV666" s="528"/>
      <c r="AW666" s="528"/>
      <c r="AX666" s="528"/>
    </row>
    <row r="667" spans="1:50">
      <c r="A667" s="526" t="s">
        <v>1005</v>
      </c>
      <c r="B667" s="526" t="s">
        <v>973</v>
      </c>
      <c r="C667" s="526" t="s">
        <v>956</v>
      </c>
      <c r="D667" s="526" t="s">
        <v>479</v>
      </c>
      <c r="E667" s="526" t="s">
        <v>480</v>
      </c>
      <c r="F667" s="61" t="str">
        <f>IF(D667="","",VLOOKUP(D667,'UG SKU Categorization'!$A$1:$C$204,3,0))</f>
        <v>Soap</v>
      </c>
      <c r="G667" s="527">
        <v>15738</v>
      </c>
      <c r="H667" s="528"/>
      <c r="I667" s="528"/>
      <c r="J667" s="528"/>
      <c r="K667" s="528"/>
      <c r="L667" s="528"/>
      <c r="M667" s="528"/>
      <c r="N667" s="528"/>
      <c r="O667" s="528"/>
      <c r="P667" s="528"/>
      <c r="Q667" s="528"/>
      <c r="R667" s="528"/>
      <c r="S667" s="528"/>
      <c r="T667" s="528"/>
      <c r="U667" s="528"/>
      <c r="V667" s="528"/>
      <c r="W667" s="528"/>
      <c r="X667" s="528"/>
      <c r="Y667" s="528"/>
      <c r="Z667" s="528"/>
      <c r="AA667" s="528"/>
      <c r="AB667" s="528"/>
      <c r="AC667" s="528"/>
      <c r="AD667" s="528"/>
      <c r="AE667" s="528"/>
      <c r="AF667" s="528"/>
      <c r="AG667" s="528"/>
      <c r="AH667" s="528"/>
      <c r="AI667" s="527">
        <v>1</v>
      </c>
      <c r="AJ667" s="527">
        <v>14</v>
      </c>
      <c r="AK667" s="527">
        <v>10</v>
      </c>
      <c r="AL667" s="527">
        <v>33</v>
      </c>
      <c r="AM667" s="527">
        <v>367</v>
      </c>
      <c r="AN667" s="527">
        <v>1548</v>
      </c>
      <c r="AO667" s="527">
        <v>1510</v>
      </c>
      <c r="AP667" s="527">
        <v>2081</v>
      </c>
      <c r="AQ667" s="527">
        <v>2011</v>
      </c>
      <c r="AR667" s="527">
        <v>431</v>
      </c>
      <c r="AS667" s="527">
        <v>1323</v>
      </c>
      <c r="AT667" s="527">
        <v>2526</v>
      </c>
      <c r="AU667" s="527">
        <v>2135</v>
      </c>
      <c r="AV667" s="527">
        <v>1159</v>
      </c>
      <c r="AW667" s="527">
        <v>409</v>
      </c>
      <c r="AX667" s="527">
        <v>180</v>
      </c>
    </row>
    <row r="668" spans="1:50">
      <c r="A668" s="526" t="s">
        <v>1005</v>
      </c>
      <c r="B668" s="526" t="s">
        <v>973</v>
      </c>
      <c r="C668" s="526" t="s">
        <v>956</v>
      </c>
      <c r="D668" s="526" t="s">
        <v>439</v>
      </c>
      <c r="E668" s="526" t="s">
        <v>440</v>
      </c>
      <c r="F668" s="61" t="str">
        <f>IF(D668="","",VLOOKUP(D668,'UG SKU Categorization'!$A$1:$C$204,3,0))</f>
        <v>Solar</v>
      </c>
      <c r="G668" s="527">
        <v>1</v>
      </c>
      <c r="H668" s="528"/>
      <c r="I668" s="528"/>
      <c r="J668" s="528"/>
      <c r="K668" s="528"/>
      <c r="L668" s="528"/>
      <c r="M668" s="528"/>
      <c r="N668" s="528"/>
      <c r="O668" s="528"/>
      <c r="P668" s="528"/>
      <c r="Q668" s="528"/>
      <c r="R668" s="528"/>
      <c r="S668" s="528"/>
      <c r="T668" s="528"/>
      <c r="U668" s="528"/>
      <c r="V668" s="528"/>
      <c r="W668" s="528"/>
      <c r="X668" s="528"/>
      <c r="Y668" s="528"/>
      <c r="Z668" s="528"/>
      <c r="AA668" s="528"/>
      <c r="AB668" s="528"/>
      <c r="AC668" s="528"/>
      <c r="AD668" s="528"/>
      <c r="AE668" s="528"/>
      <c r="AF668" s="528"/>
      <c r="AG668" s="528"/>
      <c r="AH668" s="528"/>
      <c r="AI668" s="528"/>
      <c r="AJ668" s="528"/>
      <c r="AK668" s="528"/>
      <c r="AL668" s="528"/>
      <c r="AM668" s="528"/>
      <c r="AN668" s="528"/>
      <c r="AO668" s="528"/>
      <c r="AP668" s="528"/>
      <c r="AQ668" s="528"/>
      <c r="AR668" s="528"/>
      <c r="AS668" s="528"/>
      <c r="AT668" s="527">
        <v>1</v>
      </c>
      <c r="AU668" s="528"/>
      <c r="AV668" s="528"/>
      <c r="AW668" s="528"/>
      <c r="AX668" s="528"/>
    </row>
    <row r="669" spans="1:50">
      <c r="A669" s="526" t="s">
        <v>1005</v>
      </c>
      <c r="B669" s="526" t="s">
        <v>973</v>
      </c>
      <c r="C669" s="526" t="s">
        <v>956</v>
      </c>
      <c r="D669" s="526" t="s">
        <v>705</v>
      </c>
      <c r="E669" s="526" t="s">
        <v>706</v>
      </c>
      <c r="F669" s="61" t="str">
        <f>IF(D669="","",VLOOKUP(D669,'UG SKU Categorization'!$A$1:$C$204,3,0))</f>
        <v>Cookstoves</v>
      </c>
      <c r="G669" s="527">
        <v>14</v>
      </c>
      <c r="H669" s="528"/>
      <c r="I669" s="528"/>
      <c r="J669" s="528"/>
      <c r="K669" s="528"/>
      <c r="L669" s="528"/>
      <c r="M669" s="528"/>
      <c r="N669" s="528"/>
      <c r="O669" s="528"/>
      <c r="P669" s="528"/>
      <c r="Q669" s="528"/>
      <c r="R669" s="528"/>
      <c r="S669" s="528"/>
      <c r="T669" s="528"/>
      <c r="U669" s="528"/>
      <c r="V669" s="528"/>
      <c r="W669" s="528"/>
      <c r="X669" s="528"/>
      <c r="Y669" s="528"/>
      <c r="Z669" s="528"/>
      <c r="AA669" s="528"/>
      <c r="AB669" s="528"/>
      <c r="AC669" s="528"/>
      <c r="AD669" s="528"/>
      <c r="AE669" s="528"/>
      <c r="AF669" s="528"/>
      <c r="AG669" s="528"/>
      <c r="AH669" s="528"/>
      <c r="AI669" s="527">
        <v>1</v>
      </c>
      <c r="AJ669" s="528"/>
      <c r="AK669" s="527">
        <v>4</v>
      </c>
      <c r="AL669" s="527">
        <v>5</v>
      </c>
      <c r="AM669" s="528"/>
      <c r="AN669" s="527">
        <v>4</v>
      </c>
      <c r="AO669" s="528"/>
      <c r="AP669" s="528"/>
      <c r="AQ669" s="528"/>
      <c r="AR669" s="528"/>
      <c r="AS669" s="528"/>
      <c r="AT669" s="528"/>
      <c r="AU669" s="528"/>
      <c r="AV669" s="528"/>
      <c r="AW669" s="528"/>
      <c r="AX669" s="528"/>
    </row>
    <row r="670" spans="1:50">
      <c r="A670" s="526" t="s">
        <v>1005</v>
      </c>
      <c r="B670" s="526" t="s">
        <v>973</v>
      </c>
      <c r="C670" s="526" t="s">
        <v>956</v>
      </c>
      <c r="D670" s="526" t="s">
        <v>441</v>
      </c>
      <c r="E670" s="526" t="s">
        <v>442</v>
      </c>
      <c r="F670" s="61" t="str">
        <f>IF(D670="","",VLOOKUP(D670,'UG SKU Categorization'!$A$1:$C$204,3,0))</f>
        <v>Solar</v>
      </c>
      <c r="G670" s="527">
        <v>15</v>
      </c>
      <c r="H670" s="528"/>
      <c r="I670" s="528"/>
      <c r="J670" s="528"/>
      <c r="K670" s="528"/>
      <c r="L670" s="528"/>
      <c r="M670" s="528"/>
      <c r="N670" s="528"/>
      <c r="O670" s="528"/>
      <c r="P670" s="528"/>
      <c r="Q670" s="528"/>
      <c r="R670" s="528"/>
      <c r="S670" s="528"/>
      <c r="T670" s="528"/>
      <c r="U670" s="528"/>
      <c r="V670" s="528"/>
      <c r="W670" s="528"/>
      <c r="X670" s="528"/>
      <c r="Y670" s="528"/>
      <c r="Z670" s="528"/>
      <c r="AA670" s="528"/>
      <c r="AB670" s="528"/>
      <c r="AC670" s="528"/>
      <c r="AD670" s="528"/>
      <c r="AE670" s="528"/>
      <c r="AF670" s="528"/>
      <c r="AG670" s="528"/>
      <c r="AH670" s="528"/>
      <c r="AI670" s="527">
        <v>1</v>
      </c>
      <c r="AJ670" s="527">
        <v>1</v>
      </c>
      <c r="AK670" s="527">
        <v>1</v>
      </c>
      <c r="AL670" s="527">
        <v>1</v>
      </c>
      <c r="AM670" s="528"/>
      <c r="AN670" s="527">
        <v>1</v>
      </c>
      <c r="AO670" s="527">
        <v>1</v>
      </c>
      <c r="AP670" s="527">
        <v>1</v>
      </c>
      <c r="AQ670" s="527">
        <v>5</v>
      </c>
      <c r="AR670" s="527">
        <v>1</v>
      </c>
      <c r="AS670" s="527">
        <v>1</v>
      </c>
      <c r="AT670" s="528"/>
      <c r="AU670" s="527">
        <v>1</v>
      </c>
      <c r="AV670" s="528"/>
      <c r="AW670" s="528"/>
      <c r="AX670" s="528"/>
    </row>
    <row r="671" spans="1:50">
      <c r="A671" s="526" t="s">
        <v>1005</v>
      </c>
      <c r="B671" s="526" t="s">
        <v>973</v>
      </c>
      <c r="C671" s="526" t="s">
        <v>956</v>
      </c>
      <c r="D671" s="526" t="s">
        <v>707</v>
      </c>
      <c r="E671" s="526" t="s">
        <v>708</v>
      </c>
      <c r="F671" s="61" t="str">
        <f>IF(D671="","",VLOOKUP(D671,'UG SKU Categorization'!$A$1:$C$204,3,0))</f>
        <v>Cookstoves</v>
      </c>
      <c r="G671" s="527">
        <v>376</v>
      </c>
      <c r="H671" s="528"/>
      <c r="I671" s="528"/>
      <c r="J671" s="528"/>
      <c r="K671" s="528"/>
      <c r="L671" s="528"/>
      <c r="M671" s="528"/>
      <c r="N671" s="528"/>
      <c r="O671" s="528"/>
      <c r="P671" s="528"/>
      <c r="Q671" s="528"/>
      <c r="R671" s="528"/>
      <c r="S671" s="528"/>
      <c r="T671" s="528"/>
      <c r="U671" s="528"/>
      <c r="V671" s="528"/>
      <c r="W671" s="528"/>
      <c r="X671" s="528"/>
      <c r="Y671" s="528"/>
      <c r="Z671" s="528"/>
      <c r="AA671" s="528"/>
      <c r="AB671" s="528"/>
      <c r="AC671" s="528"/>
      <c r="AD671" s="528"/>
      <c r="AE671" s="528"/>
      <c r="AF671" s="528"/>
      <c r="AG671" s="528"/>
      <c r="AH671" s="528"/>
      <c r="AI671" s="527">
        <v>43</v>
      </c>
      <c r="AJ671" s="527">
        <v>89</v>
      </c>
      <c r="AK671" s="527">
        <v>51</v>
      </c>
      <c r="AL671" s="527">
        <v>83</v>
      </c>
      <c r="AM671" s="527">
        <v>34</v>
      </c>
      <c r="AN671" s="527">
        <v>13</v>
      </c>
      <c r="AO671" s="527">
        <v>13</v>
      </c>
      <c r="AP671" s="527">
        <v>9</v>
      </c>
      <c r="AQ671" s="527">
        <v>23</v>
      </c>
      <c r="AR671" s="527">
        <v>1</v>
      </c>
      <c r="AS671" s="527">
        <v>3</v>
      </c>
      <c r="AT671" s="527">
        <v>3</v>
      </c>
      <c r="AU671" s="527">
        <v>10</v>
      </c>
      <c r="AV671" s="528"/>
      <c r="AW671" s="527">
        <v>1</v>
      </c>
      <c r="AX671" s="528"/>
    </row>
    <row r="672" spans="1:50">
      <c r="A672" s="526" t="s">
        <v>1005</v>
      </c>
      <c r="B672" s="526" t="s">
        <v>973</v>
      </c>
      <c r="C672" s="526" t="s">
        <v>956</v>
      </c>
      <c r="D672" s="526" t="s">
        <v>513</v>
      </c>
      <c r="E672" s="526" t="s">
        <v>514</v>
      </c>
      <c r="F672" s="61" t="str">
        <f>IF(D672="","",VLOOKUP(D672,'UG SKU Categorization'!$A$1:$C$204,3,0))</f>
        <v>Fuel</v>
      </c>
      <c r="G672" s="527">
        <v>1434</v>
      </c>
      <c r="H672" s="528"/>
      <c r="I672" s="528"/>
      <c r="J672" s="528"/>
      <c r="K672" s="528"/>
      <c r="L672" s="528"/>
      <c r="M672" s="528"/>
      <c r="N672" s="528"/>
      <c r="O672" s="528"/>
      <c r="P672" s="528"/>
      <c r="Q672" s="528"/>
      <c r="R672" s="528"/>
      <c r="S672" s="528"/>
      <c r="T672" s="528"/>
      <c r="U672" s="528"/>
      <c r="V672" s="528"/>
      <c r="W672" s="528"/>
      <c r="X672" s="528"/>
      <c r="Y672" s="528"/>
      <c r="Z672" s="528"/>
      <c r="AA672" s="528"/>
      <c r="AB672" s="528"/>
      <c r="AC672" s="528"/>
      <c r="AD672" s="528"/>
      <c r="AE672" s="528"/>
      <c r="AF672" s="528"/>
      <c r="AG672" s="528"/>
      <c r="AH672" s="528"/>
      <c r="AI672" s="527">
        <v>133</v>
      </c>
      <c r="AJ672" s="527">
        <v>368</v>
      </c>
      <c r="AK672" s="527">
        <v>197</v>
      </c>
      <c r="AL672" s="527">
        <v>277</v>
      </c>
      <c r="AM672" s="527">
        <v>117</v>
      </c>
      <c r="AN672" s="527">
        <v>55</v>
      </c>
      <c r="AO672" s="527">
        <v>41</v>
      </c>
      <c r="AP672" s="527">
        <v>46</v>
      </c>
      <c r="AQ672" s="527">
        <v>136</v>
      </c>
      <c r="AR672" s="527">
        <v>24</v>
      </c>
      <c r="AS672" s="527">
        <v>2</v>
      </c>
      <c r="AT672" s="528"/>
      <c r="AU672" s="527">
        <v>26</v>
      </c>
      <c r="AV672" s="527">
        <v>12</v>
      </c>
      <c r="AW672" s="528"/>
      <c r="AX672" s="528"/>
    </row>
    <row r="673" spans="1:50">
      <c r="A673" s="526" t="s">
        <v>1005</v>
      </c>
      <c r="B673" s="526" t="s">
        <v>973</v>
      </c>
      <c r="C673" s="526" t="s">
        <v>956</v>
      </c>
      <c r="D673" s="526" t="s">
        <v>1010</v>
      </c>
      <c r="E673" s="526" t="s">
        <v>1011</v>
      </c>
      <c r="F673" s="61" t="str">
        <f>IF(D673="","",VLOOKUP(D673,'UG SKU Categorization'!$A$1:$C$204,3,0))</f>
        <v>Solar</v>
      </c>
      <c r="G673" s="527">
        <v>32</v>
      </c>
      <c r="H673" s="528"/>
      <c r="I673" s="528"/>
      <c r="J673" s="528"/>
      <c r="K673" s="528"/>
      <c r="L673" s="528"/>
      <c r="M673" s="528"/>
      <c r="N673" s="528"/>
      <c r="O673" s="528"/>
      <c r="P673" s="528"/>
      <c r="Q673" s="528"/>
      <c r="R673" s="528"/>
      <c r="S673" s="528"/>
      <c r="T673" s="528"/>
      <c r="U673" s="528"/>
      <c r="V673" s="528"/>
      <c r="W673" s="528"/>
      <c r="X673" s="528"/>
      <c r="Y673" s="528"/>
      <c r="Z673" s="528"/>
      <c r="AA673" s="528"/>
      <c r="AB673" s="528"/>
      <c r="AC673" s="528"/>
      <c r="AD673" s="528"/>
      <c r="AE673" s="528"/>
      <c r="AF673" s="528"/>
      <c r="AG673" s="528"/>
      <c r="AH673" s="528"/>
      <c r="AI673" s="528"/>
      <c r="AJ673" s="528"/>
      <c r="AK673" s="527">
        <v>4</v>
      </c>
      <c r="AL673" s="527">
        <v>5</v>
      </c>
      <c r="AM673" s="528"/>
      <c r="AN673" s="527">
        <v>3</v>
      </c>
      <c r="AO673" s="527">
        <v>2</v>
      </c>
      <c r="AP673" s="527">
        <v>3</v>
      </c>
      <c r="AQ673" s="527">
        <v>10</v>
      </c>
      <c r="AR673" s="528"/>
      <c r="AS673" s="527">
        <v>1</v>
      </c>
      <c r="AT673" s="527">
        <v>1</v>
      </c>
      <c r="AU673" s="527">
        <v>2</v>
      </c>
      <c r="AV673" s="527">
        <v>1</v>
      </c>
      <c r="AW673" s="528"/>
      <c r="AX673" s="528"/>
    </row>
    <row r="674" spans="1:50">
      <c r="A674" s="526" t="s">
        <v>1005</v>
      </c>
      <c r="B674" s="526" t="s">
        <v>973</v>
      </c>
      <c r="C674" s="526" t="s">
        <v>956</v>
      </c>
      <c r="D674" s="526" t="s">
        <v>1012</v>
      </c>
      <c r="E674" s="526" t="s">
        <v>1013</v>
      </c>
      <c r="F674" s="61" t="str">
        <f>IF(D674="","",VLOOKUP(D674,'UG SKU Categorization'!$A$1:$C$204,3,0))</f>
        <v>Solar</v>
      </c>
      <c r="G674" s="527">
        <v>1</v>
      </c>
      <c r="H674" s="528"/>
      <c r="I674" s="528"/>
      <c r="J674" s="528"/>
      <c r="K674" s="528"/>
      <c r="L674" s="528"/>
      <c r="M674" s="528"/>
      <c r="N674" s="528"/>
      <c r="O674" s="528"/>
      <c r="P674" s="528"/>
      <c r="Q674" s="528"/>
      <c r="R674" s="528"/>
      <c r="S674" s="528"/>
      <c r="T674" s="528"/>
      <c r="U674" s="528"/>
      <c r="V674" s="528"/>
      <c r="W674" s="528"/>
      <c r="X674" s="528"/>
      <c r="Y674" s="528"/>
      <c r="Z674" s="528"/>
      <c r="AA674" s="528"/>
      <c r="AB674" s="528"/>
      <c r="AC674" s="528"/>
      <c r="AD674" s="528"/>
      <c r="AE674" s="528"/>
      <c r="AF674" s="528"/>
      <c r="AG674" s="528"/>
      <c r="AH674" s="528"/>
      <c r="AI674" s="528"/>
      <c r="AJ674" s="527">
        <v>1</v>
      </c>
      <c r="AK674" s="528"/>
      <c r="AL674" s="528"/>
      <c r="AM674" s="528"/>
      <c r="AN674" s="528"/>
      <c r="AO674" s="528"/>
      <c r="AP674" s="528"/>
      <c r="AQ674" s="528"/>
      <c r="AR674" s="528"/>
      <c r="AS674" s="528"/>
      <c r="AT674" s="528"/>
      <c r="AU674" s="528"/>
      <c r="AV674" s="528"/>
      <c r="AW674" s="528"/>
      <c r="AX674" s="528"/>
    </row>
    <row r="675" spans="1:50">
      <c r="A675" s="526" t="s">
        <v>1005</v>
      </c>
      <c r="B675" s="526" t="s">
        <v>973</v>
      </c>
      <c r="C675" s="526" t="s">
        <v>956</v>
      </c>
      <c r="D675" s="526" t="s">
        <v>1051</v>
      </c>
      <c r="E675" s="526" t="s">
        <v>1052</v>
      </c>
      <c r="F675" s="61" t="str">
        <f>IF(D675="","",VLOOKUP(D675,'UG SKU Categorization'!$A$1:$C$204,3,0))</f>
        <v>Cookstoves</v>
      </c>
      <c r="G675" s="527">
        <v>6</v>
      </c>
      <c r="H675" s="528"/>
      <c r="I675" s="528"/>
      <c r="J675" s="528"/>
      <c r="K675" s="528"/>
      <c r="L675" s="528"/>
      <c r="M675" s="528"/>
      <c r="N675" s="528"/>
      <c r="O675" s="528"/>
      <c r="P675" s="528"/>
      <c r="Q675" s="528"/>
      <c r="R675" s="528"/>
      <c r="S675" s="528"/>
      <c r="T675" s="528"/>
      <c r="U675" s="528"/>
      <c r="V675" s="528"/>
      <c r="W675" s="528"/>
      <c r="X675" s="528"/>
      <c r="Y675" s="528"/>
      <c r="Z675" s="528"/>
      <c r="AA675" s="528"/>
      <c r="AB675" s="528"/>
      <c r="AC675" s="528"/>
      <c r="AD675" s="528"/>
      <c r="AE675" s="528"/>
      <c r="AF675" s="528"/>
      <c r="AG675" s="528"/>
      <c r="AH675" s="528"/>
      <c r="AI675" s="528"/>
      <c r="AJ675" s="528"/>
      <c r="AK675" s="527">
        <v>1</v>
      </c>
      <c r="AL675" s="528"/>
      <c r="AM675" s="528"/>
      <c r="AN675" s="528"/>
      <c r="AO675" s="528"/>
      <c r="AP675" s="528"/>
      <c r="AQ675" s="527">
        <v>1</v>
      </c>
      <c r="AR675" s="527">
        <v>2</v>
      </c>
      <c r="AS675" s="528"/>
      <c r="AT675" s="528"/>
      <c r="AU675" s="527">
        <v>1</v>
      </c>
      <c r="AV675" s="527">
        <v>1</v>
      </c>
      <c r="AW675" s="528"/>
      <c r="AX675" s="528"/>
    </row>
    <row r="676" spans="1:50">
      <c r="A676" s="526" t="s">
        <v>1005</v>
      </c>
      <c r="B676" s="526" t="s">
        <v>973</v>
      </c>
      <c r="C676" s="526" t="s">
        <v>956</v>
      </c>
      <c r="D676" s="526" t="s">
        <v>1221</v>
      </c>
      <c r="E676" s="526" t="s">
        <v>1222</v>
      </c>
      <c r="F676" s="61" t="str">
        <f>IF(D676="","",VLOOKUP(D676,'UG SKU Categorization'!$A$1:$C$204,3,0))</f>
        <v>Cookstoves</v>
      </c>
      <c r="G676" s="527">
        <v>10</v>
      </c>
      <c r="H676" s="528"/>
      <c r="I676" s="528"/>
      <c r="J676" s="528"/>
      <c r="K676" s="528"/>
      <c r="L676" s="528"/>
      <c r="M676" s="528"/>
      <c r="N676" s="528"/>
      <c r="O676" s="528"/>
      <c r="P676" s="528"/>
      <c r="Q676" s="528"/>
      <c r="R676" s="528"/>
      <c r="S676" s="528"/>
      <c r="T676" s="528"/>
      <c r="U676" s="528"/>
      <c r="V676" s="528"/>
      <c r="W676" s="528"/>
      <c r="X676" s="528"/>
      <c r="Y676" s="528"/>
      <c r="Z676" s="528"/>
      <c r="AA676" s="528"/>
      <c r="AB676" s="528"/>
      <c r="AC676" s="528"/>
      <c r="AD676" s="528"/>
      <c r="AE676" s="528"/>
      <c r="AF676" s="528"/>
      <c r="AG676" s="528"/>
      <c r="AH676" s="528"/>
      <c r="AI676" s="528"/>
      <c r="AJ676" s="528"/>
      <c r="AK676" s="528"/>
      <c r="AL676" s="528"/>
      <c r="AM676" s="528"/>
      <c r="AN676" s="528"/>
      <c r="AO676" s="528"/>
      <c r="AP676" s="528"/>
      <c r="AQ676" s="527">
        <v>1</v>
      </c>
      <c r="AR676" s="527">
        <v>3</v>
      </c>
      <c r="AS676" s="527">
        <v>4</v>
      </c>
      <c r="AT676" s="527">
        <v>1</v>
      </c>
      <c r="AU676" s="528"/>
      <c r="AV676" s="528"/>
      <c r="AW676" s="528"/>
      <c r="AX676" s="527">
        <v>1</v>
      </c>
    </row>
    <row r="677" spans="1:50">
      <c r="A677" s="526" t="s">
        <v>1005</v>
      </c>
      <c r="B677" s="526" t="s">
        <v>973</v>
      </c>
      <c r="C677" s="526" t="s">
        <v>956</v>
      </c>
      <c r="D677" s="526" t="s">
        <v>1049</v>
      </c>
      <c r="E677" s="526" t="s">
        <v>1050</v>
      </c>
      <c r="F677" s="61" t="str">
        <f>IF(D677="","",VLOOKUP(D677,'UG SKU Categorization'!$A$1:$C$204,3,0))</f>
        <v>Solar</v>
      </c>
      <c r="G677" s="527">
        <v>36</v>
      </c>
      <c r="H677" s="528"/>
      <c r="I677" s="528"/>
      <c r="J677" s="528"/>
      <c r="K677" s="528"/>
      <c r="L677" s="528"/>
      <c r="M677" s="528"/>
      <c r="N677" s="528"/>
      <c r="O677" s="528"/>
      <c r="P677" s="528"/>
      <c r="Q677" s="528"/>
      <c r="R677" s="528"/>
      <c r="S677" s="528"/>
      <c r="T677" s="528"/>
      <c r="U677" s="528"/>
      <c r="V677" s="528"/>
      <c r="W677" s="528"/>
      <c r="X677" s="528"/>
      <c r="Y677" s="528"/>
      <c r="Z677" s="528"/>
      <c r="AA677" s="528"/>
      <c r="AB677" s="528"/>
      <c r="AC677" s="528"/>
      <c r="AD677" s="528"/>
      <c r="AE677" s="528"/>
      <c r="AF677" s="528"/>
      <c r="AG677" s="528"/>
      <c r="AH677" s="528"/>
      <c r="AI677" s="528"/>
      <c r="AJ677" s="528"/>
      <c r="AK677" s="527">
        <v>2</v>
      </c>
      <c r="AL677" s="527">
        <v>6</v>
      </c>
      <c r="AM677" s="528"/>
      <c r="AN677" s="527">
        <v>2</v>
      </c>
      <c r="AO677" s="527">
        <v>8</v>
      </c>
      <c r="AP677" s="527">
        <v>1</v>
      </c>
      <c r="AQ677" s="527">
        <v>8</v>
      </c>
      <c r="AR677" s="527">
        <v>2</v>
      </c>
      <c r="AS677" s="527">
        <v>3</v>
      </c>
      <c r="AT677" s="527">
        <v>1</v>
      </c>
      <c r="AU677" s="527">
        <v>1</v>
      </c>
      <c r="AV677" s="527">
        <v>2</v>
      </c>
      <c r="AW677" s="528"/>
      <c r="AX677" s="528"/>
    </row>
    <row r="678" spans="1:50">
      <c r="A678" s="526" t="s">
        <v>1005</v>
      </c>
      <c r="B678" s="526" t="s">
        <v>973</v>
      </c>
      <c r="C678" s="526" t="s">
        <v>956</v>
      </c>
      <c r="D678" s="526" t="s">
        <v>1453</v>
      </c>
      <c r="E678" s="526" t="s">
        <v>1455</v>
      </c>
      <c r="F678" s="61" t="str">
        <f>IF(D678="","",VLOOKUP(D678,'UG SKU Categorization'!$A$1:$C$204,3,0))</f>
        <v>Cookstoves</v>
      </c>
      <c r="G678" s="527">
        <v>16</v>
      </c>
      <c r="H678" s="528"/>
      <c r="I678" s="528"/>
      <c r="J678" s="528"/>
      <c r="K678" s="528"/>
      <c r="L678" s="528"/>
      <c r="M678" s="528"/>
      <c r="N678" s="528"/>
      <c r="O678" s="528"/>
      <c r="P678" s="528"/>
      <c r="Q678" s="528"/>
      <c r="R678" s="528"/>
      <c r="S678" s="528"/>
      <c r="T678" s="528"/>
      <c r="U678" s="528"/>
      <c r="V678" s="528"/>
      <c r="W678" s="528"/>
      <c r="X678" s="528"/>
      <c r="Y678" s="528"/>
      <c r="Z678" s="528"/>
      <c r="AA678" s="528"/>
      <c r="AB678" s="528"/>
      <c r="AC678" s="528"/>
      <c r="AD678" s="528"/>
      <c r="AE678" s="528"/>
      <c r="AF678" s="528"/>
      <c r="AG678" s="528"/>
      <c r="AH678" s="528"/>
      <c r="AI678" s="528"/>
      <c r="AJ678" s="528"/>
      <c r="AK678" s="528"/>
      <c r="AL678" s="528"/>
      <c r="AM678" s="528"/>
      <c r="AN678" s="527">
        <v>4</v>
      </c>
      <c r="AO678" s="527">
        <v>1</v>
      </c>
      <c r="AP678" s="527">
        <v>3</v>
      </c>
      <c r="AQ678" s="527">
        <v>2</v>
      </c>
      <c r="AR678" s="527">
        <v>3</v>
      </c>
      <c r="AS678" s="527">
        <v>2</v>
      </c>
      <c r="AT678" s="527">
        <v>1</v>
      </c>
      <c r="AU678" s="528"/>
      <c r="AV678" s="528"/>
      <c r="AW678" s="528"/>
      <c r="AX678" s="528"/>
    </row>
    <row r="679" spans="1:50">
      <c r="A679" s="526" t="s">
        <v>1005</v>
      </c>
      <c r="B679" s="526" t="s">
        <v>973</v>
      </c>
      <c r="C679" s="526" t="s">
        <v>956</v>
      </c>
      <c r="D679" s="526" t="s">
        <v>517</v>
      </c>
      <c r="E679" s="526" t="s">
        <v>518</v>
      </c>
      <c r="F679" s="61" t="str">
        <f>IF(D679="","",VLOOKUP(D679,'UG SKU Categorization'!$A$1:$C$204,3,0))</f>
        <v>Malaria Prevention</v>
      </c>
      <c r="G679" s="527">
        <v>27</v>
      </c>
      <c r="H679" s="528"/>
      <c r="I679" s="528"/>
      <c r="J679" s="528"/>
      <c r="K679" s="528"/>
      <c r="L679" s="528"/>
      <c r="M679" s="528"/>
      <c r="N679" s="528"/>
      <c r="O679" s="528"/>
      <c r="P679" s="528"/>
      <c r="Q679" s="528"/>
      <c r="R679" s="528"/>
      <c r="S679" s="528"/>
      <c r="T679" s="528"/>
      <c r="U679" s="528"/>
      <c r="V679" s="528"/>
      <c r="W679" s="528"/>
      <c r="X679" s="528"/>
      <c r="Y679" s="528"/>
      <c r="Z679" s="528"/>
      <c r="AA679" s="528"/>
      <c r="AB679" s="528"/>
      <c r="AC679" s="528"/>
      <c r="AD679" s="528"/>
      <c r="AE679" s="528"/>
      <c r="AF679" s="528"/>
      <c r="AG679" s="528"/>
      <c r="AH679" s="528"/>
      <c r="AI679" s="528"/>
      <c r="AJ679" s="527">
        <v>2</v>
      </c>
      <c r="AK679" s="527">
        <v>3</v>
      </c>
      <c r="AL679" s="527">
        <v>5</v>
      </c>
      <c r="AM679" s="527">
        <v>1</v>
      </c>
      <c r="AN679" s="527">
        <v>2</v>
      </c>
      <c r="AO679" s="528"/>
      <c r="AP679" s="528"/>
      <c r="AQ679" s="527">
        <v>12</v>
      </c>
      <c r="AR679" s="527">
        <v>1</v>
      </c>
      <c r="AS679" s="527">
        <v>1</v>
      </c>
      <c r="AT679" s="528"/>
      <c r="AU679" s="528"/>
      <c r="AV679" s="528"/>
      <c r="AW679" s="528"/>
      <c r="AX679" s="528"/>
    </row>
    <row r="680" spans="1:50">
      <c r="A680" s="526" t="s">
        <v>1005</v>
      </c>
      <c r="B680" s="526" t="s">
        <v>973</v>
      </c>
      <c r="C680" s="526" t="s">
        <v>956</v>
      </c>
      <c r="D680" s="526" t="s">
        <v>524</v>
      </c>
      <c r="E680" s="526" t="s">
        <v>525</v>
      </c>
      <c r="F680" s="61" t="str">
        <f>IF(D680="","",VLOOKUP(D680,'UG SKU Categorization'!$A$1:$C$204,3,0))</f>
        <v>Malaria Prevention</v>
      </c>
      <c r="G680" s="527">
        <v>31</v>
      </c>
      <c r="H680" s="528"/>
      <c r="I680" s="528"/>
      <c r="J680" s="528"/>
      <c r="K680" s="528"/>
      <c r="L680" s="528"/>
      <c r="M680" s="528"/>
      <c r="N680" s="528"/>
      <c r="O680" s="528"/>
      <c r="P680" s="528"/>
      <c r="Q680" s="528"/>
      <c r="R680" s="528"/>
      <c r="S680" s="528"/>
      <c r="T680" s="528"/>
      <c r="U680" s="528"/>
      <c r="V680" s="528"/>
      <c r="W680" s="528"/>
      <c r="X680" s="528"/>
      <c r="Y680" s="528"/>
      <c r="Z680" s="528"/>
      <c r="AA680" s="528"/>
      <c r="AB680" s="528"/>
      <c r="AC680" s="528"/>
      <c r="AD680" s="528"/>
      <c r="AE680" s="528"/>
      <c r="AF680" s="528"/>
      <c r="AG680" s="528"/>
      <c r="AH680" s="528"/>
      <c r="AI680" s="527">
        <v>1</v>
      </c>
      <c r="AJ680" s="527">
        <v>6</v>
      </c>
      <c r="AK680" s="527">
        <v>7</v>
      </c>
      <c r="AL680" s="527">
        <v>5</v>
      </c>
      <c r="AM680" s="527">
        <v>3</v>
      </c>
      <c r="AN680" s="527">
        <v>2</v>
      </c>
      <c r="AO680" s="527">
        <v>5</v>
      </c>
      <c r="AP680" s="528"/>
      <c r="AQ680" s="527">
        <v>1</v>
      </c>
      <c r="AR680" s="527">
        <v>1</v>
      </c>
      <c r="AS680" s="528"/>
      <c r="AT680" s="528"/>
      <c r="AU680" s="528"/>
      <c r="AV680" s="528"/>
      <c r="AW680" s="528"/>
      <c r="AX680" s="528"/>
    </row>
    <row r="681" spans="1:50">
      <c r="A681" s="526" t="s">
        <v>1005</v>
      </c>
      <c r="B681" s="526" t="s">
        <v>973</v>
      </c>
      <c r="C681" s="526" t="s">
        <v>956</v>
      </c>
      <c r="D681" s="526" t="s">
        <v>526</v>
      </c>
      <c r="E681" s="526" t="s">
        <v>527</v>
      </c>
      <c r="F681" s="61" t="str">
        <f>IF(D681="","",VLOOKUP(D681,'UG SKU Categorization'!$A$1:$C$204,3,0))</f>
        <v>Other Health</v>
      </c>
      <c r="G681" s="527">
        <v>1</v>
      </c>
      <c r="H681" s="528"/>
      <c r="I681" s="528"/>
      <c r="J681" s="528"/>
      <c r="K681" s="528"/>
      <c r="L681" s="528"/>
      <c r="M681" s="528"/>
      <c r="N681" s="528"/>
      <c r="O681" s="528"/>
      <c r="P681" s="528"/>
      <c r="Q681" s="528"/>
      <c r="R681" s="528"/>
      <c r="S681" s="528"/>
      <c r="T681" s="528"/>
      <c r="U681" s="528"/>
      <c r="V681" s="528"/>
      <c r="W681" s="528"/>
      <c r="X681" s="528"/>
      <c r="Y681" s="528"/>
      <c r="Z681" s="528"/>
      <c r="AA681" s="528"/>
      <c r="AB681" s="528"/>
      <c r="AC681" s="528"/>
      <c r="AD681" s="528"/>
      <c r="AE681" s="528"/>
      <c r="AF681" s="528"/>
      <c r="AG681" s="528"/>
      <c r="AH681" s="528"/>
      <c r="AI681" s="528"/>
      <c r="AJ681" s="528"/>
      <c r="AK681" s="527">
        <v>1</v>
      </c>
      <c r="AL681" s="528"/>
      <c r="AM681" s="528"/>
      <c r="AN681" s="528"/>
      <c r="AO681" s="528"/>
      <c r="AP681" s="528"/>
      <c r="AQ681" s="528"/>
      <c r="AR681" s="528"/>
      <c r="AS681" s="528"/>
      <c r="AT681" s="528"/>
      <c r="AU681" s="528"/>
      <c r="AV681" s="528"/>
      <c r="AW681" s="528"/>
      <c r="AX681" s="528"/>
    </row>
    <row r="682" spans="1:50">
      <c r="A682" s="526" t="s">
        <v>1005</v>
      </c>
      <c r="B682" s="526" t="s">
        <v>973</v>
      </c>
      <c r="C682" s="526" t="s">
        <v>956</v>
      </c>
      <c r="D682" s="526" t="s">
        <v>556</v>
      </c>
      <c r="E682" s="526" t="s">
        <v>557</v>
      </c>
      <c r="F682" s="61" t="str">
        <f>IF(D682="","",VLOOKUP(D682,'UG SKU Categorization'!$A$1:$C$204,3,0))</f>
        <v>Other Health</v>
      </c>
      <c r="G682" s="527">
        <v>765</v>
      </c>
      <c r="H682" s="528"/>
      <c r="I682" s="528"/>
      <c r="J682" s="528"/>
      <c r="K682" s="528"/>
      <c r="L682" s="528"/>
      <c r="M682" s="528"/>
      <c r="N682" s="528"/>
      <c r="O682" s="528"/>
      <c r="P682" s="528"/>
      <c r="Q682" s="528"/>
      <c r="R682" s="528"/>
      <c r="S682" s="528"/>
      <c r="T682" s="528"/>
      <c r="U682" s="528"/>
      <c r="V682" s="528"/>
      <c r="W682" s="528"/>
      <c r="X682" s="528"/>
      <c r="Y682" s="528"/>
      <c r="Z682" s="528"/>
      <c r="AA682" s="528"/>
      <c r="AB682" s="528"/>
      <c r="AC682" s="528"/>
      <c r="AD682" s="528"/>
      <c r="AE682" s="528"/>
      <c r="AF682" s="528"/>
      <c r="AG682" s="528"/>
      <c r="AH682" s="528"/>
      <c r="AI682" s="528"/>
      <c r="AJ682" s="527">
        <v>2</v>
      </c>
      <c r="AK682" s="527">
        <v>33</v>
      </c>
      <c r="AL682" s="527">
        <v>77</v>
      </c>
      <c r="AM682" s="527">
        <v>73</v>
      </c>
      <c r="AN682" s="527">
        <v>64</v>
      </c>
      <c r="AO682" s="527">
        <v>44</v>
      </c>
      <c r="AP682" s="527">
        <v>56</v>
      </c>
      <c r="AQ682" s="527">
        <v>78</v>
      </c>
      <c r="AR682" s="527">
        <v>58</v>
      </c>
      <c r="AS682" s="527">
        <v>35</v>
      </c>
      <c r="AT682" s="527">
        <v>64</v>
      </c>
      <c r="AU682" s="527">
        <v>40</v>
      </c>
      <c r="AV682" s="527">
        <v>70</v>
      </c>
      <c r="AW682" s="527">
        <v>59</v>
      </c>
      <c r="AX682" s="527">
        <v>12</v>
      </c>
    </row>
    <row r="683" spans="1:50">
      <c r="A683" s="526" t="s">
        <v>1005</v>
      </c>
      <c r="B683" s="526" t="s">
        <v>973</v>
      </c>
      <c r="C683" s="526" t="s">
        <v>956</v>
      </c>
      <c r="D683" s="526" t="s">
        <v>558</v>
      </c>
      <c r="E683" s="526" t="s">
        <v>559</v>
      </c>
      <c r="F683" s="61" t="str">
        <f>IF(D683="","",VLOOKUP(D683,'UG SKU Categorization'!$A$1:$C$204,3,0))</f>
        <v>Condoms / contraceptives</v>
      </c>
      <c r="G683" s="527">
        <v>3</v>
      </c>
      <c r="H683" s="528"/>
      <c r="I683" s="528"/>
      <c r="J683" s="528"/>
      <c r="K683" s="528"/>
      <c r="L683" s="528"/>
      <c r="M683" s="528"/>
      <c r="N683" s="528"/>
      <c r="O683" s="528"/>
      <c r="P683" s="528"/>
      <c r="Q683" s="528"/>
      <c r="R683" s="528"/>
      <c r="S683" s="528"/>
      <c r="T683" s="528"/>
      <c r="U683" s="528"/>
      <c r="V683" s="528"/>
      <c r="W683" s="528"/>
      <c r="X683" s="528"/>
      <c r="Y683" s="528"/>
      <c r="Z683" s="528"/>
      <c r="AA683" s="528"/>
      <c r="AB683" s="528"/>
      <c r="AC683" s="528"/>
      <c r="AD683" s="528"/>
      <c r="AE683" s="528"/>
      <c r="AF683" s="528"/>
      <c r="AG683" s="528"/>
      <c r="AH683" s="528"/>
      <c r="AI683" s="528"/>
      <c r="AJ683" s="528"/>
      <c r="AK683" s="528"/>
      <c r="AL683" s="528"/>
      <c r="AM683" s="528"/>
      <c r="AN683" s="528"/>
      <c r="AO683" s="528"/>
      <c r="AP683" s="528"/>
      <c r="AQ683" s="528"/>
      <c r="AR683" s="528"/>
      <c r="AS683" s="528"/>
      <c r="AT683" s="528"/>
      <c r="AU683" s="528"/>
      <c r="AV683" s="528"/>
      <c r="AW683" s="527">
        <v>3</v>
      </c>
      <c r="AX683" s="528"/>
    </row>
    <row r="684" spans="1:50">
      <c r="A684" s="526" t="s">
        <v>1005</v>
      </c>
      <c r="B684" s="526" t="s">
        <v>973</v>
      </c>
      <c r="C684" s="526" t="s">
        <v>956</v>
      </c>
      <c r="D684" s="526" t="s">
        <v>563</v>
      </c>
      <c r="E684" s="526" t="s">
        <v>564</v>
      </c>
      <c r="F684" s="61" t="str">
        <f>IF(D684="","",VLOOKUP(D684,'UG SKU Categorization'!$A$1:$C$204,3,0))</f>
        <v>Pregnancy &amp; Delivery</v>
      </c>
      <c r="G684" s="527">
        <v>8</v>
      </c>
      <c r="H684" s="528"/>
      <c r="I684" s="528"/>
      <c r="J684" s="528"/>
      <c r="K684" s="528"/>
      <c r="L684" s="528"/>
      <c r="M684" s="528"/>
      <c r="N684" s="528"/>
      <c r="O684" s="528"/>
      <c r="P684" s="528"/>
      <c r="Q684" s="528"/>
      <c r="R684" s="528"/>
      <c r="S684" s="528"/>
      <c r="T684" s="528"/>
      <c r="U684" s="528"/>
      <c r="V684" s="528"/>
      <c r="W684" s="528"/>
      <c r="X684" s="528"/>
      <c r="Y684" s="528"/>
      <c r="Z684" s="528"/>
      <c r="AA684" s="528"/>
      <c r="AB684" s="528"/>
      <c r="AC684" s="528"/>
      <c r="AD684" s="528"/>
      <c r="AE684" s="528"/>
      <c r="AF684" s="528"/>
      <c r="AG684" s="528"/>
      <c r="AH684" s="528"/>
      <c r="AI684" s="528"/>
      <c r="AJ684" s="528"/>
      <c r="AK684" s="527">
        <v>1</v>
      </c>
      <c r="AL684" s="528"/>
      <c r="AM684" s="528"/>
      <c r="AN684" s="528"/>
      <c r="AO684" s="528"/>
      <c r="AP684" s="527">
        <v>3</v>
      </c>
      <c r="AQ684" s="527">
        <v>2</v>
      </c>
      <c r="AR684" s="527">
        <v>2</v>
      </c>
      <c r="AS684" s="528"/>
      <c r="AT684" s="528"/>
      <c r="AU684" s="528"/>
      <c r="AV684" s="528"/>
      <c r="AW684" s="528"/>
      <c r="AX684" s="528"/>
    </row>
    <row r="685" spans="1:50">
      <c r="A685" s="526" t="s">
        <v>1005</v>
      </c>
      <c r="B685" s="526" t="s">
        <v>973</v>
      </c>
      <c r="C685" s="526" t="s">
        <v>956</v>
      </c>
      <c r="D685" s="526" t="s">
        <v>565</v>
      </c>
      <c r="E685" s="526" t="s">
        <v>566</v>
      </c>
      <c r="F685" s="61" t="str">
        <f>IF(D685="","",VLOOKUP(D685,'UG SKU Categorization'!$A$1:$C$204,3,0))</f>
        <v>Pregnancy &amp; Delivery</v>
      </c>
      <c r="G685" s="527">
        <v>54</v>
      </c>
      <c r="H685" s="528"/>
      <c r="I685" s="528"/>
      <c r="J685" s="528"/>
      <c r="K685" s="528"/>
      <c r="L685" s="528"/>
      <c r="M685" s="528"/>
      <c r="N685" s="528"/>
      <c r="O685" s="528"/>
      <c r="P685" s="528"/>
      <c r="Q685" s="528"/>
      <c r="R685" s="528"/>
      <c r="S685" s="528"/>
      <c r="T685" s="528"/>
      <c r="U685" s="528"/>
      <c r="V685" s="528"/>
      <c r="W685" s="528"/>
      <c r="X685" s="528"/>
      <c r="Y685" s="528"/>
      <c r="Z685" s="528"/>
      <c r="AA685" s="528"/>
      <c r="AB685" s="528"/>
      <c r="AC685" s="528"/>
      <c r="AD685" s="528"/>
      <c r="AE685" s="528"/>
      <c r="AF685" s="528"/>
      <c r="AG685" s="528"/>
      <c r="AH685" s="528"/>
      <c r="AI685" s="527">
        <v>2</v>
      </c>
      <c r="AJ685" s="527">
        <v>2</v>
      </c>
      <c r="AK685" s="527">
        <v>1</v>
      </c>
      <c r="AL685" s="527">
        <v>3</v>
      </c>
      <c r="AM685" s="527">
        <v>4</v>
      </c>
      <c r="AN685" s="527">
        <v>2</v>
      </c>
      <c r="AO685" s="527">
        <v>12</v>
      </c>
      <c r="AP685" s="527">
        <v>10</v>
      </c>
      <c r="AQ685" s="527">
        <v>8</v>
      </c>
      <c r="AR685" s="527">
        <v>2</v>
      </c>
      <c r="AS685" s="527">
        <v>3</v>
      </c>
      <c r="AT685" s="528"/>
      <c r="AU685" s="527">
        <v>2</v>
      </c>
      <c r="AV685" s="528"/>
      <c r="AW685" s="527">
        <v>3</v>
      </c>
      <c r="AX685" s="528"/>
    </row>
    <row r="686" spans="1:50">
      <c r="A686" s="526" t="s">
        <v>1005</v>
      </c>
      <c r="B686" s="526" t="s">
        <v>973</v>
      </c>
      <c r="C686" s="526" t="s">
        <v>956</v>
      </c>
      <c r="D686" s="526" t="s">
        <v>567</v>
      </c>
      <c r="E686" s="526" t="s">
        <v>568</v>
      </c>
      <c r="F686" s="61" t="str">
        <f>IF(D686="","",VLOOKUP(D686,'UG SKU Categorization'!$A$1:$C$204,3,0))</f>
        <v>Pregnancy &amp; Delivery</v>
      </c>
      <c r="G686" s="527">
        <v>32</v>
      </c>
      <c r="H686" s="528"/>
      <c r="I686" s="528"/>
      <c r="J686" s="528"/>
      <c r="K686" s="528"/>
      <c r="L686" s="528"/>
      <c r="M686" s="528"/>
      <c r="N686" s="528"/>
      <c r="O686" s="528"/>
      <c r="P686" s="528"/>
      <c r="Q686" s="528"/>
      <c r="R686" s="528"/>
      <c r="S686" s="528"/>
      <c r="T686" s="528"/>
      <c r="U686" s="528"/>
      <c r="V686" s="528"/>
      <c r="W686" s="528"/>
      <c r="X686" s="528"/>
      <c r="Y686" s="528"/>
      <c r="Z686" s="528"/>
      <c r="AA686" s="528"/>
      <c r="AB686" s="528"/>
      <c r="AC686" s="528"/>
      <c r="AD686" s="528"/>
      <c r="AE686" s="528"/>
      <c r="AF686" s="528"/>
      <c r="AG686" s="528"/>
      <c r="AH686" s="528"/>
      <c r="AI686" s="528"/>
      <c r="AJ686" s="527">
        <v>14</v>
      </c>
      <c r="AK686" s="527">
        <v>5</v>
      </c>
      <c r="AL686" s="527">
        <v>3</v>
      </c>
      <c r="AM686" s="528"/>
      <c r="AN686" s="527">
        <v>2</v>
      </c>
      <c r="AO686" s="528"/>
      <c r="AP686" s="527">
        <v>1</v>
      </c>
      <c r="AQ686" s="527">
        <v>2</v>
      </c>
      <c r="AR686" s="527">
        <v>2</v>
      </c>
      <c r="AS686" s="527">
        <v>2</v>
      </c>
      <c r="AT686" s="528"/>
      <c r="AU686" s="528"/>
      <c r="AV686" s="528"/>
      <c r="AW686" s="527">
        <v>1</v>
      </c>
      <c r="AX686" s="528"/>
    </row>
    <row r="687" spans="1:50">
      <c r="A687" s="526" t="s">
        <v>1005</v>
      </c>
      <c r="B687" s="526" t="s">
        <v>973</v>
      </c>
      <c r="C687" s="526" t="s">
        <v>956</v>
      </c>
      <c r="D687" s="526" t="s">
        <v>571</v>
      </c>
      <c r="E687" s="526" t="s">
        <v>572</v>
      </c>
      <c r="F687" s="61" t="str">
        <f>IF(D687="","",VLOOKUP(D687,'UG SKU Categorization'!$A$1:$C$204,3,0))</f>
        <v>Condoms / contraceptives</v>
      </c>
      <c r="G687" s="527">
        <v>295</v>
      </c>
      <c r="H687" s="528"/>
      <c r="I687" s="528"/>
      <c r="J687" s="528"/>
      <c r="K687" s="528"/>
      <c r="L687" s="528"/>
      <c r="M687" s="528"/>
      <c r="N687" s="528"/>
      <c r="O687" s="528"/>
      <c r="P687" s="528"/>
      <c r="Q687" s="528"/>
      <c r="R687" s="528"/>
      <c r="S687" s="528"/>
      <c r="T687" s="528"/>
      <c r="U687" s="528"/>
      <c r="V687" s="528"/>
      <c r="W687" s="528"/>
      <c r="X687" s="528"/>
      <c r="Y687" s="528"/>
      <c r="Z687" s="528"/>
      <c r="AA687" s="528"/>
      <c r="AB687" s="528"/>
      <c r="AC687" s="528"/>
      <c r="AD687" s="528"/>
      <c r="AE687" s="528"/>
      <c r="AF687" s="528"/>
      <c r="AG687" s="528"/>
      <c r="AH687" s="528"/>
      <c r="AI687" s="527">
        <v>2</v>
      </c>
      <c r="AJ687" s="527">
        <v>10</v>
      </c>
      <c r="AK687" s="527">
        <v>80</v>
      </c>
      <c r="AL687" s="527">
        <v>7</v>
      </c>
      <c r="AM687" s="527">
        <v>29</v>
      </c>
      <c r="AN687" s="527">
        <v>10</v>
      </c>
      <c r="AO687" s="527">
        <v>10</v>
      </c>
      <c r="AP687" s="527">
        <v>23</v>
      </c>
      <c r="AQ687" s="527">
        <v>10</v>
      </c>
      <c r="AR687" s="527">
        <v>10</v>
      </c>
      <c r="AS687" s="527">
        <v>7</v>
      </c>
      <c r="AT687" s="527">
        <v>97</v>
      </c>
      <c r="AU687" s="528"/>
      <c r="AV687" s="528"/>
      <c r="AW687" s="528"/>
      <c r="AX687" s="528"/>
    </row>
    <row r="688" spans="1:50">
      <c r="A688" s="526" t="s">
        <v>1005</v>
      </c>
      <c r="B688" s="526" t="s">
        <v>973</v>
      </c>
      <c r="C688" s="526" t="s">
        <v>956</v>
      </c>
      <c r="D688" s="526" t="s">
        <v>1496</v>
      </c>
      <c r="E688" s="526" t="s">
        <v>1367</v>
      </c>
      <c r="F688" s="61" t="str">
        <f>IF(D688="","",VLOOKUP(D688,'UG SKU Categorization'!$A$1:$C$204,3,0))</f>
        <v>LG Agent Business</v>
      </c>
      <c r="G688" s="527">
        <v>1</v>
      </c>
      <c r="H688" s="528"/>
      <c r="I688" s="528"/>
      <c r="J688" s="528"/>
      <c r="K688" s="528"/>
      <c r="L688" s="528"/>
      <c r="M688" s="528"/>
      <c r="N688" s="528"/>
      <c r="O688" s="528"/>
      <c r="P688" s="528"/>
      <c r="Q688" s="528"/>
      <c r="R688" s="528"/>
      <c r="S688" s="528"/>
      <c r="T688" s="528"/>
      <c r="U688" s="528"/>
      <c r="V688" s="528"/>
      <c r="W688" s="528"/>
      <c r="X688" s="528"/>
      <c r="Y688" s="528"/>
      <c r="Z688" s="528"/>
      <c r="AA688" s="528"/>
      <c r="AB688" s="528"/>
      <c r="AC688" s="528"/>
      <c r="AD688" s="528"/>
      <c r="AE688" s="528"/>
      <c r="AF688" s="528"/>
      <c r="AG688" s="528"/>
      <c r="AH688" s="528"/>
      <c r="AI688" s="528"/>
      <c r="AJ688" s="528"/>
      <c r="AK688" s="528"/>
      <c r="AL688" s="528"/>
      <c r="AM688" s="528"/>
      <c r="AN688" s="528"/>
      <c r="AO688" s="527">
        <v>1</v>
      </c>
      <c r="AP688" s="528"/>
      <c r="AQ688" s="528"/>
      <c r="AR688" s="528"/>
      <c r="AS688" s="528"/>
      <c r="AT688" s="528"/>
      <c r="AU688" s="528"/>
      <c r="AV688" s="528"/>
      <c r="AW688" s="528"/>
      <c r="AX688" s="528"/>
    </row>
    <row r="689" spans="1:50">
      <c r="A689" s="526" t="s">
        <v>1005</v>
      </c>
      <c r="B689" s="526" t="s">
        <v>973</v>
      </c>
      <c r="C689" s="526" t="s">
        <v>956</v>
      </c>
      <c r="D689" s="526" t="s">
        <v>575</v>
      </c>
      <c r="E689" s="526" t="s">
        <v>576</v>
      </c>
      <c r="F689" s="61" t="str">
        <f>IF(D689="","",VLOOKUP(D689,'UG SKU Categorization'!$A$1:$C$204,3,0))</f>
        <v>Other Health</v>
      </c>
      <c r="G689" s="527">
        <v>5</v>
      </c>
      <c r="H689" s="528"/>
      <c r="I689" s="528"/>
      <c r="J689" s="528"/>
      <c r="K689" s="528"/>
      <c r="L689" s="528"/>
      <c r="M689" s="528"/>
      <c r="N689" s="528"/>
      <c r="O689" s="528"/>
      <c r="P689" s="528"/>
      <c r="Q689" s="528"/>
      <c r="R689" s="528"/>
      <c r="S689" s="528"/>
      <c r="T689" s="528"/>
      <c r="U689" s="528"/>
      <c r="V689" s="528"/>
      <c r="W689" s="528"/>
      <c r="X689" s="528"/>
      <c r="Y689" s="528"/>
      <c r="Z689" s="528"/>
      <c r="AA689" s="528"/>
      <c r="AB689" s="528"/>
      <c r="AC689" s="528"/>
      <c r="AD689" s="528"/>
      <c r="AE689" s="528"/>
      <c r="AF689" s="528"/>
      <c r="AG689" s="528"/>
      <c r="AH689" s="528"/>
      <c r="AI689" s="528"/>
      <c r="AJ689" s="528"/>
      <c r="AK689" s="528"/>
      <c r="AL689" s="528"/>
      <c r="AM689" s="528"/>
      <c r="AN689" s="528"/>
      <c r="AO689" s="527">
        <v>1</v>
      </c>
      <c r="AP689" s="528"/>
      <c r="AQ689" s="527">
        <v>1</v>
      </c>
      <c r="AR689" s="527">
        <v>1</v>
      </c>
      <c r="AS689" s="528"/>
      <c r="AT689" s="527">
        <v>2</v>
      </c>
      <c r="AU689" s="528"/>
      <c r="AV689" s="528"/>
      <c r="AW689" s="528"/>
      <c r="AX689" s="528"/>
    </row>
    <row r="690" spans="1:50">
      <c r="A690" s="526" t="s">
        <v>1005</v>
      </c>
      <c r="B690" s="526" t="s">
        <v>973</v>
      </c>
      <c r="C690" s="526" t="s">
        <v>956</v>
      </c>
      <c r="D690" s="526" t="s">
        <v>579</v>
      </c>
      <c r="E690" s="526" t="s">
        <v>580</v>
      </c>
      <c r="F690" s="61" t="str">
        <f>IF(D690="","",VLOOKUP(D690,'UG SKU Categorization'!$A$1:$C$204,3,0))</f>
        <v>Other Health</v>
      </c>
      <c r="G690" s="527">
        <v>15</v>
      </c>
      <c r="H690" s="528"/>
      <c r="I690" s="528"/>
      <c r="J690" s="528"/>
      <c r="K690" s="528"/>
      <c r="L690" s="528"/>
      <c r="M690" s="528"/>
      <c r="N690" s="528"/>
      <c r="O690" s="528"/>
      <c r="P690" s="528"/>
      <c r="Q690" s="528"/>
      <c r="R690" s="528"/>
      <c r="S690" s="528"/>
      <c r="T690" s="528"/>
      <c r="U690" s="528"/>
      <c r="V690" s="528"/>
      <c r="W690" s="528"/>
      <c r="X690" s="528"/>
      <c r="Y690" s="528"/>
      <c r="Z690" s="528"/>
      <c r="AA690" s="528"/>
      <c r="AB690" s="528"/>
      <c r="AC690" s="528"/>
      <c r="AD690" s="528"/>
      <c r="AE690" s="528"/>
      <c r="AF690" s="528"/>
      <c r="AG690" s="528"/>
      <c r="AH690" s="528"/>
      <c r="AI690" s="527">
        <v>5</v>
      </c>
      <c r="AJ690" s="527">
        <v>1</v>
      </c>
      <c r="AK690" s="527">
        <v>4</v>
      </c>
      <c r="AL690" s="528"/>
      <c r="AM690" s="528"/>
      <c r="AN690" s="528"/>
      <c r="AO690" s="528"/>
      <c r="AP690" s="528"/>
      <c r="AQ690" s="528"/>
      <c r="AR690" s="528"/>
      <c r="AS690" s="527">
        <v>5</v>
      </c>
      <c r="AT690" s="528"/>
      <c r="AU690" s="528"/>
      <c r="AV690" s="528"/>
      <c r="AW690" s="528"/>
      <c r="AX690" s="528"/>
    </row>
    <row r="691" spans="1:50">
      <c r="A691" s="526" t="s">
        <v>1005</v>
      </c>
      <c r="B691" s="526" t="s">
        <v>973</v>
      </c>
      <c r="C691" s="526" t="s">
        <v>956</v>
      </c>
      <c r="D691" s="526" t="s">
        <v>1633</v>
      </c>
      <c r="E691" s="526" t="s">
        <v>1634</v>
      </c>
      <c r="F691" s="61" t="str">
        <f>IF(D691="","",VLOOKUP(D691,'UG SKU Categorization'!$A$1:$C$204,3,0))</f>
        <v>Other Health</v>
      </c>
      <c r="G691" s="527">
        <v>1</v>
      </c>
      <c r="H691" s="528"/>
      <c r="I691" s="528"/>
      <c r="J691" s="528"/>
      <c r="K691" s="528"/>
      <c r="L691" s="528"/>
      <c r="M691" s="528"/>
      <c r="N691" s="528"/>
      <c r="O691" s="528"/>
      <c r="P691" s="528"/>
      <c r="Q691" s="528"/>
      <c r="R691" s="528"/>
      <c r="S691" s="528"/>
      <c r="T691" s="528"/>
      <c r="U691" s="528"/>
      <c r="V691" s="528"/>
      <c r="W691" s="528"/>
      <c r="X691" s="528"/>
      <c r="Y691" s="528"/>
      <c r="Z691" s="528"/>
      <c r="AA691" s="528"/>
      <c r="AB691" s="528"/>
      <c r="AC691" s="528"/>
      <c r="AD691" s="528"/>
      <c r="AE691" s="528"/>
      <c r="AF691" s="528"/>
      <c r="AG691" s="528"/>
      <c r="AH691" s="528"/>
      <c r="AI691" s="528"/>
      <c r="AJ691" s="528"/>
      <c r="AK691" s="528"/>
      <c r="AL691" s="528"/>
      <c r="AM691" s="528"/>
      <c r="AN691" s="528"/>
      <c r="AO691" s="528"/>
      <c r="AP691" s="528"/>
      <c r="AQ691" s="528"/>
      <c r="AR691" s="527">
        <v>1</v>
      </c>
      <c r="AS691" s="528"/>
      <c r="AT691" s="528"/>
      <c r="AU691" s="528"/>
      <c r="AV691" s="528"/>
      <c r="AW691" s="528"/>
      <c r="AX691" s="528"/>
    </row>
    <row r="692" spans="1:50">
      <c r="A692" s="526" t="s">
        <v>1005</v>
      </c>
      <c r="B692" s="526" t="s">
        <v>390</v>
      </c>
      <c r="C692" s="526" t="s">
        <v>954</v>
      </c>
      <c r="D692" s="526" t="s">
        <v>743</v>
      </c>
      <c r="E692" s="526" t="s">
        <v>744</v>
      </c>
      <c r="F692" s="61" t="str">
        <f>IF(D692="","",VLOOKUP(D692,'UG SKU Categorization'!$A$1:$C$204,3,0))</f>
        <v>Eyeglasses</v>
      </c>
      <c r="G692" s="527">
        <v>1</v>
      </c>
      <c r="H692" s="528"/>
      <c r="I692" s="528"/>
      <c r="J692" s="528"/>
      <c r="K692" s="528"/>
      <c r="L692" s="528"/>
      <c r="M692" s="528"/>
      <c r="N692" s="528"/>
      <c r="O692" s="528"/>
      <c r="P692" s="528"/>
      <c r="Q692" s="528"/>
      <c r="R692" s="528"/>
      <c r="S692" s="528"/>
      <c r="T692" s="528"/>
      <c r="U692" s="528"/>
      <c r="V692" s="527">
        <v>1</v>
      </c>
      <c r="W692" s="528"/>
      <c r="X692" s="528"/>
      <c r="Y692" s="528"/>
      <c r="Z692" s="528"/>
      <c r="AA692" s="528"/>
      <c r="AB692" s="528"/>
      <c r="AC692" s="528"/>
      <c r="AD692" s="528"/>
      <c r="AE692" s="528"/>
      <c r="AF692" s="528"/>
      <c r="AG692" s="528"/>
      <c r="AH692" s="528"/>
      <c r="AI692" s="528"/>
      <c r="AJ692" s="528"/>
      <c r="AK692" s="528"/>
      <c r="AL692" s="528"/>
      <c r="AM692" s="528"/>
      <c r="AN692" s="528"/>
      <c r="AO692" s="528"/>
      <c r="AP692" s="528"/>
      <c r="AQ692" s="528"/>
      <c r="AR692" s="528"/>
      <c r="AS692" s="528"/>
      <c r="AT692" s="528"/>
      <c r="AU692" s="528"/>
      <c r="AV692" s="528"/>
      <c r="AW692" s="528"/>
      <c r="AX692" s="528"/>
    </row>
    <row r="693" spans="1:50">
      <c r="A693" s="526" t="s">
        <v>1005</v>
      </c>
      <c r="B693" s="526" t="s">
        <v>390</v>
      </c>
      <c r="C693" s="526" t="s">
        <v>954</v>
      </c>
      <c r="D693" s="526" t="s">
        <v>745</v>
      </c>
      <c r="E693" s="526" t="s">
        <v>746</v>
      </c>
      <c r="F693" s="61" t="str">
        <f>IF(D693="","",VLOOKUP(D693,'UG SKU Categorization'!$A$1:$C$204,3,0))</f>
        <v>Eyeglasses</v>
      </c>
      <c r="G693" s="527">
        <v>2</v>
      </c>
      <c r="H693" s="528"/>
      <c r="I693" s="528"/>
      <c r="J693" s="528"/>
      <c r="K693" s="528"/>
      <c r="L693" s="528"/>
      <c r="M693" s="528"/>
      <c r="N693" s="528"/>
      <c r="O693" s="528"/>
      <c r="P693" s="528"/>
      <c r="Q693" s="527">
        <v>1</v>
      </c>
      <c r="R693" s="528"/>
      <c r="S693" s="528"/>
      <c r="T693" s="528"/>
      <c r="U693" s="528"/>
      <c r="V693" s="528"/>
      <c r="W693" s="527">
        <v>1</v>
      </c>
      <c r="X693" s="528"/>
      <c r="Y693" s="528"/>
      <c r="Z693" s="528"/>
      <c r="AA693" s="528"/>
      <c r="AB693" s="528"/>
      <c r="AC693" s="528"/>
      <c r="AD693" s="528"/>
      <c r="AE693" s="528"/>
      <c r="AF693" s="528"/>
      <c r="AG693" s="528"/>
      <c r="AH693" s="528"/>
      <c r="AI693" s="528"/>
      <c r="AJ693" s="528"/>
      <c r="AK693" s="528"/>
      <c r="AL693" s="528"/>
      <c r="AM693" s="528"/>
      <c r="AN693" s="528"/>
      <c r="AO693" s="528"/>
      <c r="AP693" s="528"/>
      <c r="AQ693" s="528"/>
      <c r="AR693" s="528"/>
      <c r="AS693" s="528"/>
      <c r="AT693" s="528"/>
      <c r="AU693" s="528"/>
      <c r="AV693" s="528"/>
      <c r="AW693" s="528"/>
      <c r="AX693" s="528"/>
    </row>
    <row r="694" spans="1:50">
      <c r="A694" s="526" t="s">
        <v>1005</v>
      </c>
      <c r="B694" s="526" t="s">
        <v>390</v>
      </c>
      <c r="C694" s="526" t="s">
        <v>954</v>
      </c>
      <c r="D694" s="526" t="s">
        <v>747</v>
      </c>
      <c r="E694" s="526" t="s">
        <v>748</v>
      </c>
      <c r="F694" s="61" t="str">
        <f>IF(D694="","",VLOOKUP(D694,'UG SKU Categorization'!$A$1:$C$204,3,0))</f>
        <v>Eyeglasses</v>
      </c>
      <c r="G694" s="527">
        <v>3</v>
      </c>
      <c r="H694" s="528"/>
      <c r="I694" s="528"/>
      <c r="J694" s="528"/>
      <c r="K694" s="528"/>
      <c r="L694" s="528"/>
      <c r="M694" s="528"/>
      <c r="N694" s="528"/>
      <c r="O694" s="528"/>
      <c r="P694" s="528"/>
      <c r="Q694" s="528"/>
      <c r="R694" s="527">
        <v>1</v>
      </c>
      <c r="S694" s="528"/>
      <c r="T694" s="528"/>
      <c r="U694" s="528"/>
      <c r="V694" s="527">
        <v>1</v>
      </c>
      <c r="W694" s="527">
        <v>1</v>
      </c>
      <c r="X694" s="528"/>
      <c r="Y694" s="528"/>
      <c r="Z694" s="528"/>
      <c r="AA694" s="528"/>
      <c r="AB694" s="528"/>
      <c r="AC694" s="528"/>
      <c r="AD694" s="528"/>
      <c r="AE694" s="528"/>
      <c r="AF694" s="528"/>
      <c r="AG694" s="528"/>
      <c r="AH694" s="528"/>
      <c r="AI694" s="528"/>
      <c r="AJ694" s="528"/>
      <c r="AK694" s="528"/>
      <c r="AL694" s="528"/>
      <c r="AM694" s="528"/>
      <c r="AN694" s="528"/>
      <c r="AO694" s="528"/>
      <c r="AP694" s="528"/>
      <c r="AQ694" s="528"/>
      <c r="AR694" s="528"/>
      <c r="AS694" s="528"/>
      <c r="AT694" s="528"/>
      <c r="AU694" s="528"/>
      <c r="AV694" s="528"/>
      <c r="AW694" s="528"/>
      <c r="AX694" s="528"/>
    </row>
    <row r="695" spans="1:50">
      <c r="A695" s="526" t="s">
        <v>1005</v>
      </c>
      <c r="B695" s="526" t="s">
        <v>390</v>
      </c>
      <c r="C695" s="526" t="s">
        <v>954</v>
      </c>
      <c r="D695" s="526" t="s">
        <v>749</v>
      </c>
      <c r="E695" s="526" t="s">
        <v>750</v>
      </c>
      <c r="F695" s="61" t="str">
        <f>IF(D695="","",VLOOKUP(D695,'UG SKU Categorization'!$A$1:$C$204,3,0))</f>
        <v>Eyeglasses</v>
      </c>
      <c r="G695" s="527">
        <v>2</v>
      </c>
      <c r="H695" s="528"/>
      <c r="I695" s="528"/>
      <c r="J695" s="528"/>
      <c r="K695" s="528"/>
      <c r="L695" s="528"/>
      <c r="M695" s="528"/>
      <c r="N695" s="528"/>
      <c r="O695" s="528"/>
      <c r="P695" s="528"/>
      <c r="Q695" s="527">
        <v>1</v>
      </c>
      <c r="R695" s="528"/>
      <c r="S695" s="528"/>
      <c r="T695" s="528"/>
      <c r="U695" s="528"/>
      <c r="V695" s="528"/>
      <c r="W695" s="528"/>
      <c r="X695" s="528"/>
      <c r="Y695" s="528"/>
      <c r="Z695" s="528"/>
      <c r="AA695" s="528"/>
      <c r="AB695" s="528"/>
      <c r="AC695" s="528"/>
      <c r="AD695" s="528"/>
      <c r="AE695" s="528"/>
      <c r="AF695" s="528"/>
      <c r="AG695" s="528"/>
      <c r="AH695" s="528"/>
      <c r="AI695" s="528"/>
      <c r="AJ695" s="528"/>
      <c r="AK695" s="528"/>
      <c r="AL695" s="528"/>
      <c r="AM695" s="528"/>
      <c r="AN695" s="528"/>
      <c r="AO695" s="527">
        <v>1</v>
      </c>
      <c r="AP695" s="528"/>
      <c r="AQ695" s="528"/>
      <c r="AR695" s="528"/>
      <c r="AS695" s="528"/>
      <c r="AT695" s="528"/>
      <c r="AU695" s="528"/>
      <c r="AV695" s="528"/>
      <c r="AW695" s="528"/>
      <c r="AX695" s="528"/>
    </row>
    <row r="696" spans="1:50">
      <c r="A696" s="526" t="s">
        <v>1005</v>
      </c>
      <c r="B696" s="526" t="s">
        <v>390</v>
      </c>
      <c r="C696" s="526" t="s">
        <v>954</v>
      </c>
      <c r="D696" s="526" t="s">
        <v>753</v>
      </c>
      <c r="E696" s="526" t="s">
        <v>754</v>
      </c>
      <c r="F696" s="61" t="str">
        <f>IF(D696="","",VLOOKUP(D696,'UG SKU Categorization'!$A$1:$C$204,3,0))</f>
        <v>Eyeglasses</v>
      </c>
      <c r="G696" s="527">
        <v>4</v>
      </c>
      <c r="H696" s="528"/>
      <c r="I696" s="528"/>
      <c r="J696" s="528"/>
      <c r="K696" s="528"/>
      <c r="L696" s="528"/>
      <c r="M696" s="528"/>
      <c r="N696" s="528"/>
      <c r="O696" s="528"/>
      <c r="P696" s="528"/>
      <c r="Q696" s="528"/>
      <c r="R696" s="527">
        <v>2</v>
      </c>
      <c r="S696" s="528"/>
      <c r="T696" s="528"/>
      <c r="U696" s="528"/>
      <c r="V696" s="528"/>
      <c r="W696" s="527">
        <v>1</v>
      </c>
      <c r="X696" s="528"/>
      <c r="Y696" s="528"/>
      <c r="Z696" s="528"/>
      <c r="AA696" s="528"/>
      <c r="AB696" s="528"/>
      <c r="AC696" s="528"/>
      <c r="AD696" s="528"/>
      <c r="AE696" s="528"/>
      <c r="AF696" s="528"/>
      <c r="AG696" s="528"/>
      <c r="AH696" s="528"/>
      <c r="AI696" s="527">
        <v>1</v>
      </c>
      <c r="AJ696" s="528"/>
      <c r="AK696" s="528"/>
      <c r="AL696" s="528"/>
      <c r="AM696" s="528"/>
      <c r="AN696" s="528"/>
      <c r="AO696" s="528"/>
      <c r="AP696" s="528"/>
      <c r="AQ696" s="528"/>
      <c r="AR696" s="528"/>
      <c r="AS696" s="528"/>
      <c r="AT696" s="528"/>
      <c r="AU696" s="528"/>
      <c r="AV696" s="528"/>
      <c r="AW696" s="528"/>
      <c r="AX696" s="528"/>
    </row>
    <row r="697" spans="1:50">
      <c r="A697" s="526" t="s">
        <v>1005</v>
      </c>
      <c r="B697" s="526" t="s">
        <v>390</v>
      </c>
      <c r="C697" s="526" t="s">
        <v>954</v>
      </c>
      <c r="D697" s="526" t="s">
        <v>755</v>
      </c>
      <c r="E697" s="526" t="s">
        <v>756</v>
      </c>
      <c r="F697" s="61" t="str">
        <f>IF(D697="","",VLOOKUP(D697,'UG SKU Categorization'!$A$1:$C$204,3,0))</f>
        <v>Eyeglasses</v>
      </c>
      <c r="G697" s="527">
        <v>2</v>
      </c>
      <c r="H697" s="528"/>
      <c r="I697" s="528"/>
      <c r="J697" s="528"/>
      <c r="K697" s="528"/>
      <c r="L697" s="528"/>
      <c r="M697" s="528"/>
      <c r="N697" s="528"/>
      <c r="O697" s="528"/>
      <c r="P697" s="528"/>
      <c r="Q697" s="528"/>
      <c r="R697" s="528"/>
      <c r="S697" s="528"/>
      <c r="T697" s="528"/>
      <c r="U697" s="527">
        <v>1</v>
      </c>
      <c r="V697" s="527">
        <v>1</v>
      </c>
      <c r="W697" s="528"/>
      <c r="X697" s="528"/>
      <c r="Y697" s="528"/>
      <c r="Z697" s="528"/>
      <c r="AA697" s="528"/>
      <c r="AB697" s="528"/>
      <c r="AC697" s="528"/>
      <c r="AD697" s="528"/>
      <c r="AE697" s="528"/>
      <c r="AF697" s="528"/>
      <c r="AG697" s="528"/>
      <c r="AH697" s="528"/>
      <c r="AI697" s="528"/>
      <c r="AJ697" s="528"/>
      <c r="AK697" s="528"/>
      <c r="AL697" s="528"/>
      <c r="AM697" s="528"/>
      <c r="AN697" s="528"/>
      <c r="AO697" s="528"/>
      <c r="AP697" s="528"/>
      <c r="AQ697" s="528"/>
      <c r="AR697" s="528"/>
      <c r="AS697" s="528"/>
      <c r="AT697" s="528"/>
      <c r="AU697" s="528"/>
      <c r="AV697" s="528"/>
      <c r="AW697" s="528"/>
      <c r="AX697" s="528"/>
    </row>
    <row r="698" spans="1:50">
      <c r="A698" s="526" t="s">
        <v>1005</v>
      </c>
      <c r="B698" s="526" t="s">
        <v>390</v>
      </c>
      <c r="C698" s="526" t="s">
        <v>954</v>
      </c>
      <c r="D698" s="526" t="s">
        <v>757</v>
      </c>
      <c r="E698" s="526" t="s">
        <v>758</v>
      </c>
      <c r="F698" s="61" t="str">
        <f>IF(D698="","",VLOOKUP(D698,'UG SKU Categorization'!$A$1:$C$204,3,0))</f>
        <v>Eyeglasses</v>
      </c>
      <c r="G698" s="527">
        <v>2</v>
      </c>
      <c r="H698" s="528"/>
      <c r="I698" s="528"/>
      <c r="J698" s="528"/>
      <c r="K698" s="528"/>
      <c r="L698" s="528"/>
      <c r="M698" s="528"/>
      <c r="N698" s="528"/>
      <c r="O698" s="528"/>
      <c r="P698" s="528"/>
      <c r="Q698" s="527">
        <v>1</v>
      </c>
      <c r="R698" s="527">
        <v>1</v>
      </c>
      <c r="S698" s="528"/>
      <c r="T698" s="528"/>
      <c r="U698" s="528"/>
      <c r="V698" s="528"/>
      <c r="W698" s="528"/>
      <c r="X698" s="528"/>
      <c r="Y698" s="528"/>
      <c r="Z698" s="528"/>
      <c r="AA698" s="528"/>
      <c r="AB698" s="528"/>
      <c r="AC698" s="528"/>
      <c r="AD698" s="528"/>
      <c r="AE698" s="528"/>
      <c r="AF698" s="528"/>
      <c r="AG698" s="528"/>
      <c r="AH698" s="528"/>
      <c r="AI698" s="528"/>
      <c r="AJ698" s="528"/>
      <c r="AK698" s="528"/>
      <c r="AL698" s="528"/>
      <c r="AM698" s="528"/>
      <c r="AN698" s="528"/>
      <c r="AO698" s="528"/>
      <c r="AP698" s="528"/>
      <c r="AQ698" s="528"/>
      <c r="AR698" s="528"/>
      <c r="AS698" s="528"/>
      <c r="AT698" s="528"/>
      <c r="AU698" s="528"/>
      <c r="AV698" s="528"/>
      <c r="AW698" s="528"/>
      <c r="AX698" s="528"/>
    </row>
    <row r="699" spans="1:50">
      <c r="A699" s="526" t="s">
        <v>1005</v>
      </c>
      <c r="B699" s="526" t="s">
        <v>390</v>
      </c>
      <c r="C699" s="526" t="s">
        <v>954</v>
      </c>
      <c r="D699" s="526" t="s">
        <v>759</v>
      </c>
      <c r="E699" s="526" t="s">
        <v>760</v>
      </c>
      <c r="F699" s="61" t="str">
        <f>IF(D699="","",VLOOKUP(D699,'UG SKU Categorization'!$A$1:$C$204,3,0))</f>
        <v>Eyeglasses</v>
      </c>
      <c r="G699" s="527">
        <v>2</v>
      </c>
      <c r="H699" s="528"/>
      <c r="I699" s="528"/>
      <c r="J699" s="528"/>
      <c r="K699" s="528"/>
      <c r="L699" s="528"/>
      <c r="M699" s="528"/>
      <c r="N699" s="528"/>
      <c r="O699" s="528"/>
      <c r="P699" s="528"/>
      <c r="Q699" s="528"/>
      <c r="R699" s="527">
        <v>1</v>
      </c>
      <c r="S699" s="528"/>
      <c r="T699" s="528"/>
      <c r="U699" s="528"/>
      <c r="V699" s="528"/>
      <c r="W699" s="528"/>
      <c r="X699" s="528"/>
      <c r="Y699" s="528"/>
      <c r="Z699" s="528"/>
      <c r="AA699" s="528"/>
      <c r="AB699" s="528"/>
      <c r="AC699" s="528"/>
      <c r="AD699" s="528"/>
      <c r="AE699" s="528"/>
      <c r="AF699" s="528"/>
      <c r="AG699" s="528"/>
      <c r="AH699" s="528"/>
      <c r="AI699" s="528"/>
      <c r="AJ699" s="528"/>
      <c r="AK699" s="528"/>
      <c r="AL699" s="528"/>
      <c r="AM699" s="528"/>
      <c r="AN699" s="528"/>
      <c r="AO699" s="527">
        <v>1</v>
      </c>
      <c r="AP699" s="528"/>
      <c r="AQ699" s="528"/>
      <c r="AR699" s="528"/>
      <c r="AS699" s="528"/>
      <c r="AT699" s="528"/>
      <c r="AU699" s="528"/>
      <c r="AV699" s="528"/>
      <c r="AW699" s="528"/>
      <c r="AX699" s="528"/>
    </row>
    <row r="700" spans="1:50">
      <c r="A700" s="526" t="s">
        <v>1005</v>
      </c>
      <c r="B700" s="526" t="s">
        <v>390</v>
      </c>
      <c r="C700" s="526" t="s">
        <v>954</v>
      </c>
      <c r="D700" s="526" t="s">
        <v>763</v>
      </c>
      <c r="E700" s="526" t="s">
        <v>764</v>
      </c>
      <c r="F700" s="61" t="str">
        <f>IF(D700="","",VLOOKUP(D700,'UG SKU Categorization'!$A$1:$C$204,3,0))</f>
        <v>Eyeglasses</v>
      </c>
      <c r="G700" s="527">
        <v>2</v>
      </c>
      <c r="H700" s="528"/>
      <c r="I700" s="528"/>
      <c r="J700" s="528"/>
      <c r="K700" s="528"/>
      <c r="L700" s="528"/>
      <c r="M700" s="528"/>
      <c r="N700" s="528"/>
      <c r="O700" s="528"/>
      <c r="P700" s="528"/>
      <c r="Q700" s="528"/>
      <c r="R700" s="528"/>
      <c r="S700" s="528"/>
      <c r="T700" s="528"/>
      <c r="U700" s="528"/>
      <c r="V700" s="528"/>
      <c r="W700" s="527">
        <v>1</v>
      </c>
      <c r="X700" s="528"/>
      <c r="Y700" s="528"/>
      <c r="Z700" s="528"/>
      <c r="AA700" s="528"/>
      <c r="AB700" s="528"/>
      <c r="AC700" s="528"/>
      <c r="AD700" s="528"/>
      <c r="AE700" s="528"/>
      <c r="AF700" s="528"/>
      <c r="AG700" s="528"/>
      <c r="AH700" s="528"/>
      <c r="AI700" s="528"/>
      <c r="AJ700" s="528"/>
      <c r="AK700" s="528"/>
      <c r="AL700" s="528"/>
      <c r="AM700" s="527">
        <v>1</v>
      </c>
      <c r="AN700" s="528"/>
      <c r="AO700" s="528"/>
      <c r="AP700" s="528"/>
      <c r="AQ700" s="528"/>
      <c r="AR700" s="528"/>
      <c r="AS700" s="528"/>
      <c r="AT700" s="528"/>
      <c r="AU700" s="528"/>
      <c r="AV700" s="528"/>
      <c r="AW700" s="528"/>
      <c r="AX700" s="528"/>
    </row>
    <row r="701" spans="1:50">
      <c r="A701" s="526" t="s">
        <v>1005</v>
      </c>
      <c r="B701" s="526" t="s">
        <v>390</v>
      </c>
      <c r="C701" s="526" t="s">
        <v>954</v>
      </c>
      <c r="D701" s="526" t="s">
        <v>765</v>
      </c>
      <c r="E701" s="526" t="s">
        <v>766</v>
      </c>
      <c r="F701" s="61" t="str">
        <f>IF(D701="","",VLOOKUP(D701,'UG SKU Categorization'!$A$1:$C$204,3,0))</f>
        <v>Eyeglasses</v>
      </c>
      <c r="G701" s="527">
        <v>4</v>
      </c>
      <c r="H701" s="528"/>
      <c r="I701" s="528"/>
      <c r="J701" s="528"/>
      <c r="K701" s="528"/>
      <c r="L701" s="528"/>
      <c r="M701" s="528"/>
      <c r="N701" s="528"/>
      <c r="O701" s="528"/>
      <c r="P701" s="528"/>
      <c r="Q701" s="528"/>
      <c r="R701" s="528"/>
      <c r="S701" s="528"/>
      <c r="T701" s="528"/>
      <c r="U701" s="528"/>
      <c r="V701" s="527">
        <v>1</v>
      </c>
      <c r="W701" s="527">
        <v>1</v>
      </c>
      <c r="X701" s="528"/>
      <c r="Y701" s="527">
        <v>1</v>
      </c>
      <c r="Z701" s="528"/>
      <c r="AA701" s="528"/>
      <c r="AB701" s="528"/>
      <c r="AC701" s="528"/>
      <c r="AD701" s="527">
        <v>1</v>
      </c>
      <c r="AE701" s="528"/>
      <c r="AF701" s="528"/>
      <c r="AG701" s="528"/>
      <c r="AH701" s="528"/>
      <c r="AI701" s="528"/>
      <c r="AJ701" s="528"/>
      <c r="AK701" s="528"/>
      <c r="AL701" s="528"/>
      <c r="AM701" s="528"/>
      <c r="AN701" s="528"/>
      <c r="AO701" s="528"/>
      <c r="AP701" s="528"/>
      <c r="AQ701" s="528"/>
      <c r="AR701" s="528"/>
      <c r="AS701" s="528"/>
      <c r="AT701" s="528"/>
      <c r="AU701" s="528"/>
      <c r="AV701" s="528"/>
      <c r="AW701" s="528"/>
      <c r="AX701" s="528"/>
    </row>
    <row r="702" spans="1:50">
      <c r="A702" s="526" t="s">
        <v>1005</v>
      </c>
      <c r="B702" s="526" t="s">
        <v>390</v>
      </c>
      <c r="C702" s="526" t="s">
        <v>954</v>
      </c>
      <c r="D702" s="526" t="s">
        <v>767</v>
      </c>
      <c r="E702" s="526" t="s">
        <v>768</v>
      </c>
      <c r="F702" s="61" t="str">
        <f>IF(D702="","",VLOOKUP(D702,'UG SKU Categorization'!$A$1:$C$204,3,0))</f>
        <v>Eyeglasses</v>
      </c>
      <c r="G702" s="527">
        <v>8</v>
      </c>
      <c r="H702" s="528"/>
      <c r="I702" s="528"/>
      <c r="J702" s="528"/>
      <c r="K702" s="528"/>
      <c r="L702" s="528"/>
      <c r="M702" s="528"/>
      <c r="N702" s="528"/>
      <c r="O702" s="528"/>
      <c r="P702" s="528"/>
      <c r="Q702" s="527">
        <v>1</v>
      </c>
      <c r="R702" s="527">
        <v>1</v>
      </c>
      <c r="S702" s="528"/>
      <c r="T702" s="528"/>
      <c r="U702" s="528"/>
      <c r="V702" s="527">
        <v>2</v>
      </c>
      <c r="W702" s="527">
        <v>3</v>
      </c>
      <c r="X702" s="528"/>
      <c r="Y702" s="528"/>
      <c r="Z702" s="528"/>
      <c r="AA702" s="528"/>
      <c r="AB702" s="527">
        <v>1</v>
      </c>
      <c r="AC702" s="528"/>
      <c r="AD702" s="528"/>
      <c r="AE702" s="528"/>
      <c r="AF702" s="528"/>
      <c r="AG702" s="528"/>
      <c r="AH702" s="528"/>
      <c r="AI702" s="528"/>
      <c r="AJ702" s="528"/>
      <c r="AK702" s="528"/>
      <c r="AL702" s="528"/>
      <c r="AM702" s="528"/>
      <c r="AN702" s="528"/>
      <c r="AO702" s="528"/>
      <c r="AP702" s="528"/>
      <c r="AQ702" s="528"/>
      <c r="AR702" s="528"/>
      <c r="AS702" s="528"/>
      <c r="AT702" s="528"/>
      <c r="AU702" s="528"/>
      <c r="AV702" s="528"/>
      <c r="AW702" s="528"/>
      <c r="AX702" s="528"/>
    </row>
    <row r="703" spans="1:50">
      <c r="A703" s="526" t="s">
        <v>1005</v>
      </c>
      <c r="B703" s="526" t="s">
        <v>390</v>
      </c>
      <c r="C703" s="526" t="s">
        <v>954</v>
      </c>
      <c r="D703" s="526" t="s">
        <v>769</v>
      </c>
      <c r="E703" s="526" t="s">
        <v>770</v>
      </c>
      <c r="F703" s="61" t="str">
        <f>IF(D703="","",VLOOKUP(D703,'UG SKU Categorization'!$A$1:$C$204,3,0))</f>
        <v>Eyeglasses</v>
      </c>
      <c r="G703" s="527">
        <v>3</v>
      </c>
      <c r="H703" s="528"/>
      <c r="I703" s="528"/>
      <c r="J703" s="528"/>
      <c r="K703" s="528"/>
      <c r="L703" s="528"/>
      <c r="M703" s="528"/>
      <c r="N703" s="528"/>
      <c r="O703" s="528"/>
      <c r="P703" s="528"/>
      <c r="Q703" s="528"/>
      <c r="R703" s="527">
        <v>2</v>
      </c>
      <c r="S703" s="528"/>
      <c r="T703" s="528"/>
      <c r="U703" s="528"/>
      <c r="V703" s="527">
        <v>1</v>
      </c>
      <c r="W703" s="528"/>
      <c r="X703" s="528"/>
      <c r="Y703" s="528"/>
      <c r="Z703" s="528"/>
      <c r="AA703" s="528"/>
      <c r="AB703" s="528"/>
      <c r="AC703" s="528"/>
      <c r="AD703" s="528"/>
      <c r="AE703" s="528"/>
      <c r="AF703" s="528"/>
      <c r="AG703" s="528"/>
      <c r="AH703" s="528"/>
      <c r="AI703" s="528"/>
      <c r="AJ703" s="528"/>
      <c r="AK703" s="528"/>
      <c r="AL703" s="528"/>
      <c r="AM703" s="528"/>
      <c r="AN703" s="528"/>
      <c r="AO703" s="528"/>
      <c r="AP703" s="528"/>
      <c r="AQ703" s="528"/>
      <c r="AR703" s="528"/>
      <c r="AS703" s="528"/>
      <c r="AT703" s="528"/>
      <c r="AU703" s="528"/>
      <c r="AV703" s="528"/>
      <c r="AW703" s="528"/>
      <c r="AX703" s="528"/>
    </row>
    <row r="704" spans="1:50">
      <c r="A704" s="526" t="s">
        <v>1005</v>
      </c>
      <c r="B704" s="526" t="s">
        <v>390</v>
      </c>
      <c r="C704" s="526" t="s">
        <v>954</v>
      </c>
      <c r="D704" s="526" t="s">
        <v>771</v>
      </c>
      <c r="E704" s="526" t="s">
        <v>772</v>
      </c>
      <c r="F704" s="61" t="str">
        <f>IF(D704="","",VLOOKUP(D704,'UG SKU Categorization'!$A$1:$C$204,3,0))</f>
        <v>Eyeglasses</v>
      </c>
      <c r="G704" s="527">
        <v>3</v>
      </c>
      <c r="H704" s="528"/>
      <c r="I704" s="528"/>
      <c r="J704" s="528"/>
      <c r="K704" s="528"/>
      <c r="L704" s="528"/>
      <c r="M704" s="528"/>
      <c r="N704" s="528"/>
      <c r="O704" s="528"/>
      <c r="P704" s="528"/>
      <c r="Q704" s="528"/>
      <c r="R704" s="528"/>
      <c r="S704" s="528"/>
      <c r="T704" s="528"/>
      <c r="U704" s="528"/>
      <c r="V704" s="527">
        <v>2</v>
      </c>
      <c r="W704" s="527">
        <v>1</v>
      </c>
      <c r="X704" s="528"/>
      <c r="Y704" s="528"/>
      <c r="Z704" s="528"/>
      <c r="AA704" s="528"/>
      <c r="AB704" s="528"/>
      <c r="AC704" s="528"/>
      <c r="AD704" s="528"/>
      <c r="AE704" s="528"/>
      <c r="AF704" s="528"/>
      <c r="AG704" s="528"/>
      <c r="AH704" s="528"/>
      <c r="AI704" s="528"/>
      <c r="AJ704" s="528"/>
      <c r="AK704" s="528"/>
      <c r="AL704" s="528"/>
      <c r="AM704" s="528"/>
      <c r="AN704" s="528"/>
      <c r="AO704" s="528"/>
      <c r="AP704" s="528"/>
      <c r="AQ704" s="528"/>
      <c r="AR704" s="528"/>
      <c r="AS704" s="528"/>
      <c r="AT704" s="528"/>
      <c r="AU704" s="528"/>
      <c r="AV704" s="528"/>
      <c r="AW704" s="528"/>
      <c r="AX704" s="528"/>
    </row>
    <row r="705" spans="1:50">
      <c r="A705" s="526" t="s">
        <v>1005</v>
      </c>
      <c r="B705" s="526" t="s">
        <v>390</v>
      </c>
      <c r="C705" s="526" t="s">
        <v>954</v>
      </c>
      <c r="D705" s="526" t="s">
        <v>773</v>
      </c>
      <c r="E705" s="526" t="s">
        <v>586</v>
      </c>
      <c r="F705" s="61" t="str">
        <f>IF(D705="","",VLOOKUP(D705,'UG SKU Categorization'!$A$1:$C$204,3,0))</f>
        <v>Eyeglasses</v>
      </c>
      <c r="G705" s="527">
        <v>4</v>
      </c>
      <c r="H705" s="528"/>
      <c r="I705" s="528"/>
      <c r="J705" s="528"/>
      <c r="K705" s="528"/>
      <c r="L705" s="528"/>
      <c r="M705" s="528"/>
      <c r="N705" s="528"/>
      <c r="O705" s="528"/>
      <c r="P705" s="528"/>
      <c r="Q705" s="528"/>
      <c r="R705" s="528"/>
      <c r="S705" s="528"/>
      <c r="T705" s="528"/>
      <c r="U705" s="528"/>
      <c r="V705" s="527">
        <v>1</v>
      </c>
      <c r="W705" s="527">
        <v>2</v>
      </c>
      <c r="X705" s="528"/>
      <c r="Y705" s="528"/>
      <c r="Z705" s="528"/>
      <c r="AA705" s="528"/>
      <c r="AB705" s="528"/>
      <c r="AC705" s="528"/>
      <c r="AD705" s="528"/>
      <c r="AE705" s="528"/>
      <c r="AF705" s="528"/>
      <c r="AG705" s="528"/>
      <c r="AH705" s="528"/>
      <c r="AI705" s="528"/>
      <c r="AJ705" s="528"/>
      <c r="AK705" s="528"/>
      <c r="AL705" s="528"/>
      <c r="AM705" s="527">
        <v>1</v>
      </c>
      <c r="AN705" s="528"/>
      <c r="AO705" s="528"/>
      <c r="AP705" s="528"/>
      <c r="AQ705" s="528"/>
      <c r="AR705" s="528"/>
      <c r="AS705" s="528"/>
      <c r="AT705" s="528"/>
      <c r="AU705" s="528"/>
      <c r="AV705" s="528"/>
      <c r="AW705" s="528"/>
      <c r="AX705" s="528"/>
    </row>
    <row r="706" spans="1:50">
      <c r="A706" s="526" t="s">
        <v>1005</v>
      </c>
      <c r="B706" s="526" t="s">
        <v>390</v>
      </c>
      <c r="C706" s="526" t="s">
        <v>954</v>
      </c>
      <c r="D706" s="526" t="s">
        <v>587</v>
      </c>
      <c r="E706" s="526" t="s">
        <v>588</v>
      </c>
      <c r="F706" s="61" t="str">
        <f>IF(D706="","",VLOOKUP(D706,'UG SKU Categorization'!$A$1:$C$204,3,0))</f>
        <v>Eyeglasses</v>
      </c>
      <c r="G706" s="527">
        <v>6</v>
      </c>
      <c r="H706" s="528"/>
      <c r="I706" s="528"/>
      <c r="J706" s="528"/>
      <c r="K706" s="528"/>
      <c r="L706" s="528"/>
      <c r="M706" s="528"/>
      <c r="N706" s="528"/>
      <c r="O706" s="528"/>
      <c r="P706" s="528"/>
      <c r="Q706" s="528"/>
      <c r="R706" s="527">
        <v>1</v>
      </c>
      <c r="S706" s="528"/>
      <c r="T706" s="528"/>
      <c r="U706" s="528"/>
      <c r="V706" s="527">
        <v>1</v>
      </c>
      <c r="W706" s="527">
        <v>1</v>
      </c>
      <c r="X706" s="527">
        <v>1</v>
      </c>
      <c r="Y706" s="528"/>
      <c r="Z706" s="527">
        <v>2</v>
      </c>
      <c r="AA706" s="528"/>
      <c r="AB706" s="528"/>
      <c r="AC706" s="528"/>
      <c r="AD706" s="528"/>
      <c r="AE706" s="528"/>
      <c r="AF706" s="528"/>
      <c r="AG706" s="528"/>
      <c r="AH706" s="528"/>
      <c r="AI706" s="528"/>
      <c r="AJ706" s="528"/>
      <c r="AK706" s="528"/>
      <c r="AL706" s="528"/>
      <c r="AM706" s="528"/>
      <c r="AN706" s="528"/>
      <c r="AO706" s="528"/>
      <c r="AP706" s="528"/>
      <c r="AQ706" s="528"/>
      <c r="AR706" s="528"/>
      <c r="AS706" s="528"/>
      <c r="AT706" s="528"/>
      <c r="AU706" s="528"/>
      <c r="AV706" s="528"/>
      <c r="AW706" s="528"/>
      <c r="AX706" s="528"/>
    </row>
    <row r="707" spans="1:50">
      <c r="A707" s="526" t="s">
        <v>1005</v>
      </c>
      <c r="B707" s="526" t="s">
        <v>390</v>
      </c>
      <c r="C707" s="526" t="s">
        <v>954</v>
      </c>
      <c r="D707" s="526" t="s">
        <v>589</v>
      </c>
      <c r="E707" s="526" t="s">
        <v>590</v>
      </c>
      <c r="F707" s="61" t="str">
        <f>IF(D707="","",VLOOKUP(D707,'UG SKU Categorization'!$A$1:$C$204,3,0))</f>
        <v>Eyeglasses</v>
      </c>
      <c r="G707" s="527">
        <v>2</v>
      </c>
      <c r="H707" s="528"/>
      <c r="I707" s="528"/>
      <c r="J707" s="528"/>
      <c r="K707" s="528"/>
      <c r="L707" s="528"/>
      <c r="M707" s="528"/>
      <c r="N707" s="528"/>
      <c r="O707" s="528"/>
      <c r="P707" s="528"/>
      <c r="Q707" s="528"/>
      <c r="R707" s="528"/>
      <c r="S707" s="528"/>
      <c r="T707" s="528"/>
      <c r="U707" s="528"/>
      <c r="V707" s="528"/>
      <c r="W707" s="527">
        <v>2</v>
      </c>
      <c r="X707" s="528"/>
      <c r="Y707" s="528"/>
      <c r="Z707" s="528"/>
      <c r="AA707" s="528"/>
      <c r="AB707" s="528"/>
      <c r="AC707" s="528"/>
      <c r="AD707" s="528"/>
      <c r="AE707" s="528"/>
      <c r="AF707" s="528"/>
      <c r="AG707" s="528"/>
      <c r="AH707" s="528"/>
      <c r="AI707" s="528"/>
      <c r="AJ707" s="528"/>
      <c r="AK707" s="528"/>
      <c r="AL707" s="528"/>
      <c r="AM707" s="528"/>
      <c r="AN707" s="528"/>
      <c r="AO707" s="528"/>
      <c r="AP707" s="528"/>
      <c r="AQ707" s="528"/>
      <c r="AR707" s="528"/>
      <c r="AS707" s="528"/>
      <c r="AT707" s="528"/>
      <c r="AU707" s="528"/>
      <c r="AV707" s="528"/>
      <c r="AW707" s="528"/>
      <c r="AX707" s="528"/>
    </row>
    <row r="708" spans="1:50">
      <c r="A708" s="526" t="s">
        <v>1005</v>
      </c>
      <c r="B708" s="526" t="s">
        <v>390</v>
      </c>
      <c r="C708" s="526" t="s">
        <v>954</v>
      </c>
      <c r="D708" s="526" t="s">
        <v>591</v>
      </c>
      <c r="E708" s="526" t="s">
        <v>592</v>
      </c>
      <c r="F708" s="61" t="str">
        <f>IF(D708="","",VLOOKUP(D708,'UG SKU Categorization'!$A$1:$C$204,3,0))</f>
        <v>Eyeglasses</v>
      </c>
      <c r="G708" s="527">
        <v>4</v>
      </c>
      <c r="H708" s="528"/>
      <c r="I708" s="528"/>
      <c r="J708" s="528"/>
      <c r="K708" s="528"/>
      <c r="L708" s="528"/>
      <c r="M708" s="528"/>
      <c r="N708" s="528"/>
      <c r="O708" s="528"/>
      <c r="P708" s="528"/>
      <c r="Q708" s="527">
        <v>1</v>
      </c>
      <c r="R708" s="528"/>
      <c r="S708" s="528"/>
      <c r="T708" s="528"/>
      <c r="U708" s="528"/>
      <c r="V708" s="528"/>
      <c r="W708" s="527">
        <v>1</v>
      </c>
      <c r="X708" s="528"/>
      <c r="Y708" s="528"/>
      <c r="Z708" s="528"/>
      <c r="AA708" s="528"/>
      <c r="AB708" s="528"/>
      <c r="AC708" s="528"/>
      <c r="AD708" s="528"/>
      <c r="AE708" s="528"/>
      <c r="AF708" s="527">
        <v>1</v>
      </c>
      <c r="AG708" s="528"/>
      <c r="AH708" s="528"/>
      <c r="AI708" s="528"/>
      <c r="AJ708" s="528"/>
      <c r="AK708" s="528"/>
      <c r="AL708" s="528"/>
      <c r="AM708" s="528"/>
      <c r="AN708" s="528"/>
      <c r="AO708" s="527">
        <v>1</v>
      </c>
      <c r="AP708" s="528"/>
      <c r="AQ708" s="528"/>
      <c r="AR708" s="528"/>
      <c r="AS708" s="528"/>
      <c r="AT708" s="528"/>
      <c r="AU708" s="528"/>
      <c r="AV708" s="528"/>
      <c r="AW708" s="528"/>
      <c r="AX708" s="528"/>
    </row>
    <row r="709" spans="1:50">
      <c r="A709" s="526" t="s">
        <v>1005</v>
      </c>
      <c r="B709" s="526" t="s">
        <v>390</v>
      </c>
      <c r="C709" s="526" t="s">
        <v>954</v>
      </c>
      <c r="D709" s="526" t="s">
        <v>595</v>
      </c>
      <c r="E709" s="526" t="s">
        <v>596</v>
      </c>
      <c r="F709" s="61" t="str">
        <f>IF(D709="","",VLOOKUP(D709,'UG SKU Categorization'!$A$1:$C$204,3,0))</f>
        <v>Eyeglasses</v>
      </c>
      <c r="G709" s="527">
        <v>7</v>
      </c>
      <c r="H709" s="528"/>
      <c r="I709" s="528"/>
      <c r="J709" s="528"/>
      <c r="K709" s="528"/>
      <c r="L709" s="528"/>
      <c r="M709" s="528"/>
      <c r="N709" s="528"/>
      <c r="O709" s="528"/>
      <c r="P709" s="528"/>
      <c r="Q709" s="528"/>
      <c r="R709" s="527">
        <v>5</v>
      </c>
      <c r="S709" s="528"/>
      <c r="T709" s="528"/>
      <c r="U709" s="528"/>
      <c r="V709" s="528"/>
      <c r="W709" s="527">
        <v>1</v>
      </c>
      <c r="X709" s="528"/>
      <c r="Y709" s="528"/>
      <c r="Z709" s="527">
        <v>1</v>
      </c>
      <c r="AA709" s="528"/>
      <c r="AB709" s="528"/>
      <c r="AC709" s="528"/>
      <c r="AD709" s="528"/>
      <c r="AE709" s="528"/>
      <c r="AF709" s="528"/>
      <c r="AG709" s="528"/>
      <c r="AH709" s="528"/>
      <c r="AI709" s="528"/>
      <c r="AJ709" s="528"/>
      <c r="AK709" s="528"/>
      <c r="AL709" s="528"/>
      <c r="AM709" s="528"/>
      <c r="AN709" s="528"/>
      <c r="AO709" s="528"/>
      <c r="AP709" s="528"/>
      <c r="AQ709" s="528"/>
      <c r="AR709" s="528"/>
      <c r="AS709" s="528"/>
      <c r="AT709" s="528"/>
      <c r="AU709" s="528"/>
      <c r="AV709" s="528"/>
      <c r="AW709" s="528"/>
      <c r="AX709" s="528"/>
    </row>
    <row r="710" spans="1:50">
      <c r="A710" s="526" t="s">
        <v>1005</v>
      </c>
      <c r="B710" s="526" t="s">
        <v>390</v>
      </c>
      <c r="C710" s="526" t="s">
        <v>954</v>
      </c>
      <c r="D710" s="526" t="s">
        <v>597</v>
      </c>
      <c r="E710" s="526" t="s">
        <v>598</v>
      </c>
      <c r="F710" s="61" t="str">
        <f>IF(D710="","",VLOOKUP(D710,'UG SKU Categorization'!$A$1:$C$204,3,0))</f>
        <v>Eyeglasses</v>
      </c>
      <c r="G710" s="527">
        <v>3</v>
      </c>
      <c r="H710" s="528"/>
      <c r="I710" s="528"/>
      <c r="J710" s="528"/>
      <c r="K710" s="528"/>
      <c r="L710" s="528"/>
      <c r="M710" s="528"/>
      <c r="N710" s="528"/>
      <c r="O710" s="528"/>
      <c r="P710" s="528"/>
      <c r="Q710" s="528"/>
      <c r="R710" s="528"/>
      <c r="S710" s="528"/>
      <c r="T710" s="528"/>
      <c r="U710" s="528"/>
      <c r="V710" s="528"/>
      <c r="W710" s="527">
        <v>1</v>
      </c>
      <c r="X710" s="528"/>
      <c r="Y710" s="528"/>
      <c r="Z710" s="527">
        <v>2</v>
      </c>
      <c r="AA710" s="528"/>
      <c r="AB710" s="528"/>
      <c r="AC710" s="528"/>
      <c r="AD710" s="528"/>
      <c r="AE710" s="528"/>
      <c r="AF710" s="528"/>
      <c r="AG710" s="528"/>
      <c r="AH710" s="528"/>
      <c r="AI710" s="528"/>
      <c r="AJ710" s="528"/>
      <c r="AK710" s="528"/>
      <c r="AL710" s="528"/>
      <c r="AM710" s="528"/>
      <c r="AN710" s="528"/>
      <c r="AO710" s="528"/>
      <c r="AP710" s="528"/>
      <c r="AQ710" s="528"/>
      <c r="AR710" s="528"/>
      <c r="AS710" s="528"/>
      <c r="AT710" s="528"/>
      <c r="AU710" s="528"/>
      <c r="AV710" s="528"/>
      <c r="AW710" s="528"/>
      <c r="AX710" s="528"/>
    </row>
    <row r="711" spans="1:50">
      <c r="A711" s="526" t="s">
        <v>1005</v>
      </c>
      <c r="B711" s="526" t="s">
        <v>390</v>
      </c>
      <c r="C711" s="526" t="s">
        <v>954</v>
      </c>
      <c r="D711" s="526" t="s">
        <v>599</v>
      </c>
      <c r="E711" s="526" t="s">
        <v>600</v>
      </c>
      <c r="F711" s="61" t="str">
        <f>IF(D711="","",VLOOKUP(D711,'UG SKU Categorization'!$A$1:$C$204,3,0))</f>
        <v>Eyeglasses</v>
      </c>
      <c r="G711" s="527">
        <v>3</v>
      </c>
      <c r="H711" s="528"/>
      <c r="I711" s="528"/>
      <c r="J711" s="528"/>
      <c r="K711" s="528"/>
      <c r="L711" s="528"/>
      <c r="M711" s="528"/>
      <c r="N711" s="528"/>
      <c r="O711" s="528"/>
      <c r="P711" s="528"/>
      <c r="Q711" s="527">
        <v>1</v>
      </c>
      <c r="R711" s="528"/>
      <c r="S711" s="528"/>
      <c r="T711" s="528"/>
      <c r="U711" s="527">
        <v>1</v>
      </c>
      <c r="V711" s="527">
        <v>1</v>
      </c>
      <c r="W711" s="528"/>
      <c r="X711" s="528"/>
      <c r="Y711" s="528"/>
      <c r="Z711" s="528"/>
      <c r="AA711" s="528"/>
      <c r="AB711" s="528"/>
      <c r="AC711" s="528"/>
      <c r="AD711" s="528"/>
      <c r="AE711" s="528"/>
      <c r="AF711" s="528"/>
      <c r="AG711" s="528"/>
      <c r="AH711" s="528"/>
      <c r="AI711" s="528"/>
      <c r="AJ711" s="528"/>
      <c r="AK711" s="528"/>
      <c r="AL711" s="528"/>
      <c r="AM711" s="528"/>
      <c r="AN711" s="528"/>
      <c r="AO711" s="528"/>
      <c r="AP711" s="528"/>
      <c r="AQ711" s="528"/>
      <c r="AR711" s="528"/>
      <c r="AS711" s="528"/>
      <c r="AT711" s="528"/>
      <c r="AU711" s="528"/>
      <c r="AV711" s="528"/>
      <c r="AW711" s="528"/>
      <c r="AX711" s="528"/>
    </row>
    <row r="712" spans="1:50">
      <c r="A712" s="526" t="s">
        <v>1005</v>
      </c>
      <c r="B712" s="526" t="s">
        <v>390</v>
      </c>
      <c r="C712" s="526" t="s">
        <v>954</v>
      </c>
      <c r="D712" s="526" t="s">
        <v>601</v>
      </c>
      <c r="E712" s="526" t="s">
        <v>602</v>
      </c>
      <c r="F712" s="61" t="str">
        <f>IF(D712="","",VLOOKUP(D712,'UG SKU Categorization'!$A$1:$C$204,3,0))</f>
        <v>Eyeglasses</v>
      </c>
      <c r="G712" s="527">
        <v>4</v>
      </c>
      <c r="H712" s="528"/>
      <c r="I712" s="528"/>
      <c r="J712" s="528"/>
      <c r="K712" s="528"/>
      <c r="L712" s="528"/>
      <c r="M712" s="528"/>
      <c r="N712" s="528"/>
      <c r="O712" s="528"/>
      <c r="P712" s="528"/>
      <c r="Q712" s="527">
        <v>1</v>
      </c>
      <c r="R712" s="528"/>
      <c r="S712" s="528"/>
      <c r="T712" s="528"/>
      <c r="U712" s="527">
        <v>1</v>
      </c>
      <c r="V712" s="528"/>
      <c r="W712" s="528"/>
      <c r="X712" s="528"/>
      <c r="Y712" s="528"/>
      <c r="Z712" s="527">
        <v>2</v>
      </c>
      <c r="AA712" s="528"/>
      <c r="AB712" s="528"/>
      <c r="AC712" s="528"/>
      <c r="AD712" s="528"/>
      <c r="AE712" s="528"/>
      <c r="AF712" s="528"/>
      <c r="AG712" s="528"/>
      <c r="AH712" s="528"/>
      <c r="AI712" s="528"/>
      <c r="AJ712" s="528"/>
      <c r="AK712" s="528"/>
      <c r="AL712" s="528"/>
      <c r="AM712" s="528"/>
      <c r="AN712" s="528"/>
      <c r="AO712" s="528"/>
      <c r="AP712" s="528"/>
      <c r="AQ712" s="528"/>
      <c r="AR712" s="528"/>
      <c r="AS712" s="528"/>
      <c r="AT712" s="528"/>
      <c r="AU712" s="528"/>
      <c r="AV712" s="528"/>
      <c r="AW712" s="528"/>
      <c r="AX712" s="528"/>
    </row>
    <row r="713" spans="1:50">
      <c r="A713" s="526" t="s">
        <v>1005</v>
      </c>
      <c r="B713" s="526" t="s">
        <v>390</v>
      </c>
      <c r="C713" s="526" t="s">
        <v>954</v>
      </c>
      <c r="D713" s="526" t="s">
        <v>603</v>
      </c>
      <c r="E713" s="526" t="s">
        <v>604</v>
      </c>
      <c r="F713" s="61" t="str">
        <f>IF(D713="","",VLOOKUP(D713,'UG SKU Categorization'!$A$1:$C$204,3,0))</f>
        <v>Eyeglasses</v>
      </c>
      <c r="G713" s="527">
        <v>2</v>
      </c>
      <c r="H713" s="528"/>
      <c r="I713" s="528"/>
      <c r="J713" s="528"/>
      <c r="K713" s="528"/>
      <c r="L713" s="528"/>
      <c r="M713" s="528"/>
      <c r="N713" s="528"/>
      <c r="O713" s="528"/>
      <c r="P713" s="528"/>
      <c r="Q713" s="527">
        <v>1</v>
      </c>
      <c r="R713" s="528"/>
      <c r="S713" s="528"/>
      <c r="T713" s="528"/>
      <c r="U713" s="528"/>
      <c r="V713" s="528"/>
      <c r="W713" s="528"/>
      <c r="X713" s="528"/>
      <c r="Y713" s="528"/>
      <c r="Z713" s="528"/>
      <c r="AA713" s="528"/>
      <c r="AB713" s="528"/>
      <c r="AC713" s="528"/>
      <c r="AD713" s="528"/>
      <c r="AE713" s="528"/>
      <c r="AF713" s="528"/>
      <c r="AG713" s="527">
        <v>1</v>
      </c>
      <c r="AH713" s="528"/>
      <c r="AI713" s="528"/>
      <c r="AJ713" s="528"/>
      <c r="AK713" s="528"/>
      <c r="AL713" s="528"/>
      <c r="AM713" s="528"/>
      <c r="AN713" s="528"/>
      <c r="AO713" s="528"/>
      <c r="AP713" s="528"/>
      <c r="AQ713" s="528"/>
      <c r="AR713" s="528"/>
      <c r="AS713" s="528"/>
      <c r="AT713" s="528"/>
      <c r="AU713" s="528"/>
      <c r="AV713" s="528"/>
      <c r="AW713" s="528"/>
      <c r="AX713" s="528"/>
    </row>
    <row r="714" spans="1:50">
      <c r="A714" s="526" t="s">
        <v>1005</v>
      </c>
      <c r="B714" s="526" t="s">
        <v>390</v>
      </c>
      <c r="C714" s="526" t="s">
        <v>954</v>
      </c>
      <c r="D714" s="526" t="s">
        <v>605</v>
      </c>
      <c r="E714" s="526" t="s">
        <v>606</v>
      </c>
      <c r="F714" s="61" t="str">
        <f>IF(D714="","",VLOOKUP(D714,'UG SKU Categorization'!$A$1:$C$204,3,0))</f>
        <v>Eyeglasses</v>
      </c>
      <c r="G714" s="527">
        <v>6</v>
      </c>
      <c r="H714" s="528"/>
      <c r="I714" s="528"/>
      <c r="J714" s="528"/>
      <c r="K714" s="528"/>
      <c r="L714" s="528"/>
      <c r="M714" s="528"/>
      <c r="N714" s="528"/>
      <c r="O714" s="528"/>
      <c r="P714" s="528"/>
      <c r="Q714" s="528"/>
      <c r="R714" s="527">
        <v>1</v>
      </c>
      <c r="S714" s="528"/>
      <c r="T714" s="528"/>
      <c r="U714" s="528"/>
      <c r="V714" s="527">
        <v>1</v>
      </c>
      <c r="W714" s="527">
        <v>2</v>
      </c>
      <c r="X714" s="527">
        <v>1</v>
      </c>
      <c r="Y714" s="528"/>
      <c r="Z714" s="527">
        <v>1</v>
      </c>
      <c r="AA714" s="528"/>
      <c r="AB714" s="528"/>
      <c r="AC714" s="528"/>
      <c r="AD714" s="528"/>
      <c r="AE714" s="528"/>
      <c r="AF714" s="528"/>
      <c r="AG714" s="528"/>
      <c r="AH714" s="528"/>
      <c r="AI714" s="528"/>
      <c r="AJ714" s="528"/>
      <c r="AK714" s="528"/>
      <c r="AL714" s="528"/>
      <c r="AM714" s="528"/>
      <c r="AN714" s="528"/>
      <c r="AO714" s="528"/>
      <c r="AP714" s="528"/>
      <c r="AQ714" s="528"/>
      <c r="AR714" s="528"/>
      <c r="AS714" s="528"/>
      <c r="AT714" s="528"/>
      <c r="AU714" s="528"/>
      <c r="AV714" s="528"/>
      <c r="AW714" s="528"/>
      <c r="AX714" s="528"/>
    </row>
    <row r="715" spans="1:50">
      <c r="A715" s="526" t="s">
        <v>1005</v>
      </c>
      <c r="B715" s="526" t="s">
        <v>390</v>
      </c>
      <c r="C715" s="526" t="s">
        <v>954</v>
      </c>
      <c r="D715" s="526" t="s">
        <v>607</v>
      </c>
      <c r="E715" s="526" t="s">
        <v>608</v>
      </c>
      <c r="F715" s="61" t="str">
        <f>IF(D715="","",VLOOKUP(D715,'UG SKU Categorization'!$A$1:$C$204,3,0))</f>
        <v>Eyeglasses</v>
      </c>
      <c r="G715" s="527">
        <v>9</v>
      </c>
      <c r="H715" s="528"/>
      <c r="I715" s="528"/>
      <c r="J715" s="528"/>
      <c r="K715" s="528"/>
      <c r="L715" s="528"/>
      <c r="M715" s="528"/>
      <c r="N715" s="528"/>
      <c r="O715" s="528"/>
      <c r="P715" s="528"/>
      <c r="Q715" s="527">
        <v>1</v>
      </c>
      <c r="R715" s="528"/>
      <c r="S715" s="528"/>
      <c r="T715" s="528"/>
      <c r="U715" s="528"/>
      <c r="V715" s="528"/>
      <c r="W715" s="527">
        <v>5</v>
      </c>
      <c r="X715" s="528"/>
      <c r="Y715" s="528"/>
      <c r="Z715" s="528"/>
      <c r="AA715" s="528"/>
      <c r="AB715" s="528"/>
      <c r="AC715" s="528"/>
      <c r="AD715" s="528"/>
      <c r="AE715" s="528"/>
      <c r="AF715" s="528"/>
      <c r="AG715" s="528"/>
      <c r="AH715" s="528"/>
      <c r="AI715" s="528"/>
      <c r="AJ715" s="528"/>
      <c r="AK715" s="528"/>
      <c r="AL715" s="528"/>
      <c r="AM715" s="528"/>
      <c r="AN715" s="528"/>
      <c r="AO715" s="528"/>
      <c r="AP715" s="528"/>
      <c r="AQ715" s="528"/>
      <c r="AR715" s="528"/>
      <c r="AS715" s="527">
        <v>3</v>
      </c>
      <c r="AT715" s="528"/>
      <c r="AU715" s="528"/>
      <c r="AV715" s="528"/>
      <c r="AW715" s="528"/>
      <c r="AX715" s="528"/>
    </row>
    <row r="716" spans="1:50">
      <c r="A716" s="526" t="s">
        <v>1005</v>
      </c>
      <c r="B716" s="526" t="s">
        <v>390</v>
      </c>
      <c r="C716" s="526" t="s">
        <v>954</v>
      </c>
      <c r="D716" s="526" t="s">
        <v>609</v>
      </c>
      <c r="E716" s="526" t="s">
        <v>610</v>
      </c>
      <c r="F716" s="61" t="str">
        <f>IF(D716="","",VLOOKUP(D716,'UG SKU Categorization'!$A$1:$C$204,3,0))</f>
        <v>Eyeglasses</v>
      </c>
      <c r="G716" s="527">
        <v>2</v>
      </c>
      <c r="H716" s="528"/>
      <c r="I716" s="528"/>
      <c r="J716" s="528"/>
      <c r="K716" s="528"/>
      <c r="L716" s="528"/>
      <c r="M716" s="528"/>
      <c r="N716" s="528"/>
      <c r="O716" s="528"/>
      <c r="P716" s="528"/>
      <c r="Q716" s="528"/>
      <c r="R716" s="528"/>
      <c r="S716" s="528"/>
      <c r="T716" s="528"/>
      <c r="U716" s="528"/>
      <c r="V716" s="528"/>
      <c r="W716" s="528"/>
      <c r="X716" s="527">
        <v>1</v>
      </c>
      <c r="Y716" s="528"/>
      <c r="Z716" s="527">
        <v>1</v>
      </c>
      <c r="AA716" s="528"/>
      <c r="AB716" s="528"/>
      <c r="AC716" s="528"/>
      <c r="AD716" s="528"/>
      <c r="AE716" s="528"/>
      <c r="AF716" s="528"/>
      <c r="AG716" s="528"/>
      <c r="AH716" s="528"/>
      <c r="AI716" s="528"/>
      <c r="AJ716" s="528"/>
      <c r="AK716" s="528"/>
      <c r="AL716" s="528"/>
      <c r="AM716" s="528"/>
      <c r="AN716" s="528"/>
      <c r="AO716" s="528"/>
      <c r="AP716" s="528"/>
      <c r="AQ716" s="528"/>
      <c r="AR716" s="528"/>
      <c r="AS716" s="528"/>
      <c r="AT716" s="528"/>
      <c r="AU716" s="528"/>
      <c r="AV716" s="528"/>
      <c r="AW716" s="528"/>
      <c r="AX716" s="528"/>
    </row>
    <row r="717" spans="1:50">
      <c r="A717" s="526" t="s">
        <v>1005</v>
      </c>
      <c r="B717" s="526" t="s">
        <v>390</v>
      </c>
      <c r="C717" s="526" t="s">
        <v>954</v>
      </c>
      <c r="D717" s="526" t="s">
        <v>611</v>
      </c>
      <c r="E717" s="526" t="s">
        <v>612</v>
      </c>
      <c r="F717" s="61" t="str">
        <f>IF(D717="","",VLOOKUP(D717,'UG SKU Categorization'!$A$1:$C$204,3,0))</f>
        <v>Eyeglasses</v>
      </c>
      <c r="G717" s="527">
        <v>2</v>
      </c>
      <c r="H717" s="528"/>
      <c r="I717" s="528"/>
      <c r="J717" s="528"/>
      <c r="K717" s="528"/>
      <c r="L717" s="528"/>
      <c r="M717" s="528"/>
      <c r="N717" s="528"/>
      <c r="O717" s="528"/>
      <c r="P717" s="528"/>
      <c r="Q717" s="528"/>
      <c r="R717" s="528"/>
      <c r="S717" s="528"/>
      <c r="T717" s="528"/>
      <c r="U717" s="527">
        <v>1</v>
      </c>
      <c r="V717" s="528"/>
      <c r="W717" s="528"/>
      <c r="X717" s="528"/>
      <c r="Y717" s="528"/>
      <c r="Z717" s="528"/>
      <c r="AA717" s="528"/>
      <c r="AB717" s="528"/>
      <c r="AC717" s="528"/>
      <c r="AD717" s="528"/>
      <c r="AE717" s="528"/>
      <c r="AF717" s="527">
        <v>1</v>
      </c>
      <c r="AG717" s="528"/>
      <c r="AH717" s="528"/>
      <c r="AI717" s="528"/>
      <c r="AJ717" s="528"/>
      <c r="AK717" s="528"/>
      <c r="AL717" s="528"/>
      <c r="AM717" s="528"/>
      <c r="AN717" s="528"/>
      <c r="AO717" s="528"/>
      <c r="AP717" s="528"/>
      <c r="AQ717" s="528"/>
      <c r="AR717" s="528"/>
      <c r="AS717" s="528"/>
      <c r="AT717" s="528"/>
      <c r="AU717" s="528"/>
      <c r="AV717" s="528"/>
      <c r="AW717" s="528"/>
      <c r="AX717" s="528"/>
    </row>
    <row r="718" spans="1:50">
      <c r="A718" s="526" t="s">
        <v>1005</v>
      </c>
      <c r="B718" s="526" t="s">
        <v>390</v>
      </c>
      <c r="C718" s="526" t="s">
        <v>954</v>
      </c>
      <c r="D718" s="526" t="s">
        <v>613</v>
      </c>
      <c r="E718" s="526" t="s">
        <v>614</v>
      </c>
      <c r="F718" s="61" t="str">
        <f>IF(D718="","",VLOOKUP(D718,'UG SKU Categorization'!$A$1:$C$204,3,0))</f>
        <v>Eyeglasses</v>
      </c>
      <c r="G718" s="527">
        <v>1</v>
      </c>
      <c r="H718" s="528"/>
      <c r="I718" s="528"/>
      <c r="J718" s="528"/>
      <c r="K718" s="528"/>
      <c r="L718" s="528"/>
      <c r="M718" s="528"/>
      <c r="N718" s="528"/>
      <c r="O718" s="528"/>
      <c r="P718" s="528"/>
      <c r="Q718" s="528"/>
      <c r="R718" s="527">
        <v>1</v>
      </c>
      <c r="S718" s="528"/>
      <c r="T718" s="528"/>
      <c r="U718" s="528"/>
      <c r="V718" s="528"/>
      <c r="W718" s="528"/>
      <c r="X718" s="528"/>
      <c r="Y718" s="528"/>
      <c r="Z718" s="528"/>
      <c r="AA718" s="528"/>
      <c r="AB718" s="528"/>
      <c r="AC718" s="528"/>
      <c r="AD718" s="528"/>
      <c r="AE718" s="528"/>
      <c r="AF718" s="528"/>
      <c r="AG718" s="528"/>
      <c r="AH718" s="528"/>
      <c r="AI718" s="528"/>
      <c r="AJ718" s="528"/>
      <c r="AK718" s="528"/>
      <c r="AL718" s="528"/>
      <c r="AM718" s="528"/>
      <c r="AN718" s="528"/>
      <c r="AO718" s="528"/>
      <c r="AP718" s="528"/>
      <c r="AQ718" s="528"/>
      <c r="AR718" s="528"/>
      <c r="AS718" s="528"/>
      <c r="AT718" s="528"/>
      <c r="AU718" s="528"/>
      <c r="AV718" s="528"/>
      <c r="AW718" s="528"/>
      <c r="AX718" s="528"/>
    </row>
    <row r="719" spans="1:50">
      <c r="A719" s="526" t="s">
        <v>1005</v>
      </c>
      <c r="B719" s="526" t="s">
        <v>390</v>
      </c>
      <c r="C719" s="526" t="s">
        <v>954</v>
      </c>
      <c r="D719" s="526" t="s">
        <v>615</v>
      </c>
      <c r="E719" s="526" t="s">
        <v>616</v>
      </c>
      <c r="F719" s="61" t="str">
        <f>IF(D719="","",VLOOKUP(D719,'UG SKU Categorization'!$A$1:$C$204,3,0))</f>
        <v>Eyeglasses</v>
      </c>
      <c r="G719" s="527">
        <v>3</v>
      </c>
      <c r="H719" s="528"/>
      <c r="I719" s="528"/>
      <c r="J719" s="528"/>
      <c r="K719" s="528"/>
      <c r="L719" s="528"/>
      <c r="M719" s="528"/>
      <c r="N719" s="528"/>
      <c r="O719" s="528"/>
      <c r="P719" s="528"/>
      <c r="Q719" s="528"/>
      <c r="R719" s="528"/>
      <c r="S719" s="528"/>
      <c r="T719" s="528"/>
      <c r="U719" s="528"/>
      <c r="V719" s="528"/>
      <c r="W719" s="527">
        <v>2</v>
      </c>
      <c r="X719" s="528"/>
      <c r="Y719" s="528"/>
      <c r="Z719" s="527">
        <v>1</v>
      </c>
      <c r="AA719" s="528"/>
      <c r="AB719" s="528"/>
      <c r="AC719" s="528"/>
      <c r="AD719" s="528"/>
      <c r="AE719" s="528"/>
      <c r="AF719" s="528"/>
      <c r="AG719" s="528"/>
      <c r="AH719" s="528"/>
      <c r="AI719" s="528"/>
      <c r="AJ719" s="528"/>
      <c r="AK719" s="528"/>
      <c r="AL719" s="528"/>
      <c r="AM719" s="528"/>
      <c r="AN719" s="528"/>
      <c r="AO719" s="528"/>
      <c r="AP719" s="528"/>
      <c r="AQ719" s="528"/>
      <c r="AR719" s="528"/>
      <c r="AS719" s="528"/>
      <c r="AT719" s="528"/>
      <c r="AU719" s="528"/>
      <c r="AV719" s="528"/>
      <c r="AW719" s="528"/>
      <c r="AX719" s="528"/>
    </row>
    <row r="720" spans="1:50">
      <c r="A720" s="526" t="s">
        <v>1005</v>
      </c>
      <c r="B720" s="526" t="s">
        <v>390</v>
      </c>
      <c r="C720" s="526" t="s">
        <v>954</v>
      </c>
      <c r="D720" s="526" t="s">
        <v>617</v>
      </c>
      <c r="E720" s="526" t="s">
        <v>618</v>
      </c>
      <c r="F720" s="61" t="str">
        <f>IF(D720="","",VLOOKUP(D720,'UG SKU Categorization'!$A$1:$C$204,3,0))</f>
        <v>Eyeglasses</v>
      </c>
      <c r="G720" s="527">
        <v>2</v>
      </c>
      <c r="H720" s="528"/>
      <c r="I720" s="528"/>
      <c r="J720" s="528"/>
      <c r="K720" s="528"/>
      <c r="L720" s="528"/>
      <c r="M720" s="528"/>
      <c r="N720" s="528"/>
      <c r="O720" s="528"/>
      <c r="P720" s="528"/>
      <c r="Q720" s="528"/>
      <c r="R720" s="527">
        <v>1</v>
      </c>
      <c r="S720" s="528"/>
      <c r="T720" s="528"/>
      <c r="U720" s="528"/>
      <c r="V720" s="527">
        <v>1</v>
      </c>
      <c r="W720" s="528"/>
      <c r="X720" s="528"/>
      <c r="Y720" s="528"/>
      <c r="Z720" s="528"/>
      <c r="AA720" s="528"/>
      <c r="AB720" s="528"/>
      <c r="AC720" s="528"/>
      <c r="AD720" s="528"/>
      <c r="AE720" s="528"/>
      <c r="AF720" s="528"/>
      <c r="AG720" s="528"/>
      <c r="AH720" s="528"/>
      <c r="AI720" s="528"/>
      <c r="AJ720" s="528"/>
      <c r="AK720" s="528"/>
      <c r="AL720" s="528"/>
      <c r="AM720" s="528"/>
      <c r="AN720" s="528"/>
      <c r="AO720" s="528"/>
      <c r="AP720" s="528"/>
      <c r="AQ720" s="528"/>
      <c r="AR720" s="528"/>
      <c r="AS720" s="528"/>
      <c r="AT720" s="528"/>
      <c r="AU720" s="528"/>
      <c r="AV720" s="528"/>
      <c r="AW720" s="528"/>
      <c r="AX720" s="528"/>
    </row>
    <row r="721" spans="1:50">
      <c r="A721" s="526" t="s">
        <v>1005</v>
      </c>
      <c r="B721" s="526" t="s">
        <v>390</v>
      </c>
      <c r="C721" s="526" t="s">
        <v>954</v>
      </c>
      <c r="D721" s="526" t="s">
        <v>619</v>
      </c>
      <c r="E721" s="526" t="s">
        <v>620</v>
      </c>
      <c r="F721" s="61" t="str">
        <f>IF(D721="","",VLOOKUP(D721,'UG SKU Categorization'!$A$1:$C$204,3,0))</f>
        <v>Eyeglasses</v>
      </c>
      <c r="G721" s="527">
        <v>4</v>
      </c>
      <c r="H721" s="528"/>
      <c r="I721" s="528"/>
      <c r="J721" s="528"/>
      <c r="K721" s="528"/>
      <c r="L721" s="528"/>
      <c r="M721" s="528"/>
      <c r="N721" s="528"/>
      <c r="O721" s="528"/>
      <c r="P721" s="528"/>
      <c r="Q721" s="528"/>
      <c r="R721" s="527">
        <v>1</v>
      </c>
      <c r="S721" s="528"/>
      <c r="T721" s="528"/>
      <c r="U721" s="528"/>
      <c r="V721" s="527">
        <v>1</v>
      </c>
      <c r="W721" s="527">
        <v>2</v>
      </c>
      <c r="X721" s="528"/>
      <c r="Y721" s="528"/>
      <c r="Z721" s="528"/>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row>
    <row r="722" spans="1:50">
      <c r="A722" s="526" t="s">
        <v>1005</v>
      </c>
      <c r="B722" s="526" t="s">
        <v>390</v>
      </c>
      <c r="C722" s="526" t="s">
        <v>954</v>
      </c>
      <c r="D722" s="526" t="s">
        <v>621</v>
      </c>
      <c r="E722" s="526" t="s">
        <v>622</v>
      </c>
      <c r="F722" s="61" t="str">
        <f>IF(D722="","",VLOOKUP(D722,'UG SKU Categorization'!$A$1:$C$204,3,0))</f>
        <v>Eyeglasses</v>
      </c>
      <c r="G722" s="527">
        <v>2</v>
      </c>
      <c r="H722" s="528"/>
      <c r="I722" s="528"/>
      <c r="J722" s="528"/>
      <c r="K722" s="528"/>
      <c r="L722" s="528"/>
      <c r="M722" s="528"/>
      <c r="N722" s="528"/>
      <c r="O722" s="528"/>
      <c r="P722" s="528"/>
      <c r="Q722" s="527">
        <v>1</v>
      </c>
      <c r="R722" s="528"/>
      <c r="S722" s="528"/>
      <c r="T722" s="528"/>
      <c r="U722" s="528"/>
      <c r="V722" s="528"/>
      <c r="W722" s="528"/>
      <c r="X722" s="528"/>
      <c r="Y722" s="528"/>
      <c r="Z722" s="528"/>
      <c r="AA722" s="528"/>
      <c r="AB722" s="527">
        <v>1</v>
      </c>
      <c r="AC722" s="528"/>
      <c r="AD722" s="528"/>
      <c r="AE722" s="528"/>
      <c r="AF722" s="528"/>
      <c r="AG722" s="528"/>
      <c r="AH722" s="528"/>
      <c r="AI722" s="528"/>
      <c r="AJ722" s="528"/>
      <c r="AK722" s="528"/>
      <c r="AL722" s="528"/>
      <c r="AM722" s="528"/>
      <c r="AN722" s="528"/>
      <c r="AO722" s="528"/>
      <c r="AP722" s="528"/>
      <c r="AQ722" s="528"/>
      <c r="AR722" s="528"/>
      <c r="AS722" s="528"/>
      <c r="AT722" s="528"/>
      <c r="AU722" s="528"/>
      <c r="AV722" s="528"/>
      <c r="AW722" s="528"/>
      <c r="AX722" s="528"/>
    </row>
    <row r="723" spans="1:50">
      <c r="A723" s="526" t="s">
        <v>1005</v>
      </c>
      <c r="B723" s="526" t="s">
        <v>390</v>
      </c>
      <c r="C723" s="526" t="s">
        <v>954</v>
      </c>
      <c r="D723" s="526" t="s">
        <v>627</v>
      </c>
      <c r="E723" s="526" t="s">
        <v>628</v>
      </c>
      <c r="F723" s="61" t="str">
        <f>IF(D723="","",VLOOKUP(D723,'UG SKU Categorization'!$A$1:$C$204,3,0))</f>
        <v>Eyeglasses</v>
      </c>
      <c r="G723" s="527">
        <v>1</v>
      </c>
      <c r="H723" s="528"/>
      <c r="I723" s="528"/>
      <c r="J723" s="528"/>
      <c r="K723" s="528"/>
      <c r="L723" s="528"/>
      <c r="M723" s="528"/>
      <c r="N723" s="528"/>
      <c r="O723" s="528"/>
      <c r="P723" s="528"/>
      <c r="Q723" s="528"/>
      <c r="R723" s="527">
        <v>1</v>
      </c>
      <c r="S723" s="528"/>
      <c r="T723" s="528"/>
      <c r="U723" s="528"/>
      <c r="V723" s="528"/>
      <c r="W723" s="528"/>
      <c r="X723" s="528"/>
      <c r="Y723" s="528"/>
      <c r="Z723" s="528"/>
      <c r="AA723" s="528"/>
      <c r="AB723" s="528"/>
      <c r="AC723" s="528"/>
      <c r="AD723" s="528"/>
      <c r="AE723" s="528"/>
      <c r="AF723" s="528"/>
      <c r="AG723" s="528"/>
      <c r="AH723" s="528"/>
      <c r="AI723" s="528"/>
      <c r="AJ723" s="528"/>
      <c r="AK723" s="528"/>
      <c r="AL723" s="528"/>
      <c r="AM723" s="528"/>
      <c r="AN723" s="528"/>
      <c r="AO723" s="528"/>
      <c r="AP723" s="528"/>
      <c r="AQ723" s="528"/>
      <c r="AR723" s="528"/>
      <c r="AS723" s="528"/>
      <c r="AT723" s="528"/>
      <c r="AU723" s="528"/>
      <c r="AV723" s="528"/>
      <c r="AW723" s="528"/>
      <c r="AX723" s="528"/>
    </row>
    <row r="724" spans="1:50">
      <c r="A724" s="526" t="s">
        <v>1005</v>
      </c>
      <c r="B724" s="526" t="s">
        <v>390</v>
      </c>
      <c r="C724" s="526" t="s">
        <v>954</v>
      </c>
      <c r="D724" s="526" t="s">
        <v>629</v>
      </c>
      <c r="E724" s="526" t="s">
        <v>630</v>
      </c>
      <c r="F724" s="61" t="str">
        <f>IF(D724="","",VLOOKUP(D724,'UG SKU Categorization'!$A$1:$C$204,3,0))</f>
        <v>Eyeglasses</v>
      </c>
      <c r="G724" s="527">
        <v>1</v>
      </c>
      <c r="H724" s="528"/>
      <c r="I724" s="528"/>
      <c r="J724" s="528"/>
      <c r="K724" s="528"/>
      <c r="L724" s="528"/>
      <c r="M724" s="528"/>
      <c r="N724" s="528"/>
      <c r="O724" s="528"/>
      <c r="P724" s="528"/>
      <c r="Q724" s="528"/>
      <c r="R724" s="528"/>
      <c r="S724" s="528"/>
      <c r="T724" s="528"/>
      <c r="U724" s="528"/>
      <c r="V724" s="528"/>
      <c r="W724" s="527">
        <v>1</v>
      </c>
      <c r="X724" s="528"/>
      <c r="Y724" s="528"/>
      <c r="Z724" s="528"/>
      <c r="AA724" s="528"/>
      <c r="AB724" s="528"/>
      <c r="AC724" s="528"/>
      <c r="AD724" s="528"/>
      <c r="AE724" s="528"/>
      <c r="AF724" s="528"/>
      <c r="AG724" s="528"/>
      <c r="AH724" s="528"/>
      <c r="AI724" s="528"/>
      <c r="AJ724" s="528"/>
      <c r="AK724" s="528"/>
      <c r="AL724" s="528"/>
      <c r="AM724" s="528"/>
      <c r="AN724" s="528"/>
      <c r="AO724" s="528"/>
      <c r="AP724" s="528"/>
      <c r="AQ724" s="528"/>
      <c r="AR724" s="528"/>
      <c r="AS724" s="528"/>
      <c r="AT724" s="528"/>
      <c r="AU724" s="528"/>
      <c r="AV724" s="528"/>
      <c r="AW724" s="528"/>
      <c r="AX724" s="528"/>
    </row>
    <row r="725" spans="1:50">
      <c r="A725" s="526" t="s">
        <v>1005</v>
      </c>
      <c r="B725" s="526" t="s">
        <v>390</v>
      </c>
      <c r="C725" s="526" t="s">
        <v>954</v>
      </c>
      <c r="D725" s="526" t="s">
        <v>631</v>
      </c>
      <c r="E725" s="526" t="s">
        <v>632</v>
      </c>
      <c r="F725" s="61" t="str">
        <f>IF(D725="","",VLOOKUP(D725,'UG SKU Categorization'!$A$1:$C$204,3,0))</f>
        <v>Eyeglasses</v>
      </c>
      <c r="G725" s="527">
        <v>3</v>
      </c>
      <c r="H725" s="528"/>
      <c r="I725" s="528"/>
      <c r="J725" s="528"/>
      <c r="K725" s="528"/>
      <c r="L725" s="528"/>
      <c r="M725" s="528"/>
      <c r="N725" s="528"/>
      <c r="O725" s="528"/>
      <c r="P725" s="528"/>
      <c r="Q725" s="528"/>
      <c r="R725" s="528"/>
      <c r="S725" s="528"/>
      <c r="T725" s="528"/>
      <c r="U725" s="528"/>
      <c r="V725" s="527">
        <v>1</v>
      </c>
      <c r="W725" s="527">
        <v>1</v>
      </c>
      <c r="X725" s="528"/>
      <c r="Y725" s="528"/>
      <c r="Z725" s="527">
        <v>1</v>
      </c>
      <c r="AA725" s="528"/>
      <c r="AB725" s="528"/>
      <c r="AC725" s="528"/>
      <c r="AD725" s="528"/>
      <c r="AE725" s="528"/>
      <c r="AF725" s="528"/>
      <c r="AG725" s="528"/>
      <c r="AH725" s="528"/>
      <c r="AI725" s="528"/>
      <c r="AJ725" s="528"/>
      <c r="AK725" s="528"/>
      <c r="AL725" s="528"/>
      <c r="AM725" s="528"/>
      <c r="AN725" s="528"/>
      <c r="AO725" s="528"/>
      <c r="AP725" s="528"/>
      <c r="AQ725" s="528"/>
      <c r="AR725" s="528"/>
      <c r="AS725" s="528"/>
      <c r="AT725" s="528"/>
      <c r="AU725" s="528"/>
      <c r="AV725" s="528"/>
      <c r="AW725" s="528"/>
      <c r="AX725" s="528"/>
    </row>
    <row r="726" spans="1:50">
      <c r="A726" s="526" t="s">
        <v>1005</v>
      </c>
      <c r="B726" s="526" t="s">
        <v>390</v>
      </c>
      <c r="C726" s="526" t="s">
        <v>954</v>
      </c>
      <c r="D726" s="526" t="s">
        <v>633</v>
      </c>
      <c r="E726" s="526" t="s">
        <v>634</v>
      </c>
      <c r="F726" s="61" t="str">
        <f>IF(D726="","",VLOOKUP(D726,'UG SKU Categorization'!$A$1:$C$204,3,0))</f>
        <v>Eyeglasses</v>
      </c>
      <c r="G726" s="527">
        <v>1</v>
      </c>
      <c r="H726" s="528"/>
      <c r="I726" s="528"/>
      <c r="J726" s="528"/>
      <c r="K726" s="528"/>
      <c r="L726" s="528"/>
      <c r="M726" s="528"/>
      <c r="N726" s="528"/>
      <c r="O726" s="528"/>
      <c r="P726" s="528"/>
      <c r="Q726" s="528"/>
      <c r="R726" s="528"/>
      <c r="S726" s="528"/>
      <c r="T726" s="528"/>
      <c r="U726" s="528"/>
      <c r="V726" s="528"/>
      <c r="W726" s="528"/>
      <c r="X726" s="528"/>
      <c r="Y726" s="528"/>
      <c r="Z726" s="528"/>
      <c r="AA726" s="528"/>
      <c r="AB726" s="528"/>
      <c r="AC726" s="528"/>
      <c r="AD726" s="528"/>
      <c r="AE726" s="528"/>
      <c r="AF726" s="528"/>
      <c r="AG726" s="528"/>
      <c r="AH726" s="528"/>
      <c r="AI726" s="528"/>
      <c r="AJ726" s="528"/>
      <c r="AK726" s="528"/>
      <c r="AL726" s="528"/>
      <c r="AM726" s="528"/>
      <c r="AN726" s="528"/>
      <c r="AO726" s="527">
        <v>1</v>
      </c>
      <c r="AP726" s="528"/>
      <c r="AQ726" s="528"/>
      <c r="AR726" s="528"/>
      <c r="AS726" s="528"/>
      <c r="AT726" s="528"/>
      <c r="AU726" s="528"/>
      <c r="AV726" s="528"/>
      <c r="AW726" s="528"/>
      <c r="AX726" s="528"/>
    </row>
    <row r="727" spans="1:50">
      <c r="A727" s="526" t="s">
        <v>1005</v>
      </c>
      <c r="B727" s="526" t="s">
        <v>390</v>
      </c>
      <c r="C727" s="526" t="s">
        <v>954</v>
      </c>
      <c r="D727" s="526" t="s">
        <v>635</v>
      </c>
      <c r="E727" s="526" t="s">
        <v>636</v>
      </c>
      <c r="F727" s="61" t="str">
        <f>IF(D727="","",VLOOKUP(D727,'UG SKU Categorization'!$A$1:$C$204,3,0))</f>
        <v>Eyeglasses</v>
      </c>
      <c r="G727" s="527">
        <v>2</v>
      </c>
      <c r="H727" s="528"/>
      <c r="I727" s="528"/>
      <c r="J727" s="528"/>
      <c r="K727" s="528"/>
      <c r="L727" s="528"/>
      <c r="M727" s="528"/>
      <c r="N727" s="528"/>
      <c r="O727" s="528"/>
      <c r="P727" s="528"/>
      <c r="Q727" s="528"/>
      <c r="R727" s="528"/>
      <c r="S727" s="528"/>
      <c r="T727" s="528"/>
      <c r="U727" s="527">
        <v>1</v>
      </c>
      <c r="V727" s="528"/>
      <c r="W727" s="528"/>
      <c r="X727" s="528"/>
      <c r="Y727" s="528"/>
      <c r="Z727" s="527">
        <v>1</v>
      </c>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row>
    <row r="728" spans="1:50">
      <c r="A728" s="526" t="s">
        <v>1005</v>
      </c>
      <c r="B728" s="526" t="s">
        <v>390</v>
      </c>
      <c r="C728" s="526" t="s">
        <v>954</v>
      </c>
      <c r="D728" s="526" t="s">
        <v>637</v>
      </c>
      <c r="E728" s="526" t="s">
        <v>638</v>
      </c>
      <c r="F728" s="61" t="str">
        <f>IF(D728="","",VLOOKUP(D728,'UG SKU Categorization'!$A$1:$C$204,3,0))</f>
        <v>Eyeglasses</v>
      </c>
      <c r="G728" s="527">
        <v>38</v>
      </c>
      <c r="H728" s="528"/>
      <c r="I728" s="528"/>
      <c r="J728" s="528"/>
      <c r="K728" s="528"/>
      <c r="L728" s="528"/>
      <c r="M728" s="528"/>
      <c r="N728" s="528"/>
      <c r="O728" s="528"/>
      <c r="P728" s="528"/>
      <c r="Q728" s="527">
        <v>3</v>
      </c>
      <c r="R728" s="528"/>
      <c r="S728" s="528"/>
      <c r="T728" s="528"/>
      <c r="U728" s="528"/>
      <c r="V728" s="527">
        <v>6</v>
      </c>
      <c r="W728" s="527">
        <v>7</v>
      </c>
      <c r="X728" s="527">
        <v>5</v>
      </c>
      <c r="Y728" s="527">
        <v>3</v>
      </c>
      <c r="Z728" s="527">
        <v>12</v>
      </c>
      <c r="AA728" s="528"/>
      <c r="AB728" s="527">
        <v>1</v>
      </c>
      <c r="AC728" s="528"/>
      <c r="AD728" s="528"/>
      <c r="AE728" s="528"/>
      <c r="AF728" s="528"/>
      <c r="AG728" s="528"/>
      <c r="AH728" s="528"/>
      <c r="AI728" s="528"/>
      <c r="AJ728" s="528"/>
      <c r="AK728" s="528"/>
      <c r="AL728" s="528"/>
      <c r="AM728" s="528"/>
      <c r="AN728" s="528"/>
      <c r="AO728" s="528"/>
      <c r="AP728" s="528"/>
      <c r="AQ728" s="528"/>
      <c r="AR728" s="528"/>
      <c r="AS728" s="527">
        <v>1</v>
      </c>
      <c r="AT728" s="528"/>
      <c r="AU728" s="528"/>
      <c r="AV728" s="528"/>
      <c r="AW728" s="528"/>
      <c r="AX728" s="528"/>
    </row>
    <row r="729" spans="1:50">
      <c r="A729" s="526" t="s">
        <v>1005</v>
      </c>
      <c r="B729" s="526" t="s">
        <v>390</v>
      </c>
      <c r="C729" s="526" t="s">
        <v>954</v>
      </c>
      <c r="D729" s="526" t="s">
        <v>639</v>
      </c>
      <c r="E729" s="526" t="s">
        <v>640</v>
      </c>
      <c r="F729" s="61" t="str">
        <f>IF(D729="","",VLOOKUP(D729,'UG SKU Categorization'!$A$1:$C$204,3,0))</f>
        <v>Eyeglasses</v>
      </c>
      <c r="G729" s="527">
        <v>36</v>
      </c>
      <c r="H729" s="528"/>
      <c r="I729" s="528"/>
      <c r="J729" s="528"/>
      <c r="K729" s="528"/>
      <c r="L729" s="528"/>
      <c r="M729" s="528"/>
      <c r="N729" s="528"/>
      <c r="O729" s="528"/>
      <c r="P729" s="528"/>
      <c r="Q729" s="527">
        <v>3</v>
      </c>
      <c r="R729" s="528"/>
      <c r="S729" s="528"/>
      <c r="T729" s="528"/>
      <c r="U729" s="528"/>
      <c r="V729" s="527">
        <v>5</v>
      </c>
      <c r="W729" s="527">
        <v>10</v>
      </c>
      <c r="X729" s="527">
        <v>7</v>
      </c>
      <c r="Y729" s="528"/>
      <c r="Z729" s="527">
        <v>9</v>
      </c>
      <c r="AA729" s="528"/>
      <c r="AB729" s="527">
        <v>1</v>
      </c>
      <c r="AC729" s="528"/>
      <c r="AD729" s="528"/>
      <c r="AE729" s="528"/>
      <c r="AF729" s="528"/>
      <c r="AG729" s="528"/>
      <c r="AH729" s="528"/>
      <c r="AI729" s="528"/>
      <c r="AJ729" s="528"/>
      <c r="AK729" s="528"/>
      <c r="AL729" s="528"/>
      <c r="AM729" s="527">
        <v>1</v>
      </c>
      <c r="AN729" s="528"/>
      <c r="AO729" s="528"/>
      <c r="AP729" s="528"/>
      <c r="AQ729" s="528"/>
      <c r="AR729" s="528"/>
      <c r="AS729" s="528"/>
      <c r="AT729" s="528"/>
      <c r="AU729" s="528"/>
      <c r="AV729" s="528"/>
      <c r="AW729" s="528"/>
      <c r="AX729" s="528"/>
    </row>
    <row r="730" spans="1:50">
      <c r="A730" s="526" t="s">
        <v>1005</v>
      </c>
      <c r="B730" s="526" t="s">
        <v>390</v>
      </c>
      <c r="C730" s="526" t="s">
        <v>954</v>
      </c>
      <c r="D730" s="526" t="s">
        <v>709</v>
      </c>
      <c r="E730" s="526" t="s">
        <v>710</v>
      </c>
      <c r="F730" s="61" t="str">
        <f>IF(D730="","",VLOOKUP(D730,'UG SKU Categorization'!$A$1:$C$204,3,0))</f>
        <v>Fortified Foods</v>
      </c>
      <c r="G730" s="527">
        <v>1895</v>
      </c>
      <c r="H730" s="527">
        <v>192</v>
      </c>
      <c r="I730" s="527">
        <v>126</v>
      </c>
      <c r="J730" s="527">
        <v>60</v>
      </c>
      <c r="K730" s="527">
        <v>57</v>
      </c>
      <c r="L730" s="527">
        <v>71</v>
      </c>
      <c r="M730" s="527">
        <v>149</v>
      </c>
      <c r="N730" s="527">
        <v>129</v>
      </c>
      <c r="O730" s="527">
        <v>163</v>
      </c>
      <c r="P730" s="527">
        <v>121</v>
      </c>
      <c r="Q730" s="527">
        <v>44</v>
      </c>
      <c r="R730" s="527">
        <v>36</v>
      </c>
      <c r="S730" s="527">
        <v>59</v>
      </c>
      <c r="T730" s="527">
        <v>49</v>
      </c>
      <c r="U730" s="527">
        <v>18</v>
      </c>
      <c r="V730" s="527">
        <v>78</v>
      </c>
      <c r="W730" s="527">
        <v>27</v>
      </c>
      <c r="X730" s="527">
        <v>22</v>
      </c>
      <c r="Y730" s="527">
        <v>58</v>
      </c>
      <c r="Z730" s="527">
        <v>37</v>
      </c>
      <c r="AA730" s="527">
        <v>39</v>
      </c>
      <c r="AB730" s="527">
        <v>30</v>
      </c>
      <c r="AC730" s="527">
        <v>14</v>
      </c>
      <c r="AD730" s="527">
        <v>48</v>
      </c>
      <c r="AE730" s="527">
        <v>35</v>
      </c>
      <c r="AF730" s="527">
        <v>9</v>
      </c>
      <c r="AG730" s="527">
        <v>20</v>
      </c>
      <c r="AH730" s="527">
        <v>11</v>
      </c>
      <c r="AI730" s="527">
        <v>5</v>
      </c>
      <c r="AJ730" s="527">
        <v>6</v>
      </c>
      <c r="AK730" s="527">
        <v>5</v>
      </c>
      <c r="AL730" s="527">
        <v>10</v>
      </c>
      <c r="AM730" s="527">
        <v>61</v>
      </c>
      <c r="AN730" s="527">
        <v>10</v>
      </c>
      <c r="AO730" s="527">
        <v>17</v>
      </c>
      <c r="AP730" s="527">
        <v>8</v>
      </c>
      <c r="AQ730" s="527">
        <v>47</v>
      </c>
      <c r="AR730" s="527">
        <v>2</v>
      </c>
      <c r="AS730" s="528"/>
      <c r="AT730" s="527">
        <v>18</v>
      </c>
      <c r="AU730" s="527">
        <v>1</v>
      </c>
      <c r="AV730" s="528"/>
      <c r="AW730" s="527">
        <v>2</v>
      </c>
      <c r="AX730" s="527">
        <v>1</v>
      </c>
    </row>
    <row r="731" spans="1:50">
      <c r="A731" s="526" t="s">
        <v>1005</v>
      </c>
      <c r="B731" s="526" t="s">
        <v>390</v>
      </c>
      <c r="C731" s="526" t="s">
        <v>954</v>
      </c>
      <c r="D731" s="526" t="s">
        <v>711</v>
      </c>
      <c r="E731" s="526" t="s">
        <v>712</v>
      </c>
      <c r="F731" s="61" t="str">
        <f>IF(D731="","",VLOOKUP(D731,'UG SKU Categorization'!$A$1:$C$204,3,0))</f>
        <v>Fortified Foods</v>
      </c>
      <c r="G731" s="527">
        <v>6698</v>
      </c>
      <c r="H731" s="527">
        <v>127</v>
      </c>
      <c r="I731" s="527">
        <v>169</v>
      </c>
      <c r="J731" s="527">
        <v>175</v>
      </c>
      <c r="K731" s="527">
        <v>86</v>
      </c>
      <c r="L731" s="527">
        <v>2</v>
      </c>
      <c r="M731" s="527">
        <v>386</v>
      </c>
      <c r="N731" s="527">
        <v>386</v>
      </c>
      <c r="O731" s="527">
        <v>301</v>
      </c>
      <c r="P731" s="527">
        <v>184</v>
      </c>
      <c r="Q731" s="527">
        <v>118</v>
      </c>
      <c r="R731" s="527">
        <v>141</v>
      </c>
      <c r="S731" s="527">
        <v>97</v>
      </c>
      <c r="T731" s="527">
        <v>56</v>
      </c>
      <c r="U731" s="527">
        <v>86</v>
      </c>
      <c r="V731" s="527">
        <v>79</v>
      </c>
      <c r="W731" s="527">
        <v>88</v>
      </c>
      <c r="X731" s="527">
        <v>63</v>
      </c>
      <c r="Y731" s="527">
        <v>106</v>
      </c>
      <c r="Z731" s="527">
        <v>113</v>
      </c>
      <c r="AA731" s="527">
        <v>73</v>
      </c>
      <c r="AB731" s="527">
        <v>101</v>
      </c>
      <c r="AC731" s="527">
        <v>85</v>
      </c>
      <c r="AD731" s="527">
        <v>85</v>
      </c>
      <c r="AE731" s="527">
        <v>133</v>
      </c>
      <c r="AF731" s="527">
        <v>63</v>
      </c>
      <c r="AG731" s="527">
        <v>69</v>
      </c>
      <c r="AH731" s="527">
        <v>63</v>
      </c>
      <c r="AI731" s="527">
        <v>164</v>
      </c>
      <c r="AJ731" s="527">
        <v>61</v>
      </c>
      <c r="AK731" s="527">
        <v>51</v>
      </c>
      <c r="AL731" s="527">
        <v>51</v>
      </c>
      <c r="AM731" s="527">
        <v>840</v>
      </c>
      <c r="AN731" s="527">
        <v>557</v>
      </c>
      <c r="AO731" s="527">
        <v>315</v>
      </c>
      <c r="AP731" s="527">
        <v>246</v>
      </c>
      <c r="AQ731" s="527">
        <v>290</v>
      </c>
      <c r="AR731" s="527">
        <v>143</v>
      </c>
      <c r="AS731" s="527">
        <v>101</v>
      </c>
      <c r="AT731" s="527">
        <v>109</v>
      </c>
      <c r="AU731" s="527">
        <v>49</v>
      </c>
      <c r="AV731" s="527">
        <v>121</v>
      </c>
      <c r="AW731" s="527">
        <v>156</v>
      </c>
      <c r="AX731" s="527">
        <v>9</v>
      </c>
    </row>
    <row r="732" spans="1:50">
      <c r="A732" s="526" t="s">
        <v>1005</v>
      </c>
      <c r="B732" s="526" t="s">
        <v>390</v>
      </c>
      <c r="C732" s="526" t="s">
        <v>954</v>
      </c>
      <c r="D732" s="526" t="s">
        <v>713</v>
      </c>
      <c r="E732" s="526" t="s">
        <v>714</v>
      </c>
      <c r="F732" s="61" t="str">
        <f>IF(D732="","",VLOOKUP(D732,'UG SKU Categorization'!$A$1:$C$204,3,0))</f>
        <v>Fortified Foods</v>
      </c>
      <c r="G732" s="527">
        <v>2747</v>
      </c>
      <c r="H732" s="527">
        <v>29</v>
      </c>
      <c r="I732" s="527">
        <v>36</v>
      </c>
      <c r="J732" s="527">
        <v>46</v>
      </c>
      <c r="K732" s="527">
        <v>15</v>
      </c>
      <c r="L732" s="527">
        <v>45</v>
      </c>
      <c r="M732" s="527">
        <v>167</v>
      </c>
      <c r="N732" s="527">
        <v>144</v>
      </c>
      <c r="O732" s="527">
        <v>197</v>
      </c>
      <c r="P732" s="527">
        <v>31</v>
      </c>
      <c r="Q732" s="527">
        <v>39</v>
      </c>
      <c r="R732" s="527">
        <v>45</v>
      </c>
      <c r="S732" s="527">
        <v>19</v>
      </c>
      <c r="T732" s="527">
        <v>24</v>
      </c>
      <c r="U732" s="527">
        <v>9</v>
      </c>
      <c r="V732" s="527">
        <v>15</v>
      </c>
      <c r="W732" s="527">
        <v>150</v>
      </c>
      <c r="X732" s="527">
        <v>111</v>
      </c>
      <c r="Y732" s="527">
        <v>212</v>
      </c>
      <c r="Z732" s="527">
        <v>188</v>
      </c>
      <c r="AA732" s="527">
        <v>152</v>
      </c>
      <c r="AB732" s="527">
        <v>130</v>
      </c>
      <c r="AC732" s="528"/>
      <c r="AD732" s="527">
        <v>31</v>
      </c>
      <c r="AE732" s="527">
        <v>38</v>
      </c>
      <c r="AF732" s="528"/>
      <c r="AG732" s="527">
        <v>8</v>
      </c>
      <c r="AH732" s="527">
        <v>17</v>
      </c>
      <c r="AI732" s="527">
        <v>19</v>
      </c>
      <c r="AJ732" s="527">
        <v>16</v>
      </c>
      <c r="AK732" s="527">
        <v>37</v>
      </c>
      <c r="AL732" s="527">
        <v>28</v>
      </c>
      <c r="AM732" s="527">
        <v>204</v>
      </c>
      <c r="AN732" s="527">
        <v>218</v>
      </c>
      <c r="AO732" s="527">
        <v>110</v>
      </c>
      <c r="AP732" s="527">
        <v>69</v>
      </c>
      <c r="AQ732" s="527">
        <v>89</v>
      </c>
      <c r="AR732" s="527">
        <v>14</v>
      </c>
      <c r="AS732" s="527">
        <v>21</v>
      </c>
      <c r="AT732" s="527">
        <v>5</v>
      </c>
      <c r="AU732" s="527">
        <v>3</v>
      </c>
      <c r="AV732" s="527">
        <v>7</v>
      </c>
      <c r="AW732" s="527">
        <v>9</v>
      </c>
      <c r="AX732" s="528"/>
    </row>
    <row r="733" spans="1:50">
      <c r="A733" s="526" t="s">
        <v>1005</v>
      </c>
      <c r="B733" s="526" t="s">
        <v>390</v>
      </c>
      <c r="C733" s="526" t="s">
        <v>954</v>
      </c>
      <c r="D733" s="526" t="s">
        <v>715</v>
      </c>
      <c r="E733" s="526" t="s">
        <v>716</v>
      </c>
      <c r="F733" s="61" t="str">
        <f>IF(D733="","",VLOOKUP(D733,'UG SKU Categorization'!$A$1:$C$204,3,0))</f>
        <v>Fortified Foods</v>
      </c>
      <c r="G733" s="527">
        <v>211</v>
      </c>
      <c r="H733" s="527">
        <v>10</v>
      </c>
      <c r="I733" s="527">
        <v>3</v>
      </c>
      <c r="J733" s="527">
        <v>49</v>
      </c>
      <c r="K733" s="527">
        <v>12</v>
      </c>
      <c r="L733" s="527">
        <v>1</v>
      </c>
      <c r="M733" s="527">
        <v>33</v>
      </c>
      <c r="N733" s="527">
        <v>11</v>
      </c>
      <c r="O733" s="527">
        <v>22</v>
      </c>
      <c r="P733" s="527">
        <v>7</v>
      </c>
      <c r="Q733" s="527">
        <v>8</v>
      </c>
      <c r="R733" s="528"/>
      <c r="S733" s="527">
        <v>13</v>
      </c>
      <c r="T733" s="528"/>
      <c r="U733" s="527">
        <v>11</v>
      </c>
      <c r="V733" s="528"/>
      <c r="W733" s="527">
        <v>2</v>
      </c>
      <c r="X733" s="527">
        <v>1</v>
      </c>
      <c r="Y733" s="527">
        <v>2</v>
      </c>
      <c r="Z733" s="527">
        <v>13</v>
      </c>
      <c r="AA733" s="527">
        <v>2</v>
      </c>
      <c r="AB733" s="528"/>
      <c r="AC733" s="527">
        <v>10</v>
      </c>
      <c r="AD733" s="527">
        <v>1</v>
      </c>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row>
    <row r="734" spans="1:50">
      <c r="A734" s="526" t="s">
        <v>1005</v>
      </c>
      <c r="B734" s="526" t="s">
        <v>390</v>
      </c>
      <c r="C734" s="526" t="s">
        <v>954</v>
      </c>
      <c r="D734" s="526" t="s">
        <v>717</v>
      </c>
      <c r="E734" s="526" t="s">
        <v>718</v>
      </c>
      <c r="F734" s="61" t="str">
        <f>IF(D734="","",VLOOKUP(D734,'UG SKU Categorization'!$A$1:$C$204,3,0))</f>
        <v>Fortified Foods</v>
      </c>
      <c r="G734" s="527">
        <v>19178</v>
      </c>
      <c r="H734" s="527">
        <v>590</v>
      </c>
      <c r="I734" s="527">
        <v>581</v>
      </c>
      <c r="J734" s="527">
        <v>400</v>
      </c>
      <c r="K734" s="527">
        <v>271</v>
      </c>
      <c r="L734" s="527">
        <v>541</v>
      </c>
      <c r="M734" s="527">
        <v>1477</v>
      </c>
      <c r="N734" s="527">
        <v>1257</v>
      </c>
      <c r="O734" s="527">
        <v>1642</v>
      </c>
      <c r="P734" s="527">
        <v>1104</v>
      </c>
      <c r="Q734" s="527">
        <v>940</v>
      </c>
      <c r="R734" s="527">
        <v>140</v>
      </c>
      <c r="S734" s="527">
        <v>650</v>
      </c>
      <c r="T734" s="527">
        <v>334</v>
      </c>
      <c r="U734" s="527">
        <v>363</v>
      </c>
      <c r="V734" s="527">
        <v>517</v>
      </c>
      <c r="W734" s="527">
        <v>1257</v>
      </c>
      <c r="X734" s="527">
        <v>459</v>
      </c>
      <c r="Y734" s="527">
        <v>661</v>
      </c>
      <c r="Z734" s="527">
        <v>561</v>
      </c>
      <c r="AA734" s="527">
        <v>427</v>
      </c>
      <c r="AB734" s="527">
        <v>427</v>
      </c>
      <c r="AC734" s="527">
        <v>309</v>
      </c>
      <c r="AD734" s="527">
        <v>648</v>
      </c>
      <c r="AE734" s="527">
        <v>426</v>
      </c>
      <c r="AF734" s="527">
        <v>205</v>
      </c>
      <c r="AG734" s="527">
        <v>219</v>
      </c>
      <c r="AH734" s="527">
        <v>272</v>
      </c>
      <c r="AI734" s="527">
        <v>344</v>
      </c>
      <c r="AJ734" s="527">
        <v>190</v>
      </c>
      <c r="AK734" s="527">
        <v>63</v>
      </c>
      <c r="AL734" s="527">
        <v>157</v>
      </c>
      <c r="AM734" s="527">
        <v>727</v>
      </c>
      <c r="AN734" s="527">
        <v>261</v>
      </c>
      <c r="AO734" s="527">
        <v>295</v>
      </c>
      <c r="AP734" s="527">
        <v>193</v>
      </c>
      <c r="AQ734" s="527">
        <v>203</v>
      </c>
      <c r="AR734" s="527">
        <v>20</v>
      </c>
      <c r="AS734" s="527">
        <v>47</v>
      </c>
      <c r="AT734" s="528"/>
      <c r="AU734" s="528"/>
      <c r="AV734" s="528"/>
      <c r="AW734" s="528"/>
      <c r="AX734" s="528"/>
    </row>
    <row r="735" spans="1:50">
      <c r="A735" s="526" t="s">
        <v>1005</v>
      </c>
      <c r="B735" s="526" t="s">
        <v>390</v>
      </c>
      <c r="C735" s="526" t="s">
        <v>954</v>
      </c>
      <c r="D735" s="526" t="s">
        <v>719</v>
      </c>
      <c r="E735" s="526" t="s">
        <v>720</v>
      </c>
      <c r="F735" s="61" t="str">
        <f>IF(D735="","",VLOOKUP(D735,'UG SKU Categorization'!$A$1:$C$204,3,0))</f>
        <v>Fortified Foods</v>
      </c>
      <c r="G735" s="527">
        <v>3300</v>
      </c>
      <c r="H735" s="527">
        <v>83</v>
      </c>
      <c r="I735" s="527">
        <v>72</v>
      </c>
      <c r="J735" s="527">
        <v>79</v>
      </c>
      <c r="K735" s="527">
        <v>52</v>
      </c>
      <c r="L735" s="527">
        <v>107</v>
      </c>
      <c r="M735" s="527">
        <v>299</v>
      </c>
      <c r="N735" s="527">
        <v>279</v>
      </c>
      <c r="O735" s="527">
        <v>286</v>
      </c>
      <c r="P735" s="527">
        <v>215</v>
      </c>
      <c r="Q735" s="527">
        <v>107</v>
      </c>
      <c r="R735" s="527">
        <v>108</v>
      </c>
      <c r="S735" s="527">
        <v>69</v>
      </c>
      <c r="T735" s="527">
        <v>26</v>
      </c>
      <c r="U735" s="527">
        <v>29</v>
      </c>
      <c r="V735" s="527">
        <v>28</v>
      </c>
      <c r="W735" s="527">
        <v>40</v>
      </c>
      <c r="X735" s="527">
        <v>47</v>
      </c>
      <c r="Y735" s="527">
        <v>49</v>
      </c>
      <c r="Z735" s="527">
        <v>41</v>
      </c>
      <c r="AA735" s="527">
        <v>7</v>
      </c>
      <c r="AB735" s="527">
        <v>23</v>
      </c>
      <c r="AC735" s="527">
        <v>17</v>
      </c>
      <c r="AD735" s="527">
        <v>4</v>
      </c>
      <c r="AE735" s="527">
        <v>18</v>
      </c>
      <c r="AF735" s="527">
        <v>10</v>
      </c>
      <c r="AG735" s="527">
        <v>3</v>
      </c>
      <c r="AH735" s="527">
        <v>9</v>
      </c>
      <c r="AI735" s="527">
        <v>15</v>
      </c>
      <c r="AJ735" s="527">
        <v>1</v>
      </c>
      <c r="AK735" s="528"/>
      <c r="AL735" s="527">
        <v>32</v>
      </c>
      <c r="AM735" s="527">
        <v>341</v>
      </c>
      <c r="AN735" s="527">
        <v>145</v>
      </c>
      <c r="AO735" s="527">
        <v>151</v>
      </c>
      <c r="AP735" s="527">
        <v>75</v>
      </c>
      <c r="AQ735" s="527">
        <v>148</v>
      </c>
      <c r="AR735" s="527">
        <v>71</v>
      </c>
      <c r="AS735" s="527">
        <v>44</v>
      </c>
      <c r="AT735" s="527">
        <v>36</v>
      </c>
      <c r="AU735" s="527">
        <v>31</v>
      </c>
      <c r="AV735" s="527">
        <v>64</v>
      </c>
      <c r="AW735" s="527">
        <v>38</v>
      </c>
      <c r="AX735" s="527">
        <v>1</v>
      </c>
    </row>
    <row r="736" spans="1:50">
      <c r="A736" s="526" t="s">
        <v>1005</v>
      </c>
      <c r="B736" s="526" t="s">
        <v>390</v>
      </c>
      <c r="C736" s="526" t="s">
        <v>954</v>
      </c>
      <c r="D736" s="526" t="s">
        <v>721</v>
      </c>
      <c r="E736" s="526" t="s">
        <v>722</v>
      </c>
      <c r="F736" s="61" t="str">
        <f>IF(D736="","",VLOOKUP(D736,'UG SKU Categorization'!$A$1:$C$204,3,0))</f>
        <v>Fortified Foods</v>
      </c>
      <c r="G736" s="527">
        <v>475</v>
      </c>
      <c r="H736" s="527">
        <v>39</v>
      </c>
      <c r="I736" s="527">
        <v>22</v>
      </c>
      <c r="J736" s="527">
        <v>74</v>
      </c>
      <c r="K736" s="527">
        <v>9</v>
      </c>
      <c r="L736" s="527">
        <v>14</v>
      </c>
      <c r="M736" s="527">
        <v>50</v>
      </c>
      <c r="N736" s="527">
        <v>28</v>
      </c>
      <c r="O736" s="527">
        <v>39</v>
      </c>
      <c r="P736" s="527">
        <v>27</v>
      </c>
      <c r="Q736" s="527">
        <v>16</v>
      </c>
      <c r="R736" s="527">
        <v>19</v>
      </c>
      <c r="S736" s="527">
        <v>9</v>
      </c>
      <c r="T736" s="527">
        <v>6</v>
      </c>
      <c r="U736" s="527">
        <v>8</v>
      </c>
      <c r="V736" s="527">
        <v>44</v>
      </c>
      <c r="W736" s="527">
        <v>2</v>
      </c>
      <c r="X736" s="527">
        <v>12</v>
      </c>
      <c r="Y736" s="527">
        <v>26</v>
      </c>
      <c r="Z736" s="527">
        <v>20</v>
      </c>
      <c r="AA736" s="527">
        <v>5</v>
      </c>
      <c r="AB736" s="528"/>
      <c r="AC736" s="528"/>
      <c r="AD736" s="528"/>
      <c r="AE736" s="527">
        <v>4</v>
      </c>
      <c r="AF736" s="528"/>
      <c r="AG736" s="528"/>
      <c r="AH736" s="528"/>
      <c r="AI736" s="528"/>
      <c r="AJ736" s="528"/>
      <c r="AK736" s="527">
        <v>2</v>
      </c>
      <c r="AL736" s="528"/>
      <c r="AM736" s="528"/>
      <c r="AN736" s="528"/>
      <c r="AO736" s="528"/>
      <c r="AP736" s="528"/>
      <c r="AQ736" s="528"/>
      <c r="AR736" s="528"/>
      <c r="AS736" s="528"/>
      <c r="AT736" s="528"/>
      <c r="AU736" s="528"/>
      <c r="AV736" s="528"/>
      <c r="AW736" s="528"/>
      <c r="AX736" s="528"/>
    </row>
    <row r="737" spans="1:50">
      <c r="A737" s="526" t="s">
        <v>1005</v>
      </c>
      <c r="B737" s="526" t="s">
        <v>390</v>
      </c>
      <c r="C737" s="526" t="s">
        <v>954</v>
      </c>
      <c r="D737" s="526" t="s">
        <v>723</v>
      </c>
      <c r="E737" s="526" t="s">
        <v>724</v>
      </c>
      <c r="F737" s="61" t="str">
        <f>IF(D737="","",VLOOKUP(D737,'UG SKU Categorization'!$A$1:$C$204,3,0))</f>
        <v>Fortified Foods</v>
      </c>
      <c r="G737" s="527">
        <v>124</v>
      </c>
      <c r="H737" s="528"/>
      <c r="I737" s="528"/>
      <c r="J737" s="528"/>
      <c r="K737" s="528"/>
      <c r="L737" s="528"/>
      <c r="M737" s="528"/>
      <c r="N737" s="528"/>
      <c r="O737" s="528"/>
      <c r="P737" s="527">
        <v>25</v>
      </c>
      <c r="Q737" s="527">
        <v>29</v>
      </c>
      <c r="R737" s="527">
        <v>34</v>
      </c>
      <c r="S737" s="527">
        <v>13</v>
      </c>
      <c r="T737" s="527">
        <v>3</v>
      </c>
      <c r="U737" s="527">
        <v>12</v>
      </c>
      <c r="V737" s="527">
        <v>8</v>
      </c>
      <c r="W737" s="528"/>
      <c r="X737" s="528"/>
      <c r="Y737" s="528"/>
      <c r="Z737" s="528"/>
      <c r="AA737" s="528"/>
      <c r="AB737" s="528"/>
      <c r="AC737" s="528"/>
      <c r="AD737" s="528"/>
      <c r="AE737" s="528"/>
      <c r="AF737" s="528"/>
      <c r="AG737" s="528"/>
      <c r="AH737" s="528"/>
      <c r="AI737" s="528"/>
      <c r="AJ737" s="528"/>
      <c r="AK737" s="528"/>
      <c r="AL737" s="528"/>
      <c r="AM737" s="528"/>
      <c r="AN737" s="528"/>
      <c r="AO737" s="528"/>
      <c r="AP737" s="528"/>
      <c r="AQ737" s="528"/>
      <c r="AR737" s="528"/>
      <c r="AS737" s="528"/>
      <c r="AT737" s="528"/>
      <c r="AU737" s="528"/>
      <c r="AV737" s="528"/>
      <c r="AW737" s="528"/>
      <c r="AX737" s="528"/>
    </row>
    <row r="738" spans="1:50">
      <c r="A738" s="526" t="s">
        <v>1005</v>
      </c>
      <c r="B738" s="526" t="s">
        <v>390</v>
      </c>
      <c r="C738" s="526" t="s">
        <v>954</v>
      </c>
      <c r="D738" s="526" t="s">
        <v>725</v>
      </c>
      <c r="E738" s="526" t="s">
        <v>726</v>
      </c>
      <c r="F738" s="61" t="str">
        <f>IF(D738="","",VLOOKUP(D738,'UG SKU Categorization'!$A$1:$C$204,3,0))</f>
        <v>Fortified Foods</v>
      </c>
      <c r="G738" s="527">
        <v>87</v>
      </c>
      <c r="H738" s="528"/>
      <c r="I738" s="528"/>
      <c r="J738" s="528"/>
      <c r="K738" s="528"/>
      <c r="L738" s="528"/>
      <c r="M738" s="528"/>
      <c r="N738" s="528"/>
      <c r="O738" s="528"/>
      <c r="P738" s="527">
        <v>17</v>
      </c>
      <c r="Q738" s="527">
        <v>9</v>
      </c>
      <c r="R738" s="527">
        <v>3</v>
      </c>
      <c r="S738" s="527">
        <v>5</v>
      </c>
      <c r="T738" s="528"/>
      <c r="U738" s="528"/>
      <c r="V738" s="527">
        <v>8</v>
      </c>
      <c r="W738" s="527">
        <v>35</v>
      </c>
      <c r="X738" s="527">
        <v>4</v>
      </c>
      <c r="Y738" s="528"/>
      <c r="Z738" s="527">
        <v>4</v>
      </c>
      <c r="AA738" s="528"/>
      <c r="AB738" s="528"/>
      <c r="AC738" s="528"/>
      <c r="AD738" s="528"/>
      <c r="AE738" s="528"/>
      <c r="AF738" s="528"/>
      <c r="AG738" s="527">
        <v>2</v>
      </c>
      <c r="AH738" s="528"/>
      <c r="AI738" s="528"/>
      <c r="AJ738" s="528"/>
      <c r="AK738" s="528"/>
      <c r="AL738" s="528"/>
      <c r="AM738" s="528"/>
      <c r="AN738" s="528"/>
      <c r="AO738" s="528"/>
      <c r="AP738" s="528"/>
      <c r="AQ738" s="528"/>
      <c r="AR738" s="528"/>
      <c r="AS738" s="528"/>
      <c r="AT738" s="528"/>
      <c r="AU738" s="528"/>
      <c r="AV738" s="528"/>
      <c r="AW738" s="528"/>
      <c r="AX738" s="528"/>
    </row>
    <row r="739" spans="1:50">
      <c r="A739" s="526" t="s">
        <v>1005</v>
      </c>
      <c r="B739" s="526" t="s">
        <v>390</v>
      </c>
      <c r="C739" s="526" t="s">
        <v>954</v>
      </c>
      <c r="D739" s="526" t="s">
        <v>727</v>
      </c>
      <c r="E739" s="526" t="s">
        <v>728</v>
      </c>
      <c r="F739" s="61" t="str">
        <f>IF(D739="","",VLOOKUP(D739,'UG SKU Categorization'!$A$1:$C$204,3,0))</f>
        <v>Fortified Foods</v>
      </c>
      <c r="G739" s="527">
        <v>55</v>
      </c>
      <c r="H739" s="528"/>
      <c r="I739" s="528"/>
      <c r="J739" s="528"/>
      <c r="K739" s="528"/>
      <c r="L739" s="528"/>
      <c r="M739" s="528"/>
      <c r="N739" s="528"/>
      <c r="O739" s="528"/>
      <c r="P739" s="527">
        <v>12</v>
      </c>
      <c r="Q739" s="527">
        <v>12</v>
      </c>
      <c r="R739" s="527">
        <v>2</v>
      </c>
      <c r="S739" s="527">
        <v>1</v>
      </c>
      <c r="T739" s="528"/>
      <c r="U739" s="528"/>
      <c r="V739" s="527">
        <v>2</v>
      </c>
      <c r="W739" s="527">
        <v>13</v>
      </c>
      <c r="X739" s="527">
        <v>5</v>
      </c>
      <c r="Y739" s="528"/>
      <c r="Z739" s="527">
        <v>5</v>
      </c>
      <c r="AA739" s="527">
        <v>3</v>
      </c>
      <c r="AB739" s="528"/>
      <c r="AC739" s="528"/>
      <c r="AD739" s="528"/>
      <c r="AE739" s="528"/>
      <c r="AF739" s="528"/>
      <c r="AG739" s="528"/>
      <c r="AH739" s="528"/>
      <c r="AI739" s="528"/>
      <c r="AJ739" s="528"/>
      <c r="AK739" s="528"/>
      <c r="AL739" s="528"/>
      <c r="AM739" s="528"/>
      <c r="AN739" s="528"/>
      <c r="AO739" s="528"/>
      <c r="AP739" s="528"/>
      <c r="AQ739" s="528"/>
      <c r="AR739" s="528"/>
      <c r="AS739" s="528"/>
      <c r="AT739" s="528"/>
      <c r="AU739" s="528"/>
      <c r="AV739" s="528"/>
      <c r="AW739" s="528"/>
      <c r="AX739" s="528"/>
    </row>
    <row r="740" spans="1:50">
      <c r="A740" s="526" t="s">
        <v>1005</v>
      </c>
      <c r="B740" s="526" t="s">
        <v>390</v>
      </c>
      <c r="C740" s="526" t="s">
        <v>954</v>
      </c>
      <c r="D740" s="526" t="s">
        <v>729</v>
      </c>
      <c r="E740" s="526" t="s">
        <v>730</v>
      </c>
      <c r="F740" s="61" t="str">
        <f>IF(D740="","",VLOOKUP(D740,'UG SKU Categorization'!$A$1:$C$204,3,0))</f>
        <v>Fortified Foods</v>
      </c>
      <c r="G740" s="527">
        <v>150</v>
      </c>
      <c r="H740" s="528"/>
      <c r="I740" s="528"/>
      <c r="J740" s="528"/>
      <c r="K740" s="528"/>
      <c r="L740" s="528"/>
      <c r="M740" s="528"/>
      <c r="N740" s="528"/>
      <c r="O740" s="528"/>
      <c r="P740" s="528"/>
      <c r="Q740" s="528"/>
      <c r="R740" s="528"/>
      <c r="S740" s="528"/>
      <c r="T740" s="527">
        <v>10</v>
      </c>
      <c r="U740" s="527">
        <v>62</v>
      </c>
      <c r="V740" s="527">
        <v>13</v>
      </c>
      <c r="W740" s="527">
        <v>18</v>
      </c>
      <c r="X740" s="527">
        <v>28</v>
      </c>
      <c r="Y740" s="527">
        <v>12</v>
      </c>
      <c r="Z740" s="527">
        <v>7</v>
      </c>
      <c r="AA740" s="528"/>
      <c r="AB740" s="528"/>
      <c r="AC740" s="528"/>
      <c r="AD740" s="528"/>
      <c r="AE740" s="528"/>
      <c r="AF740" s="528"/>
      <c r="AG740" s="528"/>
      <c r="AH740" s="528"/>
      <c r="AI740" s="528"/>
      <c r="AJ740" s="528"/>
      <c r="AK740" s="528"/>
      <c r="AL740" s="528"/>
      <c r="AM740" s="528"/>
      <c r="AN740" s="528"/>
      <c r="AO740" s="528"/>
      <c r="AP740" s="528"/>
      <c r="AQ740" s="528"/>
      <c r="AR740" s="528"/>
      <c r="AS740" s="528"/>
      <c r="AT740" s="528"/>
      <c r="AU740" s="528"/>
      <c r="AV740" s="528"/>
      <c r="AW740" s="528"/>
      <c r="AX740" s="528"/>
    </row>
    <row r="741" spans="1:50">
      <c r="A741" s="526" t="s">
        <v>1005</v>
      </c>
      <c r="B741" s="526" t="s">
        <v>390</v>
      </c>
      <c r="C741" s="526" t="s">
        <v>954</v>
      </c>
      <c r="D741" s="526" t="s">
        <v>741</v>
      </c>
      <c r="E741" s="526" t="s">
        <v>742</v>
      </c>
      <c r="F741" s="61" t="str">
        <f>IF(D741="","",VLOOKUP(D741,'UG SKU Categorization'!$A$1:$C$204,3,0))</f>
        <v>Fortified Foods</v>
      </c>
      <c r="G741" s="527">
        <v>545</v>
      </c>
      <c r="H741" s="528"/>
      <c r="I741" s="528"/>
      <c r="J741" s="528"/>
      <c r="K741" s="528"/>
      <c r="L741" s="528"/>
      <c r="M741" s="528"/>
      <c r="N741" s="528"/>
      <c r="O741" s="528"/>
      <c r="P741" s="528"/>
      <c r="Q741" s="528"/>
      <c r="R741" s="528"/>
      <c r="S741" s="528"/>
      <c r="T741" s="528"/>
      <c r="U741" s="528"/>
      <c r="V741" s="527">
        <v>10</v>
      </c>
      <c r="W741" s="527">
        <v>42</v>
      </c>
      <c r="X741" s="527">
        <v>21</v>
      </c>
      <c r="Y741" s="527">
        <v>25</v>
      </c>
      <c r="Z741" s="527">
        <v>15</v>
      </c>
      <c r="AA741" s="527">
        <v>2</v>
      </c>
      <c r="AB741" s="528"/>
      <c r="AC741" s="528"/>
      <c r="AD741" s="527">
        <v>7</v>
      </c>
      <c r="AE741" s="527">
        <v>11</v>
      </c>
      <c r="AF741" s="527">
        <v>11</v>
      </c>
      <c r="AG741" s="527">
        <v>11</v>
      </c>
      <c r="AH741" s="527">
        <v>3</v>
      </c>
      <c r="AI741" s="527">
        <v>4</v>
      </c>
      <c r="AJ741" s="528"/>
      <c r="AK741" s="527">
        <v>3</v>
      </c>
      <c r="AL741" s="527">
        <v>1</v>
      </c>
      <c r="AM741" s="527">
        <v>135</v>
      </c>
      <c r="AN741" s="527">
        <v>65</v>
      </c>
      <c r="AO741" s="527">
        <v>38</v>
      </c>
      <c r="AP741" s="527">
        <v>23</v>
      </c>
      <c r="AQ741" s="527">
        <v>52</v>
      </c>
      <c r="AR741" s="527">
        <v>16</v>
      </c>
      <c r="AS741" s="527">
        <v>19</v>
      </c>
      <c r="AT741" s="527">
        <v>11</v>
      </c>
      <c r="AU741" s="527">
        <v>6</v>
      </c>
      <c r="AV741" s="527">
        <v>10</v>
      </c>
      <c r="AW741" s="527">
        <v>4</v>
      </c>
      <c r="AX741" s="528"/>
    </row>
    <row r="742" spans="1:50">
      <c r="A742" s="526" t="s">
        <v>1005</v>
      </c>
      <c r="B742" s="526" t="s">
        <v>390</v>
      </c>
      <c r="C742" s="526" t="s">
        <v>954</v>
      </c>
      <c r="D742" s="526" t="s">
        <v>690</v>
      </c>
      <c r="E742" s="526" t="s">
        <v>1006</v>
      </c>
      <c r="F742" s="61" t="str">
        <f>IF(D742="","",VLOOKUP(D742,'UG SKU Categorization'!$A$1:$C$204,3,0))</f>
        <v>Fortified Foods</v>
      </c>
      <c r="G742" s="527">
        <v>1621</v>
      </c>
      <c r="H742" s="528"/>
      <c r="I742" s="528"/>
      <c r="J742" s="528"/>
      <c r="K742" s="528"/>
      <c r="L742" s="528"/>
      <c r="M742" s="528"/>
      <c r="N742" s="528"/>
      <c r="O742" s="528"/>
      <c r="P742" s="528"/>
      <c r="Q742" s="528"/>
      <c r="R742" s="528"/>
      <c r="S742" s="528"/>
      <c r="T742" s="528"/>
      <c r="U742" s="528"/>
      <c r="V742" s="528"/>
      <c r="W742" s="528"/>
      <c r="X742" s="528"/>
      <c r="Y742" s="528"/>
      <c r="Z742" s="528"/>
      <c r="AA742" s="528"/>
      <c r="AB742" s="528"/>
      <c r="AC742" s="528"/>
      <c r="AD742" s="528"/>
      <c r="AE742" s="528"/>
      <c r="AF742" s="528"/>
      <c r="AG742" s="528"/>
      <c r="AH742" s="528"/>
      <c r="AI742" s="527">
        <v>82</v>
      </c>
      <c r="AJ742" s="527">
        <v>127</v>
      </c>
      <c r="AK742" s="528"/>
      <c r="AL742" s="528"/>
      <c r="AM742" s="528"/>
      <c r="AN742" s="527">
        <v>100</v>
      </c>
      <c r="AO742" s="527">
        <v>498</v>
      </c>
      <c r="AP742" s="527">
        <v>106</v>
      </c>
      <c r="AQ742" s="527">
        <v>604</v>
      </c>
      <c r="AR742" s="527">
        <v>3</v>
      </c>
      <c r="AS742" s="528"/>
      <c r="AT742" s="527">
        <v>25</v>
      </c>
      <c r="AU742" s="527">
        <v>14</v>
      </c>
      <c r="AV742" s="527">
        <v>62</v>
      </c>
      <c r="AW742" s="528"/>
      <c r="AX742" s="528"/>
    </row>
    <row r="743" spans="1:50">
      <c r="A743" s="526" t="s">
        <v>1005</v>
      </c>
      <c r="B743" s="526" t="s">
        <v>390</v>
      </c>
      <c r="C743" s="526" t="s">
        <v>954</v>
      </c>
      <c r="D743" s="526" t="s">
        <v>1235</v>
      </c>
      <c r="E743" s="526" t="s">
        <v>1236</v>
      </c>
      <c r="F743" s="61" t="str">
        <f>IF(D743="","",VLOOKUP(D743,'UG SKU Categorization'!$A$1:$C$204,3,0))</f>
        <v>Fortified Foods</v>
      </c>
      <c r="G743" s="527">
        <v>5</v>
      </c>
      <c r="H743" s="528"/>
      <c r="I743" s="528"/>
      <c r="J743" s="528"/>
      <c r="K743" s="528"/>
      <c r="L743" s="528"/>
      <c r="M743" s="528"/>
      <c r="N743" s="528"/>
      <c r="O743" s="528"/>
      <c r="P743" s="528"/>
      <c r="Q743" s="528"/>
      <c r="R743" s="528"/>
      <c r="S743" s="528"/>
      <c r="T743" s="528"/>
      <c r="U743" s="528"/>
      <c r="V743" s="528"/>
      <c r="W743" s="528"/>
      <c r="X743" s="528"/>
      <c r="Y743" s="528"/>
      <c r="Z743" s="528"/>
      <c r="AA743" s="528"/>
      <c r="AB743" s="528"/>
      <c r="AC743" s="528"/>
      <c r="AD743" s="528"/>
      <c r="AE743" s="528"/>
      <c r="AF743" s="528"/>
      <c r="AG743" s="528"/>
      <c r="AH743" s="528"/>
      <c r="AI743" s="528"/>
      <c r="AJ743" s="528"/>
      <c r="AK743" s="528"/>
      <c r="AL743" s="528"/>
      <c r="AM743" s="527">
        <v>4</v>
      </c>
      <c r="AN743" s="527">
        <v>1</v>
      </c>
      <c r="AO743" s="528"/>
      <c r="AP743" s="528"/>
      <c r="AQ743" s="528"/>
      <c r="AR743" s="528"/>
      <c r="AS743" s="528"/>
      <c r="AT743" s="528"/>
      <c r="AU743" s="528"/>
      <c r="AV743" s="528"/>
      <c r="AW743" s="528"/>
      <c r="AX743" s="528"/>
    </row>
    <row r="744" spans="1:50">
      <c r="A744" s="526" t="s">
        <v>1005</v>
      </c>
      <c r="B744" s="526" t="s">
        <v>390</v>
      </c>
      <c r="C744" s="526" t="s">
        <v>954</v>
      </c>
      <c r="D744" s="526" t="s">
        <v>1237</v>
      </c>
      <c r="E744" s="526" t="s">
        <v>1238</v>
      </c>
      <c r="F744" s="61" t="str">
        <f>IF(D744="","",VLOOKUP(D744,'UG SKU Categorization'!$A$1:$C$204,3,0))</f>
        <v>Fortified Foods</v>
      </c>
      <c r="G744" s="527">
        <v>23</v>
      </c>
      <c r="H744" s="528"/>
      <c r="I744" s="528"/>
      <c r="J744" s="528"/>
      <c r="K744" s="528"/>
      <c r="L744" s="528"/>
      <c r="M744" s="528"/>
      <c r="N744" s="528"/>
      <c r="O744" s="528"/>
      <c r="P744" s="528"/>
      <c r="Q744" s="528"/>
      <c r="R744" s="528"/>
      <c r="S744" s="528"/>
      <c r="T744" s="528"/>
      <c r="U744" s="528"/>
      <c r="V744" s="528"/>
      <c r="W744" s="528"/>
      <c r="X744" s="528"/>
      <c r="Y744" s="528"/>
      <c r="Z744" s="528"/>
      <c r="AA744" s="528"/>
      <c r="AB744" s="528"/>
      <c r="AC744" s="528"/>
      <c r="AD744" s="528"/>
      <c r="AE744" s="528"/>
      <c r="AF744" s="528"/>
      <c r="AG744" s="528"/>
      <c r="AH744" s="528"/>
      <c r="AI744" s="528"/>
      <c r="AJ744" s="528"/>
      <c r="AK744" s="528"/>
      <c r="AL744" s="527">
        <v>9</v>
      </c>
      <c r="AM744" s="527">
        <v>9</v>
      </c>
      <c r="AN744" s="528"/>
      <c r="AO744" s="528"/>
      <c r="AP744" s="528"/>
      <c r="AQ744" s="527">
        <v>5</v>
      </c>
      <c r="AR744" s="528"/>
      <c r="AS744" s="528"/>
      <c r="AT744" s="528"/>
      <c r="AU744" s="528"/>
      <c r="AV744" s="528"/>
      <c r="AW744" s="528"/>
      <c r="AX744" s="528"/>
    </row>
    <row r="745" spans="1:50">
      <c r="A745" s="526" t="s">
        <v>1005</v>
      </c>
      <c r="B745" s="526" t="s">
        <v>390</v>
      </c>
      <c r="C745" s="526" t="s">
        <v>954</v>
      </c>
      <c r="D745" s="526" t="s">
        <v>1239</v>
      </c>
      <c r="E745" s="526" t="s">
        <v>1240</v>
      </c>
      <c r="F745" s="61" t="str">
        <f>IF(D745="","",VLOOKUP(D745,'UG SKU Categorization'!$A$1:$C$204,3,0))</f>
        <v>Fortified Foods</v>
      </c>
      <c r="G745" s="527">
        <v>7</v>
      </c>
      <c r="H745" s="528"/>
      <c r="I745" s="528"/>
      <c r="J745" s="528"/>
      <c r="K745" s="528"/>
      <c r="L745" s="528"/>
      <c r="M745" s="528"/>
      <c r="N745" s="528"/>
      <c r="O745" s="528"/>
      <c r="P745" s="528"/>
      <c r="Q745" s="528"/>
      <c r="R745" s="528"/>
      <c r="S745" s="528"/>
      <c r="T745" s="528"/>
      <c r="U745" s="528"/>
      <c r="V745" s="528"/>
      <c r="W745" s="528"/>
      <c r="X745" s="528"/>
      <c r="Y745" s="528"/>
      <c r="Z745" s="528"/>
      <c r="AA745" s="528"/>
      <c r="AB745" s="528"/>
      <c r="AC745" s="528"/>
      <c r="AD745" s="528"/>
      <c r="AE745" s="528"/>
      <c r="AF745" s="528"/>
      <c r="AG745" s="528"/>
      <c r="AH745" s="528"/>
      <c r="AI745" s="528"/>
      <c r="AJ745" s="528"/>
      <c r="AK745" s="528"/>
      <c r="AL745" s="528"/>
      <c r="AM745" s="527">
        <v>7</v>
      </c>
      <c r="AN745" s="528"/>
      <c r="AO745" s="528"/>
      <c r="AP745" s="528"/>
      <c r="AQ745" s="528"/>
      <c r="AR745" s="528"/>
      <c r="AS745" s="528"/>
      <c r="AT745" s="528"/>
      <c r="AU745" s="528"/>
      <c r="AV745" s="528"/>
      <c r="AW745" s="528"/>
      <c r="AX745" s="528"/>
    </row>
    <row r="746" spans="1:50">
      <c r="A746" s="526" t="s">
        <v>1005</v>
      </c>
      <c r="B746" s="526" t="s">
        <v>390</v>
      </c>
      <c r="C746" s="526" t="s">
        <v>954</v>
      </c>
      <c r="D746" s="526" t="s">
        <v>1452</v>
      </c>
      <c r="E746" s="526" t="s">
        <v>1454</v>
      </c>
      <c r="F746" s="61" t="str">
        <f>IF(D746="","",VLOOKUP(D746,'UG SKU Categorization'!$A$1:$C$204,3,0))</f>
        <v>Fortified Foods</v>
      </c>
      <c r="G746" s="527">
        <v>4546</v>
      </c>
      <c r="H746" s="528"/>
      <c r="I746" s="528"/>
      <c r="J746" s="528"/>
      <c r="K746" s="528"/>
      <c r="L746" s="528"/>
      <c r="M746" s="528"/>
      <c r="N746" s="528"/>
      <c r="O746" s="528"/>
      <c r="P746" s="528"/>
      <c r="Q746" s="528"/>
      <c r="R746" s="528"/>
      <c r="S746" s="528"/>
      <c r="T746" s="528"/>
      <c r="U746" s="528"/>
      <c r="V746" s="528"/>
      <c r="W746" s="528"/>
      <c r="X746" s="528"/>
      <c r="Y746" s="528"/>
      <c r="Z746" s="528"/>
      <c r="AA746" s="528"/>
      <c r="AB746" s="528"/>
      <c r="AC746" s="528"/>
      <c r="AD746" s="528"/>
      <c r="AE746" s="528"/>
      <c r="AF746" s="528"/>
      <c r="AG746" s="528"/>
      <c r="AH746" s="528"/>
      <c r="AI746" s="528"/>
      <c r="AJ746" s="528"/>
      <c r="AK746" s="528"/>
      <c r="AL746" s="528"/>
      <c r="AM746" s="528"/>
      <c r="AN746" s="527">
        <v>52</v>
      </c>
      <c r="AO746" s="527">
        <v>582</v>
      </c>
      <c r="AP746" s="527">
        <v>251</v>
      </c>
      <c r="AQ746" s="527">
        <v>2123</v>
      </c>
      <c r="AR746" s="527">
        <v>78</v>
      </c>
      <c r="AS746" s="527">
        <v>221</v>
      </c>
      <c r="AT746" s="527">
        <v>219</v>
      </c>
      <c r="AU746" s="527">
        <v>457</v>
      </c>
      <c r="AV746" s="527">
        <v>340</v>
      </c>
      <c r="AW746" s="527">
        <v>151</v>
      </c>
      <c r="AX746" s="527">
        <v>72</v>
      </c>
    </row>
    <row r="747" spans="1:50">
      <c r="A747" s="526" t="s">
        <v>1005</v>
      </c>
      <c r="B747" s="526" t="s">
        <v>390</v>
      </c>
      <c r="C747" s="526" t="s">
        <v>954</v>
      </c>
      <c r="D747" s="526" t="s">
        <v>2465</v>
      </c>
      <c r="E747" s="526" t="s">
        <v>2466</v>
      </c>
      <c r="F747" s="61" t="str">
        <f>IF(D747="","",VLOOKUP(D747,'UG SKU Categorization'!$A$1:$C$204,3,0))</f>
        <v>Fortified Foods</v>
      </c>
      <c r="G747" s="527">
        <v>20</v>
      </c>
      <c r="H747" s="528"/>
      <c r="I747" s="528"/>
      <c r="J747" s="528"/>
      <c r="K747" s="528"/>
      <c r="L747" s="528"/>
      <c r="M747" s="528"/>
      <c r="N747" s="528"/>
      <c r="O747" s="528"/>
      <c r="P747" s="528"/>
      <c r="Q747" s="528"/>
      <c r="R747" s="528"/>
      <c r="S747" s="528"/>
      <c r="T747" s="528"/>
      <c r="U747" s="528"/>
      <c r="V747" s="528"/>
      <c r="W747" s="528"/>
      <c r="X747" s="528"/>
      <c r="Y747" s="528"/>
      <c r="Z747" s="528"/>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7">
        <v>19</v>
      </c>
      <c r="AX747" s="527">
        <v>1</v>
      </c>
    </row>
    <row r="748" spans="1:50">
      <c r="A748" s="526" t="s">
        <v>1005</v>
      </c>
      <c r="B748" s="526" t="s">
        <v>390</v>
      </c>
      <c r="C748" s="526" t="s">
        <v>954</v>
      </c>
      <c r="D748" s="526" t="s">
        <v>641</v>
      </c>
      <c r="E748" s="526" t="s">
        <v>642</v>
      </c>
      <c r="F748" s="61" t="str">
        <f>IF(D748="","",VLOOKUP(D748,'UG SKU Categorization'!$A$1:$C$204,3,0))</f>
        <v>Diarrhea Treatment</v>
      </c>
      <c r="G748" s="527">
        <v>3473</v>
      </c>
      <c r="H748" s="527">
        <v>177</v>
      </c>
      <c r="I748" s="527">
        <v>87</v>
      </c>
      <c r="J748" s="527">
        <v>136</v>
      </c>
      <c r="K748" s="527">
        <v>71</v>
      </c>
      <c r="L748" s="527">
        <v>138</v>
      </c>
      <c r="M748" s="527">
        <v>206</v>
      </c>
      <c r="N748" s="527">
        <v>96</v>
      </c>
      <c r="O748" s="527">
        <v>189</v>
      </c>
      <c r="P748" s="527">
        <v>249</v>
      </c>
      <c r="Q748" s="527">
        <v>235</v>
      </c>
      <c r="R748" s="527">
        <v>121</v>
      </c>
      <c r="S748" s="527">
        <v>73</v>
      </c>
      <c r="T748" s="527">
        <v>82</v>
      </c>
      <c r="U748" s="527">
        <v>75</v>
      </c>
      <c r="V748" s="527">
        <v>41</v>
      </c>
      <c r="W748" s="527">
        <v>65</v>
      </c>
      <c r="X748" s="527">
        <v>92</v>
      </c>
      <c r="Y748" s="527">
        <v>113</v>
      </c>
      <c r="Z748" s="527">
        <v>96</v>
      </c>
      <c r="AA748" s="527">
        <v>63</v>
      </c>
      <c r="AB748" s="527">
        <v>44</v>
      </c>
      <c r="AC748" s="527">
        <v>70</v>
      </c>
      <c r="AD748" s="527">
        <v>75</v>
      </c>
      <c r="AE748" s="527">
        <v>39</v>
      </c>
      <c r="AF748" s="527">
        <v>31</v>
      </c>
      <c r="AG748" s="527">
        <v>44</v>
      </c>
      <c r="AH748" s="527">
        <v>20</v>
      </c>
      <c r="AI748" s="527">
        <v>35</v>
      </c>
      <c r="AJ748" s="527">
        <v>18</v>
      </c>
      <c r="AK748" s="527">
        <v>81</v>
      </c>
      <c r="AL748" s="527">
        <v>20</v>
      </c>
      <c r="AM748" s="527">
        <v>239</v>
      </c>
      <c r="AN748" s="527">
        <v>31</v>
      </c>
      <c r="AO748" s="527">
        <v>47</v>
      </c>
      <c r="AP748" s="527">
        <v>32</v>
      </c>
      <c r="AQ748" s="527">
        <v>73</v>
      </c>
      <c r="AR748" s="527">
        <v>30</v>
      </c>
      <c r="AS748" s="527">
        <v>28</v>
      </c>
      <c r="AT748" s="527">
        <v>67</v>
      </c>
      <c r="AU748" s="527">
        <v>19</v>
      </c>
      <c r="AV748" s="527">
        <v>19</v>
      </c>
      <c r="AW748" s="527">
        <v>6</v>
      </c>
      <c r="AX748" s="528"/>
    </row>
    <row r="749" spans="1:50">
      <c r="A749" s="526" t="s">
        <v>1005</v>
      </c>
      <c r="B749" s="526" t="s">
        <v>390</v>
      </c>
      <c r="C749" s="526" t="s">
        <v>954</v>
      </c>
      <c r="D749" s="526" t="s">
        <v>643</v>
      </c>
      <c r="E749" s="526" t="s">
        <v>644</v>
      </c>
      <c r="F749" s="61" t="str">
        <f>IF(D749="","",VLOOKUP(D749,'UG SKU Categorization'!$A$1:$C$204,3,0))</f>
        <v>Diarrhea Treatment</v>
      </c>
      <c r="G749" s="527">
        <v>652</v>
      </c>
      <c r="H749" s="527">
        <v>14</v>
      </c>
      <c r="I749" s="527">
        <v>10</v>
      </c>
      <c r="J749" s="527">
        <v>5</v>
      </c>
      <c r="K749" s="527">
        <v>4</v>
      </c>
      <c r="L749" s="527">
        <v>9</v>
      </c>
      <c r="M749" s="527">
        <v>34</v>
      </c>
      <c r="N749" s="527">
        <v>12</v>
      </c>
      <c r="O749" s="527">
        <v>34</v>
      </c>
      <c r="P749" s="527">
        <v>56</v>
      </c>
      <c r="Q749" s="527">
        <v>158</v>
      </c>
      <c r="R749" s="527">
        <v>1</v>
      </c>
      <c r="S749" s="527">
        <v>50</v>
      </c>
      <c r="T749" s="527">
        <v>54</v>
      </c>
      <c r="U749" s="527">
        <v>2</v>
      </c>
      <c r="V749" s="527">
        <v>7</v>
      </c>
      <c r="W749" s="527">
        <v>3</v>
      </c>
      <c r="X749" s="527">
        <v>7</v>
      </c>
      <c r="Y749" s="527">
        <v>28</v>
      </c>
      <c r="Z749" s="527">
        <v>7</v>
      </c>
      <c r="AA749" s="527">
        <v>13</v>
      </c>
      <c r="AB749" s="527">
        <v>5</v>
      </c>
      <c r="AC749" s="527">
        <v>5</v>
      </c>
      <c r="AD749" s="527">
        <v>25</v>
      </c>
      <c r="AE749" s="527">
        <v>2</v>
      </c>
      <c r="AF749" s="527">
        <v>6</v>
      </c>
      <c r="AG749" s="527">
        <v>4</v>
      </c>
      <c r="AH749" s="527">
        <v>5</v>
      </c>
      <c r="AI749" s="527">
        <v>2</v>
      </c>
      <c r="AJ749" s="527">
        <v>3</v>
      </c>
      <c r="AK749" s="527">
        <v>1</v>
      </c>
      <c r="AL749" s="527">
        <v>3</v>
      </c>
      <c r="AM749" s="527">
        <v>9</v>
      </c>
      <c r="AN749" s="527">
        <v>16</v>
      </c>
      <c r="AO749" s="527">
        <v>11</v>
      </c>
      <c r="AP749" s="527">
        <v>15</v>
      </c>
      <c r="AQ749" s="527">
        <v>11</v>
      </c>
      <c r="AR749" s="527">
        <v>5</v>
      </c>
      <c r="AS749" s="527">
        <v>5</v>
      </c>
      <c r="AT749" s="527">
        <v>10</v>
      </c>
      <c r="AU749" s="527">
        <v>1</v>
      </c>
      <c r="AV749" s="528"/>
      <c r="AW749" s="528"/>
      <c r="AX749" s="528"/>
    </row>
    <row r="750" spans="1:50">
      <c r="A750" s="526" t="s">
        <v>1005</v>
      </c>
      <c r="B750" s="526" t="s">
        <v>390</v>
      </c>
      <c r="C750" s="526" t="s">
        <v>954</v>
      </c>
      <c r="D750" s="526" t="s">
        <v>645</v>
      </c>
      <c r="E750" s="526" t="s">
        <v>646</v>
      </c>
      <c r="F750" s="61" t="str">
        <f>IF(D750="","",VLOOKUP(D750,'UG SKU Categorization'!$A$1:$C$204,3,0))</f>
        <v>Water filtration and storage</v>
      </c>
      <c r="G750" s="527">
        <v>481</v>
      </c>
      <c r="H750" s="527">
        <v>150</v>
      </c>
      <c r="I750" s="527">
        <v>5</v>
      </c>
      <c r="J750" s="527">
        <v>25</v>
      </c>
      <c r="K750" s="527">
        <v>5</v>
      </c>
      <c r="L750" s="527">
        <v>5</v>
      </c>
      <c r="M750" s="527">
        <v>110</v>
      </c>
      <c r="N750" s="528"/>
      <c r="O750" s="527">
        <v>10</v>
      </c>
      <c r="P750" s="528"/>
      <c r="Q750" s="527">
        <v>32</v>
      </c>
      <c r="R750" s="528"/>
      <c r="S750" s="528"/>
      <c r="T750" s="527">
        <v>25</v>
      </c>
      <c r="U750" s="528"/>
      <c r="V750" s="527">
        <v>1</v>
      </c>
      <c r="W750" s="527">
        <v>1</v>
      </c>
      <c r="X750" s="528"/>
      <c r="Y750" s="527">
        <v>1</v>
      </c>
      <c r="Z750" s="528"/>
      <c r="AA750" s="527">
        <v>1</v>
      </c>
      <c r="AB750" s="527">
        <v>100</v>
      </c>
      <c r="AC750" s="528"/>
      <c r="AD750" s="528"/>
      <c r="AE750" s="528"/>
      <c r="AF750" s="528"/>
      <c r="AG750" s="528"/>
      <c r="AH750" s="528"/>
      <c r="AI750" s="528"/>
      <c r="AJ750" s="528"/>
      <c r="AK750" s="528"/>
      <c r="AL750" s="528"/>
      <c r="AM750" s="528"/>
      <c r="AN750" s="527">
        <v>10</v>
      </c>
      <c r="AO750" s="528"/>
      <c r="AP750" s="528"/>
      <c r="AQ750" s="528"/>
      <c r="AR750" s="528"/>
      <c r="AS750" s="528"/>
      <c r="AT750" s="528"/>
      <c r="AU750" s="528"/>
      <c r="AV750" s="528"/>
      <c r="AW750" s="528"/>
      <c r="AX750" s="528"/>
    </row>
    <row r="751" spans="1:50">
      <c r="A751" s="526" t="s">
        <v>1005</v>
      </c>
      <c r="B751" s="526" t="s">
        <v>390</v>
      </c>
      <c r="C751" s="526" t="s">
        <v>954</v>
      </c>
      <c r="D751" s="526" t="s">
        <v>647</v>
      </c>
      <c r="E751" s="526" t="s">
        <v>648</v>
      </c>
      <c r="F751" s="61" t="str">
        <f>IF(D751="","",VLOOKUP(D751,'UG SKU Categorization'!$A$1:$C$204,3,0))</f>
        <v>Water filtration and storage</v>
      </c>
      <c r="G751" s="527">
        <v>25</v>
      </c>
      <c r="H751" s="528"/>
      <c r="I751" s="528"/>
      <c r="J751" s="528"/>
      <c r="K751" s="528"/>
      <c r="L751" s="528"/>
      <c r="M751" s="528"/>
      <c r="N751" s="528"/>
      <c r="O751" s="527">
        <v>18</v>
      </c>
      <c r="P751" s="527">
        <v>3</v>
      </c>
      <c r="Q751" s="527">
        <v>4</v>
      </c>
      <c r="R751" s="528"/>
      <c r="S751" s="528"/>
      <c r="T751" s="528"/>
      <c r="U751" s="528"/>
      <c r="V751" s="528"/>
      <c r="W751" s="528"/>
      <c r="X751" s="528"/>
      <c r="Y751" s="528"/>
      <c r="Z751" s="528"/>
      <c r="AA751" s="528"/>
      <c r="AB751" s="528"/>
      <c r="AC751" s="528"/>
      <c r="AD751" s="528"/>
      <c r="AE751" s="528"/>
      <c r="AF751" s="528"/>
      <c r="AG751" s="528"/>
      <c r="AH751" s="528"/>
      <c r="AI751" s="528"/>
      <c r="AJ751" s="528"/>
      <c r="AK751" s="528"/>
      <c r="AL751" s="528"/>
      <c r="AM751" s="528"/>
      <c r="AN751" s="528"/>
      <c r="AO751" s="528"/>
      <c r="AP751" s="528"/>
      <c r="AQ751" s="528"/>
      <c r="AR751" s="528"/>
      <c r="AS751" s="528"/>
      <c r="AT751" s="528"/>
      <c r="AU751" s="528"/>
      <c r="AV751" s="528"/>
      <c r="AW751" s="528"/>
      <c r="AX751" s="528"/>
    </row>
    <row r="752" spans="1:50">
      <c r="A752" s="526" t="s">
        <v>1005</v>
      </c>
      <c r="B752" s="526" t="s">
        <v>390</v>
      </c>
      <c r="C752" s="526" t="s">
        <v>954</v>
      </c>
      <c r="D752" s="526" t="s">
        <v>649</v>
      </c>
      <c r="E752" s="526" t="s">
        <v>650</v>
      </c>
      <c r="F752" s="61" t="str">
        <f>IF(D752="","",VLOOKUP(D752,'UG SKU Categorization'!$A$1:$C$204,3,0))</f>
        <v>Water filtration and storage</v>
      </c>
      <c r="G752" s="527">
        <v>290</v>
      </c>
      <c r="H752" s="527">
        <v>2</v>
      </c>
      <c r="I752" s="527">
        <v>1</v>
      </c>
      <c r="J752" s="527">
        <v>1</v>
      </c>
      <c r="K752" s="527">
        <v>3</v>
      </c>
      <c r="L752" s="527">
        <v>2</v>
      </c>
      <c r="M752" s="527">
        <v>36</v>
      </c>
      <c r="N752" s="527">
        <v>36</v>
      </c>
      <c r="O752" s="527">
        <v>4</v>
      </c>
      <c r="P752" s="527">
        <v>3</v>
      </c>
      <c r="Q752" s="527">
        <v>2</v>
      </c>
      <c r="R752" s="528"/>
      <c r="S752" s="528"/>
      <c r="T752" s="528"/>
      <c r="U752" s="527">
        <v>7</v>
      </c>
      <c r="V752" s="527">
        <v>1</v>
      </c>
      <c r="W752" s="527">
        <v>3</v>
      </c>
      <c r="X752" s="527">
        <v>7</v>
      </c>
      <c r="Y752" s="527">
        <v>1</v>
      </c>
      <c r="Z752" s="527">
        <v>2</v>
      </c>
      <c r="AA752" s="527">
        <v>1</v>
      </c>
      <c r="AB752" s="527">
        <v>9</v>
      </c>
      <c r="AC752" s="527">
        <v>1</v>
      </c>
      <c r="AD752" s="527">
        <v>4</v>
      </c>
      <c r="AE752" s="527">
        <v>1</v>
      </c>
      <c r="AF752" s="527">
        <v>1</v>
      </c>
      <c r="AG752" s="527">
        <v>4</v>
      </c>
      <c r="AH752" s="527">
        <v>1</v>
      </c>
      <c r="AI752" s="528"/>
      <c r="AJ752" s="528"/>
      <c r="AK752" s="527">
        <v>4</v>
      </c>
      <c r="AL752" s="527">
        <v>30</v>
      </c>
      <c r="AM752" s="527">
        <v>66</v>
      </c>
      <c r="AN752" s="527">
        <v>13</v>
      </c>
      <c r="AO752" s="528"/>
      <c r="AP752" s="527">
        <v>11</v>
      </c>
      <c r="AQ752" s="527">
        <v>7</v>
      </c>
      <c r="AR752" s="527">
        <v>10</v>
      </c>
      <c r="AS752" s="527">
        <v>12</v>
      </c>
      <c r="AT752" s="527">
        <v>2</v>
      </c>
      <c r="AU752" s="528"/>
      <c r="AV752" s="527">
        <v>2</v>
      </c>
      <c r="AW752" s="528"/>
      <c r="AX752" s="528"/>
    </row>
    <row r="753" spans="1:50">
      <c r="A753" s="526" t="s">
        <v>1005</v>
      </c>
      <c r="B753" s="526" t="s">
        <v>390</v>
      </c>
      <c r="C753" s="526" t="s">
        <v>954</v>
      </c>
      <c r="D753" s="526" t="s">
        <v>413</v>
      </c>
      <c r="E753" s="526" t="s">
        <v>414</v>
      </c>
      <c r="F753" s="61" t="str">
        <f>IF(D753="","",VLOOKUP(D753,'UG SKU Categorization'!$A$1:$C$204,3,0))</f>
        <v>Hygiene</v>
      </c>
      <c r="G753" s="527">
        <v>574</v>
      </c>
      <c r="H753" s="527">
        <v>87</v>
      </c>
      <c r="I753" s="527">
        <v>23</v>
      </c>
      <c r="J753" s="527">
        <v>37</v>
      </c>
      <c r="K753" s="527">
        <v>25</v>
      </c>
      <c r="L753" s="527">
        <v>20</v>
      </c>
      <c r="M753" s="527">
        <v>31</v>
      </c>
      <c r="N753" s="527">
        <v>9</v>
      </c>
      <c r="O753" s="527">
        <v>30</v>
      </c>
      <c r="P753" s="527">
        <v>16</v>
      </c>
      <c r="Q753" s="527">
        <v>1</v>
      </c>
      <c r="R753" s="527">
        <v>4</v>
      </c>
      <c r="S753" s="527">
        <v>10</v>
      </c>
      <c r="T753" s="527">
        <v>8</v>
      </c>
      <c r="U753" s="527">
        <v>3</v>
      </c>
      <c r="V753" s="527">
        <v>4</v>
      </c>
      <c r="W753" s="527">
        <v>4</v>
      </c>
      <c r="X753" s="527">
        <v>21</v>
      </c>
      <c r="Y753" s="527">
        <v>20</v>
      </c>
      <c r="Z753" s="527">
        <v>4</v>
      </c>
      <c r="AA753" s="527">
        <v>35</v>
      </c>
      <c r="AB753" s="527">
        <v>28</v>
      </c>
      <c r="AC753" s="528"/>
      <c r="AD753" s="527">
        <v>1</v>
      </c>
      <c r="AE753" s="527">
        <v>3</v>
      </c>
      <c r="AF753" s="527">
        <v>6</v>
      </c>
      <c r="AG753" s="527">
        <v>7</v>
      </c>
      <c r="AH753" s="527">
        <v>12</v>
      </c>
      <c r="AI753" s="527">
        <v>4</v>
      </c>
      <c r="AJ753" s="527">
        <v>2</v>
      </c>
      <c r="AK753" s="527">
        <v>1</v>
      </c>
      <c r="AL753" s="528"/>
      <c r="AM753" s="527">
        <v>100</v>
      </c>
      <c r="AN753" s="527">
        <v>3</v>
      </c>
      <c r="AO753" s="527">
        <v>3</v>
      </c>
      <c r="AP753" s="528"/>
      <c r="AQ753" s="527">
        <v>7</v>
      </c>
      <c r="AR753" s="527">
        <v>1</v>
      </c>
      <c r="AS753" s="528"/>
      <c r="AT753" s="527">
        <v>4</v>
      </c>
      <c r="AU753" s="528"/>
      <c r="AV753" s="528"/>
      <c r="AW753" s="528"/>
      <c r="AX753" s="528"/>
    </row>
    <row r="754" spans="1:50">
      <c r="A754" s="526" t="s">
        <v>1005</v>
      </c>
      <c r="B754" s="526" t="s">
        <v>390</v>
      </c>
      <c r="C754" s="526" t="s">
        <v>954</v>
      </c>
      <c r="D754" s="526" t="s">
        <v>415</v>
      </c>
      <c r="E754" s="526" t="s">
        <v>416</v>
      </c>
      <c r="F754" s="61" t="str">
        <f>IF(D754="","",VLOOKUP(D754,'UG SKU Categorization'!$A$1:$C$204,3,0))</f>
        <v>Hygiene</v>
      </c>
      <c r="G754" s="527">
        <v>1030</v>
      </c>
      <c r="H754" s="527">
        <v>78</v>
      </c>
      <c r="I754" s="527">
        <v>55</v>
      </c>
      <c r="J754" s="527">
        <v>103</v>
      </c>
      <c r="K754" s="527">
        <v>63</v>
      </c>
      <c r="L754" s="527">
        <v>47</v>
      </c>
      <c r="M754" s="527">
        <v>89</v>
      </c>
      <c r="N754" s="527">
        <v>67</v>
      </c>
      <c r="O754" s="527">
        <v>27</v>
      </c>
      <c r="P754" s="527">
        <v>31</v>
      </c>
      <c r="Q754" s="527">
        <v>24</v>
      </c>
      <c r="R754" s="527">
        <v>32</v>
      </c>
      <c r="S754" s="527">
        <v>14</v>
      </c>
      <c r="T754" s="527">
        <v>35</v>
      </c>
      <c r="U754" s="527">
        <v>12</v>
      </c>
      <c r="V754" s="527">
        <v>30</v>
      </c>
      <c r="W754" s="527">
        <v>12</v>
      </c>
      <c r="X754" s="527">
        <v>30</v>
      </c>
      <c r="Y754" s="527">
        <v>22</v>
      </c>
      <c r="Z754" s="527">
        <v>15</v>
      </c>
      <c r="AA754" s="527">
        <v>14</v>
      </c>
      <c r="AB754" s="527">
        <v>28</v>
      </c>
      <c r="AC754" s="527">
        <v>10</v>
      </c>
      <c r="AD754" s="527">
        <v>12</v>
      </c>
      <c r="AE754" s="527">
        <v>11</v>
      </c>
      <c r="AF754" s="527">
        <v>15</v>
      </c>
      <c r="AG754" s="527">
        <v>12</v>
      </c>
      <c r="AH754" s="527">
        <v>7</v>
      </c>
      <c r="AI754" s="527">
        <v>3</v>
      </c>
      <c r="AJ754" s="527">
        <v>7</v>
      </c>
      <c r="AK754" s="527">
        <v>3</v>
      </c>
      <c r="AL754" s="527">
        <v>8</v>
      </c>
      <c r="AM754" s="527">
        <v>1</v>
      </c>
      <c r="AN754" s="527">
        <v>3</v>
      </c>
      <c r="AO754" s="527">
        <v>11</v>
      </c>
      <c r="AP754" s="527">
        <v>4</v>
      </c>
      <c r="AQ754" s="527">
        <v>27</v>
      </c>
      <c r="AR754" s="527">
        <v>13</v>
      </c>
      <c r="AS754" s="527">
        <v>7</v>
      </c>
      <c r="AT754" s="527">
        <v>15</v>
      </c>
      <c r="AU754" s="527">
        <v>18</v>
      </c>
      <c r="AV754" s="527">
        <v>6</v>
      </c>
      <c r="AW754" s="527">
        <v>2</v>
      </c>
      <c r="AX754" s="527">
        <v>7</v>
      </c>
    </row>
    <row r="755" spans="1:50">
      <c r="A755" s="526" t="s">
        <v>1005</v>
      </c>
      <c r="B755" s="526" t="s">
        <v>390</v>
      </c>
      <c r="C755" s="526" t="s">
        <v>954</v>
      </c>
      <c r="D755" s="526" t="s">
        <v>651</v>
      </c>
      <c r="E755" s="526" t="s">
        <v>652</v>
      </c>
      <c r="F755" s="61" t="str">
        <f>IF(D755="","",VLOOKUP(D755,'UG SKU Categorization'!$A$1:$C$204,3,0))</f>
        <v>Hygiene</v>
      </c>
      <c r="G755" s="527">
        <v>1158</v>
      </c>
      <c r="H755" s="527">
        <v>23</v>
      </c>
      <c r="I755" s="527">
        <v>54</v>
      </c>
      <c r="J755" s="527">
        <v>50</v>
      </c>
      <c r="K755" s="527">
        <v>32</v>
      </c>
      <c r="L755" s="527">
        <v>17</v>
      </c>
      <c r="M755" s="527">
        <v>98</v>
      </c>
      <c r="N755" s="527">
        <v>54</v>
      </c>
      <c r="O755" s="527">
        <v>40</v>
      </c>
      <c r="P755" s="527">
        <v>44</v>
      </c>
      <c r="Q755" s="527">
        <v>32</v>
      </c>
      <c r="R755" s="527">
        <v>15</v>
      </c>
      <c r="S755" s="527">
        <v>14</v>
      </c>
      <c r="T755" s="527">
        <v>43</v>
      </c>
      <c r="U755" s="527">
        <v>41</v>
      </c>
      <c r="V755" s="527">
        <v>14</v>
      </c>
      <c r="W755" s="527">
        <v>25</v>
      </c>
      <c r="X755" s="527">
        <v>30</v>
      </c>
      <c r="Y755" s="527">
        <v>32</v>
      </c>
      <c r="Z755" s="527">
        <v>32</v>
      </c>
      <c r="AA755" s="527">
        <v>47</v>
      </c>
      <c r="AB755" s="527">
        <v>23</v>
      </c>
      <c r="AC755" s="527">
        <v>11</v>
      </c>
      <c r="AD755" s="527">
        <v>15</v>
      </c>
      <c r="AE755" s="527">
        <v>24</v>
      </c>
      <c r="AF755" s="527">
        <v>53</v>
      </c>
      <c r="AG755" s="527">
        <v>27</v>
      </c>
      <c r="AH755" s="527">
        <v>23</v>
      </c>
      <c r="AI755" s="527">
        <v>23</v>
      </c>
      <c r="AJ755" s="527">
        <v>38</v>
      </c>
      <c r="AK755" s="527">
        <v>9</v>
      </c>
      <c r="AL755" s="527">
        <v>14</v>
      </c>
      <c r="AM755" s="527">
        <v>17</v>
      </c>
      <c r="AN755" s="527">
        <v>17</v>
      </c>
      <c r="AO755" s="527">
        <v>12</v>
      </c>
      <c r="AP755" s="527">
        <v>10</v>
      </c>
      <c r="AQ755" s="527">
        <v>9</v>
      </c>
      <c r="AR755" s="527">
        <v>31</v>
      </c>
      <c r="AS755" s="527">
        <v>14</v>
      </c>
      <c r="AT755" s="527">
        <v>11</v>
      </c>
      <c r="AU755" s="527">
        <v>18</v>
      </c>
      <c r="AV755" s="527">
        <v>17</v>
      </c>
      <c r="AW755" s="527">
        <v>5</v>
      </c>
      <c r="AX755" s="528"/>
    </row>
    <row r="756" spans="1:50">
      <c r="A756" s="526" t="s">
        <v>1005</v>
      </c>
      <c r="B756" s="526" t="s">
        <v>390</v>
      </c>
      <c r="C756" s="526" t="s">
        <v>954</v>
      </c>
      <c r="D756" s="526" t="s">
        <v>691</v>
      </c>
      <c r="E756" s="526" t="s">
        <v>692</v>
      </c>
      <c r="F756" s="61" t="str">
        <f>IF(D756="","",VLOOKUP(D756,'UG SKU Categorization'!$A$1:$C$204,3,0))</f>
        <v>Soap</v>
      </c>
      <c r="G756" s="527">
        <v>3342</v>
      </c>
      <c r="H756" s="527">
        <v>173</v>
      </c>
      <c r="I756" s="527">
        <v>148</v>
      </c>
      <c r="J756" s="527">
        <v>119</v>
      </c>
      <c r="K756" s="527">
        <v>54</v>
      </c>
      <c r="L756" s="527">
        <v>78</v>
      </c>
      <c r="M756" s="527">
        <v>275</v>
      </c>
      <c r="N756" s="527">
        <v>209</v>
      </c>
      <c r="O756" s="527">
        <v>331</v>
      </c>
      <c r="P756" s="527">
        <v>289</v>
      </c>
      <c r="Q756" s="527">
        <v>127</v>
      </c>
      <c r="R756" s="527">
        <v>94</v>
      </c>
      <c r="S756" s="527">
        <v>87</v>
      </c>
      <c r="T756" s="527">
        <v>93</v>
      </c>
      <c r="U756" s="527">
        <v>66</v>
      </c>
      <c r="V756" s="527">
        <v>116</v>
      </c>
      <c r="W756" s="527">
        <v>87</v>
      </c>
      <c r="X756" s="527">
        <v>96</v>
      </c>
      <c r="Y756" s="527">
        <v>49</v>
      </c>
      <c r="Z756" s="527">
        <v>57</v>
      </c>
      <c r="AA756" s="527">
        <v>21</v>
      </c>
      <c r="AB756" s="527">
        <v>99</v>
      </c>
      <c r="AC756" s="527">
        <v>306</v>
      </c>
      <c r="AD756" s="527">
        <v>22</v>
      </c>
      <c r="AE756" s="527">
        <v>14</v>
      </c>
      <c r="AF756" s="527">
        <v>34</v>
      </c>
      <c r="AG756" s="527">
        <v>41</v>
      </c>
      <c r="AH756" s="527">
        <v>8</v>
      </c>
      <c r="AI756" s="527">
        <v>57</v>
      </c>
      <c r="AJ756" s="527">
        <v>6</v>
      </c>
      <c r="AK756" s="527">
        <v>10</v>
      </c>
      <c r="AL756" s="527">
        <v>15</v>
      </c>
      <c r="AM756" s="527">
        <v>7</v>
      </c>
      <c r="AN756" s="527">
        <v>7</v>
      </c>
      <c r="AO756" s="527">
        <v>5</v>
      </c>
      <c r="AP756" s="527">
        <v>5</v>
      </c>
      <c r="AQ756" s="527">
        <v>86</v>
      </c>
      <c r="AR756" s="527">
        <v>4</v>
      </c>
      <c r="AS756" s="528"/>
      <c r="AT756" s="527">
        <v>5</v>
      </c>
      <c r="AU756" s="527">
        <v>1</v>
      </c>
      <c r="AV756" s="527">
        <v>5</v>
      </c>
      <c r="AW756" s="527">
        <v>30</v>
      </c>
      <c r="AX756" s="527">
        <v>6</v>
      </c>
    </row>
    <row r="757" spans="1:50">
      <c r="A757" s="526" t="s">
        <v>1005</v>
      </c>
      <c r="B757" s="526" t="s">
        <v>390</v>
      </c>
      <c r="C757" s="526" t="s">
        <v>954</v>
      </c>
      <c r="D757" s="526" t="s">
        <v>693</v>
      </c>
      <c r="E757" s="526" t="s">
        <v>694</v>
      </c>
      <c r="F757" s="61" t="str">
        <f>IF(D757="","",VLOOKUP(D757,'UG SKU Categorization'!$A$1:$C$204,3,0))</f>
        <v>Soap</v>
      </c>
      <c r="G757" s="527">
        <v>7648</v>
      </c>
      <c r="H757" s="527">
        <v>436</v>
      </c>
      <c r="I757" s="527">
        <v>200</v>
      </c>
      <c r="J757" s="527">
        <v>241</v>
      </c>
      <c r="K757" s="527">
        <v>144</v>
      </c>
      <c r="L757" s="527">
        <v>173</v>
      </c>
      <c r="M757" s="527">
        <v>293</v>
      </c>
      <c r="N757" s="527">
        <v>227</v>
      </c>
      <c r="O757" s="527">
        <v>439</v>
      </c>
      <c r="P757" s="527">
        <v>471</v>
      </c>
      <c r="Q757" s="527">
        <v>393</v>
      </c>
      <c r="R757" s="527">
        <v>372</v>
      </c>
      <c r="S757" s="527">
        <v>348</v>
      </c>
      <c r="T757" s="527">
        <v>346</v>
      </c>
      <c r="U757" s="527">
        <v>229</v>
      </c>
      <c r="V757" s="527">
        <v>299</v>
      </c>
      <c r="W757" s="527">
        <v>275</v>
      </c>
      <c r="X757" s="527">
        <v>230</v>
      </c>
      <c r="Y757" s="527">
        <v>292</v>
      </c>
      <c r="Z757" s="527">
        <v>180</v>
      </c>
      <c r="AA757" s="527">
        <v>128</v>
      </c>
      <c r="AB757" s="527">
        <v>139</v>
      </c>
      <c r="AC757" s="527">
        <v>79</v>
      </c>
      <c r="AD757" s="527">
        <v>128</v>
      </c>
      <c r="AE757" s="527">
        <v>70</v>
      </c>
      <c r="AF757" s="527">
        <v>135</v>
      </c>
      <c r="AG757" s="527">
        <v>110</v>
      </c>
      <c r="AH757" s="527">
        <v>75</v>
      </c>
      <c r="AI757" s="527">
        <v>78</v>
      </c>
      <c r="AJ757" s="527">
        <v>43</v>
      </c>
      <c r="AK757" s="527">
        <v>76</v>
      </c>
      <c r="AL757" s="527">
        <v>18</v>
      </c>
      <c r="AM757" s="527">
        <v>288</v>
      </c>
      <c r="AN757" s="527">
        <v>87</v>
      </c>
      <c r="AO757" s="527">
        <v>161</v>
      </c>
      <c r="AP757" s="527">
        <v>58</v>
      </c>
      <c r="AQ757" s="527">
        <v>144</v>
      </c>
      <c r="AR757" s="527">
        <v>28</v>
      </c>
      <c r="AS757" s="527">
        <v>65</v>
      </c>
      <c r="AT757" s="527">
        <v>26</v>
      </c>
      <c r="AU757" s="527">
        <v>77</v>
      </c>
      <c r="AV757" s="527">
        <v>47</v>
      </c>
      <c r="AW757" s="528"/>
      <c r="AX757" s="528"/>
    </row>
    <row r="758" spans="1:50">
      <c r="A758" s="526" t="s">
        <v>1005</v>
      </c>
      <c r="B758" s="526" t="s">
        <v>390</v>
      </c>
      <c r="C758" s="526" t="s">
        <v>954</v>
      </c>
      <c r="D758" s="526" t="s">
        <v>581</v>
      </c>
      <c r="E758" s="526" t="s">
        <v>582</v>
      </c>
      <c r="F758" s="61" t="str">
        <f>IF(D758="","",VLOOKUP(D758,'UG SKU Categorization'!$A$1:$C$204,3,0))</f>
        <v>Hygiene</v>
      </c>
      <c r="G758" s="527">
        <v>568</v>
      </c>
      <c r="H758" s="527">
        <v>13</v>
      </c>
      <c r="I758" s="527">
        <v>14</v>
      </c>
      <c r="J758" s="527">
        <v>19</v>
      </c>
      <c r="K758" s="527">
        <v>25</v>
      </c>
      <c r="L758" s="527">
        <v>14</v>
      </c>
      <c r="M758" s="527">
        <v>56</v>
      </c>
      <c r="N758" s="527">
        <v>35</v>
      </c>
      <c r="O758" s="527">
        <v>45</v>
      </c>
      <c r="P758" s="527">
        <v>27</v>
      </c>
      <c r="Q758" s="527">
        <v>24</v>
      </c>
      <c r="R758" s="527">
        <v>8</v>
      </c>
      <c r="S758" s="527">
        <v>5</v>
      </c>
      <c r="T758" s="527">
        <v>4</v>
      </c>
      <c r="U758" s="527">
        <v>6</v>
      </c>
      <c r="V758" s="527">
        <v>3</v>
      </c>
      <c r="W758" s="527">
        <v>23</v>
      </c>
      <c r="X758" s="527">
        <v>12</v>
      </c>
      <c r="Y758" s="527">
        <v>14</v>
      </c>
      <c r="Z758" s="527">
        <v>15</v>
      </c>
      <c r="AA758" s="527">
        <v>4</v>
      </c>
      <c r="AB758" s="527">
        <v>17</v>
      </c>
      <c r="AC758" s="527">
        <v>7</v>
      </c>
      <c r="AD758" s="527">
        <v>9</v>
      </c>
      <c r="AE758" s="527">
        <v>7</v>
      </c>
      <c r="AF758" s="527">
        <v>2</v>
      </c>
      <c r="AG758" s="527">
        <v>6</v>
      </c>
      <c r="AH758" s="527">
        <v>1</v>
      </c>
      <c r="AI758" s="527">
        <v>3</v>
      </c>
      <c r="AJ758" s="528"/>
      <c r="AK758" s="527">
        <v>2</v>
      </c>
      <c r="AL758" s="527">
        <v>2</v>
      </c>
      <c r="AM758" s="527">
        <v>62</v>
      </c>
      <c r="AN758" s="527">
        <v>9</v>
      </c>
      <c r="AO758" s="527">
        <v>10</v>
      </c>
      <c r="AP758" s="527">
        <v>7</v>
      </c>
      <c r="AQ758" s="527">
        <v>41</v>
      </c>
      <c r="AR758" s="527">
        <v>4</v>
      </c>
      <c r="AS758" s="527">
        <v>3</v>
      </c>
      <c r="AT758" s="527">
        <v>3</v>
      </c>
      <c r="AU758" s="527">
        <v>1</v>
      </c>
      <c r="AV758" s="527">
        <v>3</v>
      </c>
      <c r="AW758" s="527">
        <v>3</v>
      </c>
      <c r="AX758" s="528"/>
    </row>
    <row r="759" spans="1:50">
      <c r="A759" s="526" t="s">
        <v>1005</v>
      </c>
      <c r="B759" s="526" t="s">
        <v>390</v>
      </c>
      <c r="C759" s="526" t="s">
        <v>954</v>
      </c>
      <c r="D759" s="526" t="s">
        <v>583</v>
      </c>
      <c r="E759" s="526" t="s">
        <v>584</v>
      </c>
      <c r="F759" s="61" t="str">
        <f>IF(D759="","",VLOOKUP(D759,'UG SKU Categorization'!$A$1:$C$204,3,0))</f>
        <v>Hygiene</v>
      </c>
      <c r="G759" s="527">
        <v>624</v>
      </c>
      <c r="H759" s="527">
        <v>17</v>
      </c>
      <c r="I759" s="527">
        <v>7</v>
      </c>
      <c r="J759" s="527">
        <v>14</v>
      </c>
      <c r="K759" s="527">
        <v>10</v>
      </c>
      <c r="L759" s="527">
        <v>19</v>
      </c>
      <c r="M759" s="527">
        <v>59</v>
      </c>
      <c r="N759" s="527">
        <v>37</v>
      </c>
      <c r="O759" s="527">
        <v>61</v>
      </c>
      <c r="P759" s="527">
        <v>64</v>
      </c>
      <c r="Q759" s="527">
        <v>20</v>
      </c>
      <c r="R759" s="527">
        <v>12</v>
      </c>
      <c r="S759" s="527">
        <v>13</v>
      </c>
      <c r="T759" s="527">
        <v>13</v>
      </c>
      <c r="U759" s="527">
        <v>8</v>
      </c>
      <c r="V759" s="527">
        <v>7</v>
      </c>
      <c r="W759" s="527">
        <v>10</v>
      </c>
      <c r="X759" s="527">
        <v>13</v>
      </c>
      <c r="Y759" s="527">
        <v>23</v>
      </c>
      <c r="Z759" s="527">
        <v>23</v>
      </c>
      <c r="AA759" s="527">
        <v>16</v>
      </c>
      <c r="AB759" s="527">
        <v>16</v>
      </c>
      <c r="AC759" s="527">
        <v>10</v>
      </c>
      <c r="AD759" s="527">
        <v>11</v>
      </c>
      <c r="AE759" s="527">
        <v>7</v>
      </c>
      <c r="AF759" s="527">
        <v>2</v>
      </c>
      <c r="AG759" s="527">
        <v>2</v>
      </c>
      <c r="AH759" s="527">
        <v>1</v>
      </c>
      <c r="AI759" s="527">
        <v>1</v>
      </c>
      <c r="AJ759" s="527">
        <v>1</v>
      </c>
      <c r="AK759" s="528"/>
      <c r="AL759" s="527">
        <v>5</v>
      </c>
      <c r="AM759" s="527">
        <v>10</v>
      </c>
      <c r="AN759" s="527">
        <v>12</v>
      </c>
      <c r="AO759" s="527">
        <v>11</v>
      </c>
      <c r="AP759" s="527">
        <v>6</v>
      </c>
      <c r="AQ759" s="527">
        <v>48</v>
      </c>
      <c r="AR759" s="527">
        <v>4</v>
      </c>
      <c r="AS759" s="527">
        <v>4</v>
      </c>
      <c r="AT759" s="527">
        <v>2</v>
      </c>
      <c r="AU759" s="527">
        <v>10</v>
      </c>
      <c r="AV759" s="527">
        <v>12</v>
      </c>
      <c r="AW759" s="527">
        <v>3</v>
      </c>
      <c r="AX759" s="528"/>
    </row>
    <row r="760" spans="1:50">
      <c r="A760" s="526" t="s">
        <v>1005</v>
      </c>
      <c r="B760" s="526" t="s">
        <v>390</v>
      </c>
      <c r="C760" s="526" t="s">
        <v>954</v>
      </c>
      <c r="D760" s="526" t="s">
        <v>585</v>
      </c>
      <c r="E760" s="526" t="s">
        <v>412</v>
      </c>
      <c r="F760" s="61" t="str">
        <f>IF(D760="","",VLOOKUP(D760,'UG SKU Categorization'!$A$1:$C$204,3,0))</f>
        <v>Hygiene</v>
      </c>
      <c r="G760" s="527">
        <v>1144</v>
      </c>
      <c r="H760" s="527">
        <v>48</v>
      </c>
      <c r="I760" s="527">
        <v>34</v>
      </c>
      <c r="J760" s="527">
        <v>38</v>
      </c>
      <c r="K760" s="527">
        <v>33</v>
      </c>
      <c r="L760" s="527">
        <v>23</v>
      </c>
      <c r="M760" s="527">
        <v>64</v>
      </c>
      <c r="N760" s="527">
        <v>42</v>
      </c>
      <c r="O760" s="527">
        <v>55</v>
      </c>
      <c r="P760" s="527">
        <v>40</v>
      </c>
      <c r="Q760" s="527">
        <v>30</v>
      </c>
      <c r="R760" s="527">
        <v>17</v>
      </c>
      <c r="S760" s="527">
        <v>43</v>
      </c>
      <c r="T760" s="527">
        <v>48</v>
      </c>
      <c r="U760" s="527">
        <v>23</v>
      </c>
      <c r="V760" s="527">
        <v>33</v>
      </c>
      <c r="W760" s="527">
        <v>45</v>
      </c>
      <c r="X760" s="527">
        <v>41</v>
      </c>
      <c r="Y760" s="527">
        <v>68</v>
      </c>
      <c r="Z760" s="527">
        <v>40</v>
      </c>
      <c r="AA760" s="527">
        <v>21</v>
      </c>
      <c r="AB760" s="527">
        <v>27</v>
      </c>
      <c r="AC760" s="527">
        <v>17</v>
      </c>
      <c r="AD760" s="527">
        <v>29</v>
      </c>
      <c r="AE760" s="527">
        <v>16</v>
      </c>
      <c r="AF760" s="527">
        <v>10</v>
      </c>
      <c r="AG760" s="527">
        <v>12</v>
      </c>
      <c r="AH760" s="527">
        <v>5</v>
      </c>
      <c r="AI760" s="527">
        <v>5</v>
      </c>
      <c r="AJ760" s="527">
        <v>4</v>
      </c>
      <c r="AK760" s="527">
        <v>3</v>
      </c>
      <c r="AL760" s="527">
        <v>15</v>
      </c>
      <c r="AM760" s="527">
        <v>10</v>
      </c>
      <c r="AN760" s="527">
        <v>11</v>
      </c>
      <c r="AO760" s="527">
        <v>19</v>
      </c>
      <c r="AP760" s="527">
        <v>8</v>
      </c>
      <c r="AQ760" s="527">
        <v>123</v>
      </c>
      <c r="AR760" s="527">
        <v>4</v>
      </c>
      <c r="AS760" s="527">
        <v>2</v>
      </c>
      <c r="AT760" s="527">
        <v>9</v>
      </c>
      <c r="AU760" s="527">
        <v>13</v>
      </c>
      <c r="AV760" s="527">
        <v>11</v>
      </c>
      <c r="AW760" s="527">
        <v>5</v>
      </c>
      <c r="AX760" s="528"/>
    </row>
    <row r="761" spans="1:50">
      <c r="A761" s="526" t="s">
        <v>1005</v>
      </c>
      <c r="B761" s="526" t="s">
        <v>390</v>
      </c>
      <c r="C761" s="526" t="s">
        <v>954</v>
      </c>
      <c r="D761" s="526" t="s">
        <v>653</v>
      </c>
      <c r="E761" s="526" t="s">
        <v>654</v>
      </c>
      <c r="F761" s="61" t="str">
        <f>IF(D761="","",VLOOKUP(D761,'UG SKU Categorization'!$A$1:$C$204,3,0))</f>
        <v>Hygiene</v>
      </c>
      <c r="G761" s="527">
        <v>2759</v>
      </c>
      <c r="H761" s="527">
        <v>79</v>
      </c>
      <c r="I761" s="527">
        <v>116</v>
      </c>
      <c r="J761" s="527">
        <v>15</v>
      </c>
      <c r="K761" s="527">
        <v>38</v>
      </c>
      <c r="L761" s="527">
        <v>190</v>
      </c>
      <c r="M761" s="527">
        <v>59</v>
      </c>
      <c r="N761" s="527">
        <v>37</v>
      </c>
      <c r="O761" s="527">
        <v>89</v>
      </c>
      <c r="P761" s="527">
        <v>279</v>
      </c>
      <c r="Q761" s="527">
        <v>99</v>
      </c>
      <c r="R761" s="527">
        <v>24</v>
      </c>
      <c r="S761" s="527">
        <v>5</v>
      </c>
      <c r="T761" s="527">
        <v>171</v>
      </c>
      <c r="U761" s="527">
        <v>64</v>
      </c>
      <c r="V761" s="527">
        <v>30</v>
      </c>
      <c r="W761" s="527">
        <v>20</v>
      </c>
      <c r="X761" s="527">
        <v>132</v>
      </c>
      <c r="Y761" s="527">
        <v>14</v>
      </c>
      <c r="Z761" s="527">
        <v>52</v>
      </c>
      <c r="AA761" s="527">
        <v>119</v>
      </c>
      <c r="AB761" s="527">
        <v>102</v>
      </c>
      <c r="AC761" s="527">
        <v>88</v>
      </c>
      <c r="AD761" s="527">
        <v>2</v>
      </c>
      <c r="AE761" s="527">
        <v>36</v>
      </c>
      <c r="AF761" s="527">
        <v>64</v>
      </c>
      <c r="AG761" s="527">
        <v>166</v>
      </c>
      <c r="AH761" s="527">
        <v>24</v>
      </c>
      <c r="AI761" s="527">
        <v>2</v>
      </c>
      <c r="AJ761" s="527">
        <v>75</v>
      </c>
      <c r="AK761" s="527">
        <v>42</v>
      </c>
      <c r="AL761" s="528"/>
      <c r="AM761" s="527">
        <v>127</v>
      </c>
      <c r="AN761" s="527">
        <v>32</v>
      </c>
      <c r="AO761" s="527">
        <v>73</v>
      </c>
      <c r="AP761" s="527">
        <v>52</v>
      </c>
      <c r="AQ761" s="527">
        <v>28</v>
      </c>
      <c r="AR761" s="527">
        <v>79</v>
      </c>
      <c r="AS761" s="527">
        <v>26</v>
      </c>
      <c r="AT761" s="527">
        <v>13</v>
      </c>
      <c r="AU761" s="527">
        <v>55</v>
      </c>
      <c r="AV761" s="527">
        <v>41</v>
      </c>
      <c r="AW761" s="528"/>
      <c r="AX761" s="528"/>
    </row>
    <row r="762" spans="1:50">
      <c r="A762" s="526" t="s">
        <v>1005</v>
      </c>
      <c r="B762" s="526" t="s">
        <v>390</v>
      </c>
      <c r="C762" s="526" t="s">
        <v>954</v>
      </c>
      <c r="D762" s="526" t="s">
        <v>655</v>
      </c>
      <c r="E762" s="526" t="s">
        <v>656</v>
      </c>
      <c r="F762" s="61" t="str">
        <f>IF(D762="","",VLOOKUP(D762,'UG SKU Categorization'!$A$1:$C$204,3,0))</f>
        <v>Diarrhea Treatment</v>
      </c>
      <c r="G762" s="527">
        <v>118</v>
      </c>
      <c r="H762" s="528"/>
      <c r="I762" s="528"/>
      <c r="J762" s="527">
        <v>5</v>
      </c>
      <c r="K762" s="528"/>
      <c r="L762" s="528"/>
      <c r="M762" s="527">
        <v>31</v>
      </c>
      <c r="N762" s="527">
        <v>9</v>
      </c>
      <c r="O762" s="527">
        <v>16</v>
      </c>
      <c r="P762" s="528"/>
      <c r="Q762" s="527">
        <v>10</v>
      </c>
      <c r="R762" s="527">
        <v>2</v>
      </c>
      <c r="S762" s="528"/>
      <c r="T762" s="528"/>
      <c r="U762" s="528"/>
      <c r="V762" s="528"/>
      <c r="W762" s="528"/>
      <c r="X762" s="527">
        <v>12</v>
      </c>
      <c r="Y762" s="527">
        <v>5</v>
      </c>
      <c r="Z762" s="527">
        <v>5</v>
      </c>
      <c r="AA762" s="528"/>
      <c r="AB762" s="527">
        <v>3</v>
      </c>
      <c r="AC762" s="528"/>
      <c r="AD762" s="528"/>
      <c r="AE762" s="528"/>
      <c r="AF762" s="528"/>
      <c r="AG762" s="528"/>
      <c r="AH762" s="528"/>
      <c r="AI762" s="528"/>
      <c r="AJ762" s="527">
        <v>20</v>
      </c>
      <c r="AK762" s="528"/>
      <c r="AL762" s="528"/>
      <c r="AM762" s="528"/>
      <c r="AN762" s="528"/>
      <c r="AO762" s="528"/>
      <c r="AP762" s="528"/>
      <c r="AQ762" s="528"/>
      <c r="AR762" s="528"/>
      <c r="AS762" s="528"/>
      <c r="AT762" s="528"/>
      <c r="AU762" s="528"/>
      <c r="AV762" s="528"/>
      <c r="AW762" s="528"/>
      <c r="AX762" s="528"/>
    </row>
    <row r="763" spans="1:50">
      <c r="A763" s="526" t="s">
        <v>1005</v>
      </c>
      <c r="B763" s="526" t="s">
        <v>390</v>
      </c>
      <c r="C763" s="526" t="s">
        <v>954</v>
      </c>
      <c r="D763" s="526" t="s">
        <v>657</v>
      </c>
      <c r="E763" s="526" t="s">
        <v>658</v>
      </c>
      <c r="F763" s="61" t="str">
        <f>IF(D763="","",VLOOKUP(D763,'UG SKU Categorization'!$A$1:$C$204,3,0))</f>
        <v>Diarrhea Treatment</v>
      </c>
      <c r="G763" s="527">
        <v>653</v>
      </c>
      <c r="H763" s="527">
        <v>1</v>
      </c>
      <c r="I763" s="528"/>
      <c r="J763" s="527">
        <v>5</v>
      </c>
      <c r="K763" s="528"/>
      <c r="L763" s="528"/>
      <c r="M763" s="527">
        <v>23</v>
      </c>
      <c r="N763" s="527">
        <v>1</v>
      </c>
      <c r="O763" s="527">
        <v>2</v>
      </c>
      <c r="P763" s="527">
        <v>4</v>
      </c>
      <c r="Q763" s="527">
        <v>11</v>
      </c>
      <c r="R763" s="528"/>
      <c r="S763" s="528"/>
      <c r="T763" s="527">
        <v>1</v>
      </c>
      <c r="U763" s="528"/>
      <c r="V763" s="528"/>
      <c r="W763" s="527">
        <v>72</v>
      </c>
      <c r="X763" s="528"/>
      <c r="Y763" s="527">
        <v>153</v>
      </c>
      <c r="Z763" s="528"/>
      <c r="AA763" s="528"/>
      <c r="AB763" s="527">
        <v>47</v>
      </c>
      <c r="AC763" s="527">
        <v>5</v>
      </c>
      <c r="AD763" s="527">
        <v>2</v>
      </c>
      <c r="AE763" s="527">
        <v>3</v>
      </c>
      <c r="AF763" s="528"/>
      <c r="AG763" s="528"/>
      <c r="AH763" s="528"/>
      <c r="AI763" s="528"/>
      <c r="AJ763" s="527">
        <v>160</v>
      </c>
      <c r="AK763" s="527">
        <v>30</v>
      </c>
      <c r="AL763" s="528"/>
      <c r="AM763" s="528"/>
      <c r="AN763" s="528"/>
      <c r="AO763" s="527">
        <v>10</v>
      </c>
      <c r="AP763" s="528"/>
      <c r="AQ763" s="527">
        <v>54</v>
      </c>
      <c r="AR763" s="528"/>
      <c r="AS763" s="527">
        <v>5</v>
      </c>
      <c r="AT763" s="527">
        <v>60</v>
      </c>
      <c r="AU763" s="527">
        <v>4</v>
      </c>
      <c r="AV763" s="528"/>
      <c r="AW763" s="528"/>
      <c r="AX763" s="528"/>
    </row>
    <row r="764" spans="1:50">
      <c r="A764" s="526" t="s">
        <v>1005</v>
      </c>
      <c r="B764" s="526" t="s">
        <v>390</v>
      </c>
      <c r="C764" s="526" t="s">
        <v>954</v>
      </c>
      <c r="D764" s="526" t="s">
        <v>659</v>
      </c>
      <c r="E764" s="526" t="s">
        <v>660</v>
      </c>
      <c r="F764" s="61" t="str">
        <f>IF(D764="","",VLOOKUP(D764,'UG SKU Categorization'!$A$1:$C$204,3,0))</f>
        <v>Other</v>
      </c>
      <c r="G764" s="527">
        <v>362</v>
      </c>
      <c r="H764" s="527">
        <v>9</v>
      </c>
      <c r="I764" s="527">
        <v>23</v>
      </c>
      <c r="J764" s="527">
        <v>5</v>
      </c>
      <c r="K764" s="527">
        <v>3</v>
      </c>
      <c r="L764" s="527">
        <v>3</v>
      </c>
      <c r="M764" s="527">
        <v>52</v>
      </c>
      <c r="N764" s="527">
        <v>30</v>
      </c>
      <c r="O764" s="527">
        <v>14</v>
      </c>
      <c r="P764" s="527">
        <v>13</v>
      </c>
      <c r="Q764" s="527">
        <v>7</v>
      </c>
      <c r="R764" s="527">
        <v>8</v>
      </c>
      <c r="S764" s="527">
        <v>11</v>
      </c>
      <c r="T764" s="527">
        <v>7</v>
      </c>
      <c r="U764" s="527">
        <v>4</v>
      </c>
      <c r="V764" s="527">
        <v>8</v>
      </c>
      <c r="W764" s="527">
        <v>12</v>
      </c>
      <c r="X764" s="527">
        <v>6</v>
      </c>
      <c r="Y764" s="527">
        <v>20</v>
      </c>
      <c r="Z764" s="527">
        <v>10</v>
      </c>
      <c r="AA764" s="527">
        <v>9</v>
      </c>
      <c r="AB764" s="527">
        <v>1</v>
      </c>
      <c r="AC764" s="527">
        <v>14</v>
      </c>
      <c r="AD764" s="527">
        <v>11</v>
      </c>
      <c r="AE764" s="527">
        <v>9</v>
      </c>
      <c r="AF764" s="527">
        <v>5</v>
      </c>
      <c r="AG764" s="527">
        <v>4</v>
      </c>
      <c r="AH764" s="527">
        <v>2</v>
      </c>
      <c r="AI764" s="528"/>
      <c r="AJ764" s="527">
        <v>5</v>
      </c>
      <c r="AK764" s="527">
        <v>5</v>
      </c>
      <c r="AL764" s="527">
        <v>3</v>
      </c>
      <c r="AM764" s="527">
        <v>4</v>
      </c>
      <c r="AN764" s="527">
        <v>2</v>
      </c>
      <c r="AO764" s="527">
        <v>5</v>
      </c>
      <c r="AP764" s="528"/>
      <c r="AQ764" s="527">
        <v>6</v>
      </c>
      <c r="AR764" s="527">
        <v>1</v>
      </c>
      <c r="AS764" s="527">
        <v>7</v>
      </c>
      <c r="AT764" s="527">
        <v>3</v>
      </c>
      <c r="AU764" s="527">
        <v>5</v>
      </c>
      <c r="AV764" s="527">
        <v>15</v>
      </c>
      <c r="AW764" s="528"/>
      <c r="AX764" s="527">
        <v>1</v>
      </c>
    </row>
    <row r="765" spans="1:50">
      <c r="A765" s="526" t="s">
        <v>1005</v>
      </c>
      <c r="B765" s="526" t="s">
        <v>390</v>
      </c>
      <c r="C765" s="526" t="s">
        <v>954</v>
      </c>
      <c r="D765" s="526" t="s">
        <v>417</v>
      </c>
      <c r="E765" s="526" t="s">
        <v>418</v>
      </c>
      <c r="F765" s="61" t="str">
        <f>IF(D765="","",VLOOKUP(D765,'UG SKU Categorization'!$A$1:$C$204,3,0))</f>
        <v>Hygiene</v>
      </c>
      <c r="G765" s="527">
        <v>235</v>
      </c>
      <c r="H765" s="527">
        <v>1</v>
      </c>
      <c r="I765" s="527">
        <v>1</v>
      </c>
      <c r="J765" s="528"/>
      <c r="K765" s="528"/>
      <c r="L765" s="527">
        <v>5</v>
      </c>
      <c r="M765" s="527">
        <v>3</v>
      </c>
      <c r="N765" s="527">
        <v>3</v>
      </c>
      <c r="O765" s="527">
        <v>4</v>
      </c>
      <c r="P765" s="527">
        <v>1</v>
      </c>
      <c r="Q765" s="528"/>
      <c r="R765" s="528"/>
      <c r="S765" s="527">
        <v>1</v>
      </c>
      <c r="T765" s="527">
        <v>2</v>
      </c>
      <c r="U765" s="527">
        <v>12</v>
      </c>
      <c r="V765" s="527">
        <v>2</v>
      </c>
      <c r="W765" s="527">
        <v>17</v>
      </c>
      <c r="X765" s="527">
        <v>12</v>
      </c>
      <c r="Y765" s="527">
        <v>10</v>
      </c>
      <c r="Z765" s="527">
        <v>10</v>
      </c>
      <c r="AA765" s="527">
        <v>10</v>
      </c>
      <c r="AB765" s="527">
        <v>23</v>
      </c>
      <c r="AC765" s="527">
        <v>4</v>
      </c>
      <c r="AD765" s="527">
        <v>3</v>
      </c>
      <c r="AE765" s="527">
        <v>1</v>
      </c>
      <c r="AF765" s="527">
        <v>7</v>
      </c>
      <c r="AG765" s="527">
        <v>1</v>
      </c>
      <c r="AH765" s="527">
        <v>3</v>
      </c>
      <c r="AI765" s="527">
        <v>2</v>
      </c>
      <c r="AJ765" s="527">
        <v>7</v>
      </c>
      <c r="AK765" s="527">
        <v>1</v>
      </c>
      <c r="AL765" s="527">
        <v>2</v>
      </c>
      <c r="AM765" s="527">
        <v>52</v>
      </c>
      <c r="AN765" s="527">
        <v>5</v>
      </c>
      <c r="AO765" s="528"/>
      <c r="AP765" s="527">
        <v>2</v>
      </c>
      <c r="AQ765" s="527">
        <v>10</v>
      </c>
      <c r="AR765" s="527">
        <v>4</v>
      </c>
      <c r="AS765" s="527">
        <v>7</v>
      </c>
      <c r="AT765" s="527">
        <v>3</v>
      </c>
      <c r="AU765" s="528"/>
      <c r="AV765" s="527">
        <v>1</v>
      </c>
      <c r="AW765" s="527">
        <v>3</v>
      </c>
      <c r="AX765" s="528"/>
    </row>
    <row r="766" spans="1:50">
      <c r="A766" s="526" t="s">
        <v>1005</v>
      </c>
      <c r="B766" s="526" t="s">
        <v>390</v>
      </c>
      <c r="C766" s="526" t="s">
        <v>954</v>
      </c>
      <c r="D766" s="526" t="s">
        <v>661</v>
      </c>
      <c r="E766" s="526" t="s">
        <v>662</v>
      </c>
      <c r="F766" s="61" t="str">
        <f>IF(D766="","",VLOOKUP(D766,'UG SKU Categorization'!$A$1:$C$204,3,0))</f>
        <v>Hygiene</v>
      </c>
      <c r="G766" s="527">
        <v>752</v>
      </c>
      <c r="H766" s="528"/>
      <c r="I766" s="527">
        <v>2</v>
      </c>
      <c r="J766" s="527">
        <v>20</v>
      </c>
      <c r="K766" s="527">
        <v>12</v>
      </c>
      <c r="L766" s="527">
        <v>21</v>
      </c>
      <c r="M766" s="527">
        <v>97</v>
      </c>
      <c r="N766" s="527">
        <v>53</v>
      </c>
      <c r="O766" s="527">
        <v>67</v>
      </c>
      <c r="P766" s="527">
        <v>84</v>
      </c>
      <c r="Q766" s="527">
        <v>13</v>
      </c>
      <c r="R766" s="528"/>
      <c r="S766" s="527">
        <v>24</v>
      </c>
      <c r="T766" s="527">
        <v>22</v>
      </c>
      <c r="U766" s="527">
        <v>19</v>
      </c>
      <c r="V766" s="527">
        <v>7</v>
      </c>
      <c r="W766" s="527">
        <v>40</v>
      </c>
      <c r="X766" s="527">
        <v>1</v>
      </c>
      <c r="Y766" s="527">
        <v>7</v>
      </c>
      <c r="Z766" s="527">
        <v>1</v>
      </c>
      <c r="AA766" s="527">
        <v>1</v>
      </c>
      <c r="AB766" s="528"/>
      <c r="AC766" s="528"/>
      <c r="AD766" s="527">
        <v>3</v>
      </c>
      <c r="AE766" s="527">
        <v>12</v>
      </c>
      <c r="AF766" s="527">
        <v>3</v>
      </c>
      <c r="AG766" s="527">
        <v>4</v>
      </c>
      <c r="AH766" s="527">
        <v>23</v>
      </c>
      <c r="AI766" s="527">
        <v>2</v>
      </c>
      <c r="AJ766" s="528"/>
      <c r="AK766" s="527">
        <v>12</v>
      </c>
      <c r="AL766" s="527">
        <v>1</v>
      </c>
      <c r="AM766" s="527">
        <v>108</v>
      </c>
      <c r="AN766" s="527">
        <v>39</v>
      </c>
      <c r="AO766" s="527">
        <v>8</v>
      </c>
      <c r="AP766" s="527">
        <v>10</v>
      </c>
      <c r="AQ766" s="527">
        <v>7</v>
      </c>
      <c r="AR766" s="527">
        <v>13</v>
      </c>
      <c r="AS766" s="528"/>
      <c r="AT766" s="527">
        <v>1</v>
      </c>
      <c r="AU766" s="527">
        <v>12</v>
      </c>
      <c r="AV766" s="528"/>
      <c r="AW766" s="527">
        <v>2</v>
      </c>
      <c r="AX766" s="527">
        <v>1</v>
      </c>
    </row>
    <row r="767" spans="1:50">
      <c r="A767" s="526" t="s">
        <v>1005</v>
      </c>
      <c r="B767" s="526" t="s">
        <v>390</v>
      </c>
      <c r="C767" s="526" t="s">
        <v>954</v>
      </c>
      <c r="D767" s="526" t="s">
        <v>695</v>
      </c>
      <c r="E767" s="526" t="s">
        <v>696</v>
      </c>
      <c r="F767" s="61" t="str">
        <f>IF(D767="","",VLOOKUP(D767,'UG SKU Categorization'!$A$1:$C$204,3,0))</f>
        <v>Soap</v>
      </c>
      <c r="G767" s="527">
        <v>3706</v>
      </c>
      <c r="H767" s="528"/>
      <c r="I767" s="527">
        <v>70</v>
      </c>
      <c r="J767" s="527">
        <v>20</v>
      </c>
      <c r="K767" s="527">
        <v>13</v>
      </c>
      <c r="L767" s="527">
        <v>1</v>
      </c>
      <c r="M767" s="527">
        <v>299</v>
      </c>
      <c r="N767" s="527">
        <v>255</v>
      </c>
      <c r="O767" s="527">
        <v>443</v>
      </c>
      <c r="P767" s="527">
        <v>129</v>
      </c>
      <c r="Q767" s="527">
        <v>127</v>
      </c>
      <c r="R767" s="527">
        <v>145</v>
      </c>
      <c r="S767" s="527">
        <v>74</v>
      </c>
      <c r="T767" s="527">
        <v>116</v>
      </c>
      <c r="U767" s="527">
        <v>89</v>
      </c>
      <c r="V767" s="527">
        <v>125</v>
      </c>
      <c r="W767" s="527">
        <v>138</v>
      </c>
      <c r="X767" s="527">
        <v>113</v>
      </c>
      <c r="Y767" s="527">
        <v>157</v>
      </c>
      <c r="Z767" s="527">
        <v>75</v>
      </c>
      <c r="AA767" s="527">
        <v>124</v>
      </c>
      <c r="AB767" s="527">
        <v>111</v>
      </c>
      <c r="AC767" s="527">
        <v>13</v>
      </c>
      <c r="AD767" s="527">
        <v>54</v>
      </c>
      <c r="AE767" s="527">
        <v>28</v>
      </c>
      <c r="AF767" s="527">
        <v>72</v>
      </c>
      <c r="AG767" s="527">
        <v>20</v>
      </c>
      <c r="AH767" s="527">
        <v>49</v>
      </c>
      <c r="AI767" s="527">
        <v>15</v>
      </c>
      <c r="AJ767" s="527">
        <v>58</v>
      </c>
      <c r="AK767" s="527">
        <v>12</v>
      </c>
      <c r="AL767" s="527">
        <v>47</v>
      </c>
      <c r="AM767" s="527">
        <v>176</v>
      </c>
      <c r="AN767" s="527">
        <v>117</v>
      </c>
      <c r="AO767" s="527">
        <v>73</v>
      </c>
      <c r="AP767" s="527">
        <v>32</v>
      </c>
      <c r="AQ767" s="527">
        <v>91</v>
      </c>
      <c r="AR767" s="527">
        <v>52</v>
      </c>
      <c r="AS767" s="527">
        <v>24</v>
      </c>
      <c r="AT767" s="527">
        <v>38</v>
      </c>
      <c r="AU767" s="527">
        <v>45</v>
      </c>
      <c r="AV767" s="527">
        <v>34</v>
      </c>
      <c r="AW767" s="527">
        <v>25</v>
      </c>
      <c r="AX767" s="527">
        <v>7</v>
      </c>
    </row>
    <row r="768" spans="1:50">
      <c r="A768" s="526" t="s">
        <v>1005</v>
      </c>
      <c r="B768" s="526" t="s">
        <v>390</v>
      </c>
      <c r="C768" s="526" t="s">
        <v>954</v>
      </c>
      <c r="D768" s="526" t="s">
        <v>419</v>
      </c>
      <c r="E768" s="526" t="s">
        <v>420</v>
      </c>
      <c r="F768" s="61" t="str">
        <f>IF(D768="","",VLOOKUP(D768,'UG SKU Categorization'!$A$1:$C$204,3,0))</f>
        <v>Hygiene</v>
      </c>
      <c r="G768" s="527">
        <v>244</v>
      </c>
      <c r="H768" s="528"/>
      <c r="I768" s="528"/>
      <c r="J768" s="528"/>
      <c r="K768" s="528"/>
      <c r="L768" s="527">
        <v>54</v>
      </c>
      <c r="M768" s="527">
        <v>47</v>
      </c>
      <c r="N768" s="527">
        <v>47</v>
      </c>
      <c r="O768" s="527">
        <v>17</v>
      </c>
      <c r="P768" s="527">
        <v>13</v>
      </c>
      <c r="Q768" s="527">
        <v>13</v>
      </c>
      <c r="R768" s="527">
        <v>4</v>
      </c>
      <c r="S768" s="527">
        <v>6</v>
      </c>
      <c r="T768" s="527">
        <v>4</v>
      </c>
      <c r="U768" s="527">
        <v>3</v>
      </c>
      <c r="V768" s="527">
        <v>2</v>
      </c>
      <c r="W768" s="528"/>
      <c r="X768" s="528"/>
      <c r="Y768" s="527">
        <v>10</v>
      </c>
      <c r="Z768" s="527">
        <v>6</v>
      </c>
      <c r="AA768" s="527">
        <v>6</v>
      </c>
      <c r="AB768" s="528"/>
      <c r="AC768" s="527">
        <v>1</v>
      </c>
      <c r="AD768" s="527">
        <v>3</v>
      </c>
      <c r="AE768" s="527">
        <v>4</v>
      </c>
      <c r="AF768" s="527">
        <v>2</v>
      </c>
      <c r="AG768" s="528"/>
      <c r="AH768" s="528"/>
      <c r="AI768" s="527">
        <v>2</v>
      </c>
      <c r="AJ768" s="528"/>
      <c r="AK768" s="528"/>
      <c r="AL768" s="528"/>
      <c r="AM768" s="528"/>
      <c r="AN768" s="528"/>
      <c r="AO768" s="528"/>
      <c r="AP768" s="528"/>
      <c r="AQ768" s="528"/>
      <c r="AR768" s="528"/>
      <c r="AS768" s="528"/>
      <c r="AT768" s="528"/>
      <c r="AU768" s="528"/>
      <c r="AV768" s="528"/>
      <c r="AW768" s="528"/>
      <c r="AX768" s="528"/>
    </row>
    <row r="769" spans="1:50">
      <c r="A769" s="526" t="s">
        <v>1005</v>
      </c>
      <c r="B769" s="526" t="s">
        <v>390</v>
      </c>
      <c r="C769" s="526" t="s">
        <v>954</v>
      </c>
      <c r="D769" s="526" t="s">
        <v>421</v>
      </c>
      <c r="E769" s="526" t="s">
        <v>422</v>
      </c>
      <c r="F769" s="61" t="str">
        <f>IF(D769="","",VLOOKUP(D769,'UG SKU Categorization'!$A$1:$C$204,3,0))</f>
        <v>Hygiene</v>
      </c>
      <c r="G769" s="527">
        <v>919</v>
      </c>
      <c r="H769" s="528"/>
      <c r="I769" s="528"/>
      <c r="J769" s="528"/>
      <c r="K769" s="528"/>
      <c r="L769" s="528"/>
      <c r="M769" s="527">
        <v>45</v>
      </c>
      <c r="N769" s="527">
        <v>45</v>
      </c>
      <c r="O769" s="527">
        <v>32</v>
      </c>
      <c r="P769" s="527">
        <v>13</v>
      </c>
      <c r="Q769" s="527">
        <v>4</v>
      </c>
      <c r="R769" s="528"/>
      <c r="S769" s="528"/>
      <c r="T769" s="528"/>
      <c r="U769" s="527">
        <v>54</v>
      </c>
      <c r="V769" s="527">
        <v>12</v>
      </c>
      <c r="W769" s="527">
        <v>39</v>
      </c>
      <c r="X769" s="527">
        <v>18</v>
      </c>
      <c r="Y769" s="527">
        <v>7</v>
      </c>
      <c r="Z769" s="527">
        <v>8</v>
      </c>
      <c r="AA769" s="528"/>
      <c r="AB769" s="527">
        <v>3</v>
      </c>
      <c r="AC769" s="527">
        <v>1</v>
      </c>
      <c r="AD769" s="528"/>
      <c r="AE769" s="528"/>
      <c r="AF769" s="527">
        <v>12</v>
      </c>
      <c r="AG769" s="527">
        <v>1</v>
      </c>
      <c r="AH769" s="528"/>
      <c r="AI769" s="528"/>
      <c r="AJ769" s="527">
        <v>7</v>
      </c>
      <c r="AK769" s="527">
        <v>8</v>
      </c>
      <c r="AL769" s="527">
        <v>25</v>
      </c>
      <c r="AM769" s="527">
        <v>82</v>
      </c>
      <c r="AN769" s="527">
        <v>26</v>
      </c>
      <c r="AO769" s="527">
        <v>17</v>
      </c>
      <c r="AP769" s="527">
        <v>11</v>
      </c>
      <c r="AQ769" s="527">
        <v>23</v>
      </c>
      <c r="AR769" s="527">
        <v>6</v>
      </c>
      <c r="AS769" s="527">
        <v>2</v>
      </c>
      <c r="AT769" s="527">
        <v>1</v>
      </c>
      <c r="AU769" s="527">
        <v>10</v>
      </c>
      <c r="AV769" s="527">
        <v>107</v>
      </c>
      <c r="AW769" s="527">
        <v>200</v>
      </c>
      <c r="AX769" s="527">
        <v>100</v>
      </c>
    </row>
    <row r="770" spans="1:50">
      <c r="A770" s="526" t="s">
        <v>1005</v>
      </c>
      <c r="B770" s="526" t="s">
        <v>390</v>
      </c>
      <c r="C770" s="526" t="s">
        <v>954</v>
      </c>
      <c r="D770" s="526" t="s">
        <v>697</v>
      </c>
      <c r="E770" s="526" t="s">
        <v>698</v>
      </c>
      <c r="F770" s="61" t="str">
        <f>IF(D770="","",VLOOKUP(D770,'UG SKU Categorization'!$A$1:$C$204,3,0))</f>
        <v>Soap</v>
      </c>
      <c r="G770" s="527">
        <v>1957</v>
      </c>
      <c r="H770" s="528"/>
      <c r="I770" s="528"/>
      <c r="J770" s="528"/>
      <c r="K770" s="528"/>
      <c r="L770" s="528"/>
      <c r="M770" s="528"/>
      <c r="N770" s="528"/>
      <c r="O770" s="528"/>
      <c r="P770" s="528"/>
      <c r="Q770" s="528"/>
      <c r="R770" s="528"/>
      <c r="S770" s="527">
        <v>4</v>
      </c>
      <c r="T770" s="527">
        <v>30</v>
      </c>
      <c r="U770" s="527">
        <v>46</v>
      </c>
      <c r="V770" s="527">
        <v>43</v>
      </c>
      <c r="W770" s="527">
        <v>82</v>
      </c>
      <c r="X770" s="527">
        <v>66</v>
      </c>
      <c r="Y770" s="527">
        <v>89</v>
      </c>
      <c r="Z770" s="527">
        <v>61</v>
      </c>
      <c r="AA770" s="527">
        <v>101</v>
      </c>
      <c r="AB770" s="527">
        <v>33</v>
      </c>
      <c r="AC770" s="527">
        <v>26</v>
      </c>
      <c r="AD770" s="527">
        <v>50</v>
      </c>
      <c r="AE770" s="527">
        <v>51</v>
      </c>
      <c r="AF770" s="527">
        <v>52</v>
      </c>
      <c r="AG770" s="527">
        <v>41</v>
      </c>
      <c r="AH770" s="527">
        <v>42</v>
      </c>
      <c r="AI770" s="527">
        <v>20</v>
      </c>
      <c r="AJ770" s="527">
        <v>23</v>
      </c>
      <c r="AK770" s="527">
        <v>45</v>
      </c>
      <c r="AL770" s="527">
        <v>59</v>
      </c>
      <c r="AM770" s="527">
        <v>226</v>
      </c>
      <c r="AN770" s="527">
        <v>138</v>
      </c>
      <c r="AO770" s="527">
        <v>119</v>
      </c>
      <c r="AP770" s="527">
        <v>87</v>
      </c>
      <c r="AQ770" s="527">
        <v>144</v>
      </c>
      <c r="AR770" s="527">
        <v>36</v>
      </c>
      <c r="AS770" s="527">
        <v>58</v>
      </c>
      <c r="AT770" s="527">
        <v>58</v>
      </c>
      <c r="AU770" s="527">
        <v>23</v>
      </c>
      <c r="AV770" s="527">
        <v>44</v>
      </c>
      <c r="AW770" s="527">
        <v>55</v>
      </c>
      <c r="AX770" s="527">
        <v>5</v>
      </c>
    </row>
    <row r="771" spans="1:50">
      <c r="A771" s="526" t="s">
        <v>1005</v>
      </c>
      <c r="B771" s="526" t="s">
        <v>390</v>
      </c>
      <c r="C771" s="526" t="s">
        <v>954</v>
      </c>
      <c r="D771" s="526" t="s">
        <v>665</v>
      </c>
      <c r="E771" s="526" t="s">
        <v>666</v>
      </c>
      <c r="F771" s="61" t="str">
        <f>IF(D771="","",VLOOKUP(D771,'UG SKU Categorization'!$A$1:$C$204,3,0))</f>
        <v>Diarrhea Treatment</v>
      </c>
      <c r="G771" s="527">
        <v>255</v>
      </c>
      <c r="H771" s="528"/>
      <c r="I771" s="528"/>
      <c r="J771" s="528"/>
      <c r="K771" s="528"/>
      <c r="L771" s="528"/>
      <c r="M771" s="528"/>
      <c r="N771" s="528"/>
      <c r="O771" s="528"/>
      <c r="P771" s="528"/>
      <c r="Q771" s="528"/>
      <c r="R771" s="528"/>
      <c r="S771" s="528"/>
      <c r="T771" s="528"/>
      <c r="U771" s="528"/>
      <c r="V771" s="528"/>
      <c r="W771" s="528"/>
      <c r="X771" s="528"/>
      <c r="Y771" s="528"/>
      <c r="Z771" s="528"/>
      <c r="AA771" s="528"/>
      <c r="AB771" s="528"/>
      <c r="AC771" s="528"/>
      <c r="AD771" s="528"/>
      <c r="AE771" s="528"/>
      <c r="AF771" s="528"/>
      <c r="AG771" s="528"/>
      <c r="AH771" s="527">
        <v>29</v>
      </c>
      <c r="AI771" s="527">
        <v>60</v>
      </c>
      <c r="AJ771" s="527">
        <v>9</v>
      </c>
      <c r="AK771" s="528"/>
      <c r="AL771" s="527">
        <v>7</v>
      </c>
      <c r="AM771" s="527">
        <v>24</v>
      </c>
      <c r="AN771" s="527">
        <v>3</v>
      </c>
      <c r="AO771" s="527">
        <v>10</v>
      </c>
      <c r="AP771" s="527">
        <v>3</v>
      </c>
      <c r="AQ771" s="528"/>
      <c r="AR771" s="528"/>
      <c r="AS771" s="527">
        <v>4</v>
      </c>
      <c r="AT771" s="528"/>
      <c r="AU771" s="527">
        <v>6</v>
      </c>
      <c r="AV771" s="528"/>
      <c r="AW771" s="527">
        <v>100</v>
      </c>
      <c r="AX771" s="528"/>
    </row>
    <row r="772" spans="1:50">
      <c r="A772" s="526" t="s">
        <v>1005</v>
      </c>
      <c r="B772" s="526" t="s">
        <v>390</v>
      </c>
      <c r="C772" s="526" t="s">
        <v>954</v>
      </c>
      <c r="D772" s="526" t="s">
        <v>1976</v>
      </c>
      <c r="E772" s="526" t="s">
        <v>1978</v>
      </c>
      <c r="F772" s="61" t="str">
        <f>IF(D772="","",VLOOKUP(D772,'UG SKU Categorization'!$A$1:$C$204,3,0))</f>
        <v>Diarrhea Treatment</v>
      </c>
      <c r="G772" s="527">
        <v>53</v>
      </c>
      <c r="H772" s="528"/>
      <c r="I772" s="528"/>
      <c r="J772" s="528"/>
      <c r="K772" s="528"/>
      <c r="L772" s="528"/>
      <c r="M772" s="528"/>
      <c r="N772" s="528"/>
      <c r="O772" s="528"/>
      <c r="P772" s="528"/>
      <c r="Q772" s="528"/>
      <c r="R772" s="528"/>
      <c r="S772" s="528"/>
      <c r="T772" s="528"/>
      <c r="U772" s="528"/>
      <c r="V772" s="528"/>
      <c r="W772" s="528"/>
      <c r="X772" s="528"/>
      <c r="Y772" s="528"/>
      <c r="Z772" s="528"/>
      <c r="AA772" s="528"/>
      <c r="AB772" s="528"/>
      <c r="AC772" s="528"/>
      <c r="AD772" s="528"/>
      <c r="AE772" s="528"/>
      <c r="AF772" s="528"/>
      <c r="AG772" s="528"/>
      <c r="AH772" s="528"/>
      <c r="AI772" s="528"/>
      <c r="AJ772" s="528"/>
      <c r="AK772" s="528"/>
      <c r="AL772" s="528"/>
      <c r="AM772" s="528"/>
      <c r="AN772" s="528"/>
      <c r="AO772" s="528"/>
      <c r="AP772" s="528"/>
      <c r="AQ772" s="528"/>
      <c r="AR772" s="528"/>
      <c r="AS772" s="528"/>
      <c r="AT772" s="528"/>
      <c r="AU772" s="527">
        <v>15</v>
      </c>
      <c r="AV772" s="527">
        <v>13</v>
      </c>
      <c r="AW772" s="527">
        <v>24</v>
      </c>
      <c r="AX772" s="527">
        <v>1</v>
      </c>
    </row>
    <row r="773" spans="1:50">
      <c r="A773" s="526" t="s">
        <v>1005</v>
      </c>
      <c r="B773" s="526" t="s">
        <v>390</v>
      </c>
      <c r="C773" s="526" t="s">
        <v>954</v>
      </c>
      <c r="D773" s="526" t="s">
        <v>667</v>
      </c>
      <c r="E773" s="526" t="s">
        <v>668</v>
      </c>
      <c r="F773" s="61" t="str">
        <f>IF(D773="","",VLOOKUP(D773,'UG SKU Categorization'!$A$1:$C$204,3,0))</f>
        <v>Other Health</v>
      </c>
      <c r="G773" s="527">
        <v>1053</v>
      </c>
      <c r="H773" s="527">
        <v>46</v>
      </c>
      <c r="I773" s="527">
        <v>4</v>
      </c>
      <c r="J773" s="528"/>
      <c r="K773" s="528"/>
      <c r="L773" s="527">
        <v>41</v>
      </c>
      <c r="M773" s="527">
        <v>104</v>
      </c>
      <c r="N773" s="527">
        <v>82</v>
      </c>
      <c r="O773" s="527">
        <v>46</v>
      </c>
      <c r="P773" s="527">
        <v>42</v>
      </c>
      <c r="Q773" s="527">
        <v>33</v>
      </c>
      <c r="R773" s="527">
        <v>35</v>
      </c>
      <c r="S773" s="527">
        <v>26</v>
      </c>
      <c r="T773" s="527">
        <v>30</v>
      </c>
      <c r="U773" s="527">
        <v>14</v>
      </c>
      <c r="V773" s="527">
        <v>25</v>
      </c>
      <c r="W773" s="527">
        <v>33</v>
      </c>
      <c r="X773" s="527">
        <v>17</v>
      </c>
      <c r="Y773" s="527">
        <v>20</v>
      </c>
      <c r="Z773" s="527">
        <v>23</v>
      </c>
      <c r="AA773" s="527">
        <v>12</v>
      </c>
      <c r="AB773" s="527">
        <v>15</v>
      </c>
      <c r="AC773" s="527">
        <v>14</v>
      </c>
      <c r="AD773" s="527">
        <v>38</v>
      </c>
      <c r="AE773" s="527">
        <v>9</v>
      </c>
      <c r="AF773" s="527">
        <v>14</v>
      </c>
      <c r="AG773" s="527">
        <v>14</v>
      </c>
      <c r="AH773" s="527">
        <v>16</v>
      </c>
      <c r="AI773" s="527">
        <v>12</v>
      </c>
      <c r="AJ773" s="527">
        <v>12</v>
      </c>
      <c r="AK773" s="527">
        <v>5</v>
      </c>
      <c r="AL773" s="527">
        <v>16</v>
      </c>
      <c r="AM773" s="527">
        <v>22</v>
      </c>
      <c r="AN773" s="527">
        <v>27</v>
      </c>
      <c r="AO773" s="527">
        <v>18</v>
      </c>
      <c r="AP773" s="527">
        <v>16</v>
      </c>
      <c r="AQ773" s="527">
        <v>46</v>
      </c>
      <c r="AR773" s="527">
        <v>22</v>
      </c>
      <c r="AS773" s="527">
        <v>14</v>
      </c>
      <c r="AT773" s="527">
        <v>19</v>
      </c>
      <c r="AU773" s="527">
        <v>16</v>
      </c>
      <c r="AV773" s="527">
        <v>21</v>
      </c>
      <c r="AW773" s="527">
        <v>30</v>
      </c>
      <c r="AX773" s="527">
        <v>4</v>
      </c>
    </row>
    <row r="774" spans="1:50">
      <c r="A774" s="526" t="s">
        <v>1005</v>
      </c>
      <c r="B774" s="526" t="s">
        <v>390</v>
      </c>
      <c r="C774" s="526" t="s">
        <v>954</v>
      </c>
      <c r="D774" s="526" t="s">
        <v>669</v>
      </c>
      <c r="E774" s="526" t="s">
        <v>670</v>
      </c>
      <c r="F774" s="61" t="str">
        <f>IF(D774="","",VLOOKUP(D774,'UG SKU Categorization'!$A$1:$C$204,3,0))</f>
        <v>Other Health</v>
      </c>
      <c r="G774" s="527">
        <v>403</v>
      </c>
      <c r="H774" s="527">
        <v>11</v>
      </c>
      <c r="I774" s="527">
        <v>9</v>
      </c>
      <c r="J774" s="527">
        <v>15</v>
      </c>
      <c r="K774" s="527">
        <v>23</v>
      </c>
      <c r="L774" s="527">
        <v>12</v>
      </c>
      <c r="M774" s="527">
        <v>42</v>
      </c>
      <c r="N774" s="527">
        <v>20</v>
      </c>
      <c r="O774" s="527">
        <v>31</v>
      </c>
      <c r="P774" s="527">
        <v>26</v>
      </c>
      <c r="Q774" s="527">
        <v>21</v>
      </c>
      <c r="R774" s="527">
        <v>10</v>
      </c>
      <c r="S774" s="527">
        <v>12</v>
      </c>
      <c r="T774" s="527">
        <v>24</v>
      </c>
      <c r="U774" s="527">
        <v>5</v>
      </c>
      <c r="V774" s="527">
        <v>11</v>
      </c>
      <c r="W774" s="527">
        <v>8</v>
      </c>
      <c r="X774" s="527">
        <v>2</v>
      </c>
      <c r="Y774" s="527">
        <v>14</v>
      </c>
      <c r="Z774" s="527">
        <v>5</v>
      </c>
      <c r="AA774" s="527">
        <v>7</v>
      </c>
      <c r="AB774" s="527">
        <v>6</v>
      </c>
      <c r="AC774" s="527">
        <v>13</v>
      </c>
      <c r="AD774" s="527">
        <v>4</v>
      </c>
      <c r="AE774" s="527">
        <v>6</v>
      </c>
      <c r="AF774" s="527">
        <v>4</v>
      </c>
      <c r="AG774" s="527">
        <v>3</v>
      </c>
      <c r="AH774" s="527">
        <v>8</v>
      </c>
      <c r="AI774" s="527">
        <v>4</v>
      </c>
      <c r="AJ774" s="527">
        <v>5</v>
      </c>
      <c r="AK774" s="527">
        <v>2</v>
      </c>
      <c r="AL774" s="527">
        <v>4</v>
      </c>
      <c r="AM774" s="527">
        <v>7</v>
      </c>
      <c r="AN774" s="527">
        <v>3</v>
      </c>
      <c r="AO774" s="527">
        <v>3</v>
      </c>
      <c r="AP774" s="527">
        <v>1</v>
      </c>
      <c r="AQ774" s="527">
        <v>7</v>
      </c>
      <c r="AR774" s="527">
        <v>3</v>
      </c>
      <c r="AS774" s="527">
        <v>4</v>
      </c>
      <c r="AT774" s="527">
        <v>3</v>
      </c>
      <c r="AU774" s="527">
        <v>2</v>
      </c>
      <c r="AV774" s="527">
        <v>2</v>
      </c>
      <c r="AW774" s="528"/>
      <c r="AX774" s="527">
        <v>1</v>
      </c>
    </row>
    <row r="775" spans="1:50">
      <c r="A775" s="526" t="s">
        <v>1005</v>
      </c>
      <c r="B775" s="526" t="s">
        <v>390</v>
      </c>
      <c r="C775" s="526" t="s">
        <v>954</v>
      </c>
      <c r="D775" s="526" t="s">
        <v>671</v>
      </c>
      <c r="E775" s="526" t="s">
        <v>672</v>
      </c>
      <c r="F775" s="61" t="str">
        <f>IF(D775="","",VLOOKUP(D775,'UG SKU Categorization'!$A$1:$C$204,3,0))</f>
        <v>Other Health</v>
      </c>
      <c r="G775" s="527">
        <v>290</v>
      </c>
      <c r="H775" s="527">
        <v>6</v>
      </c>
      <c r="I775" s="527">
        <v>9</v>
      </c>
      <c r="J775" s="527">
        <v>9</v>
      </c>
      <c r="K775" s="527">
        <v>18</v>
      </c>
      <c r="L775" s="527">
        <v>6</v>
      </c>
      <c r="M775" s="527">
        <v>41</v>
      </c>
      <c r="N775" s="527">
        <v>20</v>
      </c>
      <c r="O775" s="527">
        <v>22</v>
      </c>
      <c r="P775" s="527">
        <v>7</v>
      </c>
      <c r="Q775" s="527">
        <v>5</v>
      </c>
      <c r="R775" s="527">
        <v>5</v>
      </c>
      <c r="S775" s="527">
        <v>2</v>
      </c>
      <c r="T775" s="527">
        <v>16</v>
      </c>
      <c r="U775" s="527">
        <v>10</v>
      </c>
      <c r="V775" s="527">
        <v>7</v>
      </c>
      <c r="W775" s="527">
        <v>3</v>
      </c>
      <c r="X775" s="527">
        <v>3</v>
      </c>
      <c r="Y775" s="527">
        <v>4</v>
      </c>
      <c r="Z775" s="527">
        <v>5</v>
      </c>
      <c r="AA775" s="527">
        <v>8</v>
      </c>
      <c r="AB775" s="527">
        <v>5</v>
      </c>
      <c r="AC775" s="527">
        <v>12</v>
      </c>
      <c r="AD775" s="527">
        <v>3</v>
      </c>
      <c r="AE775" s="527">
        <v>6</v>
      </c>
      <c r="AF775" s="527">
        <v>5</v>
      </c>
      <c r="AG775" s="527">
        <v>3</v>
      </c>
      <c r="AH775" s="527">
        <v>6</v>
      </c>
      <c r="AI775" s="527">
        <v>4</v>
      </c>
      <c r="AJ775" s="527">
        <v>3</v>
      </c>
      <c r="AK775" s="527">
        <v>2</v>
      </c>
      <c r="AL775" s="527">
        <v>4</v>
      </c>
      <c r="AM775" s="527">
        <v>5</v>
      </c>
      <c r="AN775" s="527">
        <v>2</v>
      </c>
      <c r="AO775" s="527">
        <v>1</v>
      </c>
      <c r="AP775" s="527">
        <v>3</v>
      </c>
      <c r="AQ775" s="527">
        <v>4</v>
      </c>
      <c r="AR775" s="527">
        <v>3</v>
      </c>
      <c r="AS775" s="527">
        <v>2</v>
      </c>
      <c r="AT775" s="527">
        <v>3</v>
      </c>
      <c r="AU775" s="527">
        <v>1</v>
      </c>
      <c r="AV775" s="527">
        <v>1</v>
      </c>
      <c r="AW775" s="527">
        <v>6</v>
      </c>
      <c r="AX775" s="528"/>
    </row>
    <row r="776" spans="1:50">
      <c r="A776" s="526" t="s">
        <v>1005</v>
      </c>
      <c r="B776" s="526" t="s">
        <v>390</v>
      </c>
      <c r="C776" s="526" t="s">
        <v>954</v>
      </c>
      <c r="D776" s="526" t="s">
        <v>673</v>
      </c>
      <c r="E776" s="526" t="s">
        <v>674</v>
      </c>
      <c r="F776" s="61" t="str">
        <f>IF(D776="","",VLOOKUP(D776,'UG SKU Categorization'!$A$1:$C$204,3,0))</f>
        <v>Other Health</v>
      </c>
      <c r="G776" s="527">
        <v>391</v>
      </c>
      <c r="H776" s="527">
        <v>10</v>
      </c>
      <c r="I776" s="527">
        <v>9</v>
      </c>
      <c r="J776" s="527">
        <v>17</v>
      </c>
      <c r="K776" s="527">
        <v>6</v>
      </c>
      <c r="L776" s="527">
        <v>7</v>
      </c>
      <c r="M776" s="527">
        <v>75</v>
      </c>
      <c r="N776" s="527">
        <v>33</v>
      </c>
      <c r="O776" s="527">
        <v>11</v>
      </c>
      <c r="P776" s="527">
        <v>12</v>
      </c>
      <c r="Q776" s="527">
        <v>7</v>
      </c>
      <c r="R776" s="527">
        <v>4</v>
      </c>
      <c r="S776" s="527">
        <v>8</v>
      </c>
      <c r="T776" s="527">
        <v>8</v>
      </c>
      <c r="U776" s="527">
        <v>5</v>
      </c>
      <c r="V776" s="527">
        <v>5</v>
      </c>
      <c r="W776" s="527">
        <v>7</v>
      </c>
      <c r="X776" s="527">
        <v>16</v>
      </c>
      <c r="Y776" s="527">
        <v>21</v>
      </c>
      <c r="Z776" s="527">
        <v>14</v>
      </c>
      <c r="AA776" s="527">
        <v>13</v>
      </c>
      <c r="AB776" s="527">
        <v>4</v>
      </c>
      <c r="AC776" s="527">
        <v>9</v>
      </c>
      <c r="AD776" s="527">
        <v>15</v>
      </c>
      <c r="AE776" s="527">
        <v>2</v>
      </c>
      <c r="AF776" s="527">
        <v>7</v>
      </c>
      <c r="AG776" s="527">
        <v>6</v>
      </c>
      <c r="AH776" s="527">
        <v>4</v>
      </c>
      <c r="AI776" s="527">
        <v>2</v>
      </c>
      <c r="AJ776" s="527">
        <v>1</v>
      </c>
      <c r="AK776" s="527">
        <v>4</v>
      </c>
      <c r="AL776" s="527">
        <v>3</v>
      </c>
      <c r="AM776" s="527">
        <v>8</v>
      </c>
      <c r="AN776" s="527">
        <v>12</v>
      </c>
      <c r="AO776" s="527">
        <v>5</v>
      </c>
      <c r="AP776" s="527">
        <v>1</v>
      </c>
      <c r="AQ776" s="527">
        <v>2</v>
      </c>
      <c r="AR776" s="527">
        <v>3</v>
      </c>
      <c r="AS776" s="527">
        <v>3</v>
      </c>
      <c r="AT776" s="527">
        <v>4</v>
      </c>
      <c r="AU776" s="527">
        <v>4</v>
      </c>
      <c r="AV776" s="527">
        <v>3</v>
      </c>
      <c r="AW776" s="527">
        <v>1</v>
      </c>
      <c r="AX776" s="528"/>
    </row>
    <row r="777" spans="1:50">
      <c r="A777" s="526" t="s">
        <v>1005</v>
      </c>
      <c r="B777" s="526" t="s">
        <v>390</v>
      </c>
      <c r="C777" s="526" t="s">
        <v>954</v>
      </c>
      <c r="D777" s="526" t="s">
        <v>675</v>
      </c>
      <c r="E777" s="526" t="s">
        <v>676</v>
      </c>
      <c r="F777" s="61" t="str">
        <f>IF(D777="","",VLOOKUP(D777,'UG SKU Categorization'!$A$1:$C$204,3,0))</f>
        <v>Other Health</v>
      </c>
      <c r="G777" s="527">
        <v>67</v>
      </c>
      <c r="H777" s="528"/>
      <c r="I777" s="527">
        <v>7</v>
      </c>
      <c r="J777" s="527">
        <v>21</v>
      </c>
      <c r="K777" s="527">
        <v>15</v>
      </c>
      <c r="L777" s="527">
        <v>1</v>
      </c>
      <c r="M777" s="527">
        <v>4</v>
      </c>
      <c r="N777" s="527">
        <v>4</v>
      </c>
      <c r="O777" s="527">
        <v>2</v>
      </c>
      <c r="P777" s="528"/>
      <c r="Q777" s="528"/>
      <c r="R777" s="528"/>
      <c r="S777" s="527">
        <v>2</v>
      </c>
      <c r="T777" s="527">
        <v>2</v>
      </c>
      <c r="U777" s="528"/>
      <c r="V777" s="527">
        <v>5</v>
      </c>
      <c r="W777" s="527">
        <v>3</v>
      </c>
      <c r="X777" s="528"/>
      <c r="Y777" s="527">
        <v>1</v>
      </c>
      <c r="Z777" s="528"/>
      <c r="AA777" s="528"/>
      <c r="AB777" s="528"/>
      <c r="AC777" s="528"/>
      <c r="AD777" s="528"/>
      <c r="AE777" s="528"/>
      <c r="AF777" s="528"/>
      <c r="AG777" s="528"/>
      <c r="AH777" s="528"/>
      <c r="AI777" s="528"/>
      <c r="AJ777" s="528"/>
      <c r="AK777" s="528"/>
      <c r="AL777" s="528"/>
      <c r="AM777" s="528"/>
      <c r="AN777" s="528"/>
      <c r="AO777" s="528"/>
      <c r="AP777" s="528"/>
      <c r="AQ777" s="528"/>
      <c r="AR777" s="528"/>
      <c r="AS777" s="528"/>
      <c r="AT777" s="528"/>
      <c r="AU777" s="528"/>
      <c r="AV777" s="528"/>
      <c r="AW777" s="528"/>
      <c r="AX777" s="528"/>
    </row>
    <row r="778" spans="1:50">
      <c r="A778" s="526" t="s">
        <v>1005</v>
      </c>
      <c r="B778" s="526" t="s">
        <v>390</v>
      </c>
      <c r="C778" s="526" t="s">
        <v>954</v>
      </c>
      <c r="D778" s="526" t="s">
        <v>678</v>
      </c>
      <c r="E778" s="526" t="s">
        <v>1009</v>
      </c>
      <c r="F778" s="61" t="str">
        <f>IF(D778="","",VLOOKUP(D778,'UG SKU Categorization'!$A$1:$C$204,3,0))</f>
        <v>Soap</v>
      </c>
      <c r="G778" s="527">
        <v>1</v>
      </c>
      <c r="H778" s="528"/>
      <c r="I778" s="528"/>
      <c r="J778" s="528"/>
      <c r="K778" s="528"/>
      <c r="L778" s="528"/>
      <c r="M778" s="528"/>
      <c r="N778" s="528"/>
      <c r="O778" s="528"/>
      <c r="P778" s="528"/>
      <c r="Q778" s="528"/>
      <c r="R778" s="528"/>
      <c r="S778" s="528"/>
      <c r="T778" s="528"/>
      <c r="U778" s="528"/>
      <c r="V778" s="528"/>
      <c r="W778" s="528"/>
      <c r="X778" s="528"/>
      <c r="Y778" s="528"/>
      <c r="Z778" s="528"/>
      <c r="AA778" s="528"/>
      <c r="AB778" s="528"/>
      <c r="AC778" s="528"/>
      <c r="AD778" s="528"/>
      <c r="AE778" s="528"/>
      <c r="AF778" s="528"/>
      <c r="AG778" s="528"/>
      <c r="AH778" s="528"/>
      <c r="AI778" s="528"/>
      <c r="AJ778" s="528"/>
      <c r="AK778" s="528"/>
      <c r="AL778" s="527">
        <v>1</v>
      </c>
      <c r="AM778" s="528"/>
      <c r="AN778" s="528"/>
      <c r="AO778" s="528"/>
      <c r="AP778" s="528"/>
      <c r="AQ778" s="528"/>
      <c r="AR778" s="528"/>
      <c r="AS778" s="528"/>
      <c r="AT778" s="528"/>
      <c r="AU778" s="528"/>
      <c r="AV778" s="528"/>
      <c r="AW778" s="528"/>
      <c r="AX778" s="528"/>
    </row>
    <row r="779" spans="1:50">
      <c r="A779" s="526" t="s">
        <v>1005</v>
      </c>
      <c r="B779" s="526" t="s">
        <v>390</v>
      </c>
      <c r="C779" s="526" t="s">
        <v>954</v>
      </c>
      <c r="D779" s="526" t="s">
        <v>678</v>
      </c>
      <c r="E779" s="526" t="s">
        <v>2474</v>
      </c>
      <c r="F779" s="61" t="str">
        <f>IF(D779="","",VLOOKUP(D779,'UG SKU Categorization'!$A$1:$C$204,3,0))</f>
        <v>Soap</v>
      </c>
      <c r="G779" s="527">
        <v>8</v>
      </c>
      <c r="H779" s="528"/>
      <c r="I779" s="528"/>
      <c r="J779" s="528"/>
      <c r="K779" s="528"/>
      <c r="L779" s="528"/>
      <c r="M779" s="528"/>
      <c r="N779" s="528"/>
      <c r="O779" s="528"/>
      <c r="P779" s="527">
        <v>8</v>
      </c>
      <c r="Q779" s="528"/>
      <c r="R779" s="528"/>
      <c r="S779" s="528"/>
      <c r="T779" s="528"/>
      <c r="U779" s="528"/>
      <c r="V779" s="528"/>
      <c r="W779" s="528"/>
      <c r="X779" s="528"/>
      <c r="Y779" s="528"/>
      <c r="Z779" s="528"/>
      <c r="AA779" s="528"/>
      <c r="AB779" s="528"/>
      <c r="AC779" s="528"/>
      <c r="AD779" s="528"/>
      <c r="AE779" s="528"/>
      <c r="AF779" s="528"/>
      <c r="AG779" s="528"/>
      <c r="AH779" s="528"/>
      <c r="AI779" s="528"/>
      <c r="AJ779" s="528"/>
      <c r="AK779" s="528"/>
      <c r="AL779" s="528"/>
      <c r="AM779" s="528"/>
      <c r="AN779" s="528"/>
      <c r="AO779" s="528"/>
      <c r="AP779" s="528"/>
      <c r="AQ779" s="528"/>
      <c r="AR779" s="528"/>
      <c r="AS779" s="528"/>
      <c r="AT779" s="528"/>
      <c r="AU779" s="528"/>
      <c r="AV779" s="528"/>
      <c r="AW779" s="528"/>
      <c r="AX779" s="528"/>
    </row>
    <row r="780" spans="1:50">
      <c r="A780" s="526" t="s">
        <v>1005</v>
      </c>
      <c r="B780" s="526" t="s">
        <v>390</v>
      </c>
      <c r="C780" s="526" t="s">
        <v>954</v>
      </c>
      <c r="D780" s="526" t="s">
        <v>679</v>
      </c>
      <c r="E780" s="526" t="s">
        <v>680</v>
      </c>
      <c r="F780" s="61" t="str">
        <f>IF(D780="","",VLOOKUP(D780,'UG SKU Categorization'!$A$1:$C$204,3,0))</f>
        <v>Soap</v>
      </c>
      <c r="G780" s="527">
        <v>2754</v>
      </c>
      <c r="H780" s="527">
        <v>150</v>
      </c>
      <c r="I780" s="527">
        <v>174</v>
      </c>
      <c r="J780" s="527">
        <v>176</v>
      </c>
      <c r="K780" s="527">
        <v>121</v>
      </c>
      <c r="L780" s="527">
        <v>264</v>
      </c>
      <c r="M780" s="527">
        <v>481</v>
      </c>
      <c r="N780" s="527">
        <v>371</v>
      </c>
      <c r="O780" s="527">
        <v>139</v>
      </c>
      <c r="P780" s="527">
        <v>257</v>
      </c>
      <c r="Q780" s="527">
        <v>56</v>
      </c>
      <c r="R780" s="527">
        <v>168</v>
      </c>
      <c r="S780" s="527">
        <v>19</v>
      </c>
      <c r="T780" s="527">
        <v>44</v>
      </c>
      <c r="U780" s="527">
        <v>15</v>
      </c>
      <c r="V780" s="527">
        <v>14</v>
      </c>
      <c r="W780" s="527">
        <v>19</v>
      </c>
      <c r="X780" s="527">
        <v>14</v>
      </c>
      <c r="Y780" s="527">
        <v>11</v>
      </c>
      <c r="Z780" s="527">
        <v>36</v>
      </c>
      <c r="AA780" s="527">
        <v>33</v>
      </c>
      <c r="AB780" s="527">
        <v>5</v>
      </c>
      <c r="AC780" s="527">
        <v>4</v>
      </c>
      <c r="AD780" s="527">
        <v>5</v>
      </c>
      <c r="AE780" s="527">
        <v>9</v>
      </c>
      <c r="AF780" s="527">
        <v>7</v>
      </c>
      <c r="AG780" s="527">
        <v>7</v>
      </c>
      <c r="AH780" s="527">
        <v>5</v>
      </c>
      <c r="AI780" s="527">
        <v>3</v>
      </c>
      <c r="AJ780" s="527">
        <v>4</v>
      </c>
      <c r="AK780" s="527">
        <v>3</v>
      </c>
      <c r="AL780" s="527">
        <v>3</v>
      </c>
      <c r="AM780" s="527">
        <v>57</v>
      </c>
      <c r="AN780" s="527">
        <v>12</v>
      </c>
      <c r="AO780" s="527">
        <v>12</v>
      </c>
      <c r="AP780" s="527">
        <v>10</v>
      </c>
      <c r="AQ780" s="527">
        <v>11</v>
      </c>
      <c r="AR780" s="527">
        <v>6</v>
      </c>
      <c r="AS780" s="527">
        <v>13</v>
      </c>
      <c r="AT780" s="527">
        <v>8</v>
      </c>
      <c r="AU780" s="527">
        <v>3</v>
      </c>
      <c r="AV780" s="527">
        <v>3</v>
      </c>
      <c r="AW780" s="527">
        <v>2</v>
      </c>
      <c r="AX780" s="528"/>
    </row>
    <row r="781" spans="1:50">
      <c r="A781" s="526" t="s">
        <v>1005</v>
      </c>
      <c r="B781" s="526" t="s">
        <v>390</v>
      </c>
      <c r="C781" s="526" t="s">
        <v>954</v>
      </c>
      <c r="D781" s="526" t="s">
        <v>423</v>
      </c>
      <c r="E781" s="526" t="s">
        <v>424</v>
      </c>
      <c r="F781" s="61" t="str">
        <f>IF(D781="","",VLOOKUP(D781,'UG SKU Categorization'!$A$1:$C$204,3,0))</f>
        <v>Solar</v>
      </c>
      <c r="G781" s="527">
        <v>24</v>
      </c>
      <c r="H781" s="527">
        <v>4</v>
      </c>
      <c r="I781" s="528"/>
      <c r="J781" s="528"/>
      <c r="K781" s="527">
        <v>1</v>
      </c>
      <c r="L781" s="527">
        <v>3</v>
      </c>
      <c r="M781" s="527">
        <v>2</v>
      </c>
      <c r="N781" s="527">
        <v>2</v>
      </c>
      <c r="O781" s="527">
        <v>4</v>
      </c>
      <c r="P781" s="527">
        <v>3</v>
      </c>
      <c r="Q781" s="527">
        <v>1</v>
      </c>
      <c r="R781" s="528"/>
      <c r="S781" s="527">
        <v>1</v>
      </c>
      <c r="T781" s="527">
        <v>3</v>
      </c>
      <c r="U781" s="528"/>
      <c r="V781" s="528"/>
      <c r="W781" s="528"/>
      <c r="X781" s="528"/>
      <c r="Y781" s="528"/>
      <c r="Z781" s="528"/>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row>
    <row r="782" spans="1:50">
      <c r="A782" s="526" t="s">
        <v>1005</v>
      </c>
      <c r="B782" s="526" t="s">
        <v>390</v>
      </c>
      <c r="C782" s="526" t="s">
        <v>954</v>
      </c>
      <c r="D782" s="526" t="s">
        <v>699</v>
      </c>
      <c r="E782" s="526" t="s">
        <v>700</v>
      </c>
      <c r="F782" s="61" t="str">
        <f>IF(D782="","",VLOOKUP(D782,'UG SKU Categorization'!$A$1:$C$204,3,0))</f>
        <v>Cookstoves</v>
      </c>
      <c r="G782" s="527">
        <v>3997</v>
      </c>
      <c r="H782" s="528"/>
      <c r="I782" s="528"/>
      <c r="J782" s="528"/>
      <c r="K782" s="528"/>
      <c r="L782" s="528"/>
      <c r="M782" s="527">
        <v>4</v>
      </c>
      <c r="N782" s="527">
        <v>4</v>
      </c>
      <c r="O782" s="527">
        <v>31</v>
      </c>
      <c r="P782" s="527">
        <v>59</v>
      </c>
      <c r="Q782" s="527">
        <v>95</v>
      </c>
      <c r="R782" s="527">
        <v>6</v>
      </c>
      <c r="S782" s="527">
        <v>118</v>
      </c>
      <c r="T782" s="527">
        <v>7</v>
      </c>
      <c r="U782" s="527">
        <v>58</v>
      </c>
      <c r="V782" s="527">
        <v>92</v>
      </c>
      <c r="W782" s="527">
        <v>141</v>
      </c>
      <c r="X782" s="527">
        <v>64</v>
      </c>
      <c r="Y782" s="527">
        <v>124</v>
      </c>
      <c r="Z782" s="527">
        <v>104</v>
      </c>
      <c r="AA782" s="527">
        <v>217</v>
      </c>
      <c r="AB782" s="527">
        <v>84</v>
      </c>
      <c r="AC782" s="527">
        <v>158</v>
      </c>
      <c r="AD782" s="527">
        <v>340</v>
      </c>
      <c r="AE782" s="527">
        <v>469</v>
      </c>
      <c r="AF782" s="527">
        <v>329</v>
      </c>
      <c r="AG782" s="527">
        <v>372</v>
      </c>
      <c r="AH782" s="527">
        <v>177</v>
      </c>
      <c r="AI782" s="527">
        <v>157</v>
      </c>
      <c r="AJ782" s="527">
        <v>265</v>
      </c>
      <c r="AK782" s="527">
        <v>173</v>
      </c>
      <c r="AL782" s="527">
        <v>58</v>
      </c>
      <c r="AM782" s="527">
        <v>6</v>
      </c>
      <c r="AN782" s="527">
        <v>9</v>
      </c>
      <c r="AO782" s="527">
        <v>23</v>
      </c>
      <c r="AP782" s="527">
        <v>16</v>
      </c>
      <c r="AQ782" s="527">
        <v>182</v>
      </c>
      <c r="AR782" s="527">
        <v>12</v>
      </c>
      <c r="AS782" s="527">
        <v>9</v>
      </c>
      <c r="AT782" s="528"/>
      <c r="AU782" s="527">
        <v>22</v>
      </c>
      <c r="AV782" s="527">
        <v>4</v>
      </c>
      <c r="AW782" s="527">
        <v>8</v>
      </c>
      <c r="AX782" s="528"/>
    </row>
    <row r="783" spans="1:50">
      <c r="A783" s="526" t="s">
        <v>1005</v>
      </c>
      <c r="B783" s="526" t="s">
        <v>390</v>
      </c>
      <c r="C783" s="526" t="s">
        <v>954</v>
      </c>
      <c r="D783" s="526" t="s">
        <v>701</v>
      </c>
      <c r="E783" s="526" t="s">
        <v>702</v>
      </c>
      <c r="F783" s="61" t="str">
        <f>IF(D783="","",VLOOKUP(D783,'UG SKU Categorization'!$A$1:$C$204,3,0))</f>
        <v>Cookstoves</v>
      </c>
      <c r="G783" s="527">
        <v>2362</v>
      </c>
      <c r="H783" s="528"/>
      <c r="I783" s="528"/>
      <c r="J783" s="528"/>
      <c r="K783" s="528"/>
      <c r="L783" s="528"/>
      <c r="M783" s="527">
        <v>67</v>
      </c>
      <c r="N783" s="527">
        <v>67</v>
      </c>
      <c r="O783" s="527">
        <v>16</v>
      </c>
      <c r="P783" s="527">
        <v>28</v>
      </c>
      <c r="Q783" s="527">
        <v>74</v>
      </c>
      <c r="R783" s="527">
        <v>21</v>
      </c>
      <c r="S783" s="527">
        <v>68</v>
      </c>
      <c r="T783" s="528"/>
      <c r="U783" s="527">
        <v>37</v>
      </c>
      <c r="V783" s="527">
        <v>76</v>
      </c>
      <c r="W783" s="527">
        <v>93</v>
      </c>
      <c r="X783" s="527">
        <v>59</v>
      </c>
      <c r="Y783" s="527">
        <v>101</v>
      </c>
      <c r="Z783" s="527">
        <v>69</v>
      </c>
      <c r="AA783" s="527">
        <v>122</v>
      </c>
      <c r="AB783" s="527">
        <v>73</v>
      </c>
      <c r="AC783" s="527">
        <v>98</v>
      </c>
      <c r="AD783" s="527">
        <v>168</v>
      </c>
      <c r="AE783" s="527">
        <v>204</v>
      </c>
      <c r="AF783" s="527">
        <v>150</v>
      </c>
      <c r="AG783" s="527">
        <v>156</v>
      </c>
      <c r="AH783" s="527">
        <v>70</v>
      </c>
      <c r="AI783" s="527">
        <v>54</v>
      </c>
      <c r="AJ783" s="527">
        <v>134</v>
      </c>
      <c r="AK783" s="527">
        <v>126</v>
      </c>
      <c r="AL783" s="527">
        <v>36</v>
      </c>
      <c r="AM783" s="527">
        <v>7</v>
      </c>
      <c r="AN783" s="527">
        <v>30</v>
      </c>
      <c r="AO783" s="527">
        <v>9</v>
      </c>
      <c r="AP783" s="527">
        <v>17</v>
      </c>
      <c r="AQ783" s="527">
        <v>93</v>
      </c>
      <c r="AR783" s="527">
        <v>2</v>
      </c>
      <c r="AS783" s="527">
        <v>6</v>
      </c>
      <c r="AT783" s="527">
        <v>7</v>
      </c>
      <c r="AU783" s="527">
        <v>8</v>
      </c>
      <c r="AV783" s="527">
        <v>8</v>
      </c>
      <c r="AW783" s="527">
        <v>6</v>
      </c>
      <c r="AX783" s="527">
        <v>2</v>
      </c>
    </row>
    <row r="784" spans="1:50">
      <c r="A784" s="526" t="s">
        <v>1005</v>
      </c>
      <c r="B784" s="526" t="s">
        <v>390</v>
      </c>
      <c r="C784" s="526" t="s">
        <v>954</v>
      </c>
      <c r="D784" s="526" t="s">
        <v>425</v>
      </c>
      <c r="E784" s="526" t="s">
        <v>426</v>
      </c>
      <c r="F784" s="61" t="str">
        <f>IF(D784="","",VLOOKUP(D784,'UG SKU Categorization'!$A$1:$C$204,3,0))</f>
        <v>Solar</v>
      </c>
      <c r="G784" s="527">
        <v>1</v>
      </c>
      <c r="H784" s="528"/>
      <c r="I784" s="528"/>
      <c r="J784" s="528"/>
      <c r="K784" s="528"/>
      <c r="L784" s="528"/>
      <c r="M784" s="528"/>
      <c r="N784" s="528"/>
      <c r="O784" s="528"/>
      <c r="P784" s="528"/>
      <c r="Q784" s="528"/>
      <c r="R784" s="528"/>
      <c r="S784" s="528"/>
      <c r="T784" s="528"/>
      <c r="U784" s="528"/>
      <c r="V784" s="528"/>
      <c r="W784" s="528"/>
      <c r="X784" s="528"/>
      <c r="Y784" s="528"/>
      <c r="Z784" s="528"/>
      <c r="AA784" s="528"/>
      <c r="AB784" s="528"/>
      <c r="AC784" s="528"/>
      <c r="AD784" s="528"/>
      <c r="AE784" s="528"/>
      <c r="AF784" s="528"/>
      <c r="AG784" s="528"/>
      <c r="AH784" s="528"/>
      <c r="AI784" s="528"/>
      <c r="AJ784" s="528"/>
      <c r="AK784" s="528"/>
      <c r="AL784" s="528"/>
      <c r="AM784" s="528"/>
      <c r="AN784" s="528"/>
      <c r="AO784" s="528"/>
      <c r="AP784" s="528"/>
      <c r="AQ784" s="528"/>
      <c r="AR784" s="528"/>
      <c r="AS784" s="528"/>
      <c r="AT784" s="528"/>
      <c r="AU784" s="527">
        <v>1</v>
      </c>
      <c r="AV784" s="528"/>
      <c r="AW784" s="528"/>
      <c r="AX784" s="528"/>
    </row>
    <row r="785" spans="1:50">
      <c r="A785" s="526" t="s">
        <v>1005</v>
      </c>
      <c r="B785" s="526" t="s">
        <v>390</v>
      </c>
      <c r="C785" s="526" t="s">
        <v>954</v>
      </c>
      <c r="D785" s="526" t="s">
        <v>682</v>
      </c>
      <c r="E785" s="526" t="s">
        <v>683</v>
      </c>
      <c r="F785" s="61" t="str">
        <f>IF(D785="","",VLOOKUP(D785,'UG SKU Categorization'!$A$1:$C$204,3,0))</f>
        <v>Other</v>
      </c>
      <c r="G785" s="527">
        <v>1165</v>
      </c>
      <c r="H785" s="527">
        <v>24</v>
      </c>
      <c r="I785" s="527">
        <v>13</v>
      </c>
      <c r="J785" s="527">
        <v>24</v>
      </c>
      <c r="K785" s="527">
        <v>15</v>
      </c>
      <c r="L785" s="527">
        <v>45</v>
      </c>
      <c r="M785" s="527">
        <v>65</v>
      </c>
      <c r="N785" s="527">
        <v>43</v>
      </c>
      <c r="O785" s="527">
        <v>31</v>
      </c>
      <c r="P785" s="527">
        <v>6</v>
      </c>
      <c r="Q785" s="527">
        <v>32</v>
      </c>
      <c r="R785" s="527">
        <v>21</v>
      </c>
      <c r="S785" s="527">
        <v>25</v>
      </c>
      <c r="T785" s="527">
        <v>51</v>
      </c>
      <c r="U785" s="527">
        <v>34</v>
      </c>
      <c r="V785" s="527">
        <v>38</v>
      </c>
      <c r="W785" s="527">
        <v>42</v>
      </c>
      <c r="X785" s="527">
        <v>37</v>
      </c>
      <c r="Y785" s="527">
        <v>34</v>
      </c>
      <c r="Z785" s="527">
        <v>27</v>
      </c>
      <c r="AA785" s="527">
        <v>30</v>
      </c>
      <c r="AB785" s="527">
        <v>20</v>
      </c>
      <c r="AC785" s="527">
        <v>25</v>
      </c>
      <c r="AD785" s="527">
        <v>30</v>
      </c>
      <c r="AE785" s="527">
        <v>23</v>
      </c>
      <c r="AF785" s="527">
        <v>33</v>
      </c>
      <c r="AG785" s="527">
        <v>11</v>
      </c>
      <c r="AH785" s="527">
        <v>20</v>
      </c>
      <c r="AI785" s="527">
        <v>27</v>
      </c>
      <c r="AJ785" s="527">
        <v>21</v>
      </c>
      <c r="AK785" s="527">
        <v>12</v>
      </c>
      <c r="AL785" s="527">
        <v>26</v>
      </c>
      <c r="AM785" s="527">
        <v>139</v>
      </c>
      <c r="AN785" s="527">
        <v>43</v>
      </c>
      <c r="AO785" s="527">
        <v>48</v>
      </c>
      <c r="AP785" s="527">
        <v>28</v>
      </c>
      <c r="AQ785" s="527">
        <v>18</v>
      </c>
      <c r="AR785" s="528"/>
      <c r="AS785" s="527">
        <v>2</v>
      </c>
      <c r="AT785" s="527">
        <v>2</v>
      </c>
      <c r="AU785" s="528"/>
      <c r="AV785" s="528"/>
      <c r="AW785" s="528"/>
      <c r="AX785" s="528"/>
    </row>
    <row r="786" spans="1:50">
      <c r="A786" s="526" t="s">
        <v>1005</v>
      </c>
      <c r="B786" s="526" t="s">
        <v>390</v>
      </c>
      <c r="C786" s="526" t="s">
        <v>954</v>
      </c>
      <c r="D786" s="526" t="s">
        <v>684</v>
      </c>
      <c r="E786" s="526" t="s">
        <v>685</v>
      </c>
      <c r="F786" s="61" t="str">
        <f>IF(D786="","",VLOOKUP(D786,'UG SKU Categorization'!$A$1:$C$204,3,0))</f>
        <v>Soap</v>
      </c>
      <c r="G786" s="527">
        <v>503</v>
      </c>
      <c r="H786" s="527">
        <v>5</v>
      </c>
      <c r="I786" s="527">
        <v>4</v>
      </c>
      <c r="J786" s="527">
        <v>12</v>
      </c>
      <c r="K786" s="527">
        <v>7</v>
      </c>
      <c r="L786" s="527">
        <v>9</v>
      </c>
      <c r="M786" s="527">
        <v>44</v>
      </c>
      <c r="N786" s="527">
        <v>22</v>
      </c>
      <c r="O786" s="527">
        <v>29</v>
      </c>
      <c r="P786" s="527">
        <v>13</v>
      </c>
      <c r="Q786" s="527">
        <v>4</v>
      </c>
      <c r="R786" s="527">
        <v>3</v>
      </c>
      <c r="S786" s="527">
        <v>5</v>
      </c>
      <c r="T786" s="527">
        <v>13</v>
      </c>
      <c r="U786" s="527">
        <v>1</v>
      </c>
      <c r="V786" s="527">
        <v>5</v>
      </c>
      <c r="W786" s="527">
        <v>4</v>
      </c>
      <c r="X786" s="527">
        <v>9</v>
      </c>
      <c r="Y786" s="527">
        <v>2</v>
      </c>
      <c r="Z786" s="527">
        <v>8</v>
      </c>
      <c r="AA786" s="527">
        <v>3</v>
      </c>
      <c r="AB786" s="527">
        <v>2</v>
      </c>
      <c r="AC786" s="527">
        <v>2</v>
      </c>
      <c r="AD786" s="527">
        <v>1</v>
      </c>
      <c r="AE786" s="527">
        <v>8</v>
      </c>
      <c r="AF786" s="527">
        <v>1</v>
      </c>
      <c r="AG786" s="527">
        <v>1</v>
      </c>
      <c r="AH786" s="527">
        <v>1</v>
      </c>
      <c r="AI786" s="527">
        <v>8</v>
      </c>
      <c r="AJ786" s="527">
        <v>3</v>
      </c>
      <c r="AK786" s="527">
        <v>4</v>
      </c>
      <c r="AL786" s="527">
        <v>8</v>
      </c>
      <c r="AM786" s="527">
        <v>212</v>
      </c>
      <c r="AN786" s="527">
        <v>6</v>
      </c>
      <c r="AO786" s="527">
        <v>18</v>
      </c>
      <c r="AP786" s="528"/>
      <c r="AQ786" s="527">
        <v>12</v>
      </c>
      <c r="AR786" s="527">
        <v>2</v>
      </c>
      <c r="AS786" s="527">
        <v>4</v>
      </c>
      <c r="AT786" s="527">
        <v>4</v>
      </c>
      <c r="AU786" s="527">
        <v>1</v>
      </c>
      <c r="AV786" s="527">
        <v>2</v>
      </c>
      <c r="AW786" s="527">
        <v>1</v>
      </c>
      <c r="AX786" s="528"/>
    </row>
    <row r="787" spans="1:50">
      <c r="A787" s="526" t="s">
        <v>1005</v>
      </c>
      <c r="B787" s="526" t="s">
        <v>390</v>
      </c>
      <c r="C787" s="526" t="s">
        <v>954</v>
      </c>
      <c r="D787" s="526" t="s">
        <v>427</v>
      </c>
      <c r="E787" s="526" t="s">
        <v>428</v>
      </c>
      <c r="F787" s="61" t="str">
        <f>IF(D787="","",VLOOKUP(D787,'UG SKU Categorization'!$A$1:$C$204,3,0))</f>
        <v>Solar</v>
      </c>
      <c r="G787" s="527">
        <v>216</v>
      </c>
      <c r="H787" s="527">
        <v>12</v>
      </c>
      <c r="I787" s="527">
        <v>8</v>
      </c>
      <c r="J787" s="527">
        <v>7</v>
      </c>
      <c r="K787" s="527">
        <v>5</v>
      </c>
      <c r="L787" s="527">
        <v>6</v>
      </c>
      <c r="M787" s="527">
        <v>26</v>
      </c>
      <c r="N787" s="527">
        <v>26</v>
      </c>
      <c r="O787" s="527">
        <v>34</v>
      </c>
      <c r="P787" s="527">
        <v>26</v>
      </c>
      <c r="Q787" s="527">
        <v>22</v>
      </c>
      <c r="R787" s="527">
        <v>9</v>
      </c>
      <c r="S787" s="527">
        <v>19</v>
      </c>
      <c r="T787" s="527">
        <v>8</v>
      </c>
      <c r="U787" s="528"/>
      <c r="V787" s="528"/>
      <c r="W787" s="528"/>
      <c r="X787" s="528"/>
      <c r="Y787" s="527">
        <v>1</v>
      </c>
      <c r="Z787" s="527">
        <v>1</v>
      </c>
      <c r="AA787" s="527">
        <v>1</v>
      </c>
      <c r="AB787" s="528"/>
      <c r="AC787" s="528"/>
      <c r="AD787" s="528"/>
      <c r="AE787" s="527">
        <v>2</v>
      </c>
      <c r="AF787" s="528"/>
      <c r="AG787" s="528"/>
      <c r="AH787" s="528"/>
      <c r="AI787" s="528"/>
      <c r="AJ787" s="527">
        <v>3</v>
      </c>
      <c r="AK787" s="528"/>
      <c r="AL787" s="528"/>
      <c r="AM787" s="528"/>
      <c r="AN787" s="528"/>
      <c r="AO787" s="528"/>
      <c r="AP787" s="528"/>
      <c r="AQ787" s="528"/>
      <c r="AR787" s="528"/>
      <c r="AS787" s="528"/>
      <c r="AT787" s="528"/>
      <c r="AU787" s="528"/>
      <c r="AV787" s="528"/>
      <c r="AW787" s="528"/>
      <c r="AX787" s="528"/>
    </row>
    <row r="788" spans="1:50">
      <c r="A788" s="526" t="s">
        <v>1005</v>
      </c>
      <c r="B788" s="526" t="s">
        <v>390</v>
      </c>
      <c r="C788" s="526" t="s">
        <v>954</v>
      </c>
      <c r="D788" s="526" t="s">
        <v>686</v>
      </c>
      <c r="E788" s="526" t="s">
        <v>687</v>
      </c>
      <c r="F788" s="61" t="str">
        <f>IF(D788="","",VLOOKUP(D788,'UG SKU Categorization'!$A$1:$C$204,3,0))</f>
        <v>Other</v>
      </c>
      <c r="G788" s="527">
        <v>73</v>
      </c>
      <c r="H788" s="527">
        <v>2</v>
      </c>
      <c r="I788" s="528"/>
      <c r="J788" s="527">
        <v>3</v>
      </c>
      <c r="K788" s="527">
        <v>1</v>
      </c>
      <c r="L788" s="527">
        <v>5</v>
      </c>
      <c r="M788" s="527">
        <v>1</v>
      </c>
      <c r="N788" s="527">
        <v>1</v>
      </c>
      <c r="O788" s="528"/>
      <c r="P788" s="527">
        <v>5</v>
      </c>
      <c r="Q788" s="527">
        <v>3</v>
      </c>
      <c r="R788" s="528"/>
      <c r="S788" s="527">
        <v>3</v>
      </c>
      <c r="T788" s="527">
        <v>3</v>
      </c>
      <c r="U788" s="528"/>
      <c r="V788" s="528"/>
      <c r="W788" s="527">
        <v>4</v>
      </c>
      <c r="X788" s="527">
        <v>3</v>
      </c>
      <c r="Y788" s="527">
        <v>8</v>
      </c>
      <c r="Z788" s="527">
        <v>3</v>
      </c>
      <c r="AA788" s="527">
        <v>1</v>
      </c>
      <c r="AB788" s="527">
        <v>1</v>
      </c>
      <c r="AC788" s="527">
        <v>2</v>
      </c>
      <c r="AD788" s="527">
        <v>2</v>
      </c>
      <c r="AE788" s="527">
        <v>0</v>
      </c>
      <c r="AF788" s="527">
        <v>4</v>
      </c>
      <c r="AG788" s="527">
        <v>2</v>
      </c>
      <c r="AH788" s="528"/>
      <c r="AI788" s="527">
        <v>3</v>
      </c>
      <c r="AJ788" s="528"/>
      <c r="AK788" s="528"/>
      <c r="AL788" s="527">
        <v>5</v>
      </c>
      <c r="AM788" s="527">
        <v>2</v>
      </c>
      <c r="AN788" s="527">
        <v>2</v>
      </c>
      <c r="AO788" s="527">
        <v>3</v>
      </c>
      <c r="AP788" s="527">
        <v>1</v>
      </c>
      <c r="AQ788" s="528"/>
      <c r="AR788" s="528"/>
      <c r="AS788" s="528"/>
      <c r="AT788" s="528"/>
      <c r="AU788" s="528"/>
      <c r="AV788" s="528"/>
      <c r="AW788" s="528"/>
      <c r="AX788" s="528"/>
    </row>
    <row r="789" spans="1:50">
      <c r="A789" s="526" t="s">
        <v>1005</v>
      </c>
      <c r="B789" s="526" t="s">
        <v>390</v>
      </c>
      <c r="C789" s="526" t="s">
        <v>954</v>
      </c>
      <c r="D789" s="526" t="s">
        <v>429</v>
      </c>
      <c r="E789" s="526" t="s">
        <v>430</v>
      </c>
      <c r="F789" s="61" t="str">
        <f>IF(D789="","",VLOOKUP(D789,'UG SKU Categorization'!$A$1:$C$204,3,0))</f>
        <v>Solar</v>
      </c>
      <c r="G789" s="527">
        <v>16</v>
      </c>
      <c r="H789" s="527">
        <v>1</v>
      </c>
      <c r="I789" s="527">
        <v>3</v>
      </c>
      <c r="J789" s="528"/>
      <c r="K789" s="527">
        <v>1</v>
      </c>
      <c r="L789" s="528"/>
      <c r="M789" s="528"/>
      <c r="N789" s="528"/>
      <c r="O789" s="528"/>
      <c r="P789" s="528"/>
      <c r="Q789" s="527">
        <v>6</v>
      </c>
      <c r="R789" s="527">
        <v>1</v>
      </c>
      <c r="S789" s="528"/>
      <c r="T789" s="527">
        <v>1</v>
      </c>
      <c r="U789" s="528"/>
      <c r="V789" s="527">
        <v>1</v>
      </c>
      <c r="W789" s="527">
        <v>1</v>
      </c>
      <c r="X789" s="528"/>
      <c r="Y789" s="528"/>
      <c r="Z789" s="528"/>
      <c r="AA789" s="528"/>
      <c r="AB789" s="528"/>
      <c r="AC789" s="528"/>
      <c r="AD789" s="528"/>
      <c r="AE789" s="527">
        <v>1</v>
      </c>
      <c r="AF789" s="528"/>
      <c r="AG789" s="528"/>
      <c r="AH789" s="528"/>
      <c r="AI789" s="528"/>
      <c r="AJ789" s="528"/>
      <c r="AK789" s="528"/>
      <c r="AL789" s="528"/>
      <c r="AM789" s="528"/>
      <c r="AN789" s="528"/>
      <c r="AO789" s="528"/>
      <c r="AP789" s="528"/>
      <c r="AQ789" s="528"/>
      <c r="AR789" s="528"/>
      <c r="AS789" s="528"/>
      <c r="AT789" s="528"/>
      <c r="AU789" s="528"/>
      <c r="AV789" s="528"/>
      <c r="AW789" s="528"/>
      <c r="AX789" s="528"/>
    </row>
    <row r="790" spans="1:50">
      <c r="A790" s="526" t="s">
        <v>1005</v>
      </c>
      <c r="B790" s="526" t="s">
        <v>390</v>
      </c>
      <c r="C790" s="526" t="s">
        <v>954</v>
      </c>
      <c r="D790" s="526" t="s">
        <v>431</v>
      </c>
      <c r="E790" s="526" t="s">
        <v>432</v>
      </c>
      <c r="F790" s="61" t="str">
        <f>IF(D790="","",VLOOKUP(D790,'UG SKU Categorization'!$A$1:$C$204,3,0))</f>
        <v>Solar</v>
      </c>
      <c r="G790" s="527">
        <v>11</v>
      </c>
      <c r="H790" s="527">
        <v>1</v>
      </c>
      <c r="I790" s="527">
        <v>3</v>
      </c>
      <c r="J790" s="528"/>
      <c r="K790" s="527">
        <v>1</v>
      </c>
      <c r="L790" s="528"/>
      <c r="M790" s="528"/>
      <c r="N790" s="528"/>
      <c r="O790" s="528"/>
      <c r="P790" s="528"/>
      <c r="Q790" s="527">
        <v>5</v>
      </c>
      <c r="R790" s="527">
        <v>1</v>
      </c>
      <c r="S790" s="528"/>
      <c r="T790" s="528"/>
      <c r="U790" s="528"/>
      <c r="V790" s="528"/>
      <c r="W790" s="528"/>
      <c r="X790" s="528"/>
      <c r="Y790" s="528"/>
      <c r="Z790" s="528"/>
      <c r="AA790" s="528"/>
      <c r="AB790" s="528"/>
      <c r="AC790" s="528"/>
      <c r="AD790" s="528"/>
      <c r="AE790" s="528"/>
      <c r="AF790" s="528"/>
      <c r="AG790" s="528"/>
      <c r="AH790" s="528"/>
      <c r="AI790" s="528"/>
      <c r="AJ790" s="528"/>
      <c r="AK790" s="528"/>
      <c r="AL790" s="528"/>
      <c r="AM790" s="528"/>
      <c r="AN790" s="528"/>
      <c r="AO790" s="528"/>
      <c r="AP790" s="528"/>
      <c r="AQ790" s="528"/>
      <c r="AR790" s="528"/>
      <c r="AS790" s="528"/>
      <c r="AT790" s="528"/>
      <c r="AU790" s="528"/>
      <c r="AV790" s="528"/>
      <c r="AW790" s="528"/>
      <c r="AX790" s="528"/>
    </row>
    <row r="791" spans="1:50">
      <c r="A791" s="526" t="s">
        <v>1005</v>
      </c>
      <c r="B791" s="526" t="s">
        <v>390</v>
      </c>
      <c r="C791" s="526" t="s">
        <v>954</v>
      </c>
      <c r="D791" s="526" t="s">
        <v>433</v>
      </c>
      <c r="E791" s="526" t="s">
        <v>434</v>
      </c>
      <c r="F791" s="61" t="str">
        <f>IF(D791="","",VLOOKUP(D791,'UG SKU Categorization'!$A$1:$C$204,3,0))</f>
        <v>Solar</v>
      </c>
      <c r="G791" s="527">
        <v>14</v>
      </c>
      <c r="H791" s="527">
        <v>1</v>
      </c>
      <c r="I791" s="527">
        <v>3</v>
      </c>
      <c r="J791" s="528"/>
      <c r="K791" s="527">
        <v>1</v>
      </c>
      <c r="L791" s="528"/>
      <c r="M791" s="528"/>
      <c r="N791" s="528"/>
      <c r="O791" s="528"/>
      <c r="P791" s="528"/>
      <c r="Q791" s="527">
        <v>6</v>
      </c>
      <c r="R791" s="528"/>
      <c r="S791" s="528"/>
      <c r="T791" s="528"/>
      <c r="U791" s="528"/>
      <c r="V791" s="528"/>
      <c r="W791" s="527">
        <v>1</v>
      </c>
      <c r="X791" s="528"/>
      <c r="Y791" s="528"/>
      <c r="Z791" s="527">
        <v>1</v>
      </c>
      <c r="AA791" s="528"/>
      <c r="AB791" s="528"/>
      <c r="AC791" s="528"/>
      <c r="AD791" s="528"/>
      <c r="AE791" s="527">
        <v>1</v>
      </c>
      <c r="AF791" s="528"/>
      <c r="AG791" s="528"/>
      <c r="AH791" s="528"/>
      <c r="AI791" s="528"/>
      <c r="AJ791" s="528"/>
      <c r="AK791" s="528"/>
      <c r="AL791" s="528"/>
      <c r="AM791" s="528"/>
      <c r="AN791" s="528"/>
      <c r="AO791" s="528"/>
      <c r="AP791" s="528"/>
      <c r="AQ791" s="528"/>
      <c r="AR791" s="528"/>
      <c r="AS791" s="528"/>
      <c r="AT791" s="528"/>
      <c r="AU791" s="528"/>
      <c r="AV791" s="528"/>
      <c r="AW791" s="528"/>
      <c r="AX791" s="528"/>
    </row>
    <row r="792" spans="1:50">
      <c r="A792" s="526" t="s">
        <v>1005</v>
      </c>
      <c r="B792" s="526" t="s">
        <v>390</v>
      </c>
      <c r="C792" s="526" t="s">
        <v>954</v>
      </c>
      <c r="D792" s="526" t="s">
        <v>435</v>
      </c>
      <c r="E792" s="526" t="s">
        <v>436</v>
      </c>
      <c r="F792" s="61" t="str">
        <f>IF(D792="","",VLOOKUP(D792,'UG SKU Categorization'!$A$1:$C$204,3,0))</f>
        <v>Solar</v>
      </c>
      <c r="G792" s="527">
        <v>13</v>
      </c>
      <c r="H792" s="527">
        <v>1</v>
      </c>
      <c r="I792" s="527">
        <v>3</v>
      </c>
      <c r="J792" s="528"/>
      <c r="K792" s="527">
        <v>1</v>
      </c>
      <c r="L792" s="528"/>
      <c r="M792" s="528"/>
      <c r="N792" s="528"/>
      <c r="O792" s="528"/>
      <c r="P792" s="528"/>
      <c r="Q792" s="527">
        <v>6</v>
      </c>
      <c r="R792" s="528"/>
      <c r="S792" s="528"/>
      <c r="T792" s="528"/>
      <c r="U792" s="528"/>
      <c r="V792" s="528"/>
      <c r="W792" s="527">
        <v>1</v>
      </c>
      <c r="X792" s="528"/>
      <c r="Y792" s="528"/>
      <c r="Z792" s="528"/>
      <c r="AA792" s="528"/>
      <c r="AB792" s="528"/>
      <c r="AC792" s="528"/>
      <c r="AD792" s="528"/>
      <c r="AE792" s="527">
        <v>1</v>
      </c>
      <c r="AF792" s="528"/>
      <c r="AG792" s="528"/>
      <c r="AH792" s="528"/>
      <c r="AI792" s="528"/>
      <c r="AJ792" s="528"/>
      <c r="AK792" s="528"/>
      <c r="AL792" s="528"/>
      <c r="AM792" s="528"/>
      <c r="AN792" s="528"/>
      <c r="AO792" s="528"/>
      <c r="AP792" s="528"/>
      <c r="AQ792" s="528"/>
      <c r="AR792" s="528"/>
      <c r="AS792" s="528"/>
      <c r="AT792" s="528"/>
      <c r="AU792" s="528"/>
      <c r="AV792" s="528"/>
      <c r="AW792" s="528"/>
      <c r="AX792" s="528"/>
    </row>
    <row r="793" spans="1:50">
      <c r="A793" s="526" t="s">
        <v>1005</v>
      </c>
      <c r="B793" s="526" t="s">
        <v>390</v>
      </c>
      <c r="C793" s="526" t="s">
        <v>954</v>
      </c>
      <c r="D793" s="526" t="s">
        <v>437</v>
      </c>
      <c r="E793" s="526" t="s">
        <v>438</v>
      </c>
      <c r="F793" s="61" t="str">
        <f>IF(D793="","",VLOOKUP(D793,'UG SKU Categorization'!$A$1:$C$204,3,0))</f>
        <v>Solar</v>
      </c>
      <c r="G793" s="527">
        <v>80</v>
      </c>
      <c r="H793" s="527">
        <v>48</v>
      </c>
      <c r="I793" s="527">
        <v>2</v>
      </c>
      <c r="J793" s="528"/>
      <c r="K793" s="527">
        <v>1</v>
      </c>
      <c r="L793" s="528"/>
      <c r="M793" s="527">
        <v>2</v>
      </c>
      <c r="N793" s="527">
        <v>2</v>
      </c>
      <c r="O793" s="527">
        <v>1</v>
      </c>
      <c r="P793" s="527">
        <v>3</v>
      </c>
      <c r="Q793" s="527">
        <v>8</v>
      </c>
      <c r="R793" s="528"/>
      <c r="S793" s="527">
        <v>1</v>
      </c>
      <c r="T793" s="527">
        <v>7</v>
      </c>
      <c r="U793" s="528"/>
      <c r="V793" s="528"/>
      <c r="W793" s="527">
        <v>1</v>
      </c>
      <c r="X793" s="527">
        <v>3</v>
      </c>
      <c r="Y793" s="528"/>
      <c r="Z793" s="528"/>
      <c r="AA793" s="528"/>
      <c r="AB793" s="528"/>
      <c r="AC793" s="528"/>
      <c r="AD793" s="528"/>
      <c r="AE793" s="528"/>
      <c r="AF793" s="528"/>
      <c r="AG793" s="528"/>
      <c r="AH793" s="527">
        <v>1</v>
      </c>
      <c r="AI793" s="528"/>
      <c r="AJ793" s="528"/>
      <c r="AK793" s="528"/>
      <c r="AL793" s="528"/>
      <c r="AM793" s="528"/>
      <c r="AN793" s="528"/>
      <c r="AO793" s="528"/>
      <c r="AP793" s="528"/>
      <c r="AQ793" s="528"/>
      <c r="AR793" s="528"/>
      <c r="AS793" s="528"/>
      <c r="AT793" s="528"/>
      <c r="AU793" s="528"/>
      <c r="AV793" s="528"/>
      <c r="AW793" s="528"/>
      <c r="AX793" s="528"/>
    </row>
    <row r="794" spans="1:50">
      <c r="A794" s="526" t="s">
        <v>1005</v>
      </c>
      <c r="B794" s="526" t="s">
        <v>390</v>
      </c>
      <c r="C794" s="526" t="s">
        <v>954</v>
      </c>
      <c r="D794" s="526" t="s">
        <v>479</v>
      </c>
      <c r="E794" s="526" t="s">
        <v>480</v>
      </c>
      <c r="F794" s="61" t="str">
        <f>IF(D794="","",VLOOKUP(D794,'UG SKU Categorization'!$A$1:$C$204,3,0))</f>
        <v>Soap</v>
      </c>
      <c r="G794" s="527">
        <v>19671</v>
      </c>
      <c r="H794" s="528"/>
      <c r="I794" s="527">
        <v>48</v>
      </c>
      <c r="J794" s="527">
        <v>152</v>
      </c>
      <c r="K794" s="527">
        <v>702</v>
      </c>
      <c r="L794" s="527">
        <v>12</v>
      </c>
      <c r="M794" s="527">
        <v>771</v>
      </c>
      <c r="N794" s="527">
        <v>661</v>
      </c>
      <c r="O794" s="527">
        <v>1664</v>
      </c>
      <c r="P794" s="527">
        <v>688</v>
      </c>
      <c r="Q794" s="527">
        <v>3705</v>
      </c>
      <c r="R794" s="527">
        <v>2353</v>
      </c>
      <c r="S794" s="527">
        <v>118</v>
      </c>
      <c r="T794" s="527">
        <v>62</v>
      </c>
      <c r="U794" s="528"/>
      <c r="V794" s="528"/>
      <c r="W794" s="527">
        <v>146</v>
      </c>
      <c r="X794" s="527">
        <v>57</v>
      </c>
      <c r="Y794" s="527">
        <v>146</v>
      </c>
      <c r="Z794" s="527">
        <v>93</v>
      </c>
      <c r="AA794" s="527">
        <v>89</v>
      </c>
      <c r="AB794" s="527">
        <v>63</v>
      </c>
      <c r="AC794" s="527">
        <v>32</v>
      </c>
      <c r="AD794" s="527">
        <v>38</v>
      </c>
      <c r="AE794" s="527">
        <v>66</v>
      </c>
      <c r="AF794" s="527">
        <v>36</v>
      </c>
      <c r="AG794" s="527">
        <v>57</v>
      </c>
      <c r="AH794" s="527">
        <v>47</v>
      </c>
      <c r="AI794" s="527">
        <v>22</v>
      </c>
      <c r="AJ794" s="527">
        <v>41</v>
      </c>
      <c r="AK794" s="527">
        <v>37</v>
      </c>
      <c r="AL794" s="527">
        <v>1167</v>
      </c>
      <c r="AM794" s="527">
        <v>82</v>
      </c>
      <c r="AN794" s="527">
        <v>21</v>
      </c>
      <c r="AO794" s="527">
        <v>236</v>
      </c>
      <c r="AP794" s="527">
        <v>2086</v>
      </c>
      <c r="AQ794" s="527">
        <v>2506</v>
      </c>
      <c r="AR794" s="527">
        <v>23</v>
      </c>
      <c r="AS794" s="527">
        <v>25</v>
      </c>
      <c r="AT794" s="527">
        <v>519</v>
      </c>
      <c r="AU794" s="527">
        <v>538</v>
      </c>
      <c r="AV794" s="527">
        <v>436</v>
      </c>
      <c r="AW794" s="527">
        <v>123</v>
      </c>
      <c r="AX794" s="527">
        <v>3</v>
      </c>
    </row>
    <row r="795" spans="1:50">
      <c r="A795" s="526" t="s">
        <v>1005</v>
      </c>
      <c r="B795" s="526" t="s">
        <v>390</v>
      </c>
      <c r="C795" s="526" t="s">
        <v>954</v>
      </c>
      <c r="D795" s="526" t="s">
        <v>481</v>
      </c>
      <c r="E795" s="526" t="s">
        <v>482</v>
      </c>
      <c r="F795" s="61" t="str">
        <f>IF(D795="","",VLOOKUP(D795,'UG SKU Categorization'!$A$1:$C$204,3,0))</f>
        <v>Other</v>
      </c>
      <c r="G795" s="527">
        <v>302</v>
      </c>
      <c r="H795" s="527">
        <v>1</v>
      </c>
      <c r="I795" s="527">
        <v>4</v>
      </c>
      <c r="J795" s="527">
        <v>3</v>
      </c>
      <c r="K795" s="527">
        <v>7</v>
      </c>
      <c r="L795" s="527">
        <v>4</v>
      </c>
      <c r="M795" s="527">
        <v>41</v>
      </c>
      <c r="N795" s="527">
        <v>19</v>
      </c>
      <c r="O795" s="527">
        <v>13</v>
      </c>
      <c r="P795" s="527">
        <v>14</v>
      </c>
      <c r="Q795" s="527">
        <v>2</v>
      </c>
      <c r="R795" s="527">
        <v>7</v>
      </c>
      <c r="S795" s="527">
        <v>4</v>
      </c>
      <c r="T795" s="527">
        <v>11</v>
      </c>
      <c r="U795" s="527">
        <v>2</v>
      </c>
      <c r="V795" s="527">
        <v>3</v>
      </c>
      <c r="W795" s="527">
        <v>3</v>
      </c>
      <c r="X795" s="528"/>
      <c r="Y795" s="528"/>
      <c r="Z795" s="527">
        <v>14</v>
      </c>
      <c r="AA795" s="527">
        <v>22</v>
      </c>
      <c r="AB795" s="527">
        <v>5</v>
      </c>
      <c r="AC795" s="527">
        <v>8</v>
      </c>
      <c r="AD795" s="527">
        <v>14</v>
      </c>
      <c r="AE795" s="527">
        <v>8</v>
      </c>
      <c r="AF795" s="527">
        <v>7</v>
      </c>
      <c r="AG795" s="527">
        <v>8</v>
      </c>
      <c r="AH795" s="527">
        <v>5</v>
      </c>
      <c r="AI795" s="527">
        <v>3</v>
      </c>
      <c r="AJ795" s="527">
        <v>1</v>
      </c>
      <c r="AK795" s="527">
        <v>1</v>
      </c>
      <c r="AL795" s="527">
        <v>3</v>
      </c>
      <c r="AM795" s="527">
        <v>52</v>
      </c>
      <c r="AN795" s="527">
        <v>4</v>
      </c>
      <c r="AO795" s="527">
        <v>6</v>
      </c>
      <c r="AP795" s="527">
        <v>1</v>
      </c>
      <c r="AQ795" s="528"/>
      <c r="AR795" s="527">
        <v>2</v>
      </c>
      <c r="AS795" s="528"/>
      <c r="AT795" s="528"/>
      <c r="AU795" s="528"/>
      <c r="AV795" s="528"/>
      <c r="AW795" s="528"/>
      <c r="AX795" s="528"/>
    </row>
    <row r="796" spans="1:50">
      <c r="A796" s="526" t="s">
        <v>1005</v>
      </c>
      <c r="B796" s="526" t="s">
        <v>390</v>
      </c>
      <c r="C796" s="526" t="s">
        <v>954</v>
      </c>
      <c r="D796" s="526" t="s">
        <v>483</v>
      </c>
      <c r="E796" s="526" t="s">
        <v>484</v>
      </c>
      <c r="F796" s="61" t="str">
        <f>IF(D796="","",VLOOKUP(D796,'UG SKU Categorization'!$A$1:$C$204,3,0))</f>
        <v>Soap</v>
      </c>
      <c r="G796" s="527">
        <v>259</v>
      </c>
      <c r="H796" s="528"/>
      <c r="I796" s="527">
        <v>6</v>
      </c>
      <c r="J796" s="527">
        <v>3</v>
      </c>
      <c r="K796" s="527">
        <v>9</v>
      </c>
      <c r="L796" s="527">
        <v>10</v>
      </c>
      <c r="M796" s="527">
        <v>36</v>
      </c>
      <c r="N796" s="527">
        <v>14</v>
      </c>
      <c r="O796" s="527">
        <v>26</v>
      </c>
      <c r="P796" s="527">
        <v>13</v>
      </c>
      <c r="Q796" s="527">
        <v>7</v>
      </c>
      <c r="R796" s="527">
        <v>2</v>
      </c>
      <c r="S796" s="527">
        <v>1</v>
      </c>
      <c r="T796" s="527">
        <v>15</v>
      </c>
      <c r="U796" s="527">
        <v>3</v>
      </c>
      <c r="V796" s="527">
        <v>6</v>
      </c>
      <c r="W796" s="527">
        <v>4</v>
      </c>
      <c r="X796" s="527">
        <v>3</v>
      </c>
      <c r="Y796" s="527">
        <v>5</v>
      </c>
      <c r="Z796" s="527">
        <v>15</v>
      </c>
      <c r="AA796" s="527">
        <v>4</v>
      </c>
      <c r="AB796" s="527">
        <v>3</v>
      </c>
      <c r="AC796" s="527">
        <v>6</v>
      </c>
      <c r="AD796" s="527">
        <v>1</v>
      </c>
      <c r="AE796" s="527">
        <v>1</v>
      </c>
      <c r="AF796" s="527">
        <v>19</v>
      </c>
      <c r="AG796" s="527">
        <v>5</v>
      </c>
      <c r="AH796" s="527">
        <v>4</v>
      </c>
      <c r="AI796" s="527">
        <v>4</v>
      </c>
      <c r="AJ796" s="527">
        <v>4</v>
      </c>
      <c r="AK796" s="527">
        <v>2</v>
      </c>
      <c r="AL796" s="527">
        <v>5</v>
      </c>
      <c r="AM796" s="528"/>
      <c r="AN796" s="527">
        <v>3</v>
      </c>
      <c r="AO796" s="528"/>
      <c r="AP796" s="528"/>
      <c r="AQ796" s="527">
        <v>16</v>
      </c>
      <c r="AR796" s="528"/>
      <c r="AS796" s="527">
        <v>2</v>
      </c>
      <c r="AT796" s="528"/>
      <c r="AU796" s="528"/>
      <c r="AV796" s="527">
        <v>1</v>
      </c>
      <c r="AW796" s="527">
        <v>1</v>
      </c>
      <c r="AX796" s="528"/>
    </row>
    <row r="797" spans="1:50">
      <c r="A797" s="526" t="s">
        <v>1005</v>
      </c>
      <c r="B797" s="526" t="s">
        <v>390</v>
      </c>
      <c r="C797" s="526" t="s">
        <v>954</v>
      </c>
      <c r="D797" s="526" t="s">
        <v>485</v>
      </c>
      <c r="E797" s="526" t="s">
        <v>486</v>
      </c>
      <c r="F797" s="61" t="str">
        <f>IF(D797="","",VLOOKUP(D797,'UG SKU Categorization'!$A$1:$C$204,3,0))</f>
        <v>Soap</v>
      </c>
      <c r="G797" s="527">
        <v>166</v>
      </c>
      <c r="H797" s="528"/>
      <c r="I797" s="528"/>
      <c r="J797" s="528"/>
      <c r="K797" s="528"/>
      <c r="L797" s="528"/>
      <c r="M797" s="528"/>
      <c r="N797" s="528"/>
      <c r="O797" s="528"/>
      <c r="P797" s="528"/>
      <c r="Q797" s="528"/>
      <c r="R797" s="528"/>
      <c r="S797" s="528"/>
      <c r="T797" s="527">
        <v>10</v>
      </c>
      <c r="U797" s="527">
        <v>2</v>
      </c>
      <c r="V797" s="527">
        <v>9</v>
      </c>
      <c r="W797" s="527">
        <v>8</v>
      </c>
      <c r="X797" s="527">
        <v>5</v>
      </c>
      <c r="Y797" s="527">
        <v>7</v>
      </c>
      <c r="Z797" s="527">
        <v>14</v>
      </c>
      <c r="AA797" s="527">
        <v>4</v>
      </c>
      <c r="AB797" s="528"/>
      <c r="AC797" s="528"/>
      <c r="AD797" s="528"/>
      <c r="AE797" s="528"/>
      <c r="AF797" s="528"/>
      <c r="AG797" s="527">
        <v>1</v>
      </c>
      <c r="AH797" s="527">
        <v>5</v>
      </c>
      <c r="AI797" s="527">
        <v>3</v>
      </c>
      <c r="AJ797" s="528"/>
      <c r="AK797" s="527">
        <v>3</v>
      </c>
      <c r="AL797" s="527">
        <v>4</v>
      </c>
      <c r="AM797" s="527">
        <v>64</v>
      </c>
      <c r="AN797" s="527">
        <v>20</v>
      </c>
      <c r="AO797" s="527">
        <v>3</v>
      </c>
      <c r="AP797" s="528"/>
      <c r="AQ797" s="527">
        <v>2</v>
      </c>
      <c r="AR797" s="527">
        <v>2</v>
      </c>
      <c r="AS797" s="528"/>
      <c r="AT797" s="528"/>
      <c r="AU797" s="528"/>
      <c r="AV797" s="528"/>
      <c r="AW797" s="528"/>
      <c r="AX797" s="528"/>
    </row>
    <row r="798" spans="1:50">
      <c r="A798" s="526" t="s">
        <v>1005</v>
      </c>
      <c r="B798" s="526" t="s">
        <v>390</v>
      </c>
      <c r="C798" s="526" t="s">
        <v>954</v>
      </c>
      <c r="D798" s="526" t="s">
        <v>487</v>
      </c>
      <c r="E798" s="526" t="s">
        <v>488</v>
      </c>
      <c r="F798" s="61" t="str">
        <f>IF(D798="","",VLOOKUP(D798,'UG SKU Categorization'!$A$1:$C$204,3,0))</f>
        <v>Soap</v>
      </c>
      <c r="G798" s="527">
        <v>435</v>
      </c>
      <c r="H798" s="528"/>
      <c r="I798" s="528"/>
      <c r="J798" s="528"/>
      <c r="K798" s="528"/>
      <c r="L798" s="528"/>
      <c r="M798" s="528"/>
      <c r="N798" s="528"/>
      <c r="O798" s="528"/>
      <c r="P798" s="528"/>
      <c r="Q798" s="528"/>
      <c r="R798" s="527">
        <v>5</v>
      </c>
      <c r="S798" s="527">
        <v>1</v>
      </c>
      <c r="T798" s="527">
        <v>13</v>
      </c>
      <c r="U798" s="527">
        <v>24</v>
      </c>
      <c r="V798" s="527">
        <v>12</v>
      </c>
      <c r="W798" s="527">
        <v>20</v>
      </c>
      <c r="X798" s="527">
        <v>17</v>
      </c>
      <c r="Y798" s="528"/>
      <c r="Z798" s="527">
        <v>9</v>
      </c>
      <c r="AA798" s="527">
        <v>54</v>
      </c>
      <c r="AB798" s="528"/>
      <c r="AC798" s="527">
        <v>9</v>
      </c>
      <c r="AD798" s="527">
        <v>14</v>
      </c>
      <c r="AE798" s="527">
        <v>12</v>
      </c>
      <c r="AF798" s="527">
        <v>9</v>
      </c>
      <c r="AG798" s="527">
        <v>16</v>
      </c>
      <c r="AH798" s="527">
        <v>4</v>
      </c>
      <c r="AI798" s="527">
        <v>6</v>
      </c>
      <c r="AJ798" s="527">
        <v>4</v>
      </c>
      <c r="AK798" s="527">
        <v>6</v>
      </c>
      <c r="AL798" s="528"/>
      <c r="AM798" s="527">
        <v>108</v>
      </c>
      <c r="AN798" s="527">
        <v>13</v>
      </c>
      <c r="AO798" s="527">
        <v>4</v>
      </c>
      <c r="AP798" s="527">
        <v>3</v>
      </c>
      <c r="AQ798" s="527">
        <v>23</v>
      </c>
      <c r="AR798" s="527">
        <v>6</v>
      </c>
      <c r="AS798" s="527">
        <v>19</v>
      </c>
      <c r="AT798" s="527">
        <v>4</v>
      </c>
      <c r="AU798" s="527">
        <v>16</v>
      </c>
      <c r="AV798" s="527">
        <v>4</v>
      </c>
      <c r="AW798" s="528"/>
      <c r="AX798" s="528"/>
    </row>
    <row r="799" spans="1:50">
      <c r="A799" s="526" t="s">
        <v>1005</v>
      </c>
      <c r="B799" s="526" t="s">
        <v>390</v>
      </c>
      <c r="C799" s="526" t="s">
        <v>954</v>
      </c>
      <c r="D799" s="526" t="s">
        <v>439</v>
      </c>
      <c r="E799" s="526" t="s">
        <v>440</v>
      </c>
      <c r="F799" s="61" t="str">
        <f>IF(D799="","",VLOOKUP(D799,'UG SKU Categorization'!$A$1:$C$204,3,0))</f>
        <v>Solar</v>
      </c>
      <c r="G799" s="527">
        <v>23</v>
      </c>
      <c r="H799" s="528"/>
      <c r="I799" s="528"/>
      <c r="J799" s="528"/>
      <c r="K799" s="528"/>
      <c r="L799" s="528"/>
      <c r="M799" s="528"/>
      <c r="N799" s="528"/>
      <c r="O799" s="528"/>
      <c r="P799" s="528"/>
      <c r="Q799" s="528"/>
      <c r="R799" s="528"/>
      <c r="S799" s="527">
        <v>1</v>
      </c>
      <c r="T799" s="527">
        <v>4</v>
      </c>
      <c r="U799" s="528"/>
      <c r="V799" s="528"/>
      <c r="W799" s="528"/>
      <c r="X799" s="527">
        <v>3</v>
      </c>
      <c r="Y799" s="528"/>
      <c r="Z799" s="527">
        <v>2</v>
      </c>
      <c r="AA799" s="527">
        <v>2</v>
      </c>
      <c r="AB799" s="528"/>
      <c r="AC799" s="527">
        <v>1</v>
      </c>
      <c r="AD799" s="528"/>
      <c r="AE799" s="528"/>
      <c r="AF799" s="528"/>
      <c r="AG799" s="528"/>
      <c r="AH799" s="527">
        <v>1</v>
      </c>
      <c r="AI799" s="528"/>
      <c r="AJ799" s="528"/>
      <c r="AK799" s="528"/>
      <c r="AL799" s="528"/>
      <c r="AM799" s="528"/>
      <c r="AN799" s="528"/>
      <c r="AO799" s="528"/>
      <c r="AP799" s="527">
        <v>2</v>
      </c>
      <c r="AQ799" s="527">
        <v>5</v>
      </c>
      <c r="AR799" s="528"/>
      <c r="AS799" s="527">
        <v>1</v>
      </c>
      <c r="AT799" s="528"/>
      <c r="AU799" s="527">
        <v>1</v>
      </c>
      <c r="AV799" s="528"/>
      <c r="AW799" s="528"/>
      <c r="AX799" s="528"/>
    </row>
    <row r="800" spans="1:50">
      <c r="A800" s="526" t="s">
        <v>1005</v>
      </c>
      <c r="B800" s="526" t="s">
        <v>390</v>
      </c>
      <c r="C800" s="526" t="s">
        <v>954</v>
      </c>
      <c r="D800" s="526" t="s">
        <v>703</v>
      </c>
      <c r="E800" s="526" t="s">
        <v>704</v>
      </c>
      <c r="F800" s="61" t="str">
        <f>IF(D800="","",VLOOKUP(D800,'UG SKU Categorization'!$A$1:$C$204,3,0))</f>
        <v>Cookstoves</v>
      </c>
      <c r="G800" s="527">
        <v>36</v>
      </c>
      <c r="H800" s="528"/>
      <c r="I800" s="528"/>
      <c r="J800" s="528"/>
      <c r="K800" s="528"/>
      <c r="L800" s="528"/>
      <c r="M800" s="528"/>
      <c r="N800" s="528"/>
      <c r="O800" s="528"/>
      <c r="P800" s="528"/>
      <c r="Q800" s="528"/>
      <c r="R800" s="528"/>
      <c r="S800" s="527">
        <v>4</v>
      </c>
      <c r="T800" s="527">
        <v>9</v>
      </c>
      <c r="U800" s="527">
        <v>2</v>
      </c>
      <c r="V800" s="527">
        <v>1</v>
      </c>
      <c r="W800" s="527">
        <v>3</v>
      </c>
      <c r="X800" s="527">
        <v>6</v>
      </c>
      <c r="Y800" s="527">
        <v>4</v>
      </c>
      <c r="Z800" s="528"/>
      <c r="AA800" s="527">
        <v>2</v>
      </c>
      <c r="AB800" s="527">
        <v>1</v>
      </c>
      <c r="AC800" s="528"/>
      <c r="AD800" s="528"/>
      <c r="AE800" s="528"/>
      <c r="AF800" s="528"/>
      <c r="AG800" s="528"/>
      <c r="AH800" s="527">
        <v>1</v>
      </c>
      <c r="AI800" s="528"/>
      <c r="AJ800" s="528"/>
      <c r="AK800" s="528"/>
      <c r="AL800" s="527">
        <v>2</v>
      </c>
      <c r="AM800" s="528"/>
      <c r="AN800" s="528"/>
      <c r="AO800" s="528"/>
      <c r="AP800" s="528"/>
      <c r="AQ800" s="527">
        <v>1</v>
      </c>
      <c r="AR800" s="528"/>
      <c r="AS800" s="528"/>
      <c r="AT800" s="528"/>
      <c r="AU800" s="528"/>
      <c r="AV800" s="528"/>
      <c r="AW800" s="528"/>
      <c r="AX800" s="528"/>
    </row>
    <row r="801" spans="1:50">
      <c r="A801" s="526" t="s">
        <v>1005</v>
      </c>
      <c r="B801" s="526" t="s">
        <v>390</v>
      </c>
      <c r="C801" s="526" t="s">
        <v>954</v>
      </c>
      <c r="D801" s="526" t="s">
        <v>489</v>
      </c>
      <c r="E801" s="526" t="s">
        <v>490</v>
      </c>
      <c r="F801" s="61" t="str">
        <f>IF(D801="","",VLOOKUP(D801,'UG SKU Categorization'!$A$1:$C$204,3,0))</f>
        <v>Other</v>
      </c>
      <c r="G801" s="527">
        <v>27</v>
      </c>
      <c r="H801" s="528"/>
      <c r="I801" s="528"/>
      <c r="J801" s="528"/>
      <c r="K801" s="528"/>
      <c r="L801" s="528"/>
      <c r="M801" s="528"/>
      <c r="N801" s="528"/>
      <c r="O801" s="528"/>
      <c r="P801" s="528"/>
      <c r="Q801" s="528"/>
      <c r="R801" s="528"/>
      <c r="S801" s="528"/>
      <c r="T801" s="527">
        <v>2</v>
      </c>
      <c r="U801" s="527">
        <v>4</v>
      </c>
      <c r="V801" s="528"/>
      <c r="W801" s="528"/>
      <c r="X801" s="527">
        <v>1</v>
      </c>
      <c r="Y801" s="528"/>
      <c r="Z801" s="527">
        <v>2</v>
      </c>
      <c r="AA801" s="528"/>
      <c r="AB801" s="528"/>
      <c r="AC801" s="527">
        <v>1</v>
      </c>
      <c r="AD801" s="527">
        <v>2</v>
      </c>
      <c r="AE801" s="528"/>
      <c r="AF801" s="528"/>
      <c r="AG801" s="527">
        <v>1</v>
      </c>
      <c r="AH801" s="527">
        <v>2</v>
      </c>
      <c r="AI801" s="527">
        <v>2</v>
      </c>
      <c r="AJ801" s="528"/>
      <c r="AK801" s="527">
        <v>2</v>
      </c>
      <c r="AL801" s="528"/>
      <c r="AM801" s="527">
        <v>1</v>
      </c>
      <c r="AN801" s="528"/>
      <c r="AO801" s="527">
        <v>2</v>
      </c>
      <c r="AP801" s="528"/>
      <c r="AQ801" s="528"/>
      <c r="AR801" s="527">
        <v>1</v>
      </c>
      <c r="AS801" s="527">
        <v>3</v>
      </c>
      <c r="AT801" s="527">
        <v>1</v>
      </c>
      <c r="AU801" s="528"/>
      <c r="AV801" s="528"/>
      <c r="AW801" s="528"/>
      <c r="AX801" s="528"/>
    </row>
    <row r="802" spans="1:50">
      <c r="A802" s="526" t="s">
        <v>1005</v>
      </c>
      <c r="B802" s="526" t="s">
        <v>390</v>
      </c>
      <c r="C802" s="526" t="s">
        <v>954</v>
      </c>
      <c r="D802" s="526" t="s">
        <v>491</v>
      </c>
      <c r="E802" s="526" t="s">
        <v>492</v>
      </c>
      <c r="F802" s="61" t="str">
        <f>IF(D802="","",VLOOKUP(D802,'UG SKU Categorization'!$A$1:$C$204,3,0))</f>
        <v>Other</v>
      </c>
      <c r="G802" s="527">
        <v>29</v>
      </c>
      <c r="H802" s="528"/>
      <c r="I802" s="528"/>
      <c r="J802" s="528"/>
      <c r="K802" s="528"/>
      <c r="L802" s="528"/>
      <c r="M802" s="528"/>
      <c r="N802" s="528"/>
      <c r="O802" s="528"/>
      <c r="P802" s="528"/>
      <c r="Q802" s="528"/>
      <c r="R802" s="528"/>
      <c r="S802" s="528"/>
      <c r="T802" s="527">
        <v>2</v>
      </c>
      <c r="U802" s="527">
        <v>1</v>
      </c>
      <c r="V802" s="528"/>
      <c r="W802" s="527">
        <v>4</v>
      </c>
      <c r="X802" s="528"/>
      <c r="Y802" s="527">
        <v>4</v>
      </c>
      <c r="Z802" s="527">
        <v>2</v>
      </c>
      <c r="AA802" s="527">
        <v>1</v>
      </c>
      <c r="AB802" s="527">
        <v>1</v>
      </c>
      <c r="AC802" s="528"/>
      <c r="AD802" s="527">
        <v>5</v>
      </c>
      <c r="AE802" s="528"/>
      <c r="AF802" s="527">
        <v>1</v>
      </c>
      <c r="AG802" s="527">
        <v>2</v>
      </c>
      <c r="AH802" s="528"/>
      <c r="AI802" s="527">
        <v>1</v>
      </c>
      <c r="AJ802" s="528"/>
      <c r="AK802" s="527">
        <v>2</v>
      </c>
      <c r="AL802" s="528"/>
      <c r="AM802" s="528"/>
      <c r="AN802" s="528"/>
      <c r="AO802" s="528"/>
      <c r="AP802" s="528"/>
      <c r="AQ802" s="528"/>
      <c r="AR802" s="528"/>
      <c r="AS802" s="527">
        <v>2</v>
      </c>
      <c r="AT802" s="528"/>
      <c r="AU802" s="527">
        <v>1</v>
      </c>
      <c r="AV802" s="528"/>
      <c r="AW802" s="528"/>
      <c r="AX802" s="528"/>
    </row>
    <row r="803" spans="1:50">
      <c r="A803" s="526" t="s">
        <v>1005</v>
      </c>
      <c r="B803" s="526" t="s">
        <v>390</v>
      </c>
      <c r="C803" s="526" t="s">
        <v>954</v>
      </c>
      <c r="D803" s="526" t="s">
        <v>705</v>
      </c>
      <c r="E803" s="526" t="s">
        <v>706</v>
      </c>
      <c r="F803" s="61" t="str">
        <f>IF(D803="","",VLOOKUP(D803,'UG SKU Categorization'!$A$1:$C$204,3,0))</f>
        <v>Cookstoves</v>
      </c>
      <c r="G803" s="527">
        <v>118</v>
      </c>
      <c r="H803" s="528"/>
      <c r="I803" s="528"/>
      <c r="J803" s="528"/>
      <c r="K803" s="528"/>
      <c r="L803" s="528"/>
      <c r="M803" s="528"/>
      <c r="N803" s="528"/>
      <c r="O803" s="528"/>
      <c r="P803" s="528"/>
      <c r="Q803" s="528"/>
      <c r="R803" s="528"/>
      <c r="S803" s="528"/>
      <c r="T803" s="527">
        <v>16</v>
      </c>
      <c r="U803" s="527">
        <v>4</v>
      </c>
      <c r="V803" s="527">
        <v>3</v>
      </c>
      <c r="W803" s="527">
        <v>10</v>
      </c>
      <c r="X803" s="527">
        <v>5</v>
      </c>
      <c r="Y803" s="527">
        <v>8</v>
      </c>
      <c r="Z803" s="527">
        <v>5</v>
      </c>
      <c r="AA803" s="527">
        <v>3</v>
      </c>
      <c r="AB803" s="527">
        <v>2</v>
      </c>
      <c r="AC803" s="527">
        <v>3</v>
      </c>
      <c r="AD803" s="527">
        <v>19</v>
      </c>
      <c r="AE803" s="527">
        <v>6</v>
      </c>
      <c r="AF803" s="527">
        <v>7</v>
      </c>
      <c r="AG803" s="527">
        <v>6</v>
      </c>
      <c r="AH803" s="528"/>
      <c r="AI803" s="527">
        <v>1</v>
      </c>
      <c r="AJ803" s="527">
        <v>4</v>
      </c>
      <c r="AK803" s="528"/>
      <c r="AL803" s="527">
        <v>3</v>
      </c>
      <c r="AM803" s="528"/>
      <c r="AN803" s="528"/>
      <c r="AO803" s="528"/>
      <c r="AP803" s="528"/>
      <c r="AQ803" s="527">
        <v>13</v>
      </c>
      <c r="AR803" s="528"/>
      <c r="AS803" s="528"/>
      <c r="AT803" s="528"/>
      <c r="AU803" s="528"/>
      <c r="AV803" s="528"/>
      <c r="AW803" s="528"/>
      <c r="AX803" s="528"/>
    </row>
    <row r="804" spans="1:50">
      <c r="A804" s="526" t="s">
        <v>1005</v>
      </c>
      <c r="B804" s="526" t="s">
        <v>390</v>
      </c>
      <c r="C804" s="526" t="s">
        <v>954</v>
      </c>
      <c r="D804" s="526" t="s">
        <v>493</v>
      </c>
      <c r="E804" s="526" t="s">
        <v>494</v>
      </c>
      <c r="F804" s="61" t="str">
        <f>IF(D804="","",VLOOKUP(D804,'UG SKU Categorization'!$A$1:$C$204,3,0))</f>
        <v>Other</v>
      </c>
      <c r="G804" s="527">
        <v>25</v>
      </c>
      <c r="H804" s="528"/>
      <c r="I804" s="528"/>
      <c r="J804" s="528"/>
      <c r="K804" s="528"/>
      <c r="L804" s="528"/>
      <c r="M804" s="528"/>
      <c r="N804" s="528"/>
      <c r="O804" s="528"/>
      <c r="P804" s="528"/>
      <c r="Q804" s="528"/>
      <c r="R804" s="528"/>
      <c r="S804" s="528"/>
      <c r="T804" s="527">
        <v>8</v>
      </c>
      <c r="U804" s="527">
        <v>7</v>
      </c>
      <c r="V804" s="527">
        <v>3</v>
      </c>
      <c r="W804" s="528"/>
      <c r="X804" s="528"/>
      <c r="Y804" s="528"/>
      <c r="Z804" s="528"/>
      <c r="AA804" s="528"/>
      <c r="AB804" s="528"/>
      <c r="AC804" s="528"/>
      <c r="AD804" s="528"/>
      <c r="AE804" s="528"/>
      <c r="AF804" s="528"/>
      <c r="AG804" s="528"/>
      <c r="AH804" s="528"/>
      <c r="AI804" s="528"/>
      <c r="AJ804" s="528"/>
      <c r="AK804" s="527">
        <v>3</v>
      </c>
      <c r="AL804" s="528"/>
      <c r="AM804" s="528"/>
      <c r="AN804" s="528"/>
      <c r="AO804" s="527">
        <v>2</v>
      </c>
      <c r="AP804" s="528"/>
      <c r="AQ804" s="527">
        <v>2</v>
      </c>
      <c r="AR804" s="528"/>
      <c r="AS804" s="528"/>
      <c r="AT804" s="528"/>
      <c r="AU804" s="528"/>
      <c r="AV804" s="528"/>
      <c r="AW804" s="528"/>
      <c r="AX804" s="528"/>
    </row>
    <row r="805" spans="1:50">
      <c r="A805" s="526" t="s">
        <v>1005</v>
      </c>
      <c r="B805" s="526" t="s">
        <v>390</v>
      </c>
      <c r="C805" s="526" t="s">
        <v>954</v>
      </c>
      <c r="D805" s="526" t="s">
        <v>495</v>
      </c>
      <c r="E805" s="526" t="s">
        <v>496</v>
      </c>
      <c r="F805" s="61" t="str">
        <f>IF(D805="","",VLOOKUP(D805,'UG SKU Categorization'!$A$1:$C$204,3,0))</f>
        <v>Other</v>
      </c>
      <c r="G805" s="527">
        <v>21</v>
      </c>
      <c r="H805" s="528"/>
      <c r="I805" s="528"/>
      <c r="J805" s="528"/>
      <c r="K805" s="528"/>
      <c r="L805" s="528"/>
      <c r="M805" s="528"/>
      <c r="N805" s="528"/>
      <c r="O805" s="528"/>
      <c r="P805" s="528"/>
      <c r="Q805" s="528"/>
      <c r="R805" s="528"/>
      <c r="S805" s="528"/>
      <c r="T805" s="528"/>
      <c r="U805" s="527">
        <v>1</v>
      </c>
      <c r="V805" s="527">
        <v>1</v>
      </c>
      <c r="W805" s="528"/>
      <c r="X805" s="528"/>
      <c r="Y805" s="528"/>
      <c r="Z805" s="527">
        <v>5</v>
      </c>
      <c r="AA805" s="527">
        <v>1</v>
      </c>
      <c r="AB805" s="528"/>
      <c r="AC805" s="528"/>
      <c r="AD805" s="527">
        <v>1</v>
      </c>
      <c r="AE805" s="528"/>
      <c r="AF805" s="528"/>
      <c r="AG805" s="528"/>
      <c r="AH805" s="528"/>
      <c r="AI805" s="528"/>
      <c r="AJ805" s="528"/>
      <c r="AK805" s="528"/>
      <c r="AL805" s="528"/>
      <c r="AM805" s="528"/>
      <c r="AN805" s="528"/>
      <c r="AO805" s="528"/>
      <c r="AP805" s="528"/>
      <c r="AQ805" s="527">
        <v>12</v>
      </c>
      <c r="AR805" s="528"/>
      <c r="AS805" s="528"/>
      <c r="AT805" s="528"/>
      <c r="AU805" s="528"/>
      <c r="AV805" s="528"/>
      <c r="AW805" s="528"/>
      <c r="AX805" s="528"/>
    </row>
    <row r="806" spans="1:50">
      <c r="A806" s="526" t="s">
        <v>1005</v>
      </c>
      <c r="B806" s="526" t="s">
        <v>390</v>
      </c>
      <c r="C806" s="526" t="s">
        <v>954</v>
      </c>
      <c r="D806" s="526" t="s">
        <v>497</v>
      </c>
      <c r="E806" s="526" t="s">
        <v>498</v>
      </c>
      <c r="F806" s="61" t="str">
        <f>IF(D806="","",VLOOKUP(D806,'UG SKU Categorization'!$A$1:$C$204,3,0))</f>
        <v>Other</v>
      </c>
      <c r="G806" s="527">
        <v>37</v>
      </c>
      <c r="H806" s="528"/>
      <c r="I806" s="528"/>
      <c r="J806" s="528"/>
      <c r="K806" s="528"/>
      <c r="L806" s="528"/>
      <c r="M806" s="528"/>
      <c r="N806" s="528"/>
      <c r="O806" s="528"/>
      <c r="P806" s="528"/>
      <c r="Q806" s="528"/>
      <c r="R806" s="528"/>
      <c r="S806" s="528"/>
      <c r="T806" s="528"/>
      <c r="U806" s="527">
        <v>2</v>
      </c>
      <c r="V806" s="527">
        <v>6</v>
      </c>
      <c r="W806" s="527">
        <v>2</v>
      </c>
      <c r="X806" s="527">
        <v>2</v>
      </c>
      <c r="Y806" s="527">
        <v>2</v>
      </c>
      <c r="Z806" s="527">
        <v>3</v>
      </c>
      <c r="AA806" s="527">
        <v>7</v>
      </c>
      <c r="AB806" s="528"/>
      <c r="AC806" s="528"/>
      <c r="AD806" s="528"/>
      <c r="AE806" s="528"/>
      <c r="AF806" s="528"/>
      <c r="AG806" s="528"/>
      <c r="AH806" s="528"/>
      <c r="AI806" s="528"/>
      <c r="AJ806" s="528"/>
      <c r="AK806" s="527">
        <v>4</v>
      </c>
      <c r="AL806" s="528"/>
      <c r="AM806" s="528"/>
      <c r="AN806" s="528"/>
      <c r="AO806" s="528"/>
      <c r="AP806" s="528"/>
      <c r="AQ806" s="527">
        <v>8</v>
      </c>
      <c r="AR806" s="528"/>
      <c r="AS806" s="527">
        <v>1</v>
      </c>
      <c r="AT806" s="528"/>
      <c r="AU806" s="528"/>
      <c r="AV806" s="528"/>
      <c r="AW806" s="528"/>
      <c r="AX806" s="528"/>
    </row>
    <row r="807" spans="1:50">
      <c r="A807" s="526" t="s">
        <v>1005</v>
      </c>
      <c r="B807" s="526" t="s">
        <v>390</v>
      </c>
      <c r="C807" s="526" t="s">
        <v>954</v>
      </c>
      <c r="D807" s="526" t="s">
        <v>501</v>
      </c>
      <c r="E807" s="526" t="s">
        <v>502</v>
      </c>
      <c r="F807" s="61" t="str">
        <f>IF(D807="","",VLOOKUP(D807,'UG SKU Categorization'!$A$1:$C$204,3,0))</f>
        <v>Solar</v>
      </c>
      <c r="G807" s="527">
        <v>3</v>
      </c>
      <c r="H807" s="528"/>
      <c r="I807" s="528"/>
      <c r="J807" s="528"/>
      <c r="K807" s="528"/>
      <c r="L807" s="528"/>
      <c r="M807" s="528"/>
      <c r="N807" s="528"/>
      <c r="O807" s="528"/>
      <c r="P807" s="528"/>
      <c r="Q807" s="528"/>
      <c r="R807" s="528"/>
      <c r="S807" s="528"/>
      <c r="T807" s="528"/>
      <c r="U807" s="527">
        <v>1</v>
      </c>
      <c r="V807" s="527">
        <v>1</v>
      </c>
      <c r="W807" s="527">
        <v>1</v>
      </c>
      <c r="X807" s="528"/>
      <c r="Y807" s="528"/>
      <c r="Z807" s="528"/>
      <c r="AA807" s="528"/>
      <c r="AB807" s="528"/>
      <c r="AC807" s="528"/>
      <c r="AD807" s="528"/>
      <c r="AE807" s="528"/>
      <c r="AF807" s="528"/>
      <c r="AG807" s="528"/>
      <c r="AH807" s="528"/>
      <c r="AI807" s="528"/>
      <c r="AJ807" s="528"/>
      <c r="AK807" s="528"/>
      <c r="AL807" s="528"/>
      <c r="AM807" s="528"/>
      <c r="AN807" s="528"/>
      <c r="AO807" s="528"/>
      <c r="AP807" s="528"/>
      <c r="AQ807" s="528"/>
      <c r="AR807" s="528"/>
      <c r="AS807" s="528"/>
      <c r="AT807" s="528"/>
      <c r="AU807" s="528"/>
      <c r="AV807" s="528"/>
      <c r="AW807" s="528"/>
      <c r="AX807" s="528"/>
    </row>
    <row r="808" spans="1:50">
      <c r="A808" s="526" t="s">
        <v>1005</v>
      </c>
      <c r="B808" s="526" t="s">
        <v>390</v>
      </c>
      <c r="C808" s="526" t="s">
        <v>954</v>
      </c>
      <c r="D808" s="526" t="s">
        <v>503</v>
      </c>
      <c r="E808" s="526" t="s">
        <v>504</v>
      </c>
      <c r="F808" s="61" t="str">
        <f>IF(D808="","",VLOOKUP(D808,'UG SKU Categorization'!$A$1:$C$204,3,0))</f>
        <v>Solar</v>
      </c>
      <c r="G808" s="527">
        <v>1</v>
      </c>
      <c r="H808" s="528"/>
      <c r="I808" s="528"/>
      <c r="J808" s="528"/>
      <c r="K808" s="528"/>
      <c r="L808" s="528"/>
      <c r="M808" s="528"/>
      <c r="N808" s="528"/>
      <c r="O808" s="528"/>
      <c r="P808" s="528"/>
      <c r="Q808" s="528"/>
      <c r="R808" s="528"/>
      <c r="S808" s="528"/>
      <c r="T808" s="528"/>
      <c r="U808" s="528"/>
      <c r="V808" s="528"/>
      <c r="W808" s="527">
        <v>1</v>
      </c>
      <c r="X808" s="528"/>
      <c r="Y808" s="528"/>
      <c r="Z808" s="528"/>
      <c r="AA808" s="528"/>
      <c r="AB808" s="528"/>
      <c r="AC808" s="528"/>
      <c r="AD808" s="528"/>
      <c r="AE808" s="528"/>
      <c r="AF808" s="528"/>
      <c r="AG808" s="528"/>
      <c r="AH808" s="528"/>
      <c r="AI808" s="528"/>
      <c r="AJ808" s="528"/>
      <c r="AK808" s="528"/>
      <c r="AL808" s="528"/>
      <c r="AM808" s="528"/>
      <c r="AN808" s="528"/>
      <c r="AO808" s="528"/>
      <c r="AP808" s="528"/>
      <c r="AQ808" s="528"/>
      <c r="AR808" s="528"/>
      <c r="AS808" s="528"/>
      <c r="AT808" s="528"/>
      <c r="AU808" s="528"/>
      <c r="AV808" s="528"/>
      <c r="AW808" s="528"/>
      <c r="AX808" s="528"/>
    </row>
    <row r="809" spans="1:50">
      <c r="A809" s="526" t="s">
        <v>1005</v>
      </c>
      <c r="B809" s="526" t="s">
        <v>390</v>
      </c>
      <c r="C809" s="526" t="s">
        <v>954</v>
      </c>
      <c r="D809" s="526" t="s">
        <v>505</v>
      </c>
      <c r="E809" s="526" t="s">
        <v>506</v>
      </c>
      <c r="F809" s="61" t="str">
        <f>IF(D809="","",VLOOKUP(D809,'UG SKU Categorization'!$A$1:$C$204,3,0))</f>
        <v>Solar</v>
      </c>
      <c r="G809" s="527">
        <v>1</v>
      </c>
      <c r="H809" s="528"/>
      <c r="I809" s="528"/>
      <c r="J809" s="528"/>
      <c r="K809" s="528"/>
      <c r="L809" s="528"/>
      <c r="M809" s="528"/>
      <c r="N809" s="528"/>
      <c r="O809" s="528"/>
      <c r="P809" s="528"/>
      <c r="Q809" s="528"/>
      <c r="R809" s="528"/>
      <c r="S809" s="528"/>
      <c r="T809" s="528"/>
      <c r="U809" s="528"/>
      <c r="V809" s="528"/>
      <c r="W809" s="527">
        <v>1</v>
      </c>
      <c r="X809" s="528"/>
      <c r="Y809" s="528"/>
      <c r="Z809" s="528"/>
      <c r="AA809" s="528"/>
      <c r="AB809" s="528"/>
      <c r="AC809" s="528"/>
      <c r="AD809" s="528"/>
      <c r="AE809" s="528"/>
      <c r="AF809" s="528"/>
      <c r="AG809" s="528"/>
      <c r="AH809" s="528"/>
      <c r="AI809" s="528"/>
      <c r="AJ809" s="528"/>
      <c r="AK809" s="528"/>
      <c r="AL809" s="528"/>
      <c r="AM809" s="528"/>
      <c r="AN809" s="528"/>
      <c r="AO809" s="528"/>
      <c r="AP809" s="528"/>
      <c r="AQ809" s="528"/>
      <c r="AR809" s="528"/>
      <c r="AS809" s="528"/>
      <c r="AT809" s="528"/>
      <c r="AU809" s="528"/>
      <c r="AV809" s="528"/>
      <c r="AW809" s="528"/>
      <c r="AX809" s="528"/>
    </row>
    <row r="810" spans="1:50">
      <c r="A810" s="526" t="s">
        <v>1005</v>
      </c>
      <c r="B810" s="526" t="s">
        <v>390</v>
      </c>
      <c r="C810" s="526" t="s">
        <v>954</v>
      </c>
      <c r="D810" s="526" t="s">
        <v>507</v>
      </c>
      <c r="E810" s="526" t="s">
        <v>508</v>
      </c>
      <c r="F810" s="61" t="str">
        <f>IF(D810="","",VLOOKUP(D810,'UG SKU Categorization'!$A$1:$C$204,3,0))</f>
        <v>Other</v>
      </c>
      <c r="G810" s="527">
        <v>1</v>
      </c>
      <c r="H810" s="528"/>
      <c r="I810" s="528"/>
      <c r="J810" s="528"/>
      <c r="K810" s="528"/>
      <c r="L810" s="528"/>
      <c r="M810" s="528"/>
      <c r="N810" s="528"/>
      <c r="O810" s="528"/>
      <c r="P810" s="528"/>
      <c r="Q810" s="528"/>
      <c r="R810" s="528"/>
      <c r="S810" s="528"/>
      <c r="T810" s="528"/>
      <c r="U810" s="528"/>
      <c r="V810" s="528"/>
      <c r="W810" s="527">
        <v>1</v>
      </c>
      <c r="X810" s="528"/>
      <c r="Y810" s="528"/>
      <c r="Z810" s="528"/>
      <c r="AA810" s="528"/>
      <c r="AB810" s="528"/>
      <c r="AC810" s="528"/>
      <c r="AD810" s="528"/>
      <c r="AE810" s="528"/>
      <c r="AF810" s="528"/>
      <c r="AG810" s="528"/>
      <c r="AH810" s="528"/>
      <c r="AI810" s="528"/>
      <c r="AJ810" s="528"/>
      <c r="AK810" s="528"/>
      <c r="AL810" s="528"/>
      <c r="AM810" s="528"/>
      <c r="AN810" s="528"/>
      <c r="AO810" s="528"/>
      <c r="AP810" s="528"/>
      <c r="AQ810" s="528"/>
      <c r="AR810" s="528"/>
      <c r="AS810" s="528"/>
      <c r="AT810" s="528"/>
      <c r="AU810" s="528"/>
      <c r="AV810" s="528"/>
      <c r="AW810" s="528"/>
      <c r="AX810" s="528"/>
    </row>
    <row r="811" spans="1:50">
      <c r="A811" s="526" t="s">
        <v>1005</v>
      </c>
      <c r="B811" s="526" t="s">
        <v>390</v>
      </c>
      <c r="C811" s="526" t="s">
        <v>954</v>
      </c>
      <c r="D811" s="526" t="s">
        <v>441</v>
      </c>
      <c r="E811" s="526" t="s">
        <v>442</v>
      </c>
      <c r="F811" s="61" t="str">
        <f>IF(D811="","",VLOOKUP(D811,'UG SKU Categorization'!$A$1:$C$204,3,0))</f>
        <v>Solar</v>
      </c>
      <c r="G811" s="527">
        <v>71</v>
      </c>
      <c r="H811" s="528"/>
      <c r="I811" s="528"/>
      <c r="J811" s="528"/>
      <c r="K811" s="528"/>
      <c r="L811" s="528"/>
      <c r="M811" s="528"/>
      <c r="N811" s="528"/>
      <c r="O811" s="528"/>
      <c r="P811" s="528"/>
      <c r="Q811" s="528"/>
      <c r="R811" s="528"/>
      <c r="S811" s="528"/>
      <c r="T811" s="527">
        <v>4</v>
      </c>
      <c r="U811" s="527">
        <v>3</v>
      </c>
      <c r="V811" s="527">
        <v>3</v>
      </c>
      <c r="W811" s="527">
        <v>3</v>
      </c>
      <c r="X811" s="527">
        <v>2</v>
      </c>
      <c r="Y811" s="527">
        <v>1</v>
      </c>
      <c r="Z811" s="527">
        <v>7</v>
      </c>
      <c r="AA811" s="527">
        <v>4</v>
      </c>
      <c r="AB811" s="528"/>
      <c r="AC811" s="527">
        <v>2</v>
      </c>
      <c r="AD811" s="527">
        <v>2</v>
      </c>
      <c r="AE811" s="527">
        <v>3</v>
      </c>
      <c r="AF811" s="527">
        <v>2</v>
      </c>
      <c r="AG811" s="527">
        <v>1</v>
      </c>
      <c r="AH811" s="527">
        <v>4</v>
      </c>
      <c r="AI811" s="527">
        <v>1</v>
      </c>
      <c r="AJ811" s="527">
        <v>1</v>
      </c>
      <c r="AK811" s="527">
        <v>4</v>
      </c>
      <c r="AL811" s="527">
        <v>1</v>
      </c>
      <c r="AM811" s="527">
        <v>1</v>
      </c>
      <c r="AN811" s="527">
        <v>1</v>
      </c>
      <c r="AO811" s="527">
        <v>1</v>
      </c>
      <c r="AP811" s="528"/>
      <c r="AQ811" s="527">
        <v>17</v>
      </c>
      <c r="AR811" s="528"/>
      <c r="AS811" s="528"/>
      <c r="AT811" s="527">
        <v>1</v>
      </c>
      <c r="AU811" s="528"/>
      <c r="AV811" s="527">
        <v>1</v>
      </c>
      <c r="AW811" s="527">
        <v>1</v>
      </c>
      <c r="AX811" s="528"/>
    </row>
    <row r="812" spans="1:50">
      <c r="A812" s="526" t="s">
        <v>1005</v>
      </c>
      <c r="B812" s="526" t="s">
        <v>390</v>
      </c>
      <c r="C812" s="526" t="s">
        <v>954</v>
      </c>
      <c r="D812" s="526" t="s">
        <v>509</v>
      </c>
      <c r="E812" s="526" t="s">
        <v>510</v>
      </c>
      <c r="F812" s="61" t="str">
        <f>IF(D812="","",VLOOKUP(D812,'UG SKU Categorization'!$A$1:$C$204,3,0))</f>
        <v>Solar</v>
      </c>
      <c r="G812" s="527">
        <v>1</v>
      </c>
      <c r="H812" s="528"/>
      <c r="I812" s="528"/>
      <c r="J812" s="528"/>
      <c r="K812" s="528"/>
      <c r="L812" s="528"/>
      <c r="M812" s="528"/>
      <c r="N812" s="528"/>
      <c r="O812" s="528"/>
      <c r="P812" s="528"/>
      <c r="Q812" s="528"/>
      <c r="R812" s="528"/>
      <c r="S812" s="528"/>
      <c r="T812" s="528"/>
      <c r="U812" s="528"/>
      <c r="V812" s="528"/>
      <c r="W812" s="528"/>
      <c r="X812" s="527">
        <v>1</v>
      </c>
      <c r="Y812" s="528"/>
      <c r="Z812" s="528"/>
      <c r="AA812" s="528"/>
      <c r="AB812" s="528"/>
      <c r="AC812" s="528"/>
      <c r="AD812" s="528"/>
      <c r="AE812" s="528"/>
      <c r="AF812" s="528"/>
      <c r="AG812" s="528"/>
      <c r="AH812" s="528"/>
      <c r="AI812" s="528"/>
      <c r="AJ812" s="528"/>
      <c r="AK812" s="528"/>
      <c r="AL812" s="528"/>
      <c r="AM812" s="528"/>
      <c r="AN812" s="528"/>
      <c r="AO812" s="528"/>
      <c r="AP812" s="528"/>
      <c r="AQ812" s="528"/>
      <c r="AR812" s="528"/>
      <c r="AS812" s="528"/>
      <c r="AT812" s="528"/>
      <c r="AU812" s="528"/>
      <c r="AV812" s="528"/>
      <c r="AW812" s="528"/>
      <c r="AX812" s="528"/>
    </row>
    <row r="813" spans="1:50">
      <c r="A813" s="526" t="s">
        <v>1005</v>
      </c>
      <c r="B813" s="526" t="s">
        <v>390</v>
      </c>
      <c r="C813" s="526" t="s">
        <v>954</v>
      </c>
      <c r="D813" s="526" t="s">
        <v>707</v>
      </c>
      <c r="E813" s="526" t="s">
        <v>708</v>
      </c>
      <c r="F813" s="61" t="str">
        <f>IF(D813="","",VLOOKUP(D813,'UG SKU Categorization'!$A$1:$C$204,3,0))</f>
        <v>Cookstoves</v>
      </c>
      <c r="G813" s="527">
        <v>887</v>
      </c>
      <c r="H813" s="528"/>
      <c r="I813" s="528"/>
      <c r="J813" s="528"/>
      <c r="K813" s="528"/>
      <c r="L813" s="528"/>
      <c r="M813" s="528"/>
      <c r="N813" s="528"/>
      <c r="O813" s="528"/>
      <c r="P813" s="528"/>
      <c r="Q813" s="528"/>
      <c r="R813" s="528"/>
      <c r="S813" s="528"/>
      <c r="T813" s="528"/>
      <c r="U813" s="528"/>
      <c r="V813" s="528"/>
      <c r="W813" s="528"/>
      <c r="X813" s="528"/>
      <c r="Y813" s="528"/>
      <c r="Z813" s="528"/>
      <c r="AA813" s="527">
        <v>82</v>
      </c>
      <c r="AB813" s="527">
        <v>28</v>
      </c>
      <c r="AC813" s="527">
        <v>24</v>
      </c>
      <c r="AD813" s="527">
        <v>104</v>
      </c>
      <c r="AE813" s="527">
        <v>139</v>
      </c>
      <c r="AF813" s="527">
        <v>102</v>
      </c>
      <c r="AG813" s="527">
        <v>26</v>
      </c>
      <c r="AH813" s="527">
        <v>28</v>
      </c>
      <c r="AI813" s="527">
        <v>56</v>
      </c>
      <c r="AJ813" s="527">
        <v>71</v>
      </c>
      <c r="AK813" s="527">
        <v>7</v>
      </c>
      <c r="AL813" s="527">
        <v>7</v>
      </c>
      <c r="AM813" s="527">
        <v>10</v>
      </c>
      <c r="AN813" s="527">
        <v>6</v>
      </c>
      <c r="AO813" s="527">
        <v>14</v>
      </c>
      <c r="AP813" s="527">
        <v>3</v>
      </c>
      <c r="AQ813" s="527">
        <v>164</v>
      </c>
      <c r="AR813" s="527">
        <v>2</v>
      </c>
      <c r="AS813" s="527">
        <v>4</v>
      </c>
      <c r="AT813" s="527">
        <v>5</v>
      </c>
      <c r="AU813" s="527">
        <v>1</v>
      </c>
      <c r="AV813" s="527">
        <v>4</v>
      </c>
      <c r="AW813" s="528"/>
      <c r="AX813" s="528"/>
    </row>
    <row r="814" spans="1:50">
      <c r="A814" s="526" t="s">
        <v>1005</v>
      </c>
      <c r="B814" s="526" t="s">
        <v>390</v>
      </c>
      <c r="C814" s="526" t="s">
        <v>954</v>
      </c>
      <c r="D814" s="526" t="s">
        <v>513</v>
      </c>
      <c r="E814" s="526" t="s">
        <v>514</v>
      </c>
      <c r="F814" s="61" t="str">
        <f>IF(D814="","",VLOOKUP(D814,'UG SKU Categorization'!$A$1:$C$204,3,0))</f>
        <v>Fuel</v>
      </c>
      <c r="G814" s="527">
        <v>833</v>
      </c>
      <c r="H814" s="528"/>
      <c r="I814" s="528"/>
      <c r="J814" s="528"/>
      <c r="K814" s="528"/>
      <c r="L814" s="528"/>
      <c r="M814" s="528"/>
      <c r="N814" s="528"/>
      <c r="O814" s="528"/>
      <c r="P814" s="528"/>
      <c r="Q814" s="528"/>
      <c r="R814" s="528"/>
      <c r="S814" s="528"/>
      <c r="T814" s="528"/>
      <c r="U814" s="528"/>
      <c r="V814" s="528"/>
      <c r="W814" s="528"/>
      <c r="X814" s="528"/>
      <c r="Y814" s="528"/>
      <c r="Z814" s="528"/>
      <c r="AA814" s="528"/>
      <c r="AB814" s="528"/>
      <c r="AC814" s="528"/>
      <c r="AD814" s="528"/>
      <c r="AE814" s="528"/>
      <c r="AF814" s="528"/>
      <c r="AG814" s="527">
        <v>106</v>
      </c>
      <c r="AH814" s="527">
        <v>73</v>
      </c>
      <c r="AI814" s="527">
        <v>23</v>
      </c>
      <c r="AJ814" s="527">
        <v>210</v>
      </c>
      <c r="AK814" s="527">
        <v>34</v>
      </c>
      <c r="AL814" s="527">
        <v>37</v>
      </c>
      <c r="AM814" s="527">
        <v>10</v>
      </c>
      <c r="AN814" s="527">
        <v>167</v>
      </c>
      <c r="AO814" s="527">
        <v>142</v>
      </c>
      <c r="AP814" s="527">
        <v>20</v>
      </c>
      <c r="AQ814" s="527">
        <v>6</v>
      </c>
      <c r="AR814" s="527">
        <v>2</v>
      </c>
      <c r="AS814" s="527">
        <v>1</v>
      </c>
      <c r="AT814" s="527">
        <v>1</v>
      </c>
      <c r="AU814" s="527">
        <v>1</v>
      </c>
      <c r="AV814" s="528"/>
      <c r="AW814" s="528"/>
      <c r="AX814" s="528"/>
    </row>
    <row r="815" spans="1:50">
      <c r="A815" s="526" t="s">
        <v>1005</v>
      </c>
      <c r="B815" s="526" t="s">
        <v>390</v>
      </c>
      <c r="C815" s="526" t="s">
        <v>954</v>
      </c>
      <c r="D815" s="526" t="s">
        <v>1010</v>
      </c>
      <c r="E815" s="526" t="s">
        <v>1011</v>
      </c>
      <c r="F815" s="61" t="str">
        <f>IF(D815="","",VLOOKUP(D815,'UG SKU Categorization'!$A$1:$C$204,3,0))</f>
        <v>Solar</v>
      </c>
      <c r="G815" s="527">
        <v>15</v>
      </c>
      <c r="H815" s="528"/>
      <c r="I815" s="528"/>
      <c r="J815" s="528"/>
      <c r="K815" s="528"/>
      <c r="L815" s="528"/>
      <c r="M815" s="528"/>
      <c r="N815" s="528"/>
      <c r="O815" s="528"/>
      <c r="P815" s="528"/>
      <c r="Q815" s="528"/>
      <c r="R815" s="528"/>
      <c r="S815" s="528"/>
      <c r="T815" s="528"/>
      <c r="U815" s="528"/>
      <c r="V815" s="528"/>
      <c r="W815" s="528"/>
      <c r="X815" s="528"/>
      <c r="Y815" s="528"/>
      <c r="Z815" s="528"/>
      <c r="AA815" s="528"/>
      <c r="AB815" s="528"/>
      <c r="AC815" s="528"/>
      <c r="AD815" s="528"/>
      <c r="AE815" s="528"/>
      <c r="AF815" s="528"/>
      <c r="AG815" s="528"/>
      <c r="AH815" s="527">
        <v>1</v>
      </c>
      <c r="AI815" s="527">
        <v>1</v>
      </c>
      <c r="AJ815" s="527">
        <v>1</v>
      </c>
      <c r="AK815" s="528"/>
      <c r="AL815" s="527">
        <v>1</v>
      </c>
      <c r="AM815" s="528"/>
      <c r="AN815" s="528"/>
      <c r="AO815" s="528"/>
      <c r="AP815" s="528"/>
      <c r="AQ815" s="527">
        <v>7</v>
      </c>
      <c r="AR815" s="528"/>
      <c r="AS815" s="528"/>
      <c r="AT815" s="527">
        <v>1</v>
      </c>
      <c r="AU815" s="527">
        <v>1</v>
      </c>
      <c r="AV815" s="528"/>
      <c r="AW815" s="527">
        <v>2</v>
      </c>
      <c r="AX815" s="528"/>
    </row>
    <row r="816" spans="1:50">
      <c r="A816" s="526" t="s">
        <v>1005</v>
      </c>
      <c r="B816" s="526" t="s">
        <v>390</v>
      </c>
      <c r="C816" s="526" t="s">
        <v>954</v>
      </c>
      <c r="D816" s="526" t="s">
        <v>1012</v>
      </c>
      <c r="E816" s="526" t="s">
        <v>1013</v>
      </c>
      <c r="F816" s="61" t="str">
        <f>IF(D816="","",VLOOKUP(D816,'UG SKU Categorization'!$A$1:$C$204,3,0))</f>
        <v>Solar</v>
      </c>
      <c r="G816" s="527">
        <v>1</v>
      </c>
      <c r="H816" s="528"/>
      <c r="I816" s="528"/>
      <c r="J816" s="528"/>
      <c r="K816" s="528"/>
      <c r="L816" s="528"/>
      <c r="M816" s="528"/>
      <c r="N816" s="528"/>
      <c r="O816" s="528"/>
      <c r="P816" s="528"/>
      <c r="Q816" s="528"/>
      <c r="R816" s="528"/>
      <c r="S816" s="528"/>
      <c r="T816" s="528"/>
      <c r="U816" s="528"/>
      <c r="V816" s="528"/>
      <c r="W816" s="528"/>
      <c r="X816" s="528"/>
      <c r="Y816" s="528"/>
      <c r="Z816" s="528"/>
      <c r="AA816" s="528"/>
      <c r="AB816" s="528"/>
      <c r="AC816" s="528"/>
      <c r="AD816" s="528"/>
      <c r="AE816" s="528"/>
      <c r="AF816" s="528"/>
      <c r="AG816" s="528"/>
      <c r="AH816" s="528"/>
      <c r="AI816" s="528"/>
      <c r="AJ816" s="528"/>
      <c r="AK816" s="528"/>
      <c r="AL816" s="527">
        <v>1</v>
      </c>
      <c r="AM816" s="528"/>
      <c r="AN816" s="528"/>
      <c r="AO816" s="528"/>
      <c r="AP816" s="528"/>
      <c r="AQ816" s="528"/>
      <c r="AR816" s="528"/>
      <c r="AS816" s="528"/>
      <c r="AT816" s="528"/>
      <c r="AU816" s="528"/>
      <c r="AV816" s="528"/>
      <c r="AW816" s="528"/>
      <c r="AX816" s="528"/>
    </row>
    <row r="817" spans="1:50">
      <c r="A817" s="526" t="s">
        <v>1005</v>
      </c>
      <c r="B817" s="526" t="s">
        <v>390</v>
      </c>
      <c r="C817" s="526" t="s">
        <v>954</v>
      </c>
      <c r="D817" s="526" t="s">
        <v>1051</v>
      </c>
      <c r="E817" s="526" t="s">
        <v>1052</v>
      </c>
      <c r="F817" s="61" t="str">
        <f>IF(D817="","",VLOOKUP(D817,'UG SKU Categorization'!$A$1:$C$204,3,0))</f>
        <v>Cookstoves</v>
      </c>
      <c r="G817" s="527">
        <v>7</v>
      </c>
      <c r="H817" s="528"/>
      <c r="I817" s="528"/>
      <c r="J817" s="528"/>
      <c r="K817" s="528"/>
      <c r="L817" s="528"/>
      <c r="M817" s="528"/>
      <c r="N817" s="528"/>
      <c r="O817" s="528"/>
      <c r="P817" s="528"/>
      <c r="Q817" s="528"/>
      <c r="R817" s="528"/>
      <c r="S817" s="528"/>
      <c r="T817" s="528"/>
      <c r="U817" s="528"/>
      <c r="V817" s="528"/>
      <c r="W817" s="528"/>
      <c r="X817" s="528"/>
      <c r="Y817" s="528"/>
      <c r="Z817" s="528"/>
      <c r="AA817" s="528"/>
      <c r="AB817" s="528"/>
      <c r="AC817" s="528"/>
      <c r="AD817" s="528"/>
      <c r="AE817" s="528"/>
      <c r="AF817" s="528"/>
      <c r="AG817" s="528"/>
      <c r="AH817" s="528"/>
      <c r="AI817" s="528"/>
      <c r="AJ817" s="528"/>
      <c r="AK817" s="528"/>
      <c r="AL817" s="528"/>
      <c r="AM817" s="528"/>
      <c r="AN817" s="527">
        <v>5</v>
      </c>
      <c r="AO817" s="528"/>
      <c r="AP817" s="528"/>
      <c r="AQ817" s="528"/>
      <c r="AR817" s="528"/>
      <c r="AS817" s="527">
        <v>1</v>
      </c>
      <c r="AT817" s="528"/>
      <c r="AU817" s="528"/>
      <c r="AV817" s="528"/>
      <c r="AW817" s="527">
        <v>1</v>
      </c>
      <c r="AX817" s="528"/>
    </row>
    <row r="818" spans="1:50">
      <c r="A818" s="526" t="s">
        <v>1005</v>
      </c>
      <c r="B818" s="526" t="s">
        <v>390</v>
      </c>
      <c r="C818" s="526" t="s">
        <v>954</v>
      </c>
      <c r="D818" s="526" t="s">
        <v>1221</v>
      </c>
      <c r="E818" s="526" t="s">
        <v>1222</v>
      </c>
      <c r="F818" s="61" t="str">
        <f>IF(D818="","",VLOOKUP(D818,'UG SKU Categorization'!$A$1:$C$204,3,0))</f>
        <v>Cookstoves</v>
      </c>
      <c r="G818" s="527">
        <v>3</v>
      </c>
      <c r="H818" s="528"/>
      <c r="I818" s="528"/>
      <c r="J818" s="528"/>
      <c r="K818" s="528"/>
      <c r="L818" s="528"/>
      <c r="M818" s="528"/>
      <c r="N818" s="528"/>
      <c r="O818" s="528"/>
      <c r="P818" s="528"/>
      <c r="Q818" s="528"/>
      <c r="R818" s="528"/>
      <c r="S818" s="528"/>
      <c r="T818" s="528"/>
      <c r="U818" s="528"/>
      <c r="V818" s="528"/>
      <c r="W818" s="528"/>
      <c r="X818" s="528"/>
      <c r="Y818" s="528"/>
      <c r="Z818" s="528"/>
      <c r="AA818" s="528"/>
      <c r="AB818" s="528"/>
      <c r="AC818" s="528"/>
      <c r="AD818" s="528"/>
      <c r="AE818" s="528"/>
      <c r="AF818" s="528"/>
      <c r="AG818" s="528"/>
      <c r="AH818" s="528"/>
      <c r="AI818" s="528"/>
      <c r="AJ818" s="528"/>
      <c r="AK818" s="528"/>
      <c r="AL818" s="528"/>
      <c r="AM818" s="528"/>
      <c r="AN818" s="527">
        <v>2</v>
      </c>
      <c r="AO818" s="528"/>
      <c r="AP818" s="528"/>
      <c r="AQ818" s="528"/>
      <c r="AR818" s="528"/>
      <c r="AS818" s="528"/>
      <c r="AT818" s="528"/>
      <c r="AU818" s="528"/>
      <c r="AV818" s="527">
        <v>1</v>
      </c>
      <c r="AW818" s="528"/>
      <c r="AX818" s="528"/>
    </row>
    <row r="819" spans="1:50">
      <c r="A819" s="526" t="s">
        <v>1005</v>
      </c>
      <c r="B819" s="526" t="s">
        <v>390</v>
      </c>
      <c r="C819" s="526" t="s">
        <v>954</v>
      </c>
      <c r="D819" s="526" t="s">
        <v>1049</v>
      </c>
      <c r="E819" s="526" t="s">
        <v>1050</v>
      </c>
      <c r="F819" s="61" t="str">
        <f>IF(D819="","",VLOOKUP(D819,'UG SKU Categorization'!$A$1:$C$204,3,0))</f>
        <v>Solar</v>
      </c>
      <c r="G819" s="527">
        <v>73</v>
      </c>
      <c r="H819" s="528"/>
      <c r="I819" s="528"/>
      <c r="J819" s="528"/>
      <c r="K819" s="528"/>
      <c r="L819" s="528"/>
      <c r="M819" s="528"/>
      <c r="N819" s="528"/>
      <c r="O819" s="528"/>
      <c r="P819" s="528"/>
      <c r="Q819" s="528"/>
      <c r="R819" s="528"/>
      <c r="S819" s="528"/>
      <c r="T819" s="528"/>
      <c r="U819" s="528"/>
      <c r="V819" s="528"/>
      <c r="W819" s="528"/>
      <c r="X819" s="528"/>
      <c r="Y819" s="528"/>
      <c r="Z819" s="528"/>
      <c r="AA819" s="528"/>
      <c r="AB819" s="528"/>
      <c r="AC819" s="528"/>
      <c r="AD819" s="528"/>
      <c r="AE819" s="528"/>
      <c r="AF819" s="528"/>
      <c r="AG819" s="528"/>
      <c r="AH819" s="528"/>
      <c r="AI819" s="528"/>
      <c r="AJ819" s="528"/>
      <c r="AK819" s="527">
        <v>2</v>
      </c>
      <c r="AL819" s="527">
        <v>5</v>
      </c>
      <c r="AM819" s="527">
        <v>5</v>
      </c>
      <c r="AN819" s="527">
        <v>5</v>
      </c>
      <c r="AO819" s="527">
        <v>2</v>
      </c>
      <c r="AP819" s="527">
        <v>4</v>
      </c>
      <c r="AQ819" s="527">
        <v>10</v>
      </c>
      <c r="AR819" s="527">
        <v>4</v>
      </c>
      <c r="AS819" s="528"/>
      <c r="AT819" s="527">
        <v>3</v>
      </c>
      <c r="AU819" s="527">
        <v>19</v>
      </c>
      <c r="AV819" s="527">
        <v>11</v>
      </c>
      <c r="AW819" s="527">
        <v>3</v>
      </c>
      <c r="AX819" s="528"/>
    </row>
    <row r="820" spans="1:50">
      <c r="A820" s="526" t="s">
        <v>1005</v>
      </c>
      <c r="B820" s="526" t="s">
        <v>390</v>
      </c>
      <c r="C820" s="526" t="s">
        <v>954</v>
      </c>
      <c r="D820" s="526" t="s">
        <v>1453</v>
      </c>
      <c r="E820" s="526" t="s">
        <v>1455</v>
      </c>
      <c r="F820" s="61" t="str">
        <f>IF(D820="","",VLOOKUP(D820,'UG SKU Categorization'!$A$1:$C$204,3,0))</f>
        <v>Cookstoves</v>
      </c>
      <c r="G820" s="527">
        <v>6</v>
      </c>
      <c r="H820" s="528"/>
      <c r="I820" s="528"/>
      <c r="J820" s="528"/>
      <c r="K820" s="528"/>
      <c r="L820" s="528"/>
      <c r="M820" s="528"/>
      <c r="N820" s="528"/>
      <c r="O820" s="528"/>
      <c r="P820" s="528"/>
      <c r="Q820" s="528"/>
      <c r="R820" s="528"/>
      <c r="S820" s="528"/>
      <c r="T820" s="528"/>
      <c r="U820" s="528"/>
      <c r="V820" s="528"/>
      <c r="W820" s="528"/>
      <c r="X820" s="528"/>
      <c r="Y820" s="528"/>
      <c r="Z820" s="528"/>
      <c r="AA820" s="528"/>
      <c r="AB820" s="528"/>
      <c r="AC820" s="528"/>
      <c r="AD820" s="528"/>
      <c r="AE820" s="528"/>
      <c r="AF820" s="528"/>
      <c r="AG820" s="528"/>
      <c r="AH820" s="528"/>
      <c r="AI820" s="528"/>
      <c r="AJ820" s="528"/>
      <c r="AK820" s="528"/>
      <c r="AL820" s="528"/>
      <c r="AM820" s="528"/>
      <c r="AN820" s="528"/>
      <c r="AO820" s="527">
        <v>2</v>
      </c>
      <c r="AP820" s="528"/>
      <c r="AQ820" s="527">
        <v>4</v>
      </c>
      <c r="AR820" s="528"/>
      <c r="AS820" s="528"/>
      <c r="AT820" s="528"/>
      <c r="AU820" s="528"/>
      <c r="AV820" s="528"/>
      <c r="AW820" s="528"/>
      <c r="AX820" s="528"/>
    </row>
    <row r="821" spans="1:50">
      <c r="A821" s="526" t="s">
        <v>1005</v>
      </c>
      <c r="B821" s="526" t="s">
        <v>390</v>
      </c>
      <c r="C821" s="526" t="s">
        <v>954</v>
      </c>
      <c r="D821" s="526" t="s">
        <v>515</v>
      </c>
      <c r="E821" s="526" t="s">
        <v>516</v>
      </c>
      <c r="F821" s="61" t="str">
        <f>IF(D821="","",VLOOKUP(D821,'UG SKU Categorization'!$A$1:$C$204,3,0))</f>
        <v>Malaria Prevention</v>
      </c>
      <c r="G821" s="527">
        <v>1903</v>
      </c>
      <c r="H821" s="527">
        <v>113</v>
      </c>
      <c r="I821" s="527">
        <v>39</v>
      </c>
      <c r="J821" s="527">
        <v>116</v>
      </c>
      <c r="K821" s="527">
        <v>28</v>
      </c>
      <c r="L821" s="527">
        <v>101</v>
      </c>
      <c r="M821" s="527">
        <v>140</v>
      </c>
      <c r="N821" s="527">
        <v>96</v>
      </c>
      <c r="O821" s="527">
        <v>149</v>
      </c>
      <c r="P821" s="527">
        <v>379</v>
      </c>
      <c r="Q821" s="527">
        <v>64</v>
      </c>
      <c r="R821" s="527">
        <v>44</v>
      </c>
      <c r="S821" s="527">
        <v>40</v>
      </c>
      <c r="T821" s="527">
        <v>28</v>
      </c>
      <c r="U821" s="527">
        <v>17</v>
      </c>
      <c r="V821" s="527">
        <v>9</v>
      </c>
      <c r="W821" s="527">
        <v>28</v>
      </c>
      <c r="X821" s="527">
        <v>28</v>
      </c>
      <c r="Y821" s="527">
        <v>51</v>
      </c>
      <c r="Z821" s="527">
        <v>41</v>
      </c>
      <c r="AA821" s="527">
        <v>35</v>
      </c>
      <c r="AB821" s="527">
        <v>13</v>
      </c>
      <c r="AC821" s="527">
        <v>6</v>
      </c>
      <c r="AD821" s="527">
        <v>23</v>
      </c>
      <c r="AE821" s="527">
        <v>30</v>
      </c>
      <c r="AF821" s="527">
        <v>43</v>
      </c>
      <c r="AG821" s="527">
        <v>12</v>
      </c>
      <c r="AH821" s="527">
        <v>13</v>
      </c>
      <c r="AI821" s="527">
        <v>20</v>
      </c>
      <c r="AJ821" s="527">
        <v>4</v>
      </c>
      <c r="AK821" s="527">
        <v>7</v>
      </c>
      <c r="AL821" s="527">
        <v>16</v>
      </c>
      <c r="AM821" s="527">
        <v>24</v>
      </c>
      <c r="AN821" s="527">
        <v>14</v>
      </c>
      <c r="AO821" s="527">
        <v>17</v>
      </c>
      <c r="AP821" s="527">
        <v>13</v>
      </c>
      <c r="AQ821" s="527">
        <v>31</v>
      </c>
      <c r="AR821" s="527">
        <v>6</v>
      </c>
      <c r="AS821" s="527">
        <v>13</v>
      </c>
      <c r="AT821" s="527">
        <v>18</v>
      </c>
      <c r="AU821" s="527">
        <v>11</v>
      </c>
      <c r="AV821" s="527">
        <v>8</v>
      </c>
      <c r="AW821" s="527">
        <v>14</v>
      </c>
      <c r="AX821" s="527">
        <v>1</v>
      </c>
    </row>
    <row r="822" spans="1:50">
      <c r="A822" s="526" t="s">
        <v>1005</v>
      </c>
      <c r="B822" s="526" t="s">
        <v>390</v>
      </c>
      <c r="C822" s="526" t="s">
        <v>954</v>
      </c>
      <c r="D822" s="526" t="s">
        <v>517</v>
      </c>
      <c r="E822" s="526" t="s">
        <v>518</v>
      </c>
      <c r="F822" s="61" t="str">
        <f>IF(D822="","",VLOOKUP(D822,'UG SKU Categorization'!$A$1:$C$204,3,0))</f>
        <v>Malaria Prevention</v>
      </c>
      <c r="G822" s="527">
        <v>202</v>
      </c>
      <c r="H822" s="528"/>
      <c r="I822" s="528"/>
      <c r="J822" s="527">
        <v>1</v>
      </c>
      <c r="K822" s="527">
        <v>2</v>
      </c>
      <c r="L822" s="527">
        <v>2</v>
      </c>
      <c r="M822" s="527">
        <v>30</v>
      </c>
      <c r="N822" s="527">
        <v>9</v>
      </c>
      <c r="O822" s="527">
        <v>4</v>
      </c>
      <c r="P822" s="527">
        <v>1</v>
      </c>
      <c r="Q822" s="527">
        <v>4</v>
      </c>
      <c r="R822" s="527">
        <v>9</v>
      </c>
      <c r="S822" s="527">
        <v>5</v>
      </c>
      <c r="T822" s="527">
        <v>1</v>
      </c>
      <c r="U822" s="527">
        <v>2</v>
      </c>
      <c r="V822" s="527">
        <v>5</v>
      </c>
      <c r="W822" s="527">
        <v>6</v>
      </c>
      <c r="X822" s="527">
        <v>1</v>
      </c>
      <c r="Y822" s="527">
        <v>1</v>
      </c>
      <c r="Z822" s="527">
        <v>4</v>
      </c>
      <c r="AA822" s="527">
        <v>1</v>
      </c>
      <c r="AB822" s="527">
        <v>1</v>
      </c>
      <c r="AC822" s="528"/>
      <c r="AD822" s="527">
        <v>1</v>
      </c>
      <c r="AE822" s="527">
        <v>2</v>
      </c>
      <c r="AF822" s="527">
        <v>4</v>
      </c>
      <c r="AG822" s="527">
        <v>3</v>
      </c>
      <c r="AH822" s="527">
        <v>1</v>
      </c>
      <c r="AI822" s="527">
        <v>3</v>
      </c>
      <c r="AJ822" s="527">
        <v>1</v>
      </c>
      <c r="AK822" s="527">
        <v>1</v>
      </c>
      <c r="AL822" s="527">
        <v>2</v>
      </c>
      <c r="AM822" s="527">
        <v>71</v>
      </c>
      <c r="AN822" s="527">
        <v>2</v>
      </c>
      <c r="AO822" s="527">
        <v>3</v>
      </c>
      <c r="AP822" s="527">
        <v>3</v>
      </c>
      <c r="AQ822" s="527">
        <v>5</v>
      </c>
      <c r="AR822" s="527">
        <v>1</v>
      </c>
      <c r="AS822" s="527">
        <v>4</v>
      </c>
      <c r="AT822" s="528"/>
      <c r="AU822" s="527">
        <v>1</v>
      </c>
      <c r="AV822" s="527">
        <v>2</v>
      </c>
      <c r="AW822" s="527">
        <v>3</v>
      </c>
      <c r="AX822" s="528"/>
    </row>
    <row r="823" spans="1:50">
      <c r="A823" s="526" t="s">
        <v>1005</v>
      </c>
      <c r="B823" s="526" t="s">
        <v>390</v>
      </c>
      <c r="C823" s="526" t="s">
        <v>954</v>
      </c>
      <c r="D823" s="526" t="s">
        <v>519</v>
      </c>
      <c r="E823" s="526" t="s">
        <v>520</v>
      </c>
      <c r="F823" s="61" t="str">
        <f>IF(D823="","",VLOOKUP(D823,'UG SKU Categorization'!$A$1:$C$204,3,0))</f>
        <v>Malaria Treatment</v>
      </c>
      <c r="G823" s="527">
        <v>15240</v>
      </c>
      <c r="H823" s="527">
        <v>130</v>
      </c>
      <c r="I823" s="527">
        <v>84</v>
      </c>
      <c r="J823" s="527">
        <v>92</v>
      </c>
      <c r="K823" s="527">
        <v>81</v>
      </c>
      <c r="L823" s="527">
        <v>187</v>
      </c>
      <c r="M823" s="527">
        <v>408</v>
      </c>
      <c r="N823" s="527">
        <v>323</v>
      </c>
      <c r="O823" s="527">
        <v>413</v>
      </c>
      <c r="P823" s="527">
        <v>552</v>
      </c>
      <c r="Q823" s="527">
        <v>848</v>
      </c>
      <c r="R823" s="527">
        <v>566</v>
      </c>
      <c r="S823" s="527">
        <v>583</v>
      </c>
      <c r="T823" s="527">
        <v>463</v>
      </c>
      <c r="U823" s="527">
        <v>269</v>
      </c>
      <c r="V823" s="527">
        <v>427</v>
      </c>
      <c r="W823" s="527">
        <v>965</v>
      </c>
      <c r="X823" s="527">
        <v>541</v>
      </c>
      <c r="Y823" s="527">
        <v>929</v>
      </c>
      <c r="Z823" s="527">
        <v>617</v>
      </c>
      <c r="AA823" s="527">
        <v>404</v>
      </c>
      <c r="AB823" s="527">
        <v>68</v>
      </c>
      <c r="AC823" s="527">
        <v>322</v>
      </c>
      <c r="AD823" s="527">
        <v>197</v>
      </c>
      <c r="AE823" s="527">
        <v>143</v>
      </c>
      <c r="AF823" s="527">
        <v>211</v>
      </c>
      <c r="AG823" s="527">
        <v>271</v>
      </c>
      <c r="AH823" s="527">
        <v>294</v>
      </c>
      <c r="AI823" s="527">
        <v>307</v>
      </c>
      <c r="AJ823" s="527">
        <v>326</v>
      </c>
      <c r="AK823" s="527">
        <v>242</v>
      </c>
      <c r="AL823" s="527">
        <v>307</v>
      </c>
      <c r="AM823" s="527">
        <v>331</v>
      </c>
      <c r="AN823" s="527">
        <v>311</v>
      </c>
      <c r="AO823" s="527">
        <v>357</v>
      </c>
      <c r="AP823" s="527">
        <v>281</v>
      </c>
      <c r="AQ823" s="527">
        <v>556</v>
      </c>
      <c r="AR823" s="527">
        <v>260</v>
      </c>
      <c r="AS823" s="527">
        <v>139</v>
      </c>
      <c r="AT823" s="527">
        <v>314</v>
      </c>
      <c r="AU823" s="527">
        <v>350</v>
      </c>
      <c r="AV823" s="527">
        <v>271</v>
      </c>
      <c r="AW823" s="527">
        <v>442</v>
      </c>
      <c r="AX823" s="527">
        <v>58</v>
      </c>
    </row>
    <row r="824" spans="1:50">
      <c r="A824" s="526" t="s">
        <v>1005</v>
      </c>
      <c r="B824" s="526" t="s">
        <v>390</v>
      </c>
      <c r="C824" s="526" t="s">
        <v>954</v>
      </c>
      <c r="D824" s="526" t="s">
        <v>521</v>
      </c>
      <c r="E824" s="526" t="s">
        <v>1150</v>
      </c>
      <c r="F824" s="61" t="str">
        <f>IF(D824="","",VLOOKUP(D824,'UG SKU Categorization'!$A$1:$C$204,3,0))</f>
        <v>Malaria Treatment</v>
      </c>
      <c r="G824" s="527">
        <v>34</v>
      </c>
      <c r="H824" s="527">
        <v>2</v>
      </c>
      <c r="I824" s="527">
        <v>1</v>
      </c>
      <c r="J824" s="527">
        <v>30</v>
      </c>
      <c r="K824" s="527">
        <v>1</v>
      </c>
      <c r="L824" s="528"/>
      <c r="M824" s="528"/>
      <c r="N824" s="528"/>
      <c r="O824" s="528"/>
      <c r="P824" s="528"/>
      <c r="Q824" s="528"/>
      <c r="R824" s="528"/>
      <c r="S824" s="528"/>
      <c r="T824" s="528"/>
      <c r="U824" s="528"/>
      <c r="V824" s="528"/>
      <c r="W824" s="528"/>
      <c r="X824" s="528"/>
      <c r="Y824" s="528"/>
      <c r="Z824" s="528"/>
      <c r="AA824" s="528"/>
      <c r="AB824" s="528"/>
      <c r="AC824" s="528"/>
      <c r="AD824" s="528"/>
      <c r="AE824" s="528"/>
      <c r="AF824" s="528"/>
      <c r="AG824" s="528"/>
      <c r="AH824" s="528"/>
      <c r="AI824" s="528"/>
      <c r="AJ824" s="528"/>
      <c r="AK824" s="528"/>
      <c r="AL824" s="528"/>
      <c r="AM824" s="528"/>
      <c r="AN824" s="528"/>
      <c r="AO824" s="528"/>
      <c r="AP824" s="528"/>
      <c r="AQ824" s="528"/>
      <c r="AR824" s="528"/>
      <c r="AS824" s="528"/>
      <c r="AT824" s="528"/>
      <c r="AU824" s="528"/>
      <c r="AV824" s="528"/>
      <c r="AW824" s="528"/>
      <c r="AX824" s="528"/>
    </row>
    <row r="825" spans="1:50">
      <c r="A825" s="526" t="s">
        <v>1005</v>
      </c>
      <c r="B825" s="526" t="s">
        <v>390</v>
      </c>
      <c r="C825" s="526" t="s">
        <v>954</v>
      </c>
      <c r="D825" s="526" t="s">
        <v>522</v>
      </c>
      <c r="E825" s="526" t="s">
        <v>523</v>
      </c>
      <c r="F825" s="61" t="str">
        <f>IF(D825="","",VLOOKUP(D825,'UG SKU Categorization'!$A$1:$C$204,3,0))</f>
        <v>Malaria Treatment</v>
      </c>
      <c r="G825" s="527">
        <v>1884</v>
      </c>
      <c r="H825" s="528"/>
      <c r="I825" s="528"/>
      <c r="J825" s="528"/>
      <c r="K825" s="527">
        <v>4</v>
      </c>
      <c r="L825" s="527">
        <v>11</v>
      </c>
      <c r="M825" s="528"/>
      <c r="N825" s="528"/>
      <c r="O825" s="528"/>
      <c r="P825" s="528"/>
      <c r="Q825" s="528"/>
      <c r="R825" s="528"/>
      <c r="S825" s="528"/>
      <c r="T825" s="528"/>
      <c r="U825" s="528"/>
      <c r="V825" s="528"/>
      <c r="W825" s="528"/>
      <c r="X825" s="528"/>
      <c r="Y825" s="528"/>
      <c r="Z825" s="527">
        <v>54</v>
      </c>
      <c r="AA825" s="527">
        <v>263</v>
      </c>
      <c r="AB825" s="527">
        <v>303</v>
      </c>
      <c r="AC825" s="527">
        <v>175</v>
      </c>
      <c r="AD825" s="527">
        <v>453</v>
      </c>
      <c r="AE825" s="527">
        <v>364</v>
      </c>
      <c r="AF825" s="527">
        <v>146</v>
      </c>
      <c r="AG825" s="527">
        <v>25</v>
      </c>
      <c r="AH825" s="527">
        <v>6</v>
      </c>
      <c r="AI825" s="528"/>
      <c r="AJ825" s="528"/>
      <c r="AK825" s="527">
        <v>30</v>
      </c>
      <c r="AL825" s="527">
        <v>8</v>
      </c>
      <c r="AM825" s="528"/>
      <c r="AN825" s="528"/>
      <c r="AO825" s="527">
        <v>9</v>
      </c>
      <c r="AP825" s="528"/>
      <c r="AQ825" s="527">
        <v>27</v>
      </c>
      <c r="AR825" s="527">
        <v>6</v>
      </c>
      <c r="AS825" s="528"/>
      <c r="AT825" s="528"/>
      <c r="AU825" s="528"/>
      <c r="AV825" s="528"/>
      <c r="AW825" s="528"/>
      <c r="AX825" s="528"/>
    </row>
    <row r="826" spans="1:50">
      <c r="A826" s="526" t="s">
        <v>1005</v>
      </c>
      <c r="B826" s="526" t="s">
        <v>390</v>
      </c>
      <c r="C826" s="526" t="s">
        <v>954</v>
      </c>
      <c r="D826" s="526" t="s">
        <v>524</v>
      </c>
      <c r="E826" s="526" t="s">
        <v>525</v>
      </c>
      <c r="F826" s="61" t="str">
        <f>IF(D826="","",VLOOKUP(D826,'UG SKU Categorization'!$A$1:$C$204,3,0))</f>
        <v>Malaria Prevention</v>
      </c>
      <c r="G826" s="527">
        <v>189</v>
      </c>
      <c r="H826" s="528"/>
      <c r="I826" s="528"/>
      <c r="J826" s="528"/>
      <c r="K826" s="528"/>
      <c r="L826" s="528"/>
      <c r="M826" s="528"/>
      <c r="N826" s="528"/>
      <c r="O826" s="528"/>
      <c r="P826" s="528"/>
      <c r="Q826" s="528"/>
      <c r="R826" s="528"/>
      <c r="S826" s="528"/>
      <c r="T826" s="528"/>
      <c r="U826" s="528"/>
      <c r="V826" s="528"/>
      <c r="W826" s="528"/>
      <c r="X826" s="528"/>
      <c r="Y826" s="528"/>
      <c r="Z826" s="527">
        <v>90</v>
      </c>
      <c r="AA826" s="527">
        <v>31</v>
      </c>
      <c r="AB826" s="527">
        <v>4</v>
      </c>
      <c r="AC826" s="527">
        <v>22</v>
      </c>
      <c r="AD826" s="527">
        <v>5</v>
      </c>
      <c r="AE826" s="527">
        <v>2</v>
      </c>
      <c r="AF826" s="528"/>
      <c r="AG826" s="528"/>
      <c r="AH826" s="527">
        <v>1</v>
      </c>
      <c r="AI826" s="528"/>
      <c r="AJ826" s="527">
        <v>1</v>
      </c>
      <c r="AK826" s="528"/>
      <c r="AL826" s="527">
        <v>4</v>
      </c>
      <c r="AM826" s="527">
        <v>11</v>
      </c>
      <c r="AN826" s="527">
        <v>6</v>
      </c>
      <c r="AO826" s="528"/>
      <c r="AP826" s="528"/>
      <c r="AQ826" s="527">
        <v>4</v>
      </c>
      <c r="AR826" s="527">
        <v>2</v>
      </c>
      <c r="AS826" s="527">
        <v>1</v>
      </c>
      <c r="AT826" s="528"/>
      <c r="AU826" s="527">
        <v>1</v>
      </c>
      <c r="AV826" s="527">
        <v>2</v>
      </c>
      <c r="AW826" s="527">
        <v>2</v>
      </c>
      <c r="AX826" s="528"/>
    </row>
    <row r="827" spans="1:50">
      <c r="A827" s="526" t="s">
        <v>1005</v>
      </c>
      <c r="B827" s="526" t="s">
        <v>390</v>
      </c>
      <c r="C827" s="526" t="s">
        <v>954</v>
      </c>
      <c r="D827" s="526" t="s">
        <v>526</v>
      </c>
      <c r="E827" s="526" t="s">
        <v>527</v>
      </c>
      <c r="F827" s="61" t="str">
        <f>IF(D827="","",VLOOKUP(D827,'UG SKU Categorization'!$A$1:$C$204,3,0))</f>
        <v>Other Health</v>
      </c>
      <c r="G827" s="527">
        <v>443</v>
      </c>
      <c r="H827" s="527">
        <v>18</v>
      </c>
      <c r="I827" s="527">
        <v>13</v>
      </c>
      <c r="J827" s="527">
        <v>19</v>
      </c>
      <c r="K827" s="527">
        <v>12</v>
      </c>
      <c r="L827" s="527">
        <v>15</v>
      </c>
      <c r="M827" s="527">
        <v>29</v>
      </c>
      <c r="N827" s="527">
        <v>7</v>
      </c>
      <c r="O827" s="527">
        <v>16</v>
      </c>
      <c r="P827" s="527">
        <v>17</v>
      </c>
      <c r="Q827" s="527">
        <v>22</v>
      </c>
      <c r="R827" s="527">
        <v>20</v>
      </c>
      <c r="S827" s="527">
        <v>23</v>
      </c>
      <c r="T827" s="527">
        <v>15</v>
      </c>
      <c r="U827" s="527">
        <v>12</v>
      </c>
      <c r="V827" s="527">
        <v>15</v>
      </c>
      <c r="W827" s="527">
        <v>19</v>
      </c>
      <c r="X827" s="527">
        <v>17</v>
      </c>
      <c r="Y827" s="527">
        <v>22</v>
      </c>
      <c r="Z827" s="527">
        <v>15</v>
      </c>
      <c r="AA827" s="527">
        <v>15</v>
      </c>
      <c r="AB827" s="527">
        <v>12</v>
      </c>
      <c r="AC827" s="527">
        <v>3</v>
      </c>
      <c r="AD827" s="528"/>
      <c r="AE827" s="527">
        <v>18</v>
      </c>
      <c r="AF827" s="527">
        <v>7</v>
      </c>
      <c r="AG827" s="527">
        <v>13</v>
      </c>
      <c r="AH827" s="527">
        <v>6</v>
      </c>
      <c r="AI827" s="527">
        <v>6</v>
      </c>
      <c r="AJ827" s="527">
        <v>13</v>
      </c>
      <c r="AK827" s="527">
        <v>6</v>
      </c>
      <c r="AL827" s="527">
        <v>9</v>
      </c>
      <c r="AM827" s="528"/>
      <c r="AN827" s="528"/>
      <c r="AO827" s="527">
        <v>1</v>
      </c>
      <c r="AP827" s="528"/>
      <c r="AQ827" s="527">
        <v>8</v>
      </c>
      <c r="AR827" s="528"/>
      <c r="AS827" s="528"/>
      <c r="AT827" s="528"/>
      <c r="AU827" s="528"/>
      <c r="AV827" s="528"/>
      <c r="AW827" s="528"/>
      <c r="AX827" s="528"/>
    </row>
    <row r="828" spans="1:50">
      <c r="A828" s="526" t="s">
        <v>1005</v>
      </c>
      <c r="B828" s="526" t="s">
        <v>390</v>
      </c>
      <c r="C828" s="526" t="s">
        <v>954</v>
      </c>
      <c r="D828" s="526" t="s">
        <v>528</v>
      </c>
      <c r="E828" s="526" t="s">
        <v>529</v>
      </c>
      <c r="F828" s="61" t="str">
        <f>IF(D828="","",VLOOKUP(D828,'UG SKU Categorization'!$A$1:$C$204,3,0))</f>
        <v>Other Health</v>
      </c>
      <c r="G828" s="527">
        <v>1222</v>
      </c>
      <c r="H828" s="527">
        <v>39</v>
      </c>
      <c r="I828" s="527">
        <v>18</v>
      </c>
      <c r="J828" s="527">
        <v>30</v>
      </c>
      <c r="K828" s="527">
        <v>19</v>
      </c>
      <c r="L828" s="527">
        <v>7</v>
      </c>
      <c r="M828" s="527">
        <v>117</v>
      </c>
      <c r="N828" s="527">
        <v>73</v>
      </c>
      <c r="O828" s="527">
        <v>69</v>
      </c>
      <c r="P828" s="527">
        <v>68</v>
      </c>
      <c r="Q828" s="527">
        <v>80</v>
      </c>
      <c r="R828" s="527">
        <v>43</v>
      </c>
      <c r="S828" s="527">
        <v>45</v>
      </c>
      <c r="T828" s="527">
        <v>32</v>
      </c>
      <c r="U828" s="527">
        <v>32</v>
      </c>
      <c r="V828" s="527">
        <v>42</v>
      </c>
      <c r="W828" s="527">
        <v>39</v>
      </c>
      <c r="X828" s="527">
        <v>21</v>
      </c>
      <c r="Y828" s="527">
        <v>55</v>
      </c>
      <c r="Z828" s="527">
        <v>26</v>
      </c>
      <c r="AA828" s="527">
        <v>27</v>
      </c>
      <c r="AB828" s="527">
        <v>15</v>
      </c>
      <c r="AC828" s="527">
        <v>17</v>
      </c>
      <c r="AD828" s="527">
        <v>28</v>
      </c>
      <c r="AE828" s="527">
        <v>12</v>
      </c>
      <c r="AF828" s="527">
        <v>8</v>
      </c>
      <c r="AG828" s="527">
        <v>18</v>
      </c>
      <c r="AH828" s="527">
        <v>16</v>
      </c>
      <c r="AI828" s="527">
        <v>21</v>
      </c>
      <c r="AJ828" s="527">
        <v>15</v>
      </c>
      <c r="AK828" s="527">
        <v>5</v>
      </c>
      <c r="AL828" s="527">
        <v>23</v>
      </c>
      <c r="AM828" s="527">
        <v>19</v>
      </c>
      <c r="AN828" s="527">
        <v>14</v>
      </c>
      <c r="AO828" s="527">
        <v>12</v>
      </c>
      <c r="AP828" s="527">
        <v>9</v>
      </c>
      <c r="AQ828" s="527">
        <v>38</v>
      </c>
      <c r="AR828" s="527">
        <v>5</v>
      </c>
      <c r="AS828" s="527">
        <v>4</v>
      </c>
      <c r="AT828" s="527">
        <v>20</v>
      </c>
      <c r="AU828" s="527">
        <v>14</v>
      </c>
      <c r="AV828" s="527">
        <v>5</v>
      </c>
      <c r="AW828" s="527">
        <v>16</v>
      </c>
      <c r="AX828" s="527">
        <v>6</v>
      </c>
    </row>
    <row r="829" spans="1:50">
      <c r="A829" s="526" t="s">
        <v>1005</v>
      </c>
      <c r="B829" s="526" t="s">
        <v>390</v>
      </c>
      <c r="C829" s="526" t="s">
        <v>954</v>
      </c>
      <c r="D829" s="526" t="s">
        <v>530</v>
      </c>
      <c r="E829" s="526" t="s">
        <v>531</v>
      </c>
      <c r="F829" s="61" t="str">
        <f>IF(D829="","",VLOOKUP(D829,'UG SKU Categorization'!$A$1:$C$204,3,0))</f>
        <v>Other Health</v>
      </c>
      <c r="G829" s="527">
        <v>334</v>
      </c>
      <c r="H829" s="527">
        <v>14</v>
      </c>
      <c r="I829" s="527">
        <v>5</v>
      </c>
      <c r="J829" s="527">
        <v>9</v>
      </c>
      <c r="K829" s="527">
        <v>4</v>
      </c>
      <c r="L829" s="527">
        <v>1</v>
      </c>
      <c r="M829" s="527">
        <v>84</v>
      </c>
      <c r="N829" s="527">
        <v>40</v>
      </c>
      <c r="O829" s="527">
        <v>16</v>
      </c>
      <c r="P829" s="527">
        <v>16</v>
      </c>
      <c r="Q829" s="527">
        <v>12</v>
      </c>
      <c r="R829" s="527">
        <v>15</v>
      </c>
      <c r="S829" s="527">
        <v>7</v>
      </c>
      <c r="T829" s="527">
        <v>5</v>
      </c>
      <c r="U829" s="527">
        <v>4</v>
      </c>
      <c r="V829" s="527">
        <v>8</v>
      </c>
      <c r="W829" s="527">
        <v>3</v>
      </c>
      <c r="X829" s="527">
        <v>3</v>
      </c>
      <c r="Y829" s="527">
        <v>5</v>
      </c>
      <c r="Z829" s="527">
        <v>8</v>
      </c>
      <c r="AA829" s="527">
        <v>7</v>
      </c>
      <c r="AB829" s="527">
        <v>7</v>
      </c>
      <c r="AC829" s="527">
        <v>3</v>
      </c>
      <c r="AD829" s="527">
        <v>5</v>
      </c>
      <c r="AE829" s="527">
        <v>4</v>
      </c>
      <c r="AF829" s="527">
        <v>1</v>
      </c>
      <c r="AG829" s="527">
        <v>6</v>
      </c>
      <c r="AH829" s="527">
        <v>9</v>
      </c>
      <c r="AI829" s="527">
        <v>4</v>
      </c>
      <c r="AJ829" s="528"/>
      <c r="AK829" s="527">
        <v>4</v>
      </c>
      <c r="AL829" s="527">
        <v>2</v>
      </c>
      <c r="AM829" s="527">
        <v>7</v>
      </c>
      <c r="AN829" s="527">
        <v>3</v>
      </c>
      <c r="AO829" s="527">
        <v>1</v>
      </c>
      <c r="AP829" s="527">
        <v>1</v>
      </c>
      <c r="AQ829" s="527">
        <v>10</v>
      </c>
      <c r="AR829" s="528"/>
      <c r="AS829" s="528"/>
      <c r="AT829" s="528"/>
      <c r="AU829" s="527">
        <v>1</v>
      </c>
      <c r="AV829" s="528"/>
      <c r="AW829" s="528"/>
      <c r="AX829" s="528"/>
    </row>
    <row r="830" spans="1:50">
      <c r="A830" s="526" t="s">
        <v>1005</v>
      </c>
      <c r="B830" s="526" t="s">
        <v>390</v>
      </c>
      <c r="C830" s="526" t="s">
        <v>954</v>
      </c>
      <c r="D830" s="526" t="s">
        <v>532</v>
      </c>
      <c r="E830" s="526" t="s">
        <v>533</v>
      </c>
      <c r="F830" s="61" t="str">
        <f>IF(D830="","",VLOOKUP(D830,'UG SKU Categorization'!$A$1:$C$204,3,0))</f>
        <v>Other Health</v>
      </c>
      <c r="G830" s="527">
        <v>234</v>
      </c>
      <c r="H830" s="527">
        <v>1</v>
      </c>
      <c r="I830" s="527">
        <v>5</v>
      </c>
      <c r="J830" s="527">
        <v>9</v>
      </c>
      <c r="K830" s="527">
        <v>14</v>
      </c>
      <c r="L830" s="527">
        <v>1</v>
      </c>
      <c r="M830" s="527">
        <v>10</v>
      </c>
      <c r="N830" s="527">
        <v>10</v>
      </c>
      <c r="O830" s="527">
        <v>9</v>
      </c>
      <c r="P830" s="527">
        <v>4</v>
      </c>
      <c r="Q830" s="527">
        <v>11</v>
      </c>
      <c r="R830" s="527">
        <v>11</v>
      </c>
      <c r="S830" s="527">
        <v>9</v>
      </c>
      <c r="T830" s="527">
        <v>5</v>
      </c>
      <c r="U830" s="527">
        <v>6</v>
      </c>
      <c r="V830" s="527">
        <v>9</v>
      </c>
      <c r="W830" s="527">
        <v>13</v>
      </c>
      <c r="X830" s="527">
        <v>2</v>
      </c>
      <c r="Y830" s="527">
        <v>5</v>
      </c>
      <c r="Z830" s="527">
        <v>22</v>
      </c>
      <c r="AA830" s="527">
        <v>13</v>
      </c>
      <c r="AB830" s="527">
        <v>5</v>
      </c>
      <c r="AC830" s="528"/>
      <c r="AD830" s="527">
        <v>4</v>
      </c>
      <c r="AE830" s="527">
        <v>4</v>
      </c>
      <c r="AF830" s="527">
        <v>1</v>
      </c>
      <c r="AG830" s="528"/>
      <c r="AH830" s="527">
        <v>3</v>
      </c>
      <c r="AI830" s="527">
        <v>4</v>
      </c>
      <c r="AJ830" s="528"/>
      <c r="AK830" s="527">
        <v>2</v>
      </c>
      <c r="AL830" s="527">
        <v>2</v>
      </c>
      <c r="AM830" s="527">
        <v>5</v>
      </c>
      <c r="AN830" s="527">
        <v>5</v>
      </c>
      <c r="AO830" s="527">
        <v>1</v>
      </c>
      <c r="AP830" s="528"/>
      <c r="AQ830" s="527">
        <v>14</v>
      </c>
      <c r="AR830" s="527">
        <v>1</v>
      </c>
      <c r="AS830" s="527">
        <v>1</v>
      </c>
      <c r="AT830" s="527">
        <v>1</v>
      </c>
      <c r="AU830" s="527">
        <v>4</v>
      </c>
      <c r="AV830" s="527">
        <v>2</v>
      </c>
      <c r="AW830" s="527">
        <v>6</v>
      </c>
      <c r="AX830" s="528"/>
    </row>
    <row r="831" spans="1:50">
      <c r="A831" s="526" t="s">
        <v>1005</v>
      </c>
      <c r="B831" s="526" t="s">
        <v>390</v>
      </c>
      <c r="C831" s="526" t="s">
        <v>954</v>
      </c>
      <c r="D831" s="526" t="s">
        <v>534</v>
      </c>
      <c r="E831" s="526" t="s">
        <v>535</v>
      </c>
      <c r="F831" s="61" t="str">
        <f>IF(D831="","",VLOOKUP(D831,'UG SKU Categorization'!$A$1:$C$204,3,0))</f>
        <v>Other Health</v>
      </c>
      <c r="G831" s="527">
        <v>330</v>
      </c>
      <c r="H831" s="527">
        <v>21</v>
      </c>
      <c r="I831" s="527">
        <v>7</v>
      </c>
      <c r="J831" s="527">
        <v>18</v>
      </c>
      <c r="K831" s="527">
        <v>8</v>
      </c>
      <c r="L831" s="527">
        <v>7</v>
      </c>
      <c r="M831" s="527">
        <v>20</v>
      </c>
      <c r="N831" s="527">
        <v>19</v>
      </c>
      <c r="O831" s="527">
        <v>22</v>
      </c>
      <c r="P831" s="527">
        <v>19</v>
      </c>
      <c r="Q831" s="527">
        <v>22</v>
      </c>
      <c r="R831" s="527">
        <v>6</v>
      </c>
      <c r="S831" s="527">
        <v>14</v>
      </c>
      <c r="T831" s="527">
        <v>21</v>
      </c>
      <c r="U831" s="527">
        <v>3</v>
      </c>
      <c r="V831" s="527">
        <v>15</v>
      </c>
      <c r="W831" s="527">
        <v>9</v>
      </c>
      <c r="X831" s="527">
        <v>4</v>
      </c>
      <c r="Y831" s="527">
        <v>17</v>
      </c>
      <c r="Z831" s="527">
        <v>15</v>
      </c>
      <c r="AA831" s="527">
        <v>8</v>
      </c>
      <c r="AB831" s="527">
        <v>7</v>
      </c>
      <c r="AC831" s="527">
        <v>4</v>
      </c>
      <c r="AD831" s="527">
        <v>2</v>
      </c>
      <c r="AE831" s="528"/>
      <c r="AF831" s="528"/>
      <c r="AG831" s="528"/>
      <c r="AH831" s="527">
        <v>2</v>
      </c>
      <c r="AI831" s="528"/>
      <c r="AJ831" s="527">
        <v>3</v>
      </c>
      <c r="AK831" s="527">
        <v>6</v>
      </c>
      <c r="AL831" s="527">
        <v>2</v>
      </c>
      <c r="AM831" s="527">
        <v>3</v>
      </c>
      <c r="AN831" s="527">
        <v>1</v>
      </c>
      <c r="AO831" s="527">
        <v>4</v>
      </c>
      <c r="AP831" s="527">
        <v>7</v>
      </c>
      <c r="AQ831" s="527">
        <v>6</v>
      </c>
      <c r="AR831" s="527">
        <v>4</v>
      </c>
      <c r="AS831" s="527">
        <v>1</v>
      </c>
      <c r="AT831" s="527">
        <v>2</v>
      </c>
      <c r="AU831" s="527">
        <v>1</v>
      </c>
      <c r="AV831" s="528"/>
      <c r="AW831" s="528"/>
      <c r="AX831" s="528"/>
    </row>
    <row r="832" spans="1:50">
      <c r="A832" s="526" t="s">
        <v>1005</v>
      </c>
      <c r="B832" s="526" t="s">
        <v>390</v>
      </c>
      <c r="C832" s="526" t="s">
        <v>954</v>
      </c>
      <c r="D832" s="526" t="s">
        <v>536</v>
      </c>
      <c r="E832" s="526" t="s">
        <v>537</v>
      </c>
      <c r="F832" s="61" t="str">
        <f>IF(D832="","",VLOOKUP(D832,'UG SKU Categorization'!$A$1:$C$204,3,0))</f>
        <v>Other Health</v>
      </c>
      <c r="G832" s="527">
        <v>258</v>
      </c>
      <c r="H832" s="527">
        <v>1</v>
      </c>
      <c r="I832" s="527">
        <v>6</v>
      </c>
      <c r="J832" s="527">
        <v>7</v>
      </c>
      <c r="K832" s="528"/>
      <c r="L832" s="527">
        <v>2</v>
      </c>
      <c r="M832" s="527">
        <v>58</v>
      </c>
      <c r="N832" s="527">
        <v>14</v>
      </c>
      <c r="O832" s="527">
        <v>10</v>
      </c>
      <c r="P832" s="527">
        <v>9</v>
      </c>
      <c r="Q832" s="527">
        <v>15</v>
      </c>
      <c r="R832" s="527">
        <v>14</v>
      </c>
      <c r="S832" s="527">
        <v>7</v>
      </c>
      <c r="T832" s="527">
        <v>7</v>
      </c>
      <c r="U832" s="527">
        <v>6</v>
      </c>
      <c r="V832" s="527">
        <v>3</v>
      </c>
      <c r="W832" s="527">
        <v>2</v>
      </c>
      <c r="X832" s="527">
        <v>9</v>
      </c>
      <c r="Y832" s="527">
        <v>13</v>
      </c>
      <c r="Z832" s="527">
        <v>20</v>
      </c>
      <c r="AA832" s="527">
        <v>2</v>
      </c>
      <c r="AB832" s="527">
        <v>3</v>
      </c>
      <c r="AC832" s="527">
        <v>2</v>
      </c>
      <c r="AD832" s="527">
        <v>4</v>
      </c>
      <c r="AE832" s="527">
        <v>1</v>
      </c>
      <c r="AF832" s="527">
        <v>1</v>
      </c>
      <c r="AG832" s="527">
        <v>1</v>
      </c>
      <c r="AH832" s="527">
        <v>8</v>
      </c>
      <c r="AI832" s="527">
        <v>5</v>
      </c>
      <c r="AJ832" s="528"/>
      <c r="AK832" s="527">
        <v>6</v>
      </c>
      <c r="AL832" s="528"/>
      <c r="AM832" s="527">
        <v>4</v>
      </c>
      <c r="AN832" s="527">
        <v>3</v>
      </c>
      <c r="AO832" s="527">
        <v>4</v>
      </c>
      <c r="AP832" s="528"/>
      <c r="AQ832" s="527">
        <v>6</v>
      </c>
      <c r="AR832" s="528"/>
      <c r="AS832" s="528"/>
      <c r="AT832" s="527">
        <v>2</v>
      </c>
      <c r="AU832" s="527">
        <v>1</v>
      </c>
      <c r="AV832" s="527">
        <v>2</v>
      </c>
      <c r="AW832" s="528"/>
      <c r="AX832" s="528"/>
    </row>
    <row r="833" spans="1:50">
      <c r="A833" s="526" t="s">
        <v>1005</v>
      </c>
      <c r="B833" s="526" t="s">
        <v>390</v>
      </c>
      <c r="C833" s="526" t="s">
        <v>954</v>
      </c>
      <c r="D833" s="526" t="s">
        <v>538</v>
      </c>
      <c r="E833" s="526" t="s">
        <v>539</v>
      </c>
      <c r="F833" s="61" t="str">
        <f>IF(D833="","",VLOOKUP(D833,'UG SKU Categorization'!$A$1:$C$204,3,0))</f>
        <v>Other Health</v>
      </c>
      <c r="G833" s="527">
        <v>34</v>
      </c>
      <c r="H833" s="527">
        <v>1</v>
      </c>
      <c r="I833" s="528"/>
      <c r="J833" s="528"/>
      <c r="K833" s="527">
        <v>1</v>
      </c>
      <c r="L833" s="527">
        <v>1</v>
      </c>
      <c r="M833" s="527">
        <v>21</v>
      </c>
      <c r="N833" s="527">
        <v>1</v>
      </c>
      <c r="O833" s="527">
        <v>1</v>
      </c>
      <c r="P833" s="527">
        <v>2</v>
      </c>
      <c r="Q833" s="528"/>
      <c r="R833" s="528"/>
      <c r="S833" s="528"/>
      <c r="T833" s="528"/>
      <c r="U833" s="528"/>
      <c r="V833" s="528"/>
      <c r="W833" s="527">
        <v>1</v>
      </c>
      <c r="X833" s="528"/>
      <c r="Y833" s="528"/>
      <c r="Z833" s="528"/>
      <c r="AA833" s="528"/>
      <c r="AB833" s="528"/>
      <c r="AC833" s="528"/>
      <c r="AD833" s="528"/>
      <c r="AE833" s="528"/>
      <c r="AF833" s="528"/>
      <c r="AG833" s="528"/>
      <c r="AH833" s="527">
        <v>1</v>
      </c>
      <c r="AI833" s="527">
        <v>1</v>
      </c>
      <c r="AJ833" s="527">
        <v>1</v>
      </c>
      <c r="AK833" s="528"/>
      <c r="AL833" s="528"/>
      <c r="AM833" s="528"/>
      <c r="AN833" s="528"/>
      <c r="AO833" s="528"/>
      <c r="AP833" s="528"/>
      <c r="AQ833" s="528"/>
      <c r="AR833" s="528"/>
      <c r="AS833" s="527">
        <v>2</v>
      </c>
      <c r="AT833" s="528"/>
      <c r="AU833" s="528"/>
      <c r="AV833" s="528"/>
      <c r="AW833" s="528"/>
      <c r="AX833" s="528"/>
    </row>
    <row r="834" spans="1:50">
      <c r="A834" s="526" t="s">
        <v>1005</v>
      </c>
      <c r="B834" s="526" t="s">
        <v>390</v>
      </c>
      <c r="C834" s="526" t="s">
        <v>954</v>
      </c>
      <c r="D834" s="526" t="s">
        <v>540</v>
      </c>
      <c r="E834" s="526" t="s">
        <v>541</v>
      </c>
      <c r="F834" s="61" t="str">
        <f>IF(D834="","",VLOOKUP(D834,'UG SKU Categorization'!$A$1:$C$204,3,0))</f>
        <v>Other Health</v>
      </c>
      <c r="G834" s="527">
        <v>1164</v>
      </c>
      <c r="H834" s="527">
        <v>34</v>
      </c>
      <c r="I834" s="527">
        <v>32</v>
      </c>
      <c r="J834" s="527">
        <v>25</v>
      </c>
      <c r="K834" s="527">
        <v>14</v>
      </c>
      <c r="L834" s="527">
        <v>22</v>
      </c>
      <c r="M834" s="527">
        <v>123</v>
      </c>
      <c r="N834" s="527">
        <v>57</v>
      </c>
      <c r="O834" s="527">
        <v>85</v>
      </c>
      <c r="P834" s="527">
        <v>192</v>
      </c>
      <c r="Q834" s="527">
        <v>182</v>
      </c>
      <c r="R834" s="527">
        <v>104</v>
      </c>
      <c r="S834" s="527">
        <v>127</v>
      </c>
      <c r="T834" s="527">
        <v>5</v>
      </c>
      <c r="U834" s="528"/>
      <c r="V834" s="528"/>
      <c r="W834" s="528"/>
      <c r="X834" s="527">
        <v>35</v>
      </c>
      <c r="Y834" s="527">
        <v>35</v>
      </c>
      <c r="Z834" s="528"/>
      <c r="AA834" s="527">
        <v>2</v>
      </c>
      <c r="AB834" s="528"/>
      <c r="AC834" s="527">
        <v>64</v>
      </c>
      <c r="AD834" s="527">
        <v>4</v>
      </c>
      <c r="AE834" s="527">
        <v>4</v>
      </c>
      <c r="AF834" s="527">
        <v>4</v>
      </c>
      <c r="AG834" s="527">
        <v>8</v>
      </c>
      <c r="AH834" s="527">
        <v>2</v>
      </c>
      <c r="AI834" s="527">
        <v>2</v>
      </c>
      <c r="AJ834" s="527">
        <v>2</v>
      </c>
      <c r="AK834" s="528"/>
      <c r="AL834" s="528"/>
      <c r="AM834" s="528"/>
      <c r="AN834" s="528"/>
      <c r="AO834" s="528"/>
      <c r="AP834" s="528"/>
      <c r="AQ834" s="528"/>
      <c r="AR834" s="528"/>
      <c r="AS834" s="528"/>
      <c r="AT834" s="528"/>
      <c r="AU834" s="528"/>
      <c r="AV834" s="528"/>
      <c r="AW834" s="528"/>
      <c r="AX834" s="528"/>
    </row>
    <row r="835" spans="1:50">
      <c r="A835" s="526" t="s">
        <v>1005</v>
      </c>
      <c r="B835" s="526" t="s">
        <v>390</v>
      </c>
      <c r="C835" s="526" t="s">
        <v>954</v>
      </c>
      <c r="D835" s="526" t="s">
        <v>542</v>
      </c>
      <c r="E835" s="526" t="s">
        <v>543</v>
      </c>
      <c r="F835" s="61" t="str">
        <f>IF(D835="","",VLOOKUP(D835,'UG SKU Categorization'!$A$1:$C$204,3,0))</f>
        <v>Other Health</v>
      </c>
      <c r="G835" s="527">
        <v>182</v>
      </c>
      <c r="H835" s="527">
        <v>1</v>
      </c>
      <c r="I835" s="527">
        <v>2</v>
      </c>
      <c r="J835" s="527">
        <v>2</v>
      </c>
      <c r="K835" s="527">
        <v>2</v>
      </c>
      <c r="L835" s="527">
        <v>1</v>
      </c>
      <c r="M835" s="527">
        <v>7</v>
      </c>
      <c r="N835" s="527">
        <v>7</v>
      </c>
      <c r="O835" s="527">
        <v>1</v>
      </c>
      <c r="P835" s="527">
        <v>3</v>
      </c>
      <c r="Q835" s="527">
        <v>1</v>
      </c>
      <c r="R835" s="527">
        <v>4</v>
      </c>
      <c r="S835" s="527">
        <v>1</v>
      </c>
      <c r="T835" s="527">
        <v>1</v>
      </c>
      <c r="U835" s="527">
        <v>1</v>
      </c>
      <c r="V835" s="527">
        <v>4</v>
      </c>
      <c r="W835" s="527">
        <v>2</v>
      </c>
      <c r="X835" s="527">
        <v>1</v>
      </c>
      <c r="Y835" s="527">
        <v>4</v>
      </c>
      <c r="Z835" s="527">
        <v>1</v>
      </c>
      <c r="AA835" s="528"/>
      <c r="AB835" s="527">
        <v>5</v>
      </c>
      <c r="AC835" s="527">
        <v>2</v>
      </c>
      <c r="AD835" s="528"/>
      <c r="AE835" s="527">
        <v>1</v>
      </c>
      <c r="AF835" s="528"/>
      <c r="AG835" s="527">
        <v>1</v>
      </c>
      <c r="AH835" s="528"/>
      <c r="AI835" s="528"/>
      <c r="AJ835" s="528"/>
      <c r="AK835" s="527">
        <v>1</v>
      </c>
      <c r="AL835" s="528"/>
      <c r="AM835" s="528"/>
      <c r="AN835" s="527">
        <v>11</v>
      </c>
      <c r="AO835" s="527">
        <v>14</v>
      </c>
      <c r="AP835" s="527">
        <v>6</v>
      </c>
      <c r="AQ835" s="527">
        <v>17</v>
      </c>
      <c r="AR835" s="527">
        <v>13</v>
      </c>
      <c r="AS835" s="527">
        <v>5</v>
      </c>
      <c r="AT835" s="527">
        <v>15</v>
      </c>
      <c r="AU835" s="527">
        <v>14</v>
      </c>
      <c r="AV835" s="527">
        <v>18</v>
      </c>
      <c r="AW835" s="527">
        <v>12</v>
      </c>
      <c r="AX835" s="527">
        <v>1</v>
      </c>
    </row>
    <row r="836" spans="1:50">
      <c r="A836" s="526" t="s">
        <v>1005</v>
      </c>
      <c r="B836" s="526" t="s">
        <v>390</v>
      </c>
      <c r="C836" s="526" t="s">
        <v>954</v>
      </c>
      <c r="D836" s="526" t="s">
        <v>544</v>
      </c>
      <c r="E836" s="526" t="s">
        <v>545</v>
      </c>
      <c r="F836" s="61" t="str">
        <f>IF(D836="","",VLOOKUP(D836,'UG SKU Categorization'!$A$1:$C$204,3,0))</f>
        <v>Other Health</v>
      </c>
      <c r="G836" s="527">
        <v>38</v>
      </c>
      <c r="H836" s="528"/>
      <c r="I836" s="527">
        <v>2</v>
      </c>
      <c r="J836" s="527">
        <v>1</v>
      </c>
      <c r="K836" s="527">
        <v>1</v>
      </c>
      <c r="L836" s="528"/>
      <c r="M836" s="527">
        <v>22</v>
      </c>
      <c r="N836" s="528"/>
      <c r="O836" s="528"/>
      <c r="P836" s="528"/>
      <c r="Q836" s="527">
        <v>1</v>
      </c>
      <c r="R836" s="528"/>
      <c r="S836" s="528"/>
      <c r="T836" s="527">
        <v>2</v>
      </c>
      <c r="U836" s="528"/>
      <c r="V836" s="527">
        <v>2</v>
      </c>
      <c r="W836" s="528"/>
      <c r="X836" s="528"/>
      <c r="Y836" s="527">
        <v>1</v>
      </c>
      <c r="Z836" s="528"/>
      <c r="AA836" s="528"/>
      <c r="AB836" s="527">
        <v>2</v>
      </c>
      <c r="AC836" s="528"/>
      <c r="AD836" s="528"/>
      <c r="AE836" s="528"/>
      <c r="AF836" s="527">
        <v>1</v>
      </c>
      <c r="AG836" s="528"/>
      <c r="AH836" s="527">
        <v>1</v>
      </c>
      <c r="AI836" s="528"/>
      <c r="AJ836" s="528"/>
      <c r="AK836" s="528"/>
      <c r="AL836" s="528"/>
      <c r="AM836" s="528"/>
      <c r="AN836" s="528"/>
      <c r="AO836" s="528"/>
      <c r="AP836" s="528"/>
      <c r="AQ836" s="528"/>
      <c r="AR836" s="528"/>
      <c r="AS836" s="527">
        <v>2</v>
      </c>
      <c r="AT836" s="528"/>
      <c r="AU836" s="528"/>
      <c r="AV836" s="528"/>
      <c r="AW836" s="528"/>
      <c r="AX836" s="528"/>
    </row>
    <row r="837" spans="1:50">
      <c r="A837" s="526" t="s">
        <v>1005</v>
      </c>
      <c r="B837" s="526" t="s">
        <v>390</v>
      </c>
      <c r="C837" s="526" t="s">
        <v>954</v>
      </c>
      <c r="D837" s="526" t="s">
        <v>546</v>
      </c>
      <c r="E837" s="526" t="s">
        <v>547</v>
      </c>
      <c r="F837" s="61" t="str">
        <f>IF(D837="","",VLOOKUP(D837,'UG SKU Categorization'!$A$1:$C$204,3,0))</f>
        <v>Other Health</v>
      </c>
      <c r="G837" s="527">
        <v>474</v>
      </c>
      <c r="H837" s="527">
        <v>5</v>
      </c>
      <c r="I837" s="527">
        <v>7</v>
      </c>
      <c r="J837" s="527">
        <v>11</v>
      </c>
      <c r="K837" s="527">
        <v>16</v>
      </c>
      <c r="L837" s="527">
        <v>4</v>
      </c>
      <c r="M837" s="527">
        <v>41</v>
      </c>
      <c r="N837" s="527">
        <v>20</v>
      </c>
      <c r="O837" s="527">
        <v>10</v>
      </c>
      <c r="P837" s="527">
        <v>16</v>
      </c>
      <c r="Q837" s="527">
        <v>21</v>
      </c>
      <c r="R837" s="527">
        <v>11</v>
      </c>
      <c r="S837" s="527">
        <v>3</v>
      </c>
      <c r="T837" s="527">
        <v>1</v>
      </c>
      <c r="U837" s="527">
        <v>2</v>
      </c>
      <c r="V837" s="527">
        <v>19</v>
      </c>
      <c r="W837" s="527">
        <v>64</v>
      </c>
      <c r="X837" s="527">
        <v>4</v>
      </c>
      <c r="Y837" s="527">
        <v>26</v>
      </c>
      <c r="Z837" s="527">
        <v>32</v>
      </c>
      <c r="AA837" s="527">
        <v>32</v>
      </c>
      <c r="AB837" s="527">
        <v>10</v>
      </c>
      <c r="AC837" s="527">
        <v>15</v>
      </c>
      <c r="AD837" s="527">
        <v>8</v>
      </c>
      <c r="AE837" s="527">
        <v>6</v>
      </c>
      <c r="AF837" s="527">
        <v>4</v>
      </c>
      <c r="AG837" s="527">
        <v>2</v>
      </c>
      <c r="AH837" s="527">
        <v>7</v>
      </c>
      <c r="AI837" s="527">
        <v>3</v>
      </c>
      <c r="AJ837" s="527">
        <v>6</v>
      </c>
      <c r="AK837" s="527">
        <v>7</v>
      </c>
      <c r="AL837" s="527">
        <v>6</v>
      </c>
      <c r="AM837" s="527">
        <v>7</v>
      </c>
      <c r="AN837" s="527">
        <v>2</v>
      </c>
      <c r="AO837" s="527">
        <v>2</v>
      </c>
      <c r="AP837" s="527">
        <v>1</v>
      </c>
      <c r="AQ837" s="527">
        <v>21</v>
      </c>
      <c r="AR837" s="527">
        <v>3</v>
      </c>
      <c r="AS837" s="527">
        <v>3</v>
      </c>
      <c r="AT837" s="527">
        <v>3</v>
      </c>
      <c r="AU837" s="527">
        <v>2</v>
      </c>
      <c r="AV837" s="527">
        <v>3</v>
      </c>
      <c r="AW837" s="527">
        <v>8</v>
      </c>
      <c r="AX837" s="528"/>
    </row>
    <row r="838" spans="1:50">
      <c r="A838" s="526" t="s">
        <v>1005</v>
      </c>
      <c r="B838" s="526" t="s">
        <v>390</v>
      </c>
      <c r="C838" s="526" t="s">
        <v>954</v>
      </c>
      <c r="D838" s="526" t="s">
        <v>548</v>
      </c>
      <c r="E838" s="526" t="s">
        <v>549</v>
      </c>
      <c r="F838" s="61" t="str">
        <f>IF(D838="","",VLOOKUP(D838,'UG SKU Categorization'!$A$1:$C$204,3,0))</f>
        <v>Other Health</v>
      </c>
      <c r="G838" s="527">
        <v>692</v>
      </c>
      <c r="H838" s="528"/>
      <c r="I838" s="527">
        <v>7</v>
      </c>
      <c r="J838" s="527">
        <v>5</v>
      </c>
      <c r="K838" s="527">
        <v>1</v>
      </c>
      <c r="L838" s="527">
        <v>6</v>
      </c>
      <c r="M838" s="527">
        <v>62</v>
      </c>
      <c r="N838" s="527">
        <v>40</v>
      </c>
      <c r="O838" s="527">
        <v>31</v>
      </c>
      <c r="P838" s="527">
        <v>30</v>
      </c>
      <c r="Q838" s="527">
        <v>32</v>
      </c>
      <c r="R838" s="527">
        <v>23</v>
      </c>
      <c r="S838" s="527">
        <v>17</v>
      </c>
      <c r="T838" s="527">
        <v>16</v>
      </c>
      <c r="U838" s="527">
        <v>17</v>
      </c>
      <c r="V838" s="527">
        <v>14</v>
      </c>
      <c r="W838" s="527">
        <v>17</v>
      </c>
      <c r="X838" s="527">
        <v>17</v>
      </c>
      <c r="Y838" s="527">
        <v>31</v>
      </c>
      <c r="Z838" s="527">
        <v>26</v>
      </c>
      <c r="AA838" s="527">
        <v>20</v>
      </c>
      <c r="AB838" s="527">
        <v>11</v>
      </c>
      <c r="AC838" s="527">
        <v>10</v>
      </c>
      <c r="AD838" s="527">
        <v>26</v>
      </c>
      <c r="AE838" s="527">
        <v>11</v>
      </c>
      <c r="AF838" s="527">
        <v>17</v>
      </c>
      <c r="AG838" s="527">
        <v>24</v>
      </c>
      <c r="AH838" s="527">
        <v>13</v>
      </c>
      <c r="AI838" s="527">
        <v>13</v>
      </c>
      <c r="AJ838" s="527">
        <v>7</v>
      </c>
      <c r="AK838" s="527">
        <v>10</v>
      </c>
      <c r="AL838" s="527">
        <v>13</v>
      </c>
      <c r="AM838" s="527">
        <v>17</v>
      </c>
      <c r="AN838" s="527">
        <v>10</v>
      </c>
      <c r="AO838" s="527">
        <v>15</v>
      </c>
      <c r="AP838" s="527">
        <v>9</v>
      </c>
      <c r="AQ838" s="527">
        <v>38</v>
      </c>
      <c r="AR838" s="527">
        <v>13</v>
      </c>
      <c r="AS838" s="527">
        <v>15</v>
      </c>
      <c r="AT838" s="527">
        <v>8</v>
      </c>
      <c r="AU838" s="528"/>
      <c r="AV838" s="528"/>
      <c r="AW838" s="528"/>
      <c r="AX838" s="528"/>
    </row>
    <row r="839" spans="1:50">
      <c r="A839" s="526" t="s">
        <v>1005</v>
      </c>
      <c r="B839" s="526" t="s">
        <v>390</v>
      </c>
      <c r="C839" s="526" t="s">
        <v>954</v>
      </c>
      <c r="D839" s="526" t="s">
        <v>550</v>
      </c>
      <c r="E839" s="526" t="s">
        <v>551</v>
      </c>
      <c r="F839" s="61" t="str">
        <f>IF(D839="","",VLOOKUP(D839,'UG SKU Categorization'!$A$1:$C$204,3,0))</f>
        <v>Other Health</v>
      </c>
      <c r="G839" s="527">
        <v>478</v>
      </c>
      <c r="H839" s="528"/>
      <c r="I839" s="528"/>
      <c r="J839" s="528"/>
      <c r="K839" s="527">
        <v>3</v>
      </c>
      <c r="L839" s="527">
        <v>24</v>
      </c>
      <c r="M839" s="527">
        <v>47</v>
      </c>
      <c r="N839" s="527">
        <v>47</v>
      </c>
      <c r="O839" s="527">
        <v>42</v>
      </c>
      <c r="P839" s="527">
        <v>26</v>
      </c>
      <c r="Q839" s="527">
        <v>24</v>
      </c>
      <c r="R839" s="527">
        <v>24</v>
      </c>
      <c r="S839" s="527">
        <v>11</v>
      </c>
      <c r="T839" s="527">
        <v>11</v>
      </c>
      <c r="U839" s="527">
        <v>10</v>
      </c>
      <c r="V839" s="527">
        <v>14</v>
      </c>
      <c r="W839" s="527">
        <v>11</v>
      </c>
      <c r="X839" s="527">
        <v>19</v>
      </c>
      <c r="Y839" s="527">
        <v>39</v>
      </c>
      <c r="Z839" s="527">
        <v>28</v>
      </c>
      <c r="AA839" s="527">
        <v>12</v>
      </c>
      <c r="AB839" s="527">
        <v>11</v>
      </c>
      <c r="AC839" s="527">
        <v>22</v>
      </c>
      <c r="AD839" s="527">
        <v>27</v>
      </c>
      <c r="AE839" s="527">
        <v>9</v>
      </c>
      <c r="AF839" s="527">
        <v>4</v>
      </c>
      <c r="AG839" s="527">
        <v>10</v>
      </c>
      <c r="AH839" s="527">
        <v>3</v>
      </c>
      <c r="AI839" s="528"/>
      <c r="AJ839" s="528"/>
      <c r="AK839" s="528"/>
      <c r="AL839" s="528"/>
      <c r="AM839" s="528"/>
      <c r="AN839" s="528"/>
      <c r="AO839" s="528"/>
      <c r="AP839" s="528"/>
      <c r="AQ839" s="528"/>
      <c r="AR839" s="528"/>
      <c r="AS839" s="528"/>
      <c r="AT839" s="528"/>
      <c r="AU839" s="528"/>
      <c r="AV839" s="528"/>
      <c r="AW839" s="528"/>
      <c r="AX839" s="528"/>
    </row>
    <row r="840" spans="1:50">
      <c r="A840" s="526" t="s">
        <v>1005</v>
      </c>
      <c r="B840" s="526" t="s">
        <v>390</v>
      </c>
      <c r="C840" s="526" t="s">
        <v>954</v>
      </c>
      <c r="D840" s="526" t="s">
        <v>552</v>
      </c>
      <c r="E840" s="526" t="s">
        <v>553</v>
      </c>
      <c r="F840" s="61" t="str">
        <f>IF(D840="","",VLOOKUP(D840,'UG SKU Categorization'!$A$1:$C$204,3,0))</f>
        <v>Other Health</v>
      </c>
      <c r="G840" s="527">
        <v>1001</v>
      </c>
      <c r="H840" s="528"/>
      <c r="I840" s="528"/>
      <c r="J840" s="528"/>
      <c r="K840" s="528"/>
      <c r="L840" s="528"/>
      <c r="M840" s="528"/>
      <c r="N840" s="528"/>
      <c r="O840" s="528"/>
      <c r="P840" s="528"/>
      <c r="Q840" s="528"/>
      <c r="R840" s="527">
        <v>51</v>
      </c>
      <c r="S840" s="527">
        <v>39</v>
      </c>
      <c r="T840" s="527">
        <v>90</v>
      </c>
      <c r="U840" s="527">
        <v>26</v>
      </c>
      <c r="V840" s="527">
        <v>51</v>
      </c>
      <c r="W840" s="527">
        <v>60</v>
      </c>
      <c r="X840" s="527">
        <v>5</v>
      </c>
      <c r="Y840" s="527">
        <v>139</v>
      </c>
      <c r="Z840" s="527">
        <v>15</v>
      </c>
      <c r="AA840" s="527">
        <v>32</v>
      </c>
      <c r="AB840" s="527">
        <v>7</v>
      </c>
      <c r="AC840" s="528"/>
      <c r="AD840" s="527">
        <v>36</v>
      </c>
      <c r="AE840" s="527">
        <v>16</v>
      </c>
      <c r="AF840" s="527">
        <v>11</v>
      </c>
      <c r="AG840" s="527">
        <v>12</v>
      </c>
      <c r="AH840" s="527">
        <v>29</v>
      </c>
      <c r="AI840" s="527">
        <v>22</v>
      </c>
      <c r="AJ840" s="527">
        <v>25</v>
      </c>
      <c r="AK840" s="527">
        <v>30</v>
      </c>
      <c r="AL840" s="527">
        <v>25</v>
      </c>
      <c r="AM840" s="527">
        <v>43</v>
      </c>
      <c r="AN840" s="527">
        <v>19</v>
      </c>
      <c r="AO840" s="527">
        <v>18</v>
      </c>
      <c r="AP840" s="527">
        <v>8</v>
      </c>
      <c r="AQ840" s="527">
        <v>23</v>
      </c>
      <c r="AR840" s="527">
        <v>37</v>
      </c>
      <c r="AS840" s="527">
        <v>15</v>
      </c>
      <c r="AT840" s="527">
        <v>27</v>
      </c>
      <c r="AU840" s="527">
        <v>22</v>
      </c>
      <c r="AV840" s="527">
        <v>23</v>
      </c>
      <c r="AW840" s="527">
        <v>39</v>
      </c>
      <c r="AX840" s="527">
        <v>6</v>
      </c>
    </row>
    <row r="841" spans="1:50">
      <c r="A841" s="526" t="s">
        <v>1005</v>
      </c>
      <c r="B841" s="526" t="s">
        <v>390</v>
      </c>
      <c r="C841" s="526" t="s">
        <v>954</v>
      </c>
      <c r="D841" s="526" t="s">
        <v>554</v>
      </c>
      <c r="E841" s="526" t="s">
        <v>555</v>
      </c>
      <c r="F841" s="61" t="str">
        <f>IF(D841="","",VLOOKUP(D841,'UG SKU Categorization'!$A$1:$C$204,3,0))</f>
        <v>Other Health</v>
      </c>
      <c r="G841" s="527">
        <v>132</v>
      </c>
      <c r="H841" s="528"/>
      <c r="I841" s="528"/>
      <c r="J841" s="528"/>
      <c r="K841" s="528"/>
      <c r="L841" s="528"/>
      <c r="M841" s="528"/>
      <c r="N841" s="528"/>
      <c r="O841" s="528"/>
      <c r="P841" s="528"/>
      <c r="Q841" s="528"/>
      <c r="R841" s="528"/>
      <c r="S841" s="528"/>
      <c r="T841" s="528"/>
      <c r="U841" s="528"/>
      <c r="V841" s="528"/>
      <c r="W841" s="527">
        <v>9</v>
      </c>
      <c r="X841" s="527">
        <v>10</v>
      </c>
      <c r="Y841" s="527">
        <v>15</v>
      </c>
      <c r="Z841" s="527">
        <v>15</v>
      </c>
      <c r="AA841" s="527">
        <v>11</v>
      </c>
      <c r="AB841" s="527">
        <v>7</v>
      </c>
      <c r="AC841" s="527">
        <v>12</v>
      </c>
      <c r="AD841" s="527">
        <v>20</v>
      </c>
      <c r="AE841" s="527">
        <v>15</v>
      </c>
      <c r="AF841" s="527">
        <v>7</v>
      </c>
      <c r="AG841" s="527">
        <v>9</v>
      </c>
      <c r="AH841" s="527">
        <v>2</v>
      </c>
      <c r="AI841" s="528"/>
      <c r="AJ841" s="528"/>
      <c r="AK841" s="528"/>
      <c r="AL841" s="528"/>
      <c r="AM841" s="528"/>
      <c r="AN841" s="528"/>
      <c r="AO841" s="528"/>
      <c r="AP841" s="528"/>
      <c r="AQ841" s="528"/>
      <c r="AR841" s="528"/>
      <c r="AS841" s="528"/>
      <c r="AT841" s="528"/>
      <c r="AU841" s="528"/>
      <c r="AV841" s="528"/>
      <c r="AW841" s="528"/>
      <c r="AX841" s="528"/>
    </row>
    <row r="842" spans="1:50">
      <c r="A842" s="526" t="s">
        <v>1005</v>
      </c>
      <c r="B842" s="526" t="s">
        <v>390</v>
      </c>
      <c r="C842" s="526" t="s">
        <v>954</v>
      </c>
      <c r="D842" s="526" t="s">
        <v>556</v>
      </c>
      <c r="E842" s="526" t="s">
        <v>557</v>
      </c>
      <c r="F842" s="61" t="str">
        <f>IF(D842="","",VLOOKUP(D842,'UG SKU Categorization'!$A$1:$C$204,3,0))</f>
        <v>Other Health</v>
      </c>
      <c r="G842" s="527">
        <v>1362</v>
      </c>
      <c r="H842" s="528"/>
      <c r="I842" s="528"/>
      <c r="J842" s="528"/>
      <c r="K842" s="528"/>
      <c r="L842" s="528"/>
      <c r="M842" s="528"/>
      <c r="N842" s="528"/>
      <c r="O842" s="528"/>
      <c r="P842" s="528"/>
      <c r="Q842" s="528"/>
      <c r="R842" s="528"/>
      <c r="S842" s="528"/>
      <c r="T842" s="528"/>
      <c r="U842" s="528"/>
      <c r="V842" s="528"/>
      <c r="W842" s="528"/>
      <c r="X842" s="528"/>
      <c r="Y842" s="528"/>
      <c r="Z842" s="528"/>
      <c r="AA842" s="528"/>
      <c r="AB842" s="527">
        <v>22</v>
      </c>
      <c r="AC842" s="527">
        <v>54</v>
      </c>
      <c r="AD842" s="527">
        <v>48</v>
      </c>
      <c r="AE842" s="527">
        <v>42</v>
      </c>
      <c r="AF842" s="527">
        <v>32</v>
      </c>
      <c r="AG842" s="527">
        <v>21</v>
      </c>
      <c r="AH842" s="527">
        <v>32</v>
      </c>
      <c r="AI842" s="527">
        <v>3</v>
      </c>
      <c r="AJ842" s="527">
        <v>22</v>
      </c>
      <c r="AK842" s="527">
        <v>16</v>
      </c>
      <c r="AL842" s="527">
        <v>22</v>
      </c>
      <c r="AM842" s="527">
        <v>71</v>
      </c>
      <c r="AN842" s="527">
        <v>67</v>
      </c>
      <c r="AO842" s="527">
        <v>92</v>
      </c>
      <c r="AP842" s="527">
        <v>94</v>
      </c>
      <c r="AQ842" s="527">
        <v>147</v>
      </c>
      <c r="AR842" s="527">
        <v>93</v>
      </c>
      <c r="AS842" s="527">
        <v>44</v>
      </c>
      <c r="AT842" s="527">
        <v>112</v>
      </c>
      <c r="AU842" s="527">
        <v>104</v>
      </c>
      <c r="AV842" s="527">
        <v>86</v>
      </c>
      <c r="AW842" s="527">
        <v>123</v>
      </c>
      <c r="AX842" s="527">
        <v>15</v>
      </c>
    </row>
    <row r="843" spans="1:50">
      <c r="A843" s="526" t="s">
        <v>1005</v>
      </c>
      <c r="B843" s="526" t="s">
        <v>390</v>
      </c>
      <c r="C843" s="526" t="s">
        <v>954</v>
      </c>
      <c r="D843" s="526" t="s">
        <v>1856</v>
      </c>
      <c r="E843" s="526" t="s">
        <v>1857</v>
      </c>
      <c r="F843" s="61" t="str">
        <f>IF(D843="","",VLOOKUP(D843,'UG SKU Categorization'!$A$1:$C$204,3,0))</f>
        <v>Pneumonia Treatment</v>
      </c>
      <c r="G843" s="527">
        <v>60</v>
      </c>
      <c r="H843" s="528"/>
      <c r="I843" s="528"/>
      <c r="J843" s="528"/>
      <c r="K843" s="528"/>
      <c r="L843" s="528"/>
      <c r="M843" s="528"/>
      <c r="N843" s="528"/>
      <c r="O843" s="528"/>
      <c r="P843" s="528"/>
      <c r="Q843" s="528"/>
      <c r="R843" s="528"/>
      <c r="S843" s="528"/>
      <c r="T843" s="528"/>
      <c r="U843" s="528"/>
      <c r="V843" s="528"/>
      <c r="W843" s="528"/>
      <c r="X843" s="528"/>
      <c r="Y843" s="528"/>
      <c r="Z843" s="528"/>
      <c r="AA843" s="528"/>
      <c r="AB843" s="528"/>
      <c r="AC843" s="528"/>
      <c r="AD843" s="528"/>
      <c r="AE843" s="528"/>
      <c r="AF843" s="528"/>
      <c r="AG843" s="528"/>
      <c r="AH843" s="528"/>
      <c r="AI843" s="528"/>
      <c r="AJ843" s="528"/>
      <c r="AK843" s="528"/>
      <c r="AL843" s="528"/>
      <c r="AM843" s="528"/>
      <c r="AN843" s="528"/>
      <c r="AO843" s="528"/>
      <c r="AP843" s="528"/>
      <c r="AQ843" s="528"/>
      <c r="AR843" s="528"/>
      <c r="AS843" s="528"/>
      <c r="AT843" s="527">
        <v>7</v>
      </c>
      <c r="AU843" s="527">
        <v>20</v>
      </c>
      <c r="AV843" s="527">
        <v>15</v>
      </c>
      <c r="AW843" s="527">
        <v>15</v>
      </c>
      <c r="AX843" s="527">
        <v>3</v>
      </c>
    </row>
    <row r="844" spans="1:50">
      <c r="A844" s="526" t="s">
        <v>1005</v>
      </c>
      <c r="B844" s="526" t="s">
        <v>390</v>
      </c>
      <c r="C844" s="526" t="s">
        <v>954</v>
      </c>
      <c r="D844" s="526" t="s">
        <v>558</v>
      </c>
      <c r="E844" s="526" t="s">
        <v>559</v>
      </c>
      <c r="F844" s="61" t="str">
        <f>IF(D844="","",VLOOKUP(D844,'UG SKU Categorization'!$A$1:$C$204,3,0))</f>
        <v>Condoms / contraceptives</v>
      </c>
      <c r="G844" s="527">
        <v>11488</v>
      </c>
      <c r="H844" s="527">
        <v>42</v>
      </c>
      <c r="I844" s="527">
        <v>67</v>
      </c>
      <c r="J844" s="527">
        <v>10</v>
      </c>
      <c r="K844" s="527">
        <v>39</v>
      </c>
      <c r="L844" s="527">
        <v>57</v>
      </c>
      <c r="M844" s="527">
        <v>149</v>
      </c>
      <c r="N844" s="527">
        <v>83</v>
      </c>
      <c r="O844" s="527">
        <v>9057</v>
      </c>
      <c r="P844" s="527">
        <v>1924</v>
      </c>
      <c r="Q844" s="528"/>
      <c r="R844" s="528"/>
      <c r="S844" s="528"/>
      <c r="T844" s="528"/>
      <c r="U844" s="528"/>
      <c r="V844" s="528"/>
      <c r="W844" s="528"/>
      <c r="X844" s="528"/>
      <c r="Y844" s="528"/>
      <c r="Z844" s="528"/>
      <c r="AA844" s="528"/>
      <c r="AB844" s="528"/>
      <c r="AC844" s="528"/>
      <c r="AD844" s="528"/>
      <c r="AE844" s="528"/>
      <c r="AF844" s="528"/>
      <c r="AG844" s="528"/>
      <c r="AH844" s="527">
        <v>60</v>
      </c>
      <c r="AI844" s="528"/>
      <c r="AJ844" s="528"/>
      <c r="AK844" s="528"/>
      <c r="AL844" s="528"/>
      <c r="AM844" s="528"/>
      <c r="AN844" s="528"/>
      <c r="AO844" s="528"/>
      <c r="AP844" s="528"/>
      <c r="AQ844" s="528"/>
      <c r="AR844" s="528"/>
      <c r="AS844" s="528"/>
      <c r="AT844" s="528"/>
      <c r="AU844" s="528"/>
      <c r="AV844" s="528"/>
      <c r="AW844" s="528"/>
      <c r="AX844" s="528"/>
    </row>
    <row r="845" spans="1:50">
      <c r="A845" s="526" t="s">
        <v>1005</v>
      </c>
      <c r="B845" s="526" t="s">
        <v>390</v>
      </c>
      <c r="C845" s="526" t="s">
        <v>954</v>
      </c>
      <c r="D845" s="526" t="s">
        <v>560</v>
      </c>
      <c r="E845" s="526" t="s">
        <v>2462</v>
      </c>
      <c r="F845" s="61" t="str">
        <f>IF(D845="","",VLOOKUP(D845,'UG SKU Categorization'!$A$1:$C$204,3,0))</f>
        <v>Pregnancy &amp; Delivery</v>
      </c>
      <c r="G845" s="527">
        <v>5</v>
      </c>
      <c r="H845" s="528"/>
      <c r="I845" s="527">
        <v>2</v>
      </c>
      <c r="J845" s="527">
        <v>1</v>
      </c>
      <c r="K845" s="527">
        <v>1</v>
      </c>
      <c r="L845" s="527">
        <v>1</v>
      </c>
      <c r="M845" s="528"/>
      <c r="N845" s="528"/>
      <c r="O845" s="528"/>
      <c r="P845" s="528"/>
      <c r="Q845" s="528"/>
      <c r="R845" s="528"/>
      <c r="S845" s="528"/>
      <c r="T845" s="528"/>
      <c r="U845" s="528"/>
      <c r="V845" s="528"/>
      <c r="W845" s="528"/>
      <c r="X845" s="528"/>
      <c r="Y845" s="528"/>
      <c r="Z845" s="528"/>
      <c r="AA845" s="528"/>
      <c r="AB845" s="528"/>
      <c r="AC845" s="528"/>
      <c r="AD845" s="528"/>
      <c r="AE845" s="528"/>
      <c r="AF845" s="528"/>
      <c r="AG845" s="528"/>
      <c r="AH845" s="528"/>
      <c r="AI845" s="528"/>
      <c r="AJ845" s="528"/>
      <c r="AK845" s="528"/>
      <c r="AL845" s="528"/>
      <c r="AM845" s="528"/>
      <c r="AN845" s="528"/>
      <c r="AO845" s="528"/>
      <c r="AP845" s="528"/>
      <c r="AQ845" s="528"/>
      <c r="AR845" s="528"/>
      <c r="AS845" s="528"/>
      <c r="AT845" s="528"/>
      <c r="AU845" s="528"/>
      <c r="AV845" s="528"/>
      <c r="AW845" s="528"/>
      <c r="AX845" s="528"/>
    </row>
    <row r="846" spans="1:50">
      <c r="A846" s="526" t="s">
        <v>1005</v>
      </c>
      <c r="B846" s="526" t="s">
        <v>390</v>
      </c>
      <c r="C846" s="526" t="s">
        <v>954</v>
      </c>
      <c r="D846" s="526" t="s">
        <v>561</v>
      </c>
      <c r="E846" s="526" t="s">
        <v>562</v>
      </c>
      <c r="F846" s="61" t="str">
        <f>IF(D846="","",VLOOKUP(D846,'UG SKU Categorization'!$A$1:$C$204,3,0))</f>
        <v>Condoms / contraceptives</v>
      </c>
      <c r="G846" s="527">
        <v>1036</v>
      </c>
      <c r="H846" s="527">
        <v>47</v>
      </c>
      <c r="I846" s="527">
        <v>46</v>
      </c>
      <c r="J846" s="527">
        <v>25</v>
      </c>
      <c r="K846" s="528"/>
      <c r="L846" s="528"/>
      <c r="M846" s="527">
        <v>49</v>
      </c>
      <c r="N846" s="527">
        <v>28</v>
      </c>
      <c r="O846" s="528"/>
      <c r="P846" s="527">
        <v>58</v>
      </c>
      <c r="Q846" s="527">
        <v>59</v>
      </c>
      <c r="R846" s="527">
        <v>24</v>
      </c>
      <c r="S846" s="527">
        <v>34</v>
      </c>
      <c r="T846" s="527">
        <v>33</v>
      </c>
      <c r="U846" s="527">
        <v>18</v>
      </c>
      <c r="V846" s="527">
        <v>24</v>
      </c>
      <c r="W846" s="527">
        <v>45</v>
      </c>
      <c r="X846" s="527">
        <v>15</v>
      </c>
      <c r="Y846" s="527">
        <v>35</v>
      </c>
      <c r="Z846" s="527">
        <v>54</v>
      </c>
      <c r="AA846" s="527">
        <v>33</v>
      </c>
      <c r="AB846" s="527">
        <v>16</v>
      </c>
      <c r="AC846" s="527">
        <v>29</v>
      </c>
      <c r="AD846" s="527">
        <v>19</v>
      </c>
      <c r="AE846" s="527">
        <v>21</v>
      </c>
      <c r="AF846" s="527">
        <v>33</v>
      </c>
      <c r="AG846" s="527">
        <v>13</v>
      </c>
      <c r="AH846" s="527">
        <v>17</v>
      </c>
      <c r="AI846" s="527">
        <v>23</v>
      </c>
      <c r="AJ846" s="527">
        <v>25</v>
      </c>
      <c r="AK846" s="527">
        <v>6</v>
      </c>
      <c r="AL846" s="527">
        <v>27</v>
      </c>
      <c r="AM846" s="527">
        <v>53</v>
      </c>
      <c r="AN846" s="527">
        <v>15</v>
      </c>
      <c r="AO846" s="527">
        <v>7</v>
      </c>
      <c r="AP846" s="527">
        <v>15</v>
      </c>
      <c r="AQ846" s="527">
        <v>22</v>
      </c>
      <c r="AR846" s="527">
        <v>16</v>
      </c>
      <c r="AS846" s="527">
        <v>6</v>
      </c>
      <c r="AT846" s="527">
        <v>14</v>
      </c>
      <c r="AU846" s="527">
        <v>5</v>
      </c>
      <c r="AV846" s="527">
        <v>18</v>
      </c>
      <c r="AW846" s="527">
        <v>6</v>
      </c>
      <c r="AX846" s="527">
        <v>3</v>
      </c>
    </row>
    <row r="847" spans="1:50">
      <c r="A847" s="526" t="s">
        <v>1005</v>
      </c>
      <c r="B847" s="526" t="s">
        <v>390</v>
      </c>
      <c r="C847" s="526" t="s">
        <v>954</v>
      </c>
      <c r="D847" s="526" t="s">
        <v>563</v>
      </c>
      <c r="E847" s="526" t="s">
        <v>564</v>
      </c>
      <c r="F847" s="61" t="str">
        <f>IF(D847="","",VLOOKUP(D847,'UG SKU Categorization'!$A$1:$C$204,3,0))</f>
        <v>Pregnancy &amp; Delivery</v>
      </c>
      <c r="G847" s="527">
        <v>1329</v>
      </c>
      <c r="H847" s="527">
        <v>47</v>
      </c>
      <c r="I847" s="527">
        <v>51</v>
      </c>
      <c r="J847" s="527">
        <v>58</v>
      </c>
      <c r="K847" s="527">
        <v>40</v>
      </c>
      <c r="L847" s="527">
        <v>55</v>
      </c>
      <c r="M847" s="527">
        <v>81</v>
      </c>
      <c r="N847" s="527">
        <v>59</v>
      </c>
      <c r="O847" s="527">
        <v>47</v>
      </c>
      <c r="P847" s="527">
        <v>51</v>
      </c>
      <c r="Q847" s="527">
        <v>45</v>
      </c>
      <c r="R847" s="527">
        <v>24</v>
      </c>
      <c r="S847" s="527">
        <v>19</v>
      </c>
      <c r="T847" s="527">
        <v>26</v>
      </c>
      <c r="U847" s="527">
        <v>11</v>
      </c>
      <c r="V847" s="527">
        <v>12</v>
      </c>
      <c r="W847" s="527">
        <v>28</v>
      </c>
      <c r="X847" s="527">
        <v>15</v>
      </c>
      <c r="Y847" s="527">
        <v>30</v>
      </c>
      <c r="Z847" s="527">
        <v>22</v>
      </c>
      <c r="AA847" s="527">
        <v>17</v>
      </c>
      <c r="AB847" s="527">
        <v>14</v>
      </c>
      <c r="AC847" s="527">
        <v>35</v>
      </c>
      <c r="AD847" s="527">
        <v>34</v>
      </c>
      <c r="AE847" s="527">
        <v>8</v>
      </c>
      <c r="AF847" s="527">
        <v>17</v>
      </c>
      <c r="AG847" s="527">
        <v>33</v>
      </c>
      <c r="AH847" s="527">
        <v>23</v>
      </c>
      <c r="AI847" s="527">
        <v>27</v>
      </c>
      <c r="AJ847" s="527">
        <v>10</v>
      </c>
      <c r="AK847" s="527">
        <v>11</v>
      </c>
      <c r="AL847" s="527">
        <v>17</v>
      </c>
      <c r="AM847" s="527">
        <v>122</v>
      </c>
      <c r="AN847" s="527">
        <v>46</v>
      </c>
      <c r="AO847" s="527">
        <v>47</v>
      </c>
      <c r="AP847" s="527">
        <v>11</v>
      </c>
      <c r="AQ847" s="527">
        <v>20</v>
      </c>
      <c r="AR847" s="527">
        <v>16</v>
      </c>
      <c r="AS847" s="527">
        <v>12</v>
      </c>
      <c r="AT847" s="527">
        <v>25</v>
      </c>
      <c r="AU847" s="527">
        <v>30</v>
      </c>
      <c r="AV847" s="527">
        <v>7</v>
      </c>
      <c r="AW847" s="527">
        <v>22</v>
      </c>
      <c r="AX847" s="527">
        <v>4</v>
      </c>
    </row>
    <row r="848" spans="1:50">
      <c r="A848" s="526" t="s">
        <v>1005</v>
      </c>
      <c r="B848" s="526" t="s">
        <v>390</v>
      </c>
      <c r="C848" s="526" t="s">
        <v>954</v>
      </c>
      <c r="D848" s="526" t="s">
        <v>565</v>
      </c>
      <c r="E848" s="526" t="s">
        <v>566</v>
      </c>
      <c r="F848" s="61" t="str">
        <f>IF(D848="","",VLOOKUP(D848,'UG SKU Categorization'!$A$1:$C$204,3,0))</f>
        <v>Pregnancy &amp; Delivery</v>
      </c>
      <c r="G848" s="527">
        <v>1908</v>
      </c>
      <c r="H848" s="527">
        <v>59</v>
      </c>
      <c r="I848" s="527">
        <v>56</v>
      </c>
      <c r="J848" s="527">
        <v>77</v>
      </c>
      <c r="K848" s="527">
        <v>31</v>
      </c>
      <c r="L848" s="527">
        <v>38</v>
      </c>
      <c r="M848" s="527">
        <v>84</v>
      </c>
      <c r="N848" s="527">
        <v>63</v>
      </c>
      <c r="O848" s="527">
        <v>70</v>
      </c>
      <c r="P848" s="527">
        <v>57</v>
      </c>
      <c r="Q848" s="527">
        <v>48</v>
      </c>
      <c r="R848" s="527">
        <v>29</v>
      </c>
      <c r="S848" s="527">
        <v>33</v>
      </c>
      <c r="T848" s="527">
        <v>52</v>
      </c>
      <c r="U848" s="527">
        <v>31</v>
      </c>
      <c r="V848" s="527">
        <v>27</v>
      </c>
      <c r="W848" s="527">
        <v>47</v>
      </c>
      <c r="X848" s="527">
        <v>27</v>
      </c>
      <c r="Y848" s="527">
        <v>63</v>
      </c>
      <c r="Z848" s="527">
        <v>74</v>
      </c>
      <c r="AA848" s="527">
        <v>30</v>
      </c>
      <c r="AB848" s="527">
        <v>37</v>
      </c>
      <c r="AC848" s="527">
        <v>39</v>
      </c>
      <c r="AD848" s="527">
        <v>44</v>
      </c>
      <c r="AE848" s="527">
        <v>43</v>
      </c>
      <c r="AF848" s="527">
        <v>41</v>
      </c>
      <c r="AG848" s="527">
        <v>40</v>
      </c>
      <c r="AH848" s="527">
        <v>39</v>
      </c>
      <c r="AI848" s="527">
        <v>42</v>
      </c>
      <c r="AJ848" s="527">
        <v>26</v>
      </c>
      <c r="AK848" s="527">
        <v>29</v>
      </c>
      <c r="AL848" s="527">
        <v>26</v>
      </c>
      <c r="AM848" s="527">
        <v>96</v>
      </c>
      <c r="AN848" s="527">
        <v>58</v>
      </c>
      <c r="AO848" s="527">
        <v>57</v>
      </c>
      <c r="AP848" s="527">
        <v>41</v>
      </c>
      <c r="AQ848" s="527">
        <v>40</v>
      </c>
      <c r="AR848" s="527">
        <v>32</v>
      </c>
      <c r="AS848" s="527">
        <v>34</v>
      </c>
      <c r="AT848" s="527">
        <v>33</v>
      </c>
      <c r="AU848" s="527">
        <v>36</v>
      </c>
      <c r="AV848" s="527">
        <v>40</v>
      </c>
      <c r="AW848" s="527">
        <v>33</v>
      </c>
      <c r="AX848" s="527">
        <v>6</v>
      </c>
    </row>
    <row r="849" spans="1:50">
      <c r="A849" s="526" t="s">
        <v>1005</v>
      </c>
      <c r="B849" s="526" t="s">
        <v>390</v>
      </c>
      <c r="C849" s="526" t="s">
        <v>954</v>
      </c>
      <c r="D849" s="526" t="s">
        <v>567</v>
      </c>
      <c r="E849" s="526" t="s">
        <v>568</v>
      </c>
      <c r="F849" s="61" t="str">
        <f>IF(D849="","",VLOOKUP(D849,'UG SKU Categorization'!$A$1:$C$204,3,0))</f>
        <v>Pregnancy &amp; Delivery</v>
      </c>
      <c r="G849" s="527">
        <v>622</v>
      </c>
      <c r="H849" s="527">
        <v>17</v>
      </c>
      <c r="I849" s="527">
        <v>15</v>
      </c>
      <c r="J849" s="527">
        <v>29</v>
      </c>
      <c r="K849" s="527">
        <v>13</v>
      </c>
      <c r="L849" s="527">
        <v>16</v>
      </c>
      <c r="M849" s="527">
        <v>66</v>
      </c>
      <c r="N849" s="527">
        <v>45</v>
      </c>
      <c r="O849" s="527">
        <v>15</v>
      </c>
      <c r="P849" s="527">
        <v>20</v>
      </c>
      <c r="Q849" s="527">
        <v>9</v>
      </c>
      <c r="R849" s="527">
        <v>16</v>
      </c>
      <c r="S849" s="527">
        <v>7</v>
      </c>
      <c r="T849" s="527">
        <v>25</v>
      </c>
      <c r="U849" s="527">
        <v>6</v>
      </c>
      <c r="V849" s="527">
        <v>12</v>
      </c>
      <c r="W849" s="527">
        <v>18</v>
      </c>
      <c r="X849" s="527">
        <v>14</v>
      </c>
      <c r="Y849" s="527">
        <v>29</v>
      </c>
      <c r="Z849" s="527">
        <v>12</v>
      </c>
      <c r="AA849" s="527">
        <v>12</v>
      </c>
      <c r="AB849" s="527">
        <v>10</v>
      </c>
      <c r="AC849" s="527">
        <v>11</v>
      </c>
      <c r="AD849" s="527">
        <v>15</v>
      </c>
      <c r="AE849" s="527">
        <v>10</v>
      </c>
      <c r="AF849" s="527">
        <v>22</v>
      </c>
      <c r="AG849" s="527">
        <v>16</v>
      </c>
      <c r="AH849" s="527">
        <v>3</v>
      </c>
      <c r="AI849" s="527">
        <v>4</v>
      </c>
      <c r="AJ849" s="527">
        <v>10</v>
      </c>
      <c r="AK849" s="528"/>
      <c r="AL849" s="527">
        <v>15</v>
      </c>
      <c r="AM849" s="527">
        <v>15</v>
      </c>
      <c r="AN849" s="527">
        <v>3</v>
      </c>
      <c r="AO849" s="527">
        <v>9</v>
      </c>
      <c r="AP849" s="527">
        <v>4</v>
      </c>
      <c r="AQ849" s="527">
        <v>29</v>
      </c>
      <c r="AR849" s="527">
        <v>10</v>
      </c>
      <c r="AS849" s="527">
        <v>12</v>
      </c>
      <c r="AT849" s="527">
        <v>14</v>
      </c>
      <c r="AU849" s="527">
        <v>3</v>
      </c>
      <c r="AV849" s="527">
        <v>2</v>
      </c>
      <c r="AW849" s="527">
        <v>9</v>
      </c>
      <c r="AX849" s="528"/>
    </row>
    <row r="850" spans="1:50">
      <c r="A850" s="526" t="s">
        <v>1005</v>
      </c>
      <c r="B850" s="526" t="s">
        <v>390</v>
      </c>
      <c r="C850" s="526" t="s">
        <v>954</v>
      </c>
      <c r="D850" s="526" t="s">
        <v>569</v>
      </c>
      <c r="E850" s="526" t="s">
        <v>570</v>
      </c>
      <c r="F850" s="61" t="str">
        <f>IF(D850="","",VLOOKUP(D850,'UG SKU Categorization'!$A$1:$C$204,3,0))</f>
        <v>Pregnancy &amp; Delivery</v>
      </c>
      <c r="G850" s="527">
        <v>104</v>
      </c>
      <c r="H850" s="528"/>
      <c r="I850" s="528"/>
      <c r="J850" s="528"/>
      <c r="K850" s="528"/>
      <c r="L850" s="528"/>
      <c r="M850" s="528"/>
      <c r="N850" s="528"/>
      <c r="O850" s="528"/>
      <c r="P850" s="527">
        <v>2</v>
      </c>
      <c r="Q850" s="527">
        <v>3</v>
      </c>
      <c r="R850" s="527">
        <v>3</v>
      </c>
      <c r="S850" s="527">
        <v>6</v>
      </c>
      <c r="T850" s="527">
        <v>3</v>
      </c>
      <c r="U850" s="527">
        <v>2</v>
      </c>
      <c r="V850" s="527">
        <v>4</v>
      </c>
      <c r="W850" s="527">
        <v>5</v>
      </c>
      <c r="X850" s="527">
        <v>3</v>
      </c>
      <c r="Y850" s="527">
        <v>9</v>
      </c>
      <c r="Z850" s="527">
        <v>4</v>
      </c>
      <c r="AA850" s="527">
        <v>4</v>
      </c>
      <c r="AB850" s="527">
        <v>2</v>
      </c>
      <c r="AC850" s="527">
        <v>5</v>
      </c>
      <c r="AD850" s="527">
        <v>4</v>
      </c>
      <c r="AE850" s="527">
        <v>4</v>
      </c>
      <c r="AF850" s="528"/>
      <c r="AG850" s="527">
        <v>2</v>
      </c>
      <c r="AH850" s="527">
        <v>5</v>
      </c>
      <c r="AI850" s="527">
        <v>3</v>
      </c>
      <c r="AJ850" s="528"/>
      <c r="AK850" s="527">
        <v>3</v>
      </c>
      <c r="AL850" s="527">
        <v>1</v>
      </c>
      <c r="AM850" s="528"/>
      <c r="AN850" s="527">
        <v>3</v>
      </c>
      <c r="AO850" s="527">
        <v>5</v>
      </c>
      <c r="AP850" s="527">
        <v>6</v>
      </c>
      <c r="AQ850" s="527">
        <v>2</v>
      </c>
      <c r="AR850" s="528"/>
      <c r="AS850" s="527">
        <v>4</v>
      </c>
      <c r="AT850" s="527">
        <v>2</v>
      </c>
      <c r="AU850" s="527">
        <v>1</v>
      </c>
      <c r="AV850" s="528"/>
      <c r="AW850" s="527">
        <v>3</v>
      </c>
      <c r="AX850" s="527">
        <v>1</v>
      </c>
    </row>
    <row r="851" spans="1:50">
      <c r="A851" s="526" t="s">
        <v>1005</v>
      </c>
      <c r="B851" s="526" t="s">
        <v>390</v>
      </c>
      <c r="C851" s="526" t="s">
        <v>954</v>
      </c>
      <c r="D851" s="526" t="s">
        <v>571</v>
      </c>
      <c r="E851" s="526" t="s">
        <v>572</v>
      </c>
      <c r="F851" s="61" t="str">
        <f>IF(D851="","",VLOOKUP(D851,'UG SKU Categorization'!$A$1:$C$204,3,0))</f>
        <v>Condoms / contraceptives</v>
      </c>
      <c r="G851" s="527">
        <v>3210</v>
      </c>
      <c r="H851" s="528"/>
      <c r="I851" s="528"/>
      <c r="J851" s="528"/>
      <c r="K851" s="528"/>
      <c r="L851" s="528"/>
      <c r="M851" s="528"/>
      <c r="N851" s="528"/>
      <c r="O851" s="528"/>
      <c r="P851" s="528"/>
      <c r="Q851" s="528"/>
      <c r="R851" s="528"/>
      <c r="S851" s="527">
        <v>1</v>
      </c>
      <c r="T851" s="527">
        <v>4</v>
      </c>
      <c r="U851" s="528"/>
      <c r="V851" s="527">
        <v>1</v>
      </c>
      <c r="W851" s="527">
        <v>63</v>
      </c>
      <c r="X851" s="527">
        <v>21</v>
      </c>
      <c r="Y851" s="527">
        <v>3</v>
      </c>
      <c r="Z851" s="527">
        <v>2</v>
      </c>
      <c r="AA851" s="528"/>
      <c r="AB851" s="528"/>
      <c r="AC851" s="527">
        <v>3</v>
      </c>
      <c r="AD851" s="527">
        <v>1</v>
      </c>
      <c r="AE851" s="528"/>
      <c r="AF851" s="527">
        <v>1</v>
      </c>
      <c r="AG851" s="528"/>
      <c r="AH851" s="527">
        <v>100</v>
      </c>
      <c r="AI851" s="527">
        <v>360</v>
      </c>
      <c r="AJ851" s="527">
        <v>1760</v>
      </c>
      <c r="AK851" s="528"/>
      <c r="AL851" s="527">
        <v>301</v>
      </c>
      <c r="AM851" s="527">
        <v>50</v>
      </c>
      <c r="AN851" s="528"/>
      <c r="AO851" s="528"/>
      <c r="AP851" s="527">
        <v>20</v>
      </c>
      <c r="AQ851" s="527">
        <v>277</v>
      </c>
      <c r="AR851" s="528"/>
      <c r="AS851" s="528"/>
      <c r="AT851" s="527">
        <v>240</v>
      </c>
      <c r="AU851" s="527">
        <v>1</v>
      </c>
      <c r="AV851" s="528"/>
      <c r="AW851" s="527">
        <v>1</v>
      </c>
      <c r="AX851" s="528"/>
    </row>
    <row r="852" spans="1:50">
      <c r="A852" s="526" t="s">
        <v>1005</v>
      </c>
      <c r="B852" s="526" t="s">
        <v>390</v>
      </c>
      <c r="C852" s="526" t="s">
        <v>954</v>
      </c>
      <c r="D852" s="526" t="s">
        <v>573</v>
      </c>
      <c r="E852" s="526" t="s">
        <v>574</v>
      </c>
      <c r="F852" s="61" t="str">
        <f>IF(D852="","",VLOOKUP(D852,'UG SKU Categorization'!$A$1:$C$204,3,0))</f>
        <v>Other Health</v>
      </c>
      <c r="G852" s="527">
        <v>95</v>
      </c>
      <c r="H852" s="527">
        <v>4</v>
      </c>
      <c r="I852" s="527">
        <v>6</v>
      </c>
      <c r="J852" s="527">
        <v>5</v>
      </c>
      <c r="K852" s="527">
        <v>4</v>
      </c>
      <c r="L852" s="527">
        <v>2</v>
      </c>
      <c r="M852" s="527">
        <v>25</v>
      </c>
      <c r="N852" s="527">
        <v>3</v>
      </c>
      <c r="O852" s="527">
        <v>3</v>
      </c>
      <c r="P852" s="527">
        <v>1</v>
      </c>
      <c r="Q852" s="528"/>
      <c r="R852" s="527">
        <v>4</v>
      </c>
      <c r="S852" s="527">
        <v>2</v>
      </c>
      <c r="T852" s="527">
        <v>1</v>
      </c>
      <c r="U852" s="527">
        <v>1</v>
      </c>
      <c r="V852" s="527">
        <v>2</v>
      </c>
      <c r="W852" s="527">
        <v>1</v>
      </c>
      <c r="X852" s="527">
        <v>3</v>
      </c>
      <c r="Y852" s="527">
        <v>2</v>
      </c>
      <c r="Z852" s="528"/>
      <c r="AA852" s="527">
        <v>4</v>
      </c>
      <c r="AB852" s="528"/>
      <c r="AC852" s="527">
        <v>1</v>
      </c>
      <c r="AD852" s="527">
        <v>2</v>
      </c>
      <c r="AE852" s="527">
        <v>1</v>
      </c>
      <c r="AF852" s="527">
        <v>1</v>
      </c>
      <c r="AG852" s="527">
        <v>3</v>
      </c>
      <c r="AH852" s="527">
        <v>2</v>
      </c>
      <c r="AI852" s="527">
        <v>1</v>
      </c>
      <c r="AJ852" s="528"/>
      <c r="AK852" s="527">
        <v>3</v>
      </c>
      <c r="AL852" s="527">
        <v>2</v>
      </c>
      <c r="AM852" s="527">
        <v>1</v>
      </c>
      <c r="AN852" s="528"/>
      <c r="AO852" s="527">
        <v>1</v>
      </c>
      <c r="AP852" s="528"/>
      <c r="AQ852" s="527">
        <v>2</v>
      </c>
      <c r="AR852" s="527">
        <v>1</v>
      </c>
      <c r="AS852" s="528"/>
      <c r="AT852" s="527">
        <v>1</v>
      </c>
      <c r="AU852" s="528"/>
      <c r="AV852" s="528"/>
      <c r="AW852" s="528"/>
      <c r="AX852" s="528"/>
    </row>
    <row r="853" spans="1:50">
      <c r="A853" s="526" t="s">
        <v>1005</v>
      </c>
      <c r="B853" s="526" t="s">
        <v>390</v>
      </c>
      <c r="C853" s="526" t="s">
        <v>954</v>
      </c>
      <c r="D853" s="526" t="s">
        <v>575</v>
      </c>
      <c r="E853" s="526" t="s">
        <v>576</v>
      </c>
      <c r="F853" s="61" t="str">
        <f>IF(D853="","",VLOOKUP(D853,'UG SKU Categorization'!$A$1:$C$204,3,0))</f>
        <v>Other Health</v>
      </c>
      <c r="G853" s="527">
        <v>335</v>
      </c>
      <c r="H853" s="527">
        <v>12</v>
      </c>
      <c r="I853" s="527">
        <v>15</v>
      </c>
      <c r="J853" s="527">
        <v>9</v>
      </c>
      <c r="K853" s="527">
        <v>18</v>
      </c>
      <c r="L853" s="527">
        <v>12</v>
      </c>
      <c r="M853" s="527">
        <v>62</v>
      </c>
      <c r="N853" s="527">
        <v>42</v>
      </c>
      <c r="O853" s="528"/>
      <c r="P853" s="527">
        <v>14</v>
      </c>
      <c r="Q853" s="527">
        <v>7</v>
      </c>
      <c r="R853" s="527">
        <v>11</v>
      </c>
      <c r="S853" s="527">
        <v>7</v>
      </c>
      <c r="T853" s="527">
        <v>11</v>
      </c>
      <c r="U853" s="527">
        <v>5</v>
      </c>
      <c r="V853" s="527">
        <v>7</v>
      </c>
      <c r="W853" s="527">
        <v>6</v>
      </c>
      <c r="X853" s="528"/>
      <c r="Y853" s="527">
        <v>2</v>
      </c>
      <c r="Z853" s="527">
        <v>9</v>
      </c>
      <c r="AA853" s="527">
        <v>6</v>
      </c>
      <c r="AB853" s="527">
        <v>8</v>
      </c>
      <c r="AC853" s="527">
        <v>9</v>
      </c>
      <c r="AD853" s="527">
        <v>15</v>
      </c>
      <c r="AE853" s="527">
        <v>4</v>
      </c>
      <c r="AF853" s="527">
        <v>5</v>
      </c>
      <c r="AG853" s="527">
        <v>3</v>
      </c>
      <c r="AH853" s="527">
        <v>2</v>
      </c>
      <c r="AI853" s="527">
        <v>5</v>
      </c>
      <c r="AJ853" s="528"/>
      <c r="AK853" s="528"/>
      <c r="AL853" s="527">
        <v>3</v>
      </c>
      <c r="AM853" s="527">
        <v>7</v>
      </c>
      <c r="AN853" s="527">
        <v>2</v>
      </c>
      <c r="AO853" s="527">
        <v>4</v>
      </c>
      <c r="AP853" s="527">
        <v>3</v>
      </c>
      <c r="AQ853" s="527">
        <v>3</v>
      </c>
      <c r="AR853" s="528"/>
      <c r="AS853" s="528"/>
      <c r="AT853" s="527">
        <v>1</v>
      </c>
      <c r="AU853" s="527">
        <v>2</v>
      </c>
      <c r="AV853" s="528"/>
      <c r="AW853" s="527">
        <v>1</v>
      </c>
      <c r="AX853" s="527">
        <v>3</v>
      </c>
    </row>
    <row r="854" spans="1:50">
      <c r="A854" s="526" t="s">
        <v>1005</v>
      </c>
      <c r="B854" s="526" t="s">
        <v>390</v>
      </c>
      <c r="C854" s="526" t="s">
        <v>954</v>
      </c>
      <c r="D854" s="526" t="s">
        <v>577</v>
      </c>
      <c r="E854" s="526" t="s">
        <v>578</v>
      </c>
      <c r="F854" s="61" t="str">
        <f>IF(D854="","",VLOOKUP(D854,'UG SKU Categorization'!$A$1:$C$204,3,0))</f>
        <v>Other Health</v>
      </c>
      <c r="G854" s="527">
        <v>4502</v>
      </c>
      <c r="H854" s="527">
        <v>16</v>
      </c>
      <c r="I854" s="527">
        <v>15</v>
      </c>
      <c r="J854" s="527">
        <v>18</v>
      </c>
      <c r="K854" s="527">
        <v>6</v>
      </c>
      <c r="L854" s="527">
        <v>8</v>
      </c>
      <c r="M854" s="527">
        <v>41</v>
      </c>
      <c r="N854" s="527">
        <v>19</v>
      </c>
      <c r="O854" s="527">
        <v>6</v>
      </c>
      <c r="P854" s="527">
        <v>30</v>
      </c>
      <c r="Q854" s="527">
        <v>301</v>
      </c>
      <c r="R854" s="527">
        <v>4001</v>
      </c>
      <c r="S854" s="527">
        <v>2</v>
      </c>
      <c r="T854" s="527">
        <v>1</v>
      </c>
      <c r="U854" s="528"/>
      <c r="V854" s="528"/>
      <c r="W854" s="527">
        <v>1</v>
      </c>
      <c r="X854" s="527">
        <v>2</v>
      </c>
      <c r="Y854" s="527">
        <v>5</v>
      </c>
      <c r="Z854" s="527">
        <v>1</v>
      </c>
      <c r="AA854" s="527">
        <v>1</v>
      </c>
      <c r="AB854" s="527">
        <v>1</v>
      </c>
      <c r="AC854" s="528"/>
      <c r="AD854" s="528"/>
      <c r="AE854" s="528"/>
      <c r="AF854" s="528"/>
      <c r="AG854" s="527">
        <v>2</v>
      </c>
      <c r="AH854" s="527">
        <v>1</v>
      </c>
      <c r="AI854" s="527">
        <v>1</v>
      </c>
      <c r="AJ854" s="527">
        <v>2</v>
      </c>
      <c r="AK854" s="527">
        <v>2</v>
      </c>
      <c r="AL854" s="527">
        <v>1</v>
      </c>
      <c r="AM854" s="527">
        <v>1</v>
      </c>
      <c r="AN854" s="527">
        <v>9</v>
      </c>
      <c r="AO854" s="527">
        <v>5</v>
      </c>
      <c r="AP854" s="527">
        <v>3</v>
      </c>
      <c r="AQ854" s="528"/>
      <c r="AR854" s="528"/>
      <c r="AS854" s="528"/>
      <c r="AT854" s="528"/>
      <c r="AU854" s="528"/>
      <c r="AV854" s="528"/>
      <c r="AW854" s="528"/>
      <c r="AX854" s="528"/>
    </row>
    <row r="855" spans="1:50">
      <c r="A855" s="526" t="s">
        <v>1005</v>
      </c>
      <c r="B855" s="526" t="s">
        <v>390</v>
      </c>
      <c r="C855" s="526" t="s">
        <v>954</v>
      </c>
      <c r="D855" s="526" t="s">
        <v>577</v>
      </c>
      <c r="E855" s="526" t="s">
        <v>1543</v>
      </c>
      <c r="F855" s="61" t="str">
        <f>IF(D855="","",VLOOKUP(D855,'UG SKU Categorization'!$A$1:$C$204,3,0))</f>
        <v>Other Health</v>
      </c>
      <c r="G855" s="527">
        <v>7</v>
      </c>
      <c r="H855" s="528"/>
      <c r="I855" s="528"/>
      <c r="J855" s="528"/>
      <c r="K855" s="528"/>
      <c r="L855" s="528"/>
      <c r="M855" s="528"/>
      <c r="N855" s="528"/>
      <c r="O855" s="528"/>
      <c r="P855" s="528"/>
      <c r="Q855" s="528"/>
      <c r="R855" s="528"/>
      <c r="S855" s="528"/>
      <c r="T855" s="528"/>
      <c r="U855" s="528"/>
      <c r="V855" s="528"/>
      <c r="W855" s="528"/>
      <c r="X855" s="528"/>
      <c r="Y855" s="528"/>
      <c r="Z855" s="528"/>
      <c r="AA855" s="528"/>
      <c r="AB855" s="528"/>
      <c r="AC855" s="528"/>
      <c r="AD855" s="528"/>
      <c r="AE855" s="528"/>
      <c r="AF855" s="528"/>
      <c r="AG855" s="528"/>
      <c r="AH855" s="528"/>
      <c r="AI855" s="528"/>
      <c r="AJ855" s="528"/>
      <c r="AK855" s="528"/>
      <c r="AL855" s="528"/>
      <c r="AM855" s="528"/>
      <c r="AN855" s="528"/>
      <c r="AO855" s="528"/>
      <c r="AP855" s="527">
        <v>3</v>
      </c>
      <c r="AQ855" s="527">
        <v>3</v>
      </c>
      <c r="AR855" s="528"/>
      <c r="AS855" s="528"/>
      <c r="AT855" s="527">
        <v>1</v>
      </c>
      <c r="AU855" s="528"/>
      <c r="AV855" s="528"/>
      <c r="AW855" s="528"/>
      <c r="AX855" s="528"/>
    </row>
    <row r="856" spans="1:50">
      <c r="A856" s="526" t="s">
        <v>1005</v>
      </c>
      <c r="B856" s="526" t="s">
        <v>390</v>
      </c>
      <c r="C856" s="526" t="s">
        <v>954</v>
      </c>
      <c r="D856" s="526" t="s">
        <v>579</v>
      </c>
      <c r="E856" s="526" t="s">
        <v>580</v>
      </c>
      <c r="F856" s="61" t="str">
        <f>IF(D856="","",VLOOKUP(D856,'UG SKU Categorization'!$A$1:$C$204,3,0))</f>
        <v>Other Health</v>
      </c>
      <c r="G856" s="527">
        <v>213</v>
      </c>
      <c r="H856" s="528"/>
      <c r="I856" s="528"/>
      <c r="J856" s="527">
        <v>18</v>
      </c>
      <c r="K856" s="527">
        <v>3</v>
      </c>
      <c r="L856" s="527">
        <v>7</v>
      </c>
      <c r="M856" s="527">
        <v>17</v>
      </c>
      <c r="N856" s="527">
        <v>17</v>
      </c>
      <c r="O856" s="527">
        <v>23</v>
      </c>
      <c r="P856" s="527">
        <v>19</v>
      </c>
      <c r="Q856" s="527">
        <v>14</v>
      </c>
      <c r="R856" s="527">
        <v>9</v>
      </c>
      <c r="S856" s="527">
        <v>7</v>
      </c>
      <c r="T856" s="527">
        <v>3</v>
      </c>
      <c r="U856" s="527">
        <v>2</v>
      </c>
      <c r="V856" s="527">
        <v>6</v>
      </c>
      <c r="W856" s="527">
        <v>5</v>
      </c>
      <c r="X856" s="527">
        <v>8</v>
      </c>
      <c r="Y856" s="527">
        <v>8</v>
      </c>
      <c r="Z856" s="527">
        <v>8</v>
      </c>
      <c r="AA856" s="527">
        <v>2</v>
      </c>
      <c r="AB856" s="528"/>
      <c r="AC856" s="527">
        <v>7</v>
      </c>
      <c r="AD856" s="527">
        <v>7</v>
      </c>
      <c r="AE856" s="527">
        <v>2</v>
      </c>
      <c r="AF856" s="528"/>
      <c r="AG856" s="527">
        <v>1</v>
      </c>
      <c r="AH856" s="527">
        <v>1</v>
      </c>
      <c r="AI856" s="527">
        <v>2</v>
      </c>
      <c r="AJ856" s="527">
        <v>3</v>
      </c>
      <c r="AK856" s="528"/>
      <c r="AL856" s="528"/>
      <c r="AM856" s="527">
        <v>6</v>
      </c>
      <c r="AN856" s="527">
        <v>5</v>
      </c>
      <c r="AO856" s="527">
        <v>3</v>
      </c>
      <c r="AP856" s="528"/>
      <c r="AQ856" s="528"/>
      <c r="AR856" s="528"/>
      <c r="AS856" s="528"/>
      <c r="AT856" s="528"/>
      <c r="AU856" s="528"/>
      <c r="AV856" s="528"/>
      <c r="AW856" s="528"/>
      <c r="AX856" s="528"/>
    </row>
    <row r="857" spans="1:50">
      <c r="A857" s="526" t="s">
        <v>1005</v>
      </c>
      <c r="B857" s="526" t="s">
        <v>390</v>
      </c>
      <c r="C857" s="526" t="s">
        <v>954</v>
      </c>
      <c r="D857" s="526" t="s">
        <v>1582</v>
      </c>
      <c r="E857" s="526" t="s">
        <v>1583</v>
      </c>
      <c r="F857" s="61" t="str">
        <f>IF(D857="","",VLOOKUP(D857,'UG SKU Categorization'!$A$1:$C$204,3,0))</f>
        <v>Other Health</v>
      </c>
      <c r="G857" s="527">
        <v>12</v>
      </c>
      <c r="H857" s="528"/>
      <c r="I857" s="528"/>
      <c r="J857" s="528"/>
      <c r="K857" s="528"/>
      <c r="L857" s="528"/>
      <c r="M857" s="528"/>
      <c r="N857" s="528"/>
      <c r="O857" s="528"/>
      <c r="P857" s="528"/>
      <c r="Q857" s="528"/>
      <c r="R857" s="528"/>
      <c r="S857" s="528"/>
      <c r="T857" s="528"/>
      <c r="U857" s="528"/>
      <c r="V857" s="528"/>
      <c r="W857" s="528"/>
      <c r="X857" s="528"/>
      <c r="Y857" s="528"/>
      <c r="Z857" s="528"/>
      <c r="AA857" s="528"/>
      <c r="AB857" s="528"/>
      <c r="AC857" s="528"/>
      <c r="AD857" s="528"/>
      <c r="AE857" s="528"/>
      <c r="AF857" s="528"/>
      <c r="AG857" s="528"/>
      <c r="AH857" s="528"/>
      <c r="AI857" s="528"/>
      <c r="AJ857" s="528"/>
      <c r="AK857" s="528"/>
      <c r="AL857" s="528"/>
      <c r="AM857" s="528"/>
      <c r="AN857" s="528"/>
      <c r="AO857" s="528"/>
      <c r="AP857" s="528"/>
      <c r="AQ857" s="527">
        <v>11</v>
      </c>
      <c r="AR857" s="527">
        <v>1</v>
      </c>
      <c r="AS857" s="528"/>
      <c r="AT857" s="528"/>
      <c r="AU857" s="528"/>
      <c r="AV857" s="528"/>
      <c r="AW857" s="528"/>
      <c r="AX857" s="528"/>
    </row>
    <row r="858" spans="1:50">
      <c r="A858" s="526" t="s">
        <v>1005</v>
      </c>
      <c r="B858" s="526" t="s">
        <v>396</v>
      </c>
      <c r="C858" s="526" t="s">
        <v>954</v>
      </c>
      <c r="D858" s="526" t="s">
        <v>745</v>
      </c>
      <c r="E858" s="526" t="s">
        <v>746</v>
      </c>
      <c r="F858" s="61" t="str">
        <f>IF(D858="","",VLOOKUP(D858,'UG SKU Categorization'!$A$1:$C$204,3,0))</f>
        <v>Eyeglasses</v>
      </c>
      <c r="G858" s="527">
        <v>3</v>
      </c>
      <c r="H858" s="528"/>
      <c r="I858" s="528"/>
      <c r="J858" s="528"/>
      <c r="K858" s="528"/>
      <c r="L858" s="528"/>
      <c r="M858" s="528"/>
      <c r="N858" s="528"/>
      <c r="O858" s="528"/>
      <c r="P858" s="528"/>
      <c r="Q858" s="528"/>
      <c r="R858" s="527">
        <v>1</v>
      </c>
      <c r="S858" s="528"/>
      <c r="T858" s="528"/>
      <c r="U858" s="528"/>
      <c r="V858" s="528"/>
      <c r="W858" s="527">
        <v>2</v>
      </c>
      <c r="X858" s="528"/>
      <c r="Y858" s="528"/>
      <c r="Z858" s="528"/>
      <c r="AA858" s="528"/>
      <c r="AB858" s="528"/>
      <c r="AC858" s="528"/>
      <c r="AD858" s="528"/>
      <c r="AE858" s="528"/>
      <c r="AF858" s="528"/>
      <c r="AG858" s="528"/>
      <c r="AH858" s="528"/>
      <c r="AI858" s="528"/>
      <c r="AJ858" s="528"/>
      <c r="AK858" s="528"/>
      <c r="AL858" s="528"/>
      <c r="AM858" s="528"/>
      <c r="AN858" s="528"/>
      <c r="AO858" s="528"/>
      <c r="AP858" s="528"/>
      <c r="AQ858" s="528"/>
      <c r="AR858" s="528"/>
      <c r="AS858" s="528"/>
      <c r="AT858" s="528"/>
      <c r="AU858" s="528"/>
      <c r="AV858" s="528"/>
      <c r="AW858" s="528"/>
      <c r="AX858" s="528"/>
    </row>
    <row r="859" spans="1:50">
      <c r="A859" s="526" t="s">
        <v>1005</v>
      </c>
      <c r="B859" s="526" t="s">
        <v>396</v>
      </c>
      <c r="C859" s="526" t="s">
        <v>954</v>
      </c>
      <c r="D859" s="526" t="s">
        <v>747</v>
      </c>
      <c r="E859" s="526" t="s">
        <v>748</v>
      </c>
      <c r="F859" s="61" t="str">
        <f>IF(D859="","",VLOOKUP(D859,'UG SKU Categorization'!$A$1:$C$204,3,0))</f>
        <v>Eyeglasses</v>
      </c>
      <c r="G859" s="527">
        <v>2</v>
      </c>
      <c r="H859" s="528"/>
      <c r="I859" s="528"/>
      <c r="J859" s="528"/>
      <c r="K859" s="528"/>
      <c r="L859" s="528"/>
      <c r="M859" s="528"/>
      <c r="N859" s="528"/>
      <c r="O859" s="528"/>
      <c r="P859" s="528"/>
      <c r="Q859" s="528"/>
      <c r="R859" s="528"/>
      <c r="S859" s="528"/>
      <c r="T859" s="527">
        <v>1</v>
      </c>
      <c r="U859" s="528"/>
      <c r="V859" s="528"/>
      <c r="W859" s="528"/>
      <c r="X859" s="527">
        <v>1</v>
      </c>
      <c r="Y859" s="528"/>
      <c r="Z859" s="528"/>
      <c r="AA859" s="528"/>
      <c r="AB859" s="528"/>
      <c r="AC859" s="528"/>
      <c r="AD859" s="528"/>
      <c r="AE859" s="528"/>
      <c r="AF859" s="528"/>
      <c r="AG859" s="528"/>
      <c r="AH859" s="528"/>
      <c r="AI859" s="528"/>
      <c r="AJ859" s="528"/>
      <c r="AK859" s="528"/>
      <c r="AL859" s="528"/>
      <c r="AM859" s="528"/>
      <c r="AN859" s="528"/>
      <c r="AO859" s="528"/>
      <c r="AP859" s="528"/>
      <c r="AQ859" s="528"/>
      <c r="AR859" s="528"/>
      <c r="AS859" s="528"/>
      <c r="AT859" s="528"/>
      <c r="AU859" s="528"/>
      <c r="AV859" s="528"/>
      <c r="AW859" s="528"/>
      <c r="AX859" s="528"/>
    </row>
    <row r="860" spans="1:50">
      <c r="A860" s="526" t="s">
        <v>1005</v>
      </c>
      <c r="B860" s="526" t="s">
        <v>396</v>
      </c>
      <c r="C860" s="526" t="s">
        <v>954</v>
      </c>
      <c r="D860" s="526" t="s">
        <v>749</v>
      </c>
      <c r="E860" s="526" t="s">
        <v>750</v>
      </c>
      <c r="F860" s="61" t="str">
        <f>IF(D860="","",VLOOKUP(D860,'UG SKU Categorization'!$A$1:$C$204,3,0))</f>
        <v>Eyeglasses</v>
      </c>
      <c r="G860" s="527">
        <v>3</v>
      </c>
      <c r="H860" s="528"/>
      <c r="I860" s="528"/>
      <c r="J860" s="528"/>
      <c r="K860" s="528"/>
      <c r="L860" s="528"/>
      <c r="M860" s="528"/>
      <c r="N860" s="528"/>
      <c r="O860" s="528"/>
      <c r="P860" s="528"/>
      <c r="Q860" s="528"/>
      <c r="R860" s="527">
        <v>1</v>
      </c>
      <c r="S860" s="528"/>
      <c r="T860" s="528"/>
      <c r="U860" s="528"/>
      <c r="V860" s="528"/>
      <c r="W860" s="528"/>
      <c r="X860" s="527">
        <v>2</v>
      </c>
      <c r="Y860" s="528"/>
      <c r="Z860" s="528"/>
      <c r="AA860" s="528"/>
      <c r="AB860" s="528"/>
      <c r="AC860" s="528"/>
      <c r="AD860" s="528"/>
      <c r="AE860" s="528"/>
      <c r="AF860" s="528"/>
      <c r="AG860" s="528"/>
      <c r="AH860" s="528"/>
      <c r="AI860" s="528"/>
      <c r="AJ860" s="528"/>
      <c r="AK860" s="528"/>
      <c r="AL860" s="528"/>
      <c r="AM860" s="528"/>
      <c r="AN860" s="528"/>
      <c r="AO860" s="528"/>
      <c r="AP860" s="528"/>
      <c r="AQ860" s="528"/>
      <c r="AR860" s="528"/>
      <c r="AS860" s="528"/>
      <c r="AT860" s="528"/>
      <c r="AU860" s="528"/>
      <c r="AV860" s="528"/>
      <c r="AW860" s="528"/>
      <c r="AX860" s="528"/>
    </row>
    <row r="861" spans="1:50">
      <c r="A861" s="526" t="s">
        <v>1005</v>
      </c>
      <c r="B861" s="526" t="s">
        <v>396</v>
      </c>
      <c r="C861" s="526" t="s">
        <v>954</v>
      </c>
      <c r="D861" s="526" t="s">
        <v>751</v>
      </c>
      <c r="E861" s="526" t="s">
        <v>752</v>
      </c>
      <c r="F861" s="61" t="str">
        <f>IF(D861="","",VLOOKUP(D861,'UG SKU Categorization'!$A$1:$C$204,3,0))</f>
        <v>Eyeglasses</v>
      </c>
      <c r="G861" s="527">
        <v>1</v>
      </c>
      <c r="H861" s="528"/>
      <c r="I861" s="528"/>
      <c r="J861" s="528"/>
      <c r="K861" s="528"/>
      <c r="L861" s="528"/>
      <c r="M861" s="528"/>
      <c r="N861" s="528"/>
      <c r="O861" s="528"/>
      <c r="P861" s="528"/>
      <c r="Q861" s="528"/>
      <c r="R861" s="528"/>
      <c r="S861" s="528"/>
      <c r="T861" s="528"/>
      <c r="U861" s="528"/>
      <c r="V861" s="528"/>
      <c r="W861" s="527">
        <v>1</v>
      </c>
      <c r="X861" s="528"/>
      <c r="Y861" s="528"/>
      <c r="Z861" s="528"/>
      <c r="AA861" s="528"/>
      <c r="AB861" s="528"/>
      <c r="AC861" s="528"/>
      <c r="AD861" s="528"/>
      <c r="AE861" s="528"/>
      <c r="AF861" s="528"/>
      <c r="AG861" s="528"/>
      <c r="AH861" s="528"/>
      <c r="AI861" s="528"/>
      <c r="AJ861" s="528"/>
      <c r="AK861" s="528"/>
      <c r="AL861" s="528"/>
      <c r="AM861" s="528"/>
      <c r="AN861" s="528"/>
      <c r="AO861" s="528"/>
      <c r="AP861" s="528"/>
      <c r="AQ861" s="528"/>
      <c r="AR861" s="528"/>
      <c r="AS861" s="528"/>
      <c r="AT861" s="528"/>
      <c r="AU861" s="528"/>
      <c r="AV861" s="528"/>
      <c r="AW861" s="528"/>
      <c r="AX861" s="528"/>
    </row>
    <row r="862" spans="1:50">
      <c r="A862" s="526" t="s">
        <v>1005</v>
      </c>
      <c r="B862" s="526" t="s">
        <v>396</v>
      </c>
      <c r="C862" s="526" t="s">
        <v>954</v>
      </c>
      <c r="D862" s="526" t="s">
        <v>753</v>
      </c>
      <c r="E862" s="526" t="s">
        <v>754</v>
      </c>
      <c r="F862" s="61" t="str">
        <f>IF(D862="","",VLOOKUP(D862,'UG SKU Categorization'!$A$1:$C$204,3,0))</f>
        <v>Eyeglasses</v>
      </c>
      <c r="G862" s="527">
        <v>1</v>
      </c>
      <c r="H862" s="528"/>
      <c r="I862" s="528"/>
      <c r="J862" s="528"/>
      <c r="K862" s="528"/>
      <c r="L862" s="528"/>
      <c r="M862" s="528"/>
      <c r="N862" s="528"/>
      <c r="O862" s="528"/>
      <c r="P862" s="528"/>
      <c r="Q862" s="528"/>
      <c r="R862" s="528"/>
      <c r="S862" s="528"/>
      <c r="T862" s="527">
        <v>1</v>
      </c>
      <c r="U862" s="528"/>
      <c r="V862" s="528"/>
      <c r="W862" s="528"/>
      <c r="X862" s="528"/>
      <c r="Y862" s="528"/>
      <c r="Z862" s="528"/>
      <c r="AA862" s="528"/>
      <c r="AB862" s="528"/>
      <c r="AC862" s="528"/>
      <c r="AD862" s="528"/>
      <c r="AE862" s="528"/>
      <c r="AF862" s="528"/>
      <c r="AG862" s="528"/>
      <c r="AH862" s="528"/>
      <c r="AI862" s="528"/>
      <c r="AJ862" s="528"/>
      <c r="AK862" s="528"/>
      <c r="AL862" s="528"/>
      <c r="AM862" s="528"/>
      <c r="AN862" s="528"/>
      <c r="AO862" s="528"/>
      <c r="AP862" s="528"/>
      <c r="AQ862" s="528"/>
      <c r="AR862" s="528"/>
      <c r="AS862" s="528"/>
      <c r="AT862" s="528"/>
      <c r="AU862" s="528"/>
      <c r="AV862" s="528"/>
      <c r="AW862" s="528"/>
      <c r="AX862" s="528"/>
    </row>
    <row r="863" spans="1:50">
      <c r="A863" s="526" t="s">
        <v>1005</v>
      </c>
      <c r="B863" s="526" t="s">
        <v>396</v>
      </c>
      <c r="C863" s="526" t="s">
        <v>954</v>
      </c>
      <c r="D863" s="526" t="s">
        <v>755</v>
      </c>
      <c r="E863" s="526" t="s">
        <v>756</v>
      </c>
      <c r="F863" s="61" t="str">
        <f>IF(D863="","",VLOOKUP(D863,'UG SKU Categorization'!$A$1:$C$204,3,0))</f>
        <v>Eyeglasses</v>
      </c>
      <c r="G863" s="527">
        <v>3</v>
      </c>
      <c r="H863" s="528"/>
      <c r="I863" s="528"/>
      <c r="J863" s="528"/>
      <c r="K863" s="528"/>
      <c r="L863" s="528"/>
      <c r="M863" s="528"/>
      <c r="N863" s="528"/>
      <c r="O863" s="528"/>
      <c r="P863" s="528"/>
      <c r="Q863" s="528"/>
      <c r="R863" s="528"/>
      <c r="S863" s="528"/>
      <c r="T863" s="528"/>
      <c r="U863" s="528"/>
      <c r="V863" s="528"/>
      <c r="W863" s="527">
        <v>1</v>
      </c>
      <c r="X863" s="528"/>
      <c r="Y863" s="527">
        <v>1</v>
      </c>
      <c r="Z863" s="527">
        <v>1</v>
      </c>
      <c r="AA863" s="528"/>
      <c r="AB863" s="528"/>
      <c r="AC863" s="528"/>
      <c r="AD863" s="528"/>
      <c r="AE863" s="528"/>
      <c r="AF863" s="528"/>
      <c r="AG863" s="528"/>
      <c r="AH863" s="528"/>
      <c r="AI863" s="528"/>
      <c r="AJ863" s="528"/>
      <c r="AK863" s="528"/>
      <c r="AL863" s="528"/>
      <c r="AM863" s="528"/>
      <c r="AN863" s="528"/>
      <c r="AO863" s="528"/>
      <c r="AP863" s="528"/>
      <c r="AQ863" s="528"/>
      <c r="AR863" s="528"/>
      <c r="AS863" s="528"/>
      <c r="AT863" s="528"/>
      <c r="AU863" s="528"/>
      <c r="AV863" s="528"/>
      <c r="AW863" s="528"/>
      <c r="AX863" s="528"/>
    </row>
    <row r="864" spans="1:50">
      <c r="A864" s="526" t="s">
        <v>1005</v>
      </c>
      <c r="B864" s="526" t="s">
        <v>396</v>
      </c>
      <c r="C864" s="526" t="s">
        <v>954</v>
      </c>
      <c r="D864" s="526" t="s">
        <v>757</v>
      </c>
      <c r="E864" s="526" t="s">
        <v>758</v>
      </c>
      <c r="F864" s="61" t="str">
        <f>IF(D864="","",VLOOKUP(D864,'UG SKU Categorization'!$A$1:$C$204,3,0))</f>
        <v>Eyeglasses</v>
      </c>
      <c r="G864" s="527">
        <v>1</v>
      </c>
      <c r="H864" s="528"/>
      <c r="I864" s="528"/>
      <c r="J864" s="528"/>
      <c r="K864" s="528"/>
      <c r="L864" s="528"/>
      <c r="M864" s="528"/>
      <c r="N864" s="528"/>
      <c r="O864" s="528"/>
      <c r="P864" s="528"/>
      <c r="Q864" s="528"/>
      <c r="R864" s="528"/>
      <c r="S864" s="528"/>
      <c r="T864" s="528"/>
      <c r="U864" s="528"/>
      <c r="V864" s="528"/>
      <c r="W864" s="528"/>
      <c r="X864" s="528"/>
      <c r="Y864" s="528"/>
      <c r="Z864" s="528"/>
      <c r="AA864" s="528"/>
      <c r="AB864" s="528"/>
      <c r="AC864" s="528"/>
      <c r="AD864" s="527">
        <v>1</v>
      </c>
      <c r="AE864" s="528"/>
      <c r="AF864" s="528"/>
      <c r="AG864" s="528"/>
      <c r="AH864" s="528"/>
      <c r="AI864" s="528"/>
      <c r="AJ864" s="528"/>
      <c r="AK864" s="528"/>
      <c r="AL864" s="528"/>
      <c r="AM864" s="528"/>
      <c r="AN864" s="528"/>
      <c r="AO864" s="528"/>
      <c r="AP864" s="528"/>
      <c r="AQ864" s="528"/>
      <c r="AR864" s="528"/>
      <c r="AS864" s="528"/>
      <c r="AT864" s="528"/>
      <c r="AU864" s="528"/>
      <c r="AV864" s="528"/>
      <c r="AW864" s="528"/>
      <c r="AX864" s="528"/>
    </row>
    <row r="865" spans="1:50">
      <c r="A865" s="526" t="s">
        <v>1005</v>
      </c>
      <c r="B865" s="526" t="s">
        <v>396</v>
      </c>
      <c r="C865" s="526" t="s">
        <v>954</v>
      </c>
      <c r="D865" s="526" t="s">
        <v>761</v>
      </c>
      <c r="E865" s="526" t="s">
        <v>762</v>
      </c>
      <c r="F865" s="61" t="str">
        <f>IF(D865="","",VLOOKUP(D865,'UG SKU Categorization'!$A$1:$C$204,3,0))</f>
        <v>Eyeglasses</v>
      </c>
      <c r="G865" s="527">
        <v>3</v>
      </c>
      <c r="H865" s="528"/>
      <c r="I865" s="528"/>
      <c r="J865" s="528"/>
      <c r="K865" s="528"/>
      <c r="L865" s="528"/>
      <c r="M865" s="528"/>
      <c r="N865" s="528"/>
      <c r="O865" s="528"/>
      <c r="P865" s="528"/>
      <c r="Q865" s="528"/>
      <c r="R865" s="528"/>
      <c r="S865" s="528"/>
      <c r="T865" s="527">
        <v>1</v>
      </c>
      <c r="U865" s="528"/>
      <c r="V865" s="528"/>
      <c r="W865" s="527">
        <v>1</v>
      </c>
      <c r="X865" s="528"/>
      <c r="Y865" s="528"/>
      <c r="Z865" s="528"/>
      <c r="AA865" s="527">
        <v>1</v>
      </c>
      <c r="AB865" s="528"/>
      <c r="AC865" s="528"/>
      <c r="AD865" s="528"/>
      <c r="AE865" s="528"/>
      <c r="AF865" s="528"/>
      <c r="AG865" s="528"/>
      <c r="AH865" s="528"/>
      <c r="AI865" s="528"/>
      <c r="AJ865" s="528"/>
      <c r="AK865" s="528"/>
      <c r="AL865" s="528"/>
      <c r="AM865" s="528"/>
      <c r="AN865" s="528"/>
      <c r="AO865" s="528"/>
      <c r="AP865" s="528"/>
      <c r="AQ865" s="528"/>
      <c r="AR865" s="528"/>
      <c r="AS865" s="528"/>
      <c r="AT865" s="528"/>
      <c r="AU865" s="528"/>
      <c r="AV865" s="528"/>
      <c r="AW865" s="528"/>
      <c r="AX865" s="528"/>
    </row>
    <row r="866" spans="1:50">
      <c r="A866" s="526" t="s">
        <v>1005</v>
      </c>
      <c r="B866" s="526" t="s">
        <v>396</v>
      </c>
      <c r="C866" s="526" t="s">
        <v>954</v>
      </c>
      <c r="D866" s="526" t="s">
        <v>763</v>
      </c>
      <c r="E866" s="526" t="s">
        <v>764</v>
      </c>
      <c r="F866" s="61" t="str">
        <f>IF(D866="","",VLOOKUP(D866,'UG SKU Categorization'!$A$1:$C$204,3,0))</f>
        <v>Eyeglasses</v>
      </c>
      <c r="G866" s="527">
        <v>8</v>
      </c>
      <c r="H866" s="528"/>
      <c r="I866" s="528"/>
      <c r="J866" s="528"/>
      <c r="K866" s="528"/>
      <c r="L866" s="528"/>
      <c r="M866" s="528"/>
      <c r="N866" s="528"/>
      <c r="O866" s="528"/>
      <c r="P866" s="528"/>
      <c r="Q866" s="528"/>
      <c r="R866" s="527">
        <v>1</v>
      </c>
      <c r="S866" s="528"/>
      <c r="T866" s="528"/>
      <c r="U866" s="527">
        <v>1</v>
      </c>
      <c r="V866" s="528"/>
      <c r="W866" s="527">
        <v>5</v>
      </c>
      <c r="X866" s="527">
        <v>1</v>
      </c>
      <c r="Y866" s="528"/>
      <c r="Z866" s="528"/>
      <c r="AA866" s="528"/>
      <c r="AB866" s="528"/>
      <c r="AC866" s="528"/>
      <c r="AD866" s="528"/>
      <c r="AE866" s="528"/>
      <c r="AF866" s="528"/>
      <c r="AG866" s="528"/>
      <c r="AH866" s="528"/>
      <c r="AI866" s="528"/>
      <c r="AJ866" s="528"/>
      <c r="AK866" s="528"/>
      <c r="AL866" s="528"/>
      <c r="AM866" s="528"/>
      <c r="AN866" s="528"/>
      <c r="AO866" s="528"/>
      <c r="AP866" s="528"/>
      <c r="AQ866" s="528"/>
      <c r="AR866" s="528"/>
      <c r="AS866" s="528"/>
      <c r="AT866" s="528"/>
      <c r="AU866" s="528"/>
      <c r="AV866" s="528"/>
      <c r="AW866" s="528"/>
      <c r="AX866" s="528"/>
    </row>
    <row r="867" spans="1:50">
      <c r="A867" s="526" t="s">
        <v>1005</v>
      </c>
      <c r="B867" s="526" t="s">
        <v>396</v>
      </c>
      <c r="C867" s="526" t="s">
        <v>954</v>
      </c>
      <c r="D867" s="526" t="s">
        <v>765</v>
      </c>
      <c r="E867" s="526" t="s">
        <v>766</v>
      </c>
      <c r="F867" s="61" t="str">
        <f>IF(D867="","",VLOOKUP(D867,'UG SKU Categorization'!$A$1:$C$204,3,0))</f>
        <v>Eyeglasses</v>
      </c>
      <c r="G867" s="527">
        <v>5</v>
      </c>
      <c r="H867" s="528"/>
      <c r="I867" s="528"/>
      <c r="J867" s="528"/>
      <c r="K867" s="528"/>
      <c r="L867" s="528"/>
      <c r="M867" s="528"/>
      <c r="N867" s="528"/>
      <c r="O867" s="528"/>
      <c r="P867" s="528"/>
      <c r="Q867" s="528"/>
      <c r="R867" s="528"/>
      <c r="S867" s="528"/>
      <c r="T867" s="528"/>
      <c r="U867" s="528"/>
      <c r="V867" s="528"/>
      <c r="W867" s="527">
        <v>2</v>
      </c>
      <c r="X867" s="527">
        <v>2</v>
      </c>
      <c r="Y867" s="528"/>
      <c r="Z867" s="528"/>
      <c r="AA867" s="528"/>
      <c r="AB867" s="528"/>
      <c r="AC867" s="528"/>
      <c r="AD867" s="527">
        <v>1</v>
      </c>
      <c r="AE867" s="528"/>
      <c r="AF867" s="528"/>
      <c r="AG867" s="528"/>
      <c r="AH867" s="528"/>
      <c r="AI867" s="528"/>
      <c r="AJ867" s="528"/>
      <c r="AK867" s="528"/>
      <c r="AL867" s="528"/>
      <c r="AM867" s="528"/>
      <c r="AN867" s="528"/>
      <c r="AO867" s="528"/>
      <c r="AP867" s="528"/>
      <c r="AQ867" s="528"/>
      <c r="AR867" s="528"/>
      <c r="AS867" s="528"/>
      <c r="AT867" s="528"/>
      <c r="AU867" s="528"/>
      <c r="AV867" s="528"/>
      <c r="AW867" s="528"/>
      <c r="AX867" s="528"/>
    </row>
    <row r="868" spans="1:50">
      <c r="A868" s="526" t="s">
        <v>1005</v>
      </c>
      <c r="B868" s="526" t="s">
        <v>396</v>
      </c>
      <c r="C868" s="526" t="s">
        <v>954</v>
      </c>
      <c r="D868" s="526" t="s">
        <v>767</v>
      </c>
      <c r="E868" s="526" t="s">
        <v>768</v>
      </c>
      <c r="F868" s="61" t="str">
        <f>IF(D868="","",VLOOKUP(D868,'UG SKU Categorization'!$A$1:$C$204,3,0))</f>
        <v>Eyeglasses</v>
      </c>
      <c r="G868" s="527">
        <v>7</v>
      </c>
      <c r="H868" s="528"/>
      <c r="I868" s="528"/>
      <c r="J868" s="528"/>
      <c r="K868" s="528"/>
      <c r="L868" s="528"/>
      <c r="M868" s="528"/>
      <c r="N868" s="528"/>
      <c r="O868" s="528"/>
      <c r="P868" s="528"/>
      <c r="Q868" s="528"/>
      <c r="R868" s="528"/>
      <c r="S868" s="528"/>
      <c r="T868" s="528"/>
      <c r="U868" s="528"/>
      <c r="V868" s="528"/>
      <c r="W868" s="527">
        <v>5</v>
      </c>
      <c r="X868" s="528"/>
      <c r="Y868" s="527">
        <v>2</v>
      </c>
      <c r="Z868" s="528"/>
      <c r="AA868" s="528"/>
      <c r="AB868" s="528"/>
      <c r="AC868" s="528"/>
      <c r="AD868" s="528"/>
      <c r="AE868" s="528"/>
      <c r="AF868" s="528"/>
      <c r="AG868" s="528"/>
      <c r="AH868" s="528"/>
      <c r="AI868" s="528"/>
      <c r="AJ868" s="528"/>
      <c r="AK868" s="528"/>
      <c r="AL868" s="528"/>
      <c r="AM868" s="528"/>
      <c r="AN868" s="528"/>
      <c r="AO868" s="528"/>
      <c r="AP868" s="528"/>
      <c r="AQ868" s="528"/>
      <c r="AR868" s="528"/>
      <c r="AS868" s="528"/>
      <c r="AT868" s="528"/>
      <c r="AU868" s="528"/>
      <c r="AV868" s="528"/>
      <c r="AW868" s="528"/>
      <c r="AX868" s="528"/>
    </row>
    <row r="869" spans="1:50">
      <c r="A869" s="526" t="s">
        <v>1005</v>
      </c>
      <c r="B869" s="526" t="s">
        <v>396</v>
      </c>
      <c r="C869" s="526" t="s">
        <v>954</v>
      </c>
      <c r="D869" s="526" t="s">
        <v>769</v>
      </c>
      <c r="E869" s="526" t="s">
        <v>770</v>
      </c>
      <c r="F869" s="61" t="str">
        <f>IF(D869="","",VLOOKUP(D869,'UG SKU Categorization'!$A$1:$C$204,3,0))</f>
        <v>Eyeglasses</v>
      </c>
      <c r="G869" s="527">
        <v>2</v>
      </c>
      <c r="H869" s="528"/>
      <c r="I869" s="528"/>
      <c r="J869" s="528"/>
      <c r="K869" s="528"/>
      <c r="L869" s="528"/>
      <c r="M869" s="528"/>
      <c r="N869" s="528"/>
      <c r="O869" s="528"/>
      <c r="P869" s="528"/>
      <c r="Q869" s="528"/>
      <c r="R869" s="528"/>
      <c r="S869" s="528"/>
      <c r="T869" s="528"/>
      <c r="U869" s="528"/>
      <c r="V869" s="528"/>
      <c r="W869" s="527">
        <v>2</v>
      </c>
      <c r="X869" s="528"/>
      <c r="Y869" s="528"/>
      <c r="Z869" s="528"/>
      <c r="AA869" s="528"/>
      <c r="AB869" s="528"/>
      <c r="AC869" s="528"/>
      <c r="AD869" s="528"/>
      <c r="AE869" s="528"/>
      <c r="AF869" s="528"/>
      <c r="AG869" s="528"/>
      <c r="AH869" s="528"/>
      <c r="AI869" s="528"/>
      <c r="AJ869" s="528"/>
      <c r="AK869" s="528"/>
      <c r="AL869" s="528"/>
      <c r="AM869" s="528"/>
      <c r="AN869" s="528"/>
      <c r="AO869" s="528"/>
      <c r="AP869" s="528"/>
      <c r="AQ869" s="528"/>
      <c r="AR869" s="528"/>
      <c r="AS869" s="528"/>
      <c r="AT869" s="528"/>
      <c r="AU869" s="528"/>
      <c r="AV869" s="528"/>
      <c r="AW869" s="528"/>
      <c r="AX869" s="528"/>
    </row>
    <row r="870" spans="1:50">
      <c r="A870" s="526" t="s">
        <v>1005</v>
      </c>
      <c r="B870" s="526" t="s">
        <v>396</v>
      </c>
      <c r="C870" s="526" t="s">
        <v>954</v>
      </c>
      <c r="D870" s="526" t="s">
        <v>771</v>
      </c>
      <c r="E870" s="526" t="s">
        <v>772</v>
      </c>
      <c r="F870" s="61" t="str">
        <f>IF(D870="","",VLOOKUP(D870,'UG SKU Categorization'!$A$1:$C$204,3,0))</f>
        <v>Eyeglasses</v>
      </c>
      <c r="G870" s="527">
        <v>1</v>
      </c>
      <c r="H870" s="528"/>
      <c r="I870" s="528"/>
      <c r="J870" s="528"/>
      <c r="K870" s="528"/>
      <c r="L870" s="528"/>
      <c r="M870" s="528"/>
      <c r="N870" s="528"/>
      <c r="O870" s="528"/>
      <c r="P870" s="528"/>
      <c r="Q870" s="528"/>
      <c r="R870" s="528"/>
      <c r="S870" s="528"/>
      <c r="T870" s="528"/>
      <c r="U870" s="528"/>
      <c r="V870" s="528"/>
      <c r="W870" s="528"/>
      <c r="X870" s="528"/>
      <c r="Y870" s="528"/>
      <c r="Z870" s="528"/>
      <c r="AA870" s="528"/>
      <c r="AB870" s="528"/>
      <c r="AC870" s="527">
        <v>1</v>
      </c>
      <c r="AD870" s="528"/>
      <c r="AE870" s="528"/>
      <c r="AF870" s="528"/>
      <c r="AG870" s="528"/>
      <c r="AH870" s="528"/>
      <c r="AI870" s="528"/>
      <c r="AJ870" s="528"/>
      <c r="AK870" s="528"/>
      <c r="AL870" s="528"/>
      <c r="AM870" s="528"/>
      <c r="AN870" s="528"/>
      <c r="AO870" s="528"/>
      <c r="AP870" s="528"/>
      <c r="AQ870" s="528"/>
      <c r="AR870" s="528"/>
      <c r="AS870" s="528"/>
      <c r="AT870" s="528"/>
      <c r="AU870" s="528"/>
      <c r="AV870" s="528"/>
      <c r="AW870" s="528"/>
      <c r="AX870" s="528"/>
    </row>
    <row r="871" spans="1:50">
      <c r="A871" s="526" t="s">
        <v>1005</v>
      </c>
      <c r="B871" s="526" t="s">
        <v>396</v>
      </c>
      <c r="C871" s="526" t="s">
        <v>954</v>
      </c>
      <c r="D871" s="526" t="s">
        <v>773</v>
      </c>
      <c r="E871" s="526" t="s">
        <v>586</v>
      </c>
      <c r="F871" s="61" t="str">
        <f>IF(D871="","",VLOOKUP(D871,'UG SKU Categorization'!$A$1:$C$204,3,0))</f>
        <v>Eyeglasses</v>
      </c>
      <c r="G871" s="527">
        <v>5</v>
      </c>
      <c r="H871" s="528"/>
      <c r="I871" s="528"/>
      <c r="J871" s="528"/>
      <c r="K871" s="528"/>
      <c r="L871" s="528"/>
      <c r="M871" s="528"/>
      <c r="N871" s="528"/>
      <c r="O871" s="528"/>
      <c r="P871" s="528"/>
      <c r="Q871" s="528"/>
      <c r="R871" s="527">
        <v>1</v>
      </c>
      <c r="S871" s="528"/>
      <c r="T871" s="527">
        <v>1</v>
      </c>
      <c r="U871" s="527">
        <v>1</v>
      </c>
      <c r="V871" s="528"/>
      <c r="W871" s="528"/>
      <c r="X871" s="528"/>
      <c r="Y871" s="527">
        <v>1</v>
      </c>
      <c r="Z871" s="528"/>
      <c r="AA871" s="528"/>
      <c r="AB871" s="528"/>
      <c r="AC871" s="528"/>
      <c r="AD871" s="528"/>
      <c r="AE871" s="528"/>
      <c r="AF871" s="528"/>
      <c r="AG871" s="528"/>
      <c r="AH871" s="528"/>
      <c r="AI871" s="528"/>
      <c r="AJ871" s="528"/>
      <c r="AK871" s="528"/>
      <c r="AL871" s="528"/>
      <c r="AM871" s="528"/>
      <c r="AN871" s="528"/>
      <c r="AO871" s="528"/>
      <c r="AP871" s="528"/>
      <c r="AQ871" s="528"/>
      <c r="AR871" s="527">
        <v>1</v>
      </c>
      <c r="AS871" s="528"/>
      <c r="AT871" s="528"/>
      <c r="AU871" s="528"/>
      <c r="AV871" s="528"/>
      <c r="AW871" s="528"/>
      <c r="AX871" s="528"/>
    </row>
    <row r="872" spans="1:50">
      <c r="A872" s="526" t="s">
        <v>1005</v>
      </c>
      <c r="B872" s="526" t="s">
        <v>396</v>
      </c>
      <c r="C872" s="526" t="s">
        <v>954</v>
      </c>
      <c r="D872" s="526" t="s">
        <v>587</v>
      </c>
      <c r="E872" s="526" t="s">
        <v>588</v>
      </c>
      <c r="F872" s="61" t="str">
        <f>IF(D872="","",VLOOKUP(D872,'UG SKU Categorization'!$A$1:$C$204,3,0))</f>
        <v>Eyeglasses</v>
      </c>
      <c r="G872" s="527">
        <v>6</v>
      </c>
      <c r="H872" s="528"/>
      <c r="I872" s="528"/>
      <c r="J872" s="528"/>
      <c r="K872" s="528"/>
      <c r="L872" s="528"/>
      <c r="M872" s="528"/>
      <c r="N872" s="528"/>
      <c r="O872" s="528"/>
      <c r="P872" s="528"/>
      <c r="Q872" s="528"/>
      <c r="R872" s="528"/>
      <c r="S872" s="528"/>
      <c r="T872" s="528"/>
      <c r="U872" s="528"/>
      <c r="V872" s="528"/>
      <c r="W872" s="527">
        <v>2</v>
      </c>
      <c r="X872" s="527">
        <v>2</v>
      </c>
      <c r="Y872" s="528"/>
      <c r="Z872" s="528"/>
      <c r="AA872" s="528"/>
      <c r="AB872" s="528"/>
      <c r="AC872" s="528"/>
      <c r="AD872" s="528"/>
      <c r="AE872" s="528"/>
      <c r="AF872" s="527">
        <v>1</v>
      </c>
      <c r="AG872" s="528"/>
      <c r="AH872" s="528"/>
      <c r="AI872" s="528"/>
      <c r="AJ872" s="528"/>
      <c r="AK872" s="528"/>
      <c r="AL872" s="528"/>
      <c r="AM872" s="528"/>
      <c r="AN872" s="528"/>
      <c r="AO872" s="527">
        <v>1</v>
      </c>
      <c r="AP872" s="528"/>
      <c r="AQ872" s="528"/>
      <c r="AR872" s="528"/>
      <c r="AS872" s="528"/>
      <c r="AT872" s="528"/>
      <c r="AU872" s="528"/>
      <c r="AV872" s="528"/>
      <c r="AW872" s="528"/>
      <c r="AX872" s="528"/>
    </row>
    <row r="873" spans="1:50">
      <c r="A873" s="526" t="s">
        <v>1005</v>
      </c>
      <c r="B873" s="526" t="s">
        <v>396</v>
      </c>
      <c r="C873" s="526" t="s">
        <v>954</v>
      </c>
      <c r="D873" s="526" t="s">
        <v>589</v>
      </c>
      <c r="E873" s="526" t="s">
        <v>590</v>
      </c>
      <c r="F873" s="61" t="str">
        <f>IF(D873="","",VLOOKUP(D873,'UG SKU Categorization'!$A$1:$C$204,3,0))</f>
        <v>Eyeglasses</v>
      </c>
      <c r="G873" s="527">
        <v>8</v>
      </c>
      <c r="H873" s="528"/>
      <c r="I873" s="528"/>
      <c r="J873" s="528"/>
      <c r="K873" s="528"/>
      <c r="L873" s="528"/>
      <c r="M873" s="528"/>
      <c r="N873" s="528"/>
      <c r="O873" s="528"/>
      <c r="P873" s="528"/>
      <c r="Q873" s="528"/>
      <c r="R873" s="528"/>
      <c r="S873" s="528"/>
      <c r="T873" s="528"/>
      <c r="U873" s="528"/>
      <c r="V873" s="528"/>
      <c r="W873" s="527">
        <v>4</v>
      </c>
      <c r="X873" s="527">
        <v>1</v>
      </c>
      <c r="Y873" s="527">
        <v>1</v>
      </c>
      <c r="Z873" s="528"/>
      <c r="AA873" s="528"/>
      <c r="AB873" s="528"/>
      <c r="AC873" s="528"/>
      <c r="AD873" s="527">
        <v>1</v>
      </c>
      <c r="AE873" s="528"/>
      <c r="AF873" s="527">
        <v>1</v>
      </c>
      <c r="AG873" s="528"/>
      <c r="AH873" s="528"/>
      <c r="AI873" s="528"/>
      <c r="AJ873" s="528"/>
      <c r="AK873" s="528"/>
      <c r="AL873" s="528"/>
      <c r="AM873" s="528"/>
      <c r="AN873" s="528"/>
      <c r="AO873" s="528"/>
      <c r="AP873" s="528"/>
      <c r="AQ873" s="528"/>
      <c r="AR873" s="528"/>
      <c r="AS873" s="528"/>
      <c r="AT873" s="528"/>
      <c r="AU873" s="528"/>
      <c r="AV873" s="528"/>
      <c r="AW873" s="528"/>
      <c r="AX873" s="528"/>
    </row>
    <row r="874" spans="1:50">
      <c r="A874" s="526" t="s">
        <v>1005</v>
      </c>
      <c r="B874" s="526" t="s">
        <v>396</v>
      </c>
      <c r="C874" s="526" t="s">
        <v>954</v>
      </c>
      <c r="D874" s="526" t="s">
        <v>591</v>
      </c>
      <c r="E874" s="526" t="s">
        <v>592</v>
      </c>
      <c r="F874" s="61" t="str">
        <f>IF(D874="","",VLOOKUP(D874,'UG SKU Categorization'!$A$1:$C$204,3,0))</f>
        <v>Eyeglasses</v>
      </c>
      <c r="G874" s="527">
        <v>1</v>
      </c>
      <c r="H874" s="528"/>
      <c r="I874" s="528"/>
      <c r="J874" s="528"/>
      <c r="K874" s="528"/>
      <c r="L874" s="528"/>
      <c r="M874" s="528"/>
      <c r="N874" s="528"/>
      <c r="O874" s="528"/>
      <c r="P874" s="528"/>
      <c r="Q874" s="528"/>
      <c r="R874" s="528"/>
      <c r="S874" s="528"/>
      <c r="T874" s="528"/>
      <c r="U874" s="528"/>
      <c r="V874" s="528"/>
      <c r="W874" s="527">
        <v>1</v>
      </c>
      <c r="X874" s="528"/>
      <c r="Y874" s="528"/>
      <c r="Z874" s="528"/>
      <c r="AA874" s="528"/>
      <c r="AB874" s="528"/>
      <c r="AC874" s="528"/>
      <c r="AD874" s="528"/>
      <c r="AE874" s="528"/>
      <c r="AF874" s="528"/>
      <c r="AG874" s="528"/>
      <c r="AH874" s="528"/>
      <c r="AI874" s="528"/>
      <c r="AJ874" s="528"/>
      <c r="AK874" s="528"/>
      <c r="AL874" s="528"/>
      <c r="AM874" s="528"/>
      <c r="AN874" s="528"/>
      <c r="AO874" s="528"/>
      <c r="AP874" s="528"/>
      <c r="AQ874" s="528"/>
      <c r="AR874" s="528"/>
      <c r="AS874" s="528"/>
      <c r="AT874" s="528"/>
      <c r="AU874" s="528"/>
      <c r="AV874" s="528"/>
      <c r="AW874" s="528"/>
      <c r="AX874" s="528"/>
    </row>
    <row r="875" spans="1:50">
      <c r="A875" s="526" t="s">
        <v>1005</v>
      </c>
      <c r="B875" s="526" t="s">
        <v>396</v>
      </c>
      <c r="C875" s="526" t="s">
        <v>954</v>
      </c>
      <c r="D875" s="526" t="s">
        <v>593</v>
      </c>
      <c r="E875" s="526" t="s">
        <v>594</v>
      </c>
      <c r="F875" s="61" t="str">
        <f>IF(D875="","",VLOOKUP(D875,'UG SKU Categorization'!$A$1:$C$204,3,0))</f>
        <v>Eyeglasses</v>
      </c>
      <c r="G875" s="527">
        <v>1</v>
      </c>
      <c r="H875" s="528"/>
      <c r="I875" s="528"/>
      <c r="J875" s="528"/>
      <c r="K875" s="528"/>
      <c r="L875" s="528"/>
      <c r="M875" s="528"/>
      <c r="N875" s="528"/>
      <c r="O875" s="528"/>
      <c r="P875" s="528"/>
      <c r="Q875" s="528"/>
      <c r="R875" s="528"/>
      <c r="S875" s="528"/>
      <c r="T875" s="528"/>
      <c r="U875" s="528"/>
      <c r="V875" s="528"/>
      <c r="W875" s="528"/>
      <c r="X875" s="527">
        <v>1</v>
      </c>
      <c r="Y875" s="528"/>
      <c r="Z875" s="528"/>
      <c r="AA875" s="528"/>
      <c r="AB875" s="528"/>
      <c r="AC875" s="528"/>
      <c r="AD875" s="528"/>
      <c r="AE875" s="528"/>
      <c r="AF875" s="528"/>
      <c r="AG875" s="528"/>
      <c r="AH875" s="528"/>
      <c r="AI875" s="528"/>
      <c r="AJ875" s="528"/>
      <c r="AK875" s="528"/>
      <c r="AL875" s="528"/>
      <c r="AM875" s="528"/>
      <c r="AN875" s="528"/>
      <c r="AO875" s="528"/>
      <c r="AP875" s="528"/>
      <c r="AQ875" s="528"/>
      <c r="AR875" s="528"/>
      <c r="AS875" s="528"/>
      <c r="AT875" s="528"/>
      <c r="AU875" s="528"/>
      <c r="AV875" s="528"/>
      <c r="AW875" s="528"/>
      <c r="AX875" s="528"/>
    </row>
    <row r="876" spans="1:50">
      <c r="A876" s="526" t="s">
        <v>1005</v>
      </c>
      <c r="B876" s="526" t="s">
        <v>396</v>
      </c>
      <c r="C876" s="526" t="s">
        <v>954</v>
      </c>
      <c r="D876" s="526" t="s">
        <v>595</v>
      </c>
      <c r="E876" s="526" t="s">
        <v>596</v>
      </c>
      <c r="F876" s="61" t="str">
        <f>IF(D876="","",VLOOKUP(D876,'UG SKU Categorization'!$A$1:$C$204,3,0))</f>
        <v>Eyeglasses</v>
      </c>
      <c r="G876" s="527">
        <v>5</v>
      </c>
      <c r="H876" s="528"/>
      <c r="I876" s="528"/>
      <c r="J876" s="528"/>
      <c r="K876" s="528"/>
      <c r="L876" s="528"/>
      <c r="M876" s="528"/>
      <c r="N876" s="528"/>
      <c r="O876" s="528"/>
      <c r="P876" s="528"/>
      <c r="Q876" s="528"/>
      <c r="R876" s="527">
        <v>1</v>
      </c>
      <c r="S876" s="528"/>
      <c r="T876" s="528"/>
      <c r="U876" s="528"/>
      <c r="V876" s="528"/>
      <c r="W876" s="527">
        <v>2</v>
      </c>
      <c r="X876" s="528"/>
      <c r="Y876" s="527">
        <v>1</v>
      </c>
      <c r="Z876" s="528"/>
      <c r="AA876" s="528"/>
      <c r="AB876" s="528"/>
      <c r="AC876" s="528"/>
      <c r="AD876" s="527">
        <v>1</v>
      </c>
      <c r="AE876" s="528"/>
      <c r="AF876" s="528"/>
      <c r="AG876" s="528"/>
      <c r="AH876" s="528"/>
      <c r="AI876" s="528"/>
      <c r="AJ876" s="528"/>
      <c r="AK876" s="528"/>
      <c r="AL876" s="528"/>
      <c r="AM876" s="528"/>
      <c r="AN876" s="528"/>
      <c r="AO876" s="528"/>
      <c r="AP876" s="528"/>
      <c r="AQ876" s="528"/>
      <c r="AR876" s="528"/>
      <c r="AS876" s="528"/>
      <c r="AT876" s="528"/>
      <c r="AU876" s="528"/>
      <c r="AV876" s="528"/>
      <c r="AW876" s="528"/>
      <c r="AX876" s="528"/>
    </row>
    <row r="877" spans="1:50">
      <c r="A877" s="526" t="s">
        <v>1005</v>
      </c>
      <c r="B877" s="526" t="s">
        <v>396</v>
      </c>
      <c r="C877" s="526" t="s">
        <v>954</v>
      </c>
      <c r="D877" s="526" t="s">
        <v>597</v>
      </c>
      <c r="E877" s="526" t="s">
        <v>598</v>
      </c>
      <c r="F877" s="61" t="str">
        <f>IF(D877="","",VLOOKUP(D877,'UG SKU Categorization'!$A$1:$C$204,3,0))</f>
        <v>Eyeglasses</v>
      </c>
      <c r="G877" s="527">
        <v>6</v>
      </c>
      <c r="H877" s="528"/>
      <c r="I877" s="528"/>
      <c r="J877" s="528"/>
      <c r="K877" s="528"/>
      <c r="L877" s="528"/>
      <c r="M877" s="528"/>
      <c r="N877" s="528"/>
      <c r="O877" s="528"/>
      <c r="P877" s="528"/>
      <c r="Q877" s="528"/>
      <c r="R877" s="527">
        <v>1</v>
      </c>
      <c r="S877" s="528"/>
      <c r="T877" s="528"/>
      <c r="U877" s="528"/>
      <c r="V877" s="528"/>
      <c r="W877" s="527">
        <v>1</v>
      </c>
      <c r="X877" s="528"/>
      <c r="Y877" s="527">
        <v>1</v>
      </c>
      <c r="Z877" s="528"/>
      <c r="AA877" s="527">
        <v>1</v>
      </c>
      <c r="AB877" s="528"/>
      <c r="AC877" s="527">
        <v>2</v>
      </c>
      <c r="AD877" s="528"/>
      <c r="AE877" s="528"/>
      <c r="AF877" s="528"/>
      <c r="AG877" s="528"/>
      <c r="AH877" s="528"/>
      <c r="AI877" s="528"/>
      <c r="AJ877" s="528"/>
      <c r="AK877" s="528"/>
      <c r="AL877" s="528"/>
      <c r="AM877" s="528"/>
      <c r="AN877" s="528"/>
      <c r="AO877" s="528"/>
      <c r="AP877" s="528"/>
      <c r="AQ877" s="528"/>
      <c r="AR877" s="528"/>
      <c r="AS877" s="528"/>
      <c r="AT877" s="528"/>
      <c r="AU877" s="528"/>
      <c r="AV877" s="528"/>
      <c r="AW877" s="528"/>
      <c r="AX877" s="528"/>
    </row>
    <row r="878" spans="1:50">
      <c r="A878" s="526" t="s">
        <v>1005</v>
      </c>
      <c r="B878" s="526" t="s">
        <v>396</v>
      </c>
      <c r="C878" s="526" t="s">
        <v>954</v>
      </c>
      <c r="D878" s="526" t="s">
        <v>599</v>
      </c>
      <c r="E878" s="526" t="s">
        <v>600</v>
      </c>
      <c r="F878" s="61" t="str">
        <f>IF(D878="","",VLOOKUP(D878,'UG SKU Categorization'!$A$1:$C$204,3,0))</f>
        <v>Eyeglasses</v>
      </c>
      <c r="G878" s="527">
        <v>8</v>
      </c>
      <c r="H878" s="528"/>
      <c r="I878" s="528"/>
      <c r="J878" s="528"/>
      <c r="K878" s="528"/>
      <c r="L878" s="528"/>
      <c r="M878" s="528"/>
      <c r="N878" s="528"/>
      <c r="O878" s="528"/>
      <c r="P878" s="528"/>
      <c r="Q878" s="528"/>
      <c r="R878" s="527">
        <v>1</v>
      </c>
      <c r="S878" s="528"/>
      <c r="T878" s="528"/>
      <c r="U878" s="528"/>
      <c r="V878" s="528"/>
      <c r="W878" s="527">
        <v>4</v>
      </c>
      <c r="X878" s="528"/>
      <c r="Y878" s="527">
        <v>2</v>
      </c>
      <c r="Z878" s="528"/>
      <c r="AA878" s="528"/>
      <c r="AB878" s="528"/>
      <c r="AC878" s="527">
        <v>1</v>
      </c>
      <c r="AD878" s="528"/>
      <c r="AE878" s="528"/>
      <c r="AF878" s="528"/>
      <c r="AG878" s="528"/>
      <c r="AH878" s="528"/>
      <c r="AI878" s="528"/>
      <c r="AJ878" s="528"/>
      <c r="AK878" s="528"/>
      <c r="AL878" s="528"/>
      <c r="AM878" s="528"/>
      <c r="AN878" s="528"/>
      <c r="AO878" s="528"/>
      <c r="AP878" s="528"/>
      <c r="AQ878" s="528"/>
      <c r="AR878" s="528"/>
      <c r="AS878" s="528"/>
      <c r="AT878" s="528"/>
      <c r="AU878" s="528"/>
      <c r="AV878" s="528"/>
      <c r="AW878" s="528"/>
      <c r="AX878" s="528"/>
    </row>
    <row r="879" spans="1:50">
      <c r="A879" s="526" t="s">
        <v>1005</v>
      </c>
      <c r="B879" s="526" t="s">
        <v>396</v>
      </c>
      <c r="C879" s="526" t="s">
        <v>954</v>
      </c>
      <c r="D879" s="526" t="s">
        <v>601</v>
      </c>
      <c r="E879" s="526" t="s">
        <v>602</v>
      </c>
      <c r="F879" s="61" t="str">
        <f>IF(D879="","",VLOOKUP(D879,'UG SKU Categorization'!$A$1:$C$204,3,0))</f>
        <v>Eyeglasses</v>
      </c>
      <c r="G879" s="527">
        <v>3</v>
      </c>
      <c r="H879" s="528"/>
      <c r="I879" s="528"/>
      <c r="J879" s="528"/>
      <c r="K879" s="528"/>
      <c r="L879" s="528"/>
      <c r="M879" s="528"/>
      <c r="N879" s="528"/>
      <c r="O879" s="528"/>
      <c r="P879" s="528"/>
      <c r="Q879" s="528"/>
      <c r="R879" s="528"/>
      <c r="S879" s="528"/>
      <c r="T879" s="528"/>
      <c r="U879" s="528"/>
      <c r="V879" s="528"/>
      <c r="W879" s="527">
        <v>1</v>
      </c>
      <c r="X879" s="527">
        <v>1</v>
      </c>
      <c r="Y879" s="528"/>
      <c r="Z879" s="528"/>
      <c r="AA879" s="528"/>
      <c r="AB879" s="528"/>
      <c r="AC879" s="528"/>
      <c r="AD879" s="527">
        <v>1</v>
      </c>
      <c r="AE879" s="528"/>
      <c r="AF879" s="528"/>
      <c r="AG879" s="528"/>
      <c r="AH879" s="528"/>
      <c r="AI879" s="528"/>
      <c r="AJ879" s="528"/>
      <c r="AK879" s="528"/>
      <c r="AL879" s="528"/>
      <c r="AM879" s="528"/>
      <c r="AN879" s="528"/>
      <c r="AO879" s="528"/>
      <c r="AP879" s="528"/>
      <c r="AQ879" s="528"/>
      <c r="AR879" s="528"/>
      <c r="AS879" s="528"/>
      <c r="AT879" s="528"/>
      <c r="AU879" s="528"/>
      <c r="AV879" s="528"/>
      <c r="AW879" s="528"/>
      <c r="AX879" s="528"/>
    </row>
    <row r="880" spans="1:50">
      <c r="A880" s="526" t="s">
        <v>1005</v>
      </c>
      <c r="B880" s="526" t="s">
        <v>396</v>
      </c>
      <c r="C880" s="526" t="s">
        <v>954</v>
      </c>
      <c r="D880" s="526" t="s">
        <v>603</v>
      </c>
      <c r="E880" s="526" t="s">
        <v>604</v>
      </c>
      <c r="F880" s="61" t="str">
        <f>IF(D880="","",VLOOKUP(D880,'UG SKU Categorization'!$A$1:$C$204,3,0))</f>
        <v>Eyeglasses</v>
      </c>
      <c r="G880" s="527">
        <v>2</v>
      </c>
      <c r="H880" s="528"/>
      <c r="I880" s="528"/>
      <c r="J880" s="528"/>
      <c r="K880" s="528"/>
      <c r="L880" s="528"/>
      <c r="M880" s="528"/>
      <c r="N880" s="528"/>
      <c r="O880" s="528"/>
      <c r="P880" s="528"/>
      <c r="Q880" s="528"/>
      <c r="R880" s="528"/>
      <c r="S880" s="528"/>
      <c r="T880" s="528"/>
      <c r="U880" s="528"/>
      <c r="V880" s="528"/>
      <c r="W880" s="527">
        <v>1</v>
      </c>
      <c r="X880" s="528"/>
      <c r="Y880" s="528"/>
      <c r="Z880" s="528"/>
      <c r="AA880" s="528"/>
      <c r="AB880" s="527">
        <v>1</v>
      </c>
      <c r="AC880" s="528"/>
      <c r="AD880" s="528"/>
      <c r="AE880" s="528"/>
      <c r="AF880" s="528"/>
      <c r="AG880" s="528"/>
      <c r="AH880" s="528"/>
      <c r="AI880" s="528"/>
      <c r="AJ880" s="528"/>
      <c r="AK880" s="528"/>
      <c r="AL880" s="528"/>
      <c r="AM880" s="528"/>
      <c r="AN880" s="528"/>
      <c r="AO880" s="528"/>
      <c r="AP880" s="528"/>
      <c r="AQ880" s="528"/>
      <c r="AR880" s="528"/>
      <c r="AS880" s="528"/>
      <c r="AT880" s="528"/>
      <c r="AU880" s="528"/>
      <c r="AV880" s="528"/>
      <c r="AW880" s="528"/>
      <c r="AX880" s="528"/>
    </row>
    <row r="881" spans="1:50">
      <c r="A881" s="526" t="s">
        <v>1005</v>
      </c>
      <c r="B881" s="526" t="s">
        <v>396</v>
      </c>
      <c r="C881" s="526" t="s">
        <v>954</v>
      </c>
      <c r="D881" s="526" t="s">
        <v>605</v>
      </c>
      <c r="E881" s="526" t="s">
        <v>606</v>
      </c>
      <c r="F881" s="61" t="str">
        <f>IF(D881="","",VLOOKUP(D881,'UG SKU Categorization'!$A$1:$C$204,3,0))</f>
        <v>Eyeglasses</v>
      </c>
      <c r="G881" s="527">
        <v>7</v>
      </c>
      <c r="H881" s="528"/>
      <c r="I881" s="528"/>
      <c r="J881" s="528"/>
      <c r="K881" s="528"/>
      <c r="L881" s="528"/>
      <c r="M881" s="528"/>
      <c r="N881" s="528"/>
      <c r="O881" s="528"/>
      <c r="P881" s="528"/>
      <c r="Q881" s="528"/>
      <c r="R881" s="527">
        <v>2</v>
      </c>
      <c r="S881" s="528"/>
      <c r="T881" s="528"/>
      <c r="U881" s="528"/>
      <c r="V881" s="528"/>
      <c r="W881" s="527">
        <v>1</v>
      </c>
      <c r="X881" s="528"/>
      <c r="Y881" s="528"/>
      <c r="Z881" s="528"/>
      <c r="AA881" s="528"/>
      <c r="AB881" s="528"/>
      <c r="AC881" s="528"/>
      <c r="AD881" s="527">
        <v>1</v>
      </c>
      <c r="AE881" s="528"/>
      <c r="AF881" s="528"/>
      <c r="AG881" s="528"/>
      <c r="AH881" s="528"/>
      <c r="AI881" s="528"/>
      <c r="AJ881" s="528"/>
      <c r="AK881" s="528"/>
      <c r="AL881" s="528"/>
      <c r="AM881" s="528"/>
      <c r="AN881" s="528"/>
      <c r="AO881" s="528"/>
      <c r="AP881" s="528"/>
      <c r="AQ881" s="527">
        <v>1</v>
      </c>
      <c r="AR881" s="527">
        <v>1</v>
      </c>
      <c r="AS881" s="527">
        <v>1</v>
      </c>
      <c r="AT881" s="528"/>
      <c r="AU881" s="528"/>
      <c r="AV881" s="528"/>
      <c r="AW881" s="528"/>
      <c r="AX881" s="528"/>
    </row>
    <row r="882" spans="1:50">
      <c r="A882" s="526" t="s">
        <v>1005</v>
      </c>
      <c r="B882" s="526" t="s">
        <v>396</v>
      </c>
      <c r="C882" s="526" t="s">
        <v>954</v>
      </c>
      <c r="D882" s="526" t="s">
        <v>607</v>
      </c>
      <c r="E882" s="526" t="s">
        <v>608</v>
      </c>
      <c r="F882" s="61" t="str">
        <f>IF(D882="","",VLOOKUP(D882,'UG SKU Categorization'!$A$1:$C$204,3,0))</f>
        <v>Eyeglasses</v>
      </c>
      <c r="G882" s="527">
        <v>7</v>
      </c>
      <c r="H882" s="528"/>
      <c r="I882" s="528"/>
      <c r="J882" s="528"/>
      <c r="K882" s="528"/>
      <c r="L882" s="528"/>
      <c r="M882" s="528"/>
      <c r="N882" s="528"/>
      <c r="O882" s="528"/>
      <c r="P882" s="528"/>
      <c r="Q882" s="528"/>
      <c r="R882" s="528"/>
      <c r="S882" s="528"/>
      <c r="T882" s="528"/>
      <c r="U882" s="527">
        <v>2</v>
      </c>
      <c r="V882" s="528"/>
      <c r="W882" s="527">
        <v>2</v>
      </c>
      <c r="X882" s="527">
        <v>1</v>
      </c>
      <c r="Y882" s="528"/>
      <c r="Z882" s="527">
        <v>1</v>
      </c>
      <c r="AA882" s="528"/>
      <c r="AB882" s="528"/>
      <c r="AC882" s="528"/>
      <c r="AD882" s="528"/>
      <c r="AE882" s="528"/>
      <c r="AF882" s="528"/>
      <c r="AG882" s="527">
        <v>1</v>
      </c>
      <c r="AH882" s="528"/>
      <c r="AI882" s="528"/>
      <c r="AJ882" s="528"/>
      <c r="AK882" s="528"/>
      <c r="AL882" s="528"/>
      <c r="AM882" s="528"/>
      <c r="AN882" s="528"/>
      <c r="AO882" s="528"/>
      <c r="AP882" s="528"/>
      <c r="AQ882" s="528"/>
      <c r="AR882" s="528"/>
      <c r="AS882" s="528"/>
      <c r="AT882" s="528"/>
      <c r="AU882" s="528"/>
      <c r="AV882" s="528"/>
      <c r="AW882" s="528"/>
      <c r="AX882" s="528"/>
    </row>
    <row r="883" spans="1:50">
      <c r="A883" s="526" t="s">
        <v>1005</v>
      </c>
      <c r="B883" s="526" t="s">
        <v>396</v>
      </c>
      <c r="C883" s="526" t="s">
        <v>954</v>
      </c>
      <c r="D883" s="526" t="s">
        <v>609</v>
      </c>
      <c r="E883" s="526" t="s">
        <v>610</v>
      </c>
      <c r="F883" s="61" t="str">
        <f>IF(D883="","",VLOOKUP(D883,'UG SKU Categorization'!$A$1:$C$204,3,0))</f>
        <v>Eyeglasses</v>
      </c>
      <c r="G883" s="527">
        <v>4</v>
      </c>
      <c r="H883" s="528"/>
      <c r="I883" s="528"/>
      <c r="J883" s="528"/>
      <c r="K883" s="528"/>
      <c r="L883" s="528"/>
      <c r="M883" s="528"/>
      <c r="N883" s="528"/>
      <c r="O883" s="528"/>
      <c r="P883" s="528"/>
      <c r="Q883" s="528"/>
      <c r="R883" s="527">
        <v>1</v>
      </c>
      <c r="S883" s="528"/>
      <c r="T883" s="528"/>
      <c r="U883" s="528"/>
      <c r="V883" s="528"/>
      <c r="W883" s="527">
        <v>2</v>
      </c>
      <c r="X883" s="528"/>
      <c r="Y883" s="528"/>
      <c r="Z883" s="528"/>
      <c r="AA883" s="528"/>
      <c r="AB883" s="528"/>
      <c r="AC883" s="528"/>
      <c r="AD883" s="527">
        <v>1</v>
      </c>
      <c r="AE883" s="528"/>
      <c r="AF883" s="528"/>
      <c r="AG883" s="528"/>
      <c r="AH883" s="528"/>
      <c r="AI883" s="528"/>
      <c r="AJ883" s="528"/>
      <c r="AK883" s="528"/>
      <c r="AL883" s="528"/>
      <c r="AM883" s="528"/>
      <c r="AN883" s="528"/>
      <c r="AO883" s="528"/>
      <c r="AP883" s="528"/>
      <c r="AQ883" s="528"/>
      <c r="AR883" s="528"/>
      <c r="AS883" s="528"/>
      <c r="AT883" s="528"/>
      <c r="AU883" s="528"/>
      <c r="AV883" s="528"/>
      <c r="AW883" s="528"/>
      <c r="AX883" s="528"/>
    </row>
    <row r="884" spans="1:50">
      <c r="A884" s="526" t="s">
        <v>1005</v>
      </c>
      <c r="B884" s="526" t="s">
        <v>396</v>
      </c>
      <c r="C884" s="526" t="s">
        <v>954</v>
      </c>
      <c r="D884" s="526" t="s">
        <v>611</v>
      </c>
      <c r="E884" s="526" t="s">
        <v>612</v>
      </c>
      <c r="F884" s="61" t="str">
        <f>IF(D884="","",VLOOKUP(D884,'UG SKU Categorization'!$A$1:$C$204,3,0))</f>
        <v>Eyeglasses</v>
      </c>
      <c r="G884" s="527">
        <v>2</v>
      </c>
      <c r="H884" s="528"/>
      <c r="I884" s="528"/>
      <c r="J884" s="528"/>
      <c r="K884" s="528"/>
      <c r="L884" s="528"/>
      <c r="M884" s="528"/>
      <c r="N884" s="528"/>
      <c r="O884" s="528"/>
      <c r="P884" s="528"/>
      <c r="Q884" s="528"/>
      <c r="R884" s="527">
        <v>1</v>
      </c>
      <c r="S884" s="528"/>
      <c r="T884" s="528"/>
      <c r="U884" s="528"/>
      <c r="V884" s="528"/>
      <c r="W884" s="527">
        <v>1</v>
      </c>
      <c r="X884" s="528"/>
      <c r="Y884" s="528"/>
      <c r="Z884" s="528"/>
      <c r="AA884" s="528"/>
      <c r="AB884" s="528"/>
      <c r="AC884" s="528"/>
      <c r="AD884" s="528"/>
      <c r="AE884" s="528"/>
      <c r="AF884" s="528"/>
      <c r="AG884" s="528"/>
      <c r="AH884" s="528"/>
      <c r="AI884" s="528"/>
      <c r="AJ884" s="528"/>
      <c r="AK884" s="528"/>
      <c r="AL884" s="528"/>
      <c r="AM884" s="528"/>
      <c r="AN884" s="528"/>
      <c r="AO884" s="528"/>
      <c r="AP884" s="528"/>
      <c r="AQ884" s="528"/>
      <c r="AR884" s="528"/>
      <c r="AS884" s="528"/>
      <c r="AT884" s="528"/>
      <c r="AU884" s="528"/>
      <c r="AV884" s="528"/>
      <c r="AW884" s="528"/>
      <c r="AX884" s="528"/>
    </row>
    <row r="885" spans="1:50">
      <c r="A885" s="526" t="s">
        <v>1005</v>
      </c>
      <c r="B885" s="526" t="s">
        <v>396</v>
      </c>
      <c r="C885" s="526" t="s">
        <v>954</v>
      </c>
      <c r="D885" s="526" t="s">
        <v>613</v>
      </c>
      <c r="E885" s="526" t="s">
        <v>614</v>
      </c>
      <c r="F885" s="61" t="str">
        <f>IF(D885="","",VLOOKUP(D885,'UG SKU Categorization'!$A$1:$C$204,3,0))</f>
        <v>Eyeglasses</v>
      </c>
      <c r="G885" s="527">
        <v>3</v>
      </c>
      <c r="H885" s="528"/>
      <c r="I885" s="528"/>
      <c r="J885" s="528"/>
      <c r="K885" s="528"/>
      <c r="L885" s="528"/>
      <c r="M885" s="528"/>
      <c r="N885" s="528"/>
      <c r="O885" s="528"/>
      <c r="P885" s="528"/>
      <c r="Q885" s="528"/>
      <c r="R885" s="528"/>
      <c r="S885" s="528"/>
      <c r="T885" s="528"/>
      <c r="U885" s="527">
        <v>1</v>
      </c>
      <c r="V885" s="528"/>
      <c r="W885" s="528"/>
      <c r="X885" s="527">
        <v>1</v>
      </c>
      <c r="Y885" s="528"/>
      <c r="Z885" s="528"/>
      <c r="AA885" s="528"/>
      <c r="AB885" s="527">
        <v>1</v>
      </c>
      <c r="AC885" s="528"/>
      <c r="AD885" s="528"/>
      <c r="AE885" s="528"/>
      <c r="AF885" s="528"/>
      <c r="AG885" s="528"/>
      <c r="AH885" s="528"/>
      <c r="AI885" s="528"/>
      <c r="AJ885" s="528"/>
      <c r="AK885" s="528"/>
      <c r="AL885" s="528"/>
      <c r="AM885" s="528"/>
      <c r="AN885" s="528"/>
      <c r="AO885" s="528"/>
      <c r="AP885" s="528"/>
      <c r="AQ885" s="528"/>
      <c r="AR885" s="528"/>
      <c r="AS885" s="528"/>
      <c r="AT885" s="528"/>
      <c r="AU885" s="528"/>
      <c r="AV885" s="528"/>
      <c r="AW885" s="528"/>
      <c r="AX885" s="528"/>
    </row>
    <row r="886" spans="1:50">
      <c r="A886" s="526" t="s">
        <v>1005</v>
      </c>
      <c r="B886" s="526" t="s">
        <v>396</v>
      </c>
      <c r="C886" s="526" t="s">
        <v>954</v>
      </c>
      <c r="D886" s="526" t="s">
        <v>615</v>
      </c>
      <c r="E886" s="526" t="s">
        <v>616</v>
      </c>
      <c r="F886" s="61" t="str">
        <f>IF(D886="","",VLOOKUP(D886,'UG SKU Categorization'!$A$1:$C$204,3,0))</f>
        <v>Eyeglasses</v>
      </c>
      <c r="G886" s="527">
        <v>7</v>
      </c>
      <c r="H886" s="528"/>
      <c r="I886" s="528"/>
      <c r="J886" s="528"/>
      <c r="K886" s="528"/>
      <c r="L886" s="528"/>
      <c r="M886" s="528"/>
      <c r="N886" s="528"/>
      <c r="O886" s="528"/>
      <c r="P886" s="528"/>
      <c r="Q886" s="528"/>
      <c r="R886" s="527">
        <v>3</v>
      </c>
      <c r="S886" s="528"/>
      <c r="T886" s="528"/>
      <c r="U886" s="528"/>
      <c r="V886" s="528"/>
      <c r="W886" s="527">
        <v>1</v>
      </c>
      <c r="X886" s="527">
        <v>3</v>
      </c>
      <c r="Y886" s="528"/>
      <c r="Z886" s="528"/>
      <c r="AA886" s="528"/>
      <c r="AB886" s="528"/>
      <c r="AC886" s="528"/>
      <c r="AD886" s="528"/>
      <c r="AE886" s="528"/>
      <c r="AF886" s="528"/>
      <c r="AG886" s="528"/>
      <c r="AH886" s="528"/>
      <c r="AI886" s="528"/>
      <c r="AJ886" s="528"/>
      <c r="AK886" s="528"/>
      <c r="AL886" s="528"/>
      <c r="AM886" s="528"/>
      <c r="AN886" s="528"/>
      <c r="AO886" s="528"/>
      <c r="AP886" s="528"/>
      <c r="AQ886" s="528"/>
      <c r="AR886" s="528"/>
      <c r="AS886" s="528"/>
      <c r="AT886" s="528"/>
      <c r="AU886" s="528"/>
      <c r="AV886" s="528"/>
      <c r="AW886" s="528"/>
      <c r="AX886" s="528"/>
    </row>
    <row r="887" spans="1:50">
      <c r="A887" s="526" t="s">
        <v>1005</v>
      </c>
      <c r="B887" s="526" t="s">
        <v>396</v>
      </c>
      <c r="C887" s="526" t="s">
        <v>954</v>
      </c>
      <c r="D887" s="526" t="s">
        <v>617</v>
      </c>
      <c r="E887" s="526" t="s">
        <v>618</v>
      </c>
      <c r="F887" s="61" t="str">
        <f>IF(D887="","",VLOOKUP(D887,'UG SKU Categorization'!$A$1:$C$204,3,0))</f>
        <v>Eyeglasses</v>
      </c>
      <c r="G887" s="527">
        <v>5</v>
      </c>
      <c r="H887" s="528"/>
      <c r="I887" s="528"/>
      <c r="J887" s="528"/>
      <c r="K887" s="528"/>
      <c r="L887" s="528"/>
      <c r="M887" s="528"/>
      <c r="N887" s="528"/>
      <c r="O887" s="528"/>
      <c r="P887" s="528"/>
      <c r="Q887" s="528"/>
      <c r="R887" s="527">
        <v>2</v>
      </c>
      <c r="S887" s="528"/>
      <c r="T887" s="528"/>
      <c r="U887" s="527">
        <v>1</v>
      </c>
      <c r="V887" s="528"/>
      <c r="W887" s="527">
        <v>1</v>
      </c>
      <c r="X887" s="527">
        <v>1</v>
      </c>
      <c r="Y887" s="528"/>
      <c r="Z887" s="528"/>
      <c r="AA887" s="528"/>
      <c r="AB887" s="528"/>
      <c r="AC887" s="528"/>
      <c r="AD887" s="528"/>
      <c r="AE887" s="528"/>
      <c r="AF887" s="528"/>
      <c r="AG887" s="528"/>
      <c r="AH887" s="528"/>
      <c r="AI887" s="528"/>
      <c r="AJ887" s="528"/>
      <c r="AK887" s="528"/>
      <c r="AL887" s="528"/>
      <c r="AM887" s="528"/>
      <c r="AN887" s="528"/>
      <c r="AO887" s="528"/>
      <c r="AP887" s="528"/>
      <c r="AQ887" s="528"/>
      <c r="AR887" s="528"/>
      <c r="AS887" s="528"/>
      <c r="AT887" s="528"/>
      <c r="AU887" s="528"/>
      <c r="AV887" s="528"/>
      <c r="AW887" s="528"/>
      <c r="AX887" s="528"/>
    </row>
    <row r="888" spans="1:50">
      <c r="A888" s="526" t="s">
        <v>1005</v>
      </c>
      <c r="B888" s="526" t="s">
        <v>396</v>
      </c>
      <c r="C888" s="526" t="s">
        <v>954</v>
      </c>
      <c r="D888" s="526" t="s">
        <v>619</v>
      </c>
      <c r="E888" s="526" t="s">
        <v>620</v>
      </c>
      <c r="F888" s="61" t="str">
        <f>IF(D888="","",VLOOKUP(D888,'UG SKU Categorization'!$A$1:$C$204,3,0))</f>
        <v>Eyeglasses</v>
      </c>
      <c r="G888" s="527">
        <v>2</v>
      </c>
      <c r="H888" s="528"/>
      <c r="I888" s="528"/>
      <c r="J888" s="528"/>
      <c r="K888" s="528"/>
      <c r="L888" s="528"/>
      <c r="M888" s="528"/>
      <c r="N888" s="528"/>
      <c r="O888" s="528"/>
      <c r="P888" s="528"/>
      <c r="Q888" s="528"/>
      <c r="R888" s="528"/>
      <c r="S888" s="528"/>
      <c r="T888" s="528"/>
      <c r="U888" s="528"/>
      <c r="V888" s="528"/>
      <c r="W888" s="527">
        <v>2</v>
      </c>
      <c r="X888" s="528"/>
      <c r="Y888" s="528"/>
      <c r="Z888" s="528"/>
      <c r="AA888" s="528"/>
      <c r="AB888" s="528"/>
      <c r="AC888" s="528"/>
      <c r="AD888" s="528"/>
      <c r="AE888" s="528"/>
      <c r="AF888" s="528"/>
      <c r="AG888" s="528"/>
      <c r="AH888" s="528"/>
      <c r="AI888" s="528"/>
      <c r="AJ888" s="528"/>
      <c r="AK888" s="528"/>
      <c r="AL888" s="528"/>
      <c r="AM888" s="528"/>
      <c r="AN888" s="528"/>
      <c r="AO888" s="528"/>
      <c r="AP888" s="528"/>
      <c r="AQ888" s="528"/>
      <c r="AR888" s="528"/>
      <c r="AS888" s="528"/>
      <c r="AT888" s="528"/>
      <c r="AU888" s="528"/>
      <c r="AV888" s="528"/>
      <c r="AW888" s="528"/>
      <c r="AX888" s="528"/>
    </row>
    <row r="889" spans="1:50">
      <c r="A889" s="526" t="s">
        <v>1005</v>
      </c>
      <c r="B889" s="526" t="s">
        <v>396</v>
      </c>
      <c r="C889" s="526" t="s">
        <v>954</v>
      </c>
      <c r="D889" s="526" t="s">
        <v>621</v>
      </c>
      <c r="E889" s="526" t="s">
        <v>622</v>
      </c>
      <c r="F889" s="61" t="str">
        <f>IF(D889="","",VLOOKUP(D889,'UG SKU Categorization'!$A$1:$C$204,3,0))</f>
        <v>Eyeglasses</v>
      </c>
      <c r="G889" s="527">
        <v>5</v>
      </c>
      <c r="H889" s="528"/>
      <c r="I889" s="528"/>
      <c r="J889" s="528"/>
      <c r="K889" s="528"/>
      <c r="L889" s="528"/>
      <c r="M889" s="528"/>
      <c r="N889" s="528"/>
      <c r="O889" s="528"/>
      <c r="P889" s="528"/>
      <c r="Q889" s="528"/>
      <c r="R889" s="528"/>
      <c r="S889" s="528"/>
      <c r="T889" s="528"/>
      <c r="U889" s="528"/>
      <c r="V889" s="528"/>
      <c r="W889" s="527">
        <v>4</v>
      </c>
      <c r="X889" s="527">
        <v>1</v>
      </c>
      <c r="Y889" s="528"/>
      <c r="Z889" s="528"/>
      <c r="AA889" s="528"/>
      <c r="AB889" s="528"/>
      <c r="AC889" s="528"/>
      <c r="AD889" s="528"/>
      <c r="AE889" s="528"/>
      <c r="AF889" s="528"/>
      <c r="AG889" s="528"/>
      <c r="AH889" s="528"/>
      <c r="AI889" s="528"/>
      <c r="AJ889" s="528"/>
      <c r="AK889" s="528"/>
      <c r="AL889" s="528"/>
      <c r="AM889" s="528"/>
      <c r="AN889" s="528"/>
      <c r="AO889" s="528"/>
      <c r="AP889" s="528"/>
      <c r="AQ889" s="528"/>
      <c r="AR889" s="528"/>
      <c r="AS889" s="528"/>
      <c r="AT889" s="528"/>
      <c r="AU889" s="528"/>
      <c r="AV889" s="528"/>
      <c r="AW889" s="528"/>
      <c r="AX889" s="528"/>
    </row>
    <row r="890" spans="1:50">
      <c r="A890" s="526" t="s">
        <v>1005</v>
      </c>
      <c r="B890" s="526" t="s">
        <v>396</v>
      </c>
      <c r="C890" s="526" t="s">
        <v>954</v>
      </c>
      <c r="D890" s="526" t="s">
        <v>623</v>
      </c>
      <c r="E890" s="526" t="s">
        <v>624</v>
      </c>
      <c r="F890" s="61" t="str">
        <f>IF(D890="","",VLOOKUP(D890,'UG SKU Categorization'!$A$1:$C$204,3,0))</f>
        <v>Eyeglasses</v>
      </c>
      <c r="G890" s="527">
        <v>3</v>
      </c>
      <c r="H890" s="528"/>
      <c r="I890" s="528"/>
      <c r="J890" s="528"/>
      <c r="K890" s="528"/>
      <c r="L890" s="528"/>
      <c r="M890" s="528"/>
      <c r="N890" s="528"/>
      <c r="O890" s="528"/>
      <c r="P890" s="528"/>
      <c r="Q890" s="528"/>
      <c r="R890" s="527">
        <v>1</v>
      </c>
      <c r="S890" s="528"/>
      <c r="T890" s="528"/>
      <c r="U890" s="528"/>
      <c r="V890" s="528"/>
      <c r="W890" s="528"/>
      <c r="X890" s="528"/>
      <c r="Y890" s="528"/>
      <c r="Z890" s="528"/>
      <c r="AA890" s="527">
        <v>1</v>
      </c>
      <c r="AB890" s="528"/>
      <c r="AC890" s="527">
        <v>1</v>
      </c>
      <c r="AD890" s="528"/>
      <c r="AE890" s="528"/>
      <c r="AF890" s="528"/>
      <c r="AG890" s="528"/>
      <c r="AH890" s="528"/>
      <c r="AI890" s="528"/>
      <c r="AJ890" s="528"/>
      <c r="AK890" s="528"/>
      <c r="AL890" s="528"/>
      <c r="AM890" s="528"/>
      <c r="AN890" s="528"/>
      <c r="AO890" s="528"/>
      <c r="AP890" s="528"/>
      <c r="AQ890" s="528"/>
      <c r="AR890" s="528"/>
      <c r="AS890" s="528"/>
      <c r="AT890" s="528"/>
      <c r="AU890" s="528"/>
      <c r="AV890" s="528"/>
      <c r="AW890" s="528"/>
      <c r="AX890" s="528"/>
    </row>
    <row r="891" spans="1:50">
      <c r="A891" s="526" t="s">
        <v>1005</v>
      </c>
      <c r="B891" s="526" t="s">
        <v>396</v>
      </c>
      <c r="C891" s="526" t="s">
        <v>954</v>
      </c>
      <c r="D891" s="526" t="s">
        <v>627</v>
      </c>
      <c r="E891" s="526" t="s">
        <v>628</v>
      </c>
      <c r="F891" s="61" t="str">
        <f>IF(D891="","",VLOOKUP(D891,'UG SKU Categorization'!$A$1:$C$204,3,0))</f>
        <v>Eyeglasses</v>
      </c>
      <c r="G891" s="527">
        <v>7</v>
      </c>
      <c r="H891" s="528"/>
      <c r="I891" s="528"/>
      <c r="J891" s="528"/>
      <c r="K891" s="528"/>
      <c r="L891" s="528"/>
      <c r="M891" s="528"/>
      <c r="N891" s="528"/>
      <c r="O891" s="528"/>
      <c r="P891" s="528"/>
      <c r="Q891" s="528"/>
      <c r="R891" s="527">
        <v>1</v>
      </c>
      <c r="S891" s="528"/>
      <c r="T891" s="528"/>
      <c r="U891" s="527">
        <v>1</v>
      </c>
      <c r="V891" s="528"/>
      <c r="W891" s="527">
        <v>3</v>
      </c>
      <c r="X891" s="527">
        <v>1</v>
      </c>
      <c r="Y891" s="528"/>
      <c r="Z891" s="527">
        <v>1</v>
      </c>
      <c r="AA891" s="528"/>
      <c r="AB891" s="528"/>
      <c r="AC891" s="528"/>
      <c r="AD891" s="528"/>
      <c r="AE891" s="528"/>
      <c r="AF891" s="528"/>
      <c r="AG891" s="528"/>
      <c r="AH891" s="528"/>
      <c r="AI891" s="528"/>
      <c r="AJ891" s="528"/>
      <c r="AK891" s="528"/>
      <c r="AL891" s="528"/>
      <c r="AM891" s="528"/>
      <c r="AN891" s="528"/>
      <c r="AO891" s="528"/>
      <c r="AP891" s="528"/>
      <c r="AQ891" s="528"/>
      <c r="AR891" s="528"/>
      <c r="AS891" s="528"/>
      <c r="AT891" s="528"/>
      <c r="AU891" s="528"/>
      <c r="AV891" s="528"/>
      <c r="AW891" s="528"/>
      <c r="AX891" s="528"/>
    </row>
    <row r="892" spans="1:50">
      <c r="A892" s="526" t="s">
        <v>1005</v>
      </c>
      <c r="B892" s="526" t="s">
        <v>396</v>
      </c>
      <c r="C892" s="526" t="s">
        <v>954</v>
      </c>
      <c r="D892" s="526" t="s">
        <v>629</v>
      </c>
      <c r="E892" s="526" t="s">
        <v>630</v>
      </c>
      <c r="F892" s="61" t="str">
        <f>IF(D892="","",VLOOKUP(D892,'UG SKU Categorization'!$A$1:$C$204,3,0))</f>
        <v>Eyeglasses</v>
      </c>
      <c r="G892" s="527">
        <v>5</v>
      </c>
      <c r="H892" s="528"/>
      <c r="I892" s="528"/>
      <c r="J892" s="528"/>
      <c r="K892" s="528"/>
      <c r="L892" s="528"/>
      <c r="M892" s="528"/>
      <c r="N892" s="528"/>
      <c r="O892" s="528"/>
      <c r="P892" s="528"/>
      <c r="Q892" s="528"/>
      <c r="R892" s="527">
        <v>3</v>
      </c>
      <c r="S892" s="528"/>
      <c r="T892" s="528"/>
      <c r="U892" s="527">
        <v>1</v>
      </c>
      <c r="V892" s="528"/>
      <c r="W892" s="528"/>
      <c r="X892" s="528"/>
      <c r="Y892" s="527">
        <v>1</v>
      </c>
      <c r="Z892" s="528"/>
      <c r="AA892" s="528"/>
      <c r="AB892" s="528"/>
      <c r="AC892" s="528"/>
      <c r="AD892" s="528"/>
      <c r="AE892" s="528"/>
      <c r="AF892" s="528"/>
      <c r="AG892" s="528"/>
      <c r="AH892" s="528"/>
      <c r="AI892" s="528"/>
      <c r="AJ892" s="528"/>
      <c r="AK892" s="528"/>
      <c r="AL892" s="528"/>
      <c r="AM892" s="528"/>
      <c r="AN892" s="528"/>
      <c r="AO892" s="528"/>
      <c r="AP892" s="528"/>
      <c r="AQ892" s="528"/>
      <c r="AR892" s="528"/>
      <c r="AS892" s="528"/>
      <c r="AT892" s="528"/>
      <c r="AU892" s="528"/>
      <c r="AV892" s="528"/>
      <c r="AW892" s="528"/>
      <c r="AX892" s="528"/>
    </row>
    <row r="893" spans="1:50">
      <c r="A893" s="526" t="s">
        <v>1005</v>
      </c>
      <c r="B893" s="526" t="s">
        <v>396</v>
      </c>
      <c r="C893" s="526" t="s">
        <v>954</v>
      </c>
      <c r="D893" s="526" t="s">
        <v>631</v>
      </c>
      <c r="E893" s="526" t="s">
        <v>632</v>
      </c>
      <c r="F893" s="61" t="str">
        <f>IF(D893="","",VLOOKUP(D893,'UG SKU Categorization'!$A$1:$C$204,3,0))</f>
        <v>Eyeglasses</v>
      </c>
      <c r="G893" s="527">
        <v>8</v>
      </c>
      <c r="H893" s="528"/>
      <c r="I893" s="528"/>
      <c r="J893" s="528"/>
      <c r="K893" s="528"/>
      <c r="L893" s="528"/>
      <c r="M893" s="528"/>
      <c r="N893" s="528"/>
      <c r="O893" s="528"/>
      <c r="P893" s="528"/>
      <c r="Q893" s="528"/>
      <c r="R893" s="527">
        <v>4</v>
      </c>
      <c r="S893" s="528"/>
      <c r="T893" s="528"/>
      <c r="U893" s="528"/>
      <c r="V893" s="528"/>
      <c r="W893" s="527">
        <v>2</v>
      </c>
      <c r="X893" s="527">
        <v>2</v>
      </c>
      <c r="Y893" s="528"/>
      <c r="Z893" s="528"/>
      <c r="AA893" s="528"/>
      <c r="AB893" s="528"/>
      <c r="AC893" s="528"/>
      <c r="AD893" s="528"/>
      <c r="AE893" s="528"/>
      <c r="AF893" s="528"/>
      <c r="AG893" s="528"/>
      <c r="AH893" s="528"/>
      <c r="AI893" s="528"/>
      <c r="AJ893" s="528"/>
      <c r="AK893" s="528"/>
      <c r="AL893" s="528"/>
      <c r="AM893" s="528"/>
      <c r="AN893" s="528"/>
      <c r="AO893" s="528"/>
      <c r="AP893" s="528"/>
      <c r="AQ893" s="528"/>
      <c r="AR893" s="528"/>
      <c r="AS893" s="528"/>
      <c r="AT893" s="528"/>
      <c r="AU893" s="528"/>
      <c r="AV893" s="528"/>
      <c r="AW893" s="528"/>
      <c r="AX893" s="528"/>
    </row>
    <row r="894" spans="1:50">
      <c r="A894" s="526" t="s">
        <v>1005</v>
      </c>
      <c r="B894" s="526" t="s">
        <v>396</v>
      </c>
      <c r="C894" s="526" t="s">
        <v>954</v>
      </c>
      <c r="D894" s="526" t="s">
        <v>633</v>
      </c>
      <c r="E894" s="526" t="s">
        <v>634</v>
      </c>
      <c r="F894" s="61" t="str">
        <f>IF(D894="","",VLOOKUP(D894,'UG SKU Categorization'!$A$1:$C$204,3,0))</f>
        <v>Eyeglasses</v>
      </c>
      <c r="G894" s="527">
        <v>1</v>
      </c>
      <c r="H894" s="528"/>
      <c r="I894" s="528"/>
      <c r="J894" s="528"/>
      <c r="K894" s="528"/>
      <c r="L894" s="528"/>
      <c r="M894" s="528"/>
      <c r="N894" s="528"/>
      <c r="O894" s="528"/>
      <c r="P894" s="528"/>
      <c r="Q894" s="528"/>
      <c r="R894" s="527">
        <v>1</v>
      </c>
      <c r="S894" s="528"/>
      <c r="T894" s="528"/>
      <c r="U894" s="528"/>
      <c r="V894" s="528"/>
      <c r="W894" s="528"/>
      <c r="X894" s="528"/>
      <c r="Y894" s="528"/>
      <c r="Z894" s="528"/>
      <c r="AA894" s="528"/>
      <c r="AB894" s="528"/>
      <c r="AC894" s="528"/>
      <c r="AD894" s="528"/>
      <c r="AE894" s="528"/>
      <c r="AF894" s="528"/>
      <c r="AG894" s="528"/>
      <c r="AH894" s="528"/>
      <c r="AI894" s="528"/>
      <c r="AJ894" s="528"/>
      <c r="AK894" s="528"/>
      <c r="AL894" s="528"/>
      <c r="AM894" s="528"/>
      <c r="AN894" s="528"/>
      <c r="AO894" s="528"/>
      <c r="AP894" s="528"/>
      <c r="AQ894" s="528"/>
      <c r="AR894" s="528"/>
      <c r="AS894" s="528"/>
      <c r="AT894" s="528"/>
      <c r="AU894" s="528"/>
      <c r="AV894" s="528"/>
      <c r="AW894" s="528"/>
      <c r="AX894" s="528"/>
    </row>
    <row r="895" spans="1:50">
      <c r="A895" s="526" t="s">
        <v>1005</v>
      </c>
      <c r="B895" s="526" t="s">
        <v>396</v>
      </c>
      <c r="C895" s="526" t="s">
        <v>954</v>
      </c>
      <c r="D895" s="526" t="s">
        <v>635</v>
      </c>
      <c r="E895" s="526" t="s">
        <v>636</v>
      </c>
      <c r="F895" s="61" t="str">
        <f>IF(D895="","",VLOOKUP(D895,'UG SKU Categorization'!$A$1:$C$204,3,0))</f>
        <v>Eyeglasses</v>
      </c>
      <c r="G895" s="527">
        <v>3</v>
      </c>
      <c r="H895" s="528"/>
      <c r="I895" s="528"/>
      <c r="J895" s="528"/>
      <c r="K895" s="528"/>
      <c r="L895" s="528"/>
      <c r="M895" s="528"/>
      <c r="N895" s="528"/>
      <c r="O895" s="528"/>
      <c r="P895" s="528"/>
      <c r="Q895" s="528"/>
      <c r="R895" s="527">
        <v>2</v>
      </c>
      <c r="S895" s="528"/>
      <c r="T895" s="528"/>
      <c r="U895" s="528"/>
      <c r="V895" s="528"/>
      <c r="W895" s="528"/>
      <c r="X895" s="528"/>
      <c r="Y895" s="528"/>
      <c r="Z895" s="528"/>
      <c r="AA895" s="528"/>
      <c r="AB895" s="528"/>
      <c r="AC895" s="528"/>
      <c r="AD895" s="528"/>
      <c r="AE895" s="528"/>
      <c r="AF895" s="528"/>
      <c r="AG895" s="527">
        <v>1</v>
      </c>
      <c r="AH895" s="528"/>
      <c r="AI895" s="528"/>
      <c r="AJ895" s="528"/>
      <c r="AK895" s="528"/>
      <c r="AL895" s="528"/>
      <c r="AM895" s="528"/>
      <c r="AN895" s="528"/>
      <c r="AO895" s="528"/>
      <c r="AP895" s="528"/>
      <c r="AQ895" s="528"/>
      <c r="AR895" s="528"/>
      <c r="AS895" s="528"/>
      <c r="AT895" s="528"/>
      <c r="AU895" s="528"/>
      <c r="AV895" s="528"/>
      <c r="AW895" s="528"/>
      <c r="AX895" s="528"/>
    </row>
    <row r="896" spans="1:50">
      <c r="A896" s="526" t="s">
        <v>1005</v>
      </c>
      <c r="B896" s="526" t="s">
        <v>396</v>
      </c>
      <c r="C896" s="526" t="s">
        <v>954</v>
      </c>
      <c r="D896" s="526" t="s">
        <v>637</v>
      </c>
      <c r="E896" s="526" t="s">
        <v>638</v>
      </c>
      <c r="F896" s="61" t="str">
        <f>IF(D896="","",VLOOKUP(D896,'UG SKU Categorization'!$A$1:$C$204,3,0))</f>
        <v>Eyeglasses</v>
      </c>
      <c r="G896" s="527">
        <v>80</v>
      </c>
      <c r="H896" s="528"/>
      <c r="I896" s="528"/>
      <c r="J896" s="528"/>
      <c r="K896" s="528"/>
      <c r="L896" s="528"/>
      <c r="M896" s="528"/>
      <c r="N896" s="528"/>
      <c r="O896" s="528"/>
      <c r="P896" s="528"/>
      <c r="Q896" s="528"/>
      <c r="R896" s="527">
        <v>1</v>
      </c>
      <c r="S896" s="528"/>
      <c r="T896" s="528"/>
      <c r="U896" s="528"/>
      <c r="V896" s="528"/>
      <c r="W896" s="527">
        <v>51</v>
      </c>
      <c r="X896" s="527">
        <v>12</v>
      </c>
      <c r="Y896" s="527">
        <v>2</v>
      </c>
      <c r="Z896" s="527">
        <v>1</v>
      </c>
      <c r="AA896" s="528"/>
      <c r="AB896" s="528"/>
      <c r="AC896" s="528"/>
      <c r="AD896" s="527">
        <v>4</v>
      </c>
      <c r="AE896" s="528"/>
      <c r="AF896" s="527">
        <v>1</v>
      </c>
      <c r="AG896" s="527">
        <v>8</v>
      </c>
      <c r="AH896" s="528"/>
      <c r="AI896" s="528"/>
      <c r="AJ896" s="528"/>
      <c r="AK896" s="528"/>
      <c r="AL896" s="528"/>
      <c r="AM896" s="528"/>
      <c r="AN896" s="528"/>
      <c r="AO896" s="528"/>
      <c r="AP896" s="528"/>
      <c r="AQ896" s="528"/>
      <c r="AR896" s="528"/>
      <c r="AS896" s="528"/>
      <c r="AT896" s="528"/>
      <c r="AU896" s="528"/>
      <c r="AV896" s="528"/>
      <c r="AW896" s="528"/>
      <c r="AX896" s="528"/>
    </row>
    <row r="897" spans="1:50">
      <c r="A897" s="526" t="s">
        <v>1005</v>
      </c>
      <c r="B897" s="526" t="s">
        <v>396</v>
      </c>
      <c r="C897" s="526" t="s">
        <v>954</v>
      </c>
      <c r="D897" s="526" t="s">
        <v>639</v>
      </c>
      <c r="E897" s="526" t="s">
        <v>640</v>
      </c>
      <c r="F897" s="61" t="str">
        <f>IF(D897="","",VLOOKUP(D897,'UG SKU Categorization'!$A$1:$C$204,3,0))</f>
        <v>Eyeglasses</v>
      </c>
      <c r="G897" s="527">
        <v>69</v>
      </c>
      <c r="H897" s="528"/>
      <c r="I897" s="528"/>
      <c r="J897" s="528"/>
      <c r="K897" s="528"/>
      <c r="L897" s="528"/>
      <c r="M897" s="528"/>
      <c r="N897" s="528"/>
      <c r="O897" s="528"/>
      <c r="P897" s="528"/>
      <c r="Q897" s="528"/>
      <c r="R897" s="527">
        <v>8</v>
      </c>
      <c r="S897" s="528"/>
      <c r="T897" s="528"/>
      <c r="U897" s="528"/>
      <c r="V897" s="528"/>
      <c r="W897" s="527">
        <v>50</v>
      </c>
      <c r="X897" s="527">
        <v>7</v>
      </c>
      <c r="Y897" s="527">
        <v>1</v>
      </c>
      <c r="Z897" s="528"/>
      <c r="AA897" s="528"/>
      <c r="AB897" s="528"/>
      <c r="AC897" s="528"/>
      <c r="AD897" s="527">
        <v>2</v>
      </c>
      <c r="AE897" s="528"/>
      <c r="AF897" s="527">
        <v>1</v>
      </c>
      <c r="AG897" s="528"/>
      <c r="AH897" s="528"/>
      <c r="AI897" s="528"/>
      <c r="AJ897" s="528"/>
      <c r="AK897" s="528"/>
      <c r="AL897" s="528"/>
      <c r="AM897" s="528"/>
      <c r="AN897" s="528"/>
      <c r="AO897" s="528"/>
      <c r="AP897" s="528"/>
      <c r="AQ897" s="528"/>
      <c r="AR897" s="528"/>
      <c r="AS897" s="528"/>
      <c r="AT897" s="528"/>
      <c r="AU897" s="528"/>
      <c r="AV897" s="528"/>
      <c r="AW897" s="528"/>
      <c r="AX897" s="528"/>
    </row>
    <row r="898" spans="1:50">
      <c r="A898" s="526" t="s">
        <v>1005</v>
      </c>
      <c r="B898" s="526" t="s">
        <v>396</v>
      </c>
      <c r="C898" s="526" t="s">
        <v>954</v>
      </c>
      <c r="D898" s="526" t="s">
        <v>709</v>
      </c>
      <c r="E898" s="526" t="s">
        <v>710</v>
      </c>
      <c r="F898" s="61" t="str">
        <f>IF(D898="","",VLOOKUP(D898,'UG SKU Categorization'!$A$1:$C$204,3,0))</f>
        <v>Fortified Foods</v>
      </c>
      <c r="G898" s="527">
        <v>951</v>
      </c>
      <c r="H898" s="527">
        <v>94</v>
      </c>
      <c r="I898" s="527">
        <v>151</v>
      </c>
      <c r="J898" s="527">
        <v>48</v>
      </c>
      <c r="K898" s="527">
        <v>23</v>
      </c>
      <c r="L898" s="527">
        <v>19</v>
      </c>
      <c r="M898" s="527">
        <v>8</v>
      </c>
      <c r="N898" s="527">
        <v>53</v>
      </c>
      <c r="O898" s="527">
        <v>60</v>
      </c>
      <c r="P898" s="527">
        <v>183</v>
      </c>
      <c r="Q898" s="527">
        <v>19</v>
      </c>
      <c r="R898" s="527">
        <v>20</v>
      </c>
      <c r="S898" s="527">
        <v>51</v>
      </c>
      <c r="T898" s="527">
        <v>10</v>
      </c>
      <c r="U898" s="527">
        <v>30</v>
      </c>
      <c r="V898" s="527">
        <v>15</v>
      </c>
      <c r="W898" s="527">
        <v>11</v>
      </c>
      <c r="X898" s="527">
        <v>10</v>
      </c>
      <c r="Y898" s="527">
        <v>9</v>
      </c>
      <c r="Z898" s="527">
        <v>12</v>
      </c>
      <c r="AA898" s="527">
        <v>1</v>
      </c>
      <c r="AB898" s="527">
        <v>6</v>
      </c>
      <c r="AC898" s="527">
        <v>8</v>
      </c>
      <c r="AD898" s="527">
        <v>46</v>
      </c>
      <c r="AE898" s="528"/>
      <c r="AF898" s="527">
        <v>6</v>
      </c>
      <c r="AG898" s="527">
        <v>14</v>
      </c>
      <c r="AH898" s="527">
        <v>11</v>
      </c>
      <c r="AI898" s="528"/>
      <c r="AJ898" s="527">
        <v>5</v>
      </c>
      <c r="AK898" s="527">
        <v>2</v>
      </c>
      <c r="AL898" s="527">
        <v>6</v>
      </c>
      <c r="AM898" s="527">
        <v>1</v>
      </c>
      <c r="AN898" s="527">
        <v>8</v>
      </c>
      <c r="AO898" s="528"/>
      <c r="AP898" s="527">
        <v>2</v>
      </c>
      <c r="AQ898" s="528"/>
      <c r="AR898" s="527">
        <v>1</v>
      </c>
      <c r="AS898" s="528"/>
      <c r="AT898" s="528"/>
      <c r="AU898" s="527">
        <v>8</v>
      </c>
      <c r="AV898" s="528"/>
      <c r="AW898" s="528"/>
      <c r="AX898" s="528"/>
    </row>
    <row r="899" spans="1:50">
      <c r="A899" s="526" t="s">
        <v>1005</v>
      </c>
      <c r="B899" s="526" t="s">
        <v>396</v>
      </c>
      <c r="C899" s="526" t="s">
        <v>954</v>
      </c>
      <c r="D899" s="526" t="s">
        <v>711</v>
      </c>
      <c r="E899" s="526" t="s">
        <v>712</v>
      </c>
      <c r="F899" s="61" t="str">
        <f>IF(D899="","",VLOOKUP(D899,'UG SKU Categorization'!$A$1:$C$204,3,0))</f>
        <v>Fortified Foods</v>
      </c>
      <c r="G899" s="527">
        <v>12030</v>
      </c>
      <c r="H899" s="527">
        <v>229</v>
      </c>
      <c r="I899" s="527">
        <v>327</v>
      </c>
      <c r="J899" s="527">
        <v>775</v>
      </c>
      <c r="K899" s="527">
        <v>368</v>
      </c>
      <c r="L899" s="527">
        <v>218</v>
      </c>
      <c r="M899" s="528"/>
      <c r="N899" s="527">
        <v>251</v>
      </c>
      <c r="O899" s="527">
        <v>430</v>
      </c>
      <c r="P899" s="527">
        <v>276</v>
      </c>
      <c r="Q899" s="527">
        <v>170</v>
      </c>
      <c r="R899" s="527">
        <v>242</v>
      </c>
      <c r="S899" s="527">
        <v>203</v>
      </c>
      <c r="T899" s="527">
        <v>229</v>
      </c>
      <c r="U899" s="527">
        <v>211</v>
      </c>
      <c r="V899" s="527">
        <v>229</v>
      </c>
      <c r="W899" s="527">
        <v>177</v>
      </c>
      <c r="X899" s="527">
        <v>281</v>
      </c>
      <c r="Y899" s="527">
        <v>389</v>
      </c>
      <c r="Z899" s="527">
        <v>305</v>
      </c>
      <c r="AA899" s="527">
        <v>208</v>
      </c>
      <c r="AB899" s="527">
        <v>212</v>
      </c>
      <c r="AC899" s="527">
        <v>214</v>
      </c>
      <c r="AD899" s="527">
        <v>802</v>
      </c>
      <c r="AE899" s="528"/>
      <c r="AF899" s="527">
        <v>39</v>
      </c>
      <c r="AG899" s="527">
        <v>337</v>
      </c>
      <c r="AH899" s="527">
        <v>402</v>
      </c>
      <c r="AI899" s="527">
        <v>216</v>
      </c>
      <c r="AJ899" s="527">
        <v>327</v>
      </c>
      <c r="AK899" s="527">
        <v>279</v>
      </c>
      <c r="AL899" s="527">
        <v>550</v>
      </c>
      <c r="AM899" s="527">
        <v>309</v>
      </c>
      <c r="AN899" s="527">
        <v>355</v>
      </c>
      <c r="AO899" s="527">
        <v>334</v>
      </c>
      <c r="AP899" s="527">
        <v>313</v>
      </c>
      <c r="AQ899" s="527">
        <v>331</v>
      </c>
      <c r="AR899" s="527">
        <v>293</v>
      </c>
      <c r="AS899" s="527">
        <v>192</v>
      </c>
      <c r="AT899" s="527">
        <v>286</v>
      </c>
      <c r="AU899" s="527">
        <v>240</v>
      </c>
      <c r="AV899" s="527">
        <v>236</v>
      </c>
      <c r="AW899" s="527">
        <v>214</v>
      </c>
      <c r="AX899" s="527">
        <v>31</v>
      </c>
    </row>
    <row r="900" spans="1:50">
      <c r="A900" s="526" t="s">
        <v>1005</v>
      </c>
      <c r="B900" s="526" t="s">
        <v>396</v>
      </c>
      <c r="C900" s="526" t="s">
        <v>954</v>
      </c>
      <c r="D900" s="526" t="s">
        <v>713</v>
      </c>
      <c r="E900" s="526" t="s">
        <v>714</v>
      </c>
      <c r="F900" s="61" t="str">
        <f>IF(D900="","",VLOOKUP(D900,'UG SKU Categorization'!$A$1:$C$204,3,0))</f>
        <v>Fortified Foods</v>
      </c>
      <c r="G900" s="527">
        <v>2583</v>
      </c>
      <c r="H900" s="527">
        <v>20</v>
      </c>
      <c r="I900" s="527">
        <v>61</v>
      </c>
      <c r="J900" s="527">
        <v>46</v>
      </c>
      <c r="K900" s="527">
        <v>56</v>
      </c>
      <c r="L900" s="527">
        <v>55</v>
      </c>
      <c r="M900" s="527">
        <v>53</v>
      </c>
      <c r="N900" s="527">
        <v>209</v>
      </c>
      <c r="O900" s="527">
        <v>208</v>
      </c>
      <c r="P900" s="527">
        <v>46</v>
      </c>
      <c r="Q900" s="527">
        <v>7</v>
      </c>
      <c r="R900" s="527">
        <v>24</v>
      </c>
      <c r="S900" s="527">
        <v>39</v>
      </c>
      <c r="T900" s="527">
        <v>12</v>
      </c>
      <c r="U900" s="527">
        <v>1</v>
      </c>
      <c r="V900" s="527">
        <v>16</v>
      </c>
      <c r="W900" s="527">
        <v>50</v>
      </c>
      <c r="X900" s="527">
        <v>91</v>
      </c>
      <c r="Y900" s="527">
        <v>52</v>
      </c>
      <c r="Z900" s="527">
        <v>86</v>
      </c>
      <c r="AA900" s="527">
        <v>124</v>
      </c>
      <c r="AB900" s="527">
        <v>89</v>
      </c>
      <c r="AC900" s="527">
        <v>109</v>
      </c>
      <c r="AD900" s="527">
        <v>193</v>
      </c>
      <c r="AE900" s="528"/>
      <c r="AF900" s="528"/>
      <c r="AG900" s="527">
        <v>46</v>
      </c>
      <c r="AH900" s="527">
        <v>117</v>
      </c>
      <c r="AI900" s="527">
        <v>112</v>
      </c>
      <c r="AJ900" s="527">
        <v>95</v>
      </c>
      <c r="AK900" s="527">
        <v>88</v>
      </c>
      <c r="AL900" s="527">
        <v>80</v>
      </c>
      <c r="AM900" s="527">
        <v>46</v>
      </c>
      <c r="AN900" s="527">
        <v>114</v>
      </c>
      <c r="AO900" s="527">
        <v>66</v>
      </c>
      <c r="AP900" s="527">
        <v>56</v>
      </c>
      <c r="AQ900" s="527">
        <v>35</v>
      </c>
      <c r="AR900" s="527">
        <v>30</v>
      </c>
      <c r="AS900" s="527">
        <v>4</v>
      </c>
      <c r="AT900" s="527">
        <v>10</v>
      </c>
      <c r="AU900" s="527">
        <v>13</v>
      </c>
      <c r="AV900" s="527">
        <v>3</v>
      </c>
      <c r="AW900" s="527">
        <v>10</v>
      </c>
      <c r="AX900" s="527">
        <v>11</v>
      </c>
    </row>
    <row r="901" spans="1:50">
      <c r="A901" s="526" t="s">
        <v>1005</v>
      </c>
      <c r="B901" s="526" t="s">
        <v>396</v>
      </c>
      <c r="C901" s="526" t="s">
        <v>954</v>
      </c>
      <c r="D901" s="526" t="s">
        <v>715</v>
      </c>
      <c r="E901" s="526" t="s">
        <v>716</v>
      </c>
      <c r="F901" s="61" t="str">
        <f>IF(D901="","",VLOOKUP(D901,'UG SKU Categorization'!$A$1:$C$204,3,0))</f>
        <v>Fortified Foods</v>
      </c>
      <c r="G901" s="527">
        <v>606</v>
      </c>
      <c r="H901" s="527">
        <v>207</v>
      </c>
      <c r="I901" s="527">
        <v>46</v>
      </c>
      <c r="J901" s="527">
        <v>218</v>
      </c>
      <c r="K901" s="527">
        <v>10</v>
      </c>
      <c r="L901" s="527">
        <v>7</v>
      </c>
      <c r="M901" s="527">
        <v>1</v>
      </c>
      <c r="N901" s="527">
        <v>20</v>
      </c>
      <c r="O901" s="527">
        <v>17</v>
      </c>
      <c r="P901" s="527">
        <v>5</v>
      </c>
      <c r="Q901" s="527">
        <v>26</v>
      </c>
      <c r="R901" s="527">
        <v>1</v>
      </c>
      <c r="S901" s="527">
        <v>15</v>
      </c>
      <c r="T901" s="527">
        <v>2</v>
      </c>
      <c r="U901" s="527">
        <v>1</v>
      </c>
      <c r="V901" s="528"/>
      <c r="W901" s="527">
        <v>9</v>
      </c>
      <c r="X901" s="527">
        <v>4</v>
      </c>
      <c r="Y901" s="527">
        <v>2</v>
      </c>
      <c r="Z901" s="527">
        <v>14</v>
      </c>
      <c r="AA901" s="527">
        <v>1</v>
      </c>
      <c r="AB901" s="528"/>
      <c r="AC901" s="528"/>
      <c r="AD901" s="528"/>
      <c r="AE901" s="528"/>
      <c r="AF901" s="528"/>
      <c r="AG901" s="528"/>
      <c r="AH901" s="528"/>
      <c r="AI901" s="528"/>
      <c r="AJ901" s="528"/>
      <c r="AK901" s="528"/>
      <c r="AL901" s="528"/>
      <c r="AM901" s="528"/>
      <c r="AN901" s="528"/>
      <c r="AO901" s="528"/>
      <c r="AP901" s="528"/>
      <c r="AQ901" s="528"/>
      <c r="AR901" s="528"/>
      <c r="AS901" s="528"/>
      <c r="AT901" s="528"/>
      <c r="AU901" s="528"/>
      <c r="AV901" s="528"/>
      <c r="AW901" s="528"/>
      <c r="AX901" s="528"/>
    </row>
    <row r="902" spans="1:50">
      <c r="A902" s="526" t="s">
        <v>1005</v>
      </c>
      <c r="B902" s="526" t="s">
        <v>396</v>
      </c>
      <c r="C902" s="526" t="s">
        <v>954</v>
      </c>
      <c r="D902" s="526" t="s">
        <v>717</v>
      </c>
      <c r="E902" s="526" t="s">
        <v>718</v>
      </c>
      <c r="F902" s="61" t="str">
        <f>IF(D902="","",VLOOKUP(D902,'UG SKU Categorization'!$A$1:$C$204,3,0))</f>
        <v>Fortified Foods</v>
      </c>
      <c r="G902" s="527">
        <v>15118</v>
      </c>
      <c r="H902" s="527">
        <v>842</v>
      </c>
      <c r="I902" s="527">
        <v>3928</v>
      </c>
      <c r="J902" s="527">
        <v>1484</v>
      </c>
      <c r="K902" s="527">
        <v>353</v>
      </c>
      <c r="L902" s="527">
        <v>248</v>
      </c>
      <c r="M902" s="527">
        <v>230</v>
      </c>
      <c r="N902" s="527">
        <v>421</v>
      </c>
      <c r="O902" s="527">
        <v>560</v>
      </c>
      <c r="P902" s="527">
        <v>420</v>
      </c>
      <c r="Q902" s="527">
        <v>271</v>
      </c>
      <c r="R902" s="527">
        <v>595</v>
      </c>
      <c r="S902" s="527">
        <v>490</v>
      </c>
      <c r="T902" s="527">
        <v>270</v>
      </c>
      <c r="U902" s="527">
        <v>535</v>
      </c>
      <c r="V902" s="527">
        <v>200</v>
      </c>
      <c r="W902" s="527">
        <v>210</v>
      </c>
      <c r="X902" s="527">
        <v>150</v>
      </c>
      <c r="Y902" s="527">
        <v>140</v>
      </c>
      <c r="Z902" s="527">
        <v>300</v>
      </c>
      <c r="AA902" s="527">
        <v>200</v>
      </c>
      <c r="AB902" s="527">
        <v>110</v>
      </c>
      <c r="AC902" s="527">
        <v>240</v>
      </c>
      <c r="AD902" s="527">
        <v>600</v>
      </c>
      <c r="AE902" s="528"/>
      <c r="AF902" s="527">
        <v>175</v>
      </c>
      <c r="AG902" s="527">
        <v>260</v>
      </c>
      <c r="AH902" s="527">
        <v>150</v>
      </c>
      <c r="AI902" s="527">
        <v>280</v>
      </c>
      <c r="AJ902" s="527">
        <v>170</v>
      </c>
      <c r="AK902" s="527">
        <v>130</v>
      </c>
      <c r="AL902" s="527">
        <v>165</v>
      </c>
      <c r="AM902" s="527">
        <v>185</v>
      </c>
      <c r="AN902" s="527">
        <v>193</v>
      </c>
      <c r="AO902" s="527">
        <v>97</v>
      </c>
      <c r="AP902" s="527">
        <v>210</v>
      </c>
      <c r="AQ902" s="527">
        <v>120</v>
      </c>
      <c r="AR902" s="527">
        <v>136</v>
      </c>
      <c r="AS902" s="527">
        <v>50</v>
      </c>
      <c r="AT902" s="528"/>
      <c r="AU902" s="528"/>
      <c r="AV902" s="528"/>
      <c r="AW902" s="528"/>
      <c r="AX902" s="528"/>
    </row>
    <row r="903" spans="1:50">
      <c r="A903" s="526" t="s">
        <v>1005</v>
      </c>
      <c r="B903" s="526" t="s">
        <v>396</v>
      </c>
      <c r="C903" s="526" t="s">
        <v>954</v>
      </c>
      <c r="D903" s="526" t="s">
        <v>719</v>
      </c>
      <c r="E903" s="526" t="s">
        <v>720</v>
      </c>
      <c r="F903" s="61" t="str">
        <f>IF(D903="","",VLOOKUP(D903,'UG SKU Categorization'!$A$1:$C$204,3,0))</f>
        <v>Fortified Foods</v>
      </c>
      <c r="G903" s="527">
        <v>3835</v>
      </c>
      <c r="H903" s="527">
        <v>66</v>
      </c>
      <c r="I903" s="527">
        <v>129</v>
      </c>
      <c r="J903" s="527">
        <v>217</v>
      </c>
      <c r="K903" s="527">
        <v>127</v>
      </c>
      <c r="L903" s="527">
        <v>177</v>
      </c>
      <c r="M903" s="527">
        <v>146</v>
      </c>
      <c r="N903" s="527">
        <v>174</v>
      </c>
      <c r="O903" s="527">
        <v>154</v>
      </c>
      <c r="P903" s="527">
        <v>121</v>
      </c>
      <c r="Q903" s="527">
        <v>62</v>
      </c>
      <c r="R903" s="527">
        <v>115</v>
      </c>
      <c r="S903" s="527">
        <v>66</v>
      </c>
      <c r="T903" s="528"/>
      <c r="U903" s="527">
        <v>43</v>
      </c>
      <c r="V903" s="527">
        <v>85</v>
      </c>
      <c r="W903" s="527">
        <v>53</v>
      </c>
      <c r="X903" s="527">
        <v>65</v>
      </c>
      <c r="Y903" s="527">
        <v>65</v>
      </c>
      <c r="Z903" s="527">
        <v>69</v>
      </c>
      <c r="AA903" s="527">
        <v>118</v>
      </c>
      <c r="AB903" s="527">
        <v>63</v>
      </c>
      <c r="AC903" s="527">
        <v>42</v>
      </c>
      <c r="AD903" s="527">
        <v>271</v>
      </c>
      <c r="AE903" s="528"/>
      <c r="AF903" s="527">
        <v>27</v>
      </c>
      <c r="AG903" s="527">
        <v>129</v>
      </c>
      <c r="AH903" s="527">
        <v>92</v>
      </c>
      <c r="AI903" s="527">
        <v>167</v>
      </c>
      <c r="AJ903" s="527">
        <v>105</v>
      </c>
      <c r="AK903" s="527">
        <v>97</v>
      </c>
      <c r="AL903" s="527">
        <v>78</v>
      </c>
      <c r="AM903" s="527">
        <v>110</v>
      </c>
      <c r="AN903" s="527">
        <v>112</v>
      </c>
      <c r="AO903" s="527">
        <v>93</v>
      </c>
      <c r="AP903" s="527">
        <v>74</v>
      </c>
      <c r="AQ903" s="527">
        <v>75</v>
      </c>
      <c r="AR903" s="527">
        <v>68</v>
      </c>
      <c r="AS903" s="527">
        <v>40</v>
      </c>
      <c r="AT903" s="527">
        <v>37</v>
      </c>
      <c r="AU903" s="527">
        <v>19</v>
      </c>
      <c r="AV903" s="527">
        <v>36</v>
      </c>
      <c r="AW903" s="527">
        <v>42</v>
      </c>
      <c r="AX903" s="527">
        <v>6</v>
      </c>
    </row>
    <row r="904" spans="1:50">
      <c r="A904" s="526" t="s">
        <v>1005</v>
      </c>
      <c r="B904" s="526" t="s">
        <v>396</v>
      </c>
      <c r="C904" s="526" t="s">
        <v>954</v>
      </c>
      <c r="D904" s="526" t="s">
        <v>721</v>
      </c>
      <c r="E904" s="526" t="s">
        <v>722</v>
      </c>
      <c r="F904" s="61" t="str">
        <f>IF(D904="","",VLOOKUP(D904,'UG SKU Categorization'!$A$1:$C$204,3,0))</f>
        <v>Fortified Foods</v>
      </c>
      <c r="G904" s="527">
        <v>677</v>
      </c>
      <c r="H904" s="527">
        <v>143</v>
      </c>
      <c r="I904" s="527">
        <v>75</v>
      </c>
      <c r="J904" s="527">
        <v>208</v>
      </c>
      <c r="K904" s="527">
        <v>14</v>
      </c>
      <c r="L904" s="527">
        <v>19</v>
      </c>
      <c r="M904" s="527">
        <v>12</v>
      </c>
      <c r="N904" s="527">
        <v>38</v>
      </c>
      <c r="O904" s="527">
        <v>9</v>
      </c>
      <c r="P904" s="527">
        <v>12</v>
      </c>
      <c r="Q904" s="527">
        <v>38</v>
      </c>
      <c r="R904" s="527">
        <v>7</v>
      </c>
      <c r="S904" s="527">
        <v>24</v>
      </c>
      <c r="T904" s="527">
        <v>10</v>
      </c>
      <c r="U904" s="527">
        <v>10</v>
      </c>
      <c r="V904" s="527">
        <v>8</v>
      </c>
      <c r="W904" s="527">
        <v>10</v>
      </c>
      <c r="X904" s="527">
        <v>8</v>
      </c>
      <c r="Y904" s="527">
        <v>1</v>
      </c>
      <c r="Z904" s="527">
        <v>26</v>
      </c>
      <c r="AA904" s="527">
        <v>4</v>
      </c>
      <c r="AB904" s="527">
        <v>1</v>
      </c>
      <c r="AC904" s="528"/>
      <c r="AD904" s="528"/>
      <c r="AE904" s="528"/>
      <c r="AF904" s="528"/>
      <c r="AG904" s="528"/>
      <c r="AH904" s="528"/>
      <c r="AI904" s="528"/>
      <c r="AJ904" s="528"/>
      <c r="AK904" s="528"/>
      <c r="AL904" s="528"/>
      <c r="AM904" s="528"/>
      <c r="AN904" s="528"/>
      <c r="AO904" s="528"/>
      <c r="AP904" s="528"/>
      <c r="AQ904" s="528"/>
      <c r="AR904" s="528"/>
      <c r="AS904" s="528"/>
      <c r="AT904" s="528"/>
      <c r="AU904" s="528"/>
      <c r="AV904" s="528"/>
      <c r="AW904" s="528"/>
      <c r="AX904" s="528"/>
    </row>
    <row r="905" spans="1:50">
      <c r="A905" s="526" t="s">
        <v>1005</v>
      </c>
      <c r="B905" s="526" t="s">
        <v>396</v>
      </c>
      <c r="C905" s="526" t="s">
        <v>954</v>
      </c>
      <c r="D905" s="526" t="s">
        <v>723</v>
      </c>
      <c r="E905" s="526" t="s">
        <v>724</v>
      </c>
      <c r="F905" s="61" t="str">
        <f>IF(D905="","",VLOOKUP(D905,'UG SKU Categorization'!$A$1:$C$204,3,0))</f>
        <v>Fortified Foods</v>
      </c>
      <c r="G905" s="527">
        <v>396</v>
      </c>
      <c r="H905" s="528"/>
      <c r="I905" s="528"/>
      <c r="J905" s="528"/>
      <c r="K905" s="528"/>
      <c r="L905" s="528"/>
      <c r="M905" s="528"/>
      <c r="N905" s="528"/>
      <c r="O905" s="527">
        <v>59</v>
      </c>
      <c r="P905" s="527">
        <v>55</v>
      </c>
      <c r="Q905" s="527">
        <v>49</v>
      </c>
      <c r="R905" s="527">
        <v>31</v>
      </c>
      <c r="S905" s="527">
        <v>26</v>
      </c>
      <c r="T905" s="527">
        <v>17</v>
      </c>
      <c r="U905" s="527">
        <v>19</v>
      </c>
      <c r="V905" s="527">
        <v>53</v>
      </c>
      <c r="W905" s="527">
        <v>35</v>
      </c>
      <c r="X905" s="527">
        <v>52</v>
      </c>
      <c r="Y905" s="528"/>
      <c r="Z905" s="528"/>
      <c r="AA905" s="528"/>
      <c r="AB905" s="528"/>
      <c r="AC905" s="528"/>
      <c r="AD905" s="528"/>
      <c r="AE905" s="528"/>
      <c r="AF905" s="528"/>
      <c r="AG905" s="528"/>
      <c r="AH905" s="528"/>
      <c r="AI905" s="528"/>
      <c r="AJ905" s="528"/>
      <c r="AK905" s="528"/>
      <c r="AL905" s="528"/>
      <c r="AM905" s="528"/>
      <c r="AN905" s="528"/>
      <c r="AO905" s="528"/>
      <c r="AP905" s="528"/>
      <c r="AQ905" s="528"/>
      <c r="AR905" s="528"/>
      <c r="AS905" s="528"/>
      <c r="AT905" s="528"/>
      <c r="AU905" s="528"/>
      <c r="AV905" s="528"/>
      <c r="AW905" s="528"/>
      <c r="AX905" s="528"/>
    </row>
    <row r="906" spans="1:50">
      <c r="A906" s="526" t="s">
        <v>1005</v>
      </c>
      <c r="B906" s="526" t="s">
        <v>396</v>
      </c>
      <c r="C906" s="526" t="s">
        <v>954</v>
      </c>
      <c r="D906" s="526" t="s">
        <v>725</v>
      </c>
      <c r="E906" s="526" t="s">
        <v>726</v>
      </c>
      <c r="F906" s="61" t="str">
        <f>IF(D906="","",VLOOKUP(D906,'UG SKU Categorization'!$A$1:$C$204,3,0))</f>
        <v>Fortified Foods</v>
      </c>
      <c r="G906" s="527">
        <v>122</v>
      </c>
      <c r="H906" s="528"/>
      <c r="I906" s="528"/>
      <c r="J906" s="528"/>
      <c r="K906" s="528"/>
      <c r="L906" s="528"/>
      <c r="M906" s="528"/>
      <c r="N906" s="528"/>
      <c r="O906" s="527">
        <v>74</v>
      </c>
      <c r="P906" s="527">
        <v>13</v>
      </c>
      <c r="Q906" s="527">
        <v>2</v>
      </c>
      <c r="R906" s="527">
        <v>5</v>
      </c>
      <c r="S906" s="527">
        <v>5</v>
      </c>
      <c r="T906" s="527">
        <v>1</v>
      </c>
      <c r="U906" s="527">
        <v>4</v>
      </c>
      <c r="V906" s="527">
        <v>5</v>
      </c>
      <c r="W906" s="527">
        <v>13</v>
      </c>
      <c r="X906" s="528"/>
      <c r="Y906" s="528"/>
      <c r="Z906" s="528"/>
      <c r="AA906" s="528"/>
      <c r="AB906" s="528"/>
      <c r="AC906" s="528"/>
      <c r="AD906" s="528"/>
      <c r="AE906" s="528"/>
      <c r="AF906" s="528"/>
      <c r="AG906" s="528"/>
      <c r="AH906" s="528"/>
      <c r="AI906" s="528"/>
      <c r="AJ906" s="528"/>
      <c r="AK906" s="528"/>
      <c r="AL906" s="528"/>
      <c r="AM906" s="528"/>
      <c r="AN906" s="528"/>
      <c r="AO906" s="528"/>
      <c r="AP906" s="528"/>
      <c r="AQ906" s="528"/>
      <c r="AR906" s="528"/>
      <c r="AS906" s="528"/>
      <c r="AT906" s="528"/>
      <c r="AU906" s="528"/>
      <c r="AV906" s="528"/>
      <c r="AW906" s="528"/>
      <c r="AX906" s="528"/>
    </row>
    <row r="907" spans="1:50">
      <c r="A907" s="526" t="s">
        <v>1005</v>
      </c>
      <c r="B907" s="526" t="s">
        <v>396</v>
      </c>
      <c r="C907" s="526" t="s">
        <v>954</v>
      </c>
      <c r="D907" s="526" t="s">
        <v>727</v>
      </c>
      <c r="E907" s="526" t="s">
        <v>728</v>
      </c>
      <c r="F907" s="61" t="str">
        <f>IF(D907="","",VLOOKUP(D907,'UG SKU Categorization'!$A$1:$C$204,3,0))</f>
        <v>Fortified Foods</v>
      </c>
      <c r="G907" s="527">
        <v>168</v>
      </c>
      <c r="H907" s="528"/>
      <c r="I907" s="528"/>
      <c r="J907" s="528"/>
      <c r="K907" s="528"/>
      <c r="L907" s="528"/>
      <c r="M907" s="528"/>
      <c r="N907" s="528"/>
      <c r="O907" s="527">
        <v>69</v>
      </c>
      <c r="P907" s="527">
        <v>3</v>
      </c>
      <c r="Q907" s="527">
        <v>6</v>
      </c>
      <c r="R907" s="527">
        <v>6</v>
      </c>
      <c r="S907" s="527">
        <v>3</v>
      </c>
      <c r="T907" s="527">
        <v>2</v>
      </c>
      <c r="U907" s="527">
        <v>1</v>
      </c>
      <c r="V907" s="527">
        <v>4</v>
      </c>
      <c r="W907" s="527">
        <v>36</v>
      </c>
      <c r="X907" s="527">
        <v>38</v>
      </c>
      <c r="Y907" s="528"/>
      <c r="Z907" s="528"/>
      <c r="AA907" s="528"/>
      <c r="AB907" s="528"/>
      <c r="AC907" s="528"/>
      <c r="AD907" s="528"/>
      <c r="AE907" s="528"/>
      <c r="AF907" s="528"/>
      <c r="AG907" s="528"/>
      <c r="AH907" s="528"/>
      <c r="AI907" s="528"/>
      <c r="AJ907" s="528"/>
      <c r="AK907" s="528"/>
      <c r="AL907" s="528"/>
      <c r="AM907" s="528"/>
      <c r="AN907" s="528"/>
      <c r="AO907" s="528"/>
      <c r="AP907" s="528"/>
      <c r="AQ907" s="528"/>
      <c r="AR907" s="528"/>
      <c r="AS907" s="528"/>
      <c r="AT907" s="528"/>
      <c r="AU907" s="528"/>
      <c r="AV907" s="528"/>
      <c r="AW907" s="528"/>
      <c r="AX907" s="528"/>
    </row>
    <row r="908" spans="1:50">
      <c r="A908" s="526" t="s">
        <v>1005</v>
      </c>
      <c r="B908" s="526" t="s">
        <v>396</v>
      </c>
      <c r="C908" s="526" t="s">
        <v>954</v>
      </c>
      <c r="D908" s="526" t="s">
        <v>729</v>
      </c>
      <c r="E908" s="526" t="s">
        <v>730</v>
      </c>
      <c r="F908" s="61" t="str">
        <f>IF(D908="","",VLOOKUP(D908,'UG SKU Categorization'!$A$1:$C$204,3,0))</f>
        <v>Fortified Foods</v>
      </c>
      <c r="G908" s="527">
        <v>269</v>
      </c>
      <c r="H908" s="528"/>
      <c r="I908" s="528"/>
      <c r="J908" s="528"/>
      <c r="K908" s="528"/>
      <c r="L908" s="528"/>
      <c r="M908" s="528"/>
      <c r="N908" s="528"/>
      <c r="O908" s="528"/>
      <c r="P908" s="528"/>
      <c r="Q908" s="528"/>
      <c r="R908" s="528"/>
      <c r="S908" s="528"/>
      <c r="T908" s="527">
        <v>60</v>
      </c>
      <c r="U908" s="527">
        <v>17</v>
      </c>
      <c r="V908" s="527">
        <v>30</v>
      </c>
      <c r="W908" s="527">
        <v>2</v>
      </c>
      <c r="X908" s="527">
        <v>4</v>
      </c>
      <c r="Y908" s="528"/>
      <c r="Z908" s="528"/>
      <c r="AA908" s="528"/>
      <c r="AB908" s="528"/>
      <c r="AC908" s="527">
        <v>2</v>
      </c>
      <c r="AD908" s="527">
        <v>34</v>
      </c>
      <c r="AE908" s="528"/>
      <c r="AF908" s="527">
        <v>10</v>
      </c>
      <c r="AG908" s="527">
        <v>21</v>
      </c>
      <c r="AH908" s="527">
        <v>52</v>
      </c>
      <c r="AI908" s="527">
        <v>37</v>
      </c>
      <c r="AJ908" s="528"/>
      <c r="AK908" s="528"/>
      <c r="AL908" s="528"/>
      <c r="AM908" s="528"/>
      <c r="AN908" s="528"/>
      <c r="AO908" s="528"/>
      <c r="AP908" s="528"/>
      <c r="AQ908" s="528"/>
      <c r="AR908" s="528"/>
      <c r="AS908" s="528"/>
      <c r="AT908" s="528"/>
      <c r="AU908" s="528"/>
      <c r="AV908" s="528"/>
      <c r="AW908" s="528"/>
      <c r="AX908" s="528"/>
    </row>
    <row r="909" spans="1:50">
      <c r="A909" s="526" t="s">
        <v>1005</v>
      </c>
      <c r="B909" s="526" t="s">
        <v>396</v>
      </c>
      <c r="C909" s="526" t="s">
        <v>954</v>
      </c>
      <c r="D909" s="526" t="s">
        <v>731</v>
      </c>
      <c r="E909" s="526" t="s">
        <v>732</v>
      </c>
      <c r="F909" s="61" t="str">
        <f>IF(D909="","",VLOOKUP(D909,'UG SKU Categorization'!$A$1:$C$204,3,0))</f>
        <v>Fortified Foods</v>
      </c>
      <c r="G909" s="527">
        <v>26</v>
      </c>
      <c r="H909" s="528"/>
      <c r="I909" s="528"/>
      <c r="J909" s="528"/>
      <c r="K909" s="528"/>
      <c r="L909" s="528"/>
      <c r="M909" s="528"/>
      <c r="N909" s="528"/>
      <c r="O909" s="528"/>
      <c r="P909" s="528"/>
      <c r="Q909" s="528"/>
      <c r="R909" s="528"/>
      <c r="S909" s="528"/>
      <c r="T909" s="528"/>
      <c r="U909" s="528"/>
      <c r="V909" s="527">
        <v>16</v>
      </c>
      <c r="W909" s="527">
        <v>7</v>
      </c>
      <c r="X909" s="527">
        <v>1</v>
      </c>
      <c r="Y909" s="527">
        <v>2</v>
      </c>
      <c r="Z909" s="528"/>
      <c r="AA909" s="528"/>
      <c r="AB909" s="528"/>
      <c r="AC909" s="528"/>
      <c r="AD909" s="528"/>
      <c r="AE909" s="528"/>
      <c r="AF909" s="528"/>
      <c r="AG909" s="528"/>
      <c r="AH909" s="528"/>
      <c r="AI909" s="528"/>
      <c r="AJ909" s="528"/>
      <c r="AK909" s="528"/>
      <c r="AL909" s="528"/>
      <c r="AM909" s="528"/>
      <c r="AN909" s="528"/>
      <c r="AO909" s="528"/>
      <c r="AP909" s="528"/>
      <c r="AQ909" s="528"/>
      <c r="AR909" s="528"/>
      <c r="AS909" s="528"/>
      <c r="AT909" s="528"/>
      <c r="AU909" s="528"/>
      <c r="AV909" s="528"/>
      <c r="AW909" s="528"/>
      <c r="AX909" s="528"/>
    </row>
    <row r="910" spans="1:50">
      <c r="A910" s="526" t="s">
        <v>1005</v>
      </c>
      <c r="B910" s="526" t="s">
        <v>396</v>
      </c>
      <c r="C910" s="526" t="s">
        <v>954</v>
      </c>
      <c r="D910" s="526" t="s">
        <v>733</v>
      </c>
      <c r="E910" s="526" t="s">
        <v>734</v>
      </c>
      <c r="F910" s="61" t="str">
        <f>IF(D910="","",VLOOKUP(D910,'UG SKU Categorization'!$A$1:$C$204,3,0))</f>
        <v>Fortified Foods</v>
      </c>
      <c r="G910" s="527">
        <v>8</v>
      </c>
      <c r="H910" s="528"/>
      <c r="I910" s="528"/>
      <c r="J910" s="528"/>
      <c r="K910" s="528"/>
      <c r="L910" s="528"/>
      <c r="M910" s="528"/>
      <c r="N910" s="528"/>
      <c r="O910" s="528"/>
      <c r="P910" s="528"/>
      <c r="Q910" s="528"/>
      <c r="R910" s="528"/>
      <c r="S910" s="528"/>
      <c r="T910" s="528"/>
      <c r="U910" s="527">
        <v>3</v>
      </c>
      <c r="V910" s="527">
        <v>3</v>
      </c>
      <c r="W910" s="528"/>
      <c r="X910" s="527">
        <v>2</v>
      </c>
      <c r="Y910" s="528"/>
      <c r="Z910" s="528"/>
      <c r="AA910" s="528"/>
      <c r="AB910" s="528"/>
      <c r="AC910" s="528"/>
      <c r="AD910" s="528"/>
      <c r="AE910" s="528"/>
      <c r="AF910" s="528"/>
      <c r="AG910" s="528"/>
      <c r="AH910" s="528"/>
      <c r="AI910" s="528"/>
      <c r="AJ910" s="528"/>
      <c r="AK910" s="528"/>
      <c r="AL910" s="528"/>
      <c r="AM910" s="528"/>
      <c r="AN910" s="528"/>
      <c r="AO910" s="528"/>
      <c r="AP910" s="528"/>
      <c r="AQ910" s="528"/>
      <c r="AR910" s="528"/>
      <c r="AS910" s="528"/>
      <c r="AT910" s="528"/>
      <c r="AU910" s="528"/>
      <c r="AV910" s="528"/>
      <c r="AW910" s="528"/>
      <c r="AX910" s="528"/>
    </row>
    <row r="911" spans="1:50">
      <c r="A911" s="526" t="s">
        <v>1005</v>
      </c>
      <c r="B911" s="526" t="s">
        <v>396</v>
      </c>
      <c r="C911" s="526" t="s">
        <v>954</v>
      </c>
      <c r="D911" s="526" t="s">
        <v>735</v>
      </c>
      <c r="E911" s="526" t="s">
        <v>736</v>
      </c>
      <c r="F911" s="61" t="str">
        <f>IF(D911="","",VLOOKUP(D911,'UG SKU Categorization'!$A$1:$C$204,3,0))</f>
        <v>Fortified Foods</v>
      </c>
      <c r="G911" s="527">
        <v>6</v>
      </c>
      <c r="H911" s="528"/>
      <c r="I911" s="528"/>
      <c r="J911" s="528"/>
      <c r="K911" s="528"/>
      <c r="L911" s="528"/>
      <c r="M911" s="528"/>
      <c r="N911" s="528"/>
      <c r="O911" s="528"/>
      <c r="P911" s="528"/>
      <c r="Q911" s="528"/>
      <c r="R911" s="528"/>
      <c r="S911" s="528"/>
      <c r="T911" s="528"/>
      <c r="U911" s="527">
        <v>1</v>
      </c>
      <c r="V911" s="528"/>
      <c r="W911" s="527">
        <v>5</v>
      </c>
      <c r="X911" s="528"/>
      <c r="Y911" s="528"/>
      <c r="Z911" s="528"/>
      <c r="AA911" s="528"/>
      <c r="AB911" s="528"/>
      <c r="AC911" s="528"/>
      <c r="AD911" s="528"/>
      <c r="AE911" s="528"/>
      <c r="AF911" s="528"/>
      <c r="AG911" s="528"/>
      <c r="AH911" s="528"/>
      <c r="AI911" s="528"/>
      <c r="AJ911" s="528"/>
      <c r="AK911" s="528"/>
      <c r="AL911" s="528"/>
      <c r="AM911" s="528"/>
      <c r="AN911" s="528"/>
      <c r="AO911" s="528"/>
      <c r="AP911" s="528"/>
      <c r="AQ911" s="528"/>
      <c r="AR911" s="528"/>
      <c r="AS911" s="528"/>
      <c r="AT911" s="528"/>
      <c r="AU911" s="528"/>
      <c r="AV911" s="528"/>
      <c r="AW911" s="528"/>
      <c r="AX911" s="528"/>
    </row>
    <row r="912" spans="1:50">
      <c r="A912" s="526" t="s">
        <v>1005</v>
      </c>
      <c r="B912" s="526" t="s">
        <v>396</v>
      </c>
      <c r="C912" s="526" t="s">
        <v>954</v>
      </c>
      <c r="D912" s="526" t="s">
        <v>737</v>
      </c>
      <c r="E912" s="526" t="s">
        <v>738</v>
      </c>
      <c r="F912" s="61" t="str">
        <f>IF(D912="","",VLOOKUP(D912,'UG SKU Categorization'!$A$1:$C$204,3,0))</f>
        <v>Fortified Foods</v>
      </c>
      <c r="G912" s="527">
        <v>24</v>
      </c>
      <c r="H912" s="528"/>
      <c r="I912" s="528"/>
      <c r="J912" s="528"/>
      <c r="K912" s="528"/>
      <c r="L912" s="528"/>
      <c r="M912" s="528"/>
      <c r="N912" s="528"/>
      <c r="O912" s="528"/>
      <c r="P912" s="528"/>
      <c r="Q912" s="528"/>
      <c r="R912" s="528"/>
      <c r="S912" s="528"/>
      <c r="T912" s="528"/>
      <c r="U912" s="527">
        <v>12</v>
      </c>
      <c r="V912" s="527">
        <v>8</v>
      </c>
      <c r="W912" s="528"/>
      <c r="X912" s="527">
        <v>2</v>
      </c>
      <c r="Y912" s="528"/>
      <c r="Z912" s="527">
        <v>1</v>
      </c>
      <c r="AA912" s="528"/>
      <c r="AB912" s="527">
        <v>1</v>
      </c>
      <c r="AC912" s="528"/>
      <c r="AD912" s="528"/>
      <c r="AE912" s="528"/>
      <c r="AF912" s="528"/>
      <c r="AG912" s="528"/>
      <c r="AH912" s="528"/>
      <c r="AI912" s="528"/>
      <c r="AJ912" s="528"/>
      <c r="AK912" s="528"/>
      <c r="AL912" s="528"/>
      <c r="AM912" s="528"/>
      <c r="AN912" s="528"/>
      <c r="AO912" s="528"/>
      <c r="AP912" s="528"/>
      <c r="AQ912" s="528"/>
      <c r="AR912" s="528"/>
      <c r="AS912" s="528"/>
      <c r="AT912" s="528"/>
      <c r="AU912" s="528"/>
      <c r="AV912" s="528"/>
      <c r="AW912" s="528"/>
      <c r="AX912" s="528"/>
    </row>
    <row r="913" spans="1:50">
      <c r="A913" s="526" t="s">
        <v>1005</v>
      </c>
      <c r="B913" s="526" t="s">
        <v>396</v>
      </c>
      <c r="C913" s="526" t="s">
        <v>954</v>
      </c>
      <c r="D913" s="526" t="s">
        <v>739</v>
      </c>
      <c r="E913" s="526" t="s">
        <v>740</v>
      </c>
      <c r="F913" s="61" t="str">
        <f>IF(D913="","",VLOOKUP(D913,'UG SKU Categorization'!$A$1:$C$204,3,0))</f>
        <v>Fortified Foods</v>
      </c>
      <c r="G913" s="527">
        <v>12</v>
      </c>
      <c r="H913" s="528"/>
      <c r="I913" s="528"/>
      <c r="J913" s="528"/>
      <c r="K913" s="528"/>
      <c r="L913" s="528"/>
      <c r="M913" s="528"/>
      <c r="N913" s="528"/>
      <c r="O913" s="528"/>
      <c r="P913" s="528"/>
      <c r="Q913" s="528"/>
      <c r="R913" s="528"/>
      <c r="S913" s="528"/>
      <c r="T913" s="528"/>
      <c r="U913" s="527">
        <v>1</v>
      </c>
      <c r="V913" s="527">
        <v>3</v>
      </c>
      <c r="W913" s="527">
        <v>3</v>
      </c>
      <c r="X913" s="527">
        <v>1</v>
      </c>
      <c r="Y913" s="528"/>
      <c r="Z913" s="527">
        <v>4</v>
      </c>
      <c r="AA913" s="528"/>
      <c r="AB913" s="528"/>
      <c r="AC913" s="528"/>
      <c r="AD913" s="528"/>
      <c r="AE913" s="528"/>
      <c r="AF913" s="528"/>
      <c r="AG913" s="528"/>
      <c r="AH913" s="528"/>
      <c r="AI913" s="528"/>
      <c r="AJ913" s="528"/>
      <c r="AK913" s="528"/>
      <c r="AL913" s="528"/>
      <c r="AM913" s="528"/>
      <c r="AN913" s="528"/>
      <c r="AO913" s="528"/>
      <c r="AP913" s="528"/>
      <c r="AQ913" s="528"/>
      <c r="AR913" s="528"/>
      <c r="AS913" s="528"/>
      <c r="AT913" s="528"/>
      <c r="AU913" s="528"/>
      <c r="AV913" s="528"/>
      <c r="AW913" s="528"/>
      <c r="AX913" s="528"/>
    </row>
    <row r="914" spans="1:50">
      <c r="A914" s="526" t="s">
        <v>1005</v>
      </c>
      <c r="B914" s="526" t="s">
        <v>396</v>
      </c>
      <c r="C914" s="526" t="s">
        <v>954</v>
      </c>
      <c r="D914" s="526" t="s">
        <v>741</v>
      </c>
      <c r="E914" s="526" t="s">
        <v>742</v>
      </c>
      <c r="F914" s="61" t="str">
        <f>IF(D914="","",VLOOKUP(D914,'UG SKU Categorization'!$A$1:$C$204,3,0))</f>
        <v>Fortified Foods</v>
      </c>
      <c r="G914" s="527">
        <v>883</v>
      </c>
      <c r="H914" s="528"/>
      <c r="I914" s="528"/>
      <c r="J914" s="528"/>
      <c r="K914" s="528"/>
      <c r="L914" s="528"/>
      <c r="M914" s="528"/>
      <c r="N914" s="528"/>
      <c r="O914" s="528"/>
      <c r="P914" s="528"/>
      <c r="Q914" s="528"/>
      <c r="R914" s="528"/>
      <c r="S914" s="528"/>
      <c r="T914" s="528"/>
      <c r="U914" s="528"/>
      <c r="V914" s="527">
        <v>5</v>
      </c>
      <c r="W914" s="527">
        <v>3</v>
      </c>
      <c r="X914" s="527">
        <v>9</v>
      </c>
      <c r="Y914" s="527">
        <v>7</v>
      </c>
      <c r="Z914" s="527">
        <v>19</v>
      </c>
      <c r="AA914" s="528"/>
      <c r="AB914" s="528"/>
      <c r="AC914" s="528"/>
      <c r="AD914" s="527">
        <v>120</v>
      </c>
      <c r="AE914" s="528"/>
      <c r="AF914" s="527">
        <v>105</v>
      </c>
      <c r="AG914" s="527">
        <v>35</v>
      </c>
      <c r="AH914" s="527">
        <v>67</v>
      </c>
      <c r="AI914" s="527">
        <v>33</v>
      </c>
      <c r="AJ914" s="527">
        <v>74</v>
      </c>
      <c r="AK914" s="527">
        <v>7</v>
      </c>
      <c r="AL914" s="527">
        <v>60</v>
      </c>
      <c r="AM914" s="527">
        <v>43</v>
      </c>
      <c r="AN914" s="527">
        <v>43</v>
      </c>
      <c r="AO914" s="527">
        <v>15</v>
      </c>
      <c r="AP914" s="527">
        <v>40</v>
      </c>
      <c r="AQ914" s="527">
        <v>34</v>
      </c>
      <c r="AR914" s="527">
        <v>13</v>
      </c>
      <c r="AS914" s="527">
        <v>32</v>
      </c>
      <c r="AT914" s="527">
        <v>35</v>
      </c>
      <c r="AU914" s="527">
        <v>25</v>
      </c>
      <c r="AV914" s="527">
        <v>25</v>
      </c>
      <c r="AW914" s="527">
        <v>31</v>
      </c>
      <c r="AX914" s="527">
        <v>3</v>
      </c>
    </row>
    <row r="915" spans="1:50">
      <c r="A915" s="526" t="s">
        <v>1005</v>
      </c>
      <c r="B915" s="526" t="s">
        <v>396</v>
      </c>
      <c r="C915" s="526" t="s">
        <v>954</v>
      </c>
      <c r="D915" s="526" t="s">
        <v>690</v>
      </c>
      <c r="E915" s="526" t="s">
        <v>1006</v>
      </c>
      <c r="F915" s="61" t="str">
        <f>IF(D915="","",VLOOKUP(D915,'UG SKU Categorization'!$A$1:$C$204,3,0))</f>
        <v>Fortified Foods</v>
      </c>
      <c r="G915" s="527">
        <v>1985</v>
      </c>
      <c r="H915" s="528"/>
      <c r="I915" s="528"/>
      <c r="J915" s="528"/>
      <c r="K915" s="528"/>
      <c r="L915" s="528"/>
      <c r="M915" s="528"/>
      <c r="N915" s="528"/>
      <c r="O915" s="528"/>
      <c r="P915" s="528"/>
      <c r="Q915" s="528"/>
      <c r="R915" s="528"/>
      <c r="S915" s="528"/>
      <c r="T915" s="528"/>
      <c r="U915" s="528"/>
      <c r="V915" s="528"/>
      <c r="W915" s="528"/>
      <c r="X915" s="528"/>
      <c r="Y915" s="528"/>
      <c r="Z915" s="528"/>
      <c r="AA915" s="528"/>
      <c r="AB915" s="528"/>
      <c r="AC915" s="528"/>
      <c r="AD915" s="528"/>
      <c r="AE915" s="528"/>
      <c r="AF915" s="528"/>
      <c r="AG915" s="528"/>
      <c r="AH915" s="527">
        <v>46</v>
      </c>
      <c r="AI915" s="527">
        <v>120</v>
      </c>
      <c r="AJ915" s="527">
        <v>418</v>
      </c>
      <c r="AK915" s="527">
        <v>70</v>
      </c>
      <c r="AL915" s="527">
        <v>44</v>
      </c>
      <c r="AM915" s="527">
        <v>20</v>
      </c>
      <c r="AN915" s="527">
        <v>288</v>
      </c>
      <c r="AO915" s="527">
        <v>206</v>
      </c>
      <c r="AP915" s="527">
        <v>145</v>
      </c>
      <c r="AQ915" s="527">
        <v>356</v>
      </c>
      <c r="AR915" s="527">
        <v>20</v>
      </c>
      <c r="AS915" s="527">
        <v>22</v>
      </c>
      <c r="AT915" s="527">
        <v>189</v>
      </c>
      <c r="AU915" s="527">
        <v>27</v>
      </c>
      <c r="AV915" s="527">
        <v>14</v>
      </c>
      <c r="AW915" s="528"/>
      <c r="AX915" s="528"/>
    </row>
    <row r="916" spans="1:50">
      <c r="A916" s="526" t="s">
        <v>1005</v>
      </c>
      <c r="B916" s="526" t="s">
        <v>396</v>
      </c>
      <c r="C916" s="526" t="s">
        <v>954</v>
      </c>
      <c r="D916" s="526" t="s">
        <v>1239</v>
      </c>
      <c r="E916" s="526" t="s">
        <v>1240</v>
      </c>
      <c r="F916" s="61" t="str">
        <f>IF(D916="","",VLOOKUP(D916,'UG SKU Categorization'!$A$1:$C$204,3,0))</f>
        <v>Fortified Foods</v>
      </c>
      <c r="G916" s="527">
        <v>0</v>
      </c>
      <c r="H916" s="528"/>
      <c r="I916" s="528"/>
      <c r="J916" s="528"/>
      <c r="K916" s="528"/>
      <c r="L916" s="528"/>
      <c r="M916" s="528"/>
      <c r="N916" s="528"/>
      <c r="O916" s="528"/>
      <c r="P916" s="528"/>
      <c r="Q916" s="528"/>
      <c r="R916" s="528"/>
      <c r="S916" s="528"/>
      <c r="T916" s="528"/>
      <c r="U916" s="528"/>
      <c r="V916" s="528"/>
      <c r="W916" s="528"/>
      <c r="X916" s="528"/>
      <c r="Y916" s="528"/>
      <c r="Z916" s="528"/>
      <c r="AA916" s="528"/>
      <c r="AB916" s="528"/>
      <c r="AC916" s="528"/>
      <c r="AD916" s="528"/>
      <c r="AE916" s="528"/>
      <c r="AF916" s="528"/>
      <c r="AG916" s="528"/>
      <c r="AH916" s="528"/>
      <c r="AI916" s="528"/>
      <c r="AJ916" s="528"/>
      <c r="AK916" s="528"/>
      <c r="AL916" s="528"/>
      <c r="AM916" s="527">
        <v>0</v>
      </c>
      <c r="AN916" s="528"/>
      <c r="AO916" s="528"/>
      <c r="AP916" s="528"/>
      <c r="AQ916" s="528"/>
      <c r="AR916" s="528"/>
      <c r="AS916" s="528"/>
      <c r="AT916" s="528"/>
      <c r="AU916" s="528"/>
      <c r="AV916" s="528"/>
      <c r="AW916" s="528"/>
      <c r="AX916" s="528"/>
    </row>
    <row r="917" spans="1:50">
      <c r="A917" s="526" t="s">
        <v>1005</v>
      </c>
      <c r="B917" s="526" t="s">
        <v>396</v>
      </c>
      <c r="C917" s="526" t="s">
        <v>954</v>
      </c>
      <c r="D917" s="526" t="s">
        <v>1452</v>
      </c>
      <c r="E917" s="526" t="s">
        <v>1454</v>
      </c>
      <c r="F917" s="61" t="str">
        <f>IF(D917="","",VLOOKUP(D917,'UG SKU Categorization'!$A$1:$C$204,3,0))</f>
        <v>Fortified Foods</v>
      </c>
      <c r="G917" s="527">
        <v>4592</v>
      </c>
      <c r="H917" s="528"/>
      <c r="I917" s="528"/>
      <c r="J917" s="528"/>
      <c r="K917" s="528"/>
      <c r="L917" s="528"/>
      <c r="M917" s="528"/>
      <c r="N917" s="528"/>
      <c r="O917" s="528"/>
      <c r="P917" s="528"/>
      <c r="Q917" s="528"/>
      <c r="R917" s="528"/>
      <c r="S917" s="528"/>
      <c r="T917" s="528"/>
      <c r="U917" s="528"/>
      <c r="V917" s="528"/>
      <c r="W917" s="528"/>
      <c r="X917" s="528"/>
      <c r="Y917" s="528"/>
      <c r="Z917" s="528"/>
      <c r="AA917" s="528"/>
      <c r="AB917" s="528"/>
      <c r="AC917" s="528"/>
      <c r="AD917" s="528"/>
      <c r="AE917" s="528"/>
      <c r="AF917" s="528"/>
      <c r="AG917" s="528"/>
      <c r="AH917" s="528"/>
      <c r="AI917" s="528"/>
      <c r="AJ917" s="528"/>
      <c r="AK917" s="528"/>
      <c r="AL917" s="528"/>
      <c r="AM917" s="528"/>
      <c r="AN917" s="527">
        <v>262</v>
      </c>
      <c r="AO917" s="527">
        <v>269</v>
      </c>
      <c r="AP917" s="527">
        <v>392</v>
      </c>
      <c r="AQ917" s="527">
        <v>486</v>
      </c>
      <c r="AR917" s="527">
        <v>642</v>
      </c>
      <c r="AS917" s="527">
        <v>463</v>
      </c>
      <c r="AT917" s="527">
        <v>620</v>
      </c>
      <c r="AU917" s="527">
        <v>347</v>
      </c>
      <c r="AV917" s="527">
        <v>380</v>
      </c>
      <c r="AW917" s="527">
        <v>719</v>
      </c>
      <c r="AX917" s="527">
        <v>12</v>
      </c>
    </row>
    <row r="918" spans="1:50">
      <c r="A918" s="526" t="s">
        <v>1005</v>
      </c>
      <c r="B918" s="526" t="s">
        <v>396</v>
      </c>
      <c r="C918" s="526" t="s">
        <v>954</v>
      </c>
      <c r="D918" s="526" t="s">
        <v>2463</v>
      </c>
      <c r="E918" s="526" t="s">
        <v>2464</v>
      </c>
      <c r="F918" s="61" t="str">
        <f>IF(D918="","",VLOOKUP(D918,'UG SKU Categorization'!$A$1:$C$204,3,0))</f>
        <v>Fortified Foods</v>
      </c>
      <c r="G918" s="527">
        <v>9</v>
      </c>
      <c r="H918" s="528"/>
      <c r="I918" s="528"/>
      <c r="J918" s="528"/>
      <c r="K918" s="528"/>
      <c r="L918" s="528"/>
      <c r="M918" s="528"/>
      <c r="N918" s="528"/>
      <c r="O918" s="528"/>
      <c r="P918" s="528"/>
      <c r="Q918" s="528"/>
      <c r="R918" s="528"/>
      <c r="S918" s="528"/>
      <c r="T918" s="528"/>
      <c r="U918" s="528"/>
      <c r="V918" s="528"/>
      <c r="W918" s="528"/>
      <c r="X918" s="528"/>
      <c r="Y918" s="528"/>
      <c r="Z918" s="528"/>
      <c r="AA918" s="528"/>
      <c r="AB918" s="528"/>
      <c r="AC918" s="528"/>
      <c r="AD918" s="528"/>
      <c r="AE918" s="528"/>
      <c r="AF918" s="528"/>
      <c r="AG918" s="528"/>
      <c r="AH918" s="528"/>
      <c r="AI918" s="528"/>
      <c r="AJ918" s="528"/>
      <c r="AK918" s="528"/>
      <c r="AL918" s="528"/>
      <c r="AM918" s="528"/>
      <c r="AN918" s="528"/>
      <c r="AO918" s="528"/>
      <c r="AP918" s="528"/>
      <c r="AQ918" s="528"/>
      <c r="AR918" s="528"/>
      <c r="AS918" s="528"/>
      <c r="AT918" s="528"/>
      <c r="AU918" s="528"/>
      <c r="AV918" s="528"/>
      <c r="AW918" s="527">
        <v>9</v>
      </c>
      <c r="AX918" s="528"/>
    </row>
    <row r="919" spans="1:50">
      <c r="A919" s="526" t="s">
        <v>1005</v>
      </c>
      <c r="B919" s="526" t="s">
        <v>396</v>
      </c>
      <c r="C919" s="526" t="s">
        <v>954</v>
      </c>
      <c r="D919" s="526" t="s">
        <v>2465</v>
      </c>
      <c r="E919" s="526" t="s">
        <v>2466</v>
      </c>
      <c r="F919" s="61" t="str">
        <f>IF(D919="","",VLOOKUP(D919,'UG SKU Categorization'!$A$1:$C$204,3,0))</f>
        <v>Fortified Foods</v>
      </c>
      <c r="G919" s="527">
        <v>30</v>
      </c>
      <c r="H919" s="528"/>
      <c r="I919" s="528"/>
      <c r="J919" s="528"/>
      <c r="K919" s="528"/>
      <c r="L919" s="528"/>
      <c r="M919" s="528"/>
      <c r="N919" s="528"/>
      <c r="O919" s="528"/>
      <c r="P919" s="528"/>
      <c r="Q919" s="528"/>
      <c r="R919" s="528"/>
      <c r="S919" s="528"/>
      <c r="T919" s="528"/>
      <c r="U919" s="528"/>
      <c r="V919" s="528"/>
      <c r="W919" s="528"/>
      <c r="X919" s="528"/>
      <c r="Y919" s="528"/>
      <c r="Z919" s="528"/>
      <c r="AA919" s="528"/>
      <c r="AB919" s="528"/>
      <c r="AC919" s="528"/>
      <c r="AD919" s="528"/>
      <c r="AE919" s="528"/>
      <c r="AF919" s="528"/>
      <c r="AG919" s="528"/>
      <c r="AH919" s="528"/>
      <c r="AI919" s="528"/>
      <c r="AJ919" s="528"/>
      <c r="AK919" s="528"/>
      <c r="AL919" s="528"/>
      <c r="AM919" s="528"/>
      <c r="AN919" s="528"/>
      <c r="AO919" s="528"/>
      <c r="AP919" s="528"/>
      <c r="AQ919" s="528"/>
      <c r="AR919" s="528"/>
      <c r="AS919" s="528"/>
      <c r="AT919" s="528"/>
      <c r="AU919" s="528"/>
      <c r="AV919" s="528"/>
      <c r="AW919" s="527">
        <v>30</v>
      </c>
      <c r="AX919" s="528"/>
    </row>
    <row r="920" spans="1:50">
      <c r="A920" s="526" t="s">
        <v>1005</v>
      </c>
      <c r="B920" s="526" t="s">
        <v>396</v>
      </c>
      <c r="C920" s="526" t="s">
        <v>954</v>
      </c>
      <c r="D920" s="526" t="s">
        <v>641</v>
      </c>
      <c r="E920" s="526" t="s">
        <v>642</v>
      </c>
      <c r="F920" s="61" t="str">
        <f>IF(D920="","",VLOOKUP(D920,'UG SKU Categorization'!$A$1:$C$204,3,0))</f>
        <v>Diarrhea Treatment</v>
      </c>
      <c r="G920" s="527">
        <v>21925</v>
      </c>
      <c r="H920" s="527">
        <v>215</v>
      </c>
      <c r="I920" s="527">
        <v>293</v>
      </c>
      <c r="J920" s="527">
        <v>366</v>
      </c>
      <c r="K920" s="527">
        <v>262</v>
      </c>
      <c r="L920" s="527">
        <v>1580</v>
      </c>
      <c r="M920" s="527">
        <v>2271</v>
      </c>
      <c r="N920" s="527">
        <v>452</v>
      </c>
      <c r="O920" s="527">
        <v>1670</v>
      </c>
      <c r="P920" s="527">
        <v>1182</v>
      </c>
      <c r="Q920" s="527">
        <v>2792</v>
      </c>
      <c r="R920" s="527">
        <v>340</v>
      </c>
      <c r="S920" s="527">
        <v>317</v>
      </c>
      <c r="T920" s="527">
        <v>345</v>
      </c>
      <c r="U920" s="527">
        <v>334</v>
      </c>
      <c r="V920" s="527">
        <v>441</v>
      </c>
      <c r="W920" s="527">
        <v>278</v>
      </c>
      <c r="X920" s="527">
        <v>319</v>
      </c>
      <c r="Y920" s="527">
        <v>246</v>
      </c>
      <c r="Z920" s="527">
        <v>418</v>
      </c>
      <c r="AA920" s="527">
        <v>310</v>
      </c>
      <c r="AB920" s="527">
        <v>232</v>
      </c>
      <c r="AC920" s="527">
        <v>359</v>
      </c>
      <c r="AD920" s="527">
        <v>911</v>
      </c>
      <c r="AE920" s="528"/>
      <c r="AF920" s="527">
        <v>374</v>
      </c>
      <c r="AG920" s="527">
        <v>355</v>
      </c>
      <c r="AH920" s="527">
        <v>212</v>
      </c>
      <c r="AI920" s="527">
        <v>231</v>
      </c>
      <c r="AJ920" s="527">
        <v>1097</v>
      </c>
      <c r="AK920" s="527">
        <v>438</v>
      </c>
      <c r="AL920" s="527">
        <v>392</v>
      </c>
      <c r="AM920" s="527">
        <v>776</v>
      </c>
      <c r="AN920" s="527">
        <v>263</v>
      </c>
      <c r="AO920" s="527">
        <v>292</v>
      </c>
      <c r="AP920" s="527">
        <v>360</v>
      </c>
      <c r="AQ920" s="527">
        <v>212</v>
      </c>
      <c r="AR920" s="527">
        <v>242</v>
      </c>
      <c r="AS920" s="527">
        <v>231</v>
      </c>
      <c r="AT920" s="527">
        <v>243</v>
      </c>
      <c r="AU920" s="527">
        <v>97</v>
      </c>
      <c r="AV920" s="527">
        <v>88</v>
      </c>
      <c r="AW920" s="527">
        <v>81</v>
      </c>
      <c r="AX920" s="527">
        <v>8</v>
      </c>
    </row>
    <row r="921" spans="1:50">
      <c r="A921" s="526" t="s">
        <v>1005</v>
      </c>
      <c r="B921" s="526" t="s">
        <v>396</v>
      </c>
      <c r="C921" s="526" t="s">
        <v>954</v>
      </c>
      <c r="D921" s="526" t="s">
        <v>643</v>
      </c>
      <c r="E921" s="526" t="s">
        <v>644</v>
      </c>
      <c r="F921" s="61" t="str">
        <f>IF(D921="","",VLOOKUP(D921,'UG SKU Categorization'!$A$1:$C$204,3,0))</f>
        <v>Diarrhea Treatment</v>
      </c>
      <c r="G921" s="527">
        <v>1983</v>
      </c>
      <c r="H921" s="527">
        <v>21</v>
      </c>
      <c r="I921" s="527">
        <v>58</v>
      </c>
      <c r="J921" s="527">
        <v>84</v>
      </c>
      <c r="K921" s="527">
        <v>47</v>
      </c>
      <c r="L921" s="527">
        <v>75</v>
      </c>
      <c r="M921" s="527">
        <v>130</v>
      </c>
      <c r="N921" s="527">
        <v>40</v>
      </c>
      <c r="O921" s="527">
        <v>84</v>
      </c>
      <c r="P921" s="527">
        <v>260</v>
      </c>
      <c r="Q921" s="527">
        <v>78</v>
      </c>
      <c r="R921" s="527">
        <v>30</v>
      </c>
      <c r="S921" s="527">
        <v>20</v>
      </c>
      <c r="T921" s="527">
        <v>44</v>
      </c>
      <c r="U921" s="527">
        <v>19</v>
      </c>
      <c r="V921" s="527">
        <v>35</v>
      </c>
      <c r="W921" s="527">
        <v>3</v>
      </c>
      <c r="X921" s="527">
        <v>32</v>
      </c>
      <c r="Y921" s="527">
        <v>49</v>
      </c>
      <c r="Z921" s="527">
        <v>48</v>
      </c>
      <c r="AA921" s="527">
        <v>56</v>
      </c>
      <c r="AB921" s="527">
        <v>48</v>
      </c>
      <c r="AC921" s="527">
        <v>47</v>
      </c>
      <c r="AD921" s="527">
        <v>178</v>
      </c>
      <c r="AE921" s="528"/>
      <c r="AF921" s="527">
        <v>39</v>
      </c>
      <c r="AG921" s="527">
        <v>36</v>
      </c>
      <c r="AH921" s="527">
        <v>27</v>
      </c>
      <c r="AI921" s="527">
        <v>66</v>
      </c>
      <c r="AJ921" s="527">
        <v>34</v>
      </c>
      <c r="AK921" s="527">
        <v>32</v>
      </c>
      <c r="AL921" s="527">
        <v>43</v>
      </c>
      <c r="AM921" s="527">
        <v>29</v>
      </c>
      <c r="AN921" s="527">
        <v>21</v>
      </c>
      <c r="AO921" s="527">
        <v>45</v>
      </c>
      <c r="AP921" s="527">
        <v>24</v>
      </c>
      <c r="AQ921" s="527">
        <v>29</v>
      </c>
      <c r="AR921" s="527">
        <v>39</v>
      </c>
      <c r="AS921" s="527">
        <v>20</v>
      </c>
      <c r="AT921" s="527">
        <v>4</v>
      </c>
      <c r="AU921" s="527">
        <v>5</v>
      </c>
      <c r="AV921" s="528"/>
      <c r="AW921" s="527">
        <v>4</v>
      </c>
      <c r="AX921" s="528"/>
    </row>
    <row r="922" spans="1:50">
      <c r="A922" s="526" t="s">
        <v>1005</v>
      </c>
      <c r="B922" s="526" t="s">
        <v>396</v>
      </c>
      <c r="C922" s="526" t="s">
        <v>954</v>
      </c>
      <c r="D922" s="526" t="s">
        <v>645</v>
      </c>
      <c r="E922" s="526" t="s">
        <v>646</v>
      </c>
      <c r="F922" s="61" t="str">
        <f>IF(D922="","",VLOOKUP(D922,'UG SKU Categorization'!$A$1:$C$204,3,0))</f>
        <v>Water filtration and storage</v>
      </c>
      <c r="G922" s="527">
        <v>865</v>
      </c>
      <c r="H922" s="528"/>
      <c r="I922" s="527">
        <v>165</v>
      </c>
      <c r="J922" s="527">
        <v>60</v>
      </c>
      <c r="K922" s="528"/>
      <c r="L922" s="527">
        <v>80</v>
      </c>
      <c r="M922" s="528"/>
      <c r="N922" s="527">
        <v>80</v>
      </c>
      <c r="O922" s="527">
        <v>40</v>
      </c>
      <c r="P922" s="528"/>
      <c r="Q922" s="528"/>
      <c r="R922" s="527">
        <v>20</v>
      </c>
      <c r="S922" s="527">
        <v>80</v>
      </c>
      <c r="T922" s="527">
        <v>90</v>
      </c>
      <c r="U922" s="527">
        <v>200</v>
      </c>
      <c r="V922" s="527">
        <v>4</v>
      </c>
      <c r="W922" s="528"/>
      <c r="X922" s="527">
        <v>6</v>
      </c>
      <c r="Y922" s="528"/>
      <c r="Z922" s="527">
        <v>2</v>
      </c>
      <c r="AA922" s="527">
        <v>8</v>
      </c>
      <c r="AB922" s="527">
        <v>25</v>
      </c>
      <c r="AC922" s="527">
        <v>1</v>
      </c>
      <c r="AD922" s="528"/>
      <c r="AE922" s="528"/>
      <c r="AF922" s="528"/>
      <c r="AG922" s="528"/>
      <c r="AH922" s="528"/>
      <c r="AI922" s="528"/>
      <c r="AJ922" s="527">
        <v>4</v>
      </c>
      <c r="AK922" s="528"/>
      <c r="AL922" s="528"/>
      <c r="AM922" s="528"/>
      <c r="AN922" s="528"/>
      <c r="AO922" s="528"/>
      <c r="AP922" s="528"/>
      <c r="AQ922" s="528"/>
      <c r="AR922" s="528"/>
      <c r="AS922" s="528"/>
      <c r="AT922" s="528"/>
      <c r="AU922" s="528"/>
      <c r="AV922" s="528"/>
      <c r="AW922" s="528"/>
      <c r="AX922" s="528"/>
    </row>
    <row r="923" spans="1:50">
      <c r="A923" s="526" t="s">
        <v>1005</v>
      </c>
      <c r="B923" s="526" t="s">
        <v>396</v>
      </c>
      <c r="C923" s="526" t="s">
        <v>954</v>
      </c>
      <c r="D923" s="526" t="s">
        <v>647</v>
      </c>
      <c r="E923" s="526" t="s">
        <v>648</v>
      </c>
      <c r="F923" s="61" t="str">
        <f>IF(D923="","",VLOOKUP(D923,'UG SKU Categorization'!$A$1:$C$204,3,0))</f>
        <v>Water filtration and storage</v>
      </c>
      <c r="G923" s="527">
        <v>10</v>
      </c>
      <c r="H923" s="528"/>
      <c r="I923" s="528"/>
      <c r="J923" s="528"/>
      <c r="K923" s="528"/>
      <c r="L923" s="528"/>
      <c r="M923" s="528"/>
      <c r="N923" s="528"/>
      <c r="O923" s="527">
        <v>10</v>
      </c>
      <c r="P923" s="528"/>
      <c r="Q923" s="528"/>
      <c r="R923" s="528"/>
      <c r="S923" s="528"/>
      <c r="T923" s="528"/>
      <c r="U923" s="528"/>
      <c r="V923" s="528"/>
      <c r="W923" s="528"/>
      <c r="X923" s="528"/>
      <c r="Y923" s="528"/>
      <c r="Z923" s="528"/>
      <c r="AA923" s="528"/>
      <c r="AB923" s="528"/>
      <c r="AC923" s="528"/>
      <c r="AD923" s="528"/>
      <c r="AE923" s="528"/>
      <c r="AF923" s="528"/>
      <c r="AG923" s="528"/>
      <c r="AH923" s="528"/>
      <c r="AI923" s="528"/>
      <c r="AJ923" s="528"/>
      <c r="AK923" s="528"/>
      <c r="AL923" s="528"/>
      <c r="AM923" s="528"/>
      <c r="AN923" s="528"/>
      <c r="AO923" s="528"/>
      <c r="AP923" s="528"/>
      <c r="AQ923" s="528"/>
      <c r="AR923" s="528"/>
      <c r="AS923" s="528"/>
      <c r="AT923" s="528"/>
      <c r="AU923" s="528"/>
      <c r="AV923" s="528"/>
      <c r="AW923" s="528"/>
      <c r="AX923" s="528"/>
    </row>
    <row r="924" spans="1:50">
      <c r="A924" s="526" t="s">
        <v>1005</v>
      </c>
      <c r="B924" s="526" t="s">
        <v>396</v>
      </c>
      <c r="C924" s="526" t="s">
        <v>954</v>
      </c>
      <c r="D924" s="526" t="s">
        <v>649</v>
      </c>
      <c r="E924" s="526" t="s">
        <v>650</v>
      </c>
      <c r="F924" s="61" t="str">
        <f>IF(D924="","",VLOOKUP(D924,'UG SKU Categorization'!$A$1:$C$204,3,0))</f>
        <v>Water filtration and storage</v>
      </c>
      <c r="G924" s="527">
        <v>373</v>
      </c>
      <c r="H924" s="527">
        <v>1</v>
      </c>
      <c r="I924" s="527">
        <v>6</v>
      </c>
      <c r="J924" s="527">
        <v>12</v>
      </c>
      <c r="K924" s="527">
        <v>6</v>
      </c>
      <c r="L924" s="527">
        <v>2</v>
      </c>
      <c r="M924" s="528"/>
      <c r="N924" s="527">
        <v>3</v>
      </c>
      <c r="O924" s="527">
        <v>12</v>
      </c>
      <c r="P924" s="527">
        <v>3</v>
      </c>
      <c r="Q924" s="527">
        <v>4</v>
      </c>
      <c r="R924" s="527">
        <v>7</v>
      </c>
      <c r="S924" s="527">
        <v>2</v>
      </c>
      <c r="T924" s="527">
        <v>1</v>
      </c>
      <c r="U924" s="527">
        <v>12</v>
      </c>
      <c r="V924" s="527">
        <v>1</v>
      </c>
      <c r="W924" s="527">
        <v>4</v>
      </c>
      <c r="X924" s="528"/>
      <c r="Y924" s="527">
        <v>1</v>
      </c>
      <c r="Z924" s="528"/>
      <c r="AA924" s="527">
        <v>6</v>
      </c>
      <c r="AB924" s="528"/>
      <c r="AC924" s="527">
        <v>18</v>
      </c>
      <c r="AD924" s="527">
        <v>20</v>
      </c>
      <c r="AE924" s="528"/>
      <c r="AF924" s="527">
        <v>17</v>
      </c>
      <c r="AG924" s="527">
        <v>18</v>
      </c>
      <c r="AH924" s="527">
        <v>61</v>
      </c>
      <c r="AI924" s="527">
        <v>6</v>
      </c>
      <c r="AJ924" s="527">
        <v>2</v>
      </c>
      <c r="AK924" s="527">
        <v>3</v>
      </c>
      <c r="AL924" s="527">
        <v>6</v>
      </c>
      <c r="AM924" s="527">
        <v>5</v>
      </c>
      <c r="AN924" s="527">
        <v>14</v>
      </c>
      <c r="AO924" s="527">
        <v>12</v>
      </c>
      <c r="AP924" s="527">
        <v>33</v>
      </c>
      <c r="AQ924" s="527">
        <v>1</v>
      </c>
      <c r="AR924" s="527">
        <v>4</v>
      </c>
      <c r="AS924" s="527">
        <v>8</v>
      </c>
      <c r="AT924" s="527">
        <v>6</v>
      </c>
      <c r="AU924" s="527">
        <v>4</v>
      </c>
      <c r="AV924" s="527">
        <v>19</v>
      </c>
      <c r="AW924" s="527">
        <v>33</v>
      </c>
      <c r="AX924" s="528"/>
    </row>
    <row r="925" spans="1:50">
      <c r="A925" s="526" t="s">
        <v>1005</v>
      </c>
      <c r="B925" s="526" t="s">
        <v>396</v>
      </c>
      <c r="C925" s="526" t="s">
        <v>954</v>
      </c>
      <c r="D925" s="526" t="s">
        <v>413</v>
      </c>
      <c r="E925" s="526" t="s">
        <v>414</v>
      </c>
      <c r="F925" s="61" t="str">
        <f>IF(D925="","",VLOOKUP(D925,'UG SKU Categorization'!$A$1:$C$204,3,0))</f>
        <v>Hygiene</v>
      </c>
      <c r="G925" s="527">
        <v>874</v>
      </c>
      <c r="H925" s="527">
        <v>75</v>
      </c>
      <c r="I925" s="527">
        <v>153</v>
      </c>
      <c r="J925" s="527">
        <v>203</v>
      </c>
      <c r="K925" s="527">
        <v>66</v>
      </c>
      <c r="L925" s="527">
        <v>79</v>
      </c>
      <c r="M925" s="527">
        <v>19</v>
      </c>
      <c r="N925" s="527">
        <v>19</v>
      </c>
      <c r="O925" s="527">
        <v>7</v>
      </c>
      <c r="P925" s="527">
        <v>39</v>
      </c>
      <c r="Q925" s="527">
        <v>4</v>
      </c>
      <c r="R925" s="527">
        <v>9</v>
      </c>
      <c r="S925" s="527">
        <v>7</v>
      </c>
      <c r="T925" s="527">
        <v>12</v>
      </c>
      <c r="U925" s="527">
        <v>9</v>
      </c>
      <c r="V925" s="527">
        <v>2</v>
      </c>
      <c r="W925" s="527">
        <v>9</v>
      </c>
      <c r="X925" s="527">
        <v>9</v>
      </c>
      <c r="Y925" s="527">
        <v>7</v>
      </c>
      <c r="Z925" s="527">
        <v>6</v>
      </c>
      <c r="AA925" s="527">
        <v>7</v>
      </c>
      <c r="AB925" s="528"/>
      <c r="AC925" s="528"/>
      <c r="AD925" s="527">
        <v>42</v>
      </c>
      <c r="AE925" s="528"/>
      <c r="AF925" s="527">
        <v>3</v>
      </c>
      <c r="AG925" s="527">
        <v>7</v>
      </c>
      <c r="AH925" s="528"/>
      <c r="AI925" s="527">
        <v>22</v>
      </c>
      <c r="AJ925" s="527">
        <v>4</v>
      </c>
      <c r="AK925" s="528"/>
      <c r="AL925" s="527">
        <v>2</v>
      </c>
      <c r="AM925" s="528"/>
      <c r="AN925" s="527">
        <v>5</v>
      </c>
      <c r="AO925" s="528"/>
      <c r="AP925" s="528"/>
      <c r="AQ925" s="527">
        <v>16</v>
      </c>
      <c r="AR925" s="528"/>
      <c r="AS925" s="527">
        <v>2</v>
      </c>
      <c r="AT925" s="528"/>
      <c r="AU925" s="527">
        <v>13</v>
      </c>
      <c r="AV925" s="527">
        <v>17</v>
      </c>
      <c r="AW925" s="528"/>
      <c r="AX925" s="528"/>
    </row>
    <row r="926" spans="1:50">
      <c r="A926" s="526" t="s">
        <v>1005</v>
      </c>
      <c r="B926" s="526" t="s">
        <v>396</v>
      </c>
      <c r="C926" s="526" t="s">
        <v>954</v>
      </c>
      <c r="D926" s="526" t="s">
        <v>415</v>
      </c>
      <c r="E926" s="526" t="s">
        <v>416</v>
      </c>
      <c r="F926" s="61" t="str">
        <f>IF(D926="","",VLOOKUP(D926,'UG SKU Categorization'!$A$1:$C$204,3,0))</f>
        <v>Hygiene</v>
      </c>
      <c r="G926" s="527">
        <v>2713</v>
      </c>
      <c r="H926" s="527">
        <v>324</v>
      </c>
      <c r="I926" s="527">
        <v>169</v>
      </c>
      <c r="J926" s="527">
        <v>174</v>
      </c>
      <c r="K926" s="527">
        <v>291</v>
      </c>
      <c r="L926" s="527">
        <v>80</v>
      </c>
      <c r="M926" s="527">
        <v>104</v>
      </c>
      <c r="N926" s="527">
        <v>81</v>
      </c>
      <c r="O926" s="527">
        <v>57</v>
      </c>
      <c r="P926" s="527">
        <v>99</v>
      </c>
      <c r="Q926" s="527">
        <v>36</v>
      </c>
      <c r="R926" s="527">
        <v>37</v>
      </c>
      <c r="S926" s="527">
        <v>68</v>
      </c>
      <c r="T926" s="527">
        <v>55</v>
      </c>
      <c r="U926" s="527">
        <v>47</v>
      </c>
      <c r="V926" s="527">
        <v>39</v>
      </c>
      <c r="W926" s="527">
        <v>21</v>
      </c>
      <c r="X926" s="527">
        <v>33</v>
      </c>
      <c r="Y926" s="527">
        <v>29</v>
      </c>
      <c r="Z926" s="527">
        <v>70</v>
      </c>
      <c r="AA926" s="527">
        <v>78</v>
      </c>
      <c r="AB926" s="527">
        <v>39</v>
      </c>
      <c r="AC926" s="527">
        <v>45</v>
      </c>
      <c r="AD926" s="527">
        <v>41</v>
      </c>
      <c r="AE926" s="528"/>
      <c r="AF926" s="527">
        <v>80</v>
      </c>
      <c r="AG926" s="527">
        <v>63</v>
      </c>
      <c r="AH926" s="527">
        <v>59</v>
      </c>
      <c r="AI926" s="527">
        <v>80</v>
      </c>
      <c r="AJ926" s="527">
        <v>25</v>
      </c>
      <c r="AK926" s="527">
        <v>12</v>
      </c>
      <c r="AL926" s="527">
        <v>41</v>
      </c>
      <c r="AM926" s="527">
        <v>19</v>
      </c>
      <c r="AN926" s="527">
        <v>34</v>
      </c>
      <c r="AO926" s="527">
        <v>10</v>
      </c>
      <c r="AP926" s="527">
        <v>47</v>
      </c>
      <c r="AQ926" s="527">
        <v>13</v>
      </c>
      <c r="AR926" s="527">
        <v>32</v>
      </c>
      <c r="AS926" s="527">
        <v>8</v>
      </c>
      <c r="AT926" s="527">
        <v>3</v>
      </c>
      <c r="AU926" s="528"/>
      <c r="AV926" s="527">
        <v>133</v>
      </c>
      <c r="AW926" s="527">
        <v>33</v>
      </c>
      <c r="AX926" s="527">
        <v>4</v>
      </c>
    </row>
    <row r="927" spans="1:50">
      <c r="A927" s="526" t="s">
        <v>1005</v>
      </c>
      <c r="B927" s="526" t="s">
        <v>396</v>
      </c>
      <c r="C927" s="526" t="s">
        <v>954</v>
      </c>
      <c r="D927" s="526" t="s">
        <v>651</v>
      </c>
      <c r="E927" s="526" t="s">
        <v>652</v>
      </c>
      <c r="F927" s="61" t="str">
        <f>IF(D927="","",VLOOKUP(D927,'UG SKU Categorization'!$A$1:$C$204,3,0))</f>
        <v>Hygiene</v>
      </c>
      <c r="G927" s="527">
        <v>1187</v>
      </c>
      <c r="H927" s="527">
        <v>107</v>
      </c>
      <c r="I927" s="527">
        <v>74</v>
      </c>
      <c r="J927" s="527">
        <v>71</v>
      </c>
      <c r="K927" s="527">
        <v>35</v>
      </c>
      <c r="L927" s="527">
        <v>62</v>
      </c>
      <c r="M927" s="527">
        <v>32</v>
      </c>
      <c r="N927" s="527">
        <v>14</v>
      </c>
      <c r="O927" s="527">
        <v>15</v>
      </c>
      <c r="P927" s="527">
        <v>17</v>
      </c>
      <c r="Q927" s="527">
        <v>58</v>
      </c>
      <c r="R927" s="527">
        <v>20</v>
      </c>
      <c r="S927" s="527">
        <v>32</v>
      </c>
      <c r="T927" s="527">
        <v>12</v>
      </c>
      <c r="U927" s="527">
        <v>10</v>
      </c>
      <c r="V927" s="527">
        <v>17</v>
      </c>
      <c r="W927" s="527">
        <v>11</v>
      </c>
      <c r="X927" s="527">
        <v>32</v>
      </c>
      <c r="Y927" s="527">
        <v>24</v>
      </c>
      <c r="Z927" s="527">
        <v>14</v>
      </c>
      <c r="AA927" s="527">
        <v>71</v>
      </c>
      <c r="AB927" s="527">
        <v>15</v>
      </c>
      <c r="AC927" s="527">
        <v>16</v>
      </c>
      <c r="AD927" s="527">
        <v>146</v>
      </c>
      <c r="AE927" s="528"/>
      <c r="AF927" s="527">
        <v>32</v>
      </c>
      <c r="AG927" s="527">
        <v>41</v>
      </c>
      <c r="AH927" s="527">
        <v>15</v>
      </c>
      <c r="AI927" s="527">
        <v>17</v>
      </c>
      <c r="AJ927" s="527">
        <v>28</v>
      </c>
      <c r="AK927" s="527">
        <v>9</v>
      </c>
      <c r="AL927" s="527">
        <v>13</v>
      </c>
      <c r="AM927" s="527">
        <v>14</v>
      </c>
      <c r="AN927" s="527">
        <v>20</v>
      </c>
      <c r="AO927" s="527">
        <v>3</v>
      </c>
      <c r="AP927" s="527">
        <v>13</v>
      </c>
      <c r="AQ927" s="527">
        <v>15</v>
      </c>
      <c r="AR927" s="527">
        <v>17</v>
      </c>
      <c r="AS927" s="527">
        <v>5</v>
      </c>
      <c r="AT927" s="527">
        <v>10</v>
      </c>
      <c r="AU927" s="527">
        <v>10</v>
      </c>
      <c r="AV927" s="527">
        <v>18</v>
      </c>
      <c r="AW927" s="527">
        <v>2</v>
      </c>
      <c r="AX927" s="528"/>
    </row>
    <row r="928" spans="1:50">
      <c r="A928" s="526" t="s">
        <v>1005</v>
      </c>
      <c r="B928" s="526" t="s">
        <v>396</v>
      </c>
      <c r="C928" s="526" t="s">
        <v>954</v>
      </c>
      <c r="D928" s="526" t="s">
        <v>691</v>
      </c>
      <c r="E928" s="526" t="s">
        <v>692</v>
      </c>
      <c r="F928" s="61" t="str">
        <f>IF(D928="","",VLOOKUP(D928,'UG SKU Categorization'!$A$1:$C$204,3,0))</f>
        <v>Soap</v>
      </c>
      <c r="G928" s="527">
        <v>3272</v>
      </c>
      <c r="H928" s="527">
        <v>1143</v>
      </c>
      <c r="I928" s="527">
        <v>183</v>
      </c>
      <c r="J928" s="527">
        <v>201</v>
      </c>
      <c r="K928" s="527">
        <v>61</v>
      </c>
      <c r="L928" s="527">
        <v>62</v>
      </c>
      <c r="M928" s="527">
        <v>47</v>
      </c>
      <c r="N928" s="527">
        <v>52</v>
      </c>
      <c r="O928" s="527">
        <v>31</v>
      </c>
      <c r="P928" s="527">
        <v>80</v>
      </c>
      <c r="Q928" s="527">
        <v>15</v>
      </c>
      <c r="R928" s="527">
        <v>82</v>
      </c>
      <c r="S928" s="527">
        <v>80</v>
      </c>
      <c r="T928" s="527">
        <v>19</v>
      </c>
      <c r="U928" s="527">
        <v>36</v>
      </c>
      <c r="V928" s="527">
        <v>6</v>
      </c>
      <c r="W928" s="527">
        <v>29</v>
      </c>
      <c r="X928" s="527">
        <v>40</v>
      </c>
      <c r="Y928" s="527">
        <v>1</v>
      </c>
      <c r="Z928" s="527">
        <v>4</v>
      </c>
      <c r="AA928" s="527">
        <v>14</v>
      </c>
      <c r="AB928" s="527">
        <v>4</v>
      </c>
      <c r="AC928" s="527">
        <v>888</v>
      </c>
      <c r="AD928" s="527">
        <v>25</v>
      </c>
      <c r="AE928" s="528"/>
      <c r="AF928" s="527">
        <v>25</v>
      </c>
      <c r="AG928" s="527">
        <v>7</v>
      </c>
      <c r="AH928" s="527">
        <v>1</v>
      </c>
      <c r="AI928" s="527">
        <v>7</v>
      </c>
      <c r="AJ928" s="527">
        <v>10</v>
      </c>
      <c r="AK928" s="527">
        <v>5</v>
      </c>
      <c r="AL928" s="527">
        <v>15</v>
      </c>
      <c r="AM928" s="527">
        <v>9</v>
      </c>
      <c r="AN928" s="527">
        <v>7</v>
      </c>
      <c r="AO928" s="527">
        <v>7</v>
      </c>
      <c r="AP928" s="527">
        <v>20</v>
      </c>
      <c r="AQ928" s="527">
        <v>10</v>
      </c>
      <c r="AR928" s="527">
        <v>18</v>
      </c>
      <c r="AS928" s="527">
        <v>16</v>
      </c>
      <c r="AT928" s="527">
        <v>9</v>
      </c>
      <c r="AU928" s="527">
        <v>3</v>
      </c>
      <c r="AV928" s="528"/>
      <c r="AW928" s="528"/>
      <c r="AX928" s="528"/>
    </row>
    <row r="929" spans="1:50">
      <c r="A929" s="526" t="s">
        <v>1005</v>
      </c>
      <c r="B929" s="526" t="s">
        <v>396</v>
      </c>
      <c r="C929" s="526" t="s">
        <v>954</v>
      </c>
      <c r="D929" s="526" t="s">
        <v>693</v>
      </c>
      <c r="E929" s="526" t="s">
        <v>694</v>
      </c>
      <c r="F929" s="61" t="str">
        <f>IF(D929="","",VLOOKUP(D929,'UG SKU Categorization'!$A$1:$C$204,3,0))</f>
        <v>Soap</v>
      </c>
      <c r="G929" s="527">
        <v>11257</v>
      </c>
      <c r="H929" s="527">
        <v>3984</v>
      </c>
      <c r="I929" s="527">
        <v>422</v>
      </c>
      <c r="J929" s="527">
        <v>279</v>
      </c>
      <c r="K929" s="527">
        <v>266</v>
      </c>
      <c r="L929" s="527">
        <v>312</v>
      </c>
      <c r="M929" s="527">
        <v>258</v>
      </c>
      <c r="N929" s="527">
        <v>225</v>
      </c>
      <c r="O929" s="527">
        <v>293</v>
      </c>
      <c r="P929" s="527">
        <v>343</v>
      </c>
      <c r="Q929" s="527">
        <v>232</v>
      </c>
      <c r="R929" s="527">
        <v>518</v>
      </c>
      <c r="S929" s="527">
        <v>273</v>
      </c>
      <c r="T929" s="527">
        <v>295</v>
      </c>
      <c r="U929" s="527">
        <v>371</v>
      </c>
      <c r="V929" s="527">
        <v>215</v>
      </c>
      <c r="W929" s="527">
        <v>121</v>
      </c>
      <c r="X929" s="527">
        <v>230</v>
      </c>
      <c r="Y929" s="527">
        <v>197</v>
      </c>
      <c r="Z929" s="527">
        <v>161</v>
      </c>
      <c r="AA929" s="527">
        <v>169</v>
      </c>
      <c r="AB929" s="527">
        <v>137</v>
      </c>
      <c r="AC929" s="527">
        <v>122</v>
      </c>
      <c r="AD929" s="527">
        <v>269</v>
      </c>
      <c r="AE929" s="528"/>
      <c r="AF929" s="527">
        <v>128</v>
      </c>
      <c r="AG929" s="527">
        <v>115</v>
      </c>
      <c r="AH929" s="527">
        <v>108</v>
      </c>
      <c r="AI929" s="527">
        <v>120</v>
      </c>
      <c r="AJ929" s="527">
        <v>118</v>
      </c>
      <c r="AK929" s="527">
        <v>100</v>
      </c>
      <c r="AL929" s="527">
        <v>119</v>
      </c>
      <c r="AM929" s="527">
        <v>76</v>
      </c>
      <c r="AN929" s="527">
        <v>89</v>
      </c>
      <c r="AO929" s="527">
        <v>49</v>
      </c>
      <c r="AP929" s="527">
        <v>45</v>
      </c>
      <c r="AQ929" s="527">
        <v>196</v>
      </c>
      <c r="AR929" s="527">
        <v>58</v>
      </c>
      <c r="AS929" s="527">
        <v>42</v>
      </c>
      <c r="AT929" s="527">
        <v>47</v>
      </c>
      <c r="AU929" s="527">
        <v>69</v>
      </c>
      <c r="AV929" s="527">
        <v>64</v>
      </c>
      <c r="AW929" s="527">
        <v>22</v>
      </c>
      <c r="AX929" s="528"/>
    </row>
    <row r="930" spans="1:50">
      <c r="A930" s="526" t="s">
        <v>1005</v>
      </c>
      <c r="B930" s="526" t="s">
        <v>396</v>
      </c>
      <c r="C930" s="526" t="s">
        <v>954</v>
      </c>
      <c r="D930" s="526" t="s">
        <v>581</v>
      </c>
      <c r="E930" s="526" t="s">
        <v>582</v>
      </c>
      <c r="F930" s="61" t="str">
        <f>IF(D930="","",VLOOKUP(D930,'UG SKU Categorization'!$A$1:$C$204,3,0))</f>
        <v>Hygiene</v>
      </c>
      <c r="G930" s="527">
        <v>995</v>
      </c>
      <c r="H930" s="527">
        <v>15</v>
      </c>
      <c r="I930" s="527">
        <v>52</v>
      </c>
      <c r="J930" s="527">
        <v>41</v>
      </c>
      <c r="K930" s="527">
        <v>45</v>
      </c>
      <c r="L930" s="527">
        <v>41</v>
      </c>
      <c r="M930" s="527">
        <v>19</v>
      </c>
      <c r="N930" s="527">
        <v>28</v>
      </c>
      <c r="O930" s="527">
        <v>35</v>
      </c>
      <c r="P930" s="527">
        <v>33</v>
      </c>
      <c r="Q930" s="527">
        <v>38</v>
      </c>
      <c r="R930" s="527">
        <v>29</v>
      </c>
      <c r="S930" s="527">
        <v>18</v>
      </c>
      <c r="T930" s="527">
        <v>26</v>
      </c>
      <c r="U930" s="527">
        <v>12</v>
      </c>
      <c r="V930" s="527">
        <v>23</v>
      </c>
      <c r="W930" s="527">
        <v>11</v>
      </c>
      <c r="X930" s="527">
        <v>17</v>
      </c>
      <c r="Y930" s="527">
        <v>18</v>
      </c>
      <c r="Z930" s="527">
        <v>6</v>
      </c>
      <c r="AA930" s="527">
        <v>9</v>
      </c>
      <c r="AB930" s="527">
        <v>3</v>
      </c>
      <c r="AC930" s="527">
        <v>7</v>
      </c>
      <c r="AD930" s="527">
        <v>69</v>
      </c>
      <c r="AE930" s="528"/>
      <c r="AF930" s="527">
        <v>40</v>
      </c>
      <c r="AG930" s="527">
        <v>102</v>
      </c>
      <c r="AH930" s="527">
        <v>9</v>
      </c>
      <c r="AI930" s="527">
        <v>36</v>
      </c>
      <c r="AJ930" s="527">
        <v>36</v>
      </c>
      <c r="AK930" s="527">
        <v>4</v>
      </c>
      <c r="AL930" s="527">
        <v>10</v>
      </c>
      <c r="AM930" s="527">
        <v>19</v>
      </c>
      <c r="AN930" s="527">
        <v>15</v>
      </c>
      <c r="AO930" s="527">
        <v>67</v>
      </c>
      <c r="AP930" s="527">
        <v>3</v>
      </c>
      <c r="AQ930" s="527">
        <v>34</v>
      </c>
      <c r="AR930" s="527">
        <v>1</v>
      </c>
      <c r="AS930" s="528"/>
      <c r="AT930" s="527">
        <v>1</v>
      </c>
      <c r="AU930" s="527">
        <v>3</v>
      </c>
      <c r="AV930" s="527">
        <v>13</v>
      </c>
      <c r="AW930" s="527">
        <v>7</v>
      </c>
      <c r="AX930" s="528"/>
    </row>
    <row r="931" spans="1:50">
      <c r="A931" s="526" t="s">
        <v>1005</v>
      </c>
      <c r="B931" s="526" t="s">
        <v>396</v>
      </c>
      <c r="C931" s="526" t="s">
        <v>954</v>
      </c>
      <c r="D931" s="526" t="s">
        <v>583</v>
      </c>
      <c r="E931" s="526" t="s">
        <v>584</v>
      </c>
      <c r="F931" s="61" t="str">
        <f>IF(D931="","",VLOOKUP(D931,'UG SKU Categorization'!$A$1:$C$204,3,0))</f>
        <v>Hygiene</v>
      </c>
      <c r="G931" s="527">
        <v>1339</v>
      </c>
      <c r="H931" s="527">
        <v>17</v>
      </c>
      <c r="I931" s="527">
        <v>53</v>
      </c>
      <c r="J931" s="527">
        <v>52</v>
      </c>
      <c r="K931" s="527">
        <v>31</v>
      </c>
      <c r="L931" s="527">
        <v>76</v>
      </c>
      <c r="M931" s="527">
        <v>42</v>
      </c>
      <c r="N931" s="527">
        <v>54</v>
      </c>
      <c r="O931" s="527">
        <v>56</v>
      </c>
      <c r="P931" s="527">
        <v>86</v>
      </c>
      <c r="Q931" s="527">
        <v>42</v>
      </c>
      <c r="R931" s="527">
        <v>24</v>
      </c>
      <c r="S931" s="527">
        <v>29</v>
      </c>
      <c r="T931" s="527">
        <v>34</v>
      </c>
      <c r="U931" s="527">
        <v>21</v>
      </c>
      <c r="V931" s="527">
        <v>16</v>
      </c>
      <c r="W931" s="527">
        <v>20</v>
      </c>
      <c r="X931" s="527">
        <v>12</v>
      </c>
      <c r="Y931" s="527">
        <v>21</v>
      </c>
      <c r="Z931" s="527">
        <v>24</v>
      </c>
      <c r="AA931" s="527">
        <v>2</v>
      </c>
      <c r="AB931" s="527">
        <v>4</v>
      </c>
      <c r="AC931" s="527">
        <v>12</v>
      </c>
      <c r="AD931" s="527">
        <v>54</v>
      </c>
      <c r="AE931" s="528"/>
      <c r="AF931" s="527">
        <v>28</v>
      </c>
      <c r="AG931" s="527">
        <v>32</v>
      </c>
      <c r="AH931" s="527">
        <v>28</v>
      </c>
      <c r="AI931" s="527">
        <v>39</v>
      </c>
      <c r="AJ931" s="527">
        <v>56</v>
      </c>
      <c r="AK931" s="527">
        <v>101</v>
      </c>
      <c r="AL931" s="527">
        <v>13</v>
      </c>
      <c r="AM931" s="527">
        <v>69</v>
      </c>
      <c r="AN931" s="527">
        <v>39</v>
      </c>
      <c r="AO931" s="527">
        <v>96</v>
      </c>
      <c r="AP931" s="527">
        <v>27</v>
      </c>
      <c r="AQ931" s="527">
        <v>28</v>
      </c>
      <c r="AR931" s="528"/>
      <c r="AS931" s="528"/>
      <c r="AT931" s="528"/>
      <c r="AU931" s="528"/>
      <c r="AV931" s="527">
        <v>1</v>
      </c>
      <c r="AW931" s="528"/>
      <c r="AX931" s="528"/>
    </row>
    <row r="932" spans="1:50">
      <c r="A932" s="526" t="s">
        <v>1005</v>
      </c>
      <c r="B932" s="526" t="s">
        <v>396</v>
      </c>
      <c r="C932" s="526" t="s">
        <v>954</v>
      </c>
      <c r="D932" s="526" t="s">
        <v>585</v>
      </c>
      <c r="E932" s="526" t="s">
        <v>412</v>
      </c>
      <c r="F932" s="61" t="str">
        <f>IF(D932="","",VLOOKUP(D932,'UG SKU Categorization'!$A$1:$C$204,3,0))</f>
        <v>Hygiene</v>
      </c>
      <c r="G932" s="527">
        <v>3544</v>
      </c>
      <c r="H932" s="527">
        <v>18</v>
      </c>
      <c r="I932" s="527">
        <v>63</v>
      </c>
      <c r="J932" s="527">
        <v>47</v>
      </c>
      <c r="K932" s="527">
        <v>190</v>
      </c>
      <c r="L932" s="527">
        <v>34</v>
      </c>
      <c r="M932" s="527">
        <v>51</v>
      </c>
      <c r="N932" s="527">
        <v>69</v>
      </c>
      <c r="O932" s="527">
        <v>83</v>
      </c>
      <c r="P932" s="527">
        <v>69</v>
      </c>
      <c r="Q932" s="527">
        <v>63</v>
      </c>
      <c r="R932" s="527">
        <v>64</v>
      </c>
      <c r="S932" s="527">
        <v>76</v>
      </c>
      <c r="T932" s="527">
        <v>202</v>
      </c>
      <c r="U932" s="527">
        <v>47</v>
      </c>
      <c r="V932" s="527">
        <v>65</v>
      </c>
      <c r="W932" s="527">
        <v>63</v>
      </c>
      <c r="X932" s="527">
        <v>74</v>
      </c>
      <c r="Y932" s="527">
        <v>64</v>
      </c>
      <c r="Z932" s="527">
        <v>50</v>
      </c>
      <c r="AA932" s="527">
        <v>32</v>
      </c>
      <c r="AB932" s="527">
        <v>41</v>
      </c>
      <c r="AC932" s="527">
        <v>40</v>
      </c>
      <c r="AD932" s="527">
        <v>83</v>
      </c>
      <c r="AE932" s="528"/>
      <c r="AF932" s="527">
        <v>66</v>
      </c>
      <c r="AG932" s="527">
        <v>273</v>
      </c>
      <c r="AH932" s="527">
        <v>53</v>
      </c>
      <c r="AI932" s="527">
        <v>66</v>
      </c>
      <c r="AJ932" s="527">
        <v>88</v>
      </c>
      <c r="AK932" s="527">
        <v>99</v>
      </c>
      <c r="AL932" s="527">
        <v>35</v>
      </c>
      <c r="AM932" s="527">
        <v>66</v>
      </c>
      <c r="AN932" s="527">
        <v>135</v>
      </c>
      <c r="AO932" s="527">
        <v>381</v>
      </c>
      <c r="AP932" s="527">
        <v>115</v>
      </c>
      <c r="AQ932" s="527">
        <v>150</v>
      </c>
      <c r="AR932" s="527">
        <v>108</v>
      </c>
      <c r="AS932" s="527">
        <v>22</v>
      </c>
      <c r="AT932" s="527">
        <v>20</v>
      </c>
      <c r="AU932" s="527">
        <v>33</v>
      </c>
      <c r="AV932" s="527">
        <v>143</v>
      </c>
      <c r="AW932" s="527">
        <v>103</v>
      </c>
      <c r="AX932" s="528"/>
    </row>
    <row r="933" spans="1:50">
      <c r="A933" s="526" t="s">
        <v>1005</v>
      </c>
      <c r="B933" s="526" t="s">
        <v>396</v>
      </c>
      <c r="C933" s="526" t="s">
        <v>954</v>
      </c>
      <c r="D933" s="526" t="s">
        <v>653</v>
      </c>
      <c r="E933" s="526" t="s">
        <v>654</v>
      </c>
      <c r="F933" s="61" t="str">
        <f>IF(D933="","",VLOOKUP(D933,'UG SKU Categorization'!$A$1:$C$204,3,0))</f>
        <v>Hygiene</v>
      </c>
      <c r="G933" s="527">
        <v>4292</v>
      </c>
      <c r="H933" s="527">
        <v>401</v>
      </c>
      <c r="I933" s="527">
        <v>581</v>
      </c>
      <c r="J933" s="527">
        <v>118</v>
      </c>
      <c r="K933" s="527">
        <v>93</v>
      </c>
      <c r="L933" s="527">
        <v>272</v>
      </c>
      <c r="M933" s="527">
        <v>101</v>
      </c>
      <c r="N933" s="527">
        <v>82</v>
      </c>
      <c r="O933" s="527">
        <v>140</v>
      </c>
      <c r="P933" s="527">
        <v>217</v>
      </c>
      <c r="Q933" s="527">
        <v>175</v>
      </c>
      <c r="R933" s="527">
        <v>69</v>
      </c>
      <c r="S933" s="527">
        <v>68</v>
      </c>
      <c r="T933" s="527">
        <v>208</v>
      </c>
      <c r="U933" s="527">
        <v>94</v>
      </c>
      <c r="V933" s="527">
        <v>44</v>
      </c>
      <c r="W933" s="527">
        <v>9</v>
      </c>
      <c r="X933" s="527">
        <v>232</v>
      </c>
      <c r="Y933" s="527">
        <v>16</v>
      </c>
      <c r="Z933" s="527">
        <v>51</v>
      </c>
      <c r="AA933" s="527">
        <v>170</v>
      </c>
      <c r="AB933" s="527">
        <v>93</v>
      </c>
      <c r="AC933" s="527">
        <v>30</v>
      </c>
      <c r="AD933" s="527">
        <v>104</v>
      </c>
      <c r="AE933" s="528"/>
      <c r="AF933" s="527">
        <v>122</v>
      </c>
      <c r="AG933" s="527">
        <v>98</v>
      </c>
      <c r="AH933" s="527">
        <v>35</v>
      </c>
      <c r="AI933" s="527">
        <v>46</v>
      </c>
      <c r="AJ933" s="527">
        <v>133</v>
      </c>
      <c r="AK933" s="527">
        <v>35</v>
      </c>
      <c r="AL933" s="527">
        <v>18</v>
      </c>
      <c r="AM933" s="527">
        <v>37</v>
      </c>
      <c r="AN933" s="527">
        <v>50</v>
      </c>
      <c r="AO933" s="527">
        <v>12</v>
      </c>
      <c r="AP933" s="527">
        <v>35</v>
      </c>
      <c r="AQ933" s="527">
        <v>27</v>
      </c>
      <c r="AR933" s="527">
        <v>80</v>
      </c>
      <c r="AS933" s="527">
        <v>56</v>
      </c>
      <c r="AT933" s="527">
        <v>36</v>
      </c>
      <c r="AU933" s="527">
        <v>82</v>
      </c>
      <c r="AV933" s="527">
        <v>22</v>
      </c>
      <c r="AW933" s="528"/>
      <c r="AX933" s="528"/>
    </row>
    <row r="934" spans="1:50">
      <c r="A934" s="526" t="s">
        <v>1005</v>
      </c>
      <c r="B934" s="526" t="s">
        <v>396</v>
      </c>
      <c r="C934" s="526" t="s">
        <v>954</v>
      </c>
      <c r="D934" s="526" t="s">
        <v>655</v>
      </c>
      <c r="E934" s="526" t="s">
        <v>656</v>
      </c>
      <c r="F934" s="61" t="str">
        <f>IF(D934="","",VLOOKUP(D934,'UG SKU Categorization'!$A$1:$C$204,3,0))</f>
        <v>Diarrhea Treatment</v>
      </c>
      <c r="G934" s="527">
        <v>33</v>
      </c>
      <c r="H934" s="528"/>
      <c r="I934" s="527">
        <v>33</v>
      </c>
      <c r="J934" s="528"/>
      <c r="K934" s="528"/>
      <c r="L934" s="528"/>
      <c r="M934" s="528"/>
      <c r="N934" s="528"/>
      <c r="O934" s="528"/>
      <c r="P934" s="528"/>
      <c r="Q934" s="528"/>
      <c r="R934" s="528"/>
      <c r="S934" s="528"/>
      <c r="T934" s="528"/>
      <c r="U934" s="528"/>
      <c r="V934" s="528"/>
      <c r="W934" s="528"/>
      <c r="X934" s="528"/>
      <c r="Y934" s="528"/>
      <c r="Z934" s="528"/>
      <c r="AA934" s="528"/>
      <c r="AB934" s="528"/>
      <c r="AC934" s="528"/>
      <c r="AD934" s="528"/>
      <c r="AE934" s="528"/>
      <c r="AF934" s="528"/>
      <c r="AG934" s="528"/>
      <c r="AH934" s="528"/>
      <c r="AI934" s="528"/>
      <c r="AJ934" s="528"/>
      <c r="AK934" s="528"/>
      <c r="AL934" s="528"/>
      <c r="AM934" s="528"/>
      <c r="AN934" s="528"/>
      <c r="AO934" s="528"/>
      <c r="AP934" s="528"/>
      <c r="AQ934" s="528"/>
      <c r="AR934" s="528"/>
      <c r="AS934" s="528"/>
      <c r="AT934" s="528"/>
      <c r="AU934" s="528"/>
      <c r="AV934" s="528"/>
      <c r="AW934" s="528"/>
      <c r="AX934" s="528"/>
    </row>
    <row r="935" spans="1:50">
      <c r="A935" s="526" t="s">
        <v>1005</v>
      </c>
      <c r="B935" s="526" t="s">
        <v>396</v>
      </c>
      <c r="C935" s="526" t="s">
        <v>954</v>
      </c>
      <c r="D935" s="526" t="s">
        <v>657</v>
      </c>
      <c r="E935" s="526" t="s">
        <v>658</v>
      </c>
      <c r="F935" s="61" t="str">
        <f>IF(D935="","",VLOOKUP(D935,'UG SKU Categorization'!$A$1:$C$204,3,0))</f>
        <v>Diarrhea Treatment</v>
      </c>
      <c r="G935" s="527">
        <v>6563</v>
      </c>
      <c r="H935" s="528"/>
      <c r="I935" s="527">
        <v>33</v>
      </c>
      <c r="J935" s="527">
        <v>10</v>
      </c>
      <c r="K935" s="528"/>
      <c r="L935" s="527">
        <v>10</v>
      </c>
      <c r="M935" s="527">
        <v>6</v>
      </c>
      <c r="N935" s="527">
        <v>9</v>
      </c>
      <c r="O935" s="527">
        <v>13</v>
      </c>
      <c r="P935" s="528"/>
      <c r="Q935" s="528"/>
      <c r="R935" s="528"/>
      <c r="S935" s="528"/>
      <c r="T935" s="528"/>
      <c r="U935" s="527">
        <v>250</v>
      </c>
      <c r="V935" s="528"/>
      <c r="W935" s="528"/>
      <c r="X935" s="528"/>
      <c r="Y935" s="528"/>
      <c r="Z935" s="527">
        <v>300</v>
      </c>
      <c r="AA935" s="528"/>
      <c r="AB935" s="528"/>
      <c r="AC935" s="528"/>
      <c r="AD935" s="527">
        <v>62</v>
      </c>
      <c r="AE935" s="528"/>
      <c r="AF935" s="527">
        <v>325</v>
      </c>
      <c r="AG935" s="527">
        <v>40</v>
      </c>
      <c r="AH935" s="527">
        <v>250</v>
      </c>
      <c r="AI935" s="527">
        <v>170</v>
      </c>
      <c r="AJ935" s="527">
        <v>1110</v>
      </c>
      <c r="AK935" s="527">
        <v>870</v>
      </c>
      <c r="AL935" s="527">
        <v>251</v>
      </c>
      <c r="AM935" s="527">
        <v>1108</v>
      </c>
      <c r="AN935" s="527">
        <v>714</v>
      </c>
      <c r="AO935" s="528"/>
      <c r="AP935" s="527">
        <v>927</v>
      </c>
      <c r="AQ935" s="527">
        <v>30</v>
      </c>
      <c r="AR935" s="528"/>
      <c r="AS935" s="527">
        <v>17</v>
      </c>
      <c r="AT935" s="527">
        <v>44</v>
      </c>
      <c r="AU935" s="527">
        <v>13</v>
      </c>
      <c r="AV935" s="527">
        <v>1</v>
      </c>
      <c r="AW935" s="528"/>
      <c r="AX935" s="528"/>
    </row>
    <row r="936" spans="1:50">
      <c r="A936" s="526" t="s">
        <v>1005</v>
      </c>
      <c r="B936" s="526" t="s">
        <v>396</v>
      </c>
      <c r="C936" s="526" t="s">
        <v>954</v>
      </c>
      <c r="D936" s="526" t="s">
        <v>659</v>
      </c>
      <c r="E936" s="526" t="s">
        <v>660</v>
      </c>
      <c r="F936" s="61" t="str">
        <f>IF(D936="","",VLOOKUP(D936,'UG SKU Categorization'!$A$1:$C$204,3,0))</f>
        <v>Other</v>
      </c>
      <c r="G936" s="527">
        <v>1549</v>
      </c>
      <c r="H936" s="527">
        <v>88</v>
      </c>
      <c r="I936" s="527">
        <v>75</v>
      </c>
      <c r="J936" s="527">
        <v>91</v>
      </c>
      <c r="K936" s="527">
        <v>52</v>
      </c>
      <c r="L936" s="527">
        <v>56</v>
      </c>
      <c r="M936" s="527">
        <v>61</v>
      </c>
      <c r="N936" s="527">
        <v>52</v>
      </c>
      <c r="O936" s="527">
        <v>27</v>
      </c>
      <c r="P936" s="527">
        <v>46</v>
      </c>
      <c r="Q936" s="527">
        <v>45</v>
      </c>
      <c r="R936" s="527">
        <v>53</v>
      </c>
      <c r="S936" s="527">
        <v>40</v>
      </c>
      <c r="T936" s="527">
        <v>47</v>
      </c>
      <c r="U936" s="527">
        <v>50</v>
      </c>
      <c r="V936" s="527">
        <v>28</v>
      </c>
      <c r="W936" s="527">
        <v>25</v>
      </c>
      <c r="X936" s="527">
        <v>33</v>
      </c>
      <c r="Y936" s="527">
        <v>22</v>
      </c>
      <c r="Z936" s="527">
        <v>29</v>
      </c>
      <c r="AA936" s="528"/>
      <c r="AB936" s="527">
        <v>30</v>
      </c>
      <c r="AC936" s="527">
        <v>24</v>
      </c>
      <c r="AD936" s="527">
        <v>91</v>
      </c>
      <c r="AE936" s="528"/>
      <c r="AF936" s="527">
        <v>37</v>
      </c>
      <c r="AG936" s="527">
        <v>51</v>
      </c>
      <c r="AH936" s="527">
        <v>19</v>
      </c>
      <c r="AI936" s="527">
        <v>39</v>
      </c>
      <c r="AJ936" s="527">
        <v>30</v>
      </c>
      <c r="AK936" s="527">
        <v>30</v>
      </c>
      <c r="AL936" s="527">
        <v>33</v>
      </c>
      <c r="AM936" s="527">
        <v>13</v>
      </c>
      <c r="AN936" s="527">
        <v>18</v>
      </c>
      <c r="AO936" s="527">
        <v>38</v>
      </c>
      <c r="AP936" s="527">
        <v>24</v>
      </c>
      <c r="AQ936" s="527">
        <v>22</v>
      </c>
      <c r="AR936" s="527">
        <v>34</v>
      </c>
      <c r="AS936" s="527">
        <v>16</v>
      </c>
      <c r="AT936" s="527">
        <v>20</v>
      </c>
      <c r="AU936" s="527">
        <v>13</v>
      </c>
      <c r="AV936" s="527">
        <v>21</v>
      </c>
      <c r="AW936" s="527">
        <v>24</v>
      </c>
      <c r="AX936" s="527">
        <v>2</v>
      </c>
    </row>
    <row r="937" spans="1:50">
      <c r="A937" s="526" t="s">
        <v>1005</v>
      </c>
      <c r="B937" s="526" t="s">
        <v>396</v>
      </c>
      <c r="C937" s="526" t="s">
        <v>954</v>
      </c>
      <c r="D937" s="526" t="s">
        <v>417</v>
      </c>
      <c r="E937" s="526" t="s">
        <v>418</v>
      </c>
      <c r="F937" s="61" t="str">
        <f>IF(D937="","",VLOOKUP(D937,'UG SKU Categorization'!$A$1:$C$204,3,0))</f>
        <v>Hygiene</v>
      </c>
      <c r="G937" s="527">
        <v>76</v>
      </c>
      <c r="H937" s="528"/>
      <c r="I937" s="527">
        <v>33</v>
      </c>
      <c r="J937" s="527">
        <v>6</v>
      </c>
      <c r="K937" s="528"/>
      <c r="L937" s="527">
        <v>4</v>
      </c>
      <c r="M937" s="528"/>
      <c r="N937" s="528"/>
      <c r="O937" s="528"/>
      <c r="P937" s="527">
        <v>1</v>
      </c>
      <c r="Q937" s="527">
        <v>1</v>
      </c>
      <c r="R937" s="527">
        <v>2</v>
      </c>
      <c r="S937" s="528"/>
      <c r="T937" s="527">
        <v>5</v>
      </c>
      <c r="U937" s="527">
        <v>3</v>
      </c>
      <c r="V937" s="528"/>
      <c r="W937" s="527">
        <v>3</v>
      </c>
      <c r="X937" s="527">
        <v>9</v>
      </c>
      <c r="Y937" s="528"/>
      <c r="Z937" s="528"/>
      <c r="AA937" s="528"/>
      <c r="AB937" s="528"/>
      <c r="AC937" s="528"/>
      <c r="AD937" s="528"/>
      <c r="AE937" s="528"/>
      <c r="AF937" s="527">
        <v>0</v>
      </c>
      <c r="AG937" s="528"/>
      <c r="AH937" s="528"/>
      <c r="AI937" s="528"/>
      <c r="AJ937" s="528"/>
      <c r="AK937" s="528"/>
      <c r="AL937" s="528"/>
      <c r="AM937" s="527">
        <v>1</v>
      </c>
      <c r="AN937" s="528"/>
      <c r="AO937" s="527">
        <v>1</v>
      </c>
      <c r="AP937" s="527">
        <v>1</v>
      </c>
      <c r="AQ937" s="527">
        <v>1</v>
      </c>
      <c r="AR937" s="527">
        <v>3</v>
      </c>
      <c r="AS937" s="527">
        <v>1</v>
      </c>
      <c r="AT937" s="528"/>
      <c r="AU937" s="528"/>
      <c r="AV937" s="528"/>
      <c r="AW937" s="527">
        <v>1</v>
      </c>
      <c r="AX937" s="528"/>
    </row>
    <row r="938" spans="1:50">
      <c r="A938" s="526" t="s">
        <v>1005</v>
      </c>
      <c r="B938" s="526" t="s">
        <v>396</v>
      </c>
      <c r="C938" s="526" t="s">
        <v>954</v>
      </c>
      <c r="D938" s="526" t="s">
        <v>661</v>
      </c>
      <c r="E938" s="526" t="s">
        <v>662</v>
      </c>
      <c r="F938" s="61" t="str">
        <f>IF(D938="","",VLOOKUP(D938,'UG SKU Categorization'!$A$1:$C$204,3,0))</f>
        <v>Hygiene</v>
      </c>
      <c r="G938" s="527">
        <v>913</v>
      </c>
      <c r="H938" s="528"/>
      <c r="I938" s="527">
        <v>48</v>
      </c>
      <c r="J938" s="527">
        <v>66</v>
      </c>
      <c r="K938" s="527">
        <v>32</v>
      </c>
      <c r="L938" s="527">
        <v>57</v>
      </c>
      <c r="M938" s="527">
        <v>26</v>
      </c>
      <c r="N938" s="527">
        <v>36</v>
      </c>
      <c r="O938" s="527">
        <v>21</v>
      </c>
      <c r="P938" s="527">
        <v>52</v>
      </c>
      <c r="Q938" s="527">
        <v>55</v>
      </c>
      <c r="R938" s="527">
        <v>30</v>
      </c>
      <c r="S938" s="527">
        <v>27</v>
      </c>
      <c r="T938" s="527">
        <v>82</v>
      </c>
      <c r="U938" s="527">
        <v>30</v>
      </c>
      <c r="V938" s="527">
        <v>17</v>
      </c>
      <c r="W938" s="527">
        <v>19</v>
      </c>
      <c r="X938" s="527">
        <v>24</v>
      </c>
      <c r="Y938" s="527">
        <v>3</v>
      </c>
      <c r="Z938" s="528"/>
      <c r="AA938" s="528"/>
      <c r="AB938" s="527">
        <v>3</v>
      </c>
      <c r="AC938" s="528"/>
      <c r="AD938" s="527">
        <v>90</v>
      </c>
      <c r="AE938" s="528"/>
      <c r="AF938" s="527">
        <v>16</v>
      </c>
      <c r="AG938" s="527">
        <v>39</v>
      </c>
      <c r="AH938" s="527">
        <v>3</v>
      </c>
      <c r="AI938" s="527">
        <v>11</v>
      </c>
      <c r="AJ938" s="527">
        <v>28</v>
      </c>
      <c r="AK938" s="527">
        <v>21</v>
      </c>
      <c r="AL938" s="527">
        <v>30</v>
      </c>
      <c r="AM938" s="527">
        <v>10</v>
      </c>
      <c r="AN938" s="527">
        <v>8</v>
      </c>
      <c r="AO938" s="527">
        <v>3</v>
      </c>
      <c r="AP938" s="527">
        <v>4</v>
      </c>
      <c r="AQ938" s="527">
        <v>0</v>
      </c>
      <c r="AR938" s="527">
        <v>3</v>
      </c>
      <c r="AS938" s="528"/>
      <c r="AT938" s="527">
        <v>6</v>
      </c>
      <c r="AU938" s="527">
        <v>1</v>
      </c>
      <c r="AV938" s="527">
        <v>2</v>
      </c>
      <c r="AW938" s="527">
        <v>9</v>
      </c>
      <c r="AX938" s="527">
        <v>1</v>
      </c>
    </row>
    <row r="939" spans="1:50">
      <c r="A939" s="526" t="s">
        <v>1005</v>
      </c>
      <c r="B939" s="526" t="s">
        <v>396</v>
      </c>
      <c r="C939" s="526" t="s">
        <v>954</v>
      </c>
      <c r="D939" s="526" t="s">
        <v>695</v>
      </c>
      <c r="E939" s="526" t="s">
        <v>696</v>
      </c>
      <c r="F939" s="61" t="str">
        <f>IF(D939="","",VLOOKUP(D939,'UG SKU Categorization'!$A$1:$C$204,3,0))</f>
        <v>Soap</v>
      </c>
      <c r="G939" s="527">
        <v>3535</v>
      </c>
      <c r="H939" s="528"/>
      <c r="I939" s="527">
        <v>295</v>
      </c>
      <c r="J939" s="527">
        <v>151</v>
      </c>
      <c r="K939" s="527">
        <v>47</v>
      </c>
      <c r="L939" s="527">
        <v>62</v>
      </c>
      <c r="M939" s="527">
        <v>34</v>
      </c>
      <c r="N939" s="527">
        <v>140</v>
      </c>
      <c r="O939" s="527">
        <v>76</v>
      </c>
      <c r="P939" s="527">
        <v>151</v>
      </c>
      <c r="Q939" s="527">
        <v>74</v>
      </c>
      <c r="R939" s="527">
        <v>107</v>
      </c>
      <c r="S939" s="527">
        <v>101</v>
      </c>
      <c r="T939" s="527">
        <v>99</v>
      </c>
      <c r="U939" s="527">
        <v>304</v>
      </c>
      <c r="V939" s="527">
        <v>103</v>
      </c>
      <c r="W939" s="527">
        <v>99</v>
      </c>
      <c r="X939" s="527">
        <v>125</v>
      </c>
      <c r="Y939" s="527">
        <v>74</v>
      </c>
      <c r="Z939" s="527">
        <v>94</v>
      </c>
      <c r="AA939" s="527">
        <v>160</v>
      </c>
      <c r="AB939" s="527">
        <v>95</v>
      </c>
      <c r="AC939" s="527">
        <v>77</v>
      </c>
      <c r="AD939" s="527">
        <v>188</v>
      </c>
      <c r="AE939" s="528"/>
      <c r="AF939" s="527">
        <v>73</v>
      </c>
      <c r="AG939" s="527">
        <v>52</v>
      </c>
      <c r="AH939" s="527">
        <v>64</v>
      </c>
      <c r="AI939" s="527">
        <v>69</v>
      </c>
      <c r="AJ939" s="527">
        <v>81</v>
      </c>
      <c r="AK939" s="527">
        <v>32</v>
      </c>
      <c r="AL939" s="527">
        <v>124</v>
      </c>
      <c r="AM939" s="527">
        <v>127</v>
      </c>
      <c r="AN939" s="527">
        <v>31</v>
      </c>
      <c r="AO939" s="527">
        <v>112</v>
      </c>
      <c r="AP939" s="527">
        <v>7</v>
      </c>
      <c r="AQ939" s="527">
        <v>31</v>
      </c>
      <c r="AR939" s="527">
        <v>17</v>
      </c>
      <c r="AS939" s="527">
        <v>26</v>
      </c>
      <c r="AT939" s="527">
        <v>14</v>
      </c>
      <c r="AU939" s="527">
        <v>6</v>
      </c>
      <c r="AV939" s="527">
        <v>5</v>
      </c>
      <c r="AW939" s="527">
        <v>6</v>
      </c>
      <c r="AX939" s="527">
        <v>2</v>
      </c>
    </row>
    <row r="940" spans="1:50">
      <c r="A940" s="526" t="s">
        <v>1005</v>
      </c>
      <c r="B940" s="526" t="s">
        <v>396</v>
      </c>
      <c r="C940" s="526" t="s">
        <v>954</v>
      </c>
      <c r="D940" s="526" t="s">
        <v>419</v>
      </c>
      <c r="E940" s="526" t="s">
        <v>420</v>
      </c>
      <c r="F940" s="61" t="str">
        <f>IF(D940="","",VLOOKUP(D940,'UG SKU Categorization'!$A$1:$C$204,3,0))</f>
        <v>Hygiene</v>
      </c>
      <c r="G940" s="527">
        <v>235</v>
      </c>
      <c r="H940" s="528"/>
      <c r="I940" s="528"/>
      <c r="J940" s="528"/>
      <c r="K940" s="528"/>
      <c r="L940" s="528"/>
      <c r="M940" s="527">
        <v>138</v>
      </c>
      <c r="N940" s="527">
        <v>18</v>
      </c>
      <c r="O940" s="527">
        <v>23</v>
      </c>
      <c r="P940" s="527">
        <v>5</v>
      </c>
      <c r="Q940" s="527">
        <v>5</v>
      </c>
      <c r="R940" s="527">
        <v>2</v>
      </c>
      <c r="S940" s="527">
        <v>1</v>
      </c>
      <c r="T940" s="527">
        <v>13</v>
      </c>
      <c r="U940" s="527">
        <v>5</v>
      </c>
      <c r="V940" s="528"/>
      <c r="W940" s="528"/>
      <c r="X940" s="527">
        <v>2</v>
      </c>
      <c r="Y940" s="528"/>
      <c r="Z940" s="528"/>
      <c r="AA940" s="528"/>
      <c r="AB940" s="528"/>
      <c r="AC940" s="528"/>
      <c r="AD940" s="527">
        <v>5</v>
      </c>
      <c r="AE940" s="528"/>
      <c r="AF940" s="527">
        <v>1</v>
      </c>
      <c r="AG940" s="527">
        <v>12</v>
      </c>
      <c r="AH940" s="527">
        <v>1</v>
      </c>
      <c r="AI940" s="528"/>
      <c r="AJ940" s="528"/>
      <c r="AK940" s="527">
        <v>2</v>
      </c>
      <c r="AL940" s="528"/>
      <c r="AM940" s="528"/>
      <c r="AN940" s="527">
        <v>1</v>
      </c>
      <c r="AO940" s="527">
        <v>1</v>
      </c>
      <c r="AP940" s="528"/>
      <c r="AQ940" s="528"/>
      <c r="AR940" s="528"/>
      <c r="AS940" s="528"/>
      <c r="AT940" s="528"/>
      <c r="AU940" s="528"/>
      <c r="AV940" s="528"/>
      <c r="AW940" s="528"/>
      <c r="AX940" s="528"/>
    </row>
    <row r="941" spans="1:50">
      <c r="A941" s="526" t="s">
        <v>1005</v>
      </c>
      <c r="B941" s="526" t="s">
        <v>396</v>
      </c>
      <c r="C941" s="526" t="s">
        <v>954</v>
      </c>
      <c r="D941" s="526" t="s">
        <v>421</v>
      </c>
      <c r="E941" s="526" t="s">
        <v>422</v>
      </c>
      <c r="F941" s="61" t="str">
        <f>IF(D941="","",VLOOKUP(D941,'UG SKU Categorization'!$A$1:$C$204,3,0))</f>
        <v>Hygiene</v>
      </c>
      <c r="G941" s="527">
        <v>2916</v>
      </c>
      <c r="H941" s="528"/>
      <c r="I941" s="528"/>
      <c r="J941" s="528"/>
      <c r="K941" s="528"/>
      <c r="L941" s="528"/>
      <c r="M941" s="528"/>
      <c r="N941" s="528"/>
      <c r="O941" s="527">
        <v>2</v>
      </c>
      <c r="P941" s="528"/>
      <c r="Q941" s="528"/>
      <c r="R941" s="527">
        <v>1</v>
      </c>
      <c r="S941" s="528"/>
      <c r="T941" s="527">
        <v>50</v>
      </c>
      <c r="U941" s="527">
        <v>44</v>
      </c>
      <c r="V941" s="527">
        <v>3</v>
      </c>
      <c r="W941" s="527">
        <v>45</v>
      </c>
      <c r="X941" s="527">
        <v>26</v>
      </c>
      <c r="Y941" s="527">
        <v>12</v>
      </c>
      <c r="Z941" s="527">
        <v>7</v>
      </c>
      <c r="AA941" s="527">
        <v>4</v>
      </c>
      <c r="AB941" s="527">
        <v>12</v>
      </c>
      <c r="AC941" s="527">
        <v>12</v>
      </c>
      <c r="AD941" s="527">
        <v>111</v>
      </c>
      <c r="AE941" s="528"/>
      <c r="AF941" s="527">
        <v>55</v>
      </c>
      <c r="AG941" s="527">
        <v>41</v>
      </c>
      <c r="AH941" s="527">
        <v>2214</v>
      </c>
      <c r="AI941" s="527">
        <v>17</v>
      </c>
      <c r="AJ941" s="527">
        <v>5</v>
      </c>
      <c r="AK941" s="527">
        <v>6</v>
      </c>
      <c r="AL941" s="527">
        <v>22</v>
      </c>
      <c r="AM941" s="527">
        <v>9</v>
      </c>
      <c r="AN941" s="527">
        <v>31</v>
      </c>
      <c r="AO941" s="527">
        <v>9</v>
      </c>
      <c r="AP941" s="527">
        <v>7</v>
      </c>
      <c r="AQ941" s="527">
        <v>4</v>
      </c>
      <c r="AR941" s="527">
        <v>10</v>
      </c>
      <c r="AS941" s="527">
        <v>7</v>
      </c>
      <c r="AT941" s="527">
        <v>7</v>
      </c>
      <c r="AU941" s="527">
        <v>9</v>
      </c>
      <c r="AV941" s="527">
        <v>24</v>
      </c>
      <c r="AW941" s="527">
        <v>109</v>
      </c>
      <c r="AX941" s="527">
        <v>1</v>
      </c>
    </row>
    <row r="942" spans="1:50">
      <c r="A942" s="526" t="s">
        <v>1005</v>
      </c>
      <c r="B942" s="526" t="s">
        <v>396</v>
      </c>
      <c r="C942" s="526" t="s">
        <v>954</v>
      </c>
      <c r="D942" s="526" t="s">
        <v>697</v>
      </c>
      <c r="E942" s="526" t="s">
        <v>698</v>
      </c>
      <c r="F942" s="61" t="str">
        <f>IF(D942="","",VLOOKUP(D942,'UG SKU Categorization'!$A$1:$C$204,3,0))</f>
        <v>Soap</v>
      </c>
      <c r="G942" s="527">
        <v>710</v>
      </c>
      <c r="H942" s="528"/>
      <c r="I942" s="528"/>
      <c r="J942" s="528"/>
      <c r="K942" s="528"/>
      <c r="L942" s="528"/>
      <c r="M942" s="528"/>
      <c r="N942" s="528"/>
      <c r="O942" s="528"/>
      <c r="P942" s="528"/>
      <c r="Q942" s="528"/>
      <c r="R942" s="528"/>
      <c r="S942" s="527">
        <v>2</v>
      </c>
      <c r="T942" s="527">
        <v>12</v>
      </c>
      <c r="U942" s="527">
        <v>8</v>
      </c>
      <c r="V942" s="527">
        <v>6</v>
      </c>
      <c r="W942" s="527">
        <v>11</v>
      </c>
      <c r="X942" s="527">
        <v>32</v>
      </c>
      <c r="Y942" s="527">
        <v>3</v>
      </c>
      <c r="Z942" s="527">
        <v>9</v>
      </c>
      <c r="AA942" s="527">
        <v>13</v>
      </c>
      <c r="AB942" s="527">
        <v>9</v>
      </c>
      <c r="AC942" s="527">
        <v>35</v>
      </c>
      <c r="AD942" s="527">
        <v>109</v>
      </c>
      <c r="AE942" s="528"/>
      <c r="AF942" s="527">
        <v>28</v>
      </c>
      <c r="AG942" s="527">
        <v>29</v>
      </c>
      <c r="AH942" s="527">
        <v>42</v>
      </c>
      <c r="AI942" s="527">
        <v>38</v>
      </c>
      <c r="AJ942" s="527">
        <v>42</v>
      </c>
      <c r="AK942" s="527">
        <v>19</v>
      </c>
      <c r="AL942" s="527">
        <v>19</v>
      </c>
      <c r="AM942" s="527">
        <v>15</v>
      </c>
      <c r="AN942" s="527">
        <v>23</v>
      </c>
      <c r="AO942" s="527">
        <v>47</v>
      </c>
      <c r="AP942" s="527">
        <v>12</v>
      </c>
      <c r="AQ942" s="527">
        <v>15</v>
      </c>
      <c r="AR942" s="527">
        <v>16</v>
      </c>
      <c r="AS942" s="527">
        <v>13</v>
      </c>
      <c r="AT942" s="527">
        <v>60</v>
      </c>
      <c r="AU942" s="527">
        <v>15</v>
      </c>
      <c r="AV942" s="527">
        <v>10</v>
      </c>
      <c r="AW942" s="527">
        <v>18</v>
      </c>
      <c r="AX942" s="528"/>
    </row>
    <row r="943" spans="1:50">
      <c r="A943" s="526" t="s">
        <v>1005</v>
      </c>
      <c r="B943" s="526" t="s">
        <v>396</v>
      </c>
      <c r="C943" s="526" t="s">
        <v>954</v>
      </c>
      <c r="D943" s="526" t="s">
        <v>663</v>
      </c>
      <c r="E943" s="526" t="s">
        <v>664</v>
      </c>
      <c r="F943" s="61" t="str">
        <f>IF(D943="","",VLOOKUP(D943,'UG SKU Categorization'!$A$1:$C$204,3,0))</f>
        <v>Water filtration and storage</v>
      </c>
      <c r="G943" s="527">
        <v>3</v>
      </c>
      <c r="H943" s="528"/>
      <c r="I943" s="528"/>
      <c r="J943" s="528"/>
      <c r="K943" s="528"/>
      <c r="L943" s="528"/>
      <c r="M943" s="528"/>
      <c r="N943" s="528"/>
      <c r="O943" s="528"/>
      <c r="P943" s="528"/>
      <c r="Q943" s="528"/>
      <c r="R943" s="528"/>
      <c r="S943" s="528"/>
      <c r="T943" s="528"/>
      <c r="U943" s="528"/>
      <c r="V943" s="528"/>
      <c r="W943" s="528"/>
      <c r="X943" s="528"/>
      <c r="Y943" s="528"/>
      <c r="Z943" s="528"/>
      <c r="AA943" s="528"/>
      <c r="AB943" s="528"/>
      <c r="AC943" s="528"/>
      <c r="AD943" s="528"/>
      <c r="AE943" s="528"/>
      <c r="AF943" s="528"/>
      <c r="AG943" s="528"/>
      <c r="AH943" s="528"/>
      <c r="AI943" s="528"/>
      <c r="AJ943" s="528"/>
      <c r="AK943" s="527">
        <v>1</v>
      </c>
      <c r="AL943" s="528"/>
      <c r="AM943" s="528"/>
      <c r="AN943" s="528"/>
      <c r="AO943" s="528"/>
      <c r="AP943" s="527">
        <v>1</v>
      </c>
      <c r="AQ943" s="528"/>
      <c r="AR943" s="528"/>
      <c r="AS943" s="528"/>
      <c r="AT943" s="528"/>
      <c r="AU943" s="528"/>
      <c r="AV943" s="527">
        <v>1</v>
      </c>
      <c r="AW943" s="528"/>
      <c r="AX943" s="528"/>
    </row>
    <row r="944" spans="1:50">
      <c r="A944" s="526" t="s">
        <v>1005</v>
      </c>
      <c r="B944" s="526" t="s">
        <v>396</v>
      </c>
      <c r="C944" s="526" t="s">
        <v>954</v>
      </c>
      <c r="D944" s="526" t="s">
        <v>1007</v>
      </c>
      <c r="E944" s="526" t="s">
        <v>1008</v>
      </c>
      <c r="F944" s="61" t="str">
        <f>IF(D944="","",VLOOKUP(D944,'UG SKU Categorization'!$A$1:$C$204,3,0))</f>
        <v>Water filtration and storage</v>
      </c>
      <c r="G944" s="527">
        <v>1</v>
      </c>
      <c r="H944" s="528"/>
      <c r="I944" s="528"/>
      <c r="J944" s="528"/>
      <c r="K944" s="528"/>
      <c r="L944" s="528"/>
      <c r="M944" s="528"/>
      <c r="N944" s="528"/>
      <c r="O944" s="528"/>
      <c r="P944" s="528"/>
      <c r="Q944" s="528"/>
      <c r="R944" s="528"/>
      <c r="S944" s="528"/>
      <c r="T944" s="528"/>
      <c r="U944" s="528"/>
      <c r="V944" s="528"/>
      <c r="W944" s="528"/>
      <c r="X944" s="528"/>
      <c r="Y944" s="528"/>
      <c r="Z944" s="528"/>
      <c r="AA944" s="528"/>
      <c r="AB944" s="528"/>
      <c r="AC944" s="528"/>
      <c r="AD944" s="528"/>
      <c r="AE944" s="528"/>
      <c r="AF944" s="528"/>
      <c r="AG944" s="528"/>
      <c r="AH944" s="528"/>
      <c r="AI944" s="527">
        <v>1</v>
      </c>
      <c r="AJ944" s="528"/>
      <c r="AK944" s="528"/>
      <c r="AL944" s="528"/>
      <c r="AM944" s="528"/>
      <c r="AN944" s="528"/>
      <c r="AO944" s="528"/>
      <c r="AP944" s="528"/>
      <c r="AQ944" s="528"/>
      <c r="AR944" s="528"/>
      <c r="AS944" s="528"/>
      <c r="AT944" s="528"/>
      <c r="AU944" s="528"/>
      <c r="AV944" s="528"/>
      <c r="AW944" s="528"/>
      <c r="AX944" s="528"/>
    </row>
    <row r="945" spans="1:50">
      <c r="A945" s="526" t="s">
        <v>1005</v>
      </c>
      <c r="B945" s="526" t="s">
        <v>396</v>
      </c>
      <c r="C945" s="526" t="s">
        <v>954</v>
      </c>
      <c r="D945" s="526" t="s">
        <v>665</v>
      </c>
      <c r="E945" s="526" t="s">
        <v>666</v>
      </c>
      <c r="F945" s="61" t="str">
        <f>IF(D945="","",VLOOKUP(D945,'UG SKU Categorization'!$A$1:$C$204,3,0))</f>
        <v>Diarrhea Treatment</v>
      </c>
      <c r="G945" s="527">
        <v>764</v>
      </c>
      <c r="H945" s="528"/>
      <c r="I945" s="528"/>
      <c r="J945" s="528"/>
      <c r="K945" s="528"/>
      <c r="L945" s="528"/>
      <c r="M945" s="528"/>
      <c r="N945" s="528"/>
      <c r="O945" s="528"/>
      <c r="P945" s="528"/>
      <c r="Q945" s="528"/>
      <c r="R945" s="528"/>
      <c r="S945" s="528"/>
      <c r="T945" s="528"/>
      <c r="U945" s="528"/>
      <c r="V945" s="528"/>
      <c r="W945" s="528"/>
      <c r="X945" s="528"/>
      <c r="Y945" s="528"/>
      <c r="Z945" s="528"/>
      <c r="AA945" s="528"/>
      <c r="AB945" s="528"/>
      <c r="AC945" s="528"/>
      <c r="AD945" s="528"/>
      <c r="AE945" s="528"/>
      <c r="AF945" s="528"/>
      <c r="AG945" s="527">
        <v>40</v>
      </c>
      <c r="AH945" s="527">
        <v>135</v>
      </c>
      <c r="AI945" s="527">
        <v>105</v>
      </c>
      <c r="AJ945" s="527">
        <v>197</v>
      </c>
      <c r="AK945" s="527">
        <v>20</v>
      </c>
      <c r="AL945" s="527">
        <v>60</v>
      </c>
      <c r="AM945" s="527">
        <v>54</v>
      </c>
      <c r="AN945" s="527">
        <v>10</v>
      </c>
      <c r="AO945" s="527">
        <v>43</v>
      </c>
      <c r="AP945" s="527">
        <v>19</v>
      </c>
      <c r="AQ945" s="527">
        <v>10</v>
      </c>
      <c r="AR945" s="527">
        <v>8</v>
      </c>
      <c r="AS945" s="527">
        <v>10</v>
      </c>
      <c r="AT945" s="527">
        <v>12</v>
      </c>
      <c r="AU945" s="527">
        <v>22</v>
      </c>
      <c r="AV945" s="527">
        <v>15</v>
      </c>
      <c r="AW945" s="527">
        <v>4</v>
      </c>
      <c r="AX945" s="528"/>
    </row>
    <row r="946" spans="1:50">
      <c r="A946" s="526" t="s">
        <v>1005</v>
      </c>
      <c r="B946" s="526" t="s">
        <v>396</v>
      </c>
      <c r="C946" s="526" t="s">
        <v>954</v>
      </c>
      <c r="D946" s="526" t="s">
        <v>1976</v>
      </c>
      <c r="E946" s="526" t="s">
        <v>1978</v>
      </c>
      <c r="F946" s="61" t="str">
        <f>IF(D946="","",VLOOKUP(D946,'UG SKU Categorization'!$A$1:$C$204,3,0))</f>
        <v>Diarrhea Treatment</v>
      </c>
      <c r="G946" s="527">
        <v>87</v>
      </c>
      <c r="H946" s="528"/>
      <c r="I946" s="528"/>
      <c r="J946" s="528"/>
      <c r="K946" s="528"/>
      <c r="L946" s="528"/>
      <c r="M946" s="528"/>
      <c r="N946" s="528"/>
      <c r="O946" s="528"/>
      <c r="P946" s="528"/>
      <c r="Q946" s="528"/>
      <c r="R946" s="528"/>
      <c r="S946" s="528"/>
      <c r="T946" s="528"/>
      <c r="U946" s="528"/>
      <c r="V946" s="528"/>
      <c r="W946" s="528"/>
      <c r="X946" s="528"/>
      <c r="Y946" s="528"/>
      <c r="Z946" s="528"/>
      <c r="AA946" s="528"/>
      <c r="AB946" s="528"/>
      <c r="AC946" s="528"/>
      <c r="AD946" s="528"/>
      <c r="AE946" s="528"/>
      <c r="AF946" s="528"/>
      <c r="AG946" s="528"/>
      <c r="AH946" s="528"/>
      <c r="AI946" s="528"/>
      <c r="AJ946" s="528"/>
      <c r="AK946" s="528"/>
      <c r="AL946" s="528"/>
      <c r="AM946" s="528"/>
      <c r="AN946" s="528"/>
      <c r="AO946" s="528"/>
      <c r="AP946" s="528"/>
      <c r="AQ946" s="528"/>
      <c r="AR946" s="528"/>
      <c r="AS946" s="528"/>
      <c r="AT946" s="528"/>
      <c r="AU946" s="527">
        <v>56</v>
      </c>
      <c r="AV946" s="527">
        <v>11</v>
      </c>
      <c r="AW946" s="527">
        <v>18</v>
      </c>
      <c r="AX946" s="527">
        <v>2</v>
      </c>
    </row>
    <row r="947" spans="1:50">
      <c r="A947" s="526" t="s">
        <v>1005</v>
      </c>
      <c r="B947" s="526" t="s">
        <v>396</v>
      </c>
      <c r="C947" s="526" t="s">
        <v>954</v>
      </c>
      <c r="D947" s="526" t="s">
        <v>667</v>
      </c>
      <c r="E947" s="526" t="s">
        <v>668</v>
      </c>
      <c r="F947" s="61" t="str">
        <f>IF(D947="","",VLOOKUP(D947,'UG SKU Categorization'!$A$1:$C$204,3,0))</f>
        <v>Other Health</v>
      </c>
      <c r="G947" s="527">
        <v>2197</v>
      </c>
      <c r="H947" s="527">
        <v>38</v>
      </c>
      <c r="I947" s="527">
        <v>5</v>
      </c>
      <c r="J947" s="528"/>
      <c r="K947" s="527">
        <v>5</v>
      </c>
      <c r="L947" s="527">
        <v>76</v>
      </c>
      <c r="M947" s="527">
        <v>71</v>
      </c>
      <c r="N947" s="527">
        <v>90</v>
      </c>
      <c r="O947" s="527">
        <v>80</v>
      </c>
      <c r="P947" s="527">
        <v>72</v>
      </c>
      <c r="Q947" s="527">
        <v>81</v>
      </c>
      <c r="R947" s="527">
        <v>92</v>
      </c>
      <c r="S947" s="527">
        <v>75</v>
      </c>
      <c r="T947" s="527">
        <v>49</v>
      </c>
      <c r="U947" s="527">
        <v>109</v>
      </c>
      <c r="V947" s="527">
        <v>35</v>
      </c>
      <c r="W947" s="527">
        <v>59</v>
      </c>
      <c r="X947" s="527">
        <v>47</v>
      </c>
      <c r="Y947" s="527">
        <v>39</v>
      </c>
      <c r="Z947" s="527">
        <v>48</v>
      </c>
      <c r="AA947" s="527">
        <v>54</v>
      </c>
      <c r="AB947" s="527">
        <v>43</v>
      </c>
      <c r="AC947" s="527">
        <v>46</v>
      </c>
      <c r="AD947" s="527">
        <v>134</v>
      </c>
      <c r="AE947" s="528"/>
      <c r="AF947" s="527">
        <v>68</v>
      </c>
      <c r="AG947" s="527">
        <v>56</v>
      </c>
      <c r="AH947" s="527">
        <v>38</v>
      </c>
      <c r="AI947" s="527">
        <v>75</v>
      </c>
      <c r="AJ947" s="527">
        <v>58</v>
      </c>
      <c r="AK947" s="527">
        <v>61</v>
      </c>
      <c r="AL947" s="527">
        <v>66</v>
      </c>
      <c r="AM947" s="527">
        <v>44</v>
      </c>
      <c r="AN947" s="527">
        <v>28</v>
      </c>
      <c r="AO947" s="527">
        <v>45</v>
      </c>
      <c r="AP947" s="527">
        <v>34</v>
      </c>
      <c r="AQ947" s="527">
        <v>42</v>
      </c>
      <c r="AR947" s="527">
        <v>48</v>
      </c>
      <c r="AS947" s="527">
        <v>29</v>
      </c>
      <c r="AT947" s="527">
        <v>27</v>
      </c>
      <c r="AU947" s="527">
        <v>40</v>
      </c>
      <c r="AV947" s="527">
        <v>40</v>
      </c>
      <c r="AW947" s="527">
        <v>41</v>
      </c>
      <c r="AX947" s="527">
        <v>9</v>
      </c>
    </row>
    <row r="948" spans="1:50">
      <c r="A948" s="526" t="s">
        <v>1005</v>
      </c>
      <c r="B948" s="526" t="s">
        <v>396</v>
      </c>
      <c r="C948" s="526" t="s">
        <v>954</v>
      </c>
      <c r="D948" s="526" t="s">
        <v>669</v>
      </c>
      <c r="E948" s="526" t="s">
        <v>670</v>
      </c>
      <c r="F948" s="61" t="str">
        <f>IF(D948="","",VLOOKUP(D948,'UG SKU Categorization'!$A$1:$C$204,3,0))</f>
        <v>Other Health</v>
      </c>
      <c r="G948" s="527">
        <v>409</v>
      </c>
      <c r="H948" s="527">
        <v>16</v>
      </c>
      <c r="I948" s="527">
        <v>52</v>
      </c>
      <c r="J948" s="527">
        <v>41</v>
      </c>
      <c r="K948" s="527">
        <v>27</v>
      </c>
      <c r="L948" s="527">
        <v>13</v>
      </c>
      <c r="M948" s="527">
        <v>3</v>
      </c>
      <c r="N948" s="527">
        <v>19</v>
      </c>
      <c r="O948" s="527">
        <v>8</v>
      </c>
      <c r="P948" s="527">
        <v>7</v>
      </c>
      <c r="Q948" s="527">
        <v>9</v>
      </c>
      <c r="R948" s="527">
        <v>8</v>
      </c>
      <c r="S948" s="527">
        <v>17</v>
      </c>
      <c r="T948" s="527">
        <v>3</v>
      </c>
      <c r="U948" s="527">
        <v>7</v>
      </c>
      <c r="V948" s="527">
        <v>8</v>
      </c>
      <c r="W948" s="527">
        <v>8</v>
      </c>
      <c r="X948" s="527">
        <v>10</v>
      </c>
      <c r="Y948" s="527">
        <v>4</v>
      </c>
      <c r="Z948" s="527">
        <v>5</v>
      </c>
      <c r="AA948" s="527">
        <v>6</v>
      </c>
      <c r="AB948" s="527">
        <v>3</v>
      </c>
      <c r="AC948" s="527">
        <v>11</v>
      </c>
      <c r="AD948" s="527">
        <v>44</v>
      </c>
      <c r="AE948" s="528"/>
      <c r="AF948" s="527">
        <v>6</v>
      </c>
      <c r="AG948" s="527">
        <v>8</v>
      </c>
      <c r="AH948" s="527">
        <v>9</v>
      </c>
      <c r="AI948" s="527">
        <v>7</v>
      </c>
      <c r="AJ948" s="528"/>
      <c r="AK948" s="527">
        <v>6</v>
      </c>
      <c r="AL948" s="527">
        <v>9</v>
      </c>
      <c r="AM948" s="527">
        <v>2</v>
      </c>
      <c r="AN948" s="527">
        <v>3</v>
      </c>
      <c r="AO948" s="527">
        <v>7</v>
      </c>
      <c r="AP948" s="527">
        <v>3</v>
      </c>
      <c r="AQ948" s="527">
        <v>1</v>
      </c>
      <c r="AR948" s="527">
        <v>10</v>
      </c>
      <c r="AS948" s="527">
        <v>2</v>
      </c>
      <c r="AT948" s="527">
        <v>2</v>
      </c>
      <c r="AU948" s="528"/>
      <c r="AV948" s="527">
        <v>4</v>
      </c>
      <c r="AW948" s="527">
        <v>1</v>
      </c>
      <c r="AX948" s="528"/>
    </row>
    <row r="949" spans="1:50">
      <c r="A949" s="526" t="s">
        <v>1005</v>
      </c>
      <c r="B949" s="526" t="s">
        <v>396</v>
      </c>
      <c r="C949" s="526" t="s">
        <v>954</v>
      </c>
      <c r="D949" s="526" t="s">
        <v>671</v>
      </c>
      <c r="E949" s="526" t="s">
        <v>672</v>
      </c>
      <c r="F949" s="61" t="str">
        <f>IF(D949="","",VLOOKUP(D949,'UG SKU Categorization'!$A$1:$C$204,3,0))</f>
        <v>Other Health</v>
      </c>
      <c r="G949" s="527">
        <v>650</v>
      </c>
      <c r="H949" s="527">
        <v>24</v>
      </c>
      <c r="I949" s="527">
        <v>55</v>
      </c>
      <c r="J949" s="527">
        <v>76</v>
      </c>
      <c r="K949" s="527">
        <v>33</v>
      </c>
      <c r="L949" s="527">
        <v>24</v>
      </c>
      <c r="M949" s="527">
        <v>18</v>
      </c>
      <c r="N949" s="527">
        <v>26</v>
      </c>
      <c r="O949" s="527">
        <v>25</v>
      </c>
      <c r="P949" s="527">
        <v>30</v>
      </c>
      <c r="Q949" s="527">
        <v>17</v>
      </c>
      <c r="R949" s="527">
        <v>22</v>
      </c>
      <c r="S949" s="527">
        <v>15</v>
      </c>
      <c r="T949" s="527">
        <v>10</v>
      </c>
      <c r="U949" s="527">
        <v>16</v>
      </c>
      <c r="V949" s="527">
        <v>4</v>
      </c>
      <c r="W949" s="527">
        <v>10</v>
      </c>
      <c r="X949" s="527">
        <v>13</v>
      </c>
      <c r="Y949" s="527">
        <v>14</v>
      </c>
      <c r="Z949" s="527">
        <v>7</v>
      </c>
      <c r="AA949" s="527">
        <v>19</v>
      </c>
      <c r="AB949" s="527">
        <v>7</v>
      </c>
      <c r="AC949" s="527">
        <v>15</v>
      </c>
      <c r="AD949" s="527">
        <v>49</v>
      </c>
      <c r="AE949" s="528"/>
      <c r="AF949" s="527">
        <v>9</v>
      </c>
      <c r="AG949" s="527">
        <v>14</v>
      </c>
      <c r="AH949" s="527">
        <v>7</v>
      </c>
      <c r="AI949" s="527">
        <v>12</v>
      </c>
      <c r="AJ949" s="527">
        <v>3</v>
      </c>
      <c r="AK949" s="527">
        <v>9</v>
      </c>
      <c r="AL949" s="527">
        <v>11</v>
      </c>
      <c r="AM949" s="527">
        <v>6</v>
      </c>
      <c r="AN949" s="527">
        <v>12</v>
      </c>
      <c r="AO949" s="527">
        <v>6</v>
      </c>
      <c r="AP949" s="528"/>
      <c r="AQ949" s="528"/>
      <c r="AR949" s="527">
        <v>16</v>
      </c>
      <c r="AS949" s="527">
        <v>2</v>
      </c>
      <c r="AT949" s="527">
        <v>2</v>
      </c>
      <c r="AU949" s="527">
        <v>1</v>
      </c>
      <c r="AV949" s="527">
        <v>9</v>
      </c>
      <c r="AW949" s="527">
        <v>2</v>
      </c>
      <c r="AX949" s="528"/>
    </row>
    <row r="950" spans="1:50">
      <c r="A950" s="526" t="s">
        <v>1005</v>
      </c>
      <c r="B950" s="526" t="s">
        <v>396</v>
      </c>
      <c r="C950" s="526" t="s">
        <v>954</v>
      </c>
      <c r="D950" s="526" t="s">
        <v>673</v>
      </c>
      <c r="E950" s="526" t="s">
        <v>674</v>
      </c>
      <c r="F950" s="61" t="str">
        <f>IF(D950="","",VLOOKUP(D950,'UG SKU Categorization'!$A$1:$C$204,3,0))</f>
        <v>Other Health</v>
      </c>
      <c r="G950" s="527">
        <v>648</v>
      </c>
      <c r="H950" s="527">
        <v>9</v>
      </c>
      <c r="I950" s="527">
        <v>48</v>
      </c>
      <c r="J950" s="527">
        <v>47</v>
      </c>
      <c r="K950" s="527">
        <v>30</v>
      </c>
      <c r="L950" s="527">
        <v>10</v>
      </c>
      <c r="M950" s="527">
        <v>20</v>
      </c>
      <c r="N950" s="527">
        <v>14</v>
      </c>
      <c r="O950" s="527">
        <v>29</v>
      </c>
      <c r="P950" s="527">
        <v>14</v>
      </c>
      <c r="Q950" s="527">
        <v>14</v>
      </c>
      <c r="R950" s="527">
        <v>22</v>
      </c>
      <c r="S950" s="527">
        <v>16</v>
      </c>
      <c r="T950" s="527">
        <v>10</v>
      </c>
      <c r="U950" s="527">
        <v>7</v>
      </c>
      <c r="V950" s="527">
        <v>6</v>
      </c>
      <c r="W950" s="527">
        <v>25</v>
      </c>
      <c r="X950" s="527">
        <v>16</v>
      </c>
      <c r="Y950" s="527">
        <v>16</v>
      </c>
      <c r="Z950" s="527">
        <v>15</v>
      </c>
      <c r="AA950" s="527">
        <v>15</v>
      </c>
      <c r="AB950" s="527">
        <v>16</v>
      </c>
      <c r="AC950" s="527">
        <v>14</v>
      </c>
      <c r="AD950" s="527">
        <v>50</v>
      </c>
      <c r="AE950" s="528"/>
      <c r="AF950" s="527">
        <v>41</v>
      </c>
      <c r="AG950" s="527">
        <v>15</v>
      </c>
      <c r="AH950" s="527">
        <v>12</v>
      </c>
      <c r="AI950" s="527">
        <v>18</v>
      </c>
      <c r="AJ950" s="527">
        <v>7</v>
      </c>
      <c r="AK950" s="527">
        <v>7</v>
      </c>
      <c r="AL950" s="527">
        <v>17</v>
      </c>
      <c r="AM950" s="527">
        <v>10</v>
      </c>
      <c r="AN950" s="527">
        <v>10</v>
      </c>
      <c r="AO950" s="527">
        <v>5</v>
      </c>
      <c r="AP950" s="527">
        <v>4</v>
      </c>
      <c r="AQ950" s="527">
        <v>2</v>
      </c>
      <c r="AR950" s="527">
        <v>4</v>
      </c>
      <c r="AS950" s="527">
        <v>3</v>
      </c>
      <c r="AT950" s="527">
        <v>5</v>
      </c>
      <c r="AU950" s="527">
        <v>6</v>
      </c>
      <c r="AV950" s="527">
        <v>14</v>
      </c>
      <c r="AW950" s="527">
        <v>3</v>
      </c>
      <c r="AX950" s="527">
        <v>2</v>
      </c>
    </row>
    <row r="951" spans="1:50">
      <c r="A951" s="526" t="s">
        <v>1005</v>
      </c>
      <c r="B951" s="526" t="s">
        <v>396</v>
      </c>
      <c r="C951" s="526" t="s">
        <v>954</v>
      </c>
      <c r="D951" s="526" t="s">
        <v>675</v>
      </c>
      <c r="E951" s="526" t="s">
        <v>676</v>
      </c>
      <c r="F951" s="61" t="str">
        <f>IF(D951="","",VLOOKUP(D951,'UG SKU Categorization'!$A$1:$C$204,3,0))</f>
        <v>Other Health</v>
      </c>
      <c r="G951" s="527">
        <v>160</v>
      </c>
      <c r="H951" s="527">
        <v>16</v>
      </c>
      <c r="I951" s="527">
        <v>55</v>
      </c>
      <c r="J951" s="527">
        <v>63</v>
      </c>
      <c r="K951" s="527">
        <v>26</v>
      </c>
      <c r="L951" s="528"/>
      <c r="M951" s="528"/>
      <c r="N951" s="528"/>
      <c r="O951" s="528"/>
      <c r="P951" s="528"/>
      <c r="Q951" s="528"/>
      <c r="R951" s="528"/>
      <c r="S951" s="528"/>
      <c r="T951" s="528"/>
      <c r="U951" s="528"/>
      <c r="V951" s="528"/>
      <c r="W951" s="528"/>
      <c r="X951" s="528"/>
      <c r="Y951" s="528"/>
      <c r="Z951" s="528"/>
      <c r="AA951" s="528"/>
      <c r="AB951" s="528"/>
      <c r="AC951" s="528"/>
      <c r="AD951" s="528"/>
      <c r="AE951" s="528"/>
      <c r="AF951" s="528"/>
      <c r="AG951" s="528"/>
      <c r="AH951" s="528"/>
      <c r="AI951" s="528"/>
      <c r="AJ951" s="528"/>
      <c r="AK951" s="528"/>
      <c r="AL951" s="528"/>
      <c r="AM951" s="528"/>
      <c r="AN951" s="528"/>
      <c r="AO951" s="528"/>
      <c r="AP951" s="528"/>
      <c r="AQ951" s="528"/>
      <c r="AR951" s="528"/>
      <c r="AS951" s="528"/>
      <c r="AT951" s="528"/>
      <c r="AU951" s="528"/>
      <c r="AV951" s="528"/>
      <c r="AW951" s="528"/>
      <c r="AX951" s="528"/>
    </row>
    <row r="952" spans="1:50">
      <c r="A952" s="526" t="s">
        <v>1005</v>
      </c>
      <c r="B952" s="526" t="s">
        <v>396</v>
      </c>
      <c r="C952" s="526" t="s">
        <v>954</v>
      </c>
      <c r="D952" s="526" t="s">
        <v>677</v>
      </c>
      <c r="E952" s="526" t="s">
        <v>2460</v>
      </c>
      <c r="F952" s="61" t="str">
        <f>IF(D952="","",VLOOKUP(D952,'UG SKU Categorization'!$A$1:$C$204,3,0))</f>
        <v>Soap</v>
      </c>
      <c r="G952" s="527">
        <v>6</v>
      </c>
      <c r="H952" s="528"/>
      <c r="I952" s="528"/>
      <c r="J952" s="527">
        <v>6</v>
      </c>
      <c r="K952" s="528"/>
      <c r="L952" s="528"/>
      <c r="M952" s="528"/>
      <c r="N952" s="528"/>
      <c r="O952" s="528"/>
      <c r="P952" s="528"/>
      <c r="Q952" s="528"/>
      <c r="R952" s="528"/>
      <c r="S952" s="528"/>
      <c r="T952" s="528"/>
      <c r="U952" s="528"/>
      <c r="V952" s="528"/>
      <c r="W952" s="528"/>
      <c r="X952" s="528"/>
      <c r="Y952" s="528"/>
      <c r="Z952" s="528"/>
      <c r="AA952" s="528"/>
      <c r="AB952" s="528"/>
      <c r="AC952" s="528"/>
      <c r="AD952" s="528"/>
      <c r="AE952" s="528"/>
      <c r="AF952" s="528"/>
      <c r="AG952" s="528"/>
      <c r="AH952" s="528"/>
      <c r="AI952" s="528"/>
      <c r="AJ952" s="528"/>
      <c r="AK952" s="528"/>
      <c r="AL952" s="528"/>
      <c r="AM952" s="528"/>
      <c r="AN952" s="528"/>
      <c r="AO952" s="528"/>
      <c r="AP952" s="528"/>
      <c r="AQ952" s="528"/>
      <c r="AR952" s="528"/>
      <c r="AS952" s="528"/>
      <c r="AT952" s="528"/>
      <c r="AU952" s="528"/>
      <c r="AV952" s="528"/>
      <c r="AW952" s="528"/>
      <c r="AX952" s="528"/>
    </row>
    <row r="953" spans="1:50">
      <c r="A953" s="526" t="s">
        <v>1005</v>
      </c>
      <c r="B953" s="526" t="s">
        <v>396</v>
      </c>
      <c r="C953" s="526" t="s">
        <v>954</v>
      </c>
      <c r="D953" s="526" t="s">
        <v>677</v>
      </c>
      <c r="E953" s="526" t="s">
        <v>2475</v>
      </c>
      <c r="F953" s="61" t="str">
        <f>IF(D953="","",VLOOKUP(D953,'UG SKU Categorization'!$A$1:$C$204,3,0))</f>
        <v>Soap</v>
      </c>
      <c r="G953" s="527">
        <v>22</v>
      </c>
      <c r="H953" s="528"/>
      <c r="I953" s="528"/>
      <c r="J953" s="528"/>
      <c r="K953" s="528"/>
      <c r="L953" s="528"/>
      <c r="M953" s="528"/>
      <c r="N953" s="528"/>
      <c r="O953" s="528"/>
      <c r="P953" s="528"/>
      <c r="Q953" s="528"/>
      <c r="R953" s="528"/>
      <c r="S953" s="528"/>
      <c r="T953" s="528"/>
      <c r="U953" s="527">
        <v>10</v>
      </c>
      <c r="V953" s="528"/>
      <c r="W953" s="528"/>
      <c r="X953" s="528"/>
      <c r="Y953" s="528"/>
      <c r="Z953" s="528"/>
      <c r="AA953" s="528"/>
      <c r="AB953" s="528"/>
      <c r="AC953" s="527">
        <v>12</v>
      </c>
      <c r="AD953" s="528"/>
      <c r="AE953" s="528"/>
      <c r="AF953" s="528"/>
      <c r="AG953" s="528"/>
      <c r="AH953" s="528"/>
      <c r="AI953" s="528"/>
      <c r="AJ953" s="528"/>
      <c r="AK953" s="528"/>
      <c r="AL953" s="528"/>
      <c r="AM953" s="528"/>
      <c r="AN953" s="528"/>
      <c r="AO953" s="528"/>
      <c r="AP953" s="528"/>
      <c r="AQ953" s="528"/>
      <c r="AR953" s="528"/>
      <c r="AS953" s="528"/>
      <c r="AT953" s="528"/>
      <c r="AU953" s="528"/>
      <c r="AV953" s="528"/>
      <c r="AW953" s="528"/>
      <c r="AX953" s="528"/>
    </row>
    <row r="954" spans="1:50">
      <c r="A954" s="526" t="s">
        <v>1005</v>
      </c>
      <c r="B954" s="526" t="s">
        <v>396</v>
      </c>
      <c r="C954" s="526" t="s">
        <v>954</v>
      </c>
      <c r="D954" s="526" t="s">
        <v>678</v>
      </c>
      <c r="E954" s="526" t="s">
        <v>2461</v>
      </c>
      <c r="F954" s="61" t="str">
        <f>IF(D954="","",VLOOKUP(D954,'UG SKU Categorization'!$A$1:$C$204,3,0))</f>
        <v>Soap</v>
      </c>
      <c r="G954" s="527">
        <v>1</v>
      </c>
      <c r="H954" s="528"/>
      <c r="I954" s="528"/>
      <c r="J954" s="527">
        <v>1</v>
      </c>
      <c r="K954" s="528"/>
      <c r="L954" s="528"/>
      <c r="M954" s="528"/>
      <c r="N954" s="528"/>
      <c r="O954" s="528"/>
      <c r="P954" s="528"/>
      <c r="Q954" s="528"/>
      <c r="R954" s="528"/>
      <c r="S954" s="528"/>
      <c r="T954" s="528"/>
      <c r="U954" s="528"/>
      <c r="V954" s="528"/>
      <c r="W954" s="528"/>
      <c r="X954" s="528"/>
      <c r="Y954" s="528"/>
      <c r="Z954" s="528"/>
      <c r="AA954" s="528"/>
      <c r="AB954" s="528"/>
      <c r="AC954" s="528"/>
      <c r="AD954" s="528"/>
      <c r="AE954" s="528"/>
      <c r="AF954" s="528"/>
      <c r="AG954" s="528"/>
      <c r="AH954" s="528"/>
      <c r="AI954" s="528"/>
      <c r="AJ954" s="528"/>
      <c r="AK954" s="528"/>
      <c r="AL954" s="528"/>
      <c r="AM954" s="528"/>
      <c r="AN954" s="528"/>
      <c r="AO954" s="528"/>
      <c r="AP954" s="528"/>
      <c r="AQ954" s="528"/>
      <c r="AR954" s="528"/>
      <c r="AS954" s="528"/>
      <c r="AT954" s="528"/>
      <c r="AU954" s="528"/>
      <c r="AV954" s="528"/>
      <c r="AW954" s="528"/>
      <c r="AX954" s="528"/>
    </row>
    <row r="955" spans="1:50">
      <c r="A955" s="526" t="s">
        <v>1005</v>
      </c>
      <c r="B955" s="526" t="s">
        <v>396</v>
      </c>
      <c r="C955" s="526" t="s">
        <v>954</v>
      </c>
      <c r="D955" s="526" t="s">
        <v>679</v>
      </c>
      <c r="E955" s="526" t="s">
        <v>680</v>
      </c>
      <c r="F955" s="61" t="str">
        <f>IF(D955="","",VLOOKUP(D955,'UG SKU Categorization'!$A$1:$C$204,3,0))</f>
        <v>Soap</v>
      </c>
      <c r="G955" s="527">
        <v>3825</v>
      </c>
      <c r="H955" s="527">
        <v>228</v>
      </c>
      <c r="I955" s="527">
        <v>200</v>
      </c>
      <c r="J955" s="527">
        <v>396</v>
      </c>
      <c r="K955" s="527">
        <v>681</v>
      </c>
      <c r="L955" s="527">
        <v>545</v>
      </c>
      <c r="M955" s="527">
        <v>413</v>
      </c>
      <c r="N955" s="527">
        <v>944</v>
      </c>
      <c r="O955" s="527">
        <v>7</v>
      </c>
      <c r="P955" s="527">
        <v>50</v>
      </c>
      <c r="Q955" s="527">
        <v>57</v>
      </c>
      <c r="R955" s="527">
        <v>46</v>
      </c>
      <c r="S955" s="527">
        <v>15</v>
      </c>
      <c r="T955" s="527">
        <v>10</v>
      </c>
      <c r="U955" s="527">
        <v>8</v>
      </c>
      <c r="V955" s="527">
        <v>1</v>
      </c>
      <c r="W955" s="527">
        <v>8</v>
      </c>
      <c r="X955" s="527">
        <v>5</v>
      </c>
      <c r="Y955" s="527">
        <v>31</v>
      </c>
      <c r="Z955" s="527">
        <v>4</v>
      </c>
      <c r="AA955" s="527">
        <v>2</v>
      </c>
      <c r="AB955" s="527">
        <v>2</v>
      </c>
      <c r="AC955" s="527">
        <v>3</v>
      </c>
      <c r="AD955" s="527">
        <v>51</v>
      </c>
      <c r="AE955" s="528"/>
      <c r="AF955" s="527">
        <v>6</v>
      </c>
      <c r="AG955" s="527">
        <v>9</v>
      </c>
      <c r="AH955" s="527">
        <v>4</v>
      </c>
      <c r="AI955" s="527">
        <v>7</v>
      </c>
      <c r="AJ955" s="527">
        <v>3</v>
      </c>
      <c r="AK955" s="527">
        <v>3</v>
      </c>
      <c r="AL955" s="527">
        <v>8</v>
      </c>
      <c r="AM955" s="527">
        <v>4</v>
      </c>
      <c r="AN955" s="527">
        <v>17</v>
      </c>
      <c r="AO955" s="527">
        <v>4</v>
      </c>
      <c r="AP955" s="528"/>
      <c r="AQ955" s="527">
        <v>4</v>
      </c>
      <c r="AR955" s="527">
        <v>1</v>
      </c>
      <c r="AS955" s="527">
        <v>14</v>
      </c>
      <c r="AT955" s="527">
        <v>4</v>
      </c>
      <c r="AU955" s="527">
        <v>8</v>
      </c>
      <c r="AV955" s="527">
        <v>17</v>
      </c>
      <c r="AW955" s="527">
        <v>5</v>
      </c>
      <c r="AX955" s="528"/>
    </row>
    <row r="956" spans="1:50">
      <c r="A956" s="526" t="s">
        <v>1005</v>
      </c>
      <c r="B956" s="526" t="s">
        <v>396</v>
      </c>
      <c r="C956" s="526" t="s">
        <v>954</v>
      </c>
      <c r="D956" s="526" t="s">
        <v>423</v>
      </c>
      <c r="E956" s="526" t="s">
        <v>424</v>
      </c>
      <c r="F956" s="61" t="str">
        <f>IF(D956="","",VLOOKUP(D956,'UG SKU Categorization'!$A$1:$C$204,3,0))</f>
        <v>Solar</v>
      </c>
      <c r="G956" s="527">
        <v>12</v>
      </c>
      <c r="H956" s="527">
        <v>4</v>
      </c>
      <c r="I956" s="528"/>
      <c r="J956" s="528"/>
      <c r="K956" s="527">
        <v>1</v>
      </c>
      <c r="L956" s="527">
        <v>1</v>
      </c>
      <c r="M956" s="528"/>
      <c r="N956" s="527">
        <v>3</v>
      </c>
      <c r="O956" s="527">
        <v>1</v>
      </c>
      <c r="P956" s="528"/>
      <c r="Q956" s="528"/>
      <c r="R956" s="527">
        <v>1</v>
      </c>
      <c r="S956" s="527">
        <v>1</v>
      </c>
      <c r="T956" s="528"/>
      <c r="U956" s="528"/>
      <c r="V956" s="528"/>
      <c r="W956" s="528"/>
      <c r="X956" s="528"/>
      <c r="Y956" s="528"/>
      <c r="Z956" s="528"/>
      <c r="AA956" s="528"/>
      <c r="AB956" s="528"/>
      <c r="AC956" s="528"/>
      <c r="AD956" s="528"/>
      <c r="AE956" s="528"/>
      <c r="AF956" s="528"/>
      <c r="AG956" s="528"/>
      <c r="AH956" s="528"/>
      <c r="AI956" s="528"/>
      <c r="AJ956" s="528"/>
      <c r="AK956" s="528"/>
      <c r="AL956" s="528"/>
      <c r="AM956" s="528"/>
      <c r="AN956" s="528"/>
      <c r="AO956" s="528"/>
      <c r="AP956" s="528"/>
      <c r="AQ956" s="528"/>
      <c r="AR956" s="528"/>
      <c r="AS956" s="528"/>
      <c r="AT956" s="528"/>
      <c r="AU956" s="528"/>
      <c r="AV956" s="528"/>
      <c r="AW956" s="528"/>
      <c r="AX956" s="528"/>
    </row>
    <row r="957" spans="1:50">
      <c r="A957" s="526" t="s">
        <v>1005</v>
      </c>
      <c r="B957" s="526" t="s">
        <v>396</v>
      </c>
      <c r="C957" s="526" t="s">
        <v>954</v>
      </c>
      <c r="D957" s="526" t="s">
        <v>699</v>
      </c>
      <c r="E957" s="526" t="s">
        <v>700</v>
      </c>
      <c r="F957" s="61" t="str">
        <f>IF(D957="","",VLOOKUP(D957,'UG SKU Categorization'!$A$1:$C$204,3,0))</f>
        <v>Cookstoves</v>
      </c>
      <c r="G957" s="527">
        <v>3656</v>
      </c>
      <c r="H957" s="528"/>
      <c r="I957" s="528"/>
      <c r="J957" s="528"/>
      <c r="K957" s="528"/>
      <c r="L957" s="528"/>
      <c r="M957" s="528"/>
      <c r="N957" s="527">
        <v>77</v>
      </c>
      <c r="O957" s="527">
        <v>53</v>
      </c>
      <c r="P957" s="527">
        <v>62</v>
      </c>
      <c r="Q957" s="527">
        <v>295</v>
      </c>
      <c r="R957" s="527">
        <v>55</v>
      </c>
      <c r="S957" s="527">
        <v>54</v>
      </c>
      <c r="T957" s="527">
        <v>160</v>
      </c>
      <c r="U957" s="527">
        <v>54</v>
      </c>
      <c r="V957" s="527">
        <v>105</v>
      </c>
      <c r="W957" s="527">
        <v>209</v>
      </c>
      <c r="X957" s="527">
        <v>130</v>
      </c>
      <c r="Y957" s="527">
        <v>103</v>
      </c>
      <c r="Z957" s="527">
        <v>97</v>
      </c>
      <c r="AA957" s="527">
        <v>131</v>
      </c>
      <c r="AB957" s="527">
        <v>156</v>
      </c>
      <c r="AC957" s="527">
        <v>162</v>
      </c>
      <c r="AD957" s="527">
        <v>165</v>
      </c>
      <c r="AE957" s="528"/>
      <c r="AF957" s="527">
        <v>245</v>
      </c>
      <c r="AG957" s="527">
        <v>219</v>
      </c>
      <c r="AH957" s="527">
        <v>188</v>
      </c>
      <c r="AI957" s="527">
        <v>170</v>
      </c>
      <c r="AJ957" s="527">
        <v>117</v>
      </c>
      <c r="AK957" s="527">
        <v>252</v>
      </c>
      <c r="AL957" s="527">
        <v>113</v>
      </c>
      <c r="AM957" s="527">
        <v>23</v>
      </c>
      <c r="AN957" s="527">
        <v>63</v>
      </c>
      <c r="AO957" s="527">
        <v>45</v>
      </c>
      <c r="AP957" s="527">
        <v>21</v>
      </c>
      <c r="AQ957" s="527">
        <v>39</v>
      </c>
      <c r="AR957" s="527">
        <v>20</v>
      </c>
      <c r="AS957" s="527">
        <v>16</v>
      </c>
      <c r="AT957" s="527">
        <v>11</v>
      </c>
      <c r="AU957" s="527">
        <v>14</v>
      </c>
      <c r="AV957" s="527">
        <v>10</v>
      </c>
      <c r="AW957" s="527">
        <v>15</v>
      </c>
      <c r="AX957" s="527">
        <v>7</v>
      </c>
    </row>
    <row r="958" spans="1:50">
      <c r="A958" s="526" t="s">
        <v>1005</v>
      </c>
      <c r="B958" s="526" t="s">
        <v>396</v>
      </c>
      <c r="C958" s="526" t="s">
        <v>954</v>
      </c>
      <c r="D958" s="526" t="s">
        <v>701</v>
      </c>
      <c r="E958" s="526" t="s">
        <v>702</v>
      </c>
      <c r="F958" s="61" t="str">
        <f>IF(D958="","",VLOOKUP(D958,'UG SKU Categorization'!$A$1:$C$204,3,0))</f>
        <v>Cookstoves</v>
      </c>
      <c r="G958" s="527">
        <v>2725</v>
      </c>
      <c r="H958" s="528"/>
      <c r="I958" s="528"/>
      <c r="J958" s="528"/>
      <c r="K958" s="528"/>
      <c r="L958" s="528"/>
      <c r="M958" s="528"/>
      <c r="N958" s="527">
        <v>85</v>
      </c>
      <c r="O958" s="527">
        <v>62</v>
      </c>
      <c r="P958" s="527">
        <v>8</v>
      </c>
      <c r="Q958" s="527">
        <v>164</v>
      </c>
      <c r="R958" s="527">
        <v>53</v>
      </c>
      <c r="S958" s="527">
        <v>107</v>
      </c>
      <c r="T958" s="527">
        <v>106</v>
      </c>
      <c r="U958" s="527">
        <v>50</v>
      </c>
      <c r="V958" s="527">
        <v>75</v>
      </c>
      <c r="W958" s="527">
        <v>147</v>
      </c>
      <c r="X958" s="527">
        <v>135</v>
      </c>
      <c r="Y958" s="527">
        <v>103</v>
      </c>
      <c r="Z958" s="527">
        <v>83</v>
      </c>
      <c r="AA958" s="527">
        <v>60</v>
      </c>
      <c r="AB958" s="527">
        <v>108</v>
      </c>
      <c r="AC958" s="527">
        <v>108</v>
      </c>
      <c r="AD958" s="527">
        <v>130</v>
      </c>
      <c r="AE958" s="528"/>
      <c r="AF958" s="527">
        <v>108</v>
      </c>
      <c r="AG958" s="527">
        <v>147</v>
      </c>
      <c r="AH958" s="527">
        <v>124</v>
      </c>
      <c r="AI958" s="527">
        <v>77</v>
      </c>
      <c r="AJ958" s="527">
        <v>110</v>
      </c>
      <c r="AK958" s="527">
        <v>191</v>
      </c>
      <c r="AL958" s="527">
        <v>92</v>
      </c>
      <c r="AM958" s="527">
        <v>35</v>
      </c>
      <c r="AN958" s="527">
        <v>35</v>
      </c>
      <c r="AO958" s="527">
        <v>44</v>
      </c>
      <c r="AP958" s="527">
        <v>18</v>
      </c>
      <c r="AQ958" s="527">
        <v>43</v>
      </c>
      <c r="AR958" s="527">
        <v>23</v>
      </c>
      <c r="AS958" s="527">
        <v>20</v>
      </c>
      <c r="AT958" s="527">
        <v>12</v>
      </c>
      <c r="AU958" s="527">
        <v>24</v>
      </c>
      <c r="AV958" s="527">
        <v>10</v>
      </c>
      <c r="AW958" s="527">
        <v>18</v>
      </c>
      <c r="AX958" s="527">
        <v>10</v>
      </c>
    </row>
    <row r="959" spans="1:50">
      <c r="A959" s="526" t="s">
        <v>1005</v>
      </c>
      <c r="B959" s="526" t="s">
        <v>396</v>
      </c>
      <c r="C959" s="526" t="s">
        <v>954</v>
      </c>
      <c r="D959" s="526" t="s">
        <v>425</v>
      </c>
      <c r="E959" s="526" t="s">
        <v>426</v>
      </c>
      <c r="F959" s="61" t="str">
        <f>IF(D959="","",VLOOKUP(D959,'UG SKU Categorization'!$A$1:$C$204,3,0))</f>
        <v>Solar</v>
      </c>
      <c r="G959" s="527">
        <v>5</v>
      </c>
      <c r="H959" s="528"/>
      <c r="I959" s="528"/>
      <c r="J959" s="528"/>
      <c r="K959" s="528"/>
      <c r="L959" s="528"/>
      <c r="M959" s="528"/>
      <c r="N959" s="528"/>
      <c r="O959" s="528"/>
      <c r="P959" s="528"/>
      <c r="Q959" s="528"/>
      <c r="R959" s="528"/>
      <c r="S959" s="528"/>
      <c r="T959" s="528"/>
      <c r="U959" s="528"/>
      <c r="V959" s="528"/>
      <c r="W959" s="528"/>
      <c r="X959" s="528"/>
      <c r="Y959" s="527">
        <v>2</v>
      </c>
      <c r="Z959" s="527">
        <v>1</v>
      </c>
      <c r="AA959" s="528"/>
      <c r="AB959" s="527">
        <v>1</v>
      </c>
      <c r="AC959" s="528"/>
      <c r="AD959" s="528"/>
      <c r="AE959" s="528"/>
      <c r="AF959" s="528"/>
      <c r="AG959" s="528"/>
      <c r="AH959" s="528"/>
      <c r="AI959" s="528"/>
      <c r="AJ959" s="528"/>
      <c r="AK959" s="528"/>
      <c r="AL959" s="528"/>
      <c r="AM959" s="528"/>
      <c r="AN959" s="528"/>
      <c r="AO959" s="528"/>
      <c r="AP959" s="528"/>
      <c r="AQ959" s="528"/>
      <c r="AR959" s="528"/>
      <c r="AS959" s="528"/>
      <c r="AT959" s="528"/>
      <c r="AU959" s="528"/>
      <c r="AV959" s="528"/>
      <c r="AW959" s="527">
        <v>1</v>
      </c>
      <c r="AX959" s="528"/>
    </row>
    <row r="960" spans="1:50">
      <c r="A960" s="526" t="s">
        <v>1005</v>
      </c>
      <c r="B960" s="526" t="s">
        <v>396</v>
      </c>
      <c r="C960" s="526" t="s">
        <v>954</v>
      </c>
      <c r="D960" s="526" t="s">
        <v>682</v>
      </c>
      <c r="E960" s="526" t="s">
        <v>683</v>
      </c>
      <c r="F960" s="61" t="str">
        <f>IF(D960="","",VLOOKUP(D960,'UG SKU Categorization'!$A$1:$C$204,3,0))</f>
        <v>Other</v>
      </c>
      <c r="G960" s="527">
        <v>818</v>
      </c>
      <c r="H960" s="527">
        <v>8</v>
      </c>
      <c r="I960" s="527">
        <v>55</v>
      </c>
      <c r="J960" s="527">
        <v>60</v>
      </c>
      <c r="K960" s="527">
        <v>30</v>
      </c>
      <c r="L960" s="527">
        <v>48</v>
      </c>
      <c r="M960" s="527">
        <v>23</v>
      </c>
      <c r="N960" s="527">
        <v>24</v>
      </c>
      <c r="O960" s="527">
        <v>27</v>
      </c>
      <c r="P960" s="527">
        <v>25</v>
      </c>
      <c r="Q960" s="527">
        <v>4</v>
      </c>
      <c r="R960" s="527">
        <v>16</v>
      </c>
      <c r="S960" s="527">
        <v>25</v>
      </c>
      <c r="T960" s="527">
        <v>15</v>
      </c>
      <c r="U960" s="527">
        <v>15</v>
      </c>
      <c r="V960" s="527">
        <v>29</v>
      </c>
      <c r="W960" s="527">
        <v>14</v>
      </c>
      <c r="X960" s="527">
        <v>15</v>
      </c>
      <c r="Y960" s="527">
        <v>19</v>
      </c>
      <c r="Z960" s="527">
        <v>24</v>
      </c>
      <c r="AA960" s="527">
        <v>3</v>
      </c>
      <c r="AB960" s="527">
        <v>8</v>
      </c>
      <c r="AC960" s="527">
        <v>13</v>
      </c>
      <c r="AD960" s="527">
        <v>79</v>
      </c>
      <c r="AE960" s="528"/>
      <c r="AF960" s="527">
        <v>17</v>
      </c>
      <c r="AG960" s="527">
        <v>19</v>
      </c>
      <c r="AH960" s="527">
        <v>21</v>
      </c>
      <c r="AI960" s="527">
        <v>20</v>
      </c>
      <c r="AJ960" s="527">
        <v>27</v>
      </c>
      <c r="AK960" s="527">
        <v>11</v>
      </c>
      <c r="AL960" s="527">
        <v>17</v>
      </c>
      <c r="AM960" s="527">
        <v>7</v>
      </c>
      <c r="AN960" s="527">
        <v>15</v>
      </c>
      <c r="AO960" s="527">
        <v>12</v>
      </c>
      <c r="AP960" s="527">
        <v>12</v>
      </c>
      <c r="AQ960" s="527">
        <v>12</v>
      </c>
      <c r="AR960" s="527">
        <v>13</v>
      </c>
      <c r="AS960" s="527">
        <v>9</v>
      </c>
      <c r="AT960" s="527">
        <v>4</v>
      </c>
      <c r="AU960" s="527">
        <v>8</v>
      </c>
      <c r="AV960" s="527">
        <v>6</v>
      </c>
      <c r="AW960" s="527">
        <v>9</v>
      </c>
      <c r="AX960" s="528"/>
    </row>
    <row r="961" spans="1:50">
      <c r="A961" s="526" t="s">
        <v>1005</v>
      </c>
      <c r="B961" s="526" t="s">
        <v>396</v>
      </c>
      <c r="C961" s="526" t="s">
        <v>954</v>
      </c>
      <c r="D961" s="526" t="s">
        <v>684</v>
      </c>
      <c r="E961" s="526" t="s">
        <v>685</v>
      </c>
      <c r="F961" s="61" t="str">
        <f>IF(D961="","",VLOOKUP(D961,'UG SKU Categorization'!$A$1:$C$204,3,0))</f>
        <v>Soap</v>
      </c>
      <c r="G961" s="527">
        <v>452</v>
      </c>
      <c r="H961" s="527">
        <v>8</v>
      </c>
      <c r="I961" s="527">
        <v>48</v>
      </c>
      <c r="J961" s="527">
        <v>42</v>
      </c>
      <c r="K961" s="527">
        <v>26</v>
      </c>
      <c r="L961" s="527">
        <v>25</v>
      </c>
      <c r="M961" s="527">
        <v>10</v>
      </c>
      <c r="N961" s="527">
        <v>15</v>
      </c>
      <c r="O961" s="527">
        <v>19</v>
      </c>
      <c r="P961" s="527">
        <v>9</v>
      </c>
      <c r="Q961" s="527">
        <v>9</v>
      </c>
      <c r="R961" s="527">
        <v>10</v>
      </c>
      <c r="S961" s="527">
        <v>2</v>
      </c>
      <c r="T961" s="527">
        <v>11</v>
      </c>
      <c r="U961" s="527">
        <v>8</v>
      </c>
      <c r="V961" s="527">
        <v>8</v>
      </c>
      <c r="W961" s="527">
        <v>5</v>
      </c>
      <c r="X961" s="527">
        <v>13</v>
      </c>
      <c r="Y961" s="527">
        <v>9</v>
      </c>
      <c r="Z961" s="527">
        <v>15</v>
      </c>
      <c r="AA961" s="527">
        <v>6</v>
      </c>
      <c r="AB961" s="527">
        <v>3</v>
      </c>
      <c r="AC961" s="527">
        <v>6</v>
      </c>
      <c r="AD961" s="527">
        <v>56</v>
      </c>
      <c r="AE961" s="528"/>
      <c r="AF961" s="527">
        <v>7</v>
      </c>
      <c r="AG961" s="527">
        <v>13</v>
      </c>
      <c r="AH961" s="527">
        <v>10</v>
      </c>
      <c r="AI961" s="527">
        <v>12</v>
      </c>
      <c r="AJ961" s="527">
        <v>7</v>
      </c>
      <c r="AK961" s="527">
        <v>4</v>
      </c>
      <c r="AL961" s="527">
        <v>7</v>
      </c>
      <c r="AM961" s="527">
        <v>3</v>
      </c>
      <c r="AN961" s="527">
        <v>7</v>
      </c>
      <c r="AO961" s="527">
        <v>5</v>
      </c>
      <c r="AP961" s="527">
        <v>2</v>
      </c>
      <c r="AQ961" s="527">
        <v>1</v>
      </c>
      <c r="AR961" s="527">
        <v>3</v>
      </c>
      <c r="AS961" s="527">
        <v>2</v>
      </c>
      <c r="AT961" s="527">
        <v>1</v>
      </c>
      <c r="AU961" s="527">
        <v>2</v>
      </c>
      <c r="AV961" s="528"/>
      <c r="AW961" s="527">
        <v>3</v>
      </c>
      <c r="AX961" s="528"/>
    </row>
    <row r="962" spans="1:50">
      <c r="A962" s="526" t="s">
        <v>1005</v>
      </c>
      <c r="B962" s="526" t="s">
        <v>396</v>
      </c>
      <c r="C962" s="526" t="s">
        <v>954</v>
      </c>
      <c r="D962" s="526" t="s">
        <v>427</v>
      </c>
      <c r="E962" s="526" t="s">
        <v>428</v>
      </c>
      <c r="F962" s="61" t="str">
        <f>IF(D962="","",VLOOKUP(D962,'UG SKU Categorization'!$A$1:$C$204,3,0))</f>
        <v>Solar</v>
      </c>
      <c r="G962" s="527">
        <v>129</v>
      </c>
      <c r="H962" s="527">
        <v>6</v>
      </c>
      <c r="I962" s="527">
        <v>4</v>
      </c>
      <c r="J962" s="527">
        <v>12</v>
      </c>
      <c r="K962" s="527">
        <v>31</v>
      </c>
      <c r="L962" s="527">
        <v>16</v>
      </c>
      <c r="M962" s="527">
        <v>13</v>
      </c>
      <c r="N962" s="527">
        <v>7</v>
      </c>
      <c r="O962" s="527">
        <v>12</v>
      </c>
      <c r="P962" s="527">
        <v>10</v>
      </c>
      <c r="Q962" s="527">
        <v>1</v>
      </c>
      <c r="R962" s="527">
        <v>3</v>
      </c>
      <c r="S962" s="527">
        <v>8</v>
      </c>
      <c r="T962" s="527">
        <v>5</v>
      </c>
      <c r="U962" s="528"/>
      <c r="V962" s="528"/>
      <c r="W962" s="528"/>
      <c r="X962" s="528"/>
      <c r="Y962" s="528"/>
      <c r="Z962" s="528"/>
      <c r="AA962" s="528"/>
      <c r="AB962" s="527">
        <v>1</v>
      </c>
      <c r="AC962" s="528"/>
      <c r="AD962" s="528"/>
      <c r="AE962" s="528"/>
      <c r="AF962" s="528"/>
      <c r="AG962" s="528"/>
      <c r="AH962" s="528"/>
      <c r="AI962" s="528"/>
      <c r="AJ962" s="528"/>
      <c r="AK962" s="528"/>
      <c r="AL962" s="528"/>
      <c r="AM962" s="528"/>
      <c r="AN962" s="528"/>
      <c r="AO962" s="528"/>
      <c r="AP962" s="528"/>
      <c r="AQ962" s="528"/>
      <c r="AR962" s="528"/>
      <c r="AS962" s="528"/>
      <c r="AT962" s="528"/>
      <c r="AU962" s="528"/>
      <c r="AV962" s="528"/>
      <c r="AW962" s="528"/>
      <c r="AX962" s="528"/>
    </row>
    <row r="963" spans="1:50">
      <c r="A963" s="526" t="s">
        <v>1005</v>
      </c>
      <c r="B963" s="526" t="s">
        <v>396</v>
      </c>
      <c r="C963" s="526" t="s">
        <v>954</v>
      </c>
      <c r="D963" s="526" t="s">
        <v>686</v>
      </c>
      <c r="E963" s="526" t="s">
        <v>687</v>
      </c>
      <c r="F963" s="61" t="str">
        <f>IF(D963="","",VLOOKUP(D963,'UG SKU Categorization'!$A$1:$C$204,3,0))</f>
        <v>Other</v>
      </c>
      <c r="G963" s="527">
        <v>84</v>
      </c>
      <c r="H963" s="527">
        <v>2</v>
      </c>
      <c r="I963" s="527">
        <v>6</v>
      </c>
      <c r="J963" s="527">
        <v>4</v>
      </c>
      <c r="K963" s="527">
        <v>8</v>
      </c>
      <c r="L963" s="527">
        <v>4</v>
      </c>
      <c r="M963" s="527">
        <v>1</v>
      </c>
      <c r="N963" s="527">
        <v>6</v>
      </c>
      <c r="O963" s="527">
        <v>3</v>
      </c>
      <c r="P963" s="528"/>
      <c r="Q963" s="527">
        <v>5</v>
      </c>
      <c r="R963" s="527">
        <v>4</v>
      </c>
      <c r="S963" s="528"/>
      <c r="T963" s="527">
        <v>2</v>
      </c>
      <c r="U963" s="527">
        <v>3</v>
      </c>
      <c r="V963" s="527">
        <v>1</v>
      </c>
      <c r="W963" s="527">
        <v>2</v>
      </c>
      <c r="X963" s="527">
        <v>1</v>
      </c>
      <c r="Y963" s="527">
        <v>3</v>
      </c>
      <c r="Z963" s="527">
        <v>8</v>
      </c>
      <c r="AA963" s="527">
        <v>5</v>
      </c>
      <c r="AB963" s="527">
        <v>4</v>
      </c>
      <c r="AC963" s="527">
        <v>5</v>
      </c>
      <c r="AD963" s="527">
        <v>1</v>
      </c>
      <c r="AE963" s="528"/>
      <c r="AF963" s="527">
        <v>2</v>
      </c>
      <c r="AG963" s="527">
        <v>2</v>
      </c>
      <c r="AH963" s="527">
        <v>1</v>
      </c>
      <c r="AI963" s="528"/>
      <c r="AJ963" s="528"/>
      <c r="AK963" s="527">
        <v>1</v>
      </c>
      <c r="AL963" s="528"/>
      <c r="AM963" s="528"/>
      <c r="AN963" s="528"/>
      <c r="AO963" s="528"/>
      <c r="AP963" s="528"/>
      <c r="AQ963" s="528"/>
      <c r="AR963" s="528"/>
      <c r="AS963" s="528"/>
      <c r="AT963" s="528"/>
      <c r="AU963" s="528"/>
      <c r="AV963" s="528"/>
      <c r="AW963" s="528"/>
      <c r="AX963" s="528"/>
    </row>
    <row r="964" spans="1:50">
      <c r="A964" s="526" t="s">
        <v>1005</v>
      </c>
      <c r="B964" s="526" t="s">
        <v>396</v>
      </c>
      <c r="C964" s="526" t="s">
        <v>954</v>
      </c>
      <c r="D964" s="526" t="s">
        <v>429</v>
      </c>
      <c r="E964" s="526" t="s">
        <v>430</v>
      </c>
      <c r="F964" s="61" t="str">
        <f>IF(D964="","",VLOOKUP(D964,'UG SKU Categorization'!$A$1:$C$204,3,0))</f>
        <v>Solar</v>
      </c>
      <c r="G964" s="527">
        <v>9</v>
      </c>
      <c r="H964" s="528"/>
      <c r="I964" s="528"/>
      <c r="J964" s="527">
        <v>1</v>
      </c>
      <c r="K964" s="528"/>
      <c r="L964" s="527">
        <v>1</v>
      </c>
      <c r="M964" s="528"/>
      <c r="N964" s="528"/>
      <c r="O964" s="528"/>
      <c r="P964" s="527">
        <v>1</v>
      </c>
      <c r="Q964" s="527">
        <v>1</v>
      </c>
      <c r="R964" s="528"/>
      <c r="S964" s="527">
        <v>2</v>
      </c>
      <c r="T964" s="527">
        <v>1</v>
      </c>
      <c r="U964" s="528"/>
      <c r="V964" s="528"/>
      <c r="W964" s="528"/>
      <c r="X964" s="527">
        <v>2</v>
      </c>
      <c r="Y964" s="528"/>
      <c r="Z964" s="528"/>
      <c r="AA964" s="528"/>
      <c r="AB964" s="528"/>
      <c r="AC964" s="528"/>
      <c r="AD964" s="528"/>
      <c r="AE964" s="528"/>
      <c r="AF964" s="528"/>
      <c r="AG964" s="528"/>
      <c r="AH964" s="528"/>
      <c r="AI964" s="528"/>
      <c r="AJ964" s="528"/>
      <c r="AK964" s="528"/>
      <c r="AL964" s="528"/>
      <c r="AM964" s="528"/>
      <c r="AN964" s="528"/>
      <c r="AO964" s="528"/>
      <c r="AP964" s="528"/>
      <c r="AQ964" s="528"/>
      <c r="AR964" s="528"/>
      <c r="AS964" s="528"/>
      <c r="AT964" s="528"/>
      <c r="AU964" s="528"/>
      <c r="AV964" s="528"/>
      <c r="AW964" s="528"/>
      <c r="AX964" s="528"/>
    </row>
    <row r="965" spans="1:50">
      <c r="A965" s="526" t="s">
        <v>1005</v>
      </c>
      <c r="B965" s="526" t="s">
        <v>396</v>
      </c>
      <c r="C965" s="526" t="s">
        <v>954</v>
      </c>
      <c r="D965" s="526" t="s">
        <v>431</v>
      </c>
      <c r="E965" s="526" t="s">
        <v>432</v>
      </c>
      <c r="F965" s="61" t="str">
        <f>IF(D965="","",VLOOKUP(D965,'UG SKU Categorization'!$A$1:$C$204,3,0))</f>
        <v>Solar</v>
      </c>
      <c r="G965" s="527">
        <v>6</v>
      </c>
      <c r="H965" s="528"/>
      <c r="I965" s="528"/>
      <c r="J965" s="527">
        <v>1</v>
      </c>
      <c r="K965" s="528"/>
      <c r="L965" s="527">
        <v>1</v>
      </c>
      <c r="M965" s="528"/>
      <c r="N965" s="528"/>
      <c r="O965" s="528"/>
      <c r="P965" s="527">
        <v>1</v>
      </c>
      <c r="Q965" s="527">
        <v>1</v>
      </c>
      <c r="R965" s="528"/>
      <c r="S965" s="527">
        <v>2</v>
      </c>
      <c r="T965" s="528"/>
      <c r="U965" s="528"/>
      <c r="V965" s="528"/>
      <c r="W965" s="528"/>
      <c r="X965" s="528"/>
      <c r="Y965" s="528"/>
      <c r="Z965" s="528"/>
      <c r="AA965" s="528"/>
      <c r="AB965" s="528"/>
      <c r="AC965" s="528"/>
      <c r="AD965" s="528"/>
      <c r="AE965" s="528"/>
      <c r="AF965" s="528"/>
      <c r="AG965" s="528"/>
      <c r="AH965" s="528"/>
      <c r="AI965" s="528"/>
      <c r="AJ965" s="528"/>
      <c r="AK965" s="528"/>
      <c r="AL965" s="528"/>
      <c r="AM965" s="528"/>
      <c r="AN965" s="528"/>
      <c r="AO965" s="528"/>
      <c r="AP965" s="528"/>
      <c r="AQ965" s="528"/>
      <c r="AR965" s="528"/>
      <c r="AS965" s="528"/>
      <c r="AT965" s="528"/>
      <c r="AU965" s="528"/>
      <c r="AV965" s="528"/>
      <c r="AW965" s="528"/>
      <c r="AX965" s="528"/>
    </row>
    <row r="966" spans="1:50">
      <c r="A966" s="526" t="s">
        <v>1005</v>
      </c>
      <c r="B966" s="526" t="s">
        <v>396</v>
      </c>
      <c r="C966" s="526" t="s">
        <v>954</v>
      </c>
      <c r="D966" s="526" t="s">
        <v>433</v>
      </c>
      <c r="E966" s="526" t="s">
        <v>434</v>
      </c>
      <c r="F966" s="61" t="str">
        <f>IF(D966="","",VLOOKUP(D966,'UG SKU Categorization'!$A$1:$C$204,3,0))</f>
        <v>Solar</v>
      </c>
      <c r="G966" s="527">
        <v>7</v>
      </c>
      <c r="H966" s="528"/>
      <c r="I966" s="528"/>
      <c r="J966" s="527">
        <v>1</v>
      </c>
      <c r="K966" s="528"/>
      <c r="L966" s="527">
        <v>1</v>
      </c>
      <c r="M966" s="528"/>
      <c r="N966" s="528"/>
      <c r="O966" s="528"/>
      <c r="P966" s="527">
        <v>1</v>
      </c>
      <c r="Q966" s="527">
        <v>1</v>
      </c>
      <c r="R966" s="528"/>
      <c r="S966" s="528"/>
      <c r="T966" s="528"/>
      <c r="U966" s="528"/>
      <c r="V966" s="528"/>
      <c r="W966" s="528"/>
      <c r="X966" s="527">
        <v>3</v>
      </c>
      <c r="Y966" s="528"/>
      <c r="Z966" s="528"/>
      <c r="AA966" s="528"/>
      <c r="AB966" s="528"/>
      <c r="AC966" s="528"/>
      <c r="AD966" s="528"/>
      <c r="AE966" s="528"/>
      <c r="AF966" s="528"/>
      <c r="AG966" s="528"/>
      <c r="AH966" s="528"/>
      <c r="AI966" s="528"/>
      <c r="AJ966" s="528"/>
      <c r="AK966" s="528"/>
      <c r="AL966" s="528"/>
      <c r="AM966" s="528"/>
      <c r="AN966" s="528"/>
      <c r="AO966" s="528"/>
      <c r="AP966" s="528"/>
      <c r="AQ966" s="528"/>
      <c r="AR966" s="528"/>
      <c r="AS966" s="528"/>
      <c r="AT966" s="528"/>
      <c r="AU966" s="528"/>
      <c r="AV966" s="528"/>
      <c r="AW966" s="528"/>
      <c r="AX966" s="528"/>
    </row>
    <row r="967" spans="1:50">
      <c r="A967" s="526" t="s">
        <v>1005</v>
      </c>
      <c r="B967" s="526" t="s">
        <v>396</v>
      </c>
      <c r="C967" s="526" t="s">
        <v>954</v>
      </c>
      <c r="D967" s="526" t="s">
        <v>435</v>
      </c>
      <c r="E967" s="526" t="s">
        <v>436</v>
      </c>
      <c r="F967" s="61" t="str">
        <f>IF(D967="","",VLOOKUP(D967,'UG SKU Categorization'!$A$1:$C$204,3,0))</f>
        <v>Solar</v>
      </c>
      <c r="G967" s="527">
        <v>6</v>
      </c>
      <c r="H967" s="528"/>
      <c r="I967" s="528"/>
      <c r="J967" s="528"/>
      <c r="K967" s="528"/>
      <c r="L967" s="527">
        <v>1</v>
      </c>
      <c r="M967" s="528"/>
      <c r="N967" s="528"/>
      <c r="O967" s="528"/>
      <c r="P967" s="527">
        <v>1</v>
      </c>
      <c r="Q967" s="527">
        <v>1</v>
      </c>
      <c r="R967" s="528"/>
      <c r="S967" s="528"/>
      <c r="T967" s="528"/>
      <c r="U967" s="528"/>
      <c r="V967" s="528"/>
      <c r="W967" s="528"/>
      <c r="X967" s="527">
        <v>3</v>
      </c>
      <c r="Y967" s="528"/>
      <c r="Z967" s="528"/>
      <c r="AA967" s="528"/>
      <c r="AB967" s="528"/>
      <c r="AC967" s="528"/>
      <c r="AD967" s="528"/>
      <c r="AE967" s="528"/>
      <c r="AF967" s="528"/>
      <c r="AG967" s="528"/>
      <c r="AH967" s="528"/>
      <c r="AI967" s="528"/>
      <c r="AJ967" s="528"/>
      <c r="AK967" s="528"/>
      <c r="AL967" s="528"/>
      <c r="AM967" s="528"/>
      <c r="AN967" s="528"/>
      <c r="AO967" s="528"/>
      <c r="AP967" s="528"/>
      <c r="AQ967" s="528"/>
      <c r="AR967" s="528"/>
      <c r="AS967" s="528"/>
      <c r="AT967" s="528"/>
      <c r="AU967" s="528"/>
      <c r="AV967" s="528"/>
      <c r="AW967" s="528"/>
      <c r="AX967" s="528"/>
    </row>
    <row r="968" spans="1:50">
      <c r="A968" s="526" t="s">
        <v>1005</v>
      </c>
      <c r="B968" s="526" t="s">
        <v>396</v>
      </c>
      <c r="C968" s="526" t="s">
        <v>954</v>
      </c>
      <c r="D968" s="526" t="s">
        <v>437</v>
      </c>
      <c r="E968" s="526" t="s">
        <v>438</v>
      </c>
      <c r="F968" s="61" t="str">
        <f>IF(D968="","",VLOOKUP(D968,'UG SKU Categorization'!$A$1:$C$204,3,0))</f>
        <v>Solar</v>
      </c>
      <c r="G968" s="527">
        <v>217</v>
      </c>
      <c r="H968" s="527">
        <v>206</v>
      </c>
      <c r="I968" s="528"/>
      <c r="J968" s="527">
        <v>1</v>
      </c>
      <c r="K968" s="528"/>
      <c r="L968" s="527">
        <v>1</v>
      </c>
      <c r="M968" s="528"/>
      <c r="N968" s="528"/>
      <c r="O968" s="528"/>
      <c r="P968" s="527">
        <v>2</v>
      </c>
      <c r="Q968" s="527">
        <v>1</v>
      </c>
      <c r="R968" s="528"/>
      <c r="S968" s="527">
        <v>1</v>
      </c>
      <c r="T968" s="527">
        <v>3</v>
      </c>
      <c r="U968" s="528"/>
      <c r="V968" s="528"/>
      <c r="W968" s="528"/>
      <c r="X968" s="527">
        <v>1</v>
      </c>
      <c r="Y968" s="528"/>
      <c r="Z968" s="528"/>
      <c r="AA968" s="528"/>
      <c r="AB968" s="528"/>
      <c r="AC968" s="528"/>
      <c r="AD968" s="528"/>
      <c r="AE968" s="528"/>
      <c r="AF968" s="527">
        <v>1</v>
      </c>
      <c r="AG968" s="528"/>
      <c r="AH968" s="528"/>
      <c r="AI968" s="528"/>
      <c r="AJ968" s="528"/>
      <c r="AK968" s="528"/>
      <c r="AL968" s="528"/>
      <c r="AM968" s="528"/>
      <c r="AN968" s="528"/>
      <c r="AO968" s="528"/>
      <c r="AP968" s="528"/>
      <c r="AQ968" s="528"/>
      <c r="AR968" s="528"/>
      <c r="AS968" s="528"/>
      <c r="AT968" s="528"/>
      <c r="AU968" s="528"/>
      <c r="AV968" s="528"/>
      <c r="AW968" s="528"/>
      <c r="AX968" s="528"/>
    </row>
    <row r="969" spans="1:50">
      <c r="A969" s="526" t="s">
        <v>1005</v>
      </c>
      <c r="B969" s="526" t="s">
        <v>396</v>
      </c>
      <c r="C969" s="526" t="s">
        <v>954</v>
      </c>
      <c r="D969" s="526" t="s">
        <v>479</v>
      </c>
      <c r="E969" s="526" t="s">
        <v>480</v>
      </c>
      <c r="F969" s="61" t="str">
        <f>IF(D969="","",VLOOKUP(D969,'UG SKU Categorization'!$A$1:$C$204,3,0))</f>
        <v>Soap</v>
      </c>
      <c r="G969" s="527">
        <v>36198</v>
      </c>
      <c r="H969" s="528"/>
      <c r="I969" s="527">
        <v>269</v>
      </c>
      <c r="J969" s="527">
        <v>3494</v>
      </c>
      <c r="K969" s="527">
        <v>5770</v>
      </c>
      <c r="L969" s="527">
        <v>1226</v>
      </c>
      <c r="M969" s="527">
        <v>713</v>
      </c>
      <c r="N969" s="527">
        <v>1579</v>
      </c>
      <c r="O969" s="527">
        <v>348</v>
      </c>
      <c r="P969" s="527">
        <v>1464</v>
      </c>
      <c r="Q969" s="527">
        <v>3169</v>
      </c>
      <c r="R969" s="527">
        <v>1139</v>
      </c>
      <c r="S969" s="527">
        <v>222</v>
      </c>
      <c r="T969" s="527">
        <v>89</v>
      </c>
      <c r="U969" s="527">
        <v>130</v>
      </c>
      <c r="V969" s="527">
        <v>101</v>
      </c>
      <c r="W969" s="527">
        <v>81</v>
      </c>
      <c r="X969" s="527">
        <v>75</v>
      </c>
      <c r="Y969" s="527">
        <v>141</v>
      </c>
      <c r="Z969" s="527">
        <v>236</v>
      </c>
      <c r="AA969" s="527">
        <v>145</v>
      </c>
      <c r="AB969" s="527">
        <v>121</v>
      </c>
      <c r="AC969" s="527">
        <v>115</v>
      </c>
      <c r="AD969" s="527">
        <v>185</v>
      </c>
      <c r="AE969" s="528"/>
      <c r="AF969" s="527">
        <v>135</v>
      </c>
      <c r="AG969" s="527">
        <v>400</v>
      </c>
      <c r="AH969" s="527">
        <v>133</v>
      </c>
      <c r="AI969" s="527">
        <v>135</v>
      </c>
      <c r="AJ969" s="527">
        <v>128</v>
      </c>
      <c r="AK969" s="527">
        <v>794</v>
      </c>
      <c r="AL969" s="527">
        <v>1420</v>
      </c>
      <c r="AM969" s="527">
        <v>540</v>
      </c>
      <c r="AN969" s="527">
        <v>1628</v>
      </c>
      <c r="AO969" s="527">
        <v>933</v>
      </c>
      <c r="AP969" s="527">
        <v>1228</v>
      </c>
      <c r="AQ969" s="527">
        <v>1323</v>
      </c>
      <c r="AR969" s="527">
        <v>565</v>
      </c>
      <c r="AS969" s="527">
        <v>1443</v>
      </c>
      <c r="AT969" s="527">
        <v>1940</v>
      </c>
      <c r="AU969" s="527">
        <v>1046</v>
      </c>
      <c r="AV969" s="527">
        <v>1038</v>
      </c>
      <c r="AW969" s="527">
        <v>435</v>
      </c>
      <c r="AX969" s="527">
        <v>122</v>
      </c>
    </row>
    <row r="970" spans="1:50">
      <c r="A970" s="526" t="s">
        <v>1005</v>
      </c>
      <c r="B970" s="526" t="s">
        <v>396</v>
      </c>
      <c r="C970" s="526" t="s">
        <v>954</v>
      </c>
      <c r="D970" s="526" t="s">
        <v>481</v>
      </c>
      <c r="E970" s="526" t="s">
        <v>482</v>
      </c>
      <c r="F970" s="61" t="str">
        <f>IF(D970="","",VLOOKUP(D970,'UG SKU Categorization'!$A$1:$C$204,3,0))</f>
        <v>Other</v>
      </c>
      <c r="G970" s="527">
        <v>539</v>
      </c>
      <c r="H970" s="528"/>
      <c r="I970" s="527">
        <v>41</v>
      </c>
      <c r="J970" s="527">
        <v>52</v>
      </c>
      <c r="K970" s="527">
        <v>12</v>
      </c>
      <c r="L970" s="527">
        <v>25</v>
      </c>
      <c r="M970" s="527">
        <v>18</v>
      </c>
      <c r="N970" s="527">
        <v>21</v>
      </c>
      <c r="O970" s="527">
        <v>12</v>
      </c>
      <c r="P970" s="527">
        <v>27</v>
      </c>
      <c r="Q970" s="527">
        <v>12</v>
      </c>
      <c r="R970" s="527">
        <v>12</v>
      </c>
      <c r="S970" s="527">
        <v>1</v>
      </c>
      <c r="T970" s="527">
        <v>7</v>
      </c>
      <c r="U970" s="527">
        <v>8</v>
      </c>
      <c r="V970" s="527">
        <v>4</v>
      </c>
      <c r="W970" s="527">
        <v>11</v>
      </c>
      <c r="X970" s="527">
        <v>13</v>
      </c>
      <c r="Y970" s="527">
        <v>4</v>
      </c>
      <c r="Z970" s="527">
        <v>5</v>
      </c>
      <c r="AA970" s="527">
        <v>12</v>
      </c>
      <c r="AB970" s="527">
        <v>10</v>
      </c>
      <c r="AC970" s="527">
        <v>65</v>
      </c>
      <c r="AD970" s="527">
        <v>58</v>
      </c>
      <c r="AE970" s="528"/>
      <c r="AF970" s="527">
        <v>7</v>
      </c>
      <c r="AG970" s="527">
        <v>5</v>
      </c>
      <c r="AH970" s="527">
        <v>19</v>
      </c>
      <c r="AI970" s="527">
        <v>10</v>
      </c>
      <c r="AJ970" s="527">
        <v>20</v>
      </c>
      <c r="AK970" s="527">
        <v>26</v>
      </c>
      <c r="AL970" s="527">
        <v>12</v>
      </c>
      <c r="AM970" s="527">
        <v>8</v>
      </c>
      <c r="AN970" s="527">
        <v>2</v>
      </c>
      <c r="AO970" s="528"/>
      <c r="AP970" s="528"/>
      <c r="AQ970" s="528"/>
      <c r="AR970" s="528"/>
      <c r="AS970" s="528"/>
      <c r="AT970" s="528"/>
      <c r="AU970" s="528"/>
      <c r="AV970" s="528"/>
      <c r="AW970" s="528"/>
      <c r="AX970" s="528"/>
    </row>
    <row r="971" spans="1:50">
      <c r="A971" s="526" t="s">
        <v>1005</v>
      </c>
      <c r="B971" s="526" t="s">
        <v>396</v>
      </c>
      <c r="C971" s="526" t="s">
        <v>954</v>
      </c>
      <c r="D971" s="526" t="s">
        <v>483</v>
      </c>
      <c r="E971" s="526" t="s">
        <v>484</v>
      </c>
      <c r="F971" s="61" t="str">
        <f>IF(D971="","",VLOOKUP(D971,'UG SKU Categorization'!$A$1:$C$204,3,0))</f>
        <v>Soap</v>
      </c>
      <c r="G971" s="527">
        <v>237</v>
      </c>
      <c r="H971" s="528"/>
      <c r="I971" s="527">
        <v>41</v>
      </c>
      <c r="J971" s="527">
        <v>20</v>
      </c>
      <c r="K971" s="528"/>
      <c r="L971" s="527">
        <v>44</v>
      </c>
      <c r="M971" s="527">
        <v>10</v>
      </c>
      <c r="N971" s="527">
        <v>7</v>
      </c>
      <c r="O971" s="527">
        <v>3</v>
      </c>
      <c r="P971" s="527">
        <v>15</v>
      </c>
      <c r="Q971" s="527">
        <v>5</v>
      </c>
      <c r="R971" s="528"/>
      <c r="S971" s="527">
        <v>8</v>
      </c>
      <c r="T971" s="527">
        <v>6</v>
      </c>
      <c r="U971" s="527">
        <v>8</v>
      </c>
      <c r="V971" s="527">
        <v>2</v>
      </c>
      <c r="W971" s="527">
        <v>4</v>
      </c>
      <c r="X971" s="527">
        <v>19</v>
      </c>
      <c r="Y971" s="527">
        <v>5</v>
      </c>
      <c r="Z971" s="527">
        <v>2</v>
      </c>
      <c r="AA971" s="527">
        <v>3</v>
      </c>
      <c r="AB971" s="527">
        <v>3</v>
      </c>
      <c r="AC971" s="527">
        <v>4</v>
      </c>
      <c r="AD971" s="528"/>
      <c r="AE971" s="528"/>
      <c r="AF971" s="527">
        <v>4</v>
      </c>
      <c r="AG971" s="527">
        <v>18</v>
      </c>
      <c r="AH971" s="527">
        <v>2</v>
      </c>
      <c r="AI971" s="527">
        <v>2</v>
      </c>
      <c r="AJ971" s="527">
        <v>2</v>
      </c>
      <c r="AK971" s="528"/>
      <c r="AL971" s="528"/>
      <c r="AM971" s="528"/>
      <c r="AN971" s="528"/>
      <c r="AO971" s="528"/>
      <c r="AP971" s="528"/>
      <c r="AQ971" s="528"/>
      <c r="AR971" s="528"/>
      <c r="AS971" s="528"/>
      <c r="AT971" s="528"/>
      <c r="AU971" s="528"/>
      <c r="AV971" s="528"/>
      <c r="AW971" s="528"/>
      <c r="AX971" s="528"/>
    </row>
    <row r="972" spans="1:50">
      <c r="A972" s="526" t="s">
        <v>1005</v>
      </c>
      <c r="B972" s="526" t="s">
        <v>396</v>
      </c>
      <c r="C972" s="526" t="s">
        <v>954</v>
      </c>
      <c r="D972" s="526" t="s">
        <v>485</v>
      </c>
      <c r="E972" s="526" t="s">
        <v>486</v>
      </c>
      <c r="F972" s="61" t="str">
        <f>IF(D972="","",VLOOKUP(D972,'UG SKU Categorization'!$A$1:$C$204,3,0))</f>
        <v>Soap</v>
      </c>
      <c r="G972" s="527">
        <v>160</v>
      </c>
      <c r="H972" s="528"/>
      <c r="I972" s="528"/>
      <c r="J972" s="528"/>
      <c r="K972" s="528"/>
      <c r="L972" s="528"/>
      <c r="M972" s="528"/>
      <c r="N972" s="528"/>
      <c r="O972" s="528"/>
      <c r="P972" s="528"/>
      <c r="Q972" s="528"/>
      <c r="R972" s="527">
        <v>17</v>
      </c>
      <c r="S972" s="527">
        <v>19</v>
      </c>
      <c r="T972" s="527">
        <v>7</v>
      </c>
      <c r="U972" s="527">
        <v>1</v>
      </c>
      <c r="V972" s="527">
        <v>6</v>
      </c>
      <c r="W972" s="527">
        <v>4</v>
      </c>
      <c r="X972" s="527">
        <v>2</v>
      </c>
      <c r="Y972" s="527">
        <v>1</v>
      </c>
      <c r="Z972" s="527">
        <v>4</v>
      </c>
      <c r="AA972" s="527">
        <v>3</v>
      </c>
      <c r="AB972" s="527">
        <v>1</v>
      </c>
      <c r="AC972" s="527">
        <v>4</v>
      </c>
      <c r="AD972" s="527">
        <v>3</v>
      </c>
      <c r="AE972" s="528"/>
      <c r="AF972" s="527">
        <v>9</v>
      </c>
      <c r="AG972" s="527">
        <v>8</v>
      </c>
      <c r="AH972" s="527">
        <v>2</v>
      </c>
      <c r="AI972" s="527">
        <v>4</v>
      </c>
      <c r="AJ972" s="527">
        <v>4</v>
      </c>
      <c r="AK972" s="527">
        <v>4</v>
      </c>
      <c r="AL972" s="527">
        <v>2</v>
      </c>
      <c r="AM972" s="527">
        <v>1</v>
      </c>
      <c r="AN972" s="527">
        <v>6</v>
      </c>
      <c r="AO972" s="527">
        <v>4</v>
      </c>
      <c r="AP972" s="527">
        <v>10</v>
      </c>
      <c r="AQ972" s="527">
        <v>10</v>
      </c>
      <c r="AR972" s="527">
        <v>6</v>
      </c>
      <c r="AS972" s="527">
        <v>5</v>
      </c>
      <c r="AT972" s="527">
        <v>3</v>
      </c>
      <c r="AU972" s="527">
        <v>10</v>
      </c>
      <c r="AV972" s="528"/>
      <c r="AW972" s="528"/>
      <c r="AX972" s="528"/>
    </row>
    <row r="973" spans="1:50">
      <c r="A973" s="526" t="s">
        <v>1005</v>
      </c>
      <c r="B973" s="526" t="s">
        <v>396</v>
      </c>
      <c r="C973" s="526" t="s">
        <v>954</v>
      </c>
      <c r="D973" s="526" t="s">
        <v>487</v>
      </c>
      <c r="E973" s="526" t="s">
        <v>488</v>
      </c>
      <c r="F973" s="61" t="str">
        <f>IF(D973="","",VLOOKUP(D973,'UG SKU Categorization'!$A$1:$C$204,3,0))</f>
        <v>Soap</v>
      </c>
      <c r="G973" s="527">
        <v>498</v>
      </c>
      <c r="H973" s="528"/>
      <c r="I973" s="528"/>
      <c r="J973" s="528"/>
      <c r="K973" s="528"/>
      <c r="L973" s="528"/>
      <c r="M973" s="528"/>
      <c r="N973" s="528"/>
      <c r="O973" s="528"/>
      <c r="P973" s="528"/>
      <c r="Q973" s="528"/>
      <c r="R973" s="527">
        <v>27</v>
      </c>
      <c r="S973" s="527">
        <v>36</v>
      </c>
      <c r="T973" s="527">
        <v>27</v>
      </c>
      <c r="U973" s="527">
        <v>34</v>
      </c>
      <c r="V973" s="527">
        <v>19</v>
      </c>
      <c r="W973" s="527">
        <v>10</v>
      </c>
      <c r="X973" s="527">
        <v>23</v>
      </c>
      <c r="Y973" s="527">
        <v>10</v>
      </c>
      <c r="Z973" s="527">
        <v>18</v>
      </c>
      <c r="AA973" s="527">
        <v>12</v>
      </c>
      <c r="AB973" s="527">
        <v>13</v>
      </c>
      <c r="AC973" s="527">
        <v>21</v>
      </c>
      <c r="AD973" s="527">
        <v>63</v>
      </c>
      <c r="AE973" s="528"/>
      <c r="AF973" s="527">
        <v>39</v>
      </c>
      <c r="AG973" s="527">
        <v>18</v>
      </c>
      <c r="AH973" s="527">
        <v>19</v>
      </c>
      <c r="AI973" s="527">
        <v>12</v>
      </c>
      <c r="AJ973" s="527">
        <v>18</v>
      </c>
      <c r="AK973" s="527">
        <v>6</v>
      </c>
      <c r="AL973" s="527">
        <v>7</v>
      </c>
      <c r="AM973" s="527">
        <v>6</v>
      </c>
      <c r="AN973" s="527">
        <v>18</v>
      </c>
      <c r="AO973" s="527">
        <v>4</v>
      </c>
      <c r="AP973" s="527">
        <v>2</v>
      </c>
      <c r="AQ973" s="527">
        <v>8</v>
      </c>
      <c r="AR973" s="527">
        <v>22</v>
      </c>
      <c r="AS973" s="527">
        <v>4</v>
      </c>
      <c r="AT973" s="527">
        <v>2</v>
      </c>
      <c r="AU973" s="528"/>
      <c r="AV973" s="528"/>
      <c r="AW973" s="528"/>
      <c r="AX973" s="528"/>
    </row>
    <row r="974" spans="1:50">
      <c r="A974" s="526" t="s">
        <v>1005</v>
      </c>
      <c r="B974" s="526" t="s">
        <v>396</v>
      </c>
      <c r="C974" s="526" t="s">
        <v>954</v>
      </c>
      <c r="D974" s="526" t="s">
        <v>439</v>
      </c>
      <c r="E974" s="526" t="s">
        <v>440</v>
      </c>
      <c r="F974" s="61" t="str">
        <f>IF(D974="","",VLOOKUP(D974,'UG SKU Categorization'!$A$1:$C$204,3,0))</f>
        <v>Solar</v>
      </c>
      <c r="G974" s="527">
        <v>47</v>
      </c>
      <c r="H974" s="528"/>
      <c r="I974" s="528"/>
      <c r="J974" s="528"/>
      <c r="K974" s="528"/>
      <c r="L974" s="528"/>
      <c r="M974" s="528"/>
      <c r="N974" s="528"/>
      <c r="O974" s="528"/>
      <c r="P974" s="528"/>
      <c r="Q974" s="528"/>
      <c r="R974" s="527">
        <v>5</v>
      </c>
      <c r="S974" s="527">
        <v>13</v>
      </c>
      <c r="T974" s="527">
        <v>2</v>
      </c>
      <c r="U974" s="528"/>
      <c r="V974" s="527">
        <v>4</v>
      </c>
      <c r="W974" s="527">
        <v>1</v>
      </c>
      <c r="X974" s="528"/>
      <c r="Y974" s="527">
        <v>5</v>
      </c>
      <c r="Z974" s="527">
        <v>1</v>
      </c>
      <c r="AA974" s="527">
        <v>2</v>
      </c>
      <c r="AB974" s="527">
        <v>4</v>
      </c>
      <c r="AC974" s="528"/>
      <c r="AD974" s="528"/>
      <c r="AE974" s="528"/>
      <c r="AF974" s="527">
        <v>2</v>
      </c>
      <c r="AG974" s="527">
        <v>1</v>
      </c>
      <c r="AH974" s="528"/>
      <c r="AI974" s="528"/>
      <c r="AJ974" s="528"/>
      <c r="AK974" s="528"/>
      <c r="AL974" s="528"/>
      <c r="AM974" s="528"/>
      <c r="AN974" s="528"/>
      <c r="AO974" s="528"/>
      <c r="AP974" s="528"/>
      <c r="AQ974" s="527">
        <v>4</v>
      </c>
      <c r="AR974" s="528"/>
      <c r="AS974" s="528"/>
      <c r="AT974" s="528"/>
      <c r="AU974" s="527">
        <v>2</v>
      </c>
      <c r="AV974" s="528"/>
      <c r="AW974" s="527">
        <v>1</v>
      </c>
      <c r="AX974" s="528"/>
    </row>
    <row r="975" spans="1:50">
      <c r="A975" s="526" t="s">
        <v>1005</v>
      </c>
      <c r="B975" s="526" t="s">
        <v>396</v>
      </c>
      <c r="C975" s="526" t="s">
        <v>954</v>
      </c>
      <c r="D975" s="526" t="s">
        <v>703</v>
      </c>
      <c r="E975" s="526" t="s">
        <v>704</v>
      </c>
      <c r="F975" s="61" t="str">
        <f>IF(D975="","",VLOOKUP(D975,'UG SKU Categorization'!$A$1:$C$204,3,0))</f>
        <v>Cookstoves</v>
      </c>
      <c r="G975" s="527">
        <v>18</v>
      </c>
      <c r="H975" s="528"/>
      <c r="I975" s="528"/>
      <c r="J975" s="528"/>
      <c r="K975" s="528"/>
      <c r="L975" s="528"/>
      <c r="M975" s="528"/>
      <c r="N975" s="528"/>
      <c r="O975" s="528"/>
      <c r="P975" s="528"/>
      <c r="Q975" s="528"/>
      <c r="R975" s="528"/>
      <c r="S975" s="527">
        <v>1</v>
      </c>
      <c r="T975" s="527">
        <v>3</v>
      </c>
      <c r="U975" s="527">
        <v>1</v>
      </c>
      <c r="V975" s="527">
        <v>2</v>
      </c>
      <c r="W975" s="527">
        <v>3</v>
      </c>
      <c r="X975" s="527">
        <v>1</v>
      </c>
      <c r="Y975" s="528"/>
      <c r="Z975" s="527">
        <v>1</v>
      </c>
      <c r="AA975" s="527">
        <v>1</v>
      </c>
      <c r="AB975" s="528"/>
      <c r="AC975" s="528"/>
      <c r="AD975" s="527">
        <v>1</v>
      </c>
      <c r="AE975" s="528"/>
      <c r="AF975" s="528"/>
      <c r="AG975" s="528"/>
      <c r="AH975" s="528"/>
      <c r="AI975" s="528"/>
      <c r="AJ975" s="528"/>
      <c r="AK975" s="528"/>
      <c r="AL975" s="527">
        <v>1</v>
      </c>
      <c r="AM975" s="528"/>
      <c r="AN975" s="527">
        <v>1</v>
      </c>
      <c r="AO975" s="527">
        <v>1</v>
      </c>
      <c r="AP975" s="528"/>
      <c r="AQ975" s="528"/>
      <c r="AR975" s="528"/>
      <c r="AS975" s="528"/>
      <c r="AT975" s="528"/>
      <c r="AU975" s="527">
        <v>1</v>
      </c>
      <c r="AV975" s="528"/>
      <c r="AW975" s="528"/>
      <c r="AX975" s="528"/>
    </row>
    <row r="976" spans="1:50">
      <c r="A976" s="526" t="s">
        <v>1005</v>
      </c>
      <c r="B976" s="526" t="s">
        <v>396</v>
      </c>
      <c r="C976" s="526" t="s">
        <v>954</v>
      </c>
      <c r="D976" s="526" t="s">
        <v>489</v>
      </c>
      <c r="E976" s="526" t="s">
        <v>490</v>
      </c>
      <c r="F976" s="61" t="str">
        <f>IF(D976="","",VLOOKUP(D976,'UG SKU Categorization'!$A$1:$C$204,3,0))</f>
        <v>Other</v>
      </c>
      <c r="G976" s="527">
        <v>35</v>
      </c>
      <c r="H976" s="528"/>
      <c r="I976" s="528"/>
      <c r="J976" s="528"/>
      <c r="K976" s="528"/>
      <c r="L976" s="528"/>
      <c r="M976" s="528"/>
      <c r="N976" s="528"/>
      <c r="O976" s="528"/>
      <c r="P976" s="528"/>
      <c r="Q976" s="528"/>
      <c r="R976" s="528"/>
      <c r="S976" s="528"/>
      <c r="T976" s="527">
        <v>2</v>
      </c>
      <c r="U976" s="527">
        <v>2</v>
      </c>
      <c r="V976" s="527">
        <v>1</v>
      </c>
      <c r="W976" s="527">
        <v>1</v>
      </c>
      <c r="X976" s="527">
        <v>3</v>
      </c>
      <c r="Y976" s="527">
        <v>2</v>
      </c>
      <c r="Z976" s="528"/>
      <c r="AA976" s="528"/>
      <c r="AB976" s="528"/>
      <c r="AC976" s="527">
        <v>2</v>
      </c>
      <c r="AD976" s="527">
        <v>2</v>
      </c>
      <c r="AE976" s="528"/>
      <c r="AF976" s="527">
        <v>1</v>
      </c>
      <c r="AG976" s="527">
        <v>4</v>
      </c>
      <c r="AH976" s="527">
        <v>4</v>
      </c>
      <c r="AI976" s="527">
        <v>5</v>
      </c>
      <c r="AJ976" s="527">
        <v>3</v>
      </c>
      <c r="AK976" s="527">
        <v>3</v>
      </c>
      <c r="AL976" s="528"/>
      <c r="AM976" s="528"/>
      <c r="AN976" s="528"/>
      <c r="AO976" s="528"/>
      <c r="AP976" s="528"/>
      <c r="AQ976" s="528"/>
      <c r="AR976" s="528"/>
      <c r="AS976" s="528"/>
      <c r="AT976" s="528"/>
      <c r="AU976" s="528"/>
      <c r="AV976" s="528"/>
      <c r="AW976" s="528"/>
      <c r="AX976" s="528"/>
    </row>
    <row r="977" spans="1:50">
      <c r="A977" s="526" t="s">
        <v>1005</v>
      </c>
      <c r="B977" s="526" t="s">
        <v>396</v>
      </c>
      <c r="C977" s="526" t="s">
        <v>954</v>
      </c>
      <c r="D977" s="526" t="s">
        <v>491</v>
      </c>
      <c r="E977" s="526" t="s">
        <v>492</v>
      </c>
      <c r="F977" s="61" t="str">
        <f>IF(D977="","",VLOOKUP(D977,'UG SKU Categorization'!$A$1:$C$204,3,0))</f>
        <v>Other</v>
      </c>
      <c r="G977" s="527">
        <v>10</v>
      </c>
      <c r="H977" s="528"/>
      <c r="I977" s="528"/>
      <c r="J977" s="528"/>
      <c r="K977" s="528"/>
      <c r="L977" s="528"/>
      <c r="M977" s="528"/>
      <c r="N977" s="528"/>
      <c r="O977" s="528"/>
      <c r="P977" s="528"/>
      <c r="Q977" s="528"/>
      <c r="R977" s="528"/>
      <c r="S977" s="528"/>
      <c r="T977" s="528"/>
      <c r="U977" s="528"/>
      <c r="V977" s="528"/>
      <c r="W977" s="528"/>
      <c r="X977" s="528"/>
      <c r="Y977" s="527">
        <v>2</v>
      </c>
      <c r="Z977" s="528"/>
      <c r="AA977" s="528"/>
      <c r="AB977" s="528"/>
      <c r="AC977" s="528"/>
      <c r="AD977" s="527">
        <v>1</v>
      </c>
      <c r="AE977" s="528"/>
      <c r="AF977" s="528"/>
      <c r="AG977" s="528"/>
      <c r="AH977" s="527">
        <v>5</v>
      </c>
      <c r="AI977" s="528"/>
      <c r="AJ977" s="528"/>
      <c r="AK977" s="528"/>
      <c r="AL977" s="528"/>
      <c r="AM977" s="528"/>
      <c r="AN977" s="528"/>
      <c r="AO977" s="528"/>
      <c r="AP977" s="528"/>
      <c r="AQ977" s="528"/>
      <c r="AR977" s="528"/>
      <c r="AS977" s="527">
        <v>1</v>
      </c>
      <c r="AT977" s="528"/>
      <c r="AU977" s="527">
        <v>1</v>
      </c>
      <c r="AV977" s="528"/>
      <c r="AW977" s="528"/>
      <c r="AX977" s="528"/>
    </row>
    <row r="978" spans="1:50">
      <c r="A978" s="526" t="s">
        <v>1005</v>
      </c>
      <c r="B978" s="526" t="s">
        <v>396</v>
      </c>
      <c r="C978" s="526" t="s">
        <v>954</v>
      </c>
      <c r="D978" s="526" t="s">
        <v>705</v>
      </c>
      <c r="E978" s="526" t="s">
        <v>706</v>
      </c>
      <c r="F978" s="61" t="str">
        <f>IF(D978="","",VLOOKUP(D978,'UG SKU Categorization'!$A$1:$C$204,3,0))</f>
        <v>Cookstoves</v>
      </c>
      <c r="G978" s="527">
        <v>57</v>
      </c>
      <c r="H978" s="528"/>
      <c r="I978" s="528"/>
      <c r="J978" s="528"/>
      <c r="K978" s="528"/>
      <c r="L978" s="528"/>
      <c r="M978" s="528"/>
      <c r="N978" s="528"/>
      <c r="O978" s="528"/>
      <c r="P978" s="528"/>
      <c r="Q978" s="528"/>
      <c r="R978" s="528"/>
      <c r="S978" s="528"/>
      <c r="T978" s="527">
        <v>4</v>
      </c>
      <c r="U978" s="527">
        <v>4</v>
      </c>
      <c r="V978" s="527">
        <v>1</v>
      </c>
      <c r="W978" s="527">
        <v>12</v>
      </c>
      <c r="X978" s="527">
        <v>1</v>
      </c>
      <c r="Y978" s="527">
        <v>2</v>
      </c>
      <c r="Z978" s="527">
        <v>3</v>
      </c>
      <c r="AA978" s="527">
        <v>1</v>
      </c>
      <c r="AB978" s="528"/>
      <c r="AC978" s="527">
        <v>3</v>
      </c>
      <c r="AD978" s="527">
        <v>3</v>
      </c>
      <c r="AE978" s="528"/>
      <c r="AF978" s="527">
        <v>3</v>
      </c>
      <c r="AG978" s="527">
        <v>2</v>
      </c>
      <c r="AH978" s="527">
        <v>3</v>
      </c>
      <c r="AI978" s="527">
        <v>5</v>
      </c>
      <c r="AJ978" s="527">
        <v>10</v>
      </c>
      <c r="AK978" s="528"/>
      <c r="AL978" s="528"/>
      <c r="AM978" s="528"/>
      <c r="AN978" s="528"/>
      <c r="AO978" s="528"/>
      <c r="AP978" s="528"/>
      <c r="AQ978" s="528"/>
      <c r="AR978" s="528"/>
      <c r="AS978" s="528"/>
      <c r="AT978" s="528"/>
      <c r="AU978" s="528"/>
      <c r="AV978" s="528"/>
      <c r="AW978" s="528"/>
      <c r="AX978" s="528"/>
    </row>
    <row r="979" spans="1:50">
      <c r="A979" s="526" t="s">
        <v>1005</v>
      </c>
      <c r="B979" s="526" t="s">
        <v>396</v>
      </c>
      <c r="C979" s="526" t="s">
        <v>954</v>
      </c>
      <c r="D979" s="526" t="s">
        <v>493</v>
      </c>
      <c r="E979" s="526" t="s">
        <v>494</v>
      </c>
      <c r="F979" s="61" t="str">
        <f>IF(D979="","",VLOOKUP(D979,'UG SKU Categorization'!$A$1:$C$204,3,0))</f>
        <v>Other</v>
      </c>
      <c r="G979" s="527">
        <v>58</v>
      </c>
      <c r="H979" s="528"/>
      <c r="I979" s="528"/>
      <c r="J979" s="528"/>
      <c r="K979" s="528"/>
      <c r="L979" s="528"/>
      <c r="M979" s="528"/>
      <c r="N979" s="528"/>
      <c r="O979" s="528"/>
      <c r="P979" s="528"/>
      <c r="Q979" s="528"/>
      <c r="R979" s="528"/>
      <c r="S979" s="528"/>
      <c r="T979" s="527">
        <v>21</v>
      </c>
      <c r="U979" s="527">
        <v>6</v>
      </c>
      <c r="V979" s="527">
        <v>1</v>
      </c>
      <c r="W979" s="527">
        <v>1</v>
      </c>
      <c r="X979" s="527">
        <v>3</v>
      </c>
      <c r="Y979" s="527">
        <v>2</v>
      </c>
      <c r="Z979" s="528"/>
      <c r="AA979" s="528"/>
      <c r="AB979" s="528"/>
      <c r="AC979" s="527">
        <v>2</v>
      </c>
      <c r="AD979" s="527">
        <v>3</v>
      </c>
      <c r="AE979" s="528"/>
      <c r="AF979" s="528"/>
      <c r="AG979" s="528"/>
      <c r="AH979" s="528"/>
      <c r="AI979" s="527">
        <v>10</v>
      </c>
      <c r="AJ979" s="527">
        <v>6</v>
      </c>
      <c r="AK979" s="527">
        <v>1</v>
      </c>
      <c r="AL979" s="527">
        <v>1</v>
      </c>
      <c r="AM979" s="527">
        <v>1</v>
      </c>
      <c r="AN979" s="528"/>
      <c r="AO979" s="528"/>
      <c r="AP979" s="528"/>
      <c r="AQ979" s="528"/>
      <c r="AR979" s="528"/>
      <c r="AS979" s="528"/>
      <c r="AT979" s="528"/>
      <c r="AU979" s="528"/>
      <c r="AV979" s="528"/>
      <c r="AW979" s="528"/>
      <c r="AX979" s="528"/>
    </row>
    <row r="980" spans="1:50">
      <c r="A980" s="526" t="s">
        <v>1005</v>
      </c>
      <c r="B980" s="526" t="s">
        <v>396</v>
      </c>
      <c r="C980" s="526" t="s">
        <v>954</v>
      </c>
      <c r="D980" s="526" t="s">
        <v>495</v>
      </c>
      <c r="E980" s="526" t="s">
        <v>496</v>
      </c>
      <c r="F980" s="61" t="str">
        <f>IF(D980="","",VLOOKUP(D980,'UG SKU Categorization'!$A$1:$C$204,3,0))</f>
        <v>Other</v>
      </c>
      <c r="G980" s="527">
        <v>13</v>
      </c>
      <c r="H980" s="528"/>
      <c r="I980" s="528"/>
      <c r="J980" s="528"/>
      <c r="K980" s="528"/>
      <c r="L980" s="528"/>
      <c r="M980" s="528"/>
      <c r="N980" s="528"/>
      <c r="O980" s="528"/>
      <c r="P980" s="528"/>
      <c r="Q980" s="528"/>
      <c r="R980" s="528"/>
      <c r="S980" s="528"/>
      <c r="T980" s="528"/>
      <c r="U980" s="527">
        <v>3</v>
      </c>
      <c r="V980" s="527">
        <v>1</v>
      </c>
      <c r="W980" s="527">
        <v>2</v>
      </c>
      <c r="X980" s="528"/>
      <c r="Y980" s="528"/>
      <c r="Z980" s="528"/>
      <c r="AA980" s="528"/>
      <c r="AB980" s="527">
        <v>3</v>
      </c>
      <c r="AC980" s="527">
        <v>1</v>
      </c>
      <c r="AD980" s="528"/>
      <c r="AE980" s="528"/>
      <c r="AF980" s="528"/>
      <c r="AG980" s="528"/>
      <c r="AH980" s="528"/>
      <c r="AI980" s="528"/>
      <c r="AJ980" s="528"/>
      <c r="AK980" s="528"/>
      <c r="AL980" s="527">
        <v>1</v>
      </c>
      <c r="AM980" s="528"/>
      <c r="AN980" s="528"/>
      <c r="AO980" s="528"/>
      <c r="AP980" s="528"/>
      <c r="AQ980" s="528"/>
      <c r="AR980" s="527">
        <v>1</v>
      </c>
      <c r="AS980" s="528"/>
      <c r="AT980" s="528"/>
      <c r="AU980" s="528"/>
      <c r="AV980" s="527">
        <v>1</v>
      </c>
      <c r="AW980" s="528"/>
      <c r="AX980" s="528"/>
    </row>
    <row r="981" spans="1:50">
      <c r="A981" s="526" t="s">
        <v>1005</v>
      </c>
      <c r="B981" s="526" t="s">
        <v>396</v>
      </c>
      <c r="C981" s="526" t="s">
        <v>954</v>
      </c>
      <c r="D981" s="526" t="s">
        <v>497</v>
      </c>
      <c r="E981" s="526" t="s">
        <v>498</v>
      </c>
      <c r="F981" s="61" t="str">
        <f>IF(D981="","",VLOOKUP(D981,'UG SKU Categorization'!$A$1:$C$204,3,0))</f>
        <v>Other</v>
      </c>
      <c r="G981" s="527">
        <v>28</v>
      </c>
      <c r="H981" s="528"/>
      <c r="I981" s="528"/>
      <c r="J981" s="528"/>
      <c r="K981" s="528"/>
      <c r="L981" s="528"/>
      <c r="M981" s="528"/>
      <c r="N981" s="528"/>
      <c r="O981" s="528"/>
      <c r="P981" s="528"/>
      <c r="Q981" s="528"/>
      <c r="R981" s="528"/>
      <c r="S981" s="528"/>
      <c r="T981" s="528"/>
      <c r="U981" s="527">
        <v>1</v>
      </c>
      <c r="V981" s="527">
        <v>7</v>
      </c>
      <c r="W981" s="528"/>
      <c r="X981" s="528"/>
      <c r="Y981" s="527">
        <v>5</v>
      </c>
      <c r="Z981" s="527">
        <v>2</v>
      </c>
      <c r="AA981" s="528"/>
      <c r="AB981" s="528"/>
      <c r="AC981" s="527">
        <v>2</v>
      </c>
      <c r="AD981" s="528"/>
      <c r="AE981" s="528"/>
      <c r="AF981" s="527">
        <v>2</v>
      </c>
      <c r="AG981" s="527">
        <v>3</v>
      </c>
      <c r="AH981" s="528"/>
      <c r="AI981" s="528"/>
      <c r="AJ981" s="527">
        <v>1</v>
      </c>
      <c r="AK981" s="528"/>
      <c r="AL981" s="528"/>
      <c r="AM981" s="528"/>
      <c r="AN981" s="528"/>
      <c r="AO981" s="528"/>
      <c r="AP981" s="528"/>
      <c r="AQ981" s="527">
        <v>2</v>
      </c>
      <c r="AR981" s="527">
        <v>3</v>
      </c>
      <c r="AS981" s="528"/>
      <c r="AT981" s="528"/>
      <c r="AU981" s="528"/>
      <c r="AV981" s="528"/>
      <c r="AW981" s="528"/>
      <c r="AX981" s="528"/>
    </row>
    <row r="982" spans="1:50">
      <c r="A982" s="526" t="s">
        <v>1005</v>
      </c>
      <c r="B982" s="526" t="s">
        <v>396</v>
      </c>
      <c r="C982" s="526" t="s">
        <v>954</v>
      </c>
      <c r="D982" s="526" t="s">
        <v>499</v>
      </c>
      <c r="E982" s="526" t="s">
        <v>500</v>
      </c>
      <c r="F982" s="61" t="str">
        <f>IF(D982="","",VLOOKUP(D982,'UG SKU Categorization'!$A$1:$C$204,3,0))</f>
        <v>Other</v>
      </c>
      <c r="G982" s="527">
        <v>5</v>
      </c>
      <c r="H982" s="528"/>
      <c r="I982" s="528"/>
      <c r="J982" s="528"/>
      <c r="K982" s="528"/>
      <c r="L982" s="528"/>
      <c r="M982" s="528"/>
      <c r="N982" s="528"/>
      <c r="O982" s="528"/>
      <c r="P982" s="528"/>
      <c r="Q982" s="528"/>
      <c r="R982" s="528"/>
      <c r="S982" s="528"/>
      <c r="T982" s="528"/>
      <c r="U982" s="528"/>
      <c r="V982" s="528"/>
      <c r="W982" s="528"/>
      <c r="X982" s="528"/>
      <c r="Y982" s="527">
        <v>1</v>
      </c>
      <c r="Z982" s="528"/>
      <c r="AA982" s="528"/>
      <c r="AB982" s="528"/>
      <c r="AC982" s="528"/>
      <c r="AD982" s="528"/>
      <c r="AE982" s="528"/>
      <c r="AF982" s="527">
        <v>1</v>
      </c>
      <c r="AG982" s="527">
        <v>1</v>
      </c>
      <c r="AH982" s="528"/>
      <c r="AI982" s="528"/>
      <c r="AJ982" s="528"/>
      <c r="AK982" s="528"/>
      <c r="AL982" s="528"/>
      <c r="AM982" s="528"/>
      <c r="AN982" s="527">
        <v>1</v>
      </c>
      <c r="AO982" s="528"/>
      <c r="AP982" s="528"/>
      <c r="AQ982" s="528"/>
      <c r="AR982" s="527">
        <v>1</v>
      </c>
      <c r="AS982" s="528"/>
      <c r="AT982" s="528"/>
      <c r="AU982" s="528"/>
      <c r="AV982" s="528"/>
      <c r="AW982" s="528"/>
      <c r="AX982" s="528"/>
    </row>
    <row r="983" spans="1:50">
      <c r="A983" s="526" t="s">
        <v>1005</v>
      </c>
      <c r="B983" s="526" t="s">
        <v>396</v>
      </c>
      <c r="C983" s="526" t="s">
        <v>954</v>
      </c>
      <c r="D983" s="526" t="s">
        <v>501</v>
      </c>
      <c r="E983" s="526" t="s">
        <v>502</v>
      </c>
      <c r="F983" s="61" t="str">
        <f>IF(D983="","",VLOOKUP(D983,'UG SKU Categorization'!$A$1:$C$204,3,0))</f>
        <v>Solar</v>
      </c>
      <c r="G983" s="527">
        <v>3</v>
      </c>
      <c r="H983" s="528"/>
      <c r="I983" s="528"/>
      <c r="J983" s="528"/>
      <c r="K983" s="528"/>
      <c r="L983" s="528"/>
      <c r="M983" s="528"/>
      <c r="N983" s="528"/>
      <c r="O983" s="528"/>
      <c r="P983" s="528"/>
      <c r="Q983" s="528"/>
      <c r="R983" s="528"/>
      <c r="S983" s="528"/>
      <c r="T983" s="528"/>
      <c r="U983" s="528"/>
      <c r="V983" s="528"/>
      <c r="W983" s="528"/>
      <c r="X983" s="527">
        <v>3</v>
      </c>
      <c r="Y983" s="528"/>
      <c r="Z983" s="528"/>
      <c r="AA983" s="528"/>
      <c r="AB983" s="528"/>
      <c r="AC983" s="528"/>
      <c r="AD983" s="528"/>
      <c r="AE983" s="528"/>
      <c r="AF983" s="528"/>
      <c r="AG983" s="528"/>
      <c r="AH983" s="528"/>
      <c r="AI983" s="528"/>
      <c r="AJ983" s="528"/>
      <c r="AK983" s="528"/>
      <c r="AL983" s="528"/>
      <c r="AM983" s="528"/>
      <c r="AN983" s="528"/>
      <c r="AO983" s="528"/>
      <c r="AP983" s="528"/>
      <c r="AQ983" s="528"/>
      <c r="AR983" s="528"/>
      <c r="AS983" s="528"/>
      <c r="AT983" s="528"/>
      <c r="AU983" s="528"/>
      <c r="AV983" s="528"/>
      <c r="AW983" s="528"/>
      <c r="AX983" s="528"/>
    </row>
    <row r="984" spans="1:50">
      <c r="A984" s="526" t="s">
        <v>1005</v>
      </c>
      <c r="B984" s="526" t="s">
        <v>396</v>
      </c>
      <c r="C984" s="526" t="s">
        <v>954</v>
      </c>
      <c r="D984" s="526" t="s">
        <v>503</v>
      </c>
      <c r="E984" s="526" t="s">
        <v>504</v>
      </c>
      <c r="F984" s="61" t="str">
        <f>IF(D984="","",VLOOKUP(D984,'UG SKU Categorization'!$A$1:$C$204,3,0))</f>
        <v>Solar</v>
      </c>
      <c r="G984" s="527">
        <v>1</v>
      </c>
      <c r="H984" s="528"/>
      <c r="I984" s="528"/>
      <c r="J984" s="528"/>
      <c r="K984" s="528"/>
      <c r="L984" s="528"/>
      <c r="M984" s="528"/>
      <c r="N984" s="528"/>
      <c r="O984" s="528"/>
      <c r="P984" s="528"/>
      <c r="Q984" s="528"/>
      <c r="R984" s="528"/>
      <c r="S984" s="528"/>
      <c r="T984" s="528"/>
      <c r="U984" s="528"/>
      <c r="V984" s="528"/>
      <c r="W984" s="528"/>
      <c r="X984" s="527">
        <v>1</v>
      </c>
      <c r="Y984" s="528"/>
      <c r="Z984" s="528"/>
      <c r="AA984" s="528"/>
      <c r="AB984" s="528"/>
      <c r="AC984" s="528"/>
      <c r="AD984" s="528"/>
      <c r="AE984" s="528"/>
      <c r="AF984" s="528"/>
      <c r="AG984" s="528"/>
      <c r="AH984" s="528"/>
      <c r="AI984" s="528"/>
      <c r="AJ984" s="528"/>
      <c r="AK984" s="528"/>
      <c r="AL984" s="528"/>
      <c r="AM984" s="528"/>
      <c r="AN984" s="528"/>
      <c r="AO984" s="528"/>
      <c r="AP984" s="528"/>
      <c r="AQ984" s="528"/>
      <c r="AR984" s="528"/>
      <c r="AS984" s="528"/>
      <c r="AT984" s="527">
        <v>0</v>
      </c>
      <c r="AU984" s="528"/>
      <c r="AV984" s="528"/>
      <c r="AW984" s="528"/>
      <c r="AX984" s="528"/>
    </row>
    <row r="985" spans="1:50">
      <c r="A985" s="526" t="s">
        <v>1005</v>
      </c>
      <c r="B985" s="526" t="s">
        <v>396</v>
      </c>
      <c r="C985" s="526" t="s">
        <v>954</v>
      </c>
      <c r="D985" s="526" t="s">
        <v>505</v>
      </c>
      <c r="E985" s="526" t="s">
        <v>506</v>
      </c>
      <c r="F985" s="61" t="str">
        <f>IF(D985="","",VLOOKUP(D985,'UG SKU Categorization'!$A$1:$C$204,3,0))</f>
        <v>Solar</v>
      </c>
      <c r="G985" s="527">
        <v>2</v>
      </c>
      <c r="H985" s="528"/>
      <c r="I985" s="528"/>
      <c r="J985" s="528"/>
      <c r="K985" s="528"/>
      <c r="L985" s="528"/>
      <c r="M985" s="528"/>
      <c r="N985" s="528"/>
      <c r="O985" s="528"/>
      <c r="P985" s="528"/>
      <c r="Q985" s="528"/>
      <c r="R985" s="528"/>
      <c r="S985" s="528"/>
      <c r="T985" s="528"/>
      <c r="U985" s="528"/>
      <c r="V985" s="528"/>
      <c r="W985" s="528"/>
      <c r="X985" s="527">
        <v>2</v>
      </c>
      <c r="Y985" s="528"/>
      <c r="Z985" s="528"/>
      <c r="AA985" s="528"/>
      <c r="AB985" s="528"/>
      <c r="AC985" s="528"/>
      <c r="AD985" s="528"/>
      <c r="AE985" s="528"/>
      <c r="AF985" s="528"/>
      <c r="AG985" s="528"/>
      <c r="AH985" s="528"/>
      <c r="AI985" s="528"/>
      <c r="AJ985" s="528"/>
      <c r="AK985" s="528"/>
      <c r="AL985" s="528"/>
      <c r="AM985" s="528"/>
      <c r="AN985" s="528"/>
      <c r="AO985" s="528"/>
      <c r="AP985" s="528"/>
      <c r="AQ985" s="528"/>
      <c r="AR985" s="528"/>
      <c r="AS985" s="528"/>
      <c r="AT985" s="528"/>
      <c r="AU985" s="528"/>
      <c r="AV985" s="528"/>
      <c r="AW985" s="528"/>
      <c r="AX985" s="528"/>
    </row>
    <row r="986" spans="1:50">
      <c r="A986" s="526" t="s">
        <v>1005</v>
      </c>
      <c r="B986" s="526" t="s">
        <v>396</v>
      </c>
      <c r="C986" s="526" t="s">
        <v>954</v>
      </c>
      <c r="D986" s="526" t="s">
        <v>441</v>
      </c>
      <c r="E986" s="526" t="s">
        <v>442</v>
      </c>
      <c r="F986" s="61" t="str">
        <f>IF(D986="","",VLOOKUP(D986,'UG SKU Categorization'!$A$1:$C$204,3,0))</f>
        <v>Solar</v>
      </c>
      <c r="G986" s="527">
        <v>34</v>
      </c>
      <c r="H986" s="528"/>
      <c r="I986" s="528"/>
      <c r="J986" s="528"/>
      <c r="K986" s="528"/>
      <c r="L986" s="528"/>
      <c r="M986" s="528"/>
      <c r="N986" s="528"/>
      <c r="O986" s="528"/>
      <c r="P986" s="528"/>
      <c r="Q986" s="528"/>
      <c r="R986" s="528"/>
      <c r="S986" s="528"/>
      <c r="T986" s="528"/>
      <c r="U986" s="527">
        <v>1</v>
      </c>
      <c r="V986" s="527">
        <v>2</v>
      </c>
      <c r="W986" s="527">
        <v>3</v>
      </c>
      <c r="X986" s="527">
        <v>8</v>
      </c>
      <c r="Y986" s="527">
        <v>4</v>
      </c>
      <c r="Z986" s="527">
        <v>3</v>
      </c>
      <c r="AA986" s="527">
        <v>1</v>
      </c>
      <c r="AB986" s="527">
        <v>2</v>
      </c>
      <c r="AC986" s="528"/>
      <c r="AD986" s="527">
        <v>2</v>
      </c>
      <c r="AE986" s="528"/>
      <c r="AF986" s="527">
        <v>0</v>
      </c>
      <c r="AG986" s="528"/>
      <c r="AH986" s="527">
        <v>2</v>
      </c>
      <c r="AI986" s="527">
        <v>5</v>
      </c>
      <c r="AJ986" s="527">
        <v>1</v>
      </c>
      <c r="AK986" s="528"/>
      <c r="AL986" s="528"/>
      <c r="AM986" s="528"/>
      <c r="AN986" s="528"/>
      <c r="AO986" s="528"/>
      <c r="AP986" s="528"/>
      <c r="AQ986" s="528"/>
      <c r="AR986" s="528"/>
      <c r="AS986" s="528"/>
      <c r="AT986" s="528"/>
      <c r="AU986" s="528"/>
      <c r="AV986" s="528"/>
      <c r="AW986" s="528"/>
      <c r="AX986" s="528"/>
    </row>
    <row r="987" spans="1:50">
      <c r="A987" s="526" t="s">
        <v>1005</v>
      </c>
      <c r="B987" s="526" t="s">
        <v>396</v>
      </c>
      <c r="C987" s="526" t="s">
        <v>954</v>
      </c>
      <c r="D987" s="526" t="s">
        <v>509</v>
      </c>
      <c r="E987" s="526" t="s">
        <v>510</v>
      </c>
      <c r="F987" s="61" t="str">
        <f>IF(D987="","",VLOOKUP(D987,'UG SKU Categorization'!$A$1:$C$204,3,0))</f>
        <v>Solar</v>
      </c>
      <c r="G987" s="527">
        <v>2</v>
      </c>
      <c r="H987" s="528"/>
      <c r="I987" s="528"/>
      <c r="J987" s="528"/>
      <c r="K987" s="528"/>
      <c r="L987" s="528"/>
      <c r="M987" s="528"/>
      <c r="N987" s="528"/>
      <c r="O987" s="528"/>
      <c r="P987" s="528"/>
      <c r="Q987" s="528"/>
      <c r="R987" s="528"/>
      <c r="S987" s="528"/>
      <c r="T987" s="528"/>
      <c r="U987" s="528"/>
      <c r="V987" s="528"/>
      <c r="W987" s="528"/>
      <c r="X987" s="527">
        <v>1</v>
      </c>
      <c r="Y987" s="527">
        <v>1</v>
      </c>
      <c r="Z987" s="528"/>
      <c r="AA987" s="528"/>
      <c r="AB987" s="528"/>
      <c r="AC987" s="528"/>
      <c r="AD987" s="528"/>
      <c r="AE987" s="528"/>
      <c r="AF987" s="528"/>
      <c r="AG987" s="528"/>
      <c r="AH987" s="528"/>
      <c r="AI987" s="528"/>
      <c r="AJ987" s="528"/>
      <c r="AK987" s="528"/>
      <c r="AL987" s="528"/>
      <c r="AM987" s="528"/>
      <c r="AN987" s="528"/>
      <c r="AO987" s="528"/>
      <c r="AP987" s="528"/>
      <c r="AQ987" s="528"/>
      <c r="AR987" s="528"/>
      <c r="AS987" s="528"/>
      <c r="AT987" s="528"/>
      <c r="AU987" s="528"/>
      <c r="AV987" s="528"/>
      <c r="AW987" s="528"/>
      <c r="AX987" s="528"/>
    </row>
    <row r="988" spans="1:50">
      <c r="A988" s="526" t="s">
        <v>1005</v>
      </c>
      <c r="B988" s="526" t="s">
        <v>396</v>
      </c>
      <c r="C988" s="526" t="s">
        <v>954</v>
      </c>
      <c r="D988" s="526" t="s">
        <v>707</v>
      </c>
      <c r="E988" s="526" t="s">
        <v>708</v>
      </c>
      <c r="F988" s="61" t="str">
        <f>IF(D988="","",VLOOKUP(D988,'UG SKU Categorization'!$A$1:$C$204,3,0))</f>
        <v>Cookstoves</v>
      </c>
      <c r="G988" s="527">
        <v>729</v>
      </c>
      <c r="H988" s="528"/>
      <c r="I988" s="528"/>
      <c r="J988" s="528"/>
      <c r="K988" s="528"/>
      <c r="L988" s="528"/>
      <c r="M988" s="528"/>
      <c r="N988" s="528"/>
      <c r="O988" s="528"/>
      <c r="P988" s="528"/>
      <c r="Q988" s="528"/>
      <c r="R988" s="528"/>
      <c r="S988" s="528"/>
      <c r="T988" s="528"/>
      <c r="U988" s="528"/>
      <c r="V988" s="528"/>
      <c r="W988" s="528"/>
      <c r="X988" s="528"/>
      <c r="Y988" s="528"/>
      <c r="Z988" s="528"/>
      <c r="AA988" s="527">
        <v>68</v>
      </c>
      <c r="AB988" s="527">
        <v>3</v>
      </c>
      <c r="AC988" s="527">
        <v>77</v>
      </c>
      <c r="AD988" s="527">
        <v>71</v>
      </c>
      <c r="AE988" s="528"/>
      <c r="AF988" s="527">
        <v>50</v>
      </c>
      <c r="AG988" s="527">
        <v>75</v>
      </c>
      <c r="AH988" s="527">
        <v>59</v>
      </c>
      <c r="AI988" s="527">
        <v>41</v>
      </c>
      <c r="AJ988" s="527">
        <v>33</v>
      </c>
      <c r="AK988" s="527">
        <v>78</v>
      </c>
      <c r="AL988" s="527">
        <v>58</v>
      </c>
      <c r="AM988" s="527">
        <v>30</v>
      </c>
      <c r="AN988" s="527">
        <v>22</v>
      </c>
      <c r="AO988" s="527">
        <v>14</v>
      </c>
      <c r="AP988" s="527">
        <v>12</v>
      </c>
      <c r="AQ988" s="527">
        <v>4</v>
      </c>
      <c r="AR988" s="527">
        <v>4</v>
      </c>
      <c r="AS988" s="527">
        <v>12</v>
      </c>
      <c r="AT988" s="527">
        <v>4</v>
      </c>
      <c r="AU988" s="527">
        <v>9</v>
      </c>
      <c r="AV988" s="528"/>
      <c r="AW988" s="527">
        <v>5</v>
      </c>
      <c r="AX988" s="528"/>
    </row>
    <row r="989" spans="1:50">
      <c r="A989" s="526" t="s">
        <v>1005</v>
      </c>
      <c r="B989" s="526" t="s">
        <v>396</v>
      </c>
      <c r="C989" s="526" t="s">
        <v>954</v>
      </c>
      <c r="D989" s="526" t="s">
        <v>443</v>
      </c>
      <c r="E989" s="526" t="s">
        <v>444</v>
      </c>
      <c r="F989" s="61" t="str">
        <f>IF(D989="","",VLOOKUP(D989,'UG SKU Categorization'!$A$1:$C$204,3,0))</f>
        <v>Solar</v>
      </c>
      <c r="G989" s="527">
        <v>1</v>
      </c>
      <c r="H989" s="528"/>
      <c r="I989" s="528"/>
      <c r="J989" s="528"/>
      <c r="K989" s="528"/>
      <c r="L989" s="528"/>
      <c r="M989" s="528"/>
      <c r="N989" s="528"/>
      <c r="O989" s="528"/>
      <c r="P989" s="528"/>
      <c r="Q989" s="528"/>
      <c r="R989" s="528"/>
      <c r="S989" s="528"/>
      <c r="T989" s="528"/>
      <c r="U989" s="528"/>
      <c r="V989" s="528"/>
      <c r="W989" s="528"/>
      <c r="X989" s="528"/>
      <c r="Y989" s="528"/>
      <c r="Z989" s="528"/>
      <c r="AA989" s="528"/>
      <c r="AB989" s="528"/>
      <c r="AC989" s="528"/>
      <c r="AD989" s="528"/>
      <c r="AE989" s="528"/>
      <c r="AF989" s="528"/>
      <c r="AG989" s="528"/>
      <c r="AH989" s="528"/>
      <c r="AI989" s="527">
        <v>1</v>
      </c>
      <c r="AJ989" s="528"/>
      <c r="AK989" s="528"/>
      <c r="AL989" s="528"/>
      <c r="AM989" s="528"/>
      <c r="AN989" s="528"/>
      <c r="AO989" s="528"/>
      <c r="AP989" s="528"/>
      <c r="AQ989" s="528"/>
      <c r="AR989" s="528"/>
      <c r="AS989" s="528"/>
      <c r="AT989" s="528"/>
      <c r="AU989" s="528"/>
      <c r="AV989" s="528"/>
      <c r="AW989" s="528"/>
      <c r="AX989" s="528"/>
    </row>
    <row r="990" spans="1:50">
      <c r="A990" s="526" t="s">
        <v>1005</v>
      </c>
      <c r="B990" s="526" t="s">
        <v>396</v>
      </c>
      <c r="C990" s="526" t="s">
        <v>954</v>
      </c>
      <c r="D990" s="526" t="s">
        <v>445</v>
      </c>
      <c r="E990" s="526" t="s">
        <v>446</v>
      </c>
      <c r="F990" s="61" t="str">
        <f>IF(D990="","",VLOOKUP(D990,'UG SKU Categorization'!$A$1:$C$204,3,0))</f>
        <v>Solar</v>
      </c>
      <c r="G990" s="527">
        <v>4</v>
      </c>
      <c r="H990" s="528"/>
      <c r="I990" s="528"/>
      <c r="J990" s="528"/>
      <c r="K990" s="528"/>
      <c r="L990" s="528"/>
      <c r="M990" s="528"/>
      <c r="N990" s="528"/>
      <c r="O990" s="528"/>
      <c r="P990" s="528"/>
      <c r="Q990" s="528"/>
      <c r="R990" s="528"/>
      <c r="S990" s="528"/>
      <c r="T990" s="528"/>
      <c r="U990" s="528"/>
      <c r="V990" s="528"/>
      <c r="W990" s="528"/>
      <c r="X990" s="528"/>
      <c r="Y990" s="528"/>
      <c r="Z990" s="528"/>
      <c r="AA990" s="528"/>
      <c r="AB990" s="528"/>
      <c r="AC990" s="528"/>
      <c r="AD990" s="528"/>
      <c r="AE990" s="528"/>
      <c r="AF990" s="528"/>
      <c r="AG990" s="528"/>
      <c r="AH990" s="528"/>
      <c r="AI990" s="528"/>
      <c r="AJ990" s="528"/>
      <c r="AK990" s="528"/>
      <c r="AL990" s="528"/>
      <c r="AM990" s="528"/>
      <c r="AN990" s="528"/>
      <c r="AO990" s="528"/>
      <c r="AP990" s="528"/>
      <c r="AQ990" s="528"/>
      <c r="AR990" s="528"/>
      <c r="AS990" s="528"/>
      <c r="AT990" s="527">
        <v>1</v>
      </c>
      <c r="AU990" s="527">
        <v>1</v>
      </c>
      <c r="AV990" s="527">
        <v>1</v>
      </c>
      <c r="AW990" s="527">
        <v>1</v>
      </c>
      <c r="AX990" s="528"/>
    </row>
    <row r="991" spans="1:50">
      <c r="A991" s="526" t="s">
        <v>1005</v>
      </c>
      <c r="B991" s="526" t="s">
        <v>396</v>
      </c>
      <c r="C991" s="526" t="s">
        <v>954</v>
      </c>
      <c r="D991" s="526" t="s">
        <v>513</v>
      </c>
      <c r="E991" s="526" t="s">
        <v>514</v>
      </c>
      <c r="F991" s="61" t="str">
        <f>IF(D991="","",VLOOKUP(D991,'UG SKU Categorization'!$A$1:$C$204,3,0))</f>
        <v>Fuel</v>
      </c>
      <c r="G991" s="527">
        <v>3247</v>
      </c>
      <c r="H991" s="528"/>
      <c r="I991" s="528"/>
      <c r="J991" s="528"/>
      <c r="K991" s="528"/>
      <c r="L991" s="528"/>
      <c r="M991" s="528"/>
      <c r="N991" s="528"/>
      <c r="O991" s="528"/>
      <c r="P991" s="528"/>
      <c r="Q991" s="528"/>
      <c r="R991" s="528"/>
      <c r="S991" s="528"/>
      <c r="T991" s="528"/>
      <c r="U991" s="528"/>
      <c r="V991" s="528"/>
      <c r="W991" s="528"/>
      <c r="X991" s="528"/>
      <c r="Y991" s="528"/>
      <c r="Z991" s="528"/>
      <c r="AA991" s="527">
        <v>1</v>
      </c>
      <c r="AB991" s="528"/>
      <c r="AC991" s="528"/>
      <c r="AD991" s="528"/>
      <c r="AE991" s="528"/>
      <c r="AF991" s="528"/>
      <c r="AG991" s="527">
        <v>447</v>
      </c>
      <c r="AH991" s="527">
        <v>271</v>
      </c>
      <c r="AI991" s="527">
        <v>209</v>
      </c>
      <c r="AJ991" s="527">
        <v>525</v>
      </c>
      <c r="AK991" s="527">
        <v>322</v>
      </c>
      <c r="AL991" s="527">
        <v>246</v>
      </c>
      <c r="AM991" s="527">
        <v>161</v>
      </c>
      <c r="AN991" s="527">
        <v>355</v>
      </c>
      <c r="AO991" s="527">
        <v>164</v>
      </c>
      <c r="AP991" s="527">
        <v>114</v>
      </c>
      <c r="AQ991" s="527">
        <v>122</v>
      </c>
      <c r="AR991" s="527">
        <v>158</v>
      </c>
      <c r="AS991" s="527">
        <v>51</v>
      </c>
      <c r="AT991" s="527">
        <v>40</v>
      </c>
      <c r="AU991" s="527">
        <v>31</v>
      </c>
      <c r="AV991" s="527">
        <v>30</v>
      </c>
      <c r="AW991" s="528"/>
      <c r="AX991" s="528"/>
    </row>
    <row r="992" spans="1:50">
      <c r="A992" s="526" t="s">
        <v>1005</v>
      </c>
      <c r="B992" s="526" t="s">
        <v>396</v>
      </c>
      <c r="C992" s="526" t="s">
        <v>954</v>
      </c>
      <c r="D992" s="526" t="s">
        <v>1010</v>
      </c>
      <c r="E992" s="526" t="s">
        <v>1011</v>
      </c>
      <c r="F992" s="61" t="str">
        <f>IF(D992="","",VLOOKUP(D992,'UG SKU Categorization'!$A$1:$C$204,3,0))</f>
        <v>Solar</v>
      </c>
      <c r="G992" s="527">
        <v>56</v>
      </c>
      <c r="H992" s="528"/>
      <c r="I992" s="528"/>
      <c r="J992" s="528"/>
      <c r="K992" s="528"/>
      <c r="L992" s="528"/>
      <c r="M992" s="528"/>
      <c r="N992" s="528"/>
      <c r="O992" s="528"/>
      <c r="P992" s="528"/>
      <c r="Q992" s="528"/>
      <c r="R992" s="528"/>
      <c r="S992" s="528"/>
      <c r="T992" s="528"/>
      <c r="U992" s="528"/>
      <c r="V992" s="528"/>
      <c r="W992" s="528"/>
      <c r="X992" s="528"/>
      <c r="Y992" s="528"/>
      <c r="Z992" s="528"/>
      <c r="AA992" s="528"/>
      <c r="AB992" s="528"/>
      <c r="AC992" s="528"/>
      <c r="AD992" s="528"/>
      <c r="AE992" s="528"/>
      <c r="AF992" s="528"/>
      <c r="AG992" s="527">
        <v>2</v>
      </c>
      <c r="AH992" s="527">
        <v>3</v>
      </c>
      <c r="AI992" s="527">
        <v>7</v>
      </c>
      <c r="AJ992" s="527">
        <v>10</v>
      </c>
      <c r="AK992" s="527">
        <v>1</v>
      </c>
      <c r="AL992" s="527">
        <v>3</v>
      </c>
      <c r="AM992" s="527">
        <v>1</v>
      </c>
      <c r="AN992" s="527">
        <v>7</v>
      </c>
      <c r="AO992" s="527">
        <v>5</v>
      </c>
      <c r="AP992" s="527">
        <v>3</v>
      </c>
      <c r="AQ992" s="527">
        <v>9</v>
      </c>
      <c r="AR992" s="527">
        <v>1</v>
      </c>
      <c r="AS992" s="527">
        <v>1</v>
      </c>
      <c r="AT992" s="527">
        <v>2</v>
      </c>
      <c r="AU992" s="527">
        <v>1</v>
      </c>
      <c r="AV992" s="528"/>
      <c r="AW992" s="528"/>
      <c r="AX992" s="528"/>
    </row>
    <row r="993" spans="1:50">
      <c r="A993" s="526" t="s">
        <v>1005</v>
      </c>
      <c r="B993" s="526" t="s">
        <v>396</v>
      </c>
      <c r="C993" s="526" t="s">
        <v>954</v>
      </c>
      <c r="D993" s="526" t="s">
        <v>1012</v>
      </c>
      <c r="E993" s="526" t="s">
        <v>1013</v>
      </c>
      <c r="F993" s="61" t="str">
        <f>IF(D993="","",VLOOKUP(D993,'UG SKU Categorization'!$A$1:$C$204,3,0))</f>
        <v>Solar</v>
      </c>
      <c r="G993" s="527">
        <v>13</v>
      </c>
      <c r="H993" s="528"/>
      <c r="I993" s="528"/>
      <c r="J993" s="528"/>
      <c r="K993" s="528"/>
      <c r="L993" s="528"/>
      <c r="M993" s="528"/>
      <c r="N993" s="528"/>
      <c r="O993" s="528"/>
      <c r="P993" s="528"/>
      <c r="Q993" s="528"/>
      <c r="R993" s="528"/>
      <c r="S993" s="528"/>
      <c r="T993" s="528"/>
      <c r="U993" s="528"/>
      <c r="V993" s="528"/>
      <c r="W993" s="528"/>
      <c r="X993" s="528"/>
      <c r="Y993" s="528"/>
      <c r="Z993" s="528"/>
      <c r="AA993" s="528"/>
      <c r="AB993" s="528"/>
      <c r="AC993" s="528"/>
      <c r="AD993" s="528"/>
      <c r="AE993" s="528"/>
      <c r="AF993" s="528"/>
      <c r="AG993" s="528"/>
      <c r="AH993" s="528"/>
      <c r="AI993" s="527">
        <v>1</v>
      </c>
      <c r="AJ993" s="527">
        <v>1</v>
      </c>
      <c r="AK993" s="527">
        <v>1</v>
      </c>
      <c r="AL993" s="528"/>
      <c r="AM993" s="528"/>
      <c r="AN993" s="528"/>
      <c r="AO993" s="528"/>
      <c r="AP993" s="527">
        <v>2</v>
      </c>
      <c r="AQ993" s="527">
        <v>4</v>
      </c>
      <c r="AR993" s="527">
        <v>3</v>
      </c>
      <c r="AS993" s="527">
        <v>1</v>
      </c>
      <c r="AT993" s="528"/>
      <c r="AU993" s="528"/>
      <c r="AV993" s="528"/>
      <c r="AW993" s="528"/>
      <c r="AX993" s="528"/>
    </row>
    <row r="994" spans="1:50">
      <c r="A994" s="526" t="s">
        <v>1005</v>
      </c>
      <c r="B994" s="526" t="s">
        <v>396</v>
      </c>
      <c r="C994" s="526" t="s">
        <v>954</v>
      </c>
      <c r="D994" s="526" t="s">
        <v>1051</v>
      </c>
      <c r="E994" s="526" t="s">
        <v>1052</v>
      </c>
      <c r="F994" s="61" t="str">
        <f>IF(D994="","",VLOOKUP(D994,'UG SKU Categorization'!$A$1:$C$204,3,0))</f>
        <v>Cookstoves</v>
      </c>
      <c r="G994" s="527">
        <v>35</v>
      </c>
      <c r="H994" s="528"/>
      <c r="I994" s="528"/>
      <c r="J994" s="528"/>
      <c r="K994" s="528"/>
      <c r="L994" s="528"/>
      <c r="M994" s="528"/>
      <c r="N994" s="528"/>
      <c r="O994" s="528"/>
      <c r="P994" s="528"/>
      <c r="Q994" s="528"/>
      <c r="R994" s="528"/>
      <c r="S994" s="528"/>
      <c r="T994" s="528"/>
      <c r="U994" s="528"/>
      <c r="V994" s="528"/>
      <c r="W994" s="528"/>
      <c r="X994" s="528"/>
      <c r="Y994" s="528"/>
      <c r="Z994" s="528"/>
      <c r="AA994" s="528"/>
      <c r="AB994" s="528"/>
      <c r="AC994" s="528"/>
      <c r="AD994" s="528"/>
      <c r="AE994" s="528"/>
      <c r="AF994" s="528"/>
      <c r="AG994" s="528"/>
      <c r="AH994" s="528"/>
      <c r="AI994" s="528"/>
      <c r="AJ994" s="528"/>
      <c r="AK994" s="528"/>
      <c r="AL994" s="527">
        <v>8</v>
      </c>
      <c r="AM994" s="527">
        <v>6</v>
      </c>
      <c r="AN994" s="527">
        <v>10</v>
      </c>
      <c r="AO994" s="527">
        <v>2</v>
      </c>
      <c r="AP994" s="528"/>
      <c r="AQ994" s="527">
        <v>2</v>
      </c>
      <c r="AR994" s="527">
        <v>3</v>
      </c>
      <c r="AS994" s="527">
        <v>1</v>
      </c>
      <c r="AT994" s="528"/>
      <c r="AU994" s="527">
        <v>3</v>
      </c>
      <c r="AV994" s="528"/>
      <c r="AW994" s="528"/>
      <c r="AX994" s="528"/>
    </row>
    <row r="995" spans="1:50">
      <c r="A995" s="526" t="s">
        <v>1005</v>
      </c>
      <c r="B995" s="526" t="s">
        <v>396</v>
      </c>
      <c r="C995" s="526" t="s">
        <v>954</v>
      </c>
      <c r="D995" s="526" t="s">
        <v>1221</v>
      </c>
      <c r="E995" s="526" t="s">
        <v>1222</v>
      </c>
      <c r="F995" s="61" t="str">
        <f>IF(D995="","",VLOOKUP(D995,'UG SKU Categorization'!$A$1:$C$204,3,0))</f>
        <v>Cookstoves</v>
      </c>
      <c r="G995" s="527">
        <v>36</v>
      </c>
      <c r="H995" s="528"/>
      <c r="I995" s="528"/>
      <c r="J995" s="528"/>
      <c r="K995" s="528"/>
      <c r="L995" s="528"/>
      <c r="M995" s="528"/>
      <c r="N995" s="528"/>
      <c r="O995" s="528"/>
      <c r="P995" s="528"/>
      <c r="Q995" s="528"/>
      <c r="R995" s="528"/>
      <c r="S995" s="528"/>
      <c r="T995" s="528"/>
      <c r="U995" s="528"/>
      <c r="V995" s="528"/>
      <c r="W995" s="528"/>
      <c r="X995" s="528"/>
      <c r="Y995" s="528"/>
      <c r="Z995" s="528"/>
      <c r="AA995" s="528"/>
      <c r="AB995" s="528"/>
      <c r="AC995" s="528"/>
      <c r="AD995" s="528"/>
      <c r="AE995" s="528"/>
      <c r="AF995" s="528"/>
      <c r="AG995" s="528"/>
      <c r="AH995" s="528"/>
      <c r="AI995" s="528"/>
      <c r="AJ995" s="528"/>
      <c r="AK995" s="528"/>
      <c r="AL995" s="527">
        <v>6</v>
      </c>
      <c r="AM995" s="527">
        <v>5</v>
      </c>
      <c r="AN995" s="527">
        <v>4</v>
      </c>
      <c r="AO995" s="527">
        <v>2</v>
      </c>
      <c r="AP995" s="528"/>
      <c r="AQ995" s="527">
        <v>1</v>
      </c>
      <c r="AR995" s="527">
        <v>1</v>
      </c>
      <c r="AS995" s="527">
        <v>2</v>
      </c>
      <c r="AT995" s="527">
        <v>4</v>
      </c>
      <c r="AU995" s="527">
        <v>4</v>
      </c>
      <c r="AV995" s="527">
        <v>3</v>
      </c>
      <c r="AW995" s="527">
        <v>1</v>
      </c>
      <c r="AX995" s="527">
        <v>3</v>
      </c>
    </row>
    <row r="996" spans="1:50">
      <c r="A996" s="526" t="s">
        <v>1005</v>
      </c>
      <c r="B996" s="526" t="s">
        <v>396</v>
      </c>
      <c r="C996" s="526" t="s">
        <v>954</v>
      </c>
      <c r="D996" s="526" t="s">
        <v>1049</v>
      </c>
      <c r="E996" s="526" t="s">
        <v>1050</v>
      </c>
      <c r="F996" s="61" t="str">
        <f>IF(D996="","",VLOOKUP(D996,'UG SKU Categorization'!$A$1:$C$204,3,0))</f>
        <v>Solar</v>
      </c>
      <c r="G996" s="527">
        <v>113</v>
      </c>
      <c r="H996" s="528"/>
      <c r="I996" s="528"/>
      <c r="J996" s="528"/>
      <c r="K996" s="528"/>
      <c r="L996" s="528"/>
      <c r="M996" s="528"/>
      <c r="N996" s="528"/>
      <c r="O996" s="528"/>
      <c r="P996" s="528"/>
      <c r="Q996" s="528"/>
      <c r="R996" s="528"/>
      <c r="S996" s="528"/>
      <c r="T996" s="528"/>
      <c r="U996" s="528"/>
      <c r="V996" s="528"/>
      <c r="W996" s="528"/>
      <c r="X996" s="528"/>
      <c r="Y996" s="528"/>
      <c r="Z996" s="528"/>
      <c r="AA996" s="528"/>
      <c r="AB996" s="528"/>
      <c r="AC996" s="528"/>
      <c r="AD996" s="528"/>
      <c r="AE996" s="528"/>
      <c r="AF996" s="528"/>
      <c r="AG996" s="528"/>
      <c r="AH996" s="528"/>
      <c r="AI996" s="528"/>
      <c r="AJ996" s="528"/>
      <c r="AK996" s="527">
        <v>19</v>
      </c>
      <c r="AL996" s="527">
        <v>18</v>
      </c>
      <c r="AM996" s="527">
        <v>14</v>
      </c>
      <c r="AN996" s="527">
        <v>21</v>
      </c>
      <c r="AO996" s="527">
        <v>9</v>
      </c>
      <c r="AP996" s="527">
        <v>9</v>
      </c>
      <c r="AQ996" s="527">
        <v>5</v>
      </c>
      <c r="AR996" s="527">
        <v>3</v>
      </c>
      <c r="AS996" s="528"/>
      <c r="AT996" s="527">
        <v>6</v>
      </c>
      <c r="AU996" s="527">
        <v>3</v>
      </c>
      <c r="AV996" s="527">
        <v>5</v>
      </c>
      <c r="AW996" s="527">
        <v>1</v>
      </c>
      <c r="AX996" s="528"/>
    </row>
    <row r="997" spans="1:50">
      <c r="A997" s="526" t="s">
        <v>1005</v>
      </c>
      <c r="B997" s="526" t="s">
        <v>396</v>
      </c>
      <c r="C997" s="526" t="s">
        <v>954</v>
      </c>
      <c r="D997" s="526" t="s">
        <v>1453</v>
      </c>
      <c r="E997" s="526" t="s">
        <v>1455</v>
      </c>
      <c r="F997" s="61" t="str">
        <f>IF(D997="","",VLOOKUP(D997,'UG SKU Categorization'!$A$1:$C$204,3,0))</f>
        <v>Cookstoves</v>
      </c>
      <c r="G997" s="527">
        <v>8</v>
      </c>
      <c r="H997" s="528"/>
      <c r="I997" s="528"/>
      <c r="J997" s="528"/>
      <c r="K997" s="528"/>
      <c r="L997" s="528"/>
      <c r="M997" s="528"/>
      <c r="N997" s="528"/>
      <c r="O997" s="528"/>
      <c r="P997" s="528"/>
      <c r="Q997" s="528"/>
      <c r="R997" s="528"/>
      <c r="S997" s="528"/>
      <c r="T997" s="528"/>
      <c r="U997" s="528"/>
      <c r="V997" s="528"/>
      <c r="W997" s="528"/>
      <c r="X997" s="528"/>
      <c r="Y997" s="528"/>
      <c r="Z997" s="528"/>
      <c r="AA997" s="528"/>
      <c r="AB997" s="528"/>
      <c r="AC997" s="528"/>
      <c r="AD997" s="528"/>
      <c r="AE997" s="528"/>
      <c r="AF997" s="528"/>
      <c r="AG997" s="528"/>
      <c r="AH997" s="528"/>
      <c r="AI997" s="528"/>
      <c r="AJ997" s="528"/>
      <c r="AK997" s="528"/>
      <c r="AL997" s="528"/>
      <c r="AM997" s="528"/>
      <c r="AN997" s="527">
        <v>2</v>
      </c>
      <c r="AO997" s="527">
        <v>1</v>
      </c>
      <c r="AP997" s="527">
        <v>1</v>
      </c>
      <c r="AQ997" s="527">
        <v>1</v>
      </c>
      <c r="AR997" s="528"/>
      <c r="AS997" s="528"/>
      <c r="AT997" s="527">
        <v>2</v>
      </c>
      <c r="AU997" s="527">
        <v>1</v>
      </c>
      <c r="AV997" s="528"/>
      <c r="AW997" s="528"/>
      <c r="AX997" s="528"/>
    </row>
    <row r="998" spans="1:50">
      <c r="A998" s="526" t="s">
        <v>1005</v>
      </c>
      <c r="B998" s="526" t="s">
        <v>396</v>
      </c>
      <c r="C998" s="526" t="s">
        <v>954</v>
      </c>
      <c r="D998" s="526" t="s">
        <v>515</v>
      </c>
      <c r="E998" s="526" t="s">
        <v>516</v>
      </c>
      <c r="F998" s="61" t="str">
        <f>IF(D998="","",VLOOKUP(D998,'UG SKU Categorization'!$A$1:$C$204,3,0))</f>
        <v>Malaria Prevention</v>
      </c>
      <c r="G998" s="527">
        <v>3453</v>
      </c>
      <c r="H998" s="527">
        <v>36</v>
      </c>
      <c r="I998" s="527">
        <v>63</v>
      </c>
      <c r="J998" s="527">
        <v>160</v>
      </c>
      <c r="K998" s="527">
        <v>67</v>
      </c>
      <c r="L998" s="527">
        <v>128</v>
      </c>
      <c r="M998" s="527">
        <v>468</v>
      </c>
      <c r="N998" s="527">
        <v>320</v>
      </c>
      <c r="O998" s="527">
        <v>805</v>
      </c>
      <c r="P998" s="527">
        <v>75</v>
      </c>
      <c r="Q998" s="527">
        <v>53</v>
      </c>
      <c r="R998" s="527">
        <v>64</v>
      </c>
      <c r="S998" s="527">
        <v>64</v>
      </c>
      <c r="T998" s="527">
        <v>70</v>
      </c>
      <c r="U998" s="527">
        <v>50</v>
      </c>
      <c r="V998" s="527">
        <v>41</v>
      </c>
      <c r="W998" s="527">
        <v>32</v>
      </c>
      <c r="X998" s="527">
        <v>35</v>
      </c>
      <c r="Y998" s="527">
        <v>48</v>
      </c>
      <c r="Z998" s="527">
        <v>44</v>
      </c>
      <c r="AA998" s="527">
        <v>41</v>
      </c>
      <c r="AB998" s="527">
        <v>29</v>
      </c>
      <c r="AC998" s="527">
        <v>37</v>
      </c>
      <c r="AD998" s="527">
        <v>237</v>
      </c>
      <c r="AE998" s="528"/>
      <c r="AF998" s="527">
        <v>4</v>
      </c>
      <c r="AG998" s="527">
        <v>53</v>
      </c>
      <c r="AH998" s="527">
        <v>26</v>
      </c>
      <c r="AI998" s="527">
        <v>52</v>
      </c>
      <c r="AJ998" s="527">
        <v>55</v>
      </c>
      <c r="AK998" s="527">
        <v>16</v>
      </c>
      <c r="AL998" s="527">
        <v>31</v>
      </c>
      <c r="AM998" s="527">
        <v>29</v>
      </c>
      <c r="AN998" s="527">
        <v>28</v>
      </c>
      <c r="AO998" s="527">
        <v>23</v>
      </c>
      <c r="AP998" s="527">
        <v>23</v>
      </c>
      <c r="AQ998" s="527">
        <v>23</v>
      </c>
      <c r="AR998" s="527">
        <v>36</v>
      </c>
      <c r="AS998" s="527">
        <v>11</v>
      </c>
      <c r="AT998" s="527">
        <v>11</v>
      </c>
      <c r="AU998" s="527">
        <v>4</v>
      </c>
      <c r="AV998" s="527">
        <v>25</v>
      </c>
      <c r="AW998" s="527">
        <v>35</v>
      </c>
      <c r="AX998" s="527">
        <v>1</v>
      </c>
    </row>
    <row r="999" spans="1:50">
      <c r="A999" s="526" t="s">
        <v>1005</v>
      </c>
      <c r="B999" s="526" t="s">
        <v>396</v>
      </c>
      <c r="C999" s="526" t="s">
        <v>954</v>
      </c>
      <c r="D999" s="526" t="s">
        <v>517</v>
      </c>
      <c r="E999" s="526" t="s">
        <v>518</v>
      </c>
      <c r="F999" s="61" t="str">
        <f>IF(D999="","",VLOOKUP(D999,'UG SKU Categorization'!$A$1:$C$204,3,0))</f>
        <v>Malaria Prevention</v>
      </c>
      <c r="G999" s="527">
        <v>232</v>
      </c>
      <c r="H999" s="528"/>
      <c r="I999" s="527">
        <v>33</v>
      </c>
      <c r="J999" s="527">
        <v>12</v>
      </c>
      <c r="K999" s="527">
        <v>7</v>
      </c>
      <c r="L999" s="527">
        <v>1</v>
      </c>
      <c r="M999" s="527">
        <v>3</v>
      </c>
      <c r="N999" s="527">
        <v>5</v>
      </c>
      <c r="O999" s="527">
        <v>3</v>
      </c>
      <c r="P999" s="527">
        <v>5</v>
      </c>
      <c r="Q999" s="527">
        <v>5</v>
      </c>
      <c r="R999" s="527">
        <v>6</v>
      </c>
      <c r="S999" s="527">
        <v>10</v>
      </c>
      <c r="T999" s="527">
        <v>10</v>
      </c>
      <c r="U999" s="527">
        <v>1</v>
      </c>
      <c r="V999" s="527">
        <v>5</v>
      </c>
      <c r="W999" s="527">
        <v>9</v>
      </c>
      <c r="X999" s="527">
        <v>7</v>
      </c>
      <c r="Y999" s="528"/>
      <c r="Z999" s="527">
        <v>7</v>
      </c>
      <c r="AA999" s="527">
        <v>4</v>
      </c>
      <c r="AB999" s="527">
        <v>5</v>
      </c>
      <c r="AC999" s="528"/>
      <c r="AD999" s="527">
        <v>12</v>
      </c>
      <c r="AE999" s="528"/>
      <c r="AF999" s="527">
        <v>16</v>
      </c>
      <c r="AG999" s="527">
        <v>8</v>
      </c>
      <c r="AH999" s="527">
        <v>1</v>
      </c>
      <c r="AI999" s="527">
        <v>1</v>
      </c>
      <c r="AJ999" s="527">
        <v>1</v>
      </c>
      <c r="AK999" s="527">
        <v>6</v>
      </c>
      <c r="AL999" s="527">
        <v>7</v>
      </c>
      <c r="AM999" s="527">
        <v>13</v>
      </c>
      <c r="AN999" s="527">
        <v>4</v>
      </c>
      <c r="AO999" s="528"/>
      <c r="AP999" s="527">
        <v>1</v>
      </c>
      <c r="AQ999" s="528"/>
      <c r="AR999" s="527">
        <v>3</v>
      </c>
      <c r="AS999" s="527">
        <v>5</v>
      </c>
      <c r="AT999" s="527">
        <v>5</v>
      </c>
      <c r="AU999" s="527">
        <v>2</v>
      </c>
      <c r="AV999" s="527">
        <v>8</v>
      </c>
      <c r="AW999" s="527">
        <v>1</v>
      </c>
      <c r="AX999" s="528"/>
    </row>
    <row r="1000" spans="1:50">
      <c r="A1000" s="526" t="s">
        <v>1005</v>
      </c>
      <c r="B1000" s="526" t="s">
        <v>396</v>
      </c>
      <c r="C1000" s="526" t="s">
        <v>954</v>
      </c>
      <c r="D1000" s="526" t="s">
        <v>519</v>
      </c>
      <c r="E1000" s="526" t="s">
        <v>520</v>
      </c>
      <c r="F1000" s="61" t="str">
        <f>IF(D1000="","",VLOOKUP(D1000,'UG SKU Categorization'!$A$1:$C$204,3,0))</f>
        <v>Malaria Treatment</v>
      </c>
      <c r="G1000" s="527">
        <v>20213</v>
      </c>
      <c r="H1000" s="527">
        <v>66</v>
      </c>
      <c r="I1000" s="527">
        <v>175</v>
      </c>
      <c r="J1000" s="527">
        <v>105</v>
      </c>
      <c r="K1000" s="527">
        <v>113</v>
      </c>
      <c r="L1000" s="527">
        <v>289</v>
      </c>
      <c r="M1000" s="527">
        <v>290</v>
      </c>
      <c r="N1000" s="527">
        <v>121</v>
      </c>
      <c r="O1000" s="527">
        <v>342</v>
      </c>
      <c r="P1000" s="527">
        <v>497</v>
      </c>
      <c r="Q1000" s="527">
        <v>831</v>
      </c>
      <c r="R1000" s="527">
        <v>823</v>
      </c>
      <c r="S1000" s="527">
        <v>592</v>
      </c>
      <c r="T1000" s="527">
        <v>515</v>
      </c>
      <c r="U1000" s="527">
        <v>453</v>
      </c>
      <c r="V1000" s="527">
        <v>452</v>
      </c>
      <c r="W1000" s="527">
        <v>691</v>
      </c>
      <c r="X1000" s="527">
        <v>547</v>
      </c>
      <c r="Y1000" s="527">
        <v>2291</v>
      </c>
      <c r="Z1000" s="527">
        <v>704</v>
      </c>
      <c r="AA1000" s="527">
        <v>22</v>
      </c>
      <c r="AB1000" s="528"/>
      <c r="AC1000" s="527">
        <v>340</v>
      </c>
      <c r="AD1000" s="527">
        <v>348</v>
      </c>
      <c r="AE1000" s="528"/>
      <c r="AF1000" s="527">
        <v>977</v>
      </c>
      <c r="AG1000" s="527">
        <v>708</v>
      </c>
      <c r="AH1000" s="527">
        <v>552</v>
      </c>
      <c r="AI1000" s="527">
        <v>804</v>
      </c>
      <c r="AJ1000" s="527">
        <v>783</v>
      </c>
      <c r="AK1000" s="527">
        <v>833</v>
      </c>
      <c r="AL1000" s="527">
        <v>745</v>
      </c>
      <c r="AM1000" s="527">
        <v>574</v>
      </c>
      <c r="AN1000" s="527">
        <v>418</v>
      </c>
      <c r="AO1000" s="527">
        <v>487</v>
      </c>
      <c r="AP1000" s="527">
        <v>344</v>
      </c>
      <c r="AQ1000" s="527">
        <v>369</v>
      </c>
      <c r="AR1000" s="527">
        <v>344</v>
      </c>
      <c r="AS1000" s="527">
        <v>214</v>
      </c>
      <c r="AT1000" s="527">
        <v>288</v>
      </c>
      <c r="AU1000" s="527">
        <v>276</v>
      </c>
      <c r="AV1000" s="527">
        <v>374</v>
      </c>
      <c r="AW1000" s="527">
        <v>428</v>
      </c>
      <c r="AX1000" s="527">
        <v>88</v>
      </c>
    </row>
    <row r="1001" spans="1:50">
      <c r="A1001" s="526" t="s">
        <v>1005</v>
      </c>
      <c r="B1001" s="526" t="s">
        <v>396</v>
      </c>
      <c r="C1001" s="526" t="s">
        <v>954</v>
      </c>
      <c r="D1001" s="526" t="s">
        <v>521</v>
      </c>
      <c r="E1001" s="526" t="s">
        <v>1150</v>
      </c>
      <c r="F1001" s="61" t="str">
        <f>IF(D1001="","",VLOOKUP(D1001,'UG SKU Categorization'!$A$1:$C$204,3,0))</f>
        <v>Malaria Treatment</v>
      </c>
      <c r="G1001" s="527">
        <v>106</v>
      </c>
      <c r="H1001" s="527">
        <v>1</v>
      </c>
      <c r="I1001" s="527">
        <v>36</v>
      </c>
      <c r="J1001" s="527">
        <v>69</v>
      </c>
      <c r="K1001" s="528"/>
      <c r="L1001" s="528"/>
      <c r="M1001" s="528"/>
      <c r="N1001" s="528"/>
      <c r="O1001" s="528"/>
      <c r="P1001" s="528"/>
      <c r="Q1001" s="528"/>
      <c r="R1001" s="528"/>
      <c r="S1001" s="528"/>
      <c r="T1001" s="528"/>
      <c r="U1001" s="528"/>
      <c r="V1001" s="528"/>
      <c r="W1001" s="528"/>
      <c r="X1001" s="528"/>
      <c r="Y1001" s="528"/>
      <c r="Z1001" s="528"/>
      <c r="AA1001" s="528"/>
      <c r="AB1001" s="528"/>
      <c r="AC1001" s="528"/>
      <c r="AD1001" s="528"/>
      <c r="AE1001" s="528"/>
      <c r="AF1001" s="528"/>
      <c r="AG1001" s="528"/>
      <c r="AH1001" s="528"/>
      <c r="AI1001" s="528"/>
      <c r="AJ1001" s="528"/>
      <c r="AK1001" s="528"/>
      <c r="AL1001" s="528"/>
      <c r="AM1001" s="528"/>
      <c r="AN1001" s="528"/>
      <c r="AO1001" s="528"/>
      <c r="AP1001" s="528"/>
      <c r="AQ1001" s="528"/>
      <c r="AR1001" s="528"/>
      <c r="AS1001" s="528"/>
      <c r="AT1001" s="528"/>
      <c r="AU1001" s="528"/>
      <c r="AV1001" s="528"/>
      <c r="AW1001" s="528"/>
      <c r="AX1001" s="528"/>
    </row>
    <row r="1002" spans="1:50">
      <c r="A1002" s="526" t="s">
        <v>1005</v>
      </c>
      <c r="B1002" s="526" t="s">
        <v>396</v>
      </c>
      <c r="C1002" s="526" t="s">
        <v>954</v>
      </c>
      <c r="D1002" s="526" t="s">
        <v>522</v>
      </c>
      <c r="E1002" s="526" t="s">
        <v>523</v>
      </c>
      <c r="F1002" s="61" t="str">
        <f>IF(D1002="","",VLOOKUP(D1002,'UG SKU Categorization'!$A$1:$C$204,3,0))</f>
        <v>Malaria Treatment</v>
      </c>
      <c r="G1002" s="527">
        <v>2161</v>
      </c>
      <c r="H1002" s="528"/>
      <c r="I1002" s="528"/>
      <c r="J1002" s="528"/>
      <c r="K1002" s="528"/>
      <c r="L1002" s="527">
        <v>2</v>
      </c>
      <c r="M1002" s="528"/>
      <c r="N1002" s="527">
        <v>105</v>
      </c>
      <c r="O1002" s="528"/>
      <c r="P1002" s="528"/>
      <c r="Q1002" s="528"/>
      <c r="R1002" s="528"/>
      <c r="S1002" s="528"/>
      <c r="T1002" s="528"/>
      <c r="U1002" s="528"/>
      <c r="V1002" s="528"/>
      <c r="W1002" s="528"/>
      <c r="X1002" s="528"/>
      <c r="Y1002" s="528"/>
      <c r="Z1002" s="527">
        <v>274</v>
      </c>
      <c r="AA1002" s="527">
        <v>459</v>
      </c>
      <c r="AB1002" s="527">
        <v>468</v>
      </c>
      <c r="AC1002" s="527">
        <v>165</v>
      </c>
      <c r="AD1002" s="527">
        <v>658</v>
      </c>
      <c r="AE1002" s="528"/>
      <c r="AF1002" s="527">
        <v>0</v>
      </c>
      <c r="AG1002" s="528"/>
      <c r="AH1002" s="528"/>
      <c r="AI1002" s="527">
        <v>12</v>
      </c>
      <c r="AJ1002" s="527">
        <v>3</v>
      </c>
      <c r="AK1002" s="527">
        <v>10</v>
      </c>
      <c r="AL1002" s="527">
        <v>1</v>
      </c>
      <c r="AM1002" s="527">
        <v>2</v>
      </c>
      <c r="AN1002" s="528"/>
      <c r="AO1002" s="527">
        <v>2</v>
      </c>
      <c r="AP1002" s="528"/>
      <c r="AQ1002" s="528"/>
      <c r="AR1002" s="528"/>
      <c r="AS1002" s="528"/>
      <c r="AT1002" s="528"/>
      <c r="AU1002" s="528"/>
      <c r="AV1002" s="528"/>
      <c r="AW1002" s="528"/>
      <c r="AX1002" s="528"/>
    </row>
    <row r="1003" spans="1:50">
      <c r="A1003" s="526" t="s">
        <v>1005</v>
      </c>
      <c r="B1003" s="526" t="s">
        <v>396</v>
      </c>
      <c r="C1003" s="526" t="s">
        <v>954</v>
      </c>
      <c r="D1003" s="526" t="s">
        <v>524</v>
      </c>
      <c r="E1003" s="526" t="s">
        <v>525</v>
      </c>
      <c r="F1003" s="61" t="str">
        <f>IF(D1003="","",VLOOKUP(D1003,'UG SKU Categorization'!$A$1:$C$204,3,0))</f>
        <v>Malaria Prevention</v>
      </c>
      <c r="G1003" s="527">
        <v>265</v>
      </c>
      <c r="H1003" s="528"/>
      <c r="I1003" s="528"/>
      <c r="J1003" s="528"/>
      <c r="K1003" s="528"/>
      <c r="L1003" s="528"/>
      <c r="M1003" s="528"/>
      <c r="N1003" s="528"/>
      <c r="O1003" s="528"/>
      <c r="P1003" s="528"/>
      <c r="Q1003" s="528"/>
      <c r="R1003" s="528"/>
      <c r="S1003" s="528"/>
      <c r="T1003" s="528"/>
      <c r="U1003" s="528"/>
      <c r="V1003" s="528"/>
      <c r="W1003" s="528"/>
      <c r="X1003" s="528"/>
      <c r="Y1003" s="528"/>
      <c r="Z1003" s="527">
        <v>29</v>
      </c>
      <c r="AA1003" s="527">
        <v>40</v>
      </c>
      <c r="AB1003" s="527">
        <v>11</v>
      </c>
      <c r="AC1003" s="527">
        <v>34</v>
      </c>
      <c r="AD1003" s="527">
        <v>83</v>
      </c>
      <c r="AE1003" s="528"/>
      <c r="AF1003" s="527">
        <v>15</v>
      </c>
      <c r="AG1003" s="527">
        <v>14</v>
      </c>
      <c r="AH1003" s="527">
        <v>7</v>
      </c>
      <c r="AI1003" s="527">
        <v>5</v>
      </c>
      <c r="AJ1003" s="527">
        <v>1</v>
      </c>
      <c r="AK1003" s="527">
        <v>3</v>
      </c>
      <c r="AL1003" s="527">
        <v>5</v>
      </c>
      <c r="AM1003" s="528"/>
      <c r="AN1003" s="527">
        <v>7</v>
      </c>
      <c r="AO1003" s="527">
        <v>3</v>
      </c>
      <c r="AP1003" s="528"/>
      <c r="AQ1003" s="527">
        <v>3</v>
      </c>
      <c r="AR1003" s="527">
        <v>1</v>
      </c>
      <c r="AS1003" s="528"/>
      <c r="AT1003" s="528"/>
      <c r="AU1003" s="528"/>
      <c r="AV1003" s="527">
        <v>4</v>
      </c>
      <c r="AW1003" s="528"/>
      <c r="AX1003" s="528"/>
    </row>
    <row r="1004" spans="1:50">
      <c r="A1004" s="526" t="s">
        <v>1005</v>
      </c>
      <c r="B1004" s="526" t="s">
        <v>396</v>
      </c>
      <c r="C1004" s="526" t="s">
        <v>954</v>
      </c>
      <c r="D1004" s="526" t="s">
        <v>526</v>
      </c>
      <c r="E1004" s="526" t="s">
        <v>527</v>
      </c>
      <c r="F1004" s="61" t="str">
        <f>IF(D1004="","",VLOOKUP(D1004,'UG SKU Categorization'!$A$1:$C$204,3,0))</f>
        <v>Other Health</v>
      </c>
      <c r="G1004" s="527">
        <v>564</v>
      </c>
      <c r="H1004" s="527">
        <v>19</v>
      </c>
      <c r="I1004" s="527">
        <v>43</v>
      </c>
      <c r="J1004" s="527">
        <v>24</v>
      </c>
      <c r="K1004" s="527">
        <v>16</v>
      </c>
      <c r="L1004" s="527">
        <v>20</v>
      </c>
      <c r="M1004" s="527">
        <v>16</v>
      </c>
      <c r="N1004" s="527">
        <v>18</v>
      </c>
      <c r="O1004" s="527">
        <v>11</v>
      </c>
      <c r="P1004" s="527">
        <v>15</v>
      </c>
      <c r="Q1004" s="527">
        <v>18</v>
      </c>
      <c r="R1004" s="527">
        <v>19</v>
      </c>
      <c r="S1004" s="527">
        <v>19</v>
      </c>
      <c r="T1004" s="527">
        <v>17</v>
      </c>
      <c r="U1004" s="527">
        <v>19</v>
      </c>
      <c r="V1004" s="527">
        <v>14</v>
      </c>
      <c r="W1004" s="527">
        <v>17</v>
      </c>
      <c r="X1004" s="527">
        <v>16</v>
      </c>
      <c r="Y1004" s="527">
        <v>19</v>
      </c>
      <c r="Z1004" s="527">
        <v>17</v>
      </c>
      <c r="AA1004" s="527">
        <v>12</v>
      </c>
      <c r="AB1004" s="527">
        <v>23</v>
      </c>
      <c r="AC1004" s="527">
        <v>11</v>
      </c>
      <c r="AD1004" s="527">
        <v>51</v>
      </c>
      <c r="AE1004" s="528"/>
      <c r="AF1004" s="527">
        <v>16</v>
      </c>
      <c r="AG1004" s="527">
        <v>20</v>
      </c>
      <c r="AH1004" s="527">
        <v>18</v>
      </c>
      <c r="AI1004" s="527">
        <v>19</v>
      </c>
      <c r="AJ1004" s="528"/>
      <c r="AK1004" s="528"/>
      <c r="AL1004" s="527">
        <v>8</v>
      </c>
      <c r="AM1004" s="527">
        <v>12</v>
      </c>
      <c r="AN1004" s="528"/>
      <c r="AO1004" s="528"/>
      <c r="AP1004" s="528"/>
      <c r="AQ1004" s="528"/>
      <c r="AR1004" s="528"/>
      <c r="AS1004" s="527">
        <v>5</v>
      </c>
      <c r="AT1004" s="527">
        <v>5</v>
      </c>
      <c r="AU1004" s="527">
        <v>5</v>
      </c>
      <c r="AV1004" s="527">
        <v>2</v>
      </c>
      <c r="AW1004" s="528"/>
      <c r="AX1004" s="528"/>
    </row>
    <row r="1005" spans="1:50">
      <c r="A1005" s="526" t="s">
        <v>1005</v>
      </c>
      <c r="B1005" s="526" t="s">
        <v>396</v>
      </c>
      <c r="C1005" s="526" t="s">
        <v>954</v>
      </c>
      <c r="D1005" s="526" t="s">
        <v>528</v>
      </c>
      <c r="E1005" s="526" t="s">
        <v>529</v>
      </c>
      <c r="F1005" s="61" t="str">
        <f>IF(D1005="","",VLOOKUP(D1005,'UG SKU Categorization'!$A$1:$C$204,3,0))</f>
        <v>Other Health</v>
      </c>
      <c r="G1005" s="527">
        <v>2517</v>
      </c>
      <c r="H1005" s="527">
        <v>55</v>
      </c>
      <c r="I1005" s="527">
        <v>88</v>
      </c>
      <c r="J1005" s="527">
        <v>131</v>
      </c>
      <c r="K1005" s="527">
        <v>74</v>
      </c>
      <c r="L1005" s="527">
        <v>74</v>
      </c>
      <c r="M1005" s="527">
        <v>65</v>
      </c>
      <c r="N1005" s="527">
        <v>77</v>
      </c>
      <c r="O1005" s="527">
        <v>65</v>
      </c>
      <c r="P1005" s="527">
        <v>70</v>
      </c>
      <c r="Q1005" s="527">
        <v>78</v>
      </c>
      <c r="R1005" s="527">
        <v>84</v>
      </c>
      <c r="S1005" s="527">
        <v>59</v>
      </c>
      <c r="T1005" s="527">
        <v>58</v>
      </c>
      <c r="U1005" s="527">
        <v>54</v>
      </c>
      <c r="V1005" s="527">
        <v>68</v>
      </c>
      <c r="W1005" s="527">
        <v>42</v>
      </c>
      <c r="X1005" s="527">
        <v>35</v>
      </c>
      <c r="Y1005" s="527">
        <v>60</v>
      </c>
      <c r="Z1005" s="527">
        <v>65</v>
      </c>
      <c r="AA1005" s="527">
        <v>39</v>
      </c>
      <c r="AB1005" s="527">
        <v>32</v>
      </c>
      <c r="AC1005" s="527">
        <v>74</v>
      </c>
      <c r="AD1005" s="527">
        <v>219</v>
      </c>
      <c r="AE1005" s="528"/>
      <c r="AF1005" s="527">
        <v>69</v>
      </c>
      <c r="AG1005" s="527">
        <v>65</v>
      </c>
      <c r="AH1005" s="527">
        <v>100</v>
      </c>
      <c r="AI1005" s="527">
        <v>95</v>
      </c>
      <c r="AJ1005" s="527">
        <v>60</v>
      </c>
      <c r="AK1005" s="527">
        <v>6</v>
      </c>
      <c r="AL1005" s="527">
        <v>56</v>
      </c>
      <c r="AM1005" s="527">
        <v>46</v>
      </c>
      <c r="AN1005" s="527">
        <v>39</v>
      </c>
      <c r="AO1005" s="527">
        <v>44</v>
      </c>
      <c r="AP1005" s="527">
        <v>38</v>
      </c>
      <c r="AQ1005" s="527">
        <v>42</v>
      </c>
      <c r="AR1005" s="527">
        <v>39</v>
      </c>
      <c r="AS1005" s="527">
        <v>38</v>
      </c>
      <c r="AT1005" s="527">
        <v>37</v>
      </c>
      <c r="AU1005" s="528"/>
      <c r="AV1005" s="527">
        <v>33</v>
      </c>
      <c r="AW1005" s="527">
        <v>35</v>
      </c>
      <c r="AX1005" s="527">
        <v>9</v>
      </c>
    </row>
    <row r="1006" spans="1:50">
      <c r="A1006" s="526" t="s">
        <v>1005</v>
      </c>
      <c r="B1006" s="526" t="s">
        <v>396</v>
      </c>
      <c r="C1006" s="526" t="s">
        <v>954</v>
      </c>
      <c r="D1006" s="526" t="s">
        <v>530</v>
      </c>
      <c r="E1006" s="526" t="s">
        <v>531</v>
      </c>
      <c r="F1006" s="61" t="str">
        <f>IF(D1006="","",VLOOKUP(D1006,'UG SKU Categorization'!$A$1:$C$204,3,0))</f>
        <v>Other Health</v>
      </c>
      <c r="G1006" s="527">
        <v>1059</v>
      </c>
      <c r="H1006" s="527">
        <v>18</v>
      </c>
      <c r="I1006" s="527">
        <v>54</v>
      </c>
      <c r="J1006" s="527">
        <v>59</v>
      </c>
      <c r="K1006" s="527">
        <v>30</v>
      </c>
      <c r="L1006" s="527">
        <v>32</v>
      </c>
      <c r="M1006" s="527">
        <v>9</v>
      </c>
      <c r="N1006" s="527">
        <v>32</v>
      </c>
      <c r="O1006" s="527">
        <v>21</v>
      </c>
      <c r="P1006" s="527">
        <v>400</v>
      </c>
      <c r="Q1006" s="527">
        <v>8</v>
      </c>
      <c r="R1006" s="527">
        <v>21</v>
      </c>
      <c r="S1006" s="527">
        <v>3</v>
      </c>
      <c r="T1006" s="527">
        <v>10</v>
      </c>
      <c r="U1006" s="527">
        <v>7</v>
      </c>
      <c r="V1006" s="527">
        <v>15</v>
      </c>
      <c r="W1006" s="527">
        <v>22</v>
      </c>
      <c r="X1006" s="527">
        <v>7</v>
      </c>
      <c r="Y1006" s="527">
        <v>17</v>
      </c>
      <c r="Z1006" s="527">
        <v>15</v>
      </c>
      <c r="AA1006" s="527">
        <v>7</v>
      </c>
      <c r="AB1006" s="527">
        <v>12</v>
      </c>
      <c r="AC1006" s="527">
        <v>7</v>
      </c>
      <c r="AD1006" s="527">
        <v>101</v>
      </c>
      <c r="AE1006" s="528"/>
      <c r="AF1006" s="527">
        <v>11</v>
      </c>
      <c r="AG1006" s="527">
        <v>19</v>
      </c>
      <c r="AH1006" s="527">
        <v>16</v>
      </c>
      <c r="AI1006" s="527">
        <v>18</v>
      </c>
      <c r="AJ1006" s="527">
        <v>8</v>
      </c>
      <c r="AK1006" s="527">
        <v>15</v>
      </c>
      <c r="AL1006" s="527">
        <v>16</v>
      </c>
      <c r="AM1006" s="527">
        <v>4</v>
      </c>
      <c r="AN1006" s="527">
        <v>5</v>
      </c>
      <c r="AO1006" s="527">
        <v>5</v>
      </c>
      <c r="AP1006" s="527">
        <v>6</v>
      </c>
      <c r="AQ1006" s="527">
        <v>5</v>
      </c>
      <c r="AR1006" s="527">
        <v>6</v>
      </c>
      <c r="AS1006" s="527">
        <v>11</v>
      </c>
      <c r="AT1006" s="527">
        <v>7</v>
      </c>
      <c r="AU1006" s="528"/>
      <c r="AV1006" s="528"/>
      <c r="AW1006" s="528"/>
      <c r="AX1006" s="528"/>
    </row>
    <row r="1007" spans="1:50">
      <c r="A1007" s="526" t="s">
        <v>1005</v>
      </c>
      <c r="B1007" s="526" t="s">
        <v>396</v>
      </c>
      <c r="C1007" s="526" t="s">
        <v>954</v>
      </c>
      <c r="D1007" s="526" t="s">
        <v>532</v>
      </c>
      <c r="E1007" s="526" t="s">
        <v>533</v>
      </c>
      <c r="F1007" s="61" t="str">
        <f>IF(D1007="","",VLOOKUP(D1007,'UG SKU Categorization'!$A$1:$C$204,3,0))</f>
        <v>Other Health</v>
      </c>
      <c r="G1007" s="527">
        <v>431</v>
      </c>
      <c r="H1007" s="527">
        <v>9</v>
      </c>
      <c r="I1007" s="527">
        <v>47</v>
      </c>
      <c r="J1007" s="527">
        <v>12</v>
      </c>
      <c r="K1007" s="528"/>
      <c r="L1007" s="527">
        <v>11</v>
      </c>
      <c r="M1007" s="527">
        <v>13</v>
      </c>
      <c r="N1007" s="527">
        <v>21</v>
      </c>
      <c r="O1007" s="527">
        <v>7</v>
      </c>
      <c r="P1007" s="527">
        <v>17</v>
      </c>
      <c r="Q1007" s="527">
        <v>10</v>
      </c>
      <c r="R1007" s="527">
        <v>8</v>
      </c>
      <c r="S1007" s="527">
        <v>8</v>
      </c>
      <c r="T1007" s="527">
        <v>14</v>
      </c>
      <c r="U1007" s="527">
        <v>11</v>
      </c>
      <c r="V1007" s="527">
        <v>8</v>
      </c>
      <c r="W1007" s="527">
        <v>41</v>
      </c>
      <c r="X1007" s="527">
        <v>16</v>
      </c>
      <c r="Y1007" s="527">
        <v>10</v>
      </c>
      <c r="Z1007" s="527">
        <v>9</v>
      </c>
      <c r="AA1007" s="527">
        <v>17</v>
      </c>
      <c r="AB1007" s="527">
        <v>2</v>
      </c>
      <c r="AC1007" s="527">
        <v>9</v>
      </c>
      <c r="AD1007" s="527">
        <v>12</v>
      </c>
      <c r="AE1007" s="528"/>
      <c r="AF1007" s="527">
        <v>11</v>
      </c>
      <c r="AG1007" s="527">
        <v>4</v>
      </c>
      <c r="AH1007" s="527">
        <v>10</v>
      </c>
      <c r="AI1007" s="527">
        <v>10</v>
      </c>
      <c r="AJ1007" s="527">
        <v>4</v>
      </c>
      <c r="AK1007" s="527">
        <v>15</v>
      </c>
      <c r="AL1007" s="527">
        <v>6</v>
      </c>
      <c r="AM1007" s="527">
        <v>8</v>
      </c>
      <c r="AN1007" s="527">
        <v>8</v>
      </c>
      <c r="AO1007" s="527">
        <v>7</v>
      </c>
      <c r="AP1007" s="528"/>
      <c r="AQ1007" s="527">
        <v>4</v>
      </c>
      <c r="AR1007" s="527">
        <v>9</v>
      </c>
      <c r="AS1007" s="527">
        <v>2</v>
      </c>
      <c r="AT1007" s="527">
        <v>8</v>
      </c>
      <c r="AU1007" s="527">
        <v>7</v>
      </c>
      <c r="AV1007" s="527">
        <v>4</v>
      </c>
      <c r="AW1007" s="527">
        <v>1</v>
      </c>
      <c r="AX1007" s="527">
        <v>1</v>
      </c>
    </row>
    <row r="1008" spans="1:50">
      <c r="A1008" s="526" t="s">
        <v>1005</v>
      </c>
      <c r="B1008" s="526" t="s">
        <v>396</v>
      </c>
      <c r="C1008" s="526" t="s">
        <v>954</v>
      </c>
      <c r="D1008" s="526" t="s">
        <v>534</v>
      </c>
      <c r="E1008" s="526" t="s">
        <v>535</v>
      </c>
      <c r="F1008" s="61" t="str">
        <f>IF(D1008="","",VLOOKUP(D1008,'UG SKU Categorization'!$A$1:$C$204,3,0))</f>
        <v>Other Health</v>
      </c>
      <c r="G1008" s="527">
        <v>707</v>
      </c>
      <c r="H1008" s="527">
        <v>11</v>
      </c>
      <c r="I1008" s="527">
        <v>43</v>
      </c>
      <c r="J1008" s="527">
        <v>64</v>
      </c>
      <c r="K1008" s="527">
        <v>31</v>
      </c>
      <c r="L1008" s="527">
        <v>52</v>
      </c>
      <c r="M1008" s="528"/>
      <c r="N1008" s="527">
        <v>48</v>
      </c>
      <c r="O1008" s="527">
        <v>44</v>
      </c>
      <c r="P1008" s="527">
        <v>27</v>
      </c>
      <c r="Q1008" s="527">
        <v>23</v>
      </c>
      <c r="R1008" s="527">
        <v>18</v>
      </c>
      <c r="S1008" s="527">
        <v>23</v>
      </c>
      <c r="T1008" s="527">
        <v>17</v>
      </c>
      <c r="U1008" s="527">
        <v>15</v>
      </c>
      <c r="V1008" s="527">
        <v>7</v>
      </c>
      <c r="W1008" s="527">
        <v>28</v>
      </c>
      <c r="X1008" s="527">
        <v>11</v>
      </c>
      <c r="Y1008" s="527">
        <v>23</v>
      </c>
      <c r="Z1008" s="527">
        <v>18</v>
      </c>
      <c r="AA1008" s="527">
        <v>19</v>
      </c>
      <c r="AB1008" s="527">
        <v>15</v>
      </c>
      <c r="AC1008" s="527">
        <v>10</v>
      </c>
      <c r="AD1008" s="527">
        <v>31</v>
      </c>
      <c r="AE1008" s="528"/>
      <c r="AF1008" s="528"/>
      <c r="AG1008" s="528"/>
      <c r="AH1008" s="527">
        <v>9</v>
      </c>
      <c r="AI1008" s="527">
        <v>23</v>
      </c>
      <c r="AJ1008" s="527">
        <v>8</v>
      </c>
      <c r="AK1008" s="527">
        <v>20</v>
      </c>
      <c r="AL1008" s="527">
        <v>10</v>
      </c>
      <c r="AM1008" s="527">
        <v>5</v>
      </c>
      <c r="AN1008" s="527">
        <v>4</v>
      </c>
      <c r="AO1008" s="527">
        <v>13</v>
      </c>
      <c r="AP1008" s="527">
        <v>3</v>
      </c>
      <c r="AQ1008" s="527">
        <v>6</v>
      </c>
      <c r="AR1008" s="527">
        <v>15</v>
      </c>
      <c r="AS1008" s="527">
        <v>9</v>
      </c>
      <c r="AT1008" s="527">
        <v>4</v>
      </c>
      <c r="AU1008" s="528"/>
      <c r="AV1008" s="528"/>
      <c r="AW1008" s="528"/>
      <c r="AX1008" s="528"/>
    </row>
    <row r="1009" spans="1:50">
      <c r="A1009" s="526" t="s">
        <v>1005</v>
      </c>
      <c r="B1009" s="526" t="s">
        <v>396</v>
      </c>
      <c r="C1009" s="526" t="s">
        <v>954</v>
      </c>
      <c r="D1009" s="526" t="s">
        <v>536</v>
      </c>
      <c r="E1009" s="526" t="s">
        <v>537</v>
      </c>
      <c r="F1009" s="61" t="str">
        <f>IF(D1009="","",VLOOKUP(D1009,'UG SKU Categorization'!$A$1:$C$204,3,0))</f>
        <v>Other Health</v>
      </c>
      <c r="G1009" s="527">
        <v>810</v>
      </c>
      <c r="H1009" s="527">
        <v>12</v>
      </c>
      <c r="I1009" s="527">
        <v>40</v>
      </c>
      <c r="J1009" s="527">
        <v>32</v>
      </c>
      <c r="K1009" s="527">
        <v>10</v>
      </c>
      <c r="L1009" s="527">
        <v>43</v>
      </c>
      <c r="M1009" s="527">
        <v>13</v>
      </c>
      <c r="N1009" s="527">
        <v>10</v>
      </c>
      <c r="O1009" s="527">
        <v>16</v>
      </c>
      <c r="P1009" s="527">
        <v>8</v>
      </c>
      <c r="Q1009" s="527">
        <v>21</v>
      </c>
      <c r="R1009" s="527">
        <v>21</v>
      </c>
      <c r="S1009" s="527">
        <v>29</v>
      </c>
      <c r="T1009" s="527">
        <v>17</v>
      </c>
      <c r="U1009" s="527">
        <v>15</v>
      </c>
      <c r="V1009" s="527">
        <v>33</v>
      </c>
      <c r="W1009" s="527">
        <v>19</v>
      </c>
      <c r="X1009" s="527">
        <v>19</v>
      </c>
      <c r="Y1009" s="527">
        <v>19</v>
      </c>
      <c r="Z1009" s="527">
        <v>22</v>
      </c>
      <c r="AA1009" s="527">
        <v>24</v>
      </c>
      <c r="AB1009" s="527">
        <v>25</v>
      </c>
      <c r="AC1009" s="527">
        <v>10</v>
      </c>
      <c r="AD1009" s="527">
        <v>101</v>
      </c>
      <c r="AE1009" s="528"/>
      <c r="AF1009" s="527">
        <v>14</v>
      </c>
      <c r="AG1009" s="527">
        <v>23</v>
      </c>
      <c r="AH1009" s="527">
        <v>16</v>
      </c>
      <c r="AI1009" s="527">
        <v>27</v>
      </c>
      <c r="AJ1009" s="527">
        <v>8</v>
      </c>
      <c r="AK1009" s="527">
        <v>19</v>
      </c>
      <c r="AL1009" s="527">
        <v>21</v>
      </c>
      <c r="AM1009" s="527">
        <v>1</v>
      </c>
      <c r="AN1009" s="527">
        <v>13</v>
      </c>
      <c r="AO1009" s="527">
        <v>11</v>
      </c>
      <c r="AP1009" s="527">
        <v>11</v>
      </c>
      <c r="AQ1009" s="527">
        <v>27</v>
      </c>
      <c r="AR1009" s="527">
        <v>7</v>
      </c>
      <c r="AS1009" s="527">
        <v>10</v>
      </c>
      <c r="AT1009" s="527">
        <v>18</v>
      </c>
      <c r="AU1009" s="527">
        <v>11</v>
      </c>
      <c r="AV1009" s="527">
        <v>3</v>
      </c>
      <c r="AW1009" s="527">
        <v>10</v>
      </c>
      <c r="AX1009" s="527">
        <v>1</v>
      </c>
    </row>
    <row r="1010" spans="1:50">
      <c r="A1010" s="526" t="s">
        <v>1005</v>
      </c>
      <c r="B1010" s="526" t="s">
        <v>396</v>
      </c>
      <c r="C1010" s="526" t="s">
        <v>954</v>
      </c>
      <c r="D1010" s="526" t="s">
        <v>538</v>
      </c>
      <c r="E1010" s="526" t="s">
        <v>539</v>
      </c>
      <c r="F1010" s="61" t="str">
        <f>IF(D1010="","",VLOOKUP(D1010,'UG SKU Categorization'!$A$1:$C$204,3,0))</f>
        <v>Other Health</v>
      </c>
      <c r="G1010" s="527">
        <v>217</v>
      </c>
      <c r="H1010" s="527">
        <v>1</v>
      </c>
      <c r="I1010" s="527">
        <v>35</v>
      </c>
      <c r="J1010" s="527">
        <v>4</v>
      </c>
      <c r="K1010" s="528"/>
      <c r="L1010" s="527">
        <v>1</v>
      </c>
      <c r="M1010" s="528"/>
      <c r="N1010" s="527">
        <v>1</v>
      </c>
      <c r="O1010" s="528"/>
      <c r="P1010" s="527">
        <v>1</v>
      </c>
      <c r="Q1010" s="528"/>
      <c r="R1010" s="528"/>
      <c r="S1010" s="528"/>
      <c r="T1010" s="528"/>
      <c r="U1010" s="527">
        <v>2</v>
      </c>
      <c r="V1010" s="527">
        <v>1</v>
      </c>
      <c r="W1010" s="527">
        <v>1</v>
      </c>
      <c r="X1010" s="527">
        <v>2</v>
      </c>
      <c r="Y1010" s="527">
        <v>1</v>
      </c>
      <c r="Z1010" s="527">
        <v>122</v>
      </c>
      <c r="AA1010" s="528"/>
      <c r="AB1010" s="528"/>
      <c r="AC1010" s="528"/>
      <c r="AD1010" s="527">
        <v>40</v>
      </c>
      <c r="AE1010" s="528"/>
      <c r="AF1010" s="527">
        <v>1</v>
      </c>
      <c r="AG1010" s="527">
        <v>1</v>
      </c>
      <c r="AH1010" s="528"/>
      <c r="AI1010" s="527">
        <v>2</v>
      </c>
      <c r="AJ1010" s="527">
        <v>1</v>
      </c>
      <c r="AK1010" s="528"/>
      <c r="AL1010" s="528"/>
      <c r="AM1010" s="528"/>
      <c r="AN1010" s="528"/>
      <c r="AO1010" s="528"/>
      <c r="AP1010" s="528"/>
      <c r="AQ1010" s="528"/>
      <c r="AR1010" s="528"/>
      <c r="AS1010" s="528"/>
      <c r="AT1010" s="528"/>
      <c r="AU1010" s="528"/>
      <c r="AV1010" s="528"/>
      <c r="AW1010" s="528"/>
      <c r="AX1010" s="528"/>
    </row>
    <row r="1011" spans="1:50">
      <c r="A1011" s="526" t="s">
        <v>1005</v>
      </c>
      <c r="B1011" s="526" t="s">
        <v>396</v>
      </c>
      <c r="C1011" s="526" t="s">
        <v>954</v>
      </c>
      <c r="D1011" s="526" t="s">
        <v>540</v>
      </c>
      <c r="E1011" s="526" t="s">
        <v>541</v>
      </c>
      <c r="F1011" s="61" t="str">
        <f>IF(D1011="","",VLOOKUP(D1011,'UG SKU Categorization'!$A$1:$C$204,3,0))</f>
        <v>Other Health</v>
      </c>
      <c r="G1011" s="527">
        <v>1029</v>
      </c>
      <c r="H1011" s="527">
        <v>41</v>
      </c>
      <c r="I1011" s="527">
        <v>54</v>
      </c>
      <c r="J1011" s="527">
        <v>97</v>
      </c>
      <c r="K1011" s="527">
        <v>58</v>
      </c>
      <c r="L1011" s="527">
        <v>50</v>
      </c>
      <c r="M1011" s="527">
        <v>42</v>
      </c>
      <c r="N1011" s="527">
        <v>65</v>
      </c>
      <c r="O1011" s="527">
        <v>59</v>
      </c>
      <c r="P1011" s="527">
        <v>451</v>
      </c>
      <c r="Q1011" s="527">
        <v>49</v>
      </c>
      <c r="R1011" s="527">
        <v>53</v>
      </c>
      <c r="S1011" s="528"/>
      <c r="T1011" s="528"/>
      <c r="U1011" s="528"/>
      <c r="V1011" s="528"/>
      <c r="W1011" s="527">
        <v>2</v>
      </c>
      <c r="X1011" s="528"/>
      <c r="Y1011" s="527">
        <v>3</v>
      </c>
      <c r="Z1011" s="528"/>
      <c r="AA1011" s="528"/>
      <c r="AB1011" s="528"/>
      <c r="AC1011" s="528"/>
      <c r="AD1011" s="528"/>
      <c r="AE1011" s="528"/>
      <c r="AF1011" s="528"/>
      <c r="AG1011" s="528"/>
      <c r="AH1011" s="528"/>
      <c r="AI1011" s="528"/>
      <c r="AJ1011" s="528"/>
      <c r="AK1011" s="527">
        <v>5</v>
      </c>
      <c r="AL1011" s="528"/>
      <c r="AM1011" s="528"/>
      <c r="AN1011" s="528"/>
      <c r="AO1011" s="528"/>
      <c r="AP1011" s="528"/>
      <c r="AQ1011" s="528"/>
      <c r="AR1011" s="528"/>
      <c r="AS1011" s="528"/>
      <c r="AT1011" s="528"/>
      <c r="AU1011" s="528"/>
      <c r="AV1011" s="528"/>
      <c r="AW1011" s="528"/>
      <c r="AX1011" s="528"/>
    </row>
    <row r="1012" spans="1:50">
      <c r="A1012" s="526" t="s">
        <v>1005</v>
      </c>
      <c r="B1012" s="526" t="s">
        <v>396</v>
      </c>
      <c r="C1012" s="526" t="s">
        <v>954</v>
      </c>
      <c r="D1012" s="526" t="s">
        <v>542</v>
      </c>
      <c r="E1012" s="526" t="s">
        <v>543</v>
      </c>
      <c r="F1012" s="61" t="str">
        <f>IF(D1012="","",VLOOKUP(D1012,'UG SKU Categorization'!$A$1:$C$204,3,0))</f>
        <v>Other Health</v>
      </c>
      <c r="G1012" s="527">
        <v>294</v>
      </c>
      <c r="H1012" s="527">
        <v>2</v>
      </c>
      <c r="I1012" s="527">
        <v>1</v>
      </c>
      <c r="J1012" s="527">
        <v>13</v>
      </c>
      <c r="K1012" s="527">
        <v>2</v>
      </c>
      <c r="L1012" s="527">
        <v>4</v>
      </c>
      <c r="M1012" s="527">
        <v>2</v>
      </c>
      <c r="N1012" s="527">
        <v>1</v>
      </c>
      <c r="O1012" s="527">
        <v>2</v>
      </c>
      <c r="P1012" s="528"/>
      <c r="Q1012" s="527">
        <v>2</v>
      </c>
      <c r="R1012" s="527">
        <v>1</v>
      </c>
      <c r="S1012" s="527">
        <v>1</v>
      </c>
      <c r="T1012" s="527">
        <v>1</v>
      </c>
      <c r="U1012" s="527">
        <v>4</v>
      </c>
      <c r="V1012" s="527">
        <v>3</v>
      </c>
      <c r="W1012" s="527">
        <v>3</v>
      </c>
      <c r="X1012" s="528"/>
      <c r="Y1012" s="527">
        <v>2</v>
      </c>
      <c r="Z1012" s="527">
        <v>4</v>
      </c>
      <c r="AA1012" s="527">
        <v>2</v>
      </c>
      <c r="AB1012" s="527">
        <v>1</v>
      </c>
      <c r="AC1012" s="527">
        <v>1</v>
      </c>
      <c r="AD1012" s="527">
        <v>5</v>
      </c>
      <c r="AE1012" s="528"/>
      <c r="AF1012" s="527">
        <v>1</v>
      </c>
      <c r="AG1012" s="527">
        <v>1</v>
      </c>
      <c r="AH1012" s="528"/>
      <c r="AI1012" s="527">
        <v>27</v>
      </c>
      <c r="AJ1012" s="527">
        <v>29</v>
      </c>
      <c r="AK1012" s="527">
        <v>14</v>
      </c>
      <c r="AL1012" s="527">
        <v>23</v>
      </c>
      <c r="AM1012" s="527">
        <v>16</v>
      </c>
      <c r="AN1012" s="527">
        <v>12</v>
      </c>
      <c r="AO1012" s="527">
        <v>13</v>
      </c>
      <c r="AP1012" s="527">
        <v>10</v>
      </c>
      <c r="AQ1012" s="527">
        <v>14</v>
      </c>
      <c r="AR1012" s="527">
        <v>17</v>
      </c>
      <c r="AS1012" s="527">
        <v>7</v>
      </c>
      <c r="AT1012" s="527">
        <v>11</v>
      </c>
      <c r="AU1012" s="527">
        <v>15</v>
      </c>
      <c r="AV1012" s="527">
        <v>11</v>
      </c>
      <c r="AW1012" s="527">
        <v>15</v>
      </c>
      <c r="AX1012" s="527">
        <v>1</v>
      </c>
    </row>
    <row r="1013" spans="1:50">
      <c r="A1013" s="526" t="s">
        <v>1005</v>
      </c>
      <c r="B1013" s="526" t="s">
        <v>396</v>
      </c>
      <c r="C1013" s="526" t="s">
        <v>954</v>
      </c>
      <c r="D1013" s="526" t="s">
        <v>544</v>
      </c>
      <c r="E1013" s="526" t="s">
        <v>545</v>
      </c>
      <c r="F1013" s="61" t="str">
        <f>IF(D1013="","",VLOOKUP(D1013,'UG SKU Categorization'!$A$1:$C$204,3,0))</f>
        <v>Other Health</v>
      </c>
      <c r="G1013" s="527">
        <v>81</v>
      </c>
      <c r="H1013" s="527">
        <v>2</v>
      </c>
      <c r="I1013" s="527">
        <v>34</v>
      </c>
      <c r="J1013" s="527">
        <v>5</v>
      </c>
      <c r="K1013" s="528"/>
      <c r="L1013" s="528"/>
      <c r="M1013" s="527">
        <v>1</v>
      </c>
      <c r="N1013" s="527">
        <v>2</v>
      </c>
      <c r="O1013" s="527">
        <v>1</v>
      </c>
      <c r="P1013" s="527">
        <v>1</v>
      </c>
      <c r="Q1013" s="528"/>
      <c r="R1013" s="527">
        <v>2</v>
      </c>
      <c r="S1013" s="527">
        <v>1</v>
      </c>
      <c r="T1013" s="527">
        <v>2</v>
      </c>
      <c r="U1013" s="527">
        <v>2</v>
      </c>
      <c r="V1013" s="528"/>
      <c r="W1013" s="527">
        <v>1</v>
      </c>
      <c r="X1013" s="527">
        <v>2</v>
      </c>
      <c r="Y1013" s="527">
        <v>3</v>
      </c>
      <c r="Z1013" s="527">
        <v>1</v>
      </c>
      <c r="AA1013" s="527">
        <v>1</v>
      </c>
      <c r="AB1013" s="527">
        <v>1</v>
      </c>
      <c r="AC1013" s="528"/>
      <c r="AD1013" s="527">
        <v>4</v>
      </c>
      <c r="AE1013" s="528"/>
      <c r="AF1013" s="527">
        <v>7</v>
      </c>
      <c r="AG1013" s="527">
        <v>3</v>
      </c>
      <c r="AH1013" s="527">
        <v>1</v>
      </c>
      <c r="AI1013" s="527">
        <v>1</v>
      </c>
      <c r="AJ1013" s="528"/>
      <c r="AK1013" s="527">
        <v>2</v>
      </c>
      <c r="AL1013" s="527">
        <v>1</v>
      </c>
      <c r="AM1013" s="528"/>
      <c r="AN1013" s="528"/>
      <c r="AO1013" s="528"/>
      <c r="AP1013" s="528"/>
      <c r="AQ1013" s="528"/>
      <c r="AR1013" s="528"/>
      <c r="AS1013" s="528"/>
      <c r="AT1013" s="528"/>
      <c r="AU1013" s="528"/>
      <c r="AV1013" s="528"/>
      <c r="AW1013" s="528"/>
      <c r="AX1013" s="528"/>
    </row>
    <row r="1014" spans="1:50">
      <c r="A1014" s="526" t="s">
        <v>1005</v>
      </c>
      <c r="B1014" s="526" t="s">
        <v>396</v>
      </c>
      <c r="C1014" s="526" t="s">
        <v>954</v>
      </c>
      <c r="D1014" s="526" t="s">
        <v>546</v>
      </c>
      <c r="E1014" s="526" t="s">
        <v>547</v>
      </c>
      <c r="F1014" s="61" t="str">
        <f>IF(D1014="","",VLOOKUP(D1014,'UG SKU Categorization'!$A$1:$C$204,3,0))</f>
        <v>Other Health</v>
      </c>
      <c r="G1014" s="527">
        <v>664</v>
      </c>
      <c r="H1014" s="527">
        <v>14</v>
      </c>
      <c r="I1014" s="527">
        <v>10</v>
      </c>
      <c r="J1014" s="527">
        <v>31</v>
      </c>
      <c r="K1014" s="527">
        <v>26</v>
      </c>
      <c r="L1014" s="527">
        <v>18</v>
      </c>
      <c r="M1014" s="527">
        <v>8</v>
      </c>
      <c r="N1014" s="527">
        <v>23</v>
      </c>
      <c r="O1014" s="527">
        <v>7</v>
      </c>
      <c r="P1014" s="527">
        <v>11</v>
      </c>
      <c r="Q1014" s="527">
        <v>35</v>
      </c>
      <c r="R1014" s="527">
        <v>12</v>
      </c>
      <c r="S1014" s="527">
        <v>18</v>
      </c>
      <c r="T1014" s="527">
        <v>21</v>
      </c>
      <c r="U1014" s="527">
        <v>12</v>
      </c>
      <c r="V1014" s="527">
        <v>14</v>
      </c>
      <c r="W1014" s="527">
        <v>45</v>
      </c>
      <c r="X1014" s="527">
        <v>32</v>
      </c>
      <c r="Y1014" s="527">
        <v>35</v>
      </c>
      <c r="Z1014" s="527">
        <v>26</v>
      </c>
      <c r="AA1014" s="527">
        <v>12</v>
      </c>
      <c r="AB1014" s="527">
        <v>4</v>
      </c>
      <c r="AC1014" s="527">
        <v>12</v>
      </c>
      <c r="AD1014" s="527">
        <v>64</v>
      </c>
      <c r="AE1014" s="528"/>
      <c r="AF1014" s="527">
        <v>29</v>
      </c>
      <c r="AG1014" s="527">
        <v>13</v>
      </c>
      <c r="AH1014" s="527">
        <v>7</v>
      </c>
      <c r="AI1014" s="527">
        <v>18</v>
      </c>
      <c r="AJ1014" s="527">
        <v>4</v>
      </c>
      <c r="AK1014" s="527">
        <v>8</v>
      </c>
      <c r="AL1014" s="527">
        <v>8</v>
      </c>
      <c r="AM1014" s="527">
        <v>8</v>
      </c>
      <c r="AN1014" s="527">
        <v>14</v>
      </c>
      <c r="AO1014" s="527">
        <v>14</v>
      </c>
      <c r="AP1014" s="527">
        <v>13</v>
      </c>
      <c r="AQ1014" s="527">
        <v>11</v>
      </c>
      <c r="AR1014" s="527">
        <v>8</v>
      </c>
      <c r="AS1014" s="527">
        <v>10</v>
      </c>
      <c r="AT1014" s="527">
        <v>9</v>
      </c>
      <c r="AU1014" s="528"/>
      <c r="AV1014" s="528"/>
      <c r="AW1014" s="528"/>
      <c r="AX1014" s="528"/>
    </row>
    <row r="1015" spans="1:50">
      <c r="A1015" s="526" t="s">
        <v>1005</v>
      </c>
      <c r="B1015" s="526" t="s">
        <v>396</v>
      </c>
      <c r="C1015" s="526" t="s">
        <v>954</v>
      </c>
      <c r="D1015" s="526" t="s">
        <v>548</v>
      </c>
      <c r="E1015" s="526" t="s">
        <v>549</v>
      </c>
      <c r="F1015" s="61" t="str">
        <f>IF(D1015="","",VLOOKUP(D1015,'UG SKU Categorization'!$A$1:$C$204,3,0))</f>
        <v>Other Health</v>
      </c>
      <c r="G1015" s="527">
        <v>719</v>
      </c>
      <c r="H1015" s="528"/>
      <c r="I1015" s="527">
        <v>42</v>
      </c>
      <c r="J1015" s="527">
        <v>69</v>
      </c>
      <c r="K1015" s="527">
        <v>41</v>
      </c>
      <c r="L1015" s="527">
        <v>34</v>
      </c>
      <c r="M1015" s="527">
        <v>20</v>
      </c>
      <c r="N1015" s="527">
        <v>34</v>
      </c>
      <c r="O1015" s="527">
        <v>17</v>
      </c>
      <c r="P1015" s="527">
        <v>14</v>
      </c>
      <c r="Q1015" s="527">
        <v>18</v>
      </c>
      <c r="R1015" s="527">
        <v>27</v>
      </c>
      <c r="S1015" s="527">
        <v>11</v>
      </c>
      <c r="T1015" s="527">
        <v>26</v>
      </c>
      <c r="U1015" s="527">
        <v>20</v>
      </c>
      <c r="V1015" s="527">
        <v>15</v>
      </c>
      <c r="W1015" s="527">
        <v>11</v>
      </c>
      <c r="X1015" s="527">
        <v>13</v>
      </c>
      <c r="Y1015" s="527">
        <v>22</v>
      </c>
      <c r="Z1015" s="527">
        <v>21</v>
      </c>
      <c r="AA1015" s="527">
        <v>9</v>
      </c>
      <c r="AB1015" s="527">
        <v>9</v>
      </c>
      <c r="AC1015" s="527">
        <v>16</v>
      </c>
      <c r="AD1015" s="527">
        <v>55</v>
      </c>
      <c r="AE1015" s="528"/>
      <c r="AF1015" s="527">
        <v>8</v>
      </c>
      <c r="AG1015" s="527">
        <v>5</v>
      </c>
      <c r="AH1015" s="527">
        <v>6</v>
      </c>
      <c r="AI1015" s="527">
        <v>23</v>
      </c>
      <c r="AJ1015" s="527">
        <v>13</v>
      </c>
      <c r="AK1015" s="527">
        <v>8</v>
      </c>
      <c r="AL1015" s="527">
        <v>12</v>
      </c>
      <c r="AM1015" s="527">
        <v>8</v>
      </c>
      <c r="AN1015" s="527">
        <v>16</v>
      </c>
      <c r="AO1015" s="527">
        <v>16</v>
      </c>
      <c r="AP1015" s="527">
        <v>4</v>
      </c>
      <c r="AQ1015" s="527">
        <v>6</v>
      </c>
      <c r="AR1015" s="527">
        <v>14</v>
      </c>
      <c r="AS1015" s="527">
        <v>6</v>
      </c>
      <c r="AT1015" s="527">
        <v>4</v>
      </c>
      <c r="AU1015" s="527">
        <v>5</v>
      </c>
      <c r="AV1015" s="527">
        <v>12</v>
      </c>
      <c r="AW1015" s="527">
        <v>6</v>
      </c>
      <c r="AX1015" s="527">
        <v>3</v>
      </c>
    </row>
    <row r="1016" spans="1:50">
      <c r="A1016" s="526" t="s">
        <v>1005</v>
      </c>
      <c r="B1016" s="526" t="s">
        <v>396</v>
      </c>
      <c r="C1016" s="526" t="s">
        <v>954</v>
      </c>
      <c r="D1016" s="526" t="s">
        <v>550</v>
      </c>
      <c r="E1016" s="526" t="s">
        <v>551</v>
      </c>
      <c r="F1016" s="61" t="str">
        <f>IF(D1016="","",VLOOKUP(D1016,'UG SKU Categorization'!$A$1:$C$204,3,0))</f>
        <v>Other Health</v>
      </c>
      <c r="G1016" s="527">
        <v>902</v>
      </c>
      <c r="H1016" s="528"/>
      <c r="I1016" s="528"/>
      <c r="J1016" s="528"/>
      <c r="K1016" s="527">
        <v>46</v>
      </c>
      <c r="L1016" s="527">
        <v>54</v>
      </c>
      <c r="M1016" s="527">
        <v>39</v>
      </c>
      <c r="N1016" s="527">
        <v>39</v>
      </c>
      <c r="O1016" s="527">
        <v>42</v>
      </c>
      <c r="P1016" s="527">
        <v>35</v>
      </c>
      <c r="Q1016" s="527">
        <v>31</v>
      </c>
      <c r="R1016" s="527">
        <v>36</v>
      </c>
      <c r="S1016" s="527">
        <v>23</v>
      </c>
      <c r="T1016" s="527">
        <v>46</v>
      </c>
      <c r="U1016" s="527">
        <v>29</v>
      </c>
      <c r="V1016" s="527">
        <v>45</v>
      </c>
      <c r="W1016" s="527">
        <v>39</v>
      </c>
      <c r="X1016" s="527">
        <v>48</v>
      </c>
      <c r="Y1016" s="527">
        <v>42</v>
      </c>
      <c r="Z1016" s="527">
        <v>52</v>
      </c>
      <c r="AA1016" s="527">
        <v>38</v>
      </c>
      <c r="AB1016" s="527">
        <v>20</v>
      </c>
      <c r="AC1016" s="527">
        <v>34</v>
      </c>
      <c r="AD1016" s="527">
        <v>71</v>
      </c>
      <c r="AE1016" s="528"/>
      <c r="AF1016" s="527">
        <v>51</v>
      </c>
      <c r="AG1016" s="527">
        <v>31</v>
      </c>
      <c r="AH1016" s="527">
        <v>11</v>
      </c>
      <c r="AI1016" s="528"/>
      <c r="AJ1016" s="528"/>
      <c r="AK1016" s="528"/>
      <c r="AL1016" s="528"/>
      <c r="AM1016" s="528"/>
      <c r="AN1016" s="528"/>
      <c r="AO1016" s="528"/>
      <c r="AP1016" s="528"/>
      <c r="AQ1016" s="528"/>
      <c r="AR1016" s="528"/>
      <c r="AS1016" s="528"/>
      <c r="AT1016" s="528"/>
      <c r="AU1016" s="528"/>
      <c r="AV1016" s="528"/>
      <c r="AW1016" s="528"/>
      <c r="AX1016" s="528"/>
    </row>
    <row r="1017" spans="1:50">
      <c r="A1017" s="526" t="s">
        <v>1005</v>
      </c>
      <c r="B1017" s="526" t="s">
        <v>396</v>
      </c>
      <c r="C1017" s="526" t="s">
        <v>954</v>
      </c>
      <c r="D1017" s="526" t="s">
        <v>552</v>
      </c>
      <c r="E1017" s="526" t="s">
        <v>553</v>
      </c>
      <c r="F1017" s="61" t="str">
        <f>IF(D1017="","",VLOOKUP(D1017,'UG SKU Categorization'!$A$1:$C$204,3,0))</f>
        <v>Other Health</v>
      </c>
      <c r="G1017" s="527">
        <v>1095</v>
      </c>
      <c r="H1017" s="528"/>
      <c r="I1017" s="528"/>
      <c r="J1017" s="528"/>
      <c r="K1017" s="528"/>
      <c r="L1017" s="528"/>
      <c r="M1017" s="528"/>
      <c r="N1017" s="528"/>
      <c r="O1017" s="528"/>
      <c r="P1017" s="528"/>
      <c r="Q1017" s="528"/>
      <c r="R1017" s="527">
        <v>55</v>
      </c>
      <c r="S1017" s="527">
        <v>35</v>
      </c>
      <c r="T1017" s="527">
        <v>43</v>
      </c>
      <c r="U1017" s="527">
        <v>21</v>
      </c>
      <c r="V1017" s="527">
        <v>39</v>
      </c>
      <c r="W1017" s="527">
        <v>29</v>
      </c>
      <c r="X1017" s="527">
        <v>26</v>
      </c>
      <c r="Y1017" s="527">
        <v>56</v>
      </c>
      <c r="Z1017" s="527">
        <v>38</v>
      </c>
      <c r="AA1017" s="527">
        <v>22</v>
      </c>
      <c r="AB1017" s="527">
        <v>17</v>
      </c>
      <c r="AC1017" s="527">
        <v>31</v>
      </c>
      <c r="AD1017" s="527">
        <v>1</v>
      </c>
      <c r="AE1017" s="528"/>
      <c r="AF1017" s="527">
        <v>118</v>
      </c>
      <c r="AG1017" s="527">
        <v>29</v>
      </c>
      <c r="AH1017" s="527">
        <v>54</v>
      </c>
      <c r="AI1017" s="527">
        <v>29</v>
      </c>
      <c r="AJ1017" s="527">
        <v>41</v>
      </c>
      <c r="AK1017" s="527">
        <v>34</v>
      </c>
      <c r="AL1017" s="527">
        <v>43</v>
      </c>
      <c r="AM1017" s="527">
        <v>18</v>
      </c>
      <c r="AN1017" s="527">
        <v>27</v>
      </c>
      <c r="AO1017" s="527">
        <v>14</v>
      </c>
      <c r="AP1017" s="527">
        <v>27</v>
      </c>
      <c r="AQ1017" s="527">
        <v>46</v>
      </c>
      <c r="AR1017" s="527">
        <v>13</v>
      </c>
      <c r="AS1017" s="527">
        <v>26</v>
      </c>
      <c r="AT1017" s="527">
        <v>33</v>
      </c>
      <c r="AU1017" s="527">
        <v>50</v>
      </c>
      <c r="AV1017" s="527">
        <v>12</v>
      </c>
      <c r="AW1017" s="527">
        <v>49</v>
      </c>
      <c r="AX1017" s="527">
        <v>19</v>
      </c>
    </row>
    <row r="1018" spans="1:50">
      <c r="A1018" s="526" t="s">
        <v>1005</v>
      </c>
      <c r="B1018" s="526" t="s">
        <v>396</v>
      </c>
      <c r="C1018" s="526" t="s">
        <v>954</v>
      </c>
      <c r="D1018" s="526" t="s">
        <v>554</v>
      </c>
      <c r="E1018" s="526" t="s">
        <v>555</v>
      </c>
      <c r="F1018" s="61" t="str">
        <f>IF(D1018="","",VLOOKUP(D1018,'UG SKU Categorization'!$A$1:$C$204,3,0))</f>
        <v>Other Health</v>
      </c>
      <c r="G1018" s="527">
        <v>290</v>
      </c>
      <c r="H1018" s="528"/>
      <c r="I1018" s="528"/>
      <c r="J1018" s="528"/>
      <c r="K1018" s="528"/>
      <c r="L1018" s="528"/>
      <c r="M1018" s="528"/>
      <c r="N1018" s="528"/>
      <c r="O1018" s="528"/>
      <c r="P1018" s="528"/>
      <c r="Q1018" s="528"/>
      <c r="R1018" s="528"/>
      <c r="S1018" s="528"/>
      <c r="T1018" s="528"/>
      <c r="U1018" s="528"/>
      <c r="V1018" s="528"/>
      <c r="W1018" s="527">
        <v>22</v>
      </c>
      <c r="X1018" s="527">
        <v>15</v>
      </c>
      <c r="Y1018" s="527">
        <v>20</v>
      </c>
      <c r="Z1018" s="527">
        <v>22</v>
      </c>
      <c r="AA1018" s="527">
        <v>14</v>
      </c>
      <c r="AB1018" s="527">
        <v>22</v>
      </c>
      <c r="AC1018" s="527">
        <v>23</v>
      </c>
      <c r="AD1018" s="527">
        <v>80</v>
      </c>
      <c r="AE1018" s="528"/>
      <c r="AF1018" s="527">
        <v>32</v>
      </c>
      <c r="AG1018" s="527">
        <v>33</v>
      </c>
      <c r="AH1018" s="527">
        <v>7</v>
      </c>
      <c r="AI1018" s="528"/>
      <c r="AJ1018" s="528"/>
      <c r="AK1018" s="528"/>
      <c r="AL1018" s="528"/>
      <c r="AM1018" s="528"/>
      <c r="AN1018" s="528"/>
      <c r="AO1018" s="528"/>
      <c r="AP1018" s="528"/>
      <c r="AQ1018" s="528"/>
      <c r="AR1018" s="528"/>
      <c r="AS1018" s="528"/>
      <c r="AT1018" s="528"/>
      <c r="AU1018" s="528"/>
      <c r="AV1018" s="528"/>
      <c r="AW1018" s="528"/>
      <c r="AX1018" s="528"/>
    </row>
    <row r="1019" spans="1:50">
      <c r="A1019" s="526" t="s">
        <v>1005</v>
      </c>
      <c r="B1019" s="526" t="s">
        <v>396</v>
      </c>
      <c r="C1019" s="526" t="s">
        <v>954</v>
      </c>
      <c r="D1019" s="526" t="s">
        <v>556</v>
      </c>
      <c r="E1019" s="526" t="s">
        <v>557</v>
      </c>
      <c r="F1019" s="61" t="str">
        <f>IF(D1019="","",VLOOKUP(D1019,'UG SKU Categorization'!$A$1:$C$204,3,0))</f>
        <v>Other Health</v>
      </c>
      <c r="G1019" s="527">
        <v>1628</v>
      </c>
      <c r="H1019" s="528"/>
      <c r="I1019" s="528"/>
      <c r="J1019" s="528"/>
      <c r="K1019" s="528"/>
      <c r="L1019" s="528"/>
      <c r="M1019" s="528"/>
      <c r="N1019" s="528"/>
      <c r="O1019" s="528"/>
      <c r="P1019" s="528"/>
      <c r="Q1019" s="528"/>
      <c r="R1019" s="528"/>
      <c r="S1019" s="528"/>
      <c r="T1019" s="528"/>
      <c r="U1019" s="528"/>
      <c r="V1019" s="528"/>
      <c r="W1019" s="528"/>
      <c r="X1019" s="528"/>
      <c r="Y1019" s="528"/>
      <c r="Z1019" s="528"/>
      <c r="AA1019" s="527">
        <v>13</v>
      </c>
      <c r="AB1019" s="527">
        <v>18</v>
      </c>
      <c r="AC1019" s="527">
        <v>53</v>
      </c>
      <c r="AD1019" s="527">
        <v>36</v>
      </c>
      <c r="AE1019" s="528"/>
      <c r="AF1019" s="527">
        <v>33</v>
      </c>
      <c r="AG1019" s="527">
        <v>34</v>
      </c>
      <c r="AH1019" s="527">
        <v>46</v>
      </c>
      <c r="AI1019" s="527">
        <v>16</v>
      </c>
      <c r="AJ1019" s="527">
        <v>126</v>
      </c>
      <c r="AK1019" s="527">
        <v>123</v>
      </c>
      <c r="AL1019" s="527">
        <v>117</v>
      </c>
      <c r="AM1019" s="527">
        <v>97</v>
      </c>
      <c r="AN1019" s="527">
        <v>93</v>
      </c>
      <c r="AO1019" s="527">
        <v>98</v>
      </c>
      <c r="AP1019" s="527">
        <v>96</v>
      </c>
      <c r="AQ1019" s="527">
        <v>110</v>
      </c>
      <c r="AR1019" s="527">
        <v>114</v>
      </c>
      <c r="AS1019" s="527">
        <v>55</v>
      </c>
      <c r="AT1019" s="527">
        <v>82</v>
      </c>
      <c r="AU1019" s="527">
        <v>66</v>
      </c>
      <c r="AV1019" s="527">
        <v>88</v>
      </c>
      <c r="AW1019" s="527">
        <v>92</v>
      </c>
      <c r="AX1019" s="527">
        <v>22</v>
      </c>
    </row>
    <row r="1020" spans="1:50">
      <c r="A1020" s="526" t="s">
        <v>1005</v>
      </c>
      <c r="B1020" s="526" t="s">
        <v>396</v>
      </c>
      <c r="C1020" s="526" t="s">
        <v>954</v>
      </c>
      <c r="D1020" s="526" t="s">
        <v>1856</v>
      </c>
      <c r="E1020" s="526" t="s">
        <v>1857</v>
      </c>
      <c r="F1020" s="61" t="str">
        <f>IF(D1020="","",VLOOKUP(D1020,'UG SKU Categorization'!$A$1:$C$204,3,0))</f>
        <v>Pneumonia Treatment</v>
      </c>
      <c r="G1020" s="527">
        <v>111</v>
      </c>
      <c r="H1020" s="528"/>
      <c r="I1020" s="528"/>
      <c r="J1020" s="528"/>
      <c r="K1020" s="528"/>
      <c r="L1020" s="528"/>
      <c r="M1020" s="528"/>
      <c r="N1020" s="528"/>
      <c r="O1020" s="528"/>
      <c r="P1020" s="528"/>
      <c r="Q1020" s="528"/>
      <c r="R1020" s="528"/>
      <c r="S1020" s="528"/>
      <c r="T1020" s="528"/>
      <c r="U1020" s="528"/>
      <c r="V1020" s="528"/>
      <c r="W1020" s="528"/>
      <c r="X1020" s="528"/>
      <c r="Y1020" s="528"/>
      <c r="Z1020" s="528"/>
      <c r="AA1020" s="528"/>
      <c r="AB1020" s="528"/>
      <c r="AC1020" s="528"/>
      <c r="AD1020" s="528"/>
      <c r="AE1020" s="528"/>
      <c r="AF1020" s="528"/>
      <c r="AG1020" s="528"/>
      <c r="AH1020" s="528"/>
      <c r="AI1020" s="528"/>
      <c r="AJ1020" s="528"/>
      <c r="AK1020" s="528"/>
      <c r="AL1020" s="528"/>
      <c r="AM1020" s="528"/>
      <c r="AN1020" s="528"/>
      <c r="AO1020" s="528"/>
      <c r="AP1020" s="528"/>
      <c r="AQ1020" s="528"/>
      <c r="AR1020" s="528"/>
      <c r="AS1020" s="528"/>
      <c r="AT1020" s="527">
        <v>38</v>
      </c>
      <c r="AU1020" s="527">
        <v>28</v>
      </c>
      <c r="AV1020" s="527">
        <v>24</v>
      </c>
      <c r="AW1020" s="527">
        <v>18</v>
      </c>
      <c r="AX1020" s="527">
        <v>3</v>
      </c>
    </row>
    <row r="1021" spans="1:50">
      <c r="A1021" s="526" t="s">
        <v>1005</v>
      </c>
      <c r="B1021" s="526" t="s">
        <v>396</v>
      </c>
      <c r="C1021" s="526" t="s">
        <v>954</v>
      </c>
      <c r="D1021" s="526" t="s">
        <v>558</v>
      </c>
      <c r="E1021" s="526" t="s">
        <v>559</v>
      </c>
      <c r="F1021" s="61" t="str">
        <f>IF(D1021="","",VLOOKUP(D1021,'UG SKU Categorization'!$A$1:$C$204,3,0))</f>
        <v>Condoms / contraceptives</v>
      </c>
      <c r="G1021" s="527">
        <v>2717</v>
      </c>
      <c r="H1021" s="527">
        <v>170</v>
      </c>
      <c r="I1021" s="527">
        <v>493</v>
      </c>
      <c r="J1021" s="527">
        <v>238</v>
      </c>
      <c r="K1021" s="527">
        <v>109</v>
      </c>
      <c r="L1021" s="527">
        <v>62</v>
      </c>
      <c r="M1021" s="527">
        <v>20</v>
      </c>
      <c r="N1021" s="527">
        <v>60</v>
      </c>
      <c r="O1021" s="527">
        <v>388</v>
      </c>
      <c r="P1021" s="527">
        <v>183</v>
      </c>
      <c r="Q1021" s="527">
        <v>1</v>
      </c>
      <c r="R1021" s="528"/>
      <c r="S1021" s="528"/>
      <c r="T1021" s="528"/>
      <c r="U1021" s="528"/>
      <c r="V1021" s="528"/>
      <c r="W1021" s="528"/>
      <c r="X1021" s="528"/>
      <c r="Y1021" s="527">
        <v>1</v>
      </c>
      <c r="Z1021" s="528"/>
      <c r="AA1021" s="528"/>
      <c r="AB1021" s="528"/>
      <c r="AC1021" s="528"/>
      <c r="AD1021" s="527">
        <v>2</v>
      </c>
      <c r="AE1021" s="528"/>
      <c r="AF1021" s="528"/>
      <c r="AG1021" s="528"/>
      <c r="AH1021" s="527">
        <v>717</v>
      </c>
      <c r="AI1021" s="528"/>
      <c r="AJ1021" s="527">
        <v>241</v>
      </c>
      <c r="AK1021" s="528"/>
      <c r="AL1021" s="528"/>
      <c r="AM1021" s="528"/>
      <c r="AN1021" s="528"/>
      <c r="AO1021" s="527">
        <v>1</v>
      </c>
      <c r="AP1021" s="527">
        <v>10</v>
      </c>
      <c r="AQ1021" s="528"/>
      <c r="AR1021" s="527">
        <v>2</v>
      </c>
      <c r="AS1021" s="527">
        <v>10</v>
      </c>
      <c r="AT1021" s="528"/>
      <c r="AU1021" s="527">
        <v>6</v>
      </c>
      <c r="AV1021" s="528"/>
      <c r="AW1021" s="527">
        <v>3</v>
      </c>
      <c r="AX1021" s="528"/>
    </row>
    <row r="1022" spans="1:50">
      <c r="A1022" s="526" t="s">
        <v>1005</v>
      </c>
      <c r="B1022" s="526" t="s">
        <v>396</v>
      </c>
      <c r="C1022" s="526" t="s">
        <v>954</v>
      </c>
      <c r="D1022" s="526" t="s">
        <v>560</v>
      </c>
      <c r="E1022" s="526" t="s">
        <v>2462</v>
      </c>
      <c r="F1022" s="61" t="str">
        <f>IF(D1022="","",VLOOKUP(D1022,'UG SKU Categorization'!$A$1:$C$204,3,0))</f>
        <v>Pregnancy &amp; Delivery</v>
      </c>
      <c r="G1022" s="527">
        <v>73</v>
      </c>
      <c r="H1022" s="528"/>
      <c r="I1022" s="528"/>
      <c r="J1022" s="527">
        <v>56</v>
      </c>
      <c r="K1022" s="527">
        <v>11</v>
      </c>
      <c r="L1022" s="527">
        <v>5</v>
      </c>
      <c r="M1022" s="527">
        <v>1</v>
      </c>
      <c r="N1022" s="528"/>
      <c r="O1022" s="528"/>
      <c r="P1022" s="528"/>
      <c r="Q1022" s="528"/>
      <c r="R1022" s="528"/>
      <c r="S1022" s="528"/>
      <c r="T1022" s="528"/>
      <c r="U1022" s="528"/>
      <c r="V1022" s="528"/>
      <c r="W1022" s="528"/>
      <c r="X1022" s="528"/>
      <c r="Y1022" s="528"/>
      <c r="Z1022" s="528"/>
      <c r="AA1022" s="528"/>
      <c r="AB1022" s="528"/>
      <c r="AC1022" s="528"/>
      <c r="AD1022" s="528"/>
      <c r="AE1022" s="528"/>
      <c r="AF1022" s="528"/>
      <c r="AG1022" s="528"/>
      <c r="AH1022" s="528"/>
      <c r="AI1022" s="528"/>
      <c r="AJ1022" s="528"/>
      <c r="AK1022" s="528"/>
      <c r="AL1022" s="528"/>
      <c r="AM1022" s="528"/>
      <c r="AN1022" s="528"/>
      <c r="AO1022" s="528"/>
      <c r="AP1022" s="528"/>
      <c r="AQ1022" s="528"/>
      <c r="AR1022" s="528"/>
      <c r="AS1022" s="528"/>
      <c r="AT1022" s="528"/>
      <c r="AU1022" s="528"/>
      <c r="AV1022" s="528"/>
      <c r="AW1022" s="528"/>
      <c r="AX1022" s="528"/>
    </row>
    <row r="1023" spans="1:50">
      <c r="A1023" s="526" t="s">
        <v>1005</v>
      </c>
      <c r="B1023" s="526" t="s">
        <v>396</v>
      </c>
      <c r="C1023" s="526" t="s">
        <v>954</v>
      </c>
      <c r="D1023" s="526" t="s">
        <v>561</v>
      </c>
      <c r="E1023" s="526" t="s">
        <v>562</v>
      </c>
      <c r="F1023" s="61" t="str">
        <f>IF(D1023="","",VLOOKUP(D1023,'UG SKU Categorization'!$A$1:$C$204,3,0))</f>
        <v>Condoms / contraceptives</v>
      </c>
      <c r="G1023" s="527">
        <v>2182</v>
      </c>
      <c r="H1023" s="527">
        <v>6</v>
      </c>
      <c r="I1023" s="527">
        <v>315</v>
      </c>
      <c r="J1023" s="527">
        <v>393</v>
      </c>
      <c r="K1023" s="528"/>
      <c r="L1023" s="528"/>
      <c r="M1023" s="527">
        <v>87</v>
      </c>
      <c r="N1023" s="527">
        <v>30</v>
      </c>
      <c r="O1023" s="528"/>
      <c r="P1023" s="527">
        <v>204</v>
      </c>
      <c r="Q1023" s="527">
        <v>46</v>
      </c>
      <c r="R1023" s="527">
        <v>63</v>
      </c>
      <c r="S1023" s="527">
        <v>29</v>
      </c>
      <c r="T1023" s="527">
        <v>41</v>
      </c>
      <c r="U1023" s="527">
        <v>37</v>
      </c>
      <c r="V1023" s="527">
        <v>25</v>
      </c>
      <c r="W1023" s="527">
        <v>24</v>
      </c>
      <c r="X1023" s="527">
        <v>39</v>
      </c>
      <c r="Y1023" s="527">
        <v>36</v>
      </c>
      <c r="Z1023" s="527">
        <v>33</v>
      </c>
      <c r="AA1023" s="527">
        <v>45</v>
      </c>
      <c r="AB1023" s="527">
        <v>24</v>
      </c>
      <c r="AC1023" s="527">
        <v>49</v>
      </c>
      <c r="AD1023" s="527">
        <v>65</v>
      </c>
      <c r="AE1023" s="528"/>
      <c r="AF1023" s="527">
        <v>57</v>
      </c>
      <c r="AG1023" s="527">
        <v>31</v>
      </c>
      <c r="AH1023" s="527">
        <v>59</v>
      </c>
      <c r="AI1023" s="527">
        <v>41</v>
      </c>
      <c r="AJ1023" s="527">
        <v>59</v>
      </c>
      <c r="AK1023" s="527">
        <v>37</v>
      </c>
      <c r="AL1023" s="527">
        <v>19</v>
      </c>
      <c r="AM1023" s="527">
        <v>36</v>
      </c>
      <c r="AN1023" s="527">
        <v>27</v>
      </c>
      <c r="AO1023" s="527">
        <v>31</v>
      </c>
      <c r="AP1023" s="527">
        <v>29</v>
      </c>
      <c r="AQ1023" s="527">
        <v>25</v>
      </c>
      <c r="AR1023" s="527">
        <v>32</v>
      </c>
      <c r="AS1023" s="527">
        <v>22</v>
      </c>
      <c r="AT1023" s="527">
        <v>15</v>
      </c>
      <c r="AU1023" s="527">
        <v>27</v>
      </c>
      <c r="AV1023" s="527">
        <v>15</v>
      </c>
      <c r="AW1023" s="527">
        <v>23</v>
      </c>
      <c r="AX1023" s="527">
        <v>6</v>
      </c>
    </row>
    <row r="1024" spans="1:50">
      <c r="A1024" s="526" t="s">
        <v>1005</v>
      </c>
      <c r="B1024" s="526" t="s">
        <v>396</v>
      </c>
      <c r="C1024" s="526" t="s">
        <v>954</v>
      </c>
      <c r="D1024" s="526" t="s">
        <v>563</v>
      </c>
      <c r="E1024" s="526" t="s">
        <v>564</v>
      </c>
      <c r="F1024" s="61" t="str">
        <f>IF(D1024="","",VLOOKUP(D1024,'UG SKU Categorization'!$A$1:$C$204,3,0))</f>
        <v>Pregnancy &amp; Delivery</v>
      </c>
      <c r="G1024" s="527">
        <v>2967</v>
      </c>
      <c r="H1024" s="527">
        <v>97</v>
      </c>
      <c r="I1024" s="527">
        <v>130</v>
      </c>
      <c r="J1024" s="527">
        <v>271</v>
      </c>
      <c r="K1024" s="527">
        <v>212</v>
      </c>
      <c r="L1024" s="527">
        <v>195</v>
      </c>
      <c r="M1024" s="527">
        <v>68</v>
      </c>
      <c r="N1024" s="527">
        <v>122</v>
      </c>
      <c r="O1024" s="527">
        <v>127</v>
      </c>
      <c r="P1024" s="527">
        <v>76</v>
      </c>
      <c r="Q1024" s="527">
        <v>54</v>
      </c>
      <c r="R1024" s="527">
        <v>51</v>
      </c>
      <c r="S1024" s="527">
        <v>20</v>
      </c>
      <c r="T1024" s="527">
        <v>39</v>
      </c>
      <c r="U1024" s="527">
        <v>40</v>
      </c>
      <c r="V1024" s="527">
        <v>34</v>
      </c>
      <c r="W1024" s="527">
        <v>51</v>
      </c>
      <c r="X1024" s="527">
        <v>48</v>
      </c>
      <c r="Y1024" s="527">
        <v>75</v>
      </c>
      <c r="Z1024" s="527">
        <v>56</v>
      </c>
      <c r="AA1024" s="527">
        <v>31</v>
      </c>
      <c r="AB1024" s="527">
        <v>38</v>
      </c>
      <c r="AC1024" s="527">
        <v>78</v>
      </c>
      <c r="AD1024" s="527">
        <v>155</v>
      </c>
      <c r="AE1024" s="528"/>
      <c r="AF1024" s="527">
        <v>112</v>
      </c>
      <c r="AG1024" s="527">
        <v>75</v>
      </c>
      <c r="AH1024" s="527">
        <v>61</v>
      </c>
      <c r="AI1024" s="527">
        <v>73</v>
      </c>
      <c r="AJ1024" s="527">
        <v>87</v>
      </c>
      <c r="AK1024" s="527">
        <v>65</v>
      </c>
      <c r="AL1024" s="527">
        <v>62</v>
      </c>
      <c r="AM1024" s="527">
        <v>30</v>
      </c>
      <c r="AN1024" s="527">
        <v>26</v>
      </c>
      <c r="AO1024" s="527">
        <v>54</v>
      </c>
      <c r="AP1024" s="527">
        <v>49</v>
      </c>
      <c r="AQ1024" s="527">
        <v>34</v>
      </c>
      <c r="AR1024" s="527">
        <v>12</v>
      </c>
      <c r="AS1024" s="527">
        <v>46</v>
      </c>
      <c r="AT1024" s="527">
        <v>23</v>
      </c>
      <c r="AU1024" s="527">
        <v>24</v>
      </c>
      <c r="AV1024" s="527">
        <v>16</v>
      </c>
      <c r="AW1024" s="527">
        <v>38</v>
      </c>
      <c r="AX1024" s="527">
        <v>12</v>
      </c>
    </row>
    <row r="1025" spans="1:50">
      <c r="A1025" s="526" t="s">
        <v>1005</v>
      </c>
      <c r="B1025" s="526" t="s">
        <v>396</v>
      </c>
      <c r="C1025" s="526" t="s">
        <v>954</v>
      </c>
      <c r="D1025" s="526" t="s">
        <v>565</v>
      </c>
      <c r="E1025" s="526" t="s">
        <v>566</v>
      </c>
      <c r="F1025" s="61" t="str">
        <f>IF(D1025="","",VLOOKUP(D1025,'UG SKU Categorization'!$A$1:$C$204,3,0))</f>
        <v>Pregnancy &amp; Delivery</v>
      </c>
      <c r="G1025" s="527">
        <v>1801</v>
      </c>
      <c r="H1025" s="527">
        <v>42</v>
      </c>
      <c r="I1025" s="527">
        <v>65</v>
      </c>
      <c r="J1025" s="527">
        <v>63</v>
      </c>
      <c r="K1025" s="527">
        <v>37</v>
      </c>
      <c r="L1025" s="527">
        <v>42</v>
      </c>
      <c r="M1025" s="527">
        <v>46</v>
      </c>
      <c r="N1025" s="527">
        <v>52</v>
      </c>
      <c r="O1025" s="527">
        <v>67</v>
      </c>
      <c r="P1025" s="527">
        <v>40</v>
      </c>
      <c r="Q1025" s="527">
        <v>23</v>
      </c>
      <c r="R1025" s="527">
        <v>32</v>
      </c>
      <c r="S1025" s="527">
        <v>34</v>
      </c>
      <c r="T1025" s="527">
        <v>30</v>
      </c>
      <c r="U1025" s="527">
        <v>23</v>
      </c>
      <c r="V1025" s="527">
        <v>27</v>
      </c>
      <c r="W1025" s="527">
        <v>34</v>
      </c>
      <c r="X1025" s="527">
        <v>25</v>
      </c>
      <c r="Y1025" s="527">
        <v>34</v>
      </c>
      <c r="Z1025" s="527">
        <v>41</v>
      </c>
      <c r="AA1025" s="527">
        <v>26</v>
      </c>
      <c r="AB1025" s="527">
        <v>27</v>
      </c>
      <c r="AC1025" s="527">
        <v>41</v>
      </c>
      <c r="AD1025" s="527">
        <v>127</v>
      </c>
      <c r="AE1025" s="528"/>
      <c r="AF1025" s="527">
        <v>66</v>
      </c>
      <c r="AG1025" s="527">
        <v>57</v>
      </c>
      <c r="AH1025" s="527">
        <v>54</v>
      </c>
      <c r="AI1025" s="527">
        <v>65</v>
      </c>
      <c r="AJ1025" s="527">
        <v>45</v>
      </c>
      <c r="AK1025" s="527">
        <v>46</v>
      </c>
      <c r="AL1025" s="527">
        <v>57</v>
      </c>
      <c r="AM1025" s="527">
        <v>38</v>
      </c>
      <c r="AN1025" s="527">
        <v>39</v>
      </c>
      <c r="AO1025" s="527">
        <v>40</v>
      </c>
      <c r="AP1025" s="527">
        <v>49</v>
      </c>
      <c r="AQ1025" s="527">
        <v>43</v>
      </c>
      <c r="AR1025" s="527">
        <v>42</v>
      </c>
      <c r="AS1025" s="527">
        <v>23</v>
      </c>
      <c r="AT1025" s="527">
        <v>38</v>
      </c>
      <c r="AU1025" s="527">
        <v>32</v>
      </c>
      <c r="AV1025" s="527">
        <v>37</v>
      </c>
      <c r="AW1025" s="527">
        <v>46</v>
      </c>
      <c r="AX1025" s="527">
        <v>6</v>
      </c>
    </row>
    <row r="1026" spans="1:50">
      <c r="A1026" s="526" t="s">
        <v>1005</v>
      </c>
      <c r="B1026" s="526" t="s">
        <v>396</v>
      </c>
      <c r="C1026" s="526" t="s">
        <v>954</v>
      </c>
      <c r="D1026" s="526" t="s">
        <v>567</v>
      </c>
      <c r="E1026" s="526" t="s">
        <v>568</v>
      </c>
      <c r="F1026" s="61" t="str">
        <f>IF(D1026="","",VLOOKUP(D1026,'UG SKU Categorization'!$A$1:$C$204,3,0))</f>
        <v>Pregnancy &amp; Delivery</v>
      </c>
      <c r="G1026" s="527">
        <v>815</v>
      </c>
      <c r="H1026" s="527">
        <v>4</v>
      </c>
      <c r="I1026" s="527">
        <v>48</v>
      </c>
      <c r="J1026" s="527">
        <v>62</v>
      </c>
      <c r="K1026" s="527">
        <v>32</v>
      </c>
      <c r="L1026" s="527">
        <v>28</v>
      </c>
      <c r="M1026" s="527">
        <v>34</v>
      </c>
      <c r="N1026" s="527">
        <v>24</v>
      </c>
      <c r="O1026" s="527">
        <v>36</v>
      </c>
      <c r="P1026" s="527">
        <v>45</v>
      </c>
      <c r="Q1026" s="527">
        <v>18</v>
      </c>
      <c r="R1026" s="527">
        <v>4</v>
      </c>
      <c r="S1026" s="527">
        <v>14</v>
      </c>
      <c r="T1026" s="527">
        <v>12</v>
      </c>
      <c r="U1026" s="527">
        <v>18</v>
      </c>
      <c r="V1026" s="527">
        <v>16</v>
      </c>
      <c r="W1026" s="527">
        <v>9</v>
      </c>
      <c r="X1026" s="527">
        <v>6</v>
      </c>
      <c r="Y1026" s="527">
        <v>18</v>
      </c>
      <c r="Z1026" s="527">
        <v>14</v>
      </c>
      <c r="AA1026" s="527">
        <v>18</v>
      </c>
      <c r="AB1026" s="527">
        <v>19</v>
      </c>
      <c r="AC1026" s="527">
        <v>14</v>
      </c>
      <c r="AD1026" s="527">
        <v>72</v>
      </c>
      <c r="AE1026" s="528"/>
      <c r="AF1026" s="527">
        <v>15</v>
      </c>
      <c r="AG1026" s="527">
        <v>62</v>
      </c>
      <c r="AH1026" s="527">
        <v>13</v>
      </c>
      <c r="AI1026" s="527">
        <v>18</v>
      </c>
      <c r="AJ1026" s="527">
        <v>13</v>
      </c>
      <c r="AK1026" s="527">
        <v>12</v>
      </c>
      <c r="AL1026" s="527">
        <v>21</v>
      </c>
      <c r="AM1026" s="527">
        <v>13</v>
      </c>
      <c r="AN1026" s="527">
        <v>4</v>
      </c>
      <c r="AO1026" s="527">
        <v>11</v>
      </c>
      <c r="AP1026" s="527">
        <v>7</v>
      </c>
      <c r="AQ1026" s="527">
        <v>10</v>
      </c>
      <c r="AR1026" s="527">
        <v>13</v>
      </c>
      <c r="AS1026" s="527">
        <v>3</v>
      </c>
      <c r="AT1026" s="527">
        <v>11</v>
      </c>
      <c r="AU1026" s="527">
        <v>3</v>
      </c>
      <c r="AV1026" s="527">
        <v>7</v>
      </c>
      <c r="AW1026" s="527">
        <v>11</v>
      </c>
      <c r="AX1026" s="527">
        <v>3</v>
      </c>
    </row>
    <row r="1027" spans="1:50">
      <c r="A1027" s="526" t="s">
        <v>1005</v>
      </c>
      <c r="B1027" s="526" t="s">
        <v>396</v>
      </c>
      <c r="C1027" s="526" t="s">
        <v>954</v>
      </c>
      <c r="D1027" s="526" t="s">
        <v>569</v>
      </c>
      <c r="E1027" s="526" t="s">
        <v>570</v>
      </c>
      <c r="F1027" s="61" t="str">
        <f>IF(D1027="","",VLOOKUP(D1027,'UG SKU Categorization'!$A$1:$C$204,3,0))</f>
        <v>Pregnancy &amp; Delivery</v>
      </c>
      <c r="G1027" s="527">
        <v>190</v>
      </c>
      <c r="H1027" s="528"/>
      <c r="I1027" s="528"/>
      <c r="J1027" s="528"/>
      <c r="K1027" s="528"/>
      <c r="L1027" s="528"/>
      <c r="M1027" s="528"/>
      <c r="N1027" s="528"/>
      <c r="O1027" s="528"/>
      <c r="P1027" s="528"/>
      <c r="Q1027" s="527">
        <v>1</v>
      </c>
      <c r="R1027" s="527">
        <v>4</v>
      </c>
      <c r="S1027" s="528"/>
      <c r="T1027" s="527">
        <v>5</v>
      </c>
      <c r="U1027" s="527">
        <v>4</v>
      </c>
      <c r="V1027" s="527">
        <v>3</v>
      </c>
      <c r="W1027" s="528"/>
      <c r="X1027" s="527">
        <v>5</v>
      </c>
      <c r="Y1027" s="527">
        <v>4</v>
      </c>
      <c r="Z1027" s="527">
        <v>3</v>
      </c>
      <c r="AA1027" s="527">
        <v>6</v>
      </c>
      <c r="AB1027" s="527">
        <v>3</v>
      </c>
      <c r="AC1027" s="527">
        <v>10</v>
      </c>
      <c r="AD1027" s="527">
        <v>6</v>
      </c>
      <c r="AE1027" s="528"/>
      <c r="AF1027" s="527">
        <v>13</v>
      </c>
      <c r="AG1027" s="527">
        <v>13</v>
      </c>
      <c r="AH1027" s="527">
        <v>7</v>
      </c>
      <c r="AI1027" s="527">
        <v>8</v>
      </c>
      <c r="AJ1027" s="527">
        <v>12</v>
      </c>
      <c r="AK1027" s="527">
        <v>7</v>
      </c>
      <c r="AL1027" s="527">
        <v>9</v>
      </c>
      <c r="AM1027" s="527">
        <v>9</v>
      </c>
      <c r="AN1027" s="527">
        <v>8</v>
      </c>
      <c r="AO1027" s="527">
        <v>8</v>
      </c>
      <c r="AP1027" s="527">
        <v>7</v>
      </c>
      <c r="AQ1027" s="527">
        <v>9</v>
      </c>
      <c r="AR1027" s="527">
        <v>7</v>
      </c>
      <c r="AS1027" s="527">
        <v>12</v>
      </c>
      <c r="AT1027" s="527">
        <v>5</v>
      </c>
      <c r="AU1027" s="527">
        <v>1</v>
      </c>
      <c r="AV1027" s="527">
        <v>1</v>
      </c>
      <c r="AW1027" s="528"/>
      <c r="AX1027" s="528"/>
    </row>
    <row r="1028" spans="1:50">
      <c r="A1028" s="526" t="s">
        <v>1005</v>
      </c>
      <c r="B1028" s="526" t="s">
        <v>396</v>
      </c>
      <c r="C1028" s="526" t="s">
        <v>954</v>
      </c>
      <c r="D1028" s="526" t="s">
        <v>571</v>
      </c>
      <c r="E1028" s="526" t="s">
        <v>572</v>
      </c>
      <c r="F1028" s="61" t="str">
        <f>IF(D1028="","",VLOOKUP(D1028,'UG SKU Categorization'!$A$1:$C$204,3,0))</f>
        <v>Condoms / contraceptives</v>
      </c>
      <c r="G1028" s="527">
        <v>2502</v>
      </c>
      <c r="H1028" s="528"/>
      <c r="I1028" s="528"/>
      <c r="J1028" s="528"/>
      <c r="K1028" s="528"/>
      <c r="L1028" s="528"/>
      <c r="M1028" s="528"/>
      <c r="N1028" s="528"/>
      <c r="O1028" s="528"/>
      <c r="P1028" s="528"/>
      <c r="Q1028" s="528"/>
      <c r="R1028" s="527">
        <v>1</v>
      </c>
      <c r="S1028" s="527">
        <v>87</v>
      </c>
      <c r="T1028" s="527">
        <v>22</v>
      </c>
      <c r="U1028" s="527">
        <v>10</v>
      </c>
      <c r="V1028" s="527">
        <v>1</v>
      </c>
      <c r="W1028" s="527">
        <v>6</v>
      </c>
      <c r="X1028" s="527">
        <v>7</v>
      </c>
      <c r="Y1028" s="527">
        <v>6</v>
      </c>
      <c r="Z1028" s="527">
        <v>328</v>
      </c>
      <c r="AA1028" s="527">
        <v>43</v>
      </c>
      <c r="AB1028" s="527">
        <v>105</v>
      </c>
      <c r="AC1028" s="528"/>
      <c r="AD1028" s="527">
        <v>42</v>
      </c>
      <c r="AE1028" s="528"/>
      <c r="AF1028" s="527">
        <v>2</v>
      </c>
      <c r="AG1028" s="527">
        <v>6</v>
      </c>
      <c r="AH1028" s="527">
        <v>372</v>
      </c>
      <c r="AI1028" s="527">
        <v>173</v>
      </c>
      <c r="AJ1028" s="527">
        <v>191</v>
      </c>
      <c r="AK1028" s="527">
        <v>83</v>
      </c>
      <c r="AL1028" s="527">
        <v>93</v>
      </c>
      <c r="AM1028" s="527">
        <v>2</v>
      </c>
      <c r="AN1028" s="527">
        <v>1</v>
      </c>
      <c r="AO1028" s="527">
        <v>62</v>
      </c>
      <c r="AP1028" s="527">
        <v>23</v>
      </c>
      <c r="AQ1028" s="527">
        <v>23</v>
      </c>
      <c r="AR1028" s="527">
        <v>24</v>
      </c>
      <c r="AS1028" s="527">
        <v>63</v>
      </c>
      <c r="AT1028" s="527">
        <v>700</v>
      </c>
      <c r="AU1028" s="527">
        <v>26</v>
      </c>
      <c r="AV1028" s="528"/>
      <c r="AW1028" s="528"/>
      <c r="AX1028" s="528"/>
    </row>
    <row r="1029" spans="1:50">
      <c r="A1029" s="526" t="s">
        <v>1005</v>
      </c>
      <c r="B1029" s="526" t="s">
        <v>396</v>
      </c>
      <c r="C1029" s="526" t="s">
        <v>954</v>
      </c>
      <c r="D1029" s="526" t="s">
        <v>573</v>
      </c>
      <c r="E1029" s="526" t="s">
        <v>574</v>
      </c>
      <c r="F1029" s="61" t="str">
        <f>IF(D1029="","",VLOOKUP(D1029,'UG SKU Categorization'!$A$1:$C$204,3,0))</f>
        <v>Other Health</v>
      </c>
      <c r="G1029" s="527">
        <v>202</v>
      </c>
      <c r="H1029" s="527">
        <v>2</v>
      </c>
      <c r="I1029" s="527">
        <v>36</v>
      </c>
      <c r="J1029" s="527">
        <v>2</v>
      </c>
      <c r="K1029" s="527">
        <v>2</v>
      </c>
      <c r="L1029" s="527">
        <v>1</v>
      </c>
      <c r="M1029" s="528"/>
      <c r="N1029" s="527">
        <v>1</v>
      </c>
      <c r="O1029" s="527">
        <v>9</v>
      </c>
      <c r="P1029" s="527">
        <v>1</v>
      </c>
      <c r="Q1029" s="527">
        <v>4</v>
      </c>
      <c r="R1029" s="527">
        <v>5</v>
      </c>
      <c r="S1029" s="527">
        <v>5</v>
      </c>
      <c r="T1029" s="527">
        <v>2</v>
      </c>
      <c r="U1029" s="527">
        <v>1</v>
      </c>
      <c r="V1029" s="527">
        <v>7</v>
      </c>
      <c r="W1029" s="527">
        <v>5</v>
      </c>
      <c r="X1029" s="527">
        <v>3</v>
      </c>
      <c r="Y1029" s="528"/>
      <c r="Z1029" s="527">
        <v>2</v>
      </c>
      <c r="AA1029" s="527">
        <v>3</v>
      </c>
      <c r="AB1029" s="527">
        <v>2</v>
      </c>
      <c r="AC1029" s="527">
        <v>4</v>
      </c>
      <c r="AD1029" s="527">
        <v>44</v>
      </c>
      <c r="AE1029" s="528"/>
      <c r="AF1029" s="527">
        <v>2</v>
      </c>
      <c r="AG1029" s="527">
        <v>4</v>
      </c>
      <c r="AH1029" s="527">
        <v>1</v>
      </c>
      <c r="AI1029" s="527">
        <v>1</v>
      </c>
      <c r="AJ1029" s="527">
        <v>6</v>
      </c>
      <c r="AK1029" s="527">
        <v>1</v>
      </c>
      <c r="AL1029" s="527">
        <v>6</v>
      </c>
      <c r="AM1029" s="527">
        <v>10</v>
      </c>
      <c r="AN1029" s="527">
        <v>5</v>
      </c>
      <c r="AO1029" s="527">
        <v>3</v>
      </c>
      <c r="AP1029" s="527">
        <v>1</v>
      </c>
      <c r="AQ1029" s="527">
        <v>1</v>
      </c>
      <c r="AR1029" s="527">
        <v>4</v>
      </c>
      <c r="AS1029" s="527">
        <v>2</v>
      </c>
      <c r="AT1029" s="527">
        <v>5</v>
      </c>
      <c r="AU1029" s="528"/>
      <c r="AV1029" s="527">
        <v>5</v>
      </c>
      <c r="AW1029" s="527">
        <v>4</v>
      </c>
      <c r="AX1029" s="528"/>
    </row>
    <row r="1030" spans="1:50">
      <c r="A1030" s="526" t="s">
        <v>1005</v>
      </c>
      <c r="B1030" s="526" t="s">
        <v>396</v>
      </c>
      <c r="C1030" s="526" t="s">
        <v>954</v>
      </c>
      <c r="D1030" s="526" t="s">
        <v>575</v>
      </c>
      <c r="E1030" s="526" t="s">
        <v>576</v>
      </c>
      <c r="F1030" s="61" t="str">
        <f>IF(D1030="","",VLOOKUP(D1030,'UG SKU Categorization'!$A$1:$C$204,3,0))</f>
        <v>Other Health</v>
      </c>
      <c r="G1030" s="527">
        <v>899</v>
      </c>
      <c r="H1030" s="527">
        <v>10</v>
      </c>
      <c r="I1030" s="527">
        <v>38</v>
      </c>
      <c r="J1030" s="527">
        <v>70</v>
      </c>
      <c r="K1030" s="527">
        <v>14</v>
      </c>
      <c r="L1030" s="527">
        <v>21</v>
      </c>
      <c r="M1030" s="527">
        <v>19</v>
      </c>
      <c r="N1030" s="527">
        <v>41</v>
      </c>
      <c r="O1030" s="527">
        <v>23</v>
      </c>
      <c r="P1030" s="527">
        <v>34</v>
      </c>
      <c r="Q1030" s="527">
        <v>22</v>
      </c>
      <c r="R1030" s="527">
        <v>18</v>
      </c>
      <c r="S1030" s="527">
        <v>15</v>
      </c>
      <c r="T1030" s="527">
        <v>28</v>
      </c>
      <c r="U1030" s="527">
        <v>19</v>
      </c>
      <c r="V1030" s="527">
        <v>42</v>
      </c>
      <c r="W1030" s="528"/>
      <c r="X1030" s="527">
        <v>18</v>
      </c>
      <c r="Y1030" s="527">
        <v>10</v>
      </c>
      <c r="Z1030" s="527">
        <v>18</v>
      </c>
      <c r="AA1030" s="528"/>
      <c r="AB1030" s="527">
        <v>3</v>
      </c>
      <c r="AC1030" s="527">
        <v>28</v>
      </c>
      <c r="AD1030" s="527">
        <v>92</v>
      </c>
      <c r="AE1030" s="528"/>
      <c r="AF1030" s="527">
        <v>37</v>
      </c>
      <c r="AG1030" s="527">
        <v>43</v>
      </c>
      <c r="AH1030" s="527">
        <v>26</v>
      </c>
      <c r="AI1030" s="527">
        <v>47</v>
      </c>
      <c r="AJ1030" s="527">
        <v>14</v>
      </c>
      <c r="AK1030" s="527">
        <v>28</v>
      </c>
      <c r="AL1030" s="527">
        <v>23</v>
      </c>
      <c r="AM1030" s="528"/>
      <c r="AN1030" s="527">
        <v>3</v>
      </c>
      <c r="AO1030" s="527">
        <v>20</v>
      </c>
      <c r="AP1030" s="527">
        <v>11</v>
      </c>
      <c r="AQ1030" s="527">
        <v>10</v>
      </c>
      <c r="AR1030" s="527">
        <v>24</v>
      </c>
      <c r="AS1030" s="527">
        <v>11</v>
      </c>
      <c r="AT1030" s="527">
        <v>12</v>
      </c>
      <c r="AU1030" s="527">
        <v>7</v>
      </c>
      <c r="AV1030" s="528"/>
      <c r="AW1030" s="528"/>
      <c r="AX1030" s="528"/>
    </row>
    <row r="1031" spans="1:50">
      <c r="A1031" s="526" t="s">
        <v>1005</v>
      </c>
      <c r="B1031" s="526" t="s">
        <v>396</v>
      </c>
      <c r="C1031" s="526" t="s">
        <v>954</v>
      </c>
      <c r="D1031" s="526" t="s">
        <v>577</v>
      </c>
      <c r="E1031" s="526" t="s">
        <v>578</v>
      </c>
      <c r="F1031" s="61" t="str">
        <f>IF(D1031="","",VLOOKUP(D1031,'UG SKU Categorization'!$A$1:$C$204,3,0))</f>
        <v>Other Health</v>
      </c>
      <c r="G1031" s="527">
        <v>627</v>
      </c>
      <c r="H1031" s="527">
        <v>29</v>
      </c>
      <c r="I1031" s="527">
        <v>43</v>
      </c>
      <c r="J1031" s="527">
        <v>45</v>
      </c>
      <c r="K1031" s="527">
        <v>48</v>
      </c>
      <c r="L1031" s="527">
        <v>54</v>
      </c>
      <c r="M1031" s="527">
        <v>37</v>
      </c>
      <c r="N1031" s="527">
        <v>40</v>
      </c>
      <c r="O1031" s="527">
        <v>9</v>
      </c>
      <c r="P1031" s="527">
        <v>4</v>
      </c>
      <c r="Q1031" s="527">
        <v>5</v>
      </c>
      <c r="R1031" s="527">
        <v>7</v>
      </c>
      <c r="S1031" s="527">
        <v>3</v>
      </c>
      <c r="T1031" s="527">
        <v>4</v>
      </c>
      <c r="U1031" s="527">
        <v>5</v>
      </c>
      <c r="V1031" s="527">
        <v>5</v>
      </c>
      <c r="W1031" s="527">
        <v>4</v>
      </c>
      <c r="X1031" s="527">
        <v>3</v>
      </c>
      <c r="Y1031" s="527">
        <v>5</v>
      </c>
      <c r="Z1031" s="527">
        <v>5</v>
      </c>
      <c r="AA1031" s="527">
        <v>2</v>
      </c>
      <c r="AB1031" s="527">
        <v>3</v>
      </c>
      <c r="AC1031" s="527">
        <v>3</v>
      </c>
      <c r="AD1031" s="527">
        <v>5</v>
      </c>
      <c r="AE1031" s="528"/>
      <c r="AF1031" s="527">
        <v>8</v>
      </c>
      <c r="AG1031" s="527">
        <v>2</v>
      </c>
      <c r="AH1031" s="528"/>
      <c r="AI1031" s="527">
        <v>80</v>
      </c>
      <c r="AJ1031" s="527">
        <v>31</v>
      </c>
      <c r="AK1031" s="527">
        <v>37</v>
      </c>
      <c r="AL1031" s="527">
        <v>31</v>
      </c>
      <c r="AM1031" s="527">
        <v>29</v>
      </c>
      <c r="AN1031" s="527">
        <v>22</v>
      </c>
      <c r="AO1031" s="527">
        <v>14</v>
      </c>
      <c r="AP1031" s="527">
        <v>5</v>
      </c>
      <c r="AQ1031" s="528"/>
      <c r="AR1031" s="528"/>
      <c r="AS1031" s="528"/>
      <c r="AT1031" s="528"/>
      <c r="AU1031" s="528"/>
      <c r="AV1031" s="528"/>
      <c r="AW1031" s="528"/>
      <c r="AX1031" s="528"/>
    </row>
    <row r="1032" spans="1:50">
      <c r="A1032" s="526" t="s">
        <v>1005</v>
      </c>
      <c r="B1032" s="526" t="s">
        <v>396</v>
      </c>
      <c r="C1032" s="526" t="s">
        <v>954</v>
      </c>
      <c r="D1032" s="526" t="s">
        <v>577</v>
      </c>
      <c r="E1032" s="526" t="s">
        <v>1543</v>
      </c>
      <c r="F1032" s="61" t="str">
        <f>IF(D1032="","",VLOOKUP(D1032,'UG SKU Categorization'!$A$1:$C$204,3,0))</f>
        <v>Other Health</v>
      </c>
      <c r="G1032" s="527">
        <v>13</v>
      </c>
      <c r="H1032" s="528"/>
      <c r="I1032" s="528"/>
      <c r="J1032" s="528"/>
      <c r="K1032" s="528"/>
      <c r="L1032" s="528"/>
      <c r="M1032" s="528"/>
      <c r="N1032" s="528"/>
      <c r="O1032" s="528"/>
      <c r="P1032" s="528"/>
      <c r="Q1032" s="528"/>
      <c r="R1032" s="528"/>
      <c r="S1032" s="528"/>
      <c r="T1032" s="528"/>
      <c r="U1032" s="528"/>
      <c r="V1032" s="528"/>
      <c r="W1032" s="528"/>
      <c r="X1032" s="528"/>
      <c r="Y1032" s="528"/>
      <c r="Z1032" s="528"/>
      <c r="AA1032" s="528"/>
      <c r="AB1032" s="528"/>
      <c r="AC1032" s="528"/>
      <c r="AD1032" s="528"/>
      <c r="AE1032" s="528"/>
      <c r="AF1032" s="528"/>
      <c r="AG1032" s="528"/>
      <c r="AH1032" s="528"/>
      <c r="AI1032" s="528"/>
      <c r="AJ1032" s="528"/>
      <c r="AK1032" s="528"/>
      <c r="AL1032" s="528"/>
      <c r="AM1032" s="528"/>
      <c r="AN1032" s="528"/>
      <c r="AO1032" s="528"/>
      <c r="AP1032" s="527">
        <v>13</v>
      </c>
      <c r="AQ1032" s="528"/>
      <c r="AR1032" s="528"/>
      <c r="AS1032" s="528"/>
      <c r="AT1032" s="528"/>
      <c r="AU1032" s="528"/>
      <c r="AV1032" s="528"/>
      <c r="AW1032" s="528"/>
      <c r="AX1032" s="528"/>
    </row>
    <row r="1033" spans="1:50">
      <c r="A1033" s="526" t="s">
        <v>1005</v>
      </c>
      <c r="B1033" s="526" t="s">
        <v>396</v>
      </c>
      <c r="C1033" s="526" t="s">
        <v>954</v>
      </c>
      <c r="D1033" s="526" t="s">
        <v>579</v>
      </c>
      <c r="E1033" s="526" t="s">
        <v>580</v>
      </c>
      <c r="F1033" s="61" t="str">
        <f>IF(D1033="","",VLOOKUP(D1033,'UG SKU Categorization'!$A$1:$C$204,3,0))</f>
        <v>Other Health</v>
      </c>
      <c r="G1033" s="527">
        <v>421</v>
      </c>
      <c r="H1033" s="528"/>
      <c r="I1033" s="528"/>
      <c r="J1033" s="527">
        <v>67</v>
      </c>
      <c r="K1033" s="527">
        <v>24</v>
      </c>
      <c r="L1033" s="527">
        <v>22</v>
      </c>
      <c r="M1033" s="527">
        <v>14</v>
      </c>
      <c r="N1033" s="527">
        <v>11</v>
      </c>
      <c r="O1033" s="527">
        <v>18</v>
      </c>
      <c r="P1033" s="527">
        <v>5</v>
      </c>
      <c r="Q1033" s="527">
        <v>9</v>
      </c>
      <c r="R1033" s="527">
        <v>12</v>
      </c>
      <c r="S1033" s="528"/>
      <c r="T1033" s="527">
        <v>18</v>
      </c>
      <c r="U1033" s="527">
        <v>4</v>
      </c>
      <c r="V1033" s="527">
        <v>15</v>
      </c>
      <c r="W1033" s="527">
        <v>18</v>
      </c>
      <c r="X1033" s="527">
        <v>9</v>
      </c>
      <c r="Y1033" s="527">
        <v>17</v>
      </c>
      <c r="Z1033" s="527">
        <v>16</v>
      </c>
      <c r="AA1033" s="527">
        <v>5</v>
      </c>
      <c r="AB1033" s="527">
        <v>5</v>
      </c>
      <c r="AC1033" s="527">
        <v>8</v>
      </c>
      <c r="AD1033" s="527">
        <v>23</v>
      </c>
      <c r="AE1033" s="528"/>
      <c r="AF1033" s="527">
        <v>11</v>
      </c>
      <c r="AG1033" s="527">
        <v>8</v>
      </c>
      <c r="AH1033" s="527">
        <v>11</v>
      </c>
      <c r="AI1033" s="527">
        <v>9</v>
      </c>
      <c r="AJ1033" s="528"/>
      <c r="AK1033" s="527">
        <v>4</v>
      </c>
      <c r="AL1033" s="527">
        <v>14</v>
      </c>
      <c r="AM1033" s="527">
        <v>8</v>
      </c>
      <c r="AN1033" s="527">
        <v>1</v>
      </c>
      <c r="AO1033" s="527">
        <v>3</v>
      </c>
      <c r="AP1033" s="527">
        <v>3</v>
      </c>
      <c r="AQ1033" s="527">
        <v>11</v>
      </c>
      <c r="AR1033" s="527">
        <v>10</v>
      </c>
      <c r="AS1033" s="527">
        <v>3</v>
      </c>
      <c r="AT1033" s="527">
        <v>1</v>
      </c>
      <c r="AU1033" s="527">
        <v>2</v>
      </c>
      <c r="AV1033" s="527">
        <v>1</v>
      </c>
      <c r="AW1033" s="528"/>
      <c r="AX1033" s="527">
        <v>1</v>
      </c>
    </row>
    <row r="1034" spans="1:50">
      <c r="A1034" s="526"/>
      <c r="B1034" s="526"/>
      <c r="C1034" s="526"/>
      <c r="D1034" s="526"/>
      <c r="E1034" s="526"/>
      <c r="F1034" s="61"/>
      <c r="G1034" s="527"/>
      <c r="H1034" s="528"/>
      <c r="I1034" s="528"/>
      <c r="J1034" s="528"/>
      <c r="K1034" s="528"/>
      <c r="L1034" s="528"/>
      <c r="M1034" s="528"/>
      <c r="N1034" s="528"/>
      <c r="O1034" s="528"/>
      <c r="P1034" s="528"/>
      <c r="Q1034" s="528"/>
      <c r="R1034" s="527"/>
      <c r="S1034" s="527"/>
      <c r="T1034" s="527"/>
      <c r="U1034" s="527"/>
      <c r="V1034" s="527"/>
      <c r="W1034" s="527"/>
      <c r="X1034" s="527"/>
      <c r="Y1034" s="528"/>
      <c r="Z1034" s="527"/>
      <c r="AA1034" s="527"/>
      <c r="AB1034" s="528"/>
      <c r="AC1034" s="527"/>
      <c r="AD1034" s="527"/>
      <c r="AE1034" s="527"/>
      <c r="AF1034" s="527"/>
      <c r="AG1034" s="527"/>
      <c r="AH1034" s="527"/>
      <c r="AI1034" s="527"/>
      <c r="AJ1034" s="527"/>
      <c r="AK1034" s="527"/>
      <c r="AL1034" s="528"/>
      <c r="AM1034" s="527"/>
      <c r="AN1034" s="527"/>
      <c r="AO1034" s="527"/>
      <c r="AP1034" s="527"/>
      <c r="AQ1034" s="527"/>
      <c r="AR1034" s="527"/>
      <c r="AS1034" s="527"/>
      <c r="AT1034" s="527"/>
      <c r="AU1034" s="527"/>
      <c r="AV1034" s="527"/>
      <c r="AW1034" s="528"/>
      <c r="AX1034" s="528"/>
    </row>
    <row r="1035" spans="1:50">
      <c r="A1035" s="526"/>
      <c r="B1035" s="526"/>
      <c r="C1035" s="526"/>
      <c r="D1035" s="526"/>
      <c r="E1035" s="526"/>
      <c r="F1035" s="61"/>
      <c r="G1035" s="527"/>
      <c r="H1035" s="528"/>
      <c r="I1035" s="528"/>
      <c r="J1035" s="528"/>
      <c r="K1035" s="528"/>
      <c r="L1035" s="528"/>
      <c r="M1035" s="528"/>
      <c r="N1035" s="528"/>
      <c r="O1035" s="528"/>
      <c r="P1035" s="528"/>
      <c r="Q1035" s="528"/>
      <c r="R1035" s="528"/>
      <c r="S1035" s="527"/>
      <c r="T1035" s="527"/>
      <c r="U1035" s="528"/>
      <c r="V1035" s="528"/>
      <c r="W1035" s="528"/>
      <c r="X1035" s="527"/>
      <c r="Y1035" s="528"/>
      <c r="Z1035" s="527"/>
      <c r="AA1035" s="527"/>
      <c r="AB1035" s="528"/>
      <c r="AC1035" s="527"/>
      <c r="AD1035" s="528"/>
      <c r="AE1035" s="528"/>
      <c r="AF1035" s="528"/>
      <c r="AG1035" s="528"/>
      <c r="AH1035" s="527"/>
      <c r="AI1035" s="528"/>
      <c r="AJ1035" s="528"/>
      <c r="AK1035" s="528"/>
      <c r="AL1035" s="528"/>
      <c r="AM1035" s="528"/>
      <c r="AN1035" s="528"/>
      <c r="AO1035" s="528"/>
      <c r="AP1035" s="527"/>
      <c r="AQ1035" s="527"/>
      <c r="AR1035" s="528"/>
      <c r="AS1035" s="527"/>
      <c r="AT1035" s="528"/>
      <c r="AU1035" s="527"/>
      <c r="AV1035" s="528"/>
      <c r="AW1035" s="528"/>
      <c r="AX1035" s="528"/>
    </row>
    <row r="1036" spans="1:50">
      <c r="A1036" s="526"/>
      <c r="B1036" s="526"/>
      <c r="C1036" s="526"/>
      <c r="D1036" s="526"/>
      <c r="E1036" s="526"/>
      <c r="F1036" s="61"/>
      <c r="G1036" s="527"/>
      <c r="H1036" s="528"/>
      <c r="I1036" s="528"/>
      <c r="J1036" s="528"/>
      <c r="K1036" s="528"/>
      <c r="L1036" s="528"/>
      <c r="M1036" s="528"/>
      <c r="N1036" s="528"/>
      <c r="O1036" s="528"/>
      <c r="P1036" s="528"/>
      <c r="Q1036" s="528"/>
      <c r="R1036" s="528"/>
      <c r="S1036" s="527"/>
      <c r="T1036" s="527"/>
      <c r="U1036" s="527"/>
      <c r="V1036" s="527"/>
      <c r="W1036" s="527"/>
      <c r="X1036" s="527"/>
      <c r="Y1036" s="527"/>
      <c r="Z1036" s="528"/>
      <c r="AA1036" s="527"/>
      <c r="AB1036" s="527"/>
      <c r="AC1036" s="528"/>
      <c r="AD1036" s="528"/>
      <c r="AE1036" s="528"/>
      <c r="AF1036" s="528"/>
      <c r="AG1036" s="528"/>
      <c r="AH1036" s="527"/>
      <c r="AI1036" s="528"/>
      <c r="AJ1036" s="528"/>
      <c r="AK1036" s="528"/>
      <c r="AL1036" s="527"/>
      <c r="AM1036" s="528"/>
      <c r="AN1036" s="528"/>
      <c r="AO1036" s="528"/>
      <c r="AP1036" s="528"/>
      <c r="AQ1036" s="527"/>
      <c r="AR1036" s="528"/>
      <c r="AS1036" s="528"/>
      <c r="AT1036" s="528"/>
      <c r="AU1036" s="528"/>
      <c r="AV1036" s="528"/>
      <c r="AW1036" s="528"/>
      <c r="AX1036" s="528"/>
    </row>
    <row r="1037" spans="1:50">
      <c r="A1037" s="526"/>
      <c r="B1037" s="526"/>
      <c r="C1037" s="526"/>
      <c r="D1037" s="526"/>
      <c r="E1037" s="526"/>
      <c r="F1037" s="61"/>
      <c r="G1037" s="527"/>
      <c r="H1037" s="528"/>
      <c r="I1037" s="528"/>
      <c r="J1037" s="528"/>
      <c r="K1037" s="528"/>
      <c r="L1037" s="528"/>
      <c r="M1037" s="528"/>
      <c r="N1037" s="528"/>
      <c r="O1037" s="528"/>
      <c r="P1037" s="528"/>
      <c r="Q1037" s="528"/>
      <c r="R1037" s="528"/>
      <c r="S1037" s="528"/>
      <c r="T1037" s="527"/>
      <c r="U1037" s="527"/>
      <c r="V1037" s="528"/>
      <c r="W1037" s="528"/>
      <c r="X1037" s="527"/>
      <c r="Y1037" s="528"/>
      <c r="Z1037" s="527"/>
      <c r="AA1037" s="528"/>
      <c r="AB1037" s="528"/>
      <c r="AC1037" s="527"/>
      <c r="AD1037" s="527"/>
      <c r="AE1037" s="528"/>
      <c r="AF1037" s="528"/>
      <c r="AG1037" s="527"/>
      <c r="AH1037" s="527"/>
      <c r="AI1037" s="527"/>
      <c r="AJ1037" s="528"/>
      <c r="AK1037" s="527"/>
      <c r="AL1037" s="528"/>
      <c r="AM1037" s="527"/>
      <c r="AN1037" s="528"/>
      <c r="AO1037" s="527"/>
      <c r="AP1037" s="528"/>
      <c r="AQ1037" s="528"/>
      <c r="AR1037" s="527"/>
      <c r="AS1037" s="527"/>
      <c r="AT1037" s="527"/>
      <c r="AU1037" s="528"/>
      <c r="AV1037" s="528"/>
      <c r="AW1037" s="528"/>
      <c r="AX1037" s="528"/>
    </row>
    <row r="1038" spans="1:50">
      <c r="A1038" s="526"/>
      <c r="B1038" s="526"/>
      <c r="C1038" s="526"/>
      <c r="D1038" s="526"/>
      <c r="E1038" s="526"/>
      <c r="F1038" s="61"/>
      <c r="G1038" s="527"/>
      <c r="H1038" s="528"/>
      <c r="I1038" s="528"/>
      <c r="J1038" s="528"/>
      <c r="K1038" s="528"/>
      <c r="L1038" s="528"/>
      <c r="M1038" s="528"/>
      <c r="N1038" s="528"/>
      <c r="O1038" s="528"/>
      <c r="P1038" s="528"/>
      <c r="Q1038" s="528"/>
      <c r="R1038" s="528"/>
      <c r="S1038" s="528"/>
      <c r="T1038" s="527"/>
      <c r="U1038" s="527"/>
      <c r="V1038" s="528"/>
      <c r="W1038" s="527"/>
      <c r="X1038" s="528"/>
      <c r="Y1038" s="527"/>
      <c r="Z1038" s="527"/>
      <c r="AA1038" s="527"/>
      <c r="AB1038" s="527"/>
      <c r="AC1038" s="528"/>
      <c r="AD1038" s="527"/>
      <c r="AE1038" s="528"/>
      <c r="AF1038" s="527"/>
      <c r="AG1038" s="527"/>
      <c r="AH1038" s="528"/>
      <c r="AI1038" s="527"/>
      <c r="AJ1038" s="528"/>
      <c r="AK1038" s="527"/>
      <c r="AL1038" s="528"/>
      <c r="AM1038" s="528"/>
      <c r="AN1038" s="528"/>
      <c r="AO1038" s="528"/>
      <c r="AP1038" s="528"/>
      <c r="AQ1038" s="528"/>
      <c r="AR1038" s="528"/>
      <c r="AS1038" s="527"/>
      <c r="AT1038" s="528"/>
      <c r="AU1038" s="527"/>
      <c r="AV1038" s="528"/>
      <c r="AW1038" s="528"/>
      <c r="AX1038" s="528"/>
    </row>
    <row r="1039" spans="1:50">
      <c r="A1039" s="526"/>
      <c r="B1039" s="526"/>
      <c r="C1039" s="526"/>
      <c r="D1039" s="526"/>
      <c r="E1039" s="526"/>
      <c r="F1039" s="61"/>
      <c r="G1039" s="527"/>
      <c r="H1039" s="528"/>
      <c r="I1039" s="528"/>
      <c r="J1039" s="528"/>
      <c r="K1039" s="528"/>
      <c r="L1039" s="528"/>
      <c r="M1039" s="528"/>
      <c r="N1039" s="528"/>
      <c r="O1039" s="528"/>
      <c r="P1039" s="528"/>
      <c r="Q1039" s="528"/>
      <c r="R1039" s="528"/>
      <c r="S1039" s="528"/>
      <c r="T1039" s="527"/>
      <c r="U1039" s="527"/>
      <c r="V1039" s="527"/>
      <c r="W1039" s="527"/>
      <c r="X1039" s="527"/>
      <c r="Y1039" s="527"/>
      <c r="Z1039" s="527"/>
      <c r="AA1039" s="527"/>
      <c r="AB1039" s="527"/>
      <c r="AC1039" s="527"/>
      <c r="AD1039" s="527"/>
      <c r="AE1039" s="527"/>
      <c r="AF1039" s="527"/>
      <c r="AG1039" s="527"/>
      <c r="AH1039" s="528"/>
      <c r="AI1039" s="527"/>
      <c r="AJ1039" s="527"/>
      <c r="AK1039" s="528"/>
      <c r="AL1039" s="527"/>
      <c r="AM1039" s="528"/>
      <c r="AN1039" s="528"/>
      <c r="AO1039" s="528"/>
      <c r="AP1039" s="528"/>
      <c r="AQ1039" s="527"/>
      <c r="AR1039" s="528"/>
      <c r="AS1039" s="528"/>
      <c r="AT1039" s="528"/>
      <c r="AU1039" s="528"/>
      <c r="AV1039" s="528"/>
      <c r="AW1039" s="528"/>
      <c r="AX1039" s="528"/>
    </row>
    <row r="1040" spans="1:50">
      <c r="A1040" s="526"/>
      <c r="B1040" s="526"/>
      <c r="C1040" s="526"/>
      <c r="D1040" s="526"/>
      <c r="E1040" s="526"/>
      <c r="F1040" s="61"/>
      <c r="G1040" s="527"/>
      <c r="H1040" s="528"/>
      <c r="I1040" s="528"/>
      <c r="J1040" s="528"/>
      <c r="K1040" s="528"/>
      <c r="L1040" s="528"/>
      <c r="M1040" s="528"/>
      <c r="N1040" s="528"/>
      <c r="O1040" s="528"/>
      <c r="P1040" s="528"/>
      <c r="Q1040" s="528"/>
      <c r="R1040" s="528"/>
      <c r="S1040" s="528"/>
      <c r="T1040" s="527"/>
      <c r="U1040" s="527"/>
      <c r="V1040" s="527"/>
      <c r="W1040" s="528"/>
      <c r="X1040" s="528"/>
      <c r="Y1040" s="528"/>
      <c r="Z1040" s="528"/>
      <c r="AA1040" s="528"/>
      <c r="AB1040" s="528"/>
      <c r="AC1040" s="528"/>
      <c r="AD1040" s="528"/>
      <c r="AE1040" s="528"/>
      <c r="AF1040" s="528"/>
      <c r="AG1040" s="528"/>
      <c r="AH1040" s="528"/>
      <c r="AI1040" s="528"/>
      <c r="AJ1040" s="528"/>
      <c r="AK1040" s="527"/>
      <c r="AL1040" s="528"/>
      <c r="AM1040" s="528"/>
      <c r="AN1040" s="528"/>
      <c r="AO1040" s="527"/>
      <c r="AP1040" s="528"/>
      <c r="AQ1040" s="527"/>
      <c r="AR1040" s="528"/>
      <c r="AS1040" s="528"/>
      <c r="AT1040" s="528"/>
      <c r="AU1040" s="528"/>
      <c r="AV1040" s="528"/>
      <c r="AW1040" s="528"/>
      <c r="AX1040" s="528"/>
    </row>
    <row r="1041" spans="1:50">
      <c r="A1041" s="526"/>
      <c r="B1041" s="526"/>
      <c r="C1041" s="526"/>
      <c r="D1041" s="526"/>
      <c r="E1041" s="526"/>
      <c r="F1041" s="61"/>
      <c r="G1041" s="527"/>
      <c r="H1041" s="528"/>
      <c r="I1041" s="528"/>
      <c r="J1041" s="528"/>
      <c r="K1041" s="528"/>
      <c r="L1041" s="528"/>
      <c r="M1041" s="528"/>
      <c r="N1041" s="528"/>
      <c r="O1041" s="528"/>
      <c r="P1041" s="528"/>
      <c r="Q1041" s="528"/>
      <c r="R1041" s="528"/>
      <c r="S1041" s="528"/>
      <c r="T1041" s="528"/>
      <c r="U1041" s="527"/>
      <c r="V1041" s="527"/>
      <c r="W1041" s="528"/>
      <c r="X1041" s="528"/>
      <c r="Y1041" s="528"/>
      <c r="Z1041" s="527"/>
      <c r="AA1041" s="527"/>
      <c r="AB1041" s="528"/>
      <c r="AC1041" s="528"/>
      <c r="AD1041" s="527"/>
      <c r="AE1041" s="528"/>
      <c r="AF1041" s="528"/>
      <c r="AG1041" s="528"/>
      <c r="AH1041" s="528"/>
      <c r="AI1041" s="528"/>
      <c r="AJ1041" s="528"/>
      <c r="AK1041" s="528"/>
      <c r="AL1041" s="528"/>
      <c r="AM1041" s="528"/>
      <c r="AN1041" s="528"/>
      <c r="AO1041" s="528"/>
      <c r="AP1041" s="528"/>
      <c r="AQ1041" s="527"/>
      <c r="AR1041" s="528"/>
      <c r="AS1041" s="528"/>
      <c r="AT1041" s="528"/>
      <c r="AU1041" s="528"/>
      <c r="AV1041" s="528"/>
      <c r="AW1041" s="528"/>
      <c r="AX1041" s="528"/>
    </row>
    <row r="1042" spans="1:50">
      <c r="A1042" s="526"/>
      <c r="B1042" s="526"/>
      <c r="C1042" s="526"/>
      <c r="D1042" s="526"/>
      <c r="E1042" s="526"/>
      <c r="F1042" s="61"/>
      <c r="G1042" s="527"/>
      <c r="H1042" s="528"/>
      <c r="I1042" s="528"/>
      <c r="J1042" s="528"/>
      <c r="K1042" s="528"/>
      <c r="L1042" s="528"/>
      <c r="M1042" s="528"/>
      <c r="N1042" s="528"/>
      <c r="O1042" s="528"/>
      <c r="P1042" s="528"/>
      <c r="Q1042" s="528"/>
      <c r="R1042" s="528"/>
      <c r="S1042" s="528"/>
      <c r="T1042" s="528"/>
      <c r="U1042" s="527"/>
      <c r="V1042" s="527"/>
      <c r="W1042" s="527"/>
      <c r="X1042" s="527"/>
      <c r="Y1042" s="527"/>
      <c r="Z1042" s="527"/>
      <c r="AA1042" s="527"/>
      <c r="AB1042" s="528"/>
      <c r="AC1042" s="528"/>
      <c r="AD1042" s="528"/>
      <c r="AE1042" s="528"/>
      <c r="AF1042" s="528"/>
      <c r="AG1042" s="528"/>
      <c r="AH1042" s="528"/>
      <c r="AI1042" s="528"/>
      <c r="AJ1042" s="528"/>
      <c r="AK1042" s="527"/>
      <c r="AL1042" s="528"/>
      <c r="AM1042" s="528"/>
      <c r="AN1042" s="528"/>
      <c r="AO1042" s="528"/>
      <c r="AP1042" s="528"/>
      <c r="AQ1042" s="527"/>
      <c r="AR1042" s="528"/>
      <c r="AS1042" s="527"/>
      <c r="AT1042" s="528"/>
      <c r="AU1042" s="528"/>
      <c r="AV1042" s="528"/>
      <c r="AW1042" s="528"/>
      <c r="AX1042" s="528"/>
    </row>
    <row r="1043" spans="1:50">
      <c r="A1043" s="526"/>
      <c r="B1043" s="526"/>
      <c r="C1043" s="526"/>
      <c r="D1043" s="526"/>
      <c r="E1043" s="526"/>
      <c r="F1043" s="61"/>
      <c r="G1043" s="527"/>
      <c r="H1043" s="528"/>
      <c r="I1043" s="528"/>
      <c r="J1043" s="528"/>
      <c r="K1043" s="528"/>
      <c r="L1043" s="528"/>
      <c r="M1043" s="528"/>
      <c r="N1043" s="528"/>
      <c r="O1043" s="528"/>
      <c r="P1043" s="528"/>
      <c r="Q1043" s="528"/>
      <c r="R1043" s="528"/>
      <c r="S1043" s="528"/>
      <c r="T1043" s="528"/>
      <c r="U1043" s="527"/>
      <c r="V1043" s="527"/>
      <c r="W1043" s="527"/>
      <c r="X1043" s="528"/>
      <c r="Y1043" s="528"/>
      <c r="Z1043" s="528"/>
      <c r="AA1043" s="528"/>
      <c r="AB1043" s="528"/>
      <c r="AC1043" s="528"/>
      <c r="AD1043" s="528"/>
      <c r="AE1043" s="528"/>
      <c r="AF1043" s="528"/>
      <c r="AG1043" s="528"/>
      <c r="AH1043" s="528"/>
      <c r="AI1043" s="528"/>
      <c r="AJ1043" s="528"/>
      <c r="AK1043" s="528"/>
      <c r="AL1043" s="528"/>
      <c r="AM1043" s="528"/>
      <c r="AN1043" s="528"/>
      <c r="AO1043" s="528"/>
      <c r="AP1043" s="528"/>
      <c r="AQ1043" s="528"/>
      <c r="AR1043" s="528"/>
      <c r="AS1043" s="528"/>
      <c r="AT1043" s="528"/>
      <c r="AU1043" s="528"/>
      <c r="AV1043" s="528"/>
      <c r="AW1043" s="528"/>
      <c r="AX1043" s="528"/>
    </row>
    <row r="1044" spans="1:50">
      <c r="A1044" s="526"/>
      <c r="B1044" s="526"/>
      <c r="C1044" s="526"/>
      <c r="D1044" s="526"/>
      <c r="E1044" s="526"/>
      <c r="F1044" s="61"/>
      <c r="G1044" s="527"/>
      <c r="H1044" s="528"/>
      <c r="I1044" s="528"/>
      <c r="J1044" s="528"/>
      <c r="K1044" s="528"/>
      <c r="L1044" s="528"/>
      <c r="M1044" s="528"/>
      <c r="N1044" s="528"/>
      <c r="O1044" s="528"/>
      <c r="P1044" s="528"/>
      <c r="Q1044" s="528"/>
      <c r="R1044" s="528"/>
      <c r="S1044" s="528"/>
      <c r="T1044" s="528"/>
      <c r="U1044" s="528"/>
      <c r="V1044" s="528"/>
      <c r="W1044" s="527"/>
      <c r="X1044" s="528"/>
      <c r="Y1044" s="528"/>
      <c r="Z1044" s="528"/>
      <c r="AA1044" s="528"/>
      <c r="AB1044" s="528"/>
      <c r="AC1044" s="528"/>
      <c r="AD1044" s="528"/>
      <c r="AE1044" s="528"/>
      <c r="AF1044" s="528"/>
      <c r="AG1044" s="528"/>
      <c r="AH1044" s="528"/>
      <c r="AI1044" s="528"/>
      <c r="AJ1044" s="528"/>
      <c r="AK1044" s="528"/>
      <c r="AL1044" s="528"/>
      <c r="AM1044" s="528"/>
      <c r="AN1044" s="528"/>
      <c r="AO1044" s="528"/>
      <c r="AP1044" s="528"/>
      <c r="AQ1044" s="528"/>
      <c r="AR1044" s="528"/>
      <c r="AS1044" s="528"/>
      <c r="AT1044" s="528"/>
      <c r="AU1044" s="528"/>
      <c r="AV1044" s="528"/>
      <c r="AW1044" s="528"/>
      <c r="AX1044" s="528"/>
    </row>
    <row r="1045" spans="1:50">
      <c r="A1045" s="526"/>
      <c r="B1045" s="526"/>
      <c r="C1045" s="526"/>
      <c r="D1045" s="526"/>
      <c r="E1045" s="526"/>
      <c r="F1045" s="61"/>
      <c r="G1045" s="527"/>
      <c r="H1045" s="528"/>
      <c r="I1045" s="528"/>
      <c r="J1045" s="528"/>
      <c r="K1045" s="528"/>
      <c r="L1045" s="528"/>
      <c r="M1045" s="528"/>
      <c r="N1045" s="528"/>
      <c r="O1045" s="528"/>
      <c r="P1045" s="528"/>
      <c r="Q1045" s="528"/>
      <c r="R1045" s="528"/>
      <c r="S1045" s="528"/>
      <c r="T1045" s="528"/>
      <c r="U1045" s="528"/>
      <c r="V1045" s="528"/>
      <c r="W1045" s="527"/>
      <c r="X1045" s="528"/>
      <c r="Y1045" s="528"/>
      <c r="Z1045" s="528"/>
      <c r="AA1045" s="528"/>
      <c r="AB1045" s="528"/>
      <c r="AC1045" s="528"/>
      <c r="AD1045" s="528"/>
      <c r="AE1045" s="528"/>
      <c r="AF1045" s="528"/>
      <c r="AG1045" s="528"/>
      <c r="AH1045" s="528"/>
      <c r="AI1045" s="528"/>
      <c r="AJ1045" s="528"/>
      <c r="AK1045" s="528"/>
      <c r="AL1045" s="528"/>
      <c r="AM1045" s="528"/>
      <c r="AN1045" s="528"/>
      <c r="AO1045" s="528"/>
      <c r="AP1045" s="528"/>
      <c r="AQ1045" s="528"/>
      <c r="AR1045" s="528"/>
      <c r="AS1045" s="528"/>
      <c r="AT1045" s="528"/>
      <c r="AU1045" s="528"/>
      <c r="AV1045" s="528"/>
      <c r="AW1045" s="528"/>
      <c r="AX1045" s="528"/>
    </row>
    <row r="1046" spans="1:50">
      <c r="A1046" s="526"/>
      <c r="B1046" s="526"/>
      <c r="C1046" s="526"/>
      <c r="D1046" s="526"/>
      <c r="E1046" s="526"/>
      <c r="F1046" s="61"/>
      <c r="G1046" s="527"/>
      <c r="H1046" s="528"/>
      <c r="I1046" s="528"/>
      <c r="J1046" s="528"/>
      <c r="K1046" s="528"/>
      <c r="L1046" s="528"/>
      <c r="M1046" s="528"/>
      <c r="N1046" s="528"/>
      <c r="O1046" s="528"/>
      <c r="P1046" s="528"/>
      <c r="Q1046" s="528"/>
      <c r="R1046" s="528"/>
      <c r="S1046" s="528"/>
      <c r="T1046" s="528"/>
      <c r="U1046" s="528"/>
      <c r="V1046" s="528"/>
      <c r="W1046" s="527"/>
      <c r="X1046" s="528"/>
      <c r="Y1046" s="528"/>
      <c r="Z1046" s="528"/>
      <c r="AA1046" s="528"/>
      <c r="AB1046" s="528"/>
      <c r="AC1046" s="528"/>
      <c r="AD1046" s="528"/>
      <c r="AE1046" s="528"/>
      <c r="AF1046" s="528"/>
      <c r="AG1046" s="528"/>
      <c r="AH1046" s="528"/>
      <c r="AI1046" s="528"/>
      <c r="AJ1046" s="528"/>
      <c r="AK1046" s="528"/>
      <c r="AL1046" s="528"/>
      <c r="AM1046" s="528"/>
      <c r="AN1046" s="528"/>
      <c r="AO1046" s="528"/>
      <c r="AP1046" s="528"/>
      <c r="AQ1046" s="528"/>
      <c r="AR1046" s="528"/>
      <c r="AS1046" s="528"/>
      <c r="AT1046" s="528"/>
      <c r="AU1046" s="528"/>
      <c r="AV1046" s="528"/>
      <c r="AW1046" s="528"/>
      <c r="AX1046" s="528"/>
    </row>
    <row r="1047" spans="1:50">
      <c r="A1047" s="526"/>
      <c r="B1047" s="526"/>
      <c r="C1047" s="526"/>
      <c r="D1047" s="526"/>
      <c r="E1047" s="526"/>
      <c r="F1047" s="61"/>
      <c r="G1047" s="527"/>
      <c r="H1047" s="528"/>
      <c r="I1047" s="528"/>
      <c r="J1047" s="528"/>
      <c r="K1047" s="528"/>
      <c r="L1047" s="528"/>
      <c r="M1047" s="528"/>
      <c r="N1047" s="528"/>
      <c r="O1047" s="528"/>
      <c r="P1047" s="528"/>
      <c r="Q1047" s="528"/>
      <c r="R1047" s="528"/>
      <c r="S1047" s="528"/>
      <c r="T1047" s="527"/>
      <c r="U1047" s="527"/>
      <c r="V1047" s="527"/>
      <c r="W1047" s="527"/>
      <c r="X1047" s="527"/>
      <c r="Y1047" s="527"/>
      <c r="Z1047" s="527"/>
      <c r="AA1047" s="527"/>
      <c r="AB1047" s="528"/>
      <c r="AC1047" s="527"/>
      <c r="AD1047" s="527"/>
      <c r="AE1047" s="527"/>
      <c r="AF1047" s="527"/>
      <c r="AG1047" s="527"/>
      <c r="AH1047" s="527"/>
      <c r="AI1047" s="527"/>
      <c r="AJ1047" s="527"/>
      <c r="AK1047" s="527"/>
      <c r="AL1047" s="527"/>
      <c r="AM1047" s="527"/>
      <c r="AN1047" s="527"/>
      <c r="AO1047" s="527"/>
      <c r="AP1047" s="528"/>
      <c r="AQ1047" s="527"/>
      <c r="AR1047" s="528"/>
      <c r="AS1047" s="528"/>
      <c r="AT1047" s="527"/>
      <c r="AU1047" s="528"/>
      <c r="AV1047" s="527"/>
      <c r="AW1047" s="527"/>
      <c r="AX1047" s="528"/>
    </row>
    <row r="1048" spans="1:50">
      <c r="A1048" s="526"/>
      <c r="B1048" s="526"/>
      <c r="C1048" s="526"/>
      <c r="D1048" s="526"/>
      <c r="E1048" s="526"/>
      <c r="F1048" s="61"/>
      <c r="G1048" s="527"/>
      <c r="H1048" s="528"/>
      <c r="I1048" s="528"/>
      <c r="J1048" s="528"/>
      <c r="K1048" s="528"/>
      <c r="L1048" s="528"/>
      <c r="M1048" s="528"/>
      <c r="N1048" s="528"/>
      <c r="O1048" s="528"/>
      <c r="P1048" s="528"/>
      <c r="Q1048" s="528"/>
      <c r="R1048" s="528"/>
      <c r="S1048" s="528"/>
      <c r="T1048" s="528"/>
      <c r="U1048" s="528"/>
      <c r="V1048" s="528"/>
      <c r="W1048" s="528"/>
      <c r="X1048" s="527"/>
      <c r="Y1048" s="528"/>
      <c r="Z1048" s="528"/>
      <c r="AA1048" s="528"/>
      <c r="AB1048" s="528"/>
      <c r="AC1048" s="528"/>
      <c r="AD1048" s="528"/>
      <c r="AE1048" s="528"/>
      <c r="AF1048" s="528"/>
      <c r="AG1048" s="528"/>
      <c r="AH1048" s="528"/>
      <c r="AI1048" s="528"/>
      <c r="AJ1048" s="528"/>
      <c r="AK1048" s="528"/>
      <c r="AL1048" s="528"/>
      <c r="AM1048" s="528"/>
      <c r="AN1048" s="528"/>
      <c r="AO1048" s="528"/>
      <c r="AP1048" s="528"/>
      <c r="AQ1048" s="528"/>
      <c r="AR1048" s="528"/>
      <c r="AS1048" s="528"/>
      <c r="AT1048" s="528"/>
      <c r="AU1048" s="528"/>
      <c r="AV1048" s="528"/>
      <c r="AW1048" s="528"/>
      <c r="AX1048" s="528"/>
    </row>
    <row r="1049" spans="1:50">
      <c r="A1049" s="526"/>
      <c r="B1049" s="526"/>
      <c r="C1049" s="526"/>
      <c r="D1049" s="526"/>
      <c r="E1049" s="526"/>
      <c r="F1049" s="61"/>
      <c r="G1049" s="527"/>
      <c r="H1049" s="528"/>
      <c r="I1049" s="528"/>
      <c r="J1049" s="528"/>
      <c r="K1049" s="528"/>
      <c r="L1049" s="528"/>
      <c r="M1049" s="528"/>
      <c r="N1049" s="528"/>
      <c r="O1049" s="528"/>
      <c r="P1049" s="528"/>
      <c r="Q1049" s="528"/>
      <c r="R1049" s="528"/>
      <c r="S1049" s="528"/>
      <c r="T1049" s="528"/>
      <c r="U1049" s="528"/>
      <c r="V1049" s="528"/>
      <c r="W1049" s="528"/>
      <c r="X1049" s="528"/>
      <c r="Y1049" s="528"/>
      <c r="Z1049" s="528"/>
      <c r="AA1049" s="527"/>
      <c r="AB1049" s="527"/>
      <c r="AC1049" s="527"/>
      <c r="AD1049" s="527"/>
      <c r="AE1049" s="527"/>
      <c r="AF1049" s="527"/>
      <c r="AG1049" s="527"/>
      <c r="AH1049" s="527"/>
      <c r="AI1049" s="527"/>
      <c r="AJ1049" s="527"/>
      <c r="AK1049" s="527"/>
      <c r="AL1049" s="527"/>
      <c r="AM1049" s="527"/>
      <c r="AN1049" s="527"/>
      <c r="AO1049" s="527"/>
      <c r="AP1049" s="527"/>
      <c r="AQ1049" s="527"/>
      <c r="AR1049" s="527"/>
      <c r="AS1049" s="527"/>
      <c r="AT1049" s="527"/>
      <c r="AU1049" s="527"/>
      <c r="AV1049" s="527"/>
      <c r="AW1049" s="528"/>
      <c r="AX1049" s="528"/>
    </row>
    <row r="1050" spans="1:50">
      <c r="A1050" s="526"/>
      <c r="B1050" s="526"/>
      <c r="C1050" s="526"/>
      <c r="D1050" s="526"/>
      <c r="E1050" s="526"/>
      <c r="F1050" s="61"/>
      <c r="G1050" s="527"/>
      <c r="H1050" s="528"/>
      <c r="I1050" s="528"/>
      <c r="J1050" s="528"/>
      <c r="K1050" s="528"/>
      <c r="L1050" s="528"/>
      <c r="M1050" s="528"/>
      <c r="N1050" s="528"/>
      <c r="O1050" s="528"/>
      <c r="P1050" s="528"/>
      <c r="Q1050" s="528"/>
      <c r="R1050" s="528"/>
      <c r="S1050" s="528"/>
      <c r="T1050" s="528"/>
      <c r="U1050" s="528"/>
      <c r="V1050" s="528"/>
      <c r="W1050" s="528"/>
      <c r="X1050" s="528"/>
      <c r="Y1050" s="528"/>
      <c r="Z1050" s="528"/>
      <c r="AA1050" s="528"/>
      <c r="AB1050" s="528"/>
      <c r="AC1050" s="528"/>
      <c r="AD1050" s="528"/>
      <c r="AE1050" s="528"/>
      <c r="AF1050" s="528"/>
      <c r="AG1050" s="527"/>
      <c r="AH1050" s="527"/>
      <c r="AI1050" s="527"/>
      <c r="AJ1050" s="527"/>
      <c r="AK1050" s="527"/>
      <c r="AL1050" s="527"/>
      <c r="AM1050" s="527"/>
      <c r="AN1050" s="527"/>
      <c r="AO1050" s="527"/>
      <c r="AP1050" s="527"/>
      <c r="AQ1050" s="527"/>
      <c r="AR1050" s="527"/>
      <c r="AS1050" s="527"/>
      <c r="AT1050" s="527"/>
      <c r="AU1050" s="527"/>
      <c r="AV1050" s="528"/>
      <c r="AW1050" s="528"/>
      <c r="AX1050" s="528"/>
    </row>
    <row r="1051" spans="1:50">
      <c r="A1051" s="526"/>
      <c r="B1051" s="526"/>
      <c r="C1051" s="526"/>
      <c r="D1051" s="526"/>
      <c r="E1051" s="526"/>
      <c r="F1051" s="61"/>
      <c r="G1051" s="527"/>
      <c r="H1051" s="528"/>
      <c r="I1051" s="528"/>
      <c r="J1051" s="528"/>
      <c r="K1051" s="528"/>
      <c r="L1051" s="528"/>
      <c r="M1051" s="528"/>
      <c r="N1051" s="528"/>
      <c r="O1051" s="528"/>
      <c r="P1051" s="528"/>
      <c r="Q1051" s="528"/>
      <c r="R1051" s="528"/>
      <c r="S1051" s="528"/>
      <c r="T1051" s="528"/>
      <c r="U1051" s="528"/>
      <c r="V1051" s="528"/>
      <c r="W1051" s="528"/>
      <c r="X1051" s="528"/>
      <c r="Y1051" s="528"/>
      <c r="Z1051" s="528"/>
      <c r="AA1051" s="528"/>
      <c r="AB1051" s="528"/>
      <c r="AC1051" s="528"/>
      <c r="AD1051" s="528"/>
      <c r="AE1051" s="528"/>
      <c r="AF1051" s="528"/>
      <c r="AG1051" s="528"/>
      <c r="AH1051" s="527"/>
      <c r="AI1051" s="527"/>
      <c r="AJ1051" s="527"/>
      <c r="AK1051" s="528"/>
      <c r="AL1051" s="527"/>
      <c r="AM1051" s="528"/>
      <c r="AN1051" s="528"/>
      <c r="AO1051" s="528"/>
      <c r="AP1051" s="528"/>
      <c r="AQ1051" s="527"/>
      <c r="AR1051" s="528"/>
      <c r="AS1051" s="528"/>
      <c r="AT1051" s="527"/>
      <c r="AU1051" s="527"/>
      <c r="AV1051" s="528"/>
      <c r="AW1051" s="527"/>
      <c r="AX1051" s="528"/>
    </row>
    <row r="1052" spans="1:50">
      <c r="A1052" s="526"/>
      <c r="B1052" s="526"/>
      <c r="C1052" s="526"/>
      <c r="D1052" s="526"/>
      <c r="E1052" s="526"/>
      <c r="F1052" s="61"/>
      <c r="G1052" s="527"/>
      <c r="H1052" s="528"/>
      <c r="I1052" s="528"/>
      <c r="J1052" s="528"/>
      <c r="K1052" s="528"/>
      <c r="L1052" s="528"/>
      <c r="M1052" s="528"/>
      <c r="N1052" s="528"/>
      <c r="O1052" s="528"/>
      <c r="P1052" s="528"/>
      <c r="Q1052" s="528"/>
      <c r="R1052" s="528"/>
      <c r="S1052" s="528"/>
      <c r="T1052" s="528"/>
      <c r="U1052" s="528"/>
      <c r="V1052" s="528"/>
      <c r="W1052" s="528"/>
      <c r="X1052" s="528"/>
      <c r="Y1052" s="528"/>
      <c r="Z1052" s="528"/>
      <c r="AA1052" s="528"/>
      <c r="AB1052" s="528"/>
      <c r="AC1052" s="528"/>
      <c r="AD1052" s="528"/>
      <c r="AE1052" s="528"/>
      <c r="AF1052" s="528"/>
      <c r="AG1052" s="528"/>
      <c r="AH1052" s="528"/>
      <c r="AI1052" s="528"/>
      <c r="AJ1052" s="528"/>
      <c r="AK1052" s="528"/>
      <c r="AL1052" s="527"/>
      <c r="AM1052" s="528"/>
      <c r="AN1052" s="528"/>
      <c r="AO1052" s="528"/>
      <c r="AP1052" s="528"/>
      <c r="AQ1052" s="528"/>
      <c r="AR1052" s="528"/>
      <c r="AS1052" s="528"/>
      <c r="AT1052" s="528"/>
      <c r="AU1052" s="528"/>
      <c r="AV1052" s="528"/>
      <c r="AW1052" s="528"/>
      <c r="AX1052" s="528"/>
    </row>
    <row r="1053" spans="1:50">
      <c r="A1053" s="526"/>
      <c r="B1053" s="526"/>
      <c r="C1053" s="526"/>
      <c r="D1053" s="526"/>
      <c r="E1053" s="526"/>
      <c r="F1053" s="61"/>
      <c r="G1053" s="527"/>
      <c r="H1053" s="528"/>
      <c r="I1053" s="528"/>
      <c r="J1053" s="528"/>
      <c r="K1053" s="528"/>
      <c r="L1053" s="528"/>
      <c r="M1053" s="528"/>
      <c r="N1053" s="528"/>
      <c r="O1053" s="528"/>
      <c r="P1053" s="528"/>
      <c r="Q1053" s="528"/>
      <c r="R1053" s="528"/>
      <c r="S1053" s="528"/>
      <c r="T1053" s="528"/>
      <c r="U1053" s="528"/>
      <c r="V1053" s="528"/>
      <c r="W1053" s="528"/>
      <c r="X1053" s="528"/>
      <c r="Y1053" s="528"/>
      <c r="Z1053" s="528"/>
      <c r="AA1053" s="528"/>
      <c r="AB1053" s="528"/>
      <c r="AC1053" s="528"/>
      <c r="AD1053" s="528"/>
      <c r="AE1053" s="528"/>
      <c r="AF1053" s="528"/>
      <c r="AG1053" s="528"/>
      <c r="AH1053" s="528"/>
      <c r="AI1053" s="528"/>
      <c r="AJ1053" s="528"/>
      <c r="AK1053" s="528"/>
      <c r="AL1053" s="528"/>
      <c r="AM1053" s="528"/>
      <c r="AN1053" s="527"/>
      <c r="AO1053" s="528"/>
      <c r="AP1053" s="528"/>
      <c r="AQ1053" s="528"/>
      <c r="AR1053" s="528"/>
      <c r="AS1053" s="527"/>
      <c r="AT1053" s="528"/>
      <c r="AU1053" s="528"/>
      <c r="AV1053" s="528"/>
      <c r="AW1053" s="527"/>
      <c r="AX1053" s="528"/>
    </row>
    <row r="1054" spans="1:50">
      <c r="A1054" s="526"/>
      <c r="B1054" s="526"/>
      <c r="C1054" s="526"/>
      <c r="D1054" s="526"/>
      <c r="E1054" s="526"/>
      <c r="F1054" s="61"/>
      <c r="G1054" s="527"/>
      <c r="H1054" s="528"/>
      <c r="I1054" s="528"/>
      <c r="J1054" s="528"/>
      <c r="K1054" s="528"/>
      <c r="L1054" s="528"/>
      <c r="M1054" s="528"/>
      <c r="N1054" s="528"/>
      <c r="O1054" s="528"/>
      <c r="P1054" s="528"/>
      <c r="Q1054" s="528"/>
      <c r="R1054" s="528"/>
      <c r="S1054" s="528"/>
      <c r="T1054" s="528"/>
      <c r="U1054" s="528"/>
      <c r="V1054" s="528"/>
      <c r="W1054" s="528"/>
      <c r="X1054" s="528"/>
      <c r="Y1054" s="528"/>
      <c r="Z1054" s="528"/>
      <c r="AA1054" s="528"/>
      <c r="AB1054" s="528"/>
      <c r="AC1054" s="528"/>
      <c r="AD1054" s="528"/>
      <c r="AE1054" s="528"/>
      <c r="AF1054" s="528"/>
      <c r="AG1054" s="528"/>
      <c r="AH1054" s="528"/>
      <c r="AI1054" s="528"/>
      <c r="AJ1054" s="528"/>
      <c r="AK1054" s="528"/>
      <c r="AL1054" s="528"/>
      <c r="AM1054" s="528"/>
      <c r="AN1054" s="527"/>
      <c r="AO1054" s="528"/>
      <c r="AP1054" s="528"/>
      <c r="AQ1054" s="528"/>
      <c r="AR1054" s="528"/>
      <c r="AS1054" s="528"/>
      <c r="AT1054" s="528"/>
      <c r="AU1054" s="528"/>
      <c r="AV1054" s="527"/>
      <c r="AW1054" s="528"/>
      <c r="AX1054" s="528"/>
    </row>
    <row r="1055" spans="1:50">
      <c r="A1055" s="526"/>
      <c r="B1055" s="526"/>
      <c r="C1055" s="526"/>
      <c r="D1055" s="526"/>
      <c r="E1055" s="526"/>
      <c r="F1055" s="61"/>
      <c r="G1055" s="527"/>
      <c r="H1055" s="528"/>
      <c r="I1055" s="528"/>
      <c r="J1055" s="528"/>
      <c r="K1055" s="528"/>
      <c r="L1055" s="528"/>
      <c r="M1055" s="528"/>
      <c r="N1055" s="528"/>
      <c r="O1055" s="528"/>
      <c r="P1055" s="528"/>
      <c r="Q1055" s="528"/>
      <c r="R1055" s="528"/>
      <c r="S1055" s="528"/>
      <c r="T1055" s="528"/>
      <c r="U1055" s="528"/>
      <c r="V1055" s="528"/>
      <c r="W1055" s="528"/>
      <c r="X1055" s="528"/>
      <c r="Y1055" s="528"/>
      <c r="Z1055" s="528"/>
      <c r="AA1055" s="528"/>
      <c r="AB1055" s="528"/>
      <c r="AC1055" s="528"/>
      <c r="AD1055" s="528"/>
      <c r="AE1055" s="528"/>
      <c r="AF1055" s="528"/>
      <c r="AG1055" s="528"/>
      <c r="AH1055" s="528"/>
      <c r="AI1055" s="528"/>
      <c r="AJ1055" s="528"/>
      <c r="AK1055" s="527"/>
      <c r="AL1055" s="527"/>
      <c r="AM1055" s="527"/>
      <c r="AN1055" s="527"/>
      <c r="AO1055" s="527"/>
      <c r="AP1055" s="527"/>
      <c r="AQ1055" s="527"/>
      <c r="AR1055" s="527"/>
      <c r="AS1055" s="528"/>
      <c r="AT1055" s="527"/>
      <c r="AU1055" s="527"/>
      <c r="AV1055" s="527"/>
      <c r="AW1055" s="527"/>
      <c r="AX1055" s="528"/>
    </row>
    <row r="1056" spans="1:50">
      <c r="A1056" s="526"/>
      <c r="B1056" s="526"/>
      <c r="C1056" s="526"/>
      <c r="D1056" s="526"/>
      <c r="E1056" s="526"/>
      <c r="F1056" s="61"/>
      <c r="G1056" s="527"/>
      <c r="H1056" s="528"/>
      <c r="I1056" s="528"/>
      <c r="J1056" s="528"/>
      <c r="K1056" s="528"/>
      <c r="L1056" s="528"/>
      <c r="M1056" s="528"/>
      <c r="N1056" s="528"/>
      <c r="O1056" s="528"/>
      <c r="P1056" s="528"/>
      <c r="Q1056" s="528"/>
      <c r="R1056" s="528"/>
      <c r="S1056" s="528"/>
      <c r="T1056" s="528"/>
      <c r="U1056" s="528"/>
      <c r="V1056" s="528"/>
      <c r="W1056" s="528"/>
      <c r="X1056" s="528"/>
      <c r="Y1056" s="528"/>
      <c r="Z1056" s="528"/>
      <c r="AA1056" s="528"/>
      <c r="AB1056" s="528"/>
      <c r="AC1056" s="528"/>
      <c r="AD1056" s="528"/>
      <c r="AE1056" s="528"/>
      <c r="AF1056" s="528"/>
      <c r="AG1056" s="528"/>
      <c r="AH1056" s="528"/>
      <c r="AI1056" s="528"/>
      <c r="AJ1056" s="528"/>
      <c r="AK1056" s="528"/>
      <c r="AL1056" s="528"/>
      <c r="AM1056" s="528"/>
      <c r="AN1056" s="528"/>
      <c r="AO1056" s="527"/>
      <c r="AP1056" s="528"/>
      <c r="AQ1056" s="527"/>
      <c r="AR1056" s="528"/>
      <c r="AS1056" s="528"/>
      <c r="AT1056" s="528"/>
      <c r="AU1056" s="528"/>
      <c r="AV1056" s="528"/>
      <c r="AW1056" s="528"/>
      <c r="AX1056" s="528"/>
    </row>
    <row r="1057" spans="1:50">
      <c r="A1057" s="526"/>
      <c r="B1057" s="526"/>
      <c r="C1057" s="526"/>
      <c r="D1057" s="526"/>
      <c r="E1057" s="526"/>
      <c r="F1057" s="61"/>
      <c r="G1057" s="527"/>
      <c r="H1057" s="527"/>
      <c r="I1057" s="527"/>
      <c r="J1057" s="527"/>
      <c r="K1057" s="527"/>
      <c r="L1057" s="527"/>
      <c r="M1057" s="527"/>
      <c r="N1057" s="527"/>
      <c r="O1057" s="527"/>
      <c r="P1057" s="527"/>
      <c r="Q1057" s="527"/>
      <c r="R1057" s="527"/>
      <c r="S1057" s="527"/>
      <c r="T1057" s="527"/>
      <c r="U1057" s="527"/>
      <c r="V1057" s="527"/>
      <c r="W1057" s="527"/>
      <c r="X1057" s="527"/>
      <c r="Y1057" s="527"/>
      <c r="Z1057" s="527"/>
      <c r="AA1057" s="527"/>
      <c r="AB1057" s="527"/>
      <c r="AC1057" s="527"/>
      <c r="AD1057" s="527"/>
      <c r="AE1057" s="527"/>
      <c r="AF1057" s="527"/>
      <c r="AG1057" s="527"/>
      <c r="AH1057" s="527"/>
      <c r="AI1057" s="527"/>
      <c r="AJ1057" s="527"/>
      <c r="AK1057" s="527"/>
      <c r="AL1057" s="527"/>
      <c r="AM1057" s="527"/>
      <c r="AN1057" s="527"/>
      <c r="AO1057" s="527"/>
      <c r="AP1057" s="527"/>
      <c r="AQ1057" s="527"/>
      <c r="AR1057" s="527"/>
      <c r="AS1057" s="527"/>
      <c r="AT1057" s="527"/>
      <c r="AU1057" s="527"/>
      <c r="AV1057" s="527"/>
      <c r="AW1057" s="527"/>
      <c r="AX1057" s="527"/>
    </row>
    <row r="1058" spans="1:50">
      <c r="A1058" s="526"/>
      <c r="B1058" s="526"/>
      <c r="C1058" s="526"/>
      <c r="D1058" s="526"/>
      <c r="E1058" s="526"/>
      <c r="F1058" s="61"/>
      <c r="G1058" s="527"/>
      <c r="H1058" s="528"/>
      <c r="I1058" s="528"/>
      <c r="J1058" s="527"/>
      <c r="K1058" s="527"/>
      <c r="L1058" s="527"/>
      <c r="M1058" s="527"/>
      <c r="N1058" s="527"/>
      <c r="O1058" s="527"/>
      <c r="P1058" s="527"/>
      <c r="Q1058" s="527"/>
      <c r="R1058" s="527"/>
      <c r="S1058" s="527"/>
      <c r="T1058" s="527"/>
      <c r="U1058" s="527"/>
      <c r="V1058" s="527"/>
      <c r="W1058" s="527"/>
      <c r="X1058" s="527"/>
      <c r="Y1058" s="527"/>
      <c r="Z1058" s="527"/>
      <c r="AA1058" s="527"/>
      <c r="AB1058" s="527"/>
      <c r="AC1058" s="528"/>
      <c r="AD1058" s="527"/>
      <c r="AE1058" s="527"/>
      <c r="AF1058" s="527"/>
      <c r="AG1058" s="527"/>
      <c r="AH1058" s="527"/>
      <c r="AI1058" s="527"/>
      <c r="AJ1058" s="527"/>
      <c r="AK1058" s="527"/>
      <c r="AL1058" s="527"/>
      <c r="AM1058" s="527"/>
      <c r="AN1058" s="527"/>
      <c r="AO1058" s="527"/>
      <c r="AP1058" s="527"/>
      <c r="AQ1058" s="527"/>
      <c r="AR1058" s="527"/>
      <c r="AS1058" s="527"/>
      <c r="AT1058" s="528"/>
      <c r="AU1058" s="527"/>
      <c r="AV1058" s="527"/>
      <c r="AW1058" s="527"/>
      <c r="AX1058" s="528"/>
    </row>
    <row r="1059" spans="1:50">
      <c r="A1059" s="526"/>
      <c r="B1059" s="526"/>
      <c r="C1059" s="526"/>
      <c r="D1059" s="526"/>
      <c r="E1059" s="526"/>
      <c r="F1059" s="61"/>
      <c r="G1059" s="527"/>
      <c r="H1059" s="527"/>
      <c r="I1059" s="527"/>
      <c r="J1059" s="527"/>
      <c r="K1059" s="527"/>
      <c r="L1059" s="527"/>
      <c r="M1059" s="527"/>
      <c r="N1059" s="527"/>
      <c r="O1059" s="527"/>
      <c r="P1059" s="527"/>
      <c r="Q1059" s="527"/>
      <c r="R1059" s="527"/>
      <c r="S1059" s="527"/>
      <c r="T1059" s="527"/>
      <c r="U1059" s="527"/>
      <c r="V1059" s="527"/>
      <c r="W1059" s="527"/>
      <c r="X1059" s="527"/>
      <c r="Y1059" s="527"/>
      <c r="Z1059" s="527"/>
      <c r="AA1059" s="527"/>
      <c r="AB1059" s="527"/>
      <c r="AC1059" s="527"/>
      <c r="AD1059" s="527"/>
      <c r="AE1059" s="527"/>
      <c r="AF1059" s="527"/>
      <c r="AG1059" s="527"/>
      <c r="AH1059" s="527"/>
      <c r="AI1059" s="527"/>
      <c r="AJ1059" s="527"/>
      <c r="AK1059" s="527"/>
      <c r="AL1059" s="527"/>
      <c r="AM1059" s="527"/>
      <c r="AN1059" s="527"/>
      <c r="AO1059" s="527"/>
      <c r="AP1059" s="527"/>
      <c r="AQ1059" s="527"/>
      <c r="AR1059" s="527"/>
      <c r="AS1059" s="527"/>
      <c r="AT1059" s="527"/>
      <c r="AU1059" s="527"/>
      <c r="AV1059" s="527"/>
      <c r="AW1059" s="527"/>
      <c r="AX1059" s="527"/>
    </row>
    <row r="1060" spans="1:50">
      <c r="A1060" s="526"/>
      <c r="B1060" s="526"/>
      <c r="C1060" s="526"/>
      <c r="D1060" s="526"/>
      <c r="E1060" s="526"/>
      <c r="F1060" s="61"/>
      <c r="G1060" s="527"/>
      <c r="H1060" s="527"/>
      <c r="I1060" s="527"/>
      <c r="J1060" s="527"/>
      <c r="K1060" s="527"/>
      <c r="L1060" s="528"/>
      <c r="M1060" s="528"/>
      <c r="N1060" s="528"/>
      <c r="O1060" s="528"/>
      <c r="P1060" s="528"/>
      <c r="Q1060" s="528"/>
      <c r="R1060" s="528"/>
      <c r="S1060" s="528"/>
      <c r="T1060" s="528"/>
      <c r="U1060" s="528"/>
      <c r="V1060" s="528"/>
      <c r="W1060" s="528"/>
      <c r="X1060" s="528"/>
      <c r="Y1060" s="528"/>
      <c r="Z1060" s="528"/>
      <c r="AA1060" s="528"/>
      <c r="AB1060" s="528"/>
      <c r="AC1060" s="528"/>
      <c r="AD1060" s="528"/>
      <c r="AE1060" s="528"/>
      <c r="AF1060" s="528"/>
      <c r="AG1060" s="528"/>
      <c r="AH1060" s="528"/>
      <c r="AI1060" s="528"/>
      <c r="AJ1060" s="528"/>
      <c r="AK1060" s="528"/>
      <c r="AL1060" s="528"/>
      <c r="AM1060" s="528"/>
      <c r="AN1060" s="528"/>
      <c r="AO1060" s="528"/>
      <c r="AP1060" s="528"/>
      <c r="AQ1060" s="528"/>
      <c r="AR1060" s="528"/>
      <c r="AS1060" s="528"/>
      <c r="AT1060" s="528"/>
      <c r="AU1060" s="528"/>
      <c r="AV1060" s="528"/>
      <c r="AW1060" s="528"/>
      <c r="AX1060" s="528"/>
    </row>
    <row r="1061" spans="1:50">
      <c r="A1061" s="526"/>
      <c r="B1061" s="526"/>
      <c r="C1061" s="526"/>
      <c r="D1061" s="526"/>
      <c r="E1061" s="526"/>
      <c r="F1061" s="61"/>
      <c r="G1061" s="527"/>
      <c r="H1061" s="528"/>
      <c r="I1061" s="528"/>
      <c r="J1061" s="528"/>
      <c r="K1061" s="527"/>
      <c r="L1061" s="527"/>
      <c r="M1061" s="528"/>
      <c r="N1061" s="528"/>
      <c r="O1061" s="528"/>
      <c r="P1061" s="528"/>
      <c r="Q1061" s="528"/>
      <c r="R1061" s="528"/>
      <c r="S1061" s="528"/>
      <c r="T1061" s="528"/>
      <c r="U1061" s="528"/>
      <c r="V1061" s="528"/>
      <c r="W1061" s="528"/>
      <c r="X1061" s="528"/>
      <c r="Y1061" s="528"/>
      <c r="Z1061" s="527"/>
      <c r="AA1061" s="527"/>
      <c r="AB1061" s="527"/>
      <c r="AC1061" s="527"/>
      <c r="AD1061" s="527"/>
      <c r="AE1061" s="527"/>
      <c r="AF1061" s="527"/>
      <c r="AG1061" s="527"/>
      <c r="AH1061" s="527"/>
      <c r="AI1061" s="528"/>
      <c r="AJ1061" s="528"/>
      <c r="AK1061" s="527"/>
      <c r="AL1061" s="527"/>
      <c r="AM1061" s="528"/>
      <c r="AN1061" s="528"/>
      <c r="AO1061" s="527"/>
      <c r="AP1061" s="528"/>
      <c r="AQ1061" s="527"/>
      <c r="AR1061" s="527"/>
      <c r="AS1061" s="528"/>
      <c r="AT1061" s="528"/>
      <c r="AU1061" s="528"/>
      <c r="AV1061" s="528"/>
      <c r="AW1061" s="528"/>
      <c r="AX1061" s="528"/>
    </row>
    <row r="1062" spans="1:50">
      <c r="A1062" s="526"/>
      <c r="B1062" s="526"/>
      <c r="C1062" s="526"/>
      <c r="D1062" s="526"/>
      <c r="E1062" s="526"/>
      <c r="F1062" s="61"/>
      <c r="G1062" s="527"/>
      <c r="H1062" s="528"/>
      <c r="I1062" s="528"/>
      <c r="J1062" s="528"/>
      <c r="K1062" s="528"/>
      <c r="L1062" s="528"/>
      <c r="M1062" s="528"/>
      <c r="N1062" s="528"/>
      <c r="O1062" s="528"/>
      <c r="P1062" s="528"/>
      <c r="Q1062" s="528"/>
      <c r="R1062" s="528"/>
      <c r="S1062" s="528"/>
      <c r="T1062" s="528"/>
      <c r="U1062" s="528"/>
      <c r="V1062" s="528"/>
      <c r="W1062" s="528"/>
      <c r="X1062" s="528"/>
      <c r="Y1062" s="528"/>
      <c r="Z1062" s="527"/>
      <c r="AA1062" s="527"/>
      <c r="AB1062" s="527"/>
      <c r="AC1062" s="527"/>
      <c r="AD1062" s="527"/>
      <c r="AE1062" s="527"/>
      <c r="AF1062" s="528"/>
      <c r="AG1062" s="528"/>
      <c r="AH1062" s="527"/>
      <c r="AI1062" s="528"/>
      <c r="AJ1062" s="527"/>
      <c r="AK1062" s="528"/>
      <c r="AL1062" s="527"/>
      <c r="AM1062" s="527"/>
      <c r="AN1062" s="527"/>
      <c r="AO1062" s="528"/>
      <c r="AP1062" s="528"/>
      <c r="AQ1062" s="527"/>
      <c r="AR1062" s="527"/>
      <c r="AS1062" s="527"/>
      <c r="AT1062" s="528"/>
      <c r="AU1062" s="527"/>
      <c r="AV1062" s="527"/>
      <c r="AW1062" s="527"/>
      <c r="AX1062" s="528"/>
    </row>
    <row r="1063" spans="1:50">
      <c r="A1063" s="526"/>
      <c r="B1063" s="526"/>
      <c r="C1063" s="526"/>
      <c r="D1063" s="526"/>
      <c r="E1063" s="526"/>
      <c r="F1063" s="61"/>
      <c r="G1063" s="527"/>
      <c r="H1063" s="527"/>
      <c r="I1063" s="527"/>
      <c r="J1063" s="527"/>
      <c r="K1063" s="527"/>
      <c r="L1063" s="527"/>
      <c r="M1063" s="527"/>
      <c r="N1063" s="527"/>
      <c r="O1063" s="527"/>
      <c r="P1063" s="527"/>
      <c r="Q1063" s="527"/>
      <c r="R1063" s="527"/>
      <c r="S1063" s="527"/>
      <c r="T1063" s="527"/>
      <c r="U1063" s="527"/>
      <c r="V1063" s="527"/>
      <c r="W1063" s="527"/>
      <c r="X1063" s="527"/>
      <c r="Y1063" s="527"/>
      <c r="Z1063" s="527"/>
      <c r="AA1063" s="527"/>
      <c r="AB1063" s="527"/>
      <c r="AC1063" s="527"/>
      <c r="AD1063" s="528"/>
      <c r="AE1063" s="527"/>
      <c r="AF1063" s="527"/>
      <c r="AG1063" s="527"/>
      <c r="AH1063" s="527"/>
      <c r="AI1063" s="527"/>
      <c r="AJ1063" s="527"/>
      <c r="AK1063" s="527"/>
      <c r="AL1063" s="527"/>
      <c r="AM1063" s="528"/>
      <c r="AN1063" s="528"/>
      <c r="AO1063" s="527"/>
      <c r="AP1063" s="528"/>
      <c r="AQ1063" s="527"/>
      <c r="AR1063" s="528"/>
      <c r="AS1063" s="528"/>
      <c r="AT1063" s="528"/>
      <c r="AU1063" s="528"/>
      <c r="AV1063" s="528"/>
      <c r="AW1063" s="528"/>
      <c r="AX1063" s="528"/>
    </row>
    <row r="1064" spans="1:50">
      <c r="A1064" s="526"/>
      <c r="B1064" s="526"/>
      <c r="C1064" s="526"/>
      <c r="D1064" s="526"/>
      <c r="E1064" s="526"/>
      <c r="F1064" s="61"/>
      <c r="G1064" s="527"/>
      <c r="H1064" s="527"/>
      <c r="I1064" s="527"/>
      <c r="J1064" s="527"/>
      <c r="K1064" s="527"/>
      <c r="L1064" s="527"/>
      <c r="M1064" s="527"/>
      <c r="N1064" s="527"/>
      <c r="O1064" s="527"/>
      <c r="P1064" s="527"/>
      <c r="Q1064" s="527"/>
      <c r="R1064" s="527"/>
      <c r="S1064" s="527"/>
      <c r="T1064" s="527"/>
      <c r="U1064" s="527"/>
      <c r="V1064" s="527"/>
      <c r="W1064" s="527"/>
      <c r="X1064" s="527"/>
      <c r="Y1064" s="527"/>
      <c r="Z1064" s="527"/>
      <c r="AA1064" s="527"/>
      <c r="AB1064" s="527"/>
      <c r="AC1064" s="527"/>
      <c r="AD1064" s="527"/>
      <c r="AE1064" s="527"/>
      <c r="AF1064" s="527"/>
      <c r="AG1064" s="527"/>
      <c r="AH1064" s="527"/>
      <c r="AI1064" s="527"/>
      <c r="AJ1064" s="527"/>
      <c r="AK1064" s="527"/>
      <c r="AL1064" s="527"/>
      <c r="AM1064" s="527"/>
      <c r="AN1064" s="527"/>
      <c r="AO1064" s="527"/>
      <c r="AP1064" s="527"/>
      <c r="AQ1064" s="527"/>
      <c r="AR1064" s="527"/>
      <c r="AS1064" s="527"/>
      <c r="AT1064" s="527"/>
      <c r="AU1064" s="527"/>
      <c r="AV1064" s="527"/>
      <c r="AW1064" s="527"/>
      <c r="AX1064" s="527"/>
    </row>
    <row r="1065" spans="1:50">
      <c r="A1065" s="526"/>
      <c r="B1065" s="526"/>
      <c r="C1065" s="526"/>
      <c r="D1065" s="526"/>
      <c r="E1065" s="526"/>
      <c r="F1065" s="61"/>
      <c r="G1065" s="527"/>
      <c r="H1065" s="527"/>
      <c r="I1065" s="527"/>
      <c r="J1065" s="527"/>
      <c r="K1065" s="527"/>
      <c r="L1065" s="527"/>
      <c r="M1065" s="527"/>
      <c r="N1065" s="527"/>
      <c r="O1065" s="527"/>
      <c r="P1065" s="527"/>
      <c r="Q1065" s="527"/>
      <c r="R1065" s="527"/>
      <c r="S1065" s="527"/>
      <c r="T1065" s="527"/>
      <c r="U1065" s="527"/>
      <c r="V1065" s="527"/>
      <c r="W1065" s="527"/>
      <c r="X1065" s="527"/>
      <c r="Y1065" s="527"/>
      <c r="Z1065" s="527"/>
      <c r="AA1065" s="527"/>
      <c r="AB1065" s="527"/>
      <c r="AC1065" s="527"/>
      <c r="AD1065" s="527"/>
      <c r="AE1065" s="527"/>
      <c r="AF1065" s="527"/>
      <c r="AG1065" s="527"/>
      <c r="AH1065" s="527"/>
      <c r="AI1065" s="527"/>
      <c r="AJ1065" s="528"/>
      <c r="AK1065" s="527"/>
      <c r="AL1065" s="527"/>
      <c r="AM1065" s="527"/>
      <c r="AN1065" s="527"/>
      <c r="AO1065" s="527"/>
      <c r="AP1065" s="527"/>
      <c r="AQ1065" s="527"/>
      <c r="AR1065" s="528"/>
      <c r="AS1065" s="528"/>
      <c r="AT1065" s="528"/>
      <c r="AU1065" s="527"/>
      <c r="AV1065" s="528"/>
      <c r="AW1065" s="528"/>
      <c r="AX1065" s="528"/>
    </row>
    <row r="1066" spans="1:50">
      <c r="A1066" s="526"/>
      <c r="B1066" s="526"/>
      <c r="C1066" s="526"/>
      <c r="D1066" s="526"/>
      <c r="E1066" s="526"/>
      <c r="F1066" s="61"/>
      <c r="G1066" s="527"/>
      <c r="H1066" s="527"/>
      <c r="I1066" s="527"/>
      <c r="J1066" s="527"/>
      <c r="K1066" s="527"/>
      <c r="L1066" s="527"/>
      <c r="M1066" s="527"/>
      <c r="N1066" s="527"/>
      <c r="O1066" s="527"/>
      <c r="P1066" s="527"/>
      <c r="Q1066" s="527"/>
      <c r="R1066" s="527"/>
      <c r="S1066" s="527"/>
      <c r="T1066" s="527"/>
      <c r="U1066" s="527"/>
      <c r="V1066" s="527"/>
      <c r="W1066" s="527"/>
      <c r="X1066" s="527"/>
      <c r="Y1066" s="527"/>
      <c r="Z1066" s="527"/>
      <c r="AA1066" s="527"/>
      <c r="AB1066" s="527"/>
      <c r="AC1066" s="528"/>
      <c r="AD1066" s="527"/>
      <c r="AE1066" s="527"/>
      <c r="AF1066" s="527"/>
      <c r="AG1066" s="528"/>
      <c r="AH1066" s="527"/>
      <c r="AI1066" s="527"/>
      <c r="AJ1066" s="528"/>
      <c r="AK1066" s="527"/>
      <c r="AL1066" s="527"/>
      <c r="AM1066" s="527"/>
      <c r="AN1066" s="527"/>
      <c r="AO1066" s="527"/>
      <c r="AP1066" s="528"/>
      <c r="AQ1066" s="527"/>
      <c r="AR1066" s="527"/>
      <c r="AS1066" s="527"/>
      <c r="AT1066" s="527"/>
      <c r="AU1066" s="527"/>
      <c r="AV1066" s="527"/>
      <c r="AW1066" s="527"/>
      <c r="AX1066" s="528"/>
    </row>
    <row r="1067" spans="1:50">
      <c r="A1067" s="526"/>
      <c r="B1067" s="526"/>
      <c r="C1067" s="526"/>
      <c r="D1067" s="526"/>
      <c r="E1067" s="526"/>
      <c r="F1067" s="61"/>
      <c r="G1067" s="527"/>
      <c r="H1067" s="527"/>
      <c r="I1067" s="527"/>
      <c r="J1067" s="527"/>
      <c r="K1067" s="527"/>
      <c r="L1067" s="527"/>
      <c r="M1067" s="527"/>
      <c r="N1067" s="527"/>
      <c r="O1067" s="527"/>
      <c r="P1067" s="527"/>
      <c r="Q1067" s="527"/>
      <c r="R1067" s="527"/>
      <c r="S1067" s="527"/>
      <c r="T1067" s="527"/>
      <c r="U1067" s="527"/>
      <c r="V1067" s="527"/>
      <c r="W1067" s="527"/>
      <c r="X1067" s="527"/>
      <c r="Y1067" s="527"/>
      <c r="Z1067" s="527"/>
      <c r="AA1067" s="527"/>
      <c r="AB1067" s="527"/>
      <c r="AC1067" s="527"/>
      <c r="AD1067" s="527"/>
      <c r="AE1067" s="528"/>
      <c r="AF1067" s="528"/>
      <c r="AG1067" s="528"/>
      <c r="AH1067" s="527"/>
      <c r="AI1067" s="528"/>
      <c r="AJ1067" s="527"/>
      <c r="AK1067" s="527"/>
      <c r="AL1067" s="527"/>
      <c r="AM1067" s="527"/>
      <c r="AN1067" s="527"/>
      <c r="AO1067" s="527"/>
      <c r="AP1067" s="527"/>
      <c r="AQ1067" s="527"/>
      <c r="AR1067" s="527"/>
      <c r="AS1067" s="527"/>
      <c r="AT1067" s="527"/>
      <c r="AU1067" s="527"/>
      <c r="AV1067" s="528"/>
      <c r="AW1067" s="528"/>
      <c r="AX1067" s="528"/>
    </row>
    <row r="1068" spans="1:50">
      <c r="A1068" s="526"/>
      <c r="B1068" s="526"/>
      <c r="C1068" s="526"/>
      <c r="D1068" s="526"/>
      <c r="E1068" s="526"/>
      <c r="F1068" s="61"/>
      <c r="G1068" s="527"/>
      <c r="H1068" s="527"/>
      <c r="I1068" s="527"/>
      <c r="J1068" s="527"/>
      <c r="K1068" s="528"/>
      <c r="L1068" s="527"/>
      <c r="M1068" s="527"/>
      <c r="N1068" s="527"/>
      <c r="O1068" s="527"/>
      <c r="P1068" s="527"/>
      <c r="Q1068" s="527"/>
      <c r="R1068" s="527"/>
      <c r="S1068" s="527"/>
      <c r="T1068" s="527"/>
      <c r="U1068" s="527"/>
      <c r="V1068" s="527"/>
      <c r="W1068" s="527"/>
      <c r="X1068" s="527"/>
      <c r="Y1068" s="527"/>
      <c r="Z1068" s="527"/>
      <c r="AA1068" s="527"/>
      <c r="AB1068" s="527"/>
      <c r="AC1068" s="527"/>
      <c r="AD1068" s="527"/>
      <c r="AE1068" s="527"/>
      <c r="AF1068" s="527"/>
      <c r="AG1068" s="527"/>
      <c r="AH1068" s="527"/>
      <c r="AI1068" s="527"/>
      <c r="AJ1068" s="528"/>
      <c r="AK1068" s="527"/>
      <c r="AL1068" s="528"/>
      <c r="AM1068" s="527"/>
      <c r="AN1068" s="527"/>
      <c r="AO1068" s="527"/>
      <c r="AP1068" s="528"/>
      <c r="AQ1068" s="527"/>
      <c r="AR1068" s="528"/>
      <c r="AS1068" s="528"/>
      <c r="AT1068" s="527"/>
      <c r="AU1068" s="527"/>
      <c r="AV1068" s="527"/>
      <c r="AW1068" s="528"/>
      <c r="AX1068" s="528"/>
    </row>
    <row r="1069" spans="1:50">
      <c r="A1069" s="526"/>
      <c r="B1069" s="526"/>
      <c r="C1069" s="526"/>
      <c r="D1069" s="526"/>
      <c r="E1069" s="526"/>
      <c r="F1069" s="61"/>
      <c r="G1069" s="527"/>
      <c r="H1069" s="527"/>
      <c r="I1069" s="528"/>
      <c r="J1069" s="528"/>
      <c r="K1069" s="527"/>
      <c r="L1069" s="527"/>
      <c r="M1069" s="527"/>
      <c r="N1069" s="527"/>
      <c r="O1069" s="527"/>
      <c r="P1069" s="527"/>
      <c r="Q1069" s="528"/>
      <c r="R1069" s="528"/>
      <c r="S1069" s="528"/>
      <c r="T1069" s="528"/>
      <c r="U1069" s="528"/>
      <c r="V1069" s="528"/>
      <c r="W1069" s="527"/>
      <c r="X1069" s="528"/>
      <c r="Y1069" s="528"/>
      <c r="Z1069" s="528"/>
      <c r="AA1069" s="528"/>
      <c r="AB1069" s="528"/>
      <c r="AC1069" s="528"/>
      <c r="AD1069" s="528"/>
      <c r="AE1069" s="528"/>
      <c r="AF1069" s="528"/>
      <c r="AG1069" s="528"/>
      <c r="AH1069" s="527"/>
      <c r="AI1069" s="527"/>
      <c r="AJ1069" s="527"/>
      <c r="AK1069" s="528"/>
      <c r="AL1069" s="528"/>
      <c r="AM1069" s="528"/>
      <c r="AN1069" s="528"/>
      <c r="AO1069" s="528"/>
      <c r="AP1069" s="528"/>
      <c r="AQ1069" s="528"/>
      <c r="AR1069" s="528"/>
      <c r="AS1069" s="527"/>
      <c r="AT1069" s="528"/>
      <c r="AU1069" s="528"/>
      <c r="AV1069" s="528"/>
      <c r="AW1069" s="528"/>
      <c r="AX1069" s="528"/>
    </row>
    <row r="1070" spans="1:50">
      <c r="A1070" s="526"/>
      <c r="B1070" s="526"/>
      <c r="C1070" s="526"/>
      <c r="D1070" s="526"/>
      <c r="E1070" s="526"/>
      <c r="F1070" s="61"/>
      <c r="G1070" s="527"/>
      <c r="H1070" s="527"/>
      <c r="I1070" s="527"/>
      <c r="J1070" s="527"/>
      <c r="K1070" s="527"/>
      <c r="L1070" s="527"/>
      <c r="M1070" s="527"/>
      <c r="N1070" s="527"/>
      <c r="O1070" s="527"/>
      <c r="P1070" s="527"/>
      <c r="Q1070" s="527"/>
      <c r="R1070" s="527"/>
      <c r="S1070" s="527"/>
      <c r="T1070" s="527"/>
      <c r="U1070" s="528"/>
      <c r="V1070" s="528"/>
      <c r="W1070" s="528"/>
      <c r="X1070" s="527"/>
      <c r="Y1070" s="527"/>
      <c r="Z1070" s="528"/>
      <c r="AA1070" s="527"/>
      <c r="AB1070" s="528"/>
      <c r="AC1070" s="527"/>
      <c r="AD1070" s="527"/>
      <c r="AE1070" s="527"/>
      <c r="AF1070" s="527"/>
      <c r="AG1070" s="527"/>
      <c r="AH1070" s="527"/>
      <c r="AI1070" s="527"/>
      <c r="AJ1070" s="527"/>
      <c r="AK1070" s="528"/>
      <c r="AL1070" s="528"/>
      <c r="AM1070" s="528"/>
      <c r="AN1070" s="528"/>
      <c r="AO1070" s="528"/>
      <c r="AP1070" s="528"/>
      <c r="AQ1070" s="528"/>
      <c r="AR1070" s="528"/>
      <c r="AS1070" s="528"/>
      <c r="AT1070" s="528"/>
      <c r="AU1070" s="528"/>
      <c r="AV1070" s="528"/>
      <c r="AW1070" s="528"/>
      <c r="AX1070" s="528"/>
    </row>
    <row r="1071" spans="1:50">
      <c r="A1071" s="526"/>
      <c r="B1071" s="526"/>
      <c r="C1071" s="526"/>
      <c r="D1071" s="526"/>
      <c r="E1071" s="526"/>
      <c r="F1071" s="61"/>
      <c r="G1071" s="527"/>
      <c r="H1071" s="527"/>
      <c r="I1071" s="527"/>
      <c r="J1071" s="527"/>
      <c r="K1071" s="527"/>
      <c r="L1071" s="527"/>
      <c r="M1071" s="527"/>
      <c r="N1071" s="527"/>
      <c r="O1071" s="527"/>
      <c r="P1071" s="527"/>
      <c r="Q1071" s="527"/>
      <c r="R1071" s="527"/>
      <c r="S1071" s="527"/>
      <c r="T1071" s="527"/>
      <c r="U1071" s="527"/>
      <c r="V1071" s="527"/>
      <c r="W1071" s="527"/>
      <c r="X1071" s="527"/>
      <c r="Y1071" s="527"/>
      <c r="Z1071" s="527"/>
      <c r="AA1071" s="528"/>
      <c r="AB1071" s="527"/>
      <c r="AC1071" s="527"/>
      <c r="AD1071" s="528"/>
      <c r="AE1071" s="527"/>
      <c r="AF1071" s="528"/>
      <c r="AG1071" s="527"/>
      <c r="AH1071" s="528"/>
      <c r="AI1071" s="528"/>
      <c r="AJ1071" s="528"/>
      <c r="AK1071" s="527"/>
      <c r="AL1071" s="528"/>
      <c r="AM1071" s="528"/>
      <c r="AN1071" s="527"/>
      <c r="AO1071" s="527"/>
      <c r="AP1071" s="527"/>
      <c r="AQ1071" s="527"/>
      <c r="AR1071" s="527"/>
      <c r="AS1071" s="527"/>
      <c r="AT1071" s="527"/>
      <c r="AU1071" s="527"/>
      <c r="AV1071" s="527"/>
      <c r="AW1071" s="527"/>
      <c r="AX1071" s="527"/>
    </row>
    <row r="1072" spans="1:50">
      <c r="A1072" s="526"/>
      <c r="B1072" s="526"/>
      <c r="C1072" s="526"/>
      <c r="D1072" s="526"/>
      <c r="E1072" s="526"/>
      <c r="F1072" s="61"/>
      <c r="G1072" s="527"/>
      <c r="H1072" s="528"/>
      <c r="I1072" s="527"/>
      <c r="J1072" s="527"/>
      <c r="K1072" s="527"/>
      <c r="L1072" s="528"/>
      <c r="M1072" s="527"/>
      <c r="N1072" s="528"/>
      <c r="O1072" s="528"/>
      <c r="P1072" s="528"/>
      <c r="Q1072" s="527"/>
      <c r="R1072" s="528"/>
      <c r="S1072" s="528"/>
      <c r="T1072" s="527"/>
      <c r="U1072" s="528"/>
      <c r="V1072" s="527"/>
      <c r="W1072" s="528"/>
      <c r="X1072" s="528"/>
      <c r="Y1072" s="527"/>
      <c r="Z1072" s="528"/>
      <c r="AA1072" s="528"/>
      <c r="AB1072" s="527"/>
      <c r="AC1072" s="528"/>
      <c r="AD1072" s="528"/>
      <c r="AE1072" s="528"/>
      <c r="AF1072" s="527"/>
      <c r="AG1072" s="528"/>
      <c r="AH1072" s="527"/>
      <c r="AI1072" s="528"/>
      <c r="AJ1072" s="528"/>
      <c r="AK1072" s="528"/>
      <c r="AL1072" s="528"/>
      <c r="AM1072" s="528"/>
      <c r="AN1072" s="528"/>
      <c r="AO1072" s="528"/>
      <c r="AP1072" s="528"/>
      <c r="AQ1072" s="528"/>
      <c r="AR1072" s="528"/>
      <c r="AS1072" s="527"/>
      <c r="AT1072" s="528"/>
      <c r="AU1072" s="528"/>
      <c r="AV1072" s="528"/>
      <c r="AW1072" s="528"/>
      <c r="AX1072" s="528"/>
    </row>
    <row r="1073" spans="1:50">
      <c r="A1073" s="526"/>
      <c r="B1073" s="526"/>
      <c r="C1073" s="526"/>
      <c r="D1073" s="526"/>
      <c r="E1073" s="526"/>
      <c r="F1073" s="61"/>
      <c r="G1073" s="527"/>
      <c r="H1073" s="527"/>
      <c r="I1073" s="527"/>
      <c r="J1073" s="527"/>
      <c r="K1073" s="527"/>
      <c r="L1073" s="527"/>
      <c r="M1073" s="527"/>
      <c r="N1073" s="527"/>
      <c r="O1073" s="527"/>
      <c r="P1073" s="527"/>
      <c r="Q1073" s="527"/>
      <c r="R1073" s="527"/>
      <c r="S1073" s="527"/>
      <c r="T1073" s="527"/>
      <c r="U1073" s="527"/>
      <c r="V1073" s="527"/>
      <c r="W1073" s="527"/>
      <c r="X1073" s="527"/>
      <c r="Y1073" s="527"/>
      <c r="Z1073" s="527"/>
      <c r="AA1073" s="527"/>
      <c r="AB1073" s="527"/>
      <c r="AC1073" s="527"/>
      <c r="AD1073" s="527"/>
      <c r="AE1073" s="527"/>
      <c r="AF1073" s="527"/>
      <c r="AG1073" s="527"/>
      <c r="AH1073" s="527"/>
      <c r="AI1073" s="527"/>
      <c r="AJ1073" s="527"/>
      <c r="AK1073" s="527"/>
      <c r="AL1073" s="527"/>
      <c r="AM1073" s="527"/>
      <c r="AN1073" s="527"/>
      <c r="AO1073" s="527"/>
      <c r="AP1073" s="527"/>
      <c r="AQ1073" s="527"/>
      <c r="AR1073" s="527"/>
      <c r="AS1073" s="527"/>
      <c r="AT1073" s="527"/>
      <c r="AU1073" s="527"/>
      <c r="AV1073" s="527"/>
      <c r="AW1073" s="527"/>
      <c r="AX1073" s="528"/>
    </row>
    <row r="1074" spans="1:50">
      <c r="A1074" s="526"/>
      <c r="B1074" s="526"/>
      <c r="C1074" s="526"/>
      <c r="D1074" s="526"/>
      <c r="E1074" s="526"/>
      <c r="F1074" s="61"/>
      <c r="G1074" s="527"/>
      <c r="H1074" s="528"/>
      <c r="I1074" s="527"/>
      <c r="J1074" s="527"/>
      <c r="K1074" s="527"/>
      <c r="L1074" s="527"/>
      <c r="M1074" s="527"/>
      <c r="N1074" s="527"/>
      <c r="O1074" s="527"/>
      <c r="P1074" s="527"/>
      <c r="Q1074" s="527"/>
      <c r="R1074" s="527"/>
      <c r="S1074" s="527"/>
      <c r="T1074" s="527"/>
      <c r="U1074" s="527"/>
      <c r="V1074" s="527"/>
      <c r="W1074" s="527"/>
      <c r="X1074" s="527"/>
      <c r="Y1074" s="527"/>
      <c r="Z1074" s="527"/>
      <c r="AA1074" s="527"/>
      <c r="AB1074" s="527"/>
      <c r="AC1074" s="527"/>
      <c r="AD1074" s="527"/>
      <c r="AE1074" s="527"/>
      <c r="AF1074" s="527"/>
      <c r="AG1074" s="527"/>
      <c r="AH1074" s="527"/>
      <c r="AI1074" s="527"/>
      <c r="AJ1074" s="527"/>
      <c r="AK1074" s="527"/>
      <c r="AL1074" s="527"/>
      <c r="AM1074" s="527"/>
      <c r="AN1074" s="527"/>
      <c r="AO1074" s="527"/>
      <c r="AP1074" s="527"/>
      <c r="AQ1074" s="527"/>
      <c r="AR1074" s="527"/>
      <c r="AS1074" s="527"/>
      <c r="AT1074" s="527"/>
      <c r="AU1074" s="528"/>
      <c r="AV1074" s="528"/>
      <c r="AW1074" s="528"/>
      <c r="AX1074" s="528"/>
    </row>
    <row r="1075" spans="1:50">
      <c r="A1075" s="526"/>
      <c r="B1075" s="526"/>
      <c r="C1075" s="526"/>
      <c r="D1075" s="526"/>
      <c r="E1075" s="526"/>
      <c r="F1075" s="61"/>
      <c r="G1075" s="527"/>
      <c r="H1075" s="528"/>
      <c r="I1075" s="528"/>
      <c r="J1075" s="528"/>
      <c r="K1075" s="527"/>
      <c r="L1075" s="527"/>
      <c r="M1075" s="527"/>
      <c r="N1075" s="527"/>
      <c r="O1075" s="527"/>
      <c r="P1075" s="527"/>
      <c r="Q1075" s="527"/>
      <c r="R1075" s="527"/>
      <c r="S1075" s="527"/>
      <c r="T1075" s="527"/>
      <c r="U1075" s="527"/>
      <c r="V1075" s="527"/>
      <c r="W1075" s="527"/>
      <c r="X1075" s="527"/>
      <c r="Y1075" s="527"/>
      <c r="Z1075" s="527"/>
      <c r="AA1075" s="527"/>
      <c r="AB1075" s="527"/>
      <c r="AC1075" s="527"/>
      <c r="AD1075" s="527"/>
      <c r="AE1075" s="527"/>
      <c r="AF1075" s="527"/>
      <c r="AG1075" s="527"/>
      <c r="AH1075" s="527"/>
      <c r="AI1075" s="528"/>
      <c r="AJ1075" s="528"/>
      <c r="AK1075" s="528"/>
      <c r="AL1075" s="528"/>
      <c r="AM1075" s="528"/>
      <c r="AN1075" s="528"/>
      <c r="AO1075" s="528"/>
      <c r="AP1075" s="528"/>
      <c r="AQ1075" s="528"/>
      <c r="AR1075" s="528"/>
      <c r="AS1075" s="528"/>
      <c r="AT1075" s="528"/>
      <c r="AU1075" s="528"/>
      <c r="AV1075" s="528"/>
      <c r="AW1075" s="528"/>
      <c r="AX1075" s="528"/>
    </row>
    <row r="1076" spans="1:50">
      <c r="A1076" s="526"/>
      <c r="B1076" s="526"/>
      <c r="C1076" s="526"/>
      <c r="D1076" s="526"/>
      <c r="E1076" s="526"/>
      <c r="F1076" s="61"/>
      <c r="G1076" s="527"/>
      <c r="H1076" s="528"/>
      <c r="I1076" s="528"/>
      <c r="J1076" s="528"/>
      <c r="K1076" s="528"/>
      <c r="L1076" s="528"/>
      <c r="M1076" s="528"/>
      <c r="N1076" s="528"/>
      <c r="O1076" s="528"/>
      <c r="P1076" s="528"/>
      <c r="Q1076" s="528"/>
      <c r="R1076" s="527"/>
      <c r="S1076" s="527"/>
      <c r="T1076" s="527"/>
      <c r="U1076" s="527"/>
      <c r="V1076" s="527"/>
      <c r="W1076" s="527"/>
      <c r="X1076" s="527"/>
      <c r="Y1076" s="527"/>
      <c r="Z1076" s="527"/>
      <c r="AA1076" s="527"/>
      <c r="AB1076" s="527"/>
      <c r="AC1076" s="528"/>
      <c r="AD1076" s="527"/>
      <c r="AE1076" s="527"/>
      <c r="AF1076" s="527"/>
      <c r="AG1076" s="527"/>
      <c r="AH1076" s="527"/>
      <c r="AI1076" s="527"/>
      <c r="AJ1076" s="527"/>
      <c r="AK1076" s="527"/>
      <c r="AL1076" s="527"/>
      <c r="AM1076" s="527"/>
      <c r="AN1076" s="527"/>
      <c r="AO1076" s="527"/>
      <c r="AP1076" s="527"/>
      <c r="AQ1076" s="527"/>
      <c r="AR1076" s="527"/>
      <c r="AS1076" s="527"/>
      <c r="AT1076" s="527"/>
      <c r="AU1076" s="527"/>
      <c r="AV1076" s="527"/>
      <c r="AW1076" s="527"/>
      <c r="AX1076" s="527"/>
    </row>
    <row r="1077" spans="1:50">
      <c r="A1077" s="526"/>
      <c r="B1077" s="526"/>
      <c r="C1077" s="526"/>
      <c r="D1077" s="526"/>
      <c r="E1077" s="526"/>
      <c r="F1077" s="61"/>
      <c r="G1077" s="527"/>
      <c r="H1077" s="528"/>
      <c r="I1077" s="528"/>
      <c r="J1077" s="528"/>
      <c r="K1077" s="528"/>
      <c r="L1077" s="528"/>
      <c r="M1077" s="528"/>
      <c r="N1077" s="528"/>
      <c r="O1077" s="528"/>
      <c r="P1077" s="528"/>
      <c r="Q1077" s="528"/>
      <c r="R1077" s="528"/>
      <c r="S1077" s="528"/>
      <c r="T1077" s="528"/>
      <c r="U1077" s="528"/>
      <c r="V1077" s="528"/>
      <c r="W1077" s="527"/>
      <c r="X1077" s="527"/>
      <c r="Y1077" s="527"/>
      <c r="Z1077" s="527"/>
      <c r="AA1077" s="527"/>
      <c r="AB1077" s="527"/>
      <c r="AC1077" s="527"/>
      <c r="AD1077" s="527"/>
      <c r="AE1077" s="527"/>
      <c r="AF1077" s="527"/>
      <c r="AG1077" s="527"/>
      <c r="AH1077" s="527"/>
      <c r="AI1077" s="528"/>
      <c r="AJ1077" s="528"/>
      <c r="AK1077" s="528"/>
      <c r="AL1077" s="528"/>
      <c r="AM1077" s="528"/>
      <c r="AN1077" s="528"/>
      <c r="AO1077" s="528"/>
      <c r="AP1077" s="528"/>
      <c r="AQ1077" s="528"/>
      <c r="AR1077" s="528"/>
      <c r="AS1077" s="528"/>
      <c r="AT1077" s="528"/>
      <c r="AU1077" s="528"/>
      <c r="AV1077" s="528"/>
      <c r="AW1077" s="528"/>
      <c r="AX1077" s="528"/>
    </row>
    <row r="1078" spans="1:50">
      <c r="A1078" s="526"/>
      <c r="B1078" s="526"/>
      <c r="C1078" s="526"/>
      <c r="D1078" s="526"/>
      <c r="E1078" s="526"/>
      <c r="F1078" s="61"/>
      <c r="G1078" s="527"/>
      <c r="H1078" s="528"/>
      <c r="I1078" s="528"/>
      <c r="J1078" s="528"/>
      <c r="K1078" s="528"/>
      <c r="L1078" s="528"/>
      <c r="M1078" s="528"/>
      <c r="N1078" s="528"/>
      <c r="O1078" s="528"/>
      <c r="P1078" s="528"/>
      <c r="Q1078" s="528"/>
      <c r="R1078" s="528"/>
      <c r="S1078" s="528"/>
      <c r="T1078" s="528"/>
      <c r="U1078" s="528"/>
      <c r="V1078" s="528"/>
      <c r="W1078" s="528"/>
      <c r="X1078" s="528"/>
      <c r="Y1078" s="528"/>
      <c r="Z1078" s="528"/>
      <c r="AA1078" s="528"/>
      <c r="AB1078" s="527"/>
      <c r="AC1078" s="527"/>
      <c r="AD1078" s="527"/>
      <c r="AE1078" s="527"/>
      <c r="AF1078" s="527"/>
      <c r="AG1078" s="527"/>
      <c r="AH1078" s="527"/>
      <c r="AI1078" s="527"/>
      <c r="AJ1078" s="527"/>
      <c r="AK1078" s="527"/>
      <c r="AL1078" s="527"/>
      <c r="AM1078" s="527"/>
      <c r="AN1078" s="527"/>
      <c r="AO1078" s="527"/>
      <c r="AP1078" s="527"/>
      <c r="AQ1078" s="527"/>
      <c r="AR1078" s="527"/>
      <c r="AS1078" s="527"/>
      <c r="AT1078" s="527"/>
      <c r="AU1078" s="527"/>
      <c r="AV1078" s="527"/>
      <c r="AW1078" s="527"/>
      <c r="AX1078" s="527"/>
    </row>
    <row r="1079" spans="1:50">
      <c r="A1079" s="526"/>
      <c r="B1079" s="526"/>
      <c r="C1079" s="526"/>
      <c r="D1079" s="526"/>
      <c r="E1079" s="526"/>
      <c r="F1079" s="61"/>
      <c r="G1079" s="527"/>
      <c r="H1079" s="528"/>
      <c r="I1079" s="528"/>
      <c r="J1079" s="528"/>
      <c r="K1079" s="528"/>
      <c r="L1079" s="528"/>
      <c r="M1079" s="528"/>
      <c r="N1079" s="528"/>
      <c r="O1079" s="528"/>
      <c r="P1079" s="528"/>
      <c r="Q1079" s="528"/>
      <c r="R1079" s="528"/>
      <c r="S1079" s="528"/>
      <c r="T1079" s="528"/>
      <c r="U1079" s="528"/>
      <c r="V1079" s="528"/>
      <c r="W1079" s="528"/>
      <c r="X1079" s="528"/>
      <c r="Y1079" s="528"/>
      <c r="Z1079" s="528"/>
      <c r="AA1079" s="528"/>
      <c r="AB1079" s="528"/>
      <c r="AC1079" s="528"/>
      <c r="AD1079" s="528"/>
      <c r="AE1079" s="528"/>
      <c r="AF1079" s="528"/>
      <c r="AG1079" s="528"/>
      <c r="AH1079" s="528"/>
      <c r="AI1079" s="528"/>
      <c r="AJ1079" s="528"/>
      <c r="AK1079" s="528"/>
      <c r="AL1079" s="528"/>
      <c r="AM1079" s="528"/>
      <c r="AN1079" s="528"/>
      <c r="AO1079" s="528"/>
      <c r="AP1079" s="528"/>
      <c r="AQ1079" s="528"/>
      <c r="AR1079" s="528"/>
      <c r="AS1079" s="528"/>
      <c r="AT1079" s="527"/>
      <c r="AU1079" s="527"/>
      <c r="AV1079" s="527"/>
      <c r="AW1079" s="527"/>
      <c r="AX1079" s="527"/>
    </row>
    <row r="1080" spans="1:50">
      <c r="A1080" s="526"/>
      <c r="B1080" s="526"/>
      <c r="C1080" s="526"/>
      <c r="D1080" s="526"/>
      <c r="E1080" s="526"/>
      <c r="F1080" s="61"/>
      <c r="G1080" s="527"/>
      <c r="H1080" s="527"/>
      <c r="I1080" s="527"/>
      <c r="J1080" s="527"/>
      <c r="K1080" s="527"/>
      <c r="L1080" s="527"/>
      <c r="M1080" s="527"/>
      <c r="N1080" s="527"/>
      <c r="O1080" s="527"/>
      <c r="P1080" s="527"/>
      <c r="Q1080" s="528"/>
      <c r="R1080" s="528"/>
      <c r="S1080" s="528"/>
      <c r="T1080" s="528"/>
      <c r="U1080" s="528"/>
      <c r="V1080" s="528"/>
      <c r="W1080" s="528"/>
      <c r="X1080" s="528"/>
      <c r="Y1080" s="528"/>
      <c r="Z1080" s="528"/>
      <c r="AA1080" s="528"/>
      <c r="AB1080" s="528"/>
      <c r="AC1080" s="528"/>
      <c r="AD1080" s="528"/>
      <c r="AE1080" s="528"/>
      <c r="AF1080" s="528"/>
      <c r="AG1080" s="528"/>
      <c r="AH1080" s="527"/>
      <c r="AI1080" s="528"/>
      <c r="AJ1080" s="528"/>
      <c r="AK1080" s="528"/>
      <c r="AL1080" s="528"/>
      <c r="AM1080" s="528"/>
      <c r="AN1080" s="528"/>
      <c r="AO1080" s="528"/>
      <c r="AP1080" s="528"/>
      <c r="AQ1080" s="528"/>
      <c r="AR1080" s="528"/>
      <c r="AS1080" s="528"/>
      <c r="AT1080" s="528"/>
      <c r="AU1080" s="528"/>
      <c r="AV1080" s="528"/>
      <c r="AW1080" s="528"/>
      <c r="AX1080" s="528"/>
    </row>
    <row r="1081" spans="1:50">
      <c r="A1081" s="526"/>
      <c r="B1081" s="526"/>
      <c r="C1081" s="526"/>
      <c r="D1081" s="526"/>
      <c r="E1081" s="526"/>
      <c r="F1081" s="61"/>
      <c r="G1081" s="527"/>
      <c r="H1081" s="528"/>
      <c r="I1081" s="527"/>
      <c r="J1081" s="527"/>
      <c r="K1081" s="527"/>
      <c r="L1081" s="527"/>
      <c r="M1081" s="528"/>
      <c r="N1081" s="528"/>
      <c r="O1081" s="528"/>
      <c r="P1081" s="528"/>
      <c r="Q1081" s="528"/>
      <c r="R1081" s="528"/>
      <c r="S1081" s="528"/>
      <c r="T1081" s="528"/>
      <c r="U1081" s="528"/>
      <c r="V1081" s="528"/>
      <c r="W1081" s="528"/>
      <c r="X1081" s="528"/>
      <c r="Y1081" s="528"/>
      <c r="Z1081" s="528"/>
      <c r="AA1081" s="528"/>
      <c r="AB1081" s="528"/>
      <c r="AC1081" s="528"/>
      <c r="AD1081" s="528"/>
      <c r="AE1081" s="528"/>
      <c r="AF1081" s="528"/>
      <c r="AG1081" s="528"/>
      <c r="AH1081" s="528"/>
      <c r="AI1081" s="528"/>
      <c r="AJ1081" s="528"/>
      <c r="AK1081" s="528"/>
      <c r="AL1081" s="528"/>
      <c r="AM1081" s="528"/>
      <c r="AN1081" s="528"/>
      <c r="AO1081" s="528"/>
      <c r="AP1081" s="528"/>
      <c r="AQ1081" s="528"/>
      <c r="AR1081" s="528"/>
      <c r="AS1081" s="528"/>
      <c r="AT1081" s="528"/>
      <c r="AU1081" s="528"/>
      <c r="AV1081" s="528"/>
      <c r="AW1081" s="528"/>
      <c r="AX1081" s="528"/>
    </row>
    <row r="1082" spans="1:50">
      <c r="A1082" s="526"/>
      <c r="B1082" s="526"/>
      <c r="C1082" s="526"/>
      <c r="D1082" s="526"/>
      <c r="E1082" s="526"/>
      <c r="F1082" s="61"/>
      <c r="G1082" s="527"/>
      <c r="H1082" s="527"/>
      <c r="I1082" s="527"/>
      <c r="J1082" s="527"/>
      <c r="K1082" s="528"/>
      <c r="L1082" s="528"/>
      <c r="M1082" s="527"/>
      <c r="N1082" s="527"/>
      <c r="O1082" s="528"/>
      <c r="P1082" s="527"/>
      <c r="Q1082" s="527"/>
      <c r="R1082" s="527"/>
      <c r="S1082" s="527"/>
      <c r="T1082" s="527"/>
      <c r="U1082" s="527"/>
      <c r="V1082" s="527"/>
      <c r="W1082" s="527"/>
      <c r="X1082" s="527"/>
      <c r="Y1082" s="527"/>
      <c r="Z1082" s="527"/>
      <c r="AA1082" s="527"/>
      <c r="AB1082" s="527"/>
      <c r="AC1082" s="527"/>
      <c r="AD1082" s="527"/>
      <c r="AE1082" s="527"/>
      <c r="AF1082" s="527"/>
      <c r="AG1082" s="527"/>
      <c r="AH1082" s="527"/>
      <c r="AI1082" s="527"/>
      <c r="AJ1082" s="527"/>
      <c r="AK1082" s="527"/>
      <c r="AL1082" s="527"/>
      <c r="AM1082" s="527"/>
      <c r="AN1082" s="527"/>
      <c r="AO1082" s="527"/>
      <c r="AP1082" s="527"/>
      <c r="AQ1082" s="527"/>
      <c r="AR1082" s="527"/>
      <c r="AS1082" s="527"/>
      <c r="AT1082" s="527"/>
      <c r="AU1082" s="527"/>
      <c r="AV1082" s="527"/>
      <c r="AW1082" s="527"/>
      <c r="AX1082" s="527"/>
    </row>
    <row r="1083" spans="1:50">
      <c r="A1083" s="526"/>
      <c r="B1083" s="526"/>
      <c r="C1083" s="526"/>
      <c r="D1083" s="526"/>
      <c r="E1083" s="526"/>
      <c r="F1083" s="61"/>
      <c r="G1083" s="527"/>
      <c r="H1083" s="527"/>
      <c r="I1083" s="527"/>
      <c r="J1083" s="527"/>
      <c r="K1083" s="527"/>
      <c r="L1083" s="527"/>
      <c r="M1083" s="527"/>
      <c r="N1083" s="527"/>
      <c r="O1083" s="527"/>
      <c r="P1083" s="527"/>
      <c r="Q1083" s="527"/>
      <c r="R1083" s="527"/>
      <c r="S1083" s="527"/>
      <c r="T1083" s="527"/>
      <c r="U1083" s="527"/>
      <c r="V1083" s="527"/>
      <c r="W1083" s="527"/>
      <c r="X1083" s="527"/>
      <c r="Y1083" s="527"/>
      <c r="Z1083" s="527"/>
      <c r="AA1083" s="527"/>
      <c r="AB1083" s="527"/>
      <c r="AC1083" s="527"/>
      <c r="AD1083" s="527"/>
      <c r="AE1083" s="527"/>
      <c r="AF1083" s="527"/>
      <c r="AG1083" s="527"/>
      <c r="AH1083" s="527"/>
      <c r="AI1083" s="527"/>
      <c r="AJ1083" s="527"/>
      <c r="AK1083" s="527"/>
      <c r="AL1083" s="527"/>
      <c r="AM1083" s="527"/>
      <c r="AN1083" s="527"/>
      <c r="AO1083" s="527"/>
      <c r="AP1083" s="527"/>
      <c r="AQ1083" s="527"/>
      <c r="AR1083" s="527"/>
      <c r="AS1083" s="527"/>
      <c r="AT1083" s="527"/>
      <c r="AU1083" s="527"/>
      <c r="AV1083" s="527"/>
      <c r="AW1083" s="527"/>
      <c r="AX1083" s="527"/>
    </row>
    <row r="1084" spans="1:50">
      <c r="A1084" s="526"/>
      <c r="B1084" s="526"/>
      <c r="C1084" s="526"/>
      <c r="D1084" s="526"/>
      <c r="E1084" s="526"/>
      <c r="F1084" s="61"/>
      <c r="G1084" s="527"/>
      <c r="H1084" s="527"/>
      <c r="I1084" s="527"/>
      <c r="J1084" s="527"/>
      <c r="K1084" s="527"/>
      <c r="L1084" s="527"/>
      <c r="M1084" s="527"/>
      <c r="N1084" s="527"/>
      <c r="O1084" s="527"/>
      <c r="P1084" s="527"/>
      <c r="Q1084" s="527"/>
      <c r="R1084" s="527"/>
      <c r="S1084" s="527"/>
      <c r="T1084" s="527"/>
      <c r="U1084" s="527"/>
      <c r="V1084" s="527"/>
      <c r="W1084" s="527"/>
      <c r="X1084" s="527"/>
      <c r="Y1084" s="527"/>
      <c r="Z1084" s="527"/>
      <c r="AA1084" s="527"/>
      <c r="AB1084" s="527"/>
      <c r="AC1084" s="527"/>
      <c r="AD1084" s="527"/>
      <c r="AE1084" s="527"/>
      <c r="AF1084" s="527"/>
      <c r="AG1084" s="527"/>
      <c r="AH1084" s="527"/>
      <c r="AI1084" s="527"/>
      <c r="AJ1084" s="527"/>
      <c r="AK1084" s="527"/>
      <c r="AL1084" s="527"/>
      <c r="AM1084" s="527"/>
      <c r="AN1084" s="527"/>
      <c r="AO1084" s="527"/>
      <c r="AP1084" s="527"/>
      <c r="AQ1084" s="527"/>
      <c r="AR1084" s="527"/>
      <c r="AS1084" s="527"/>
      <c r="AT1084" s="527"/>
      <c r="AU1084" s="527"/>
      <c r="AV1084" s="527"/>
      <c r="AW1084" s="527"/>
      <c r="AX1084" s="527"/>
    </row>
    <row r="1085" spans="1:50">
      <c r="A1085" s="526"/>
      <c r="B1085" s="526"/>
      <c r="C1085" s="526"/>
      <c r="D1085" s="526"/>
      <c r="E1085" s="526"/>
      <c r="F1085" s="61"/>
      <c r="G1085" s="527"/>
      <c r="H1085" s="527"/>
      <c r="I1085" s="527"/>
      <c r="J1085" s="527"/>
      <c r="K1085" s="527"/>
      <c r="L1085" s="527"/>
      <c r="M1085" s="527"/>
      <c r="N1085" s="527"/>
      <c r="O1085" s="527"/>
      <c r="P1085" s="527"/>
      <c r="Q1085" s="527"/>
      <c r="R1085" s="527"/>
      <c r="S1085" s="527"/>
      <c r="T1085" s="527"/>
      <c r="U1085" s="527"/>
      <c r="V1085" s="527"/>
      <c r="W1085" s="527"/>
      <c r="X1085" s="527"/>
      <c r="Y1085" s="527"/>
      <c r="Z1085" s="527"/>
      <c r="AA1085" s="527"/>
      <c r="AB1085" s="527"/>
      <c r="AC1085" s="527"/>
      <c r="AD1085" s="527"/>
      <c r="AE1085" s="527"/>
      <c r="AF1085" s="527"/>
      <c r="AG1085" s="527"/>
      <c r="AH1085" s="527"/>
      <c r="AI1085" s="527"/>
      <c r="AJ1085" s="527"/>
      <c r="AK1085" s="528"/>
      <c r="AL1085" s="527"/>
      <c r="AM1085" s="527"/>
      <c r="AN1085" s="527"/>
      <c r="AO1085" s="527"/>
      <c r="AP1085" s="527"/>
      <c r="AQ1085" s="527"/>
      <c r="AR1085" s="527"/>
      <c r="AS1085" s="527"/>
      <c r="AT1085" s="527"/>
      <c r="AU1085" s="527"/>
      <c r="AV1085" s="527"/>
      <c r="AW1085" s="527"/>
      <c r="AX1085" s="528"/>
    </row>
    <row r="1086" spans="1:50">
      <c r="A1086" s="526"/>
      <c r="B1086" s="526"/>
      <c r="C1086" s="526"/>
      <c r="D1086" s="526"/>
      <c r="E1086" s="526"/>
      <c r="F1086" s="61"/>
      <c r="G1086" s="527"/>
      <c r="H1086" s="528"/>
      <c r="I1086" s="528"/>
      <c r="J1086" s="528"/>
      <c r="K1086" s="528"/>
      <c r="L1086" s="528"/>
      <c r="M1086" s="528"/>
      <c r="N1086" s="528"/>
      <c r="O1086" s="528"/>
      <c r="P1086" s="527"/>
      <c r="Q1086" s="527"/>
      <c r="R1086" s="527"/>
      <c r="S1086" s="527"/>
      <c r="T1086" s="527"/>
      <c r="U1086" s="527"/>
      <c r="V1086" s="527"/>
      <c r="W1086" s="527"/>
      <c r="X1086" s="527"/>
      <c r="Y1086" s="527"/>
      <c r="Z1086" s="527"/>
      <c r="AA1086" s="527"/>
      <c r="AB1086" s="527"/>
      <c r="AC1086" s="527"/>
      <c r="AD1086" s="527"/>
      <c r="AE1086" s="527"/>
      <c r="AF1086" s="528"/>
      <c r="AG1086" s="527"/>
      <c r="AH1086" s="527"/>
      <c r="AI1086" s="527"/>
      <c r="AJ1086" s="528"/>
      <c r="AK1086" s="527"/>
      <c r="AL1086" s="527"/>
      <c r="AM1086" s="528"/>
      <c r="AN1086" s="527"/>
      <c r="AO1086" s="527"/>
      <c r="AP1086" s="527"/>
      <c r="AQ1086" s="527"/>
      <c r="AR1086" s="528"/>
      <c r="AS1086" s="527"/>
      <c r="AT1086" s="527"/>
      <c r="AU1086" s="527"/>
      <c r="AV1086" s="528"/>
      <c r="AW1086" s="527"/>
      <c r="AX1086" s="527"/>
    </row>
    <row r="1087" spans="1:50">
      <c r="A1087" s="526"/>
      <c r="B1087" s="526"/>
      <c r="C1087" s="526"/>
      <c r="D1087" s="526"/>
      <c r="E1087" s="526"/>
      <c r="F1087" s="61"/>
      <c r="G1087" s="527"/>
      <c r="H1087" s="528"/>
      <c r="I1087" s="528"/>
      <c r="J1087" s="528"/>
      <c r="K1087" s="528"/>
      <c r="L1087" s="528"/>
      <c r="M1087" s="528"/>
      <c r="N1087" s="528"/>
      <c r="O1087" s="528"/>
      <c r="P1087" s="528"/>
      <c r="Q1087" s="528"/>
      <c r="R1087" s="528"/>
      <c r="S1087" s="527"/>
      <c r="T1087" s="527"/>
      <c r="U1087" s="528"/>
      <c r="V1087" s="527"/>
      <c r="W1087" s="527"/>
      <c r="X1087" s="527"/>
      <c r="Y1087" s="527"/>
      <c r="Z1087" s="527"/>
      <c r="AA1087" s="528"/>
      <c r="AB1087" s="528"/>
      <c r="AC1087" s="527"/>
      <c r="AD1087" s="527"/>
      <c r="AE1087" s="528"/>
      <c r="AF1087" s="527"/>
      <c r="AG1087" s="528"/>
      <c r="AH1087" s="527"/>
      <c r="AI1087" s="527"/>
      <c r="AJ1087" s="527"/>
      <c r="AK1087" s="528"/>
      <c r="AL1087" s="527"/>
      <c r="AM1087" s="527"/>
      <c r="AN1087" s="528"/>
      <c r="AO1087" s="528"/>
      <c r="AP1087" s="527"/>
      <c r="AQ1087" s="527"/>
      <c r="AR1087" s="528"/>
      <c r="AS1087" s="528"/>
      <c r="AT1087" s="527"/>
      <c r="AU1087" s="527"/>
      <c r="AV1087" s="528"/>
      <c r="AW1087" s="527"/>
      <c r="AX1087" s="528"/>
    </row>
    <row r="1088" spans="1:50">
      <c r="A1088" s="526"/>
      <c r="B1088" s="526"/>
      <c r="C1088" s="526"/>
      <c r="D1088" s="526"/>
      <c r="E1088" s="526"/>
      <c r="F1088" s="61"/>
      <c r="G1088" s="527"/>
      <c r="H1088" s="527"/>
      <c r="I1088" s="527"/>
      <c r="J1088" s="527"/>
      <c r="K1088" s="527"/>
      <c r="L1088" s="527"/>
      <c r="M1088" s="527"/>
      <c r="N1088" s="527"/>
      <c r="O1088" s="527"/>
      <c r="P1088" s="527"/>
      <c r="Q1088" s="528"/>
      <c r="R1088" s="527"/>
      <c r="S1088" s="527"/>
      <c r="T1088" s="527"/>
      <c r="U1088" s="527"/>
      <c r="V1088" s="527"/>
      <c r="W1088" s="527"/>
      <c r="X1088" s="527"/>
      <c r="Y1088" s="527"/>
      <c r="Z1088" s="528"/>
      <c r="AA1088" s="527"/>
      <c r="AB1088" s="528"/>
      <c r="AC1088" s="527"/>
      <c r="AD1088" s="527"/>
      <c r="AE1088" s="527"/>
      <c r="AF1088" s="527"/>
      <c r="AG1088" s="527"/>
      <c r="AH1088" s="527"/>
      <c r="AI1088" s="527"/>
      <c r="AJ1088" s="528"/>
      <c r="AK1088" s="527"/>
      <c r="AL1088" s="527"/>
      <c r="AM1088" s="527"/>
      <c r="AN1088" s="528"/>
      <c r="AO1088" s="527"/>
      <c r="AP1088" s="528"/>
      <c r="AQ1088" s="527"/>
      <c r="AR1088" s="527"/>
      <c r="AS1088" s="528"/>
      <c r="AT1088" s="527"/>
      <c r="AU1088" s="528"/>
      <c r="AV1088" s="528"/>
      <c r="AW1088" s="528"/>
      <c r="AX1088" s="528"/>
    </row>
    <row r="1089" spans="1:50">
      <c r="A1089" s="526"/>
      <c r="B1089" s="526"/>
      <c r="C1089" s="526"/>
      <c r="D1089" s="526"/>
      <c r="E1089" s="526"/>
      <c r="F1089" s="61"/>
      <c r="G1089" s="527"/>
      <c r="H1089" s="527"/>
      <c r="I1089" s="527"/>
      <c r="J1089" s="527"/>
      <c r="K1089" s="527"/>
      <c r="L1089" s="527"/>
      <c r="M1089" s="527"/>
      <c r="N1089" s="527"/>
      <c r="O1089" s="528"/>
      <c r="P1089" s="527"/>
      <c r="Q1089" s="527"/>
      <c r="R1089" s="527"/>
      <c r="S1089" s="527"/>
      <c r="T1089" s="527"/>
      <c r="U1089" s="527"/>
      <c r="V1089" s="527"/>
      <c r="W1089" s="527"/>
      <c r="X1089" s="528"/>
      <c r="Y1089" s="527"/>
      <c r="Z1089" s="527"/>
      <c r="AA1089" s="527"/>
      <c r="AB1089" s="527"/>
      <c r="AC1089" s="527"/>
      <c r="AD1089" s="527"/>
      <c r="AE1089" s="527"/>
      <c r="AF1089" s="527"/>
      <c r="AG1089" s="527"/>
      <c r="AH1089" s="527"/>
      <c r="AI1089" s="527"/>
      <c r="AJ1089" s="528"/>
      <c r="AK1089" s="528"/>
      <c r="AL1089" s="527"/>
      <c r="AM1089" s="527"/>
      <c r="AN1089" s="527"/>
      <c r="AO1089" s="527"/>
      <c r="AP1089" s="527"/>
      <c r="AQ1089" s="527"/>
      <c r="AR1089" s="528"/>
      <c r="AS1089" s="528"/>
      <c r="AT1089" s="527"/>
      <c r="AU1089" s="527"/>
      <c r="AV1089" s="528"/>
      <c r="AW1089" s="527"/>
      <c r="AX1089" s="527"/>
    </row>
    <row r="1090" spans="1:50">
      <c r="A1090" s="526"/>
      <c r="B1090" s="526"/>
      <c r="C1090" s="526"/>
      <c r="D1090" s="526"/>
      <c r="E1090" s="526"/>
      <c r="F1090" s="61"/>
      <c r="G1090" s="527"/>
      <c r="H1090" s="527"/>
      <c r="I1090" s="527"/>
      <c r="J1090" s="527"/>
      <c r="K1090" s="527"/>
      <c r="L1090" s="527"/>
      <c r="M1090" s="527"/>
      <c r="N1090" s="527"/>
      <c r="O1090" s="527"/>
      <c r="P1090" s="527"/>
      <c r="Q1090" s="527"/>
      <c r="R1090" s="527"/>
      <c r="S1090" s="527"/>
      <c r="T1090" s="527"/>
      <c r="U1090" s="528"/>
      <c r="V1090" s="528"/>
      <c r="W1090" s="527"/>
      <c r="X1090" s="527"/>
      <c r="Y1090" s="527"/>
      <c r="Z1090" s="527"/>
      <c r="AA1090" s="527"/>
      <c r="AB1090" s="527"/>
      <c r="AC1090" s="528"/>
      <c r="AD1090" s="528"/>
      <c r="AE1090" s="528"/>
      <c r="AF1090" s="528"/>
      <c r="AG1090" s="527"/>
      <c r="AH1090" s="527"/>
      <c r="AI1090" s="527"/>
      <c r="AJ1090" s="527"/>
      <c r="AK1090" s="527"/>
      <c r="AL1090" s="527"/>
      <c r="AM1090" s="527"/>
      <c r="AN1090" s="527"/>
      <c r="AO1090" s="527"/>
      <c r="AP1090" s="527"/>
      <c r="AQ1090" s="528"/>
      <c r="AR1090" s="528"/>
      <c r="AS1090" s="528"/>
      <c r="AT1090" s="528"/>
      <c r="AU1090" s="528"/>
      <c r="AV1090" s="528"/>
      <c r="AW1090" s="528"/>
      <c r="AX1090" s="528"/>
    </row>
    <row r="1091" spans="1:50">
      <c r="A1091" s="526"/>
      <c r="B1091" s="526"/>
      <c r="C1091" s="526"/>
      <c r="D1091" s="526"/>
      <c r="E1091" s="526"/>
      <c r="F1091" s="61"/>
      <c r="G1091" s="527"/>
      <c r="H1091" s="528"/>
      <c r="I1091" s="528"/>
      <c r="J1091" s="528"/>
      <c r="K1091" s="528"/>
      <c r="L1091" s="528"/>
      <c r="M1091" s="528"/>
      <c r="N1091" s="528"/>
      <c r="O1091" s="528"/>
      <c r="P1091" s="528"/>
      <c r="Q1091" s="528"/>
      <c r="R1091" s="528"/>
      <c r="S1091" s="528"/>
      <c r="T1091" s="528"/>
      <c r="U1091" s="528"/>
      <c r="V1091" s="528"/>
      <c r="W1091" s="528"/>
      <c r="X1091" s="528"/>
      <c r="Y1091" s="528"/>
      <c r="Z1091" s="528"/>
      <c r="AA1091" s="528"/>
      <c r="AB1091" s="528"/>
      <c r="AC1091" s="528"/>
      <c r="AD1091" s="528"/>
      <c r="AE1091" s="528"/>
      <c r="AF1091" s="528"/>
      <c r="AG1091" s="528"/>
      <c r="AH1091" s="528"/>
      <c r="AI1091" s="528"/>
      <c r="AJ1091" s="528"/>
      <c r="AK1091" s="528"/>
      <c r="AL1091" s="528"/>
      <c r="AM1091" s="528"/>
      <c r="AN1091" s="528"/>
      <c r="AO1091" s="528"/>
      <c r="AP1091" s="527"/>
      <c r="AQ1091" s="527"/>
      <c r="AR1091" s="528"/>
      <c r="AS1091" s="528"/>
      <c r="AT1091" s="527"/>
      <c r="AU1091" s="528"/>
      <c r="AV1091" s="528"/>
      <c r="AW1091" s="528"/>
      <c r="AX1091" s="528"/>
    </row>
    <row r="1092" spans="1:50">
      <c r="A1092" s="526"/>
      <c r="B1092" s="526"/>
      <c r="C1092" s="526"/>
      <c r="D1092" s="526"/>
      <c r="E1092" s="526"/>
      <c r="F1092" s="61"/>
      <c r="G1092" s="527"/>
      <c r="H1092" s="528"/>
      <c r="I1092" s="528"/>
      <c r="J1092" s="527"/>
      <c r="K1092" s="527"/>
      <c r="L1092" s="527"/>
      <c r="M1092" s="527"/>
      <c r="N1092" s="527"/>
      <c r="O1092" s="527"/>
      <c r="P1092" s="527"/>
      <c r="Q1092" s="527"/>
      <c r="R1092" s="527"/>
      <c r="S1092" s="527"/>
      <c r="T1092" s="527"/>
      <c r="U1092" s="527"/>
      <c r="V1092" s="527"/>
      <c r="W1092" s="527"/>
      <c r="X1092" s="527"/>
      <c r="Y1092" s="527"/>
      <c r="Z1092" s="527"/>
      <c r="AA1092" s="527"/>
      <c r="AB1092" s="528"/>
      <c r="AC1092" s="527"/>
      <c r="AD1092" s="527"/>
      <c r="AE1092" s="527"/>
      <c r="AF1092" s="528"/>
      <c r="AG1092" s="527"/>
      <c r="AH1092" s="527"/>
      <c r="AI1092" s="527"/>
      <c r="AJ1092" s="527"/>
      <c r="AK1092" s="528"/>
      <c r="AL1092" s="528"/>
      <c r="AM1092" s="527"/>
      <c r="AN1092" s="527"/>
      <c r="AO1092" s="527"/>
      <c r="AP1092" s="528"/>
      <c r="AQ1092" s="528"/>
      <c r="AR1092" s="528"/>
      <c r="AS1092" s="528"/>
      <c r="AT1092" s="528"/>
      <c r="AU1092" s="528"/>
      <c r="AV1092" s="528"/>
      <c r="AW1092" s="528"/>
      <c r="AX1092" s="528"/>
    </row>
    <row r="1093" spans="1:50">
      <c r="A1093" s="526"/>
      <c r="B1093" s="526"/>
      <c r="C1093" s="526"/>
      <c r="D1093" s="526"/>
      <c r="E1093" s="526"/>
      <c r="F1093" s="61"/>
      <c r="G1093" s="527"/>
      <c r="H1093" s="528"/>
      <c r="I1093" s="528"/>
      <c r="J1093" s="528"/>
      <c r="K1093" s="528"/>
      <c r="L1093" s="528"/>
      <c r="M1093" s="528"/>
      <c r="N1093" s="528"/>
      <c r="O1093" s="528"/>
      <c r="P1093" s="528"/>
      <c r="Q1093" s="528"/>
      <c r="R1093" s="528"/>
      <c r="S1093" s="528"/>
      <c r="T1093" s="528"/>
      <c r="U1093" s="528"/>
      <c r="V1093" s="528"/>
      <c r="W1093" s="528"/>
      <c r="X1093" s="528"/>
      <c r="Y1093" s="528"/>
      <c r="Z1093" s="528"/>
      <c r="AA1093" s="528"/>
      <c r="AB1093" s="528"/>
      <c r="AC1093" s="528"/>
      <c r="AD1093" s="528"/>
      <c r="AE1093" s="528"/>
      <c r="AF1093" s="528"/>
      <c r="AG1093" s="528"/>
      <c r="AH1093" s="528"/>
      <c r="AI1093" s="528"/>
      <c r="AJ1093" s="528"/>
      <c r="AK1093" s="528"/>
      <c r="AL1093" s="528"/>
      <c r="AM1093" s="528"/>
      <c r="AN1093" s="528"/>
      <c r="AO1093" s="528"/>
      <c r="AP1093" s="528"/>
      <c r="AQ1093" s="527"/>
      <c r="AR1093" s="527"/>
      <c r="AS1093" s="528"/>
      <c r="AT1093" s="528"/>
      <c r="AU1093" s="528"/>
      <c r="AV1093" s="528"/>
      <c r="AW1093" s="528"/>
      <c r="AX1093" s="528"/>
    </row>
    <row r="1094" spans="1:50">
      <c r="A1094" s="526"/>
      <c r="B1094" s="526"/>
      <c r="C1094" s="526"/>
      <c r="D1094" s="526"/>
      <c r="E1094" s="526"/>
      <c r="F1094" s="61"/>
      <c r="G1094" s="527"/>
      <c r="H1094" s="528"/>
      <c r="I1094" s="528"/>
      <c r="J1094" s="528"/>
      <c r="K1094" s="528"/>
      <c r="L1094" s="528"/>
      <c r="M1094" s="528"/>
      <c r="N1094" s="528"/>
      <c r="O1094" s="528"/>
      <c r="P1094" s="528"/>
      <c r="Q1094" s="528"/>
      <c r="R1094" s="527"/>
      <c r="S1094" s="528"/>
      <c r="T1094" s="528"/>
      <c r="U1094" s="528"/>
      <c r="V1094" s="528"/>
      <c r="W1094" s="527"/>
      <c r="X1094" s="528"/>
      <c r="Y1094" s="528"/>
      <c r="Z1094" s="528"/>
      <c r="AA1094" s="528"/>
      <c r="AB1094" s="528"/>
      <c r="AC1094" s="528"/>
      <c r="AD1094" s="528"/>
      <c r="AE1094" s="528"/>
      <c r="AF1094" s="528"/>
      <c r="AG1094" s="528"/>
      <c r="AH1094" s="528"/>
      <c r="AI1094" s="528"/>
      <c r="AJ1094" s="528"/>
      <c r="AK1094" s="528"/>
      <c r="AL1094" s="528"/>
      <c r="AM1094" s="528"/>
      <c r="AN1094" s="528"/>
      <c r="AO1094" s="528"/>
      <c r="AP1094" s="528"/>
      <c r="AQ1094" s="528"/>
      <c r="AR1094" s="528"/>
      <c r="AS1094" s="528"/>
      <c r="AT1094" s="528"/>
      <c r="AU1094" s="528"/>
      <c r="AV1094" s="528"/>
      <c r="AW1094" s="528"/>
      <c r="AX1094" s="528"/>
    </row>
    <row r="1095" spans="1:50">
      <c r="A1095" s="526"/>
      <c r="B1095" s="526"/>
      <c r="C1095" s="526"/>
      <c r="D1095" s="526"/>
      <c r="E1095" s="526"/>
      <c r="F1095" s="61"/>
      <c r="G1095" s="527"/>
      <c r="H1095" s="528"/>
      <c r="I1095" s="528"/>
      <c r="J1095" s="528"/>
      <c r="K1095" s="528"/>
      <c r="L1095" s="528"/>
      <c r="M1095" s="528"/>
      <c r="N1095" s="528"/>
      <c r="O1095" s="528"/>
      <c r="P1095" s="528"/>
      <c r="Q1095" s="528"/>
      <c r="R1095" s="528"/>
      <c r="S1095" s="528"/>
      <c r="T1095" s="527"/>
      <c r="U1095" s="528"/>
      <c r="V1095" s="528"/>
      <c r="W1095" s="528"/>
      <c r="X1095" s="527"/>
      <c r="Y1095" s="528"/>
      <c r="Z1095" s="528"/>
      <c r="AA1095" s="528"/>
      <c r="AB1095" s="528"/>
      <c r="AC1095" s="528"/>
      <c r="AD1095" s="528"/>
      <c r="AE1095" s="528"/>
      <c r="AF1095" s="528"/>
      <c r="AG1095" s="528"/>
      <c r="AH1095" s="528"/>
      <c r="AI1095" s="528"/>
      <c r="AJ1095" s="528"/>
      <c r="AK1095" s="528"/>
      <c r="AL1095" s="528"/>
      <c r="AM1095" s="528"/>
      <c r="AN1095" s="528"/>
      <c r="AO1095" s="528"/>
      <c r="AP1095" s="528"/>
      <c r="AQ1095" s="528"/>
      <c r="AR1095" s="528"/>
      <c r="AS1095" s="528"/>
      <c r="AT1095" s="528"/>
      <c r="AU1095" s="528"/>
      <c r="AV1095" s="528"/>
      <c r="AW1095" s="528"/>
      <c r="AX1095" s="528"/>
    </row>
    <row r="1096" spans="1:50">
      <c r="A1096" s="526"/>
      <c r="B1096" s="526"/>
      <c r="C1096" s="526"/>
      <c r="D1096" s="526"/>
      <c r="E1096" s="526"/>
      <c r="F1096" s="61"/>
      <c r="G1096" s="527"/>
      <c r="H1096" s="528"/>
      <c r="I1096" s="528"/>
      <c r="J1096" s="528"/>
      <c r="K1096" s="528"/>
      <c r="L1096" s="528"/>
      <c r="M1096" s="528"/>
      <c r="N1096" s="528"/>
      <c r="O1096" s="528"/>
      <c r="P1096" s="528"/>
      <c r="Q1096" s="528"/>
      <c r="R1096" s="527"/>
      <c r="S1096" s="528"/>
      <c r="T1096" s="528"/>
      <c r="U1096" s="528"/>
      <c r="V1096" s="528"/>
      <c r="W1096" s="528"/>
      <c r="X1096" s="527"/>
      <c r="Y1096" s="528"/>
      <c r="Z1096" s="528"/>
      <c r="AA1096" s="528"/>
      <c r="AB1096" s="528"/>
      <c r="AC1096" s="528"/>
      <c r="AD1096" s="528"/>
      <c r="AE1096" s="528"/>
      <c r="AF1096" s="528"/>
      <c r="AG1096" s="528"/>
      <c r="AH1096" s="528"/>
      <c r="AI1096" s="528"/>
      <c r="AJ1096" s="528"/>
      <c r="AK1096" s="528"/>
      <c r="AL1096" s="528"/>
      <c r="AM1096" s="528"/>
      <c r="AN1096" s="528"/>
      <c r="AO1096" s="528"/>
      <c r="AP1096" s="528"/>
      <c r="AQ1096" s="528"/>
      <c r="AR1096" s="528"/>
      <c r="AS1096" s="528"/>
      <c r="AT1096" s="528"/>
      <c r="AU1096" s="528"/>
      <c r="AV1096" s="528"/>
      <c r="AW1096" s="528"/>
      <c r="AX1096" s="528"/>
    </row>
    <row r="1097" spans="1:50">
      <c r="A1097" s="526"/>
      <c r="B1097" s="526"/>
      <c r="C1097" s="526"/>
      <c r="D1097" s="526"/>
      <c r="E1097" s="526"/>
      <c r="F1097" s="61"/>
      <c r="G1097" s="527"/>
      <c r="H1097" s="528"/>
      <c r="I1097" s="528"/>
      <c r="J1097" s="528"/>
      <c r="K1097" s="528"/>
      <c r="L1097" s="528"/>
      <c r="M1097" s="528"/>
      <c r="N1097" s="528"/>
      <c r="O1097" s="528"/>
      <c r="P1097" s="528"/>
      <c r="Q1097" s="528"/>
      <c r="R1097" s="528"/>
      <c r="S1097" s="528"/>
      <c r="T1097" s="528"/>
      <c r="U1097" s="528"/>
      <c r="V1097" s="528"/>
      <c r="W1097" s="527"/>
      <c r="X1097" s="528"/>
      <c r="Y1097" s="528"/>
      <c r="Z1097" s="528"/>
      <c r="AA1097" s="528"/>
      <c r="AB1097" s="528"/>
      <c r="AC1097" s="528"/>
      <c r="AD1097" s="528"/>
      <c r="AE1097" s="528"/>
      <c r="AF1097" s="528"/>
      <c r="AG1097" s="528"/>
      <c r="AH1097" s="528"/>
      <c r="AI1097" s="528"/>
      <c r="AJ1097" s="528"/>
      <c r="AK1097" s="528"/>
      <c r="AL1097" s="528"/>
      <c r="AM1097" s="528"/>
      <c r="AN1097" s="528"/>
      <c r="AO1097" s="528"/>
      <c r="AP1097" s="528"/>
      <c r="AQ1097" s="528"/>
      <c r="AR1097" s="528"/>
      <c r="AS1097" s="528"/>
      <c r="AT1097" s="528"/>
      <c r="AU1097" s="528"/>
      <c r="AV1097" s="528"/>
      <c r="AW1097" s="528"/>
      <c r="AX1097" s="528"/>
    </row>
    <row r="1098" spans="1:50">
      <c r="A1098" s="526"/>
      <c r="B1098" s="526"/>
      <c r="C1098" s="526"/>
      <c r="D1098" s="526"/>
      <c r="E1098" s="526"/>
      <c r="F1098" s="61"/>
      <c r="G1098" s="527"/>
      <c r="H1098" s="528"/>
      <c r="I1098" s="528"/>
      <c r="J1098" s="528"/>
      <c r="K1098" s="528"/>
      <c r="L1098" s="528"/>
      <c r="M1098" s="528"/>
      <c r="N1098" s="528"/>
      <c r="O1098" s="528"/>
      <c r="P1098" s="528"/>
      <c r="Q1098" s="528"/>
      <c r="R1098" s="528"/>
      <c r="S1098" s="528"/>
      <c r="T1098" s="527"/>
      <c r="U1098" s="528"/>
      <c r="V1098" s="528"/>
      <c r="W1098" s="528"/>
      <c r="X1098" s="528"/>
      <c r="Y1098" s="528"/>
      <c r="Z1098" s="528"/>
      <c r="AA1098" s="528"/>
      <c r="AB1098" s="528"/>
      <c r="AC1098" s="528"/>
      <c r="AD1098" s="528"/>
      <c r="AE1098" s="528"/>
      <c r="AF1098" s="528"/>
      <c r="AG1098" s="528"/>
      <c r="AH1098" s="528"/>
      <c r="AI1098" s="528"/>
      <c r="AJ1098" s="528"/>
      <c r="AK1098" s="528"/>
      <c r="AL1098" s="528"/>
      <c r="AM1098" s="528"/>
      <c r="AN1098" s="528"/>
      <c r="AO1098" s="528"/>
      <c r="AP1098" s="528"/>
      <c r="AQ1098" s="528"/>
      <c r="AR1098" s="528"/>
      <c r="AS1098" s="528"/>
      <c r="AT1098" s="528"/>
      <c r="AU1098" s="528"/>
      <c r="AV1098" s="528"/>
      <c r="AW1098" s="528"/>
      <c r="AX1098" s="528"/>
    </row>
    <row r="1099" spans="1:50">
      <c r="A1099" s="526"/>
      <c r="B1099" s="526"/>
      <c r="C1099" s="526"/>
      <c r="D1099" s="526"/>
      <c r="E1099" s="526"/>
      <c r="F1099" s="61"/>
      <c r="G1099" s="527"/>
      <c r="H1099" s="528"/>
      <c r="I1099" s="528"/>
      <c r="J1099" s="528"/>
      <c r="K1099" s="528"/>
      <c r="L1099" s="528"/>
      <c r="M1099" s="528"/>
      <c r="N1099" s="528"/>
      <c r="O1099" s="528"/>
      <c r="P1099" s="528"/>
      <c r="Q1099" s="528"/>
      <c r="R1099" s="528"/>
      <c r="S1099" s="528"/>
      <c r="T1099" s="528"/>
      <c r="U1099" s="528"/>
      <c r="V1099" s="528"/>
      <c r="W1099" s="527"/>
      <c r="X1099" s="528"/>
      <c r="Y1099" s="527"/>
      <c r="Z1099" s="527"/>
      <c r="AA1099" s="528"/>
      <c r="AB1099" s="528"/>
      <c r="AC1099" s="528"/>
      <c r="AD1099" s="528"/>
      <c r="AE1099" s="528"/>
      <c r="AF1099" s="528"/>
      <c r="AG1099" s="528"/>
      <c r="AH1099" s="528"/>
      <c r="AI1099" s="528"/>
      <c r="AJ1099" s="528"/>
      <c r="AK1099" s="528"/>
      <c r="AL1099" s="528"/>
      <c r="AM1099" s="528"/>
      <c r="AN1099" s="528"/>
      <c r="AO1099" s="528"/>
      <c r="AP1099" s="528"/>
      <c r="AQ1099" s="528"/>
      <c r="AR1099" s="528"/>
      <c r="AS1099" s="528"/>
      <c r="AT1099" s="528"/>
      <c r="AU1099" s="528"/>
      <c r="AV1099" s="528"/>
      <c r="AW1099" s="528"/>
      <c r="AX1099" s="528"/>
    </row>
    <row r="1100" spans="1:50">
      <c r="A1100" s="526"/>
      <c r="B1100" s="526"/>
      <c r="C1100" s="526"/>
      <c r="D1100" s="526"/>
      <c r="E1100" s="526"/>
      <c r="F1100" s="61"/>
      <c r="G1100" s="527"/>
      <c r="H1100" s="528"/>
      <c r="I1100" s="528"/>
      <c r="J1100" s="528"/>
      <c r="K1100" s="528"/>
      <c r="L1100" s="528"/>
      <c r="M1100" s="528"/>
      <c r="N1100" s="528"/>
      <c r="O1100" s="528"/>
      <c r="P1100" s="528"/>
      <c r="Q1100" s="528"/>
      <c r="R1100" s="528"/>
      <c r="S1100" s="528"/>
      <c r="T1100" s="528"/>
      <c r="U1100" s="528"/>
      <c r="V1100" s="528"/>
      <c r="W1100" s="528"/>
      <c r="X1100" s="528"/>
      <c r="Y1100" s="528"/>
      <c r="Z1100" s="528"/>
      <c r="AA1100" s="528"/>
      <c r="AB1100" s="528"/>
      <c r="AC1100" s="528"/>
      <c r="AD1100" s="527"/>
      <c r="AE1100" s="528"/>
      <c r="AF1100" s="528"/>
      <c r="AG1100" s="528"/>
      <c r="AH1100" s="528"/>
      <c r="AI1100" s="528"/>
      <c r="AJ1100" s="528"/>
      <c r="AK1100" s="528"/>
      <c r="AL1100" s="528"/>
      <c r="AM1100" s="528"/>
      <c r="AN1100" s="528"/>
      <c r="AO1100" s="528"/>
      <c r="AP1100" s="528"/>
      <c r="AQ1100" s="528"/>
      <c r="AR1100" s="528"/>
      <c r="AS1100" s="528"/>
      <c r="AT1100" s="528"/>
      <c r="AU1100" s="528"/>
      <c r="AV1100" s="528"/>
      <c r="AW1100" s="528"/>
      <c r="AX1100" s="528"/>
    </row>
    <row r="1101" spans="1:50">
      <c r="A1101" s="526"/>
      <c r="B1101" s="526"/>
      <c r="C1101" s="526"/>
      <c r="D1101" s="526"/>
      <c r="E1101" s="526"/>
      <c r="F1101" s="61"/>
      <c r="G1101" s="527"/>
      <c r="H1101" s="528"/>
      <c r="I1101" s="528"/>
      <c r="J1101" s="528"/>
      <c r="K1101" s="528"/>
      <c r="L1101" s="528"/>
      <c r="M1101" s="528"/>
      <c r="N1101" s="528"/>
      <c r="O1101" s="528"/>
      <c r="P1101" s="528"/>
      <c r="Q1101" s="528"/>
      <c r="R1101" s="528"/>
      <c r="S1101" s="528"/>
      <c r="T1101" s="527"/>
      <c r="U1101" s="528"/>
      <c r="V1101" s="528"/>
      <c r="W1101" s="527"/>
      <c r="X1101" s="528"/>
      <c r="Y1101" s="528"/>
      <c r="Z1101" s="528"/>
      <c r="AA1101" s="527"/>
      <c r="AB1101" s="528"/>
      <c r="AC1101" s="528"/>
      <c r="AD1101" s="528"/>
      <c r="AE1101" s="528"/>
      <c r="AF1101" s="528"/>
      <c r="AG1101" s="528"/>
      <c r="AH1101" s="528"/>
      <c r="AI1101" s="528"/>
      <c r="AJ1101" s="528"/>
      <c r="AK1101" s="528"/>
      <c r="AL1101" s="528"/>
      <c r="AM1101" s="528"/>
      <c r="AN1101" s="528"/>
      <c r="AO1101" s="528"/>
      <c r="AP1101" s="528"/>
      <c r="AQ1101" s="528"/>
      <c r="AR1101" s="528"/>
      <c r="AS1101" s="528"/>
      <c r="AT1101" s="528"/>
      <c r="AU1101" s="528"/>
      <c r="AV1101" s="528"/>
      <c r="AW1101" s="528"/>
      <c r="AX1101" s="528"/>
    </row>
    <row r="1102" spans="1:50">
      <c r="A1102" s="526"/>
      <c r="B1102" s="526"/>
      <c r="C1102" s="526"/>
      <c r="D1102" s="526"/>
      <c r="E1102" s="526"/>
      <c r="F1102" s="61"/>
      <c r="G1102" s="527"/>
      <c r="H1102" s="528"/>
      <c r="I1102" s="528"/>
      <c r="J1102" s="528"/>
      <c r="K1102" s="528"/>
      <c r="L1102" s="528"/>
      <c r="M1102" s="528"/>
      <c r="N1102" s="528"/>
      <c r="O1102" s="528"/>
      <c r="P1102" s="528"/>
      <c r="Q1102" s="528"/>
      <c r="R1102" s="527"/>
      <c r="S1102" s="528"/>
      <c r="T1102" s="528"/>
      <c r="U1102" s="527"/>
      <c r="V1102" s="528"/>
      <c r="W1102" s="527"/>
      <c r="X1102" s="527"/>
      <c r="Y1102" s="528"/>
      <c r="Z1102" s="528"/>
      <c r="AA1102" s="528"/>
      <c r="AB1102" s="528"/>
      <c r="AC1102" s="528"/>
      <c r="AD1102" s="528"/>
      <c r="AE1102" s="528"/>
      <c r="AF1102" s="528"/>
      <c r="AG1102" s="528"/>
      <c r="AH1102" s="528"/>
      <c r="AI1102" s="528"/>
      <c r="AJ1102" s="528"/>
      <c r="AK1102" s="528"/>
      <c r="AL1102" s="528"/>
      <c r="AM1102" s="528"/>
      <c r="AN1102" s="528"/>
      <c r="AO1102" s="528"/>
      <c r="AP1102" s="528"/>
      <c r="AQ1102" s="528"/>
      <c r="AR1102" s="528"/>
      <c r="AS1102" s="528"/>
      <c r="AT1102" s="528"/>
      <c r="AU1102" s="528"/>
      <c r="AV1102" s="528"/>
      <c r="AW1102" s="528"/>
      <c r="AX1102" s="528"/>
    </row>
    <row r="1103" spans="1:50">
      <c r="A1103" s="526"/>
      <c r="B1103" s="526"/>
      <c r="C1103" s="526"/>
      <c r="D1103" s="526"/>
      <c r="E1103" s="526"/>
      <c r="F1103" s="61"/>
      <c r="G1103" s="527"/>
      <c r="H1103" s="528"/>
      <c r="I1103" s="528"/>
      <c r="J1103" s="528"/>
      <c r="K1103" s="528"/>
      <c r="L1103" s="528"/>
      <c r="M1103" s="528"/>
      <c r="N1103" s="528"/>
      <c r="O1103" s="528"/>
      <c r="P1103" s="528"/>
      <c r="Q1103" s="528"/>
      <c r="R1103" s="528"/>
      <c r="S1103" s="528"/>
      <c r="T1103" s="528"/>
      <c r="U1103" s="528"/>
      <c r="V1103" s="528"/>
      <c r="W1103" s="527"/>
      <c r="X1103" s="527"/>
      <c r="Y1103" s="528"/>
      <c r="Z1103" s="528"/>
      <c r="AA1103" s="528"/>
      <c r="AB1103" s="528"/>
      <c r="AC1103" s="528"/>
      <c r="AD1103" s="527"/>
      <c r="AE1103" s="528"/>
      <c r="AF1103" s="528"/>
      <c r="AG1103" s="528"/>
      <c r="AH1103" s="528"/>
      <c r="AI1103" s="528"/>
      <c r="AJ1103" s="528"/>
      <c r="AK1103" s="528"/>
      <c r="AL1103" s="528"/>
      <c r="AM1103" s="528"/>
      <c r="AN1103" s="528"/>
      <c r="AO1103" s="528"/>
      <c r="AP1103" s="528"/>
      <c r="AQ1103" s="528"/>
      <c r="AR1103" s="528"/>
      <c r="AS1103" s="528"/>
      <c r="AT1103" s="528"/>
      <c r="AU1103" s="528"/>
      <c r="AV1103" s="528"/>
      <c r="AW1103" s="528"/>
      <c r="AX1103" s="528"/>
    </row>
    <row r="1104" spans="1:50">
      <c r="A1104" s="526"/>
      <c r="B1104" s="526"/>
      <c r="C1104" s="526"/>
      <c r="D1104" s="526"/>
      <c r="E1104" s="526"/>
      <c r="F1104" s="61"/>
      <c r="G1104" s="527"/>
      <c r="H1104" s="528"/>
      <c r="I1104" s="528"/>
      <c r="J1104" s="528"/>
      <c r="K1104" s="528"/>
      <c r="L1104" s="528"/>
      <c r="M1104" s="528"/>
      <c r="N1104" s="528"/>
      <c r="O1104" s="528"/>
      <c r="P1104" s="528"/>
      <c r="Q1104" s="528"/>
      <c r="R1104" s="528"/>
      <c r="S1104" s="528"/>
      <c r="T1104" s="528"/>
      <c r="U1104" s="528"/>
      <c r="V1104" s="528"/>
      <c r="W1104" s="527"/>
      <c r="X1104" s="528"/>
      <c r="Y1104" s="527"/>
      <c r="Z1104" s="528"/>
      <c r="AA1104" s="528"/>
      <c r="AB1104" s="528"/>
      <c r="AC1104" s="528"/>
      <c r="AD1104" s="528"/>
      <c r="AE1104" s="528"/>
      <c r="AF1104" s="528"/>
      <c r="AG1104" s="528"/>
      <c r="AH1104" s="528"/>
      <c r="AI1104" s="528"/>
      <c r="AJ1104" s="528"/>
      <c r="AK1104" s="528"/>
      <c r="AL1104" s="528"/>
      <c r="AM1104" s="528"/>
      <c r="AN1104" s="528"/>
      <c r="AO1104" s="528"/>
      <c r="AP1104" s="528"/>
      <c r="AQ1104" s="528"/>
      <c r="AR1104" s="528"/>
      <c r="AS1104" s="528"/>
      <c r="AT1104" s="528"/>
      <c r="AU1104" s="528"/>
      <c r="AV1104" s="528"/>
      <c r="AW1104" s="528"/>
      <c r="AX1104" s="528"/>
    </row>
    <row r="1105" spans="1:50">
      <c r="A1105" s="526"/>
      <c r="B1105" s="526"/>
      <c r="C1105" s="526"/>
      <c r="D1105" s="526"/>
      <c r="E1105" s="526"/>
      <c r="F1105" s="61"/>
      <c r="G1105" s="527"/>
      <c r="H1105" s="528"/>
      <c r="I1105" s="528"/>
      <c r="J1105" s="528"/>
      <c r="K1105" s="528"/>
      <c r="L1105" s="528"/>
      <c r="M1105" s="528"/>
      <c r="N1105" s="528"/>
      <c r="O1105" s="528"/>
      <c r="P1105" s="528"/>
      <c r="Q1105" s="528"/>
      <c r="R1105" s="528"/>
      <c r="S1105" s="528"/>
      <c r="T1105" s="528"/>
      <c r="U1105" s="528"/>
      <c r="V1105" s="528"/>
      <c r="W1105" s="527"/>
      <c r="X1105" s="528"/>
      <c r="Y1105" s="528"/>
      <c r="Z1105" s="528"/>
      <c r="AA1105" s="528"/>
      <c r="AB1105" s="528"/>
      <c r="AC1105" s="528"/>
      <c r="AD1105" s="528"/>
      <c r="AE1105" s="528"/>
      <c r="AF1105" s="528"/>
      <c r="AG1105" s="528"/>
      <c r="AH1105" s="528"/>
      <c r="AI1105" s="528"/>
      <c r="AJ1105" s="528"/>
      <c r="AK1105" s="528"/>
      <c r="AL1105" s="528"/>
      <c r="AM1105" s="528"/>
      <c r="AN1105" s="528"/>
      <c r="AO1105" s="528"/>
      <c r="AP1105" s="528"/>
      <c r="AQ1105" s="528"/>
      <c r="AR1105" s="528"/>
      <c r="AS1105" s="528"/>
      <c r="AT1105" s="528"/>
      <c r="AU1105" s="528"/>
      <c r="AV1105" s="528"/>
      <c r="AW1105" s="528"/>
      <c r="AX1105" s="528"/>
    </row>
    <row r="1106" spans="1:50">
      <c r="A1106" s="526"/>
      <c r="B1106" s="526"/>
      <c r="C1106" s="526"/>
      <c r="D1106" s="526"/>
      <c r="E1106" s="526"/>
      <c r="F1106" s="61"/>
      <c r="G1106" s="527"/>
      <c r="H1106" s="528"/>
      <c r="I1106" s="528"/>
      <c r="J1106" s="528"/>
      <c r="K1106" s="528"/>
      <c r="L1106" s="528"/>
      <c r="M1106" s="528"/>
      <c r="N1106" s="528"/>
      <c r="O1106" s="528"/>
      <c r="P1106" s="528"/>
      <c r="Q1106" s="528"/>
      <c r="R1106" s="528"/>
      <c r="S1106" s="528"/>
      <c r="T1106" s="528"/>
      <c r="U1106" s="528"/>
      <c r="V1106" s="528"/>
      <c r="W1106" s="528"/>
      <c r="X1106" s="528"/>
      <c r="Y1106" s="528"/>
      <c r="Z1106" s="528"/>
      <c r="AA1106" s="528"/>
      <c r="AB1106" s="528"/>
      <c r="AC1106" s="527"/>
      <c r="AD1106" s="528"/>
      <c r="AE1106" s="528"/>
      <c r="AF1106" s="528"/>
      <c r="AG1106" s="528"/>
      <c r="AH1106" s="528"/>
      <c r="AI1106" s="528"/>
      <c r="AJ1106" s="528"/>
      <c r="AK1106" s="528"/>
      <c r="AL1106" s="528"/>
      <c r="AM1106" s="528"/>
      <c r="AN1106" s="528"/>
      <c r="AO1106" s="528"/>
      <c r="AP1106" s="528"/>
      <c r="AQ1106" s="528"/>
      <c r="AR1106" s="528"/>
      <c r="AS1106" s="528"/>
      <c r="AT1106" s="528"/>
      <c r="AU1106" s="528"/>
      <c r="AV1106" s="528"/>
      <c r="AW1106" s="528"/>
      <c r="AX1106" s="528"/>
    </row>
    <row r="1107" spans="1:50">
      <c r="A1107" s="526"/>
      <c r="B1107" s="526"/>
      <c r="C1107" s="526"/>
      <c r="D1107" s="526"/>
      <c r="E1107" s="526"/>
      <c r="F1107" s="61"/>
      <c r="G1107" s="527"/>
      <c r="H1107" s="528"/>
      <c r="I1107" s="528"/>
      <c r="J1107" s="528"/>
      <c r="K1107" s="528"/>
      <c r="L1107" s="528"/>
      <c r="M1107" s="528"/>
      <c r="N1107" s="528"/>
      <c r="O1107" s="528"/>
      <c r="P1107" s="528"/>
      <c r="Q1107" s="528"/>
      <c r="R1107" s="527"/>
      <c r="S1107" s="528"/>
      <c r="T1107" s="527"/>
      <c r="U1107" s="527"/>
      <c r="V1107" s="528"/>
      <c r="W1107" s="528"/>
      <c r="X1107" s="528"/>
      <c r="Y1107" s="527"/>
      <c r="Z1107" s="528"/>
      <c r="AA1107" s="528"/>
      <c r="AB1107" s="528"/>
      <c r="AC1107" s="528"/>
      <c r="AD1107" s="528"/>
      <c r="AE1107" s="528"/>
      <c r="AF1107" s="528"/>
      <c r="AG1107" s="528"/>
      <c r="AH1107" s="528"/>
      <c r="AI1107" s="528"/>
      <c r="AJ1107" s="528"/>
      <c r="AK1107" s="528"/>
      <c r="AL1107" s="528"/>
      <c r="AM1107" s="528"/>
      <c r="AN1107" s="528"/>
      <c r="AO1107" s="528"/>
      <c r="AP1107" s="528"/>
      <c r="AQ1107" s="528"/>
      <c r="AR1107" s="527"/>
      <c r="AS1107" s="528"/>
      <c r="AT1107" s="528"/>
      <c r="AU1107" s="528"/>
      <c r="AV1107" s="528"/>
      <c r="AW1107" s="528"/>
      <c r="AX1107" s="528"/>
    </row>
    <row r="1108" spans="1:50">
      <c r="A1108" s="526"/>
      <c r="B1108" s="526"/>
      <c r="C1108" s="526"/>
      <c r="D1108" s="526"/>
      <c r="E1108" s="526"/>
      <c r="F1108" s="61"/>
      <c r="G1108" s="527"/>
      <c r="H1108" s="528"/>
      <c r="I1108" s="528"/>
      <c r="J1108" s="528"/>
      <c r="K1108" s="528"/>
      <c r="L1108" s="528"/>
      <c r="M1108" s="528"/>
      <c r="N1108" s="528"/>
      <c r="O1108" s="528"/>
      <c r="P1108" s="528"/>
      <c r="Q1108" s="528"/>
      <c r="R1108" s="528"/>
      <c r="S1108" s="528"/>
      <c r="T1108" s="528"/>
      <c r="U1108" s="528"/>
      <c r="V1108" s="528"/>
      <c r="W1108" s="527"/>
      <c r="X1108" s="527"/>
      <c r="Y1108" s="528"/>
      <c r="Z1108" s="528"/>
      <c r="AA1108" s="528"/>
      <c r="AB1108" s="528"/>
      <c r="AC1108" s="528"/>
      <c r="AD1108" s="528"/>
      <c r="AE1108" s="528"/>
      <c r="AF1108" s="527"/>
      <c r="AG1108" s="528"/>
      <c r="AH1108" s="528"/>
      <c r="AI1108" s="528"/>
      <c r="AJ1108" s="528"/>
      <c r="AK1108" s="528"/>
      <c r="AL1108" s="528"/>
      <c r="AM1108" s="528"/>
      <c r="AN1108" s="528"/>
      <c r="AO1108" s="527"/>
      <c r="AP1108" s="528"/>
      <c r="AQ1108" s="528"/>
      <c r="AR1108" s="528"/>
      <c r="AS1108" s="528"/>
      <c r="AT1108" s="528"/>
      <c r="AU1108" s="528"/>
      <c r="AV1108" s="528"/>
      <c r="AW1108" s="528"/>
      <c r="AX1108" s="528"/>
    </row>
    <row r="1109" spans="1:50">
      <c r="A1109" s="526"/>
      <c r="B1109" s="526"/>
      <c r="C1109" s="526"/>
      <c r="D1109" s="526"/>
      <c r="E1109" s="526"/>
      <c r="F1109" s="61"/>
      <c r="G1109" s="527"/>
      <c r="H1109" s="528"/>
      <c r="I1109" s="528"/>
      <c r="J1109" s="528"/>
      <c r="K1109" s="528"/>
      <c r="L1109" s="528"/>
      <c r="M1109" s="528"/>
      <c r="N1109" s="528"/>
      <c r="O1109" s="528"/>
      <c r="P1109" s="528"/>
      <c r="Q1109" s="528"/>
      <c r="R1109" s="528"/>
      <c r="S1109" s="528"/>
      <c r="T1109" s="528"/>
      <c r="U1109" s="528"/>
      <c r="V1109" s="528"/>
      <c r="W1109" s="527"/>
      <c r="X1109" s="527"/>
      <c r="Y1109" s="527"/>
      <c r="Z1109" s="528"/>
      <c r="AA1109" s="528"/>
      <c r="AB1109" s="528"/>
      <c r="AC1109" s="528"/>
      <c r="AD1109" s="527"/>
      <c r="AE1109" s="528"/>
      <c r="AF1109" s="527"/>
      <c r="AG1109" s="528"/>
      <c r="AH1109" s="528"/>
      <c r="AI1109" s="528"/>
      <c r="AJ1109" s="528"/>
      <c r="AK1109" s="528"/>
      <c r="AL1109" s="528"/>
      <c r="AM1109" s="528"/>
      <c r="AN1109" s="528"/>
      <c r="AO1109" s="528"/>
      <c r="AP1109" s="528"/>
      <c r="AQ1109" s="528"/>
      <c r="AR1109" s="528"/>
      <c r="AS1109" s="528"/>
      <c r="AT1109" s="528"/>
      <c r="AU1109" s="528"/>
      <c r="AV1109" s="528"/>
      <c r="AW1109" s="528"/>
      <c r="AX1109" s="528"/>
    </row>
    <row r="1110" spans="1:50">
      <c r="A1110" s="526"/>
      <c r="B1110" s="526"/>
      <c r="C1110" s="526"/>
      <c r="D1110" s="526"/>
      <c r="E1110" s="526"/>
      <c r="F1110" s="61"/>
      <c r="G1110" s="527"/>
      <c r="H1110" s="528"/>
      <c r="I1110" s="528"/>
      <c r="J1110" s="528"/>
      <c r="K1110" s="528"/>
      <c r="L1110" s="528"/>
      <c r="M1110" s="528"/>
      <c r="N1110" s="528"/>
      <c r="O1110" s="528"/>
      <c r="P1110" s="528"/>
      <c r="Q1110" s="528"/>
      <c r="R1110" s="528"/>
      <c r="S1110" s="528"/>
      <c r="T1110" s="528"/>
      <c r="U1110" s="528"/>
      <c r="V1110" s="528"/>
      <c r="W1110" s="527"/>
      <c r="X1110" s="528"/>
      <c r="Y1110" s="528"/>
      <c r="Z1110" s="528"/>
      <c r="AA1110" s="528"/>
      <c r="AB1110" s="528"/>
      <c r="AC1110" s="528"/>
      <c r="AD1110" s="528"/>
      <c r="AE1110" s="528"/>
      <c r="AF1110" s="528"/>
      <c r="AG1110" s="528"/>
      <c r="AH1110" s="528"/>
      <c r="AI1110" s="528"/>
      <c r="AJ1110" s="528"/>
      <c r="AK1110" s="528"/>
      <c r="AL1110" s="528"/>
      <c r="AM1110" s="528"/>
      <c r="AN1110" s="528"/>
      <c r="AO1110" s="528"/>
      <c r="AP1110" s="528"/>
      <c r="AQ1110" s="528"/>
      <c r="AR1110" s="528"/>
      <c r="AS1110" s="528"/>
      <c r="AT1110" s="528"/>
      <c r="AU1110" s="528"/>
      <c r="AV1110" s="528"/>
      <c r="AW1110" s="528"/>
      <c r="AX1110" s="528"/>
    </row>
    <row r="1111" spans="1:50">
      <c r="A1111" s="526"/>
      <c r="B1111" s="526"/>
      <c r="C1111" s="526"/>
      <c r="D1111" s="526"/>
      <c r="E1111" s="526"/>
      <c r="F1111" s="61"/>
      <c r="G1111" s="527"/>
      <c r="H1111" s="528"/>
      <c r="I1111" s="528"/>
      <c r="J1111" s="528"/>
      <c r="K1111" s="528"/>
      <c r="L1111" s="528"/>
      <c r="M1111" s="528"/>
      <c r="N1111" s="528"/>
      <c r="O1111" s="528"/>
      <c r="P1111" s="528"/>
      <c r="Q1111" s="528"/>
      <c r="R1111" s="528"/>
      <c r="S1111" s="528"/>
      <c r="T1111" s="528"/>
      <c r="U1111" s="528"/>
      <c r="V1111" s="528"/>
      <c r="W1111" s="528"/>
      <c r="X1111" s="527"/>
      <c r="Y1111" s="528"/>
      <c r="Z1111" s="528"/>
      <c r="AA1111" s="528"/>
      <c r="AB1111" s="528"/>
      <c r="AC1111" s="528"/>
      <c r="AD1111" s="528"/>
      <c r="AE1111" s="528"/>
      <c r="AF1111" s="528"/>
      <c r="AG1111" s="528"/>
      <c r="AH1111" s="528"/>
      <c r="AI1111" s="528"/>
      <c r="AJ1111" s="528"/>
      <c r="AK1111" s="528"/>
      <c r="AL1111" s="528"/>
      <c r="AM1111" s="528"/>
      <c r="AN1111" s="528"/>
      <c r="AO1111" s="528"/>
      <c r="AP1111" s="528"/>
      <c r="AQ1111" s="528"/>
      <c r="AR1111" s="528"/>
      <c r="AS1111" s="528"/>
      <c r="AT1111" s="528"/>
      <c r="AU1111" s="528"/>
      <c r="AV1111" s="528"/>
      <c r="AW1111" s="528"/>
      <c r="AX1111" s="528"/>
    </row>
    <row r="1112" spans="1:50">
      <c r="A1112" s="526"/>
      <c r="B1112" s="526"/>
      <c r="C1112" s="526"/>
      <c r="D1112" s="526"/>
      <c r="E1112" s="526"/>
      <c r="F1112" s="61"/>
      <c r="G1112" s="527"/>
      <c r="H1112" s="528"/>
      <c r="I1112" s="528"/>
      <c r="J1112" s="528"/>
      <c r="K1112" s="528"/>
      <c r="L1112" s="528"/>
      <c r="M1112" s="528"/>
      <c r="N1112" s="528"/>
      <c r="O1112" s="528"/>
      <c r="P1112" s="528"/>
      <c r="Q1112" s="528"/>
      <c r="R1112" s="527"/>
      <c r="S1112" s="528"/>
      <c r="T1112" s="528"/>
      <c r="U1112" s="528"/>
      <c r="V1112" s="528"/>
      <c r="W1112" s="527"/>
      <c r="X1112" s="528"/>
      <c r="Y1112" s="527"/>
      <c r="Z1112" s="528"/>
      <c r="AA1112" s="528"/>
      <c r="AB1112" s="528"/>
      <c r="AC1112" s="528"/>
      <c r="AD1112" s="527"/>
      <c r="AE1112" s="528"/>
      <c r="AF1112" s="528"/>
      <c r="AG1112" s="528"/>
      <c r="AH1112" s="528"/>
      <c r="AI1112" s="528"/>
      <c r="AJ1112" s="528"/>
      <c r="AK1112" s="528"/>
      <c r="AL1112" s="528"/>
      <c r="AM1112" s="528"/>
      <c r="AN1112" s="528"/>
      <c r="AO1112" s="528"/>
      <c r="AP1112" s="528"/>
      <c r="AQ1112" s="528"/>
      <c r="AR1112" s="528"/>
      <c r="AS1112" s="528"/>
      <c r="AT1112" s="528"/>
      <c r="AU1112" s="528"/>
      <c r="AV1112" s="528"/>
      <c r="AW1112" s="528"/>
      <c r="AX1112" s="528"/>
    </row>
    <row r="1113" spans="1:50">
      <c r="A1113" s="526"/>
      <c r="B1113" s="526"/>
      <c r="C1113" s="526"/>
      <c r="D1113" s="526"/>
      <c r="E1113" s="526"/>
      <c r="F1113" s="61"/>
      <c r="G1113" s="527"/>
      <c r="H1113" s="528"/>
      <c r="I1113" s="528"/>
      <c r="J1113" s="528"/>
      <c r="K1113" s="528"/>
      <c r="L1113" s="528"/>
      <c r="M1113" s="528"/>
      <c r="N1113" s="528"/>
      <c r="O1113" s="528"/>
      <c r="P1113" s="528"/>
      <c r="Q1113" s="528"/>
      <c r="R1113" s="527"/>
      <c r="S1113" s="528"/>
      <c r="T1113" s="528"/>
      <c r="U1113" s="528"/>
      <c r="V1113" s="528"/>
      <c r="W1113" s="527"/>
      <c r="X1113" s="528"/>
      <c r="Y1113" s="527"/>
      <c r="Z1113" s="528"/>
      <c r="AA1113" s="527"/>
      <c r="AB1113" s="528"/>
      <c r="AC1113" s="527"/>
      <c r="AD1113" s="528"/>
      <c r="AE1113" s="528"/>
      <c r="AF1113" s="528"/>
      <c r="AG1113" s="528"/>
      <c r="AH1113" s="528"/>
      <c r="AI1113" s="528"/>
      <c r="AJ1113" s="528"/>
      <c r="AK1113" s="528"/>
      <c r="AL1113" s="528"/>
      <c r="AM1113" s="528"/>
      <c r="AN1113" s="528"/>
      <c r="AO1113" s="528"/>
      <c r="AP1113" s="528"/>
      <c r="AQ1113" s="528"/>
      <c r="AR1113" s="528"/>
      <c r="AS1113" s="528"/>
      <c r="AT1113" s="528"/>
      <c r="AU1113" s="528"/>
      <c r="AV1113" s="528"/>
      <c r="AW1113" s="528"/>
      <c r="AX1113" s="528"/>
    </row>
    <row r="1114" spans="1:50">
      <c r="A1114" s="526"/>
      <c r="B1114" s="526"/>
      <c r="C1114" s="526"/>
      <c r="D1114" s="526"/>
      <c r="E1114" s="526"/>
      <c r="F1114" s="61"/>
      <c r="G1114" s="527"/>
      <c r="H1114" s="528"/>
      <c r="I1114" s="528"/>
      <c r="J1114" s="528"/>
      <c r="K1114" s="528"/>
      <c r="L1114" s="528"/>
      <c r="M1114" s="528"/>
      <c r="N1114" s="528"/>
      <c r="O1114" s="528"/>
      <c r="P1114" s="528"/>
      <c r="Q1114" s="528"/>
      <c r="R1114" s="527"/>
      <c r="S1114" s="528"/>
      <c r="T1114" s="528"/>
      <c r="U1114" s="528"/>
      <c r="V1114" s="528"/>
      <c r="W1114" s="527"/>
      <c r="X1114" s="528"/>
      <c r="Y1114" s="527"/>
      <c r="Z1114" s="528"/>
      <c r="AA1114" s="528"/>
      <c r="AB1114" s="528"/>
      <c r="AC1114" s="527"/>
      <c r="AD1114" s="528"/>
      <c r="AE1114" s="528"/>
      <c r="AF1114" s="528"/>
      <c r="AG1114" s="528"/>
      <c r="AH1114" s="528"/>
      <c r="AI1114" s="528"/>
      <c r="AJ1114" s="528"/>
      <c r="AK1114" s="528"/>
      <c r="AL1114" s="528"/>
      <c r="AM1114" s="528"/>
      <c r="AN1114" s="528"/>
      <c r="AO1114" s="528"/>
      <c r="AP1114" s="528"/>
      <c r="AQ1114" s="528"/>
      <c r="AR1114" s="528"/>
      <c r="AS1114" s="528"/>
      <c r="AT1114" s="528"/>
      <c r="AU1114" s="528"/>
      <c r="AV1114" s="528"/>
      <c r="AW1114" s="528"/>
      <c r="AX1114" s="528"/>
    </row>
    <row r="1115" spans="1:50">
      <c r="A1115" s="526"/>
      <c r="B1115" s="526"/>
      <c r="C1115" s="526"/>
      <c r="D1115" s="526"/>
      <c r="E1115" s="526"/>
      <c r="F1115" s="61"/>
      <c r="G1115" s="527"/>
      <c r="H1115" s="528"/>
      <c r="I1115" s="528"/>
      <c r="J1115" s="528"/>
      <c r="K1115" s="528"/>
      <c r="L1115" s="528"/>
      <c r="M1115" s="528"/>
      <c r="N1115" s="528"/>
      <c r="O1115" s="528"/>
      <c r="P1115" s="528"/>
      <c r="Q1115" s="528"/>
      <c r="R1115" s="528"/>
      <c r="S1115" s="528"/>
      <c r="T1115" s="528"/>
      <c r="U1115" s="528"/>
      <c r="V1115" s="528"/>
      <c r="W1115" s="527"/>
      <c r="X1115" s="527"/>
      <c r="Y1115" s="528"/>
      <c r="Z1115" s="528"/>
      <c r="AA1115" s="528"/>
      <c r="AB1115" s="528"/>
      <c r="AC1115" s="528"/>
      <c r="AD1115" s="527"/>
      <c r="AE1115" s="528"/>
      <c r="AF1115" s="528"/>
      <c r="AG1115" s="528"/>
      <c r="AH1115" s="528"/>
      <c r="AI1115" s="528"/>
      <c r="AJ1115" s="528"/>
      <c r="AK1115" s="528"/>
      <c r="AL1115" s="528"/>
      <c r="AM1115" s="528"/>
      <c r="AN1115" s="528"/>
      <c r="AO1115" s="528"/>
      <c r="AP1115" s="528"/>
      <c r="AQ1115" s="528"/>
      <c r="AR1115" s="528"/>
      <c r="AS1115" s="528"/>
      <c r="AT1115" s="528"/>
      <c r="AU1115" s="528"/>
      <c r="AV1115" s="528"/>
      <c r="AW1115" s="528"/>
      <c r="AX1115" s="528"/>
    </row>
    <row r="1116" spans="1:50">
      <c r="A1116" s="526"/>
      <c r="B1116" s="526"/>
      <c r="C1116" s="526"/>
      <c r="D1116" s="526"/>
      <c r="E1116" s="526"/>
      <c r="F1116" s="61"/>
      <c r="G1116" s="527"/>
      <c r="H1116" s="528"/>
      <c r="I1116" s="528"/>
      <c r="J1116" s="528"/>
      <c r="K1116" s="528"/>
      <c r="L1116" s="528"/>
      <c r="M1116" s="528"/>
      <c r="N1116" s="528"/>
      <c r="O1116" s="528"/>
      <c r="P1116" s="528"/>
      <c r="Q1116" s="528"/>
      <c r="R1116" s="528"/>
      <c r="S1116" s="528"/>
      <c r="T1116" s="528"/>
      <c r="U1116" s="528"/>
      <c r="V1116" s="528"/>
      <c r="W1116" s="527"/>
      <c r="X1116" s="528"/>
      <c r="Y1116" s="528"/>
      <c r="Z1116" s="528"/>
      <c r="AA1116" s="528"/>
      <c r="AB1116" s="527"/>
      <c r="AC1116" s="528"/>
      <c r="AD1116" s="528"/>
      <c r="AE1116" s="528"/>
      <c r="AF1116" s="528"/>
      <c r="AG1116" s="528"/>
      <c r="AH1116" s="528"/>
      <c r="AI1116" s="528"/>
      <c r="AJ1116" s="528"/>
      <c r="AK1116" s="528"/>
      <c r="AL1116" s="528"/>
      <c r="AM1116" s="528"/>
      <c r="AN1116" s="528"/>
      <c r="AO1116" s="528"/>
      <c r="AP1116" s="528"/>
      <c r="AQ1116" s="528"/>
      <c r="AR1116" s="528"/>
      <c r="AS1116" s="528"/>
      <c r="AT1116" s="528"/>
      <c r="AU1116" s="528"/>
      <c r="AV1116" s="528"/>
      <c r="AW1116" s="528"/>
      <c r="AX1116" s="528"/>
    </row>
    <row r="1117" spans="1:50">
      <c r="A1117" s="526"/>
      <c r="B1117" s="526"/>
      <c r="C1117" s="526"/>
      <c r="D1117" s="526"/>
      <c r="E1117" s="526"/>
      <c r="F1117" s="61"/>
      <c r="G1117" s="527"/>
      <c r="H1117" s="528"/>
      <c r="I1117" s="528"/>
      <c r="J1117" s="528"/>
      <c r="K1117" s="528"/>
      <c r="L1117" s="528"/>
      <c r="M1117" s="528"/>
      <c r="N1117" s="528"/>
      <c r="O1117" s="528"/>
      <c r="P1117" s="528"/>
      <c r="Q1117" s="528"/>
      <c r="R1117" s="527"/>
      <c r="S1117" s="528"/>
      <c r="T1117" s="528"/>
      <c r="U1117" s="528"/>
      <c r="V1117" s="528"/>
      <c r="W1117" s="527"/>
      <c r="X1117" s="528"/>
      <c r="Y1117" s="528"/>
      <c r="Z1117" s="528"/>
      <c r="AA1117" s="528"/>
      <c r="AB1117" s="528"/>
      <c r="AC1117" s="528"/>
      <c r="AD1117" s="527"/>
      <c r="AE1117" s="528"/>
      <c r="AF1117" s="528"/>
      <c r="AG1117" s="528"/>
      <c r="AH1117" s="528"/>
      <c r="AI1117" s="528"/>
      <c r="AJ1117" s="528"/>
      <c r="AK1117" s="528"/>
      <c r="AL1117" s="528"/>
      <c r="AM1117" s="528"/>
      <c r="AN1117" s="528"/>
      <c r="AO1117" s="528"/>
      <c r="AP1117" s="528"/>
      <c r="AQ1117" s="527"/>
      <c r="AR1117" s="527"/>
      <c r="AS1117" s="527"/>
      <c r="AT1117" s="528"/>
      <c r="AU1117" s="528"/>
      <c r="AV1117" s="528"/>
      <c r="AW1117" s="528"/>
      <c r="AX1117" s="528"/>
    </row>
    <row r="1118" spans="1:50">
      <c r="A1118" s="526"/>
      <c r="B1118" s="526"/>
      <c r="C1118" s="526"/>
      <c r="D1118" s="526"/>
      <c r="E1118" s="526"/>
      <c r="F1118" s="61"/>
      <c r="G1118" s="527"/>
      <c r="H1118" s="528"/>
      <c r="I1118" s="528"/>
      <c r="J1118" s="528"/>
      <c r="K1118" s="528"/>
      <c r="L1118" s="528"/>
      <c r="M1118" s="528"/>
      <c r="N1118" s="528"/>
      <c r="O1118" s="528"/>
      <c r="P1118" s="528"/>
      <c r="Q1118" s="528"/>
      <c r="R1118" s="528"/>
      <c r="S1118" s="528"/>
      <c r="T1118" s="528"/>
      <c r="U1118" s="527"/>
      <c r="V1118" s="528"/>
      <c r="W1118" s="527"/>
      <c r="X1118" s="527"/>
      <c r="Y1118" s="528"/>
      <c r="Z1118" s="527"/>
      <c r="AA1118" s="528"/>
      <c r="AB1118" s="528"/>
      <c r="AC1118" s="528"/>
      <c r="AD1118" s="528"/>
      <c r="AE1118" s="528"/>
      <c r="AF1118" s="528"/>
      <c r="AG1118" s="527"/>
      <c r="AH1118" s="528"/>
      <c r="AI1118" s="528"/>
      <c r="AJ1118" s="528"/>
      <c r="AK1118" s="528"/>
      <c r="AL1118" s="528"/>
      <c r="AM1118" s="528"/>
      <c r="AN1118" s="528"/>
      <c r="AO1118" s="528"/>
      <c r="AP1118" s="528"/>
      <c r="AQ1118" s="528"/>
      <c r="AR1118" s="528"/>
      <c r="AS1118" s="528"/>
      <c r="AT1118" s="528"/>
      <c r="AU1118" s="528"/>
      <c r="AV1118" s="528"/>
      <c r="AW1118" s="528"/>
      <c r="AX1118" s="528"/>
    </row>
    <row r="1119" spans="1:50">
      <c r="A1119" s="526"/>
      <c r="B1119" s="526"/>
      <c r="C1119" s="526"/>
      <c r="D1119" s="526"/>
      <c r="E1119" s="526"/>
      <c r="F1119" s="61"/>
      <c r="G1119" s="527"/>
      <c r="H1119" s="528"/>
      <c r="I1119" s="528"/>
      <c r="J1119" s="528"/>
      <c r="K1119" s="528"/>
      <c r="L1119" s="528"/>
      <c r="M1119" s="528"/>
      <c r="N1119" s="528"/>
      <c r="O1119" s="528"/>
      <c r="P1119" s="528"/>
      <c r="Q1119" s="528"/>
      <c r="R1119" s="527"/>
      <c r="S1119" s="528"/>
      <c r="T1119" s="528"/>
      <c r="U1119" s="528"/>
      <c r="V1119" s="528"/>
      <c r="W1119" s="527"/>
      <c r="X1119" s="528"/>
      <c r="Y1119" s="528"/>
      <c r="Z1119" s="528"/>
      <c r="AA1119" s="528"/>
      <c r="AB1119" s="528"/>
      <c r="AC1119" s="528"/>
      <c r="AD1119" s="527"/>
      <c r="AE1119" s="528"/>
      <c r="AF1119" s="528"/>
      <c r="AG1119" s="528"/>
      <c r="AH1119" s="528"/>
      <c r="AI1119" s="528"/>
      <c r="AJ1119" s="528"/>
      <c r="AK1119" s="528"/>
      <c r="AL1119" s="528"/>
      <c r="AM1119" s="528"/>
      <c r="AN1119" s="528"/>
      <c r="AO1119" s="528"/>
      <c r="AP1119" s="528"/>
      <c r="AQ1119" s="528"/>
      <c r="AR1119" s="528"/>
      <c r="AS1119" s="528"/>
      <c r="AT1119" s="528"/>
      <c r="AU1119" s="528"/>
      <c r="AV1119" s="528"/>
      <c r="AW1119" s="528"/>
      <c r="AX1119" s="528"/>
    </row>
    <row r="1120" spans="1:50">
      <c r="A1120" s="526"/>
      <c r="B1120" s="526"/>
      <c r="C1120" s="526"/>
      <c r="D1120" s="526"/>
      <c r="E1120" s="526"/>
      <c r="F1120" s="61"/>
      <c r="G1120" s="527"/>
      <c r="H1120" s="528"/>
      <c r="I1120" s="528"/>
      <c r="J1120" s="528"/>
      <c r="K1120" s="528"/>
      <c r="L1120" s="528"/>
      <c r="M1120" s="528"/>
      <c r="N1120" s="528"/>
      <c r="O1120" s="528"/>
      <c r="P1120" s="528"/>
      <c r="Q1120" s="528"/>
      <c r="R1120" s="527"/>
      <c r="S1120" s="528"/>
      <c r="T1120" s="528"/>
      <c r="U1120" s="528"/>
      <c r="V1120" s="528"/>
      <c r="W1120" s="527"/>
      <c r="X1120" s="528"/>
      <c r="Y1120" s="528"/>
      <c r="Z1120" s="528"/>
      <c r="AA1120" s="528"/>
      <c r="AB1120" s="528"/>
      <c r="AC1120" s="528"/>
      <c r="AD1120" s="528"/>
      <c r="AE1120" s="528"/>
      <c r="AF1120" s="528"/>
      <c r="AG1120" s="528"/>
      <c r="AH1120" s="528"/>
      <c r="AI1120" s="528"/>
      <c r="AJ1120" s="528"/>
      <c r="AK1120" s="528"/>
      <c r="AL1120" s="528"/>
      <c r="AM1120" s="528"/>
      <c r="AN1120" s="528"/>
      <c r="AO1120" s="528"/>
      <c r="AP1120" s="528"/>
      <c r="AQ1120" s="528"/>
      <c r="AR1120" s="528"/>
      <c r="AS1120" s="528"/>
      <c r="AT1120" s="528"/>
      <c r="AU1120" s="528"/>
      <c r="AV1120" s="528"/>
      <c r="AW1120" s="528"/>
      <c r="AX1120" s="528"/>
    </row>
    <row r="1121" spans="1:50">
      <c r="A1121" s="526"/>
      <c r="B1121" s="526"/>
      <c r="C1121" s="526"/>
      <c r="D1121" s="526"/>
      <c r="E1121" s="526"/>
      <c r="F1121" s="61"/>
      <c r="G1121" s="527"/>
      <c r="H1121" s="528"/>
      <c r="I1121" s="528"/>
      <c r="J1121" s="528"/>
      <c r="K1121" s="528"/>
      <c r="L1121" s="528"/>
      <c r="M1121" s="528"/>
      <c r="N1121" s="528"/>
      <c r="O1121" s="528"/>
      <c r="P1121" s="528"/>
      <c r="Q1121" s="528"/>
      <c r="R1121" s="528"/>
      <c r="S1121" s="528"/>
      <c r="T1121" s="528"/>
      <c r="U1121" s="527"/>
      <c r="V1121" s="528"/>
      <c r="W1121" s="528"/>
      <c r="X1121" s="527"/>
      <c r="Y1121" s="528"/>
      <c r="Z1121" s="528"/>
      <c r="AA1121" s="528"/>
      <c r="AB1121" s="527"/>
      <c r="AC1121" s="528"/>
      <c r="AD1121" s="528"/>
      <c r="AE1121" s="528"/>
      <c r="AF1121" s="528"/>
      <c r="AG1121" s="528"/>
      <c r="AH1121" s="528"/>
      <c r="AI1121" s="528"/>
      <c r="AJ1121" s="528"/>
      <c r="AK1121" s="528"/>
      <c r="AL1121" s="528"/>
      <c r="AM1121" s="528"/>
      <c r="AN1121" s="528"/>
      <c r="AO1121" s="528"/>
      <c r="AP1121" s="528"/>
      <c r="AQ1121" s="528"/>
      <c r="AR1121" s="528"/>
      <c r="AS1121" s="528"/>
      <c r="AT1121" s="528"/>
      <c r="AU1121" s="528"/>
      <c r="AV1121" s="528"/>
      <c r="AW1121" s="528"/>
      <c r="AX1121" s="528"/>
    </row>
    <row r="1122" spans="1:50">
      <c r="A1122" s="526"/>
      <c r="B1122" s="526"/>
      <c r="C1122" s="526"/>
      <c r="D1122" s="526"/>
      <c r="E1122" s="526"/>
      <c r="F1122" s="61"/>
      <c r="G1122" s="527"/>
      <c r="H1122" s="528"/>
      <c r="I1122" s="528"/>
      <c r="J1122" s="528"/>
      <c r="K1122" s="528"/>
      <c r="L1122" s="528"/>
      <c r="M1122" s="528"/>
      <c r="N1122" s="528"/>
      <c r="O1122" s="528"/>
      <c r="P1122" s="528"/>
      <c r="Q1122" s="528"/>
      <c r="R1122" s="527"/>
      <c r="S1122" s="528"/>
      <c r="T1122" s="528"/>
      <c r="U1122" s="528"/>
      <c r="V1122" s="528"/>
      <c r="W1122" s="527"/>
      <c r="X1122" s="527"/>
      <c r="Y1122" s="528"/>
      <c r="Z1122" s="528"/>
      <c r="AA1122" s="528"/>
      <c r="AB1122" s="528"/>
      <c r="AC1122" s="528"/>
      <c r="AD1122" s="528"/>
      <c r="AE1122" s="528"/>
      <c r="AF1122" s="528"/>
      <c r="AG1122" s="528"/>
      <c r="AH1122" s="528"/>
      <c r="AI1122" s="528"/>
      <c r="AJ1122" s="528"/>
      <c r="AK1122" s="528"/>
      <c r="AL1122" s="528"/>
      <c r="AM1122" s="528"/>
      <c r="AN1122" s="528"/>
      <c r="AO1122" s="528"/>
      <c r="AP1122" s="528"/>
      <c r="AQ1122" s="528"/>
      <c r="AR1122" s="528"/>
      <c r="AS1122" s="528"/>
      <c r="AT1122" s="528"/>
      <c r="AU1122" s="528"/>
      <c r="AV1122" s="528"/>
      <c r="AW1122" s="528"/>
      <c r="AX1122" s="528"/>
    </row>
    <row r="1123" spans="1:50">
      <c r="A1123" s="526"/>
      <c r="B1123" s="526"/>
      <c r="C1123" s="526"/>
      <c r="D1123" s="526"/>
      <c r="E1123" s="526"/>
      <c r="F1123" s="61"/>
      <c r="G1123" s="527"/>
      <c r="H1123" s="528"/>
      <c r="I1123" s="528"/>
      <c r="J1123" s="528"/>
      <c r="K1123" s="528"/>
      <c r="L1123" s="528"/>
      <c r="M1123" s="528"/>
      <c r="N1123" s="528"/>
      <c r="O1123" s="528"/>
      <c r="P1123" s="528"/>
      <c r="Q1123" s="528"/>
      <c r="R1123" s="527"/>
      <c r="S1123" s="528"/>
      <c r="T1123" s="528"/>
      <c r="U1123" s="527"/>
      <c r="V1123" s="528"/>
      <c r="W1123" s="527"/>
      <c r="X1123" s="527"/>
      <c r="Y1123" s="528"/>
      <c r="Z1123" s="528"/>
      <c r="AA1123" s="528"/>
      <c r="AB1123" s="528"/>
      <c r="AC1123" s="528"/>
      <c r="AD1123" s="528"/>
      <c r="AE1123" s="528"/>
      <c r="AF1123" s="528"/>
      <c r="AG1123" s="528"/>
      <c r="AH1123" s="528"/>
      <c r="AI1123" s="528"/>
      <c r="AJ1123" s="528"/>
      <c r="AK1123" s="528"/>
      <c r="AL1123" s="528"/>
      <c r="AM1123" s="528"/>
      <c r="AN1123" s="528"/>
      <c r="AO1123" s="528"/>
      <c r="AP1123" s="528"/>
      <c r="AQ1123" s="528"/>
      <c r="AR1123" s="528"/>
      <c r="AS1123" s="528"/>
      <c r="AT1123" s="528"/>
      <c r="AU1123" s="528"/>
      <c r="AV1123" s="528"/>
      <c r="AW1123" s="528"/>
      <c r="AX1123" s="528"/>
    </row>
    <row r="1124" spans="1:50">
      <c r="A1124" s="526"/>
      <c r="B1124" s="526"/>
      <c r="C1124" s="526"/>
      <c r="D1124" s="526"/>
      <c r="E1124" s="526"/>
      <c r="F1124" s="61"/>
      <c r="G1124" s="527"/>
      <c r="H1124" s="528"/>
      <c r="I1124" s="528"/>
      <c r="J1124" s="528"/>
      <c r="K1124" s="528"/>
      <c r="L1124" s="528"/>
      <c r="M1124" s="528"/>
      <c r="N1124" s="528"/>
      <c r="O1124" s="528"/>
      <c r="P1124" s="528"/>
      <c r="Q1124" s="528"/>
      <c r="R1124" s="528"/>
      <c r="S1124" s="528"/>
      <c r="T1124" s="528"/>
      <c r="U1124" s="528"/>
      <c r="V1124" s="528"/>
      <c r="W1124" s="527"/>
      <c r="X1124" s="528"/>
      <c r="Y1124" s="528"/>
      <c r="Z1124" s="528"/>
      <c r="AA1124" s="528"/>
      <c r="AB1124" s="528"/>
      <c r="AC1124" s="528"/>
      <c r="AD1124" s="528"/>
      <c r="AE1124" s="528"/>
      <c r="AF1124" s="528"/>
      <c r="AG1124" s="528"/>
      <c r="AH1124" s="528"/>
      <c r="AI1124" s="528"/>
      <c r="AJ1124" s="528"/>
      <c r="AK1124" s="528"/>
      <c r="AL1124" s="528"/>
      <c r="AM1124" s="528"/>
      <c r="AN1124" s="528"/>
      <c r="AO1124" s="528"/>
      <c r="AP1124" s="528"/>
      <c r="AQ1124" s="528"/>
      <c r="AR1124" s="528"/>
      <c r="AS1124" s="528"/>
      <c r="AT1124" s="528"/>
      <c r="AU1124" s="528"/>
      <c r="AV1124" s="528"/>
      <c r="AW1124" s="528"/>
      <c r="AX1124" s="528"/>
    </row>
    <row r="1125" spans="1:50">
      <c r="A1125" s="526"/>
      <c r="B1125" s="526"/>
      <c r="C1125" s="526"/>
      <c r="D1125" s="526"/>
      <c r="E1125" s="526"/>
      <c r="F1125" s="61"/>
      <c r="G1125" s="527"/>
      <c r="H1125" s="528"/>
      <c r="I1125" s="528"/>
      <c r="J1125" s="528"/>
      <c r="K1125" s="528"/>
      <c r="L1125" s="528"/>
      <c r="M1125" s="528"/>
      <c r="N1125" s="528"/>
      <c r="O1125" s="528"/>
      <c r="P1125" s="528"/>
      <c r="Q1125" s="528"/>
      <c r="R1125" s="528"/>
      <c r="S1125" s="528"/>
      <c r="T1125" s="528"/>
      <c r="U1125" s="528"/>
      <c r="V1125" s="528"/>
      <c r="W1125" s="527"/>
      <c r="X1125" s="527"/>
      <c r="Y1125" s="528"/>
      <c r="Z1125" s="528"/>
      <c r="AA1125" s="528"/>
      <c r="AB1125" s="528"/>
      <c r="AC1125" s="528"/>
      <c r="AD1125" s="528"/>
      <c r="AE1125" s="528"/>
      <c r="AF1125" s="528"/>
      <c r="AG1125" s="528"/>
      <c r="AH1125" s="528"/>
      <c r="AI1125" s="528"/>
      <c r="AJ1125" s="528"/>
      <c r="AK1125" s="528"/>
      <c r="AL1125" s="528"/>
      <c r="AM1125" s="528"/>
      <c r="AN1125" s="528"/>
      <c r="AO1125" s="528"/>
      <c r="AP1125" s="528"/>
      <c r="AQ1125" s="528"/>
      <c r="AR1125" s="528"/>
      <c r="AS1125" s="528"/>
      <c r="AT1125" s="528"/>
      <c r="AU1125" s="528"/>
      <c r="AV1125" s="528"/>
      <c r="AW1125" s="528"/>
      <c r="AX1125" s="528"/>
    </row>
    <row r="1126" spans="1:50">
      <c r="A1126" s="526"/>
      <c r="B1126" s="526"/>
      <c r="C1126" s="526"/>
      <c r="D1126" s="526"/>
      <c r="E1126" s="526"/>
      <c r="F1126" s="61"/>
      <c r="G1126" s="527"/>
      <c r="H1126" s="528"/>
      <c r="I1126" s="528"/>
      <c r="J1126" s="528"/>
      <c r="K1126" s="528"/>
      <c r="L1126" s="528"/>
      <c r="M1126" s="528"/>
      <c r="N1126" s="528"/>
      <c r="O1126" s="528"/>
      <c r="P1126" s="528"/>
      <c r="Q1126" s="528"/>
      <c r="R1126" s="527"/>
      <c r="S1126" s="528"/>
      <c r="T1126" s="528"/>
      <c r="U1126" s="528"/>
      <c r="V1126" s="528"/>
      <c r="W1126" s="528"/>
      <c r="X1126" s="528"/>
      <c r="Y1126" s="528"/>
      <c r="Z1126" s="528"/>
      <c r="AA1126" s="527"/>
      <c r="AB1126" s="528"/>
      <c r="AC1126" s="527"/>
      <c r="AD1126" s="528"/>
      <c r="AE1126" s="528"/>
      <c r="AF1126" s="528"/>
      <c r="AG1126" s="528"/>
      <c r="AH1126" s="528"/>
      <c r="AI1126" s="528"/>
      <c r="AJ1126" s="528"/>
      <c r="AK1126" s="528"/>
      <c r="AL1126" s="528"/>
      <c r="AM1126" s="528"/>
      <c r="AN1126" s="528"/>
      <c r="AO1126" s="528"/>
      <c r="AP1126" s="528"/>
      <c r="AQ1126" s="528"/>
      <c r="AR1126" s="528"/>
      <c r="AS1126" s="528"/>
      <c r="AT1126" s="528"/>
      <c r="AU1126" s="528"/>
      <c r="AV1126" s="528"/>
      <c r="AW1126" s="528"/>
      <c r="AX1126" s="528"/>
    </row>
    <row r="1127" spans="1:50">
      <c r="A1127" s="526"/>
      <c r="B1127" s="526"/>
      <c r="C1127" s="526"/>
      <c r="D1127" s="526"/>
      <c r="E1127" s="526"/>
      <c r="F1127" s="61"/>
      <c r="G1127" s="527"/>
      <c r="H1127" s="528"/>
      <c r="I1127" s="528"/>
      <c r="J1127" s="528"/>
      <c r="K1127" s="528"/>
      <c r="L1127" s="528"/>
      <c r="M1127" s="528"/>
      <c r="N1127" s="528"/>
      <c r="O1127" s="528"/>
      <c r="P1127" s="528"/>
      <c r="Q1127" s="528"/>
      <c r="R1127" s="527"/>
      <c r="S1127" s="528"/>
      <c r="T1127" s="528"/>
      <c r="U1127" s="527"/>
      <c r="V1127" s="528"/>
      <c r="W1127" s="527"/>
      <c r="X1127" s="527"/>
      <c r="Y1127" s="528"/>
      <c r="Z1127" s="527"/>
      <c r="AA1127" s="528"/>
      <c r="AB1127" s="528"/>
      <c r="AC1127" s="528"/>
      <c r="AD1127" s="528"/>
      <c r="AE1127" s="528"/>
      <c r="AF1127" s="528"/>
      <c r="AG1127" s="528"/>
      <c r="AH1127" s="528"/>
      <c r="AI1127" s="528"/>
      <c r="AJ1127" s="528"/>
      <c r="AK1127" s="528"/>
      <c r="AL1127" s="528"/>
      <c r="AM1127" s="528"/>
      <c r="AN1127" s="528"/>
      <c r="AO1127" s="528"/>
      <c r="AP1127" s="528"/>
      <c r="AQ1127" s="528"/>
      <c r="AR1127" s="528"/>
      <c r="AS1127" s="528"/>
      <c r="AT1127" s="528"/>
      <c r="AU1127" s="528"/>
      <c r="AV1127" s="528"/>
      <c r="AW1127" s="528"/>
      <c r="AX1127" s="528"/>
    </row>
    <row r="1128" spans="1:50">
      <c r="A1128" s="526"/>
      <c r="B1128" s="526"/>
      <c r="C1128" s="526"/>
      <c r="D1128" s="526"/>
      <c r="E1128" s="526"/>
      <c r="F1128" s="61"/>
      <c r="G1128" s="527"/>
      <c r="H1128" s="528"/>
      <c r="I1128" s="528"/>
      <c r="J1128" s="528"/>
      <c r="K1128" s="528"/>
      <c r="L1128" s="528"/>
      <c r="M1128" s="528"/>
      <c r="N1128" s="528"/>
      <c r="O1128" s="528"/>
      <c r="P1128" s="528"/>
      <c r="Q1128" s="528"/>
      <c r="R1128" s="527"/>
      <c r="S1128" s="528"/>
      <c r="T1128" s="528"/>
      <c r="U1128" s="527"/>
      <c r="V1128" s="528"/>
      <c r="W1128" s="528"/>
      <c r="X1128" s="528"/>
      <c r="Y1128" s="527"/>
      <c r="Z1128" s="528"/>
      <c r="AA1128" s="528"/>
      <c r="AB1128" s="528"/>
      <c r="AC1128" s="528"/>
      <c r="AD1128" s="528"/>
      <c r="AE1128" s="528"/>
      <c r="AF1128" s="528"/>
      <c r="AG1128" s="528"/>
      <c r="AH1128" s="528"/>
      <c r="AI1128" s="528"/>
      <c r="AJ1128" s="528"/>
      <c r="AK1128" s="528"/>
      <c r="AL1128" s="528"/>
      <c r="AM1128" s="528"/>
      <c r="AN1128" s="528"/>
      <c r="AO1128" s="528"/>
      <c r="AP1128" s="528"/>
      <c r="AQ1128" s="528"/>
      <c r="AR1128" s="528"/>
      <c r="AS1128" s="528"/>
      <c r="AT1128" s="528"/>
      <c r="AU1128" s="528"/>
      <c r="AV1128" s="528"/>
      <c r="AW1128" s="528"/>
      <c r="AX1128" s="528"/>
    </row>
    <row r="1129" spans="1:50">
      <c r="A1129" s="526"/>
      <c r="B1129" s="526"/>
      <c r="C1129" s="526"/>
      <c r="D1129" s="526"/>
      <c r="E1129" s="526"/>
      <c r="F1129" s="61"/>
      <c r="G1129" s="527"/>
      <c r="H1129" s="528"/>
      <c r="I1129" s="528"/>
      <c r="J1129" s="528"/>
      <c r="K1129" s="528"/>
      <c r="L1129" s="528"/>
      <c r="M1129" s="528"/>
      <c r="N1129" s="528"/>
      <c r="O1129" s="528"/>
      <c r="P1129" s="528"/>
      <c r="Q1129" s="528"/>
      <c r="R1129" s="527"/>
      <c r="S1129" s="528"/>
      <c r="T1129" s="528"/>
      <c r="U1129" s="528"/>
      <c r="V1129" s="528"/>
      <c r="W1129" s="527"/>
      <c r="X1129" s="527"/>
      <c r="Y1129" s="528"/>
      <c r="Z1129" s="528"/>
      <c r="AA1129" s="528"/>
      <c r="AB1129" s="528"/>
      <c r="AC1129" s="528"/>
      <c r="AD1129" s="528"/>
      <c r="AE1129" s="528"/>
      <c r="AF1129" s="528"/>
      <c r="AG1129" s="528"/>
      <c r="AH1129" s="528"/>
      <c r="AI1129" s="528"/>
      <c r="AJ1129" s="528"/>
      <c r="AK1129" s="528"/>
      <c r="AL1129" s="528"/>
      <c r="AM1129" s="528"/>
      <c r="AN1129" s="528"/>
      <c r="AO1129" s="528"/>
      <c r="AP1129" s="528"/>
      <c r="AQ1129" s="528"/>
      <c r="AR1129" s="528"/>
      <c r="AS1129" s="528"/>
      <c r="AT1129" s="528"/>
      <c r="AU1129" s="528"/>
      <c r="AV1129" s="528"/>
      <c r="AW1129" s="528"/>
      <c r="AX1129" s="528"/>
    </row>
    <row r="1130" spans="1:50">
      <c r="A1130" s="526"/>
      <c r="B1130" s="526"/>
      <c r="C1130" s="526"/>
      <c r="D1130" s="526"/>
      <c r="E1130" s="526"/>
      <c r="F1130" s="61"/>
      <c r="G1130" s="527"/>
      <c r="H1130" s="528"/>
      <c r="I1130" s="528"/>
      <c r="J1130" s="528"/>
      <c r="K1130" s="528"/>
      <c r="L1130" s="528"/>
      <c r="M1130" s="528"/>
      <c r="N1130" s="528"/>
      <c r="O1130" s="528"/>
      <c r="P1130" s="528"/>
      <c r="Q1130" s="528"/>
      <c r="R1130" s="527"/>
      <c r="S1130" s="528"/>
      <c r="T1130" s="528"/>
      <c r="U1130" s="528"/>
      <c r="V1130" s="528"/>
      <c r="W1130" s="528"/>
      <c r="X1130" s="528"/>
      <c r="Y1130" s="528"/>
      <c r="Z1130" s="528"/>
      <c r="AA1130" s="528"/>
      <c r="AB1130" s="528"/>
      <c r="AC1130" s="528"/>
      <c r="AD1130" s="528"/>
      <c r="AE1130" s="528"/>
      <c r="AF1130" s="528"/>
      <c r="AG1130" s="528"/>
      <c r="AH1130" s="528"/>
      <c r="AI1130" s="528"/>
      <c r="AJ1130" s="528"/>
      <c r="AK1130" s="528"/>
      <c r="AL1130" s="528"/>
      <c r="AM1130" s="528"/>
      <c r="AN1130" s="528"/>
      <c r="AO1130" s="528"/>
      <c r="AP1130" s="528"/>
      <c r="AQ1130" s="528"/>
      <c r="AR1130" s="528"/>
      <c r="AS1130" s="528"/>
      <c r="AT1130" s="528"/>
      <c r="AU1130" s="528"/>
      <c r="AV1130" s="528"/>
      <c r="AW1130" s="528"/>
      <c r="AX1130" s="528"/>
    </row>
    <row r="1131" spans="1:50">
      <c r="A1131" s="526"/>
      <c r="B1131" s="526"/>
      <c r="C1131" s="526"/>
      <c r="D1131" s="526"/>
      <c r="E1131" s="526"/>
      <c r="F1131" s="61"/>
      <c r="G1131" s="527"/>
      <c r="H1131" s="528"/>
      <c r="I1131" s="528"/>
      <c r="J1131" s="528"/>
      <c r="K1131" s="528"/>
      <c r="L1131" s="528"/>
      <c r="M1131" s="528"/>
      <c r="N1131" s="528"/>
      <c r="O1131" s="528"/>
      <c r="P1131" s="528"/>
      <c r="Q1131" s="528"/>
      <c r="R1131" s="527"/>
      <c r="S1131" s="528"/>
      <c r="T1131" s="528"/>
      <c r="U1131" s="528"/>
      <c r="V1131" s="528"/>
      <c r="W1131" s="528"/>
      <c r="X1131" s="528"/>
      <c r="Y1131" s="528"/>
      <c r="Z1131" s="528"/>
      <c r="AA1131" s="528"/>
      <c r="AB1131" s="528"/>
      <c r="AC1131" s="528"/>
      <c r="AD1131" s="528"/>
      <c r="AE1131" s="528"/>
      <c r="AF1131" s="528"/>
      <c r="AG1131" s="527"/>
      <c r="AH1131" s="528"/>
      <c r="AI1131" s="528"/>
      <c r="AJ1131" s="528"/>
      <c r="AK1131" s="528"/>
      <c r="AL1131" s="528"/>
      <c r="AM1131" s="528"/>
      <c r="AN1131" s="528"/>
      <c r="AO1131" s="528"/>
      <c r="AP1131" s="528"/>
      <c r="AQ1131" s="528"/>
      <c r="AR1131" s="528"/>
      <c r="AS1131" s="528"/>
      <c r="AT1131" s="528"/>
      <c r="AU1131" s="528"/>
      <c r="AV1131" s="528"/>
      <c r="AW1131" s="528"/>
      <c r="AX1131" s="528"/>
    </row>
    <row r="1132" spans="1:50">
      <c r="A1132" s="526"/>
      <c r="B1132" s="526"/>
      <c r="C1132" s="526"/>
      <c r="D1132" s="526"/>
      <c r="E1132" s="526"/>
      <c r="F1132" s="61"/>
      <c r="G1132" s="527"/>
      <c r="H1132" s="528"/>
      <c r="I1132" s="528"/>
      <c r="J1132" s="528"/>
      <c r="K1132" s="528"/>
      <c r="L1132" s="528"/>
      <c r="M1132" s="528"/>
      <c r="N1132" s="528"/>
      <c r="O1132" s="528"/>
      <c r="P1132" s="528"/>
      <c r="Q1132" s="528"/>
      <c r="R1132" s="527"/>
      <c r="S1132" s="528"/>
      <c r="T1132" s="528"/>
      <c r="U1132" s="528"/>
      <c r="V1132" s="528"/>
      <c r="W1132" s="527"/>
      <c r="X1132" s="527"/>
      <c r="Y1132" s="527"/>
      <c r="Z1132" s="527"/>
      <c r="AA1132" s="528"/>
      <c r="AB1132" s="528"/>
      <c r="AC1132" s="528"/>
      <c r="AD1132" s="527"/>
      <c r="AE1132" s="528"/>
      <c r="AF1132" s="527"/>
      <c r="AG1132" s="527"/>
      <c r="AH1132" s="528"/>
      <c r="AI1132" s="528"/>
      <c r="AJ1132" s="528"/>
      <c r="AK1132" s="528"/>
      <c r="AL1132" s="528"/>
      <c r="AM1132" s="528"/>
      <c r="AN1132" s="528"/>
      <c r="AO1132" s="528"/>
      <c r="AP1132" s="528"/>
      <c r="AQ1132" s="528"/>
      <c r="AR1132" s="528"/>
      <c r="AS1132" s="528"/>
      <c r="AT1132" s="528"/>
      <c r="AU1132" s="528"/>
      <c r="AV1132" s="528"/>
      <c r="AW1132" s="528"/>
      <c r="AX1132" s="528"/>
    </row>
    <row r="1133" spans="1:50">
      <c r="A1133" s="526"/>
      <c r="B1133" s="526"/>
      <c r="C1133" s="526"/>
      <c r="D1133" s="526"/>
      <c r="E1133" s="526"/>
      <c r="F1133" s="61"/>
      <c r="G1133" s="527"/>
      <c r="H1133" s="528"/>
      <c r="I1133" s="528"/>
      <c r="J1133" s="528"/>
      <c r="K1133" s="528"/>
      <c r="L1133" s="528"/>
      <c r="M1133" s="528"/>
      <c r="N1133" s="528"/>
      <c r="O1133" s="528"/>
      <c r="P1133" s="528"/>
      <c r="Q1133" s="528"/>
      <c r="R1133" s="527"/>
      <c r="S1133" s="528"/>
      <c r="T1133" s="528"/>
      <c r="U1133" s="528"/>
      <c r="V1133" s="528"/>
      <c r="W1133" s="527"/>
      <c r="X1133" s="527"/>
      <c r="Y1133" s="527"/>
      <c r="Z1133" s="528"/>
      <c r="AA1133" s="528"/>
      <c r="AB1133" s="528"/>
      <c r="AC1133" s="528"/>
      <c r="AD1133" s="527"/>
      <c r="AE1133" s="528"/>
      <c r="AF1133" s="527"/>
      <c r="AG1133" s="528"/>
      <c r="AH1133" s="528"/>
      <c r="AI1133" s="528"/>
      <c r="AJ1133" s="528"/>
      <c r="AK1133" s="528"/>
      <c r="AL1133" s="528"/>
      <c r="AM1133" s="528"/>
      <c r="AN1133" s="528"/>
      <c r="AO1133" s="528"/>
      <c r="AP1133" s="528"/>
      <c r="AQ1133" s="528"/>
      <c r="AR1133" s="528"/>
      <c r="AS1133" s="528"/>
      <c r="AT1133" s="528"/>
      <c r="AU1133" s="528"/>
      <c r="AV1133" s="528"/>
      <c r="AW1133" s="528"/>
      <c r="AX1133" s="528"/>
    </row>
    <row r="1134" spans="1:50">
      <c r="A1134" s="526"/>
      <c r="B1134" s="526"/>
      <c r="C1134" s="526"/>
      <c r="D1134" s="526"/>
      <c r="E1134" s="526"/>
      <c r="F1134" s="61"/>
      <c r="G1134" s="527"/>
      <c r="H1134" s="527"/>
      <c r="I1134" s="527"/>
      <c r="J1134" s="527"/>
      <c r="K1134" s="527"/>
      <c r="L1134" s="527"/>
      <c r="M1134" s="527"/>
      <c r="N1134" s="527"/>
      <c r="O1134" s="527"/>
      <c r="P1134" s="527"/>
      <c r="Q1134" s="527"/>
      <c r="R1134" s="527"/>
      <c r="S1134" s="527"/>
      <c r="T1134" s="527"/>
      <c r="U1134" s="527"/>
      <c r="V1134" s="527"/>
      <c r="W1134" s="527"/>
      <c r="X1134" s="527"/>
      <c r="Y1134" s="527"/>
      <c r="Z1134" s="527"/>
      <c r="AA1134" s="527"/>
      <c r="AB1134" s="527"/>
      <c r="AC1134" s="527"/>
      <c r="AD1134" s="527"/>
      <c r="AE1134" s="528"/>
      <c r="AF1134" s="527"/>
      <c r="AG1134" s="527"/>
      <c r="AH1134" s="527"/>
      <c r="AI1134" s="528"/>
      <c r="AJ1134" s="527"/>
      <c r="AK1134" s="527"/>
      <c r="AL1134" s="527"/>
      <c r="AM1134" s="527"/>
      <c r="AN1134" s="527"/>
      <c r="AO1134" s="528"/>
      <c r="AP1134" s="527"/>
      <c r="AQ1134" s="528"/>
      <c r="AR1134" s="527"/>
      <c r="AS1134" s="528"/>
      <c r="AT1134" s="528"/>
      <c r="AU1134" s="527"/>
      <c r="AV1134" s="528"/>
      <c r="AW1134" s="528"/>
      <c r="AX1134" s="528"/>
    </row>
    <row r="1135" spans="1:50">
      <c r="A1135" s="526"/>
      <c r="B1135" s="526"/>
      <c r="C1135" s="526"/>
      <c r="D1135" s="526"/>
      <c r="E1135" s="526"/>
      <c r="F1135" s="61"/>
      <c r="G1135" s="527"/>
      <c r="H1135" s="527"/>
      <c r="I1135" s="527"/>
      <c r="J1135" s="527"/>
      <c r="K1135" s="527"/>
      <c r="L1135" s="527"/>
      <c r="M1135" s="528"/>
      <c r="N1135" s="527"/>
      <c r="O1135" s="527"/>
      <c r="P1135" s="527"/>
      <c r="Q1135" s="527"/>
      <c r="R1135" s="527"/>
      <c r="S1135" s="527"/>
      <c r="T1135" s="527"/>
      <c r="U1135" s="527"/>
      <c r="V1135" s="527"/>
      <c r="W1135" s="527"/>
      <c r="X1135" s="527"/>
      <c r="Y1135" s="527"/>
      <c r="Z1135" s="527"/>
      <c r="AA1135" s="527"/>
      <c r="AB1135" s="527"/>
      <c r="AC1135" s="527"/>
      <c r="AD1135" s="527"/>
      <c r="AE1135" s="528"/>
      <c r="AF1135" s="527"/>
      <c r="AG1135" s="527"/>
      <c r="AH1135" s="527"/>
      <c r="AI1135" s="527"/>
      <c r="AJ1135" s="527"/>
      <c r="AK1135" s="527"/>
      <c r="AL1135" s="527"/>
      <c r="AM1135" s="527"/>
      <c r="AN1135" s="527"/>
      <c r="AO1135" s="527"/>
      <c r="AP1135" s="527"/>
      <c r="AQ1135" s="527"/>
      <c r="AR1135" s="527"/>
      <c r="AS1135" s="527"/>
      <c r="AT1135" s="527"/>
      <c r="AU1135" s="527"/>
      <c r="AV1135" s="527"/>
      <c r="AW1135" s="527"/>
      <c r="AX1135" s="527"/>
    </row>
    <row r="1136" spans="1:50">
      <c r="A1136" s="526"/>
      <c r="B1136" s="526"/>
      <c r="C1136" s="526"/>
      <c r="D1136" s="526"/>
      <c r="E1136" s="526"/>
      <c r="F1136" s="61"/>
      <c r="G1136" s="527"/>
      <c r="H1136" s="527"/>
      <c r="I1136" s="527"/>
      <c r="J1136" s="527"/>
      <c r="K1136" s="527"/>
      <c r="L1136" s="527"/>
      <c r="M1136" s="527"/>
      <c r="N1136" s="527"/>
      <c r="O1136" s="527"/>
      <c r="P1136" s="527"/>
      <c r="Q1136" s="527"/>
      <c r="R1136" s="527"/>
      <c r="S1136" s="527"/>
      <c r="T1136" s="527"/>
      <c r="U1136" s="527"/>
      <c r="V1136" s="527"/>
      <c r="W1136" s="527"/>
      <c r="X1136" s="527"/>
      <c r="Y1136" s="527"/>
      <c r="Z1136" s="527"/>
      <c r="AA1136" s="527"/>
      <c r="AB1136" s="527"/>
      <c r="AC1136" s="527"/>
      <c r="AD1136" s="527"/>
      <c r="AE1136" s="528"/>
      <c r="AF1136" s="528"/>
      <c r="AG1136" s="527"/>
      <c r="AH1136" s="527"/>
      <c r="AI1136" s="527"/>
      <c r="AJ1136" s="527"/>
      <c r="AK1136" s="527"/>
      <c r="AL1136" s="527"/>
      <c r="AM1136" s="527"/>
      <c r="AN1136" s="527"/>
      <c r="AO1136" s="527"/>
      <c r="AP1136" s="527"/>
      <c r="AQ1136" s="527"/>
      <c r="AR1136" s="527"/>
      <c r="AS1136" s="527"/>
      <c r="AT1136" s="527"/>
      <c r="AU1136" s="527"/>
      <c r="AV1136" s="527"/>
      <c r="AW1136" s="527"/>
      <c r="AX1136" s="527"/>
    </row>
    <row r="1137" spans="1:50">
      <c r="A1137" s="526"/>
      <c r="B1137" s="526"/>
      <c r="C1137" s="526"/>
      <c r="D1137" s="526"/>
      <c r="E1137" s="526"/>
      <c r="F1137" s="61"/>
      <c r="G1137" s="527"/>
      <c r="H1137" s="527"/>
      <c r="I1137" s="527"/>
      <c r="J1137" s="527"/>
      <c r="K1137" s="527"/>
      <c r="L1137" s="527"/>
      <c r="M1137" s="527"/>
      <c r="N1137" s="527"/>
      <c r="O1137" s="527"/>
      <c r="P1137" s="527"/>
      <c r="Q1137" s="527"/>
      <c r="R1137" s="527"/>
      <c r="S1137" s="527"/>
      <c r="T1137" s="527"/>
      <c r="U1137" s="527"/>
      <c r="V1137" s="528"/>
      <c r="W1137" s="527"/>
      <c r="X1137" s="527"/>
      <c r="Y1137" s="527"/>
      <c r="Z1137" s="527"/>
      <c r="AA1137" s="527"/>
      <c r="AB1137" s="528"/>
      <c r="AC1137" s="528"/>
      <c r="AD1137" s="528"/>
      <c r="AE1137" s="528"/>
      <c r="AF1137" s="528"/>
      <c r="AG1137" s="528"/>
      <c r="AH1137" s="528"/>
      <c r="AI1137" s="528"/>
      <c r="AJ1137" s="528"/>
      <c r="AK1137" s="528"/>
      <c r="AL1137" s="528"/>
      <c r="AM1137" s="528"/>
      <c r="AN1137" s="528"/>
      <c r="AO1137" s="528"/>
      <c r="AP1137" s="528"/>
      <c r="AQ1137" s="528"/>
      <c r="AR1137" s="528"/>
      <c r="AS1137" s="528"/>
      <c r="AT1137" s="528"/>
      <c r="AU1137" s="528"/>
      <c r="AV1137" s="528"/>
      <c r="AW1137" s="528"/>
      <c r="AX1137" s="528"/>
    </row>
    <row r="1138" spans="1:50">
      <c r="A1138" s="526"/>
      <c r="B1138" s="526"/>
      <c r="C1138" s="526"/>
      <c r="D1138" s="526"/>
      <c r="E1138" s="526"/>
      <c r="F1138" s="61"/>
      <c r="G1138" s="527"/>
      <c r="H1138" s="527"/>
      <c r="I1138" s="527"/>
      <c r="J1138" s="527"/>
      <c r="K1138" s="527"/>
      <c r="L1138" s="527"/>
      <c r="M1138" s="527"/>
      <c r="N1138" s="527"/>
      <c r="O1138" s="527"/>
      <c r="P1138" s="527"/>
      <c r="Q1138" s="527"/>
      <c r="R1138" s="527"/>
      <c r="S1138" s="527"/>
      <c r="T1138" s="527"/>
      <c r="U1138" s="527"/>
      <c r="V1138" s="527"/>
      <c r="W1138" s="527"/>
      <c r="X1138" s="527"/>
      <c r="Y1138" s="527"/>
      <c r="Z1138" s="527"/>
      <c r="AA1138" s="527"/>
      <c r="AB1138" s="527"/>
      <c r="AC1138" s="527"/>
      <c r="AD1138" s="527"/>
      <c r="AE1138" s="528"/>
      <c r="AF1138" s="527"/>
      <c r="AG1138" s="527"/>
      <c r="AH1138" s="527"/>
      <c r="AI1138" s="527"/>
      <c r="AJ1138" s="527"/>
      <c r="AK1138" s="527"/>
      <c r="AL1138" s="527"/>
      <c r="AM1138" s="527"/>
      <c r="AN1138" s="527"/>
      <c r="AO1138" s="527"/>
      <c r="AP1138" s="527"/>
      <c r="AQ1138" s="527"/>
      <c r="AR1138" s="527"/>
      <c r="AS1138" s="527"/>
      <c r="AT1138" s="528"/>
      <c r="AU1138" s="528"/>
      <c r="AV1138" s="528"/>
      <c r="AW1138" s="528"/>
      <c r="AX1138" s="528"/>
    </row>
    <row r="1139" spans="1:50">
      <c r="A1139" s="526"/>
      <c r="B1139" s="526"/>
      <c r="C1139" s="526"/>
      <c r="D1139" s="526"/>
      <c r="E1139" s="526"/>
      <c r="F1139" s="61"/>
      <c r="G1139" s="527"/>
      <c r="H1139" s="527"/>
      <c r="I1139" s="527"/>
      <c r="J1139" s="527"/>
      <c r="K1139" s="527"/>
      <c r="L1139" s="527"/>
      <c r="M1139" s="527"/>
      <c r="N1139" s="527"/>
      <c r="O1139" s="527"/>
      <c r="P1139" s="527"/>
      <c r="Q1139" s="527"/>
      <c r="R1139" s="527"/>
      <c r="S1139" s="527"/>
      <c r="T1139" s="528"/>
      <c r="U1139" s="527"/>
      <c r="V1139" s="527"/>
      <c r="W1139" s="527"/>
      <c r="X1139" s="527"/>
      <c r="Y1139" s="527"/>
      <c r="Z1139" s="527"/>
      <c r="AA1139" s="527"/>
      <c r="AB1139" s="527"/>
      <c r="AC1139" s="527"/>
      <c r="AD1139" s="527"/>
      <c r="AE1139" s="528"/>
      <c r="AF1139" s="527"/>
      <c r="AG1139" s="527"/>
      <c r="AH1139" s="527"/>
      <c r="AI1139" s="527"/>
      <c r="AJ1139" s="527"/>
      <c r="AK1139" s="527"/>
      <c r="AL1139" s="527"/>
      <c r="AM1139" s="527"/>
      <c r="AN1139" s="527"/>
      <c r="AO1139" s="527"/>
      <c r="AP1139" s="527"/>
      <c r="AQ1139" s="527"/>
      <c r="AR1139" s="527"/>
      <c r="AS1139" s="527"/>
      <c r="AT1139" s="527"/>
      <c r="AU1139" s="527"/>
      <c r="AV1139" s="527"/>
      <c r="AW1139" s="527"/>
      <c r="AX1139" s="527"/>
    </row>
    <row r="1140" spans="1:50">
      <c r="A1140" s="526"/>
      <c r="B1140" s="526"/>
      <c r="C1140" s="526"/>
      <c r="D1140" s="526"/>
      <c r="E1140" s="526"/>
      <c r="F1140" s="61"/>
      <c r="G1140" s="527"/>
      <c r="H1140" s="527"/>
      <c r="I1140" s="527"/>
      <c r="J1140" s="527"/>
      <c r="K1140" s="527"/>
      <c r="L1140" s="527"/>
      <c r="M1140" s="527"/>
      <c r="N1140" s="527"/>
      <c r="O1140" s="527"/>
      <c r="P1140" s="527"/>
      <c r="Q1140" s="527"/>
      <c r="R1140" s="527"/>
      <c r="S1140" s="527"/>
      <c r="T1140" s="527"/>
      <c r="U1140" s="527"/>
      <c r="V1140" s="527"/>
      <c r="W1140" s="527"/>
      <c r="X1140" s="527"/>
      <c r="Y1140" s="527"/>
      <c r="Z1140" s="527"/>
      <c r="AA1140" s="527"/>
      <c r="AB1140" s="527"/>
      <c r="AC1140" s="528"/>
      <c r="AD1140" s="528"/>
      <c r="AE1140" s="528"/>
      <c r="AF1140" s="528"/>
      <c r="AG1140" s="528"/>
      <c r="AH1140" s="528"/>
      <c r="AI1140" s="528"/>
      <c r="AJ1140" s="528"/>
      <c r="AK1140" s="528"/>
      <c r="AL1140" s="528"/>
      <c r="AM1140" s="528"/>
      <c r="AN1140" s="528"/>
      <c r="AO1140" s="528"/>
      <c r="AP1140" s="528"/>
      <c r="AQ1140" s="528"/>
      <c r="AR1140" s="528"/>
      <c r="AS1140" s="528"/>
      <c r="AT1140" s="528"/>
      <c r="AU1140" s="528"/>
      <c r="AV1140" s="528"/>
      <c r="AW1140" s="528"/>
      <c r="AX1140" s="528"/>
    </row>
    <row r="1141" spans="1:50">
      <c r="A1141" s="526"/>
      <c r="B1141" s="526"/>
      <c r="C1141" s="526"/>
      <c r="D1141" s="526"/>
      <c r="E1141" s="526"/>
      <c r="F1141" s="61"/>
      <c r="G1141" s="527"/>
      <c r="H1141" s="528"/>
      <c r="I1141" s="528"/>
      <c r="J1141" s="528"/>
      <c r="K1141" s="528"/>
      <c r="L1141" s="528"/>
      <c r="M1141" s="528"/>
      <c r="N1141" s="528"/>
      <c r="O1141" s="527"/>
      <c r="P1141" s="527"/>
      <c r="Q1141" s="527"/>
      <c r="R1141" s="527"/>
      <c r="S1141" s="527"/>
      <c r="T1141" s="527"/>
      <c r="U1141" s="527"/>
      <c r="V1141" s="527"/>
      <c r="W1141" s="527"/>
      <c r="X1141" s="527"/>
      <c r="Y1141" s="528"/>
      <c r="Z1141" s="528"/>
      <c r="AA1141" s="528"/>
      <c r="AB1141" s="528"/>
      <c r="AC1141" s="528"/>
      <c r="AD1141" s="528"/>
      <c r="AE1141" s="528"/>
      <c r="AF1141" s="528"/>
      <c r="AG1141" s="528"/>
      <c r="AH1141" s="528"/>
      <c r="AI1141" s="528"/>
      <c r="AJ1141" s="528"/>
      <c r="AK1141" s="528"/>
      <c r="AL1141" s="528"/>
      <c r="AM1141" s="528"/>
      <c r="AN1141" s="528"/>
      <c r="AO1141" s="528"/>
      <c r="AP1141" s="528"/>
      <c r="AQ1141" s="528"/>
      <c r="AR1141" s="528"/>
      <c r="AS1141" s="528"/>
      <c r="AT1141" s="528"/>
      <c r="AU1141" s="528"/>
      <c r="AV1141" s="528"/>
      <c r="AW1141" s="528"/>
      <c r="AX1141" s="528"/>
    </row>
    <row r="1142" spans="1:50">
      <c r="A1142" s="526"/>
      <c r="B1142" s="526"/>
      <c r="C1142" s="526"/>
      <c r="D1142" s="526"/>
      <c r="E1142" s="526"/>
      <c r="F1142" s="61"/>
      <c r="G1142" s="527"/>
      <c r="H1142" s="528"/>
      <c r="I1142" s="528"/>
      <c r="J1142" s="528"/>
      <c r="K1142" s="528"/>
      <c r="L1142" s="528"/>
      <c r="M1142" s="528"/>
      <c r="N1142" s="528"/>
      <c r="O1142" s="527"/>
      <c r="P1142" s="527"/>
      <c r="Q1142" s="527"/>
      <c r="R1142" s="527"/>
      <c r="S1142" s="527"/>
      <c r="T1142" s="527"/>
      <c r="U1142" s="527"/>
      <c r="V1142" s="527"/>
      <c r="W1142" s="527"/>
      <c r="X1142" s="528"/>
      <c r="Y1142" s="528"/>
      <c r="Z1142" s="528"/>
      <c r="AA1142" s="528"/>
      <c r="AB1142" s="528"/>
      <c r="AC1142" s="528"/>
      <c r="AD1142" s="528"/>
      <c r="AE1142" s="528"/>
      <c r="AF1142" s="528"/>
      <c r="AG1142" s="528"/>
      <c r="AH1142" s="528"/>
      <c r="AI1142" s="528"/>
      <c r="AJ1142" s="528"/>
      <c r="AK1142" s="528"/>
      <c r="AL1142" s="528"/>
      <c r="AM1142" s="528"/>
      <c r="AN1142" s="528"/>
      <c r="AO1142" s="528"/>
      <c r="AP1142" s="528"/>
      <c r="AQ1142" s="528"/>
      <c r="AR1142" s="528"/>
      <c r="AS1142" s="528"/>
      <c r="AT1142" s="528"/>
      <c r="AU1142" s="528"/>
      <c r="AV1142" s="528"/>
      <c r="AW1142" s="528"/>
      <c r="AX1142" s="528"/>
    </row>
    <row r="1143" spans="1:50">
      <c r="A1143" s="526"/>
      <c r="B1143" s="526"/>
      <c r="C1143" s="526"/>
      <c r="D1143" s="526"/>
      <c r="E1143" s="526"/>
      <c r="F1143" s="61"/>
      <c r="G1143" s="527"/>
      <c r="H1143" s="528"/>
      <c r="I1143" s="528"/>
      <c r="J1143" s="528"/>
      <c r="K1143" s="528"/>
      <c r="L1143" s="528"/>
      <c r="M1143" s="528"/>
      <c r="N1143" s="528"/>
      <c r="O1143" s="527"/>
      <c r="P1143" s="527"/>
      <c r="Q1143" s="527"/>
      <c r="R1143" s="527"/>
      <c r="S1143" s="527"/>
      <c r="T1143" s="527"/>
      <c r="U1143" s="527"/>
      <c r="V1143" s="527"/>
      <c r="W1143" s="527"/>
      <c r="X1143" s="527"/>
      <c r="Y1143" s="528"/>
      <c r="Z1143" s="528"/>
      <c r="AA1143" s="528"/>
      <c r="AB1143" s="528"/>
      <c r="AC1143" s="528"/>
      <c r="AD1143" s="528"/>
      <c r="AE1143" s="528"/>
      <c r="AF1143" s="528"/>
      <c r="AG1143" s="528"/>
      <c r="AH1143" s="528"/>
      <c r="AI1143" s="528"/>
      <c r="AJ1143" s="528"/>
      <c r="AK1143" s="528"/>
      <c r="AL1143" s="528"/>
      <c r="AM1143" s="528"/>
      <c r="AN1143" s="528"/>
      <c r="AO1143" s="528"/>
      <c r="AP1143" s="528"/>
      <c r="AQ1143" s="528"/>
      <c r="AR1143" s="528"/>
      <c r="AS1143" s="528"/>
      <c r="AT1143" s="528"/>
      <c r="AU1143" s="528"/>
      <c r="AV1143" s="528"/>
      <c r="AW1143" s="528"/>
      <c r="AX1143" s="528"/>
    </row>
    <row r="1144" spans="1:50">
      <c r="A1144" s="526"/>
      <c r="B1144" s="526"/>
      <c r="C1144" s="526"/>
      <c r="D1144" s="526"/>
      <c r="E1144" s="526"/>
      <c r="F1144" s="61"/>
      <c r="G1144" s="527"/>
      <c r="H1144" s="528"/>
      <c r="I1144" s="528"/>
      <c r="J1144" s="528"/>
      <c r="K1144" s="528"/>
      <c r="L1144" s="528"/>
      <c r="M1144" s="528"/>
      <c r="N1144" s="528"/>
      <c r="O1144" s="528"/>
      <c r="P1144" s="528"/>
      <c r="Q1144" s="528"/>
      <c r="R1144" s="528"/>
      <c r="S1144" s="528"/>
      <c r="T1144" s="527"/>
      <c r="U1144" s="527"/>
      <c r="V1144" s="527"/>
      <c r="W1144" s="527"/>
      <c r="X1144" s="527"/>
      <c r="Y1144" s="528"/>
      <c r="Z1144" s="528"/>
      <c r="AA1144" s="528"/>
      <c r="AB1144" s="528"/>
      <c r="AC1144" s="527"/>
      <c r="AD1144" s="527"/>
      <c r="AE1144" s="528"/>
      <c r="AF1144" s="527"/>
      <c r="AG1144" s="527"/>
      <c r="AH1144" s="527"/>
      <c r="AI1144" s="527"/>
      <c r="AJ1144" s="528"/>
      <c r="AK1144" s="528"/>
      <c r="AL1144" s="528"/>
      <c r="AM1144" s="528"/>
      <c r="AN1144" s="528"/>
      <c r="AO1144" s="528"/>
      <c r="AP1144" s="528"/>
      <c r="AQ1144" s="528"/>
      <c r="AR1144" s="528"/>
      <c r="AS1144" s="528"/>
      <c r="AT1144" s="528"/>
      <c r="AU1144" s="528"/>
      <c r="AV1144" s="528"/>
      <c r="AW1144" s="528"/>
      <c r="AX1144" s="528"/>
    </row>
    <row r="1145" spans="1:50">
      <c r="A1145" s="526"/>
      <c r="B1145" s="526"/>
      <c r="C1145" s="526"/>
      <c r="D1145" s="526"/>
      <c r="E1145" s="526"/>
      <c r="F1145" s="61"/>
      <c r="G1145" s="527"/>
      <c r="H1145" s="528"/>
      <c r="I1145" s="528"/>
      <c r="J1145" s="528"/>
      <c r="K1145" s="528"/>
      <c r="L1145" s="528"/>
      <c r="M1145" s="528"/>
      <c r="N1145" s="528"/>
      <c r="O1145" s="528"/>
      <c r="P1145" s="528"/>
      <c r="Q1145" s="528"/>
      <c r="R1145" s="528"/>
      <c r="S1145" s="528"/>
      <c r="T1145" s="528"/>
      <c r="U1145" s="528"/>
      <c r="V1145" s="527"/>
      <c r="W1145" s="527"/>
      <c r="X1145" s="527"/>
      <c r="Y1145" s="527"/>
      <c r="Z1145" s="528"/>
      <c r="AA1145" s="528"/>
      <c r="AB1145" s="528"/>
      <c r="AC1145" s="528"/>
      <c r="AD1145" s="528"/>
      <c r="AE1145" s="528"/>
      <c r="AF1145" s="528"/>
      <c r="AG1145" s="528"/>
      <c r="AH1145" s="528"/>
      <c r="AI1145" s="528"/>
      <c r="AJ1145" s="528"/>
      <c r="AK1145" s="528"/>
      <c r="AL1145" s="528"/>
      <c r="AM1145" s="528"/>
      <c r="AN1145" s="528"/>
      <c r="AO1145" s="528"/>
      <c r="AP1145" s="528"/>
      <c r="AQ1145" s="528"/>
      <c r="AR1145" s="528"/>
      <c r="AS1145" s="528"/>
      <c r="AT1145" s="528"/>
      <c r="AU1145" s="528"/>
      <c r="AV1145" s="528"/>
      <c r="AW1145" s="528"/>
      <c r="AX1145" s="528"/>
    </row>
    <row r="1146" spans="1:50">
      <c r="A1146" s="526"/>
      <c r="B1146" s="526"/>
      <c r="C1146" s="526"/>
      <c r="D1146" s="526"/>
      <c r="E1146" s="526"/>
      <c r="F1146" s="61"/>
      <c r="G1146" s="527"/>
      <c r="H1146" s="528"/>
      <c r="I1146" s="528"/>
      <c r="J1146" s="528"/>
      <c r="K1146" s="528"/>
      <c r="L1146" s="528"/>
      <c r="M1146" s="528"/>
      <c r="N1146" s="528"/>
      <c r="O1146" s="528"/>
      <c r="P1146" s="528"/>
      <c r="Q1146" s="528"/>
      <c r="R1146" s="528"/>
      <c r="S1146" s="528"/>
      <c r="T1146" s="528"/>
      <c r="U1146" s="527"/>
      <c r="V1146" s="527"/>
      <c r="W1146" s="528"/>
      <c r="X1146" s="527"/>
      <c r="Y1146" s="528"/>
      <c r="Z1146" s="528"/>
      <c r="AA1146" s="528"/>
      <c r="AB1146" s="528"/>
      <c r="AC1146" s="528"/>
      <c r="AD1146" s="528"/>
      <c r="AE1146" s="528"/>
      <c r="AF1146" s="528"/>
      <c r="AG1146" s="528"/>
      <c r="AH1146" s="528"/>
      <c r="AI1146" s="528"/>
      <c r="AJ1146" s="528"/>
      <c r="AK1146" s="528"/>
      <c r="AL1146" s="528"/>
      <c r="AM1146" s="528"/>
      <c r="AN1146" s="528"/>
      <c r="AO1146" s="528"/>
      <c r="AP1146" s="528"/>
      <c r="AQ1146" s="528"/>
      <c r="AR1146" s="528"/>
      <c r="AS1146" s="528"/>
      <c r="AT1146" s="528"/>
      <c r="AU1146" s="528"/>
      <c r="AV1146" s="528"/>
      <c r="AW1146" s="528"/>
      <c r="AX1146" s="528"/>
    </row>
    <row r="1147" spans="1:50">
      <c r="A1147" s="526"/>
      <c r="B1147" s="526"/>
      <c r="C1147" s="526"/>
      <c r="D1147" s="526"/>
      <c r="E1147" s="526"/>
      <c r="F1147" s="61"/>
      <c r="G1147" s="527"/>
      <c r="H1147" s="528"/>
      <c r="I1147" s="528"/>
      <c r="J1147" s="528"/>
      <c r="K1147" s="528"/>
      <c r="L1147" s="528"/>
      <c r="M1147" s="528"/>
      <c r="N1147" s="528"/>
      <c r="O1147" s="528"/>
      <c r="P1147" s="528"/>
      <c r="Q1147" s="528"/>
      <c r="R1147" s="528"/>
      <c r="S1147" s="528"/>
      <c r="T1147" s="528"/>
      <c r="U1147" s="527"/>
      <c r="V1147" s="528"/>
      <c r="W1147" s="527"/>
      <c r="X1147" s="528"/>
      <c r="Y1147" s="528"/>
      <c r="Z1147" s="528"/>
      <c r="AA1147" s="528"/>
      <c r="AB1147" s="528"/>
      <c r="AC1147" s="528"/>
      <c r="AD1147" s="528"/>
      <c r="AE1147" s="528"/>
      <c r="AF1147" s="528"/>
      <c r="AG1147" s="528"/>
      <c r="AH1147" s="528"/>
      <c r="AI1147" s="528"/>
      <c r="AJ1147" s="528"/>
      <c r="AK1147" s="528"/>
      <c r="AL1147" s="528"/>
      <c r="AM1147" s="528"/>
      <c r="AN1147" s="528"/>
      <c r="AO1147" s="528"/>
      <c r="AP1147" s="528"/>
      <c r="AQ1147" s="528"/>
      <c r="AR1147" s="528"/>
      <c r="AS1147" s="528"/>
      <c r="AT1147" s="528"/>
      <c r="AU1147" s="528"/>
      <c r="AV1147" s="528"/>
      <c r="AW1147" s="528"/>
      <c r="AX1147" s="528"/>
    </row>
    <row r="1148" spans="1:50">
      <c r="A1148" s="526"/>
      <c r="B1148" s="526"/>
      <c r="C1148" s="526"/>
      <c r="D1148" s="526"/>
      <c r="E1148" s="526"/>
      <c r="F1148" s="61"/>
      <c r="G1148" s="527"/>
      <c r="H1148" s="528"/>
      <c r="I1148" s="528"/>
      <c r="J1148" s="528"/>
      <c r="K1148" s="528"/>
      <c r="L1148" s="528"/>
      <c r="M1148" s="528"/>
      <c r="N1148" s="528"/>
      <c r="O1148" s="528"/>
      <c r="P1148" s="528"/>
      <c r="Q1148" s="528"/>
      <c r="R1148" s="528"/>
      <c r="S1148" s="528"/>
      <c r="T1148" s="528"/>
      <c r="U1148" s="527"/>
      <c r="V1148" s="527"/>
      <c r="W1148" s="528"/>
      <c r="X1148" s="527"/>
      <c r="Y1148" s="528"/>
      <c r="Z1148" s="527"/>
      <c r="AA1148" s="528"/>
      <c r="AB1148" s="527"/>
      <c r="AC1148" s="528"/>
      <c r="AD1148" s="528"/>
      <c r="AE1148" s="528"/>
      <c r="AF1148" s="528"/>
      <c r="AG1148" s="528"/>
      <c r="AH1148" s="528"/>
      <c r="AI1148" s="528"/>
      <c r="AJ1148" s="528"/>
      <c r="AK1148" s="528"/>
      <c r="AL1148" s="528"/>
      <c r="AM1148" s="528"/>
      <c r="AN1148" s="528"/>
      <c r="AO1148" s="528"/>
      <c r="AP1148" s="528"/>
      <c r="AQ1148" s="528"/>
      <c r="AR1148" s="528"/>
      <c r="AS1148" s="528"/>
      <c r="AT1148" s="528"/>
      <c r="AU1148" s="528"/>
      <c r="AV1148" s="528"/>
      <c r="AW1148" s="528"/>
      <c r="AX1148" s="528"/>
    </row>
    <row r="1149" spans="1:50">
      <c r="A1149" s="526"/>
      <c r="B1149" s="526"/>
      <c r="C1149" s="526"/>
      <c r="D1149" s="526"/>
      <c r="E1149" s="526"/>
      <c r="F1149" s="61"/>
      <c r="G1149" s="527"/>
      <c r="H1149" s="528"/>
      <c r="I1149" s="528"/>
      <c r="J1149" s="528"/>
      <c r="K1149" s="528"/>
      <c r="L1149" s="528"/>
      <c r="M1149" s="528"/>
      <c r="N1149" s="528"/>
      <c r="O1149" s="528"/>
      <c r="P1149" s="528"/>
      <c r="Q1149" s="528"/>
      <c r="R1149" s="528"/>
      <c r="S1149" s="528"/>
      <c r="T1149" s="528"/>
      <c r="U1149" s="527"/>
      <c r="V1149" s="527"/>
      <c r="W1149" s="527"/>
      <c r="X1149" s="527"/>
      <c r="Y1149" s="528"/>
      <c r="Z1149" s="527"/>
      <c r="AA1149" s="528"/>
      <c r="AB1149" s="528"/>
      <c r="AC1149" s="528"/>
      <c r="AD1149" s="528"/>
      <c r="AE1149" s="528"/>
      <c r="AF1149" s="528"/>
      <c r="AG1149" s="528"/>
      <c r="AH1149" s="528"/>
      <c r="AI1149" s="528"/>
      <c r="AJ1149" s="528"/>
      <c r="AK1149" s="528"/>
      <c r="AL1149" s="528"/>
      <c r="AM1149" s="528"/>
      <c r="AN1149" s="528"/>
      <c r="AO1149" s="528"/>
      <c r="AP1149" s="528"/>
      <c r="AQ1149" s="528"/>
      <c r="AR1149" s="528"/>
      <c r="AS1149" s="528"/>
      <c r="AT1149" s="528"/>
      <c r="AU1149" s="528"/>
      <c r="AV1149" s="528"/>
      <c r="AW1149" s="528"/>
      <c r="AX1149" s="528"/>
    </row>
    <row r="1150" spans="1:50">
      <c r="A1150" s="526"/>
      <c r="B1150" s="526"/>
      <c r="C1150" s="526"/>
      <c r="D1150" s="526"/>
      <c r="E1150" s="526"/>
      <c r="F1150" s="61"/>
      <c r="G1150" s="527"/>
      <c r="H1150" s="528"/>
      <c r="I1150" s="528"/>
      <c r="J1150" s="528"/>
      <c r="K1150" s="528"/>
      <c r="L1150" s="528"/>
      <c r="M1150" s="528"/>
      <c r="N1150" s="528"/>
      <c r="O1150" s="528"/>
      <c r="P1150" s="528"/>
      <c r="Q1150" s="528"/>
      <c r="R1150" s="528"/>
      <c r="S1150" s="528"/>
      <c r="T1150" s="528"/>
      <c r="U1150" s="528"/>
      <c r="V1150" s="527"/>
      <c r="W1150" s="527"/>
      <c r="X1150" s="527"/>
      <c r="Y1150" s="527"/>
      <c r="Z1150" s="527"/>
      <c r="AA1150" s="528"/>
      <c r="AB1150" s="528"/>
      <c r="AC1150" s="528"/>
      <c r="AD1150" s="527"/>
      <c r="AE1150" s="528"/>
      <c r="AF1150" s="527"/>
      <c r="AG1150" s="527"/>
      <c r="AH1150" s="527"/>
      <c r="AI1150" s="527"/>
      <c r="AJ1150" s="527"/>
      <c r="AK1150" s="527"/>
      <c r="AL1150" s="527"/>
      <c r="AM1150" s="527"/>
      <c r="AN1150" s="527"/>
      <c r="AO1150" s="527"/>
      <c r="AP1150" s="527"/>
      <c r="AQ1150" s="527"/>
      <c r="AR1150" s="527"/>
      <c r="AS1150" s="527"/>
      <c r="AT1150" s="527"/>
      <c r="AU1150" s="527"/>
      <c r="AV1150" s="527"/>
      <c r="AW1150" s="527"/>
      <c r="AX1150" s="527"/>
    </row>
    <row r="1151" spans="1:50">
      <c r="A1151" s="526"/>
      <c r="B1151" s="526"/>
      <c r="C1151" s="526"/>
      <c r="D1151" s="526"/>
      <c r="E1151" s="526"/>
      <c r="F1151" s="61"/>
      <c r="G1151" s="527"/>
      <c r="H1151" s="528"/>
      <c r="I1151" s="528"/>
      <c r="J1151" s="528"/>
      <c r="K1151" s="528"/>
      <c r="L1151" s="528"/>
      <c r="M1151" s="528"/>
      <c r="N1151" s="528"/>
      <c r="O1151" s="528"/>
      <c r="P1151" s="528"/>
      <c r="Q1151" s="528"/>
      <c r="R1151" s="528"/>
      <c r="S1151" s="528"/>
      <c r="T1151" s="528"/>
      <c r="U1151" s="528"/>
      <c r="V1151" s="528"/>
      <c r="W1151" s="528"/>
      <c r="X1151" s="528"/>
      <c r="Y1151" s="528"/>
      <c r="Z1151" s="528"/>
      <c r="AA1151" s="528"/>
      <c r="AB1151" s="528"/>
      <c r="AC1151" s="528"/>
      <c r="AD1151" s="528"/>
      <c r="AE1151" s="528"/>
      <c r="AF1151" s="528"/>
      <c r="AG1151" s="528"/>
      <c r="AH1151" s="527"/>
      <c r="AI1151" s="527"/>
      <c r="AJ1151" s="527"/>
      <c r="AK1151" s="527"/>
      <c r="AL1151" s="527"/>
      <c r="AM1151" s="527"/>
      <c r="AN1151" s="527"/>
      <c r="AO1151" s="527"/>
      <c r="AP1151" s="527"/>
      <c r="AQ1151" s="527"/>
      <c r="AR1151" s="527"/>
      <c r="AS1151" s="527"/>
      <c r="AT1151" s="527"/>
      <c r="AU1151" s="527"/>
      <c r="AV1151" s="527"/>
      <c r="AW1151" s="528"/>
      <c r="AX1151" s="528"/>
    </row>
    <row r="1152" spans="1:50">
      <c r="A1152" s="526"/>
      <c r="B1152" s="526"/>
      <c r="C1152" s="526"/>
      <c r="D1152" s="526"/>
      <c r="E1152" s="526"/>
      <c r="F1152" s="61"/>
      <c r="G1152" s="527"/>
      <c r="H1152" s="528"/>
      <c r="I1152" s="528"/>
      <c r="J1152" s="528"/>
      <c r="K1152" s="528"/>
      <c r="L1152" s="528"/>
      <c r="M1152" s="528"/>
      <c r="N1152" s="528"/>
      <c r="O1152" s="528"/>
      <c r="P1152" s="528"/>
      <c r="Q1152" s="528"/>
      <c r="R1152" s="528"/>
      <c r="S1152" s="528"/>
      <c r="T1152" s="528"/>
      <c r="U1152" s="528"/>
      <c r="V1152" s="528"/>
      <c r="W1152" s="528"/>
      <c r="X1152" s="528"/>
      <c r="Y1152" s="528"/>
      <c r="Z1152" s="528"/>
      <c r="AA1152" s="528"/>
      <c r="AB1152" s="528"/>
      <c r="AC1152" s="528"/>
      <c r="AD1152" s="528"/>
      <c r="AE1152" s="528"/>
      <c r="AF1152" s="528"/>
      <c r="AG1152" s="528"/>
      <c r="AH1152" s="528"/>
      <c r="AI1152" s="528"/>
      <c r="AJ1152" s="528"/>
      <c r="AK1152" s="528"/>
      <c r="AL1152" s="528"/>
      <c r="AM1152" s="527"/>
      <c r="AN1152" s="528"/>
      <c r="AO1152" s="528"/>
      <c r="AP1152" s="528"/>
      <c r="AQ1152" s="528"/>
      <c r="AR1152" s="528"/>
      <c r="AS1152" s="528"/>
      <c r="AT1152" s="528"/>
      <c r="AU1152" s="528"/>
      <c r="AV1152" s="528"/>
      <c r="AW1152" s="528"/>
      <c r="AX1152" s="528"/>
    </row>
    <row r="1153" spans="1:50">
      <c r="A1153" s="526"/>
      <c r="B1153" s="526"/>
      <c r="C1153" s="526"/>
      <c r="D1153" s="526"/>
      <c r="E1153" s="526"/>
      <c r="F1153" s="61"/>
      <c r="G1153" s="527"/>
      <c r="H1153" s="528"/>
      <c r="I1153" s="528"/>
      <c r="J1153" s="528"/>
      <c r="K1153" s="528"/>
      <c r="L1153" s="528"/>
      <c r="M1153" s="528"/>
      <c r="N1153" s="528"/>
      <c r="O1153" s="528"/>
      <c r="P1153" s="528"/>
      <c r="Q1153" s="528"/>
      <c r="R1153" s="528"/>
      <c r="S1153" s="528"/>
      <c r="T1153" s="528"/>
      <c r="U1153" s="528"/>
      <c r="V1153" s="528"/>
      <c r="W1153" s="528"/>
      <c r="X1153" s="528"/>
      <c r="Y1153" s="528"/>
      <c r="Z1153" s="528"/>
      <c r="AA1153" s="528"/>
      <c r="AB1153" s="528"/>
      <c r="AC1153" s="528"/>
      <c r="AD1153" s="528"/>
      <c r="AE1153" s="528"/>
      <c r="AF1153" s="528"/>
      <c r="AG1153" s="528"/>
      <c r="AH1153" s="528"/>
      <c r="AI1153" s="528"/>
      <c r="AJ1153" s="528"/>
      <c r="AK1153" s="528"/>
      <c r="AL1153" s="528"/>
      <c r="AM1153" s="528"/>
      <c r="AN1153" s="527"/>
      <c r="AO1153" s="527"/>
      <c r="AP1153" s="527"/>
      <c r="AQ1153" s="527"/>
      <c r="AR1153" s="527"/>
      <c r="AS1153" s="527"/>
      <c r="AT1153" s="527"/>
      <c r="AU1153" s="527"/>
      <c r="AV1153" s="527"/>
      <c r="AW1153" s="527"/>
      <c r="AX1153" s="527"/>
    </row>
    <row r="1154" spans="1:50">
      <c r="A1154" s="526"/>
      <c r="B1154" s="526"/>
      <c r="C1154" s="526"/>
      <c r="D1154" s="526"/>
      <c r="E1154" s="526"/>
      <c r="F1154" s="61"/>
      <c r="G1154" s="527"/>
      <c r="H1154" s="528"/>
      <c r="I1154" s="528"/>
      <c r="J1154" s="528"/>
      <c r="K1154" s="528"/>
      <c r="L1154" s="528"/>
      <c r="M1154" s="528"/>
      <c r="N1154" s="528"/>
      <c r="O1154" s="528"/>
      <c r="P1154" s="528"/>
      <c r="Q1154" s="528"/>
      <c r="R1154" s="528"/>
      <c r="S1154" s="528"/>
      <c r="T1154" s="528"/>
      <c r="U1154" s="528"/>
      <c r="V1154" s="528"/>
      <c r="W1154" s="528"/>
      <c r="X1154" s="528"/>
      <c r="Y1154" s="528"/>
      <c r="Z1154" s="528"/>
      <c r="AA1154" s="528"/>
      <c r="AB1154" s="528"/>
      <c r="AC1154" s="528"/>
      <c r="AD1154" s="528"/>
      <c r="AE1154" s="528"/>
      <c r="AF1154" s="528"/>
      <c r="AG1154" s="528"/>
      <c r="AH1154" s="528"/>
      <c r="AI1154" s="528"/>
      <c r="AJ1154" s="528"/>
      <c r="AK1154" s="528"/>
      <c r="AL1154" s="528"/>
      <c r="AM1154" s="528"/>
      <c r="AN1154" s="528"/>
      <c r="AO1154" s="528"/>
      <c r="AP1154" s="528"/>
      <c r="AQ1154" s="528"/>
      <c r="AR1154" s="528"/>
      <c r="AS1154" s="528"/>
      <c r="AT1154" s="528"/>
      <c r="AU1154" s="528"/>
      <c r="AV1154" s="528"/>
      <c r="AW1154" s="527"/>
      <c r="AX1154" s="528"/>
    </row>
    <row r="1155" spans="1:50">
      <c r="A1155" s="526"/>
      <c r="B1155" s="526"/>
      <c r="C1155" s="526"/>
      <c r="D1155" s="526"/>
      <c r="E1155" s="526"/>
      <c r="F1155" s="61"/>
      <c r="G1155" s="527"/>
      <c r="H1155" s="528"/>
      <c r="I1155" s="528"/>
      <c r="J1155" s="528"/>
      <c r="K1155" s="528"/>
      <c r="L1155" s="528"/>
      <c r="M1155" s="528"/>
      <c r="N1155" s="528"/>
      <c r="O1155" s="528"/>
      <c r="P1155" s="528"/>
      <c r="Q1155" s="528"/>
      <c r="R1155" s="528"/>
      <c r="S1155" s="528"/>
      <c r="T1155" s="528"/>
      <c r="U1155" s="528"/>
      <c r="V1155" s="528"/>
      <c r="W1155" s="528"/>
      <c r="X1155" s="528"/>
      <c r="Y1155" s="528"/>
      <c r="Z1155" s="528"/>
      <c r="AA1155" s="528"/>
      <c r="AB1155" s="528"/>
      <c r="AC1155" s="528"/>
      <c r="AD1155" s="528"/>
      <c r="AE1155" s="528"/>
      <c r="AF1155" s="528"/>
      <c r="AG1155" s="528"/>
      <c r="AH1155" s="528"/>
      <c r="AI1155" s="528"/>
      <c r="AJ1155" s="528"/>
      <c r="AK1155" s="528"/>
      <c r="AL1155" s="528"/>
      <c r="AM1155" s="528"/>
      <c r="AN1155" s="528"/>
      <c r="AO1155" s="528"/>
      <c r="AP1155" s="528"/>
      <c r="AQ1155" s="528"/>
      <c r="AR1155" s="528"/>
      <c r="AS1155" s="528"/>
      <c r="AT1155" s="528"/>
      <c r="AU1155" s="528"/>
      <c r="AV1155" s="528"/>
      <c r="AW1155" s="527"/>
      <c r="AX1155" s="528"/>
    </row>
    <row r="1156" spans="1:50">
      <c r="A1156" s="526"/>
      <c r="B1156" s="526"/>
      <c r="C1156" s="526"/>
      <c r="D1156" s="526"/>
      <c r="E1156" s="526"/>
      <c r="F1156" s="61"/>
      <c r="G1156" s="527"/>
      <c r="H1156" s="527"/>
      <c r="I1156" s="527"/>
      <c r="J1156" s="527"/>
      <c r="K1156" s="527"/>
      <c r="L1156" s="527"/>
      <c r="M1156" s="527"/>
      <c r="N1156" s="527"/>
      <c r="O1156" s="527"/>
      <c r="P1156" s="527"/>
      <c r="Q1156" s="527"/>
      <c r="R1156" s="527"/>
      <c r="S1156" s="527"/>
      <c r="T1156" s="527"/>
      <c r="U1156" s="527"/>
      <c r="V1156" s="527"/>
      <c r="W1156" s="527"/>
      <c r="X1156" s="527"/>
      <c r="Y1156" s="527"/>
      <c r="Z1156" s="527"/>
      <c r="AA1156" s="527"/>
      <c r="AB1156" s="527"/>
      <c r="AC1156" s="527"/>
      <c r="AD1156" s="527"/>
      <c r="AE1156" s="528"/>
      <c r="AF1156" s="527"/>
      <c r="AG1156" s="527"/>
      <c r="AH1156" s="527"/>
      <c r="AI1156" s="527"/>
      <c r="AJ1156" s="527"/>
      <c r="AK1156" s="527"/>
      <c r="AL1156" s="527"/>
      <c r="AM1156" s="527"/>
      <c r="AN1156" s="527"/>
      <c r="AO1156" s="527"/>
      <c r="AP1156" s="527"/>
      <c r="AQ1156" s="527"/>
      <c r="AR1156" s="527"/>
      <c r="AS1156" s="527"/>
      <c r="AT1156" s="527"/>
      <c r="AU1156" s="527"/>
      <c r="AV1156" s="527"/>
      <c r="AW1156" s="527"/>
      <c r="AX1156" s="527"/>
    </row>
    <row r="1157" spans="1:50">
      <c r="A1157" s="526"/>
      <c r="B1157" s="526"/>
      <c r="C1157" s="526"/>
      <c r="D1157" s="526"/>
      <c r="E1157" s="526"/>
      <c r="F1157" s="61"/>
      <c r="G1157" s="527"/>
      <c r="H1157" s="527"/>
      <c r="I1157" s="527"/>
      <c r="J1157" s="527"/>
      <c r="K1157" s="527"/>
      <c r="L1157" s="527"/>
      <c r="M1157" s="527"/>
      <c r="N1157" s="527"/>
      <c r="O1157" s="527"/>
      <c r="P1157" s="527"/>
      <c r="Q1157" s="527"/>
      <c r="R1157" s="527"/>
      <c r="S1157" s="527"/>
      <c r="T1157" s="527"/>
      <c r="U1157" s="527"/>
      <c r="V1157" s="527"/>
      <c r="W1157" s="527"/>
      <c r="X1157" s="527"/>
      <c r="Y1157" s="527"/>
      <c r="Z1157" s="527"/>
      <c r="AA1157" s="527"/>
      <c r="AB1157" s="527"/>
      <c r="AC1157" s="527"/>
      <c r="AD1157" s="527"/>
      <c r="AE1157" s="528"/>
      <c r="AF1157" s="527"/>
      <c r="AG1157" s="527"/>
      <c r="AH1157" s="527"/>
      <c r="AI1157" s="527"/>
      <c r="AJ1157" s="527"/>
      <c r="AK1157" s="527"/>
      <c r="AL1157" s="527"/>
      <c r="AM1157" s="527"/>
      <c r="AN1157" s="527"/>
      <c r="AO1157" s="527"/>
      <c r="AP1157" s="527"/>
      <c r="AQ1157" s="527"/>
      <c r="AR1157" s="527"/>
      <c r="AS1157" s="527"/>
      <c r="AT1157" s="527"/>
      <c r="AU1157" s="527"/>
      <c r="AV1157" s="528"/>
      <c r="AW1157" s="527"/>
      <c r="AX1157" s="528"/>
    </row>
    <row r="1158" spans="1:50">
      <c r="A1158" s="526"/>
      <c r="B1158" s="526"/>
      <c r="C1158" s="526"/>
      <c r="D1158" s="526"/>
      <c r="E1158" s="526"/>
      <c r="F1158" s="61"/>
      <c r="G1158" s="527"/>
      <c r="H1158" s="528"/>
      <c r="I1158" s="527"/>
      <c r="J1158" s="527"/>
      <c r="K1158" s="528"/>
      <c r="L1158" s="527"/>
      <c r="M1158" s="528"/>
      <c r="N1158" s="527"/>
      <c r="O1158" s="527"/>
      <c r="P1158" s="528"/>
      <c r="Q1158" s="528"/>
      <c r="R1158" s="527"/>
      <c r="S1158" s="527"/>
      <c r="T1158" s="527"/>
      <c r="U1158" s="527"/>
      <c r="V1158" s="527"/>
      <c r="W1158" s="528"/>
      <c r="X1158" s="527"/>
      <c r="Y1158" s="528"/>
      <c r="Z1158" s="527"/>
      <c r="AA1158" s="527"/>
      <c r="AB1158" s="527"/>
      <c r="AC1158" s="527"/>
      <c r="AD1158" s="528"/>
      <c r="AE1158" s="528"/>
      <c r="AF1158" s="528"/>
      <c r="AG1158" s="528"/>
      <c r="AH1158" s="528"/>
      <c r="AI1158" s="528"/>
      <c r="AJ1158" s="527"/>
      <c r="AK1158" s="528"/>
      <c r="AL1158" s="528"/>
      <c r="AM1158" s="528"/>
      <c r="AN1158" s="528"/>
      <c r="AO1158" s="528"/>
      <c r="AP1158" s="528"/>
      <c r="AQ1158" s="528"/>
      <c r="AR1158" s="528"/>
      <c r="AS1158" s="528"/>
      <c r="AT1158" s="528"/>
      <c r="AU1158" s="528"/>
      <c r="AV1158" s="528"/>
      <c r="AW1158" s="528"/>
      <c r="AX1158" s="528"/>
    </row>
    <row r="1159" spans="1:50">
      <c r="A1159" s="526"/>
      <c r="B1159" s="526"/>
      <c r="C1159" s="526"/>
      <c r="D1159" s="526"/>
      <c r="E1159" s="526"/>
      <c r="F1159" s="61"/>
      <c r="G1159" s="527"/>
      <c r="H1159" s="528"/>
      <c r="I1159" s="528"/>
      <c r="J1159" s="528"/>
      <c r="K1159" s="528"/>
      <c r="L1159" s="528"/>
      <c r="M1159" s="528"/>
      <c r="N1159" s="528"/>
      <c r="O1159" s="527"/>
      <c r="P1159" s="528"/>
      <c r="Q1159" s="528"/>
      <c r="R1159" s="528"/>
      <c r="S1159" s="528"/>
      <c r="T1159" s="528"/>
      <c r="U1159" s="528"/>
      <c r="V1159" s="528"/>
      <c r="W1159" s="528"/>
      <c r="X1159" s="528"/>
      <c r="Y1159" s="528"/>
      <c r="Z1159" s="528"/>
      <c r="AA1159" s="528"/>
      <c r="AB1159" s="528"/>
      <c r="AC1159" s="528"/>
      <c r="AD1159" s="528"/>
      <c r="AE1159" s="528"/>
      <c r="AF1159" s="528"/>
      <c r="AG1159" s="528"/>
      <c r="AH1159" s="528"/>
      <c r="AI1159" s="528"/>
      <c r="AJ1159" s="528"/>
      <c r="AK1159" s="528"/>
      <c r="AL1159" s="528"/>
      <c r="AM1159" s="528"/>
      <c r="AN1159" s="528"/>
      <c r="AO1159" s="528"/>
      <c r="AP1159" s="528"/>
      <c r="AQ1159" s="528"/>
      <c r="AR1159" s="528"/>
      <c r="AS1159" s="528"/>
      <c r="AT1159" s="528"/>
      <c r="AU1159" s="528"/>
      <c r="AV1159" s="528"/>
      <c r="AW1159" s="528"/>
      <c r="AX1159" s="528"/>
    </row>
    <row r="1160" spans="1:50">
      <c r="A1160" s="526"/>
      <c r="B1160" s="526"/>
      <c r="C1160" s="526"/>
      <c r="D1160" s="526"/>
      <c r="E1160" s="526"/>
      <c r="F1160" s="61"/>
      <c r="G1160" s="527"/>
      <c r="H1160" s="527"/>
      <c r="I1160" s="527"/>
      <c r="J1160" s="527"/>
      <c r="K1160" s="527"/>
      <c r="L1160" s="527"/>
      <c r="M1160" s="528"/>
      <c r="N1160" s="527"/>
      <c r="O1160" s="527"/>
      <c r="P1160" s="527"/>
      <c r="Q1160" s="527"/>
      <c r="R1160" s="527"/>
      <c r="S1160" s="527"/>
      <c r="T1160" s="527"/>
      <c r="U1160" s="527"/>
      <c r="V1160" s="527"/>
      <c r="W1160" s="527"/>
      <c r="X1160" s="528"/>
      <c r="Y1160" s="527"/>
      <c r="Z1160" s="528"/>
      <c r="AA1160" s="527"/>
      <c r="AB1160" s="528"/>
      <c r="AC1160" s="527"/>
      <c r="AD1160" s="527"/>
      <c r="AE1160" s="528"/>
      <c r="AF1160" s="527"/>
      <c r="AG1160" s="527"/>
      <c r="AH1160" s="527"/>
      <c r="AI1160" s="527"/>
      <c r="AJ1160" s="527"/>
      <c r="AK1160" s="527"/>
      <c r="AL1160" s="527"/>
      <c r="AM1160" s="527"/>
      <c r="AN1160" s="527"/>
      <c r="AO1160" s="527"/>
      <c r="AP1160" s="527"/>
      <c r="AQ1160" s="527"/>
      <c r="AR1160" s="527"/>
      <c r="AS1160" s="527"/>
      <c r="AT1160" s="527"/>
      <c r="AU1160" s="527"/>
      <c r="AV1160" s="527"/>
      <c r="AW1160" s="527"/>
      <c r="AX1160" s="528"/>
    </row>
    <row r="1161" spans="1:50">
      <c r="A1161" s="526"/>
      <c r="B1161" s="526"/>
      <c r="C1161" s="526"/>
      <c r="D1161" s="526"/>
      <c r="E1161" s="526"/>
      <c r="F1161" s="61"/>
      <c r="G1161" s="527"/>
      <c r="H1161" s="527"/>
      <c r="I1161" s="527"/>
      <c r="J1161" s="527"/>
      <c r="K1161" s="527"/>
      <c r="L1161" s="527"/>
      <c r="M1161" s="527"/>
      <c r="N1161" s="527"/>
      <c r="O1161" s="527"/>
      <c r="P1161" s="527"/>
      <c r="Q1161" s="527"/>
      <c r="R1161" s="527"/>
      <c r="S1161" s="527"/>
      <c r="T1161" s="527"/>
      <c r="U1161" s="527"/>
      <c r="V1161" s="527"/>
      <c r="W1161" s="527"/>
      <c r="X1161" s="527"/>
      <c r="Y1161" s="527"/>
      <c r="Z1161" s="527"/>
      <c r="AA1161" s="527"/>
      <c r="AB1161" s="528"/>
      <c r="AC1161" s="528"/>
      <c r="AD1161" s="527"/>
      <c r="AE1161" s="528"/>
      <c r="AF1161" s="527"/>
      <c r="AG1161" s="527"/>
      <c r="AH1161" s="528"/>
      <c r="AI1161" s="527"/>
      <c r="AJ1161" s="527"/>
      <c r="AK1161" s="528"/>
      <c r="AL1161" s="527"/>
      <c r="AM1161" s="528"/>
      <c r="AN1161" s="527"/>
      <c r="AO1161" s="528"/>
      <c r="AP1161" s="528"/>
      <c r="AQ1161" s="527"/>
      <c r="AR1161" s="528"/>
      <c r="AS1161" s="527"/>
      <c r="AT1161" s="528"/>
      <c r="AU1161" s="527"/>
      <c r="AV1161" s="527"/>
      <c r="AW1161" s="528"/>
      <c r="AX1161" s="528"/>
    </row>
    <row r="1162" spans="1:50">
      <c r="A1162" s="526"/>
      <c r="B1162" s="526"/>
      <c r="C1162" s="526"/>
      <c r="D1162" s="526"/>
      <c r="E1162" s="526"/>
      <c r="F1162" s="61"/>
      <c r="G1162" s="527"/>
      <c r="H1162" s="527"/>
      <c r="I1162" s="527"/>
      <c r="J1162" s="527"/>
      <c r="K1162" s="527"/>
      <c r="L1162" s="527"/>
      <c r="M1162" s="527"/>
      <c r="N1162" s="527"/>
      <c r="O1162" s="527"/>
      <c r="P1162" s="527"/>
      <c r="Q1162" s="527"/>
      <c r="R1162" s="527"/>
      <c r="S1162" s="527"/>
      <c r="T1162" s="527"/>
      <c r="U1162" s="527"/>
      <c r="V1162" s="527"/>
      <c r="W1162" s="527"/>
      <c r="X1162" s="527"/>
      <c r="Y1162" s="527"/>
      <c r="Z1162" s="527"/>
      <c r="AA1162" s="527"/>
      <c r="AB1162" s="527"/>
      <c r="AC1162" s="527"/>
      <c r="AD1162" s="527"/>
      <c r="AE1162" s="528"/>
      <c r="AF1162" s="527"/>
      <c r="AG1162" s="527"/>
      <c r="AH1162" s="527"/>
      <c r="AI1162" s="527"/>
      <c r="AJ1162" s="527"/>
      <c r="AK1162" s="527"/>
      <c r="AL1162" s="527"/>
      <c r="AM1162" s="527"/>
      <c r="AN1162" s="527"/>
      <c r="AO1162" s="527"/>
      <c r="AP1162" s="527"/>
      <c r="AQ1162" s="527"/>
      <c r="AR1162" s="527"/>
      <c r="AS1162" s="527"/>
      <c r="AT1162" s="527"/>
      <c r="AU1162" s="528"/>
      <c r="AV1162" s="527"/>
      <c r="AW1162" s="527"/>
      <c r="AX1162" s="527"/>
    </row>
    <row r="1163" spans="1:50">
      <c r="A1163" s="526"/>
      <c r="B1163" s="526"/>
      <c r="C1163" s="526"/>
      <c r="D1163" s="526"/>
      <c r="E1163" s="526"/>
      <c r="F1163" s="61"/>
      <c r="G1163" s="527"/>
      <c r="H1163" s="527"/>
      <c r="I1163" s="527"/>
      <c r="J1163" s="527"/>
      <c r="K1163" s="527"/>
      <c r="L1163" s="527"/>
      <c r="M1163" s="527"/>
      <c r="N1163" s="527"/>
      <c r="O1163" s="527"/>
      <c r="P1163" s="527"/>
      <c r="Q1163" s="527"/>
      <c r="R1163" s="527"/>
      <c r="S1163" s="527"/>
      <c r="T1163" s="527"/>
      <c r="U1163" s="527"/>
      <c r="V1163" s="527"/>
      <c r="W1163" s="527"/>
      <c r="X1163" s="527"/>
      <c r="Y1163" s="527"/>
      <c r="Z1163" s="527"/>
      <c r="AA1163" s="527"/>
      <c r="AB1163" s="527"/>
      <c r="AC1163" s="527"/>
      <c r="AD1163" s="527"/>
      <c r="AE1163" s="528"/>
      <c r="AF1163" s="527"/>
      <c r="AG1163" s="527"/>
      <c r="AH1163" s="527"/>
      <c r="AI1163" s="527"/>
      <c r="AJ1163" s="527"/>
      <c r="AK1163" s="527"/>
      <c r="AL1163" s="527"/>
      <c r="AM1163" s="527"/>
      <c r="AN1163" s="527"/>
      <c r="AO1163" s="527"/>
      <c r="AP1163" s="527"/>
      <c r="AQ1163" s="527"/>
      <c r="AR1163" s="527"/>
      <c r="AS1163" s="527"/>
      <c r="AT1163" s="527"/>
      <c r="AU1163" s="527"/>
      <c r="AV1163" s="527"/>
      <c r="AW1163" s="527"/>
      <c r="AX1163" s="528"/>
    </row>
    <row r="1164" spans="1:50">
      <c r="A1164" s="526"/>
      <c r="B1164" s="526"/>
      <c r="C1164" s="526"/>
      <c r="D1164" s="526"/>
      <c r="E1164" s="526"/>
      <c r="F1164" s="61"/>
      <c r="G1164" s="527"/>
      <c r="H1164" s="527"/>
      <c r="I1164" s="527"/>
      <c r="J1164" s="527"/>
      <c r="K1164" s="527"/>
      <c r="L1164" s="527"/>
      <c r="M1164" s="527"/>
      <c r="N1164" s="527"/>
      <c r="O1164" s="527"/>
      <c r="P1164" s="527"/>
      <c r="Q1164" s="527"/>
      <c r="R1164" s="527"/>
      <c r="S1164" s="527"/>
      <c r="T1164" s="527"/>
      <c r="U1164" s="527"/>
      <c r="V1164" s="527"/>
      <c r="W1164" s="527"/>
      <c r="X1164" s="527"/>
      <c r="Y1164" s="527"/>
      <c r="Z1164" s="527"/>
      <c r="AA1164" s="527"/>
      <c r="AB1164" s="527"/>
      <c r="AC1164" s="527"/>
      <c r="AD1164" s="527"/>
      <c r="AE1164" s="528"/>
      <c r="AF1164" s="527"/>
      <c r="AG1164" s="527"/>
      <c r="AH1164" s="527"/>
      <c r="AI1164" s="527"/>
      <c r="AJ1164" s="527"/>
      <c r="AK1164" s="527"/>
      <c r="AL1164" s="527"/>
      <c r="AM1164" s="527"/>
      <c r="AN1164" s="527"/>
      <c r="AO1164" s="527"/>
      <c r="AP1164" s="527"/>
      <c r="AQ1164" s="527"/>
      <c r="AR1164" s="527"/>
      <c r="AS1164" s="527"/>
      <c r="AT1164" s="527"/>
      <c r="AU1164" s="527"/>
      <c r="AV1164" s="528"/>
      <c r="AW1164" s="528"/>
      <c r="AX1164" s="528"/>
    </row>
    <row r="1165" spans="1:50">
      <c r="A1165" s="526"/>
      <c r="B1165" s="526"/>
      <c r="C1165" s="526"/>
      <c r="D1165" s="526"/>
      <c r="E1165" s="526"/>
      <c r="F1165" s="61"/>
      <c r="G1165" s="527"/>
      <c r="H1165" s="527"/>
      <c r="I1165" s="527"/>
      <c r="J1165" s="527"/>
      <c r="K1165" s="527"/>
      <c r="L1165" s="527"/>
      <c r="M1165" s="527"/>
      <c r="N1165" s="527"/>
      <c r="O1165" s="527"/>
      <c r="P1165" s="527"/>
      <c r="Q1165" s="527"/>
      <c r="R1165" s="527"/>
      <c r="S1165" s="527"/>
      <c r="T1165" s="527"/>
      <c r="U1165" s="527"/>
      <c r="V1165" s="527"/>
      <c r="W1165" s="527"/>
      <c r="X1165" s="527"/>
      <c r="Y1165" s="527"/>
      <c r="Z1165" s="527"/>
      <c r="AA1165" s="527"/>
      <c r="AB1165" s="527"/>
      <c r="AC1165" s="527"/>
      <c r="AD1165" s="527"/>
      <c r="AE1165" s="528"/>
      <c r="AF1165" s="527"/>
      <c r="AG1165" s="527"/>
      <c r="AH1165" s="527"/>
      <c r="AI1165" s="527"/>
      <c r="AJ1165" s="527"/>
      <c r="AK1165" s="527"/>
      <c r="AL1165" s="527"/>
      <c r="AM1165" s="527"/>
      <c r="AN1165" s="527"/>
      <c r="AO1165" s="527"/>
      <c r="AP1165" s="527"/>
      <c r="AQ1165" s="527"/>
      <c r="AR1165" s="527"/>
      <c r="AS1165" s="527"/>
      <c r="AT1165" s="527"/>
      <c r="AU1165" s="527"/>
      <c r="AV1165" s="527"/>
      <c r="AW1165" s="527"/>
      <c r="AX1165" s="528"/>
    </row>
    <row r="1166" spans="1:50">
      <c r="A1166" s="526"/>
      <c r="B1166" s="526"/>
      <c r="C1166" s="526"/>
      <c r="D1166" s="526"/>
      <c r="E1166" s="526"/>
      <c r="F1166" s="61"/>
      <c r="G1166" s="527"/>
      <c r="H1166" s="527"/>
      <c r="I1166" s="527"/>
      <c r="J1166" s="527"/>
      <c r="K1166" s="527"/>
      <c r="L1166" s="527"/>
      <c r="M1166" s="527"/>
      <c r="N1166" s="527"/>
      <c r="O1166" s="527"/>
      <c r="P1166" s="527"/>
      <c r="Q1166" s="527"/>
      <c r="R1166" s="527"/>
      <c r="S1166" s="527"/>
      <c r="T1166" s="527"/>
      <c r="U1166" s="527"/>
      <c r="V1166" s="527"/>
      <c r="W1166" s="527"/>
      <c r="X1166" s="527"/>
      <c r="Y1166" s="527"/>
      <c r="Z1166" s="527"/>
      <c r="AA1166" s="527"/>
      <c r="AB1166" s="527"/>
      <c r="AC1166" s="527"/>
      <c r="AD1166" s="527"/>
      <c r="AE1166" s="528"/>
      <c r="AF1166" s="527"/>
      <c r="AG1166" s="527"/>
      <c r="AH1166" s="527"/>
      <c r="AI1166" s="527"/>
      <c r="AJ1166" s="527"/>
      <c r="AK1166" s="527"/>
      <c r="AL1166" s="527"/>
      <c r="AM1166" s="527"/>
      <c r="AN1166" s="527"/>
      <c r="AO1166" s="527"/>
      <c r="AP1166" s="527"/>
      <c r="AQ1166" s="527"/>
      <c r="AR1166" s="527"/>
      <c r="AS1166" s="528"/>
      <c r="AT1166" s="527"/>
      <c r="AU1166" s="527"/>
      <c r="AV1166" s="527"/>
      <c r="AW1166" s="527"/>
      <c r="AX1166" s="528"/>
    </row>
    <row r="1167" spans="1:50">
      <c r="A1167" s="526"/>
      <c r="B1167" s="526"/>
      <c r="C1167" s="526"/>
      <c r="D1167" s="526"/>
      <c r="E1167" s="526"/>
      <c r="F1167" s="61"/>
      <c r="G1167" s="527"/>
      <c r="H1167" s="527"/>
      <c r="I1167" s="527"/>
      <c r="J1167" s="527"/>
      <c r="K1167" s="527"/>
      <c r="L1167" s="527"/>
      <c r="M1167" s="527"/>
      <c r="N1167" s="527"/>
      <c r="O1167" s="527"/>
      <c r="P1167" s="527"/>
      <c r="Q1167" s="527"/>
      <c r="R1167" s="527"/>
      <c r="S1167" s="527"/>
      <c r="T1167" s="527"/>
      <c r="U1167" s="527"/>
      <c r="V1167" s="527"/>
      <c r="W1167" s="527"/>
      <c r="X1167" s="527"/>
      <c r="Y1167" s="527"/>
      <c r="Z1167" s="527"/>
      <c r="AA1167" s="527"/>
      <c r="AB1167" s="527"/>
      <c r="AC1167" s="527"/>
      <c r="AD1167" s="527"/>
      <c r="AE1167" s="528"/>
      <c r="AF1167" s="527"/>
      <c r="AG1167" s="527"/>
      <c r="AH1167" s="527"/>
      <c r="AI1167" s="527"/>
      <c r="AJ1167" s="527"/>
      <c r="AK1167" s="527"/>
      <c r="AL1167" s="527"/>
      <c r="AM1167" s="527"/>
      <c r="AN1167" s="527"/>
      <c r="AO1167" s="527"/>
      <c r="AP1167" s="527"/>
      <c r="AQ1167" s="527"/>
      <c r="AR1167" s="528"/>
      <c r="AS1167" s="528"/>
      <c r="AT1167" s="528"/>
      <c r="AU1167" s="528"/>
      <c r="AV1167" s="527"/>
      <c r="AW1167" s="528"/>
      <c r="AX1167" s="528"/>
    </row>
    <row r="1168" spans="1:50">
      <c r="A1168" s="526"/>
      <c r="B1168" s="526"/>
      <c r="C1168" s="526"/>
      <c r="D1168" s="526"/>
      <c r="E1168" s="526"/>
      <c r="F1168" s="61"/>
      <c r="G1168" s="527"/>
      <c r="H1168" s="527"/>
      <c r="I1168" s="527"/>
      <c r="J1168" s="527"/>
      <c r="K1168" s="527"/>
      <c r="L1168" s="527"/>
      <c r="M1168" s="527"/>
      <c r="N1168" s="527"/>
      <c r="O1168" s="527"/>
      <c r="P1168" s="527"/>
      <c r="Q1168" s="527"/>
      <c r="R1168" s="527"/>
      <c r="S1168" s="527"/>
      <c r="T1168" s="527"/>
      <c r="U1168" s="527"/>
      <c r="V1168" s="527"/>
      <c r="W1168" s="527"/>
      <c r="X1168" s="527"/>
      <c r="Y1168" s="527"/>
      <c r="Z1168" s="527"/>
      <c r="AA1168" s="527"/>
      <c r="AB1168" s="527"/>
      <c r="AC1168" s="527"/>
      <c r="AD1168" s="527"/>
      <c r="AE1168" s="528"/>
      <c r="AF1168" s="527"/>
      <c r="AG1168" s="527"/>
      <c r="AH1168" s="527"/>
      <c r="AI1168" s="527"/>
      <c r="AJ1168" s="527"/>
      <c r="AK1168" s="527"/>
      <c r="AL1168" s="527"/>
      <c r="AM1168" s="527"/>
      <c r="AN1168" s="527"/>
      <c r="AO1168" s="527"/>
      <c r="AP1168" s="527"/>
      <c r="AQ1168" s="527"/>
      <c r="AR1168" s="527"/>
      <c r="AS1168" s="527"/>
      <c r="AT1168" s="527"/>
      <c r="AU1168" s="527"/>
      <c r="AV1168" s="527"/>
      <c r="AW1168" s="527"/>
      <c r="AX1168" s="528"/>
    </row>
    <row r="1169" spans="1:50">
      <c r="A1169" s="526"/>
      <c r="B1169" s="526"/>
      <c r="C1169" s="526"/>
      <c r="D1169" s="526"/>
      <c r="E1169" s="526"/>
      <c r="F1169" s="61"/>
      <c r="G1169" s="527"/>
      <c r="H1169" s="527"/>
      <c r="I1169" s="527"/>
      <c r="J1169" s="527"/>
      <c r="K1169" s="527"/>
      <c r="L1169" s="527"/>
      <c r="M1169" s="527"/>
      <c r="N1169" s="527"/>
      <c r="O1169" s="527"/>
      <c r="P1169" s="527"/>
      <c r="Q1169" s="527"/>
      <c r="R1169" s="527"/>
      <c r="S1169" s="527"/>
      <c r="T1169" s="527"/>
      <c r="U1169" s="527"/>
      <c r="V1169" s="527"/>
      <c r="W1169" s="527"/>
      <c r="X1169" s="527"/>
      <c r="Y1169" s="527"/>
      <c r="Z1169" s="527"/>
      <c r="AA1169" s="527"/>
      <c r="AB1169" s="527"/>
      <c r="AC1169" s="527"/>
      <c r="AD1169" s="527"/>
      <c r="AE1169" s="528"/>
      <c r="AF1169" s="527"/>
      <c r="AG1169" s="527"/>
      <c r="AH1169" s="527"/>
      <c r="AI1169" s="527"/>
      <c r="AJ1169" s="527"/>
      <c r="AK1169" s="527"/>
      <c r="AL1169" s="527"/>
      <c r="AM1169" s="527"/>
      <c r="AN1169" s="527"/>
      <c r="AO1169" s="527"/>
      <c r="AP1169" s="527"/>
      <c r="AQ1169" s="527"/>
      <c r="AR1169" s="527"/>
      <c r="AS1169" s="527"/>
      <c r="AT1169" s="527"/>
      <c r="AU1169" s="527"/>
      <c r="AV1169" s="527"/>
      <c r="AW1169" s="528"/>
      <c r="AX1169" s="528"/>
    </row>
    <row r="1170" spans="1:50">
      <c r="A1170" s="526"/>
      <c r="B1170" s="526"/>
      <c r="C1170" s="526"/>
      <c r="D1170" s="526"/>
      <c r="E1170" s="526"/>
      <c r="F1170" s="61"/>
      <c r="G1170" s="527"/>
      <c r="H1170" s="528"/>
      <c r="I1170" s="527"/>
      <c r="J1170" s="528"/>
      <c r="K1170" s="528"/>
      <c r="L1170" s="528"/>
      <c r="M1170" s="528"/>
      <c r="N1170" s="528"/>
      <c r="O1170" s="528"/>
      <c r="P1170" s="528"/>
      <c r="Q1170" s="528"/>
      <c r="R1170" s="528"/>
      <c r="S1170" s="528"/>
      <c r="T1170" s="528"/>
      <c r="U1170" s="528"/>
      <c r="V1170" s="528"/>
      <c r="W1170" s="528"/>
      <c r="X1170" s="528"/>
      <c r="Y1170" s="528"/>
      <c r="Z1170" s="528"/>
      <c r="AA1170" s="528"/>
      <c r="AB1170" s="528"/>
      <c r="AC1170" s="528"/>
      <c r="AD1170" s="528"/>
      <c r="AE1170" s="528"/>
      <c r="AF1170" s="528"/>
      <c r="AG1170" s="528"/>
      <c r="AH1170" s="528"/>
      <c r="AI1170" s="528"/>
      <c r="AJ1170" s="528"/>
      <c r="AK1170" s="528"/>
      <c r="AL1170" s="528"/>
      <c r="AM1170" s="528"/>
      <c r="AN1170" s="528"/>
      <c r="AO1170" s="528"/>
      <c r="AP1170" s="528"/>
      <c r="AQ1170" s="528"/>
      <c r="AR1170" s="528"/>
      <c r="AS1170" s="528"/>
      <c r="AT1170" s="528"/>
      <c r="AU1170" s="528"/>
      <c r="AV1170" s="528"/>
      <c r="AW1170" s="528"/>
      <c r="AX1170" s="528"/>
    </row>
    <row r="1171" spans="1:50">
      <c r="A1171" s="526"/>
      <c r="B1171" s="526"/>
      <c r="C1171" s="526"/>
      <c r="D1171" s="526"/>
      <c r="E1171" s="526"/>
      <c r="F1171" s="61"/>
      <c r="G1171" s="527"/>
      <c r="H1171" s="528"/>
      <c r="I1171" s="527"/>
      <c r="J1171" s="527"/>
      <c r="K1171" s="528"/>
      <c r="L1171" s="527"/>
      <c r="M1171" s="527"/>
      <c r="N1171" s="527"/>
      <c r="O1171" s="527"/>
      <c r="P1171" s="528"/>
      <c r="Q1171" s="528"/>
      <c r="R1171" s="528"/>
      <c r="S1171" s="528"/>
      <c r="T1171" s="528"/>
      <c r="U1171" s="527"/>
      <c r="V1171" s="528"/>
      <c r="W1171" s="528"/>
      <c r="X1171" s="528"/>
      <c r="Y1171" s="528"/>
      <c r="Z1171" s="527"/>
      <c r="AA1171" s="528"/>
      <c r="AB1171" s="528"/>
      <c r="AC1171" s="528"/>
      <c r="AD1171" s="527"/>
      <c r="AE1171" s="528"/>
      <c r="AF1171" s="527"/>
      <c r="AG1171" s="527"/>
      <c r="AH1171" s="527"/>
      <c r="AI1171" s="527"/>
      <c r="AJ1171" s="527"/>
      <c r="AK1171" s="527"/>
      <c r="AL1171" s="527"/>
      <c r="AM1171" s="527"/>
      <c r="AN1171" s="527"/>
      <c r="AO1171" s="528"/>
      <c r="AP1171" s="527"/>
      <c r="AQ1171" s="527"/>
      <c r="AR1171" s="528"/>
      <c r="AS1171" s="527"/>
      <c r="AT1171" s="527"/>
      <c r="AU1171" s="527"/>
      <c r="AV1171" s="527"/>
      <c r="AW1171" s="528"/>
      <c r="AX1171" s="528"/>
    </row>
    <row r="1172" spans="1:50">
      <c r="A1172" s="526"/>
      <c r="B1172" s="526"/>
      <c r="C1172" s="526"/>
      <c r="D1172" s="526"/>
      <c r="E1172" s="526"/>
      <c r="F1172" s="61"/>
      <c r="G1172" s="527"/>
      <c r="H1172" s="527"/>
      <c r="I1172" s="527"/>
      <c r="J1172" s="527"/>
      <c r="K1172" s="527"/>
      <c r="L1172" s="527"/>
      <c r="M1172" s="527"/>
      <c r="N1172" s="527"/>
      <c r="O1172" s="527"/>
      <c r="P1172" s="527"/>
      <c r="Q1172" s="527"/>
      <c r="R1172" s="527"/>
      <c r="S1172" s="527"/>
      <c r="T1172" s="527"/>
      <c r="U1172" s="527"/>
      <c r="V1172" s="527"/>
      <c r="W1172" s="527"/>
      <c r="X1172" s="527"/>
      <c r="Y1172" s="527"/>
      <c r="Z1172" s="527"/>
      <c r="AA1172" s="528"/>
      <c r="AB1172" s="527"/>
      <c r="AC1172" s="527"/>
      <c r="AD1172" s="527"/>
      <c r="AE1172" s="528"/>
      <c r="AF1172" s="527"/>
      <c r="AG1172" s="527"/>
      <c r="AH1172" s="527"/>
      <c r="AI1172" s="527"/>
      <c r="AJ1172" s="527"/>
      <c r="AK1172" s="527"/>
      <c r="AL1172" s="527"/>
      <c r="AM1172" s="527"/>
      <c r="AN1172" s="527"/>
      <c r="AO1172" s="527"/>
      <c r="AP1172" s="527"/>
      <c r="AQ1172" s="527"/>
      <c r="AR1172" s="527"/>
      <c r="AS1172" s="527"/>
      <c r="AT1172" s="527"/>
      <c r="AU1172" s="527"/>
      <c r="AV1172" s="527"/>
      <c r="AW1172" s="527"/>
      <c r="AX1172" s="527"/>
    </row>
    <row r="1173" spans="1:50">
      <c r="A1173" s="526"/>
      <c r="B1173" s="526"/>
      <c r="C1173" s="526"/>
      <c r="D1173" s="526"/>
      <c r="E1173" s="526"/>
      <c r="F1173" s="61"/>
      <c r="G1173" s="527"/>
      <c r="H1173" s="528"/>
      <c r="I1173" s="527"/>
      <c r="J1173" s="527"/>
      <c r="K1173" s="528"/>
      <c r="L1173" s="527"/>
      <c r="M1173" s="528"/>
      <c r="N1173" s="528"/>
      <c r="O1173" s="528"/>
      <c r="P1173" s="527"/>
      <c r="Q1173" s="527"/>
      <c r="R1173" s="527"/>
      <c r="S1173" s="528"/>
      <c r="T1173" s="527"/>
      <c r="U1173" s="527"/>
      <c r="V1173" s="528"/>
      <c r="W1173" s="527"/>
      <c r="X1173" s="527"/>
      <c r="Y1173" s="528"/>
      <c r="Z1173" s="528"/>
      <c r="AA1173" s="528"/>
      <c r="AB1173" s="528"/>
      <c r="AC1173" s="528"/>
      <c r="AD1173" s="528"/>
      <c r="AE1173" s="528"/>
      <c r="AF1173" s="527"/>
      <c r="AG1173" s="528"/>
      <c r="AH1173" s="528"/>
      <c r="AI1173" s="528"/>
      <c r="AJ1173" s="528"/>
      <c r="AK1173" s="528"/>
      <c r="AL1173" s="528"/>
      <c r="AM1173" s="527"/>
      <c r="AN1173" s="528"/>
      <c r="AO1173" s="527"/>
      <c r="AP1173" s="527"/>
      <c r="AQ1173" s="527"/>
      <c r="AR1173" s="527"/>
      <c r="AS1173" s="527"/>
      <c r="AT1173" s="528"/>
      <c r="AU1173" s="528"/>
      <c r="AV1173" s="528"/>
      <c r="AW1173" s="527"/>
      <c r="AX1173" s="528"/>
    </row>
    <row r="1174" spans="1:50">
      <c r="A1174" s="526"/>
      <c r="B1174" s="526"/>
      <c r="C1174" s="526"/>
      <c r="D1174" s="526"/>
      <c r="E1174" s="526"/>
      <c r="F1174" s="61"/>
      <c r="G1174" s="527"/>
      <c r="H1174" s="528"/>
      <c r="I1174" s="527"/>
      <c r="J1174" s="527"/>
      <c r="K1174" s="527"/>
      <c r="L1174" s="527"/>
      <c r="M1174" s="527"/>
      <c r="N1174" s="527"/>
      <c r="O1174" s="527"/>
      <c r="P1174" s="527"/>
      <c r="Q1174" s="527"/>
      <c r="R1174" s="527"/>
      <c r="S1174" s="527"/>
      <c r="T1174" s="527"/>
      <c r="U1174" s="527"/>
      <c r="V1174" s="527"/>
      <c r="W1174" s="527"/>
      <c r="X1174" s="527"/>
      <c r="Y1174" s="527"/>
      <c r="Z1174" s="528"/>
      <c r="AA1174" s="528"/>
      <c r="AB1174" s="527"/>
      <c r="AC1174" s="528"/>
      <c r="AD1174" s="527"/>
      <c r="AE1174" s="528"/>
      <c r="AF1174" s="527"/>
      <c r="AG1174" s="527"/>
      <c r="AH1174" s="527"/>
      <c r="AI1174" s="527"/>
      <c r="AJ1174" s="527"/>
      <c r="AK1174" s="527"/>
      <c r="AL1174" s="527"/>
      <c r="AM1174" s="527"/>
      <c r="AN1174" s="527"/>
      <c r="AO1174" s="527"/>
      <c r="AP1174" s="527"/>
      <c r="AQ1174" s="527"/>
      <c r="AR1174" s="527"/>
      <c r="AS1174" s="528"/>
      <c r="AT1174" s="527"/>
      <c r="AU1174" s="527"/>
      <c r="AV1174" s="527"/>
      <c r="AW1174" s="527"/>
      <c r="AX1174" s="527"/>
    </row>
    <row r="1175" spans="1:50">
      <c r="A1175" s="526"/>
      <c r="B1175" s="526"/>
      <c r="C1175" s="526"/>
      <c r="D1175" s="526"/>
      <c r="E1175" s="526"/>
      <c r="F1175" s="61"/>
      <c r="G1175" s="527"/>
      <c r="H1175" s="528"/>
      <c r="I1175" s="527"/>
      <c r="J1175" s="527"/>
      <c r="K1175" s="527"/>
      <c r="L1175" s="527"/>
      <c r="M1175" s="527"/>
      <c r="N1175" s="527"/>
      <c r="O1175" s="527"/>
      <c r="P1175" s="527"/>
      <c r="Q1175" s="527"/>
      <c r="R1175" s="527"/>
      <c r="S1175" s="527"/>
      <c r="T1175" s="527"/>
      <c r="U1175" s="527"/>
      <c r="V1175" s="527"/>
      <c r="W1175" s="527"/>
      <c r="X1175" s="527"/>
      <c r="Y1175" s="527"/>
      <c r="Z1175" s="527"/>
      <c r="AA1175" s="527"/>
      <c r="AB1175" s="527"/>
      <c r="AC1175" s="527"/>
      <c r="AD1175" s="527"/>
      <c r="AE1175" s="528"/>
      <c r="AF1175" s="527"/>
      <c r="AG1175" s="527"/>
      <c r="AH1175" s="527"/>
      <c r="AI1175" s="527"/>
      <c r="AJ1175" s="527"/>
      <c r="AK1175" s="527"/>
      <c r="AL1175" s="527"/>
      <c r="AM1175" s="527"/>
      <c r="AN1175" s="527"/>
      <c r="AO1175" s="527"/>
      <c r="AP1175" s="527"/>
      <c r="AQ1175" s="527"/>
      <c r="AR1175" s="527"/>
      <c r="AS1175" s="527"/>
      <c r="AT1175" s="527"/>
      <c r="AU1175" s="527"/>
      <c r="AV1175" s="527"/>
      <c r="AW1175" s="527"/>
      <c r="AX1175" s="527"/>
    </row>
    <row r="1176" spans="1:50">
      <c r="A1176" s="526"/>
      <c r="B1176" s="526"/>
      <c r="C1176" s="526"/>
      <c r="D1176" s="526"/>
      <c r="E1176" s="526"/>
      <c r="F1176" s="61"/>
      <c r="G1176" s="527"/>
      <c r="H1176" s="528"/>
      <c r="I1176" s="528"/>
      <c r="J1176" s="528"/>
      <c r="K1176" s="528"/>
      <c r="L1176" s="528"/>
      <c r="M1176" s="527"/>
      <c r="N1176" s="527"/>
      <c r="O1176" s="527"/>
      <c r="P1176" s="527"/>
      <c r="Q1176" s="527"/>
      <c r="R1176" s="527"/>
      <c r="S1176" s="527"/>
      <c r="T1176" s="527"/>
      <c r="U1176" s="527"/>
      <c r="V1176" s="528"/>
      <c r="W1176" s="528"/>
      <c r="X1176" s="527"/>
      <c r="Y1176" s="528"/>
      <c r="Z1176" s="528"/>
      <c r="AA1176" s="528"/>
      <c r="AB1176" s="528"/>
      <c r="AC1176" s="528"/>
      <c r="AD1176" s="527"/>
      <c r="AE1176" s="528"/>
      <c r="AF1176" s="527"/>
      <c r="AG1176" s="527"/>
      <c r="AH1176" s="527"/>
      <c r="AI1176" s="528"/>
      <c r="AJ1176" s="528"/>
      <c r="AK1176" s="527"/>
      <c r="AL1176" s="528"/>
      <c r="AM1176" s="528"/>
      <c r="AN1176" s="527"/>
      <c r="AO1176" s="527"/>
      <c r="AP1176" s="528"/>
      <c r="AQ1176" s="528"/>
      <c r="AR1176" s="528"/>
      <c r="AS1176" s="528"/>
      <c r="AT1176" s="528"/>
      <c r="AU1176" s="528"/>
      <c r="AV1176" s="528"/>
      <c r="AW1176" s="528"/>
      <c r="AX1176" s="528"/>
    </row>
    <row r="1177" spans="1:50">
      <c r="A1177" s="526"/>
      <c r="B1177" s="526"/>
      <c r="C1177" s="526"/>
      <c r="D1177" s="526"/>
      <c r="E1177" s="526"/>
      <c r="F1177" s="61"/>
      <c r="G1177" s="527"/>
      <c r="H1177" s="528"/>
      <c r="I1177" s="528"/>
      <c r="J1177" s="528"/>
      <c r="K1177" s="528"/>
      <c r="L1177" s="528"/>
      <c r="M1177" s="528"/>
      <c r="N1177" s="528"/>
      <c r="O1177" s="527"/>
      <c r="P1177" s="528"/>
      <c r="Q1177" s="528"/>
      <c r="R1177" s="527"/>
      <c r="S1177" s="528"/>
      <c r="T1177" s="527"/>
      <c r="U1177" s="527"/>
      <c r="V1177" s="527"/>
      <c r="W1177" s="527"/>
      <c r="X1177" s="527"/>
      <c r="Y1177" s="527"/>
      <c r="Z1177" s="527"/>
      <c r="AA1177" s="527"/>
      <c r="AB1177" s="527"/>
      <c r="AC1177" s="527"/>
      <c r="AD1177" s="527"/>
      <c r="AE1177" s="528"/>
      <c r="AF1177" s="527"/>
      <c r="AG1177" s="527"/>
      <c r="AH1177" s="527"/>
      <c r="AI1177" s="527"/>
      <c r="AJ1177" s="527"/>
      <c r="AK1177" s="527"/>
      <c r="AL1177" s="527"/>
      <c r="AM1177" s="527"/>
      <c r="AN1177" s="527"/>
      <c r="AO1177" s="527"/>
      <c r="AP1177" s="527"/>
      <c r="AQ1177" s="527"/>
      <c r="AR1177" s="527"/>
      <c r="AS1177" s="527"/>
      <c r="AT1177" s="527"/>
      <c r="AU1177" s="527"/>
      <c r="AV1177" s="527"/>
      <c r="AW1177" s="527"/>
      <c r="AX1177" s="527"/>
    </row>
    <row r="1178" spans="1:50">
      <c r="A1178" s="526"/>
      <c r="B1178" s="526"/>
      <c r="C1178" s="526"/>
      <c r="D1178" s="526"/>
      <c r="E1178" s="526"/>
      <c r="F1178" s="61"/>
      <c r="G1178" s="527"/>
      <c r="H1178" s="528"/>
      <c r="I1178" s="528"/>
      <c r="J1178" s="528"/>
      <c r="K1178" s="528"/>
      <c r="L1178" s="528"/>
      <c r="M1178" s="528"/>
      <c r="N1178" s="528"/>
      <c r="O1178" s="528"/>
      <c r="P1178" s="528"/>
      <c r="Q1178" s="528"/>
      <c r="R1178" s="528"/>
      <c r="S1178" s="527"/>
      <c r="T1178" s="527"/>
      <c r="U1178" s="527"/>
      <c r="V1178" s="527"/>
      <c r="W1178" s="527"/>
      <c r="X1178" s="527"/>
      <c r="Y1178" s="527"/>
      <c r="Z1178" s="527"/>
      <c r="AA1178" s="527"/>
      <c r="AB1178" s="527"/>
      <c r="AC1178" s="527"/>
      <c r="AD1178" s="527"/>
      <c r="AE1178" s="528"/>
      <c r="AF1178" s="527"/>
      <c r="AG1178" s="527"/>
      <c r="AH1178" s="527"/>
      <c r="AI1178" s="527"/>
      <c r="AJ1178" s="527"/>
      <c r="AK1178" s="527"/>
      <c r="AL1178" s="527"/>
      <c r="AM1178" s="527"/>
      <c r="AN1178" s="527"/>
      <c r="AO1178" s="527"/>
      <c r="AP1178" s="527"/>
      <c r="AQ1178" s="527"/>
      <c r="AR1178" s="527"/>
      <c r="AS1178" s="527"/>
      <c r="AT1178" s="527"/>
      <c r="AU1178" s="527"/>
      <c r="AV1178" s="527"/>
      <c r="AW1178" s="527"/>
      <c r="AX1178" s="528"/>
    </row>
    <row r="1179" spans="1:50">
      <c r="A1179" s="526"/>
      <c r="B1179" s="526"/>
      <c r="C1179" s="526"/>
      <c r="D1179" s="526"/>
      <c r="E1179" s="526"/>
      <c r="F1179" s="61"/>
      <c r="G1179" s="527"/>
      <c r="H1179" s="528"/>
      <c r="I1179" s="528"/>
      <c r="J1179" s="528"/>
      <c r="K1179" s="528"/>
      <c r="L1179" s="528"/>
      <c r="M1179" s="528"/>
      <c r="N1179" s="528"/>
      <c r="O1179" s="528"/>
      <c r="P1179" s="528"/>
      <c r="Q1179" s="528"/>
      <c r="R1179" s="528"/>
      <c r="S1179" s="528"/>
      <c r="T1179" s="528"/>
      <c r="U1179" s="528"/>
      <c r="V1179" s="528"/>
      <c r="W1179" s="528"/>
      <c r="X1179" s="528"/>
      <c r="Y1179" s="528"/>
      <c r="Z1179" s="528"/>
      <c r="AA1179" s="528"/>
      <c r="AB1179" s="528"/>
      <c r="AC1179" s="528"/>
      <c r="AD1179" s="528"/>
      <c r="AE1179" s="528"/>
      <c r="AF1179" s="528"/>
      <c r="AG1179" s="528"/>
      <c r="AH1179" s="528"/>
      <c r="AI1179" s="528"/>
      <c r="AJ1179" s="528"/>
      <c r="AK1179" s="527"/>
      <c r="AL1179" s="528"/>
      <c r="AM1179" s="528"/>
      <c r="AN1179" s="528"/>
      <c r="AO1179" s="528"/>
      <c r="AP1179" s="527"/>
      <c r="AQ1179" s="528"/>
      <c r="AR1179" s="528"/>
      <c r="AS1179" s="528"/>
      <c r="AT1179" s="528"/>
      <c r="AU1179" s="528"/>
      <c r="AV1179" s="527"/>
      <c r="AW1179" s="528"/>
      <c r="AX1179" s="528"/>
    </row>
    <row r="1180" spans="1:50">
      <c r="A1180" s="526"/>
      <c r="B1180" s="526"/>
      <c r="C1180" s="526"/>
      <c r="D1180" s="526"/>
      <c r="E1180" s="526"/>
      <c r="F1180" s="61"/>
      <c r="G1180" s="527"/>
      <c r="H1180" s="528"/>
      <c r="I1180" s="528"/>
      <c r="J1180" s="528"/>
      <c r="K1180" s="528"/>
      <c r="L1180" s="528"/>
      <c r="M1180" s="528"/>
      <c r="N1180" s="528"/>
      <c r="O1180" s="528"/>
      <c r="P1180" s="528"/>
      <c r="Q1180" s="528"/>
      <c r="R1180" s="528"/>
      <c r="S1180" s="528"/>
      <c r="T1180" s="528"/>
      <c r="U1180" s="528"/>
      <c r="V1180" s="528"/>
      <c r="W1180" s="528"/>
      <c r="X1180" s="528"/>
      <c r="Y1180" s="528"/>
      <c r="Z1180" s="528"/>
      <c r="AA1180" s="528"/>
      <c r="AB1180" s="528"/>
      <c r="AC1180" s="528"/>
      <c r="AD1180" s="528"/>
      <c r="AE1180" s="528"/>
      <c r="AF1180" s="528"/>
      <c r="AG1180" s="528"/>
      <c r="AH1180" s="528"/>
      <c r="AI1180" s="527"/>
      <c r="AJ1180" s="528"/>
      <c r="AK1180" s="528"/>
      <c r="AL1180" s="528"/>
      <c r="AM1180" s="528"/>
      <c r="AN1180" s="528"/>
      <c r="AO1180" s="528"/>
      <c r="AP1180" s="528"/>
      <c r="AQ1180" s="528"/>
      <c r="AR1180" s="528"/>
      <c r="AS1180" s="528"/>
      <c r="AT1180" s="528"/>
      <c r="AU1180" s="528"/>
      <c r="AV1180" s="528"/>
      <c r="AW1180" s="528"/>
      <c r="AX1180" s="528"/>
    </row>
    <row r="1181" spans="1:50">
      <c r="A1181" s="526"/>
      <c r="B1181" s="526"/>
      <c r="C1181" s="526"/>
      <c r="D1181" s="526"/>
      <c r="E1181" s="526"/>
      <c r="F1181" s="61"/>
      <c r="G1181" s="527"/>
      <c r="H1181" s="528"/>
      <c r="I1181" s="528"/>
      <c r="J1181" s="528"/>
      <c r="K1181" s="528"/>
      <c r="L1181" s="528"/>
      <c r="M1181" s="528"/>
      <c r="N1181" s="528"/>
      <c r="O1181" s="528"/>
      <c r="P1181" s="528"/>
      <c r="Q1181" s="528"/>
      <c r="R1181" s="528"/>
      <c r="S1181" s="528"/>
      <c r="T1181" s="528"/>
      <c r="U1181" s="528"/>
      <c r="V1181" s="528"/>
      <c r="W1181" s="528"/>
      <c r="X1181" s="528"/>
      <c r="Y1181" s="528"/>
      <c r="Z1181" s="528"/>
      <c r="AA1181" s="528"/>
      <c r="AB1181" s="528"/>
      <c r="AC1181" s="528"/>
      <c r="AD1181" s="528"/>
      <c r="AE1181" s="528"/>
      <c r="AF1181" s="528"/>
      <c r="AG1181" s="527"/>
      <c r="AH1181" s="527"/>
      <c r="AI1181" s="527"/>
      <c r="AJ1181" s="527"/>
      <c r="AK1181" s="527"/>
      <c r="AL1181" s="527"/>
      <c r="AM1181" s="527"/>
      <c r="AN1181" s="527"/>
      <c r="AO1181" s="527"/>
      <c r="AP1181" s="527"/>
      <c r="AQ1181" s="527"/>
      <c r="AR1181" s="527"/>
      <c r="AS1181" s="527"/>
      <c r="AT1181" s="527"/>
      <c r="AU1181" s="527"/>
      <c r="AV1181" s="527"/>
      <c r="AW1181" s="527"/>
      <c r="AX1181" s="528"/>
    </row>
    <row r="1182" spans="1:50">
      <c r="A1182" s="526"/>
      <c r="B1182" s="526"/>
      <c r="C1182" s="526"/>
      <c r="D1182" s="526"/>
      <c r="E1182" s="526"/>
      <c r="F1182" s="61"/>
      <c r="G1182" s="527"/>
      <c r="H1182" s="528"/>
      <c r="I1182" s="528"/>
      <c r="J1182" s="528"/>
      <c r="K1182" s="528"/>
      <c r="L1182" s="528"/>
      <c r="M1182" s="528"/>
      <c r="N1182" s="528"/>
      <c r="O1182" s="528"/>
      <c r="P1182" s="528"/>
      <c r="Q1182" s="528"/>
      <c r="R1182" s="528"/>
      <c r="S1182" s="528"/>
      <c r="T1182" s="528"/>
      <c r="U1182" s="528"/>
      <c r="V1182" s="528"/>
      <c r="W1182" s="528"/>
      <c r="X1182" s="528"/>
      <c r="Y1182" s="528"/>
      <c r="Z1182" s="528"/>
      <c r="AA1182" s="528"/>
      <c r="AB1182" s="528"/>
      <c r="AC1182" s="528"/>
      <c r="AD1182" s="528"/>
      <c r="AE1182" s="528"/>
      <c r="AF1182" s="528"/>
      <c r="AG1182" s="528"/>
      <c r="AH1182" s="528"/>
      <c r="AI1182" s="528"/>
      <c r="AJ1182" s="528"/>
      <c r="AK1182" s="528"/>
      <c r="AL1182" s="528"/>
      <c r="AM1182" s="528"/>
      <c r="AN1182" s="528"/>
      <c r="AO1182" s="528"/>
      <c r="AP1182" s="528"/>
      <c r="AQ1182" s="528"/>
      <c r="AR1182" s="528"/>
      <c r="AS1182" s="528"/>
      <c r="AT1182" s="528"/>
      <c r="AU1182" s="527"/>
      <c r="AV1182" s="527"/>
      <c r="AW1182" s="527"/>
      <c r="AX1182" s="527"/>
    </row>
    <row r="1183" spans="1:50">
      <c r="A1183" s="526"/>
      <c r="B1183" s="526"/>
      <c r="C1183" s="526"/>
      <c r="D1183" s="526"/>
      <c r="E1183" s="526"/>
      <c r="F1183" s="61"/>
      <c r="G1183" s="527"/>
      <c r="H1183" s="527"/>
      <c r="I1183" s="527"/>
      <c r="J1183" s="528"/>
      <c r="K1183" s="527"/>
      <c r="L1183" s="527"/>
      <c r="M1183" s="527"/>
      <c r="N1183" s="527"/>
      <c r="O1183" s="527"/>
      <c r="P1183" s="527"/>
      <c r="Q1183" s="527"/>
      <c r="R1183" s="527"/>
      <c r="S1183" s="527"/>
      <c r="T1183" s="527"/>
      <c r="U1183" s="527"/>
      <c r="V1183" s="527"/>
      <c r="W1183" s="527"/>
      <c r="X1183" s="527"/>
      <c r="Y1183" s="527"/>
      <c r="Z1183" s="527"/>
      <c r="AA1183" s="527"/>
      <c r="AB1183" s="527"/>
      <c r="AC1183" s="527"/>
      <c r="AD1183" s="527"/>
      <c r="AE1183" s="528"/>
      <c r="AF1183" s="527"/>
      <c r="AG1183" s="527"/>
      <c r="AH1183" s="527"/>
      <c r="AI1183" s="527"/>
      <c r="AJ1183" s="527"/>
      <c r="AK1183" s="527"/>
      <c r="AL1183" s="527"/>
      <c r="AM1183" s="527"/>
      <c r="AN1183" s="527"/>
      <c r="AO1183" s="527"/>
      <c r="AP1183" s="527"/>
      <c r="AQ1183" s="527"/>
      <c r="AR1183" s="527"/>
      <c r="AS1183" s="527"/>
      <c r="AT1183" s="527"/>
      <c r="AU1183" s="527"/>
      <c r="AV1183" s="527"/>
      <c r="AW1183" s="527"/>
      <c r="AX1183" s="527"/>
    </row>
    <row r="1184" spans="1:50">
      <c r="A1184" s="526"/>
      <c r="B1184" s="526"/>
      <c r="C1184" s="526"/>
      <c r="D1184" s="526"/>
      <c r="E1184" s="526"/>
      <c r="F1184" s="61"/>
      <c r="G1184" s="527"/>
      <c r="H1184" s="527"/>
      <c r="I1184" s="527"/>
      <c r="J1184" s="527"/>
      <c r="K1184" s="527"/>
      <c r="L1184" s="527"/>
      <c r="M1184" s="527"/>
      <c r="N1184" s="527"/>
      <c r="O1184" s="527"/>
      <c r="P1184" s="527"/>
      <c r="Q1184" s="527"/>
      <c r="R1184" s="527"/>
      <c r="S1184" s="527"/>
      <c r="T1184" s="527"/>
      <c r="U1184" s="527"/>
      <c r="V1184" s="527"/>
      <c r="W1184" s="527"/>
      <c r="X1184" s="527"/>
      <c r="Y1184" s="527"/>
      <c r="Z1184" s="527"/>
      <c r="AA1184" s="527"/>
      <c r="AB1184" s="527"/>
      <c r="AC1184" s="527"/>
      <c r="AD1184" s="527"/>
      <c r="AE1184" s="528"/>
      <c r="AF1184" s="527"/>
      <c r="AG1184" s="527"/>
      <c r="AH1184" s="527"/>
      <c r="AI1184" s="527"/>
      <c r="AJ1184" s="528"/>
      <c r="AK1184" s="527"/>
      <c r="AL1184" s="527"/>
      <c r="AM1184" s="527"/>
      <c r="AN1184" s="527"/>
      <c r="AO1184" s="527"/>
      <c r="AP1184" s="527"/>
      <c r="AQ1184" s="527"/>
      <c r="AR1184" s="527"/>
      <c r="AS1184" s="527"/>
      <c r="AT1184" s="527"/>
      <c r="AU1184" s="528"/>
      <c r="AV1184" s="527"/>
      <c r="AW1184" s="527"/>
      <c r="AX1184" s="528"/>
    </row>
    <row r="1185" spans="1:50">
      <c r="A1185" s="526"/>
      <c r="B1185" s="526"/>
      <c r="C1185" s="526"/>
      <c r="D1185" s="526"/>
      <c r="E1185" s="526"/>
      <c r="F1185" s="61"/>
      <c r="G1185" s="527"/>
      <c r="H1185" s="527"/>
      <c r="I1185" s="527"/>
      <c r="J1185" s="527"/>
      <c r="K1185" s="527"/>
      <c r="L1185" s="527"/>
      <c r="M1185" s="527"/>
      <c r="N1185" s="527"/>
      <c r="O1185" s="527"/>
      <c r="P1185" s="527"/>
      <c r="Q1185" s="527"/>
      <c r="R1185" s="527"/>
      <c r="S1185" s="527"/>
      <c r="T1185" s="527"/>
      <c r="U1185" s="527"/>
      <c r="V1185" s="527"/>
      <c r="W1185" s="527"/>
      <c r="X1185" s="527"/>
      <c r="Y1185" s="527"/>
      <c r="Z1185" s="527"/>
      <c r="AA1185" s="527"/>
      <c r="AB1185" s="527"/>
      <c r="AC1185" s="527"/>
      <c r="AD1185" s="527"/>
      <c r="AE1185" s="528"/>
      <c r="AF1185" s="527"/>
      <c r="AG1185" s="527"/>
      <c r="AH1185" s="527"/>
      <c r="AI1185" s="527"/>
      <c r="AJ1185" s="527"/>
      <c r="AK1185" s="527"/>
      <c r="AL1185" s="527"/>
      <c r="AM1185" s="527"/>
      <c r="AN1185" s="527"/>
      <c r="AO1185" s="527"/>
      <c r="AP1185" s="528"/>
      <c r="AQ1185" s="528"/>
      <c r="AR1185" s="527"/>
      <c r="AS1185" s="527"/>
      <c r="AT1185" s="527"/>
      <c r="AU1185" s="527"/>
      <c r="AV1185" s="527"/>
      <c r="AW1185" s="527"/>
      <c r="AX1185" s="528"/>
    </row>
    <row r="1186" spans="1:50">
      <c r="A1186" s="526"/>
      <c r="B1186" s="526"/>
      <c r="C1186" s="526"/>
      <c r="D1186" s="526"/>
      <c r="E1186" s="526"/>
      <c r="F1186" s="61"/>
      <c r="G1186" s="527"/>
      <c r="H1186" s="527"/>
      <c r="I1186" s="527"/>
      <c r="J1186" s="527"/>
      <c r="K1186" s="527"/>
      <c r="L1186" s="527"/>
      <c r="M1186" s="527"/>
      <c r="N1186" s="527"/>
      <c r="O1186" s="527"/>
      <c r="P1186" s="527"/>
      <c r="Q1186" s="527"/>
      <c r="R1186" s="527"/>
      <c r="S1186" s="527"/>
      <c r="T1186" s="527"/>
      <c r="U1186" s="527"/>
      <c r="V1186" s="527"/>
      <c r="W1186" s="527"/>
      <c r="X1186" s="527"/>
      <c r="Y1186" s="527"/>
      <c r="Z1186" s="527"/>
      <c r="AA1186" s="527"/>
      <c r="AB1186" s="527"/>
      <c r="AC1186" s="527"/>
      <c r="AD1186" s="527"/>
      <c r="AE1186" s="528"/>
      <c r="AF1186" s="527"/>
      <c r="AG1186" s="527"/>
      <c r="AH1186" s="527"/>
      <c r="AI1186" s="527"/>
      <c r="AJ1186" s="527"/>
      <c r="AK1186" s="527"/>
      <c r="AL1186" s="527"/>
      <c r="AM1186" s="527"/>
      <c r="AN1186" s="527"/>
      <c r="AO1186" s="527"/>
      <c r="AP1186" s="527"/>
      <c r="AQ1186" s="527"/>
      <c r="AR1186" s="527"/>
      <c r="AS1186" s="527"/>
      <c r="AT1186" s="527"/>
      <c r="AU1186" s="527"/>
      <c r="AV1186" s="527"/>
      <c r="AW1186" s="527"/>
      <c r="AX1186" s="527"/>
    </row>
    <row r="1187" spans="1:50">
      <c r="A1187" s="526"/>
      <c r="B1187" s="526"/>
      <c r="C1187" s="526"/>
      <c r="D1187" s="526"/>
      <c r="E1187" s="526"/>
      <c r="F1187" s="61"/>
      <c r="G1187" s="527"/>
      <c r="H1187" s="527"/>
      <c r="I1187" s="527"/>
      <c r="J1187" s="527"/>
      <c r="K1187" s="527"/>
      <c r="L1187" s="528"/>
      <c r="M1187" s="528"/>
      <c r="N1187" s="528"/>
      <c r="O1187" s="528"/>
      <c r="P1187" s="528"/>
      <c r="Q1187" s="528"/>
      <c r="R1187" s="528"/>
      <c r="S1187" s="528"/>
      <c r="T1187" s="528"/>
      <c r="U1187" s="528"/>
      <c r="V1187" s="528"/>
      <c r="W1187" s="528"/>
      <c r="X1187" s="528"/>
      <c r="Y1187" s="528"/>
      <c r="Z1187" s="528"/>
      <c r="AA1187" s="528"/>
      <c r="AB1187" s="528"/>
      <c r="AC1187" s="528"/>
      <c r="AD1187" s="528"/>
      <c r="AE1187" s="528"/>
      <c r="AF1187" s="528"/>
      <c r="AG1187" s="528"/>
      <c r="AH1187" s="528"/>
      <c r="AI1187" s="528"/>
      <c r="AJ1187" s="528"/>
      <c r="AK1187" s="528"/>
      <c r="AL1187" s="528"/>
      <c r="AM1187" s="528"/>
      <c r="AN1187" s="528"/>
      <c r="AO1187" s="528"/>
      <c r="AP1187" s="528"/>
      <c r="AQ1187" s="528"/>
      <c r="AR1187" s="528"/>
      <c r="AS1187" s="528"/>
      <c r="AT1187" s="528"/>
      <c r="AU1187" s="528"/>
      <c r="AV1187" s="528"/>
      <c r="AW1187" s="528"/>
      <c r="AX1187" s="528"/>
    </row>
    <row r="1188" spans="1:50">
      <c r="A1188" s="526"/>
      <c r="B1188" s="526"/>
      <c r="C1188" s="526"/>
      <c r="D1188" s="526"/>
      <c r="E1188" s="526"/>
      <c r="F1188" s="61"/>
      <c r="G1188" s="527"/>
      <c r="H1188" s="528"/>
      <c r="I1188" s="528"/>
      <c r="J1188" s="527"/>
      <c r="K1188" s="528"/>
      <c r="L1188" s="528"/>
      <c r="M1188" s="528"/>
      <c r="N1188" s="528"/>
      <c r="O1188" s="528"/>
      <c r="P1188" s="528"/>
      <c r="Q1188" s="528"/>
      <c r="R1188" s="528"/>
      <c r="S1188" s="528"/>
      <c r="T1188" s="528"/>
      <c r="U1188" s="528"/>
      <c r="V1188" s="528"/>
      <c r="W1188" s="528"/>
      <c r="X1188" s="528"/>
      <c r="Y1188" s="528"/>
      <c r="Z1188" s="528"/>
      <c r="AA1188" s="528"/>
      <c r="AB1188" s="528"/>
      <c r="AC1188" s="528"/>
      <c r="AD1188" s="528"/>
      <c r="AE1188" s="528"/>
      <c r="AF1188" s="528"/>
      <c r="AG1188" s="528"/>
      <c r="AH1188" s="528"/>
      <c r="AI1188" s="528"/>
      <c r="AJ1188" s="528"/>
      <c r="AK1188" s="528"/>
      <c r="AL1188" s="528"/>
      <c r="AM1188" s="528"/>
      <c r="AN1188" s="528"/>
      <c r="AO1188" s="528"/>
      <c r="AP1188" s="528"/>
      <c r="AQ1188" s="528"/>
      <c r="AR1188" s="528"/>
      <c r="AS1188" s="528"/>
      <c r="AT1188" s="528"/>
      <c r="AU1188" s="528"/>
      <c r="AV1188" s="528"/>
      <c r="AW1188" s="528"/>
      <c r="AX1188" s="528"/>
    </row>
    <row r="1189" spans="1:50">
      <c r="A1189" s="526"/>
      <c r="B1189" s="526"/>
      <c r="C1189" s="526"/>
      <c r="D1189" s="526"/>
      <c r="E1189" s="526"/>
      <c r="F1189" s="61"/>
      <c r="G1189" s="527"/>
      <c r="H1189" s="528"/>
      <c r="I1189" s="528"/>
      <c r="J1189" s="528"/>
      <c r="K1189" s="528"/>
      <c r="L1189" s="528"/>
      <c r="M1189" s="528"/>
      <c r="N1189" s="528"/>
      <c r="O1189" s="528"/>
      <c r="P1189" s="528"/>
      <c r="Q1189" s="528"/>
      <c r="R1189" s="528"/>
      <c r="S1189" s="528"/>
      <c r="T1189" s="528"/>
      <c r="U1189" s="527"/>
      <c r="V1189" s="528"/>
      <c r="W1189" s="528"/>
      <c r="X1189" s="528"/>
      <c r="Y1189" s="528"/>
      <c r="Z1189" s="528"/>
      <c r="AA1189" s="528"/>
      <c r="AB1189" s="528"/>
      <c r="AC1189" s="527"/>
      <c r="AD1189" s="528"/>
      <c r="AE1189" s="528"/>
      <c r="AF1189" s="528"/>
      <c r="AG1189" s="528"/>
      <c r="AH1189" s="528"/>
      <c r="AI1189" s="528"/>
      <c r="AJ1189" s="528"/>
      <c r="AK1189" s="528"/>
      <c r="AL1189" s="528"/>
      <c r="AM1189" s="528"/>
      <c r="AN1189" s="528"/>
      <c r="AO1189" s="528"/>
      <c r="AP1189" s="528"/>
      <c r="AQ1189" s="528"/>
      <c r="AR1189" s="528"/>
      <c r="AS1189" s="528"/>
      <c r="AT1189" s="528"/>
      <c r="AU1189" s="528"/>
      <c r="AV1189" s="528"/>
      <c r="AW1189" s="528"/>
      <c r="AX1189" s="528"/>
    </row>
    <row r="1190" spans="1:50">
      <c r="A1190" s="526"/>
      <c r="B1190" s="526"/>
      <c r="C1190" s="526"/>
      <c r="D1190" s="526"/>
      <c r="E1190" s="526"/>
      <c r="F1190" s="61"/>
      <c r="G1190" s="527"/>
      <c r="H1190" s="528"/>
      <c r="I1190" s="528"/>
      <c r="J1190" s="527"/>
      <c r="K1190" s="528"/>
      <c r="L1190" s="528"/>
      <c r="M1190" s="528"/>
      <c r="N1190" s="528"/>
      <c r="O1190" s="528"/>
      <c r="P1190" s="528"/>
      <c r="Q1190" s="528"/>
      <c r="R1190" s="528"/>
      <c r="S1190" s="528"/>
      <c r="T1190" s="528"/>
      <c r="U1190" s="528"/>
      <c r="V1190" s="528"/>
      <c r="W1190" s="528"/>
      <c r="X1190" s="528"/>
      <c r="Y1190" s="528"/>
      <c r="Z1190" s="528"/>
      <c r="AA1190" s="528"/>
      <c r="AB1190" s="528"/>
      <c r="AC1190" s="528"/>
      <c r="AD1190" s="528"/>
      <c r="AE1190" s="528"/>
      <c r="AF1190" s="528"/>
      <c r="AG1190" s="528"/>
      <c r="AH1190" s="528"/>
      <c r="AI1190" s="528"/>
      <c r="AJ1190" s="528"/>
      <c r="AK1190" s="528"/>
      <c r="AL1190" s="528"/>
      <c r="AM1190" s="528"/>
      <c r="AN1190" s="528"/>
      <c r="AO1190" s="528"/>
      <c r="AP1190" s="528"/>
      <c r="AQ1190" s="528"/>
      <c r="AR1190" s="528"/>
      <c r="AS1190" s="528"/>
      <c r="AT1190" s="528"/>
      <c r="AU1190" s="528"/>
      <c r="AV1190" s="528"/>
      <c r="AW1190" s="528"/>
      <c r="AX1190" s="528"/>
    </row>
    <row r="1191" spans="1:50">
      <c r="A1191" s="526"/>
      <c r="B1191" s="526"/>
      <c r="C1191" s="526"/>
      <c r="D1191" s="526"/>
      <c r="E1191" s="526"/>
      <c r="F1191" s="61"/>
      <c r="G1191" s="527"/>
      <c r="H1191" s="527"/>
      <c r="I1191" s="527"/>
      <c r="J1191" s="527"/>
      <c r="K1191" s="527"/>
      <c r="L1191" s="527"/>
      <c r="M1191" s="527"/>
      <c r="N1191" s="527"/>
      <c r="O1191" s="527"/>
      <c r="P1191" s="527"/>
      <c r="Q1191" s="527"/>
      <c r="R1191" s="527"/>
      <c r="S1191" s="527"/>
      <c r="T1191" s="527"/>
      <c r="U1191" s="527"/>
      <c r="V1191" s="527"/>
      <c r="W1191" s="527"/>
      <c r="X1191" s="527"/>
      <c r="Y1191" s="527"/>
      <c r="Z1191" s="527"/>
      <c r="AA1191" s="527"/>
      <c r="AB1191" s="527"/>
      <c r="AC1191" s="527"/>
      <c r="AD1191" s="527"/>
      <c r="AE1191" s="528"/>
      <c r="AF1191" s="527"/>
      <c r="AG1191" s="527"/>
      <c r="AH1191" s="527"/>
      <c r="AI1191" s="527"/>
      <c r="AJ1191" s="527"/>
      <c r="AK1191" s="527"/>
      <c r="AL1191" s="527"/>
      <c r="AM1191" s="527"/>
      <c r="AN1191" s="527"/>
      <c r="AO1191" s="527"/>
      <c r="AP1191" s="528"/>
      <c r="AQ1191" s="527"/>
      <c r="AR1191" s="527"/>
      <c r="AS1191" s="527"/>
      <c r="AT1191" s="527"/>
      <c r="AU1191" s="527"/>
      <c r="AV1191" s="527"/>
      <c r="AW1191" s="527"/>
      <c r="AX1191" s="528"/>
    </row>
    <row r="1192" spans="1:50">
      <c r="A1192" s="526"/>
      <c r="B1192" s="526"/>
      <c r="C1192" s="526"/>
      <c r="D1192" s="526"/>
      <c r="E1192" s="526"/>
      <c r="F1192" s="61"/>
      <c r="G1192" s="527"/>
      <c r="H1192" s="527"/>
      <c r="I1192" s="528"/>
      <c r="J1192" s="528"/>
      <c r="K1192" s="527"/>
      <c r="L1192" s="527"/>
      <c r="M1192" s="528"/>
      <c r="N1192" s="527"/>
      <c r="O1192" s="527"/>
      <c r="P1192" s="528"/>
      <c r="Q1192" s="528"/>
      <c r="R1192" s="527"/>
      <c r="S1192" s="527"/>
      <c r="T1192" s="528"/>
      <c r="U1192" s="528"/>
      <c r="V1192" s="528"/>
      <c r="W1192" s="528"/>
      <c r="X1192" s="528"/>
      <c r="Y1192" s="528"/>
      <c r="Z1192" s="528"/>
      <c r="AA1192" s="528"/>
      <c r="AB1192" s="528"/>
      <c r="AC1192" s="528"/>
      <c r="AD1192" s="528"/>
      <c r="AE1192" s="528"/>
      <c r="AF1192" s="528"/>
      <c r="AG1192" s="528"/>
      <c r="AH1192" s="528"/>
      <c r="AI1192" s="528"/>
      <c r="AJ1192" s="528"/>
      <c r="AK1192" s="528"/>
      <c r="AL1192" s="528"/>
      <c r="AM1192" s="528"/>
      <c r="AN1192" s="528"/>
      <c r="AO1192" s="528"/>
      <c r="AP1192" s="528"/>
      <c r="AQ1192" s="528"/>
      <c r="AR1192" s="528"/>
      <c r="AS1192" s="528"/>
      <c r="AT1192" s="528"/>
      <c r="AU1192" s="528"/>
      <c r="AV1192" s="528"/>
      <c r="AW1192" s="528"/>
      <c r="AX1192" s="528"/>
    </row>
    <row r="1193" spans="1:50">
      <c r="A1193" s="526"/>
      <c r="B1193" s="526"/>
      <c r="C1193" s="526"/>
      <c r="D1193" s="526"/>
      <c r="E1193" s="526"/>
      <c r="F1193" s="61"/>
      <c r="G1193" s="527"/>
      <c r="H1193" s="528"/>
      <c r="I1193" s="528"/>
      <c r="J1193" s="528"/>
      <c r="K1193" s="528"/>
      <c r="L1193" s="528"/>
      <c r="M1193" s="528"/>
      <c r="N1193" s="527"/>
      <c r="O1193" s="527"/>
      <c r="P1193" s="527"/>
      <c r="Q1193" s="527"/>
      <c r="R1193" s="527"/>
      <c r="S1193" s="527"/>
      <c r="T1193" s="527"/>
      <c r="U1193" s="527"/>
      <c r="V1193" s="527"/>
      <c r="W1193" s="527"/>
      <c r="X1193" s="527"/>
      <c r="Y1193" s="527"/>
      <c r="Z1193" s="527"/>
      <c r="AA1193" s="527"/>
      <c r="AB1193" s="527"/>
      <c r="AC1193" s="527"/>
      <c r="AD1193" s="527"/>
      <c r="AE1193" s="528"/>
      <c r="AF1193" s="527"/>
      <c r="AG1193" s="527"/>
      <c r="AH1193" s="527"/>
      <c r="AI1193" s="527"/>
      <c r="AJ1193" s="527"/>
      <c r="AK1193" s="527"/>
      <c r="AL1193" s="527"/>
      <c r="AM1193" s="527"/>
      <c r="AN1193" s="527"/>
      <c r="AO1193" s="527"/>
      <c r="AP1193" s="527"/>
      <c r="AQ1193" s="527"/>
      <c r="AR1193" s="527"/>
      <c r="AS1193" s="527"/>
      <c r="AT1193" s="527"/>
      <c r="AU1193" s="527"/>
      <c r="AV1193" s="527"/>
      <c r="AW1193" s="527"/>
      <c r="AX1193" s="527"/>
    </row>
    <row r="1194" spans="1:50">
      <c r="A1194" s="526"/>
      <c r="B1194" s="526"/>
      <c r="C1194" s="526"/>
      <c r="D1194" s="526"/>
      <c r="E1194" s="526"/>
      <c r="F1194" s="61"/>
      <c r="G1194" s="527"/>
      <c r="H1194" s="528"/>
      <c r="I1194" s="528"/>
      <c r="J1194" s="528"/>
      <c r="K1194" s="528"/>
      <c r="L1194" s="528"/>
      <c r="M1194" s="528"/>
      <c r="N1194" s="527"/>
      <c r="O1194" s="527"/>
      <c r="P1194" s="527"/>
      <c r="Q1194" s="527"/>
      <c r="R1194" s="527"/>
      <c r="S1194" s="527"/>
      <c r="T1194" s="527"/>
      <c r="U1194" s="527"/>
      <c r="V1194" s="527"/>
      <c r="W1194" s="527"/>
      <c r="X1194" s="527"/>
      <c r="Y1194" s="527"/>
      <c r="Z1194" s="527"/>
      <c r="AA1194" s="527"/>
      <c r="AB1194" s="527"/>
      <c r="AC1194" s="527"/>
      <c r="AD1194" s="527"/>
      <c r="AE1194" s="528"/>
      <c r="AF1194" s="527"/>
      <c r="AG1194" s="527"/>
      <c r="AH1194" s="527"/>
      <c r="AI1194" s="527"/>
      <c r="AJ1194" s="527"/>
      <c r="AK1194" s="527"/>
      <c r="AL1194" s="527"/>
      <c r="AM1194" s="527"/>
      <c r="AN1194" s="527"/>
      <c r="AO1194" s="527"/>
      <c r="AP1194" s="527"/>
      <c r="AQ1194" s="527"/>
      <c r="AR1194" s="527"/>
      <c r="AS1194" s="527"/>
      <c r="AT1194" s="527"/>
      <c r="AU1194" s="527"/>
      <c r="AV1194" s="527"/>
      <c r="AW1194" s="527"/>
      <c r="AX1194" s="527"/>
    </row>
    <row r="1195" spans="1:50">
      <c r="A1195" s="526"/>
      <c r="B1195" s="526"/>
      <c r="C1195" s="526"/>
      <c r="D1195" s="526"/>
      <c r="E1195" s="526"/>
      <c r="F1195" s="61"/>
      <c r="G1195" s="527"/>
      <c r="H1195" s="528"/>
      <c r="I1195" s="528"/>
      <c r="J1195" s="528"/>
      <c r="K1195" s="528"/>
      <c r="L1195" s="528"/>
      <c r="M1195" s="528"/>
      <c r="N1195" s="528"/>
      <c r="O1195" s="528"/>
      <c r="P1195" s="528"/>
      <c r="Q1195" s="528"/>
      <c r="R1195" s="528"/>
      <c r="S1195" s="528"/>
      <c r="T1195" s="528"/>
      <c r="U1195" s="528"/>
      <c r="V1195" s="528"/>
      <c r="W1195" s="528"/>
      <c r="X1195" s="528"/>
      <c r="Y1195" s="527"/>
      <c r="Z1195" s="527"/>
      <c r="AA1195" s="528"/>
      <c r="AB1195" s="527"/>
      <c r="AC1195" s="528"/>
      <c r="AD1195" s="528"/>
      <c r="AE1195" s="528"/>
      <c r="AF1195" s="528"/>
      <c r="AG1195" s="528"/>
      <c r="AH1195" s="528"/>
      <c r="AI1195" s="528"/>
      <c r="AJ1195" s="528"/>
      <c r="AK1195" s="528"/>
      <c r="AL1195" s="528"/>
      <c r="AM1195" s="528"/>
      <c r="AN1195" s="528"/>
      <c r="AO1195" s="528"/>
      <c r="AP1195" s="528"/>
      <c r="AQ1195" s="528"/>
      <c r="AR1195" s="528"/>
      <c r="AS1195" s="528"/>
      <c r="AT1195" s="528"/>
      <c r="AU1195" s="528"/>
      <c r="AV1195" s="528"/>
      <c r="AW1195" s="527"/>
      <c r="AX1195" s="528"/>
    </row>
    <row r="1196" spans="1:50">
      <c r="A1196" s="526"/>
      <c r="B1196" s="526"/>
      <c r="C1196" s="526"/>
      <c r="D1196" s="526"/>
      <c r="E1196" s="526"/>
      <c r="F1196" s="61"/>
      <c r="G1196" s="527"/>
      <c r="H1196" s="527"/>
      <c r="I1196" s="527"/>
      <c r="J1196" s="527"/>
      <c r="K1196" s="527"/>
      <c r="L1196" s="527"/>
      <c r="M1196" s="527"/>
      <c r="N1196" s="527"/>
      <c r="O1196" s="527"/>
      <c r="P1196" s="527"/>
      <c r="Q1196" s="527"/>
      <c r="R1196" s="527"/>
      <c r="S1196" s="527"/>
      <c r="T1196" s="527"/>
      <c r="U1196" s="527"/>
      <c r="V1196" s="527"/>
      <c r="W1196" s="527"/>
      <c r="X1196" s="527"/>
      <c r="Y1196" s="527"/>
      <c r="Z1196" s="527"/>
      <c r="AA1196" s="527"/>
      <c r="AB1196" s="527"/>
      <c r="AC1196" s="527"/>
      <c r="AD1196" s="527"/>
      <c r="AE1196" s="528"/>
      <c r="AF1196" s="527"/>
      <c r="AG1196" s="527"/>
      <c r="AH1196" s="527"/>
      <c r="AI1196" s="527"/>
      <c r="AJ1196" s="527"/>
      <c r="AK1196" s="527"/>
      <c r="AL1196" s="527"/>
      <c r="AM1196" s="527"/>
      <c r="AN1196" s="527"/>
      <c r="AO1196" s="527"/>
      <c r="AP1196" s="527"/>
      <c r="AQ1196" s="527"/>
      <c r="AR1196" s="527"/>
      <c r="AS1196" s="527"/>
      <c r="AT1196" s="527"/>
      <c r="AU1196" s="527"/>
      <c r="AV1196" s="527"/>
      <c r="AW1196" s="527"/>
      <c r="AX1196" s="528"/>
    </row>
    <row r="1197" spans="1:50">
      <c r="A1197" s="526"/>
      <c r="B1197" s="526"/>
      <c r="C1197" s="526"/>
      <c r="D1197" s="526"/>
      <c r="E1197" s="526"/>
      <c r="F1197" s="61"/>
      <c r="G1197" s="527"/>
      <c r="H1197" s="527"/>
      <c r="I1197" s="527"/>
      <c r="J1197" s="527"/>
      <c r="K1197" s="527"/>
      <c r="L1197" s="527"/>
      <c r="M1197" s="527"/>
      <c r="N1197" s="527"/>
      <c r="O1197" s="527"/>
      <c r="P1197" s="527"/>
      <c r="Q1197" s="527"/>
      <c r="R1197" s="527"/>
      <c r="S1197" s="527"/>
      <c r="T1197" s="527"/>
      <c r="U1197" s="527"/>
      <c r="V1197" s="527"/>
      <c r="W1197" s="527"/>
      <c r="X1197" s="527"/>
      <c r="Y1197" s="527"/>
      <c r="Z1197" s="527"/>
      <c r="AA1197" s="527"/>
      <c r="AB1197" s="527"/>
      <c r="AC1197" s="527"/>
      <c r="AD1197" s="527"/>
      <c r="AE1197" s="528"/>
      <c r="AF1197" s="527"/>
      <c r="AG1197" s="527"/>
      <c r="AH1197" s="527"/>
      <c r="AI1197" s="527"/>
      <c r="AJ1197" s="527"/>
      <c r="AK1197" s="527"/>
      <c r="AL1197" s="527"/>
      <c r="AM1197" s="527"/>
      <c r="AN1197" s="527"/>
      <c r="AO1197" s="527"/>
      <c r="AP1197" s="527"/>
      <c r="AQ1197" s="527"/>
      <c r="AR1197" s="527"/>
      <c r="AS1197" s="527"/>
      <c r="AT1197" s="527"/>
      <c r="AU1197" s="527"/>
      <c r="AV1197" s="528"/>
      <c r="AW1197" s="527"/>
      <c r="AX1197" s="528"/>
    </row>
    <row r="1198" spans="1:50">
      <c r="A1198" s="526"/>
      <c r="B1198" s="526"/>
      <c r="C1198" s="526"/>
      <c r="D1198" s="526"/>
      <c r="E1198" s="526"/>
      <c r="F1198" s="61"/>
      <c r="G1198" s="527"/>
      <c r="H1198" s="527"/>
      <c r="I1198" s="527"/>
      <c r="J1198" s="527"/>
      <c r="K1198" s="527"/>
      <c r="L1198" s="527"/>
      <c r="M1198" s="527"/>
      <c r="N1198" s="527"/>
      <c r="O1198" s="527"/>
      <c r="P1198" s="527"/>
      <c r="Q1198" s="527"/>
      <c r="R1198" s="527"/>
      <c r="S1198" s="527"/>
      <c r="T1198" s="527"/>
      <c r="U1198" s="528"/>
      <c r="V1198" s="528"/>
      <c r="W1198" s="528"/>
      <c r="X1198" s="528"/>
      <c r="Y1198" s="528"/>
      <c r="Z1198" s="528"/>
      <c r="AA1198" s="528"/>
      <c r="AB1198" s="527"/>
      <c r="AC1198" s="528"/>
      <c r="AD1198" s="528"/>
      <c r="AE1198" s="528"/>
      <c r="AF1198" s="528"/>
      <c r="AG1198" s="528"/>
      <c r="AH1198" s="528"/>
      <c r="AI1198" s="528"/>
      <c r="AJ1198" s="528"/>
      <c r="AK1198" s="528"/>
      <c r="AL1198" s="528"/>
      <c r="AM1198" s="528"/>
      <c r="AN1198" s="528"/>
      <c r="AO1198" s="528"/>
      <c r="AP1198" s="528"/>
      <c r="AQ1198" s="528"/>
      <c r="AR1198" s="528"/>
      <c r="AS1198" s="528"/>
      <c r="AT1198" s="528"/>
      <c r="AU1198" s="528"/>
      <c r="AV1198" s="528"/>
      <c r="AW1198" s="528"/>
      <c r="AX1198" s="528"/>
    </row>
    <row r="1199" spans="1:50">
      <c r="A1199" s="526"/>
      <c r="B1199" s="526"/>
      <c r="C1199" s="526"/>
      <c r="D1199" s="526"/>
      <c r="E1199" s="526"/>
      <c r="F1199" s="61"/>
      <c r="G1199" s="527"/>
      <c r="H1199" s="527"/>
      <c r="I1199" s="527"/>
      <c r="J1199" s="527"/>
      <c r="K1199" s="527"/>
      <c r="L1199" s="527"/>
      <c r="M1199" s="527"/>
      <c r="N1199" s="527"/>
      <c r="O1199" s="527"/>
      <c r="P1199" s="528"/>
      <c r="Q1199" s="527"/>
      <c r="R1199" s="527"/>
      <c r="S1199" s="528"/>
      <c r="T1199" s="527"/>
      <c r="U1199" s="527"/>
      <c r="V1199" s="527"/>
      <c r="W1199" s="527"/>
      <c r="X1199" s="527"/>
      <c r="Y1199" s="527"/>
      <c r="Z1199" s="527"/>
      <c r="AA1199" s="527"/>
      <c r="AB1199" s="527"/>
      <c r="AC1199" s="527"/>
      <c r="AD1199" s="527"/>
      <c r="AE1199" s="528"/>
      <c r="AF1199" s="527"/>
      <c r="AG1199" s="527"/>
      <c r="AH1199" s="527"/>
      <c r="AI1199" s="528"/>
      <c r="AJ1199" s="528"/>
      <c r="AK1199" s="527"/>
      <c r="AL1199" s="528"/>
      <c r="AM1199" s="528"/>
      <c r="AN1199" s="528"/>
      <c r="AO1199" s="528"/>
      <c r="AP1199" s="528"/>
      <c r="AQ1199" s="528"/>
      <c r="AR1199" s="528"/>
      <c r="AS1199" s="528"/>
      <c r="AT1199" s="528"/>
      <c r="AU1199" s="528"/>
      <c r="AV1199" s="528"/>
      <c r="AW1199" s="528"/>
      <c r="AX1199" s="528"/>
    </row>
    <row r="1200" spans="1:50">
      <c r="A1200" s="526"/>
      <c r="B1200" s="526"/>
      <c r="C1200" s="526"/>
      <c r="D1200" s="526"/>
      <c r="E1200" s="526"/>
      <c r="F1200" s="61"/>
      <c r="G1200" s="527"/>
      <c r="H1200" s="528"/>
      <c r="I1200" s="528"/>
      <c r="J1200" s="527"/>
      <c r="K1200" s="528"/>
      <c r="L1200" s="527"/>
      <c r="M1200" s="528"/>
      <c r="N1200" s="528"/>
      <c r="O1200" s="528"/>
      <c r="P1200" s="527"/>
      <c r="Q1200" s="527"/>
      <c r="R1200" s="528"/>
      <c r="S1200" s="527"/>
      <c r="T1200" s="527"/>
      <c r="U1200" s="528"/>
      <c r="V1200" s="528"/>
      <c r="W1200" s="528"/>
      <c r="X1200" s="527"/>
      <c r="Y1200" s="528"/>
      <c r="Z1200" s="528"/>
      <c r="AA1200" s="528"/>
      <c r="AB1200" s="528"/>
      <c r="AC1200" s="528"/>
      <c r="AD1200" s="528"/>
      <c r="AE1200" s="528"/>
      <c r="AF1200" s="528"/>
      <c r="AG1200" s="528"/>
      <c r="AH1200" s="528"/>
      <c r="AI1200" s="528"/>
      <c r="AJ1200" s="528"/>
      <c r="AK1200" s="528"/>
      <c r="AL1200" s="528"/>
      <c r="AM1200" s="528"/>
      <c r="AN1200" s="528"/>
      <c r="AO1200" s="528"/>
      <c r="AP1200" s="528"/>
      <c r="AQ1200" s="528"/>
      <c r="AR1200" s="528"/>
      <c r="AS1200" s="528"/>
      <c r="AT1200" s="528"/>
      <c r="AU1200" s="528"/>
      <c r="AV1200" s="528"/>
      <c r="AW1200" s="528"/>
      <c r="AX1200" s="528"/>
    </row>
    <row r="1201" spans="1:50">
      <c r="A1201" s="526"/>
      <c r="B1201" s="526"/>
      <c r="C1201" s="526"/>
      <c r="D1201" s="526"/>
      <c r="E1201" s="526"/>
      <c r="F1201" s="61"/>
      <c r="G1201" s="527"/>
      <c r="H1201" s="528"/>
      <c r="I1201" s="528"/>
      <c r="J1201" s="527"/>
      <c r="K1201" s="528"/>
      <c r="L1201" s="527"/>
      <c r="M1201" s="528"/>
      <c r="N1201" s="528"/>
      <c r="O1201" s="528"/>
      <c r="P1201" s="527"/>
      <c r="Q1201" s="527"/>
      <c r="R1201" s="528"/>
      <c r="S1201" s="527"/>
      <c r="T1201" s="528"/>
      <c r="U1201" s="528"/>
      <c r="V1201" s="528"/>
      <c r="W1201" s="528"/>
      <c r="X1201" s="528"/>
      <c r="Y1201" s="528"/>
      <c r="Z1201" s="528"/>
      <c r="AA1201" s="528"/>
      <c r="AB1201" s="528"/>
      <c r="AC1201" s="528"/>
      <c r="AD1201" s="528"/>
      <c r="AE1201" s="528"/>
      <c r="AF1201" s="528"/>
      <c r="AG1201" s="528"/>
      <c r="AH1201" s="528"/>
      <c r="AI1201" s="528"/>
      <c r="AJ1201" s="528"/>
      <c r="AK1201" s="528"/>
      <c r="AL1201" s="528"/>
      <c r="AM1201" s="528"/>
      <c r="AN1201" s="528"/>
      <c r="AO1201" s="528"/>
      <c r="AP1201" s="528"/>
      <c r="AQ1201" s="528"/>
      <c r="AR1201" s="528"/>
      <c r="AS1201" s="528"/>
      <c r="AT1201" s="528"/>
      <c r="AU1201" s="528"/>
      <c r="AV1201" s="528"/>
      <c r="AW1201" s="528"/>
      <c r="AX1201" s="528"/>
    </row>
    <row r="1202" spans="1:50">
      <c r="A1202" s="526"/>
      <c r="B1202" s="526"/>
      <c r="C1202" s="526"/>
      <c r="D1202" s="526"/>
      <c r="E1202" s="526"/>
      <c r="F1202" s="61"/>
      <c r="G1202" s="527"/>
      <c r="H1202" s="528"/>
      <c r="I1202" s="528"/>
      <c r="J1202" s="527"/>
      <c r="K1202" s="528"/>
      <c r="L1202" s="527"/>
      <c r="M1202" s="528"/>
      <c r="N1202" s="528"/>
      <c r="O1202" s="528"/>
      <c r="P1202" s="527"/>
      <c r="Q1202" s="527"/>
      <c r="R1202" s="528"/>
      <c r="S1202" s="528"/>
      <c r="T1202" s="528"/>
      <c r="U1202" s="528"/>
      <c r="V1202" s="528"/>
      <c r="W1202" s="528"/>
      <c r="X1202" s="527"/>
      <c r="Y1202" s="528"/>
      <c r="Z1202" s="528"/>
      <c r="AA1202" s="528"/>
      <c r="AB1202" s="528"/>
      <c r="AC1202" s="528"/>
      <c r="AD1202" s="528"/>
      <c r="AE1202" s="528"/>
      <c r="AF1202" s="528"/>
      <c r="AG1202" s="528"/>
      <c r="AH1202" s="528"/>
      <c r="AI1202" s="528"/>
      <c r="AJ1202" s="528"/>
      <c r="AK1202" s="528"/>
      <c r="AL1202" s="528"/>
      <c r="AM1202" s="528"/>
      <c r="AN1202" s="528"/>
      <c r="AO1202" s="528"/>
      <c r="AP1202" s="528"/>
      <c r="AQ1202" s="528"/>
      <c r="AR1202" s="528"/>
      <c r="AS1202" s="528"/>
      <c r="AT1202" s="528"/>
      <c r="AU1202" s="528"/>
      <c r="AV1202" s="528"/>
      <c r="AW1202" s="528"/>
      <c r="AX1202" s="528"/>
    </row>
    <row r="1203" spans="1:50">
      <c r="A1203" s="526"/>
      <c r="B1203" s="526"/>
      <c r="C1203" s="526"/>
      <c r="D1203" s="526"/>
      <c r="E1203" s="526"/>
      <c r="F1203" s="61"/>
      <c r="G1203" s="527"/>
      <c r="H1203" s="528"/>
      <c r="I1203" s="528"/>
      <c r="J1203" s="528"/>
      <c r="K1203" s="528"/>
      <c r="L1203" s="527"/>
      <c r="M1203" s="528"/>
      <c r="N1203" s="528"/>
      <c r="O1203" s="528"/>
      <c r="P1203" s="527"/>
      <c r="Q1203" s="527"/>
      <c r="R1203" s="528"/>
      <c r="S1203" s="528"/>
      <c r="T1203" s="528"/>
      <c r="U1203" s="528"/>
      <c r="V1203" s="528"/>
      <c r="W1203" s="528"/>
      <c r="X1203" s="527"/>
      <c r="Y1203" s="528"/>
      <c r="Z1203" s="528"/>
      <c r="AA1203" s="528"/>
      <c r="AB1203" s="528"/>
      <c r="AC1203" s="528"/>
      <c r="AD1203" s="528"/>
      <c r="AE1203" s="528"/>
      <c r="AF1203" s="528"/>
      <c r="AG1203" s="528"/>
      <c r="AH1203" s="528"/>
      <c r="AI1203" s="528"/>
      <c r="AJ1203" s="528"/>
      <c r="AK1203" s="528"/>
      <c r="AL1203" s="528"/>
      <c r="AM1203" s="528"/>
      <c r="AN1203" s="528"/>
      <c r="AO1203" s="528"/>
      <c r="AP1203" s="528"/>
      <c r="AQ1203" s="528"/>
      <c r="AR1203" s="528"/>
      <c r="AS1203" s="528"/>
      <c r="AT1203" s="528"/>
      <c r="AU1203" s="528"/>
      <c r="AV1203" s="528"/>
      <c r="AW1203" s="528"/>
      <c r="AX1203" s="528"/>
    </row>
    <row r="1204" spans="1:50">
      <c r="A1204" s="526"/>
      <c r="B1204" s="526"/>
      <c r="C1204" s="526"/>
      <c r="D1204" s="526"/>
      <c r="E1204" s="526"/>
      <c r="F1204" s="61"/>
      <c r="G1204" s="527"/>
      <c r="H1204" s="527"/>
      <c r="I1204" s="528"/>
      <c r="J1204" s="527"/>
      <c r="K1204" s="528"/>
      <c r="L1204" s="527"/>
      <c r="M1204" s="528"/>
      <c r="N1204" s="528"/>
      <c r="O1204" s="528"/>
      <c r="P1204" s="527"/>
      <c r="Q1204" s="527"/>
      <c r="R1204" s="528"/>
      <c r="S1204" s="527"/>
      <c r="T1204" s="527"/>
      <c r="U1204" s="528"/>
      <c r="V1204" s="528"/>
      <c r="W1204" s="528"/>
      <c r="X1204" s="527"/>
      <c r="Y1204" s="528"/>
      <c r="Z1204" s="528"/>
      <c r="AA1204" s="528"/>
      <c r="AB1204" s="528"/>
      <c r="AC1204" s="528"/>
      <c r="AD1204" s="528"/>
      <c r="AE1204" s="528"/>
      <c r="AF1204" s="527"/>
      <c r="AG1204" s="528"/>
      <c r="AH1204" s="528"/>
      <c r="AI1204" s="528"/>
      <c r="AJ1204" s="528"/>
      <c r="AK1204" s="528"/>
      <c r="AL1204" s="528"/>
      <c r="AM1204" s="528"/>
      <c r="AN1204" s="528"/>
      <c r="AO1204" s="528"/>
      <c r="AP1204" s="528"/>
      <c r="AQ1204" s="528"/>
      <c r="AR1204" s="528"/>
      <c r="AS1204" s="528"/>
      <c r="AT1204" s="528"/>
      <c r="AU1204" s="528"/>
      <c r="AV1204" s="528"/>
      <c r="AW1204" s="528"/>
      <c r="AX1204" s="528"/>
    </row>
    <row r="1205" spans="1:50">
      <c r="A1205" s="526"/>
      <c r="B1205" s="526"/>
      <c r="C1205" s="526"/>
      <c r="D1205" s="526"/>
      <c r="E1205" s="526"/>
      <c r="F1205" s="61"/>
      <c r="G1205" s="527"/>
      <c r="H1205" s="528"/>
      <c r="I1205" s="527"/>
      <c r="J1205" s="527"/>
      <c r="K1205" s="527"/>
      <c r="L1205" s="527"/>
      <c r="M1205" s="527"/>
      <c r="N1205" s="527"/>
      <c r="O1205" s="527"/>
      <c r="P1205" s="527"/>
      <c r="Q1205" s="527"/>
      <c r="R1205" s="527"/>
      <c r="S1205" s="527"/>
      <c r="T1205" s="527"/>
      <c r="U1205" s="527"/>
      <c r="V1205" s="527"/>
      <c r="W1205" s="527"/>
      <c r="X1205" s="527"/>
      <c r="Y1205" s="527"/>
      <c r="Z1205" s="527"/>
      <c r="AA1205" s="527"/>
      <c r="AB1205" s="527"/>
      <c r="AC1205" s="527"/>
      <c r="AD1205" s="527"/>
      <c r="AE1205" s="528"/>
      <c r="AF1205" s="527"/>
      <c r="AG1205" s="527"/>
      <c r="AH1205" s="527"/>
      <c r="AI1205" s="527"/>
      <c r="AJ1205" s="527"/>
      <c r="AK1205" s="527"/>
      <c r="AL1205" s="527"/>
      <c r="AM1205" s="527"/>
      <c r="AN1205" s="527"/>
      <c r="AO1205" s="527"/>
      <c r="AP1205" s="527"/>
      <c r="AQ1205" s="527"/>
      <c r="AR1205" s="527"/>
      <c r="AS1205" s="527"/>
      <c r="AT1205" s="527"/>
      <c r="AU1205" s="527"/>
      <c r="AV1205" s="527"/>
      <c r="AW1205" s="527"/>
      <c r="AX1205" s="527"/>
    </row>
    <row r="1206" spans="1:50">
      <c r="A1206" s="526"/>
      <c r="B1206" s="526"/>
      <c r="C1206" s="526"/>
      <c r="D1206" s="526"/>
      <c r="E1206" s="526"/>
      <c r="F1206" s="61"/>
      <c r="G1206" s="527"/>
      <c r="H1206" s="528"/>
      <c r="I1206" s="527"/>
      <c r="J1206" s="527"/>
      <c r="K1206" s="527"/>
      <c r="L1206" s="527"/>
      <c r="M1206" s="527"/>
      <c r="N1206" s="527"/>
      <c r="O1206" s="527"/>
      <c r="P1206" s="527"/>
      <c r="Q1206" s="527"/>
      <c r="R1206" s="527"/>
      <c r="S1206" s="527"/>
      <c r="T1206" s="527"/>
      <c r="U1206" s="527"/>
      <c r="V1206" s="527"/>
      <c r="W1206" s="527"/>
      <c r="X1206" s="527"/>
      <c r="Y1206" s="527"/>
      <c r="Z1206" s="527"/>
      <c r="AA1206" s="527"/>
      <c r="AB1206" s="527"/>
      <c r="AC1206" s="527"/>
      <c r="AD1206" s="527"/>
      <c r="AE1206" s="528"/>
      <c r="AF1206" s="527"/>
      <c r="AG1206" s="527"/>
      <c r="AH1206" s="527"/>
      <c r="AI1206" s="527"/>
      <c r="AJ1206" s="527"/>
      <c r="AK1206" s="527"/>
      <c r="AL1206" s="527"/>
      <c r="AM1206" s="527"/>
      <c r="AN1206" s="527"/>
      <c r="AO1206" s="528"/>
      <c r="AP1206" s="528"/>
      <c r="AQ1206" s="528"/>
      <c r="AR1206" s="528"/>
      <c r="AS1206" s="528"/>
      <c r="AT1206" s="528"/>
      <c r="AU1206" s="528"/>
      <c r="AV1206" s="528"/>
      <c r="AW1206" s="528"/>
      <c r="AX1206" s="528"/>
    </row>
    <row r="1207" spans="1:50">
      <c r="A1207" s="526"/>
      <c r="B1207" s="526"/>
      <c r="C1207" s="526"/>
      <c r="D1207" s="526"/>
      <c r="E1207" s="526"/>
      <c r="F1207" s="61"/>
      <c r="G1207" s="527"/>
      <c r="H1207" s="528"/>
      <c r="I1207" s="527"/>
      <c r="J1207" s="527"/>
      <c r="K1207" s="528"/>
      <c r="L1207" s="527"/>
      <c r="M1207" s="527"/>
      <c r="N1207" s="527"/>
      <c r="O1207" s="527"/>
      <c r="P1207" s="527"/>
      <c r="Q1207" s="527"/>
      <c r="R1207" s="528"/>
      <c r="S1207" s="527"/>
      <c r="T1207" s="527"/>
      <c r="U1207" s="527"/>
      <c r="V1207" s="527"/>
      <c r="W1207" s="527"/>
      <c r="X1207" s="527"/>
      <c r="Y1207" s="527"/>
      <c r="Z1207" s="527"/>
      <c r="AA1207" s="527"/>
      <c r="AB1207" s="527"/>
      <c r="AC1207" s="527"/>
      <c r="AD1207" s="528"/>
      <c r="AE1207" s="528"/>
      <c r="AF1207" s="527"/>
      <c r="AG1207" s="527"/>
      <c r="AH1207" s="527"/>
      <c r="AI1207" s="527"/>
      <c r="AJ1207" s="527"/>
      <c r="AK1207" s="528"/>
      <c r="AL1207" s="528"/>
      <c r="AM1207" s="528"/>
      <c r="AN1207" s="528"/>
      <c r="AO1207" s="528"/>
      <c r="AP1207" s="528"/>
      <c r="AQ1207" s="528"/>
      <c r="AR1207" s="528"/>
      <c r="AS1207" s="528"/>
      <c r="AT1207" s="528"/>
      <c r="AU1207" s="528"/>
      <c r="AV1207" s="528"/>
      <c r="AW1207" s="528"/>
      <c r="AX1207" s="528"/>
    </row>
    <row r="1208" spans="1:50">
      <c r="A1208" s="526"/>
      <c r="B1208" s="526"/>
      <c r="C1208" s="526"/>
      <c r="D1208" s="526"/>
      <c r="E1208" s="526"/>
      <c r="F1208" s="61"/>
      <c r="G1208" s="527"/>
      <c r="H1208" s="528"/>
      <c r="I1208" s="528"/>
      <c r="J1208" s="528"/>
      <c r="K1208" s="528"/>
      <c r="L1208" s="528"/>
      <c r="M1208" s="528"/>
      <c r="N1208" s="528"/>
      <c r="O1208" s="528"/>
      <c r="P1208" s="528"/>
      <c r="Q1208" s="528"/>
      <c r="R1208" s="527"/>
      <c r="S1208" s="527"/>
      <c r="T1208" s="527"/>
      <c r="U1208" s="527"/>
      <c r="V1208" s="527"/>
      <c r="W1208" s="527"/>
      <c r="X1208" s="527"/>
      <c r="Y1208" s="527"/>
      <c r="Z1208" s="527"/>
      <c r="AA1208" s="527"/>
      <c r="AB1208" s="527"/>
      <c r="AC1208" s="527"/>
      <c r="AD1208" s="527"/>
      <c r="AE1208" s="528"/>
      <c r="AF1208" s="527"/>
      <c r="AG1208" s="527"/>
      <c r="AH1208" s="527"/>
      <c r="AI1208" s="527"/>
      <c r="AJ1208" s="527"/>
      <c r="AK1208" s="527"/>
      <c r="AL1208" s="527"/>
      <c r="AM1208" s="527"/>
      <c r="AN1208" s="527"/>
      <c r="AO1208" s="527"/>
      <c r="AP1208" s="527"/>
      <c r="AQ1208" s="527"/>
      <c r="AR1208" s="527"/>
      <c r="AS1208" s="527"/>
      <c r="AT1208" s="527"/>
      <c r="AU1208" s="527"/>
      <c r="AV1208" s="528"/>
      <c r="AW1208" s="528"/>
      <c r="AX1208" s="528"/>
    </row>
    <row r="1209" spans="1:50">
      <c r="A1209" s="526"/>
      <c r="B1209" s="526"/>
      <c r="C1209" s="526"/>
      <c r="D1209" s="526"/>
      <c r="E1209" s="526"/>
      <c r="F1209" s="61"/>
      <c r="G1209" s="527"/>
      <c r="H1209" s="528"/>
      <c r="I1209" s="528"/>
      <c r="J1209" s="528"/>
      <c r="K1209" s="528"/>
      <c r="L1209" s="528"/>
      <c r="M1209" s="528"/>
      <c r="N1209" s="528"/>
      <c r="O1209" s="528"/>
      <c r="P1209" s="528"/>
      <c r="Q1209" s="528"/>
      <c r="R1209" s="527"/>
      <c r="S1209" s="527"/>
      <c r="T1209" s="527"/>
      <c r="U1209" s="527"/>
      <c r="V1209" s="527"/>
      <c r="W1209" s="527"/>
      <c r="X1209" s="527"/>
      <c r="Y1209" s="527"/>
      <c r="Z1209" s="527"/>
      <c r="AA1209" s="527"/>
      <c r="AB1209" s="527"/>
      <c r="AC1209" s="527"/>
      <c r="AD1209" s="527"/>
      <c r="AE1209" s="528"/>
      <c r="AF1209" s="527"/>
      <c r="AG1209" s="527"/>
      <c r="AH1209" s="527"/>
      <c r="AI1209" s="527"/>
      <c r="AJ1209" s="527"/>
      <c r="AK1209" s="527"/>
      <c r="AL1209" s="527"/>
      <c r="AM1209" s="527"/>
      <c r="AN1209" s="527"/>
      <c r="AO1209" s="527"/>
      <c r="AP1209" s="527"/>
      <c r="AQ1209" s="527"/>
      <c r="AR1209" s="527"/>
      <c r="AS1209" s="527"/>
      <c r="AT1209" s="527"/>
      <c r="AU1209" s="528"/>
      <c r="AV1209" s="528"/>
      <c r="AW1209" s="528"/>
      <c r="AX1209" s="528"/>
    </row>
    <row r="1210" spans="1:50">
      <c r="A1210" s="526"/>
      <c r="B1210" s="526"/>
      <c r="C1210" s="526"/>
      <c r="D1210" s="526"/>
      <c r="E1210" s="526"/>
      <c r="F1210" s="61"/>
      <c r="G1210" s="527"/>
      <c r="H1210" s="528"/>
      <c r="I1210" s="528"/>
      <c r="J1210" s="528"/>
      <c r="K1210" s="528"/>
      <c r="L1210" s="528"/>
      <c r="M1210" s="528"/>
      <c r="N1210" s="528"/>
      <c r="O1210" s="528"/>
      <c r="P1210" s="528"/>
      <c r="Q1210" s="528"/>
      <c r="R1210" s="527"/>
      <c r="S1210" s="527"/>
      <c r="T1210" s="527"/>
      <c r="U1210" s="528"/>
      <c r="V1210" s="527"/>
      <c r="W1210" s="527"/>
      <c r="X1210" s="528"/>
      <c r="Y1210" s="527"/>
      <c r="Z1210" s="527"/>
      <c r="AA1210" s="527"/>
      <c r="AB1210" s="527"/>
      <c r="AC1210" s="528"/>
      <c r="AD1210" s="528"/>
      <c r="AE1210" s="528"/>
      <c r="AF1210" s="527"/>
      <c r="AG1210" s="527"/>
      <c r="AH1210" s="528"/>
      <c r="AI1210" s="528"/>
      <c r="AJ1210" s="528"/>
      <c r="AK1210" s="528"/>
      <c r="AL1210" s="528"/>
      <c r="AM1210" s="528"/>
      <c r="AN1210" s="528"/>
      <c r="AO1210" s="528"/>
      <c r="AP1210" s="528"/>
      <c r="AQ1210" s="527"/>
      <c r="AR1210" s="528"/>
      <c r="AS1210" s="528"/>
      <c r="AT1210" s="528"/>
      <c r="AU1210" s="527"/>
      <c r="AV1210" s="528"/>
      <c r="AW1210" s="527"/>
      <c r="AX1210" s="528"/>
    </row>
    <row r="1211" spans="1:50">
      <c r="A1211" s="526"/>
      <c r="B1211" s="526"/>
      <c r="C1211" s="526"/>
      <c r="D1211" s="526"/>
      <c r="E1211" s="526"/>
      <c r="F1211" s="61"/>
      <c r="G1211" s="527"/>
      <c r="H1211" s="528"/>
      <c r="I1211" s="528"/>
      <c r="J1211" s="528"/>
      <c r="K1211" s="528"/>
      <c r="L1211" s="528"/>
      <c r="M1211" s="528"/>
      <c r="N1211" s="528"/>
      <c r="O1211" s="528"/>
      <c r="P1211" s="528"/>
      <c r="Q1211" s="528"/>
      <c r="R1211" s="528"/>
      <c r="S1211" s="527"/>
      <c r="T1211" s="527"/>
      <c r="U1211" s="527"/>
      <c r="V1211" s="527"/>
      <c r="W1211" s="527"/>
      <c r="X1211" s="527"/>
      <c r="Y1211" s="528"/>
      <c r="Z1211" s="527"/>
      <c r="AA1211" s="527"/>
      <c r="AB1211" s="528"/>
      <c r="AC1211" s="528"/>
      <c r="AD1211" s="527"/>
      <c r="AE1211" s="528"/>
      <c r="AF1211" s="528"/>
      <c r="AG1211" s="528"/>
      <c r="AH1211" s="528"/>
      <c r="AI1211" s="528"/>
      <c r="AJ1211" s="528"/>
      <c r="AK1211" s="528"/>
      <c r="AL1211" s="527"/>
      <c r="AM1211" s="528"/>
      <c r="AN1211" s="527"/>
      <c r="AO1211" s="527"/>
      <c r="AP1211" s="528"/>
      <c r="AQ1211" s="528"/>
      <c r="AR1211" s="528"/>
      <c r="AS1211" s="528"/>
      <c r="AT1211" s="528"/>
      <c r="AU1211" s="527"/>
      <c r="AV1211" s="528"/>
      <c r="AW1211" s="528"/>
      <c r="AX1211" s="528"/>
    </row>
    <row r="1212" spans="1:50">
      <c r="A1212" s="526"/>
      <c r="B1212" s="526"/>
      <c r="C1212" s="526"/>
      <c r="D1212" s="526"/>
      <c r="E1212" s="526"/>
      <c r="F1212" s="61"/>
      <c r="G1212" s="527"/>
      <c r="H1212" s="528"/>
      <c r="I1212" s="528"/>
      <c r="J1212" s="528"/>
      <c r="K1212" s="528"/>
      <c r="L1212" s="528"/>
      <c r="M1212" s="528"/>
      <c r="N1212" s="528"/>
      <c r="O1212" s="528"/>
      <c r="P1212" s="528"/>
      <c r="Q1212" s="528"/>
      <c r="R1212" s="528"/>
      <c r="S1212" s="528"/>
      <c r="T1212" s="527"/>
      <c r="U1212" s="527"/>
      <c r="V1212" s="527"/>
      <c r="W1212" s="527"/>
      <c r="X1212" s="527"/>
      <c r="Y1212" s="527"/>
      <c r="Z1212" s="528"/>
      <c r="AA1212" s="528"/>
      <c r="AB1212" s="528"/>
      <c r="AC1212" s="527"/>
      <c r="AD1212" s="527"/>
      <c r="AE1212" s="528"/>
      <c r="AF1212" s="527"/>
      <c r="AG1212" s="527"/>
      <c r="AH1212" s="527"/>
      <c r="AI1212" s="527"/>
      <c r="AJ1212" s="527"/>
      <c r="AK1212" s="527"/>
      <c r="AL1212" s="528"/>
      <c r="AM1212" s="528"/>
      <c r="AN1212" s="528"/>
      <c r="AO1212" s="528"/>
      <c r="AP1212" s="528"/>
      <c r="AQ1212" s="528"/>
      <c r="AR1212" s="528"/>
      <c r="AS1212" s="528"/>
      <c r="AT1212" s="528"/>
      <c r="AU1212" s="528"/>
      <c r="AV1212" s="528"/>
      <c r="AW1212" s="528"/>
      <c r="AX1212" s="528"/>
    </row>
    <row r="1213" spans="1:50">
      <c r="A1213" s="526"/>
      <c r="B1213" s="526"/>
      <c r="C1213" s="526"/>
      <c r="D1213" s="526"/>
      <c r="E1213" s="526"/>
      <c r="F1213" s="61"/>
      <c r="G1213" s="527"/>
      <c r="H1213" s="528"/>
      <c r="I1213" s="528"/>
      <c r="J1213" s="528"/>
      <c r="K1213" s="528"/>
      <c r="L1213" s="528"/>
      <c r="M1213" s="528"/>
      <c r="N1213" s="528"/>
      <c r="O1213" s="528"/>
      <c r="P1213" s="528"/>
      <c r="Q1213" s="528"/>
      <c r="R1213" s="528"/>
      <c r="S1213" s="528"/>
      <c r="T1213" s="528"/>
      <c r="U1213" s="528"/>
      <c r="V1213" s="528"/>
      <c r="W1213" s="528"/>
      <c r="X1213" s="528"/>
      <c r="Y1213" s="527"/>
      <c r="Z1213" s="528"/>
      <c r="AA1213" s="528"/>
      <c r="AB1213" s="528"/>
      <c r="AC1213" s="528"/>
      <c r="AD1213" s="527"/>
      <c r="AE1213" s="528"/>
      <c r="AF1213" s="528"/>
      <c r="AG1213" s="528"/>
      <c r="AH1213" s="527"/>
      <c r="AI1213" s="528"/>
      <c r="AJ1213" s="528"/>
      <c r="AK1213" s="528"/>
      <c r="AL1213" s="528"/>
      <c r="AM1213" s="528"/>
      <c r="AN1213" s="528"/>
      <c r="AO1213" s="528"/>
      <c r="AP1213" s="528"/>
      <c r="AQ1213" s="528"/>
      <c r="AR1213" s="528"/>
      <c r="AS1213" s="527"/>
      <c r="AT1213" s="528"/>
      <c r="AU1213" s="527"/>
      <c r="AV1213" s="528"/>
      <c r="AW1213" s="528"/>
      <c r="AX1213" s="528"/>
    </row>
    <row r="1214" spans="1:50">
      <c r="A1214" s="526"/>
      <c r="B1214" s="526"/>
      <c r="C1214" s="526"/>
      <c r="D1214" s="526"/>
      <c r="E1214" s="526"/>
      <c r="F1214" s="61"/>
      <c r="G1214" s="527"/>
      <c r="H1214" s="528"/>
      <c r="I1214" s="528"/>
      <c r="J1214" s="528"/>
      <c r="K1214" s="528"/>
      <c r="L1214" s="528"/>
      <c r="M1214" s="528"/>
      <c r="N1214" s="528"/>
      <c r="O1214" s="528"/>
      <c r="P1214" s="528"/>
      <c r="Q1214" s="528"/>
      <c r="R1214" s="528"/>
      <c r="S1214" s="528"/>
      <c r="T1214" s="527"/>
      <c r="U1214" s="527"/>
      <c r="V1214" s="527"/>
      <c r="W1214" s="527"/>
      <c r="X1214" s="527"/>
      <c r="Y1214" s="527"/>
      <c r="Z1214" s="527"/>
      <c r="AA1214" s="527"/>
      <c r="AB1214" s="528"/>
      <c r="AC1214" s="527"/>
      <c r="AD1214" s="527"/>
      <c r="AE1214" s="528"/>
      <c r="AF1214" s="527"/>
      <c r="AG1214" s="527"/>
      <c r="AH1214" s="527"/>
      <c r="AI1214" s="527"/>
      <c r="AJ1214" s="527"/>
      <c r="AK1214" s="528"/>
      <c r="AL1214" s="528"/>
      <c r="AM1214" s="528"/>
      <c r="AN1214" s="528"/>
      <c r="AO1214" s="528"/>
      <c r="AP1214" s="528"/>
      <c r="AQ1214" s="528"/>
      <c r="AR1214" s="528"/>
      <c r="AS1214" s="528"/>
      <c r="AT1214" s="528"/>
      <c r="AU1214" s="528"/>
      <c r="AV1214" s="528"/>
      <c r="AW1214" s="528"/>
      <c r="AX1214" s="528"/>
    </row>
    <row r="1215" spans="1:50">
      <c r="A1215" s="526"/>
      <c r="B1215" s="526"/>
      <c r="C1215" s="526"/>
      <c r="D1215" s="526"/>
      <c r="E1215" s="526"/>
      <c r="F1215" s="61"/>
      <c r="G1215" s="527"/>
      <c r="H1215" s="528"/>
      <c r="I1215" s="528"/>
      <c r="J1215" s="528"/>
      <c r="K1215" s="528"/>
      <c r="L1215" s="528"/>
      <c r="M1215" s="528"/>
      <c r="N1215" s="528"/>
      <c r="O1215" s="528"/>
      <c r="P1215" s="528"/>
      <c r="Q1215" s="528"/>
      <c r="R1215" s="528"/>
      <c r="S1215" s="528"/>
      <c r="T1215" s="527"/>
      <c r="U1215" s="527"/>
      <c r="V1215" s="527"/>
      <c r="W1215" s="527"/>
      <c r="X1215" s="527"/>
      <c r="Y1215" s="527"/>
      <c r="Z1215" s="528"/>
      <c r="AA1215" s="528"/>
      <c r="AB1215" s="528"/>
      <c r="AC1215" s="527"/>
      <c r="AD1215" s="527"/>
      <c r="AE1215" s="528"/>
      <c r="AF1215" s="528"/>
      <c r="AG1215" s="528"/>
      <c r="AH1215" s="528"/>
      <c r="AI1215" s="527"/>
      <c r="AJ1215" s="527"/>
      <c r="AK1215" s="527"/>
      <c r="AL1215" s="527"/>
      <c r="AM1215" s="527"/>
      <c r="AN1215" s="528"/>
      <c r="AO1215" s="528"/>
      <c r="AP1215" s="528"/>
      <c r="AQ1215" s="528"/>
      <c r="AR1215" s="528"/>
      <c r="AS1215" s="528"/>
      <c r="AT1215" s="528"/>
      <c r="AU1215" s="528"/>
      <c r="AV1215" s="528"/>
      <c r="AW1215" s="528"/>
      <c r="AX1215" s="528"/>
    </row>
    <row r="1216" spans="1:50">
      <c r="A1216" s="526"/>
      <c r="B1216" s="526"/>
      <c r="C1216" s="526"/>
      <c r="D1216" s="526"/>
      <c r="E1216" s="526"/>
      <c r="F1216" s="61"/>
      <c r="G1216" s="527"/>
      <c r="H1216" s="528"/>
      <c r="I1216" s="528"/>
      <c r="J1216" s="528"/>
      <c r="K1216" s="528"/>
      <c r="L1216" s="528"/>
      <c r="M1216" s="528"/>
      <c r="N1216" s="528"/>
      <c r="O1216" s="528"/>
      <c r="P1216" s="528"/>
      <c r="Q1216" s="528"/>
      <c r="R1216" s="528"/>
      <c r="S1216" s="528"/>
      <c r="T1216" s="528"/>
      <c r="U1216" s="527"/>
      <c r="V1216" s="527"/>
      <c r="W1216" s="527"/>
      <c r="X1216" s="528"/>
      <c r="Y1216" s="528"/>
      <c r="Z1216" s="528"/>
      <c r="AA1216" s="528"/>
      <c r="AB1216" s="527"/>
      <c r="AC1216" s="527"/>
      <c r="AD1216" s="528"/>
      <c r="AE1216" s="528"/>
      <c r="AF1216" s="528"/>
      <c r="AG1216" s="528"/>
      <c r="AH1216" s="528"/>
      <c r="AI1216" s="528"/>
      <c r="AJ1216" s="528"/>
      <c r="AK1216" s="528"/>
      <c r="AL1216" s="527"/>
      <c r="AM1216" s="528"/>
      <c r="AN1216" s="528"/>
      <c r="AO1216" s="528"/>
      <c r="AP1216" s="528"/>
      <c r="AQ1216" s="528"/>
      <c r="AR1216" s="527"/>
      <c r="AS1216" s="528"/>
      <c r="AT1216" s="528"/>
      <c r="AU1216" s="528"/>
      <c r="AV1216" s="527"/>
      <c r="AW1216" s="528"/>
      <c r="AX1216" s="528"/>
    </row>
    <row r="1217" spans="1:50">
      <c r="A1217" s="526"/>
      <c r="B1217" s="526"/>
      <c r="C1217" s="526"/>
      <c r="D1217" s="526"/>
      <c r="E1217" s="526"/>
      <c r="F1217" s="61"/>
      <c r="G1217" s="527"/>
      <c r="H1217" s="528"/>
      <c r="I1217" s="528"/>
      <c r="J1217" s="528"/>
      <c r="K1217" s="528"/>
      <c r="L1217" s="528"/>
      <c r="M1217" s="528"/>
      <c r="N1217" s="528"/>
      <c r="O1217" s="528"/>
      <c r="P1217" s="528"/>
      <c r="Q1217" s="528"/>
      <c r="R1217" s="528"/>
      <c r="S1217" s="528"/>
      <c r="T1217" s="528"/>
      <c r="U1217" s="527"/>
      <c r="V1217" s="527"/>
      <c r="W1217" s="528"/>
      <c r="X1217" s="528"/>
      <c r="Y1217" s="527"/>
      <c r="Z1217" s="527"/>
      <c r="AA1217" s="528"/>
      <c r="AB1217" s="528"/>
      <c r="AC1217" s="527"/>
      <c r="AD1217" s="528"/>
      <c r="AE1217" s="528"/>
      <c r="AF1217" s="527"/>
      <c r="AG1217" s="527"/>
      <c r="AH1217" s="528"/>
      <c r="AI1217" s="528"/>
      <c r="AJ1217" s="527"/>
      <c r="AK1217" s="528"/>
      <c r="AL1217" s="528"/>
      <c r="AM1217" s="528"/>
      <c r="AN1217" s="528"/>
      <c r="AO1217" s="528"/>
      <c r="AP1217" s="528"/>
      <c r="AQ1217" s="527"/>
      <c r="AR1217" s="527"/>
      <c r="AS1217" s="528"/>
      <c r="AT1217" s="528"/>
      <c r="AU1217" s="528"/>
      <c r="AV1217" s="528"/>
      <c r="AW1217" s="528"/>
      <c r="AX1217" s="528"/>
    </row>
    <row r="1218" spans="1:50">
      <c r="A1218" s="526"/>
      <c r="B1218" s="526"/>
      <c r="C1218" s="526"/>
      <c r="D1218" s="526"/>
      <c r="E1218" s="526"/>
      <c r="F1218" s="61"/>
      <c r="G1218" s="527"/>
      <c r="H1218" s="528"/>
      <c r="I1218" s="528"/>
      <c r="J1218" s="528"/>
      <c r="K1218" s="528"/>
      <c r="L1218" s="528"/>
      <c r="M1218" s="528"/>
      <c r="N1218" s="528"/>
      <c r="O1218" s="528"/>
      <c r="P1218" s="528"/>
      <c r="Q1218" s="528"/>
      <c r="R1218" s="528"/>
      <c r="S1218" s="528"/>
      <c r="T1218" s="528"/>
      <c r="U1218" s="528"/>
      <c r="V1218" s="528"/>
      <c r="W1218" s="528"/>
      <c r="X1218" s="528"/>
      <c r="Y1218" s="527"/>
      <c r="Z1218" s="528"/>
      <c r="AA1218" s="528"/>
      <c r="AB1218" s="528"/>
      <c r="AC1218" s="528"/>
      <c r="AD1218" s="528"/>
      <c r="AE1218" s="528"/>
      <c r="AF1218" s="527"/>
      <c r="AG1218" s="527"/>
      <c r="AH1218" s="528"/>
      <c r="AI1218" s="528"/>
      <c r="AJ1218" s="528"/>
      <c r="AK1218" s="528"/>
      <c r="AL1218" s="528"/>
      <c r="AM1218" s="528"/>
      <c r="AN1218" s="527"/>
      <c r="AO1218" s="528"/>
      <c r="AP1218" s="528"/>
      <c r="AQ1218" s="528"/>
      <c r="AR1218" s="527"/>
      <c r="AS1218" s="528"/>
      <c r="AT1218" s="528"/>
      <c r="AU1218" s="528"/>
      <c r="AV1218" s="528"/>
      <c r="AW1218" s="528"/>
      <c r="AX1218" s="528"/>
    </row>
    <row r="1219" spans="1:50">
      <c r="A1219" s="526"/>
      <c r="B1219" s="526"/>
      <c r="C1219" s="526"/>
      <c r="D1219" s="526"/>
      <c r="E1219" s="526"/>
      <c r="F1219" s="61"/>
      <c r="G1219" s="527"/>
      <c r="H1219" s="528"/>
      <c r="I1219" s="528"/>
      <c r="J1219" s="528"/>
      <c r="K1219" s="528"/>
      <c r="L1219" s="528"/>
      <c r="M1219" s="528"/>
      <c r="N1219" s="528"/>
      <c r="O1219" s="528"/>
      <c r="P1219" s="528"/>
      <c r="Q1219" s="528"/>
      <c r="R1219" s="528"/>
      <c r="S1219" s="528"/>
      <c r="T1219" s="528"/>
      <c r="U1219" s="528"/>
      <c r="V1219" s="528"/>
      <c r="W1219" s="528"/>
      <c r="X1219" s="527"/>
      <c r="Y1219" s="528"/>
      <c r="Z1219" s="528"/>
      <c r="AA1219" s="528"/>
      <c r="AB1219" s="528"/>
      <c r="AC1219" s="528"/>
      <c r="AD1219" s="528"/>
      <c r="AE1219" s="528"/>
      <c r="AF1219" s="528"/>
      <c r="AG1219" s="528"/>
      <c r="AH1219" s="528"/>
      <c r="AI1219" s="528"/>
      <c r="AJ1219" s="528"/>
      <c r="AK1219" s="528"/>
      <c r="AL1219" s="528"/>
      <c r="AM1219" s="528"/>
      <c r="AN1219" s="528"/>
      <c r="AO1219" s="528"/>
      <c r="AP1219" s="528"/>
      <c r="AQ1219" s="528"/>
      <c r="AR1219" s="528"/>
      <c r="AS1219" s="528"/>
      <c r="AT1219" s="528"/>
      <c r="AU1219" s="528"/>
      <c r="AV1219" s="528"/>
      <c r="AW1219" s="528"/>
      <c r="AX1219" s="528"/>
    </row>
    <row r="1220" spans="1:50">
      <c r="A1220" s="526"/>
      <c r="B1220" s="526"/>
      <c r="C1220" s="526"/>
      <c r="D1220" s="526"/>
      <c r="E1220" s="526"/>
      <c r="F1220" s="61"/>
      <c r="G1220" s="527"/>
      <c r="H1220" s="528"/>
      <c r="I1220" s="528"/>
      <c r="J1220" s="528"/>
      <c r="K1220" s="528"/>
      <c r="L1220" s="528"/>
      <c r="M1220" s="528"/>
      <c r="N1220" s="528"/>
      <c r="O1220" s="528"/>
      <c r="P1220" s="528"/>
      <c r="Q1220" s="528"/>
      <c r="R1220" s="528"/>
      <c r="S1220" s="528"/>
      <c r="T1220" s="528"/>
      <c r="U1220" s="528"/>
      <c r="V1220" s="528"/>
      <c r="W1220" s="528"/>
      <c r="X1220" s="527"/>
      <c r="Y1220" s="528"/>
      <c r="Z1220" s="528"/>
      <c r="AA1220" s="528"/>
      <c r="AB1220" s="528"/>
      <c r="AC1220" s="528"/>
      <c r="AD1220" s="528"/>
      <c r="AE1220" s="528"/>
      <c r="AF1220" s="528"/>
      <c r="AG1220" s="528"/>
      <c r="AH1220" s="528"/>
      <c r="AI1220" s="528"/>
      <c r="AJ1220" s="528"/>
      <c r="AK1220" s="528"/>
      <c r="AL1220" s="528"/>
      <c r="AM1220" s="528"/>
      <c r="AN1220" s="528"/>
      <c r="AO1220" s="528"/>
      <c r="AP1220" s="528"/>
      <c r="AQ1220" s="528"/>
      <c r="AR1220" s="528"/>
      <c r="AS1220" s="528"/>
      <c r="AT1220" s="527"/>
      <c r="AU1220" s="528"/>
      <c r="AV1220" s="528"/>
      <c r="AW1220" s="528"/>
      <c r="AX1220" s="528"/>
    </row>
    <row r="1221" spans="1:50">
      <c r="A1221" s="526"/>
      <c r="B1221" s="526"/>
      <c r="C1221" s="526"/>
      <c r="D1221" s="526"/>
      <c r="E1221" s="526"/>
      <c r="F1221" s="61"/>
      <c r="G1221" s="527"/>
      <c r="H1221" s="528"/>
      <c r="I1221" s="528"/>
      <c r="J1221" s="528"/>
      <c r="K1221" s="528"/>
      <c r="L1221" s="528"/>
      <c r="M1221" s="528"/>
      <c r="N1221" s="528"/>
      <c r="O1221" s="528"/>
      <c r="P1221" s="528"/>
      <c r="Q1221" s="528"/>
      <c r="R1221" s="528"/>
      <c r="S1221" s="528"/>
      <c r="T1221" s="528"/>
      <c r="U1221" s="528"/>
      <c r="V1221" s="528"/>
      <c r="W1221" s="528"/>
      <c r="X1221" s="527"/>
      <c r="Y1221" s="528"/>
      <c r="Z1221" s="528"/>
      <c r="AA1221" s="528"/>
      <c r="AB1221" s="528"/>
      <c r="AC1221" s="528"/>
      <c r="AD1221" s="528"/>
      <c r="AE1221" s="528"/>
      <c r="AF1221" s="528"/>
      <c r="AG1221" s="528"/>
      <c r="AH1221" s="528"/>
      <c r="AI1221" s="528"/>
      <c r="AJ1221" s="528"/>
      <c r="AK1221" s="528"/>
      <c r="AL1221" s="528"/>
      <c r="AM1221" s="528"/>
      <c r="AN1221" s="528"/>
      <c r="AO1221" s="528"/>
      <c r="AP1221" s="528"/>
      <c r="AQ1221" s="528"/>
      <c r="AR1221" s="528"/>
      <c r="AS1221" s="528"/>
      <c r="AT1221" s="528"/>
      <c r="AU1221" s="528"/>
      <c r="AV1221" s="528"/>
      <c r="AW1221" s="528"/>
      <c r="AX1221" s="528"/>
    </row>
    <row r="1222" spans="1:50">
      <c r="A1222" s="526"/>
      <c r="B1222" s="526"/>
      <c r="C1222" s="526"/>
      <c r="D1222" s="526"/>
      <c r="E1222" s="526"/>
      <c r="F1222" s="61"/>
      <c r="G1222" s="527"/>
      <c r="H1222" s="528"/>
      <c r="I1222" s="528"/>
      <c r="J1222" s="528"/>
      <c r="K1222" s="528"/>
      <c r="L1222" s="528"/>
      <c r="M1222" s="528"/>
      <c r="N1222" s="528"/>
      <c r="O1222" s="528"/>
      <c r="P1222" s="528"/>
      <c r="Q1222" s="528"/>
      <c r="R1222" s="528"/>
      <c r="S1222" s="528"/>
      <c r="T1222" s="528"/>
      <c r="U1222" s="527"/>
      <c r="V1222" s="527"/>
      <c r="W1222" s="527"/>
      <c r="X1222" s="527"/>
      <c r="Y1222" s="527"/>
      <c r="Z1222" s="527"/>
      <c r="AA1222" s="527"/>
      <c r="AB1222" s="527"/>
      <c r="AC1222" s="528"/>
      <c r="AD1222" s="527"/>
      <c r="AE1222" s="528"/>
      <c r="AF1222" s="527"/>
      <c r="AG1222" s="528"/>
      <c r="AH1222" s="527"/>
      <c r="AI1222" s="527"/>
      <c r="AJ1222" s="527"/>
      <c r="AK1222" s="528"/>
      <c r="AL1222" s="528"/>
      <c r="AM1222" s="528"/>
      <c r="AN1222" s="528"/>
      <c r="AO1222" s="528"/>
      <c r="AP1222" s="528"/>
      <c r="AQ1222" s="528"/>
      <c r="AR1222" s="528"/>
      <c r="AS1222" s="528"/>
      <c r="AT1222" s="528"/>
      <c r="AU1222" s="528"/>
      <c r="AV1222" s="528"/>
      <c r="AW1222" s="528"/>
      <c r="AX1222" s="528"/>
    </row>
    <row r="1223" spans="1:50">
      <c r="A1223" s="526"/>
      <c r="B1223" s="526"/>
      <c r="C1223" s="526"/>
      <c r="D1223" s="526"/>
      <c r="E1223" s="526"/>
      <c r="F1223" s="61"/>
      <c r="G1223" s="527"/>
      <c r="H1223" s="528"/>
      <c r="I1223" s="528"/>
      <c r="J1223" s="528"/>
      <c r="K1223" s="528"/>
      <c r="L1223" s="528"/>
      <c r="M1223" s="528"/>
      <c r="N1223" s="528"/>
      <c r="O1223" s="528"/>
      <c r="P1223" s="528"/>
      <c r="Q1223" s="528"/>
      <c r="R1223" s="528"/>
      <c r="S1223" s="528"/>
      <c r="T1223" s="528"/>
      <c r="U1223" s="528"/>
      <c r="V1223" s="528"/>
      <c r="W1223" s="528"/>
      <c r="X1223" s="527"/>
      <c r="Y1223" s="527"/>
      <c r="Z1223" s="528"/>
      <c r="AA1223" s="528"/>
      <c r="AB1223" s="528"/>
      <c r="AC1223" s="528"/>
      <c r="AD1223" s="528"/>
      <c r="AE1223" s="528"/>
      <c r="AF1223" s="528"/>
      <c r="AG1223" s="528"/>
      <c r="AH1223" s="528"/>
      <c r="AI1223" s="528"/>
      <c r="AJ1223" s="528"/>
      <c r="AK1223" s="528"/>
      <c r="AL1223" s="528"/>
      <c r="AM1223" s="528"/>
      <c r="AN1223" s="528"/>
      <c r="AO1223" s="528"/>
      <c r="AP1223" s="528"/>
      <c r="AQ1223" s="528"/>
      <c r="AR1223" s="528"/>
      <c r="AS1223" s="528"/>
      <c r="AT1223" s="528"/>
      <c r="AU1223" s="528"/>
      <c r="AV1223" s="528"/>
      <c r="AW1223" s="528"/>
      <c r="AX1223" s="528"/>
    </row>
    <row r="1224" spans="1:50">
      <c r="A1224" s="526"/>
      <c r="B1224" s="526"/>
      <c r="C1224" s="526"/>
      <c r="D1224" s="526"/>
      <c r="E1224" s="526"/>
      <c r="F1224" s="61"/>
      <c r="G1224" s="527"/>
      <c r="H1224" s="528"/>
      <c r="I1224" s="528"/>
      <c r="J1224" s="528"/>
      <c r="K1224" s="528"/>
      <c r="L1224" s="528"/>
      <c r="M1224" s="528"/>
      <c r="N1224" s="528"/>
      <c r="O1224" s="528"/>
      <c r="P1224" s="528"/>
      <c r="Q1224" s="528"/>
      <c r="R1224" s="528"/>
      <c r="S1224" s="528"/>
      <c r="T1224" s="528"/>
      <c r="U1224" s="528"/>
      <c r="V1224" s="528"/>
      <c r="W1224" s="528"/>
      <c r="X1224" s="528"/>
      <c r="Y1224" s="528"/>
      <c r="Z1224" s="528"/>
      <c r="AA1224" s="527"/>
      <c r="AB1224" s="527"/>
      <c r="AC1224" s="527"/>
      <c r="AD1224" s="527"/>
      <c r="AE1224" s="528"/>
      <c r="AF1224" s="527"/>
      <c r="AG1224" s="527"/>
      <c r="AH1224" s="527"/>
      <c r="AI1224" s="527"/>
      <c r="AJ1224" s="527"/>
      <c r="AK1224" s="527"/>
      <c r="AL1224" s="527"/>
      <c r="AM1224" s="527"/>
      <c r="AN1224" s="527"/>
      <c r="AO1224" s="527"/>
      <c r="AP1224" s="527"/>
      <c r="AQ1224" s="527"/>
      <c r="AR1224" s="527"/>
      <c r="AS1224" s="527"/>
      <c r="AT1224" s="527"/>
      <c r="AU1224" s="527"/>
      <c r="AV1224" s="528"/>
      <c r="AW1224" s="527"/>
      <c r="AX1224" s="528"/>
    </row>
    <row r="1225" spans="1:50">
      <c r="A1225" s="526"/>
      <c r="B1225" s="526"/>
      <c r="C1225" s="526"/>
      <c r="D1225" s="526"/>
      <c r="E1225" s="526"/>
      <c r="F1225" s="61"/>
      <c r="G1225" s="527"/>
      <c r="H1225" s="528"/>
      <c r="I1225" s="528"/>
      <c r="J1225" s="528"/>
      <c r="K1225" s="528"/>
      <c r="L1225" s="528"/>
      <c r="M1225" s="528"/>
      <c r="N1225" s="528"/>
      <c r="O1225" s="528"/>
      <c r="P1225" s="528"/>
      <c r="Q1225" s="528"/>
      <c r="R1225" s="528"/>
      <c r="S1225" s="528"/>
      <c r="T1225" s="528"/>
      <c r="U1225" s="528"/>
      <c r="V1225" s="528"/>
      <c r="W1225" s="528"/>
      <c r="X1225" s="528"/>
      <c r="Y1225" s="528"/>
      <c r="Z1225" s="528"/>
      <c r="AA1225" s="528"/>
      <c r="AB1225" s="528"/>
      <c r="AC1225" s="528"/>
      <c r="AD1225" s="528"/>
      <c r="AE1225" s="528"/>
      <c r="AF1225" s="528"/>
      <c r="AG1225" s="528"/>
      <c r="AH1225" s="528"/>
      <c r="AI1225" s="527"/>
      <c r="AJ1225" s="528"/>
      <c r="AK1225" s="528"/>
      <c r="AL1225" s="528"/>
      <c r="AM1225" s="528"/>
      <c r="AN1225" s="528"/>
      <c r="AO1225" s="528"/>
      <c r="AP1225" s="528"/>
      <c r="AQ1225" s="528"/>
      <c r="AR1225" s="528"/>
      <c r="AS1225" s="528"/>
      <c r="AT1225" s="528"/>
      <c r="AU1225" s="528"/>
      <c r="AV1225" s="528"/>
      <c r="AW1225" s="528"/>
      <c r="AX1225" s="528"/>
    </row>
    <row r="1226" spans="1:50">
      <c r="A1226" s="526"/>
      <c r="B1226" s="526"/>
      <c r="C1226" s="526"/>
      <c r="D1226" s="526"/>
      <c r="E1226" s="526"/>
      <c r="F1226" s="61"/>
      <c r="G1226" s="527"/>
      <c r="H1226" s="528"/>
      <c r="I1226" s="528"/>
      <c r="J1226" s="528"/>
      <c r="K1226" s="528"/>
      <c r="L1226" s="528"/>
      <c r="M1226" s="528"/>
      <c r="N1226" s="528"/>
      <c r="O1226" s="528"/>
      <c r="P1226" s="528"/>
      <c r="Q1226" s="528"/>
      <c r="R1226" s="528"/>
      <c r="S1226" s="528"/>
      <c r="T1226" s="528"/>
      <c r="U1226" s="528"/>
      <c r="V1226" s="528"/>
      <c r="W1226" s="528"/>
      <c r="X1226" s="528"/>
      <c r="Y1226" s="528"/>
      <c r="Z1226" s="528"/>
      <c r="AA1226" s="528"/>
      <c r="AB1226" s="528"/>
      <c r="AC1226" s="528"/>
      <c r="AD1226" s="528"/>
      <c r="AE1226" s="528"/>
      <c r="AF1226" s="528"/>
      <c r="AG1226" s="528"/>
      <c r="AH1226" s="528"/>
      <c r="AI1226" s="528"/>
      <c r="AJ1226" s="528"/>
      <c r="AK1226" s="528"/>
      <c r="AL1226" s="528"/>
      <c r="AM1226" s="528"/>
      <c r="AN1226" s="528"/>
      <c r="AO1226" s="528"/>
      <c r="AP1226" s="528"/>
      <c r="AQ1226" s="528"/>
      <c r="AR1226" s="528"/>
      <c r="AS1226" s="528"/>
      <c r="AT1226" s="527"/>
      <c r="AU1226" s="527"/>
      <c r="AV1226" s="527"/>
      <c r="AW1226" s="527"/>
      <c r="AX1226" s="528"/>
    </row>
    <row r="1227" spans="1:50">
      <c r="A1227" s="526"/>
      <c r="B1227" s="526"/>
      <c r="C1227" s="526"/>
      <c r="D1227" s="526"/>
      <c r="E1227" s="526"/>
      <c r="F1227" s="61"/>
      <c r="G1227" s="527"/>
      <c r="H1227" s="528"/>
      <c r="I1227" s="528"/>
      <c r="J1227" s="528"/>
      <c r="K1227" s="528"/>
      <c r="L1227" s="528"/>
      <c r="M1227" s="528"/>
      <c r="N1227" s="528"/>
      <c r="O1227" s="528"/>
      <c r="P1227" s="528"/>
      <c r="Q1227" s="528"/>
      <c r="R1227" s="528"/>
      <c r="S1227" s="528"/>
      <c r="T1227" s="528"/>
      <c r="U1227" s="528"/>
      <c r="V1227" s="528"/>
      <c r="W1227" s="528"/>
      <c r="X1227" s="528"/>
      <c r="Y1227" s="528"/>
      <c r="Z1227" s="528"/>
      <c r="AA1227" s="527"/>
      <c r="AB1227" s="528"/>
      <c r="AC1227" s="528"/>
      <c r="AD1227" s="528"/>
      <c r="AE1227" s="528"/>
      <c r="AF1227" s="528"/>
      <c r="AG1227" s="527"/>
      <c r="AH1227" s="527"/>
      <c r="AI1227" s="527"/>
      <c r="AJ1227" s="527"/>
      <c r="AK1227" s="527"/>
      <c r="AL1227" s="527"/>
      <c r="AM1227" s="527"/>
      <c r="AN1227" s="527"/>
      <c r="AO1227" s="527"/>
      <c r="AP1227" s="527"/>
      <c r="AQ1227" s="527"/>
      <c r="AR1227" s="527"/>
      <c r="AS1227" s="527"/>
      <c r="AT1227" s="527"/>
      <c r="AU1227" s="527"/>
      <c r="AV1227" s="527"/>
      <c r="AW1227" s="528"/>
      <c r="AX1227" s="528"/>
    </row>
    <row r="1228" spans="1:50">
      <c r="A1228" s="526"/>
      <c r="B1228" s="526"/>
      <c r="C1228" s="526"/>
      <c r="D1228" s="526"/>
      <c r="E1228" s="526"/>
      <c r="F1228" s="61"/>
      <c r="G1228" s="527"/>
      <c r="H1228" s="528"/>
      <c r="I1228" s="528"/>
      <c r="J1228" s="528"/>
      <c r="K1228" s="528"/>
      <c r="L1228" s="528"/>
      <c r="M1228" s="528"/>
      <c r="N1228" s="528"/>
      <c r="O1228" s="528"/>
      <c r="P1228" s="528"/>
      <c r="Q1228" s="528"/>
      <c r="R1228" s="528"/>
      <c r="S1228" s="528"/>
      <c r="T1228" s="528"/>
      <c r="U1228" s="528"/>
      <c r="V1228" s="528"/>
      <c r="W1228" s="528"/>
      <c r="X1228" s="528"/>
      <c r="Y1228" s="528"/>
      <c r="Z1228" s="528"/>
      <c r="AA1228" s="528"/>
      <c r="AB1228" s="528"/>
      <c r="AC1228" s="528"/>
      <c r="AD1228" s="528"/>
      <c r="AE1228" s="528"/>
      <c r="AF1228" s="528"/>
      <c r="AG1228" s="527"/>
      <c r="AH1228" s="527"/>
      <c r="AI1228" s="527"/>
      <c r="AJ1228" s="527"/>
      <c r="AK1228" s="527"/>
      <c r="AL1228" s="527"/>
      <c r="AM1228" s="527"/>
      <c r="AN1228" s="527"/>
      <c r="AO1228" s="527"/>
      <c r="AP1228" s="527"/>
      <c r="AQ1228" s="527"/>
      <c r="AR1228" s="527"/>
      <c r="AS1228" s="527"/>
      <c r="AT1228" s="527"/>
      <c r="AU1228" s="527"/>
      <c r="AV1228" s="528"/>
      <c r="AW1228" s="528"/>
      <c r="AX1228" s="528"/>
    </row>
    <row r="1229" spans="1:50">
      <c r="A1229" s="526"/>
      <c r="B1229" s="526"/>
      <c r="C1229" s="526"/>
      <c r="D1229" s="526"/>
      <c r="E1229" s="526"/>
      <c r="F1229" s="61"/>
      <c r="G1229" s="527"/>
      <c r="H1229" s="528"/>
      <c r="I1229" s="528"/>
      <c r="J1229" s="528"/>
      <c r="K1229" s="528"/>
      <c r="L1229" s="528"/>
      <c r="M1229" s="528"/>
      <c r="N1229" s="528"/>
      <c r="O1229" s="528"/>
      <c r="P1229" s="528"/>
      <c r="Q1229" s="528"/>
      <c r="R1229" s="528"/>
      <c r="S1229" s="528"/>
      <c r="T1229" s="528"/>
      <c r="U1229" s="528"/>
      <c r="V1229" s="528"/>
      <c r="W1229" s="528"/>
      <c r="X1229" s="528"/>
      <c r="Y1229" s="528"/>
      <c r="Z1229" s="528"/>
      <c r="AA1229" s="528"/>
      <c r="AB1229" s="528"/>
      <c r="AC1229" s="528"/>
      <c r="AD1229" s="528"/>
      <c r="AE1229" s="528"/>
      <c r="AF1229" s="528"/>
      <c r="AG1229" s="528"/>
      <c r="AH1229" s="528"/>
      <c r="AI1229" s="527"/>
      <c r="AJ1229" s="527"/>
      <c r="AK1229" s="527"/>
      <c r="AL1229" s="528"/>
      <c r="AM1229" s="528"/>
      <c r="AN1229" s="528"/>
      <c r="AO1229" s="528"/>
      <c r="AP1229" s="527"/>
      <c r="AQ1229" s="527"/>
      <c r="AR1229" s="527"/>
      <c r="AS1229" s="527"/>
      <c r="AT1229" s="528"/>
      <c r="AU1229" s="528"/>
      <c r="AV1229" s="528"/>
      <c r="AW1229" s="528"/>
      <c r="AX1229" s="528"/>
    </row>
    <row r="1230" spans="1:50">
      <c r="A1230" s="526"/>
      <c r="B1230" s="526"/>
      <c r="C1230" s="526"/>
      <c r="D1230" s="526"/>
      <c r="E1230" s="526"/>
      <c r="F1230" s="61"/>
      <c r="G1230" s="527"/>
      <c r="H1230" s="528"/>
      <c r="I1230" s="528"/>
      <c r="J1230" s="528"/>
      <c r="K1230" s="528"/>
      <c r="L1230" s="528"/>
      <c r="M1230" s="528"/>
      <c r="N1230" s="528"/>
      <c r="O1230" s="528"/>
      <c r="P1230" s="528"/>
      <c r="Q1230" s="528"/>
      <c r="R1230" s="528"/>
      <c r="S1230" s="528"/>
      <c r="T1230" s="528"/>
      <c r="U1230" s="528"/>
      <c r="V1230" s="528"/>
      <c r="W1230" s="528"/>
      <c r="X1230" s="528"/>
      <c r="Y1230" s="528"/>
      <c r="Z1230" s="528"/>
      <c r="AA1230" s="528"/>
      <c r="AB1230" s="528"/>
      <c r="AC1230" s="528"/>
      <c r="AD1230" s="528"/>
      <c r="AE1230" s="528"/>
      <c r="AF1230" s="528"/>
      <c r="AG1230" s="528"/>
      <c r="AH1230" s="528"/>
      <c r="AI1230" s="528"/>
      <c r="AJ1230" s="528"/>
      <c r="AK1230" s="528"/>
      <c r="AL1230" s="527"/>
      <c r="AM1230" s="527"/>
      <c r="AN1230" s="527"/>
      <c r="AO1230" s="527"/>
      <c r="AP1230" s="528"/>
      <c r="AQ1230" s="527"/>
      <c r="AR1230" s="527"/>
      <c r="AS1230" s="527"/>
      <c r="AT1230" s="528"/>
      <c r="AU1230" s="527"/>
      <c r="AV1230" s="528"/>
      <c r="AW1230" s="528"/>
      <c r="AX1230" s="528"/>
    </row>
    <row r="1231" spans="1:50">
      <c r="A1231" s="526"/>
      <c r="B1231" s="526"/>
      <c r="C1231" s="526"/>
      <c r="D1231" s="526"/>
      <c r="E1231" s="526"/>
      <c r="F1231" s="61"/>
      <c r="G1231" s="527"/>
      <c r="H1231" s="528"/>
      <c r="I1231" s="528"/>
      <c r="J1231" s="528"/>
      <c r="K1231" s="528"/>
      <c r="L1231" s="528"/>
      <c r="M1231" s="528"/>
      <c r="N1231" s="528"/>
      <c r="O1231" s="528"/>
      <c r="P1231" s="528"/>
      <c r="Q1231" s="528"/>
      <c r="R1231" s="528"/>
      <c r="S1231" s="528"/>
      <c r="T1231" s="528"/>
      <c r="U1231" s="528"/>
      <c r="V1231" s="528"/>
      <c r="W1231" s="528"/>
      <c r="X1231" s="528"/>
      <c r="Y1231" s="528"/>
      <c r="Z1231" s="528"/>
      <c r="AA1231" s="528"/>
      <c r="AB1231" s="528"/>
      <c r="AC1231" s="528"/>
      <c r="AD1231" s="528"/>
      <c r="AE1231" s="528"/>
      <c r="AF1231" s="528"/>
      <c r="AG1231" s="528"/>
      <c r="AH1231" s="528"/>
      <c r="AI1231" s="528"/>
      <c r="AJ1231" s="528"/>
      <c r="AK1231" s="528"/>
      <c r="AL1231" s="527"/>
      <c r="AM1231" s="527"/>
      <c r="AN1231" s="527"/>
      <c r="AO1231" s="527"/>
      <c r="AP1231" s="528"/>
      <c r="AQ1231" s="527"/>
      <c r="AR1231" s="527"/>
      <c r="AS1231" s="527"/>
      <c r="AT1231" s="527"/>
      <c r="AU1231" s="527"/>
      <c r="AV1231" s="527"/>
      <c r="AW1231" s="527"/>
      <c r="AX1231" s="527"/>
    </row>
    <row r="1232" spans="1:50">
      <c r="A1232" s="526"/>
      <c r="B1232" s="526"/>
      <c r="C1232" s="526"/>
      <c r="D1232" s="526"/>
      <c r="E1232" s="526"/>
      <c r="F1232" s="61"/>
      <c r="G1232" s="527"/>
      <c r="H1232" s="528"/>
      <c r="I1232" s="528"/>
      <c r="J1232" s="528"/>
      <c r="K1232" s="528"/>
      <c r="L1232" s="528"/>
      <c r="M1232" s="528"/>
      <c r="N1232" s="528"/>
      <c r="O1232" s="528"/>
      <c r="P1232" s="528"/>
      <c r="Q1232" s="528"/>
      <c r="R1232" s="528"/>
      <c r="S1232" s="528"/>
      <c r="T1232" s="528"/>
      <c r="U1232" s="528"/>
      <c r="V1232" s="528"/>
      <c r="W1232" s="528"/>
      <c r="X1232" s="528"/>
      <c r="Y1232" s="528"/>
      <c r="Z1232" s="528"/>
      <c r="AA1232" s="528"/>
      <c r="AB1232" s="528"/>
      <c r="AC1232" s="528"/>
      <c r="AD1232" s="528"/>
      <c r="AE1232" s="528"/>
      <c r="AF1232" s="528"/>
      <c r="AG1232" s="528"/>
      <c r="AH1232" s="528"/>
      <c r="AI1232" s="528"/>
      <c r="AJ1232" s="528"/>
      <c r="AK1232" s="527"/>
      <c r="AL1232" s="527"/>
      <c r="AM1232" s="527"/>
      <c r="AN1232" s="527"/>
      <c r="AO1232" s="527"/>
      <c r="AP1232" s="527"/>
      <c r="AQ1232" s="527"/>
      <c r="AR1232" s="527"/>
      <c r="AS1232" s="528"/>
      <c r="AT1232" s="527"/>
      <c r="AU1232" s="527"/>
      <c r="AV1232" s="527"/>
      <c r="AW1232" s="527"/>
      <c r="AX1232" s="528"/>
    </row>
    <row r="1233" spans="1:50">
      <c r="A1233" s="526"/>
      <c r="B1233" s="526"/>
      <c r="C1233" s="526"/>
      <c r="D1233" s="526"/>
      <c r="E1233" s="526"/>
      <c r="F1233" s="61"/>
      <c r="G1233" s="527"/>
      <c r="H1233" s="528"/>
      <c r="I1233" s="528"/>
      <c r="J1233" s="528"/>
      <c r="K1233" s="528"/>
      <c r="L1233" s="528"/>
      <c r="M1233" s="528"/>
      <c r="N1233" s="528"/>
      <c r="O1233" s="528"/>
      <c r="P1233" s="528"/>
      <c r="Q1233" s="528"/>
      <c r="R1233" s="528"/>
      <c r="S1233" s="528"/>
      <c r="T1233" s="528"/>
      <c r="U1233" s="528"/>
      <c r="V1233" s="528"/>
      <c r="W1233" s="528"/>
      <c r="X1233" s="528"/>
      <c r="Y1233" s="528"/>
      <c r="Z1233" s="528"/>
      <c r="AA1233" s="528"/>
      <c r="AB1233" s="528"/>
      <c r="AC1233" s="528"/>
      <c r="AD1233" s="528"/>
      <c r="AE1233" s="528"/>
      <c r="AF1233" s="528"/>
      <c r="AG1233" s="528"/>
      <c r="AH1233" s="528"/>
      <c r="AI1233" s="528"/>
      <c r="AJ1233" s="528"/>
      <c r="AK1233" s="528"/>
      <c r="AL1233" s="528"/>
      <c r="AM1233" s="528"/>
      <c r="AN1233" s="527"/>
      <c r="AO1233" s="527"/>
      <c r="AP1233" s="527"/>
      <c r="AQ1233" s="527"/>
      <c r="AR1233" s="528"/>
      <c r="AS1233" s="528"/>
      <c r="AT1233" s="527"/>
      <c r="AU1233" s="527"/>
      <c r="AV1233" s="528"/>
      <c r="AW1233" s="528"/>
      <c r="AX1233" s="528"/>
    </row>
    <row r="1234" spans="1:50">
      <c r="A1234" s="526"/>
      <c r="B1234" s="526"/>
      <c r="C1234" s="526"/>
      <c r="D1234" s="526"/>
      <c r="E1234" s="526"/>
      <c r="F1234" s="61"/>
      <c r="G1234" s="527"/>
      <c r="H1234" s="527"/>
      <c r="I1234" s="527"/>
      <c r="J1234" s="527"/>
      <c r="K1234" s="527"/>
      <c r="L1234" s="527"/>
      <c r="M1234" s="527"/>
      <c r="N1234" s="527"/>
      <c r="O1234" s="527"/>
      <c r="P1234" s="527"/>
      <c r="Q1234" s="527"/>
      <c r="R1234" s="527"/>
      <c r="S1234" s="527"/>
      <c r="T1234" s="527"/>
      <c r="U1234" s="527"/>
      <c r="V1234" s="527"/>
      <c r="W1234" s="527"/>
      <c r="X1234" s="527"/>
      <c r="Y1234" s="527"/>
      <c r="Z1234" s="527"/>
      <c r="AA1234" s="527"/>
      <c r="AB1234" s="527"/>
      <c r="AC1234" s="527"/>
      <c r="AD1234" s="527"/>
      <c r="AE1234" s="528"/>
      <c r="AF1234" s="527"/>
      <c r="AG1234" s="527"/>
      <c r="AH1234" s="527"/>
      <c r="AI1234" s="527"/>
      <c r="AJ1234" s="527"/>
      <c r="AK1234" s="527"/>
      <c r="AL1234" s="527"/>
      <c r="AM1234" s="527"/>
      <c r="AN1234" s="527"/>
      <c r="AO1234" s="527"/>
      <c r="AP1234" s="527"/>
      <c r="AQ1234" s="527"/>
      <c r="AR1234" s="527"/>
      <c r="AS1234" s="527"/>
      <c r="AT1234" s="527"/>
      <c r="AU1234" s="527"/>
      <c r="AV1234" s="527"/>
      <c r="AW1234" s="527"/>
      <c r="AX1234" s="527"/>
    </row>
    <row r="1235" spans="1:50">
      <c r="A1235" s="526"/>
      <c r="B1235" s="526"/>
      <c r="C1235" s="526"/>
      <c r="D1235" s="526"/>
      <c r="E1235" s="526"/>
      <c r="F1235" s="61"/>
      <c r="G1235" s="527"/>
      <c r="H1235" s="528"/>
      <c r="I1235" s="527"/>
      <c r="J1235" s="527"/>
      <c r="K1235" s="527"/>
      <c r="L1235" s="527"/>
      <c r="M1235" s="527"/>
      <c r="N1235" s="527"/>
      <c r="O1235" s="527"/>
      <c r="P1235" s="527"/>
      <c r="Q1235" s="527"/>
      <c r="R1235" s="527"/>
      <c r="S1235" s="527"/>
      <c r="T1235" s="527"/>
      <c r="U1235" s="527"/>
      <c r="V1235" s="527"/>
      <c r="W1235" s="527"/>
      <c r="X1235" s="527"/>
      <c r="Y1235" s="528"/>
      <c r="Z1235" s="527"/>
      <c r="AA1235" s="527"/>
      <c r="AB1235" s="527"/>
      <c r="AC1235" s="528"/>
      <c r="AD1235" s="527"/>
      <c r="AE1235" s="528"/>
      <c r="AF1235" s="527"/>
      <c r="AG1235" s="527"/>
      <c r="AH1235" s="527"/>
      <c r="AI1235" s="527"/>
      <c r="AJ1235" s="527"/>
      <c r="AK1235" s="527"/>
      <c r="AL1235" s="527"/>
      <c r="AM1235" s="527"/>
      <c r="AN1235" s="527"/>
      <c r="AO1235" s="528"/>
      <c r="AP1235" s="527"/>
      <c r="AQ1235" s="528"/>
      <c r="AR1235" s="527"/>
      <c r="AS1235" s="527"/>
      <c r="AT1235" s="527"/>
      <c r="AU1235" s="527"/>
      <c r="AV1235" s="527"/>
      <c r="AW1235" s="527"/>
      <c r="AX1235" s="528"/>
    </row>
    <row r="1236" spans="1:50">
      <c r="A1236" s="526"/>
      <c r="B1236" s="526"/>
      <c r="C1236" s="526"/>
      <c r="D1236" s="526"/>
      <c r="E1236" s="526"/>
      <c r="F1236" s="61"/>
      <c r="G1236" s="527"/>
      <c r="H1236" s="527"/>
      <c r="I1236" s="527"/>
      <c r="J1236" s="527"/>
      <c r="K1236" s="527"/>
      <c r="L1236" s="527"/>
      <c r="M1236" s="527"/>
      <c r="N1236" s="527"/>
      <c r="O1236" s="527"/>
      <c r="P1236" s="527"/>
      <c r="Q1236" s="527"/>
      <c r="R1236" s="527"/>
      <c r="S1236" s="527"/>
      <c r="T1236" s="527"/>
      <c r="U1236" s="527"/>
      <c r="V1236" s="527"/>
      <c r="W1236" s="527"/>
      <c r="X1236" s="527"/>
      <c r="Y1236" s="527"/>
      <c r="Z1236" s="527"/>
      <c r="AA1236" s="527"/>
      <c r="AB1236" s="528"/>
      <c r="AC1236" s="527"/>
      <c r="AD1236" s="527"/>
      <c r="AE1236" s="528"/>
      <c r="AF1236" s="527"/>
      <c r="AG1236" s="527"/>
      <c r="AH1236" s="527"/>
      <c r="AI1236" s="527"/>
      <c r="AJ1236" s="527"/>
      <c r="AK1236" s="527"/>
      <c r="AL1236" s="527"/>
      <c r="AM1236" s="527"/>
      <c r="AN1236" s="527"/>
      <c r="AO1236" s="527"/>
      <c r="AP1236" s="527"/>
      <c r="AQ1236" s="527"/>
      <c r="AR1236" s="527"/>
      <c r="AS1236" s="527"/>
      <c r="AT1236" s="527"/>
      <c r="AU1236" s="527"/>
      <c r="AV1236" s="527"/>
      <c r="AW1236" s="527"/>
      <c r="AX1236" s="527"/>
    </row>
    <row r="1237" spans="1:50">
      <c r="A1237" s="526"/>
      <c r="B1237" s="526"/>
      <c r="C1237" s="526"/>
      <c r="D1237" s="526"/>
      <c r="E1237" s="526"/>
      <c r="F1237" s="61"/>
      <c r="G1237" s="527"/>
      <c r="H1237" s="527"/>
      <c r="I1237" s="527"/>
      <c r="J1237" s="527"/>
      <c r="K1237" s="528"/>
      <c r="L1237" s="528"/>
      <c r="M1237" s="528"/>
      <c r="N1237" s="528"/>
      <c r="O1237" s="528"/>
      <c r="P1237" s="528"/>
      <c r="Q1237" s="528"/>
      <c r="R1237" s="528"/>
      <c r="S1237" s="528"/>
      <c r="T1237" s="528"/>
      <c r="U1237" s="528"/>
      <c r="V1237" s="528"/>
      <c r="W1237" s="528"/>
      <c r="X1237" s="528"/>
      <c r="Y1237" s="528"/>
      <c r="Z1237" s="528"/>
      <c r="AA1237" s="528"/>
      <c r="AB1237" s="528"/>
      <c r="AC1237" s="528"/>
      <c r="AD1237" s="528"/>
      <c r="AE1237" s="528"/>
      <c r="AF1237" s="528"/>
      <c r="AG1237" s="528"/>
      <c r="AH1237" s="528"/>
      <c r="AI1237" s="528"/>
      <c r="AJ1237" s="528"/>
      <c r="AK1237" s="528"/>
      <c r="AL1237" s="528"/>
      <c r="AM1237" s="528"/>
      <c r="AN1237" s="528"/>
      <c r="AO1237" s="528"/>
      <c r="AP1237" s="528"/>
      <c r="AQ1237" s="528"/>
      <c r="AR1237" s="528"/>
      <c r="AS1237" s="528"/>
      <c r="AT1237" s="528"/>
      <c r="AU1237" s="528"/>
      <c r="AV1237" s="528"/>
      <c r="AW1237" s="528"/>
      <c r="AX1237" s="528"/>
    </row>
    <row r="1238" spans="1:50">
      <c r="A1238" s="526"/>
      <c r="B1238" s="526"/>
      <c r="C1238" s="526"/>
      <c r="D1238" s="526"/>
      <c r="E1238" s="526"/>
      <c r="F1238" s="61"/>
      <c r="G1238" s="527"/>
      <c r="H1238" s="528"/>
      <c r="I1238" s="528"/>
      <c r="J1238" s="528"/>
      <c r="K1238" s="528"/>
      <c r="L1238" s="527"/>
      <c r="M1238" s="528"/>
      <c r="N1238" s="527"/>
      <c r="O1238" s="528"/>
      <c r="P1238" s="528"/>
      <c r="Q1238" s="528"/>
      <c r="R1238" s="528"/>
      <c r="S1238" s="528"/>
      <c r="T1238" s="528"/>
      <c r="U1238" s="528"/>
      <c r="V1238" s="528"/>
      <c r="W1238" s="528"/>
      <c r="X1238" s="528"/>
      <c r="Y1238" s="528"/>
      <c r="Z1238" s="527"/>
      <c r="AA1238" s="527"/>
      <c r="AB1238" s="527"/>
      <c r="AC1238" s="527"/>
      <c r="AD1238" s="527"/>
      <c r="AE1238" s="528"/>
      <c r="AF1238" s="527"/>
      <c r="AG1238" s="528"/>
      <c r="AH1238" s="528"/>
      <c r="AI1238" s="527"/>
      <c r="AJ1238" s="527"/>
      <c r="AK1238" s="527"/>
      <c r="AL1238" s="527"/>
      <c r="AM1238" s="527"/>
      <c r="AN1238" s="528"/>
      <c r="AO1238" s="527"/>
      <c r="AP1238" s="528"/>
      <c r="AQ1238" s="528"/>
      <c r="AR1238" s="528"/>
      <c r="AS1238" s="528"/>
      <c r="AT1238" s="528"/>
      <c r="AU1238" s="528"/>
      <c r="AV1238" s="528"/>
      <c r="AW1238" s="528"/>
      <c r="AX1238" s="528"/>
    </row>
    <row r="1239" spans="1:50">
      <c r="A1239" s="526"/>
      <c r="B1239" s="526"/>
      <c r="C1239" s="526"/>
      <c r="D1239" s="526"/>
      <c r="E1239" s="526"/>
      <c r="F1239" s="61"/>
      <c r="G1239" s="527"/>
      <c r="H1239" s="528"/>
      <c r="I1239" s="528"/>
      <c r="J1239" s="528"/>
      <c r="K1239" s="528"/>
      <c r="L1239" s="528"/>
      <c r="M1239" s="528"/>
      <c r="N1239" s="528"/>
      <c r="O1239" s="528"/>
      <c r="P1239" s="528"/>
      <c r="Q1239" s="528"/>
      <c r="R1239" s="528"/>
      <c r="S1239" s="528"/>
      <c r="T1239" s="528"/>
      <c r="U1239" s="528"/>
      <c r="V1239" s="528"/>
      <c r="W1239" s="528"/>
      <c r="X1239" s="528"/>
      <c r="Y1239" s="528"/>
      <c r="Z1239" s="527"/>
      <c r="AA1239" s="527"/>
      <c r="AB1239" s="527"/>
      <c r="AC1239" s="527"/>
      <c r="AD1239" s="527"/>
      <c r="AE1239" s="528"/>
      <c r="AF1239" s="527"/>
      <c r="AG1239" s="527"/>
      <c r="AH1239" s="527"/>
      <c r="AI1239" s="527"/>
      <c r="AJ1239" s="527"/>
      <c r="AK1239" s="527"/>
      <c r="AL1239" s="527"/>
      <c r="AM1239" s="528"/>
      <c r="AN1239" s="527"/>
      <c r="AO1239" s="527"/>
      <c r="AP1239" s="528"/>
      <c r="AQ1239" s="527"/>
      <c r="AR1239" s="527"/>
      <c r="AS1239" s="528"/>
      <c r="AT1239" s="528"/>
      <c r="AU1239" s="528"/>
      <c r="AV1239" s="527"/>
      <c r="AW1239" s="528"/>
      <c r="AX1239" s="528"/>
    </row>
    <row r="1240" spans="1:50">
      <c r="A1240" s="526"/>
      <c r="B1240" s="526"/>
      <c r="C1240" s="526"/>
      <c r="D1240" s="526"/>
      <c r="E1240" s="526"/>
      <c r="F1240" s="61"/>
      <c r="G1240" s="527"/>
      <c r="H1240" s="527"/>
      <c r="I1240" s="527"/>
      <c r="J1240" s="527"/>
      <c r="K1240" s="527"/>
      <c r="L1240" s="527"/>
      <c r="M1240" s="527"/>
      <c r="N1240" s="527"/>
      <c r="O1240" s="527"/>
      <c r="P1240" s="527"/>
      <c r="Q1240" s="527"/>
      <c r="R1240" s="527"/>
      <c r="S1240" s="527"/>
      <c r="T1240" s="527"/>
      <c r="U1240" s="527"/>
      <c r="V1240" s="527"/>
      <c r="W1240" s="527"/>
      <c r="X1240" s="527"/>
      <c r="Y1240" s="527"/>
      <c r="Z1240" s="527"/>
      <c r="AA1240" s="527"/>
      <c r="AB1240" s="527"/>
      <c r="AC1240" s="527"/>
      <c r="AD1240" s="527"/>
      <c r="AE1240" s="528"/>
      <c r="AF1240" s="527"/>
      <c r="AG1240" s="527"/>
      <c r="AH1240" s="527"/>
      <c r="AI1240" s="527"/>
      <c r="AJ1240" s="528"/>
      <c r="AK1240" s="528"/>
      <c r="AL1240" s="527"/>
      <c r="AM1240" s="527"/>
      <c r="AN1240" s="528"/>
      <c r="AO1240" s="528"/>
      <c r="AP1240" s="528"/>
      <c r="AQ1240" s="528"/>
      <c r="AR1240" s="528"/>
      <c r="AS1240" s="527"/>
      <c r="AT1240" s="527"/>
      <c r="AU1240" s="527"/>
      <c r="AV1240" s="527"/>
      <c r="AW1240" s="528"/>
      <c r="AX1240" s="528"/>
    </row>
    <row r="1241" spans="1:50">
      <c r="A1241" s="526"/>
      <c r="B1241" s="526"/>
      <c r="C1241" s="526"/>
      <c r="D1241" s="526"/>
      <c r="E1241" s="526"/>
      <c r="F1241" s="61"/>
      <c r="G1241" s="527"/>
      <c r="H1241" s="527"/>
      <c r="I1241" s="527"/>
      <c r="J1241" s="527"/>
      <c r="K1241" s="527"/>
      <c r="L1241" s="527"/>
      <c r="M1241" s="527"/>
      <c r="N1241" s="527"/>
      <c r="O1241" s="527"/>
      <c r="P1241" s="527"/>
      <c r="Q1241" s="527"/>
      <c r="R1241" s="527"/>
      <c r="S1241" s="527"/>
      <c r="T1241" s="527"/>
      <c r="U1241" s="527"/>
      <c r="V1241" s="527"/>
      <c r="W1241" s="527"/>
      <c r="X1241" s="527"/>
      <c r="Y1241" s="527"/>
      <c r="Z1241" s="527"/>
      <c r="AA1241" s="527"/>
      <c r="AB1241" s="527"/>
      <c r="AC1241" s="527"/>
      <c r="AD1241" s="527"/>
      <c r="AE1241" s="528"/>
      <c r="AF1241" s="527"/>
      <c r="AG1241" s="527"/>
      <c r="AH1241" s="527"/>
      <c r="AI1241" s="527"/>
      <c r="AJ1241" s="527"/>
      <c r="AK1241" s="527"/>
      <c r="AL1241" s="527"/>
      <c r="AM1241" s="527"/>
      <c r="AN1241" s="527"/>
      <c r="AO1241" s="527"/>
      <c r="AP1241" s="527"/>
      <c r="AQ1241" s="527"/>
      <c r="AR1241" s="527"/>
      <c r="AS1241" s="527"/>
      <c r="AT1241" s="527"/>
      <c r="AU1241" s="528"/>
      <c r="AV1241" s="527"/>
      <c r="AW1241" s="527"/>
      <c r="AX1241" s="527"/>
    </row>
    <row r="1242" spans="1:50">
      <c r="A1242" s="526"/>
      <c r="B1242" s="526"/>
      <c r="C1242" s="526"/>
      <c r="D1242" s="526"/>
      <c r="E1242" s="526"/>
      <c r="F1242" s="61"/>
      <c r="G1242" s="527"/>
      <c r="H1242" s="527"/>
      <c r="I1242" s="527"/>
      <c r="J1242" s="527"/>
      <c r="K1242" s="527"/>
      <c r="L1242" s="527"/>
      <c r="M1242" s="527"/>
      <c r="N1242" s="527"/>
      <c r="O1242" s="527"/>
      <c r="P1242" s="527"/>
      <c r="Q1242" s="527"/>
      <c r="R1242" s="527"/>
      <c r="S1242" s="527"/>
      <c r="T1242" s="527"/>
      <c r="U1242" s="527"/>
      <c r="V1242" s="527"/>
      <c r="W1242" s="527"/>
      <c r="X1242" s="527"/>
      <c r="Y1242" s="527"/>
      <c r="Z1242" s="527"/>
      <c r="AA1242" s="527"/>
      <c r="AB1242" s="527"/>
      <c r="AC1242" s="527"/>
      <c r="AD1242" s="527"/>
      <c r="AE1242" s="528"/>
      <c r="AF1242" s="527"/>
      <c r="AG1242" s="527"/>
      <c r="AH1242" s="527"/>
      <c r="AI1242" s="527"/>
      <c r="AJ1242" s="527"/>
      <c r="AK1242" s="527"/>
      <c r="AL1242" s="527"/>
      <c r="AM1242" s="527"/>
      <c r="AN1242" s="527"/>
      <c r="AO1242" s="527"/>
      <c r="AP1242" s="527"/>
      <c r="AQ1242" s="527"/>
      <c r="AR1242" s="527"/>
      <c r="AS1242" s="527"/>
      <c r="AT1242" s="527"/>
      <c r="AU1242" s="528"/>
      <c r="AV1242" s="528"/>
      <c r="AW1242" s="528"/>
      <c r="AX1242" s="528"/>
    </row>
    <row r="1243" spans="1:50">
      <c r="A1243" s="526"/>
      <c r="B1243" s="526"/>
      <c r="C1243" s="526"/>
      <c r="D1243" s="526"/>
      <c r="E1243" s="526"/>
      <c r="F1243" s="61"/>
      <c r="G1243" s="527"/>
      <c r="H1243" s="527"/>
      <c r="I1243" s="527"/>
      <c r="J1243" s="527"/>
      <c r="K1243" s="528"/>
      <c r="L1243" s="527"/>
      <c r="M1243" s="527"/>
      <c r="N1243" s="527"/>
      <c r="O1243" s="527"/>
      <c r="P1243" s="527"/>
      <c r="Q1243" s="527"/>
      <c r="R1243" s="527"/>
      <c r="S1243" s="527"/>
      <c r="T1243" s="527"/>
      <c r="U1243" s="527"/>
      <c r="V1243" s="527"/>
      <c r="W1243" s="527"/>
      <c r="X1243" s="527"/>
      <c r="Y1243" s="527"/>
      <c r="Z1243" s="527"/>
      <c r="AA1243" s="527"/>
      <c r="AB1243" s="527"/>
      <c r="AC1243" s="527"/>
      <c r="AD1243" s="527"/>
      <c r="AE1243" s="528"/>
      <c r="AF1243" s="527"/>
      <c r="AG1243" s="527"/>
      <c r="AH1243" s="527"/>
      <c r="AI1243" s="527"/>
      <c r="AJ1243" s="527"/>
      <c r="AK1243" s="527"/>
      <c r="AL1243" s="527"/>
      <c r="AM1243" s="527"/>
      <c r="AN1243" s="527"/>
      <c r="AO1243" s="527"/>
      <c r="AP1243" s="528"/>
      <c r="AQ1243" s="527"/>
      <c r="AR1243" s="527"/>
      <c r="AS1243" s="527"/>
      <c r="AT1243" s="527"/>
      <c r="AU1243" s="527"/>
      <c r="AV1243" s="527"/>
      <c r="AW1243" s="527"/>
      <c r="AX1243" s="527"/>
    </row>
    <row r="1244" spans="1:50">
      <c r="A1244" s="526"/>
      <c r="B1244" s="526"/>
      <c r="C1244" s="526"/>
      <c r="D1244" s="526"/>
      <c r="E1244" s="526"/>
      <c r="F1244" s="61"/>
      <c r="G1244" s="527"/>
      <c r="H1244" s="527"/>
      <c r="I1244" s="527"/>
      <c r="J1244" s="527"/>
      <c r="K1244" s="527"/>
      <c r="L1244" s="527"/>
      <c r="M1244" s="528"/>
      <c r="N1244" s="527"/>
      <c r="O1244" s="527"/>
      <c r="P1244" s="527"/>
      <c r="Q1244" s="527"/>
      <c r="R1244" s="527"/>
      <c r="S1244" s="527"/>
      <c r="T1244" s="527"/>
      <c r="U1244" s="527"/>
      <c r="V1244" s="527"/>
      <c r="W1244" s="527"/>
      <c r="X1244" s="527"/>
      <c r="Y1244" s="527"/>
      <c r="Z1244" s="527"/>
      <c r="AA1244" s="527"/>
      <c r="AB1244" s="527"/>
      <c r="AC1244" s="527"/>
      <c r="AD1244" s="527"/>
      <c r="AE1244" s="528"/>
      <c r="AF1244" s="528"/>
      <c r="AG1244" s="528"/>
      <c r="AH1244" s="527"/>
      <c r="AI1244" s="527"/>
      <c r="AJ1244" s="527"/>
      <c r="AK1244" s="527"/>
      <c r="AL1244" s="527"/>
      <c r="AM1244" s="527"/>
      <c r="AN1244" s="527"/>
      <c r="AO1244" s="527"/>
      <c r="AP1244" s="527"/>
      <c r="AQ1244" s="527"/>
      <c r="AR1244" s="527"/>
      <c r="AS1244" s="527"/>
      <c r="AT1244" s="527"/>
      <c r="AU1244" s="528"/>
      <c r="AV1244" s="528"/>
      <c r="AW1244" s="528"/>
      <c r="AX1244" s="528"/>
    </row>
    <row r="1245" spans="1:50">
      <c r="A1245" s="526"/>
      <c r="B1245" s="526"/>
      <c r="C1245" s="526"/>
      <c r="D1245" s="526"/>
      <c r="E1245" s="526"/>
      <c r="F1245" s="61"/>
      <c r="G1245" s="527"/>
      <c r="H1245" s="527"/>
      <c r="I1245" s="527"/>
      <c r="J1245" s="527"/>
      <c r="K1245" s="527"/>
      <c r="L1245" s="527"/>
      <c r="M1245" s="527"/>
      <c r="N1245" s="527"/>
      <c r="O1245" s="527"/>
      <c r="P1245" s="527"/>
      <c r="Q1245" s="527"/>
      <c r="R1245" s="527"/>
      <c r="S1245" s="527"/>
      <c r="T1245" s="527"/>
      <c r="U1245" s="527"/>
      <c r="V1245" s="527"/>
      <c r="W1245" s="527"/>
      <c r="X1245" s="527"/>
      <c r="Y1245" s="527"/>
      <c r="Z1245" s="527"/>
      <c r="AA1245" s="527"/>
      <c r="AB1245" s="527"/>
      <c r="AC1245" s="527"/>
      <c r="AD1245" s="527"/>
      <c r="AE1245" s="528"/>
      <c r="AF1245" s="527"/>
      <c r="AG1245" s="527"/>
      <c r="AH1245" s="527"/>
      <c r="AI1245" s="527"/>
      <c r="AJ1245" s="527"/>
      <c r="AK1245" s="527"/>
      <c r="AL1245" s="527"/>
      <c r="AM1245" s="527"/>
      <c r="AN1245" s="527"/>
      <c r="AO1245" s="527"/>
      <c r="AP1245" s="527"/>
      <c r="AQ1245" s="527"/>
      <c r="AR1245" s="527"/>
      <c r="AS1245" s="527"/>
      <c r="AT1245" s="527"/>
      <c r="AU1245" s="527"/>
      <c r="AV1245" s="527"/>
      <c r="AW1245" s="527"/>
      <c r="AX1245" s="527"/>
    </row>
    <row r="1246" spans="1:50">
      <c r="A1246" s="526"/>
      <c r="B1246" s="526"/>
      <c r="C1246" s="526"/>
      <c r="D1246" s="526"/>
      <c r="E1246" s="526"/>
      <c r="F1246" s="61"/>
      <c r="G1246" s="527"/>
      <c r="H1246" s="527"/>
      <c r="I1246" s="527"/>
      <c r="J1246" s="527"/>
      <c r="K1246" s="528"/>
      <c r="L1246" s="527"/>
      <c r="M1246" s="528"/>
      <c r="N1246" s="527"/>
      <c r="O1246" s="528"/>
      <c r="P1246" s="527"/>
      <c r="Q1246" s="528"/>
      <c r="R1246" s="528"/>
      <c r="S1246" s="528"/>
      <c r="T1246" s="528"/>
      <c r="U1246" s="527"/>
      <c r="V1246" s="527"/>
      <c r="W1246" s="527"/>
      <c r="X1246" s="527"/>
      <c r="Y1246" s="527"/>
      <c r="Z1246" s="527"/>
      <c r="AA1246" s="528"/>
      <c r="AB1246" s="528"/>
      <c r="AC1246" s="528"/>
      <c r="AD1246" s="527"/>
      <c r="AE1246" s="528"/>
      <c r="AF1246" s="527"/>
      <c r="AG1246" s="527"/>
      <c r="AH1246" s="528"/>
      <c r="AI1246" s="527"/>
      <c r="AJ1246" s="527"/>
      <c r="AK1246" s="528"/>
      <c r="AL1246" s="528"/>
      <c r="AM1246" s="528"/>
      <c r="AN1246" s="528"/>
      <c r="AO1246" s="528"/>
      <c r="AP1246" s="528"/>
      <c r="AQ1246" s="528"/>
      <c r="AR1246" s="528"/>
      <c r="AS1246" s="528"/>
      <c r="AT1246" s="528"/>
      <c r="AU1246" s="528"/>
      <c r="AV1246" s="528"/>
      <c r="AW1246" s="528"/>
      <c r="AX1246" s="528"/>
    </row>
    <row r="1247" spans="1:50">
      <c r="A1247" s="526"/>
      <c r="B1247" s="526"/>
      <c r="C1247" s="526"/>
      <c r="D1247" s="526"/>
      <c r="E1247" s="526"/>
      <c r="F1247" s="61"/>
      <c r="G1247" s="527"/>
      <c r="H1247" s="527"/>
      <c r="I1247" s="527"/>
      <c r="J1247" s="527"/>
      <c r="K1247" s="527"/>
      <c r="L1247" s="527"/>
      <c r="M1247" s="527"/>
      <c r="N1247" s="527"/>
      <c r="O1247" s="527"/>
      <c r="P1247" s="527"/>
      <c r="Q1247" s="527"/>
      <c r="R1247" s="527"/>
      <c r="S1247" s="528"/>
      <c r="T1247" s="528"/>
      <c r="U1247" s="528"/>
      <c r="V1247" s="528"/>
      <c r="W1247" s="527"/>
      <c r="X1247" s="528"/>
      <c r="Y1247" s="527"/>
      <c r="Z1247" s="528"/>
      <c r="AA1247" s="528"/>
      <c r="AB1247" s="528"/>
      <c r="AC1247" s="528"/>
      <c r="AD1247" s="528"/>
      <c r="AE1247" s="528"/>
      <c r="AF1247" s="528"/>
      <c r="AG1247" s="528"/>
      <c r="AH1247" s="528"/>
      <c r="AI1247" s="528"/>
      <c r="AJ1247" s="528"/>
      <c r="AK1247" s="527"/>
      <c r="AL1247" s="528"/>
      <c r="AM1247" s="528"/>
      <c r="AN1247" s="528"/>
      <c r="AO1247" s="528"/>
      <c r="AP1247" s="528"/>
      <c r="AQ1247" s="528"/>
      <c r="AR1247" s="528"/>
      <c r="AS1247" s="528"/>
      <c r="AT1247" s="528"/>
      <c r="AU1247" s="528"/>
      <c r="AV1247" s="528"/>
      <c r="AW1247" s="528"/>
      <c r="AX1247" s="528"/>
    </row>
    <row r="1248" spans="1:50">
      <c r="A1248" s="526"/>
      <c r="B1248" s="526"/>
      <c r="C1248" s="526"/>
      <c r="D1248" s="526"/>
      <c r="E1248" s="526"/>
      <c r="F1248" s="61"/>
      <c r="G1248" s="527"/>
      <c r="H1248" s="527"/>
      <c r="I1248" s="527"/>
      <c r="J1248" s="527"/>
      <c r="K1248" s="527"/>
      <c r="L1248" s="527"/>
      <c r="M1248" s="527"/>
      <c r="N1248" s="527"/>
      <c r="O1248" s="527"/>
      <c r="P1248" s="528"/>
      <c r="Q1248" s="527"/>
      <c r="R1248" s="527"/>
      <c r="S1248" s="527"/>
      <c r="T1248" s="527"/>
      <c r="U1248" s="527"/>
      <c r="V1248" s="527"/>
      <c r="W1248" s="527"/>
      <c r="X1248" s="528"/>
      <c r="Y1248" s="527"/>
      <c r="Z1248" s="527"/>
      <c r="AA1248" s="527"/>
      <c r="AB1248" s="527"/>
      <c r="AC1248" s="527"/>
      <c r="AD1248" s="527"/>
      <c r="AE1248" s="528"/>
      <c r="AF1248" s="527"/>
      <c r="AG1248" s="527"/>
      <c r="AH1248" s="528"/>
      <c r="AI1248" s="527"/>
      <c r="AJ1248" s="527"/>
      <c r="AK1248" s="527"/>
      <c r="AL1248" s="527"/>
      <c r="AM1248" s="527"/>
      <c r="AN1248" s="527"/>
      <c r="AO1248" s="527"/>
      <c r="AP1248" s="527"/>
      <c r="AQ1248" s="527"/>
      <c r="AR1248" s="527"/>
      <c r="AS1248" s="527"/>
      <c r="AT1248" s="527"/>
      <c r="AU1248" s="527"/>
      <c r="AV1248" s="527"/>
      <c r="AW1248" s="527"/>
      <c r="AX1248" s="527"/>
    </row>
    <row r="1249" spans="1:50">
      <c r="A1249" s="526"/>
      <c r="B1249" s="526"/>
      <c r="C1249" s="526"/>
      <c r="D1249" s="526"/>
      <c r="E1249" s="526"/>
      <c r="F1249" s="61"/>
      <c r="G1249" s="527"/>
      <c r="H1249" s="527"/>
      <c r="I1249" s="527"/>
      <c r="J1249" s="527"/>
      <c r="K1249" s="528"/>
      <c r="L1249" s="528"/>
      <c r="M1249" s="527"/>
      <c r="N1249" s="527"/>
      <c r="O1249" s="527"/>
      <c r="P1249" s="527"/>
      <c r="Q1249" s="528"/>
      <c r="R1249" s="527"/>
      <c r="S1249" s="527"/>
      <c r="T1249" s="527"/>
      <c r="U1249" s="527"/>
      <c r="V1249" s="528"/>
      <c r="W1249" s="527"/>
      <c r="X1249" s="527"/>
      <c r="Y1249" s="527"/>
      <c r="Z1249" s="527"/>
      <c r="AA1249" s="527"/>
      <c r="AB1249" s="527"/>
      <c r="AC1249" s="528"/>
      <c r="AD1249" s="527"/>
      <c r="AE1249" s="528"/>
      <c r="AF1249" s="527"/>
      <c r="AG1249" s="527"/>
      <c r="AH1249" s="527"/>
      <c r="AI1249" s="527"/>
      <c r="AJ1249" s="528"/>
      <c r="AK1249" s="527"/>
      <c r="AL1249" s="527"/>
      <c r="AM1249" s="528"/>
      <c r="AN1249" s="528"/>
      <c r="AO1249" s="528"/>
      <c r="AP1249" s="528"/>
      <c r="AQ1249" s="528"/>
      <c r="AR1249" s="528"/>
      <c r="AS1249" s="528"/>
      <c r="AT1249" s="528"/>
      <c r="AU1249" s="528"/>
      <c r="AV1249" s="528"/>
      <c r="AW1249" s="528"/>
      <c r="AX1249" s="528"/>
    </row>
    <row r="1250" spans="1:50">
      <c r="A1250" s="526"/>
      <c r="B1250" s="526"/>
      <c r="C1250" s="526"/>
      <c r="D1250" s="526"/>
      <c r="E1250" s="526"/>
      <c r="F1250" s="61"/>
      <c r="G1250" s="527"/>
      <c r="H1250" s="527"/>
      <c r="I1250" s="527"/>
      <c r="J1250" s="527"/>
      <c r="K1250" s="527"/>
      <c r="L1250" s="527"/>
      <c r="M1250" s="527"/>
      <c r="N1250" s="527"/>
      <c r="O1250" s="527"/>
      <c r="P1250" s="527"/>
      <c r="Q1250" s="527"/>
      <c r="R1250" s="527"/>
      <c r="S1250" s="527"/>
      <c r="T1250" s="527"/>
      <c r="U1250" s="527"/>
      <c r="V1250" s="527"/>
      <c r="W1250" s="527"/>
      <c r="X1250" s="527"/>
      <c r="Y1250" s="527"/>
      <c r="Z1250" s="527"/>
      <c r="AA1250" s="527"/>
      <c r="AB1250" s="527"/>
      <c r="AC1250" s="527"/>
      <c r="AD1250" s="527"/>
      <c r="AE1250" s="528"/>
      <c r="AF1250" s="527"/>
      <c r="AG1250" s="527"/>
      <c r="AH1250" s="527"/>
      <c r="AI1250" s="527"/>
      <c r="AJ1250" s="527"/>
      <c r="AK1250" s="527"/>
      <c r="AL1250" s="527"/>
      <c r="AM1250" s="527"/>
      <c r="AN1250" s="527"/>
      <c r="AO1250" s="527"/>
      <c r="AP1250" s="527"/>
      <c r="AQ1250" s="527"/>
      <c r="AR1250" s="527"/>
      <c r="AS1250" s="527"/>
      <c r="AT1250" s="527"/>
      <c r="AU1250" s="528"/>
      <c r="AV1250" s="528"/>
      <c r="AW1250" s="528"/>
      <c r="AX1250" s="528"/>
    </row>
    <row r="1251" spans="1:50">
      <c r="A1251" s="526"/>
      <c r="B1251" s="526"/>
      <c r="C1251" s="526"/>
      <c r="D1251" s="526"/>
      <c r="E1251" s="526"/>
      <c r="F1251" s="61"/>
      <c r="G1251" s="527"/>
      <c r="H1251" s="528"/>
      <c r="I1251" s="527"/>
      <c r="J1251" s="527"/>
      <c r="K1251" s="527"/>
      <c r="L1251" s="527"/>
      <c r="M1251" s="527"/>
      <c r="N1251" s="527"/>
      <c r="O1251" s="527"/>
      <c r="P1251" s="527"/>
      <c r="Q1251" s="527"/>
      <c r="R1251" s="527"/>
      <c r="S1251" s="527"/>
      <c r="T1251" s="527"/>
      <c r="U1251" s="527"/>
      <c r="V1251" s="527"/>
      <c r="W1251" s="527"/>
      <c r="X1251" s="527"/>
      <c r="Y1251" s="527"/>
      <c r="Z1251" s="527"/>
      <c r="AA1251" s="527"/>
      <c r="AB1251" s="527"/>
      <c r="AC1251" s="527"/>
      <c r="AD1251" s="527"/>
      <c r="AE1251" s="528"/>
      <c r="AF1251" s="527"/>
      <c r="AG1251" s="527"/>
      <c r="AH1251" s="527"/>
      <c r="AI1251" s="527"/>
      <c r="AJ1251" s="527"/>
      <c r="AK1251" s="527"/>
      <c r="AL1251" s="527"/>
      <c r="AM1251" s="527"/>
      <c r="AN1251" s="527"/>
      <c r="AO1251" s="527"/>
      <c r="AP1251" s="527"/>
      <c r="AQ1251" s="527"/>
      <c r="AR1251" s="527"/>
      <c r="AS1251" s="527"/>
      <c r="AT1251" s="527"/>
      <c r="AU1251" s="527"/>
      <c r="AV1251" s="527"/>
      <c r="AW1251" s="527"/>
      <c r="AX1251" s="527"/>
    </row>
    <row r="1252" spans="1:50">
      <c r="A1252" s="526"/>
      <c r="B1252" s="526"/>
      <c r="C1252" s="526"/>
      <c r="D1252" s="526"/>
      <c r="E1252" s="526"/>
      <c r="F1252" s="61"/>
      <c r="G1252" s="527"/>
      <c r="H1252" s="528"/>
      <c r="I1252" s="528"/>
      <c r="J1252" s="528"/>
      <c r="K1252" s="527"/>
      <c r="L1252" s="527"/>
      <c r="M1252" s="527"/>
      <c r="N1252" s="527"/>
      <c r="O1252" s="527"/>
      <c r="P1252" s="527"/>
      <c r="Q1252" s="527"/>
      <c r="R1252" s="527"/>
      <c r="S1252" s="527"/>
      <c r="T1252" s="527"/>
      <c r="U1252" s="527"/>
      <c r="V1252" s="527"/>
      <c r="W1252" s="527"/>
      <c r="X1252" s="527"/>
      <c r="Y1252" s="527"/>
      <c r="Z1252" s="527"/>
      <c r="AA1252" s="527"/>
      <c r="AB1252" s="527"/>
      <c r="AC1252" s="527"/>
      <c r="AD1252" s="527"/>
      <c r="AE1252" s="528"/>
      <c r="AF1252" s="527"/>
      <c r="AG1252" s="527"/>
      <c r="AH1252" s="527"/>
      <c r="AI1252" s="528"/>
      <c r="AJ1252" s="528"/>
      <c r="AK1252" s="528"/>
      <c r="AL1252" s="528"/>
      <c r="AM1252" s="528"/>
      <c r="AN1252" s="528"/>
      <c r="AO1252" s="528"/>
      <c r="AP1252" s="528"/>
      <c r="AQ1252" s="528"/>
      <c r="AR1252" s="528"/>
      <c r="AS1252" s="528"/>
      <c r="AT1252" s="528"/>
      <c r="AU1252" s="528"/>
      <c r="AV1252" s="528"/>
      <c r="AW1252" s="528"/>
      <c r="AX1252" s="528"/>
    </row>
    <row r="1253" spans="1:50">
      <c r="A1253" s="526"/>
      <c r="B1253" s="526"/>
      <c r="C1253" s="526"/>
      <c r="D1253" s="526"/>
      <c r="E1253" s="526"/>
      <c r="F1253" s="61"/>
      <c r="G1253" s="527"/>
      <c r="H1253" s="528"/>
      <c r="I1253" s="528"/>
      <c r="J1253" s="528"/>
      <c r="K1253" s="528"/>
      <c r="L1253" s="528"/>
      <c r="M1253" s="528"/>
      <c r="N1253" s="528"/>
      <c r="O1253" s="528"/>
      <c r="P1253" s="528"/>
      <c r="Q1253" s="528"/>
      <c r="R1253" s="527"/>
      <c r="S1253" s="527"/>
      <c r="T1253" s="527"/>
      <c r="U1253" s="527"/>
      <c r="V1253" s="527"/>
      <c r="W1253" s="527"/>
      <c r="X1253" s="527"/>
      <c r="Y1253" s="527"/>
      <c r="Z1253" s="527"/>
      <c r="AA1253" s="527"/>
      <c r="AB1253" s="527"/>
      <c r="AC1253" s="527"/>
      <c r="AD1253" s="527"/>
      <c r="AE1253" s="528"/>
      <c r="AF1253" s="527"/>
      <c r="AG1253" s="527"/>
      <c r="AH1253" s="527"/>
      <c r="AI1253" s="527"/>
      <c r="AJ1253" s="527"/>
      <c r="AK1253" s="527"/>
      <c r="AL1253" s="527"/>
      <c r="AM1253" s="527"/>
      <c r="AN1253" s="527"/>
      <c r="AO1253" s="527"/>
      <c r="AP1253" s="527"/>
      <c r="AQ1253" s="527"/>
      <c r="AR1253" s="527"/>
      <c r="AS1253" s="527"/>
      <c r="AT1253" s="527"/>
      <c r="AU1253" s="527"/>
      <c r="AV1253" s="527"/>
      <c r="AW1253" s="527"/>
      <c r="AX1253" s="527"/>
    </row>
    <row r="1254" spans="1:50">
      <c r="A1254" s="526"/>
      <c r="B1254" s="526"/>
      <c r="C1254" s="526"/>
      <c r="D1254" s="526"/>
      <c r="E1254" s="526"/>
      <c r="F1254" s="61"/>
      <c r="G1254" s="527"/>
      <c r="H1254" s="528"/>
      <c r="I1254" s="528"/>
      <c r="J1254" s="528"/>
      <c r="K1254" s="528"/>
      <c r="L1254" s="528"/>
      <c r="M1254" s="528"/>
      <c r="N1254" s="528"/>
      <c r="O1254" s="528"/>
      <c r="P1254" s="528"/>
      <c r="Q1254" s="528"/>
      <c r="R1254" s="528"/>
      <c r="S1254" s="528"/>
      <c r="T1254" s="528"/>
      <c r="U1254" s="528"/>
      <c r="V1254" s="528"/>
      <c r="W1254" s="527"/>
      <c r="X1254" s="527"/>
      <c r="Y1254" s="527"/>
      <c r="Z1254" s="527"/>
      <c r="AA1254" s="527"/>
      <c r="AB1254" s="527"/>
      <c r="AC1254" s="527"/>
      <c r="AD1254" s="527"/>
      <c r="AE1254" s="528"/>
      <c r="AF1254" s="527"/>
      <c r="AG1254" s="527"/>
      <c r="AH1254" s="527"/>
      <c r="AI1254" s="528"/>
      <c r="AJ1254" s="528"/>
      <c r="AK1254" s="528"/>
      <c r="AL1254" s="528"/>
      <c r="AM1254" s="528"/>
      <c r="AN1254" s="528"/>
      <c r="AO1254" s="528"/>
      <c r="AP1254" s="528"/>
      <c r="AQ1254" s="528"/>
      <c r="AR1254" s="528"/>
      <c r="AS1254" s="528"/>
      <c r="AT1254" s="528"/>
      <c r="AU1254" s="528"/>
      <c r="AV1254" s="528"/>
      <c r="AW1254" s="528"/>
      <c r="AX1254" s="528"/>
    </row>
    <row r="1255" spans="1:50">
      <c r="A1255" s="526"/>
      <c r="B1255" s="526"/>
      <c r="C1255" s="526"/>
      <c r="D1255" s="526"/>
      <c r="E1255" s="526"/>
      <c r="F1255" s="61"/>
      <c r="G1255" s="527"/>
      <c r="H1255" s="528"/>
      <c r="I1255" s="528"/>
      <c r="J1255" s="528"/>
      <c r="K1255" s="528"/>
      <c r="L1255" s="528"/>
      <c r="M1255" s="528"/>
      <c r="N1255" s="528"/>
      <c r="O1255" s="528"/>
      <c r="P1255" s="528"/>
      <c r="Q1255" s="528"/>
      <c r="R1255" s="528"/>
      <c r="S1255" s="528"/>
      <c r="T1255" s="528"/>
      <c r="U1255" s="528"/>
      <c r="V1255" s="528"/>
      <c r="W1255" s="528"/>
      <c r="X1255" s="528"/>
      <c r="Y1255" s="528"/>
      <c r="Z1255" s="528"/>
      <c r="AA1255" s="527"/>
      <c r="AB1255" s="527"/>
      <c r="AC1255" s="527"/>
      <c r="AD1255" s="527"/>
      <c r="AE1255" s="528"/>
      <c r="AF1255" s="527"/>
      <c r="AG1255" s="527"/>
      <c r="AH1255" s="527"/>
      <c r="AI1255" s="527"/>
      <c r="AJ1255" s="527"/>
      <c r="AK1255" s="527"/>
      <c r="AL1255" s="527"/>
      <c r="AM1255" s="527"/>
      <c r="AN1255" s="527"/>
      <c r="AO1255" s="527"/>
      <c r="AP1255" s="527"/>
      <c r="AQ1255" s="527"/>
      <c r="AR1255" s="527"/>
      <c r="AS1255" s="527"/>
      <c r="AT1255" s="527"/>
      <c r="AU1255" s="527"/>
      <c r="AV1255" s="527"/>
      <c r="AW1255" s="527"/>
      <c r="AX1255" s="527"/>
    </row>
    <row r="1256" spans="1:50">
      <c r="A1256" s="526"/>
      <c r="B1256" s="526"/>
      <c r="C1256" s="526"/>
      <c r="D1256" s="526"/>
      <c r="E1256" s="526"/>
      <c r="F1256" s="61"/>
      <c r="G1256" s="527"/>
      <c r="H1256" s="528"/>
      <c r="I1256" s="528"/>
      <c r="J1256" s="528"/>
      <c r="K1256" s="528"/>
      <c r="L1256" s="528"/>
      <c r="M1256" s="528"/>
      <c r="N1256" s="528"/>
      <c r="O1256" s="528"/>
      <c r="P1256" s="528"/>
      <c r="Q1256" s="528"/>
      <c r="R1256" s="528"/>
      <c r="S1256" s="528"/>
      <c r="T1256" s="528"/>
      <c r="U1256" s="528"/>
      <c r="V1256" s="528"/>
      <c r="W1256" s="528"/>
      <c r="X1256" s="528"/>
      <c r="Y1256" s="528"/>
      <c r="Z1256" s="528"/>
      <c r="AA1256" s="528"/>
      <c r="AB1256" s="528"/>
      <c r="AC1256" s="528"/>
      <c r="AD1256" s="528"/>
      <c r="AE1256" s="528"/>
      <c r="AF1256" s="528"/>
      <c r="AG1256" s="528"/>
      <c r="AH1256" s="528"/>
      <c r="AI1256" s="528"/>
      <c r="AJ1256" s="528"/>
      <c r="AK1256" s="528"/>
      <c r="AL1256" s="528"/>
      <c r="AM1256" s="528"/>
      <c r="AN1256" s="528"/>
      <c r="AO1256" s="528"/>
      <c r="AP1256" s="528"/>
      <c r="AQ1256" s="528"/>
      <c r="AR1256" s="528"/>
      <c r="AS1256" s="528"/>
      <c r="AT1256" s="527"/>
      <c r="AU1256" s="527"/>
      <c r="AV1256" s="527"/>
      <c r="AW1256" s="527"/>
      <c r="AX1256" s="527"/>
    </row>
    <row r="1257" spans="1:50">
      <c r="A1257" s="526"/>
      <c r="B1257" s="526"/>
      <c r="C1257" s="526"/>
      <c r="D1257" s="526"/>
      <c r="E1257" s="526"/>
      <c r="F1257" s="61"/>
      <c r="G1257" s="527"/>
      <c r="H1257" s="527"/>
      <c r="I1257" s="527"/>
      <c r="J1257" s="527"/>
      <c r="K1257" s="527"/>
      <c r="L1257" s="527"/>
      <c r="M1257" s="527"/>
      <c r="N1257" s="527"/>
      <c r="O1257" s="527"/>
      <c r="P1257" s="527"/>
      <c r="Q1257" s="527"/>
      <c r="R1257" s="528"/>
      <c r="S1257" s="528"/>
      <c r="T1257" s="528"/>
      <c r="U1257" s="528"/>
      <c r="V1257" s="528"/>
      <c r="W1257" s="528"/>
      <c r="X1257" s="528"/>
      <c r="Y1257" s="527"/>
      <c r="Z1257" s="528"/>
      <c r="AA1257" s="528"/>
      <c r="AB1257" s="528"/>
      <c r="AC1257" s="528"/>
      <c r="AD1257" s="527"/>
      <c r="AE1257" s="528"/>
      <c r="AF1257" s="528"/>
      <c r="AG1257" s="528"/>
      <c r="AH1257" s="527"/>
      <c r="AI1257" s="528"/>
      <c r="AJ1257" s="527"/>
      <c r="AK1257" s="528"/>
      <c r="AL1257" s="528"/>
      <c r="AM1257" s="528"/>
      <c r="AN1257" s="528"/>
      <c r="AO1257" s="527"/>
      <c r="AP1257" s="527"/>
      <c r="AQ1257" s="528"/>
      <c r="AR1257" s="527"/>
      <c r="AS1257" s="527"/>
      <c r="AT1257" s="528"/>
      <c r="AU1257" s="527"/>
      <c r="AV1257" s="528"/>
      <c r="AW1257" s="527"/>
      <c r="AX1257" s="528"/>
    </row>
    <row r="1258" spans="1:50">
      <c r="A1258" s="526"/>
      <c r="B1258" s="526"/>
      <c r="C1258" s="526"/>
      <c r="D1258" s="526"/>
      <c r="E1258" s="526"/>
      <c r="F1258" s="61"/>
      <c r="G1258" s="527"/>
      <c r="H1258" s="528"/>
      <c r="I1258" s="528"/>
      <c r="J1258" s="527"/>
      <c r="K1258" s="527"/>
      <c r="L1258" s="527"/>
      <c r="M1258" s="527"/>
      <c r="N1258" s="528"/>
      <c r="O1258" s="528"/>
      <c r="P1258" s="528"/>
      <c r="Q1258" s="528"/>
      <c r="R1258" s="528"/>
      <c r="S1258" s="528"/>
      <c r="T1258" s="528"/>
      <c r="U1258" s="528"/>
      <c r="V1258" s="528"/>
      <c r="W1258" s="528"/>
      <c r="X1258" s="528"/>
      <c r="Y1258" s="528"/>
      <c r="Z1258" s="528"/>
      <c r="AA1258" s="528"/>
      <c r="AB1258" s="528"/>
      <c r="AC1258" s="528"/>
      <c r="AD1258" s="528"/>
      <c r="AE1258" s="528"/>
      <c r="AF1258" s="528"/>
      <c r="AG1258" s="528"/>
      <c r="AH1258" s="528"/>
      <c r="AI1258" s="528"/>
      <c r="AJ1258" s="528"/>
      <c r="AK1258" s="528"/>
      <c r="AL1258" s="528"/>
      <c r="AM1258" s="528"/>
      <c r="AN1258" s="528"/>
      <c r="AO1258" s="528"/>
      <c r="AP1258" s="528"/>
      <c r="AQ1258" s="528"/>
      <c r="AR1258" s="528"/>
      <c r="AS1258" s="528"/>
      <c r="AT1258" s="528"/>
      <c r="AU1258" s="528"/>
      <c r="AV1258" s="528"/>
      <c r="AW1258" s="528"/>
      <c r="AX1258" s="528"/>
    </row>
    <row r="1259" spans="1:50">
      <c r="A1259" s="526"/>
      <c r="B1259" s="526"/>
      <c r="C1259" s="526"/>
      <c r="D1259" s="526"/>
      <c r="E1259" s="526"/>
      <c r="F1259" s="61"/>
      <c r="G1259" s="527"/>
      <c r="H1259" s="527"/>
      <c r="I1259" s="527"/>
      <c r="J1259" s="527"/>
      <c r="K1259" s="528"/>
      <c r="L1259" s="528"/>
      <c r="M1259" s="527"/>
      <c r="N1259" s="527"/>
      <c r="O1259" s="528"/>
      <c r="P1259" s="527"/>
      <c r="Q1259" s="527"/>
      <c r="R1259" s="527"/>
      <c r="S1259" s="527"/>
      <c r="T1259" s="527"/>
      <c r="U1259" s="527"/>
      <c r="V1259" s="527"/>
      <c r="W1259" s="527"/>
      <c r="X1259" s="527"/>
      <c r="Y1259" s="527"/>
      <c r="Z1259" s="527"/>
      <c r="AA1259" s="527"/>
      <c r="AB1259" s="527"/>
      <c r="AC1259" s="527"/>
      <c r="AD1259" s="527"/>
      <c r="AE1259" s="528"/>
      <c r="AF1259" s="527"/>
      <c r="AG1259" s="527"/>
      <c r="AH1259" s="527"/>
      <c r="AI1259" s="527"/>
      <c r="AJ1259" s="527"/>
      <c r="AK1259" s="527"/>
      <c r="AL1259" s="527"/>
      <c r="AM1259" s="527"/>
      <c r="AN1259" s="527"/>
      <c r="AO1259" s="527"/>
      <c r="AP1259" s="527"/>
      <c r="AQ1259" s="527"/>
      <c r="AR1259" s="527"/>
      <c r="AS1259" s="527"/>
      <c r="AT1259" s="527"/>
      <c r="AU1259" s="527"/>
      <c r="AV1259" s="527"/>
      <c r="AW1259" s="527"/>
      <c r="AX1259" s="527"/>
    </row>
    <row r="1260" spans="1:50">
      <c r="A1260" s="526"/>
      <c r="B1260" s="526"/>
      <c r="C1260" s="526"/>
      <c r="D1260" s="526"/>
      <c r="E1260" s="526"/>
      <c r="F1260" s="61"/>
      <c r="G1260" s="527"/>
      <c r="H1260" s="527"/>
      <c r="I1260" s="527"/>
      <c r="J1260" s="527"/>
      <c r="K1260" s="527"/>
      <c r="L1260" s="527"/>
      <c r="M1260" s="527"/>
      <c r="N1260" s="527"/>
      <c r="O1260" s="527"/>
      <c r="P1260" s="527"/>
      <c r="Q1260" s="527"/>
      <c r="R1260" s="527"/>
      <c r="S1260" s="527"/>
      <c r="T1260" s="527"/>
      <c r="U1260" s="527"/>
      <c r="V1260" s="527"/>
      <c r="W1260" s="527"/>
      <c r="X1260" s="527"/>
      <c r="Y1260" s="527"/>
      <c r="Z1260" s="527"/>
      <c r="AA1260" s="527"/>
      <c r="AB1260" s="527"/>
      <c r="AC1260" s="527"/>
      <c r="AD1260" s="527"/>
      <c r="AE1260" s="528"/>
      <c r="AF1260" s="527"/>
      <c r="AG1260" s="527"/>
      <c r="AH1260" s="527"/>
      <c r="AI1260" s="527"/>
      <c r="AJ1260" s="527"/>
      <c r="AK1260" s="527"/>
      <c r="AL1260" s="527"/>
      <c r="AM1260" s="527"/>
      <c r="AN1260" s="527"/>
      <c r="AO1260" s="527"/>
      <c r="AP1260" s="527"/>
      <c r="AQ1260" s="527"/>
      <c r="AR1260" s="527"/>
      <c r="AS1260" s="527"/>
      <c r="AT1260" s="527"/>
      <c r="AU1260" s="527"/>
      <c r="AV1260" s="527"/>
      <c r="AW1260" s="527"/>
      <c r="AX1260" s="527"/>
    </row>
    <row r="1261" spans="1:50">
      <c r="A1261" s="526"/>
      <c r="B1261" s="526"/>
      <c r="C1261" s="526"/>
      <c r="D1261" s="526"/>
      <c r="E1261" s="526"/>
      <c r="F1261" s="61"/>
      <c r="G1261" s="527"/>
      <c r="H1261" s="527"/>
      <c r="I1261" s="527"/>
      <c r="J1261" s="527"/>
      <c r="K1261" s="527"/>
      <c r="L1261" s="527"/>
      <c r="M1261" s="527"/>
      <c r="N1261" s="527"/>
      <c r="O1261" s="527"/>
      <c r="P1261" s="527"/>
      <c r="Q1261" s="527"/>
      <c r="R1261" s="527"/>
      <c r="S1261" s="527"/>
      <c r="T1261" s="527"/>
      <c r="U1261" s="527"/>
      <c r="V1261" s="527"/>
      <c r="W1261" s="527"/>
      <c r="X1261" s="527"/>
      <c r="Y1261" s="527"/>
      <c r="Z1261" s="527"/>
      <c r="AA1261" s="527"/>
      <c r="AB1261" s="527"/>
      <c r="AC1261" s="527"/>
      <c r="AD1261" s="527"/>
      <c r="AE1261" s="528"/>
      <c r="AF1261" s="527"/>
      <c r="AG1261" s="527"/>
      <c r="AH1261" s="527"/>
      <c r="AI1261" s="527"/>
      <c r="AJ1261" s="527"/>
      <c r="AK1261" s="527"/>
      <c r="AL1261" s="527"/>
      <c r="AM1261" s="527"/>
      <c r="AN1261" s="527"/>
      <c r="AO1261" s="527"/>
      <c r="AP1261" s="527"/>
      <c r="AQ1261" s="527"/>
      <c r="AR1261" s="527"/>
      <c r="AS1261" s="527"/>
      <c r="AT1261" s="527"/>
      <c r="AU1261" s="527"/>
      <c r="AV1261" s="527"/>
      <c r="AW1261" s="527"/>
      <c r="AX1261" s="527"/>
    </row>
    <row r="1262" spans="1:50">
      <c r="A1262" s="526"/>
      <c r="B1262" s="526"/>
      <c r="C1262" s="526"/>
      <c r="D1262" s="526"/>
      <c r="E1262" s="526"/>
      <c r="F1262" s="61"/>
      <c r="G1262" s="527"/>
      <c r="H1262" s="527"/>
      <c r="I1262" s="527"/>
      <c r="J1262" s="527"/>
      <c r="K1262" s="527"/>
      <c r="L1262" s="527"/>
      <c r="M1262" s="527"/>
      <c r="N1262" s="527"/>
      <c r="O1262" s="527"/>
      <c r="P1262" s="527"/>
      <c r="Q1262" s="527"/>
      <c r="R1262" s="527"/>
      <c r="S1262" s="527"/>
      <c r="T1262" s="527"/>
      <c r="U1262" s="527"/>
      <c r="V1262" s="527"/>
      <c r="W1262" s="527"/>
      <c r="X1262" s="527"/>
      <c r="Y1262" s="527"/>
      <c r="Z1262" s="527"/>
      <c r="AA1262" s="527"/>
      <c r="AB1262" s="527"/>
      <c r="AC1262" s="527"/>
      <c r="AD1262" s="527"/>
      <c r="AE1262" s="528"/>
      <c r="AF1262" s="527"/>
      <c r="AG1262" s="527"/>
      <c r="AH1262" s="527"/>
      <c r="AI1262" s="527"/>
      <c r="AJ1262" s="527"/>
      <c r="AK1262" s="527"/>
      <c r="AL1262" s="527"/>
      <c r="AM1262" s="527"/>
      <c r="AN1262" s="527"/>
      <c r="AO1262" s="527"/>
      <c r="AP1262" s="527"/>
      <c r="AQ1262" s="527"/>
      <c r="AR1262" s="527"/>
      <c r="AS1262" s="527"/>
      <c r="AT1262" s="527"/>
      <c r="AU1262" s="527"/>
      <c r="AV1262" s="527"/>
      <c r="AW1262" s="527"/>
      <c r="AX1262" s="527"/>
    </row>
    <row r="1263" spans="1:50">
      <c r="A1263" s="526"/>
      <c r="B1263" s="526"/>
      <c r="C1263" s="526"/>
      <c r="D1263" s="526"/>
      <c r="E1263" s="526"/>
      <c r="F1263" s="61"/>
      <c r="G1263" s="527"/>
      <c r="H1263" s="528"/>
      <c r="I1263" s="528"/>
      <c r="J1263" s="528"/>
      <c r="K1263" s="528"/>
      <c r="L1263" s="528"/>
      <c r="M1263" s="528"/>
      <c r="N1263" s="528"/>
      <c r="O1263" s="528"/>
      <c r="P1263" s="528"/>
      <c r="Q1263" s="527"/>
      <c r="R1263" s="527"/>
      <c r="S1263" s="528"/>
      <c r="T1263" s="527"/>
      <c r="U1263" s="527"/>
      <c r="V1263" s="527"/>
      <c r="W1263" s="528"/>
      <c r="X1263" s="527"/>
      <c r="Y1263" s="527"/>
      <c r="Z1263" s="527"/>
      <c r="AA1263" s="527"/>
      <c r="AB1263" s="527"/>
      <c r="AC1263" s="527"/>
      <c r="AD1263" s="527"/>
      <c r="AE1263" s="528"/>
      <c r="AF1263" s="527"/>
      <c r="AG1263" s="527"/>
      <c r="AH1263" s="527"/>
      <c r="AI1263" s="527"/>
      <c r="AJ1263" s="527"/>
      <c r="AK1263" s="527"/>
      <c r="AL1263" s="527"/>
      <c r="AM1263" s="527"/>
      <c r="AN1263" s="527"/>
      <c r="AO1263" s="527"/>
      <c r="AP1263" s="527"/>
      <c r="AQ1263" s="527"/>
      <c r="AR1263" s="527"/>
      <c r="AS1263" s="527"/>
      <c r="AT1263" s="527"/>
      <c r="AU1263" s="527"/>
      <c r="AV1263" s="527"/>
      <c r="AW1263" s="528"/>
      <c r="AX1263" s="528"/>
    </row>
    <row r="1264" spans="1:50">
      <c r="A1264" s="526"/>
      <c r="B1264" s="526"/>
      <c r="C1264" s="526"/>
      <c r="D1264" s="526"/>
      <c r="E1264" s="526"/>
      <c r="F1264" s="61"/>
      <c r="G1264" s="527"/>
      <c r="H1264" s="528"/>
      <c r="I1264" s="528"/>
      <c r="J1264" s="528"/>
      <c r="K1264" s="528"/>
      <c r="L1264" s="528"/>
      <c r="M1264" s="528"/>
      <c r="N1264" s="528"/>
      <c r="O1264" s="528"/>
      <c r="P1264" s="528"/>
      <c r="Q1264" s="528"/>
      <c r="R1264" s="527"/>
      <c r="S1264" s="527"/>
      <c r="T1264" s="527"/>
      <c r="U1264" s="527"/>
      <c r="V1264" s="527"/>
      <c r="W1264" s="527"/>
      <c r="X1264" s="527"/>
      <c r="Y1264" s="527"/>
      <c r="Z1264" s="527"/>
      <c r="AA1264" s="527"/>
      <c r="AB1264" s="527"/>
      <c r="AC1264" s="528"/>
      <c r="AD1264" s="527"/>
      <c r="AE1264" s="528"/>
      <c r="AF1264" s="527"/>
      <c r="AG1264" s="527"/>
      <c r="AH1264" s="527"/>
      <c r="AI1264" s="527"/>
      <c r="AJ1264" s="527"/>
      <c r="AK1264" s="527"/>
      <c r="AL1264" s="527"/>
      <c r="AM1264" s="527"/>
      <c r="AN1264" s="527"/>
      <c r="AO1264" s="527"/>
      <c r="AP1264" s="527"/>
      <c r="AQ1264" s="527"/>
      <c r="AR1264" s="527"/>
      <c r="AS1264" s="527"/>
      <c r="AT1264" s="527"/>
      <c r="AU1264" s="527"/>
      <c r="AV1264" s="528"/>
      <c r="AW1264" s="528"/>
      <c r="AX1264" s="528"/>
    </row>
    <row r="1265" spans="1:50">
      <c r="A1265" s="526"/>
      <c r="B1265" s="526"/>
      <c r="C1265" s="526"/>
      <c r="D1265" s="526"/>
      <c r="E1265" s="526"/>
      <c r="F1265" s="61"/>
      <c r="G1265" s="527"/>
      <c r="H1265" s="527"/>
      <c r="I1265" s="527"/>
      <c r="J1265" s="527"/>
      <c r="K1265" s="527"/>
      <c r="L1265" s="527"/>
      <c r="M1265" s="528"/>
      <c r="N1265" s="527"/>
      <c r="O1265" s="527"/>
      <c r="P1265" s="527"/>
      <c r="Q1265" s="527"/>
      <c r="R1265" s="527"/>
      <c r="S1265" s="527"/>
      <c r="T1265" s="527"/>
      <c r="U1265" s="527"/>
      <c r="V1265" s="527"/>
      <c r="W1265" s="527"/>
      <c r="X1265" s="527"/>
      <c r="Y1265" s="528"/>
      <c r="Z1265" s="527"/>
      <c r="AA1265" s="527"/>
      <c r="AB1265" s="527"/>
      <c r="AC1265" s="527"/>
      <c r="AD1265" s="527"/>
      <c r="AE1265" s="528"/>
      <c r="AF1265" s="527"/>
      <c r="AG1265" s="527"/>
      <c r="AH1265" s="527"/>
      <c r="AI1265" s="527"/>
      <c r="AJ1265" s="527"/>
      <c r="AK1265" s="527"/>
      <c r="AL1265" s="527"/>
      <c r="AM1265" s="527"/>
      <c r="AN1265" s="527"/>
      <c r="AO1265" s="527"/>
      <c r="AP1265" s="527"/>
      <c r="AQ1265" s="527"/>
      <c r="AR1265" s="527"/>
      <c r="AS1265" s="527"/>
      <c r="AT1265" s="527"/>
      <c r="AU1265" s="528"/>
      <c r="AV1265" s="527"/>
      <c r="AW1265" s="527"/>
      <c r="AX1265" s="528"/>
    </row>
    <row r="1266" spans="1:50">
      <c r="A1266" s="526"/>
      <c r="B1266" s="526"/>
      <c r="C1266" s="526"/>
      <c r="D1266" s="526"/>
      <c r="E1266" s="526"/>
      <c r="F1266" s="61"/>
      <c r="G1266" s="527"/>
      <c r="H1266" s="527"/>
      <c r="I1266" s="527"/>
      <c r="J1266" s="527"/>
      <c r="K1266" s="527"/>
      <c r="L1266" s="527"/>
      <c r="M1266" s="527"/>
      <c r="N1266" s="527"/>
      <c r="O1266" s="527"/>
      <c r="P1266" s="527"/>
      <c r="Q1266" s="527"/>
      <c r="R1266" s="527"/>
      <c r="S1266" s="527"/>
      <c r="T1266" s="527"/>
      <c r="U1266" s="527"/>
      <c r="V1266" s="527"/>
      <c r="W1266" s="528"/>
      <c r="X1266" s="527"/>
      <c r="Y1266" s="527"/>
      <c r="Z1266" s="527"/>
      <c r="AA1266" s="528"/>
      <c r="AB1266" s="527"/>
      <c r="AC1266" s="527"/>
      <c r="AD1266" s="527"/>
      <c r="AE1266" s="528"/>
      <c r="AF1266" s="527"/>
      <c r="AG1266" s="527"/>
      <c r="AH1266" s="527"/>
      <c r="AI1266" s="527"/>
      <c r="AJ1266" s="527"/>
      <c r="AK1266" s="527"/>
      <c r="AL1266" s="527"/>
      <c r="AM1266" s="528"/>
      <c r="AN1266" s="527"/>
      <c r="AO1266" s="527"/>
      <c r="AP1266" s="527"/>
      <c r="AQ1266" s="527"/>
      <c r="AR1266" s="527"/>
      <c r="AS1266" s="527"/>
      <c r="AT1266" s="527"/>
      <c r="AU1266" s="527"/>
      <c r="AV1266" s="528"/>
      <c r="AW1266" s="528"/>
      <c r="AX1266" s="528"/>
    </row>
    <row r="1267" spans="1:50">
      <c r="A1267" s="526"/>
      <c r="B1267" s="526"/>
      <c r="C1267" s="526"/>
      <c r="D1267" s="526"/>
      <c r="E1267" s="526"/>
      <c r="F1267" s="61"/>
      <c r="G1267" s="527"/>
      <c r="H1267" s="527"/>
      <c r="I1267" s="527"/>
      <c r="J1267" s="527"/>
      <c r="K1267" s="527"/>
      <c r="L1267" s="527"/>
      <c r="M1267" s="527"/>
      <c r="N1267" s="527"/>
      <c r="O1267" s="527"/>
      <c r="P1267" s="527"/>
      <c r="Q1267" s="527"/>
      <c r="R1267" s="527"/>
      <c r="S1267" s="527"/>
      <c r="T1267" s="527"/>
      <c r="U1267" s="527"/>
      <c r="V1267" s="527"/>
      <c r="W1267" s="527"/>
      <c r="X1267" s="527"/>
      <c r="Y1267" s="527"/>
      <c r="Z1267" s="527"/>
      <c r="AA1267" s="527"/>
      <c r="AB1267" s="527"/>
      <c r="AC1267" s="527"/>
      <c r="AD1267" s="527"/>
      <c r="AE1267" s="528"/>
      <c r="AF1267" s="527"/>
      <c r="AG1267" s="527"/>
      <c r="AH1267" s="528"/>
      <c r="AI1267" s="527"/>
      <c r="AJ1267" s="527"/>
      <c r="AK1267" s="527"/>
      <c r="AL1267" s="527"/>
      <c r="AM1267" s="527"/>
      <c r="AN1267" s="527"/>
      <c r="AO1267" s="527"/>
      <c r="AP1267" s="527"/>
      <c r="AQ1267" s="528"/>
      <c r="AR1267" s="528"/>
      <c r="AS1267" s="528"/>
      <c r="AT1267" s="528"/>
      <c r="AU1267" s="528"/>
      <c r="AV1267" s="528"/>
      <c r="AW1267" s="528"/>
      <c r="AX1267" s="528"/>
    </row>
    <row r="1268" spans="1:50">
      <c r="A1268" s="526"/>
      <c r="B1268" s="526"/>
      <c r="C1268" s="526"/>
      <c r="D1268" s="526"/>
      <c r="E1268" s="526"/>
      <c r="F1268" s="61"/>
      <c r="G1268" s="527"/>
      <c r="H1268" s="528"/>
      <c r="I1268" s="528"/>
      <c r="J1268" s="528"/>
      <c r="K1268" s="528"/>
      <c r="L1268" s="528"/>
      <c r="M1268" s="528"/>
      <c r="N1268" s="528"/>
      <c r="O1268" s="528"/>
      <c r="P1268" s="528"/>
      <c r="Q1268" s="528"/>
      <c r="R1268" s="528"/>
      <c r="S1268" s="528"/>
      <c r="T1268" s="528"/>
      <c r="U1268" s="528"/>
      <c r="V1268" s="528"/>
      <c r="W1268" s="528"/>
      <c r="X1268" s="528"/>
      <c r="Y1268" s="528"/>
      <c r="Z1268" s="528"/>
      <c r="AA1268" s="528"/>
      <c r="AB1268" s="528"/>
      <c r="AC1268" s="528"/>
      <c r="AD1268" s="528"/>
      <c r="AE1268" s="528"/>
      <c r="AF1268" s="528"/>
      <c r="AG1268" s="528"/>
      <c r="AH1268" s="528"/>
      <c r="AI1268" s="528"/>
      <c r="AJ1268" s="528"/>
      <c r="AK1268" s="528"/>
      <c r="AL1268" s="528"/>
      <c r="AM1268" s="528"/>
      <c r="AN1268" s="528"/>
      <c r="AO1268" s="528"/>
      <c r="AP1268" s="527"/>
      <c r="AQ1268" s="528"/>
      <c r="AR1268" s="528"/>
      <c r="AS1268" s="528"/>
      <c r="AT1268" s="528"/>
      <c r="AU1268" s="528"/>
      <c r="AV1268" s="528"/>
      <c r="AW1268" s="528"/>
      <c r="AX1268" s="528"/>
    </row>
    <row r="1269" spans="1:50">
      <c r="A1269" s="526"/>
      <c r="B1269" s="526"/>
      <c r="C1269" s="526"/>
      <c r="D1269" s="526"/>
      <c r="E1269" s="526"/>
      <c r="F1269" s="61"/>
      <c r="G1269" s="527"/>
      <c r="H1269" s="528"/>
      <c r="I1269" s="528"/>
      <c r="J1269" s="527"/>
      <c r="K1269" s="527"/>
      <c r="L1269" s="527"/>
      <c r="M1269" s="527"/>
      <c r="N1269" s="527"/>
      <c r="O1269" s="527"/>
      <c r="P1269" s="527"/>
      <c r="Q1269" s="527"/>
      <c r="R1269" s="527"/>
      <c r="S1269" s="528"/>
      <c r="T1269" s="527"/>
      <c r="U1269" s="527"/>
      <c r="V1269" s="527"/>
      <c r="W1269" s="527"/>
      <c r="X1269" s="527"/>
      <c r="Y1269" s="527"/>
      <c r="Z1269" s="527"/>
      <c r="AA1269" s="527"/>
      <c r="AB1269" s="527"/>
      <c r="AC1269" s="527"/>
      <c r="AD1269" s="527"/>
      <c r="AE1269" s="528"/>
      <c r="AF1269" s="527"/>
      <c r="AG1269" s="527"/>
      <c r="AH1269" s="527"/>
      <c r="AI1269" s="527"/>
      <c r="AJ1269" s="528"/>
      <c r="AK1269" s="527"/>
      <c r="AL1269" s="527"/>
      <c r="AM1269" s="527"/>
      <c r="AN1269" s="527"/>
      <c r="AO1269" s="527"/>
      <c r="AP1269" s="527"/>
      <c r="AQ1269" s="527"/>
      <c r="AR1269" s="527"/>
      <c r="AS1269" s="527"/>
      <c r="AT1269" s="527"/>
      <c r="AU1269" s="527"/>
      <c r="AV1269" s="527"/>
      <c r="AW1269" s="528"/>
      <c r="AX1269" s="527"/>
    </row>
  </sheetData>
  <autoFilter ref="A1:AX1"/>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Summary Charts</vt:lpstr>
      <vt:lpstr>Sales Dashboard</vt:lpstr>
      <vt:lpstr>Variances</vt:lpstr>
      <vt:lpstr>Fortified Food Serving Calc</vt:lpstr>
      <vt:lpstr>2014 Monthly Targets - Re-FCST</vt:lpstr>
      <vt:lpstr>Sales by Agent</vt:lpstr>
      <vt:lpstr>UG Active Agents - 3 mos</vt:lpstr>
      <vt:lpstr>Sales by SKU</vt:lpstr>
      <vt:lpstr>Units by SKU</vt:lpstr>
      <vt:lpstr>KE - Sales By Agent</vt:lpstr>
      <vt:lpstr>KE - 3 mo active agents</vt:lpstr>
      <vt:lpstr>KE - Sales by Product</vt:lpstr>
      <vt:lpstr>KE - Units by Product</vt:lpstr>
      <vt:lpstr>UG SKU Categorization</vt:lpstr>
      <vt:lpstr>KE Product Categorization</vt:lpstr>
      <vt:lpstr>Exchange Rates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2013-04-16T15:24:19Z</dcterms:created>
  <dcterms:modified xsi:type="dcterms:W3CDTF">2014-10-20T23:03:05Z</dcterms:modified>
</cp:coreProperties>
</file>